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37748\OneDrive - State of Oklahoma\Documents\SPF Generation\"/>
    </mc:Choice>
  </mc:AlternateContent>
  <bookViews>
    <workbookView xWindow="-525" yWindow="420" windowWidth="15360" windowHeight="11475" firstSheet="2" activeTab="5"/>
  </bookViews>
  <sheets>
    <sheet name="Controls" sheetId="10" state="hidden" r:id="rId1"/>
    <sheet name="Scale" sheetId="21" state="hidden" r:id="rId2"/>
    <sheet name="Example Data" sheetId="767" r:id="rId3"/>
    <sheet name="Report" sheetId="3651" state="hidden" r:id="rId4"/>
    <sheet name="Log" sheetId="5060" r:id="rId5"/>
    <sheet name="Data" sheetId="5085" r:id="rId6"/>
    <sheet name="Model" sheetId="16" r:id="rId7"/>
    <sheet name="Calcs" sheetId="18" state="hidden" r:id="rId8"/>
    <sheet name="Smooth" sheetId="54" state="hidden" r:id="rId9"/>
    <sheet name="Solver" sheetId="20" state="hidden" r:id="rId10"/>
    <sheet name="G7" sheetId="5083" state="hidden" r:id="rId11"/>
    <sheet name="G6" sheetId="5082" state="hidden" r:id="rId12"/>
    <sheet name="G5" sheetId="5081" state="hidden" r:id="rId13"/>
    <sheet name="G4" sheetId="5080" state="hidden" r:id="rId14"/>
    <sheet name="G3" sheetId="5079" state="hidden" r:id="rId15"/>
    <sheet name="G2" sheetId="5078" state="hidden" r:id="rId16"/>
    <sheet name="G1" sheetId="5077" state="hidden" r:id="rId17"/>
    <sheet name="Outliers" sheetId="190" r:id="rId18"/>
    <sheet name="Results" sheetId="31" r:id="rId19"/>
    <sheet name="B" sheetId="4989" r:id="rId20"/>
    <sheet name="FFF" sheetId="3776" state="hidden" r:id="rId21"/>
  </sheets>
  <functionGroups builtInGroupCount="18"/>
  <definedNames>
    <definedName name="_xlnm._FilterDatabase" localSheetId="7" hidden="1">Calcs!$A$1:$IV$4009</definedName>
    <definedName name="_xlnm._FilterDatabase" localSheetId="2" hidden="1">'Example Data'!$A$1:$F$3881</definedName>
    <definedName name="_xlnm._FilterDatabase" localSheetId="18" hidden="1">Results!#REF!</definedName>
    <definedName name="AA">#REF!</definedName>
    <definedName name="AdjLogLik">Calcs!$GW$2:$GW$238</definedName>
    <definedName name="AdjSorErr">Report!$F$7</definedName>
    <definedName name="AdjSorMax">Report!$E$7</definedName>
    <definedName name="AdjSorMin">Report!$D$7</definedName>
    <definedName name="AutoScale">Controls!$D$18</definedName>
    <definedName name="BIC">Model!$M$28</definedName>
    <definedName name="BICadd">Controls!$B$32</definedName>
    <definedName name="Bullshit">#REF!</definedName>
    <definedName name="Buyllshit">#REF!</definedName>
    <definedName name="c_1">Controls!$D$4</definedName>
    <definedName name="c_2">Controls!$D$5</definedName>
    <definedName name="ConAdd">Controls!$B$22</definedName>
    <definedName name="Constraints">Results!$C$5</definedName>
    <definedName name="CrashData">Calcs!$K$7363:$K$7508</definedName>
    <definedName name="CrCtNm">Report!$P$4</definedName>
    <definedName name="CumGrpRes">Calcs!$GZ$2:$GZ$238</definedName>
    <definedName name="CumGrpVar">Calcs!$HA$2:$HA$238</definedName>
    <definedName name="CumRes">Calcs!$GZ$2:$GZ$4009</definedName>
    <definedName name="CumResErr">Report!$F$19</definedName>
    <definedName name="CumResMax">Report!$E$19</definedName>
    <definedName name="CumResMin">Report!$D$19</definedName>
    <definedName name="DeltaPeak">Solver!$F$9</definedName>
    <definedName name="DisAdd">Controls!$B$44</definedName>
    <definedName name="DisErrAdd">Controls!$B$42</definedName>
    <definedName name="DisMeth">Model!$M$12</definedName>
    <definedName name="DisOptAdd">Controls!$B$53</definedName>
    <definedName name="disoptobj">Controls!$Z$2:$Z$3</definedName>
    <definedName name="Disp">Calcs!$GU$2:$GU$238</definedName>
    <definedName name="DispCo">Solver!$F$2</definedName>
    <definedName name="DispCoeff">Model!$M$4</definedName>
    <definedName name="DispVar">Model!$O$4</definedName>
    <definedName name="DisRat">Controls!$D$7</definedName>
    <definedName name="DisResErr">Report!$F$17</definedName>
    <definedName name="DisResMax">Report!$E$17</definedName>
    <definedName name="DisResMin">Report!$D$17</definedName>
    <definedName name="DisTxt">Controls!#REF!</definedName>
    <definedName name="DisTxtMask">Controls!$D$24</definedName>
    <definedName name="DoF">Controls!$D$22</definedName>
    <definedName name="EffParm">Controls!$D$21</definedName>
    <definedName name="ESEcon">Model!$M$14</definedName>
    <definedName name="ExcSqrRes">Calcs!$HL$2:$HL$238</definedName>
    <definedName name="ExpRes">Solver!$F$6</definedName>
    <definedName name="ff">#REF!</definedName>
    <definedName name="Filter">Model!$J$6</definedName>
    <definedName name="FilterAdd">Controls!$B$26</definedName>
    <definedName name="Filters">Calcs!$IR$2:$IR$238</definedName>
    <definedName name="FinParmVal">Solver!$C$2:$C$101</definedName>
    <definedName name="FitErr">Model!$M$25</definedName>
    <definedName name="FitErrAdd">Controls!$B$35</definedName>
    <definedName name="FixLikErr">Report!$F$15</definedName>
    <definedName name="FixLikMax">Report!$E$15</definedName>
    <definedName name="FixLikMin">Report!$D$15</definedName>
    <definedName name="FormAccCol">Controls!$B$66</definedName>
    <definedName name="FormErrCol">Controls!$B$67</definedName>
    <definedName name="FormValTable">Controls!$E$2:$L$7</definedName>
    <definedName name="Fred">Calcs!$HL$2:$HL$4009</definedName>
    <definedName name="FunErrCol">Controls!#REF!</definedName>
    <definedName name="garbage">Model!#REF!</definedName>
    <definedName name="GraRat">Controls!$D$12</definedName>
    <definedName name="GraTyp">Controls!$D$9</definedName>
    <definedName name="Group">Model!$J$7</definedName>
    <definedName name="Groups">Calcs!$IU$2:$IU$238</definedName>
    <definedName name="GroupTable">Controls!#REF!</definedName>
    <definedName name="GrpCnt">Controls!$T$1</definedName>
    <definedName name="GrpCntCol">Controls!$B$75</definedName>
    <definedName name="GrpCumWt">Calcs!$HR$2:$HR$238</definedName>
    <definedName name="GrpEnd">Controls!$R$1</definedName>
    <definedName name="GrpEndCol">Controls!$B$73</definedName>
    <definedName name="GrpFrm">Model!$J$7</definedName>
    <definedName name="GrpNamCol">Controls!$B$69</definedName>
    <definedName name="GrpName">Controls!$M$1</definedName>
    <definedName name="GrpNumPnt">Controls!$O$2:$O$21</definedName>
    <definedName name="GrpPntCol">Controls!$B$70</definedName>
    <definedName name="GrpPnts">Controls!$O$1</definedName>
    <definedName name="GrpSm">Controls!$P$1</definedName>
    <definedName name="GrpSmtCol">Controls!$B$71</definedName>
    <definedName name="GrpStart">Controls!$Q$1</definedName>
    <definedName name="GrpStrCol">Controls!$B$72</definedName>
    <definedName name="GrpWgtCol">Controls!#REF!</definedName>
    <definedName name="GrpWPPcol">Controls!$B$74</definedName>
    <definedName name="GrpWt">Controls!$N$1</definedName>
    <definedName name="GrpWtpPnt">Controls!$S$1</definedName>
    <definedName name="Keys">Calcs!$IQ$2:$IQ$238</definedName>
    <definedName name="LikBias">Controls!$D$14</definedName>
    <definedName name="LikBiases">Calcs!$IV$2:$IV$238</definedName>
    <definedName name="LikSlope">Solver!$F$8</definedName>
    <definedName name="LockParm">Controls!$D$19</definedName>
    <definedName name="LogLik">Solver!$F$3</definedName>
    <definedName name="LogX">Controls!$D$10</definedName>
    <definedName name="LogY">Controls!$D$11</definedName>
    <definedName name="MaxCumSqrRes">Controls!$D$15</definedName>
    <definedName name="MaxGrp">Model!$N$7</definedName>
    <definedName name="Mean">Controls!#REF!</definedName>
    <definedName name="MeanDisAdd">Controls!$B$31</definedName>
    <definedName name="MeanExpRes">Model!$M$24</definedName>
    <definedName name="MeanLik">Model!$M$21</definedName>
    <definedName name="MeanLikAdd">Controls!$B$28</definedName>
    <definedName name="MeanOver">Model!$M$27</definedName>
    <definedName name="MeanRes">Model!$M$23</definedName>
    <definedName name="MeanResAdd">Controls!$B$33</definedName>
    <definedName name="MeanTxt">Controls!#REF!</definedName>
    <definedName name="MnExRsAd">Controls!$B$34</definedName>
    <definedName name="MomRes">Solver!$F$5</definedName>
    <definedName name="MSMOD">Calcs!$HD$2:$HD$238</definedName>
    <definedName name="NBTestAdd">Controls!#REF!</definedName>
    <definedName name="NetRes">Solver!$F$11</definedName>
    <definedName name="NumParm">Controls!$D$20</definedName>
    <definedName name="NumRunsAdd">Controls!$B$23</definedName>
    <definedName name="NumSites">Model!$N$6</definedName>
    <definedName name="NumSitesAdd">Controls!$B$24</definedName>
    <definedName name="OddRatio">Calcs!$HK$2:$HK$238</definedName>
    <definedName name="OldParmVal">Controls!#REF!</definedName>
    <definedName name="OldSumWt">Controls!$D$25</definedName>
    <definedName name="OptMeth">Model!$M$11</definedName>
    <definedName name="OverDis">Model!$J$4</definedName>
    <definedName name="Par1Row">Controls!$B$45</definedName>
    <definedName name="ParDevCol">Controls!$B$48</definedName>
    <definedName name="ParGTZcol">Controls!$B$78</definedName>
    <definedName name="ParmCoCol">Controls!$B$15</definedName>
    <definedName name="ParmCol">Controls!$B$11</definedName>
    <definedName name="ParmDevCol">Controls!$B$19</definedName>
    <definedName name="ParmGTZ">Model!$F$12:$F$111</definedName>
    <definedName name="ParmGTZcol">Controls!$B$9</definedName>
    <definedName name="ParmName">Model!$E$12:$E$111</definedName>
    <definedName name="ParmRawCol">Controls!$B$14</definedName>
    <definedName name="ParmRow">Controls!$B$7</definedName>
    <definedName name="ParmSavCol">Controls!$B$18</definedName>
    <definedName name="ParmSigCol">Controls!$B$12</definedName>
    <definedName name="ParmValCol">Controls!$B$14</definedName>
    <definedName name="ParmValueCol">Controls!$B$10</definedName>
    <definedName name="ParNamCol">Controls!$B$46</definedName>
    <definedName name="ParNamEchoCol">Controls!$B$17</definedName>
    <definedName name="ParNameCol">Controls!$B$8</definedName>
    <definedName name="ParNamRng">Model!$E$12:$E$111</definedName>
    <definedName name="ParRaw">Solver!$A$1</definedName>
    <definedName name="ParRawVal">Solver!$A$1</definedName>
    <definedName name="ParRow">Controls!$B$45</definedName>
    <definedName name="ParRow1">Controls!$B$45</definedName>
    <definedName name="ParSigCol">Controls!$B$50</definedName>
    <definedName name="ParValCol">Controls!$B$47</definedName>
    <definedName name="ParValueCol">Controls!$B$16</definedName>
    <definedName name="ParVarCol">Controls!$B$49</definedName>
    <definedName name="PoissonMid">Calcs!$HJ$2:$HJ$238</definedName>
    <definedName name="PosDisErr">Report!$F$18</definedName>
    <definedName name="PosDisMax">Report!$E$18</definedName>
    <definedName name="PosDisMin">Report!$D$18</definedName>
    <definedName name="PrecAdd">Controls!$B$21</definedName>
    <definedName name="r_1">Controls!$D$2</definedName>
    <definedName name="r_2">Controls!$D$3</definedName>
    <definedName name="Random">Calcs!$IS$2:$IS$238</definedName>
    <definedName name="RawDis">Controls!#REF!</definedName>
    <definedName name="RawDisAdd">Controls!$B$38</definedName>
    <definedName name="RawDisErr">Report!$F$10</definedName>
    <definedName name="RawDisMax">Report!$E$10</definedName>
    <definedName name="RawDisMin">Report!$D$10</definedName>
    <definedName name="RawLikErr">Report!$F$12</definedName>
    <definedName name="RawLikMax">Report!$E$12</definedName>
    <definedName name="RawLikMin">Report!$D$12</definedName>
    <definedName name="RawLogLik">Calcs!$GV$2:$GV$238</definedName>
    <definedName name="RawOD">Calcs!$GS$2:$GS$238</definedName>
    <definedName name="RawSPF">Calcs!$GR$2:$GR$238</definedName>
    <definedName name="RawSPFadd">Controls!$B$37</definedName>
    <definedName name="RawSPFerr">Report!$F$8</definedName>
    <definedName name="RawSPFmax">Report!$E$8</definedName>
    <definedName name="RawSPFmin">Report!$D$8</definedName>
    <definedName name="RepDisErr">Report!$F$11</definedName>
    <definedName name="RepDisMax">Report!$E$11</definedName>
    <definedName name="RepDisMin">Report!$D$11</definedName>
    <definedName name="RepErrCol">Controls!$B$51</definedName>
    <definedName name="RepFilErr">Report!$F$3</definedName>
    <definedName name="RepFilMax">Report!$E$3</definedName>
    <definedName name="RepFilMin">Report!$D$3</definedName>
    <definedName name="RepGroErr">Report!$F$5</definedName>
    <definedName name="RepGroMax">Report!$E$5</definedName>
    <definedName name="RepGroMin">Report!$D$5</definedName>
    <definedName name="RepLikErr">Report!$F$13</definedName>
    <definedName name="RepLikMax">Report!$E$13</definedName>
    <definedName name="RepLikMin">Report!$D$13</definedName>
    <definedName name="RepPntErr">Report!$F$14</definedName>
    <definedName name="RepPntMax">Report!$E$14</definedName>
    <definedName name="RepPntMin">Report!$D$14</definedName>
    <definedName name="RepSorErr">Report!$F$6</definedName>
    <definedName name="RepSorMax">Report!$E$6</definedName>
    <definedName name="RepSorMin">Report!$D$6</definedName>
    <definedName name="RepSPFerr">Report!$F$9</definedName>
    <definedName name="RepSPFmax">Report!$E$9</definedName>
    <definedName name="RepSPFmin">Report!$D$9</definedName>
    <definedName name="RepSqrRes">Report!#REF!</definedName>
    <definedName name="RepVarRow">Controls!$B$55</definedName>
    <definedName name="RepWeiErr">Report!$F$4</definedName>
    <definedName name="RepWeiMax">Report!$E$4</definedName>
    <definedName name="RepWeiMin">Report!$D$4</definedName>
    <definedName name="Residual">Calcs!$HQ$2:$HQ$238</definedName>
    <definedName name="ResMoment">Calcs!$HE$2:$HE$238</definedName>
    <definedName name="ResTstRge">Results!$C$26:$H$27</definedName>
    <definedName name="RetSmooth">Controls!$D$13</definedName>
    <definedName name="RSKcon">Model!$M$15</definedName>
    <definedName name="SERcon">Model!$M$17</definedName>
    <definedName name="SimZ2">Controls!$B$36</definedName>
    <definedName name="SiteNm">Report!$P$3</definedName>
    <definedName name="Smoothness">Controls!$D$8</definedName>
    <definedName name="SolInt">Model!$M$13</definedName>
    <definedName name="solver_adj" localSheetId="7" hidden="1">Calcs!$HO$1:$HT$1</definedName>
    <definedName name="solver_adj" localSheetId="0" hidden="1">Controls!$L$3</definedName>
    <definedName name="solver_adj" localSheetId="6" hidden="1">Model!$F$2</definedName>
    <definedName name="solver_adj" localSheetId="9" hidden="1">Solver!$F$2</definedName>
    <definedName name="solver_cvg" localSheetId="7" hidden="1">0.00000001</definedName>
    <definedName name="solver_cvg" localSheetId="0" hidden="1">0.01</definedName>
    <definedName name="solver_cvg" localSheetId="6" hidden="1">0.01</definedName>
    <definedName name="solver_cvg" localSheetId="9" hidden="1">0.001</definedName>
    <definedName name="solver_drv" localSheetId="7" hidden="1">2</definedName>
    <definedName name="solver_drv" localSheetId="0" hidden="1">2</definedName>
    <definedName name="solver_drv" localSheetId="6" hidden="1">2</definedName>
    <definedName name="solver_drv" localSheetId="9" hidden="1">1</definedName>
    <definedName name="solver_eng" localSheetId="7" hidden="1">1</definedName>
    <definedName name="solver_eng" localSheetId="0" hidden="1">1</definedName>
    <definedName name="solver_eng" localSheetId="6" hidden="1">1</definedName>
    <definedName name="solver_eng" localSheetId="3" hidden="1">1</definedName>
    <definedName name="solver_eng" localSheetId="9" hidden="1">1</definedName>
    <definedName name="solver_est" localSheetId="7" hidden="1">1</definedName>
    <definedName name="solver_est" localSheetId="0" hidden="1">2</definedName>
    <definedName name="solver_est" localSheetId="6" hidden="1">2</definedName>
    <definedName name="solver_est" localSheetId="9" hidden="1">1</definedName>
    <definedName name="solver_itr" localSheetId="7" hidden="1">2147483647</definedName>
    <definedName name="solver_itr" localSheetId="0" hidden="1">2147483647</definedName>
    <definedName name="solver_itr" localSheetId="6" hidden="1">2147483647</definedName>
    <definedName name="solver_itr" localSheetId="9" hidden="1">2147483647</definedName>
    <definedName name="solver_lhs1" localSheetId="6" hidden="1">Model!$E$12</definedName>
    <definedName name="solver_lhs1" localSheetId="9" hidden="1">Solver!$F$6</definedName>
    <definedName name="solver_lhs10" localSheetId="9" hidden="1">Solver!$A$6</definedName>
    <definedName name="solver_lhs11" localSheetId="9" hidden="1">Solver!$A$7</definedName>
    <definedName name="solver_lhs12" localSheetId="9" hidden="1">Solver!$A$7</definedName>
    <definedName name="solver_lhs13" localSheetId="9" hidden="1">Solver!$A$8</definedName>
    <definedName name="solver_lhs14" localSheetId="9" hidden="1">Solver!$A$8</definedName>
    <definedName name="solver_lhs15" localSheetId="9" hidden="1">Solver!$A$9</definedName>
    <definedName name="solver_lhs16" localSheetId="9" hidden="1">Solver!$A$9</definedName>
    <definedName name="solver_lhs17" localSheetId="9" hidden="1">Solver!$A$10</definedName>
    <definedName name="solver_lhs18" localSheetId="9" hidden="1">Solver!$A$10</definedName>
    <definedName name="solver_lhs19" localSheetId="9" hidden="1">Solver!$A$11</definedName>
    <definedName name="solver_lhs2" localSheetId="6" hidden="1">Model!$E$11</definedName>
    <definedName name="solver_lhs2" localSheetId="9" hidden="1">Solver!$F$10</definedName>
    <definedName name="solver_lhs20" localSheetId="9" hidden="1">Solver!$A$11</definedName>
    <definedName name="solver_lhs21" localSheetId="9" hidden="1">Solver!$A$12</definedName>
    <definedName name="solver_lhs22" localSheetId="9" hidden="1">Solver!$A$12</definedName>
    <definedName name="solver_lhs23" localSheetId="9" hidden="1">Solver!$A$13</definedName>
    <definedName name="solver_lhs24" localSheetId="9" hidden="1">Solver!$A$13</definedName>
    <definedName name="solver_lhs25" localSheetId="9" hidden="1">Solver!$A$14</definedName>
    <definedName name="solver_lhs26" localSheetId="9" hidden="1">Solver!$A$14</definedName>
    <definedName name="solver_lhs27" localSheetId="9" hidden="1">Solver!$A$15</definedName>
    <definedName name="solver_lhs28" localSheetId="9" hidden="1">Solver!$A$15</definedName>
    <definedName name="solver_lhs29" localSheetId="9" hidden="1">Solver!$A$16</definedName>
    <definedName name="solver_lhs3" localSheetId="6" hidden="1">Model!#REF!</definedName>
    <definedName name="solver_lhs3" localSheetId="9" hidden="1">Solver!$F$5</definedName>
    <definedName name="solver_lhs30" localSheetId="9" hidden="1">Solver!$A$16</definedName>
    <definedName name="solver_lhs31" localSheetId="9" hidden="1">Solver!$A$17</definedName>
    <definedName name="solver_lhs32" localSheetId="9" hidden="1">Solver!$A$17</definedName>
    <definedName name="solver_lhs33" localSheetId="9" hidden="1">Solver!#REF!</definedName>
    <definedName name="solver_lhs34" localSheetId="9" hidden="1">Solver!#REF!</definedName>
    <definedName name="solver_lhs35" localSheetId="9" hidden="1">Solver!#REF!</definedName>
    <definedName name="solver_lhs36" localSheetId="9" hidden="1">Solver!#REF!</definedName>
    <definedName name="solver_lhs37" localSheetId="9" hidden="1">Solver!#REF!</definedName>
    <definedName name="solver_lhs38" localSheetId="9" hidden="1">Solver!#REF!</definedName>
    <definedName name="solver_lhs39" localSheetId="9" hidden="1">Solver!#REF!</definedName>
    <definedName name="solver_lhs4" localSheetId="9" hidden="1">Solver!$F$10</definedName>
    <definedName name="solver_lhs40" localSheetId="9" hidden="1">Solver!#REF!</definedName>
    <definedName name="solver_lhs41" localSheetId="9" hidden="1">Solver!#REF!</definedName>
    <definedName name="solver_lhs42" localSheetId="9" hidden="1">Solver!#REF!</definedName>
    <definedName name="solver_lhs43" localSheetId="9" hidden="1">Solver!#REF!</definedName>
    <definedName name="solver_lhs44" localSheetId="9" hidden="1">Solver!#REF!</definedName>
    <definedName name="solver_lhs45" localSheetId="9" hidden="1">Solver!#REF!</definedName>
    <definedName name="solver_lhs46" localSheetId="9" hidden="1">Solver!#REF!</definedName>
    <definedName name="solver_lhs47" localSheetId="9" hidden="1">Solver!#REF!</definedName>
    <definedName name="solver_lhs48" localSheetId="9" hidden="1">Solver!#REF!</definedName>
    <definedName name="solver_lhs49" localSheetId="9" hidden="1">Solver!#REF!</definedName>
    <definedName name="solver_lhs5" localSheetId="9" hidden="1">Solver!$A$4</definedName>
    <definedName name="solver_lhs50" localSheetId="9" hidden="1">Solver!#REF!</definedName>
    <definedName name="solver_lhs51" localSheetId="9" hidden="1">Solver!#REF!</definedName>
    <definedName name="solver_lhs52" localSheetId="9" hidden="1">Solver!#REF!</definedName>
    <definedName name="solver_lhs53" localSheetId="9" hidden="1">Solver!$F$2</definedName>
    <definedName name="solver_lhs54" localSheetId="9" hidden="1">Solver!$F$2</definedName>
    <definedName name="solver_lhs55" localSheetId="9" hidden="1">Solver!$F$2</definedName>
    <definedName name="solver_lhs56" localSheetId="9" hidden="1">Solver!$F$2</definedName>
    <definedName name="solver_lhs6" localSheetId="9" hidden="1">Solver!$A$4</definedName>
    <definedName name="solver_lhs7" localSheetId="9" hidden="1">Solver!$A$5</definedName>
    <definedName name="solver_lhs8" localSheetId="9" hidden="1">Solver!$A$5</definedName>
    <definedName name="solver_lhs9" localSheetId="9" hidden="1">Solver!$A$6</definedName>
    <definedName name="solver_lin" localSheetId="0" hidden="1">2</definedName>
    <definedName name="solver_lin" localSheetId="6" hidden="1">2</definedName>
    <definedName name="solver_lin" localSheetId="9" hidden="1">2</definedName>
    <definedName name="solver_mip" localSheetId="7" hidden="1">2147483647</definedName>
    <definedName name="solver_mip" localSheetId="6" hidden="1">2147483647</definedName>
    <definedName name="solver_mip" localSheetId="9" hidden="1">2147483647</definedName>
    <definedName name="solver_mni" localSheetId="7" hidden="1">30</definedName>
    <definedName name="solver_mni" localSheetId="6" hidden="1">30</definedName>
    <definedName name="solver_mni" localSheetId="9" hidden="1">30</definedName>
    <definedName name="solver_mrt" localSheetId="7" hidden="1">0.075</definedName>
    <definedName name="solver_mrt" localSheetId="6" hidden="1">0.075</definedName>
    <definedName name="solver_mrt" localSheetId="9" hidden="1">0.075</definedName>
    <definedName name="solver_msl" localSheetId="7" hidden="1">2</definedName>
    <definedName name="solver_msl" localSheetId="0" hidden="1">2</definedName>
    <definedName name="solver_msl" localSheetId="6" hidden="1">2</definedName>
    <definedName name="solver_msl" localSheetId="9" hidden="1">2</definedName>
    <definedName name="solver_neg" localSheetId="7" hidden="1">2</definedName>
    <definedName name="solver_neg" localSheetId="0" hidden="1">2</definedName>
    <definedName name="solver_neg" localSheetId="6" hidden="1">2</definedName>
    <definedName name="solver_neg" localSheetId="3" hidden="1">1</definedName>
    <definedName name="solver_neg" localSheetId="9" hidden="1">2</definedName>
    <definedName name="solver_nod" localSheetId="7" hidden="1">2147483647</definedName>
    <definedName name="solver_nod" localSheetId="6" hidden="1">2147483647</definedName>
    <definedName name="solver_nod" localSheetId="9" hidden="1">2147483647</definedName>
    <definedName name="solver_num" localSheetId="7" hidden="1">0</definedName>
    <definedName name="solver_num" localSheetId="0" hidden="1">0</definedName>
    <definedName name="solver_num" localSheetId="6" hidden="1">0</definedName>
    <definedName name="solver_num" localSheetId="3" hidden="1">0</definedName>
    <definedName name="solver_num" localSheetId="9" hidden="1">0</definedName>
    <definedName name="solver_nwt" localSheetId="7" hidden="1">1</definedName>
    <definedName name="solver_nwt" localSheetId="0" hidden="1">2</definedName>
    <definedName name="solver_nwt" localSheetId="6" hidden="1">2</definedName>
    <definedName name="solver_nwt" localSheetId="9" hidden="1">2</definedName>
    <definedName name="solver_opt" localSheetId="7" hidden="1">Calcs!$HU$1</definedName>
    <definedName name="solver_opt" localSheetId="0" hidden="1">Controls!$L$4</definedName>
    <definedName name="solver_opt" localSheetId="6" hidden="1">Model!$F$3</definedName>
    <definedName name="solver_opt" localSheetId="3" hidden="1">Report!$W$10</definedName>
    <definedName name="solver_opt" localSheetId="9" hidden="1">Solver!$F$13</definedName>
    <definedName name="solver_pre" localSheetId="7" hidden="1">0.0000000001</definedName>
    <definedName name="solver_pre" localSheetId="0" hidden="1">0.01</definedName>
    <definedName name="solver_pre" localSheetId="6" hidden="1">0.01</definedName>
    <definedName name="solver_pre" localSheetId="9" hidden="1">0.001</definedName>
    <definedName name="solver_rbv" localSheetId="7" hidden="1">2</definedName>
    <definedName name="solver_rbv" localSheetId="0" hidden="1">2</definedName>
    <definedName name="solver_rbv" localSheetId="6" hidden="1">2</definedName>
    <definedName name="solver_rbv" localSheetId="9" hidden="1">2</definedName>
    <definedName name="solver_rel1" localSheetId="6" hidden="1">2</definedName>
    <definedName name="solver_rel1" localSheetId="9" hidden="1">2</definedName>
    <definedName name="solver_rel10" localSheetId="9" hidden="1">1</definedName>
    <definedName name="solver_rel11" localSheetId="9" hidden="1">3</definedName>
    <definedName name="solver_rel12" localSheetId="9" hidden="1">1</definedName>
    <definedName name="solver_rel13" localSheetId="9" hidden="1">3</definedName>
    <definedName name="solver_rel14" localSheetId="9" hidden="1">1</definedName>
    <definedName name="solver_rel15" localSheetId="9" hidden="1">3</definedName>
    <definedName name="solver_rel16" localSheetId="9" hidden="1">1</definedName>
    <definedName name="solver_rel17" localSheetId="9" hidden="1">3</definedName>
    <definedName name="solver_rel18" localSheetId="9" hidden="1">1</definedName>
    <definedName name="solver_rel19" localSheetId="9" hidden="1">3</definedName>
    <definedName name="solver_rel2" localSheetId="6" hidden="1">3</definedName>
    <definedName name="solver_rel2" localSheetId="9" hidden="1">3</definedName>
    <definedName name="solver_rel20" localSheetId="9" hidden="1">1</definedName>
    <definedName name="solver_rel21" localSheetId="9" hidden="1">3</definedName>
    <definedName name="solver_rel22" localSheetId="9" hidden="1">1</definedName>
    <definedName name="solver_rel23" localSheetId="9" hidden="1">3</definedName>
    <definedName name="solver_rel24" localSheetId="9" hidden="1">1</definedName>
    <definedName name="solver_rel25" localSheetId="9" hidden="1">3</definedName>
    <definedName name="solver_rel26" localSheetId="9" hidden="1">1</definedName>
    <definedName name="solver_rel27" localSheetId="9" hidden="1">3</definedName>
    <definedName name="solver_rel28" localSheetId="9" hidden="1">1</definedName>
    <definedName name="solver_rel29" localSheetId="9" hidden="1">3</definedName>
    <definedName name="solver_rel3" localSheetId="6" hidden="1">3</definedName>
    <definedName name="solver_rel3" localSheetId="9" hidden="1">2</definedName>
    <definedName name="solver_rel30" localSheetId="9" hidden="1">1</definedName>
    <definedName name="solver_rel31" localSheetId="9" hidden="1">3</definedName>
    <definedName name="solver_rel32" localSheetId="9" hidden="1">1</definedName>
    <definedName name="solver_rel33" localSheetId="9" hidden="1">3</definedName>
    <definedName name="solver_rel34" localSheetId="9" hidden="1">1</definedName>
    <definedName name="solver_rel35" localSheetId="9" hidden="1">3</definedName>
    <definedName name="solver_rel36" localSheetId="9" hidden="1">1</definedName>
    <definedName name="solver_rel37" localSheetId="9" hidden="1">3</definedName>
    <definedName name="solver_rel38" localSheetId="9" hidden="1">1</definedName>
    <definedName name="solver_rel39" localSheetId="9" hidden="1">3</definedName>
    <definedName name="solver_rel4" localSheetId="9" hidden="1">3</definedName>
    <definedName name="solver_rel40" localSheetId="9" hidden="1">1</definedName>
    <definedName name="solver_rel41" localSheetId="9" hidden="1">3</definedName>
    <definedName name="solver_rel42" localSheetId="9" hidden="1">1</definedName>
    <definedName name="solver_rel43" localSheetId="9" hidden="1">3</definedName>
    <definedName name="solver_rel44" localSheetId="9" hidden="1">1</definedName>
    <definedName name="solver_rel45" localSheetId="9" hidden="1">3</definedName>
    <definedName name="solver_rel46" localSheetId="9" hidden="1">1</definedName>
    <definedName name="solver_rel47" localSheetId="9" hidden="1">3</definedName>
    <definedName name="solver_rel48" localSheetId="9" hidden="1">1</definedName>
    <definedName name="solver_rel49" localSheetId="9" hidden="1">3</definedName>
    <definedName name="solver_rel5" localSheetId="9" hidden="1">3</definedName>
    <definedName name="solver_rel50" localSheetId="9" hidden="1">1</definedName>
    <definedName name="solver_rel51" localSheetId="9" hidden="1">3</definedName>
    <definedName name="solver_rel52" localSheetId="9" hidden="1">1</definedName>
    <definedName name="solver_rel53" localSheetId="9" hidden="1">3</definedName>
    <definedName name="solver_rel54" localSheetId="9" hidden="1">1</definedName>
    <definedName name="solver_rel55" localSheetId="9" hidden="1">3</definedName>
    <definedName name="solver_rel56" localSheetId="9" hidden="1">1</definedName>
    <definedName name="solver_rel6" localSheetId="9" hidden="1">1</definedName>
    <definedName name="solver_rel7" localSheetId="9" hidden="1">3</definedName>
    <definedName name="solver_rel8" localSheetId="9" hidden="1">1</definedName>
    <definedName name="solver_rel9" localSheetId="9" hidden="1">3</definedName>
    <definedName name="solver_rhs1" localSheetId="6" hidden="1">0</definedName>
    <definedName name="solver_rhs1" localSheetId="9" hidden="1">0</definedName>
    <definedName name="solver_rhs10" localSheetId="9" hidden="1">9.5030025</definedName>
    <definedName name="solver_rhs11" localSheetId="9" hidden="1">-10.7212348</definedName>
    <definedName name="solver_rhs12" localSheetId="9" hidden="1">9.2787652</definedName>
    <definedName name="solver_rhs13" localSheetId="9" hidden="1">-10.0155139</definedName>
    <definedName name="solver_rhs14" localSheetId="9" hidden="1">9.9844861</definedName>
    <definedName name="solver_rhs15" localSheetId="9" hidden="1">-10</definedName>
    <definedName name="solver_rhs16" localSheetId="9" hidden="1">10</definedName>
    <definedName name="solver_rhs17" localSheetId="9" hidden="1">-10</definedName>
    <definedName name="solver_rhs18" localSheetId="9" hidden="1">10</definedName>
    <definedName name="solver_rhs19" localSheetId="9" hidden="1">-10</definedName>
    <definedName name="solver_rhs2" localSheetId="6" hidden="1">0</definedName>
    <definedName name="solver_rhs2" localSheetId="9" hidden="1">0</definedName>
    <definedName name="solver_rhs20" localSheetId="9" hidden="1">10</definedName>
    <definedName name="solver_rhs21" localSheetId="9" hidden="1">-10</definedName>
    <definedName name="solver_rhs22" localSheetId="9" hidden="1">10</definedName>
    <definedName name="solver_rhs23" localSheetId="9" hidden="1">-10</definedName>
    <definedName name="solver_rhs24" localSheetId="9" hidden="1">10</definedName>
    <definedName name="solver_rhs25" localSheetId="9" hidden="1">-10</definedName>
    <definedName name="solver_rhs26" localSheetId="9" hidden="1">10</definedName>
    <definedName name="solver_rhs27" localSheetId="9" hidden="1">-10</definedName>
    <definedName name="solver_rhs28" localSheetId="9" hidden="1">10</definedName>
    <definedName name="solver_rhs29" localSheetId="9" hidden="1">-10</definedName>
    <definedName name="solver_rhs3" localSheetId="6" hidden="1">0</definedName>
    <definedName name="solver_rhs3" localSheetId="9" hidden="1">0</definedName>
    <definedName name="solver_rhs30" localSheetId="9" hidden="1">10</definedName>
    <definedName name="solver_rhs31" localSheetId="9" hidden="1">-10</definedName>
    <definedName name="solver_rhs32" localSheetId="9" hidden="1">10</definedName>
    <definedName name="solver_rhs33" localSheetId="9" hidden="1">-10.02494</definedName>
    <definedName name="solver_rhs34" localSheetId="9" hidden="1">9.97506</definedName>
    <definedName name="solver_rhs35" localSheetId="9" hidden="1">-9.890869</definedName>
    <definedName name="solver_rhs36" localSheetId="9" hidden="1">10.109131</definedName>
    <definedName name="solver_rhs37" localSheetId="9" hidden="1">-10</definedName>
    <definedName name="solver_rhs38" localSheetId="9" hidden="1">10</definedName>
    <definedName name="solver_rhs39" localSheetId="9" hidden="1">-10.144104</definedName>
    <definedName name="solver_rhs4" localSheetId="9" hidden="1">0</definedName>
    <definedName name="solver_rhs40" localSheetId="9" hidden="1">9.855896</definedName>
    <definedName name="solver_rhs41" localSheetId="9" hidden="1">-10</definedName>
    <definedName name="solver_rhs42" localSheetId="9" hidden="1">10</definedName>
    <definedName name="solver_rhs43" localSheetId="9" hidden="1">-10</definedName>
    <definedName name="solver_rhs44" localSheetId="9" hidden="1">10</definedName>
    <definedName name="solver_rhs45" localSheetId="9" hidden="1">-10</definedName>
    <definedName name="solver_rhs46" localSheetId="9" hidden="1">10</definedName>
    <definedName name="solver_rhs47" localSheetId="9" hidden="1">-10</definedName>
    <definedName name="solver_rhs48" localSheetId="9" hidden="1">10</definedName>
    <definedName name="solver_rhs49" localSheetId="9" hidden="1">-10</definedName>
    <definedName name="solver_rhs5" localSheetId="9" hidden="1">-10.2726253</definedName>
    <definedName name="solver_rhs50" localSheetId="9" hidden="1">10</definedName>
    <definedName name="solver_rhs51" localSheetId="9" hidden="1">-10</definedName>
    <definedName name="solver_rhs52" localSheetId="9" hidden="1">10</definedName>
    <definedName name="solver_rhs53" localSheetId="9" hidden="1">-10.987547</definedName>
    <definedName name="solver_rhs54" localSheetId="9" hidden="1">9.012453</definedName>
    <definedName name="solver_rhs55" localSheetId="9" hidden="1">-10</definedName>
    <definedName name="solver_rhs56" localSheetId="9" hidden="1">10</definedName>
    <definedName name="solver_rhs6" localSheetId="9" hidden="1">9.7273747</definedName>
    <definedName name="solver_rhs7" localSheetId="9" hidden="1">-10</definedName>
    <definedName name="solver_rhs8" localSheetId="9" hidden="1">10</definedName>
    <definedName name="solver_rhs9" localSheetId="9" hidden="1">-10.4969975</definedName>
    <definedName name="solver_rlx" localSheetId="7" hidden="1">2</definedName>
    <definedName name="solver_rlx" localSheetId="6" hidden="1">2</definedName>
    <definedName name="solver_rlx" localSheetId="9" hidden="1">2</definedName>
    <definedName name="solver_rsd" localSheetId="7" hidden="1">0</definedName>
    <definedName name="solver_rsd" localSheetId="0" hidden="1">0</definedName>
    <definedName name="solver_rsd" localSheetId="6" hidden="1">0</definedName>
    <definedName name="solver_rsd" localSheetId="9" hidden="1">0</definedName>
    <definedName name="solver_scl" localSheetId="7" hidden="1">2</definedName>
    <definedName name="solver_scl" localSheetId="0" hidden="1">0</definedName>
    <definedName name="solver_scl" localSheetId="6" hidden="1">0</definedName>
    <definedName name="solver_scl" localSheetId="9" hidden="1">0</definedName>
    <definedName name="solver_sho" localSheetId="7" hidden="1">2</definedName>
    <definedName name="solver_sho" localSheetId="0" hidden="1">2</definedName>
    <definedName name="solver_sho" localSheetId="6" hidden="1">2</definedName>
    <definedName name="solver_sho" localSheetId="9" hidden="1">2</definedName>
    <definedName name="solver_ssz" localSheetId="7" hidden="1">100</definedName>
    <definedName name="solver_ssz" localSheetId="0" hidden="1">0</definedName>
    <definedName name="solver_ssz" localSheetId="6" hidden="1">0</definedName>
    <definedName name="solver_ssz" localSheetId="9" hidden="1">#N/A</definedName>
    <definedName name="solver_tim" localSheetId="7" hidden="1">2147483647</definedName>
    <definedName name="solver_tim" localSheetId="0" hidden="1">2147483647</definedName>
    <definedName name="solver_tim" localSheetId="6" hidden="1">2147483647</definedName>
    <definedName name="solver_tim" localSheetId="9" hidden="1">2147483647</definedName>
    <definedName name="solver_tol" localSheetId="7" hidden="1">0.01</definedName>
    <definedName name="solver_tol" localSheetId="0" hidden="1">0.01</definedName>
    <definedName name="solver_tol" localSheetId="6" hidden="1">0.01</definedName>
    <definedName name="solver_tol" localSheetId="9" hidden="1">0.01</definedName>
    <definedName name="solver_typ" localSheetId="7" hidden="1">2</definedName>
    <definedName name="solver_typ" localSheetId="0" hidden="1">3</definedName>
    <definedName name="solver_typ" localSheetId="6" hidden="1">3</definedName>
    <definedName name="solver_typ" localSheetId="3" hidden="1">1</definedName>
    <definedName name="solver_typ" localSheetId="9" hidden="1">2</definedName>
    <definedName name="solver_val" localSheetId="7" hidden="1">0</definedName>
    <definedName name="solver_val" localSheetId="0" hidden="1">-26.8160635598067</definedName>
    <definedName name="solver_val" localSheetId="6" hidden="1">3692.70241494663</definedName>
    <definedName name="solver_val" localSheetId="3" hidden="1">0</definedName>
    <definedName name="solver_val" localSheetId="9" hidden="1">0</definedName>
    <definedName name="solver_ver" localSheetId="7" hidden="1">3</definedName>
    <definedName name="solver_ver" localSheetId="0" hidden="1">3</definedName>
    <definedName name="solver_ver" localSheetId="6" hidden="1">3</definedName>
    <definedName name="solver_ver" localSheetId="3" hidden="1">3</definedName>
    <definedName name="solver_ver" localSheetId="9" hidden="1">3</definedName>
    <definedName name="Sort">Model!$J$5</definedName>
    <definedName name="SortBias">Controls!#REF!</definedName>
    <definedName name="SortCov">Calcs!$HE$3:$HE$4009</definedName>
    <definedName name="SortMax">Controls!$D$26</definedName>
    <definedName name="SortMin">Controls!$J$4</definedName>
    <definedName name="SortRange">Model!$M$5</definedName>
    <definedName name="Sorts">Calcs!$IT$2:$IT$238</definedName>
    <definedName name="SPF">Calcs!$GT$2:$GT$238</definedName>
    <definedName name="SPF_1">Model!$D$3</definedName>
    <definedName name="SPF1Co">Solver!$F$1</definedName>
    <definedName name="SPF1Coeff">Model!$M$3</definedName>
    <definedName name="SPF1Var">Model!$O$3</definedName>
    <definedName name="SPF2Co">Solver!#REF!</definedName>
    <definedName name="SPFadd">Controls!$B$43</definedName>
    <definedName name="SPFCo">Results!#REF!</definedName>
    <definedName name="SPFCovar">Results!#REF!</definedName>
    <definedName name="SPFerrAdd">Controls!$B$41</definedName>
    <definedName name="SPFoptAdd">Controls!$B$52</definedName>
    <definedName name="spfoptobj">Controls!$Y$2:$Y$3</definedName>
    <definedName name="SPFrat">Controls!$D$6</definedName>
    <definedName name="SPFscale">Solver!$F$7</definedName>
    <definedName name="SPFtxtmask">Controls!$D$23</definedName>
    <definedName name="SPFVar">Model!$M$20</definedName>
    <definedName name="SPFVarAdd">Controls!$B$30</definedName>
    <definedName name="SqExRes">Solver!$F$10</definedName>
    <definedName name="SqrDisRes">Solver!$F$13</definedName>
    <definedName name="SqrExcRes">Calcs!$HL$2:$HL$4009</definedName>
    <definedName name="SqrRes">Solver!$F$12</definedName>
    <definedName name="SqrResErr">Report!$F$16</definedName>
    <definedName name="SqrResMax">Report!$E$16</definedName>
    <definedName name="SqrResMin">Report!$D$16</definedName>
    <definedName name="SRcon">Model!$M$16</definedName>
    <definedName name="StdCumRes">Calcs!$HC$2:$HC$238</definedName>
    <definedName name="sumofwt">Model!$M$26</definedName>
    <definedName name="SumWgt">Controls!#REF!</definedName>
    <definedName name="SumWgtAdd">Controls!$B$25</definedName>
    <definedName name="SumWtAd">Controls!#REF!</definedName>
    <definedName name="t_t">#REF!</definedName>
    <definedName name="tablename">#REF!</definedName>
    <definedName name="TarLik">Model!$M$22</definedName>
    <definedName name="TarLikAdd">Controls!$B$29</definedName>
    <definedName name="test">#REF!</definedName>
    <definedName name="test1">#REF!</definedName>
    <definedName name="test2">#REF!</definedName>
    <definedName name="TestDispAdd">Controls!$B$40</definedName>
    <definedName name="testrange">#REF!</definedName>
    <definedName name="TestSPFAdd">Controls!$B$39</definedName>
    <definedName name="Theta">Calcs!$HF$2:$HF$238</definedName>
    <definedName name="ttttt">#REF!</definedName>
    <definedName name="ValRes">Controls!$D$16</definedName>
    <definedName name="VarCo">Model!$D$12:$D$109</definedName>
    <definedName name="VarCoCol">Controls!$B$5</definedName>
    <definedName name="VarCoeff">Controls!#REF!</definedName>
    <definedName name="VarCol">Controls!#REF!</definedName>
    <definedName name="VARGTZcol">Controls!#REF!</definedName>
    <definedName name="VarGTZflag">Solver!#REF!</definedName>
    <definedName name="VarIndexCol">Controls!$B$56</definedName>
    <definedName name="VarNameCol">Controls!$B$3</definedName>
    <definedName name="VarNames">Model!$B$12:$B$109</definedName>
    <definedName name="VarNamesCol">Controls!#REF!</definedName>
    <definedName name="VarRawErr">Controls!$B$60</definedName>
    <definedName name="VarRawMax">Controls!$B$59</definedName>
    <definedName name="VarRawMin">Controls!$B$58</definedName>
    <definedName name="VarRawTes">Controls!$B$57</definedName>
    <definedName name="VarRow">Controls!$B$2</definedName>
    <definedName name="VarScaErr">Controls!$B$64</definedName>
    <definedName name="VarScaleCol">Controls!$B$4</definedName>
    <definedName name="VarScaleFlagCol">Controls!#REF!</definedName>
    <definedName name="VarScaleFlags">Controls!#REF!</definedName>
    <definedName name="VarScaMax">Controls!$B$63</definedName>
    <definedName name="VarScaMin">Controls!$B$62</definedName>
    <definedName name="VarScaTes">Controls!$B$61</definedName>
    <definedName name="VarTypCol">Controls!$U$1</definedName>
    <definedName name="VarType">Controls!$U$2:$U$101</definedName>
    <definedName name="VarTypeCol">Controls!$B$77</definedName>
    <definedName name="Version">Controls!$D$17</definedName>
    <definedName name="WCrash">Calcs!$HH$2:$HH$238</definedName>
    <definedName name="Weight">Model!$J$8</definedName>
    <definedName name="WeightAdd">Controls!$B$27</definedName>
    <definedName name="Weights">Calcs!$IP$2:$IP$238</definedName>
    <definedName name="WExcSqrRes">Calcs!$HL$2:$HL$4009</definedName>
    <definedName name="WExpVar">Calcs!$GY$2:$GY$238</definedName>
    <definedName name="WLikBias">Calcs!$HB$2:$HB$238</definedName>
    <definedName name="WLnDisp">Calcs!$HM$2:$HM$238</definedName>
    <definedName name="WNexp">Calcs!$HG$2:$HG$238</definedName>
    <definedName name="WR_2">Model!$M$29</definedName>
    <definedName name="WRawSPF">Calcs!$HI$2:$HI$238</definedName>
    <definedName name="WResidual">Calcs!$GX$2:$GX$238</definedName>
    <definedName name="WSqrExcVar">Calcs!$HP$2:$HP$238</definedName>
    <definedName name="WSqrRes">Calcs!$HO$2:$HO$238</definedName>
    <definedName name="WSqrSPF">Calcs!$HN$2:$HN$238</definedName>
  </definedNames>
  <calcPr calcId="162913"/>
  <fileRecoveryPr autoRecover="0"/>
</workbook>
</file>

<file path=xl/calcChain.xml><?xml version="1.0" encoding="utf-8"?>
<calcChain xmlns="http://schemas.openxmlformats.org/spreadsheetml/2006/main">
  <c r="A38" i="3776" l="1"/>
  <c r="A39" i="3776"/>
  <c r="A40" i="3776"/>
  <c r="A41" i="3776"/>
  <c r="A42" i="3776"/>
  <c r="A43" i="3776"/>
  <c r="A44" i="3776"/>
  <c r="A45" i="3776"/>
  <c r="A46" i="3776"/>
  <c r="A47" i="3776"/>
  <c r="A48" i="3776"/>
  <c r="A49" i="3776"/>
  <c r="A50" i="3776"/>
  <c r="A51" i="3776"/>
  <c r="A52" i="3776"/>
  <c r="A53" i="3776"/>
  <c r="A54" i="3776"/>
  <c r="A55" i="3776"/>
  <c r="A56" i="3776"/>
  <c r="A57" i="3776"/>
  <c r="A58" i="3776"/>
  <c r="A59" i="3776"/>
  <c r="A60" i="3776"/>
  <c r="A61" i="3776"/>
  <c r="A62" i="3776"/>
  <c r="A63" i="3776"/>
  <c r="A64" i="3776"/>
  <c r="A65" i="3776"/>
  <c r="A66" i="3776"/>
  <c r="A67" i="3776"/>
  <c r="A68" i="3776"/>
  <c r="A69" i="3776"/>
  <c r="A70" i="3776"/>
  <c r="A71" i="3776"/>
  <c r="A72" i="3776"/>
  <c r="A73" i="3776"/>
  <c r="A74" i="3776"/>
  <c r="A75" i="3776"/>
  <c r="A76" i="3776"/>
  <c r="A77" i="3776"/>
  <c r="A78" i="3776"/>
  <c r="A79" i="3776"/>
  <c r="A80" i="3776"/>
  <c r="A81" i="3776"/>
  <c r="A82" i="3776"/>
  <c r="A83" i="3776"/>
  <c r="A84" i="3776"/>
  <c r="A85" i="3776"/>
  <c r="A86" i="3776"/>
  <c r="A87" i="3776"/>
  <c r="A88" i="3776"/>
  <c r="A89" i="3776"/>
  <c r="A90" i="3776"/>
  <c r="A91" i="3776"/>
  <c r="A92" i="3776"/>
  <c r="A93" i="3776"/>
  <c r="A94" i="3776"/>
  <c r="A95" i="3776"/>
  <c r="A96" i="3776"/>
  <c r="A97" i="3776"/>
  <c r="A98" i="3776"/>
  <c r="A99" i="3776"/>
  <c r="A100" i="3776"/>
  <c r="A101" i="3776"/>
  <c r="A102" i="3776"/>
  <c r="A103" i="3776"/>
  <c r="A104" i="3776"/>
  <c r="A105" i="3776"/>
  <c r="A106" i="3776"/>
  <c r="A107" i="3776"/>
  <c r="A108" i="3776"/>
  <c r="A109" i="3776"/>
  <c r="A110" i="3776"/>
  <c r="A111" i="3776"/>
  <c r="A112" i="3776"/>
  <c r="A113" i="3776"/>
  <c r="A114" i="3776"/>
  <c r="A115" i="3776"/>
  <c r="A116" i="3776"/>
  <c r="A117" i="3776"/>
  <c r="A118" i="3776"/>
  <c r="A119" i="3776"/>
  <c r="A120" i="3776"/>
  <c r="A121" i="3776"/>
  <c r="A122" i="3776"/>
  <c r="A123" i="3776"/>
  <c r="A124" i="3776"/>
  <c r="A125" i="3776"/>
  <c r="A126" i="3776"/>
  <c r="A127" i="3776"/>
  <c r="A128" i="3776"/>
  <c r="A129" i="3776"/>
  <c r="A130" i="3776"/>
  <c r="A131" i="3776"/>
  <c r="A132" i="3776"/>
  <c r="A133" i="3776"/>
  <c r="A134" i="3776"/>
  <c r="A135" i="3776"/>
  <c r="A136" i="3776"/>
  <c r="A137" i="3776"/>
  <c r="A138" i="3776"/>
  <c r="A139" i="3776"/>
  <c r="A140" i="3776"/>
  <c r="A141" i="3776"/>
  <c r="A142" i="3776"/>
  <c r="A143" i="3776"/>
  <c r="A144" i="3776"/>
  <c r="A145" i="3776"/>
  <c r="A146" i="3776"/>
  <c r="A147" i="3776"/>
  <c r="A148" i="3776"/>
  <c r="A149" i="3776"/>
  <c r="A150" i="3776"/>
  <c r="A151" i="3776"/>
  <c r="A152" i="3776"/>
  <c r="A153" i="3776"/>
  <c r="A154" i="3776"/>
  <c r="A155" i="3776"/>
  <c r="A156" i="3776"/>
  <c r="A157" i="3776"/>
  <c r="A158" i="3776"/>
  <c r="A159" i="3776"/>
  <c r="A160" i="3776"/>
  <c r="A161" i="3776"/>
  <c r="A162" i="3776"/>
  <c r="A163" i="3776"/>
  <c r="A164" i="3776"/>
  <c r="A165" i="3776"/>
  <c r="A166" i="3776"/>
  <c r="A167" i="3776"/>
  <c r="A168" i="3776"/>
  <c r="A169" i="3776"/>
  <c r="A170" i="3776"/>
  <c r="A171" i="3776"/>
  <c r="A172" i="3776"/>
  <c r="A173" i="3776"/>
  <c r="A174" i="3776"/>
  <c r="A175" i="3776"/>
  <c r="A176" i="3776"/>
  <c r="A177" i="3776"/>
  <c r="A178" i="3776"/>
  <c r="A179" i="3776"/>
  <c r="A180" i="3776"/>
  <c r="A181" i="3776"/>
  <c r="A182" i="3776"/>
  <c r="A183" i="3776"/>
  <c r="A184" i="3776"/>
  <c r="A185" i="3776"/>
  <c r="A186" i="3776"/>
  <c r="A187" i="3776"/>
  <c r="A188" i="3776"/>
  <c r="A189" i="3776"/>
  <c r="A190" i="3776"/>
  <c r="A191" i="3776"/>
  <c r="A192" i="3776"/>
  <c r="A193" i="3776"/>
  <c r="A194" i="3776"/>
  <c r="A195" i="3776"/>
  <c r="A196" i="3776"/>
  <c r="A197" i="3776"/>
  <c r="A198" i="3776"/>
  <c r="A199" i="3776"/>
  <c r="A200" i="3776"/>
  <c r="A201" i="3776"/>
  <c r="A202" i="3776"/>
  <c r="A203" i="3776"/>
  <c r="A204" i="3776"/>
  <c r="A205" i="3776"/>
  <c r="A206" i="3776"/>
  <c r="A207" i="3776"/>
  <c r="A208" i="3776"/>
  <c r="A209" i="3776"/>
  <c r="A210" i="3776"/>
  <c r="A211" i="3776"/>
  <c r="A212" i="3776"/>
  <c r="A213" i="3776"/>
  <c r="A214" i="3776"/>
  <c r="A215" i="3776"/>
  <c r="A216" i="3776"/>
  <c r="A217" i="3776"/>
  <c r="A218" i="3776"/>
  <c r="A219" i="3776"/>
  <c r="A220" i="3776"/>
  <c r="A221" i="3776"/>
  <c r="A222" i="3776"/>
  <c r="A223" i="3776"/>
  <c r="A224" i="3776"/>
  <c r="A225" i="3776"/>
  <c r="A226" i="3776"/>
  <c r="A227" i="3776"/>
  <c r="A228" i="3776"/>
  <c r="A229" i="3776"/>
  <c r="A230" i="3776"/>
  <c r="A231" i="3776"/>
  <c r="A232" i="3776"/>
  <c r="A233" i="3776"/>
  <c r="A234" i="3776"/>
  <c r="A235" i="3776"/>
  <c r="A236" i="3776"/>
  <c r="A237" i="3776"/>
  <c r="A238" i="3776"/>
  <c r="IQ2" i="21"/>
  <c r="IF2" i="21"/>
  <c r="D2" i="3776"/>
  <c r="D3" i="3776"/>
  <c r="D4" i="3776"/>
  <c r="D5" i="3776"/>
  <c r="D6" i="3776"/>
  <c r="D7" i="3776"/>
  <c r="D8" i="3776"/>
  <c r="D9" i="3776"/>
  <c r="D10" i="3776"/>
  <c r="D11" i="3776"/>
  <c r="D12" i="3776"/>
  <c r="D13" i="3776"/>
  <c r="D14" i="3776"/>
  <c r="D15" i="3776"/>
  <c r="D16" i="3776"/>
  <c r="D17" i="3776"/>
  <c r="D18" i="3776"/>
  <c r="D19" i="3776"/>
  <c r="D20" i="3776"/>
  <c r="D21" i="3776"/>
  <c r="D22" i="3776"/>
  <c r="D23" i="3776"/>
  <c r="D24" i="3776"/>
  <c r="D25" i="3776"/>
  <c r="D26" i="3776"/>
  <c r="D27" i="3776"/>
  <c r="D28" i="3776"/>
  <c r="D29" i="3776"/>
  <c r="D30" i="3776"/>
  <c r="D31" i="3776"/>
  <c r="D32" i="3776"/>
  <c r="D33" i="3776"/>
  <c r="D34" i="3776"/>
  <c r="D35" i="3776"/>
  <c r="D36" i="3776"/>
  <c r="D37" i="3776"/>
  <c r="D38" i="3776"/>
  <c r="D39" i="3776"/>
  <c r="D40" i="3776"/>
  <c r="D41" i="3776"/>
  <c r="D42" i="3776"/>
  <c r="D43" i="3776"/>
  <c r="D44" i="3776"/>
  <c r="D45" i="3776"/>
  <c r="D46" i="3776"/>
  <c r="D47" i="3776"/>
  <c r="D48" i="3776"/>
  <c r="D49" i="3776"/>
  <c r="D50" i="3776"/>
  <c r="D51" i="3776"/>
  <c r="D52" i="3776"/>
  <c r="D53" i="3776"/>
  <c r="D54" i="3776"/>
  <c r="D55" i="3776"/>
  <c r="D56" i="3776"/>
  <c r="D57" i="3776"/>
  <c r="D58" i="3776"/>
  <c r="D59" i="3776"/>
  <c r="D60" i="3776"/>
  <c r="D61" i="3776"/>
  <c r="D62" i="3776"/>
  <c r="D63" i="3776"/>
  <c r="D64" i="3776"/>
  <c r="D65" i="3776"/>
  <c r="D66" i="3776"/>
  <c r="D67" i="3776"/>
  <c r="D68" i="3776"/>
  <c r="D69" i="3776"/>
  <c r="D70" i="3776"/>
  <c r="D71" i="3776"/>
  <c r="D72" i="3776"/>
  <c r="D73" i="3776"/>
  <c r="D74" i="3776"/>
  <c r="D75" i="3776"/>
  <c r="D76" i="3776"/>
  <c r="D77" i="3776"/>
  <c r="D78" i="3776"/>
  <c r="D79" i="3776"/>
  <c r="D80" i="3776"/>
  <c r="D81" i="3776"/>
  <c r="D82" i="3776"/>
  <c r="D83" i="3776"/>
  <c r="D84" i="3776"/>
  <c r="D85" i="3776"/>
  <c r="D86" i="3776"/>
  <c r="D87" i="3776"/>
  <c r="D88" i="3776"/>
  <c r="D89" i="3776"/>
  <c r="D90" i="3776"/>
  <c r="D91" i="3776"/>
  <c r="D92" i="3776"/>
  <c r="D93" i="3776"/>
  <c r="D94" i="3776"/>
  <c r="D95" i="3776"/>
  <c r="D96" i="3776"/>
  <c r="D97" i="3776"/>
  <c r="D98" i="3776"/>
  <c r="D99" i="3776"/>
  <c r="D100" i="3776"/>
  <c r="D101" i="3776"/>
  <c r="D102" i="3776"/>
  <c r="D103" i="3776"/>
  <c r="D104" i="3776"/>
  <c r="D105" i="3776"/>
  <c r="D106" i="3776"/>
  <c r="D107" i="3776"/>
  <c r="D108" i="3776"/>
  <c r="D109" i="3776"/>
  <c r="D110" i="3776"/>
  <c r="D111" i="3776"/>
  <c r="D112" i="3776"/>
  <c r="D113" i="3776"/>
  <c r="D114" i="3776"/>
  <c r="D115" i="3776"/>
  <c r="D116" i="3776"/>
  <c r="D117" i="3776"/>
  <c r="D118" i="3776"/>
  <c r="D119" i="3776"/>
  <c r="D120" i="3776"/>
  <c r="D121" i="3776"/>
  <c r="D122" i="3776"/>
  <c r="D123" i="3776"/>
  <c r="D124" i="3776"/>
  <c r="D125" i="3776"/>
  <c r="D126" i="3776"/>
  <c r="D127" i="3776"/>
  <c r="D128" i="3776"/>
  <c r="D129" i="3776"/>
  <c r="D130" i="3776"/>
  <c r="D131" i="3776"/>
  <c r="D132" i="3776"/>
  <c r="D133" i="3776"/>
  <c r="D134" i="3776"/>
  <c r="D135" i="3776"/>
  <c r="D136" i="3776"/>
  <c r="D137" i="3776"/>
  <c r="D138" i="3776"/>
  <c r="D139" i="3776"/>
  <c r="D140" i="3776"/>
  <c r="D141" i="3776"/>
  <c r="D142" i="3776"/>
  <c r="D143" i="3776"/>
  <c r="D144" i="3776"/>
  <c r="D145" i="3776"/>
  <c r="D146" i="3776"/>
  <c r="D147" i="3776"/>
  <c r="D148" i="3776"/>
  <c r="D149" i="3776"/>
  <c r="D150" i="3776"/>
  <c r="D151" i="3776"/>
  <c r="D152" i="3776"/>
  <c r="D153" i="3776"/>
  <c r="D154" i="3776"/>
  <c r="D155" i="3776"/>
  <c r="D156" i="3776"/>
  <c r="D157" i="3776"/>
  <c r="D158" i="3776"/>
  <c r="D159" i="3776"/>
  <c r="D160" i="3776"/>
  <c r="D161" i="3776"/>
  <c r="D162" i="3776"/>
  <c r="D163" i="3776"/>
  <c r="D164" i="3776"/>
  <c r="D165" i="3776"/>
  <c r="D166" i="3776"/>
  <c r="D167" i="3776"/>
  <c r="D168" i="3776"/>
  <c r="D169" i="3776"/>
  <c r="D170" i="3776"/>
  <c r="D171" i="3776"/>
  <c r="D172" i="3776"/>
  <c r="D173" i="3776"/>
  <c r="D174" i="3776"/>
  <c r="D175" i="3776"/>
  <c r="D176" i="3776"/>
  <c r="D177" i="3776"/>
  <c r="D178" i="3776"/>
  <c r="D179" i="3776"/>
  <c r="D180" i="3776"/>
  <c r="D181" i="3776"/>
  <c r="D182" i="3776"/>
  <c r="D183" i="3776"/>
  <c r="D184" i="3776"/>
  <c r="D185" i="3776"/>
  <c r="D186" i="3776"/>
  <c r="D187" i="3776"/>
  <c r="D188" i="3776"/>
  <c r="D189" i="3776"/>
  <c r="D190" i="3776"/>
  <c r="D191" i="3776"/>
  <c r="D192" i="3776"/>
  <c r="D193" i="3776"/>
  <c r="D194" i="3776"/>
  <c r="D195" i="3776"/>
  <c r="D196" i="3776"/>
  <c r="D197" i="3776"/>
  <c r="D198" i="3776"/>
  <c r="D199" i="3776"/>
  <c r="D200" i="3776"/>
  <c r="D201" i="3776"/>
  <c r="D202" i="3776"/>
  <c r="D203" i="3776"/>
  <c r="D204" i="3776"/>
  <c r="D205" i="3776"/>
  <c r="D206" i="3776"/>
  <c r="D207" i="3776"/>
  <c r="D208" i="3776"/>
  <c r="D209" i="3776"/>
  <c r="D210" i="3776"/>
  <c r="D211" i="3776"/>
  <c r="D212" i="3776"/>
  <c r="D213" i="3776"/>
  <c r="D214" i="3776"/>
  <c r="D215" i="3776"/>
  <c r="D216" i="3776"/>
  <c r="D217" i="3776"/>
  <c r="D218" i="3776"/>
  <c r="D219" i="3776"/>
  <c r="D220" i="3776"/>
  <c r="D221" i="3776"/>
  <c r="D222" i="3776"/>
  <c r="D223" i="3776"/>
  <c r="D224" i="3776"/>
  <c r="D225" i="3776"/>
  <c r="D226" i="3776"/>
  <c r="D227" i="3776"/>
  <c r="D228" i="3776"/>
  <c r="D229" i="3776"/>
  <c r="D230" i="3776"/>
  <c r="D231" i="3776"/>
  <c r="D232" i="3776"/>
  <c r="D233" i="3776"/>
  <c r="D234" i="3776"/>
  <c r="D235" i="3776"/>
  <c r="D236" i="3776"/>
  <c r="D237" i="3776"/>
  <c r="D238" i="3776"/>
  <c r="B2" i="3776"/>
  <c r="B3" i="3776"/>
  <c r="B4" i="3776"/>
  <c r="B5" i="3776"/>
  <c r="B6" i="3776"/>
  <c r="B7" i="3776"/>
  <c r="B8" i="3776"/>
  <c r="B9" i="3776"/>
  <c r="B10" i="3776"/>
  <c r="B11" i="3776"/>
  <c r="B12" i="3776"/>
  <c r="B13" i="3776"/>
  <c r="B14" i="3776"/>
  <c r="B15" i="3776"/>
  <c r="B16" i="3776"/>
  <c r="B17" i="3776"/>
  <c r="B18" i="3776"/>
  <c r="B19" i="3776"/>
  <c r="B20" i="3776"/>
  <c r="B21" i="3776"/>
  <c r="B22" i="3776"/>
  <c r="B23" i="3776"/>
  <c r="B24" i="3776"/>
  <c r="B25" i="3776"/>
  <c r="B26" i="3776"/>
  <c r="B27" i="3776"/>
  <c r="B28" i="3776"/>
  <c r="B29" i="3776"/>
  <c r="B30" i="3776"/>
  <c r="B31" i="3776"/>
  <c r="B32" i="3776"/>
  <c r="B33" i="3776"/>
  <c r="B34" i="3776"/>
  <c r="B35" i="3776"/>
  <c r="B36" i="3776"/>
  <c r="B37" i="3776"/>
  <c r="B38" i="3776"/>
  <c r="B39" i="3776"/>
  <c r="B40" i="3776"/>
  <c r="B41" i="3776"/>
  <c r="B42" i="3776"/>
  <c r="B43" i="3776"/>
  <c r="B44" i="3776"/>
  <c r="B45" i="3776"/>
  <c r="B46" i="3776"/>
  <c r="B47" i="3776"/>
  <c r="B48" i="3776"/>
  <c r="B49" i="3776"/>
  <c r="B50" i="3776"/>
  <c r="B51" i="3776"/>
  <c r="B52" i="3776"/>
  <c r="B53" i="3776"/>
  <c r="B54" i="3776"/>
  <c r="B55" i="3776"/>
  <c r="B56" i="3776"/>
  <c r="B57" i="3776"/>
  <c r="B58" i="3776"/>
  <c r="B59" i="3776"/>
  <c r="B60" i="3776"/>
  <c r="B61" i="3776"/>
  <c r="B62" i="3776"/>
  <c r="B63" i="3776"/>
  <c r="B64" i="3776"/>
  <c r="B65" i="3776"/>
  <c r="B66" i="3776"/>
  <c r="B67" i="3776"/>
  <c r="B68" i="3776"/>
  <c r="B69" i="3776"/>
  <c r="B70" i="3776"/>
  <c r="B71" i="3776"/>
  <c r="B72" i="3776"/>
  <c r="B73" i="3776"/>
  <c r="B74" i="3776"/>
  <c r="B75" i="3776"/>
  <c r="B76" i="3776"/>
  <c r="B77" i="3776"/>
  <c r="B78" i="3776"/>
  <c r="B79" i="3776"/>
  <c r="B80" i="3776"/>
  <c r="B81" i="3776"/>
  <c r="B82" i="3776"/>
  <c r="B83" i="3776"/>
  <c r="B84" i="3776"/>
  <c r="B85" i="3776"/>
  <c r="B86" i="3776"/>
  <c r="B87" i="3776"/>
  <c r="B88" i="3776"/>
  <c r="B89" i="3776"/>
  <c r="B90" i="3776"/>
  <c r="B91" i="3776"/>
  <c r="B92" i="3776"/>
  <c r="B93" i="3776"/>
  <c r="B94" i="3776"/>
  <c r="B95" i="3776"/>
  <c r="B96" i="3776"/>
  <c r="B97" i="3776"/>
  <c r="B98" i="3776"/>
  <c r="B99" i="3776"/>
  <c r="B100" i="3776"/>
  <c r="B101" i="3776"/>
  <c r="B102" i="3776"/>
  <c r="B103" i="3776"/>
  <c r="B104" i="3776"/>
  <c r="B105" i="3776"/>
  <c r="B106" i="3776"/>
  <c r="B107" i="3776"/>
  <c r="B108" i="3776"/>
  <c r="B109" i="3776"/>
  <c r="B110" i="3776"/>
  <c r="B111" i="3776"/>
  <c r="B112" i="3776"/>
  <c r="B113" i="3776"/>
  <c r="B114" i="3776"/>
  <c r="B115" i="3776"/>
  <c r="B116" i="3776"/>
  <c r="B117" i="3776"/>
  <c r="B118" i="3776"/>
  <c r="B119" i="3776"/>
  <c r="B120" i="3776"/>
  <c r="B121" i="3776"/>
  <c r="B122" i="3776"/>
  <c r="B123" i="3776"/>
  <c r="B124" i="3776"/>
  <c r="B125" i="3776"/>
  <c r="B126" i="3776"/>
  <c r="B127" i="3776"/>
  <c r="B128" i="3776"/>
  <c r="B129" i="3776"/>
  <c r="B130" i="3776"/>
  <c r="B131" i="3776"/>
  <c r="B132" i="3776"/>
  <c r="B133" i="3776"/>
  <c r="B134" i="3776"/>
  <c r="B135" i="3776"/>
  <c r="B136" i="3776"/>
  <c r="B137" i="3776"/>
  <c r="B138" i="3776"/>
  <c r="B139" i="3776"/>
  <c r="B140" i="3776"/>
  <c r="B141" i="3776"/>
  <c r="B142" i="3776"/>
  <c r="B143" i="3776"/>
  <c r="B144" i="3776"/>
  <c r="B145" i="3776"/>
  <c r="B146" i="3776"/>
  <c r="B147" i="3776"/>
  <c r="B148" i="3776"/>
  <c r="B149" i="3776"/>
  <c r="B150" i="3776"/>
  <c r="B151" i="3776"/>
  <c r="B152" i="3776"/>
  <c r="B153" i="3776"/>
  <c r="B154" i="3776"/>
  <c r="B155" i="3776"/>
  <c r="B156" i="3776"/>
  <c r="B157" i="3776"/>
  <c r="B158" i="3776"/>
  <c r="B159" i="3776"/>
  <c r="B160" i="3776"/>
  <c r="B161" i="3776"/>
  <c r="B162" i="3776"/>
  <c r="B163" i="3776"/>
  <c r="B164" i="3776"/>
  <c r="B165" i="3776"/>
  <c r="B166" i="3776"/>
  <c r="B167" i="3776"/>
  <c r="B168" i="3776"/>
  <c r="B169" i="3776"/>
  <c r="B170" i="3776"/>
  <c r="B171" i="3776"/>
  <c r="B172" i="3776"/>
  <c r="B173" i="3776"/>
  <c r="B174" i="3776"/>
  <c r="B175" i="3776"/>
  <c r="B176" i="3776"/>
  <c r="B177" i="3776"/>
  <c r="B178" i="3776"/>
  <c r="B179" i="3776"/>
  <c r="B180" i="3776"/>
  <c r="B181" i="3776"/>
  <c r="B182" i="3776"/>
  <c r="B183" i="3776"/>
  <c r="B184" i="3776"/>
  <c r="B185" i="3776"/>
  <c r="B186" i="3776"/>
  <c r="B187" i="3776"/>
  <c r="B188" i="3776"/>
  <c r="B189" i="3776"/>
  <c r="B190" i="3776"/>
  <c r="B191" i="3776"/>
  <c r="B192" i="3776"/>
  <c r="B193" i="3776"/>
  <c r="B194" i="3776"/>
  <c r="B195" i="3776"/>
  <c r="B196" i="3776"/>
  <c r="B197" i="3776"/>
  <c r="B198" i="3776"/>
  <c r="B199" i="3776"/>
  <c r="B200" i="3776"/>
  <c r="B201" i="3776"/>
  <c r="B202" i="3776"/>
  <c r="B203" i="3776"/>
  <c r="B204" i="3776"/>
  <c r="B205" i="3776"/>
  <c r="B206" i="3776"/>
  <c r="B207" i="3776"/>
  <c r="B208" i="3776"/>
  <c r="B209" i="3776"/>
  <c r="B210" i="3776"/>
  <c r="B211" i="3776"/>
  <c r="B212" i="3776"/>
  <c r="B213" i="3776"/>
  <c r="B214" i="3776"/>
  <c r="B215" i="3776"/>
  <c r="B216" i="3776"/>
  <c r="B217" i="3776"/>
  <c r="B218" i="3776"/>
  <c r="B219" i="3776"/>
  <c r="B220" i="3776"/>
  <c r="B221" i="3776"/>
  <c r="B222" i="3776"/>
  <c r="B223" i="3776"/>
  <c r="B224" i="3776"/>
  <c r="B225" i="3776"/>
  <c r="B226" i="3776"/>
  <c r="B227" i="3776"/>
  <c r="B228" i="3776"/>
  <c r="B229" i="3776"/>
  <c r="B230" i="3776"/>
  <c r="B231" i="3776"/>
  <c r="B232" i="3776"/>
  <c r="B233" i="3776"/>
  <c r="B234" i="3776"/>
  <c r="B235" i="3776"/>
  <c r="B236" i="3776"/>
  <c r="B237" i="3776"/>
  <c r="B238" i="3776"/>
  <c r="IP2" i="21"/>
  <c r="IR2" i="21"/>
  <c r="K2" i="3776"/>
  <c r="K3" i="3776"/>
  <c r="K4" i="3776"/>
  <c r="K5" i="3776"/>
  <c r="K6" i="3776"/>
  <c r="K7" i="3776"/>
  <c r="K8" i="3776"/>
  <c r="K9" i="3776"/>
  <c r="K10" i="3776"/>
  <c r="K11" i="3776"/>
  <c r="K12" i="3776"/>
  <c r="K13" i="3776"/>
  <c r="K14" i="3776"/>
  <c r="K15" i="3776"/>
  <c r="K16" i="3776"/>
  <c r="K17" i="3776"/>
  <c r="K18" i="3776"/>
  <c r="K19" i="3776"/>
  <c r="K20" i="3776"/>
  <c r="K21" i="3776"/>
  <c r="K22" i="3776"/>
  <c r="K23" i="3776"/>
  <c r="K24" i="3776"/>
  <c r="K25" i="3776"/>
  <c r="K26" i="3776"/>
  <c r="K27" i="3776"/>
  <c r="K28" i="3776"/>
  <c r="K29" i="3776"/>
  <c r="K30" i="3776"/>
  <c r="K31" i="3776"/>
  <c r="K32" i="3776"/>
  <c r="K33" i="3776"/>
  <c r="K34" i="3776"/>
  <c r="K35" i="3776"/>
  <c r="K36" i="3776"/>
  <c r="K37" i="3776"/>
  <c r="K38" i="3776"/>
  <c r="K39" i="3776"/>
  <c r="K40" i="3776"/>
  <c r="K41" i="3776"/>
  <c r="K42" i="3776"/>
  <c r="K43" i="3776"/>
  <c r="K44" i="3776"/>
  <c r="K45" i="3776"/>
  <c r="K46" i="3776"/>
  <c r="K47" i="3776"/>
  <c r="K48" i="3776"/>
  <c r="K49" i="3776"/>
  <c r="K50" i="3776"/>
  <c r="K51" i="3776"/>
  <c r="K52" i="3776"/>
  <c r="K53" i="3776"/>
  <c r="K54" i="3776"/>
  <c r="K55" i="3776"/>
  <c r="K56" i="3776"/>
  <c r="K57" i="3776"/>
  <c r="K58" i="3776"/>
  <c r="K59" i="3776"/>
  <c r="K60" i="3776"/>
  <c r="K61" i="3776"/>
  <c r="K62" i="3776"/>
  <c r="K63" i="3776"/>
  <c r="K64" i="3776"/>
  <c r="K65" i="3776"/>
  <c r="K66" i="3776"/>
  <c r="K67" i="3776"/>
  <c r="K68" i="3776"/>
  <c r="K69" i="3776"/>
  <c r="K70" i="3776"/>
  <c r="K71" i="3776"/>
  <c r="K72" i="3776"/>
  <c r="K73" i="3776"/>
  <c r="K74" i="3776"/>
  <c r="K75" i="3776"/>
  <c r="K76" i="3776"/>
  <c r="K77" i="3776"/>
  <c r="K78" i="3776"/>
  <c r="K79" i="3776"/>
  <c r="K80" i="3776"/>
  <c r="K81" i="3776"/>
  <c r="K82" i="3776"/>
  <c r="K83" i="3776"/>
  <c r="K84" i="3776"/>
  <c r="K85" i="3776"/>
  <c r="K86" i="3776"/>
  <c r="K87" i="3776"/>
  <c r="K88" i="3776"/>
  <c r="K89" i="3776"/>
  <c r="K90" i="3776"/>
  <c r="K91" i="3776"/>
  <c r="K92" i="3776"/>
  <c r="K93" i="3776"/>
  <c r="K94" i="3776"/>
  <c r="K95" i="3776"/>
  <c r="K96" i="3776"/>
  <c r="K97" i="3776"/>
  <c r="K98" i="3776"/>
  <c r="K99" i="3776"/>
  <c r="K100" i="3776"/>
  <c r="K101" i="3776"/>
  <c r="K102" i="3776"/>
  <c r="K103" i="3776"/>
  <c r="K104" i="3776"/>
  <c r="K105" i="3776"/>
  <c r="K106" i="3776"/>
  <c r="K107" i="3776"/>
  <c r="K108" i="3776"/>
  <c r="K109" i="3776"/>
  <c r="K110" i="3776"/>
  <c r="K111" i="3776"/>
  <c r="K112" i="3776"/>
  <c r="K113" i="3776"/>
  <c r="K114" i="3776"/>
  <c r="K115" i="3776"/>
  <c r="K116" i="3776"/>
  <c r="K117" i="3776"/>
  <c r="K118" i="3776"/>
  <c r="K119" i="3776"/>
  <c r="K120" i="3776"/>
  <c r="K121" i="3776"/>
  <c r="K122" i="3776"/>
  <c r="K123" i="3776"/>
  <c r="K124" i="3776"/>
  <c r="K125" i="3776"/>
  <c r="K126" i="3776"/>
  <c r="K127" i="3776"/>
  <c r="K128" i="3776"/>
  <c r="K129" i="3776"/>
  <c r="K130" i="3776"/>
  <c r="K131" i="3776"/>
  <c r="K132" i="3776"/>
  <c r="K133" i="3776"/>
  <c r="K134" i="3776"/>
  <c r="K135" i="3776"/>
  <c r="K136" i="3776"/>
  <c r="K137" i="3776"/>
  <c r="K138" i="3776"/>
  <c r="K139" i="3776"/>
  <c r="K140" i="3776"/>
  <c r="K141" i="3776"/>
  <c r="K142" i="3776"/>
  <c r="K143" i="3776"/>
  <c r="K144" i="3776"/>
  <c r="K145" i="3776"/>
  <c r="K146" i="3776"/>
  <c r="K147" i="3776"/>
  <c r="K148" i="3776"/>
  <c r="K149" i="3776"/>
  <c r="K150" i="3776"/>
  <c r="K151" i="3776"/>
  <c r="K152" i="3776"/>
  <c r="K153" i="3776"/>
  <c r="K154" i="3776"/>
  <c r="K155" i="3776"/>
  <c r="K156" i="3776"/>
  <c r="K157" i="3776"/>
  <c r="K158" i="3776"/>
  <c r="K159" i="3776"/>
  <c r="K160" i="3776"/>
  <c r="K161" i="3776"/>
  <c r="K162" i="3776"/>
  <c r="K163" i="3776"/>
  <c r="K164" i="3776"/>
  <c r="K165" i="3776"/>
  <c r="K166" i="3776"/>
  <c r="K167" i="3776"/>
  <c r="K168" i="3776"/>
  <c r="K169" i="3776"/>
  <c r="K170" i="3776"/>
  <c r="K171" i="3776"/>
  <c r="K172" i="3776"/>
  <c r="K173" i="3776"/>
  <c r="K174" i="3776"/>
  <c r="K175" i="3776"/>
  <c r="K176" i="3776"/>
  <c r="K177" i="3776"/>
  <c r="K178" i="3776"/>
  <c r="K179" i="3776"/>
  <c r="K180" i="3776"/>
  <c r="K181" i="3776"/>
  <c r="K182" i="3776"/>
  <c r="K183" i="3776"/>
  <c r="K184" i="3776"/>
  <c r="K185" i="3776"/>
  <c r="K186" i="3776"/>
  <c r="K187" i="3776"/>
  <c r="K188" i="3776"/>
  <c r="K189" i="3776"/>
  <c r="K190" i="3776"/>
  <c r="K191" i="3776"/>
  <c r="K192" i="3776"/>
  <c r="K193" i="3776"/>
  <c r="K194" i="3776"/>
  <c r="K195" i="3776"/>
  <c r="K196" i="3776"/>
  <c r="K197" i="3776"/>
  <c r="K198" i="3776"/>
  <c r="K199" i="3776"/>
  <c r="K200" i="3776"/>
  <c r="K201" i="3776"/>
  <c r="K202" i="3776"/>
  <c r="K203" i="3776"/>
  <c r="K204" i="3776"/>
  <c r="K205" i="3776"/>
  <c r="K206" i="3776"/>
  <c r="K207" i="3776"/>
  <c r="K208" i="3776"/>
  <c r="K209" i="3776"/>
  <c r="K210" i="3776"/>
  <c r="K211" i="3776"/>
  <c r="K212" i="3776"/>
  <c r="K213" i="3776"/>
  <c r="K214" i="3776"/>
  <c r="K215" i="3776"/>
  <c r="K216" i="3776"/>
  <c r="K217" i="3776"/>
  <c r="K218" i="3776"/>
  <c r="K219" i="3776"/>
  <c r="K220" i="3776"/>
  <c r="K221" i="3776"/>
  <c r="K222" i="3776"/>
  <c r="K223" i="3776"/>
  <c r="K224" i="3776"/>
  <c r="K225" i="3776"/>
  <c r="K226" i="3776"/>
  <c r="K227" i="3776"/>
  <c r="K228" i="3776"/>
  <c r="K229" i="3776"/>
  <c r="K230" i="3776"/>
  <c r="K231" i="3776"/>
  <c r="K232" i="3776"/>
  <c r="K233" i="3776"/>
  <c r="K234" i="3776"/>
  <c r="K235" i="3776"/>
  <c r="K236" i="3776"/>
  <c r="K237" i="3776"/>
  <c r="K238" i="3776"/>
  <c r="B22" i="10"/>
  <c r="I4" i="5083"/>
  <c r="H33" i="5083"/>
  <c r="I13" i="5083"/>
  <c r="G7" i="5083"/>
  <c r="I14" i="5083"/>
  <c r="G8" i="5083"/>
  <c r="I17" i="5083"/>
  <c r="G11" i="5083"/>
  <c r="K26" i="5083"/>
  <c r="E1" i="5083"/>
  <c r="D33" i="5083"/>
  <c r="B27" i="5083"/>
  <c r="G2" i="5083"/>
  <c r="D10" i="5083"/>
  <c r="B4" i="5083"/>
  <c r="H7" i="5083"/>
  <c r="E30" i="5083"/>
  <c r="C24" i="5083"/>
  <c r="K35" i="5083"/>
  <c r="E6" i="5083"/>
  <c r="C3" i="5083"/>
  <c r="B32" i="5083"/>
  <c r="D12" i="5083"/>
  <c r="K17" i="5082"/>
  <c r="H15" i="5082"/>
  <c r="E13" i="5082"/>
  <c r="C11" i="5082"/>
  <c r="G9" i="5083"/>
  <c r="B7" i="5083"/>
  <c r="I17" i="5082"/>
  <c r="G15" i="5082"/>
  <c r="D13" i="5082"/>
  <c r="B11" i="5082"/>
  <c r="D15" i="5083"/>
  <c r="K19" i="5082"/>
  <c r="H17" i="5082"/>
  <c r="E15" i="5082"/>
  <c r="C13" i="5082"/>
  <c r="H28" i="5083"/>
  <c r="C34" i="5083"/>
  <c r="I13" i="5082"/>
  <c r="G11" i="5082"/>
  <c r="D9" i="5082"/>
  <c r="B7" i="5082"/>
  <c r="D32" i="5083"/>
  <c r="H26" i="5082"/>
  <c r="C22" i="5082"/>
  <c r="C1" i="5083"/>
  <c r="H27" i="5082"/>
  <c r="C23" i="5082"/>
  <c r="C4" i="5083"/>
  <c r="H29" i="5082"/>
  <c r="C25" i="5082"/>
  <c r="C17" i="5083"/>
  <c r="G2" i="5082"/>
  <c r="C31" i="5082"/>
  <c r="I4" i="5081"/>
  <c r="E9" i="5083"/>
  <c r="D11" i="5082"/>
  <c r="I10" i="5081"/>
  <c r="G12" i="5081"/>
  <c r="D8" i="5081"/>
  <c r="B4" i="5081"/>
  <c r="I19" i="5082"/>
  <c r="K9" i="5081"/>
  <c r="H14" i="5081"/>
  <c r="E11" i="5081"/>
  <c r="C7" i="5081"/>
  <c r="I34" i="5083"/>
  <c r="D18" i="5082"/>
  <c r="I13" i="5081"/>
  <c r="G14" i="5081"/>
  <c r="D10" i="5081"/>
  <c r="B6" i="5081"/>
  <c r="I3" i="5082"/>
  <c r="K4" i="5081"/>
  <c r="H9" i="5081"/>
  <c r="E7" i="5081"/>
  <c r="C3" i="5081"/>
  <c r="B33" i="5081"/>
  <c r="I5" i="5081"/>
  <c r="D3" i="5081"/>
  <c r="K13" i="5080"/>
  <c r="H9" i="5080"/>
  <c r="E5" i="5080"/>
  <c r="C1" i="5080"/>
  <c r="B31" i="5080"/>
  <c r="I23" i="5079"/>
  <c r="G19" i="5079"/>
  <c r="I6" i="5081"/>
  <c r="D4" i="5081"/>
  <c r="K14" i="5080"/>
  <c r="H10" i="5080"/>
  <c r="E6" i="5080"/>
  <c r="C2" i="5080"/>
  <c r="B32" i="5080"/>
  <c r="I24" i="5079"/>
  <c r="G20" i="5079"/>
  <c r="B25" i="5082"/>
  <c r="G26" i="5081"/>
  <c r="B18" i="5081"/>
  <c r="I21" i="5080"/>
  <c r="G17" i="5080"/>
  <c r="D13" i="5080"/>
  <c r="B9" i="5080"/>
  <c r="I1" i="5079"/>
  <c r="H31" i="5079"/>
  <c r="E28" i="5082"/>
  <c r="G16" i="5081"/>
  <c r="B8" i="5081"/>
  <c r="I16" i="5080"/>
  <c r="G12" i="5080"/>
  <c r="D8" i="5080"/>
  <c r="B4" i="5080"/>
  <c r="I4" i="5079"/>
  <c r="H34" i="5079"/>
  <c r="E30" i="5079"/>
  <c r="C26" i="5079"/>
  <c r="E4" i="5082"/>
  <c r="C21" i="5081"/>
  <c r="G2" i="5080"/>
  <c r="C28" i="5080"/>
  <c r="H16" i="5079"/>
  <c r="D6" i="5079"/>
  <c r="B11" i="5079"/>
  <c r="I17" i="5078"/>
  <c r="G21" i="5078"/>
  <c r="I12" i="5083"/>
  <c r="I20" i="5083"/>
  <c r="I28" i="5083"/>
  <c r="K8" i="5083"/>
  <c r="H2" i="5083"/>
  <c r="K9" i="5083"/>
  <c r="H3" i="5083"/>
  <c r="K12" i="5083"/>
  <c r="H6" i="5083"/>
  <c r="G35" i="5083"/>
  <c r="H4" i="5083"/>
  <c r="E28" i="5083"/>
  <c r="C22" i="5083"/>
  <c r="K27" i="5083"/>
  <c r="E2" i="5083"/>
  <c r="D34" i="5083"/>
  <c r="B28" i="5083"/>
  <c r="G20" i="5083"/>
  <c r="D19" i="5083"/>
  <c r="B13" i="5083"/>
  <c r="H13" i="5083"/>
  <c r="E33" i="5083"/>
  <c r="C27" i="5083"/>
  <c r="H8" i="5083"/>
  <c r="C25" i="5083"/>
  <c r="I8" i="5082"/>
  <c r="G6" i="5082"/>
  <c r="D4" i="5082"/>
  <c r="B2" i="5082"/>
  <c r="E32" i="5083"/>
  <c r="K10" i="5082"/>
  <c r="H8" i="5082"/>
  <c r="E6" i="5082"/>
  <c r="C4" i="5082"/>
  <c r="H15" i="5083"/>
  <c r="C28" i="5083"/>
  <c r="I10" i="5082"/>
  <c r="G8" i="5082"/>
  <c r="D6" i="5082"/>
  <c r="B4" i="5082"/>
  <c r="E23" i="5083"/>
  <c r="K6" i="5082"/>
  <c r="H4" i="5082"/>
  <c r="E2" i="5082"/>
  <c r="D33" i="5082"/>
  <c r="B31" i="5082"/>
  <c r="K12" i="5082"/>
  <c r="E8" i="5082"/>
  <c r="B27" i="5082"/>
  <c r="K13" i="5082"/>
  <c r="E9" i="5082"/>
  <c r="B28" i="5082"/>
  <c r="K15" i="5082"/>
  <c r="E11" i="5082"/>
  <c r="B29" i="5082"/>
  <c r="K21" i="5082"/>
  <c r="E17" i="5082"/>
  <c r="B33" i="5082"/>
  <c r="I28" i="5081"/>
  <c r="K16" i="5082"/>
  <c r="B30" i="5082"/>
  <c r="H4" i="5081"/>
  <c r="E2" i="5081"/>
  <c r="D32" i="5081"/>
  <c r="B28" i="5081"/>
  <c r="E16" i="5082"/>
  <c r="I2" i="5081"/>
  <c r="G5" i="5081"/>
  <c r="D1" i="5081"/>
  <c r="C31" i="5081"/>
  <c r="K23" i="5082"/>
  <c r="K1" i="5081"/>
  <c r="H6" i="5081"/>
  <c r="E4" i="5081"/>
  <c r="D34" i="5081"/>
  <c r="B30" i="5081"/>
  <c r="G33" i="5082"/>
  <c r="K32" i="5081"/>
  <c r="G1" i="5081"/>
  <c r="E31" i="5081"/>
  <c r="C27" i="5081"/>
  <c r="G21" i="5082"/>
  <c r="H25" i="5081"/>
  <c r="C17" i="5081"/>
  <c r="I3" i="5080"/>
  <c r="H33" i="5080"/>
  <c r="E29" i="5080"/>
  <c r="C25" i="5080"/>
  <c r="K17" i="5079"/>
  <c r="H13" i="5079"/>
  <c r="G29" i="5082"/>
  <c r="H26" i="5081"/>
  <c r="C18" i="5081"/>
  <c r="I4" i="5080"/>
  <c r="H34" i="5080"/>
  <c r="E30" i="5080"/>
  <c r="C26" i="5080"/>
  <c r="K18" i="5079"/>
  <c r="H14" i="5079"/>
  <c r="D23" i="5083"/>
  <c r="I8" i="5081"/>
  <c r="D6" i="5081"/>
  <c r="K15" i="5080"/>
  <c r="H11" i="5080"/>
  <c r="E7" i="5080"/>
  <c r="C3" i="5080"/>
  <c r="B33" i="5080"/>
  <c r="I25" i="5079"/>
  <c r="G21" i="5079"/>
  <c r="K31" i="5081"/>
  <c r="E30" i="5081"/>
  <c r="K10" i="5080"/>
  <c r="H6" i="5080"/>
  <c r="E2" i="5080"/>
  <c r="D32" i="5080"/>
  <c r="B28" i="5080"/>
  <c r="I28" i="5079"/>
  <c r="G24" i="5079"/>
  <c r="D20" i="5079"/>
  <c r="B16" i="5079"/>
  <c r="I27" i="5081"/>
  <c r="K24" i="5080"/>
  <c r="E16" i="5080"/>
  <c r="K4" i="5079"/>
  <c r="G27" i="5079"/>
  <c r="D33" i="5079"/>
  <c r="K7" i="5078"/>
  <c r="H11" i="5078"/>
  <c r="E15" i="5078"/>
  <c r="K7" i="5083"/>
  <c r="K15" i="5083"/>
  <c r="H9" i="5083"/>
  <c r="K24" i="5083"/>
  <c r="H18" i="5083"/>
  <c r="K25" i="5083"/>
  <c r="H19" i="5083"/>
  <c r="K28" i="5083"/>
  <c r="H22" i="5083"/>
  <c r="E16" i="5083"/>
  <c r="G1" i="5083"/>
  <c r="D9" i="5083"/>
  <c r="B3" i="5083"/>
  <c r="I24" i="5083"/>
  <c r="E20" i="5083"/>
  <c r="C15" i="5083"/>
  <c r="K29" i="5083"/>
  <c r="E3" i="5083"/>
  <c r="D35" i="5083"/>
  <c r="B29" i="5083"/>
  <c r="G10" i="5083"/>
  <c r="D14" i="5083"/>
  <c r="B8" i="5083"/>
  <c r="G30" i="5083"/>
  <c r="B22" i="5083"/>
  <c r="I24" i="5082"/>
  <c r="G22" i="5082"/>
  <c r="D20" i="5082"/>
  <c r="K18" i="5083"/>
  <c r="D29" i="5083"/>
  <c r="K26" i="5082"/>
  <c r="H24" i="5082"/>
  <c r="E22" i="5082"/>
  <c r="C20" i="5082"/>
  <c r="G33" i="5083"/>
  <c r="B25" i="5083"/>
  <c r="I26" i="5082"/>
  <c r="G24" i="5082"/>
  <c r="D22" i="5082"/>
  <c r="K2" i="5083"/>
  <c r="D21" i="5083"/>
  <c r="K22" i="5082"/>
  <c r="H20" i="5082"/>
  <c r="E18" i="5082"/>
  <c r="C16" i="5082"/>
  <c r="H16" i="5083"/>
  <c r="I11" i="5082"/>
  <c r="D7" i="5082"/>
  <c r="H24" i="5083"/>
  <c r="I12" i="5082"/>
  <c r="D8" i="5082"/>
  <c r="H31" i="5083"/>
  <c r="I14" i="5082"/>
  <c r="D10" i="5082"/>
  <c r="G21" i="5083"/>
  <c r="I20" i="5082"/>
  <c r="D16" i="5082"/>
  <c r="K14" i="5081"/>
  <c r="H10" i="5081"/>
  <c r="H14" i="5082"/>
  <c r="K17" i="5081"/>
  <c r="H22" i="5081"/>
  <c r="E18" i="5081"/>
  <c r="C14" i="5081"/>
  <c r="E18" i="5083"/>
  <c r="C14" i="5082"/>
  <c r="I21" i="5081"/>
  <c r="G21" i="5081"/>
  <c r="D17" i="5081"/>
  <c r="B13" i="5081"/>
  <c r="H21" i="5082"/>
  <c r="K19" i="5081"/>
  <c r="H24" i="5081"/>
  <c r="E20" i="5081"/>
  <c r="C16" i="5081"/>
  <c r="D16" i="5083"/>
  <c r="D31" i="5082"/>
  <c r="I16" i="5081"/>
  <c r="G17" i="5081"/>
  <c r="D13" i="5081"/>
  <c r="B9" i="5081"/>
  <c r="B17" i="5082"/>
  <c r="G23" i="5081"/>
  <c r="B15" i="5081"/>
  <c r="I19" i="5080"/>
  <c r="G15" i="5080"/>
  <c r="D11" i="5080"/>
  <c r="B7" i="5080"/>
  <c r="K33" i="5079"/>
  <c r="H29" i="5079"/>
  <c r="B21" i="5082"/>
  <c r="G24" i="5081"/>
  <c r="B16" i="5081"/>
  <c r="I20" i="5080"/>
  <c r="G16" i="5080"/>
  <c r="D12" i="5080"/>
  <c r="B8" i="5080"/>
  <c r="K34" i="5079"/>
  <c r="H30" i="5079"/>
  <c r="H5" i="5082"/>
  <c r="H11" i="5081"/>
  <c r="C4" i="5081"/>
  <c r="K31" i="5080"/>
  <c r="H27" i="5080"/>
  <c r="E23" i="5080"/>
  <c r="C19" i="5080"/>
  <c r="K11" i="5079"/>
  <c r="H7" i="5079"/>
  <c r="B2" i="5083"/>
  <c r="I33" i="5081"/>
  <c r="D28" i="5081"/>
  <c r="K26" i="5080"/>
  <c r="H22" i="5080"/>
  <c r="E18" i="5080"/>
  <c r="C14" i="5080"/>
  <c r="K14" i="5079"/>
  <c r="H10" i="5079"/>
  <c r="E6" i="5079"/>
  <c r="C2" i="5079"/>
  <c r="B32" i="5079"/>
  <c r="G27" i="5081"/>
  <c r="I22" i="5080"/>
  <c r="D14" i="5080"/>
  <c r="I2" i="5079"/>
  <c r="E12" i="5079"/>
  <c r="C17" i="5079"/>
  <c r="K23" i="5078"/>
  <c r="H27" i="5078"/>
  <c r="K31" i="5083"/>
  <c r="H25" i="5083"/>
  <c r="I5" i="5083"/>
  <c r="H34" i="5083"/>
  <c r="I6" i="5083"/>
  <c r="H35" i="5083"/>
  <c r="I9" i="5083"/>
  <c r="G3" i="5083"/>
  <c r="K10" i="5083"/>
  <c r="G26" i="5083"/>
  <c r="D25" i="5083"/>
  <c r="B19" i="5083"/>
  <c r="H21" i="5083"/>
  <c r="D2" i="5083"/>
  <c r="C31" i="5083"/>
  <c r="I26" i="5083"/>
  <c r="E21" i="5083"/>
  <c r="C16" i="5083"/>
  <c r="K19" i="5083"/>
  <c r="G32" i="5083"/>
  <c r="D30" i="5083"/>
  <c r="B24" i="5083"/>
  <c r="E31" i="5083"/>
  <c r="K9" i="5082"/>
  <c r="H7" i="5082"/>
  <c r="E5" i="5082"/>
  <c r="C3" i="5082"/>
  <c r="H12" i="5083"/>
  <c r="C26" i="5083"/>
  <c r="I9" i="5082"/>
  <c r="G7" i="5082"/>
  <c r="D5" i="5082"/>
  <c r="B3" i="5082"/>
  <c r="E34" i="5083"/>
  <c r="K11" i="5082"/>
  <c r="H9" i="5082"/>
  <c r="E7" i="5082"/>
  <c r="C5" i="5082"/>
  <c r="I31" i="5083"/>
  <c r="C18" i="5083"/>
  <c r="I5" i="5082"/>
  <c r="G3" i="5082"/>
  <c r="D1" i="5082"/>
  <c r="C32" i="5082"/>
  <c r="E35" i="5083"/>
  <c r="H10" i="5082"/>
  <c r="C6" i="5082"/>
  <c r="D4" i="5083"/>
  <c r="H11" i="5082"/>
  <c r="C7" i="5082"/>
  <c r="D7" i="5083"/>
  <c r="H13" i="5082"/>
  <c r="C9" i="5082"/>
  <c r="D20" i="5083"/>
  <c r="H19" i="5082"/>
  <c r="C15" i="5082"/>
  <c r="K30" i="5081"/>
  <c r="I3" i="5083"/>
  <c r="E12" i="5082"/>
  <c r="I1" i="5081"/>
  <c r="G4" i="5081"/>
  <c r="E34" i="5081"/>
  <c r="C30" i="5081"/>
  <c r="K20" i="5082"/>
  <c r="B32" i="5082"/>
  <c r="H5" i="5081"/>
  <c r="E3" i="5081"/>
  <c r="D33" i="5081"/>
  <c r="B29" i="5081"/>
  <c r="E19" i="5082"/>
  <c r="I3" i="5081"/>
  <c r="G6" i="5081"/>
  <c r="D2" i="5081"/>
  <c r="C32" i="5081"/>
  <c r="K4" i="5082"/>
  <c r="B22" i="5082"/>
  <c r="I34" i="5081"/>
  <c r="G33" i="5081"/>
  <c r="D29" i="5081"/>
  <c r="B25" i="5081"/>
  <c r="K20" i="5081"/>
  <c r="E21" i="5081"/>
  <c r="K5" i="5080"/>
  <c r="H1" i="5080"/>
  <c r="G31" i="5080"/>
  <c r="D27" i="5080"/>
  <c r="B23" i="5080"/>
  <c r="I15" i="5079"/>
  <c r="G11" i="5079"/>
  <c r="K21" i="5081"/>
  <c r="E22" i="5081"/>
  <c r="K6" i="5080"/>
  <c r="H2" i="5080"/>
  <c r="G32" i="5080"/>
  <c r="D28" i="5080"/>
  <c r="B24" i="5080"/>
  <c r="I16" i="5079"/>
  <c r="G12" i="5079"/>
  <c r="C1" i="5082"/>
  <c r="G10" i="5081"/>
  <c r="B2" i="5081"/>
  <c r="I13" i="5080"/>
  <c r="G9" i="5080"/>
  <c r="D5" i="5080"/>
  <c r="B1" i="5080"/>
  <c r="K27" i="5079"/>
  <c r="H23" i="5079"/>
  <c r="H30" i="5082"/>
  <c r="H34" i="5081"/>
  <c r="C26" i="5081"/>
  <c r="I8" i="5080"/>
  <c r="G4" i="5080"/>
  <c r="E34" i="5080"/>
  <c r="C30" i="5080"/>
  <c r="K30" i="5079"/>
  <c r="H26" i="5079"/>
  <c r="E22" i="5079"/>
  <c r="C18" i="5079"/>
  <c r="K8" i="5082"/>
  <c r="D23" i="5081"/>
  <c r="H20" i="5080"/>
  <c r="C12" i="5080"/>
  <c r="I34" i="5079"/>
  <c r="E31" i="5079"/>
  <c r="B2" i="5079"/>
  <c r="I9" i="5078"/>
  <c r="G13" i="5078"/>
  <c r="H17" i="5083"/>
  <c r="H26" i="5083"/>
  <c r="H27" i="5083"/>
  <c r="H30" i="5083"/>
  <c r="G17" i="5083"/>
  <c r="B11" i="5083"/>
  <c r="E29" i="5083"/>
  <c r="I10" i="5083"/>
  <c r="C8" i="5083"/>
  <c r="G23" i="5083"/>
  <c r="B16" i="5083"/>
  <c r="K1" i="5082"/>
  <c r="G30" i="5082"/>
  <c r="I15" i="5083"/>
  <c r="I1" i="5082"/>
  <c r="E30" i="5082"/>
  <c r="E17" i="5083"/>
  <c r="H1" i="5082"/>
  <c r="D30" i="5082"/>
  <c r="C2" i="5083"/>
  <c r="H28" i="5082"/>
  <c r="C24" i="5082"/>
  <c r="I27" i="5082"/>
  <c r="E4" i="5083"/>
  <c r="D24" i="5082"/>
  <c r="I30" i="5082"/>
  <c r="E22" i="5083"/>
  <c r="D32" i="5082"/>
  <c r="H18" i="5081"/>
  <c r="K26" i="5081"/>
  <c r="E26" i="5081"/>
  <c r="C13" i="5083"/>
  <c r="I30" i="5081"/>
  <c r="D25" i="5081"/>
  <c r="G20" i="5082"/>
  <c r="H32" i="5081"/>
  <c r="C24" i="5081"/>
  <c r="C30" i="5082"/>
  <c r="G25" i="5081"/>
  <c r="B17" i="5081"/>
  <c r="E5" i="5081"/>
  <c r="I27" i="5080"/>
  <c r="D19" i="5080"/>
  <c r="I7" i="5079"/>
  <c r="K3" i="5081"/>
  <c r="B32" i="5081"/>
  <c r="G24" i="5080"/>
  <c r="B16" i="5080"/>
  <c r="G4" i="5079"/>
  <c r="H28" i="5081"/>
  <c r="I5" i="5080"/>
  <c r="E31" i="5080"/>
  <c r="K19" i="5079"/>
  <c r="K32" i="5082"/>
  <c r="C10" i="5081"/>
  <c r="H30" i="5080"/>
  <c r="C22" i="5080"/>
  <c r="H18" i="5079"/>
  <c r="C10" i="5079"/>
  <c r="E25" i="5081"/>
  <c r="D30" i="5080"/>
  <c r="E21" i="5079"/>
  <c r="I1" i="5078"/>
  <c r="D1" i="5078"/>
  <c r="B5" i="5078"/>
  <c r="I32" i="5081"/>
  <c r="K25" i="5080"/>
  <c r="E17" i="5080"/>
  <c r="K5" i="5079"/>
  <c r="G29" i="5079"/>
  <c r="D34" i="5079"/>
  <c r="K8" i="5078"/>
  <c r="H12" i="5078"/>
  <c r="E16" i="5078"/>
  <c r="C20" i="5078"/>
  <c r="D2" i="5082"/>
  <c r="B26" i="5081"/>
  <c r="G21" i="5080"/>
  <c r="B13" i="5080"/>
  <c r="G1" i="5079"/>
  <c r="D17" i="5079"/>
  <c r="B22" i="5079"/>
  <c r="I19" i="5078"/>
  <c r="G23" i="5078"/>
  <c r="G6" i="5083"/>
  <c r="G15" i="5083"/>
  <c r="G16" i="5083"/>
  <c r="G19" i="5083"/>
  <c r="E10" i="5083"/>
  <c r="B35" i="5083"/>
  <c r="D18" i="5083"/>
  <c r="H23" i="5083"/>
  <c r="C32" i="5083"/>
  <c r="E15" i="5083"/>
  <c r="K14" i="5083"/>
  <c r="K25" i="5082"/>
  <c r="E21" i="5082"/>
  <c r="G31" i="5083"/>
  <c r="I25" i="5082"/>
  <c r="D21" i="5082"/>
  <c r="D31" i="5083"/>
  <c r="H25" i="5082"/>
  <c r="C21" i="5082"/>
  <c r="B15" i="5083"/>
  <c r="G19" i="5082"/>
  <c r="B15" i="5082"/>
  <c r="G9" i="5082"/>
  <c r="C33" i="5083"/>
  <c r="B6" i="5082"/>
  <c r="G12" i="5082"/>
  <c r="B14" i="5083"/>
  <c r="B14" i="5082"/>
  <c r="C5" i="5083"/>
  <c r="I19" i="5081"/>
  <c r="D16" i="5081"/>
  <c r="H18" i="5082"/>
  <c r="H23" i="5081"/>
  <c r="C15" i="5081"/>
  <c r="C17" i="5082"/>
  <c r="G22" i="5081"/>
  <c r="B14" i="5081"/>
  <c r="K13" i="5081"/>
  <c r="E15" i="5081"/>
  <c r="E27" i="5083"/>
  <c r="D19" i="5081"/>
  <c r="H17" i="5080"/>
  <c r="C9" i="5080"/>
  <c r="I31" i="5079"/>
  <c r="I24" i="5081"/>
  <c r="K22" i="5080"/>
  <c r="E14" i="5080"/>
  <c r="K2" i="5079"/>
  <c r="G28" i="5079"/>
  <c r="E8" i="5081"/>
  <c r="I29" i="5080"/>
  <c r="D21" i="5080"/>
  <c r="I9" i="5079"/>
  <c r="C26" i="5082"/>
  <c r="B24" i="5081"/>
  <c r="G20" i="5080"/>
  <c r="B12" i="5080"/>
  <c r="G8" i="5079"/>
  <c r="C34" i="5079"/>
  <c r="B19" i="5081"/>
  <c r="B10" i="5080"/>
  <c r="D15" i="5079"/>
  <c r="I25" i="5078"/>
  <c r="D9" i="5078"/>
  <c r="B13" i="5078"/>
  <c r="H33" i="5081"/>
  <c r="I7" i="5080"/>
  <c r="E33" i="5080"/>
  <c r="K21" i="5079"/>
  <c r="E4" i="5079"/>
  <c r="C9" i="5079"/>
  <c r="K16" i="5078"/>
  <c r="H20" i="5078"/>
  <c r="E24" i="5078"/>
  <c r="C28" i="5078"/>
  <c r="K33" i="5081"/>
  <c r="K11" i="5080"/>
  <c r="E3" i="5080"/>
  <c r="B29" i="5080"/>
  <c r="G17" i="5079"/>
  <c r="D26" i="5079"/>
  <c r="B31" i="5079"/>
  <c r="I27" i="5078"/>
  <c r="E1" i="5078"/>
  <c r="C5" i="5078"/>
  <c r="H22" i="5082"/>
  <c r="C9" i="5081"/>
  <c r="H29" i="5080"/>
  <c r="C21" i="5080"/>
  <c r="H25" i="5079"/>
  <c r="D11" i="5079"/>
  <c r="B17" i="5079"/>
  <c r="I22" i="5078"/>
  <c r="G26" i="5078"/>
  <c r="D30" i="5078"/>
  <c r="D3" i="5082"/>
  <c r="G22" i="5080"/>
  <c r="G18" i="5079"/>
  <c r="B33" i="5079"/>
  <c r="E2" i="5078"/>
  <c r="K4" i="5077"/>
  <c r="I31" i="5077"/>
  <c r="G21" i="5077"/>
  <c r="D11" i="5077"/>
  <c r="B1" i="5077"/>
  <c r="B22" i="5080"/>
  <c r="C26" i="5078"/>
  <c r="I30" i="5080"/>
  <c r="I26" i="5079"/>
  <c r="C31" i="5079"/>
  <c r="G1" i="5078"/>
  <c r="B9" i="5078"/>
  <c r="I16" i="5077"/>
  <c r="G6" i="5077"/>
  <c r="E33" i="5077"/>
  <c r="C23" i="5077"/>
  <c r="C13" i="5081"/>
  <c r="K30" i="5078"/>
  <c r="E16" i="5081"/>
  <c r="D25" i="5080"/>
  <c r="E28" i="5079"/>
  <c r="I15" i="5078"/>
  <c r="D23" i="5078"/>
  <c r="K30" i="5077"/>
  <c r="H20" i="5077"/>
  <c r="E10" i="5077"/>
  <c r="D37" i="5077"/>
  <c r="H1" i="5083"/>
  <c r="H10" i="5083"/>
  <c r="H11" i="5083"/>
  <c r="H14" i="5083"/>
  <c r="H20" i="5083"/>
  <c r="C30" i="5083"/>
  <c r="E11" i="5083"/>
  <c r="K13" i="5083"/>
  <c r="D27" i="5083"/>
  <c r="H29" i="5083"/>
  <c r="C35" i="5083"/>
  <c r="B6" i="5083"/>
  <c r="G14" i="5082"/>
  <c r="B10" i="5082"/>
  <c r="K18" i="5082"/>
  <c r="E14" i="5082"/>
  <c r="G12" i="5083"/>
  <c r="I18" i="5082"/>
  <c r="D14" i="5082"/>
  <c r="D5" i="5083"/>
  <c r="H12" i="5082"/>
  <c r="C8" i="5082"/>
  <c r="K28" i="5082"/>
  <c r="K30" i="5083"/>
  <c r="E25" i="5082"/>
  <c r="K31" i="5082"/>
  <c r="I27" i="5083"/>
  <c r="E33" i="5082"/>
  <c r="H2" i="5081"/>
  <c r="K8" i="5081"/>
  <c r="E10" i="5081"/>
  <c r="I19" i="5083"/>
  <c r="I11" i="5081"/>
  <c r="D9" i="5081"/>
  <c r="I22" i="5082"/>
  <c r="H15" i="5081"/>
  <c r="C8" i="5081"/>
  <c r="E32" i="5082"/>
  <c r="G9" i="5081"/>
  <c r="B1" i="5081"/>
  <c r="G7" i="5081"/>
  <c r="I11" i="5080"/>
  <c r="D3" i="5080"/>
  <c r="K25" i="5079"/>
  <c r="D27" i="5082"/>
  <c r="C34" i="5081"/>
  <c r="G8" i="5080"/>
  <c r="C34" i="5080"/>
  <c r="H22" i="5079"/>
  <c r="I26" i="5081"/>
  <c r="K23" i="5080"/>
  <c r="E15" i="5080"/>
  <c r="K3" i="5079"/>
  <c r="H32" i="5083"/>
  <c r="D12" i="5081"/>
  <c r="H14" i="5080"/>
  <c r="C6" i="5080"/>
  <c r="H2" i="5079"/>
  <c r="D28" i="5079"/>
  <c r="H29" i="5081"/>
  <c r="E32" i="5080"/>
  <c r="E3" i="5079"/>
  <c r="K15" i="5078"/>
  <c r="E23" i="5078"/>
  <c r="C27" i="5078"/>
  <c r="K29" i="5081"/>
  <c r="K9" i="5080"/>
  <c r="E1" i="5080"/>
  <c r="B27" i="5080"/>
  <c r="G15" i="5079"/>
  <c r="D25" i="5079"/>
  <c r="B30" i="5079"/>
  <c r="H4" i="5078"/>
  <c r="E8" i="5078"/>
  <c r="C12" i="5078"/>
  <c r="I6" i="5082"/>
  <c r="C28" i="5081"/>
  <c r="G5" i="5080"/>
  <c r="C31" i="5080"/>
  <c r="H19" i="5079"/>
  <c r="D8" i="5079"/>
  <c r="B13" i="5079"/>
  <c r="I11" i="5078"/>
  <c r="G15" i="5078"/>
  <c r="D19" i="5078"/>
  <c r="B23" i="5078"/>
  <c r="E13" i="5081"/>
  <c r="I31" i="5080"/>
  <c r="D23" i="5080"/>
  <c r="I27" i="5079"/>
  <c r="E27" i="5079"/>
  <c r="C32" i="5079"/>
  <c r="I6" i="5078"/>
  <c r="G10" i="5078"/>
  <c r="D14" i="5078"/>
  <c r="B18" i="5078"/>
  <c r="I26" i="5080"/>
  <c r="I22" i="5079"/>
  <c r="C30" i="5079"/>
  <c r="H30" i="5078"/>
  <c r="B8" i="5078"/>
  <c r="I15" i="5077"/>
  <c r="G5" i="5077"/>
  <c r="E32" i="5077"/>
  <c r="C22" i="5077"/>
  <c r="K4" i="5080"/>
  <c r="E6" i="5078"/>
  <c r="C5" i="5081"/>
  <c r="B18" i="5080"/>
  <c r="D29" i="5079"/>
  <c r="I29" i="5078"/>
  <c r="C7" i="5078"/>
  <c r="I21" i="5083"/>
  <c r="K20" i="5083"/>
  <c r="I23" i="5083"/>
  <c r="H5" i="5083"/>
  <c r="G4" i="5083"/>
  <c r="I16" i="5083"/>
  <c r="G5" i="5083"/>
  <c r="H31" i="5082"/>
  <c r="C10" i="5083"/>
  <c r="D29" i="5082"/>
  <c r="K27" i="5082"/>
  <c r="B12" i="5082"/>
  <c r="I29" i="5082"/>
  <c r="G34" i="5083"/>
  <c r="B30" i="5083"/>
  <c r="B1" i="5083"/>
  <c r="I4" i="5082"/>
  <c r="I20" i="5081"/>
  <c r="H30" i="5081"/>
  <c r="G17" i="5082"/>
  <c r="E19" i="5081"/>
  <c r="K10" i="5081"/>
  <c r="D26" i="5081"/>
  <c r="I25" i="5081"/>
  <c r="I23" i="5082"/>
  <c r="K21" i="5080"/>
  <c r="C33" i="5080"/>
  <c r="I31" i="5082"/>
  <c r="I28" i="5080"/>
  <c r="K10" i="5079"/>
  <c r="K5" i="5081"/>
  <c r="H19" i="5080"/>
  <c r="B25" i="5080"/>
  <c r="H17" i="5081"/>
  <c r="G28" i="5080"/>
  <c r="I12" i="5079"/>
  <c r="B24" i="5079"/>
  <c r="G34" i="5080"/>
  <c r="C27" i="5079"/>
  <c r="D17" i="5078"/>
  <c r="K24" i="5082"/>
  <c r="H5" i="5080"/>
  <c r="B11" i="5080"/>
  <c r="E32" i="5079"/>
  <c r="K24" i="5078"/>
  <c r="G22" i="5078"/>
  <c r="B14" i="5078"/>
  <c r="D30" i="5081"/>
  <c r="D17" i="5080"/>
  <c r="G30" i="5079"/>
  <c r="C29" i="5079"/>
  <c r="H13" i="5078"/>
  <c r="D11" i="5078"/>
  <c r="C18" i="5082"/>
  <c r="K17" i="5080"/>
  <c r="D7" i="5080"/>
  <c r="G7" i="5079"/>
  <c r="C5" i="5079"/>
  <c r="K28" i="5078"/>
  <c r="E4" i="5078"/>
  <c r="C24" i="5078"/>
  <c r="K28" i="5080"/>
  <c r="E7" i="5079"/>
  <c r="I12" i="5078"/>
  <c r="C22" i="5078"/>
  <c r="H2" i="5077"/>
  <c r="E8" i="5077"/>
  <c r="C14" i="5077"/>
  <c r="H28" i="5079"/>
  <c r="K7" i="5081"/>
  <c r="C20" i="5080"/>
  <c r="B15" i="5079"/>
  <c r="E19" i="5078"/>
  <c r="K29" i="5077"/>
  <c r="H27" i="5077"/>
  <c r="E25" i="5077"/>
  <c r="C31" i="5077"/>
  <c r="H32" i="5080"/>
  <c r="D8" i="5078"/>
  <c r="I33" i="5080"/>
  <c r="H27" i="5079"/>
  <c r="K13" i="5078"/>
  <c r="D7" i="5078"/>
  <c r="I1" i="5077"/>
  <c r="H36" i="5077"/>
  <c r="E34" i="5077"/>
  <c r="C32" i="5077"/>
  <c r="I34" i="5080"/>
  <c r="G4" i="5078"/>
  <c r="B3" i="5081"/>
  <c r="B2" i="5080"/>
  <c r="D1" i="5079"/>
  <c r="I5" i="5078"/>
  <c r="D13" i="5078"/>
  <c r="K25" i="5077"/>
  <c r="H15" i="5077"/>
  <c r="E5" i="5077"/>
  <c r="D32" i="5077"/>
  <c r="B22" i="5077"/>
  <c r="K19" i="5080"/>
  <c r="K15" i="5079"/>
  <c r="G25" i="5083"/>
  <c r="B10" i="5079"/>
  <c r="K34" i="5077"/>
  <c r="E14" i="5077"/>
  <c r="B31" i="5077"/>
  <c r="G25" i="5077"/>
  <c r="K26" i="5077"/>
  <c r="G17" i="5077"/>
  <c r="K16" i="5079"/>
  <c r="C30" i="5078"/>
  <c r="G4" i="5077"/>
  <c r="C21" i="5077"/>
  <c r="I19" i="5077"/>
  <c r="I23" i="5078"/>
  <c r="I11" i="5077"/>
  <c r="I6" i="5079"/>
  <c r="D16" i="5078"/>
  <c r="H29" i="5077"/>
  <c r="C9" i="5077"/>
  <c r="I20" i="5078"/>
  <c r="B37" i="5077"/>
  <c r="E6" i="5077"/>
  <c r="K20" i="5080"/>
  <c r="E26" i="5078"/>
  <c r="H17" i="5077"/>
  <c r="D34" i="5077"/>
  <c r="K1" i="5083"/>
  <c r="I25" i="5083"/>
  <c r="D1" i="5083"/>
  <c r="G28" i="5083"/>
  <c r="E12" i="5083"/>
  <c r="E25" i="5083"/>
  <c r="D28" i="5083"/>
  <c r="D12" i="5082"/>
  <c r="K2" i="5082"/>
  <c r="C28" i="5082"/>
  <c r="H33" i="5082"/>
  <c r="G22" i="5083"/>
  <c r="E10" i="5082"/>
  <c r="B26" i="5083"/>
  <c r="I28" i="5082"/>
  <c r="G28" i="5082"/>
  <c r="G18" i="5082"/>
  <c r="I15" i="5082"/>
  <c r="G28" i="5081"/>
  <c r="B13" i="5082"/>
  <c r="C23" i="5081"/>
  <c r="I22" i="5081"/>
  <c r="G13" i="5083"/>
  <c r="H27" i="5081"/>
  <c r="K2" i="5081"/>
  <c r="H25" i="5080"/>
  <c r="K1" i="5079"/>
  <c r="G8" i="5081"/>
  <c r="H26" i="5080"/>
  <c r="I8" i="5079"/>
  <c r="E24" i="5081"/>
  <c r="G25" i="5080"/>
  <c r="I33" i="5079"/>
  <c r="E14" i="5081"/>
  <c r="E26" i="5080"/>
  <c r="G16" i="5079"/>
  <c r="B26" i="5082"/>
  <c r="K20" i="5079"/>
  <c r="B29" i="5079"/>
  <c r="C3" i="5078"/>
  <c r="G31" i="5081"/>
  <c r="G3" i="5080"/>
  <c r="I19" i="5079"/>
  <c r="D16" i="5079"/>
  <c r="I10" i="5078"/>
  <c r="D2" i="5078"/>
  <c r="B30" i="5078"/>
  <c r="I9" i="5080"/>
  <c r="C15" i="5080"/>
  <c r="E15" i="5079"/>
  <c r="K1" i="5078"/>
  <c r="H29" i="5078"/>
  <c r="C13" i="5078"/>
  <c r="I14" i="5081"/>
  <c r="I15" i="5080"/>
  <c r="B3" i="5080"/>
  <c r="G34" i="5079"/>
  <c r="C23" i="5079"/>
  <c r="I30" i="5078"/>
  <c r="E20" i="5078"/>
  <c r="B10" i="5078"/>
  <c r="E20" i="5080"/>
  <c r="D9" i="5079"/>
  <c r="H14" i="5078"/>
  <c r="K12" i="5077"/>
  <c r="H18" i="5077"/>
  <c r="E24" i="5077"/>
  <c r="B9" i="5077"/>
  <c r="C16" i="5079"/>
  <c r="E9" i="5081"/>
  <c r="H24" i="5079"/>
  <c r="K11" i="5078"/>
  <c r="D21" i="5078"/>
  <c r="I8" i="5077"/>
  <c r="G14" i="5077"/>
  <c r="D12" i="5077"/>
  <c r="B10" i="5077"/>
  <c r="K32" i="5079"/>
  <c r="C33" i="5082"/>
  <c r="G29" i="5080"/>
  <c r="E10" i="5079"/>
  <c r="H1" i="5078"/>
  <c r="C25" i="5078"/>
  <c r="I17" i="5077"/>
  <c r="G15" i="5077"/>
  <c r="D13" i="5077"/>
  <c r="B11" i="5077"/>
  <c r="C24" i="5080"/>
  <c r="C10" i="5078"/>
  <c r="I14" i="5080"/>
  <c r="K12" i="5079"/>
  <c r="C4" i="5079"/>
  <c r="H7" i="5078"/>
  <c r="C15" i="5078"/>
  <c r="I4" i="5077"/>
  <c r="H31" i="5077"/>
  <c r="E21" i="5077"/>
  <c r="C11" i="5077"/>
  <c r="B17" i="5083"/>
  <c r="H15" i="5080"/>
  <c r="H11" i="5079"/>
  <c r="G3" i="5081"/>
  <c r="H10" i="5078"/>
  <c r="I29" i="5077"/>
  <c r="D9" i="5077"/>
  <c r="B6" i="5080"/>
  <c r="C10" i="5077"/>
  <c r="G11" i="5077"/>
  <c r="C34" i="5077"/>
  <c r="C6" i="5079"/>
  <c r="K19" i="5077"/>
  <c r="G36" i="5077"/>
  <c r="B16" i="5077"/>
  <c r="E20" i="5077"/>
  <c r="K10" i="5077"/>
  <c r="E12" i="5077"/>
  <c r="C7" i="5079"/>
  <c r="K7" i="5077"/>
  <c r="K32" i="5083"/>
  <c r="K4" i="5083"/>
  <c r="I7" i="5083"/>
  <c r="I8" i="5083"/>
  <c r="B20" i="5083"/>
  <c r="K3" i="5083"/>
  <c r="I11" i="5083"/>
  <c r="H23" i="5082"/>
  <c r="D13" i="5083"/>
  <c r="G31" i="5082"/>
  <c r="K3" i="5082"/>
  <c r="C29" i="5082"/>
  <c r="I21" i="5082"/>
  <c r="K22" i="5083"/>
  <c r="B18" i="5082"/>
  <c r="E7" i="5083"/>
  <c r="K5" i="5082"/>
  <c r="I12" i="5081"/>
  <c r="H13" i="5081"/>
  <c r="B20" i="5081"/>
  <c r="G29" i="5081"/>
  <c r="B16" i="5082"/>
  <c r="D18" i="5081"/>
  <c r="I7" i="5081"/>
  <c r="C19" i="5081"/>
  <c r="B31" i="5081"/>
  <c r="C17" i="5080"/>
  <c r="D8" i="5083"/>
  <c r="I12" i="5080"/>
  <c r="C18" i="5080"/>
  <c r="E3" i="5082"/>
  <c r="H3" i="5080"/>
  <c r="B17" i="5080"/>
  <c r="I15" i="5081"/>
  <c r="I32" i="5080"/>
  <c r="K22" i="5079"/>
  <c r="B8" i="5079"/>
  <c r="G18" i="5080"/>
  <c r="C8" i="5079"/>
  <c r="E7" i="5078"/>
  <c r="I35" i="5083"/>
  <c r="I23" i="5080"/>
  <c r="C29" i="5080"/>
  <c r="E23" i="5079"/>
  <c r="B21" i="5079"/>
  <c r="G14" i="5078"/>
  <c r="B6" i="5078"/>
  <c r="E32" i="5081"/>
  <c r="D1" i="5080"/>
  <c r="H3" i="5079"/>
  <c r="C20" i="5079"/>
  <c r="H5" i="5078"/>
  <c r="D3" i="5078"/>
  <c r="C21" i="5083"/>
  <c r="K1" i="5080"/>
  <c r="E25" i="5080"/>
  <c r="H9" i="5079"/>
  <c r="D30" i="5079"/>
  <c r="K20" i="5078"/>
  <c r="G18" i="5078"/>
  <c r="C16" i="5078"/>
  <c r="B27" i="5081"/>
  <c r="H20" i="5079"/>
  <c r="K26" i="5078"/>
  <c r="C6" i="5078"/>
  <c r="I23" i="5077"/>
  <c r="G37" i="5077"/>
  <c r="C6" i="5077"/>
  <c r="G30" i="5080"/>
  <c r="C2" i="5082"/>
  <c r="D22" i="5080"/>
  <c r="C13" i="5079"/>
  <c r="E3" i="5078"/>
  <c r="K21" i="5077"/>
  <c r="H19" i="5077"/>
  <c r="E17" i="5077"/>
  <c r="C15" i="5077"/>
  <c r="I2" i="5080"/>
  <c r="G20" i="5078"/>
  <c r="I1" i="5080"/>
  <c r="I29" i="5079"/>
  <c r="B18" i="5079"/>
  <c r="E21" i="5078"/>
  <c r="K22" i="5077"/>
  <c r="H28" i="5077"/>
  <c r="E26" i="5077"/>
  <c r="C24" i="5077"/>
  <c r="E17" i="5081"/>
  <c r="I16" i="5078"/>
  <c r="D7" i="5081"/>
  <c r="C4" i="5080"/>
  <c r="E17" i="5079"/>
  <c r="K19" i="5078"/>
  <c r="E27" i="5078"/>
  <c r="K17" i="5077"/>
  <c r="H7" i="5077"/>
  <c r="G34" i="5077"/>
  <c r="D24" i="5077"/>
  <c r="B14" i="5077"/>
  <c r="B10" i="5081"/>
  <c r="B5" i="5080"/>
  <c r="D22" i="5079"/>
  <c r="C3" i="5079"/>
  <c r="K18" i="5077"/>
  <c r="G35" i="5077"/>
  <c r="B15" i="5077"/>
  <c r="H14" i="5077"/>
  <c r="B16" i="5078"/>
  <c r="H6" i="5077"/>
  <c r="C8" i="5080"/>
  <c r="K33" i="5083"/>
  <c r="E19" i="5083"/>
  <c r="C23" i="5083"/>
  <c r="D6" i="5083"/>
  <c r="I32" i="5082"/>
  <c r="H16" i="5082"/>
  <c r="I2" i="5082"/>
  <c r="K14" i="5082"/>
  <c r="G25" i="5082"/>
  <c r="I2" i="5083"/>
  <c r="B24" i="5082"/>
  <c r="G20" i="5081"/>
  <c r="H31" i="5081"/>
  <c r="I31" i="5081"/>
  <c r="K23" i="5081"/>
  <c r="H7" i="5081"/>
  <c r="B15" i="5080"/>
  <c r="C2" i="5081"/>
  <c r="I32" i="5079"/>
  <c r="K7" i="5080"/>
  <c r="G5" i="5079"/>
  <c r="E10" i="5080"/>
  <c r="D4" i="5079"/>
  <c r="I18" i="5079"/>
  <c r="G29" i="5078"/>
  <c r="D27" i="5081"/>
  <c r="I3" i="5079"/>
  <c r="B3" i="5079"/>
  <c r="D10" i="5078"/>
  <c r="G34" i="5081"/>
  <c r="K23" i="5079"/>
  <c r="B4" i="5079"/>
  <c r="E17" i="5078"/>
  <c r="H16" i="5081"/>
  <c r="E9" i="5080"/>
  <c r="E18" i="5079"/>
  <c r="I14" i="5078"/>
  <c r="D22" i="5078"/>
  <c r="D18" i="5080"/>
  <c r="K10" i="5078"/>
  <c r="K28" i="5077"/>
  <c r="E16" i="5077"/>
  <c r="B33" i="5077"/>
  <c r="K32" i="5080"/>
  <c r="D10" i="5079"/>
  <c r="B25" i="5078"/>
  <c r="H35" i="5077"/>
  <c r="D36" i="5077"/>
  <c r="G26" i="5079"/>
  <c r="K3" i="5080"/>
  <c r="D31" i="5079"/>
  <c r="C9" i="5078"/>
  <c r="H4" i="5077"/>
  <c r="D21" i="5077"/>
  <c r="B1" i="5082"/>
  <c r="H6" i="5082"/>
  <c r="B34" i="5080"/>
  <c r="B25" i="5079"/>
  <c r="B1" i="5078"/>
  <c r="I36" i="5077"/>
  <c r="E37" i="5077"/>
  <c r="B30" i="5077"/>
  <c r="D9" i="5080"/>
  <c r="H8" i="5080"/>
  <c r="K2" i="5077"/>
  <c r="C4" i="5077"/>
  <c r="E36" i="5077"/>
  <c r="B23" i="5077"/>
  <c r="B23" i="5079"/>
  <c r="I30" i="5077"/>
  <c r="C5" i="5077"/>
  <c r="D31" i="5077"/>
  <c r="D1" i="5077"/>
  <c r="C32" i="5080"/>
  <c r="K23" i="5077"/>
  <c r="E19" i="5077"/>
  <c r="G14" i="5080"/>
  <c r="D15" i="5077"/>
  <c r="H32" i="5077"/>
  <c r="E12" i="5080"/>
  <c r="B19" i="5078"/>
  <c r="G28" i="5077"/>
  <c r="B24" i="5077"/>
  <c r="H6" i="5078"/>
  <c r="I26" i="5077"/>
  <c r="D6" i="5077"/>
  <c r="I18" i="5080"/>
  <c r="E30" i="5078"/>
  <c r="C37" i="5077"/>
  <c r="D33" i="5077"/>
  <c r="I2" i="5077"/>
  <c r="E35" i="5077"/>
  <c r="I14" i="5079"/>
  <c r="D17" i="5077"/>
  <c r="H12" i="5079"/>
  <c r="K11" i="5077"/>
  <c r="E7" i="5077"/>
  <c r="G12" i="5078"/>
  <c r="H5" i="5077"/>
  <c r="D22" i="5077"/>
  <c r="D10" i="5080"/>
  <c r="C17" i="5078"/>
  <c r="I30" i="5083"/>
  <c r="C11" i="5083"/>
  <c r="D28" i="5082"/>
  <c r="G32" i="5082"/>
  <c r="D23" i="5082"/>
  <c r="K22" i="5081"/>
  <c r="E27" i="5081"/>
  <c r="E23" i="5081"/>
  <c r="H5" i="5079"/>
  <c r="G33" i="5080"/>
  <c r="D24" i="5080"/>
  <c r="C11" i="5078"/>
  <c r="H17" i="5079"/>
  <c r="D26" i="5078"/>
  <c r="K17" i="5078"/>
  <c r="D11" i="5081"/>
  <c r="H16" i="5078"/>
  <c r="G16" i="5078"/>
  <c r="E29" i="5079"/>
  <c r="K27" i="5078"/>
  <c r="B2" i="5077"/>
  <c r="B19" i="5079"/>
  <c r="C33" i="5079"/>
  <c r="C8" i="5077"/>
  <c r="G11" i="5081"/>
  <c r="K1" i="5077"/>
  <c r="D16" i="5077"/>
  <c r="I13" i="5079"/>
  <c r="C36" i="5077"/>
  <c r="D7" i="5077"/>
  <c r="B32" i="5077"/>
  <c r="B7" i="5077"/>
  <c r="D14" i="5077"/>
  <c r="K12" i="5080"/>
  <c r="D5" i="5079"/>
  <c r="I10" i="5080"/>
  <c r="C1" i="5077"/>
  <c r="I1" i="5083"/>
  <c r="C19" i="5083"/>
  <c r="C12" i="5082"/>
  <c r="B5" i="5082"/>
  <c r="B34" i="5083"/>
  <c r="I22" i="5083"/>
  <c r="D17" i="5083"/>
  <c r="B12" i="5083"/>
  <c r="D22" i="5083"/>
  <c r="E29" i="5082"/>
  <c r="H32" i="5082"/>
  <c r="G16" i="5082"/>
  <c r="K30" i="5082"/>
  <c r="E24" i="5082"/>
  <c r="B33" i="5083"/>
  <c r="K6" i="5081"/>
  <c r="D24" i="5081"/>
  <c r="G13" i="5081"/>
  <c r="G30" i="5081"/>
  <c r="H19" i="5081"/>
  <c r="C1" i="5081"/>
  <c r="K9" i="5079"/>
  <c r="K30" i="5080"/>
  <c r="H6" i="5079"/>
  <c r="G1" i="5080"/>
  <c r="G13" i="5079"/>
  <c r="D16" i="5080"/>
  <c r="D12" i="5079"/>
  <c r="H32" i="5079"/>
  <c r="D25" i="5078"/>
  <c r="C25" i="5081"/>
  <c r="H1" i="5079"/>
  <c r="B12" i="5079"/>
  <c r="D18" i="5078"/>
  <c r="K27" i="5080"/>
  <c r="I5" i="5079"/>
  <c r="K9" i="5078"/>
  <c r="E25" i="5078"/>
  <c r="G15" i="5081"/>
  <c r="C5" i="5080"/>
  <c r="D2" i="5079"/>
  <c r="H8" i="5078"/>
  <c r="C8" i="5078"/>
  <c r="C16" i="5080"/>
  <c r="I28" i="5078"/>
  <c r="K36" i="5077"/>
  <c r="D3" i="5077"/>
  <c r="H21" i="5081"/>
  <c r="H28" i="5080"/>
  <c r="B34" i="5079"/>
  <c r="K5" i="5077"/>
  <c r="G22" i="5077"/>
  <c r="C7" i="5077"/>
  <c r="D14" i="5079"/>
  <c r="H31" i="5080"/>
  <c r="C15" i="5079"/>
  <c r="B11" i="5078"/>
  <c r="H12" i="5077"/>
  <c r="D29" i="5077"/>
  <c r="E28" i="5080"/>
  <c r="I9" i="5081"/>
  <c r="I10" i="5079"/>
  <c r="K3" i="5078"/>
  <c r="B17" i="5078"/>
  <c r="H23" i="5077"/>
  <c r="D8" i="5077"/>
  <c r="G4" i="5082"/>
  <c r="C7" i="5080"/>
  <c r="D34" i="5080"/>
  <c r="I13" i="5077"/>
  <c r="C20" i="5077"/>
  <c r="B21" i="5077"/>
  <c r="K16" i="5077"/>
  <c r="I7" i="5078"/>
  <c r="H9" i="5077"/>
  <c r="B5" i="5077"/>
  <c r="E16" i="5079"/>
  <c r="C26" i="5077"/>
  <c r="K34" i="5081"/>
  <c r="C6" i="5083"/>
  <c r="G23" i="5082"/>
  <c r="E27" i="5082"/>
  <c r="E12" i="5081"/>
  <c r="K5" i="5083"/>
  <c r="G14" i="5079"/>
  <c r="I25" i="5080"/>
  <c r="D21" i="5079"/>
  <c r="I7" i="5077"/>
  <c r="K13" i="5077"/>
  <c r="B27" i="5078"/>
  <c r="I21" i="5078"/>
  <c r="K8" i="5079"/>
  <c r="H25" i="5077"/>
  <c r="I18" i="5077"/>
  <c r="K27" i="5077"/>
  <c r="G10" i="5079"/>
  <c r="K23" i="5083"/>
  <c r="E23" i="5082"/>
  <c r="K17" i="5083"/>
  <c r="E24" i="5083"/>
  <c r="C7" i="5083"/>
  <c r="I32" i="5083"/>
  <c r="I16" i="5082"/>
  <c r="I33" i="5082"/>
  <c r="B9" i="5083"/>
  <c r="B31" i="5083"/>
  <c r="C29" i="5083"/>
  <c r="B19" i="5082"/>
  <c r="E1" i="5082"/>
  <c r="I29" i="5081"/>
  <c r="K27" i="5081"/>
  <c r="K28" i="5081"/>
  <c r="G1" i="5082"/>
  <c r="I23" i="5081"/>
  <c r="E21" i="5080"/>
  <c r="D20" i="5081"/>
  <c r="K26" i="5079"/>
  <c r="B34" i="5081"/>
  <c r="H15" i="5079"/>
  <c r="I24" i="5080"/>
  <c r="E14" i="5079"/>
  <c r="B26" i="5080"/>
  <c r="G5" i="5078"/>
  <c r="E29" i="5081"/>
  <c r="C13" i="5080"/>
  <c r="C28" i="5079"/>
  <c r="G30" i="5078"/>
  <c r="G2" i="5081"/>
  <c r="K7" i="5079"/>
  <c r="C11" i="5079"/>
  <c r="E9" i="5078"/>
  <c r="K11" i="5081"/>
  <c r="G27" i="5080"/>
  <c r="E9" i="5079"/>
  <c r="K12" i="5078"/>
  <c r="D6" i="5078"/>
  <c r="H24" i="5080"/>
  <c r="B14" i="5079"/>
  <c r="K20" i="5077"/>
  <c r="G29" i="5077"/>
  <c r="B25" i="5077"/>
  <c r="H12" i="5081"/>
  <c r="E26" i="5079"/>
  <c r="C23" i="5078"/>
  <c r="H11" i="5077"/>
  <c r="D28" i="5077"/>
  <c r="D26" i="5080"/>
  <c r="C12" i="5081"/>
  <c r="D13" i="5079"/>
  <c r="E5" i="5078"/>
  <c r="I33" i="5077"/>
  <c r="D5" i="5077"/>
  <c r="B35" i="5077"/>
  <c r="D24" i="5083"/>
  <c r="D6" i="5080"/>
  <c r="B6" i="5079"/>
  <c r="D29" i="5078"/>
  <c r="I28" i="5077"/>
  <c r="E29" i="5077"/>
  <c r="B6" i="5077"/>
  <c r="E11" i="5080"/>
  <c r="I7" i="5082"/>
  <c r="C18" i="5078"/>
  <c r="D25" i="5077"/>
  <c r="K24" i="5077"/>
  <c r="C12" i="5077"/>
  <c r="E2" i="5079"/>
  <c r="I14" i="5077"/>
  <c r="D26" i="5077"/>
  <c r="G9" i="5077"/>
  <c r="G27" i="5077"/>
  <c r="G6" i="5080"/>
  <c r="B3" i="5078"/>
  <c r="E3" i="5077"/>
  <c r="B36" i="5077"/>
  <c r="E4" i="5077"/>
  <c r="H16" i="5077"/>
  <c r="B11" i="5081"/>
  <c r="C2" i="5078"/>
  <c r="G12" i="5077"/>
  <c r="B8" i="5077"/>
  <c r="K21" i="5078"/>
  <c r="I10" i="5077"/>
  <c r="E27" i="5077"/>
  <c r="I18" i="5081"/>
  <c r="G24" i="5078"/>
  <c r="G29" i="5083"/>
  <c r="G27" i="5082"/>
  <c r="C6" i="5081"/>
  <c r="C33" i="5081"/>
  <c r="H18" i="5080"/>
  <c r="K12" i="5081"/>
  <c r="K6" i="5083"/>
  <c r="B23" i="5081"/>
  <c r="I2" i="5078"/>
  <c r="I21" i="5079"/>
  <c r="D27" i="5078"/>
  <c r="B19" i="5080"/>
  <c r="B2" i="5078"/>
  <c r="B14" i="5080"/>
  <c r="D19" i="5077"/>
  <c r="G26" i="5080"/>
  <c r="G30" i="5077"/>
  <c r="E27" i="5080"/>
  <c r="G7" i="5077"/>
  <c r="I30" i="5079"/>
  <c r="H8" i="5079"/>
  <c r="G2" i="5077"/>
  <c r="I17" i="5081"/>
  <c r="H8" i="5077"/>
  <c r="E4" i="5080"/>
  <c r="H22" i="5078"/>
  <c r="C29" i="5081"/>
  <c r="B27" i="5079"/>
  <c r="B28" i="5079"/>
  <c r="C28" i="5077"/>
  <c r="E23" i="5077"/>
  <c r="E29" i="5078"/>
  <c r="H21" i="5077"/>
  <c r="I27" i="5077"/>
  <c r="C14" i="5083"/>
  <c r="D3" i="5083"/>
  <c r="C19" i="5082"/>
  <c r="E26" i="5082"/>
  <c r="D26" i="5082"/>
  <c r="K16" i="5083"/>
  <c r="D11" i="5083"/>
  <c r="B23" i="5083"/>
  <c r="D25" i="5082"/>
  <c r="G13" i="5082"/>
  <c r="B21" i="5081"/>
  <c r="D21" i="5081"/>
  <c r="G3" i="5079"/>
  <c r="K24" i="5081"/>
  <c r="K2" i="5080"/>
  <c r="K8" i="5080"/>
  <c r="B21" i="5078"/>
  <c r="E13" i="5079"/>
  <c r="B22" i="5078"/>
  <c r="E24" i="5079"/>
  <c r="C29" i="5078"/>
  <c r="K29" i="5079"/>
  <c r="G2" i="5078"/>
  <c r="E25" i="5079"/>
  <c r="H26" i="5077"/>
  <c r="H2" i="5078"/>
  <c r="H15" i="5078"/>
  <c r="E9" i="5077"/>
  <c r="B12" i="5078"/>
  <c r="H17" i="5078"/>
  <c r="G31" i="5077"/>
  <c r="D32" i="5079"/>
  <c r="G33" i="5079"/>
  <c r="K33" i="5077"/>
  <c r="C19" i="5077"/>
  <c r="E1" i="5079"/>
  <c r="G3" i="5077"/>
  <c r="G8" i="5078"/>
  <c r="D15" i="5078"/>
  <c r="K5" i="5078"/>
  <c r="C2" i="5077"/>
  <c r="H13" i="5077"/>
  <c r="I3" i="5077"/>
  <c r="G1" i="5077"/>
  <c r="I22" i="5077"/>
  <c r="G2" i="5079"/>
  <c r="G16" i="5077"/>
  <c r="B9" i="5079"/>
  <c r="B9" i="5082"/>
  <c r="C20" i="5081"/>
  <c r="H4" i="5080"/>
  <c r="C19" i="5079"/>
  <c r="C1" i="5079"/>
  <c r="G23" i="5079"/>
  <c r="C12" i="5079"/>
  <c r="B28" i="5078"/>
  <c r="D20" i="5077"/>
  <c r="G19" i="5078"/>
  <c r="E22" i="5078"/>
  <c r="I20" i="5077"/>
  <c r="D3" i="5079"/>
  <c r="E22" i="5077"/>
  <c r="K8" i="5077"/>
  <c r="G24" i="5077"/>
  <c r="C18" i="5077"/>
  <c r="B5" i="5079"/>
  <c r="H9" i="5078"/>
  <c r="G27" i="5083"/>
  <c r="G10" i="5082"/>
  <c r="E28" i="5081"/>
  <c r="E22" i="5080"/>
  <c r="D24" i="5079"/>
  <c r="I18" i="5078"/>
  <c r="K25" i="5078"/>
  <c r="C14" i="5079"/>
  <c r="B26" i="5078"/>
  <c r="D27" i="5077"/>
  <c r="K37" i="5077"/>
  <c r="C23" i="5080"/>
  <c r="C16" i="5077"/>
  <c r="H23" i="5078"/>
  <c r="G18" i="5081"/>
  <c r="D15" i="5081"/>
  <c r="G20" i="5077"/>
  <c r="K2" i="5078"/>
  <c r="D30" i="5077"/>
  <c r="C25" i="5079"/>
  <c r="C14" i="5078"/>
  <c r="G33" i="5077"/>
  <c r="C9" i="5083"/>
  <c r="G26" i="5082"/>
  <c r="B22" i="5081"/>
  <c r="D4" i="5080"/>
  <c r="K6" i="5079"/>
  <c r="G19" i="5080"/>
  <c r="H23" i="5080"/>
  <c r="K33" i="5080"/>
  <c r="H3" i="5081"/>
  <c r="D35" i="5077"/>
  <c r="I24" i="5077"/>
  <c r="B21" i="5080"/>
  <c r="B3" i="5077"/>
  <c r="G9" i="5078"/>
  <c r="D14" i="5081"/>
  <c r="C21" i="5079"/>
  <c r="E15" i="5077"/>
  <c r="E34" i="5079"/>
  <c r="C25" i="5077"/>
  <c r="K18" i="5078"/>
  <c r="B20" i="5078"/>
  <c r="D23" i="5077"/>
  <c r="K33" i="5082"/>
  <c r="B8" i="5082"/>
  <c r="B10" i="5083"/>
  <c r="D20" i="5080"/>
  <c r="I20" i="5079"/>
  <c r="D15" i="5080"/>
  <c r="E19" i="5080"/>
  <c r="H13" i="5080"/>
  <c r="E1" i="5081"/>
  <c r="C30" i="5077"/>
  <c r="I32" i="5077"/>
  <c r="K31" i="5079"/>
  <c r="B19" i="5077"/>
  <c r="G25" i="5078"/>
  <c r="I17" i="5080"/>
  <c r="H26" i="5078"/>
  <c r="E31" i="5077"/>
  <c r="H25" i="5078"/>
  <c r="B4" i="5077"/>
  <c r="I24" i="5078"/>
  <c r="K15" i="5077"/>
  <c r="B13" i="5077"/>
  <c r="C27" i="5082"/>
  <c r="K18" i="5081"/>
  <c r="E13" i="5080"/>
  <c r="I17" i="5079"/>
  <c r="H19" i="5078"/>
  <c r="G6" i="5078"/>
  <c r="G7" i="5078"/>
  <c r="K4" i="5078"/>
  <c r="B24" i="5078"/>
  <c r="E8" i="5079"/>
  <c r="K16" i="5081"/>
  <c r="I25" i="5077"/>
  <c r="E8" i="5080"/>
  <c r="E13" i="5077"/>
  <c r="D12" i="5078"/>
  <c r="H16" i="5080"/>
  <c r="I21" i="5077"/>
  <c r="E10" i="5078"/>
  <c r="I5" i="5077"/>
  <c r="C29" i="5077"/>
  <c r="B28" i="5077"/>
  <c r="D26" i="5083"/>
  <c r="D17" i="5082"/>
  <c r="B5" i="5081"/>
  <c r="H21" i="5079"/>
  <c r="G32" i="5081"/>
  <c r="C19" i="5078"/>
  <c r="C4" i="5078"/>
  <c r="C21" i="5078"/>
  <c r="H24" i="5078"/>
  <c r="H10" i="5077"/>
  <c r="I13" i="5078"/>
  <c r="H18" i="5078"/>
  <c r="G23" i="5077"/>
  <c r="G6" i="5079"/>
  <c r="C3" i="5077"/>
  <c r="H24" i="5077"/>
  <c r="G28" i="5078"/>
  <c r="H22" i="5077"/>
  <c r="D28" i="5078"/>
  <c r="I6" i="5077"/>
  <c r="H37" i="5077"/>
  <c r="I29" i="5083"/>
  <c r="B5" i="5083"/>
  <c r="K21" i="5083"/>
  <c r="B23" i="5082"/>
  <c r="C10" i="5082"/>
  <c r="E26" i="5083"/>
  <c r="C11" i="5081"/>
  <c r="H8" i="5081"/>
  <c r="D22" i="5081"/>
  <c r="K18" i="5080"/>
  <c r="I6" i="5080"/>
  <c r="B29" i="5078"/>
  <c r="D7" i="5079"/>
  <c r="G24" i="5083"/>
  <c r="E33" i="5079"/>
  <c r="B7" i="5078"/>
  <c r="I11" i="5079"/>
  <c r="E12" i="5078"/>
  <c r="D27" i="5079"/>
  <c r="H34" i="5077"/>
  <c r="D24" i="5078"/>
  <c r="G17" i="5078"/>
  <c r="D4" i="5077"/>
  <c r="K15" i="5081"/>
  <c r="G3" i="5078"/>
  <c r="E2" i="5077"/>
  <c r="B1" i="5079"/>
  <c r="D19" i="5079"/>
  <c r="I12" i="5077"/>
  <c r="C27" i="5077"/>
  <c r="E19" i="5079"/>
  <c r="G19" i="5077"/>
  <c r="I37" i="5077"/>
  <c r="K3" i="5077"/>
  <c r="E13" i="5078"/>
  <c r="B29" i="5077"/>
  <c r="G8" i="5077"/>
  <c r="I35" i="5077"/>
  <c r="E28" i="5077"/>
  <c r="H1" i="5077"/>
  <c r="D18" i="5079"/>
  <c r="G32" i="5077"/>
  <c r="K22" i="5078"/>
  <c r="I33" i="5083"/>
  <c r="B21" i="5083"/>
  <c r="I18" i="5083"/>
  <c r="K29" i="5082"/>
  <c r="C20" i="5083"/>
  <c r="D19" i="5082"/>
  <c r="E6" i="5081"/>
  <c r="K34" i="5080"/>
  <c r="E20" i="5082"/>
  <c r="H1" i="5081"/>
  <c r="B15" i="5078"/>
  <c r="E28" i="5078"/>
  <c r="G13" i="5077"/>
  <c r="D5" i="5078"/>
  <c r="H20" i="5081"/>
  <c r="E18" i="5077"/>
  <c r="C22" i="5079"/>
  <c r="C35" i="5077"/>
  <c r="E30" i="5077"/>
  <c r="K35" i="5077"/>
  <c r="E33" i="5081"/>
  <c r="H30" i="5077"/>
  <c r="H33" i="5077"/>
  <c r="E11" i="5077"/>
  <c r="E13" i="5083"/>
  <c r="C12" i="5083"/>
  <c r="C22" i="5081"/>
  <c r="K29" i="5080"/>
  <c r="D29" i="5080"/>
  <c r="B20" i="5080"/>
  <c r="H21" i="5080"/>
  <c r="H7" i="5080"/>
  <c r="B7" i="5081"/>
  <c r="E18" i="5078"/>
  <c r="E24" i="5080"/>
  <c r="B18" i="5077"/>
  <c r="K6" i="5077"/>
  <c r="K16" i="5080"/>
  <c r="G10" i="5077"/>
  <c r="G31" i="5079"/>
  <c r="B18" i="5083"/>
  <c r="B30" i="5080"/>
  <c r="H4" i="5079"/>
  <c r="D2" i="5077"/>
  <c r="C17" i="5077"/>
  <c r="E8" i="5083"/>
  <c r="E31" i="5082"/>
  <c r="B12" i="5081"/>
  <c r="G7" i="5080"/>
  <c r="C11" i="5080"/>
  <c r="B20" i="5079"/>
  <c r="I26" i="5078"/>
  <c r="I3" i="5078"/>
  <c r="B7" i="5079"/>
  <c r="D4" i="5078"/>
  <c r="K28" i="5079"/>
  <c r="B26" i="5077"/>
  <c r="K14" i="5077"/>
  <c r="H12" i="5080"/>
  <c r="G18" i="5077"/>
  <c r="I4" i="5078"/>
  <c r="G5" i="5082"/>
  <c r="I8" i="5078"/>
  <c r="K6" i="5078"/>
  <c r="D18" i="5077"/>
  <c r="C33" i="5077"/>
  <c r="K11" i="5083"/>
  <c r="K34" i="5083"/>
  <c r="D15" i="5082"/>
  <c r="G23" i="5080"/>
  <c r="C27" i="5080"/>
  <c r="H3" i="5078"/>
  <c r="H28" i="5078"/>
  <c r="H21" i="5078"/>
  <c r="B26" i="5079"/>
  <c r="D20" i="5078"/>
  <c r="G22" i="5079"/>
  <c r="B34" i="5077"/>
  <c r="I9" i="5077"/>
  <c r="G10" i="5080"/>
  <c r="G26" i="5077"/>
  <c r="G27" i="5078"/>
  <c r="G19" i="5081"/>
  <c r="C1" i="5078"/>
  <c r="E14" i="5078"/>
  <c r="C13" i="5077"/>
  <c r="B12" i="5077"/>
  <c r="G18" i="5083"/>
  <c r="E5" i="5083"/>
  <c r="B20" i="5082"/>
  <c r="H2" i="5082"/>
  <c r="C10" i="5080"/>
  <c r="G32" i="5079"/>
  <c r="D31" i="5080"/>
  <c r="D33" i="5080"/>
  <c r="G11" i="5080"/>
  <c r="D31" i="5081"/>
  <c r="B17" i="5077"/>
  <c r="H3" i="5077"/>
  <c r="G25" i="5079"/>
  <c r="B27" i="5077"/>
  <c r="E11" i="5078"/>
  <c r="G13" i="5080"/>
  <c r="B4" i="5078"/>
  <c r="D10" i="5077"/>
  <c r="B20" i="5077"/>
  <c r="G11" i="5078"/>
  <c r="K31" i="5077"/>
  <c r="G14" i="5083"/>
  <c r="E14" i="5083"/>
  <c r="H3" i="5082"/>
  <c r="D5" i="5081"/>
  <c r="K7" i="5082"/>
  <c r="K25" i="5081"/>
  <c r="H33" i="5079"/>
  <c r="E5" i="5079"/>
  <c r="K13" i="5079"/>
  <c r="K24" i="5079"/>
  <c r="K14" i="5078"/>
  <c r="E1" i="5077"/>
  <c r="K29" i="5078"/>
  <c r="E11" i="5079"/>
  <c r="K9" i="5077"/>
  <c r="G9" i="5079"/>
  <c r="C24" i="5079"/>
  <c r="E20" i="5079"/>
  <c r="I34" i="5077"/>
  <c r="K32" i="5077"/>
  <c r="D2" i="5080"/>
  <c r="D23" i="5079"/>
  <c r="O13" i="5077" l="1"/>
  <c r="AS23" i="5077"/>
  <c r="CL33" i="5077"/>
  <c r="DP27" i="5077"/>
  <c r="AD17" i="5078"/>
  <c r="BH30" i="5078"/>
  <c r="CL24" i="5078"/>
  <c r="DA9" i="5078"/>
  <c r="EE22" i="5078"/>
  <c r="O9" i="5079"/>
  <c r="AS23" i="5079"/>
  <c r="CL10" i="5079"/>
  <c r="AS10" i="5080"/>
  <c r="DP18" i="5080"/>
  <c r="DP18" i="5081"/>
  <c r="O28" i="5077"/>
  <c r="O12" i="5077"/>
  <c r="AD33" i="5077"/>
  <c r="AD17" i="5077"/>
  <c r="AD1" i="5077"/>
  <c r="AS22" i="5077"/>
  <c r="AS6" i="5077"/>
  <c r="BH27" i="5077"/>
  <c r="BH11" i="5077"/>
  <c r="CL32" i="5077"/>
  <c r="CL16" i="5077"/>
  <c r="DA37" i="5077"/>
  <c r="DA21" i="5077"/>
  <c r="DA5" i="5077"/>
  <c r="DP26" i="5077"/>
  <c r="DP10" i="5077"/>
  <c r="EE31" i="5077"/>
  <c r="EE15" i="5077"/>
  <c r="O20" i="5078"/>
  <c r="AD14" i="5078"/>
  <c r="BH29" i="5078"/>
  <c r="CL12" i="5078"/>
  <c r="DA6" i="5078"/>
  <c r="EE21" i="5078"/>
  <c r="O5" i="5079"/>
  <c r="AS18" i="5079"/>
  <c r="CL2" i="5079"/>
  <c r="AS2" i="5080"/>
  <c r="DP10" i="5080"/>
  <c r="EE34" i="5081"/>
  <c r="O24" i="5077"/>
  <c r="O8" i="5077"/>
  <c r="AD29" i="5077"/>
  <c r="AD13" i="5077"/>
  <c r="AS34" i="5077"/>
  <c r="AS18" i="5077"/>
  <c r="AS2" i="5077"/>
  <c r="BH23" i="5077"/>
  <c r="BH7" i="5077"/>
  <c r="CL28" i="5077"/>
  <c r="CL12" i="5077"/>
  <c r="DA33" i="5077"/>
  <c r="DA17" i="5077"/>
  <c r="DA1" i="5077"/>
  <c r="DP22" i="5077"/>
  <c r="DP6" i="5077"/>
  <c r="EE27" i="5077"/>
  <c r="EE11" i="5077"/>
  <c r="O19" i="5078"/>
  <c r="AD2" i="5078"/>
  <c r="BH26" i="5078"/>
  <c r="CL11" i="5078"/>
  <c r="DP24" i="5078"/>
  <c r="EE18" i="5078"/>
  <c r="AD25" i="5079"/>
  <c r="AS5" i="5079"/>
  <c r="DA12" i="5079"/>
  <c r="BH12" i="5080"/>
  <c r="EE20" i="5080"/>
  <c r="O11" i="5081"/>
  <c r="AD18" i="5077"/>
  <c r="BH28" i="5077"/>
  <c r="CL1" i="5077"/>
  <c r="EE32" i="5077"/>
  <c r="AD28" i="5077"/>
  <c r="AS17" i="5077"/>
  <c r="BH6" i="5077"/>
  <c r="DA32" i="5077"/>
  <c r="DA16" i="5077"/>
  <c r="DP5" i="5077"/>
  <c r="BH14" i="5078"/>
  <c r="EE6" i="5078"/>
  <c r="DA4" i="5079"/>
  <c r="EE12" i="5080"/>
  <c r="O37" i="5077"/>
  <c r="AD26" i="5077"/>
  <c r="AS15" i="5077"/>
  <c r="BH4" i="5077"/>
  <c r="DA30" i="5077"/>
  <c r="DP35" i="5077"/>
  <c r="DP3" i="5077"/>
  <c r="AS28" i="5078"/>
  <c r="DP20" i="5078"/>
  <c r="O28" i="5079"/>
  <c r="DP14" i="5079"/>
  <c r="CL14" i="5080"/>
  <c r="O36" i="5077"/>
  <c r="O20" i="5077"/>
  <c r="O4" i="5077"/>
  <c r="AD25" i="5077"/>
  <c r="AD9" i="5077"/>
  <c r="AS30" i="5077"/>
  <c r="AS14" i="5077"/>
  <c r="BH35" i="5077"/>
  <c r="BH19" i="5077"/>
  <c r="BH3" i="5077"/>
  <c r="CL24" i="5077"/>
  <c r="CL8" i="5077"/>
  <c r="DA29" i="5077"/>
  <c r="DA13" i="5077"/>
  <c r="DP34" i="5077"/>
  <c r="DP18" i="5077"/>
  <c r="DP2" i="5077"/>
  <c r="EE23" i="5077"/>
  <c r="EE7" i="5077"/>
  <c r="O3" i="5078"/>
  <c r="AS16" i="5078"/>
  <c r="BH10" i="5078"/>
  <c r="DA25" i="5078"/>
  <c r="DP8" i="5078"/>
  <c r="EE2" i="5078"/>
  <c r="O27" i="5079"/>
  <c r="AD7" i="5079"/>
  <c r="BH16" i="5079"/>
  <c r="DP6" i="5079"/>
  <c r="AD32" i="5080"/>
  <c r="CL6" i="5080"/>
  <c r="BH33" i="5081"/>
  <c r="O29" i="5077"/>
  <c r="AD2" i="5077"/>
  <c r="BH12" i="5077"/>
  <c r="DA22" i="5077"/>
  <c r="DP11" i="5077"/>
  <c r="O7" i="5077"/>
  <c r="AS33" i="5077"/>
  <c r="AS1" i="5077"/>
  <c r="CL27" i="5077"/>
  <c r="DP21" i="5077"/>
  <c r="EE10" i="5077"/>
  <c r="AD1" i="5078"/>
  <c r="DP23" i="5078"/>
  <c r="BH34" i="5079"/>
  <c r="O30" i="5080"/>
  <c r="AD29" i="5081"/>
  <c r="O5" i="5077"/>
  <c r="AS31" i="5077"/>
  <c r="BH20" i="5077"/>
  <c r="CL9" i="5077"/>
  <c r="DP19" i="5077"/>
  <c r="EE8" i="5077"/>
  <c r="BH13" i="5078"/>
  <c r="EE5" i="5078"/>
  <c r="BH20" i="5079"/>
  <c r="O32" i="5077"/>
  <c r="O16" i="5077"/>
  <c r="AD37" i="5077"/>
  <c r="AD21" i="5077"/>
  <c r="AD5" i="5077"/>
  <c r="AS26" i="5077"/>
  <c r="AS10" i="5077"/>
  <c r="BH31" i="5077"/>
  <c r="BH15" i="5077"/>
  <c r="CL36" i="5077"/>
  <c r="CL20" i="5077"/>
  <c r="CL4" i="5077"/>
  <c r="DA25" i="5077"/>
  <c r="DA9" i="5077"/>
  <c r="DP30" i="5077"/>
  <c r="DP14" i="5077"/>
  <c r="EE35" i="5077"/>
  <c r="EE19" i="5077"/>
  <c r="EE3" i="5077"/>
  <c r="AD30" i="5078"/>
  <c r="AS15" i="5078"/>
  <c r="CL28" i="5078"/>
  <c r="DA22" i="5078"/>
  <c r="DP7" i="5078"/>
  <c r="O23" i="5079"/>
  <c r="AD6" i="5079"/>
  <c r="BH2" i="5079"/>
  <c r="EE16" i="5079"/>
  <c r="AD8" i="5080"/>
  <c r="DA16" i="5080"/>
  <c r="CL19" i="5081"/>
  <c r="CL5" i="5082"/>
  <c r="O18" i="5083"/>
  <c r="AD34" i="5077"/>
  <c r="AS7" i="5077"/>
  <c r="CL17" i="5077"/>
  <c r="DA6" i="5077"/>
  <c r="EE16" i="5077"/>
  <c r="O23" i="5077"/>
  <c r="AD12" i="5077"/>
  <c r="BH22" i="5077"/>
  <c r="CL11" i="5077"/>
  <c r="DP37" i="5077"/>
  <c r="EE26" i="5077"/>
  <c r="O16" i="5078"/>
  <c r="CL8" i="5078"/>
  <c r="AD24" i="5079"/>
  <c r="BH4" i="5080"/>
  <c r="O21" i="5077"/>
  <c r="AD10" i="5077"/>
  <c r="BH36" i="5077"/>
  <c r="CL25" i="5077"/>
  <c r="DA14" i="5077"/>
  <c r="EE24" i="5077"/>
  <c r="O4" i="5078"/>
  <c r="DA26" i="5078"/>
  <c r="AD21" i="5079"/>
  <c r="O6" i="5080"/>
  <c r="AS15" i="5081"/>
  <c r="O31" i="5077"/>
  <c r="O15" i="5077"/>
  <c r="AD36" i="5077"/>
  <c r="AD20" i="5077"/>
  <c r="AD4" i="5077"/>
  <c r="AS25" i="5077"/>
  <c r="AS9" i="5077"/>
  <c r="BH30" i="5077"/>
  <c r="BH14" i="5077"/>
  <c r="CL35" i="5077"/>
  <c r="CL19" i="5077"/>
  <c r="CL3" i="5077"/>
  <c r="DA24" i="5077"/>
  <c r="DA8" i="5077"/>
  <c r="DP29" i="5077"/>
  <c r="DP13" i="5077"/>
  <c r="EE34" i="5077"/>
  <c r="EE18" i="5077"/>
  <c r="EE2" i="5077"/>
  <c r="AD18" i="5078"/>
  <c r="AS12" i="5078"/>
  <c r="CL27" i="5078"/>
  <c r="DA10" i="5078"/>
  <c r="DP4" i="5078"/>
  <c r="O10" i="5079"/>
  <c r="AD3" i="5079"/>
  <c r="CL31" i="5079"/>
  <c r="EE8" i="5079"/>
  <c r="AS34" i="5080"/>
  <c r="DA8" i="5080"/>
  <c r="CL3" i="5081"/>
  <c r="DP7" i="5082"/>
  <c r="CL25" i="5083"/>
  <c r="AS22" i="5079"/>
  <c r="AS3" i="5079"/>
  <c r="BH19" i="5079"/>
  <c r="BH1" i="5079"/>
  <c r="CL9" i="5079"/>
  <c r="DA11" i="5079"/>
  <c r="DP13" i="5079"/>
  <c r="EE15" i="5079"/>
  <c r="O5" i="5080"/>
  <c r="AD7" i="5080"/>
  <c r="AS9" i="5080"/>
  <c r="BH11" i="5080"/>
  <c r="CL13" i="5080"/>
  <c r="DA15" i="5080"/>
  <c r="DP17" i="5080"/>
  <c r="EE19" i="5080"/>
  <c r="O10" i="5081"/>
  <c r="AS14" i="5081"/>
  <c r="CL18" i="5081"/>
  <c r="DP17" i="5081"/>
  <c r="CL4" i="5082"/>
  <c r="O17" i="5083"/>
  <c r="O30" i="5077"/>
  <c r="O22" i="5077"/>
  <c r="O14" i="5077"/>
  <c r="O6" i="5077"/>
  <c r="AD35" i="5077"/>
  <c r="AD27" i="5077"/>
  <c r="AD19" i="5077"/>
  <c r="AD11" i="5077"/>
  <c r="AD3" i="5077"/>
  <c r="AS32" i="5077"/>
  <c r="AS24" i="5077"/>
  <c r="AS16" i="5077"/>
  <c r="AS8" i="5077"/>
  <c r="BH37" i="5077"/>
  <c r="BH29" i="5077"/>
  <c r="BH21" i="5077"/>
  <c r="BH13" i="5077"/>
  <c r="BH5" i="5077"/>
  <c r="CL34" i="5077"/>
  <c r="CL26" i="5077"/>
  <c r="CL18" i="5077"/>
  <c r="CL10" i="5077"/>
  <c r="CL2" i="5077"/>
  <c r="DA31" i="5077"/>
  <c r="DA23" i="5077"/>
  <c r="DA15" i="5077"/>
  <c r="DA7" i="5077"/>
  <c r="DP36" i="5077"/>
  <c r="DP28" i="5077"/>
  <c r="DP20" i="5077"/>
  <c r="DP12" i="5077"/>
  <c r="DP4" i="5077"/>
  <c r="EE33" i="5077"/>
  <c r="EE25" i="5077"/>
  <c r="EE17" i="5077"/>
  <c r="EE9" i="5077"/>
  <c r="EE1" i="5077"/>
  <c r="O17" i="5078"/>
  <c r="O1" i="5078"/>
  <c r="AD15" i="5078"/>
  <c r="AS29" i="5078"/>
  <c r="AS13" i="5078"/>
  <c r="BH27" i="5078"/>
  <c r="BH11" i="5078"/>
  <c r="CL25" i="5078"/>
  <c r="CL9" i="5078"/>
  <c r="DA23" i="5078"/>
  <c r="DA7" i="5078"/>
  <c r="DP21" i="5078"/>
  <c r="DP5" i="5078"/>
  <c r="EE19" i="5078"/>
  <c r="EE3" i="5078"/>
  <c r="O25" i="5079"/>
  <c r="O6" i="5079"/>
  <c r="AD22" i="5079"/>
  <c r="AD4" i="5079"/>
  <c r="AS19" i="5079"/>
  <c r="AS1" i="5079"/>
  <c r="BH17" i="5079"/>
  <c r="CL33" i="5079"/>
  <c r="CL6" i="5079"/>
  <c r="DA8" i="5079"/>
  <c r="DP10" i="5079"/>
  <c r="EE12" i="5079"/>
  <c r="O34" i="5080"/>
  <c r="O2" i="5080"/>
  <c r="AD4" i="5080"/>
  <c r="AS6" i="5080"/>
  <c r="BH8" i="5080"/>
  <c r="CL10" i="5080"/>
  <c r="DA12" i="5080"/>
  <c r="DP14" i="5080"/>
  <c r="EE16" i="5080"/>
  <c r="O3" i="5081"/>
  <c r="AS7" i="5081"/>
  <c r="CL11" i="5081"/>
  <c r="DP9" i="5081"/>
  <c r="DA6" i="5082"/>
  <c r="AS24" i="5083"/>
  <c r="AD10" i="5078"/>
  <c r="BH22" i="5078"/>
  <c r="CL4" i="5078"/>
  <c r="DP16" i="5078"/>
  <c r="O1" i="5079"/>
  <c r="AS32" i="5079"/>
  <c r="BH11" i="5079"/>
  <c r="DP30" i="5079"/>
  <c r="AD24" i="5080"/>
  <c r="BH28" i="5080"/>
  <c r="DP34" i="5080"/>
  <c r="BH17" i="5081"/>
  <c r="O1" i="5082"/>
  <c r="O35" i="5077"/>
  <c r="O27" i="5077"/>
  <c r="O19" i="5077"/>
  <c r="O11" i="5077"/>
  <c r="O3" i="5077"/>
  <c r="AD32" i="5077"/>
  <c r="AD24" i="5077"/>
  <c r="AD16" i="5077"/>
  <c r="AD8" i="5077"/>
  <c r="AS37" i="5077"/>
  <c r="AS29" i="5077"/>
  <c r="AS21" i="5077"/>
  <c r="AS13" i="5077"/>
  <c r="AS5" i="5077"/>
  <c r="BH34" i="5077"/>
  <c r="BH26" i="5077"/>
  <c r="BH18" i="5077"/>
  <c r="BH10" i="5077"/>
  <c r="BH2" i="5077"/>
  <c r="CL31" i="5077"/>
  <c r="CL23" i="5077"/>
  <c r="CL15" i="5077"/>
  <c r="CL7" i="5077"/>
  <c r="DA36" i="5077"/>
  <c r="DA28" i="5077"/>
  <c r="DA20" i="5077"/>
  <c r="DA12" i="5077"/>
  <c r="DA4" i="5077"/>
  <c r="DP33" i="5077"/>
  <c r="DP25" i="5077"/>
  <c r="DP17" i="5077"/>
  <c r="DP9" i="5077"/>
  <c r="DP1" i="5077"/>
  <c r="EE30" i="5077"/>
  <c r="EE22" i="5077"/>
  <c r="EE14" i="5077"/>
  <c r="EE6" i="5077"/>
  <c r="O27" i="5078"/>
  <c r="O11" i="5078"/>
  <c r="AD25" i="5078"/>
  <c r="AD9" i="5078"/>
  <c r="AS23" i="5078"/>
  <c r="AS7" i="5078"/>
  <c r="AT4" i="5078" s="1"/>
  <c r="BH21" i="5078"/>
  <c r="BH5" i="5078"/>
  <c r="CL19" i="5078"/>
  <c r="CL3" i="5078"/>
  <c r="DA17" i="5078"/>
  <c r="DA1" i="5078"/>
  <c r="DP15" i="5078"/>
  <c r="EE29" i="5078"/>
  <c r="EE13" i="5078"/>
  <c r="O18" i="5079"/>
  <c r="AD33" i="5079"/>
  <c r="AD15" i="5079"/>
  <c r="AS31" i="5079"/>
  <c r="AS13" i="5079"/>
  <c r="BH28" i="5079"/>
  <c r="BH10" i="5079"/>
  <c r="CL25" i="5079"/>
  <c r="DA27" i="5079"/>
  <c r="DP29" i="5079"/>
  <c r="EE31" i="5079"/>
  <c r="O21" i="5080"/>
  <c r="AD23" i="5080"/>
  <c r="AS25" i="5080"/>
  <c r="BH27" i="5080"/>
  <c r="CL29" i="5080"/>
  <c r="DA31" i="5080"/>
  <c r="DP33" i="5080"/>
  <c r="DP1" i="5080"/>
  <c r="EE3" i="5080"/>
  <c r="AD12" i="5081"/>
  <c r="BH16" i="5081"/>
  <c r="DA20" i="5081"/>
  <c r="EE15" i="5081"/>
  <c r="AD33" i="5082"/>
  <c r="O12" i="5078"/>
  <c r="AS8" i="5078"/>
  <c r="CL20" i="5078"/>
  <c r="DA18" i="5078"/>
  <c r="EE30" i="5078"/>
  <c r="O19" i="5079"/>
  <c r="AS14" i="5079"/>
  <c r="CL26" i="5079"/>
  <c r="EE32" i="5079"/>
  <c r="AS26" i="5080"/>
  <c r="DA32" i="5080"/>
  <c r="DP2" i="5080"/>
  <c r="AD13" i="5081"/>
  <c r="EE16" i="5081"/>
  <c r="O34" i="5077"/>
  <c r="O26" i="5077"/>
  <c r="O18" i="5077"/>
  <c r="O10" i="5077"/>
  <c r="O2" i="5077"/>
  <c r="AD31" i="5077"/>
  <c r="AD23" i="5077"/>
  <c r="AD15" i="5077"/>
  <c r="AD7" i="5077"/>
  <c r="AS36" i="5077"/>
  <c r="AS28" i="5077"/>
  <c r="AS20" i="5077"/>
  <c r="AS12" i="5077"/>
  <c r="AS4" i="5077"/>
  <c r="BH33" i="5077"/>
  <c r="BH25" i="5077"/>
  <c r="BH17" i="5077"/>
  <c r="BH9" i="5077"/>
  <c r="BH1" i="5077"/>
  <c r="CL30" i="5077"/>
  <c r="CL22" i="5077"/>
  <c r="CL14" i="5077"/>
  <c r="CL6" i="5077"/>
  <c r="DA35" i="5077"/>
  <c r="DA27" i="5077"/>
  <c r="DA19" i="5077"/>
  <c r="DA11" i="5077"/>
  <c r="DA3" i="5077"/>
  <c r="DP32" i="5077"/>
  <c r="DP24" i="5077"/>
  <c r="DP16" i="5077"/>
  <c r="DP8" i="5077"/>
  <c r="EE37" i="5077"/>
  <c r="EE29" i="5077"/>
  <c r="EE21" i="5077"/>
  <c r="EE13" i="5077"/>
  <c r="EE5" i="5077"/>
  <c r="O25" i="5078"/>
  <c r="O9" i="5078"/>
  <c r="AD23" i="5078"/>
  <c r="AD7" i="5078"/>
  <c r="AS21" i="5078"/>
  <c r="AS5" i="5078"/>
  <c r="BH19" i="5078"/>
  <c r="BH3" i="5078"/>
  <c r="CL17" i="5078"/>
  <c r="CL1" i="5078"/>
  <c r="DA15" i="5078"/>
  <c r="DP29" i="5078"/>
  <c r="DP13" i="5078"/>
  <c r="EE27" i="5078"/>
  <c r="EE11" i="5078"/>
  <c r="O34" i="5079"/>
  <c r="O15" i="5079"/>
  <c r="AD31" i="5079"/>
  <c r="AD13" i="5079"/>
  <c r="AS29" i="5079"/>
  <c r="AS10" i="5079"/>
  <c r="BH26" i="5079"/>
  <c r="BH8" i="5079"/>
  <c r="CL22" i="5079"/>
  <c r="DA24" i="5079"/>
  <c r="DP26" i="5079"/>
  <c r="EE28" i="5079"/>
  <c r="O18" i="5080"/>
  <c r="AD20" i="5080"/>
  <c r="AS22" i="5080"/>
  <c r="BH24" i="5080"/>
  <c r="CL26" i="5080"/>
  <c r="DA28" i="5080"/>
  <c r="DP30" i="5080"/>
  <c r="EE32" i="5080"/>
  <c r="AD5" i="5081"/>
  <c r="BH9" i="5081"/>
  <c r="DA12" i="5081"/>
  <c r="EE7" i="5081"/>
  <c r="AD2" i="5082"/>
  <c r="O28" i="5078"/>
  <c r="AD26" i="5078"/>
  <c r="AS24" i="5078"/>
  <c r="BH6" i="5078"/>
  <c r="DA2" i="5078"/>
  <c r="EE14" i="5078"/>
  <c r="AD16" i="5079"/>
  <c r="BH29" i="5079"/>
  <c r="DA28" i="5079"/>
  <c r="O22" i="5080"/>
  <c r="CL30" i="5080"/>
  <c r="EE4" i="5080"/>
  <c r="DA21" i="5081"/>
  <c r="O33" i="5077"/>
  <c r="O25" i="5077"/>
  <c r="O17" i="5077"/>
  <c r="O9" i="5077"/>
  <c r="O1" i="5077"/>
  <c r="AD30" i="5077"/>
  <c r="AD22" i="5077"/>
  <c r="AD14" i="5077"/>
  <c r="AD6" i="5077"/>
  <c r="AS35" i="5077"/>
  <c r="AS27" i="5077"/>
  <c r="AS19" i="5077"/>
  <c r="AS11" i="5077"/>
  <c r="AS3" i="5077"/>
  <c r="BH32" i="5077"/>
  <c r="BH24" i="5077"/>
  <c r="BH16" i="5077"/>
  <c r="BH8" i="5077"/>
  <c r="CL37" i="5077"/>
  <c r="CL29" i="5077"/>
  <c r="CL21" i="5077"/>
  <c r="CL13" i="5077"/>
  <c r="CL5" i="5077"/>
  <c r="DA34" i="5077"/>
  <c r="DA26" i="5077"/>
  <c r="DA18" i="5077"/>
  <c r="DA10" i="5077"/>
  <c r="DA2" i="5077"/>
  <c r="DP31" i="5077"/>
  <c r="DP23" i="5077"/>
  <c r="DP15" i="5077"/>
  <c r="DP7" i="5077"/>
  <c r="EE36" i="5077"/>
  <c r="EE28" i="5077"/>
  <c r="EE20" i="5077"/>
  <c r="EE12" i="5077"/>
  <c r="EE4" i="5077"/>
  <c r="O24" i="5078"/>
  <c r="O8" i="5078"/>
  <c r="AD22" i="5078"/>
  <c r="AD6" i="5078"/>
  <c r="AS20" i="5078"/>
  <c r="AS4" i="5078"/>
  <c r="BH18" i="5078"/>
  <c r="BH2" i="5078"/>
  <c r="CL16" i="5078"/>
  <c r="DA30" i="5078"/>
  <c r="DA14" i="5078"/>
  <c r="DP28" i="5078"/>
  <c r="DP12" i="5078"/>
  <c r="EE26" i="5078"/>
  <c r="EE10" i="5078"/>
  <c r="O33" i="5079"/>
  <c r="O14" i="5079"/>
  <c r="AD30" i="5079"/>
  <c r="AD12" i="5079"/>
  <c r="AS27" i="5079"/>
  <c r="AS9" i="5079"/>
  <c r="BH25" i="5079"/>
  <c r="BH7" i="5079"/>
  <c r="CL18" i="5079"/>
  <c r="DA20" i="5079"/>
  <c r="DP22" i="5079"/>
  <c r="EE24" i="5079"/>
  <c r="O14" i="5080"/>
  <c r="AD16" i="5080"/>
  <c r="AS18" i="5080"/>
  <c r="BH20" i="5080"/>
  <c r="CL22" i="5080"/>
  <c r="DA24" i="5080"/>
  <c r="DP26" i="5080"/>
  <c r="EE28" i="5080"/>
  <c r="O27" i="5081"/>
  <c r="AS31" i="5081"/>
  <c r="BH1" i="5081"/>
  <c r="DA3" i="5081"/>
  <c r="AS3" i="5082"/>
  <c r="O26" i="5078"/>
  <c r="O18" i="5078"/>
  <c r="O10" i="5078"/>
  <c r="O2" i="5078"/>
  <c r="AD24" i="5078"/>
  <c r="AD16" i="5078"/>
  <c r="AD8" i="5078"/>
  <c r="AS30" i="5078"/>
  <c r="AS22" i="5078"/>
  <c r="AS14" i="5078"/>
  <c r="AS6" i="5078"/>
  <c r="BH28" i="5078"/>
  <c r="BH20" i="5078"/>
  <c r="BH12" i="5078"/>
  <c r="BH4" i="5078"/>
  <c r="CL26" i="5078"/>
  <c r="CL18" i="5078"/>
  <c r="CL10" i="5078"/>
  <c r="CL2" i="5078"/>
  <c r="DA24" i="5078"/>
  <c r="DA16" i="5078"/>
  <c r="DA8" i="5078"/>
  <c r="DP30" i="5078"/>
  <c r="DP22" i="5078"/>
  <c r="DP14" i="5078"/>
  <c r="DP6" i="5078"/>
  <c r="EE28" i="5078"/>
  <c r="EE20" i="5078"/>
  <c r="EE12" i="5078"/>
  <c r="EE4" i="5078"/>
  <c r="O26" i="5079"/>
  <c r="O17" i="5079"/>
  <c r="O7" i="5079"/>
  <c r="AD32" i="5079"/>
  <c r="AD23" i="5079"/>
  <c r="AD14" i="5079"/>
  <c r="AD5" i="5079"/>
  <c r="AS30" i="5079"/>
  <c r="AS21" i="5079"/>
  <c r="AS11" i="5079"/>
  <c r="AS2" i="5079"/>
  <c r="BH27" i="5079"/>
  <c r="BH18" i="5079"/>
  <c r="BH9" i="5079"/>
  <c r="CL34" i="5079"/>
  <c r="CL23" i="5079"/>
  <c r="CL7" i="5079"/>
  <c r="DA25" i="5079"/>
  <c r="DA9" i="5079"/>
  <c r="DP27" i="5079"/>
  <c r="DP11" i="5079"/>
  <c r="EE29" i="5079"/>
  <c r="EE13" i="5079"/>
  <c r="O19" i="5080"/>
  <c r="O3" i="5080"/>
  <c r="AD21" i="5080"/>
  <c r="AD5" i="5080"/>
  <c r="AS23" i="5080"/>
  <c r="AS7" i="5080"/>
  <c r="BH25" i="5080"/>
  <c r="BH9" i="5080"/>
  <c r="CL27" i="5080"/>
  <c r="CL11" i="5080"/>
  <c r="DA29" i="5080"/>
  <c r="DA13" i="5080"/>
  <c r="DP31" i="5080"/>
  <c r="DP15" i="5080"/>
  <c r="EE33" i="5080"/>
  <c r="EE17" i="5080"/>
  <c r="EE1" i="5080"/>
  <c r="O7" i="5081"/>
  <c r="AD9" i="5081"/>
  <c r="AS11" i="5081"/>
  <c r="BH13" i="5081"/>
  <c r="CL15" i="5081"/>
  <c r="DA16" i="5081"/>
  <c r="DP14" i="5081"/>
  <c r="EE11" i="5081"/>
  <c r="AD18" i="5082"/>
  <c r="DA22" i="5082"/>
  <c r="AD21" i="5083"/>
  <c r="O23" i="5078"/>
  <c r="O15" i="5078"/>
  <c r="O7" i="5078"/>
  <c r="AD29" i="5078"/>
  <c r="AD21" i="5078"/>
  <c r="AD13" i="5078"/>
  <c r="AD5" i="5078"/>
  <c r="AS27" i="5078"/>
  <c r="AS19" i="5078"/>
  <c r="AS11" i="5078"/>
  <c r="AS3" i="5078"/>
  <c r="BH25" i="5078"/>
  <c r="BH17" i="5078"/>
  <c r="BH9" i="5078"/>
  <c r="BH1" i="5078"/>
  <c r="CL23" i="5078"/>
  <c r="CL15" i="5078"/>
  <c r="CL7" i="5078"/>
  <c r="DA29" i="5078"/>
  <c r="DA21" i="5078"/>
  <c r="DA13" i="5078"/>
  <c r="DA5" i="5078"/>
  <c r="DP27" i="5078"/>
  <c r="DP19" i="5078"/>
  <c r="DP11" i="5078"/>
  <c r="DP3" i="5078"/>
  <c r="EE25" i="5078"/>
  <c r="EE17" i="5078"/>
  <c r="EE9" i="5078"/>
  <c r="EE1" i="5078"/>
  <c r="O31" i="5079"/>
  <c r="O22" i="5079"/>
  <c r="O13" i="5079"/>
  <c r="O4" i="5079"/>
  <c r="AD29" i="5079"/>
  <c r="AD20" i="5079"/>
  <c r="AD11" i="5079"/>
  <c r="AD1" i="5079"/>
  <c r="AS26" i="5079"/>
  <c r="AS17" i="5079"/>
  <c r="AT9" i="5079" s="1"/>
  <c r="AS8" i="5079"/>
  <c r="BH33" i="5079"/>
  <c r="BH24" i="5079"/>
  <c r="BH15" i="5079"/>
  <c r="BI8" i="5079" s="1"/>
  <c r="BH5" i="5079"/>
  <c r="CL30" i="5079"/>
  <c r="CL17" i="5079"/>
  <c r="CL1" i="5079"/>
  <c r="DA19" i="5079"/>
  <c r="DA3" i="5079"/>
  <c r="DP21" i="5079"/>
  <c r="DP5" i="5079"/>
  <c r="EE23" i="5079"/>
  <c r="EE7" i="5079"/>
  <c r="O29" i="5080"/>
  <c r="O13" i="5080"/>
  <c r="AD31" i="5080"/>
  <c r="AD15" i="5080"/>
  <c r="AS33" i="5080"/>
  <c r="AS17" i="5080"/>
  <c r="AS1" i="5080"/>
  <c r="BH19" i="5080"/>
  <c r="BH3" i="5080"/>
  <c r="CL21" i="5080"/>
  <c r="CL5" i="5080"/>
  <c r="DA23" i="5080"/>
  <c r="DA7" i="5080"/>
  <c r="DP25" i="5080"/>
  <c r="DP9" i="5080"/>
  <c r="EE27" i="5080"/>
  <c r="EE11" i="5080"/>
  <c r="O26" i="5081"/>
  <c r="AD28" i="5081"/>
  <c r="AS30" i="5081"/>
  <c r="BH32" i="5081"/>
  <c r="CL34" i="5081"/>
  <c r="CL2" i="5081"/>
  <c r="DA1" i="5081"/>
  <c r="EE33" i="5081"/>
  <c r="AS2" i="5082"/>
  <c r="DP6" i="5082"/>
  <c r="CL24" i="5083"/>
  <c r="O30" i="5078"/>
  <c r="O22" i="5078"/>
  <c r="O14" i="5078"/>
  <c r="O6" i="5078"/>
  <c r="AD28" i="5078"/>
  <c r="AD20" i="5078"/>
  <c r="AD12" i="5078"/>
  <c r="AD4" i="5078"/>
  <c r="AS26" i="5078"/>
  <c r="AS18" i="5078"/>
  <c r="AS10" i="5078"/>
  <c r="AS2" i="5078"/>
  <c r="BH24" i="5078"/>
  <c r="BH16" i="5078"/>
  <c r="BH8" i="5078"/>
  <c r="CL30" i="5078"/>
  <c r="CL22" i="5078"/>
  <c r="CL14" i="5078"/>
  <c r="CL6" i="5078"/>
  <c r="DA28" i="5078"/>
  <c r="DA20" i="5078"/>
  <c r="DA12" i="5078"/>
  <c r="DA4" i="5078"/>
  <c r="DP26" i="5078"/>
  <c r="DP18" i="5078"/>
  <c r="DP10" i="5078"/>
  <c r="DP2" i="5078"/>
  <c r="EE24" i="5078"/>
  <c r="EE16" i="5078"/>
  <c r="EE8" i="5078"/>
  <c r="O30" i="5079"/>
  <c r="O21" i="5079"/>
  <c r="O12" i="5079"/>
  <c r="O3" i="5079"/>
  <c r="AD28" i="5079"/>
  <c r="AD19" i="5079"/>
  <c r="AD9" i="5079"/>
  <c r="AS34" i="5079"/>
  <c r="AS25" i="5079"/>
  <c r="AS16" i="5079"/>
  <c r="AS7" i="5079"/>
  <c r="BH32" i="5079"/>
  <c r="BH23" i="5079"/>
  <c r="BH13" i="5079"/>
  <c r="BH4" i="5079"/>
  <c r="CL29" i="5079"/>
  <c r="CL15" i="5079"/>
  <c r="DA33" i="5079"/>
  <c r="DA17" i="5079"/>
  <c r="DA1" i="5079"/>
  <c r="DP19" i="5079"/>
  <c r="DP3" i="5079"/>
  <c r="EE21" i="5079"/>
  <c r="EE5" i="5079"/>
  <c r="O27" i="5080"/>
  <c r="O11" i="5080"/>
  <c r="AD29" i="5080"/>
  <c r="AD13" i="5080"/>
  <c r="AS31" i="5080"/>
  <c r="AS15" i="5080"/>
  <c r="BH33" i="5080"/>
  <c r="BH17" i="5080"/>
  <c r="BH1" i="5080"/>
  <c r="CL19" i="5080"/>
  <c r="CL3" i="5080"/>
  <c r="DA21" i="5080"/>
  <c r="DA5" i="5080"/>
  <c r="DP23" i="5080"/>
  <c r="DP7" i="5080"/>
  <c r="EE25" i="5080"/>
  <c r="EE9" i="5080"/>
  <c r="O23" i="5081"/>
  <c r="AD25" i="5081"/>
  <c r="AS27" i="5081"/>
  <c r="BH29" i="5081"/>
  <c r="CL31" i="5081"/>
  <c r="DA33" i="5081"/>
  <c r="DP32" i="5081"/>
  <c r="EE29" i="5081"/>
  <c r="BH20" i="5082"/>
  <c r="EE24" i="5082"/>
  <c r="DP35" i="5083"/>
  <c r="O29" i="5078"/>
  <c r="O21" i="5078"/>
  <c r="O13" i="5078"/>
  <c r="O5" i="5078"/>
  <c r="AD27" i="5078"/>
  <c r="AD19" i="5078"/>
  <c r="AD11" i="5078"/>
  <c r="AD3" i="5078"/>
  <c r="AS25" i="5078"/>
  <c r="AS17" i="5078"/>
  <c r="AS9" i="5078"/>
  <c r="AS1" i="5078"/>
  <c r="BH23" i="5078"/>
  <c r="BH15" i="5078"/>
  <c r="BH7" i="5078"/>
  <c r="CL29" i="5078"/>
  <c r="CL21" i="5078"/>
  <c r="CL13" i="5078"/>
  <c r="CL5" i="5078"/>
  <c r="DA27" i="5078"/>
  <c r="DA19" i="5078"/>
  <c r="DA11" i="5078"/>
  <c r="DA3" i="5078"/>
  <c r="DP25" i="5078"/>
  <c r="DP17" i="5078"/>
  <c r="DP9" i="5078"/>
  <c r="DP1" i="5078"/>
  <c r="EE23" i="5078"/>
  <c r="EE15" i="5078"/>
  <c r="EE7" i="5078"/>
  <c r="O29" i="5079"/>
  <c r="O20" i="5079"/>
  <c r="O11" i="5079"/>
  <c r="O2" i="5079"/>
  <c r="AD27" i="5079"/>
  <c r="AD17" i="5079"/>
  <c r="AD8" i="5079"/>
  <c r="AS33" i="5079"/>
  <c r="AS24" i="5079"/>
  <c r="AS15" i="5079"/>
  <c r="AS6" i="5079"/>
  <c r="BH31" i="5079"/>
  <c r="BH21" i="5079"/>
  <c r="BH12" i="5079"/>
  <c r="BH3" i="5079"/>
  <c r="CL27" i="5079"/>
  <c r="CL14" i="5079"/>
  <c r="DA32" i="5079"/>
  <c r="DA16" i="5079"/>
  <c r="DP34" i="5079"/>
  <c r="DP18" i="5079"/>
  <c r="DP2" i="5079"/>
  <c r="EE20" i="5079"/>
  <c r="EE4" i="5079"/>
  <c r="O26" i="5080"/>
  <c r="O10" i="5080"/>
  <c r="AD28" i="5080"/>
  <c r="AD12" i="5080"/>
  <c r="AS30" i="5080"/>
  <c r="AS14" i="5080"/>
  <c r="BH32" i="5080"/>
  <c r="BH16" i="5080"/>
  <c r="CL34" i="5080"/>
  <c r="CL18" i="5080"/>
  <c r="CL2" i="5080"/>
  <c r="DA20" i="5080"/>
  <c r="DA4" i="5080"/>
  <c r="DP22" i="5080"/>
  <c r="DP6" i="5080"/>
  <c r="EE24" i="5080"/>
  <c r="EE8" i="5080"/>
  <c r="O19" i="5081"/>
  <c r="AD21" i="5081"/>
  <c r="AS23" i="5081"/>
  <c r="BH25" i="5081"/>
  <c r="CL27" i="5081"/>
  <c r="DA29" i="5081"/>
  <c r="DP27" i="5081"/>
  <c r="EE25" i="5081"/>
  <c r="O26" i="5082"/>
  <c r="BH4" i="5082"/>
  <c r="EE8" i="5082"/>
  <c r="EE6" i="5083"/>
  <c r="O32" i="5079"/>
  <c r="O24" i="5079"/>
  <c r="O16" i="5079"/>
  <c r="O8" i="5079"/>
  <c r="AD34" i="5079"/>
  <c r="AD26" i="5079"/>
  <c r="AD18" i="5079"/>
  <c r="AD10" i="5079"/>
  <c r="AD2" i="5079"/>
  <c r="AS28" i="5079"/>
  <c r="AS20" i="5079"/>
  <c r="AS12" i="5079"/>
  <c r="AS4" i="5079"/>
  <c r="BH30" i="5079"/>
  <c r="BH22" i="5079"/>
  <c r="BH14" i="5079"/>
  <c r="BH6" i="5079"/>
  <c r="CL32" i="5079"/>
  <c r="CL24" i="5079"/>
  <c r="CL16" i="5079"/>
  <c r="CL8" i="5079"/>
  <c r="DA34" i="5079"/>
  <c r="DA26" i="5079"/>
  <c r="DA18" i="5079"/>
  <c r="DA10" i="5079"/>
  <c r="DA2" i="5079"/>
  <c r="DP28" i="5079"/>
  <c r="DP20" i="5079"/>
  <c r="DP12" i="5079"/>
  <c r="DP4" i="5079"/>
  <c r="EE30" i="5079"/>
  <c r="EE22" i="5079"/>
  <c r="EE14" i="5079"/>
  <c r="EE6" i="5079"/>
  <c r="O28" i="5080"/>
  <c r="O20" i="5080"/>
  <c r="O12" i="5080"/>
  <c r="O4" i="5080"/>
  <c r="AD30" i="5080"/>
  <c r="AD22" i="5080"/>
  <c r="AD14" i="5080"/>
  <c r="AD6" i="5080"/>
  <c r="AS32" i="5080"/>
  <c r="AS24" i="5080"/>
  <c r="AS16" i="5080"/>
  <c r="AS8" i="5080"/>
  <c r="BH34" i="5080"/>
  <c r="BH26" i="5080"/>
  <c r="BH18" i="5080"/>
  <c r="BH10" i="5080"/>
  <c r="BH2" i="5080"/>
  <c r="CL28" i="5080"/>
  <c r="CL20" i="5080"/>
  <c r="CL12" i="5080"/>
  <c r="CL4" i="5080"/>
  <c r="DA30" i="5080"/>
  <c r="DA22" i="5080"/>
  <c r="DA14" i="5080"/>
  <c r="DA6" i="5080"/>
  <c r="DP32" i="5080"/>
  <c r="DP24" i="5080"/>
  <c r="DP16" i="5080"/>
  <c r="DP8" i="5080"/>
  <c r="EE34" i="5080"/>
  <c r="EE26" i="5080"/>
  <c r="EE18" i="5080"/>
  <c r="EE10" i="5080"/>
  <c r="EE2" i="5080"/>
  <c r="O24" i="5081"/>
  <c r="O8" i="5081"/>
  <c r="AD26" i="5081"/>
  <c r="AD10" i="5081"/>
  <c r="AS28" i="5081"/>
  <c r="AS12" i="5081"/>
  <c r="BH30" i="5081"/>
  <c r="BH14" i="5081"/>
  <c r="CL32" i="5081"/>
  <c r="CL16" i="5081"/>
  <c r="DA34" i="5081"/>
  <c r="DA17" i="5081"/>
  <c r="DP33" i="5081"/>
  <c r="DP15" i="5081"/>
  <c r="EE31" i="5081"/>
  <c r="EE12" i="5081"/>
  <c r="AD26" i="5082"/>
  <c r="BH28" i="5082"/>
  <c r="DA30" i="5082"/>
  <c r="EE32" i="5082"/>
  <c r="O2" i="5083"/>
  <c r="DA32" i="5083"/>
  <c r="CL21" i="5079"/>
  <c r="CL13" i="5079"/>
  <c r="CL5" i="5079"/>
  <c r="DA31" i="5079"/>
  <c r="DA23" i="5079"/>
  <c r="DA15" i="5079"/>
  <c r="DA7" i="5079"/>
  <c r="DP33" i="5079"/>
  <c r="DP25" i="5079"/>
  <c r="DP17" i="5079"/>
  <c r="DP9" i="5079"/>
  <c r="DP1" i="5079"/>
  <c r="EE27" i="5079"/>
  <c r="EE19" i="5079"/>
  <c r="EE11" i="5079"/>
  <c r="EE3" i="5079"/>
  <c r="O33" i="5080"/>
  <c r="O25" i="5080"/>
  <c r="O17" i="5080"/>
  <c r="O9" i="5080"/>
  <c r="O1" i="5080"/>
  <c r="AD27" i="5080"/>
  <c r="AD19" i="5080"/>
  <c r="AD11" i="5080"/>
  <c r="AD3" i="5080"/>
  <c r="AS29" i="5080"/>
  <c r="AS21" i="5080"/>
  <c r="AS13" i="5080"/>
  <c r="AS5" i="5080"/>
  <c r="BH31" i="5080"/>
  <c r="BH23" i="5080"/>
  <c r="BH15" i="5080"/>
  <c r="BH7" i="5080"/>
  <c r="CL33" i="5080"/>
  <c r="CL25" i="5080"/>
  <c r="CL17" i="5080"/>
  <c r="CL9" i="5080"/>
  <c r="CL1" i="5080"/>
  <c r="DA27" i="5080"/>
  <c r="DA19" i="5080"/>
  <c r="DA11" i="5080"/>
  <c r="DA3" i="5080"/>
  <c r="DP29" i="5080"/>
  <c r="DP21" i="5080"/>
  <c r="DP13" i="5080"/>
  <c r="DP5" i="5080"/>
  <c r="EE31" i="5080"/>
  <c r="EE23" i="5080"/>
  <c r="EE15" i="5080"/>
  <c r="EE7" i="5080"/>
  <c r="O34" i="5081"/>
  <c r="O18" i="5081"/>
  <c r="O2" i="5081"/>
  <c r="AD20" i="5081"/>
  <c r="AD4" i="5081"/>
  <c r="AS22" i="5081"/>
  <c r="AS6" i="5081"/>
  <c r="BH24" i="5081"/>
  <c r="BH8" i="5081"/>
  <c r="CL26" i="5081"/>
  <c r="CL10" i="5081"/>
  <c r="DA28" i="5081"/>
  <c r="DA11" i="5081"/>
  <c r="DP26" i="5081"/>
  <c r="DP8" i="5081"/>
  <c r="EE24" i="5081"/>
  <c r="EE5" i="5081"/>
  <c r="O25" i="5082"/>
  <c r="AD1" i="5082"/>
  <c r="BH3" i="5082"/>
  <c r="DA5" i="5082"/>
  <c r="EE7" i="5082"/>
  <c r="AS23" i="5083"/>
  <c r="EE5" i="5083"/>
  <c r="CL28" i="5079"/>
  <c r="CL20" i="5079"/>
  <c r="CL12" i="5079"/>
  <c r="CL4" i="5079"/>
  <c r="DA30" i="5079"/>
  <c r="DA22" i="5079"/>
  <c r="DA14" i="5079"/>
  <c r="DA6" i="5079"/>
  <c r="DP32" i="5079"/>
  <c r="DP24" i="5079"/>
  <c r="DP16" i="5079"/>
  <c r="DP8" i="5079"/>
  <c r="EE34" i="5079"/>
  <c r="EE26" i="5079"/>
  <c r="EE18" i="5079"/>
  <c r="EE10" i="5079"/>
  <c r="EE2" i="5079"/>
  <c r="O32" i="5080"/>
  <c r="O24" i="5080"/>
  <c r="O16" i="5080"/>
  <c r="O8" i="5080"/>
  <c r="AD34" i="5080"/>
  <c r="AD26" i="5080"/>
  <c r="AD18" i="5080"/>
  <c r="AD10" i="5080"/>
  <c r="AD2" i="5080"/>
  <c r="AS28" i="5080"/>
  <c r="AS20" i="5080"/>
  <c r="AS12" i="5080"/>
  <c r="AS4" i="5080"/>
  <c r="BH30" i="5080"/>
  <c r="BH22" i="5080"/>
  <c r="BH14" i="5080"/>
  <c r="BH6" i="5080"/>
  <c r="CL32" i="5080"/>
  <c r="CL24" i="5080"/>
  <c r="CL16" i="5080"/>
  <c r="CL8" i="5080"/>
  <c r="DA34" i="5080"/>
  <c r="DA26" i="5080"/>
  <c r="DA18" i="5080"/>
  <c r="DA10" i="5080"/>
  <c r="DA2" i="5080"/>
  <c r="DP28" i="5080"/>
  <c r="DP20" i="5080"/>
  <c r="DP12" i="5080"/>
  <c r="DP4" i="5080"/>
  <c r="EE30" i="5080"/>
  <c r="EE22" i="5080"/>
  <c r="EE14" i="5080"/>
  <c r="EE6" i="5080"/>
  <c r="O32" i="5081"/>
  <c r="O16" i="5081"/>
  <c r="AD34" i="5081"/>
  <c r="AD18" i="5081"/>
  <c r="AD2" i="5081"/>
  <c r="AS20" i="5081"/>
  <c r="AS4" i="5081"/>
  <c r="BH22" i="5081"/>
  <c r="BH6" i="5081"/>
  <c r="CL24" i="5081"/>
  <c r="CL8" i="5081"/>
  <c r="DA26" i="5081"/>
  <c r="DA8" i="5081"/>
  <c r="DP24" i="5081"/>
  <c r="DP6" i="5081"/>
  <c r="EE21" i="5081"/>
  <c r="EE3" i="5081"/>
  <c r="O21" i="5082"/>
  <c r="AS27" i="5082"/>
  <c r="CL29" i="5082"/>
  <c r="DP31" i="5082"/>
  <c r="AS8" i="5083"/>
  <c r="CL19" i="5079"/>
  <c r="CL11" i="5079"/>
  <c r="CL3" i="5079"/>
  <c r="DA29" i="5079"/>
  <c r="DA21" i="5079"/>
  <c r="DA13" i="5079"/>
  <c r="DA5" i="5079"/>
  <c r="DP31" i="5079"/>
  <c r="DP23" i="5079"/>
  <c r="DP15" i="5079"/>
  <c r="DP7" i="5079"/>
  <c r="EE33" i="5079"/>
  <c r="EE25" i="5079"/>
  <c r="EE17" i="5079"/>
  <c r="EE9" i="5079"/>
  <c r="EE1" i="5079"/>
  <c r="O31" i="5080"/>
  <c r="O23" i="5080"/>
  <c r="O15" i="5080"/>
  <c r="O7" i="5080"/>
  <c r="AD33" i="5080"/>
  <c r="AD25" i="5080"/>
  <c r="AD17" i="5080"/>
  <c r="AD9" i="5080"/>
  <c r="AD1" i="5080"/>
  <c r="AE1" i="5080" s="1"/>
  <c r="AS27" i="5080"/>
  <c r="AS19" i="5080"/>
  <c r="AS11" i="5080"/>
  <c r="AS3" i="5080"/>
  <c r="BH29" i="5080"/>
  <c r="BH21" i="5080"/>
  <c r="BH13" i="5080"/>
  <c r="BH5" i="5080"/>
  <c r="BI3" i="5080" s="1"/>
  <c r="CL31" i="5080"/>
  <c r="CL23" i="5080"/>
  <c r="CL15" i="5080"/>
  <c r="CL7" i="5080"/>
  <c r="DA33" i="5080"/>
  <c r="DA25" i="5080"/>
  <c r="DA17" i="5080"/>
  <c r="DA9" i="5080"/>
  <c r="DB5" i="5080" s="1"/>
  <c r="DA1" i="5080"/>
  <c r="DP27" i="5080"/>
  <c r="DP19" i="5080"/>
  <c r="DP11" i="5080"/>
  <c r="DP3" i="5080"/>
  <c r="EE29" i="5080"/>
  <c r="EE21" i="5080"/>
  <c r="EE13" i="5080"/>
  <c r="EF7" i="5080" s="1"/>
  <c r="EE5" i="5080"/>
  <c r="O31" i="5081"/>
  <c r="O15" i="5081"/>
  <c r="P8" i="5081" s="1"/>
  <c r="AD33" i="5081"/>
  <c r="AD17" i="5081"/>
  <c r="AD1" i="5081"/>
  <c r="AS19" i="5081"/>
  <c r="AS3" i="5081"/>
  <c r="BH21" i="5081"/>
  <c r="BH5" i="5081"/>
  <c r="CL23" i="5081"/>
  <c r="CM12" i="5081" s="1"/>
  <c r="CL7" i="5081"/>
  <c r="DA25" i="5081"/>
  <c r="DA7" i="5081"/>
  <c r="DP23" i="5081"/>
  <c r="DP5" i="5081"/>
  <c r="EE20" i="5081"/>
  <c r="EE2" i="5081"/>
  <c r="O17" i="5082"/>
  <c r="AS19" i="5082"/>
  <c r="CL21" i="5082"/>
  <c r="DP23" i="5082"/>
  <c r="BH27" i="5083"/>
  <c r="O33" i="5081"/>
  <c r="O25" i="5081"/>
  <c r="O17" i="5081"/>
  <c r="O9" i="5081"/>
  <c r="P5" i="5081" s="1"/>
  <c r="O1" i="5081"/>
  <c r="AD27" i="5081"/>
  <c r="AD19" i="5081"/>
  <c r="AD11" i="5081"/>
  <c r="AD3" i="5081"/>
  <c r="AS29" i="5081"/>
  <c r="AS21" i="5081"/>
  <c r="AS13" i="5081"/>
  <c r="AS5" i="5081"/>
  <c r="BH31" i="5081"/>
  <c r="BH23" i="5081"/>
  <c r="BH15" i="5081"/>
  <c r="BH7" i="5081"/>
  <c r="CL33" i="5081"/>
  <c r="CL25" i="5081"/>
  <c r="CL17" i="5081"/>
  <c r="CL9" i="5081"/>
  <c r="CL1" i="5081"/>
  <c r="DA27" i="5081"/>
  <c r="DA19" i="5081"/>
  <c r="DA9" i="5081"/>
  <c r="DP34" i="5081"/>
  <c r="DP25" i="5081"/>
  <c r="DP16" i="5081"/>
  <c r="DP7" i="5081"/>
  <c r="DQ4" i="5081" s="1"/>
  <c r="EE32" i="5081"/>
  <c r="EE23" i="5081"/>
  <c r="EE13" i="5081"/>
  <c r="EE4" i="5081"/>
  <c r="O22" i="5082"/>
  <c r="AD30" i="5082"/>
  <c r="AS31" i="5082"/>
  <c r="BH32" i="5082"/>
  <c r="CL33" i="5082"/>
  <c r="CL1" i="5082"/>
  <c r="DA2" i="5082"/>
  <c r="DP3" i="5082"/>
  <c r="EE4" i="5082"/>
  <c r="O10" i="5083"/>
  <c r="AS16" i="5083"/>
  <c r="CL13" i="5083"/>
  <c r="O30" i="5081"/>
  <c r="O22" i="5081"/>
  <c r="O14" i="5081"/>
  <c r="O6" i="5081"/>
  <c r="AD32" i="5081"/>
  <c r="AD24" i="5081"/>
  <c r="AD16" i="5081"/>
  <c r="AD8" i="5081"/>
  <c r="AS34" i="5081"/>
  <c r="AS26" i="5081"/>
  <c r="AS18" i="5081"/>
  <c r="AS10" i="5081"/>
  <c r="AS2" i="5081"/>
  <c r="BH28" i="5081"/>
  <c r="BH20" i="5081"/>
  <c r="BH12" i="5081"/>
  <c r="BH4" i="5081"/>
  <c r="CL30" i="5081"/>
  <c r="CL22" i="5081"/>
  <c r="CL14" i="5081"/>
  <c r="CL6" i="5081"/>
  <c r="DA32" i="5081"/>
  <c r="DA24" i="5081"/>
  <c r="DA15" i="5081"/>
  <c r="DA6" i="5081"/>
  <c r="DP31" i="5081"/>
  <c r="DP22" i="5081"/>
  <c r="DP13" i="5081"/>
  <c r="DP3" i="5081"/>
  <c r="EE28" i="5081"/>
  <c r="EE19" i="5081"/>
  <c r="EE10" i="5081"/>
  <c r="EE1" i="5081"/>
  <c r="O16" i="5082"/>
  <c r="AD17" i="5082"/>
  <c r="AS18" i="5082"/>
  <c r="BH19" i="5082"/>
  <c r="CL20" i="5082"/>
  <c r="DA21" i="5082"/>
  <c r="DP22" i="5082"/>
  <c r="EE23" i="5082"/>
  <c r="AD20" i="5083"/>
  <c r="BH26" i="5083"/>
  <c r="DP34" i="5083"/>
  <c r="O29" i="5081"/>
  <c r="O21" i="5081"/>
  <c r="O13" i="5081"/>
  <c r="O5" i="5081"/>
  <c r="AD31" i="5081"/>
  <c r="AD23" i="5081"/>
  <c r="AD15" i="5081"/>
  <c r="AD7" i="5081"/>
  <c r="AS33" i="5081"/>
  <c r="AS25" i="5081"/>
  <c r="AS17" i="5081"/>
  <c r="AS9" i="5081"/>
  <c r="AS1" i="5081"/>
  <c r="BH27" i="5081"/>
  <c r="BH19" i="5081"/>
  <c r="BH11" i="5081"/>
  <c r="BH3" i="5081"/>
  <c r="CL29" i="5081"/>
  <c r="CL21" i="5081"/>
  <c r="CL13" i="5081"/>
  <c r="CL5" i="5081"/>
  <c r="DA31" i="5081"/>
  <c r="DA23" i="5081"/>
  <c r="DA14" i="5081"/>
  <c r="DA5" i="5081"/>
  <c r="DP30" i="5081"/>
  <c r="DP21" i="5081"/>
  <c r="DP11" i="5081"/>
  <c r="DP2" i="5081"/>
  <c r="EE27" i="5081"/>
  <c r="EE18" i="5081"/>
  <c r="EE9" i="5081"/>
  <c r="O32" i="5082"/>
  <c r="O13" i="5082"/>
  <c r="AD14" i="5082"/>
  <c r="AS15" i="5082"/>
  <c r="BH16" i="5082"/>
  <c r="CL17" i="5082"/>
  <c r="DA18" i="5082"/>
  <c r="DP19" i="5082"/>
  <c r="EE20" i="5082"/>
  <c r="AD13" i="5083"/>
  <c r="BH18" i="5083"/>
  <c r="DP19" i="5083"/>
  <c r="O28" i="5081"/>
  <c r="O20" i="5081"/>
  <c r="O12" i="5081"/>
  <c r="O4" i="5081"/>
  <c r="AD30" i="5081"/>
  <c r="AD22" i="5081"/>
  <c r="AD14" i="5081"/>
  <c r="AD6" i="5081"/>
  <c r="AS32" i="5081"/>
  <c r="AS24" i="5081"/>
  <c r="AS16" i="5081"/>
  <c r="AS8" i="5081"/>
  <c r="BH34" i="5081"/>
  <c r="BH26" i="5081"/>
  <c r="BH18" i="5081"/>
  <c r="BH10" i="5081"/>
  <c r="BH2" i="5081"/>
  <c r="CL28" i="5081"/>
  <c r="CL20" i="5081"/>
  <c r="CL12" i="5081"/>
  <c r="CL4" i="5081"/>
  <c r="DA30" i="5081"/>
  <c r="DA22" i="5081"/>
  <c r="DA13" i="5081"/>
  <c r="DA4" i="5081"/>
  <c r="DP29" i="5081"/>
  <c r="DP19" i="5081"/>
  <c r="DP10" i="5081"/>
  <c r="DP1" i="5081"/>
  <c r="EE26" i="5081"/>
  <c r="EE17" i="5081"/>
  <c r="EE8" i="5081"/>
  <c r="O30" i="5082"/>
  <c r="O9" i="5082"/>
  <c r="AD10" i="5082"/>
  <c r="AS11" i="5082"/>
  <c r="BH12" i="5082"/>
  <c r="CL13" i="5082"/>
  <c r="DA14" i="5082"/>
  <c r="DP15" i="5082"/>
  <c r="EE16" i="5082"/>
  <c r="O34" i="5083"/>
  <c r="AD5" i="5083"/>
  <c r="BH9" i="5083"/>
  <c r="DP3" i="5083"/>
  <c r="DA18" i="5081"/>
  <c r="DA10" i="5081"/>
  <c r="DA2" i="5081"/>
  <c r="DP28" i="5081"/>
  <c r="DP20" i="5081"/>
  <c r="DP12" i="5081"/>
  <c r="DP4" i="5081"/>
  <c r="EE30" i="5081"/>
  <c r="EE22" i="5081"/>
  <c r="EE14" i="5081"/>
  <c r="EE6" i="5081"/>
  <c r="O33" i="5082"/>
  <c r="O24" i="5082"/>
  <c r="O14" i="5082"/>
  <c r="AD31" i="5082"/>
  <c r="AD15" i="5082"/>
  <c r="AS32" i="5082"/>
  <c r="AS16" i="5082"/>
  <c r="BH33" i="5082"/>
  <c r="BI17" i="5082" s="1"/>
  <c r="BH17" i="5082"/>
  <c r="BH1" i="5082"/>
  <c r="CL18" i="5082"/>
  <c r="CL2" i="5082"/>
  <c r="DA19" i="5082"/>
  <c r="DA3" i="5082"/>
  <c r="DP20" i="5082"/>
  <c r="DP4" i="5082"/>
  <c r="EE21" i="5082"/>
  <c r="EE5" i="5082"/>
  <c r="O14" i="5083"/>
  <c r="AD17" i="5083"/>
  <c r="AS20" i="5083"/>
  <c r="BH22" i="5083"/>
  <c r="CL21" i="5083"/>
  <c r="DP27" i="5083"/>
  <c r="O29" i="5082"/>
  <c r="O20" i="5082"/>
  <c r="O8" i="5082"/>
  <c r="AD25" i="5082"/>
  <c r="AD9" i="5082"/>
  <c r="AS26" i="5082"/>
  <c r="AS10" i="5082"/>
  <c r="BH27" i="5082"/>
  <c r="BH11" i="5082"/>
  <c r="CL28" i="5082"/>
  <c r="CL12" i="5082"/>
  <c r="DA29" i="5082"/>
  <c r="DA13" i="5082"/>
  <c r="DP30" i="5082"/>
  <c r="DP14" i="5082"/>
  <c r="EE31" i="5082"/>
  <c r="EE15" i="5082"/>
  <c r="O33" i="5083"/>
  <c r="O1" i="5083"/>
  <c r="AD4" i="5083"/>
  <c r="AS7" i="5083"/>
  <c r="BH7" i="5083"/>
  <c r="DA31" i="5083"/>
  <c r="DP2" i="5083"/>
  <c r="O28" i="5082"/>
  <c r="O19" i="5082"/>
  <c r="O6" i="5082"/>
  <c r="AD23" i="5082"/>
  <c r="AD7" i="5082"/>
  <c r="AS24" i="5082"/>
  <c r="AS8" i="5082"/>
  <c r="BH25" i="5082"/>
  <c r="BH9" i="5082"/>
  <c r="CL26" i="5082"/>
  <c r="CL10" i="5082"/>
  <c r="DA27" i="5082"/>
  <c r="DA11" i="5082"/>
  <c r="DP28" i="5082"/>
  <c r="DP12" i="5082"/>
  <c r="EE29" i="5082"/>
  <c r="EE13" i="5082"/>
  <c r="O30" i="5083"/>
  <c r="AD33" i="5083"/>
  <c r="AD1" i="5083"/>
  <c r="AS4" i="5083"/>
  <c r="BH4" i="5083"/>
  <c r="DA24" i="5083"/>
  <c r="EE30" i="5083"/>
  <c r="O27" i="5082"/>
  <c r="O18" i="5082"/>
  <c r="O5" i="5082"/>
  <c r="AD22" i="5082"/>
  <c r="AD6" i="5082"/>
  <c r="AS23" i="5082"/>
  <c r="AS7" i="5082"/>
  <c r="BH24" i="5082"/>
  <c r="BH8" i="5082"/>
  <c r="CL25" i="5082"/>
  <c r="CL9" i="5082"/>
  <c r="DA26" i="5082"/>
  <c r="DA10" i="5082"/>
  <c r="DP27" i="5082"/>
  <c r="DP11" i="5082"/>
  <c r="EE28" i="5082"/>
  <c r="EE12" i="5082"/>
  <c r="O26" i="5083"/>
  <c r="AD29" i="5083"/>
  <c r="AS32" i="5083"/>
  <c r="BH35" i="5083"/>
  <c r="CL34" i="5083"/>
  <c r="DA16" i="5083"/>
  <c r="EE22" i="5083"/>
  <c r="O31" i="5082"/>
  <c r="O23" i="5082"/>
  <c r="O15" i="5082"/>
  <c r="O7" i="5082"/>
  <c r="AD32" i="5082"/>
  <c r="AD24" i="5082"/>
  <c r="AD16" i="5082"/>
  <c r="AD8" i="5082"/>
  <c r="AS33" i="5082"/>
  <c r="AS25" i="5082"/>
  <c r="AS17" i="5082"/>
  <c r="AS9" i="5082"/>
  <c r="AS1" i="5082"/>
  <c r="BH26" i="5082"/>
  <c r="BH18" i="5082"/>
  <c r="BH10" i="5082"/>
  <c r="BH2" i="5082"/>
  <c r="CL27" i="5082"/>
  <c r="CL19" i="5082"/>
  <c r="CL11" i="5082"/>
  <c r="CL3" i="5082"/>
  <c r="DA28" i="5082"/>
  <c r="DA20" i="5082"/>
  <c r="DA12" i="5082"/>
  <c r="DA4" i="5082"/>
  <c r="DP29" i="5082"/>
  <c r="DP21" i="5082"/>
  <c r="DP13" i="5082"/>
  <c r="DP5" i="5082"/>
  <c r="EE30" i="5082"/>
  <c r="EE22" i="5082"/>
  <c r="EE14" i="5082"/>
  <c r="EE6" i="5082"/>
  <c r="O31" i="5083"/>
  <c r="O15" i="5083"/>
  <c r="AD34" i="5083"/>
  <c r="AD18" i="5083"/>
  <c r="AD2" i="5083"/>
  <c r="AS21" i="5083"/>
  <c r="AS5" i="5083"/>
  <c r="BH23" i="5083"/>
  <c r="BH5" i="5083"/>
  <c r="CL22" i="5083"/>
  <c r="DA28" i="5083"/>
  <c r="DP31" i="5083"/>
  <c r="EE34" i="5083"/>
  <c r="EE2" i="5083"/>
  <c r="O12" i="5082"/>
  <c r="O4" i="5082"/>
  <c r="AD29" i="5082"/>
  <c r="AD21" i="5082"/>
  <c r="AD13" i="5082"/>
  <c r="AD5" i="5082"/>
  <c r="AS30" i="5082"/>
  <c r="AS22" i="5082"/>
  <c r="AS14" i="5082"/>
  <c r="AS6" i="5082"/>
  <c r="BH31" i="5082"/>
  <c r="BH23" i="5082"/>
  <c r="BH15" i="5082"/>
  <c r="BH7" i="5082"/>
  <c r="CL32" i="5082"/>
  <c r="CL24" i="5082"/>
  <c r="CL16" i="5082"/>
  <c r="CL8" i="5082"/>
  <c r="DA33" i="5082"/>
  <c r="DA25" i="5082"/>
  <c r="DA17" i="5082"/>
  <c r="DA9" i="5082"/>
  <c r="DA1" i="5082"/>
  <c r="DP26" i="5082"/>
  <c r="DP18" i="5082"/>
  <c r="DP10" i="5082"/>
  <c r="DP2" i="5082"/>
  <c r="EE27" i="5082"/>
  <c r="EE19" i="5082"/>
  <c r="EE11" i="5082"/>
  <c r="EE3" i="5082"/>
  <c r="O25" i="5083"/>
  <c r="O9" i="5083"/>
  <c r="AD28" i="5083"/>
  <c r="AD12" i="5083"/>
  <c r="AS31" i="5083"/>
  <c r="AS15" i="5083"/>
  <c r="BH34" i="5083"/>
  <c r="BH17" i="5083"/>
  <c r="CL33" i="5083"/>
  <c r="CL12" i="5083"/>
  <c r="DA15" i="5083"/>
  <c r="DP18" i="5083"/>
  <c r="EE21" i="5083"/>
  <c r="O11" i="5082"/>
  <c r="O3" i="5082"/>
  <c r="AD28" i="5082"/>
  <c r="AD20" i="5082"/>
  <c r="AD12" i="5082"/>
  <c r="AD4" i="5082"/>
  <c r="AS29" i="5082"/>
  <c r="AS21" i="5082"/>
  <c r="AS13" i="5082"/>
  <c r="AS5" i="5082"/>
  <c r="BH30" i="5082"/>
  <c r="BH22" i="5082"/>
  <c r="BH14" i="5082"/>
  <c r="BH6" i="5082"/>
  <c r="CL31" i="5082"/>
  <c r="CL23" i="5082"/>
  <c r="CL15" i="5082"/>
  <c r="CL7" i="5082"/>
  <c r="DA32" i="5082"/>
  <c r="DA24" i="5082"/>
  <c r="DA16" i="5082"/>
  <c r="DA8" i="5082"/>
  <c r="DP33" i="5082"/>
  <c r="DP25" i="5082"/>
  <c r="DP17" i="5082"/>
  <c r="DP9" i="5082"/>
  <c r="DP1" i="5082"/>
  <c r="EE26" i="5082"/>
  <c r="EE18" i="5082"/>
  <c r="EE10" i="5082"/>
  <c r="EE2" i="5082"/>
  <c r="O23" i="5083"/>
  <c r="O7" i="5083"/>
  <c r="AD26" i="5083"/>
  <c r="AD10" i="5083"/>
  <c r="AS29" i="5083"/>
  <c r="AS13" i="5083"/>
  <c r="BH32" i="5083"/>
  <c r="BH14" i="5083"/>
  <c r="CL31" i="5083"/>
  <c r="CL9" i="5083"/>
  <c r="DA12" i="5083"/>
  <c r="DP15" i="5083"/>
  <c r="EE18" i="5083"/>
  <c r="O10" i="5082"/>
  <c r="O2" i="5082"/>
  <c r="AD27" i="5082"/>
  <c r="AD19" i="5082"/>
  <c r="AD11" i="5082"/>
  <c r="AD3" i="5082"/>
  <c r="AS28" i="5082"/>
  <c r="AS20" i="5082"/>
  <c r="AS12" i="5082"/>
  <c r="AS4" i="5082"/>
  <c r="BH29" i="5082"/>
  <c r="BH21" i="5082"/>
  <c r="BH13" i="5082"/>
  <c r="BH5" i="5082"/>
  <c r="CL30" i="5082"/>
  <c r="CL22" i="5082"/>
  <c r="CL14" i="5082"/>
  <c r="CL6" i="5082"/>
  <c r="DA31" i="5082"/>
  <c r="DA23" i="5082"/>
  <c r="DA15" i="5082"/>
  <c r="DA7" i="5082"/>
  <c r="DP32" i="5082"/>
  <c r="DP24" i="5082"/>
  <c r="DP16" i="5082"/>
  <c r="DP8" i="5082"/>
  <c r="EE33" i="5082"/>
  <c r="EE25" i="5082"/>
  <c r="EE17" i="5082"/>
  <c r="EE9" i="5082"/>
  <c r="EE1" i="5082"/>
  <c r="O22" i="5083"/>
  <c r="O6" i="5083"/>
  <c r="AD25" i="5083"/>
  <c r="AD9" i="5083"/>
  <c r="AS28" i="5083"/>
  <c r="AS12" i="5083"/>
  <c r="BH31" i="5083"/>
  <c r="BH13" i="5083"/>
  <c r="CL30" i="5083"/>
  <c r="CL5" i="5083"/>
  <c r="DA8" i="5083"/>
  <c r="DP11" i="5083"/>
  <c r="EE14" i="5083"/>
  <c r="O32" i="5083"/>
  <c r="O24" i="5083"/>
  <c r="O16" i="5083"/>
  <c r="O8" i="5083"/>
  <c r="AD35" i="5083"/>
  <c r="AD27" i="5083"/>
  <c r="AD19" i="5083"/>
  <c r="AD11" i="5083"/>
  <c r="AD3" i="5083"/>
  <c r="AS30" i="5083"/>
  <c r="AS22" i="5083"/>
  <c r="AS14" i="5083"/>
  <c r="AS6" i="5083"/>
  <c r="BH33" i="5083"/>
  <c r="BH25" i="5083"/>
  <c r="BH15" i="5083"/>
  <c r="BH6" i="5083"/>
  <c r="CL32" i="5083"/>
  <c r="CL23" i="5083"/>
  <c r="CL10" i="5083"/>
  <c r="DA29" i="5083"/>
  <c r="DA13" i="5083"/>
  <c r="DP32" i="5083"/>
  <c r="DP16" i="5083"/>
  <c r="EE35" i="5083"/>
  <c r="EE19" i="5083"/>
  <c r="EE3" i="5083"/>
  <c r="O29" i="5083"/>
  <c r="O21" i="5083"/>
  <c r="O13" i="5083"/>
  <c r="O5" i="5083"/>
  <c r="AD32" i="5083"/>
  <c r="AD24" i="5083"/>
  <c r="AD16" i="5083"/>
  <c r="AD8" i="5083"/>
  <c r="AS35" i="5083"/>
  <c r="AS27" i="5083"/>
  <c r="AS19" i="5083"/>
  <c r="AS11" i="5083"/>
  <c r="AS3" i="5083"/>
  <c r="BH30" i="5083"/>
  <c r="BH21" i="5083"/>
  <c r="BH12" i="5083"/>
  <c r="BI7" i="5083" s="1"/>
  <c r="BH3" i="5083"/>
  <c r="CL29" i="5083"/>
  <c r="CL20" i="5083"/>
  <c r="CL4" i="5083"/>
  <c r="DA23" i="5083"/>
  <c r="DA7" i="5083"/>
  <c r="DP26" i="5083"/>
  <c r="DP10" i="5083"/>
  <c r="EE29" i="5083"/>
  <c r="EE13" i="5083"/>
  <c r="O28" i="5083"/>
  <c r="O20" i="5083"/>
  <c r="O12" i="5083"/>
  <c r="O4" i="5083"/>
  <c r="AD31" i="5083"/>
  <c r="AD23" i="5083"/>
  <c r="AD15" i="5083"/>
  <c r="AD7" i="5083"/>
  <c r="AS34" i="5083"/>
  <c r="AS26" i="5083"/>
  <c r="AS18" i="5083"/>
  <c r="AS10" i="5083"/>
  <c r="AS2" i="5083"/>
  <c r="BH29" i="5083"/>
  <c r="BH20" i="5083"/>
  <c r="BH11" i="5083"/>
  <c r="BH2" i="5083"/>
  <c r="CL28" i="5083"/>
  <c r="CL18" i="5083"/>
  <c r="CL2" i="5083"/>
  <c r="DA21" i="5083"/>
  <c r="DA5" i="5083"/>
  <c r="DP24" i="5083"/>
  <c r="DP8" i="5083"/>
  <c r="EE27" i="5083"/>
  <c r="EE11" i="5083"/>
  <c r="O35" i="5083"/>
  <c r="O27" i="5083"/>
  <c r="O19" i="5083"/>
  <c r="O11" i="5083"/>
  <c r="O3" i="5083"/>
  <c r="AD30" i="5083"/>
  <c r="AD22" i="5083"/>
  <c r="AD14" i="5083"/>
  <c r="AD6" i="5083"/>
  <c r="AS33" i="5083"/>
  <c r="AS25" i="5083"/>
  <c r="AS17" i="5083"/>
  <c r="AS9" i="5083"/>
  <c r="AS1" i="5083"/>
  <c r="BH28" i="5083"/>
  <c r="BH19" i="5083"/>
  <c r="BH10" i="5083"/>
  <c r="BH1" i="5083"/>
  <c r="BI1" i="5083" s="1"/>
  <c r="CL26" i="5083"/>
  <c r="CL17" i="5083"/>
  <c r="CL1" i="5083"/>
  <c r="DA20" i="5083"/>
  <c r="DA4" i="5083"/>
  <c r="DP23" i="5083"/>
  <c r="DP7" i="5083"/>
  <c r="EE26" i="5083"/>
  <c r="EE10" i="5083"/>
  <c r="BH24" i="5083"/>
  <c r="BH16" i="5083"/>
  <c r="BH8" i="5083"/>
  <c r="CL35" i="5083"/>
  <c r="CL27" i="5083"/>
  <c r="CL19" i="5083"/>
  <c r="CL11" i="5083"/>
  <c r="CL3" i="5083"/>
  <c r="DA30" i="5083"/>
  <c r="DA22" i="5083"/>
  <c r="DA14" i="5083"/>
  <c r="DA6" i="5083"/>
  <c r="DP33" i="5083"/>
  <c r="DP25" i="5083"/>
  <c r="DP17" i="5083"/>
  <c r="DP9" i="5083"/>
  <c r="DP1" i="5083"/>
  <c r="EE28" i="5083"/>
  <c r="EE20" i="5083"/>
  <c r="EE12" i="5083"/>
  <c r="EE4" i="5083"/>
  <c r="CL16" i="5083"/>
  <c r="CL8" i="5083"/>
  <c r="DA35" i="5083"/>
  <c r="DA27" i="5083"/>
  <c r="DA19" i="5083"/>
  <c r="DA11" i="5083"/>
  <c r="DA3" i="5083"/>
  <c r="DP30" i="5083"/>
  <c r="DP22" i="5083"/>
  <c r="DP14" i="5083"/>
  <c r="DP6" i="5083"/>
  <c r="EE33" i="5083"/>
  <c r="EE25" i="5083"/>
  <c r="EE17" i="5083"/>
  <c r="EE9" i="5083"/>
  <c r="EE1" i="5083"/>
  <c r="CL15" i="5083"/>
  <c r="CL7" i="5083"/>
  <c r="DA34" i="5083"/>
  <c r="DA26" i="5083"/>
  <c r="DA18" i="5083"/>
  <c r="DA10" i="5083"/>
  <c r="DB6" i="5083" s="1"/>
  <c r="DA2" i="5083"/>
  <c r="DP29" i="5083"/>
  <c r="DP21" i="5083"/>
  <c r="DP13" i="5083"/>
  <c r="DP5" i="5083"/>
  <c r="EE32" i="5083"/>
  <c r="EE24" i="5083"/>
  <c r="EE16" i="5083"/>
  <c r="EE8" i="5083"/>
  <c r="CL14" i="5083"/>
  <c r="CL6" i="5083"/>
  <c r="DA33" i="5083"/>
  <c r="DA25" i="5083"/>
  <c r="DA17" i="5083"/>
  <c r="DA9" i="5083"/>
  <c r="DA1" i="5083"/>
  <c r="DP28" i="5083"/>
  <c r="DP20" i="5083"/>
  <c r="DP12" i="5083"/>
  <c r="DP4" i="5083"/>
  <c r="EE31" i="5083"/>
  <c r="EE23" i="5083"/>
  <c r="EE15" i="5083"/>
  <c r="EE7" i="5083"/>
  <c r="HH30" i="18"/>
  <c r="HH3" i="18"/>
  <c r="HH5" i="18"/>
  <c r="HH69" i="18"/>
  <c r="HH2" i="18"/>
  <c r="HH25" i="18"/>
  <c r="HH21" i="18"/>
  <c r="HH28" i="18"/>
  <c r="HH4" i="18"/>
  <c r="HH37" i="18"/>
  <c r="HH73" i="18"/>
  <c r="HH7" i="18"/>
  <c r="HH31" i="18"/>
  <c r="HH13" i="18"/>
  <c r="HH17" i="18"/>
  <c r="HH20" i="18"/>
  <c r="HH23" i="18"/>
  <c r="HH32" i="18"/>
  <c r="HH80" i="18"/>
  <c r="HH14" i="18"/>
  <c r="HH12" i="18"/>
  <c r="HH26" i="18"/>
  <c r="HH10" i="18"/>
  <c r="HH16" i="18"/>
  <c r="HH51" i="18"/>
  <c r="HH15" i="18"/>
  <c r="HH24" i="18"/>
  <c r="HH18" i="18"/>
  <c r="HH22" i="18"/>
  <c r="HH74" i="18"/>
  <c r="HH6" i="18"/>
  <c r="HH70" i="18"/>
  <c r="HH27" i="18"/>
  <c r="HH11" i="18"/>
  <c r="HH34" i="18"/>
  <c r="HH44" i="18"/>
  <c r="HH55" i="18"/>
  <c r="HH109" i="18"/>
  <c r="HH29" i="18"/>
  <c r="HH19" i="18"/>
  <c r="HH48" i="18"/>
  <c r="HH57" i="18"/>
  <c r="HH47" i="18"/>
  <c r="HH43" i="18"/>
  <c r="HH87" i="18"/>
  <c r="HH39" i="18"/>
  <c r="HH9" i="18"/>
  <c r="HH204" i="18"/>
  <c r="HH46" i="18"/>
  <c r="HH145" i="18"/>
  <c r="HH56" i="18"/>
  <c r="HH117" i="18"/>
  <c r="HH142" i="18"/>
  <c r="HH8" i="18"/>
  <c r="HH33" i="18"/>
  <c r="HH35" i="18"/>
  <c r="HH78" i="18"/>
  <c r="HH71" i="18"/>
  <c r="HH59" i="18"/>
  <c r="HH75" i="18"/>
  <c r="HH205" i="18"/>
  <c r="HH137" i="18"/>
  <c r="HH42" i="18"/>
  <c r="HH54" i="18"/>
  <c r="HH38" i="18"/>
  <c r="HH50" i="18"/>
  <c r="HH41" i="18"/>
  <c r="HH40" i="18"/>
  <c r="HH53" i="18"/>
  <c r="HH138" i="18"/>
  <c r="HH79" i="18"/>
  <c r="HH146" i="18"/>
  <c r="HH49" i="18"/>
  <c r="HH147" i="18"/>
  <c r="HH58" i="18"/>
  <c r="HH92" i="18"/>
  <c r="HH61" i="18"/>
  <c r="HH65" i="18"/>
  <c r="HH139" i="18"/>
  <c r="HH76" i="18"/>
  <c r="HH64" i="18"/>
  <c r="HH83" i="18"/>
  <c r="HH141" i="18"/>
  <c r="HH98" i="18"/>
  <c r="HH60" i="18"/>
  <c r="HH127" i="18"/>
  <c r="HH77" i="18"/>
  <c r="HH52" i="18"/>
  <c r="HH116" i="18"/>
  <c r="HH112" i="18"/>
  <c r="HH81" i="18"/>
  <c r="HH107" i="18"/>
  <c r="HH63" i="18"/>
  <c r="HH66" i="18"/>
  <c r="HH106" i="18"/>
  <c r="HH89" i="18"/>
  <c r="HH178" i="18"/>
  <c r="HH62" i="18"/>
  <c r="HH96" i="18"/>
  <c r="HH148" i="18"/>
  <c r="HH72" i="18"/>
  <c r="HH118" i="18"/>
  <c r="HH84" i="18"/>
  <c r="HH115" i="18"/>
  <c r="HH140" i="18"/>
  <c r="HH94" i="18"/>
  <c r="HH124" i="18"/>
  <c r="HH36" i="18"/>
  <c r="HH186" i="18"/>
  <c r="HH93" i="18"/>
  <c r="HH90" i="18"/>
  <c r="HH82" i="18"/>
  <c r="HH108" i="18"/>
  <c r="HH160" i="18"/>
  <c r="HH91" i="18"/>
  <c r="HH105" i="18"/>
  <c r="HH126" i="18"/>
  <c r="HH104" i="18"/>
  <c r="HH111" i="18"/>
  <c r="HH175" i="18"/>
  <c r="HH110" i="18"/>
  <c r="HH85" i="18"/>
  <c r="HH173" i="18"/>
  <c r="HH99" i="18"/>
  <c r="HH206" i="18"/>
  <c r="HH163" i="18"/>
  <c r="HH182" i="18"/>
  <c r="HH113" i="18"/>
  <c r="HH130" i="18"/>
  <c r="HH132" i="18"/>
  <c r="HH171" i="18"/>
  <c r="HH101" i="18"/>
  <c r="HH143" i="18"/>
  <c r="HH154" i="18"/>
  <c r="HH100" i="18"/>
  <c r="HH68" i="18"/>
  <c r="HH119" i="18"/>
  <c r="HH210" i="18"/>
  <c r="HH97" i="18"/>
  <c r="HH156" i="18"/>
  <c r="HH67" i="18"/>
  <c r="HH95" i="18"/>
  <c r="HH188" i="18"/>
  <c r="HH123" i="18"/>
  <c r="HH86" i="18"/>
  <c r="HH135" i="18"/>
  <c r="HH103" i="18"/>
  <c r="HH121" i="18"/>
  <c r="HH120" i="18"/>
  <c r="HH88" i="18"/>
  <c r="HH207" i="18"/>
  <c r="HH125" i="18"/>
  <c r="HH133" i="18"/>
  <c r="HH45" i="18"/>
  <c r="HH209" i="18"/>
  <c r="HH151" i="18"/>
  <c r="HH164" i="18"/>
  <c r="HH129" i="18"/>
  <c r="HH155" i="18"/>
  <c r="HH158" i="18"/>
  <c r="HH128" i="18"/>
  <c r="HH226" i="18"/>
  <c r="HH166" i="18"/>
  <c r="HH122" i="18"/>
  <c r="HH159" i="18"/>
  <c r="HH161" i="18"/>
  <c r="HH153" i="18"/>
  <c r="HH136" i="18"/>
  <c r="HH134" i="18"/>
  <c r="HH172" i="18"/>
  <c r="HH235" i="18"/>
  <c r="HH180" i="18"/>
  <c r="HH221" i="18"/>
  <c r="HH184" i="18"/>
  <c r="HH179" i="18"/>
  <c r="HH114" i="18"/>
  <c r="HH193" i="18"/>
  <c r="HH199" i="18"/>
  <c r="HH177" i="18"/>
  <c r="HH144" i="18"/>
  <c r="HH150" i="18"/>
  <c r="HH165" i="18"/>
  <c r="HH152" i="18"/>
  <c r="HH149" i="18"/>
  <c r="HH191" i="18"/>
  <c r="HH189" i="18"/>
  <c r="HH185" i="18"/>
  <c r="HH212" i="18"/>
  <c r="HH196" i="18"/>
  <c r="HH220" i="18"/>
  <c r="HH214" i="18"/>
  <c r="HH174" i="18"/>
  <c r="HH198" i="18"/>
  <c r="HH208" i="18"/>
  <c r="HH157" i="18"/>
  <c r="HH223" i="18"/>
  <c r="HH187" i="18"/>
  <c r="HH176" i="18"/>
  <c r="HH181" i="18"/>
  <c r="HH167" i="18"/>
  <c r="HH202" i="18"/>
  <c r="HH162" i="18"/>
  <c r="HH218" i="18"/>
  <c r="HH190" i="18"/>
  <c r="HH217" i="18"/>
  <c r="HH201" i="18"/>
  <c r="HH224" i="18"/>
  <c r="HH232" i="18"/>
  <c r="HH211" i="18"/>
  <c r="HH195" i="18"/>
  <c r="HH231" i="18"/>
  <c r="HH194" i="18"/>
  <c r="HH222" i="18"/>
  <c r="HH215" i="18"/>
  <c r="HH230" i="18"/>
  <c r="HH183" i="18"/>
  <c r="HH234" i="18"/>
  <c r="HH192" i="18"/>
  <c r="HH197" i="18"/>
  <c r="HH219" i="18"/>
  <c r="HH213" i="18"/>
  <c r="HH216" i="18"/>
  <c r="HH228" i="18"/>
  <c r="HH203" i="18"/>
  <c r="HH236" i="18"/>
  <c r="HH168" i="18"/>
  <c r="HH238" i="18"/>
  <c r="HH227" i="18"/>
  <c r="HH200" i="18"/>
  <c r="HH170" i="18"/>
  <c r="HH233" i="18"/>
  <c r="HH237" i="18"/>
  <c r="HH169" i="18"/>
  <c r="HH229" i="18"/>
  <c r="HH225" i="18"/>
  <c r="HH102" i="18"/>
  <c r="HH131" i="18"/>
  <c r="HB30" i="18"/>
  <c r="HB3" i="18"/>
  <c r="HB5" i="18"/>
  <c r="HB69" i="18"/>
  <c r="HB2" i="18"/>
  <c r="HB25" i="18"/>
  <c r="HB21" i="18"/>
  <c r="HB28" i="18"/>
  <c r="HB4" i="18"/>
  <c r="HB37" i="18"/>
  <c r="HB73" i="18"/>
  <c r="HB7" i="18"/>
  <c r="HB31" i="18"/>
  <c r="HB13" i="18"/>
  <c r="HB17" i="18"/>
  <c r="HB20" i="18"/>
  <c r="HB23" i="18"/>
  <c r="HB32" i="18"/>
  <c r="HB80" i="18"/>
  <c r="HB14" i="18"/>
  <c r="HB12" i="18"/>
  <c r="HB26" i="18"/>
  <c r="HB10" i="18"/>
  <c r="HB16" i="18"/>
  <c r="HB51" i="18"/>
  <c r="HB15" i="18"/>
  <c r="HB24" i="18"/>
  <c r="HB18" i="18"/>
  <c r="HB22" i="18"/>
  <c r="HB74" i="18"/>
  <c r="HB6" i="18"/>
  <c r="HB70" i="18"/>
  <c r="HB27" i="18"/>
  <c r="HB11" i="18"/>
  <c r="HB34" i="18"/>
  <c r="HB44" i="18"/>
  <c r="HB55" i="18"/>
  <c r="HB109" i="18"/>
  <c r="HB29" i="18"/>
  <c r="HB19" i="18"/>
  <c r="HB48" i="18"/>
  <c r="HB57" i="18"/>
  <c r="HB47" i="18"/>
  <c r="HB43" i="18"/>
  <c r="HB87" i="18"/>
  <c r="HB39" i="18"/>
  <c r="HB9" i="18"/>
  <c r="HB204" i="18"/>
  <c r="HB46" i="18"/>
  <c r="HB145" i="18"/>
  <c r="HB56" i="18"/>
  <c r="HB117" i="18"/>
  <c r="HB142" i="18"/>
  <c r="HB8" i="18"/>
  <c r="HB33" i="18"/>
  <c r="HB35" i="18"/>
  <c r="HB78" i="18"/>
  <c r="HB71" i="18"/>
  <c r="HB59" i="18"/>
  <c r="HB75" i="18"/>
  <c r="HB205" i="18"/>
  <c r="HB137" i="18"/>
  <c r="HB42" i="18"/>
  <c r="HB54" i="18"/>
  <c r="HB38" i="18"/>
  <c r="HB50" i="18"/>
  <c r="HB41" i="18"/>
  <c r="HB40" i="18"/>
  <c r="HB53" i="18"/>
  <c r="HB138" i="18"/>
  <c r="HB79" i="18"/>
  <c r="HB146" i="18"/>
  <c r="HB49" i="18"/>
  <c r="HB147" i="18"/>
  <c r="HB58" i="18"/>
  <c r="HB92" i="18"/>
  <c r="HB61" i="18"/>
  <c r="HB65" i="18"/>
  <c r="HB139" i="18"/>
  <c r="HB76" i="18"/>
  <c r="HB64" i="18"/>
  <c r="HB83" i="18"/>
  <c r="HB141" i="18"/>
  <c r="HB98" i="18"/>
  <c r="HB60" i="18"/>
  <c r="HB127" i="18"/>
  <c r="HB77" i="18"/>
  <c r="HB52" i="18"/>
  <c r="HB116" i="18"/>
  <c r="HB112" i="18"/>
  <c r="HB81" i="18"/>
  <c r="HB107" i="18"/>
  <c r="HB63" i="18"/>
  <c r="HB66" i="18"/>
  <c r="HB106" i="18"/>
  <c r="HB89" i="18"/>
  <c r="HB178" i="18"/>
  <c r="HB62" i="18"/>
  <c r="HB96" i="18"/>
  <c r="HB148" i="18"/>
  <c r="HB72" i="18"/>
  <c r="HB118" i="18"/>
  <c r="HB84" i="18"/>
  <c r="HB115" i="18"/>
  <c r="HB140" i="18"/>
  <c r="HB94" i="18"/>
  <c r="HB124" i="18"/>
  <c r="HB36" i="18"/>
  <c r="HB186" i="18"/>
  <c r="HB93" i="18"/>
  <c r="HB90" i="18"/>
  <c r="HB82" i="18"/>
  <c r="HB108" i="18"/>
  <c r="HB160" i="18"/>
  <c r="HB91" i="18"/>
  <c r="HB105" i="18"/>
  <c r="HB126" i="18"/>
  <c r="HB104" i="18"/>
  <c r="HB111" i="18"/>
  <c r="HB175" i="18"/>
  <c r="HB110" i="18"/>
  <c r="HB85" i="18"/>
  <c r="HB173" i="18"/>
  <c r="HB99" i="18"/>
  <c r="HB206" i="18"/>
  <c r="HB163" i="18"/>
  <c r="HB182" i="18"/>
  <c r="HB113" i="18"/>
  <c r="HB130" i="18"/>
  <c r="HB132" i="18"/>
  <c r="HB171" i="18"/>
  <c r="HB101" i="18"/>
  <c r="HB143" i="18"/>
  <c r="HB154" i="18"/>
  <c r="HB100" i="18"/>
  <c r="HB68" i="18"/>
  <c r="HB119" i="18"/>
  <c r="HB210" i="18"/>
  <c r="HB97" i="18"/>
  <c r="HB156" i="18"/>
  <c r="HB67" i="18"/>
  <c r="HB95" i="18"/>
  <c r="HB188" i="18"/>
  <c r="HB123" i="18"/>
  <c r="HB86" i="18"/>
  <c r="HB135" i="18"/>
  <c r="HB103" i="18"/>
  <c r="HB121" i="18"/>
  <c r="HB120" i="18"/>
  <c r="HB88" i="18"/>
  <c r="HB207" i="18"/>
  <c r="HB125" i="18"/>
  <c r="HB133" i="18"/>
  <c r="HB45" i="18"/>
  <c r="HB209" i="18"/>
  <c r="HB151" i="18"/>
  <c r="HB164" i="18"/>
  <c r="HB129" i="18"/>
  <c r="HB155" i="18"/>
  <c r="HB158" i="18"/>
  <c r="HB128" i="18"/>
  <c r="HB226" i="18"/>
  <c r="HB166" i="18"/>
  <c r="HB122" i="18"/>
  <c r="HB159" i="18"/>
  <c r="HB161" i="18"/>
  <c r="HB153" i="18"/>
  <c r="HB136" i="18"/>
  <c r="HB134" i="18"/>
  <c r="HB172" i="18"/>
  <c r="HB235" i="18"/>
  <c r="HB180" i="18"/>
  <c r="HB221" i="18"/>
  <c r="HB184" i="18"/>
  <c r="HB179" i="18"/>
  <c r="HB114" i="18"/>
  <c r="HB193" i="18"/>
  <c r="HB199" i="18"/>
  <c r="HB177" i="18"/>
  <c r="HB144" i="18"/>
  <c r="HB150" i="18"/>
  <c r="HB165" i="18"/>
  <c r="HB152" i="18"/>
  <c r="HB149" i="18"/>
  <c r="HB191" i="18"/>
  <c r="HB189" i="18"/>
  <c r="HB185" i="18"/>
  <c r="HB212" i="18"/>
  <c r="HB196" i="18"/>
  <c r="HB220" i="18"/>
  <c r="HB214" i="18"/>
  <c r="HB174" i="18"/>
  <c r="HB198" i="18"/>
  <c r="HB208" i="18"/>
  <c r="HB157" i="18"/>
  <c r="HB223" i="18"/>
  <c r="HB187" i="18"/>
  <c r="HB176" i="18"/>
  <c r="HB181" i="18"/>
  <c r="HB167" i="18"/>
  <c r="HB202" i="18"/>
  <c r="HB162" i="18"/>
  <c r="HB218" i="18"/>
  <c r="HB190" i="18"/>
  <c r="HB217" i="18"/>
  <c r="HB201" i="18"/>
  <c r="HB224" i="18"/>
  <c r="HB232" i="18"/>
  <c r="HB211" i="18"/>
  <c r="HB195" i="18"/>
  <c r="HB231" i="18"/>
  <c r="HB194" i="18"/>
  <c r="HB222" i="18"/>
  <c r="HB215" i="18"/>
  <c r="HB230" i="18"/>
  <c r="HB183" i="18"/>
  <c r="HB234" i="18"/>
  <c r="HB192" i="18"/>
  <c r="HB197" i="18"/>
  <c r="HB219" i="18"/>
  <c r="HB213" i="18"/>
  <c r="HB216" i="18"/>
  <c r="HB228" i="18"/>
  <c r="HB203" i="18"/>
  <c r="HB236" i="18"/>
  <c r="HB168" i="18"/>
  <c r="HB238" i="18"/>
  <c r="HB227" i="18"/>
  <c r="HB200" i="18"/>
  <c r="HB170" i="18"/>
  <c r="HB233" i="18"/>
  <c r="HB237" i="18"/>
  <c r="HB169" i="18"/>
  <c r="HB229" i="18"/>
  <c r="HB225" i="18"/>
  <c r="HB102" i="18"/>
  <c r="HB131" i="18"/>
  <c r="AT13" i="5081" l="1"/>
  <c r="DQ4" i="5079"/>
  <c r="DB1" i="5082"/>
  <c r="CM2" i="5079"/>
  <c r="P17" i="5083"/>
  <c r="P16" i="5080"/>
  <c r="EF13" i="5083"/>
  <c r="EF9" i="5083"/>
  <c r="DB7" i="5082"/>
  <c r="AE5" i="5082"/>
  <c r="AT3" i="5081"/>
  <c r="P3" i="5079"/>
  <c r="DQ8" i="5079"/>
  <c r="CM6" i="5079"/>
  <c r="AT11" i="5079"/>
  <c r="DB16" i="5079"/>
  <c r="AT9" i="5077"/>
  <c r="EF8" i="5080"/>
  <c r="CM17" i="5083"/>
  <c r="AT16" i="5083"/>
  <c r="P13" i="5083"/>
  <c r="AT1" i="5082"/>
  <c r="AE10" i="5079"/>
  <c r="DQ1" i="5077"/>
  <c r="CM13" i="5078"/>
  <c r="EF3" i="5083"/>
  <c r="DQ15" i="5083"/>
  <c r="DB10" i="5083"/>
  <c r="AE9" i="5082"/>
  <c r="CM9" i="5081"/>
  <c r="BI2" i="5077"/>
  <c r="CM15" i="5077"/>
  <c r="P5" i="5077"/>
  <c r="AT12" i="5083"/>
  <c r="P9" i="5083"/>
  <c r="BI14" i="5082"/>
  <c r="CM15" i="5081"/>
  <c r="DB13" i="5079"/>
  <c r="CM1" i="5078"/>
  <c r="P5" i="5078"/>
  <c r="AT13" i="5080"/>
  <c r="AT4" i="5077"/>
  <c r="AT13" i="5078"/>
  <c r="DB7" i="5078"/>
  <c r="AT16" i="5079"/>
  <c r="P1" i="5083"/>
  <c r="EF11" i="5080"/>
  <c r="DB9" i="5080"/>
  <c r="BI7" i="5080"/>
  <c r="AE5" i="5080"/>
  <c r="DQ5" i="5079"/>
  <c r="EF16" i="5079"/>
  <c r="BI18" i="5077"/>
  <c r="P3" i="5080"/>
  <c r="AE17" i="5080"/>
  <c r="AE7" i="5078"/>
  <c r="AE11" i="5077"/>
  <c r="DQ7" i="5081"/>
  <c r="DQ1" i="5079"/>
  <c r="DQ9" i="5078"/>
  <c r="AE11" i="5078"/>
  <c r="BI14" i="5077"/>
  <c r="CM15" i="5083"/>
  <c r="P11" i="5083"/>
  <c r="P11" i="5082"/>
  <c r="EF4" i="5080"/>
  <c r="DB2" i="5080"/>
  <c r="AT15" i="5080"/>
  <c r="P13" i="5080"/>
  <c r="P15" i="5079"/>
  <c r="DB9" i="5079"/>
  <c r="AT4" i="5079"/>
  <c r="BI13" i="5080"/>
  <c r="DB14" i="5077"/>
  <c r="BI9" i="5077"/>
  <c r="AE4" i="5077"/>
  <c r="BI1" i="5077"/>
  <c r="P10" i="5077"/>
  <c r="P19" i="5077"/>
  <c r="BI4" i="5077"/>
  <c r="CM11" i="5078"/>
  <c r="EF5" i="5078"/>
  <c r="BI9" i="5078"/>
  <c r="P1" i="5079"/>
  <c r="BI15" i="5083"/>
  <c r="AE12" i="5083"/>
  <c r="DQ5" i="5082"/>
  <c r="CM4" i="5082"/>
  <c r="AT3" i="5082"/>
  <c r="P2" i="5082"/>
  <c r="P17" i="5082"/>
  <c r="BI4" i="5080"/>
  <c r="AE8" i="5080"/>
  <c r="P14" i="5077"/>
  <c r="BI11" i="5083"/>
  <c r="P2" i="5081"/>
  <c r="P9" i="5079"/>
  <c r="DQ11" i="5083"/>
  <c r="CM8" i="5083"/>
  <c r="AE8" i="5083"/>
  <c r="DQ5" i="5083"/>
  <c r="DQ6" i="5083"/>
  <c r="AE5" i="5083"/>
  <c r="EF17" i="5082"/>
  <c r="BI8" i="5083"/>
  <c r="BI13" i="5081"/>
  <c r="DQ12" i="5082"/>
  <c r="CM1" i="5082"/>
  <c r="DQ17" i="5081"/>
  <c r="P14" i="5081"/>
  <c r="EF8" i="5081"/>
  <c r="CM14" i="5077"/>
  <c r="P4" i="5077"/>
  <c r="AE4" i="5080"/>
  <c r="CM7" i="5077"/>
  <c r="AT16" i="5082"/>
  <c r="AE2" i="5083"/>
  <c r="EF8" i="5082"/>
  <c r="BI6" i="5082"/>
  <c r="EF12" i="5083"/>
  <c r="DB14" i="5082"/>
  <c r="AE12" i="5082"/>
  <c r="BI3" i="5083"/>
  <c r="CM14" i="5082"/>
  <c r="AE3" i="5083"/>
  <c r="CM15" i="5082"/>
  <c r="BI1" i="5082"/>
  <c r="P13" i="5082"/>
  <c r="DB7" i="5081"/>
  <c r="P11" i="5081"/>
  <c r="BI15" i="5081"/>
  <c r="EF7" i="5078"/>
  <c r="BI11" i="5078"/>
  <c r="EF9" i="5077"/>
  <c r="BI17" i="5083"/>
  <c r="EF12" i="5082"/>
  <c r="DB11" i="5082"/>
  <c r="AT3" i="5083"/>
  <c r="DB10" i="5079"/>
  <c r="P7" i="5079"/>
  <c r="AT15" i="5077"/>
  <c r="EF8" i="5079"/>
  <c r="BI11" i="5077"/>
  <c r="EF6" i="5077"/>
  <c r="BI7" i="5077"/>
  <c r="CM5" i="5081"/>
  <c r="P1" i="5081"/>
  <c r="AE9" i="5077"/>
  <c r="P1" i="5082"/>
  <c r="EF1" i="5083"/>
  <c r="P3" i="5083"/>
  <c r="EF14" i="5081"/>
  <c r="DB16" i="5081"/>
  <c r="AE2" i="5081"/>
  <c r="DQ3" i="5080"/>
  <c r="BI16" i="5080"/>
  <c r="AE14" i="5079"/>
  <c r="P1" i="5077"/>
  <c r="BI5" i="5079"/>
  <c r="DQ11" i="5080"/>
  <c r="AT7" i="5080"/>
  <c r="DQ1" i="5081"/>
  <c r="DB12" i="5081"/>
  <c r="BI10" i="5081"/>
  <c r="AE8" i="5081"/>
  <c r="AE9" i="5079"/>
  <c r="DB3" i="5080"/>
  <c r="AT16" i="5080"/>
  <c r="AE10" i="5083"/>
  <c r="AE6" i="5082"/>
  <c r="EF16" i="5081"/>
  <c r="AT4" i="5080"/>
  <c r="AT13" i="5077"/>
  <c r="DB1" i="5083"/>
  <c r="CM5" i="5083"/>
  <c r="AE13" i="5083"/>
  <c r="DB15" i="5082"/>
  <c r="AE13" i="5082"/>
  <c r="DQ13" i="5081"/>
  <c r="CM13" i="5081"/>
  <c r="AT13" i="5079"/>
  <c r="AT15" i="5078"/>
  <c r="P18" i="5077"/>
  <c r="DB18" i="5083"/>
  <c r="DB3" i="5083"/>
  <c r="BI10" i="5082"/>
  <c r="P15" i="5082"/>
  <c r="EF9" i="5081"/>
  <c r="DB3" i="5081"/>
  <c r="BI2" i="5081"/>
  <c r="P15" i="5081"/>
  <c r="DB6" i="5080"/>
  <c r="AE2" i="5080"/>
  <c r="AF1" i="5080" s="1"/>
  <c r="CM3" i="5079"/>
  <c r="CM14" i="5079"/>
  <c r="DQ13" i="5078"/>
  <c r="AE2" i="5078"/>
  <c r="AT14" i="5081"/>
  <c r="P11" i="5079"/>
  <c r="DB12" i="5080"/>
  <c r="EF9" i="5078"/>
  <c r="DB11" i="5078"/>
  <c r="DQ8" i="5080"/>
  <c r="CM4" i="5079"/>
  <c r="AE12" i="5080"/>
  <c r="AE8" i="5079"/>
  <c r="AE13" i="5077"/>
  <c r="DQ8" i="5083"/>
  <c r="DB11" i="5083"/>
  <c r="AT1" i="5083"/>
  <c r="AE16" i="5083"/>
  <c r="BI4" i="5083"/>
  <c r="AT7" i="5083"/>
  <c r="DQ17" i="5082"/>
  <c r="DB15" i="5083"/>
  <c r="EF16" i="5082"/>
  <c r="DQ3" i="5082"/>
  <c r="BI6" i="5081"/>
  <c r="AE4" i="5081"/>
  <c r="DQ16" i="5081"/>
  <c r="P9" i="5081"/>
  <c r="BI3" i="5081"/>
  <c r="P16" i="5081"/>
  <c r="EF15" i="5080"/>
  <c r="DB13" i="5080"/>
  <c r="BI11" i="5080"/>
  <c r="AE9" i="5080"/>
  <c r="DQ12" i="5079"/>
  <c r="CM10" i="5079"/>
  <c r="EF12" i="5080"/>
  <c r="BI8" i="5080"/>
  <c r="DQ9" i="5079"/>
  <c r="BI2" i="5079"/>
  <c r="DB2" i="5078"/>
  <c r="BI4" i="5078"/>
  <c r="AE6" i="5078"/>
  <c r="AE13" i="5081"/>
  <c r="CM2" i="5080"/>
  <c r="AE15" i="5080"/>
  <c r="CM3" i="5080"/>
  <c r="AE16" i="5080"/>
  <c r="P16" i="5079"/>
  <c r="EF13" i="5078"/>
  <c r="AT2" i="5078"/>
  <c r="DQ16" i="5080"/>
  <c r="AE2" i="5082"/>
  <c r="BI2" i="5078"/>
  <c r="P11" i="5080"/>
  <c r="DQ15" i="5079"/>
  <c r="AE17" i="5077"/>
  <c r="DQ17" i="5080"/>
  <c r="EF2" i="5078"/>
  <c r="BI6" i="5078"/>
  <c r="AT17" i="5077"/>
  <c r="P12" i="5077"/>
  <c r="DB6" i="5079"/>
  <c r="CM2" i="5081"/>
  <c r="EF2" i="5077"/>
  <c r="EF14" i="5077"/>
  <c r="P10" i="5078"/>
  <c r="P5" i="5079"/>
  <c r="DB5" i="5078"/>
  <c r="EF5" i="5083"/>
  <c r="BI19" i="5077"/>
  <c r="CM2" i="5083"/>
  <c r="CM3" i="5083"/>
  <c r="DB17" i="5082"/>
  <c r="AT17" i="5083"/>
  <c r="DQ15" i="5082"/>
  <c r="AT13" i="5082"/>
  <c r="DQ2" i="5083"/>
  <c r="AE16" i="5082"/>
  <c r="DB5" i="5081"/>
  <c r="BI4" i="5081"/>
  <c r="DB17" i="5083"/>
  <c r="DB9" i="5081"/>
  <c r="BI3" i="5082"/>
  <c r="BI11" i="5079"/>
  <c r="EF13" i="5082"/>
  <c r="EF5" i="5080"/>
  <c r="BI1" i="5080"/>
  <c r="P14" i="5080"/>
  <c r="EF12" i="5079"/>
  <c r="BI3" i="5079"/>
  <c r="AE6" i="5079"/>
  <c r="DQ6" i="5078"/>
  <c r="AT10" i="5078"/>
  <c r="EF3" i="5077"/>
  <c r="BI15" i="5079"/>
  <c r="DB4" i="5082"/>
  <c r="DQ3" i="5077"/>
  <c r="BI7" i="5078"/>
  <c r="CM1" i="5077"/>
  <c r="DQ12" i="5077"/>
  <c r="AT2" i="5077"/>
  <c r="AT14" i="5078"/>
  <c r="EF14" i="5083"/>
  <c r="AT14" i="5083"/>
  <c r="AT4" i="5083"/>
  <c r="P4" i="5083"/>
  <c r="DQ10" i="5082"/>
  <c r="CM2" i="5082"/>
  <c r="DQ4" i="5080"/>
  <c r="AE4" i="5078"/>
  <c r="EF16" i="5077"/>
  <c r="DB17" i="5080"/>
  <c r="DQ12" i="5080"/>
  <c r="AT8" i="5080"/>
  <c r="CM4" i="5081"/>
  <c r="EF6" i="5081"/>
  <c r="AE3" i="5077"/>
  <c r="AT8" i="5077"/>
  <c r="AE9" i="5083"/>
  <c r="DB9" i="5083"/>
  <c r="AT12" i="5081"/>
  <c r="CM1" i="5079"/>
  <c r="AE8" i="5077"/>
  <c r="P10" i="5079"/>
  <c r="P17" i="5080"/>
  <c r="DB4" i="5077"/>
  <c r="EF11" i="5078"/>
  <c r="AT12" i="5077"/>
  <c r="EF18" i="5083"/>
  <c r="AE1" i="5083"/>
  <c r="DB10" i="5080"/>
  <c r="AE6" i="5080"/>
  <c r="CM7" i="5079"/>
  <c r="DQ8" i="5081"/>
  <c r="EF4" i="5083"/>
  <c r="AE11" i="5081"/>
  <c r="CM17" i="5080"/>
  <c r="CM8" i="5079"/>
  <c r="P15" i="5078"/>
  <c r="DQ4" i="5082"/>
  <c r="CM9" i="5079"/>
  <c r="P4" i="5078"/>
  <c r="AT12" i="5080"/>
  <c r="CM12" i="5079"/>
  <c r="BI17" i="5077"/>
  <c r="AE12" i="5077"/>
  <c r="AT15" i="5079"/>
  <c r="EF19" i="5077"/>
  <c r="EF15" i="5078"/>
  <c r="EF2" i="5080"/>
  <c r="DQ8" i="5078"/>
  <c r="AT12" i="5078"/>
  <c r="EF10" i="5080"/>
  <c r="EF13" i="5077"/>
  <c r="DQ4" i="5078"/>
  <c r="DQ8" i="5077"/>
  <c r="DB13" i="5078"/>
  <c r="AE15" i="5077"/>
  <c r="P13" i="5077"/>
  <c r="AE1" i="5077"/>
  <c r="DQ12" i="5083"/>
  <c r="CM9" i="5083"/>
  <c r="EF7" i="5083"/>
  <c r="DB4" i="5083"/>
  <c r="CM18" i="5083"/>
  <c r="CM1" i="5083"/>
  <c r="AT2" i="5083"/>
  <c r="AE17" i="5083"/>
  <c r="DQ9" i="5083"/>
  <c r="EF8" i="5083"/>
  <c r="AT15" i="5083"/>
  <c r="DQ13" i="5082"/>
  <c r="CM12" i="5082"/>
  <c r="AT11" i="5082"/>
  <c r="EF10" i="5083"/>
  <c r="EF6" i="5082"/>
  <c r="DB5" i="5082"/>
  <c r="BI4" i="5082"/>
  <c r="AE3" i="5082"/>
  <c r="AE15" i="5083"/>
  <c r="CM12" i="5083"/>
  <c r="BI18" i="5083"/>
  <c r="EF7" i="5082"/>
  <c r="BI5" i="5082"/>
  <c r="DQ7" i="5082"/>
  <c r="AT5" i="5082"/>
  <c r="DQ8" i="5082"/>
  <c r="AT6" i="5082"/>
  <c r="DQ11" i="5082"/>
  <c r="AT9" i="5082"/>
  <c r="EF9" i="5082"/>
  <c r="P16" i="5082"/>
  <c r="BI17" i="5081"/>
  <c r="BI10" i="5083"/>
  <c r="AE8" i="5082"/>
  <c r="EF1" i="5081"/>
  <c r="AT17" i="5081"/>
  <c r="AT15" i="5081"/>
  <c r="DB13" i="5077"/>
  <c r="P9" i="5077"/>
  <c r="DQ13" i="5083"/>
  <c r="CM17" i="5082"/>
  <c r="BI13" i="5078"/>
  <c r="DB11" i="5081"/>
  <c r="CM18" i="5077"/>
  <c r="P8" i="5077"/>
  <c r="AE2" i="5077"/>
  <c r="AT16" i="5077"/>
  <c r="EF17" i="5083"/>
  <c r="CM8" i="5082"/>
  <c r="EF2" i="5082"/>
  <c r="DQ10" i="5083"/>
  <c r="CM11" i="5082"/>
  <c r="AT11" i="5081"/>
  <c r="EF17" i="5080"/>
  <c r="BI5" i="5083"/>
  <c r="AT6" i="5083"/>
  <c r="EF10" i="5082"/>
  <c r="CM7" i="5083"/>
  <c r="EF15" i="5082"/>
  <c r="BI14" i="5081"/>
  <c r="DB8" i="5081"/>
  <c r="CM4" i="5080"/>
  <c r="EF5" i="5079"/>
  <c r="CM1" i="5080"/>
  <c r="AE14" i="5080"/>
  <c r="EF13" i="5081"/>
  <c r="AE14" i="5078"/>
  <c r="P15" i="5080"/>
  <c r="CM8" i="5078"/>
  <c r="BI7" i="5081"/>
  <c r="AE11" i="5080"/>
  <c r="EF14" i="5078"/>
  <c r="DQ9" i="5077"/>
  <c r="AE7" i="5081"/>
  <c r="AE13" i="5078"/>
  <c r="DQ3" i="5078"/>
  <c r="DB8" i="5080"/>
  <c r="CM16" i="5079"/>
  <c r="BI8" i="5077"/>
  <c r="AE18" i="5077"/>
  <c r="AT14" i="5077"/>
  <c r="CM13" i="5077"/>
  <c r="P3" i="5077"/>
  <c r="DB16" i="5077"/>
  <c r="AE13" i="5079"/>
  <c r="CM9" i="5077"/>
  <c r="BI15" i="5078"/>
  <c r="EF15" i="5083"/>
  <c r="DB12" i="5083"/>
  <c r="BI9" i="5083"/>
  <c r="EF6" i="5083"/>
  <c r="CM14" i="5083"/>
  <c r="CM10" i="5083"/>
  <c r="AT10" i="5083"/>
  <c r="P7" i="5083"/>
  <c r="CM11" i="5083"/>
  <c r="DB5" i="5083"/>
  <c r="DB7" i="5083"/>
  <c r="AE14" i="5083"/>
  <c r="EF14" i="5082"/>
  <c r="DB13" i="5082"/>
  <c r="BI12" i="5082"/>
  <c r="AE11" i="5082"/>
  <c r="DQ6" i="5082"/>
  <c r="CM5" i="5082"/>
  <c r="AT4" i="5082"/>
  <c r="P3" i="5082"/>
  <c r="P9" i="5078"/>
  <c r="DQ14" i="5077"/>
  <c r="DQ14" i="5083"/>
  <c r="BI9" i="5082"/>
  <c r="AE7" i="5080"/>
  <c r="DB18" i="5077"/>
  <c r="P13" i="5078"/>
  <c r="AT7" i="5082"/>
  <c r="AE7" i="5083"/>
  <c r="P10" i="5082"/>
  <c r="EF5" i="5081"/>
  <c r="EF11" i="5083"/>
  <c r="DQ17" i="5083"/>
  <c r="CM16" i="5082"/>
  <c r="DB9" i="5082"/>
  <c r="AE7" i="5082"/>
  <c r="BI13" i="5082"/>
  <c r="P16" i="5083"/>
  <c r="DQ16" i="5082"/>
  <c r="DQ3" i="5081"/>
  <c r="AT2" i="5080"/>
  <c r="DB3" i="5079"/>
  <c r="EF2" i="5079"/>
  <c r="EF8" i="5078"/>
  <c r="DB10" i="5078"/>
  <c r="EF15" i="5081"/>
  <c r="AE5" i="5079"/>
  <c r="BI2" i="5080"/>
  <c r="EF15" i="5079"/>
  <c r="BI13" i="5079"/>
  <c r="CM13" i="5079"/>
  <c r="DB9" i="5078"/>
  <c r="EF8" i="5077"/>
  <c r="AT7" i="5078"/>
  <c r="AT17" i="5080"/>
  <c r="DQ3" i="5083"/>
  <c r="DQ1" i="5083"/>
  <c r="DB16" i="5083"/>
  <c r="BI13" i="5083"/>
  <c r="AE18" i="5083"/>
  <c r="DQ1" i="5082"/>
  <c r="BI16" i="5082"/>
  <c r="AE15" i="5082"/>
  <c r="CM9" i="5082"/>
  <c r="AT8" i="5082"/>
  <c r="P7" i="5082"/>
  <c r="P14" i="5083"/>
  <c r="EF16" i="5083"/>
  <c r="BI12" i="5083"/>
  <c r="DQ15" i="5081"/>
  <c r="DQ6" i="5081"/>
  <c r="CM7" i="5081"/>
  <c r="AT5" i="5081"/>
  <c r="P3" i="5081"/>
  <c r="AE11" i="5083"/>
  <c r="P9" i="5082"/>
  <c r="P6" i="5083"/>
  <c r="EF12" i="5081"/>
  <c r="DB14" i="5081"/>
  <c r="BI12" i="5081"/>
  <c r="AE10" i="5081"/>
  <c r="DB4" i="5081"/>
  <c r="AE1" i="5081"/>
  <c r="DQ14" i="5080"/>
  <c r="CM12" i="5080"/>
  <c r="AT10" i="5080"/>
  <c r="P8" i="5080"/>
  <c r="EF13" i="5079"/>
  <c r="DB11" i="5079"/>
  <c r="EF2" i="5081"/>
  <c r="CM9" i="5080"/>
  <c r="P5" i="5080"/>
  <c r="EF10" i="5079"/>
  <c r="DB8" i="5079"/>
  <c r="BI15" i="5082"/>
  <c r="DB17" i="5079"/>
  <c r="DB15" i="5081"/>
  <c r="P6" i="5079"/>
  <c r="DB4" i="5080"/>
  <c r="AT6" i="5079"/>
  <c r="CM5" i="5078"/>
  <c r="DQ18" i="5077"/>
  <c r="DQ4" i="5083"/>
  <c r="P8" i="5083"/>
  <c r="AT7" i="5081"/>
  <c r="DB11" i="5080"/>
  <c r="BI13" i="5077"/>
  <c r="CM9" i="5078"/>
  <c r="BI9" i="5081"/>
  <c r="DQ7" i="5079"/>
  <c r="P17" i="5077"/>
  <c r="AT12" i="5079"/>
  <c r="DB14" i="5083"/>
  <c r="BI16" i="5083"/>
  <c r="DQ9" i="5082"/>
  <c r="P6" i="5082"/>
  <c r="DQ16" i="5083"/>
  <c r="DB8" i="5083"/>
  <c r="EF1" i="5082"/>
  <c r="AT15" i="5082"/>
  <c r="AE6" i="5083"/>
  <c r="BI8" i="5082"/>
  <c r="DQ2" i="5082"/>
  <c r="AT14" i="5082"/>
  <c r="AE12" i="5081"/>
  <c r="AT10" i="5082"/>
  <c r="AT2" i="5081"/>
  <c r="DQ6" i="5080"/>
  <c r="AE17" i="5081"/>
  <c r="BI12" i="5078"/>
  <c r="EF11" i="5079"/>
  <c r="EF6" i="5080"/>
  <c r="P12" i="5078"/>
  <c r="DB15" i="5080"/>
  <c r="AE16" i="5079"/>
  <c r="AT3" i="5078"/>
  <c r="CM4" i="5077"/>
  <c r="DB3" i="5077"/>
  <c r="BI1" i="5079"/>
  <c r="EF18" i="5077"/>
  <c r="DQ7" i="5083"/>
  <c r="CM4" i="5083"/>
  <c r="DB2" i="5083"/>
  <c r="BI6" i="5083"/>
  <c r="AE4" i="5083"/>
  <c r="P18" i="5083"/>
  <c r="BI2" i="5083"/>
  <c r="P15" i="5083"/>
  <c r="AT18" i="5083"/>
  <c r="CM6" i="5083"/>
  <c r="AT8" i="5083"/>
  <c r="P5" i="5083"/>
  <c r="CM16" i="5083"/>
  <c r="P12" i="5083"/>
  <c r="DQ14" i="5082"/>
  <c r="CM13" i="5082"/>
  <c r="AT12" i="5082"/>
  <c r="EF2" i="5083"/>
  <c r="EF4" i="5082"/>
  <c r="DB3" i="5082"/>
  <c r="BI2" i="5082"/>
  <c r="AT17" i="5082"/>
  <c r="DB6" i="5082"/>
  <c r="AE4" i="5082"/>
  <c r="DB13" i="5083"/>
  <c r="CM6" i="5082"/>
  <c r="P4" i="5082"/>
  <c r="CM7" i="5082"/>
  <c r="P5" i="5082"/>
  <c r="AT11" i="5083"/>
  <c r="CM10" i="5082"/>
  <c r="P8" i="5082"/>
  <c r="BI7" i="5082"/>
  <c r="DB10" i="5082"/>
  <c r="DQ11" i="5081"/>
  <c r="CM11" i="5081"/>
  <c r="AT9" i="5081"/>
  <c r="P7" i="5081"/>
  <c r="DQ2" i="5081"/>
  <c r="DB2" i="5082"/>
  <c r="CM1" i="5081"/>
  <c r="BI16" i="5081"/>
  <c r="AE14" i="5081"/>
  <c r="DB13" i="5081"/>
  <c r="AE9" i="5081"/>
  <c r="EF3" i="5080"/>
  <c r="DB1" i="5080"/>
  <c r="CM16" i="5080"/>
  <c r="AT14" i="5080"/>
  <c r="P12" i="5080"/>
  <c r="DB15" i="5079"/>
  <c r="EF11" i="5081"/>
  <c r="P13" i="5081"/>
  <c r="BI11" i="5081"/>
  <c r="DQ2" i="5080"/>
  <c r="BI15" i="5080"/>
  <c r="AE13" i="5080"/>
  <c r="EF1" i="5079"/>
  <c r="DQ16" i="5079"/>
  <c r="AT5" i="5083"/>
  <c r="EF17" i="5079"/>
  <c r="AE1" i="5082"/>
  <c r="EF3" i="5081"/>
  <c r="P17" i="5081"/>
  <c r="EF16" i="5080"/>
  <c r="DB14" i="5080"/>
  <c r="BI12" i="5080"/>
  <c r="AE10" i="5080"/>
  <c r="DQ13" i="5079"/>
  <c r="CM11" i="5079"/>
  <c r="BI17" i="5080"/>
  <c r="EF5" i="5082"/>
  <c r="P10" i="5081"/>
  <c r="EF4" i="5078"/>
  <c r="DB6" i="5078"/>
  <c r="BI8" i="5078"/>
  <c r="AE10" i="5078"/>
  <c r="DQ18" i="5083"/>
  <c r="P12" i="5081"/>
  <c r="CM10" i="5080"/>
  <c r="P6" i="5080"/>
  <c r="EF3" i="5079"/>
  <c r="CM15" i="5079"/>
  <c r="AT17" i="5079"/>
  <c r="CM15" i="5078"/>
  <c r="CM13" i="5083"/>
  <c r="AT2" i="5082"/>
  <c r="CM11" i="5080"/>
  <c r="P7" i="5080"/>
  <c r="EF4" i="5079"/>
  <c r="AE1" i="5079"/>
  <c r="DQ2" i="5078"/>
  <c r="CM4" i="5078"/>
  <c r="AT6" i="5078"/>
  <c r="P8" i="5078"/>
  <c r="CM8" i="5081"/>
  <c r="DB7" i="5080"/>
  <c r="AE3" i="5080"/>
  <c r="EF7" i="5079"/>
  <c r="CM17" i="5079"/>
  <c r="AE3" i="5079"/>
  <c r="DQ15" i="5078"/>
  <c r="BI4" i="5079"/>
  <c r="AE16" i="5077"/>
  <c r="EF4" i="5081"/>
  <c r="AE7" i="5079"/>
  <c r="EF6" i="5078"/>
  <c r="BI10" i="5078"/>
  <c r="DQ5" i="5077"/>
  <c r="DQ1" i="5080"/>
  <c r="DB14" i="5079"/>
  <c r="DB1" i="5078"/>
  <c r="AE5" i="5078"/>
  <c r="EF4" i="5077"/>
  <c r="AT13" i="5083"/>
  <c r="P13" i="5079"/>
  <c r="EF10" i="5078"/>
  <c r="BI14" i="5078"/>
  <c r="P16" i="5077"/>
  <c r="DQ9" i="5080"/>
  <c r="CM5" i="5079"/>
  <c r="EF10" i="5077"/>
  <c r="DB8" i="5077"/>
  <c r="DQ19" i="5077"/>
  <c r="P12" i="5079"/>
  <c r="DQ16" i="5077"/>
  <c r="AT6" i="5077"/>
  <c r="EF3" i="5078"/>
  <c r="AE15" i="5081"/>
  <c r="AT1" i="5077"/>
  <c r="CM5" i="5077"/>
  <c r="EF17" i="5077"/>
  <c r="AT3" i="5079"/>
  <c r="DQ4" i="5077"/>
  <c r="EF17" i="5081"/>
  <c r="DB19" i="5077"/>
  <c r="DB8" i="5082"/>
  <c r="DQ10" i="5081"/>
  <c r="EF11" i="5082"/>
  <c r="CM3" i="5081"/>
  <c r="AT1" i="5081"/>
  <c r="AE16" i="5081"/>
  <c r="BI14" i="5083"/>
  <c r="EF10" i="5081"/>
  <c r="AT9" i="5083"/>
  <c r="EF3" i="5082"/>
  <c r="P12" i="5082"/>
  <c r="EF7" i="5081"/>
  <c r="DB10" i="5081"/>
  <c r="BI8" i="5081"/>
  <c r="AE6" i="5081"/>
  <c r="DQ12" i="5081"/>
  <c r="AT10" i="5081"/>
  <c r="DQ10" i="5080"/>
  <c r="CM8" i="5080"/>
  <c r="AT6" i="5080"/>
  <c r="P4" i="5080"/>
  <c r="EF9" i="5079"/>
  <c r="DB7" i="5079"/>
  <c r="DQ7" i="5080"/>
  <c r="CM5" i="5080"/>
  <c r="AT3" i="5080"/>
  <c r="P1" i="5080"/>
  <c r="EF6" i="5079"/>
  <c r="DB4" i="5079"/>
  <c r="P2" i="5083"/>
  <c r="DB16" i="5082"/>
  <c r="DB17" i="5081"/>
  <c r="P14" i="5082"/>
  <c r="DQ14" i="5081"/>
  <c r="DQ17" i="5079"/>
  <c r="BI16" i="5079"/>
  <c r="EF12" i="5078"/>
  <c r="DB14" i="5078"/>
  <c r="AT1" i="5078"/>
  <c r="P3" i="5078"/>
  <c r="BI11" i="5082"/>
  <c r="EF13" i="5080"/>
  <c r="BI9" i="5080"/>
  <c r="DQ2" i="5079"/>
  <c r="BI7" i="5079"/>
  <c r="DB1" i="5081"/>
  <c r="EF14" i="5080"/>
  <c r="BI10" i="5080"/>
  <c r="DQ3" i="5079"/>
  <c r="DQ10" i="5078"/>
  <c r="CM12" i="5078"/>
  <c r="CN7" i="5078" s="1"/>
  <c r="AT6" i="5081"/>
  <c r="CM6" i="5080"/>
  <c r="P2" i="5080"/>
  <c r="DQ6" i="5079"/>
  <c r="AE12" i="5079"/>
  <c r="DB2" i="5081"/>
  <c r="AT5" i="5079"/>
  <c r="EF7" i="5077"/>
  <c r="DB2" i="5077"/>
  <c r="BI5" i="5081"/>
  <c r="P8" i="5079"/>
  <c r="DQ7" i="5078"/>
  <c r="AT11" i="5078"/>
  <c r="DQ13" i="5077"/>
  <c r="CM8" i="5077"/>
  <c r="AT3" i="5077"/>
  <c r="DB16" i="5080"/>
  <c r="CM2" i="5078"/>
  <c r="P6" i="5078"/>
  <c r="EF12" i="5077"/>
  <c r="DB7" i="5077"/>
  <c r="DQ5" i="5081"/>
  <c r="BI9" i="5079"/>
  <c r="DQ11" i="5078"/>
  <c r="DQ7" i="5077"/>
  <c r="CM2" i="5077"/>
  <c r="CM3" i="5082"/>
  <c r="CM7" i="5080"/>
  <c r="BI10" i="5079"/>
  <c r="AE2" i="5079"/>
  <c r="BI16" i="5077"/>
  <c r="AT8" i="5081"/>
  <c r="BI12" i="5077"/>
  <c r="P10" i="5083"/>
  <c r="AT8" i="5078"/>
  <c r="EF5" i="5077"/>
  <c r="BI17" i="5079"/>
  <c r="P2" i="5078"/>
  <c r="P11" i="5077"/>
  <c r="BI3" i="5077"/>
  <c r="BI15" i="5077"/>
  <c r="DB1" i="5077"/>
  <c r="AT10" i="5077"/>
  <c r="CM17" i="5077"/>
  <c r="P7" i="5077"/>
  <c r="AE9" i="5078"/>
  <c r="DQ1" i="5078"/>
  <c r="CM3" i="5078"/>
  <c r="AT5" i="5078"/>
  <c r="P7" i="5078"/>
  <c r="DQ10" i="5079"/>
  <c r="BI12" i="5079"/>
  <c r="DQ5" i="5080"/>
  <c r="AT1" i="5080"/>
  <c r="DQ11" i="5079"/>
  <c r="AE15" i="5079"/>
  <c r="DQ14" i="5078"/>
  <c r="BI1" i="5078"/>
  <c r="AE3" i="5078"/>
  <c r="DB12" i="5082"/>
  <c r="AE5" i="5081"/>
  <c r="EF1" i="5080"/>
  <c r="CM14" i="5080"/>
  <c r="P10" i="5080"/>
  <c r="DQ14" i="5079"/>
  <c r="BI14" i="5079"/>
  <c r="BI1" i="5081"/>
  <c r="AT14" i="5079"/>
  <c r="DB15" i="5078"/>
  <c r="EF11" i="5077"/>
  <c r="DB6" i="5077"/>
  <c r="CM19" i="5077"/>
  <c r="AE3" i="5081"/>
  <c r="P17" i="5079"/>
  <c r="DQ17" i="5077"/>
  <c r="CM12" i="5077"/>
  <c r="AT7" i="5077"/>
  <c r="P2" i="5077"/>
  <c r="CM15" i="5080"/>
  <c r="CM10" i="5078"/>
  <c r="P14" i="5078"/>
  <c r="DB11" i="5077"/>
  <c r="BI6" i="5077"/>
  <c r="AT19" i="5077"/>
  <c r="BI6" i="5079"/>
  <c r="CM6" i="5081"/>
  <c r="AT1" i="5079"/>
  <c r="DB4" i="5078"/>
  <c r="AE8" i="5078"/>
  <c r="DQ11" i="5077"/>
  <c r="CM6" i="5077"/>
  <c r="DQ9" i="5081"/>
  <c r="BI6" i="5080"/>
  <c r="AT2" i="5079"/>
  <c r="AE6" i="5077"/>
  <c r="AE7" i="5077"/>
  <c r="AE15" i="5078"/>
  <c r="CM3" i="5077"/>
  <c r="DQ12" i="5078"/>
  <c r="AE4" i="5079"/>
  <c r="DQ2" i="5077"/>
  <c r="DB9" i="5077"/>
  <c r="AE10" i="5077"/>
  <c r="AT18" i="5077"/>
  <c r="P15" i="5077"/>
  <c r="DB6" i="5081"/>
  <c r="DQ15" i="5080"/>
  <c r="CM13" i="5080"/>
  <c r="AT11" i="5080"/>
  <c r="P9" i="5080"/>
  <c r="EF14" i="5079"/>
  <c r="DB12" i="5079"/>
  <c r="AE14" i="5082"/>
  <c r="AE17" i="5079"/>
  <c r="CM14" i="5081"/>
  <c r="AT8" i="5079"/>
  <c r="DQ5" i="5078"/>
  <c r="CM7" i="5078"/>
  <c r="AT9" i="5078"/>
  <c r="P11" i="5078"/>
  <c r="CM16" i="5081"/>
  <c r="DB1" i="5079"/>
  <c r="P2" i="5079"/>
  <c r="Q1" i="5079" s="1"/>
  <c r="CM17" i="5081"/>
  <c r="DQ13" i="5080"/>
  <c r="AT9" i="5080"/>
  <c r="DB2" i="5079"/>
  <c r="EF1" i="5078"/>
  <c r="DB3" i="5078"/>
  <c r="BI5" i="5078"/>
  <c r="AE10" i="5082"/>
  <c r="P4" i="5081"/>
  <c r="EF9" i="5080"/>
  <c r="BI5" i="5080"/>
  <c r="DB5" i="5079"/>
  <c r="P4" i="5079"/>
  <c r="AT16" i="5081"/>
  <c r="EF15" i="5077"/>
  <c r="DB10" i="5077"/>
  <c r="BI5" i="5077"/>
  <c r="DB8" i="5078"/>
  <c r="AE12" i="5078"/>
  <c r="CM16" i="5077"/>
  <c r="AT11" i="5077"/>
  <c r="P6" i="5077"/>
  <c r="AE17" i="5082"/>
  <c r="BI14" i="5080"/>
  <c r="AT7" i="5079"/>
  <c r="AU5" i="5079" s="1"/>
  <c r="BI3" i="5078"/>
  <c r="DB15" i="5077"/>
  <c r="BI10" i="5077"/>
  <c r="AE5" i="5077"/>
  <c r="AT4" i="5081"/>
  <c r="AT10" i="5079"/>
  <c r="DB12" i="5078"/>
  <c r="P1" i="5078"/>
  <c r="EF1" i="5077"/>
  <c r="DQ15" i="5077"/>
  <c r="CM10" i="5077"/>
  <c r="AT5" i="5077"/>
  <c r="AT5" i="5080"/>
  <c r="CM14" i="5078"/>
  <c r="DB5" i="5077"/>
  <c r="AE11" i="5079"/>
  <c r="CM10" i="5081"/>
  <c r="CM11" i="5077"/>
  <c r="AE19" i="5077"/>
  <c r="AE1" i="5078"/>
  <c r="DB12" i="5077"/>
  <c r="P14" i="5079"/>
  <c r="DQ10" i="5077"/>
  <c r="AE14" i="5077"/>
  <c r="DB17" i="5077"/>
  <c r="P6" i="5081"/>
  <c r="CM6" i="5078"/>
  <c r="DQ6" i="5077"/>
  <c r="AB4" i="3651"/>
  <c r="AB5" i="3651"/>
  <c r="AB6" i="3651"/>
  <c r="AB7" i="3651"/>
  <c r="AB8" i="3651"/>
  <c r="AB9" i="3651"/>
  <c r="AB10" i="3651"/>
  <c r="AB11" i="3651"/>
  <c r="AB12" i="3651"/>
  <c r="AB13" i="3651"/>
  <c r="AB14" i="3651"/>
  <c r="AB15" i="3651"/>
  <c r="AB16" i="3651"/>
  <c r="AB17" i="3651"/>
  <c r="AB18" i="3651"/>
  <c r="AB19" i="3651"/>
  <c r="AB20" i="3651"/>
  <c r="AB21" i="3651"/>
  <c r="AB22" i="3651"/>
  <c r="AB3" i="3651"/>
  <c r="DR1" i="5077" l="1"/>
  <c r="Q7" i="5082"/>
  <c r="BJ4" i="5083"/>
  <c r="AU6" i="5079"/>
  <c r="CN7" i="5081"/>
  <c r="BJ5" i="5077"/>
  <c r="CN1" i="5082"/>
  <c r="Q10" i="5077"/>
  <c r="DC3" i="5080"/>
  <c r="AU8" i="5080"/>
  <c r="BJ1" i="5077"/>
  <c r="EG4" i="5078"/>
  <c r="AU2" i="5082"/>
  <c r="Q3" i="5077"/>
  <c r="AU7" i="5083"/>
  <c r="BJ7" i="5080"/>
  <c r="Q1" i="5081"/>
  <c r="BJ6" i="5077"/>
  <c r="DR3" i="5079"/>
  <c r="EG7" i="5083"/>
  <c r="EG9" i="5082"/>
  <c r="CN8" i="5077"/>
  <c r="AF7" i="5083"/>
  <c r="CN1" i="5078"/>
  <c r="BJ1" i="5082"/>
  <c r="Q2" i="5081"/>
  <c r="Q1" i="5082"/>
  <c r="AF5" i="5078"/>
  <c r="DR1" i="5079"/>
  <c r="BJ6" i="5078"/>
  <c r="DC6" i="5079"/>
  <c r="DR4" i="5082"/>
  <c r="AF7" i="5077"/>
  <c r="AF1" i="5083"/>
  <c r="AF6" i="5077"/>
  <c r="AF3" i="5080"/>
  <c r="DR3" i="5083"/>
  <c r="CN8" i="5082"/>
  <c r="Q1" i="5077"/>
  <c r="BJ8" i="5081"/>
  <c r="Q5" i="5079"/>
  <c r="Q2" i="5082"/>
  <c r="EG5" i="5078"/>
  <c r="CN1" i="5083"/>
  <c r="AU1" i="5083"/>
  <c r="DR1" i="5081"/>
  <c r="DR9" i="5081"/>
  <c r="EG6" i="5080"/>
  <c r="DR5" i="5080"/>
  <c r="DR3" i="5082"/>
  <c r="CN8" i="5081"/>
  <c r="BJ7" i="5077"/>
  <c r="Q3" i="5079"/>
  <c r="AU7" i="5079"/>
  <c r="DC6" i="5083"/>
  <c r="AU8" i="5077"/>
  <c r="AF6" i="5083"/>
  <c r="Q7" i="5080"/>
  <c r="BJ2" i="5080"/>
  <c r="DR4" i="5083"/>
  <c r="DR5" i="5079"/>
  <c r="AU9" i="5080"/>
  <c r="BJ10" i="5077"/>
  <c r="DC8" i="5080"/>
  <c r="Q9" i="5081"/>
  <c r="AF7" i="5081"/>
  <c r="DC4" i="5081"/>
  <c r="DC7" i="5080"/>
  <c r="BJ4" i="5077"/>
  <c r="DR5" i="5081"/>
  <c r="DC8" i="5082"/>
  <c r="AF5" i="5083"/>
  <c r="AF7" i="5082"/>
  <c r="AU8" i="5078"/>
  <c r="AF8" i="5082"/>
  <c r="Q8" i="5082"/>
  <c r="Q6" i="5081"/>
  <c r="AU9" i="5077"/>
  <c r="AU8" i="5079"/>
  <c r="Q5" i="5081"/>
  <c r="AU8" i="5081"/>
  <c r="Q9" i="5079"/>
  <c r="BJ3" i="5081"/>
  <c r="AF4" i="5083"/>
  <c r="DR5" i="5077"/>
  <c r="DC8" i="5081"/>
  <c r="DC3" i="5082"/>
  <c r="Q4" i="5079"/>
  <c r="DC3" i="5081"/>
  <c r="DC9" i="5083"/>
  <c r="CN9" i="5082"/>
  <c r="AF9" i="5080"/>
  <c r="Q6" i="5079"/>
  <c r="DC5" i="5079"/>
  <c r="Q7" i="5081"/>
  <c r="BJ2" i="5083"/>
  <c r="CN8" i="5078"/>
  <c r="CO4" i="5078" s="1"/>
  <c r="BJ8" i="5080"/>
  <c r="DR9" i="5080"/>
  <c r="Q6" i="5082"/>
  <c r="CN3" i="5080"/>
  <c r="Q9" i="5082"/>
  <c r="Q8" i="5081"/>
  <c r="DR8" i="5078"/>
  <c r="BJ9" i="5079"/>
  <c r="AF6" i="5080"/>
  <c r="AF5" i="5077"/>
  <c r="AF9" i="5079"/>
  <c r="EG5" i="5077"/>
  <c r="BJ6" i="5080"/>
  <c r="DC4" i="5078"/>
  <c r="AF8" i="5081"/>
  <c r="AF5" i="5080"/>
  <c r="EG5" i="5081"/>
  <c r="BJ5" i="5078"/>
  <c r="DR7" i="5079"/>
  <c r="DR8" i="5081"/>
  <c r="AF5" i="5079"/>
  <c r="BJ9" i="5081"/>
  <c r="EG2" i="5083"/>
  <c r="AU3" i="5082"/>
  <c r="AU3" i="5083"/>
  <c r="Q3" i="5083"/>
  <c r="AF8" i="5077"/>
  <c r="DR2" i="5077"/>
  <c r="BJ4" i="5080"/>
  <c r="AF6" i="5078"/>
  <c r="AF4" i="5078"/>
  <c r="BJ9" i="5082"/>
  <c r="AF4" i="5079"/>
  <c r="AF7" i="5079"/>
  <c r="AU7" i="5078"/>
  <c r="AU8" i="5083"/>
  <c r="AU5" i="5083"/>
  <c r="DC5" i="5080"/>
  <c r="DC7" i="5082"/>
  <c r="DR4" i="5079"/>
  <c r="DC9" i="5082"/>
  <c r="BJ3" i="5079"/>
  <c r="DR6" i="5079"/>
  <c r="DR3" i="5077"/>
  <c r="Q3" i="5080"/>
  <c r="AU3" i="5077"/>
  <c r="DC7" i="5078"/>
  <c r="EG6" i="5078"/>
  <c r="Q6" i="5077"/>
  <c r="EG7" i="5079"/>
  <c r="DR7" i="5082"/>
  <c r="AU1" i="5082"/>
  <c r="AV1" i="5082" s="1"/>
  <c r="BJ4" i="5078"/>
  <c r="Q6" i="5083"/>
  <c r="DC6" i="5081"/>
  <c r="BJ7" i="5078"/>
  <c r="DR6" i="5082"/>
  <c r="DR3" i="5081"/>
  <c r="AF10" i="5077"/>
  <c r="EG8" i="5078"/>
  <c r="CN2" i="5077"/>
  <c r="BJ3" i="5082"/>
  <c r="DR9" i="5082"/>
  <c r="CN6" i="5079"/>
  <c r="Q4" i="5081"/>
  <c r="AU6" i="5077"/>
  <c r="Q7" i="5078"/>
  <c r="CN4" i="5077"/>
  <c r="DC9" i="5079"/>
  <c r="AU9" i="5082"/>
  <c r="EG9" i="5083"/>
  <c r="Q9" i="5083"/>
  <c r="BJ6" i="5083"/>
  <c r="CN9" i="5077"/>
  <c r="DC4" i="5079"/>
  <c r="Q7" i="5077"/>
  <c r="CN5" i="5077"/>
  <c r="EG8" i="5080"/>
  <c r="AU3" i="5080"/>
  <c r="EG6" i="5077"/>
  <c r="BJ2" i="5082"/>
  <c r="CN6" i="5080"/>
  <c r="DC5" i="5081"/>
  <c r="AU7" i="5081"/>
  <c r="EG7" i="5081"/>
  <c r="CN5" i="5082"/>
  <c r="BJ9" i="5083"/>
  <c r="AU10" i="5077"/>
  <c r="BJ3" i="5077"/>
  <c r="DR7" i="5078"/>
  <c r="EG7" i="5082"/>
  <c r="DC8" i="5083"/>
  <c r="DC10" i="5077"/>
  <c r="CN4" i="5081"/>
  <c r="DR4" i="5081"/>
  <c r="CN4" i="5079"/>
  <c r="EG9" i="5080"/>
  <c r="AF8" i="5080"/>
  <c r="AU9" i="5083"/>
  <c r="DC4" i="5083"/>
  <c r="BJ1" i="5083"/>
  <c r="DC6" i="5078"/>
  <c r="Q9" i="5080"/>
  <c r="Q2" i="5079"/>
  <c r="R1" i="5079" s="1"/>
  <c r="CN3" i="5081"/>
  <c r="DR9" i="5077"/>
  <c r="EG5" i="5079"/>
  <c r="DC2" i="5083"/>
  <c r="BJ4" i="5079"/>
  <c r="CN6" i="5081"/>
  <c r="DR9" i="5079"/>
  <c r="EG1" i="5083"/>
  <c r="DC1" i="5083"/>
  <c r="DR7" i="5080"/>
  <c r="DR4" i="5078"/>
  <c r="AU5" i="5077"/>
  <c r="AF4" i="5081"/>
  <c r="DR4" i="5080"/>
  <c r="Q3" i="5078"/>
  <c r="EG6" i="5081"/>
  <c r="EG3" i="5078"/>
  <c r="DR6" i="5080"/>
  <c r="CN7" i="5080"/>
  <c r="BJ9" i="5080"/>
  <c r="DC2" i="5082"/>
  <c r="CN6" i="5082"/>
  <c r="EG4" i="5081"/>
  <c r="CN5" i="5083"/>
  <c r="EG8" i="5077"/>
  <c r="CN3" i="5078"/>
  <c r="BJ8" i="5077"/>
  <c r="EG8" i="5083"/>
  <c r="AF7" i="5078"/>
  <c r="CN9" i="5080"/>
  <c r="EG3" i="5082"/>
  <c r="AU4" i="5081"/>
  <c r="AU4" i="5080"/>
  <c r="AU3" i="5081"/>
  <c r="AF6" i="5082"/>
  <c r="CN9" i="5081"/>
  <c r="BJ7" i="5079"/>
  <c r="DR5" i="5078"/>
  <c r="DC8" i="5079"/>
  <c r="EG4" i="5080"/>
  <c r="AU8" i="5082"/>
  <c r="DR9" i="5083"/>
  <c r="DR1" i="5083"/>
  <c r="EG9" i="5079"/>
  <c r="AF5" i="5082"/>
  <c r="EG8" i="5082"/>
  <c r="CN8" i="5083"/>
  <c r="CN1" i="5077"/>
  <c r="DC4" i="5082"/>
  <c r="DR5" i="5083"/>
  <c r="DR7" i="5083"/>
  <c r="AU9" i="5079"/>
  <c r="CN9" i="5079"/>
  <c r="DR6" i="5078"/>
  <c r="EG3" i="5077"/>
  <c r="DC5" i="5078"/>
  <c r="DR2" i="5079"/>
  <c r="EG9" i="5077"/>
  <c r="DR10" i="5077"/>
  <c r="AF3" i="5078"/>
  <c r="Q4" i="5078"/>
  <c r="Q2" i="5083"/>
  <c r="CN7" i="5079"/>
  <c r="EG3" i="5080"/>
  <c r="DR2" i="5083"/>
  <c r="DC6" i="5082"/>
  <c r="AF8" i="5083"/>
  <c r="EG4" i="5083"/>
  <c r="BJ5" i="5081"/>
  <c r="DC4" i="5080"/>
  <c r="EG5" i="5082"/>
  <c r="AF9" i="5083"/>
  <c r="AU3" i="5078"/>
  <c r="AU6" i="5078"/>
  <c r="DC8" i="5077"/>
  <c r="BJ5" i="5082"/>
  <c r="DR7" i="5077"/>
  <c r="Q7" i="5079"/>
  <c r="Q4" i="5082"/>
  <c r="AF3" i="5083"/>
  <c r="BJ6" i="5082"/>
  <c r="BJ5" i="5083"/>
  <c r="Q1" i="5083"/>
  <c r="AU2" i="5083"/>
  <c r="AV1" i="5083" s="1"/>
  <c r="Q8" i="5077"/>
  <c r="AF4" i="5080"/>
  <c r="AF1" i="5079"/>
  <c r="AF2" i="5079"/>
  <c r="BJ5" i="5080"/>
  <c r="Q1" i="5078"/>
  <c r="Q2" i="5078"/>
  <c r="AU1" i="5079"/>
  <c r="AU2" i="5079"/>
  <c r="DR2" i="5078"/>
  <c r="DR1" i="5078"/>
  <c r="BJ6" i="5079"/>
  <c r="AU4" i="5079"/>
  <c r="AU1" i="5077"/>
  <c r="AU2" i="5077"/>
  <c r="EG3" i="5079"/>
  <c r="DR7" i="5081"/>
  <c r="EG2" i="5082"/>
  <c r="EG1" i="5082"/>
  <c r="DC9" i="5081"/>
  <c r="AF2" i="5081"/>
  <c r="AF1" i="5081"/>
  <c r="Q8" i="5083"/>
  <c r="BJ8" i="5082"/>
  <c r="Q3" i="5082"/>
  <c r="DC6" i="5080"/>
  <c r="EG2" i="5081"/>
  <c r="EG1" i="5081"/>
  <c r="AU6" i="5082"/>
  <c r="DC4" i="5077"/>
  <c r="BJ3" i="5078"/>
  <c r="AU6" i="5080"/>
  <c r="CN5" i="5078"/>
  <c r="Q6" i="5080"/>
  <c r="DC6" i="5077"/>
  <c r="EG7" i="5077"/>
  <c r="EG2" i="5080"/>
  <c r="EG1" i="5080"/>
  <c r="AU1" i="5080"/>
  <c r="AU2" i="5080"/>
  <c r="DR8" i="5077"/>
  <c r="BJ7" i="5082"/>
  <c r="CN4" i="5080"/>
  <c r="AF9" i="5081"/>
  <c r="Q5" i="5080"/>
  <c r="AF6" i="5079"/>
  <c r="EG2" i="5079"/>
  <c r="EG1" i="5079"/>
  <c r="CN4" i="5083"/>
  <c r="CN3" i="5083"/>
  <c r="DC5" i="5083"/>
  <c r="Q3" i="5081"/>
  <c r="Q5" i="5082"/>
  <c r="DC3" i="5079"/>
  <c r="DR8" i="5083"/>
  <c r="AF7" i="5080"/>
  <c r="EG8" i="5081"/>
  <c r="CN7" i="5082"/>
  <c r="EG6" i="5083"/>
  <c r="EG7" i="5078"/>
  <c r="Q8" i="5080"/>
  <c r="EG1" i="5078"/>
  <c r="EG2" i="5078"/>
  <c r="Q1" i="5080"/>
  <c r="Q2" i="5080"/>
  <c r="CN6" i="5078"/>
  <c r="BJ3" i="5083"/>
  <c r="AU7" i="5080"/>
  <c r="AU5" i="5078"/>
  <c r="BJ3" i="5080"/>
  <c r="DR3" i="5078"/>
  <c r="AF1" i="5077"/>
  <c r="AF2" i="5077"/>
  <c r="AF2" i="5080"/>
  <c r="AG1" i="5080" s="1"/>
  <c r="CN5" i="5080"/>
  <c r="CN5" i="5081"/>
  <c r="EG9" i="5081"/>
  <c r="CN2" i="5080"/>
  <c r="CN1" i="5080"/>
  <c r="CN1" i="5079"/>
  <c r="CN2" i="5079"/>
  <c r="AF2" i="5078"/>
  <c r="AF1" i="5078"/>
  <c r="AU4" i="5077"/>
  <c r="AF4" i="5077"/>
  <c r="BJ2" i="5081"/>
  <c r="BJ1" i="5081"/>
  <c r="CN3" i="5082"/>
  <c r="DC1" i="5081"/>
  <c r="DC2" i="5081"/>
  <c r="EG6" i="5079"/>
  <c r="DR1" i="5080"/>
  <c r="DR2" i="5080"/>
  <c r="EG3" i="5081"/>
  <c r="DC1" i="5080"/>
  <c r="DC2" i="5080"/>
  <c r="BJ1" i="5079"/>
  <c r="BJ2" i="5079"/>
  <c r="DR3" i="5080"/>
  <c r="AU5" i="5081"/>
  <c r="CN4" i="5078"/>
  <c r="EG5" i="5080"/>
  <c r="DC1" i="5082"/>
  <c r="AF9" i="5082"/>
  <c r="Q8" i="5078"/>
  <c r="AF5" i="5081"/>
  <c r="EG4" i="5079"/>
  <c r="AU4" i="5083"/>
  <c r="DC7" i="5081"/>
  <c r="DR2" i="5081"/>
  <c r="AU4" i="5082"/>
  <c r="DR8" i="5082"/>
  <c r="DC3" i="5083"/>
  <c r="AF9" i="5077"/>
  <c r="EG3" i="5083"/>
  <c r="AF2" i="5083"/>
  <c r="EG2" i="5077"/>
  <c r="EG1" i="5077"/>
  <c r="EG6" i="5082"/>
  <c r="DC1" i="5078"/>
  <c r="DC2" i="5078"/>
  <c r="CN1" i="5081"/>
  <c r="CN2" i="5081"/>
  <c r="DC7" i="5079"/>
  <c r="DC7" i="5083"/>
  <c r="DR6" i="5081"/>
  <c r="CN10" i="5077"/>
  <c r="AU1" i="5078"/>
  <c r="AU2" i="5078"/>
  <c r="BJ8" i="5083"/>
  <c r="EG4" i="5082"/>
  <c r="EG7" i="5080"/>
  <c r="EG8" i="5079"/>
  <c r="AF8" i="5078"/>
  <c r="DC5" i="5082"/>
  <c r="DC1" i="5079"/>
  <c r="DC2" i="5079"/>
  <c r="CN3" i="5077"/>
  <c r="DC7" i="5077"/>
  <c r="BJ1" i="5078"/>
  <c r="BJ2" i="5078"/>
  <c r="Q5" i="5078"/>
  <c r="DC1" i="5077"/>
  <c r="DC2" i="5077"/>
  <c r="BJ4" i="5081"/>
  <c r="BJ5" i="5079"/>
  <c r="AU1" i="5081"/>
  <c r="AU2" i="5081"/>
  <c r="AU3" i="5079"/>
  <c r="DR4" i="5077"/>
  <c r="AF3" i="5079"/>
  <c r="AF1" i="5082"/>
  <c r="AF2" i="5082"/>
  <c r="BJ7" i="5081"/>
  <c r="Q7" i="5083"/>
  <c r="DC9" i="5080"/>
  <c r="Q5" i="5083"/>
  <c r="Q4" i="5080"/>
  <c r="CN8" i="5079"/>
  <c r="CN2" i="5083"/>
  <c r="AF4" i="5082"/>
  <c r="AU6" i="5083"/>
  <c r="CN6" i="5077"/>
  <c r="DR6" i="5077"/>
  <c r="BJ1" i="5080"/>
  <c r="CN2" i="5078"/>
  <c r="DR5" i="5082"/>
  <c r="AF3" i="5082"/>
  <c r="DC8" i="5078"/>
  <c r="DR8" i="5080"/>
  <c r="Q5" i="5077"/>
  <c r="DC5" i="5077"/>
  <c r="CN4" i="5082"/>
  <c r="AU7" i="5082"/>
  <c r="Q4" i="5077"/>
  <c r="CN8" i="5080"/>
  <c r="EG4" i="5077"/>
  <c r="Q2" i="5077"/>
  <c r="DR6" i="5083"/>
  <c r="BJ2" i="5077"/>
  <c r="CN7" i="5083"/>
  <c r="CN7" i="5077"/>
  <c r="DC9" i="5077"/>
  <c r="AU7" i="5077"/>
  <c r="DC3" i="5078"/>
  <c r="Q9" i="5077"/>
  <c r="AF3" i="5081"/>
  <c r="AU4" i="5078"/>
  <c r="BJ9" i="5077"/>
  <c r="EG10" i="5077"/>
  <c r="Q8" i="5079"/>
  <c r="DR8" i="5079"/>
  <c r="AF6" i="5081"/>
  <c r="AU6" i="5081"/>
  <c r="CN9" i="5083"/>
  <c r="DC3" i="5077"/>
  <c r="BJ6" i="5081"/>
  <c r="AU5" i="5080"/>
  <c r="Q4" i="5083"/>
  <c r="BJ7" i="5083"/>
  <c r="DR1" i="5082"/>
  <c r="DR2" i="5082"/>
  <c r="BJ8" i="5079"/>
  <c r="AU5" i="5082"/>
  <c r="Q6" i="5078"/>
  <c r="CN6" i="5083"/>
  <c r="AF8" i="5079"/>
  <c r="BJ8" i="5078"/>
  <c r="AU9" i="5081"/>
  <c r="BJ4" i="5082"/>
  <c r="EG5" i="5083"/>
  <c r="CN5" i="5079"/>
  <c r="CN3" i="5079"/>
  <c r="AF3" i="5077"/>
  <c r="CN2" i="5082"/>
  <c r="F8" i="20"/>
  <c r="R1" i="5082" l="1"/>
  <c r="BK3" i="5077"/>
  <c r="CO1" i="5083"/>
  <c r="AV5" i="5080"/>
  <c r="EH2" i="5078"/>
  <c r="R1" i="5081"/>
  <c r="R1" i="5077"/>
  <c r="EH5" i="5082"/>
  <c r="AG3" i="5077"/>
  <c r="DS1" i="5079"/>
  <c r="BK5" i="5081"/>
  <c r="CO5" i="5082"/>
  <c r="DD5" i="5082"/>
  <c r="BK5" i="5077"/>
  <c r="DS5" i="5081"/>
  <c r="BK3" i="5080"/>
  <c r="R5" i="5079"/>
  <c r="AG5" i="5079"/>
  <c r="R5" i="5081"/>
  <c r="R5" i="5082"/>
  <c r="CO5" i="5081"/>
  <c r="DD3" i="5079"/>
  <c r="DS2" i="5083"/>
  <c r="BK2" i="5077"/>
  <c r="DS3" i="5077"/>
  <c r="AV5" i="5077"/>
  <c r="DD5" i="5079"/>
  <c r="CO4" i="5081"/>
  <c r="AG3" i="5078"/>
  <c r="DD2" i="5082"/>
  <c r="AV4" i="5079"/>
  <c r="DS4" i="5078"/>
  <c r="R4" i="5081"/>
  <c r="AG4" i="5083"/>
  <c r="AV4" i="5078"/>
  <c r="AG3" i="5083"/>
  <c r="DS4" i="5079"/>
  <c r="EH2" i="5077"/>
  <c r="AV5" i="5083"/>
  <c r="AG5" i="5080"/>
  <c r="EH1" i="5083"/>
  <c r="DS5" i="5080"/>
  <c r="R3" i="5079"/>
  <c r="EH2" i="5083"/>
  <c r="BK1" i="5083"/>
  <c r="AV5" i="5079"/>
  <c r="DS1" i="5077"/>
  <c r="AG4" i="5080"/>
  <c r="DD5" i="5083"/>
  <c r="BK2" i="5083"/>
  <c r="DS5" i="5077"/>
  <c r="DS1" i="5083"/>
  <c r="AG4" i="5077"/>
  <c r="EH3" i="5081"/>
  <c r="DD4" i="5083"/>
  <c r="AG3" i="5079"/>
  <c r="AG3" i="5080"/>
  <c r="R1" i="5083"/>
  <c r="R5" i="5080"/>
  <c r="DD4" i="5081"/>
  <c r="BK5" i="5082"/>
  <c r="DS3" i="5080"/>
  <c r="BK4" i="5080"/>
  <c r="R4" i="5082"/>
  <c r="EH4" i="5078"/>
  <c r="DS2" i="5079"/>
  <c r="DD4" i="5079"/>
  <c r="DS5" i="5079"/>
  <c r="CO5" i="5080"/>
  <c r="DS3" i="5079"/>
  <c r="R2" i="5079"/>
  <c r="BK3" i="5079"/>
  <c r="BK4" i="5082"/>
  <c r="DS3" i="5078"/>
  <c r="CO3" i="5079"/>
  <c r="EH4" i="5081"/>
  <c r="DS4" i="5077"/>
  <c r="DD3" i="5080"/>
  <c r="AG5" i="5083"/>
  <c r="DD3" i="5078"/>
  <c r="CO1" i="5077"/>
  <c r="EH3" i="5080"/>
  <c r="DD1" i="5083"/>
  <c r="EH5" i="5080"/>
  <c r="DS4" i="5082"/>
  <c r="R3" i="5081"/>
  <c r="CO4" i="5079"/>
  <c r="AV5" i="5082"/>
  <c r="R2" i="5081"/>
  <c r="AV2" i="5077"/>
  <c r="R2" i="5077"/>
  <c r="R2" i="5082"/>
  <c r="S1" i="5082" s="1"/>
  <c r="BK3" i="5083"/>
  <c r="BK1" i="5082"/>
  <c r="CO2" i="5078"/>
  <c r="R2" i="5083"/>
  <c r="DS3" i="5081"/>
  <c r="EH3" i="5077"/>
  <c r="R4" i="5083"/>
  <c r="BK3" i="5078"/>
  <c r="DD3" i="5081"/>
  <c r="AG5" i="5077"/>
  <c r="EH5" i="5079"/>
  <c r="DS5" i="5083"/>
  <c r="AG4" i="5082"/>
  <c r="DD4" i="5082"/>
  <c r="CO5" i="5079"/>
  <c r="AG2" i="5078"/>
  <c r="CO4" i="5080"/>
  <c r="BK4" i="5077"/>
  <c r="BL3" i="5077" s="1"/>
  <c r="R5" i="5083"/>
  <c r="AV2" i="5078"/>
  <c r="CO3" i="5077"/>
  <c r="DD3" i="5082"/>
  <c r="BK5" i="5080"/>
  <c r="EH5" i="5083"/>
  <c r="R3" i="5078"/>
  <c r="EH5" i="5081"/>
  <c r="EH1" i="5080"/>
  <c r="BK2" i="5078"/>
  <c r="AG2" i="5081"/>
  <c r="AG4" i="5081"/>
  <c r="DS4" i="5083"/>
  <c r="DD4" i="5078"/>
  <c r="AG3" i="5082"/>
  <c r="DD5" i="5080"/>
  <c r="AV2" i="5081"/>
  <c r="BK4" i="5083"/>
  <c r="DD1" i="5078"/>
  <c r="BK2" i="5079"/>
  <c r="EH4" i="5079"/>
  <c r="CO2" i="5079"/>
  <c r="DS4" i="5080"/>
  <c r="DD3" i="5083"/>
  <c r="AG5" i="5081"/>
  <c r="EH2" i="5080"/>
  <c r="DD5" i="5081"/>
  <c r="CO3" i="5081"/>
  <c r="DD2" i="5078"/>
  <c r="DD3" i="5077"/>
  <c r="AV1" i="5081"/>
  <c r="BK1" i="5078"/>
  <c r="AG4" i="5078"/>
  <c r="AG3" i="5081"/>
  <c r="EH1" i="5077"/>
  <c r="AV3" i="5082"/>
  <c r="R4" i="5078"/>
  <c r="BK1" i="5079"/>
  <c r="CO1" i="5079"/>
  <c r="R5" i="5077"/>
  <c r="R2" i="5078"/>
  <c r="CO3" i="5083"/>
  <c r="CO3" i="5080"/>
  <c r="EH4" i="5077"/>
  <c r="BK5" i="5083"/>
  <c r="AV2" i="5079"/>
  <c r="CO4" i="5083"/>
  <c r="AV4" i="5081"/>
  <c r="EH3" i="5082"/>
  <c r="DS1" i="5080"/>
  <c r="AV4" i="5077"/>
  <c r="DD4" i="5077"/>
  <c r="DS2" i="5081"/>
  <c r="DS2" i="5078"/>
  <c r="EH1" i="5082"/>
  <c r="AV1" i="5079"/>
  <c r="AG2" i="5083"/>
  <c r="DD1" i="5081"/>
  <c r="R4" i="5080"/>
  <c r="EH2" i="5082"/>
  <c r="AV3" i="5079"/>
  <c r="DS1" i="5081"/>
  <c r="AV5" i="5081"/>
  <c r="DS2" i="5082"/>
  <c r="DD2" i="5077"/>
  <c r="CO4" i="5077"/>
  <c r="BK1" i="5080"/>
  <c r="AG1" i="5082"/>
  <c r="CO2" i="5077"/>
  <c r="CO5" i="5077"/>
  <c r="EH4" i="5082"/>
  <c r="AG1" i="5083"/>
  <c r="DD1" i="5080"/>
  <c r="CO1" i="5080"/>
  <c r="AG2" i="5080"/>
  <c r="AH1" i="5080" s="1"/>
  <c r="AV3" i="5078"/>
  <c r="EH2" i="5079"/>
  <c r="CO3" i="5078"/>
  <c r="CP2" i="5078" s="1"/>
  <c r="EH2" i="5081"/>
  <c r="BK4" i="5079"/>
  <c r="AG2" i="5079"/>
  <c r="BK2" i="5080"/>
  <c r="AV2" i="5082"/>
  <c r="AW1" i="5082" s="1"/>
  <c r="EH3" i="5078"/>
  <c r="AG2" i="5077"/>
  <c r="R3" i="5077"/>
  <c r="CO2" i="5083"/>
  <c r="CP1" i="5083" s="1"/>
  <c r="AV1" i="5078"/>
  <c r="AG5" i="5082"/>
  <c r="DD2" i="5081"/>
  <c r="EH1" i="5078"/>
  <c r="AV4" i="5082"/>
  <c r="BK3" i="5082"/>
  <c r="EH5" i="5077"/>
  <c r="CO3" i="5082"/>
  <c r="AG2" i="5082"/>
  <c r="BK3" i="5081"/>
  <c r="CO4" i="5082"/>
  <c r="BK1" i="5077"/>
  <c r="DD1" i="5082"/>
  <c r="DS1" i="5082"/>
  <c r="R3" i="5080"/>
  <c r="DD2" i="5079"/>
  <c r="CO2" i="5081"/>
  <c r="AV3" i="5083"/>
  <c r="R2" i="5080"/>
  <c r="AV2" i="5080"/>
  <c r="R4" i="5077"/>
  <c r="R1" i="5078"/>
  <c r="AG1" i="5079"/>
  <c r="DS3" i="5083"/>
  <c r="R3" i="5083"/>
  <c r="AV4" i="5083"/>
  <c r="BK2" i="5081"/>
  <c r="BK4" i="5081"/>
  <c r="AV1" i="5077"/>
  <c r="DS3" i="5082"/>
  <c r="DD2" i="5080"/>
  <c r="AV3" i="5077"/>
  <c r="EH1" i="5079"/>
  <c r="EH1" i="5081"/>
  <c r="BK4" i="5078"/>
  <c r="CO5" i="5083"/>
  <c r="DS4" i="5081"/>
  <c r="AG1" i="5078"/>
  <c r="CO2" i="5080"/>
  <c r="AV3" i="5081"/>
  <c r="AV2" i="5083"/>
  <c r="AW1" i="5083" s="1"/>
  <c r="AG4" i="5079"/>
  <c r="AV4" i="5080"/>
  <c r="DD4" i="5080"/>
  <c r="DD2" i="5083"/>
  <c r="CO2" i="5082"/>
  <c r="R3" i="5082"/>
  <c r="BK2" i="5082"/>
  <c r="BK5" i="5079"/>
  <c r="DD5" i="5077"/>
  <c r="DD1" i="5077"/>
  <c r="DD1" i="5079"/>
  <c r="DS5" i="5082"/>
  <c r="AV3" i="5080"/>
  <c r="CO1" i="5081"/>
  <c r="EH3" i="5079"/>
  <c r="DS2" i="5080"/>
  <c r="BK1" i="5081"/>
  <c r="R4" i="5079"/>
  <c r="AG1" i="5077"/>
  <c r="CO1" i="5082"/>
  <c r="R1" i="5080"/>
  <c r="EH4" i="5083"/>
  <c r="AV1" i="5080"/>
  <c r="EH4" i="5080"/>
  <c r="EH3" i="5083"/>
  <c r="AG1" i="5081"/>
  <c r="DS1" i="5078"/>
  <c r="DS2" i="5077"/>
  <c r="CO1" i="5078"/>
  <c r="B78" i="10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EI1" i="5078" l="1"/>
  <c r="S1" i="5077"/>
  <c r="DT1" i="5083"/>
  <c r="EI1" i="5083"/>
  <c r="AH3" i="5083"/>
  <c r="DE3" i="5079"/>
  <c r="S3" i="5081"/>
  <c r="CP3" i="5081"/>
  <c r="DT2" i="5078"/>
  <c r="AH2" i="5078"/>
  <c r="DE2" i="5078"/>
  <c r="AW2" i="5078"/>
  <c r="DT3" i="5080"/>
  <c r="S2" i="5079"/>
  <c r="S3" i="5079"/>
  <c r="BL3" i="5080"/>
  <c r="BL2" i="5083"/>
  <c r="DT3" i="5077"/>
  <c r="AH3" i="5080"/>
  <c r="BL1" i="5083"/>
  <c r="DE3" i="5083"/>
  <c r="EI2" i="5083"/>
  <c r="DT2" i="5077"/>
  <c r="AH1" i="5078"/>
  <c r="BL2" i="5078"/>
  <c r="DT2" i="5079"/>
  <c r="AW3" i="5079"/>
  <c r="DE3" i="5080"/>
  <c r="EI2" i="5078"/>
  <c r="EJ1" i="5078" s="1"/>
  <c r="EK1" i="5078" s="1"/>
  <c r="EL1" i="5078" s="1"/>
  <c r="EM1" i="5078" s="1"/>
  <c r="EN1" i="5078" s="1"/>
  <c r="EO1" i="5078" s="1"/>
  <c r="S1" i="5083"/>
  <c r="AH3" i="5077"/>
  <c r="BL1" i="5082"/>
  <c r="CP1" i="5078"/>
  <c r="CQ1" i="5078" s="1"/>
  <c r="CR1" i="5078" s="1"/>
  <c r="CS1" i="5078" s="1"/>
  <c r="CT1" i="5078" s="1"/>
  <c r="CU1" i="5078" s="1"/>
  <c r="CV1" i="5078" s="1"/>
  <c r="S3" i="5082"/>
  <c r="AW3" i="5080"/>
  <c r="CP3" i="5080"/>
  <c r="S2" i="5081"/>
  <c r="S3" i="5077"/>
  <c r="S1" i="5079"/>
  <c r="AH3" i="5079"/>
  <c r="BL3" i="5082"/>
  <c r="DT3" i="5079"/>
  <c r="DT1" i="5079"/>
  <c r="DE1" i="5078"/>
  <c r="S2" i="5078"/>
  <c r="EI3" i="5081"/>
  <c r="DE1" i="5083"/>
  <c r="S1" i="5081"/>
  <c r="EI3" i="5080"/>
  <c r="DT3" i="5081"/>
  <c r="DE3" i="5082"/>
  <c r="CP3" i="5079"/>
  <c r="DT1" i="5078"/>
  <c r="BL3" i="5083"/>
  <c r="S3" i="5080"/>
  <c r="EI3" i="5077"/>
  <c r="BL3" i="5079"/>
  <c r="BL1" i="5078"/>
  <c r="AH2" i="5080"/>
  <c r="AI2" i="5080" s="1"/>
  <c r="CP3" i="5082"/>
  <c r="DE2" i="5083"/>
  <c r="AW2" i="5082"/>
  <c r="AX1" i="5082" s="1"/>
  <c r="DE3" i="5081"/>
  <c r="EI3" i="5079"/>
  <c r="CP2" i="5077"/>
  <c r="S3" i="5083"/>
  <c r="CP2" i="5083"/>
  <c r="S1" i="5078"/>
  <c r="DT3" i="5083"/>
  <c r="AH3" i="5082"/>
  <c r="DT1" i="5077"/>
  <c r="DU1" i="5077" s="1"/>
  <c r="BL3" i="5081"/>
  <c r="AW3" i="5077"/>
  <c r="CP3" i="5077"/>
  <c r="AW3" i="5083"/>
  <c r="DT2" i="5083"/>
  <c r="AW1" i="5078"/>
  <c r="AH3" i="5081"/>
  <c r="AH1" i="5077"/>
  <c r="AH2" i="5077"/>
  <c r="DE1" i="5082"/>
  <c r="DE2" i="5082"/>
  <c r="AH2" i="5083"/>
  <c r="AH1" i="5083"/>
  <c r="AH1" i="5081"/>
  <c r="AH2" i="5081"/>
  <c r="BL2" i="5082"/>
  <c r="BL1" i="5077"/>
  <c r="BL2" i="5077"/>
  <c r="BM2" i="5077" s="1"/>
  <c r="CP3" i="5083"/>
  <c r="CP1" i="5077"/>
  <c r="EI3" i="5083"/>
  <c r="BL1" i="5081"/>
  <c r="BL2" i="5081"/>
  <c r="DE1" i="5079"/>
  <c r="DE2" i="5079"/>
  <c r="AW3" i="5081"/>
  <c r="EI2" i="5081"/>
  <c r="EI1" i="5081"/>
  <c r="DT3" i="5082"/>
  <c r="DT1" i="5081"/>
  <c r="DT2" i="5081"/>
  <c r="EI2" i="5079"/>
  <c r="EI1" i="5079"/>
  <c r="AH1" i="5079"/>
  <c r="AH2" i="5079"/>
  <c r="AW1" i="5080"/>
  <c r="AW2" i="5080"/>
  <c r="DT1" i="5082"/>
  <c r="DT2" i="5082"/>
  <c r="EI3" i="5082"/>
  <c r="AW1" i="5081"/>
  <c r="AW2" i="5081"/>
  <c r="AX2" i="5081" s="1"/>
  <c r="BL2" i="5080"/>
  <c r="BL1" i="5080"/>
  <c r="EI2" i="5082"/>
  <c r="EI1" i="5082"/>
  <c r="S2" i="5082"/>
  <c r="BL2" i="5079"/>
  <c r="BL1" i="5079"/>
  <c r="DE3" i="5077"/>
  <c r="EI1" i="5080"/>
  <c r="EI2" i="5080"/>
  <c r="AH2" i="5082"/>
  <c r="AH1" i="5082"/>
  <c r="AW1" i="5079"/>
  <c r="AW2" i="5079"/>
  <c r="S1" i="5080"/>
  <c r="S2" i="5080"/>
  <c r="AW2" i="5083"/>
  <c r="CP2" i="5080"/>
  <c r="CP1" i="5080"/>
  <c r="S2" i="5077"/>
  <c r="S2" i="5083"/>
  <c r="DE1" i="5081"/>
  <c r="DE2" i="5081"/>
  <c r="EI2" i="5077"/>
  <c r="EI1" i="5077"/>
  <c r="DE1" i="5077"/>
  <c r="DE2" i="5077"/>
  <c r="AW1" i="5077"/>
  <c r="AW2" i="5077"/>
  <c r="DT1" i="5080"/>
  <c r="DT2" i="5080"/>
  <c r="CP1" i="5079"/>
  <c r="CP2" i="5079"/>
  <c r="CP1" i="5082"/>
  <c r="CP2" i="5082"/>
  <c r="CP1" i="5081"/>
  <c r="CP2" i="5081"/>
  <c r="DE1" i="5080"/>
  <c r="DE2" i="5080"/>
  <c r="AW3" i="5082"/>
  <c r="O22" i="3651"/>
  <c r="Q22" i="3651" s="1"/>
  <c r="O23" i="3651"/>
  <c r="Q23" i="3651" s="1"/>
  <c r="O24" i="3651"/>
  <c r="Q24" i="3651" s="1"/>
  <c r="O25" i="3651"/>
  <c r="P25" i="3651" s="1"/>
  <c r="O26" i="3651"/>
  <c r="P26" i="3651" s="1"/>
  <c r="O27" i="3651"/>
  <c r="P27" i="3651" s="1"/>
  <c r="O28" i="3651"/>
  <c r="P28" i="3651" s="1"/>
  <c r="O29" i="3651"/>
  <c r="Q29" i="3651" s="1"/>
  <c r="O30" i="3651"/>
  <c r="Q30" i="3651" s="1"/>
  <c r="O31" i="3651"/>
  <c r="Q31" i="3651" s="1"/>
  <c r="O32" i="3651"/>
  <c r="Q32" i="3651" s="1"/>
  <c r="O33" i="3651"/>
  <c r="Q33" i="3651" s="1"/>
  <c r="O34" i="3651"/>
  <c r="P34" i="3651" s="1"/>
  <c r="O35" i="3651"/>
  <c r="P35" i="3651" s="1"/>
  <c r="O36" i="3651"/>
  <c r="P36" i="3651" s="1"/>
  <c r="O37" i="3651"/>
  <c r="P37" i="3651" s="1"/>
  <c r="O38" i="3651"/>
  <c r="Q38" i="3651" s="1"/>
  <c r="O39" i="3651"/>
  <c r="Q39" i="3651" s="1"/>
  <c r="O40" i="3651"/>
  <c r="Q40" i="3651" s="1"/>
  <c r="O41" i="3651"/>
  <c r="Q41" i="3651" s="1"/>
  <c r="O42" i="3651"/>
  <c r="P42" i="3651" s="1"/>
  <c r="O43" i="3651"/>
  <c r="P43" i="3651" s="1"/>
  <c r="O44" i="3651"/>
  <c r="P44" i="3651" s="1"/>
  <c r="O45" i="3651"/>
  <c r="P45" i="3651" s="1"/>
  <c r="O46" i="3651"/>
  <c r="Q46" i="3651" s="1"/>
  <c r="O47" i="3651"/>
  <c r="P47" i="3651" s="1"/>
  <c r="O48" i="3651"/>
  <c r="Q48" i="3651" s="1"/>
  <c r="O49" i="3651"/>
  <c r="P49" i="3651" s="1"/>
  <c r="O50" i="3651"/>
  <c r="P50" i="3651" s="1"/>
  <c r="O51" i="3651"/>
  <c r="P51" i="3651" s="1"/>
  <c r="O52" i="3651"/>
  <c r="P52" i="3651" s="1"/>
  <c r="O53" i="3651"/>
  <c r="P53" i="3651" s="1"/>
  <c r="O54" i="3651"/>
  <c r="Q54" i="3651" s="1"/>
  <c r="O55" i="3651"/>
  <c r="Q55" i="3651" s="1"/>
  <c r="O56" i="3651"/>
  <c r="Q56" i="3651" s="1"/>
  <c r="O57" i="3651"/>
  <c r="P57" i="3651" s="1"/>
  <c r="O58" i="3651"/>
  <c r="P58" i="3651" s="1"/>
  <c r="O59" i="3651"/>
  <c r="P59" i="3651" s="1"/>
  <c r="O60" i="3651"/>
  <c r="P60" i="3651" s="1"/>
  <c r="O61" i="3651"/>
  <c r="P61" i="3651" s="1"/>
  <c r="O62" i="3651"/>
  <c r="Q62" i="3651" s="1"/>
  <c r="O63" i="3651"/>
  <c r="Q63" i="3651" s="1"/>
  <c r="O64" i="3651"/>
  <c r="Q64" i="3651" s="1"/>
  <c r="O65" i="3651"/>
  <c r="P65" i="3651" s="1"/>
  <c r="O66" i="3651"/>
  <c r="P66" i="3651" s="1"/>
  <c r="O67" i="3651"/>
  <c r="P67" i="3651" s="1"/>
  <c r="O68" i="3651"/>
  <c r="P68" i="3651" s="1"/>
  <c r="O69" i="3651"/>
  <c r="P69" i="3651" s="1"/>
  <c r="O70" i="3651"/>
  <c r="Q70" i="3651" s="1"/>
  <c r="O71" i="3651"/>
  <c r="P71" i="3651" s="1"/>
  <c r="O72" i="3651"/>
  <c r="Q72" i="3651" s="1"/>
  <c r="O73" i="3651"/>
  <c r="Q73" i="3651" s="1"/>
  <c r="O74" i="3651"/>
  <c r="P74" i="3651" s="1"/>
  <c r="O75" i="3651"/>
  <c r="P75" i="3651" s="1"/>
  <c r="O76" i="3651"/>
  <c r="P76" i="3651" s="1"/>
  <c r="O77" i="3651"/>
  <c r="P77" i="3651" s="1"/>
  <c r="O78" i="3651"/>
  <c r="Q78" i="3651" s="1"/>
  <c r="O79" i="3651"/>
  <c r="Q79" i="3651" s="1"/>
  <c r="O80" i="3651"/>
  <c r="Q80" i="3651" s="1"/>
  <c r="O81" i="3651"/>
  <c r="P81" i="3651" s="1"/>
  <c r="O82" i="3651"/>
  <c r="P82" i="3651" s="1"/>
  <c r="O83" i="3651"/>
  <c r="P83" i="3651" s="1"/>
  <c r="O84" i="3651"/>
  <c r="P84" i="3651" s="1"/>
  <c r="O85" i="3651"/>
  <c r="P85" i="3651" s="1"/>
  <c r="O86" i="3651"/>
  <c r="Q86" i="3651" s="1"/>
  <c r="O87" i="3651"/>
  <c r="Q87" i="3651" s="1"/>
  <c r="O88" i="3651"/>
  <c r="Q88" i="3651" s="1"/>
  <c r="O89" i="3651"/>
  <c r="Q89" i="3651" s="1"/>
  <c r="O90" i="3651"/>
  <c r="P90" i="3651" s="1"/>
  <c r="O91" i="3651"/>
  <c r="P91" i="3651" s="1"/>
  <c r="O92" i="3651"/>
  <c r="P92" i="3651" s="1"/>
  <c r="O93" i="3651"/>
  <c r="P93" i="3651" s="1"/>
  <c r="O94" i="3651"/>
  <c r="Q94" i="3651" s="1"/>
  <c r="O95" i="3651"/>
  <c r="P95" i="3651" s="1"/>
  <c r="O96" i="3651"/>
  <c r="Q96" i="3651" s="1"/>
  <c r="O97" i="3651"/>
  <c r="Q97" i="3651" s="1"/>
  <c r="O98" i="3651"/>
  <c r="P98" i="3651" s="1"/>
  <c r="O99" i="3651"/>
  <c r="P99" i="3651" s="1"/>
  <c r="O100" i="3651"/>
  <c r="P100" i="3651" s="1"/>
  <c r="O101" i="3651"/>
  <c r="P101" i="3651" s="1"/>
  <c r="O102" i="3651"/>
  <c r="Q102" i="3651" s="1"/>
  <c r="O103" i="3651"/>
  <c r="Q103" i="3651" s="1"/>
  <c r="O104" i="3651"/>
  <c r="Q104" i="3651" s="1"/>
  <c r="B74" i="10"/>
  <c r="B75" i="10"/>
  <c r="B73" i="10"/>
  <c r="B72" i="10"/>
  <c r="B71" i="10"/>
  <c r="B70" i="10"/>
  <c r="B69" i="10"/>
  <c r="N3" i="10"/>
  <c r="AD4" i="3651" s="1"/>
  <c r="T3" i="10"/>
  <c r="AC4" i="3651" s="1"/>
  <c r="N4" i="10"/>
  <c r="T4" i="10"/>
  <c r="AC5" i="3651" s="1"/>
  <c r="N5" i="10"/>
  <c r="T5" i="10"/>
  <c r="AC6" i="3651" s="1"/>
  <c r="N6" i="10"/>
  <c r="T6" i="10"/>
  <c r="AC7" i="3651" s="1"/>
  <c r="N7" i="10"/>
  <c r="T7" i="10"/>
  <c r="AC8" i="3651" s="1"/>
  <c r="N8" i="10"/>
  <c r="T8" i="10"/>
  <c r="AC9" i="3651" s="1"/>
  <c r="N9" i="10"/>
  <c r="T9" i="10"/>
  <c r="AC10" i="3651" s="1"/>
  <c r="N10" i="10"/>
  <c r="T10" i="10"/>
  <c r="AC11" i="3651" s="1"/>
  <c r="N11" i="10"/>
  <c r="T11" i="10"/>
  <c r="AC12" i="3651" s="1"/>
  <c r="N12" i="10"/>
  <c r="T12" i="10"/>
  <c r="AC13" i="3651" s="1"/>
  <c r="N13" i="10"/>
  <c r="T13" i="10"/>
  <c r="AC14" i="3651" s="1"/>
  <c r="N14" i="10"/>
  <c r="T14" i="10"/>
  <c r="AC15" i="3651" s="1"/>
  <c r="N15" i="10"/>
  <c r="T15" i="10"/>
  <c r="AC16" i="3651" s="1"/>
  <c r="N16" i="10"/>
  <c r="T16" i="10"/>
  <c r="AC17" i="3651" s="1"/>
  <c r="N17" i="10"/>
  <c r="T17" i="10"/>
  <c r="AC18" i="3651" s="1"/>
  <c r="N18" i="10"/>
  <c r="T18" i="10"/>
  <c r="AC19" i="3651" s="1"/>
  <c r="N19" i="10"/>
  <c r="T19" i="10"/>
  <c r="AC20" i="3651" s="1"/>
  <c r="N20" i="10"/>
  <c r="T20" i="10"/>
  <c r="AC21" i="3651" s="1"/>
  <c r="N21" i="10"/>
  <c r="T21" i="10"/>
  <c r="AC22" i="3651" s="1"/>
  <c r="T2" i="10"/>
  <c r="AC3" i="3651" s="1"/>
  <c r="N2" i="10"/>
  <c r="AD3" i="3651" s="1"/>
  <c r="AI2" i="5081" l="1"/>
  <c r="DU1" i="5083"/>
  <c r="EJ1" i="5083"/>
  <c r="EK1" i="5083" s="1"/>
  <c r="EL1" i="5083" s="1"/>
  <c r="EM1" i="5083" s="1"/>
  <c r="EN1" i="5083" s="1"/>
  <c r="EO1" i="5083" s="1"/>
  <c r="AI2" i="5083"/>
  <c r="EJ1" i="5077"/>
  <c r="BM2" i="5080"/>
  <c r="T1" i="5079"/>
  <c r="BM2" i="5083"/>
  <c r="EJ1" i="5079"/>
  <c r="DF2" i="5079"/>
  <c r="AI2" i="5077"/>
  <c r="EJ2" i="5083"/>
  <c r="CQ2" i="5081"/>
  <c r="DU1" i="5078"/>
  <c r="DV1" i="5078" s="1"/>
  <c r="DW1" i="5078" s="1"/>
  <c r="DX1" i="5078" s="1"/>
  <c r="DY1" i="5078" s="1"/>
  <c r="DZ1" i="5078" s="1"/>
  <c r="T2" i="5081"/>
  <c r="DF2" i="5077"/>
  <c r="AI1" i="5083"/>
  <c r="DF1" i="5078"/>
  <c r="DG1" i="5078" s="1"/>
  <c r="DH1" i="5078" s="1"/>
  <c r="DI1" i="5078" s="1"/>
  <c r="DJ1" i="5078" s="1"/>
  <c r="DK1" i="5078" s="1"/>
  <c r="DU2" i="5079"/>
  <c r="AX2" i="5079"/>
  <c r="AI1" i="5078"/>
  <c r="AJ1" i="5078" s="1"/>
  <c r="AK1" i="5078" s="1"/>
  <c r="AL1" i="5078" s="1"/>
  <c r="AM1" i="5078" s="1"/>
  <c r="AN1" i="5078" s="1"/>
  <c r="T2" i="5082"/>
  <c r="DU2" i="5077"/>
  <c r="DV1" i="5077" s="1"/>
  <c r="DW1" i="5077" s="1"/>
  <c r="DX1" i="5077" s="1"/>
  <c r="DY1" i="5077" s="1"/>
  <c r="DZ1" i="5077" s="1"/>
  <c r="AX1" i="5078"/>
  <c r="AY1" i="5078" s="1"/>
  <c r="AZ1" i="5078" s="1"/>
  <c r="BA1" i="5078" s="1"/>
  <c r="BB1" i="5078" s="1"/>
  <c r="BC1" i="5078" s="1"/>
  <c r="T2" i="5079"/>
  <c r="AI2" i="5079"/>
  <c r="DU1" i="5079"/>
  <c r="DV1" i="5079" s="1"/>
  <c r="DW1" i="5079" s="1"/>
  <c r="DX1" i="5079" s="1"/>
  <c r="DY1" i="5079" s="1"/>
  <c r="DZ1" i="5079" s="1"/>
  <c r="BM1" i="5083"/>
  <c r="EJ2" i="5079"/>
  <c r="BM2" i="5082"/>
  <c r="BM1" i="5078"/>
  <c r="BN1" i="5078" s="1"/>
  <c r="BO1" i="5078" s="1"/>
  <c r="BP1" i="5078" s="1"/>
  <c r="BQ1" i="5078" s="1"/>
  <c r="BR1" i="5078" s="1"/>
  <c r="T2" i="5077"/>
  <c r="AI1" i="5082"/>
  <c r="EJ1" i="5082"/>
  <c r="DF2" i="5083"/>
  <c r="DU2" i="5080"/>
  <c r="AX2" i="5080"/>
  <c r="CQ2" i="5080"/>
  <c r="CQ2" i="5077"/>
  <c r="CQ2" i="5083"/>
  <c r="DF2" i="5080"/>
  <c r="CQ2" i="5079"/>
  <c r="CQ1" i="5080"/>
  <c r="DU2" i="5082"/>
  <c r="BM2" i="5081"/>
  <c r="CQ2" i="5082"/>
  <c r="DF2" i="5082"/>
  <c r="CQ1" i="5083"/>
  <c r="T1" i="5078"/>
  <c r="U1" i="5078" s="1"/>
  <c r="V1" i="5078" s="1"/>
  <c r="W1" i="5078" s="1"/>
  <c r="X1" i="5078" s="1"/>
  <c r="Y1" i="5078" s="1"/>
  <c r="T1" i="5081"/>
  <c r="BM2" i="5079"/>
  <c r="DU2" i="5081"/>
  <c r="EJ2" i="5077"/>
  <c r="EK1" i="5077" s="1"/>
  <c r="EL1" i="5077" s="1"/>
  <c r="EM1" i="5077" s="1"/>
  <c r="EN1" i="5077" s="1"/>
  <c r="EO1" i="5077" s="1"/>
  <c r="EJ2" i="5080"/>
  <c r="AX2" i="5077"/>
  <c r="T2" i="5080"/>
  <c r="CQ1" i="5077"/>
  <c r="T1" i="5077"/>
  <c r="AX2" i="5082"/>
  <c r="AY1" i="5082" s="1"/>
  <c r="AZ1" i="5082" s="1"/>
  <c r="BA1" i="5082" s="1"/>
  <c r="BB1" i="5082" s="1"/>
  <c r="BC1" i="5082" s="1"/>
  <c r="EJ2" i="5081"/>
  <c r="DF2" i="5081"/>
  <c r="AI2" i="5082"/>
  <c r="T2" i="5083"/>
  <c r="AI1" i="5080"/>
  <c r="AJ1" i="5080" s="1"/>
  <c r="AK1" i="5080" s="1"/>
  <c r="AL1" i="5080" s="1"/>
  <c r="AM1" i="5080" s="1"/>
  <c r="AN1" i="5080" s="1"/>
  <c r="DF1" i="5083"/>
  <c r="BM1" i="5077"/>
  <c r="BN1" i="5077" s="1"/>
  <c r="BO1" i="5077" s="1"/>
  <c r="BP1" i="5077" s="1"/>
  <c r="BQ1" i="5077" s="1"/>
  <c r="BR1" i="5077" s="1"/>
  <c r="EJ2" i="5082"/>
  <c r="AX2" i="5083"/>
  <c r="BM1" i="5080"/>
  <c r="EJ1" i="5081"/>
  <c r="DF1" i="5082"/>
  <c r="DF1" i="5081"/>
  <c r="T1" i="5082"/>
  <c r="BM1" i="5079"/>
  <c r="DU2" i="5083"/>
  <c r="DV1" i="5083" s="1"/>
  <c r="DW1" i="5083" s="1"/>
  <c r="DX1" i="5083" s="1"/>
  <c r="DY1" i="5083" s="1"/>
  <c r="DZ1" i="5083" s="1"/>
  <c r="AX1" i="5077"/>
  <c r="AX1" i="5080"/>
  <c r="AI1" i="5081"/>
  <c r="AJ1" i="5081" s="1"/>
  <c r="AK1" i="5081" s="1"/>
  <c r="AL1" i="5081" s="1"/>
  <c r="AM1" i="5081" s="1"/>
  <c r="AN1" i="5081" s="1"/>
  <c r="AX1" i="5083"/>
  <c r="DU1" i="5082"/>
  <c r="BM1" i="5081"/>
  <c r="DF1" i="5077"/>
  <c r="CQ1" i="5081"/>
  <c r="AX1" i="5079"/>
  <c r="AI1" i="5079"/>
  <c r="DF1" i="5080"/>
  <c r="T1" i="5080"/>
  <c r="AX1" i="5081"/>
  <c r="AY1" i="5081" s="1"/>
  <c r="AZ1" i="5081" s="1"/>
  <c r="BA1" i="5081" s="1"/>
  <c r="BB1" i="5081" s="1"/>
  <c r="BC1" i="5081" s="1"/>
  <c r="BM1" i="5082"/>
  <c r="DU1" i="5081"/>
  <c r="CQ1" i="5079"/>
  <c r="EJ1" i="5080"/>
  <c r="AI1" i="5077"/>
  <c r="AJ1" i="5077" s="1"/>
  <c r="AK1" i="5077" s="1"/>
  <c r="AL1" i="5077" s="1"/>
  <c r="AM1" i="5077" s="1"/>
  <c r="AN1" i="5077" s="1"/>
  <c r="T1" i="5083"/>
  <c r="CQ1" i="5082"/>
  <c r="DU1" i="5080"/>
  <c r="DF1" i="5079"/>
  <c r="DG1" i="5079" s="1"/>
  <c r="DH1" i="5079" s="1"/>
  <c r="DI1" i="5079" s="1"/>
  <c r="DJ1" i="5079" s="1"/>
  <c r="DK1" i="5079" s="1"/>
  <c r="P14" i="10"/>
  <c r="S14" i="10" s="1"/>
  <c r="AD15" i="3651"/>
  <c r="O13" i="10"/>
  <c r="AD14" i="3651"/>
  <c r="AD6" i="3651"/>
  <c r="O20" i="10"/>
  <c r="AD21" i="3651"/>
  <c r="O16" i="10"/>
  <c r="AD17" i="3651"/>
  <c r="P12" i="10"/>
  <c r="S12" i="10" s="1"/>
  <c r="AD13" i="3651"/>
  <c r="AD9" i="3651"/>
  <c r="AD5" i="3651"/>
  <c r="AD7" i="3651"/>
  <c r="P17" i="10"/>
  <c r="S17" i="10" s="1"/>
  <c r="AD18" i="3651"/>
  <c r="O9" i="10"/>
  <c r="AD10" i="3651"/>
  <c r="P18" i="10"/>
  <c r="S18" i="10" s="1"/>
  <c r="AD19" i="3651"/>
  <c r="P10" i="10"/>
  <c r="S10" i="10" s="1"/>
  <c r="AD11" i="3651"/>
  <c r="P21" i="10"/>
  <c r="S21" i="10" s="1"/>
  <c r="AD22" i="3651"/>
  <c r="O19" i="10"/>
  <c r="AD20" i="3651"/>
  <c r="O15" i="10"/>
  <c r="AD16" i="3651"/>
  <c r="O11" i="10"/>
  <c r="AD12" i="3651"/>
  <c r="AD8" i="3651"/>
  <c r="P48" i="3651"/>
  <c r="P97" i="3651"/>
  <c r="P80" i="3651"/>
  <c r="P32" i="3651"/>
  <c r="Q82" i="3651"/>
  <c r="P33" i="3651"/>
  <c r="Q59" i="3651"/>
  <c r="P41" i="3651"/>
  <c r="Q81" i="3651"/>
  <c r="P104" i="3651"/>
  <c r="P40" i="3651"/>
  <c r="Q65" i="3651"/>
  <c r="P73" i="3651"/>
  <c r="P23" i="3651"/>
  <c r="Q57" i="3651"/>
  <c r="P72" i="3651"/>
  <c r="P22" i="3651"/>
  <c r="Q42" i="3651"/>
  <c r="Q58" i="3651"/>
  <c r="Q83" i="3651"/>
  <c r="P96" i="3651"/>
  <c r="P64" i="3651"/>
  <c r="Q74" i="3651"/>
  <c r="Q51" i="3651"/>
  <c r="Q98" i="3651"/>
  <c r="Q75" i="3651"/>
  <c r="Q34" i="3651"/>
  <c r="P89" i="3651"/>
  <c r="P30" i="3651"/>
  <c r="Q91" i="3651"/>
  <c r="Q50" i="3651"/>
  <c r="Q26" i="3651"/>
  <c r="Q99" i="3651"/>
  <c r="P88" i="3651"/>
  <c r="P56" i="3651"/>
  <c r="Q90" i="3651"/>
  <c r="Q67" i="3651"/>
  <c r="Q49" i="3651"/>
  <c r="Q25" i="3651"/>
  <c r="Q35" i="3651"/>
  <c r="P24" i="3651"/>
  <c r="Q66" i="3651"/>
  <c r="Q43" i="3651"/>
  <c r="Q101" i="3651"/>
  <c r="Q93" i="3651"/>
  <c r="Q85" i="3651"/>
  <c r="Q77" i="3651"/>
  <c r="Q69" i="3651"/>
  <c r="Q61" i="3651"/>
  <c r="Q53" i="3651"/>
  <c r="Q45" i="3651"/>
  <c r="Q37" i="3651"/>
  <c r="Q28" i="3651"/>
  <c r="Q100" i="3651"/>
  <c r="Q92" i="3651"/>
  <c r="Q84" i="3651"/>
  <c r="Q76" i="3651"/>
  <c r="Q68" i="3651"/>
  <c r="Q60" i="3651"/>
  <c r="Q52" i="3651"/>
  <c r="Q44" i="3651"/>
  <c r="Q36" i="3651"/>
  <c r="Q27" i="3651"/>
  <c r="P87" i="3651"/>
  <c r="P55" i="3651"/>
  <c r="P102" i="3651"/>
  <c r="P94" i="3651"/>
  <c r="P86" i="3651"/>
  <c r="P78" i="3651"/>
  <c r="P70" i="3651"/>
  <c r="P62" i="3651"/>
  <c r="P54" i="3651"/>
  <c r="P46" i="3651"/>
  <c r="P38" i="3651"/>
  <c r="P29" i="3651"/>
  <c r="P103" i="3651"/>
  <c r="P79" i="3651"/>
  <c r="P63" i="3651"/>
  <c r="P39" i="3651"/>
  <c r="Q95" i="3651"/>
  <c r="Q71" i="3651"/>
  <c r="Q47" i="3651"/>
  <c r="P31" i="3651"/>
  <c r="O12" i="10"/>
  <c r="P15" i="10"/>
  <c r="S15" i="10" s="1"/>
  <c r="O21" i="10"/>
  <c r="O18" i="10"/>
  <c r="P13" i="10"/>
  <c r="S13" i="10" s="1"/>
  <c r="O17" i="10"/>
  <c r="P9" i="10"/>
  <c r="S9" i="10" s="1"/>
  <c r="O10" i="10"/>
  <c r="O14" i="10"/>
  <c r="P20" i="10"/>
  <c r="S20" i="10" s="1"/>
  <c r="P16" i="10"/>
  <c r="S16" i="10" s="1"/>
  <c r="P19" i="10"/>
  <c r="S19" i="10" s="1"/>
  <c r="P11" i="10"/>
  <c r="S11" i="10" s="1"/>
  <c r="B67" i="10"/>
  <c r="B66" i="10"/>
  <c r="B17" i="10"/>
  <c r="U1" i="5079" l="1"/>
  <c r="V1" i="5079" s="1"/>
  <c r="W1" i="5079" s="1"/>
  <c r="X1" i="5079" s="1"/>
  <c r="Y1" i="5079" s="1"/>
  <c r="AJ1" i="5083"/>
  <c r="AK1" i="5083" s="1"/>
  <c r="AL1" i="5083" s="1"/>
  <c r="AM1" i="5083" s="1"/>
  <c r="AN1" i="5083" s="1"/>
  <c r="CR1" i="5083"/>
  <c r="CS1" i="5083" s="1"/>
  <c r="CT1" i="5083" s="1"/>
  <c r="CU1" i="5083" s="1"/>
  <c r="CV1" i="5083" s="1"/>
  <c r="EK1" i="5079"/>
  <c r="EL1" i="5079" s="1"/>
  <c r="EM1" i="5079" s="1"/>
  <c r="EN1" i="5079" s="1"/>
  <c r="EO1" i="5079" s="1"/>
  <c r="BN1" i="5080"/>
  <c r="BO1" i="5080" s="1"/>
  <c r="BP1" i="5080" s="1"/>
  <c r="BQ1" i="5080" s="1"/>
  <c r="BR1" i="5080" s="1"/>
  <c r="BN1" i="5083"/>
  <c r="BO1" i="5083" s="1"/>
  <c r="BP1" i="5083" s="1"/>
  <c r="BQ1" i="5083" s="1"/>
  <c r="BR1" i="5083" s="1"/>
  <c r="DG1" i="5077"/>
  <c r="DH1" i="5077" s="1"/>
  <c r="DI1" i="5077" s="1"/>
  <c r="DJ1" i="5077" s="1"/>
  <c r="DK1" i="5077" s="1"/>
  <c r="EK1" i="5082"/>
  <c r="EL1" i="5082" s="1"/>
  <c r="EM1" i="5082" s="1"/>
  <c r="EN1" i="5082" s="1"/>
  <c r="EO1" i="5082" s="1"/>
  <c r="CR1" i="5081"/>
  <c r="CS1" i="5081" s="1"/>
  <c r="CT1" i="5081" s="1"/>
  <c r="CU1" i="5081" s="1"/>
  <c r="CV1" i="5081" s="1"/>
  <c r="U1" i="5081"/>
  <c r="V1" i="5081" s="1"/>
  <c r="W1" i="5081" s="1"/>
  <c r="X1" i="5081" s="1"/>
  <c r="Y1" i="5081" s="1"/>
  <c r="U1" i="5082"/>
  <c r="V1" i="5082" s="1"/>
  <c r="W1" i="5082" s="1"/>
  <c r="X1" i="5082" s="1"/>
  <c r="Y1" i="5082" s="1"/>
  <c r="CR1" i="5077"/>
  <c r="CS1" i="5077" s="1"/>
  <c r="CT1" i="5077" s="1"/>
  <c r="CU1" i="5077" s="1"/>
  <c r="CV1" i="5077" s="1"/>
  <c r="CR1" i="5082"/>
  <c r="CS1" i="5082" s="1"/>
  <c r="CT1" i="5082" s="1"/>
  <c r="CU1" i="5082" s="1"/>
  <c r="CV1" i="5082" s="1"/>
  <c r="AY1" i="5079"/>
  <c r="AZ1" i="5079" s="1"/>
  <c r="BA1" i="5079" s="1"/>
  <c r="BB1" i="5079" s="1"/>
  <c r="BC1" i="5079" s="1"/>
  <c r="AJ1" i="5079"/>
  <c r="AK1" i="5079" s="1"/>
  <c r="AL1" i="5079" s="1"/>
  <c r="AM1" i="5079" s="1"/>
  <c r="AN1" i="5079" s="1"/>
  <c r="U1" i="5077"/>
  <c r="V1" i="5077" s="1"/>
  <c r="W1" i="5077" s="1"/>
  <c r="X1" i="5077" s="1"/>
  <c r="Y1" i="5077" s="1"/>
  <c r="BN1" i="5082"/>
  <c r="BO1" i="5082" s="1"/>
  <c r="BP1" i="5082" s="1"/>
  <c r="BQ1" i="5082" s="1"/>
  <c r="BR1" i="5082" s="1"/>
  <c r="CR1" i="5080"/>
  <c r="CS1" i="5080" s="1"/>
  <c r="CT1" i="5080" s="1"/>
  <c r="CU1" i="5080" s="1"/>
  <c r="CV1" i="5080" s="1"/>
  <c r="DV1" i="5080"/>
  <c r="DW1" i="5080" s="1"/>
  <c r="DX1" i="5080" s="1"/>
  <c r="DY1" i="5080" s="1"/>
  <c r="DZ1" i="5080" s="1"/>
  <c r="DG1" i="5083"/>
  <c r="DH1" i="5083" s="1"/>
  <c r="DI1" i="5083" s="1"/>
  <c r="DJ1" i="5083" s="1"/>
  <c r="DK1" i="5083" s="1"/>
  <c r="DV1" i="5081"/>
  <c r="DW1" i="5081" s="1"/>
  <c r="DX1" i="5081" s="1"/>
  <c r="DY1" i="5081" s="1"/>
  <c r="DZ1" i="5081" s="1"/>
  <c r="AY1" i="5080"/>
  <c r="AZ1" i="5080" s="1"/>
  <c r="BA1" i="5080" s="1"/>
  <c r="BB1" i="5080" s="1"/>
  <c r="BC1" i="5080" s="1"/>
  <c r="AJ1" i="5082"/>
  <c r="AK1" i="5082" s="1"/>
  <c r="AL1" i="5082" s="1"/>
  <c r="AM1" i="5082" s="1"/>
  <c r="AN1" i="5082" s="1"/>
  <c r="DV1" i="5082"/>
  <c r="DW1" i="5082" s="1"/>
  <c r="DX1" i="5082" s="1"/>
  <c r="DY1" i="5082" s="1"/>
  <c r="DZ1" i="5082" s="1"/>
  <c r="DG1" i="5080"/>
  <c r="DH1" i="5080" s="1"/>
  <c r="DI1" i="5080" s="1"/>
  <c r="DJ1" i="5080" s="1"/>
  <c r="DK1" i="5080" s="1"/>
  <c r="BN1" i="5079"/>
  <c r="BO1" i="5079" s="1"/>
  <c r="BP1" i="5079" s="1"/>
  <c r="BQ1" i="5079" s="1"/>
  <c r="BR1" i="5079" s="1"/>
  <c r="CR1" i="5079"/>
  <c r="CS1" i="5079" s="1"/>
  <c r="CT1" i="5079" s="1"/>
  <c r="CU1" i="5079" s="1"/>
  <c r="CV1" i="5079" s="1"/>
  <c r="BN1" i="5081"/>
  <c r="BO1" i="5081" s="1"/>
  <c r="BP1" i="5081" s="1"/>
  <c r="BQ1" i="5081" s="1"/>
  <c r="BR1" i="5081" s="1"/>
  <c r="DG1" i="5082"/>
  <c r="DH1" i="5082" s="1"/>
  <c r="DI1" i="5082" s="1"/>
  <c r="DJ1" i="5082" s="1"/>
  <c r="DK1" i="5082" s="1"/>
  <c r="EK1" i="5081"/>
  <c r="EL1" i="5081" s="1"/>
  <c r="EM1" i="5081" s="1"/>
  <c r="EN1" i="5081" s="1"/>
  <c r="EO1" i="5081" s="1"/>
  <c r="EK1" i="5080"/>
  <c r="EL1" i="5080" s="1"/>
  <c r="EM1" i="5080" s="1"/>
  <c r="EN1" i="5080" s="1"/>
  <c r="EO1" i="5080" s="1"/>
  <c r="AY1" i="5077"/>
  <c r="AZ1" i="5077" s="1"/>
  <c r="BA1" i="5077" s="1"/>
  <c r="BB1" i="5077" s="1"/>
  <c r="BC1" i="5077" s="1"/>
  <c r="U1" i="5080"/>
  <c r="V1" i="5080" s="1"/>
  <c r="W1" i="5080" s="1"/>
  <c r="X1" i="5080" s="1"/>
  <c r="Y1" i="5080" s="1"/>
  <c r="U1" i="5083"/>
  <c r="V1" i="5083" s="1"/>
  <c r="W1" i="5083" s="1"/>
  <c r="X1" i="5083" s="1"/>
  <c r="Y1" i="5083" s="1"/>
  <c r="DG1" i="5081"/>
  <c r="DH1" i="5081" s="1"/>
  <c r="DI1" i="5081" s="1"/>
  <c r="DJ1" i="5081" s="1"/>
  <c r="DK1" i="5081" s="1"/>
  <c r="AY1" i="5083"/>
  <c r="AZ1" i="5083" s="1"/>
  <c r="BA1" i="5083" s="1"/>
  <c r="BB1" i="5083" s="1"/>
  <c r="BC1" i="5083" s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G34" i="16" s="1"/>
  <c r="C25" i="20"/>
  <c r="G35" i="16" s="1"/>
  <c r="C26" i="20"/>
  <c r="G36" i="16" s="1"/>
  <c r="C27" i="20"/>
  <c r="C28" i="20"/>
  <c r="C29" i="20"/>
  <c r="C30" i="20"/>
  <c r="G40" i="16" s="1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2" i="20"/>
  <c r="B9" i="10"/>
  <c r="GR3" i="18" l="1"/>
  <c r="GR7" i="18"/>
  <c r="GR12" i="18"/>
  <c r="GR18" i="18"/>
  <c r="GR106" i="18"/>
  <c r="GR107" i="18"/>
  <c r="GR28" i="18"/>
  <c r="GR74" i="18"/>
  <c r="GR109" i="18"/>
  <c r="GR34" i="18"/>
  <c r="GR56" i="18"/>
  <c r="GR85" i="18"/>
  <c r="GR89" i="18"/>
  <c r="GR117" i="18"/>
  <c r="GR92" i="18"/>
  <c r="GR146" i="18"/>
  <c r="GR208" i="18"/>
  <c r="GR181" i="18"/>
  <c r="GR96" i="18"/>
  <c r="GR153" i="18"/>
  <c r="GR100" i="18"/>
  <c r="GR66" i="18"/>
  <c r="GR185" i="18"/>
  <c r="GR188" i="18"/>
  <c r="GR164" i="18"/>
  <c r="GR167" i="18"/>
  <c r="GR135" i="18"/>
  <c r="GR198" i="18"/>
  <c r="GR230" i="18"/>
  <c r="GR235" i="18"/>
  <c r="GR4" i="18"/>
  <c r="GR9" i="18"/>
  <c r="GR15" i="18"/>
  <c r="GR42" i="18"/>
  <c r="GR105" i="18"/>
  <c r="GR48" i="18"/>
  <c r="GR53" i="18"/>
  <c r="GR75" i="18"/>
  <c r="GR110" i="18"/>
  <c r="GR137" i="18"/>
  <c r="GR138" i="18"/>
  <c r="GR140" i="18"/>
  <c r="GR175" i="18"/>
  <c r="GR37" i="18"/>
  <c r="GR60" i="18"/>
  <c r="GR120" i="18"/>
  <c r="GR123" i="18"/>
  <c r="GR210" i="18"/>
  <c r="GR182" i="18"/>
  <c r="GR98" i="18"/>
  <c r="GR184" i="18"/>
  <c r="GR213" i="18"/>
  <c r="GR186" i="18"/>
  <c r="GR220" i="18"/>
  <c r="GR222" i="18"/>
  <c r="GR224" i="18"/>
  <c r="GR102" i="18"/>
  <c r="GR169" i="18"/>
  <c r="GR231" i="18"/>
  <c r="GR236" i="18"/>
  <c r="GR5" i="18"/>
  <c r="GR10" i="18"/>
  <c r="GR40" i="18"/>
  <c r="GR71" i="18"/>
  <c r="GR22" i="18"/>
  <c r="GR47" i="18"/>
  <c r="GR52" i="18"/>
  <c r="GR76" i="18"/>
  <c r="GR39" i="18"/>
  <c r="GR11" i="18"/>
  <c r="GR41" i="18"/>
  <c r="GR20" i="18"/>
  <c r="GR172" i="18"/>
  <c r="GR49" i="18"/>
  <c r="GR108" i="18"/>
  <c r="GR30" i="18"/>
  <c r="GR33" i="18"/>
  <c r="GR35" i="18"/>
  <c r="GR84" i="18"/>
  <c r="GR87" i="18"/>
  <c r="GR116" i="18"/>
  <c r="GR118" i="18"/>
  <c r="GR94" i="18"/>
  <c r="GR95" i="18"/>
  <c r="GR209" i="18"/>
  <c r="GR124" i="18"/>
  <c r="GR63" i="18"/>
  <c r="GR99" i="18"/>
  <c r="GR129" i="18"/>
  <c r="GR215" i="18"/>
  <c r="GR218" i="18"/>
  <c r="GR162" i="18"/>
  <c r="GR166" i="18"/>
  <c r="GR194" i="18"/>
  <c r="GR68" i="18"/>
  <c r="GR136" i="18"/>
  <c r="GR232" i="18"/>
  <c r="GR103" i="18"/>
  <c r="GR70" i="18"/>
  <c r="GR16" i="18"/>
  <c r="GR44" i="18"/>
  <c r="GR25" i="18"/>
  <c r="GR50" i="18"/>
  <c r="GR73" i="18"/>
  <c r="GR32" i="18"/>
  <c r="GR79" i="18"/>
  <c r="GR112" i="18"/>
  <c r="GR139" i="18"/>
  <c r="GR36" i="18"/>
  <c r="GR90" i="18"/>
  <c r="GR59" i="18"/>
  <c r="GR145" i="18"/>
  <c r="GR176" i="18"/>
  <c r="GR149" i="18"/>
  <c r="GR211" i="18"/>
  <c r="GR151" i="18"/>
  <c r="GR127" i="18"/>
  <c r="GR158" i="18"/>
  <c r="GR216" i="18"/>
  <c r="GR67" i="18"/>
  <c r="GR221" i="18"/>
  <c r="GR191" i="18"/>
  <c r="GR134" i="18"/>
  <c r="GR196" i="18"/>
  <c r="GR170" i="18"/>
  <c r="GR233" i="18"/>
  <c r="GR2" i="21"/>
  <c r="GR104" i="18"/>
  <c r="GR13" i="18"/>
  <c r="GR171" i="18"/>
  <c r="GR45" i="18"/>
  <c r="GR24" i="18"/>
  <c r="GR51" i="18"/>
  <c r="GR72" i="18"/>
  <c r="GR31" i="18"/>
  <c r="GR111" i="18"/>
  <c r="GR81" i="18"/>
  <c r="GR113" i="18"/>
  <c r="GR115" i="18"/>
  <c r="GR142" i="18"/>
  <c r="GR91" i="18"/>
  <c r="GR61" i="18"/>
  <c r="GR121" i="18"/>
  <c r="GR180" i="18"/>
  <c r="GR125" i="18"/>
  <c r="GR183" i="18"/>
  <c r="GR155" i="18"/>
  <c r="GR159" i="18"/>
  <c r="GR101" i="18"/>
  <c r="GR219" i="18"/>
  <c r="GR189" i="18"/>
  <c r="GR190" i="18"/>
  <c r="GR225" i="18"/>
  <c r="GR8" i="18"/>
  <c r="GR46" i="18"/>
  <c r="GR78" i="18"/>
  <c r="GR57" i="18"/>
  <c r="GR119" i="18"/>
  <c r="GR178" i="18"/>
  <c r="GR64" i="18"/>
  <c r="GR217" i="18"/>
  <c r="GR165" i="18"/>
  <c r="GR197" i="18"/>
  <c r="GR234" i="18"/>
  <c r="GR17" i="18"/>
  <c r="GR29" i="18"/>
  <c r="GR80" i="18"/>
  <c r="GR147" i="18"/>
  <c r="GR156" i="18"/>
  <c r="GR193" i="18"/>
  <c r="GR2" i="18"/>
  <c r="GR143" i="18"/>
  <c r="GR163" i="18"/>
  <c r="GR23" i="18"/>
  <c r="GR152" i="18"/>
  <c r="GR203" i="18"/>
  <c r="GR69" i="18"/>
  <c r="GR26" i="18"/>
  <c r="GR173" i="18"/>
  <c r="GR86" i="18"/>
  <c r="GR144" i="18"/>
  <c r="GR179" i="18"/>
  <c r="GR154" i="18"/>
  <c r="GR130" i="18"/>
  <c r="GR223" i="18"/>
  <c r="GR228" i="18"/>
  <c r="GR237" i="18"/>
  <c r="GR141" i="18"/>
  <c r="GR161" i="18"/>
  <c r="GR21" i="18"/>
  <c r="GR122" i="18"/>
  <c r="GR168" i="18"/>
  <c r="GR205" i="18"/>
  <c r="GR177" i="18"/>
  <c r="GR227" i="18"/>
  <c r="GR14" i="18"/>
  <c r="GR27" i="18"/>
  <c r="GR55" i="18"/>
  <c r="GR88" i="18"/>
  <c r="GR93" i="18"/>
  <c r="GR62" i="18"/>
  <c r="GR128" i="18"/>
  <c r="GR187" i="18"/>
  <c r="GR192" i="18"/>
  <c r="GR229" i="18"/>
  <c r="GR238" i="18"/>
  <c r="GR150" i="18"/>
  <c r="GR199" i="18"/>
  <c r="GR54" i="18"/>
  <c r="GR97" i="18"/>
  <c r="GR202" i="18"/>
  <c r="GR114" i="18"/>
  <c r="GR214" i="18"/>
  <c r="GR19" i="18"/>
  <c r="GR204" i="18"/>
  <c r="GR174" i="18"/>
  <c r="GR58" i="18"/>
  <c r="GR207" i="18"/>
  <c r="GR126" i="18"/>
  <c r="GR157" i="18"/>
  <c r="GR131" i="18"/>
  <c r="GR195" i="18"/>
  <c r="GR200" i="18"/>
  <c r="GR43" i="18"/>
  <c r="GR77" i="18"/>
  <c r="GR82" i="18"/>
  <c r="GR206" i="18"/>
  <c r="GR148" i="18"/>
  <c r="GR212" i="18"/>
  <c r="GR65" i="18"/>
  <c r="GR132" i="18"/>
  <c r="GR226" i="18"/>
  <c r="GR201" i="18"/>
  <c r="GR83" i="18"/>
  <c r="GR160" i="18"/>
  <c r="GR6" i="18"/>
  <c r="GR38" i="18"/>
  <c r="GR133" i="18"/>
  <c r="G28" i="16"/>
  <c r="G22" i="16"/>
  <c r="G30" i="16"/>
  <c r="G24" i="16"/>
  <c r="G33" i="16"/>
  <c r="G20" i="16"/>
  <c r="G26" i="16"/>
  <c r="G32" i="16"/>
  <c r="G39" i="16"/>
  <c r="G38" i="16"/>
  <c r="G37" i="16"/>
  <c r="G29" i="16"/>
  <c r="G27" i="16"/>
  <c r="G31" i="16"/>
  <c r="G23" i="16"/>
  <c r="G25" i="16"/>
  <c r="G19" i="16"/>
  <c r="G14" i="16"/>
  <c r="G21" i="16"/>
  <c r="G18" i="16"/>
  <c r="G13" i="16"/>
  <c r="G17" i="16"/>
  <c r="G16" i="16"/>
  <c r="G15" i="16"/>
  <c r="G12" i="16"/>
  <c r="B2" i="10"/>
  <c r="B7" i="10"/>
  <c r="O20" i="3651" l="1"/>
  <c r="P20" i="3651" s="1"/>
  <c r="O21" i="3651"/>
  <c r="O8" i="3651"/>
  <c r="O16" i="3651"/>
  <c r="O19" i="3651"/>
  <c r="O9" i="3651"/>
  <c r="O17" i="3651"/>
  <c r="O5" i="3651"/>
  <c r="O13" i="3651"/>
  <c r="O10" i="3651"/>
  <c r="O18" i="3651"/>
  <c r="O11" i="3651"/>
  <c r="O12" i="3651"/>
  <c r="O6" i="3651"/>
  <c r="O14" i="3651"/>
  <c r="O7" i="3651"/>
  <c r="O15" i="3651"/>
  <c r="Q20" i="3651" l="1"/>
  <c r="Q21" i="3651"/>
  <c r="P21" i="3651"/>
  <c r="P10" i="3651"/>
  <c r="Q10" i="3651"/>
  <c r="P15" i="3651"/>
  <c r="Q15" i="3651"/>
  <c r="Q17" i="3651"/>
  <c r="P17" i="3651"/>
  <c r="Q12" i="3651"/>
  <c r="P12" i="3651"/>
  <c r="P19" i="3651"/>
  <c r="Q19" i="3651"/>
  <c r="Q5" i="3651"/>
  <c r="P5" i="3651"/>
  <c r="P6" i="3651"/>
  <c r="Q6" i="3651"/>
  <c r="P11" i="3651"/>
  <c r="Q11" i="3651"/>
  <c r="Q16" i="3651"/>
  <c r="P16" i="3651"/>
  <c r="P13" i="3651"/>
  <c r="Q13" i="3651"/>
  <c r="Q7" i="3651"/>
  <c r="P7" i="3651"/>
  <c r="Q14" i="3651"/>
  <c r="P14" i="3651"/>
  <c r="P9" i="3651"/>
  <c r="Q9" i="3651"/>
  <c r="P18" i="3651"/>
  <c r="Q18" i="3651"/>
  <c r="Q8" i="3651"/>
  <c r="P8" i="3651"/>
  <c r="D26" i="10"/>
  <c r="D11" i="20" l="1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3" i="20"/>
  <c r="D4" i="20"/>
  <c r="D5" i="20"/>
  <c r="D6" i="20"/>
  <c r="D7" i="20"/>
  <c r="D8" i="20"/>
  <c r="D9" i="20"/>
  <c r="D10" i="20"/>
  <c r="D2" i="20"/>
  <c r="F6" i="10" l="1"/>
  <c r="N6" i="16" l="1"/>
  <c r="F2" i="10"/>
  <c r="F7" i="10"/>
  <c r="F5" i="10"/>
  <c r="F4" i="10"/>
  <c r="F3" i="10"/>
  <c r="G6" i="10"/>
  <c r="G5" i="10"/>
  <c r="G7" i="10"/>
  <c r="M26" i="16" l="1"/>
  <c r="L5" i="10"/>
  <c r="P6" i="10" l="1"/>
  <c r="P8" i="10"/>
  <c r="P5" i="10"/>
  <c r="P7" i="10"/>
  <c r="P4" i="10"/>
  <c r="P2" i="10"/>
  <c r="P3" i="10"/>
  <c r="D14" i="10"/>
  <c r="S5" i="10" l="1"/>
  <c r="S8" i="10"/>
  <c r="S4" i="10"/>
  <c r="S7" i="10"/>
  <c r="S6" i="10"/>
  <c r="S2" i="10"/>
  <c r="S3" i="10"/>
  <c r="J7" i="10"/>
  <c r="J5" i="10"/>
  <c r="J4" i="10"/>
  <c r="K4" i="10" s="1"/>
  <c r="D20" i="10"/>
  <c r="D21" i="10" s="1"/>
  <c r="GZ9" i="5081"/>
  <c r="GS1" i="5081"/>
  <c r="GZ2" i="5081"/>
  <c r="GX6" i="5081"/>
  <c r="GS3" i="5081"/>
  <c r="GV3" i="5081"/>
  <c r="GX3" i="5081"/>
  <c r="GW3" i="5081"/>
  <c r="GW4" i="5081"/>
  <c r="GX10" i="5081"/>
  <c r="HQ16" i="5081"/>
  <c r="GX34" i="5081"/>
  <c r="GZ10" i="5081"/>
  <c r="GZ29" i="5081"/>
  <c r="GZ26" i="5081"/>
  <c r="GZ22" i="5081"/>
  <c r="GX23" i="5081"/>
  <c r="GS11" i="5081"/>
  <c r="GZ21" i="5081"/>
  <c r="GX31" i="5081"/>
  <c r="GV26" i="5081"/>
  <c r="GZ34" i="5081"/>
  <c r="GS18" i="5081"/>
  <c r="GX32" i="5081"/>
  <c r="GZ20" i="5081"/>
  <c r="GS31" i="5081"/>
  <c r="GW11" i="5081"/>
  <c r="GZ25" i="5081"/>
  <c r="GS30" i="5081"/>
  <c r="GW18" i="5081"/>
  <c r="GZ32" i="5081"/>
  <c r="GS29" i="5081"/>
  <c r="GW17" i="5081"/>
  <c r="GZ23" i="5081"/>
  <c r="GY5" i="5078"/>
  <c r="HQ1" i="5078"/>
  <c r="GV6" i="5078"/>
  <c r="HQ8" i="5078"/>
  <c r="GX4" i="5078"/>
  <c r="GY4" i="5078"/>
  <c r="GZ6" i="5078"/>
  <c r="GV8" i="5078"/>
  <c r="GR24" i="5078"/>
  <c r="GV24" i="5078"/>
  <c r="GY17" i="5078"/>
  <c r="GV20" i="5078"/>
  <c r="GS23" i="5078"/>
  <c r="GS18" i="5078"/>
  <c r="GW29" i="5078"/>
  <c r="HQ13" i="5078"/>
  <c r="GW27" i="5078"/>
  <c r="GV16" i="5078"/>
  <c r="GV12" i="5078"/>
  <c r="GR26" i="5078"/>
  <c r="GW28" i="5078"/>
  <c r="GZ30" i="5078"/>
  <c r="GS29" i="5078"/>
  <c r="GW9" i="5078"/>
  <c r="GZ11" i="5078"/>
  <c r="GS20" i="5078"/>
  <c r="GX22" i="5078"/>
  <c r="HQ24" i="5078"/>
  <c r="GV25" i="5078"/>
  <c r="GY27" i="5078"/>
  <c r="GW5" i="5083"/>
  <c r="GV6" i="5083"/>
  <c r="GY8" i="5083"/>
  <c r="GZ4" i="5083"/>
  <c r="GR3" i="5083"/>
  <c r="GY2" i="5083"/>
  <c r="GY6" i="5083"/>
  <c r="HQ2" i="5083"/>
  <c r="GS1" i="5083"/>
  <c r="GR18" i="5083"/>
  <c r="GS35" i="5083"/>
  <c r="GV33" i="5083"/>
  <c r="GS33" i="5083"/>
  <c r="GV28" i="5083"/>
  <c r="GV24" i="5083"/>
  <c r="GS31" i="5083"/>
  <c r="GZ23" i="5083"/>
  <c r="GY18" i="5083"/>
  <c r="GX17" i="5083"/>
  <c r="GV19" i="5083"/>
  <c r="HQ21" i="5083"/>
  <c r="GV22" i="5083"/>
  <c r="GY26" i="5083"/>
  <c r="GR30" i="5083"/>
  <c r="GW35" i="5083"/>
  <c r="GY13" i="5083"/>
  <c r="GR11" i="5083"/>
  <c r="GW15" i="5083"/>
  <c r="GZ20" i="5083"/>
  <c r="GS17" i="5083"/>
  <c r="GX22" i="5083"/>
  <c r="HQ28" i="5083"/>
  <c r="GS10" i="5083"/>
  <c r="GX27" i="5083"/>
  <c r="GZ17" i="5083"/>
  <c r="GV7" i="5082"/>
  <c r="GZ4" i="5082"/>
  <c r="GR9" i="5082"/>
  <c r="GX5" i="5082"/>
  <c r="GS8" i="5082"/>
  <c r="GW2" i="5082"/>
  <c r="GX6" i="5082"/>
  <c r="GV9" i="5082"/>
  <c r="HQ1" i="5082"/>
  <c r="GX26" i="5082"/>
  <c r="HQ13" i="5082"/>
  <c r="GW27" i="5082"/>
  <c r="GS22" i="5082"/>
  <c r="GZ32" i="5082"/>
  <c r="GX23" i="5082"/>
  <c r="GX16" i="5082"/>
  <c r="GS15" i="5082"/>
  <c r="GY10" i="5082"/>
  <c r="GV15" i="5082"/>
  <c r="GR31" i="5082"/>
  <c r="GV17" i="5082"/>
  <c r="GY11" i="5082"/>
  <c r="GS21" i="5082"/>
  <c r="GR2" i="5081"/>
  <c r="GZ8" i="5081"/>
  <c r="GR3" i="5081"/>
  <c r="GZ3" i="5081"/>
  <c r="GS4" i="5081"/>
  <c r="GY4" i="5081"/>
  <c r="GR8" i="5081"/>
  <c r="GS8" i="5081"/>
  <c r="GV8" i="5081"/>
  <c r="GY12" i="5081"/>
  <c r="GS28" i="5081"/>
  <c r="GR18" i="5081"/>
  <c r="HQ12" i="5081"/>
  <c r="HQ33" i="5081"/>
  <c r="HQ30" i="5081"/>
  <c r="HQ25" i="5081"/>
  <c r="GY25" i="5081"/>
  <c r="GV29" i="5081"/>
  <c r="HQ24" i="5081"/>
  <c r="GX15" i="5081"/>
  <c r="GV10" i="5081"/>
  <c r="GZ18" i="5081"/>
  <c r="GS10" i="5081"/>
  <c r="GX24" i="5081"/>
  <c r="GZ12" i="5081"/>
  <c r="GS23" i="5081"/>
  <c r="GX29" i="5081"/>
  <c r="GZ17" i="5081"/>
  <c r="GS22" i="5081"/>
  <c r="GW10" i="5081"/>
  <c r="GZ24" i="5081"/>
  <c r="GS21" i="5081"/>
  <c r="GX27" i="5081"/>
  <c r="GZ15" i="5081"/>
  <c r="HQ3" i="5078"/>
  <c r="GR8" i="5078"/>
  <c r="GZ7" i="5078"/>
  <c r="GV4" i="5078"/>
  <c r="GS3" i="5078"/>
  <c r="GR7" i="5078"/>
  <c r="GS7" i="5078"/>
  <c r="GS8" i="5078"/>
  <c r="GS9" i="5078"/>
  <c r="GW18" i="5078"/>
  <c r="HQ22" i="5078"/>
  <c r="GZ12" i="5078"/>
  <c r="GV21" i="5078"/>
  <c r="GW30" i="5078"/>
  <c r="GW13" i="5078"/>
  <c r="GR20" i="5078"/>
  <c r="GW11" i="5078"/>
  <c r="GX28" i="5078"/>
  <c r="GW26" i="5078"/>
  <c r="GR18" i="5078"/>
  <c r="GW20" i="5078"/>
  <c r="GZ22" i="5078"/>
  <c r="GS21" i="5078"/>
  <c r="GX23" i="5078"/>
  <c r="HQ25" i="5078"/>
  <c r="GS12" i="5078"/>
  <c r="GX14" i="5078"/>
  <c r="HQ16" i="5078"/>
  <c r="GV17" i="5078"/>
  <c r="GY19" i="5078"/>
  <c r="GX6" i="5083"/>
  <c r="GY5" i="5083"/>
  <c r="GY4" i="5083"/>
  <c r="GY1" i="5083"/>
  <c r="GR9" i="5083"/>
  <c r="GS2" i="5083"/>
  <c r="GS9" i="5083"/>
  <c r="GS3" i="5083"/>
  <c r="GV1" i="5083"/>
  <c r="GX12" i="5083"/>
  <c r="GY28" i="5083"/>
  <c r="GX30" i="5083"/>
  <c r="GV32" i="5083"/>
  <c r="GW27" i="5083"/>
  <c r="GW22" i="5083"/>
  <c r="GS13" i="5083"/>
  <c r="HQ33" i="5083"/>
  <c r="GZ35" i="5083"/>
  <c r="GY34" i="5083"/>
  <c r="GW18" i="5083"/>
  <c r="GR34" i="5083"/>
  <c r="GV12" i="5083"/>
  <c r="GY17" i="5083"/>
  <c r="GR21" i="5083"/>
  <c r="GW26" i="5083"/>
  <c r="GZ30" i="5083"/>
  <c r="GS28" i="5083"/>
  <c r="GX32" i="5083"/>
  <c r="GZ11" i="5083"/>
  <c r="GV34" i="5083"/>
  <c r="GX13" i="5083"/>
  <c r="HQ17" i="5083"/>
  <c r="GV29" i="5083"/>
  <c r="GX19" i="5083"/>
  <c r="HQ32" i="5083"/>
  <c r="GY3" i="5082"/>
  <c r="GZ1" i="5082"/>
  <c r="GS6" i="5082"/>
  <c r="HQ7" i="5082"/>
  <c r="GY4" i="5082"/>
  <c r="GX9" i="5082"/>
  <c r="HQ3" i="5082"/>
  <c r="GW3" i="5082"/>
  <c r="GY7" i="5082"/>
  <c r="GV27" i="5082"/>
  <c r="GS26" i="5082"/>
  <c r="GY22" i="5082"/>
  <c r="GV23" i="5082"/>
  <c r="GR33" i="5082"/>
  <c r="GY19" i="5082"/>
  <c r="GY31" i="5082"/>
  <c r="GV32" i="5082"/>
  <c r="GZ20" i="5082"/>
  <c r="GW32" i="5082"/>
  <c r="GR23" i="5082"/>
  <c r="GW26" i="5082"/>
  <c r="GR6" i="5081"/>
  <c r="GS6" i="5081"/>
  <c r="GW2" i="5081"/>
  <c r="GV1" i="5081"/>
  <c r="GZ6" i="5081"/>
  <c r="GV4" i="5081"/>
  <c r="GX8" i="5081"/>
  <c r="GW8" i="5081"/>
  <c r="GX9" i="5081"/>
  <c r="GS20" i="5081"/>
  <c r="GW32" i="5081"/>
  <c r="GV22" i="5081"/>
  <c r="GR17" i="5081"/>
  <c r="GR14" i="5081"/>
  <c r="GR10" i="5081"/>
  <c r="GR31" i="5081"/>
  <c r="GZ27" i="5081"/>
  <c r="GV13" i="5081"/>
  <c r="GR23" i="5081"/>
  <c r="GY33" i="5081"/>
  <c r="GW28" i="5081"/>
  <c r="HQ21" i="5081"/>
  <c r="GV28" i="5081"/>
  <c r="GX16" i="5081"/>
  <c r="HQ32" i="5081"/>
  <c r="GS15" i="5081"/>
  <c r="GX21" i="5081"/>
  <c r="HQ29" i="5081"/>
  <c r="GS14" i="5081"/>
  <c r="GX28" i="5081"/>
  <c r="GZ16" i="5081"/>
  <c r="GS13" i="5081"/>
  <c r="GX19" i="5081"/>
  <c r="HQ27" i="5081"/>
  <c r="GX2" i="5078"/>
  <c r="GS2" i="5078"/>
  <c r="GV5" i="5078"/>
  <c r="GR1" i="5078"/>
  <c r="GZ3" i="5078"/>
  <c r="HQ4" i="5078"/>
  <c r="GW7" i="5078"/>
  <c r="GZ5" i="5078"/>
  <c r="GW22" i="5078"/>
  <c r="GZ16" i="5078"/>
  <c r="GR28" i="5078"/>
  <c r="GR27" i="5078"/>
  <c r="GW19" i="5078"/>
  <c r="GX12" i="5078"/>
  <c r="GX27" i="5078"/>
  <c r="GW14" i="5078"/>
  <c r="GX25" i="5078"/>
  <c r="GY10" i="5078"/>
  <c r="GW10" i="5078"/>
  <c r="GR10" i="5078"/>
  <c r="GW12" i="5078"/>
  <c r="GZ14" i="5078"/>
  <c r="GS13" i="5078"/>
  <c r="GX15" i="5078"/>
  <c r="HQ17" i="5078"/>
  <c r="GV26" i="5078"/>
  <c r="GY28" i="5078"/>
  <c r="GR29" i="5078"/>
  <c r="GV9" i="5078"/>
  <c r="GY11" i="5078"/>
  <c r="HQ8" i="5083"/>
  <c r="GW3" i="5083"/>
  <c r="GS6" i="5083"/>
  <c r="GX7" i="5083"/>
  <c r="GV5" i="5083"/>
  <c r="HQ1" i="5083"/>
  <c r="GY9" i="5083"/>
  <c r="GW9" i="5083"/>
  <c r="GS7" i="5083"/>
  <c r="GX10" i="5083"/>
  <c r="GV14" i="5083"/>
  <c r="GZ27" i="5083"/>
  <c r="GW30" i="5083"/>
  <c r="GX25" i="5083"/>
  <c r="GX21" i="5083"/>
  <c r="GV30" i="5083"/>
  <c r="HQ12" i="5083"/>
  <c r="GZ16" i="5083"/>
  <c r="GY16" i="5083"/>
  <c r="GX34" i="5083"/>
  <c r="GR25" i="5083"/>
  <c r="GW29" i="5083"/>
  <c r="GZ34" i="5083"/>
  <c r="GR12" i="5083"/>
  <c r="GW17" i="5083"/>
  <c r="GZ21" i="5083"/>
  <c r="GS19" i="5083"/>
  <c r="GX23" i="5083"/>
  <c r="HQ29" i="5083"/>
  <c r="GV25" i="5083"/>
  <c r="GY29" i="5083"/>
  <c r="GR31" i="5083"/>
  <c r="GV21" i="5083"/>
  <c r="GX11" i="5083"/>
  <c r="HQ24" i="5083"/>
  <c r="GS7" i="5082"/>
  <c r="GZ2" i="5082"/>
  <c r="HQ4" i="5082"/>
  <c r="GY5" i="5082"/>
  <c r="GZ5" i="5082"/>
  <c r="GS9" i="5082"/>
  <c r="GW7" i="5082"/>
  <c r="GY8" i="5082"/>
  <c r="GX4" i="5082"/>
  <c r="GV26" i="5082"/>
  <c r="GY23" i="5082"/>
  <c r="GS18" i="5082"/>
  <c r="GW24" i="5082"/>
  <c r="GY32" i="5082"/>
  <c r="GR32" i="5082"/>
  <c r="GY12" i="5082"/>
  <c r="GV16" i="5082"/>
  <c r="HQ25" i="5082"/>
  <c r="GW16" i="5082"/>
  <c r="GR15" i="5082"/>
  <c r="GW18" i="5082"/>
  <c r="HQ26" i="5082"/>
  <c r="GR5" i="5081"/>
  <c r="GX2" i="5081"/>
  <c r="GV2" i="5081"/>
  <c r="HQ1" i="5081"/>
  <c r="GZ4" i="5081"/>
  <c r="GW6" i="5081"/>
  <c r="GY8" i="5081"/>
  <c r="GY5" i="5081"/>
  <c r="HQ8" i="5081"/>
  <c r="GZ13" i="5081"/>
  <c r="GY11" i="5081"/>
  <c r="GZ30" i="5081"/>
  <c r="GV21" i="5081"/>
  <c r="GV18" i="5081"/>
  <c r="GV14" i="5081"/>
  <c r="GS33" i="5081"/>
  <c r="HQ31" i="5081"/>
  <c r="GW15" i="5081"/>
  <c r="GV27" i="5081"/>
  <c r="GZ19" i="5081"/>
  <c r="GX30" i="5081"/>
  <c r="GR24" i="5081"/>
  <c r="GV12" i="5081"/>
  <c r="GY26" i="5081"/>
  <c r="HQ14" i="5081"/>
  <c r="GV25" i="5081"/>
  <c r="GY31" i="5081"/>
  <c r="HQ11" i="5081"/>
  <c r="GV24" i="5081"/>
  <c r="GX12" i="5081"/>
  <c r="HQ19" i="5081"/>
  <c r="GV23" i="5081"/>
  <c r="GY29" i="5081"/>
  <c r="HQ34" i="5081"/>
  <c r="GW8" i="5078"/>
  <c r="GZ2" i="5078"/>
  <c r="GW2" i="5078"/>
  <c r="GR2" i="5078"/>
  <c r="GR3" i="5078"/>
  <c r="GW6" i="5078"/>
  <c r="GR4" i="5078"/>
  <c r="GV7" i="5078"/>
  <c r="GR12" i="5078"/>
  <c r="GZ15" i="5078"/>
  <c r="GX20" i="5078"/>
  <c r="GX19" i="5078"/>
  <c r="GY15" i="5078"/>
  <c r="HQ30" i="5078"/>
  <c r="GY25" i="5078"/>
  <c r="GR17" i="5078"/>
  <c r="GY23" i="5078"/>
  <c r="GR16" i="5078"/>
  <c r="GY22" i="5078"/>
  <c r="GS16" i="5078"/>
  <c r="GX18" i="5078"/>
  <c r="HQ20" i="5078"/>
  <c r="GV19" i="5078"/>
  <c r="GY21" i="5078"/>
  <c r="GR30" i="5078"/>
  <c r="GV10" i="5078"/>
  <c r="GY12" i="5078"/>
  <c r="GR13" i="5078"/>
  <c r="GW15" i="5078"/>
  <c r="GZ17" i="5078"/>
  <c r="GY7" i="5083"/>
  <c r="GX8" i="5083"/>
  <c r="GZ3" i="5083"/>
  <c r="HQ5" i="5083"/>
  <c r="GV8" i="5083"/>
  <c r="GW4" i="5083"/>
  <c r="GS8" i="5083"/>
  <c r="GR6" i="5083"/>
  <c r="GX3" i="5083"/>
  <c r="GR17" i="5083"/>
  <c r="GW31" i="5083"/>
  <c r="GS12" i="5083"/>
  <c r="GY27" i="5083"/>
  <c r="GZ22" i="5083"/>
  <c r="GZ18" i="5083"/>
  <c r="GW28" i="5083"/>
  <c r="GS24" i="5083"/>
  <c r="GR24" i="5083"/>
  <c r="GZ14" i="5083"/>
  <c r="GY33" i="5083"/>
  <c r="GS32" i="5083"/>
  <c r="GW11" i="5083"/>
  <c r="GZ15" i="5083"/>
  <c r="GS20" i="5083"/>
  <c r="GX24" i="5083"/>
  <c r="HQ30" i="5083"/>
  <c r="GV26" i="5083"/>
  <c r="GY31" i="5083"/>
  <c r="GR28" i="5083"/>
  <c r="GW33" i="5083"/>
  <c r="GY11" i="5083"/>
  <c r="GR15" i="5083"/>
  <c r="GW32" i="5083"/>
  <c r="GY22" i="5083"/>
  <c r="HQ35" i="5083"/>
  <c r="GX8" i="5082"/>
  <c r="GR1" i="5082"/>
  <c r="GR2" i="5082"/>
  <c r="GR6" i="5082"/>
  <c r="HQ5" i="5082"/>
  <c r="GV5" i="5082"/>
  <c r="GY6" i="5082"/>
  <c r="GR7" i="5082"/>
  <c r="GZ9" i="5082"/>
  <c r="GR25" i="5082"/>
  <c r="GV19" i="5082"/>
  <c r="GY14" i="5082"/>
  <c r="GY18" i="5082"/>
  <c r="GR22" i="5082"/>
  <c r="GS33" i="5082"/>
  <c r="HQ28" i="5082"/>
  <c r="GW17" i="5082"/>
  <c r="GR13" i="5082"/>
  <c r="GX13" i="5082"/>
  <c r="GS24" i="5082"/>
  <c r="GX24" i="5082"/>
  <c r="GR28" i="5082"/>
  <c r="GV14" i="5082"/>
  <c r="GY17" i="5082"/>
  <c r="GS20" i="5082"/>
  <c r="GX29" i="5082"/>
  <c r="GR26" i="5082"/>
  <c r="GV12" i="5082"/>
  <c r="GW9" i="5081"/>
  <c r="GZ1" i="5081"/>
  <c r="GV6" i="5081"/>
  <c r="HQ3" i="5081"/>
  <c r="GY2" i="5081"/>
  <c r="GV30" i="5081"/>
  <c r="GY27" i="5081"/>
  <c r="GY20" i="5081"/>
  <c r="GS27" i="5081"/>
  <c r="GW13" i="5081"/>
  <c r="GY16" i="5081"/>
  <c r="GW14" i="5081"/>
  <c r="GR13" i="5081"/>
  <c r="GZ33" i="5081"/>
  <c r="GW26" i="5081"/>
  <c r="GR11" i="5081"/>
  <c r="GZ31" i="5081"/>
  <c r="GW3" i="5078"/>
  <c r="GY1" i="5078"/>
  <c r="GX5" i="5078"/>
  <c r="GW4" i="5078"/>
  <c r="GR11" i="5078"/>
  <c r="GY30" i="5078"/>
  <c r="HQ19" i="5078"/>
  <c r="HQ29" i="5078"/>
  <c r="HQ11" i="5078"/>
  <c r="HQ10" i="5078"/>
  <c r="GY16" i="5078"/>
  <c r="GW17" i="5078"/>
  <c r="GS28" i="5078"/>
  <c r="GZ10" i="5078"/>
  <c r="GX13" i="5078"/>
  <c r="GV4" i="5083"/>
  <c r="GZ6" i="5083"/>
  <c r="GR8" i="5083"/>
  <c r="GZ2" i="5083"/>
  <c r="GZ7" i="5083"/>
  <c r="GW12" i="5083"/>
  <c r="GS30" i="5083"/>
  <c r="GR14" i="5083"/>
  <c r="GX20" i="5083"/>
  <c r="GS21" i="5083"/>
  <c r="GV31" i="5083"/>
  <c r="HQ13" i="5083"/>
  <c r="GY23" i="5083"/>
  <c r="GW25" i="5083"/>
  <c r="GS27" i="5083"/>
  <c r="GZ10" i="5083"/>
  <c r="GX35" i="5083"/>
  <c r="HQ11" i="5083"/>
  <c r="HQ8" i="5082"/>
  <c r="GW4" i="5082"/>
  <c r="GX7" i="5082"/>
  <c r="GS2" i="5082"/>
  <c r="GX25" i="5082"/>
  <c r="GR21" i="5082"/>
  <c r="GW25" i="5082"/>
  <c r="GS31" i="5082"/>
  <c r="GV31" i="5082"/>
  <c r="GV25" i="5082"/>
  <c r="GR12" i="5082"/>
  <c r="GX30" i="5082"/>
  <c r="GR19" i="5082"/>
  <c r="GW22" i="5082"/>
  <c r="HQ18" i="5082"/>
  <c r="GW29" i="5082"/>
  <c r="GZ28" i="5082"/>
  <c r="GY29" i="5082"/>
  <c r="HQ11" i="5082"/>
  <c r="GZ18" i="5082"/>
  <c r="HQ30" i="5082"/>
  <c r="GX1" i="5080"/>
  <c r="GS7" i="5080"/>
  <c r="GW2" i="5080"/>
  <c r="GY1" i="5080"/>
  <c r="GZ3" i="5080"/>
  <c r="GZ8" i="5080"/>
  <c r="GX9" i="5080"/>
  <c r="HQ2" i="5080"/>
  <c r="HQ7" i="5080"/>
  <c r="GV12" i="5080"/>
  <c r="GY24" i="5080"/>
  <c r="GX22" i="5080"/>
  <c r="GW28" i="5080"/>
  <c r="GY21" i="5080"/>
  <c r="GV11" i="5080"/>
  <c r="GV27" i="5080"/>
  <c r="GW23" i="5080"/>
  <c r="GS21" i="5080"/>
  <c r="GX20" i="5080"/>
  <c r="GS27" i="5080"/>
  <c r="GX30" i="5080"/>
  <c r="GR28" i="5080"/>
  <c r="GW30" i="5080"/>
  <c r="GZ16" i="5080"/>
  <c r="GV31" i="5080"/>
  <c r="GY13" i="5080"/>
  <c r="GS23" i="5080"/>
  <c r="GX29" i="5080"/>
  <c r="GZ17" i="5080"/>
  <c r="GY28" i="5080"/>
  <c r="HQ16" i="5080"/>
  <c r="GZ21" i="5080"/>
  <c r="GX16" i="5080"/>
  <c r="HQ30" i="5080"/>
  <c r="GV5" i="5079"/>
  <c r="GZ8" i="5079"/>
  <c r="GW7" i="5079"/>
  <c r="GW1" i="5079"/>
  <c r="GS9" i="5079"/>
  <c r="GW4" i="5079"/>
  <c r="GX7" i="5079"/>
  <c r="GY6" i="5079"/>
  <c r="GX3" i="5079"/>
  <c r="GR34" i="5079"/>
  <c r="GS11" i="5079"/>
  <c r="GW12" i="5079"/>
  <c r="GS27" i="5079"/>
  <c r="GV26" i="5079"/>
  <c r="HQ16" i="5079"/>
  <c r="GR23" i="5079"/>
  <c r="GY33" i="5079"/>
  <c r="GV21" i="5079"/>
  <c r="GR31" i="5079"/>
  <c r="GZ27" i="5079"/>
  <c r="GV18" i="5079"/>
  <c r="GR24" i="5079"/>
  <c r="HQ7" i="5081"/>
  <c r="GS5" i="5081"/>
  <c r="GZ7" i="5081"/>
  <c r="GY6" i="5081"/>
  <c r="GY28" i="5081"/>
  <c r="GX26" i="5081"/>
  <c r="GS16" i="5081"/>
  <c r="GR15" i="5081"/>
  <c r="GW31" i="5081"/>
  <c r="GY17" i="5081"/>
  <c r="GR32" i="5081"/>
  <c r="GY34" i="5081"/>
  <c r="GV33" i="5081"/>
  <c r="HQ20" i="5081"/>
  <c r="GX20" i="5081"/>
  <c r="GV31" i="5081"/>
  <c r="HQ17" i="5081"/>
  <c r="GY8" i="5078"/>
  <c r="GS4" i="5078"/>
  <c r="HQ7" i="5078"/>
  <c r="GV1" i="5078"/>
  <c r="GV23" i="5078"/>
  <c r="GS10" i="5078"/>
  <c r="GZ24" i="5078"/>
  <c r="GY26" i="5078"/>
  <c r="HQ14" i="5078"/>
  <c r="GS24" i="5078"/>
  <c r="HQ28" i="5078"/>
  <c r="GY29" i="5078"/>
  <c r="GV18" i="5078"/>
  <c r="GR21" i="5078"/>
  <c r="GZ25" i="5078"/>
  <c r="GR2" i="5083"/>
  <c r="GX1" i="5083"/>
  <c r="GW2" i="5083"/>
  <c r="GR4" i="5083"/>
  <c r="GY10" i="5083"/>
  <c r="GR13" i="5083"/>
  <c r="GY24" i="5083"/>
  <c r="GV11" i="5083"/>
  <c r="HQ25" i="5083"/>
  <c r="GX16" i="5083"/>
  <c r="GW20" i="5083"/>
  <c r="GS29" i="5083"/>
  <c r="GZ12" i="5083"/>
  <c r="GX14" i="5083"/>
  <c r="GV16" i="5083"/>
  <c r="GR23" i="5083"/>
  <c r="GY30" i="5083"/>
  <c r="GR4" i="5082"/>
  <c r="GV4" i="5082"/>
  <c r="GZ3" i="5082"/>
  <c r="GW9" i="5082"/>
  <c r="GY1" i="5082"/>
  <c r="GR17" i="5082"/>
  <c r="GX22" i="5082"/>
  <c r="GR16" i="5082"/>
  <c r="GW33" i="5082"/>
  <c r="GX31" i="5082"/>
  <c r="GX33" i="5082"/>
  <c r="GS29" i="5082"/>
  <c r="GX21" i="5082"/>
  <c r="GR11" i="5082"/>
  <c r="GW14" i="5082"/>
  <c r="GR18" i="5082"/>
  <c r="GW21" i="5082"/>
  <c r="GZ12" i="5082"/>
  <c r="GY21" i="5082"/>
  <c r="GZ27" i="5082"/>
  <c r="GZ10" i="5082"/>
  <c r="HQ22" i="5082"/>
  <c r="HQ3" i="5080"/>
  <c r="GX3" i="5080"/>
  <c r="GY8" i="5080"/>
  <c r="GY5" i="5080"/>
  <c r="GZ4" i="5080"/>
  <c r="GZ9" i="5080"/>
  <c r="HQ8" i="5080"/>
  <c r="GS9" i="5080"/>
  <c r="GR3" i="5080"/>
  <c r="GW18" i="5080"/>
  <c r="GR22" i="5080"/>
  <c r="GZ26" i="5080"/>
  <c r="GZ11" i="5080"/>
  <c r="GZ23" i="5080"/>
  <c r="GW26" i="5080"/>
  <c r="GW24" i="5080"/>
  <c r="GX31" i="5080"/>
  <c r="GS12" i="5080"/>
  <c r="GY22" i="5080"/>
  <c r="GS18" i="5080"/>
  <c r="GX14" i="5080"/>
  <c r="GR19" i="5080"/>
  <c r="GW21" i="5080"/>
  <c r="HQ26" i="5080"/>
  <c r="GV22" i="5080"/>
  <c r="GZ31" i="5080"/>
  <c r="GS15" i="5080"/>
  <c r="GX21" i="5080"/>
  <c r="HQ27" i="5080"/>
  <c r="GY20" i="5080"/>
  <c r="GX33" i="5080"/>
  <c r="GZ13" i="5080"/>
  <c r="GY34" i="5080"/>
  <c r="HQ22" i="5080"/>
  <c r="GX8" i="5079"/>
  <c r="GW3" i="5079"/>
  <c r="GW2" i="5079"/>
  <c r="GZ4" i="5079"/>
  <c r="GV9" i="5079"/>
  <c r="GV4" i="5079"/>
  <c r="GR9" i="5079"/>
  <c r="GS7" i="5079"/>
  <c r="GW6" i="5079"/>
  <c r="HQ24" i="5079"/>
  <c r="GV13" i="5079"/>
  <c r="GX14" i="5079"/>
  <c r="GV29" i="5079"/>
  <c r="GW28" i="5079"/>
  <c r="GR18" i="5079"/>
  <c r="GS25" i="5079"/>
  <c r="GY17" i="5079"/>
  <c r="GW23" i="5079"/>
  <c r="GR15" i="5079"/>
  <c r="GZ11" i="5079"/>
  <c r="GS9" i="5081"/>
  <c r="GR1" i="5081"/>
  <c r="GW5" i="5081"/>
  <c r="GR7" i="5081"/>
  <c r="GZ14" i="5081"/>
  <c r="GS32" i="5081"/>
  <c r="GX22" i="5081"/>
  <c r="GV19" i="5081"/>
  <c r="GX17" i="5081"/>
  <c r="GR22" i="5081"/>
  <c r="GS34" i="5081"/>
  <c r="GY10" i="5081"/>
  <c r="GW27" i="5081"/>
  <c r="GR20" i="5081"/>
  <c r="GY22" i="5081"/>
  <c r="GW33" i="5081"/>
  <c r="HQ18" i="5081"/>
  <c r="GV2" i="5078"/>
  <c r="GS6" i="5078"/>
  <c r="GY7" i="5078"/>
  <c r="HQ6" i="5078"/>
  <c r="GY18" i="5078"/>
  <c r="GR25" i="5078"/>
  <c r="GS17" i="5078"/>
  <c r="GV29" i="5078"/>
  <c r="GS14" i="5078"/>
  <c r="GV22" i="5078"/>
  <c r="GR23" i="5078"/>
  <c r="GZ27" i="5078"/>
  <c r="GW16" i="5078"/>
  <c r="GS19" i="5078"/>
  <c r="HQ23" i="5078"/>
  <c r="GV2" i="5083"/>
  <c r="GX9" i="5083"/>
  <c r="HQ6" i="5083"/>
  <c r="GW6" i="5083"/>
  <c r="GV15" i="5083"/>
  <c r="HQ10" i="5083"/>
  <c r="GR27" i="5083"/>
  <c r="GX26" i="5083"/>
  <c r="GV20" i="5083"/>
  <c r="GZ31" i="5083"/>
  <c r="GX18" i="5083"/>
  <c r="GV27" i="5083"/>
  <c r="GR29" i="5083"/>
  <c r="GY12" i="5083"/>
  <c r="GW14" i="5083"/>
  <c r="GS26" i="5083"/>
  <c r="GZ33" i="5083"/>
  <c r="GR3" i="5082"/>
  <c r="GX1" i="5082"/>
  <c r="GV6" i="5082"/>
  <c r="GS3" i="5082"/>
  <c r="GY2" i="5082"/>
  <c r="HQ29" i="5082"/>
  <c r="GW10" i="5082"/>
  <c r="GV18" i="5082"/>
  <c r="GX14" i="5082"/>
  <c r="GZ16" i="5082"/>
  <c r="GY30" i="5082"/>
  <c r="GV30" i="5082"/>
  <c r="GY26" i="5082"/>
  <c r="GS12" i="5082"/>
  <c r="GX10" i="5082"/>
  <c r="GS27" i="5082"/>
  <c r="GX27" i="5082"/>
  <c r="HQ17" i="5082"/>
  <c r="GZ30" i="5082"/>
  <c r="GZ11" i="5082"/>
  <c r="HQ23" i="5082"/>
  <c r="GZ1" i="5080"/>
  <c r="HQ1" i="5080"/>
  <c r="GY4" i="5080"/>
  <c r="GZ7" i="5080"/>
  <c r="HQ5" i="5080"/>
  <c r="GR4" i="5080"/>
  <c r="GR8" i="5080"/>
  <c r="GR6" i="5080"/>
  <c r="GW7" i="5080"/>
  <c r="GR26" i="5080"/>
  <c r="HQ21" i="5080"/>
  <c r="GV16" i="5080"/>
  <c r="GW32" i="5080"/>
  <c r="GS20" i="5080"/>
  <c r="GR34" i="5080"/>
  <c r="HQ20" i="5080"/>
  <c r="GR31" i="5080"/>
  <c r="HQ13" i="5080"/>
  <c r="GV19" i="5080"/>
  <c r="HQ34" i="5080"/>
  <c r="GV24" i="5080"/>
  <c r="GY16" i="5080"/>
  <c r="GS26" i="5080"/>
  <c r="GX28" i="5080"/>
  <c r="GR27" i="5080"/>
  <c r="GW29" i="5080"/>
  <c r="HQ25" i="5080"/>
  <c r="GV25" i="5080"/>
  <c r="GY31" i="5080"/>
  <c r="HQ11" i="5080"/>
  <c r="GZ30" i="5080"/>
  <c r="GX17" i="5080"/>
  <c r="HQ23" i="5080"/>
  <c r="GY18" i="5080"/>
  <c r="GV3" i="5079"/>
  <c r="GV1" i="5079"/>
  <c r="HQ6" i="5079"/>
  <c r="GV8" i="5079"/>
  <c r="GV7" i="5079"/>
  <c r="GV6" i="5079"/>
  <c r="GX4" i="5079"/>
  <c r="GR5" i="5079"/>
  <c r="GY3" i="5079"/>
  <c r="GS12" i="5079"/>
  <c r="HQ32" i="5079"/>
  <c r="GX17" i="5079"/>
  <c r="GZ18" i="5079"/>
  <c r="GX33" i="5079"/>
  <c r="GY32" i="5079"/>
  <c r="GV22" i="5079"/>
  <c r="GV11" i="5079"/>
  <c r="HQ29" i="5079"/>
  <c r="GY27" i="5079"/>
  <c r="GS17" i="5079"/>
  <c r="GR30" i="5079"/>
  <c r="GY24" i="5079"/>
  <c r="GS26" i="5079"/>
  <c r="GW7" i="5081"/>
  <c r="GX7" i="5081"/>
  <c r="GX4" i="5081"/>
  <c r="GX5" i="5081"/>
  <c r="GR34" i="5081"/>
  <c r="GV34" i="5081"/>
  <c r="GY24" i="5081"/>
  <c r="GW21" i="5081"/>
  <c r="GY19" i="5081"/>
  <c r="GS24" i="5081"/>
  <c r="GS26" i="5081"/>
  <c r="GZ28" i="5081"/>
  <c r="GW19" i="5081"/>
  <c r="GR12" i="5081"/>
  <c r="GY14" i="5081"/>
  <c r="GW25" i="5081"/>
  <c r="HQ10" i="5081"/>
  <c r="GS5" i="5078"/>
  <c r="GV3" i="5078"/>
  <c r="GX7" i="5078"/>
  <c r="GR5" i="5078"/>
  <c r="GS25" i="5078"/>
  <c r="GR9" i="5078"/>
  <c r="GV15" i="5078"/>
  <c r="GV13" i="5078"/>
  <c r="GV28" i="5078"/>
  <c r="GV14" i="5078"/>
  <c r="GR15" i="5078"/>
  <c r="GZ19" i="5078"/>
  <c r="GX30" i="5078"/>
  <c r="GS11" i="5078"/>
  <c r="HQ15" i="5078"/>
  <c r="GS4" i="5083"/>
  <c r="GX2" i="5083"/>
  <c r="HQ9" i="5083"/>
  <c r="GX4" i="5083"/>
  <c r="HQ15" i="5083"/>
  <c r="GR35" i="5083"/>
  <c r="GS25" i="5083"/>
  <c r="GY25" i="5083"/>
  <c r="GW19" i="5083"/>
  <c r="GZ13" i="5083"/>
  <c r="GY35" i="5083"/>
  <c r="GV18" i="5083"/>
  <c r="GR20" i="5083"/>
  <c r="GZ29" i="5083"/>
  <c r="GX31" i="5083"/>
  <c r="GS18" i="5083"/>
  <c r="GZ25" i="5083"/>
  <c r="GS4" i="5082"/>
  <c r="GW5" i="5082"/>
  <c r="GR5" i="5082"/>
  <c r="GY9" i="5082"/>
  <c r="GV8" i="5082"/>
  <c r="GS25" i="5082"/>
  <c r="HQ12" i="5082"/>
  <c r="GW19" i="5082"/>
  <c r="GY28" i="5082"/>
  <c r="HQ21" i="5082"/>
  <c r="GY20" i="5082"/>
  <c r="GV22" i="5082"/>
  <c r="GZ31" i="5082"/>
  <c r="GV29" i="5082"/>
  <c r="GY25" i="5082"/>
  <c r="GS19" i="5082"/>
  <c r="GX18" i="5082"/>
  <c r="GW11" i="5082"/>
  <c r="GZ22" i="5082"/>
  <c r="HQ32" i="5082"/>
  <c r="HQ15" i="5082"/>
  <c r="GS5" i="5080"/>
  <c r="GZ5" i="5080"/>
  <c r="GY2" i="5080"/>
  <c r="GV2" i="5080"/>
  <c r="HQ9" i="5080"/>
  <c r="GW4" i="5080"/>
  <c r="GV6" i="5080"/>
  <c r="HQ4" i="5080"/>
  <c r="GX5" i="5080"/>
  <c r="GY25" i="5080"/>
  <c r="GR25" i="5080"/>
  <c r="GW13" i="5080"/>
  <c r="GX15" i="5080"/>
  <c r="GV18" i="5080"/>
  <c r="GR16" i="5080"/>
  <c r="GR32" i="5080"/>
  <c r="GR12" i="5080"/>
  <c r="GR33" i="5080"/>
  <c r="GV10" i="5080"/>
  <c r="HQ18" i="5080"/>
  <c r="GV15" i="5080"/>
  <c r="GZ34" i="5080"/>
  <c r="GS17" i="5080"/>
  <c r="GX12" i="5080"/>
  <c r="GR18" i="5080"/>
  <c r="GW20" i="5080"/>
  <c r="GR29" i="5080"/>
  <c r="GV17" i="5080"/>
  <c r="GY23" i="5080"/>
  <c r="GX34" i="5080"/>
  <c r="GZ22" i="5080"/>
  <c r="GY27" i="5080"/>
  <c r="HQ15" i="5080"/>
  <c r="GY10" i="5080"/>
  <c r="HQ2" i="5079"/>
  <c r="GS2" i="5079"/>
  <c r="GR2" i="5079"/>
  <c r="GZ1" i="5079"/>
  <c r="GW8" i="5079"/>
  <c r="HQ4" i="5079"/>
  <c r="GX6" i="5079"/>
  <c r="GW5" i="5079"/>
  <c r="GS6" i="5079"/>
  <c r="GY20" i="5079"/>
  <c r="GR10" i="5079"/>
  <c r="GY19" i="5079"/>
  <c r="HQ28" i="5079"/>
  <c r="HQ15" i="5079"/>
  <c r="GZ34" i="5079"/>
  <c r="GW24" i="5079"/>
  <c r="GW29" i="5079"/>
  <c r="HQ13" i="5079"/>
  <c r="GY11" i="5079"/>
  <c r="GV19" i="5079"/>
  <c r="GR14" i="5079"/>
  <c r="GZ26" i="5079"/>
  <c r="GS18" i="5079"/>
  <c r="GX32" i="5079"/>
  <c r="HQ2" i="5081"/>
  <c r="GY7" i="5081"/>
  <c r="HQ15" i="5081"/>
  <c r="GW16" i="5081"/>
  <c r="GV11" i="5081"/>
  <c r="GW30" i="5081"/>
  <c r="GY23" i="5081"/>
  <c r="GR27" i="5081"/>
  <c r="HQ2" i="5078"/>
  <c r="GY3" i="5078"/>
  <c r="GW21" i="5078"/>
  <c r="GZ29" i="5078"/>
  <c r="GZ21" i="5078"/>
  <c r="GX10" i="5078"/>
  <c r="GR22" i="5078"/>
  <c r="GX29" i="5078"/>
  <c r="HQ7" i="5083"/>
  <c r="GS5" i="5083"/>
  <c r="GW13" i="5083"/>
  <c r="HQ26" i="5083"/>
  <c r="HQ22" i="5083"/>
  <c r="HQ34" i="5083"/>
  <c r="GV17" i="5083"/>
  <c r="GZ28" i="5083"/>
  <c r="HQ27" i="5083"/>
  <c r="GW6" i="5082"/>
  <c r="GW8" i="5082"/>
  <c r="GS10" i="5082"/>
  <c r="GR30" i="5082"/>
  <c r="GS16" i="5082"/>
  <c r="GW23" i="5082"/>
  <c r="GV13" i="5082"/>
  <c r="GV28" i="5082"/>
  <c r="GX20" i="5082"/>
  <c r="HQ16" i="5082"/>
  <c r="GZ2" i="5080"/>
  <c r="GR7" i="5080"/>
  <c r="GS4" i="5080"/>
  <c r="GY3" i="5080"/>
  <c r="GS8" i="5080"/>
  <c r="GV20" i="5080"/>
  <c r="GS33" i="5080"/>
  <c r="GS13" i="5080"/>
  <c r="GS10" i="5080"/>
  <c r="GW25" i="5080"/>
  <c r="GW22" i="5080"/>
  <c r="GV23" i="5080"/>
  <c r="GS25" i="5080"/>
  <c r="GR13" i="5080"/>
  <c r="GZ33" i="5080"/>
  <c r="HQ32" i="5080"/>
  <c r="GX32" i="5080"/>
  <c r="GV2" i="5079"/>
  <c r="GY8" i="5079"/>
  <c r="GY7" i="5079"/>
  <c r="GR7" i="5079"/>
  <c r="GY1" i="5079"/>
  <c r="GW16" i="5079"/>
  <c r="GV30" i="5079"/>
  <c r="GR26" i="5079"/>
  <c r="GX31" i="5079"/>
  <c r="GZ13" i="5079"/>
  <c r="GS16" i="5079"/>
  <c r="GS34" i="5079"/>
  <c r="GX24" i="5079"/>
  <c r="GZ12" i="5079"/>
  <c r="GS23" i="5079"/>
  <c r="GX29" i="5079"/>
  <c r="GZ17" i="5079"/>
  <c r="GS22" i="5079"/>
  <c r="GW10" i="5079"/>
  <c r="GZ24" i="5079"/>
  <c r="GR11" i="5079"/>
  <c r="GW25" i="5079"/>
  <c r="GZ31" i="5079"/>
  <c r="GW4" i="5077"/>
  <c r="GY2" i="5077"/>
  <c r="GY5" i="5077"/>
  <c r="HQ9" i="5077"/>
  <c r="GR1" i="5077"/>
  <c r="GS5" i="5077"/>
  <c r="GV4" i="5077"/>
  <c r="GS3" i="5077"/>
  <c r="GS8" i="5077"/>
  <c r="GY10" i="5077"/>
  <c r="GS11" i="5077"/>
  <c r="GS28" i="5077"/>
  <c r="GW20" i="5077"/>
  <c r="GV20" i="5077"/>
  <c r="GW12" i="5077"/>
  <c r="GY26" i="5077"/>
  <c r="GY13" i="5077"/>
  <c r="GR13" i="5077"/>
  <c r="GR21" i="5077"/>
  <c r="GW31" i="5077"/>
  <c r="GY22" i="5077"/>
  <c r="GS18" i="5077"/>
  <c r="GX16" i="5077"/>
  <c r="GR16" i="5077"/>
  <c r="GW25" i="5077"/>
  <c r="GZ27" i="5077"/>
  <c r="GV34" i="5077"/>
  <c r="GY18" i="5077"/>
  <c r="GS24" i="5077"/>
  <c r="GW18" i="5077"/>
  <c r="GZ33" i="5077"/>
  <c r="GX36" i="5077"/>
  <c r="GZ22" i="5077"/>
  <c r="GX35" i="5077"/>
  <c r="GZ29" i="5077"/>
  <c r="GX34" i="5077"/>
  <c r="GZ20" i="5077"/>
  <c r="GS2" i="5081"/>
  <c r="HQ5" i="5078"/>
  <c r="GV27" i="5078"/>
  <c r="GW1" i="5083"/>
  <c r="GX29" i="5083"/>
  <c r="GX33" i="5083"/>
  <c r="GX2" i="5082"/>
  <c r="GZ24" i="5082"/>
  <c r="GZ21" i="5082"/>
  <c r="GY33" i="5082"/>
  <c r="HQ6" i="5081"/>
  <c r="GZ5" i="5081"/>
  <c r="GR26" i="5081"/>
  <c r="GX18" i="5081"/>
  <c r="GW29" i="5081"/>
  <c r="GW22" i="5081"/>
  <c r="GY15" i="5081"/>
  <c r="GR19" i="5081"/>
  <c r="GW1" i="5078"/>
  <c r="GX6" i="5078"/>
  <c r="GZ28" i="5078"/>
  <c r="GZ13" i="5078"/>
  <c r="HQ27" i="5078"/>
  <c r="GY24" i="5078"/>
  <c r="GR14" i="5078"/>
  <c r="GX21" i="5078"/>
  <c r="GV7" i="5083"/>
  <c r="GY3" i="5083"/>
  <c r="GS15" i="5083"/>
  <c r="GR33" i="5083"/>
  <c r="GR22" i="5083"/>
  <c r="HQ23" i="5083"/>
  <c r="GW34" i="5083"/>
  <c r="GZ19" i="5083"/>
  <c r="HQ19" i="5083"/>
  <c r="HQ6" i="5082"/>
  <c r="GX3" i="5082"/>
  <c r="GW12" i="5082"/>
  <c r="GR14" i="5082"/>
  <c r="GV33" i="5082"/>
  <c r="GW15" i="5082"/>
  <c r="GW30" i="5082"/>
  <c r="GV20" i="5082"/>
  <c r="GX12" i="5082"/>
  <c r="GZ26" i="5082"/>
  <c r="GV4" i="5080"/>
  <c r="GX8" i="5080"/>
  <c r="GX7" i="5080"/>
  <c r="GV3" i="5080"/>
  <c r="GW3" i="5080"/>
  <c r="GW17" i="5080"/>
  <c r="GV30" i="5080"/>
  <c r="GV29" i="5080"/>
  <c r="GV26" i="5080"/>
  <c r="GW16" i="5080"/>
  <c r="GW12" i="5080"/>
  <c r="GV14" i="5080"/>
  <c r="GS16" i="5080"/>
  <c r="GS31" i="5080"/>
  <c r="GZ25" i="5080"/>
  <c r="HQ24" i="5080"/>
  <c r="GX24" i="5080"/>
  <c r="GZ3" i="5079"/>
  <c r="HQ5" i="5079"/>
  <c r="GX9" i="5079"/>
  <c r="GR4" i="5079"/>
  <c r="GX1" i="5079"/>
  <c r="GX10" i="5079"/>
  <c r="GR25" i="5079"/>
  <c r="GX34" i="5079"/>
  <c r="GX15" i="5079"/>
  <c r="HQ23" i="5079"/>
  <c r="GV34" i="5079"/>
  <c r="GS10" i="5079"/>
  <c r="GX16" i="5079"/>
  <c r="HQ30" i="5079"/>
  <c r="GS15" i="5079"/>
  <c r="GX21" i="5079"/>
  <c r="HQ27" i="5079"/>
  <c r="GS14" i="5079"/>
  <c r="GX28" i="5079"/>
  <c r="GZ16" i="5079"/>
  <c r="GS29" i="5079"/>
  <c r="GW17" i="5079"/>
  <c r="GZ23" i="5079"/>
  <c r="GW5" i="5077"/>
  <c r="GW3" i="5077"/>
  <c r="GZ10" i="5077"/>
  <c r="GX6" i="5077"/>
  <c r="GX10" i="5077"/>
  <c r="GY8" i="5077"/>
  <c r="GS10" i="5077"/>
  <c r="GY6" i="5077"/>
  <c r="HQ10" i="5077"/>
  <c r="GV8" i="5077"/>
  <c r="GV30" i="5077"/>
  <c r="GV28" i="5077"/>
  <c r="GX25" i="5077"/>
  <c r="GX21" i="5077"/>
  <c r="GX17" i="5077"/>
  <c r="GR32" i="5077"/>
  <c r="HQ24" i="5077"/>
  <c r="GS31" i="5077"/>
  <c r="GR12" i="5077"/>
  <c r="GW17" i="5077"/>
  <c r="GZ11" i="5077"/>
  <c r="GV36" i="5077"/>
  <c r="GY37" i="5077"/>
  <c r="GS35" i="5077"/>
  <c r="GX30" i="5077"/>
  <c r="HQ20" i="5077"/>
  <c r="GV25" i="5077"/>
  <c r="GZ23" i="5077"/>
  <c r="GS16" i="5077"/>
  <c r="GX31" i="5077"/>
  <c r="GZ25" i="5077"/>
  <c r="GX28" i="5077"/>
  <c r="GZ14" i="5077"/>
  <c r="GX27" i="5077"/>
  <c r="GZ21" i="5077"/>
  <c r="GX26" i="5077"/>
  <c r="GZ12" i="5077"/>
  <c r="GR4" i="5081"/>
  <c r="GY2" i="5078"/>
  <c r="GX11" i="5078"/>
  <c r="GV3" i="5083"/>
  <c r="GR26" i="5083"/>
  <c r="HQ18" i="5083"/>
  <c r="HQ2" i="5082"/>
  <c r="GR29" i="5082"/>
  <c r="GY16" i="5082"/>
  <c r="GY3" i="5081"/>
  <c r="GY9" i="5081"/>
  <c r="GR30" i="5081"/>
  <c r="GS17" i="5081"/>
  <c r="HQ22" i="5081"/>
  <c r="GY18" i="5081"/>
  <c r="GR28" i="5081"/>
  <c r="GV15" i="5081"/>
  <c r="GX3" i="5078"/>
  <c r="GZ8" i="5078"/>
  <c r="GS26" i="5078"/>
  <c r="GR19" i="5078"/>
  <c r="GS30" i="5078"/>
  <c r="HQ12" i="5078"/>
  <c r="GW24" i="5078"/>
  <c r="GZ9" i="5078"/>
  <c r="GX5" i="5083"/>
  <c r="GR5" i="5083"/>
  <c r="GV10" i="5083"/>
  <c r="GW10" i="5083"/>
  <c r="GY15" i="5083"/>
  <c r="GS11" i="5083"/>
  <c r="GY21" i="5083"/>
  <c r="GS34" i="5083"/>
  <c r="GS5" i="5082"/>
  <c r="GZ8" i="5082"/>
  <c r="GV1" i="5082"/>
  <c r="GV10" i="5082"/>
  <c r="GX32" i="5082"/>
  <c r="GX15" i="5082"/>
  <c r="GX11" i="5082"/>
  <c r="GX19" i="5082"/>
  <c r="GW13" i="5082"/>
  <c r="GY13" i="5082"/>
  <c r="HQ31" i="5082"/>
  <c r="GY6" i="5080"/>
  <c r="GV8" i="5080"/>
  <c r="GV7" i="5080"/>
  <c r="GR5" i="5080"/>
  <c r="GR1" i="5080"/>
  <c r="GS19" i="5080"/>
  <c r="GR23" i="5080"/>
  <c r="GZ10" i="5080"/>
  <c r="GY33" i="5080"/>
  <c r="GZ24" i="5080"/>
  <c r="GY32" i="5080"/>
  <c r="GW10" i="5080"/>
  <c r="GV13" i="5080"/>
  <c r="GV33" i="5080"/>
  <c r="HQ19" i="5080"/>
  <c r="GX25" i="5080"/>
  <c r="GY26" i="5080"/>
  <c r="HQ1" i="5079"/>
  <c r="GR1" i="5079"/>
  <c r="HQ7" i="5079"/>
  <c r="HQ9" i="5079"/>
  <c r="GS5" i="5079"/>
  <c r="GW15" i="5079"/>
  <c r="GW31" i="5079"/>
  <c r="GS20" i="5079"/>
  <c r="GZ19" i="5079"/>
  <c r="GS33" i="5079"/>
  <c r="GW20" i="5079"/>
  <c r="GV28" i="5079"/>
  <c r="GY34" i="5079"/>
  <c r="HQ22" i="5079"/>
  <c r="GV33" i="5079"/>
  <c r="GX13" i="5079"/>
  <c r="HQ19" i="5079"/>
  <c r="GV32" i="5079"/>
  <c r="GX20" i="5079"/>
  <c r="HQ34" i="5079"/>
  <c r="GS21" i="5079"/>
  <c r="GX27" i="5079"/>
  <c r="GZ15" i="5079"/>
  <c r="GZ1" i="5077"/>
  <c r="GV7" i="5077"/>
  <c r="GR4" i="5077"/>
  <c r="GW2" i="5077"/>
  <c r="GZ9" i="5077"/>
  <c r="GX7" i="5077"/>
  <c r="GZ6" i="5077"/>
  <c r="GR8" i="5077"/>
  <c r="HQ4" i="5077"/>
  <c r="HQ1" i="5077"/>
  <c r="GV11" i="5077"/>
  <c r="GW28" i="5077"/>
  <c r="GY30" i="5077"/>
  <c r="HQ28" i="5077"/>
  <c r="GY14" i="5077"/>
  <c r="GR14" i="5077"/>
  <c r="GV23" i="5077"/>
  <c r="GS13" i="5077"/>
  <c r="GS30" i="5077"/>
  <c r="GX22" i="5077"/>
  <c r="HQ36" i="5077"/>
  <c r="GV27" i="5077"/>
  <c r="GY21" i="5077"/>
  <c r="GS26" i="5077"/>
  <c r="GX14" i="5077"/>
  <c r="GR33" i="5077"/>
  <c r="GV16" i="5077"/>
  <c r="HQ32" i="5077"/>
  <c r="GV37" i="5077"/>
  <c r="GX23" i="5077"/>
  <c r="GZ17" i="5077"/>
  <c r="GX20" i="5077"/>
  <c r="HQ31" i="5077"/>
  <c r="GX19" i="5077"/>
  <c r="GZ13" i="5077"/>
  <c r="GX18" i="5077"/>
  <c r="HQ37" i="5077"/>
  <c r="GX1" i="5081"/>
  <c r="GS19" i="5081"/>
  <c r="GZ11" i="5081"/>
  <c r="GW12" i="5081"/>
  <c r="HQ23" i="5081"/>
  <c r="GV32" i="5081"/>
  <c r="GX11" i="5081"/>
  <c r="GS22" i="5078"/>
  <c r="GX24" i="5078"/>
  <c r="GY20" i="5078"/>
  <c r="HQ4" i="5083"/>
  <c r="GR16" i="5083"/>
  <c r="GV13" i="5083"/>
  <c r="GW28" i="5082"/>
  <c r="GZ15" i="5082"/>
  <c r="GV5" i="5081"/>
  <c r="GV9" i="5081"/>
  <c r="GV7" i="5081"/>
  <c r="GW23" i="5081"/>
  <c r="HQ13" i="5081"/>
  <c r="GX14" i="5081"/>
  <c r="GR29" i="5081"/>
  <c r="GV16" i="5081"/>
  <c r="GY21" i="5081"/>
  <c r="GS1" i="5078"/>
  <c r="GX8" i="5078"/>
  <c r="GY14" i="5078"/>
  <c r="GY9" i="5078"/>
  <c r="GZ20" i="5078"/>
  <c r="GV11" i="5078"/>
  <c r="GZ26" i="5078"/>
  <c r="GW7" i="5083"/>
  <c r="GZ1" i="5083"/>
  <c r="GR7" i="5083"/>
  <c r="GZ26" i="5083"/>
  <c r="GV23" i="5083"/>
  <c r="GS23" i="5083"/>
  <c r="GX15" i="5083"/>
  <c r="GR19" i="5083"/>
  <c r="GW24" i="5083"/>
  <c r="GZ6" i="5082"/>
  <c r="GS1" i="5082"/>
  <c r="GV11" i="5082"/>
  <c r="GS23" i="5082"/>
  <c r="GS30" i="5082"/>
  <c r="HQ10" i="5082"/>
  <c r="HQ20" i="5082"/>
  <c r="GZ29" i="5082"/>
  <c r="GY24" i="5082"/>
  <c r="HQ27" i="5082"/>
  <c r="GZ25" i="5082"/>
  <c r="GV1" i="5080"/>
  <c r="GW6" i="5080"/>
  <c r="GX4" i="5080"/>
  <c r="GR9" i="5080"/>
  <c r="GS24" i="5080"/>
  <c r="HQ29" i="5080"/>
  <c r="GW15" i="5080"/>
  <c r="GS29" i="5080"/>
  <c r="GR15" i="5080"/>
  <c r="GR20" i="5080"/>
  <c r="HQ28" i="5080"/>
  <c r="GY14" i="5080"/>
  <c r="GX11" i="5080"/>
  <c r="GW19" i="5080"/>
  <c r="GX18" i="5080"/>
  <c r="GY11" i="5080"/>
  <c r="GZ20" i="5080"/>
  <c r="GS1" i="5079"/>
  <c r="GR6" i="5079"/>
  <c r="GY2" i="5079"/>
  <c r="GY4" i="5079"/>
  <c r="GV14" i="5079"/>
  <c r="HQ31" i="5079"/>
  <c r="GR22" i="5079"/>
  <c r="GY28" i="5079"/>
  <c r="GR17" i="5079"/>
  <c r="GX23" i="5079"/>
  <c r="GZ10" i="5079"/>
  <c r="GV12" i="5079"/>
  <c r="GY18" i="5079"/>
  <c r="GR29" i="5079"/>
  <c r="GV17" i="5079"/>
  <c r="GY23" i="5079"/>
  <c r="GR28" i="5079"/>
  <c r="GV16" i="5079"/>
  <c r="GY30" i="5079"/>
  <c r="HQ18" i="5079"/>
  <c r="GV31" i="5079"/>
  <c r="GX11" i="5079"/>
  <c r="HQ25" i="5079"/>
  <c r="GS2" i="5077"/>
  <c r="GV3" i="5077"/>
  <c r="GR2" i="5077"/>
  <c r="GV6" i="5077"/>
  <c r="GV1" i="5077"/>
  <c r="GW10" i="5077"/>
  <c r="GX9" i="5077"/>
  <c r="GZ5" i="5077"/>
  <c r="GR6" i="5077"/>
  <c r="GY1" i="5077"/>
  <c r="GX37" i="5077"/>
  <c r="GZ34" i="5077"/>
  <c r="GR22" i="5077"/>
  <c r="GR18" i="5077"/>
  <c r="HQ27" i="5077"/>
  <c r="GS14" i="5077"/>
  <c r="GR20" i="5077"/>
  <c r="GV14" i="5077"/>
  <c r="GS12" i="5077"/>
  <c r="GY11" i="5077"/>
  <c r="GR26" i="5077"/>
  <c r="GW37" i="5077"/>
  <c r="HQ35" i="5077"/>
  <c r="GV35" i="5077"/>
  <c r="GY19" i="5077"/>
  <c r="GR15" i="5077"/>
  <c r="GW24" i="5077"/>
  <c r="GR27" i="5077"/>
  <c r="GV21" i="5077"/>
  <c r="GY36" i="5077"/>
  <c r="HQ26" i="5077"/>
  <c r="GY33" i="5077"/>
  <c r="HQ15" i="5077"/>
  <c r="GY32" i="5077"/>
  <c r="HQ22" i="5077"/>
  <c r="GY23" i="5077"/>
  <c r="HQ21" i="5077"/>
  <c r="GR9" i="5081"/>
  <c r="HQ5" i="5081"/>
  <c r="GY1" i="5081"/>
  <c r="GX25" i="5081"/>
  <c r="GR25" i="5081"/>
  <c r="GY32" i="5081"/>
  <c r="GR21" i="5081"/>
  <c r="GW34" i="5081"/>
  <c r="GY13" i="5081"/>
  <c r="GZ1" i="5078"/>
  <c r="GR6" i="5078"/>
  <c r="HQ21" i="5078"/>
  <c r="GW1" i="5081"/>
  <c r="GX33" i="5081"/>
  <c r="HQ26" i="5081"/>
  <c r="GZ23" i="5078"/>
  <c r="HQ9" i="5078"/>
  <c r="GW8" i="5083"/>
  <c r="GW21" i="5083"/>
  <c r="GV35" i="5083"/>
  <c r="GW1" i="5082"/>
  <c r="GV24" i="5082"/>
  <c r="GW31" i="5082"/>
  <c r="HQ33" i="5082"/>
  <c r="HQ14" i="5082"/>
  <c r="GS1" i="5080"/>
  <c r="GY7" i="5080"/>
  <c r="GX23" i="5080"/>
  <c r="HQ17" i="5080"/>
  <c r="GV34" i="5080"/>
  <c r="HQ10" i="5080"/>
  <c r="GX13" i="5080"/>
  <c r="HQ31" i="5080"/>
  <c r="GZ2" i="5079"/>
  <c r="GZ7" i="5079"/>
  <c r="GZ14" i="5079"/>
  <c r="GX30" i="5079"/>
  <c r="GX25" i="5079"/>
  <c r="GR32" i="5079"/>
  <c r="GZ28" i="5079"/>
  <c r="GW19" i="5079"/>
  <c r="GR12" i="5079"/>
  <c r="GY14" i="5079"/>
  <c r="GV15" i="5079"/>
  <c r="HQ2" i="5077"/>
  <c r="GS4" i="5077"/>
  <c r="GW1" i="5077"/>
  <c r="GV2" i="5077"/>
  <c r="GS9" i="5077"/>
  <c r="GR29" i="5077"/>
  <c r="GS23" i="5077"/>
  <c r="GS19" i="5077"/>
  <c r="GV15" i="5077"/>
  <c r="HQ12" i="5077"/>
  <c r="GZ16" i="5077"/>
  <c r="GW11" i="5077"/>
  <c r="GV17" i="5077"/>
  <c r="GS25" i="5077"/>
  <c r="GR11" i="5077"/>
  <c r="GY20" i="5077"/>
  <c r="GY17" i="5077"/>
  <c r="GY16" i="5077"/>
  <c r="GZ36" i="5077"/>
  <c r="HQ30" i="5077"/>
  <c r="GV20" i="5081"/>
  <c r="GS14" i="5083"/>
  <c r="GS14" i="5082"/>
  <c r="GR2" i="5080"/>
  <c r="GV21" i="5080"/>
  <c r="HQ12" i="5080"/>
  <c r="GZ12" i="5080"/>
  <c r="GV10" i="5079"/>
  <c r="GW30" i="5079"/>
  <c r="GW34" i="5079"/>
  <c r="GS7" i="5077"/>
  <c r="GV9" i="5077"/>
  <c r="GW19" i="5077"/>
  <c r="GV31" i="5077"/>
  <c r="GZ24" i="5077"/>
  <c r="HQ18" i="5077"/>
  <c r="HQ13" i="5077"/>
  <c r="GS31" i="5079"/>
  <c r="GW6" i="5077"/>
  <c r="GX1" i="5077"/>
  <c r="GR31" i="5077"/>
  <c r="GR25" i="5077"/>
  <c r="GW15" i="5077"/>
  <c r="GW20" i="5081"/>
  <c r="HQ16" i="5083"/>
  <c r="GS11" i="5082"/>
  <c r="GY17" i="5080"/>
  <c r="GW27" i="5080"/>
  <c r="GY12" i="5079"/>
  <c r="GY26" i="5079"/>
  <c r="GS13" i="5079"/>
  <c r="HQ3" i="5077"/>
  <c r="GR36" i="5077"/>
  <c r="GY27" i="5077"/>
  <c r="HQ16" i="5077"/>
  <c r="GY31" i="5077"/>
  <c r="GY13" i="5078"/>
  <c r="GV3" i="5082"/>
  <c r="GZ17" i="5082"/>
  <c r="GZ27" i="5080"/>
  <c r="GZ32" i="5080"/>
  <c r="GZ5" i="5079"/>
  <c r="HQ20" i="5079"/>
  <c r="GY22" i="5079"/>
  <c r="GX4" i="5077"/>
  <c r="GR23" i="5077"/>
  <c r="GW27" i="5077"/>
  <c r="GY28" i="5077"/>
  <c r="HQ4" i="5081"/>
  <c r="GS25" i="5081"/>
  <c r="GY6" i="5078"/>
  <c r="GS15" i="5078"/>
  <c r="GZ18" i="5078"/>
  <c r="GZ9" i="5083"/>
  <c r="GS22" i="5083"/>
  <c r="GR10" i="5083"/>
  <c r="GV2" i="5082"/>
  <c r="GS17" i="5082"/>
  <c r="GR27" i="5082"/>
  <c r="GX28" i="5082"/>
  <c r="GW9" i="5080"/>
  <c r="GX6" i="5080"/>
  <c r="GZ6" i="5080"/>
  <c r="GZ19" i="5080"/>
  <c r="GS28" i="5080"/>
  <c r="GW31" i="5080"/>
  <c r="GS34" i="5080"/>
  <c r="GY15" i="5080"/>
  <c r="GW14" i="5080"/>
  <c r="GS3" i="5079"/>
  <c r="HQ3" i="5079"/>
  <c r="GX18" i="5079"/>
  <c r="HQ12" i="5079"/>
  <c r="GZ29" i="5079"/>
  <c r="GR16" i="5079"/>
  <c r="GZ20" i="5079"/>
  <c r="GW11" i="5079"/>
  <c r="GS30" i="5079"/>
  <c r="GZ32" i="5079"/>
  <c r="GW33" i="5079"/>
  <c r="GY9" i="5077"/>
  <c r="GR3" i="5077"/>
  <c r="GR9" i="5077"/>
  <c r="GY7" i="5077"/>
  <c r="GX5" i="5077"/>
  <c r="GS29" i="5077"/>
  <c r="GV24" i="5077"/>
  <c r="GV19" i="5077"/>
  <c r="GW33" i="5077"/>
  <c r="GR30" i="5077"/>
  <c r="HQ25" i="5077"/>
  <c r="GX32" i="5077"/>
  <c r="GW36" i="5077"/>
  <c r="GS15" i="5077"/>
  <c r="GS32" i="5077"/>
  <c r="GY12" i="5077"/>
  <c r="GZ30" i="5077"/>
  <c r="GZ37" i="5077"/>
  <c r="GZ28" i="5077"/>
  <c r="HQ29" i="5077"/>
  <c r="GW5" i="5078"/>
  <c r="GS16" i="5083"/>
  <c r="HQ9" i="5082"/>
  <c r="HQ19" i="5082"/>
  <c r="GX19" i="5080"/>
  <c r="GX10" i="5080"/>
  <c r="GS8" i="5079"/>
  <c r="GY25" i="5079"/>
  <c r="GY15" i="5079"/>
  <c r="GY29" i="5079"/>
  <c r="GW8" i="5077"/>
  <c r="GZ35" i="5077"/>
  <c r="GW16" i="5077"/>
  <c r="HQ19" i="5077"/>
  <c r="GV13" i="5077"/>
  <c r="HQ14" i="5077"/>
  <c r="GS32" i="5079"/>
  <c r="GR19" i="5079"/>
  <c r="HQ8" i="5077"/>
  <c r="GR37" i="5077"/>
  <c r="GS27" i="5077"/>
  <c r="GW26" i="5077"/>
  <c r="GY30" i="5081"/>
  <c r="GY32" i="5083"/>
  <c r="GZ33" i="5082"/>
  <c r="GR30" i="5080"/>
  <c r="HQ8" i="5079"/>
  <c r="GR33" i="5079"/>
  <c r="HQ11" i="5079"/>
  <c r="GZ4" i="5077"/>
  <c r="GX33" i="5077"/>
  <c r="GV18" i="5077"/>
  <c r="GX15" i="5077"/>
  <c r="HQ28" i="5081"/>
  <c r="HQ20" i="5083"/>
  <c r="GY15" i="5082"/>
  <c r="GS11" i="5080"/>
  <c r="GZ29" i="5080"/>
  <c r="GS24" i="5079"/>
  <c r="GW27" i="5079"/>
  <c r="HQ17" i="5079"/>
  <c r="GX2" i="5077"/>
  <c r="GW32" i="5077"/>
  <c r="GS34" i="5077"/>
  <c r="GY24" i="5077"/>
  <c r="GS7" i="5081"/>
  <c r="GR16" i="5081"/>
  <c r="GX1" i="5078"/>
  <c r="GX9" i="5078"/>
  <c r="GS27" i="5078"/>
  <c r="GR1" i="5083"/>
  <c r="GZ32" i="5083"/>
  <c r="GW23" i="5083"/>
  <c r="GZ7" i="5082"/>
  <c r="GZ23" i="5082"/>
  <c r="GS28" i="5082"/>
  <c r="GZ14" i="5082"/>
  <c r="GW1" i="5080"/>
  <c r="GV9" i="5080"/>
  <c r="GR17" i="5080"/>
  <c r="GW33" i="5080"/>
  <c r="GR24" i="5080"/>
  <c r="GZ18" i="5080"/>
  <c r="GX27" i="5080"/>
  <c r="GX26" i="5080"/>
  <c r="GZ28" i="5080"/>
  <c r="GR3" i="5079"/>
  <c r="GY9" i="5079"/>
  <c r="GZ21" i="5079"/>
  <c r="GX26" i="5079"/>
  <c r="GW21" i="5079"/>
  <c r="GV20" i="5079"/>
  <c r="HQ14" i="5079"/>
  <c r="GY31" i="5079"/>
  <c r="GV24" i="5079"/>
  <c r="HQ26" i="5079"/>
  <c r="GX19" i="5079"/>
  <c r="GZ7" i="5077"/>
  <c r="GX8" i="5077"/>
  <c r="GZ8" i="5077"/>
  <c r="GR10" i="5077"/>
  <c r="HQ7" i="5077"/>
  <c r="GW29" i="5077"/>
  <c r="GZ31" i="5077"/>
  <c r="GZ15" i="5077"/>
  <c r="GX24" i="5077"/>
  <c r="GS21" i="5077"/>
  <c r="GR35" i="5077"/>
  <c r="GZ26" i="5077"/>
  <c r="GY35" i="5077"/>
  <c r="GW35" i="5077"/>
  <c r="GV29" i="5077"/>
  <c r="HQ34" i="5077"/>
  <c r="HQ23" i="5077"/>
  <c r="HQ9" i="5081"/>
  <c r="HQ26" i="5078"/>
  <c r="GW23" i="5078"/>
  <c r="GY20" i="5083"/>
  <c r="GV21" i="5082"/>
  <c r="GY9" i="5080"/>
  <c r="GS30" i="5080"/>
  <c r="GY29" i="5080"/>
  <c r="GR8" i="5079"/>
  <c r="GZ30" i="5079"/>
  <c r="GR21" i="5079"/>
  <c r="HQ10" i="5079"/>
  <c r="GZ2" i="5077"/>
  <c r="HQ5" i="5077"/>
  <c r="GS22" i="5077"/>
  <c r="GR17" i="5077"/>
  <c r="GX29" i="5077"/>
  <c r="GW30" i="5077"/>
  <c r="GW13" i="5079"/>
  <c r="GW18" i="5079"/>
  <c r="GW9" i="5077"/>
  <c r="GR28" i="5077"/>
  <c r="GV12" i="5077"/>
  <c r="GY34" i="5077"/>
  <c r="GW13" i="5077"/>
  <c r="HQ18" i="5078"/>
  <c r="HQ31" i="5083"/>
  <c r="GR20" i="5082"/>
  <c r="HQ6" i="5080"/>
  <c r="GY19" i="5080"/>
  <c r="GW32" i="5079"/>
  <c r="GV25" i="5079"/>
  <c r="HQ33" i="5079"/>
  <c r="GR5" i="5077"/>
  <c r="GV32" i="5077"/>
  <c r="GR24" i="5077"/>
  <c r="GX11" i="5077"/>
  <c r="GX17" i="5078"/>
  <c r="GZ8" i="5083"/>
  <c r="GW20" i="5082"/>
  <c r="GX2" i="5080"/>
  <c r="GW11" i="5080"/>
  <c r="GZ22" i="5079"/>
  <c r="GY10" i="5079"/>
  <c r="GV23" i="5079"/>
  <c r="GV5" i="5077"/>
  <c r="GS37" i="5077"/>
  <c r="GZ32" i="5077"/>
  <c r="GR19" i="5077"/>
  <c r="GY15" i="5077"/>
  <c r="GW24" i="5081"/>
  <c r="GV17" i="5081"/>
  <c r="GZ4" i="5078"/>
  <c r="GV30" i="5078"/>
  <c r="HQ3" i="5083"/>
  <c r="HQ14" i="5083"/>
  <c r="GX28" i="5083"/>
  <c r="GW16" i="5083"/>
  <c r="GR8" i="5082"/>
  <c r="GY27" i="5082"/>
  <c r="GZ13" i="5082"/>
  <c r="GZ19" i="5082"/>
  <c r="GV5" i="5080"/>
  <c r="GS3" i="5080"/>
  <c r="GS14" i="5080"/>
  <c r="HQ33" i="5080"/>
  <c r="GV28" i="5080"/>
  <c r="GR10" i="5080"/>
  <c r="GZ15" i="5080"/>
  <c r="GY12" i="5080"/>
  <c r="HQ14" i="5080"/>
  <c r="GX2" i="5079"/>
  <c r="GX5" i="5079"/>
  <c r="GY16" i="5079"/>
  <c r="GV27" i="5079"/>
  <c r="HQ21" i="5079"/>
  <c r="GW22" i="5079"/>
  <c r="GR13" i="5079"/>
  <c r="GZ33" i="5079"/>
  <c r="GW26" i="5079"/>
  <c r="GR27" i="5079"/>
  <c r="GY21" i="5079"/>
  <c r="GW7" i="5077"/>
  <c r="GS1" i="5077"/>
  <c r="GZ3" i="5077"/>
  <c r="GS6" i="5077"/>
  <c r="GR7" i="5077"/>
  <c r="HQ11" i="5077"/>
  <c r="GZ19" i="5077"/>
  <c r="GY29" i="5077"/>
  <c r="GZ18" i="5077"/>
  <c r="GV22" i="5077"/>
  <c r="GS36" i="5077"/>
  <c r="GR34" i="5077"/>
  <c r="HQ33" i="5077"/>
  <c r="GX13" i="5077"/>
  <c r="GW34" i="5077"/>
  <c r="GW23" i="5077"/>
  <c r="GW22" i="5077"/>
  <c r="GW21" i="5077"/>
  <c r="GR33" i="5081"/>
  <c r="GX13" i="5081"/>
  <c r="GX16" i="5078"/>
  <c r="GX26" i="5078"/>
  <c r="GZ5" i="5083"/>
  <c r="GR32" i="5083"/>
  <c r="GZ24" i="5083"/>
  <c r="GY14" i="5083"/>
  <c r="GR24" i="5082"/>
  <c r="GS32" i="5082"/>
  <c r="GR10" i="5082"/>
  <c r="HQ24" i="5082"/>
  <c r="GS2" i="5080"/>
  <c r="GW5" i="5080"/>
  <c r="GS22" i="5080"/>
  <c r="GS32" i="5080"/>
  <c r="GW34" i="5080"/>
  <c r="GV32" i="5080"/>
  <c r="GR21" i="5080"/>
  <c r="GZ14" i="5080"/>
  <c r="GZ6" i="5079"/>
  <c r="GZ9" i="5079"/>
  <c r="GY5" i="5079"/>
  <c r="GS28" i="5079"/>
  <c r="GW14" i="5079"/>
  <c r="GZ25" i="5079"/>
  <c r="GY13" i="5079"/>
  <c r="GX3" i="5077"/>
  <c r="GS20" i="5077"/>
  <c r="HQ17" i="5077"/>
  <c r="GW14" i="5077"/>
  <c r="GW25" i="5078"/>
  <c r="GV9" i="5083"/>
  <c r="GX17" i="5082"/>
  <c r="GS6" i="5080"/>
  <c r="GR14" i="5080"/>
  <c r="GY30" i="5080"/>
  <c r="GW9" i="5079"/>
  <c r="GX22" i="5079"/>
  <c r="GX12" i="5079"/>
  <c r="GY4" i="5077"/>
  <c r="HQ6" i="5077"/>
  <c r="GS33" i="5077"/>
  <c r="GS17" i="5077"/>
  <c r="GX12" i="5077"/>
  <c r="GS12" i="5081"/>
  <c r="GY19" i="5083"/>
  <c r="GS13" i="5082"/>
  <c r="GW8" i="5080"/>
  <c r="GR11" i="5080"/>
  <c r="GS4" i="5079"/>
  <c r="GS19" i="5079"/>
  <c r="GR20" i="5079"/>
  <c r="GV10" i="5077"/>
  <c r="GY3" i="5077"/>
  <c r="GV33" i="5077"/>
  <c r="GV26" i="5077"/>
  <c r="GY25" i="5077"/>
  <c r="O8" i="10"/>
  <c r="O6" i="10"/>
  <c r="O5" i="10"/>
  <c r="O7" i="10"/>
  <c r="HM12" i="5077" l="1"/>
  <c r="HN12" i="5077"/>
  <c r="HS12" i="5077"/>
  <c r="HL12" i="5077"/>
  <c r="HR12" i="5077"/>
  <c r="HO12" i="5077"/>
  <c r="HO12" i="5079"/>
  <c r="HL12" i="5079"/>
  <c r="HR12" i="5079"/>
  <c r="HM12" i="5079"/>
  <c r="HN12" i="5079"/>
  <c r="HN22" i="5079"/>
  <c r="HL22" i="5079"/>
  <c r="HM22" i="5079"/>
  <c r="HR22" i="5079"/>
  <c r="HO22" i="5079"/>
  <c r="HM17" i="5082"/>
  <c r="HL17" i="5082"/>
  <c r="HN17" i="5082"/>
  <c r="HO17" i="5082"/>
  <c r="HR17" i="5082"/>
  <c r="HN3" i="5077"/>
  <c r="HO3" i="5077"/>
  <c r="HL3" i="5077"/>
  <c r="HR3" i="5077"/>
  <c r="HM3" i="5077"/>
  <c r="HL26" i="5078"/>
  <c r="HN26" i="5078"/>
  <c r="HS26" i="5078"/>
  <c r="HO26" i="5078"/>
  <c r="HM26" i="5078"/>
  <c r="HR26" i="5078"/>
  <c r="HM16" i="5078"/>
  <c r="HR16" i="5078"/>
  <c r="HO16" i="5078"/>
  <c r="HN16" i="5078"/>
  <c r="HS16" i="5078"/>
  <c r="HL16" i="5078"/>
  <c r="HL13" i="5081"/>
  <c r="HN13" i="5081"/>
  <c r="HO13" i="5081"/>
  <c r="HM13" i="5081"/>
  <c r="HS13" i="5081"/>
  <c r="HR13" i="5081"/>
  <c r="HO13" i="5077"/>
  <c r="HR13" i="5077"/>
  <c r="HL13" i="5077"/>
  <c r="HM13" i="5077"/>
  <c r="HN13" i="5077"/>
  <c r="HL5" i="5079"/>
  <c r="HO5" i="5079"/>
  <c r="HM5" i="5079"/>
  <c r="HN5" i="5079"/>
  <c r="HR5" i="5079"/>
  <c r="HM2" i="5079"/>
  <c r="HS2" i="5079"/>
  <c r="HO2" i="5079"/>
  <c r="HL2" i="5079"/>
  <c r="HN2" i="5079"/>
  <c r="HR2" i="5079"/>
  <c r="HL28" i="5083"/>
  <c r="HO28" i="5083"/>
  <c r="HR28" i="5083"/>
  <c r="A28" i="3776" s="1"/>
  <c r="HM28" i="5083"/>
  <c r="HN28" i="5083"/>
  <c r="HR2" i="5080"/>
  <c r="HS2" i="5080"/>
  <c r="HM2" i="5080"/>
  <c r="HL2" i="5080"/>
  <c r="HN2" i="5080"/>
  <c r="HO2" i="5080"/>
  <c r="HN17" i="5078"/>
  <c r="HR17" i="5078"/>
  <c r="HS17" i="5078"/>
  <c r="HO17" i="5078"/>
  <c r="HL17" i="5078"/>
  <c r="HM17" i="5078"/>
  <c r="HR11" i="5077"/>
  <c r="HL11" i="5077"/>
  <c r="HN11" i="5077"/>
  <c r="HO11" i="5077"/>
  <c r="HS11" i="5077"/>
  <c r="HM11" i="5077"/>
  <c r="HR29" i="5077"/>
  <c r="HO29" i="5077"/>
  <c r="HL29" i="5077"/>
  <c r="HS29" i="5077"/>
  <c r="HN29" i="5077"/>
  <c r="HM29" i="5077"/>
  <c r="HM24" i="5077"/>
  <c r="HN24" i="5077"/>
  <c r="HO24" i="5077"/>
  <c r="HL24" i="5077"/>
  <c r="HR24" i="5077"/>
  <c r="HN8" i="5077"/>
  <c r="HR8" i="5077"/>
  <c r="HO8" i="5077"/>
  <c r="HM8" i="5077"/>
  <c r="HL8" i="5077"/>
  <c r="HM19" i="5079"/>
  <c r="HR19" i="5079"/>
  <c r="HL19" i="5079"/>
  <c r="HO19" i="5079"/>
  <c r="HN19" i="5079"/>
  <c r="HN26" i="5079"/>
  <c r="HO26" i="5079"/>
  <c r="HL26" i="5079"/>
  <c r="HM26" i="5079"/>
  <c r="HR26" i="5079"/>
  <c r="HM26" i="5080"/>
  <c r="HO26" i="5080"/>
  <c r="HR26" i="5080"/>
  <c r="HL26" i="5080"/>
  <c r="HN26" i="5080"/>
  <c r="HM27" i="5080"/>
  <c r="HL27" i="5080"/>
  <c r="HO27" i="5080"/>
  <c r="HN27" i="5080"/>
  <c r="HR27" i="5080"/>
  <c r="HM9" i="5078"/>
  <c r="HO9" i="5078"/>
  <c r="HR9" i="5078"/>
  <c r="HL9" i="5078"/>
  <c r="HN9" i="5078"/>
  <c r="HS9" i="5078"/>
  <c r="HN1" i="5078"/>
  <c r="HR1" i="5078"/>
  <c r="HL1" i="5078"/>
  <c r="HM1" i="5078"/>
  <c r="HO1" i="5078"/>
  <c r="HM2" i="5077"/>
  <c r="HO2" i="5077"/>
  <c r="HN2" i="5077"/>
  <c r="HL2" i="5077"/>
  <c r="HR2" i="5077"/>
  <c r="HM15" i="5077"/>
  <c r="HN15" i="5077"/>
  <c r="HR15" i="5077"/>
  <c r="HO15" i="5077"/>
  <c r="HL15" i="5077"/>
  <c r="HM33" i="5077"/>
  <c r="HO33" i="5077"/>
  <c r="HL33" i="5077"/>
  <c r="HR33" i="5077"/>
  <c r="HS33" i="5077"/>
  <c r="HN33" i="5077"/>
  <c r="HO10" i="5080"/>
  <c r="HN10" i="5080"/>
  <c r="HR10" i="5080"/>
  <c r="HL10" i="5080"/>
  <c r="HM10" i="5080"/>
  <c r="HM19" i="5080"/>
  <c r="HN19" i="5080"/>
  <c r="HO19" i="5080"/>
  <c r="HR19" i="5080"/>
  <c r="HL19" i="5080"/>
  <c r="HO32" i="5077"/>
  <c r="HS32" i="5077"/>
  <c r="HN32" i="5077"/>
  <c r="HM32" i="5077"/>
  <c r="HL32" i="5077"/>
  <c r="HR32" i="5077"/>
  <c r="HN5" i="5077"/>
  <c r="HO5" i="5077"/>
  <c r="HR5" i="5077"/>
  <c r="HM5" i="5077"/>
  <c r="HL5" i="5077"/>
  <c r="HN18" i="5079"/>
  <c r="HM18" i="5079"/>
  <c r="HO18" i="5079"/>
  <c r="HL18" i="5079"/>
  <c r="HS18" i="5079"/>
  <c r="HR18" i="5079"/>
  <c r="HL6" i="5080"/>
  <c r="HN6" i="5080"/>
  <c r="HR6" i="5080"/>
  <c r="HO6" i="5080"/>
  <c r="HM6" i="5080"/>
  <c r="HO28" i="5082"/>
  <c r="HL28" i="5082"/>
  <c r="HN28" i="5082"/>
  <c r="HM28" i="5082"/>
  <c r="HR28" i="5082"/>
  <c r="HN4" i="5077"/>
  <c r="HR4" i="5077"/>
  <c r="HO4" i="5077"/>
  <c r="HM4" i="5077"/>
  <c r="HL4" i="5077"/>
  <c r="HR1" i="5077"/>
  <c r="HO1" i="5077"/>
  <c r="HM1" i="5077"/>
  <c r="HN1" i="5077"/>
  <c r="HL1" i="5077"/>
  <c r="HS1" i="5077"/>
  <c r="HL25" i="5079"/>
  <c r="HS25" i="5079"/>
  <c r="HM25" i="5079"/>
  <c r="HN25" i="5079"/>
  <c r="HR25" i="5079"/>
  <c r="HO25" i="5079"/>
  <c r="HM30" i="5079"/>
  <c r="HO30" i="5079"/>
  <c r="HS30" i="5079"/>
  <c r="HR30" i="5079"/>
  <c r="HL30" i="5079"/>
  <c r="HN30" i="5079"/>
  <c r="HL13" i="5080"/>
  <c r="HO13" i="5080"/>
  <c r="HM13" i="5080"/>
  <c r="HN13" i="5080"/>
  <c r="HR13" i="5080"/>
  <c r="HL23" i="5080"/>
  <c r="HN23" i="5080"/>
  <c r="HR23" i="5080"/>
  <c r="HO23" i="5080"/>
  <c r="HM23" i="5080"/>
  <c r="HO33" i="5081"/>
  <c r="HM33" i="5081"/>
  <c r="HN33" i="5081"/>
  <c r="HR33" i="5081"/>
  <c r="HL33" i="5081"/>
  <c r="HN25" i="5081"/>
  <c r="HM25" i="5081"/>
  <c r="HR25" i="5081"/>
  <c r="HO25" i="5081"/>
  <c r="HL25" i="5081"/>
  <c r="HM37" i="5077"/>
  <c r="HL37" i="5077"/>
  <c r="HO37" i="5077"/>
  <c r="HR37" i="5077"/>
  <c r="A37" i="3776" s="1"/>
  <c r="HN37" i="5077"/>
  <c r="HR9" i="5077"/>
  <c r="HO9" i="5077"/>
  <c r="HL9" i="5077"/>
  <c r="HN9" i="5077"/>
  <c r="HM9" i="5077"/>
  <c r="HL11" i="5079"/>
  <c r="HN11" i="5079"/>
  <c r="HM11" i="5079"/>
  <c r="HR11" i="5079"/>
  <c r="HO11" i="5079"/>
  <c r="HR23" i="5079"/>
  <c r="HM23" i="5079"/>
  <c r="HO23" i="5079"/>
  <c r="HN23" i="5079"/>
  <c r="HL23" i="5079"/>
  <c r="HN18" i="5080"/>
  <c r="HR18" i="5080"/>
  <c r="HL18" i="5080"/>
  <c r="HM18" i="5080"/>
  <c r="HO18" i="5080"/>
  <c r="HL11" i="5080"/>
  <c r="HR11" i="5080"/>
  <c r="HM11" i="5080"/>
  <c r="HO11" i="5080"/>
  <c r="HN11" i="5080"/>
  <c r="HN4" i="5080"/>
  <c r="HR4" i="5080"/>
  <c r="HO4" i="5080"/>
  <c r="HM4" i="5080"/>
  <c r="HL4" i="5080"/>
  <c r="HR15" i="5083"/>
  <c r="A15" i="3776" s="1"/>
  <c r="HL15" i="5083"/>
  <c r="HM15" i="5083"/>
  <c r="HN15" i="5083"/>
  <c r="HO15" i="5083"/>
  <c r="HM8" i="5078"/>
  <c r="HS8" i="5078"/>
  <c r="HO8" i="5078"/>
  <c r="HL8" i="5078"/>
  <c r="HN8" i="5078"/>
  <c r="HR8" i="5078"/>
  <c r="HL14" i="5081"/>
  <c r="HO14" i="5081"/>
  <c r="HN14" i="5081"/>
  <c r="HM14" i="5081"/>
  <c r="HR14" i="5081"/>
  <c r="HS24" i="5078"/>
  <c r="HN24" i="5078"/>
  <c r="HM24" i="5078"/>
  <c r="HO24" i="5078"/>
  <c r="HL24" i="5078"/>
  <c r="HR24" i="5078"/>
  <c r="HO11" i="5081"/>
  <c r="HN11" i="5081"/>
  <c r="HL11" i="5081"/>
  <c r="HR11" i="5081"/>
  <c r="HM11" i="5081"/>
  <c r="HS11" i="5081"/>
  <c r="HL1" i="5081"/>
  <c r="HN1" i="5081"/>
  <c r="HM1" i="5081"/>
  <c r="HR1" i="5081"/>
  <c r="HS1" i="5081"/>
  <c r="HO1" i="5081"/>
  <c r="HR18" i="5077"/>
  <c r="HL18" i="5077"/>
  <c r="HM18" i="5077"/>
  <c r="HO18" i="5077"/>
  <c r="HN18" i="5077"/>
  <c r="HO19" i="5077"/>
  <c r="HL19" i="5077"/>
  <c r="HR19" i="5077"/>
  <c r="HM19" i="5077"/>
  <c r="HN19" i="5077"/>
  <c r="HN20" i="5077"/>
  <c r="HM20" i="5077"/>
  <c r="HR20" i="5077"/>
  <c r="HL20" i="5077"/>
  <c r="HO20" i="5077"/>
  <c r="HN23" i="5077"/>
  <c r="HL23" i="5077"/>
  <c r="HR23" i="5077"/>
  <c r="HO23" i="5077"/>
  <c r="HM23" i="5077"/>
  <c r="HN14" i="5077"/>
  <c r="HR14" i="5077"/>
  <c r="HM14" i="5077"/>
  <c r="HO14" i="5077"/>
  <c r="HL14" i="5077"/>
  <c r="HM22" i="5077"/>
  <c r="HL22" i="5077"/>
  <c r="HO22" i="5077"/>
  <c r="HR22" i="5077"/>
  <c r="HN22" i="5077"/>
  <c r="HL7" i="5077"/>
  <c r="HN7" i="5077"/>
  <c r="HM7" i="5077"/>
  <c r="HO7" i="5077"/>
  <c r="HR7" i="5077"/>
  <c r="HN27" i="5079"/>
  <c r="HR27" i="5079"/>
  <c r="HL27" i="5079"/>
  <c r="HO27" i="5079"/>
  <c r="HM27" i="5079"/>
  <c r="HM20" i="5079"/>
  <c r="HN20" i="5079"/>
  <c r="HR20" i="5079"/>
  <c r="HO20" i="5079"/>
  <c r="HL20" i="5079"/>
  <c r="HL13" i="5079"/>
  <c r="HN13" i="5079"/>
  <c r="HO13" i="5079"/>
  <c r="HM13" i="5079"/>
  <c r="HR13" i="5079"/>
  <c r="HS25" i="5080"/>
  <c r="HL25" i="5080"/>
  <c r="HM25" i="5080"/>
  <c r="HN25" i="5080"/>
  <c r="HO25" i="5080"/>
  <c r="HR25" i="5080"/>
  <c r="HR19" i="5082"/>
  <c r="HM19" i="5082"/>
  <c r="HO19" i="5082"/>
  <c r="HL19" i="5082"/>
  <c r="HN19" i="5082"/>
  <c r="HS19" i="5082"/>
  <c r="HL11" i="5082"/>
  <c r="HO11" i="5082"/>
  <c r="HM11" i="5082"/>
  <c r="HR11" i="5082"/>
  <c r="HN11" i="5082"/>
  <c r="HR15" i="5082"/>
  <c r="HL15" i="5082"/>
  <c r="HS15" i="5082"/>
  <c r="HO15" i="5082"/>
  <c r="HN15" i="5082"/>
  <c r="HM15" i="5082"/>
  <c r="HO32" i="5082"/>
  <c r="HR32" i="5082"/>
  <c r="HM32" i="5082"/>
  <c r="HN32" i="5082"/>
  <c r="HL32" i="5082"/>
  <c r="HL5" i="5083"/>
  <c r="HR5" i="5083"/>
  <c r="A5" i="3776" s="1"/>
  <c r="HN5" i="5083"/>
  <c r="HM5" i="5083"/>
  <c r="HO5" i="5083"/>
  <c r="HL3" i="5078"/>
  <c r="HM3" i="5078"/>
  <c r="HR3" i="5078"/>
  <c r="HS3" i="5078"/>
  <c r="HN3" i="5078"/>
  <c r="HO3" i="5078"/>
  <c r="HO11" i="5078"/>
  <c r="HM11" i="5078"/>
  <c r="HR11" i="5078"/>
  <c r="HL11" i="5078"/>
  <c r="HN11" i="5078"/>
  <c r="HS11" i="5078"/>
  <c r="HN26" i="5077"/>
  <c r="HR26" i="5077"/>
  <c r="HM26" i="5077"/>
  <c r="HO26" i="5077"/>
  <c r="HL26" i="5077"/>
  <c r="HM27" i="5077"/>
  <c r="HS27" i="5077"/>
  <c r="HN27" i="5077"/>
  <c r="HL27" i="5077"/>
  <c r="HO27" i="5077"/>
  <c r="HR27" i="5077"/>
  <c r="HN28" i="5077"/>
  <c r="HO28" i="5077"/>
  <c r="HM28" i="5077"/>
  <c r="HL28" i="5077"/>
  <c r="HR28" i="5077"/>
  <c r="HL31" i="5077"/>
  <c r="HR31" i="5077"/>
  <c r="HO31" i="5077"/>
  <c r="HN31" i="5077"/>
  <c r="HM31" i="5077"/>
  <c r="HO30" i="5077"/>
  <c r="HL30" i="5077"/>
  <c r="HR30" i="5077"/>
  <c r="HM30" i="5077"/>
  <c r="HN30" i="5077"/>
  <c r="HS17" i="5077"/>
  <c r="HL17" i="5077"/>
  <c r="HR17" i="5077"/>
  <c r="HM17" i="5077"/>
  <c r="HO17" i="5077"/>
  <c r="HN17" i="5077"/>
  <c r="HS21" i="5077"/>
  <c r="HR21" i="5077"/>
  <c r="HM21" i="5077"/>
  <c r="HL21" i="5077"/>
  <c r="HO21" i="5077"/>
  <c r="HN21" i="5077"/>
  <c r="HO25" i="5077"/>
  <c r="HL25" i="5077"/>
  <c r="HM25" i="5077"/>
  <c r="HR25" i="5077"/>
  <c r="HN25" i="5077"/>
  <c r="HO10" i="5077"/>
  <c r="HM10" i="5077"/>
  <c r="HL10" i="5077"/>
  <c r="HN10" i="5077"/>
  <c r="HR10" i="5077"/>
  <c r="HL6" i="5077"/>
  <c r="HN6" i="5077"/>
  <c r="HS6" i="5077"/>
  <c r="HO6" i="5077"/>
  <c r="HM6" i="5077"/>
  <c r="HR6" i="5077"/>
  <c r="HS28" i="5079"/>
  <c r="HO28" i="5079"/>
  <c r="HN28" i="5079"/>
  <c r="HR28" i="5079"/>
  <c r="HM28" i="5079"/>
  <c r="HL28" i="5079"/>
  <c r="HM21" i="5079"/>
  <c r="HN21" i="5079"/>
  <c r="HL21" i="5079"/>
  <c r="HR21" i="5079"/>
  <c r="HO21" i="5079"/>
  <c r="HM16" i="5079"/>
  <c r="HO16" i="5079"/>
  <c r="HN16" i="5079"/>
  <c r="HL16" i="5079"/>
  <c r="HR16" i="5079"/>
  <c r="HS16" i="5079"/>
  <c r="HO15" i="5079"/>
  <c r="HR15" i="5079"/>
  <c r="HN15" i="5079"/>
  <c r="HS15" i="5079"/>
  <c r="HM15" i="5079"/>
  <c r="HL15" i="5079"/>
  <c r="HN34" i="5079"/>
  <c r="HO34" i="5079"/>
  <c r="HM34" i="5079"/>
  <c r="HL34" i="5079"/>
  <c r="HS34" i="5079"/>
  <c r="HR34" i="5079"/>
  <c r="HR10" i="5079"/>
  <c r="HO10" i="5079"/>
  <c r="HL10" i="5079"/>
  <c r="HN10" i="5079"/>
  <c r="HM10" i="5079"/>
  <c r="HS10" i="5079"/>
  <c r="HL1" i="5079"/>
  <c r="HM1" i="5079"/>
  <c r="HO1" i="5079"/>
  <c r="HS1" i="5079"/>
  <c r="HN1" i="5079"/>
  <c r="HR1" i="5079"/>
  <c r="HO9" i="5079"/>
  <c r="HM9" i="5079"/>
  <c r="HR9" i="5079"/>
  <c r="HN9" i="5079"/>
  <c r="HL9" i="5079"/>
  <c r="HN24" i="5080"/>
  <c r="HM24" i="5080"/>
  <c r="HO24" i="5080"/>
  <c r="HR24" i="5080"/>
  <c r="HL24" i="5080"/>
  <c r="HR7" i="5080"/>
  <c r="HN7" i="5080"/>
  <c r="HL7" i="5080"/>
  <c r="HM7" i="5080"/>
  <c r="HO7" i="5080"/>
  <c r="HN8" i="5080"/>
  <c r="HR8" i="5080"/>
  <c r="HL8" i="5080"/>
  <c r="HM8" i="5080"/>
  <c r="HO8" i="5080"/>
  <c r="HL12" i="5082"/>
  <c r="HO12" i="5082"/>
  <c r="HM12" i="5082"/>
  <c r="HS12" i="5082"/>
  <c r="HR12" i="5082"/>
  <c r="HN12" i="5082"/>
  <c r="HM3" i="5082"/>
  <c r="HO3" i="5082"/>
  <c r="HN3" i="5082"/>
  <c r="HL3" i="5082"/>
  <c r="HR3" i="5082"/>
  <c r="HL21" i="5078"/>
  <c r="HS21" i="5078"/>
  <c r="HR21" i="5078"/>
  <c r="HO21" i="5078"/>
  <c r="HN21" i="5078"/>
  <c r="HM21" i="5078"/>
  <c r="HO6" i="5078"/>
  <c r="HR6" i="5078"/>
  <c r="HN6" i="5078"/>
  <c r="HM6" i="5078"/>
  <c r="HL6" i="5078"/>
  <c r="HS18" i="5081"/>
  <c r="HL18" i="5081"/>
  <c r="HO18" i="5081"/>
  <c r="HN18" i="5081"/>
  <c r="HR18" i="5081"/>
  <c r="HM18" i="5081"/>
  <c r="HM2" i="5082"/>
  <c r="HR2" i="5082"/>
  <c r="HO2" i="5082"/>
  <c r="HL2" i="5082"/>
  <c r="HN2" i="5082"/>
  <c r="HO33" i="5083"/>
  <c r="HM33" i="5083"/>
  <c r="HR33" i="5083"/>
  <c r="A33" i="3776" s="1"/>
  <c r="HN33" i="5083"/>
  <c r="HL33" i="5083"/>
  <c r="HN29" i="5083"/>
  <c r="HM29" i="5083"/>
  <c r="HO29" i="5083"/>
  <c r="HL29" i="5083"/>
  <c r="HR29" i="5083"/>
  <c r="A29" i="3776" s="1"/>
  <c r="HN34" i="5077"/>
  <c r="HS34" i="5077"/>
  <c r="HR34" i="5077"/>
  <c r="HL34" i="5077"/>
  <c r="HO34" i="5077"/>
  <c r="HM34" i="5077"/>
  <c r="HM35" i="5077"/>
  <c r="HN35" i="5077"/>
  <c r="HR35" i="5077"/>
  <c r="HL35" i="5077"/>
  <c r="HO35" i="5077"/>
  <c r="HM36" i="5077"/>
  <c r="HO36" i="5077"/>
  <c r="HL36" i="5077"/>
  <c r="HR36" i="5077"/>
  <c r="A36" i="3776" s="1"/>
  <c r="HN36" i="5077"/>
  <c r="HM16" i="5077"/>
  <c r="HO16" i="5077"/>
  <c r="HN16" i="5077"/>
  <c r="HL16" i="5077"/>
  <c r="HS16" i="5077"/>
  <c r="HR16" i="5077"/>
  <c r="HN29" i="5079"/>
  <c r="HR29" i="5079"/>
  <c r="HL29" i="5079"/>
  <c r="HO29" i="5079"/>
  <c r="HM29" i="5079"/>
  <c r="HN24" i="5079"/>
  <c r="HR24" i="5079"/>
  <c r="HM24" i="5079"/>
  <c r="HL24" i="5079"/>
  <c r="HO24" i="5079"/>
  <c r="HM31" i="5079"/>
  <c r="HR31" i="5079"/>
  <c r="HO31" i="5079"/>
  <c r="HL31" i="5079"/>
  <c r="HN31" i="5079"/>
  <c r="HR32" i="5080"/>
  <c r="HO32" i="5080"/>
  <c r="HL32" i="5080"/>
  <c r="HM32" i="5080"/>
  <c r="HN32" i="5080"/>
  <c r="HO20" i="5082"/>
  <c r="HN20" i="5082"/>
  <c r="HM20" i="5082"/>
  <c r="HS20" i="5082"/>
  <c r="HL20" i="5082"/>
  <c r="HR20" i="5082"/>
  <c r="HN29" i="5078"/>
  <c r="HM29" i="5078"/>
  <c r="HO29" i="5078"/>
  <c r="HL29" i="5078"/>
  <c r="HS29" i="5078"/>
  <c r="HR29" i="5078"/>
  <c r="HS10" i="5078"/>
  <c r="HM10" i="5078"/>
  <c r="HR10" i="5078"/>
  <c r="HN10" i="5078"/>
  <c r="HO10" i="5078"/>
  <c r="HL10" i="5078"/>
  <c r="HL32" i="5079"/>
  <c r="HO32" i="5079"/>
  <c r="HR32" i="5079"/>
  <c r="HN32" i="5079"/>
  <c r="HM32" i="5079"/>
  <c r="HL6" i="5079"/>
  <c r="HO6" i="5079"/>
  <c r="HS6" i="5079"/>
  <c r="HN6" i="5079"/>
  <c r="HM6" i="5079"/>
  <c r="HR6" i="5079"/>
  <c r="HR34" i="5080"/>
  <c r="HM34" i="5080"/>
  <c r="HN34" i="5080"/>
  <c r="HL34" i="5080"/>
  <c r="HO34" i="5080"/>
  <c r="HM12" i="5080"/>
  <c r="HL12" i="5080"/>
  <c r="HO12" i="5080"/>
  <c r="HN12" i="5080"/>
  <c r="HR12" i="5080"/>
  <c r="HM15" i="5080"/>
  <c r="HN15" i="5080"/>
  <c r="HL15" i="5080"/>
  <c r="HR15" i="5080"/>
  <c r="HO15" i="5080"/>
  <c r="HM5" i="5080"/>
  <c r="HR5" i="5080"/>
  <c r="HN5" i="5080"/>
  <c r="HO5" i="5080"/>
  <c r="HL5" i="5080"/>
  <c r="HO18" i="5082"/>
  <c r="HR18" i="5082"/>
  <c r="HN18" i="5082"/>
  <c r="HM18" i="5082"/>
  <c r="HL18" i="5082"/>
  <c r="HM31" i="5083"/>
  <c r="HO31" i="5083"/>
  <c r="HR31" i="5083"/>
  <c r="A31" i="3776" s="1"/>
  <c r="HN31" i="5083"/>
  <c r="HL31" i="5083"/>
  <c r="HL4" i="5083"/>
  <c r="HR4" i="5083"/>
  <c r="A4" i="3776" s="1"/>
  <c r="HM4" i="5083"/>
  <c r="HO4" i="5083"/>
  <c r="HN4" i="5083"/>
  <c r="HL2" i="5083"/>
  <c r="HM2" i="5083"/>
  <c r="HR2" i="5083"/>
  <c r="A2" i="3776" s="1"/>
  <c r="HN2" i="5083"/>
  <c r="HO2" i="5083"/>
  <c r="HS30" i="5078"/>
  <c r="HN30" i="5078"/>
  <c r="HR30" i="5078"/>
  <c r="HL30" i="5078"/>
  <c r="HM30" i="5078"/>
  <c r="HO30" i="5078"/>
  <c r="HR7" i="5078"/>
  <c r="HS7" i="5078"/>
  <c r="HO7" i="5078"/>
  <c r="HM7" i="5078"/>
  <c r="HN7" i="5078"/>
  <c r="HL7" i="5078"/>
  <c r="HL5" i="5081"/>
  <c r="HO5" i="5081"/>
  <c r="HN5" i="5081"/>
  <c r="HM5" i="5081"/>
  <c r="HR5" i="5081"/>
  <c r="HM4" i="5081"/>
  <c r="HS4" i="5081"/>
  <c r="HR4" i="5081"/>
  <c r="HL4" i="5081"/>
  <c r="HN4" i="5081"/>
  <c r="HO4" i="5081"/>
  <c r="HM7" i="5081"/>
  <c r="HL7" i="5081"/>
  <c r="HR7" i="5081"/>
  <c r="HN7" i="5081"/>
  <c r="HO7" i="5081"/>
  <c r="HS7" i="5081"/>
  <c r="HN33" i="5079"/>
  <c r="HM33" i="5079"/>
  <c r="HL33" i="5079"/>
  <c r="HS33" i="5079"/>
  <c r="HO33" i="5079"/>
  <c r="HR33" i="5079"/>
  <c r="HO17" i="5079"/>
  <c r="HN17" i="5079"/>
  <c r="HS17" i="5079"/>
  <c r="HL17" i="5079"/>
  <c r="HR17" i="5079"/>
  <c r="HM17" i="5079"/>
  <c r="HR4" i="5079"/>
  <c r="HL4" i="5079"/>
  <c r="HS4" i="5079"/>
  <c r="HO4" i="5079"/>
  <c r="HM4" i="5079"/>
  <c r="HN4" i="5079"/>
  <c r="HR17" i="5080"/>
  <c r="HO17" i="5080"/>
  <c r="HL17" i="5080"/>
  <c r="HM17" i="5080"/>
  <c r="HN17" i="5080"/>
  <c r="HR28" i="5080"/>
  <c r="HL28" i="5080"/>
  <c r="HO28" i="5080"/>
  <c r="HM28" i="5080"/>
  <c r="HN28" i="5080"/>
  <c r="HR27" i="5082"/>
  <c r="HS27" i="5082"/>
  <c r="HO27" i="5082"/>
  <c r="HM27" i="5082"/>
  <c r="HN27" i="5082"/>
  <c r="HL27" i="5082"/>
  <c r="HR10" i="5082"/>
  <c r="HL10" i="5082"/>
  <c r="HM10" i="5082"/>
  <c r="HN10" i="5082"/>
  <c r="HO10" i="5082"/>
  <c r="HM14" i="5082"/>
  <c r="HR14" i="5082"/>
  <c r="HO14" i="5082"/>
  <c r="HN14" i="5082"/>
  <c r="HL14" i="5082"/>
  <c r="HL1" i="5082"/>
  <c r="HS1" i="5082"/>
  <c r="HN1" i="5082"/>
  <c r="HO1" i="5082"/>
  <c r="HR1" i="5082"/>
  <c r="HM1" i="5082"/>
  <c r="HM18" i="5083"/>
  <c r="HN18" i="5083"/>
  <c r="HO18" i="5083"/>
  <c r="HL18" i="5083"/>
  <c r="HR18" i="5083"/>
  <c r="A18" i="3776" s="1"/>
  <c r="HN26" i="5083"/>
  <c r="HL26" i="5083"/>
  <c r="HM26" i="5083"/>
  <c r="HR26" i="5083"/>
  <c r="A26" i="3776" s="1"/>
  <c r="HO26" i="5083"/>
  <c r="HM9" i="5083"/>
  <c r="HL9" i="5083"/>
  <c r="HN9" i="5083"/>
  <c r="HR9" i="5083"/>
  <c r="A9" i="3776" s="1"/>
  <c r="HO9" i="5083"/>
  <c r="HS17" i="5081"/>
  <c r="HM17" i="5081"/>
  <c r="HO17" i="5081"/>
  <c r="HR17" i="5081"/>
  <c r="HL17" i="5081"/>
  <c r="HN17" i="5081"/>
  <c r="HL22" i="5081"/>
  <c r="HN22" i="5081"/>
  <c r="HM22" i="5081"/>
  <c r="HR22" i="5081"/>
  <c r="HO22" i="5081"/>
  <c r="HM14" i="5079"/>
  <c r="HR14" i="5079"/>
  <c r="HL14" i="5079"/>
  <c r="HO14" i="5079"/>
  <c r="HN14" i="5079"/>
  <c r="HO8" i="5079"/>
  <c r="HR8" i="5079"/>
  <c r="HL8" i="5079"/>
  <c r="HN8" i="5079"/>
  <c r="HM8" i="5079"/>
  <c r="HM33" i="5080"/>
  <c r="HO33" i="5080"/>
  <c r="HN33" i="5080"/>
  <c r="HR33" i="5080"/>
  <c r="HL33" i="5080"/>
  <c r="HM21" i="5080"/>
  <c r="HN21" i="5080"/>
  <c r="HL21" i="5080"/>
  <c r="HO21" i="5080"/>
  <c r="HR21" i="5080"/>
  <c r="HS21" i="5080"/>
  <c r="HM14" i="5080"/>
  <c r="HO14" i="5080"/>
  <c r="HR14" i="5080"/>
  <c r="HN14" i="5080"/>
  <c r="HL14" i="5080"/>
  <c r="HR31" i="5080"/>
  <c r="HL31" i="5080"/>
  <c r="HN31" i="5080"/>
  <c r="HO31" i="5080"/>
  <c r="HM31" i="5080"/>
  <c r="HM3" i="5080"/>
  <c r="HR3" i="5080"/>
  <c r="HL3" i="5080"/>
  <c r="HO3" i="5080"/>
  <c r="HN3" i="5080"/>
  <c r="HR21" i="5082"/>
  <c r="HL21" i="5082"/>
  <c r="HN21" i="5082"/>
  <c r="HO21" i="5082"/>
  <c r="HM21" i="5082"/>
  <c r="HN33" i="5082"/>
  <c r="HO33" i="5082"/>
  <c r="HL33" i="5082"/>
  <c r="HM33" i="5082"/>
  <c r="HR33" i="5082"/>
  <c r="HR31" i="5082"/>
  <c r="HO31" i="5082"/>
  <c r="HS31" i="5082"/>
  <c r="HM31" i="5082"/>
  <c r="HL31" i="5082"/>
  <c r="HN31" i="5082"/>
  <c r="HS22" i="5082"/>
  <c r="HO22" i="5082"/>
  <c r="HM22" i="5082"/>
  <c r="HN22" i="5082"/>
  <c r="HL22" i="5082"/>
  <c r="HR22" i="5082"/>
  <c r="HO14" i="5083"/>
  <c r="HN14" i="5083"/>
  <c r="HL14" i="5083"/>
  <c r="HR14" i="5083"/>
  <c r="A14" i="3776" s="1"/>
  <c r="HM14" i="5083"/>
  <c r="HR16" i="5083"/>
  <c r="A16" i="3776" s="1"/>
  <c r="HN16" i="5083"/>
  <c r="HO16" i="5083"/>
  <c r="HL16" i="5083"/>
  <c r="HM16" i="5083"/>
  <c r="HR1" i="5083"/>
  <c r="A1" i="3776" s="1"/>
  <c r="HO1" i="5083"/>
  <c r="HM1" i="5083"/>
  <c r="HL1" i="5083"/>
  <c r="HN1" i="5083"/>
  <c r="HL20" i="5081"/>
  <c r="HN20" i="5081"/>
  <c r="HR20" i="5081"/>
  <c r="HS20" i="5081"/>
  <c r="HM20" i="5081"/>
  <c r="HO20" i="5081"/>
  <c r="HO26" i="5081"/>
  <c r="HL26" i="5081"/>
  <c r="HM26" i="5081"/>
  <c r="HS26" i="5081"/>
  <c r="HR26" i="5081"/>
  <c r="HN26" i="5081"/>
  <c r="HL3" i="5079"/>
  <c r="HM3" i="5079"/>
  <c r="HR3" i="5079"/>
  <c r="HO3" i="5079"/>
  <c r="HN3" i="5079"/>
  <c r="HS3" i="5079"/>
  <c r="HM7" i="5079"/>
  <c r="HN7" i="5079"/>
  <c r="HL7" i="5079"/>
  <c r="HR7" i="5079"/>
  <c r="HS7" i="5079"/>
  <c r="HO7" i="5079"/>
  <c r="HN16" i="5080"/>
  <c r="HR16" i="5080"/>
  <c r="HL16" i="5080"/>
  <c r="HO16" i="5080"/>
  <c r="HM16" i="5080"/>
  <c r="HM29" i="5080"/>
  <c r="HL29" i="5080"/>
  <c r="HR29" i="5080"/>
  <c r="HN29" i="5080"/>
  <c r="HO29" i="5080"/>
  <c r="HL30" i="5080"/>
  <c r="HO30" i="5080"/>
  <c r="HR30" i="5080"/>
  <c r="HM30" i="5080"/>
  <c r="HN30" i="5080"/>
  <c r="HO20" i="5080"/>
  <c r="HM20" i="5080"/>
  <c r="HS20" i="5080"/>
  <c r="HL20" i="5080"/>
  <c r="HN20" i="5080"/>
  <c r="HR20" i="5080"/>
  <c r="HM22" i="5080"/>
  <c r="HO22" i="5080"/>
  <c r="HL22" i="5080"/>
  <c r="HN22" i="5080"/>
  <c r="HR22" i="5080"/>
  <c r="HR9" i="5080"/>
  <c r="HL9" i="5080"/>
  <c r="HO9" i="5080"/>
  <c r="HM9" i="5080"/>
  <c r="HN9" i="5080"/>
  <c r="HO1" i="5080"/>
  <c r="HL1" i="5080"/>
  <c r="HR1" i="5080"/>
  <c r="HM1" i="5080"/>
  <c r="HN1" i="5080"/>
  <c r="HL30" i="5082"/>
  <c r="HR30" i="5082"/>
  <c r="HM30" i="5082"/>
  <c r="HO30" i="5082"/>
  <c r="HS30" i="5082"/>
  <c r="HN30" i="5082"/>
  <c r="HR25" i="5082"/>
  <c r="HS25" i="5082"/>
  <c r="HO25" i="5082"/>
  <c r="HN25" i="5082"/>
  <c r="HM25" i="5082"/>
  <c r="HL25" i="5082"/>
  <c r="HM7" i="5082"/>
  <c r="HN7" i="5082"/>
  <c r="HO7" i="5082"/>
  <c r="HS7" i="5082"/>
  <c r="HR7" i="5082"/>
  <c r="HL7" i="5082"/>
  <c r="HN35" i="5083"/>
  <c r="HM35" i="5083"/>
  <c r="HO35" i="5083"/>
  <c r="HL35" i="5083"/>
  <c r="HR35" i="5083"/>
  <c r="A35" i="3776" s="1"/>
  <c r="HO20" i="5083"/>
  <c r="HN20" i="5083"/>
  <c r="HM20" i="5083"/>
  <c r="HL20" i="5083"/>
  <c r="HR20" i="5083"/>
  <c r="A20" i="3776" s="1"/>
  <c r="HS13" i="5078"/>
  <c r="HM13" i="5078"/>
  <c r="HR13" i="5078"/>
  <c r="HL13" i="5078"/>
  <c r="HO13" i="5078"/>
  <c r="HN13" i="5078"/>
  <c r="HN5" i="5078"/>
  <c r="HL5" i="5078"/>
  <c r="HS5" i="5078"/>
  <c r="HR5" i="5078"/>
  <c r="HO5" i="5078"/>
  <c r="HM5" i="5078"/>
  <c r="HR29" i="5082"/>
  <c r="HO29" i="5082"/>
  <c r="HL29" i="5082"/>
  <c r="HM29" i="5082"/>
  <c r="HN29" i="5082"/>
  <c r="HN24" i="5082"/>
  <c r="HM24" i="5082"/>
  <c r="HL24" i="5082"/>
  <c r="HR24" i="5082"/>
  <c r="HO24" i="5082"/>
  <c r="HS24" i="5082"/>
  <c r="HS13" i="5082"/>
  <c r="HL13" i="5082"/>
  <c r="HN13" i="5082"/>
  <c r="HM13" i="5082"/>
  <c r="HO13" i="5082"/>
  <c r="HR13" i="5082"/>
  <c r="HL8" i="5082"/>
  <c r="HS8" i="5082"/>
  <c r="HR8" i="5082"/>
  <c r="HN8" i="5082"/>
  <c r="HM8" i="5082"/>
  <c r="HO8" i="5082"/>
  <c r="HM24" i="5083"/>
  <c r="HR24" i="5083"/>
  <c r="A24" i="3776" s="1"/>
  <c r="HO24" i="5083"/>
  <c r="HN24" i="5083"/>
  <c r="HL24" i="5083"/>
  <c r="HM3" i="5083"/>
  <c r="HN3" i="5083"/>
  <c r="HR3" i="5083"/>
  <c r="A3" i="3776" s="1"/>
  <c r="HO3" i="5083"/>
  <c r="HL3" i="5083"/>
  <c r="HM8" i="5083"/>
  <c r="HN8" i="5083"/>
  <c r="HO8" i="5083"/>
  <c r="HL8" i="5083"/>
  <c r="HR8" i="5083"/>
  <c r="A8" i="3776" s="1"/>
  <c r="HM18" i="5078"/>
  <c r="HS18" i="5078"/>
  <c r="HN18" i="5078"/>
  <c r="HL18" i="5078"/>
  <c r="HR18" i="5078"/>
  <c r="HO18" i="5078"/>
  <c r="HR19" i="5078"/>
  <c r="HL19" i="5078"/>
  <c r="HN19" i="5078"/>
  <c r="HM19" i="5078"/>
  <c r="HS19" i="5078"/>
  <c r="HO19" i="5078"/>
  <c r="HS20" i="5078"/>
  <c r="HM20" i="5078"/>
  <c r="HN20" i="5078"/>
  <c r="HO20" i="5078"/>
  <c r="HL20" i="5078"/>
  <c r="HR20" i="5078"/>
  <c r="HS12" i="5081"/>
  <c r="HN12" i="5081"/>
  <c r="HO12" i="5081"/>
  <c r="HM12" i="5081"/>
  <c r="HL12" i="5081"/>
  <c r="HR12" i="5081"/>
  <c r="HR30" i="5081"/>
  <c r="HM30" i="5081"/>
  <c r="HN30" i="5081"/>
  <c r="HS30" i="5081"/>
  <c r="HL30" i="5081"/>
  <c r="HO30" i="5081"/>
  <c r="HL2" i="5081"/>
  <c r="HS2" i="5081"/>
  <c r="HM2" i="5081"/>
  <c r="HR2" i="5081"/>
  <c r="HO2" i="5081"/>
  <c r="HN2" i="5081"/>
  <c r="HO4" i="5082"/>
  <c r="HR4" i="5082"/>
  <c r="HL4" i="5082"/>
  <c r="HN4" i="5082"/>
  <c r="HM4" i="5082"/>
  <c r="HN11" i="5083"/>
  <c r="HL11" i="5083"/>
  <c r="HO11" i="5083"/>
  <c r="HM11" i="5083"/>
  <c r="HR11" i="5083"/>
  <c r="A11" i="3776" s="1"/>
  <c r="HM23" i="5083"/>
  <c r="HN23" i="5083"/>
  <c r="HO23" i="5083"/>
  <c r="HR23" i="5083"/>
  <c r="A23" i="3776" s="1"/>
  <c r="HL23" i="5083"/>
  <c r="HN34" i="5083"/>
  <c r="HO34" i="5083"/>
  <c r="HL34" i="5083"/>
  <c r="HR34" i="5083"/>
  <c r="A34" i="3776" s="1"/>
  <c r="HM34" i="5083"/>
  <c r="HN21" i="5083"/>
  <c r="HM21" i="5083"/>
  <c r="HO21" i="5083"/>
  <c r="HR21" i="5083"/>
  <c r="A21" i="3776" s="1"/>
  <c r="HL21" i="5083"/>
  <c r="HM25" i="5083"/>
  <c r="HR25" i="5083"/>
  <c r="A25" i="3776" s="1"/>
  <c r="HN25" i="5083"/>
  <c r="HL25" i="5083"/>
  <c r="HO25" i="5083"/>
  <c r="HM10" i="5083"/>
  <c r="HL10" i="5083"/>
  <c r="HR10" i="5083"/>
  <c r="A10" i="3776" s="1"/>
  <c r="HO10" i="5083"/>
  <c r="HN10" i="5083"/>
  <c r="HN7" i="5083"/>
  <c r="HM7" i="5083"/>
  <c r="HR7" i="5083"/>
  <c r="A7" i="3776" s="1"/>
  <c r="HO7" i="5083"/>
  <c r="HL7" i="5083"/>
  <c r="HL15" i="5078"/>
  <c r="HM15" i="5078"/>
  <c r="HO15" i="5078"/>
  <c r="HR15" i="5078"/>
  <c r="HN15" i="5078"/>
  <c r="HL25" i="5078"/>
  <c r="HR25" i="5078"/>
  <c r="HM25" i="5078"/>
  <c r="HO25" i="5078"/>
  <c r="HS25" i="5078"/>
  <c r="HN25" i="5078"/>
  <c r="HO27" i="5078"/>
  <c r="HR27" i="5078"/>
  <c r="HL27" i="5078"/>
  <c r="HS27" i="5078"/>
  <c r="HN27" i="5078"/>
  <c r="HM27" i="5078"/>
  <c r="HL12" i="5078"/>
  <c r="HO12" i="5078"/>
  <c r="HN12" i="5078"/>
  <c r="HM12" i="5078"/>
  <c r="HS12" i="5078"/>
  <c r="HR12" i="5078"/>
  <c r="HS2" i="5078"/>
  <c r="HR2" i="5078"/>
  <c r="HO2" i="5078"/>
  <c r="HL2" i="5078"/>
  <c r="HN2" i="5078"/>
  <c r="HM2" i="5078"/>
  <c r="HR19" i="5081"/>
  <c r="HL19" i="5081"/>
  <c r="HN19" i="5081"/>
  <c r="HM19" i="5081"/>
  <c r="HO19" i="5081"/>
  <c r="HS19" i="5081"/>
  <c r="HO28" i="5081"/>
  <c r="HN28" i="5081"/>
  <c r="HR28" i="5081"/>
  <c r="HL28" i="5081"/>
  <c r="HS28" i="5081"/>
  <c r="HM28" i="5081"/>
  <c r="HN21" i="5081"/>
  <c r="HM21" i="5081"/>
  <c r="HR21" i="5081"/>
  <c r="HO21" i="5081"/>
  <c r="HL21" i="5081"/>
  <c r="HS21" i="5081"/>
  <c r="HM16" i="5081"/>
  <c r="HO16" i="5081"/>
  <c r="HN16" i="5081"/>
  <c r="HL16" i="5081"/>
  <c r="HR16" i="5081"/>
  <c r="HR9" i="5081"/>
  <c r="HN9" i="5081"/>
  <c r="HL9" i="5081"/>
  <c r="HM9" i="5081"/>
  <c r="HO9" i="5081"/>
  <c r="HS9" i="5081"/>
  <c r="HN8" i="5081"/>
  <c r="HR8" i="5081"/>
  <c r="HS8" i="5081"/>
  <c r="HO8" i="5081"/>
  <c r="HL8" i="5081"/>
  <c r="HM8" i="5081"/>
  <c r="HM9" i="5082"/>
  <c r="HO9" i="5082"/>
  <c r="HL9" i="5082"/>
  <c r="HR9" i="5082"/>
  <c r="HN9" i="5082"/>
  <c r="HS9" i="5082"/>
  <c r="HO19" i="5083"/>
  <c r="HL19" i="5083"/>
  <c r="HR19" i="5083"/>
  <c r="A19" i="3776" s="1"/>
  <c r="HM19" i="5083"/>
  <c r="HN19" i="5083"/>
  <c r="HN13" i="5083"/>
  <c r="HM13" i="5083"/>
  <c r="HL13" i="5083"/>
  <c r="HR13" i="5083"/>
  <c r="A13" i="3776" s="1"/>
  <c r="HO13" i="5083"/>
  <c r="HN32" i="5083"/>
  <c r="HL32" i="5083"/>
  <c r="HM32" i="5083"/>
  <c r="HR32" i="5083"/>
  <c r="A32" i="3776" s="1"/>
  <c r="HO32" i="5083"/>
  <c r="HR30" i="5083"/>
  <c r="A30" i="3776" s="1"/>
  <c r="HM30" i="5083"/>
  <c r="HL30" i="5083"/>
  <c r="HO30" i="5083"/>
  <c r="HN30" i="5083"/>
  <c r="HM12" i="5083"/>
  <c r="HO12" i="5083"/>
  <c r="HL12" i="5083"/>
  <c r="HN12" i="5083"/>
  <c r="HR12" i="5083"/>
  <c r="A12" i="3776" s="1"/>
  <c r="HM6" i="5083"/>
  <c r="HR6" i="5083"/>
  <c r="A6" i="3776" s="1"/>
  <c r="HO6" i="5083"/>
  <c r="HL6" i="5083"/>
  <c r="HN6" i="5083"/>
  <c r="HO14" i="5078"/>
  <c r="HN14" i="5078"/>
  <c r="HR14" i="5078"/>
  <c r="HM14" i="5078"/>
  <c r="HL14" i="5078"/>
  <c r="HS14" i="5078"/>
  <c r="HS23" i="5078"/>
  <c r="HN23" i="5078"/>
  <c r="HM23" i="5078"/>
  <c r="HL23" i="5078"/>
  <c r="HR23" i="5078"/>
  <c r="HO23" i="5078"/>
  <c r="HM28" i="5078"/>
  <c r="HS28" i="5078"/>
  <c r="HN28" i="5078"/>
  <c r="HO28" i="5078"/>
  <c r="HR28" i="5078"/>
  <c r="HL28" i="5078"/>
  <c r="HM27" i="5081"/>
  <c r="HL27" i="5081"/>
  <c r="HN27" i="5081"/>
  <c r="HS27" i="5081"/>
  <c r="HO27" i="5081"/>
  <c r="HR27" i="5081"/>
  <c r="HN29" i="5081"/>
  <c r="HR29" i="5081"/>
  <c r="HO29" i="5081"/>
  <c r="HS29" i="5081"/>
  <c r="HM29" i="5081"/>
  <c r="HL29" i="5081"/>
  <c r="HR24" i="5081"/>
  <c r="HM24" i="5081"/>
  <c r="HL24" i="5081"/>
  <c r="HO24" i="5081"/>
  <c r="HN24" i="5081"/>
  <c r="HS15" i="5081"/>
  <c r="HO15" i="5081"/>
  <c r="HL15" i="5081"/>
  <c r="HM15" i="5081"/>
  <c r="HN15" i="5081"/>
  <c r="HR15" i="5081"/>
  <c r="HO16" i="5082"/>
  <c r="HR16" i="5082"/>
  <c r="HL16" i="5082"/>
  <c r="HM16" i="5082"/>
  <c r="HN16" i="5082"/>
  <c r="HM23" i="5082"/>
  <c r="HR23" i="5082"/>
  <c r="HL23" i="5082"/>
  <c r="HO23" i="5082"/>
  <c r="HN23" i="5082"/>
  <c r="HO26" i="5082"/>
  <c r="HR26" i="5082"/>
  <c r="HL26" i="5082"/>
  <c r="HM26" i="5082"/>
  <c r="HN26" i="5082"/>
  <c r="HO6" i="5082"/>
  <c r="HL6" i="5082"/>
  <c r="HN6" i="5082"/>
  <c r="HR6" i="5082"/>
  <c r="HM6" i="5082"/>
  <c r="HL5" i="5082"/>
  <c r="HO5" i="5082"/>
  <c r="HR5" i="5082"/>
  <c r="HN5" i="5082"/>
  <c r="HM5" i="5082"/>
  <c r="HN27" i="5083"/>
  <c r="HR27" i="5083"/>
  <c r="A27" i="3776" s="1"/>
  <c r="HL27" i="5083"/>
  <c r="HM27" i="5083"/>
  <c r="HO27" i="5083"/>
  <c r="HN22" i="5083"/>
  <c r="HM22" i="5083"/>
  <c r="HR22" i="5083"/>
  <c r="A22" i="3776" s="1"/>
  <c r="HO22" i="5083"/>
  <c r="HL22" i="5083"/>
  <c r="HR17" i="5083"/>
  <c r="A17" i="3776" s="1"/>
  <c r="HM17" i="5083"/>
  <c r="HL17" i="5083"/>
  <c r="HN17" i="5083"/>
  <c r="HO17" i="5083"/>
  <c r="HS22" i="5078"/>
  <c r="HM22" i="5078"/>
  <c r="HN22" i="5078"/>
  <c r="HR22" i="5078"/>
  <c r="HL22" i="5078"/>
  <c r="HO22" i="5078"/>
  <c r="HM4" i="5078"/>
  <c r="HR4" i="5078"/>
  <c r="HL4" i="5078"/>
  <c r="HS4" i="5078"/>
  <c r="HN4" i="5078"/>
  <c r="HO4" i="5078"/>
  <c r="HM32" i="5081"/>
  <c r="HR32" i="5081"/>
  <c r="HL32" i="5081"/>
  <c r="HN32" i="5081"/>
  <c r="HO32" i="5081"/>
  <c r="HR31" i="5081"/>
  <c r="HN31" i="5081"/>
  <c r="HM31" i="5081"/>
  <c r="HO31" i="5081"/>
  <c r="HL31" i="5081"/>
  <c r="HR23" i="5081"/>
  <c r="HN23" i="5081"/>
  <c r="HO23" i="5081"/>
  <c r="HM23" i="5081"/>
  <c r="HL23" i="5081"/>
  <c r="HS23" i="5081"/>
  <c r="HR34" i="5081"/>
  <c r="HO34" i="5081"/>
  <c r="HM34" i="5081"/>
  <c r="HN34" i="5081"/>
  <c r="HS34" i="5081"/>
  <c r="HL34" i="5081"/>
  <c r="HM10" i="5081"/>
  <c r="HO10" i="5081"/>
  <c r="HL10" i="5081"/>
  <c r="HN10" i="5081"/>
  <c r="HS10" i="5081"/>
  <c r="HR10" i="5081"/>
  <c r="HR3" i="5081"/>
  <c r="HN3" i="5081"/>
  <c r="HL3" i="5081"/>
  <c r="HS3" i="5081"/>
  <c r="HO3" i="5081"/>
  <c r="HM3" i="5081"/>
  <c r="HO6" i="5081"/>
  <c r="HS6" i="5081"/>
  <c r="HR6" i="5081"/>
  <c r="HL6" i="5081"/>
  <c r="HN6" i="5081"/>
  <c r="HM6" i="5081"/>
  <c r="HS10" i="5082"/>
  <c r="HS20" i="5079"/>
  <c r="HS15" i="5078"/>
  <c r="HS33" i="5083"/>
  <c r="HS14" i="5080"/>
  <c r="HS23" i="5077"/>
  <c r="HS16" i="5081"/>
  <c r="HS7" i="5083"/>
  <c r="HS2" i="5083"/>
  <c r="HS26" i="5083"/>
  <c r="HS18" i="5083"/>
  <c r="HS32" i="5083"/>
  <c r="HS8" i="5080"/>
  <c r="HS31" i="5080"/>
  <c r="HS12" i="5080"/>
  <c r="HS8" i="5083"/>
  <c r="HS5" i="5083"/>
  <c r="HS29" i="5083"/>
  <c r="HS21" i="5083"/>
  <c r="HS34" i="5083"/>
  <c r="HS23" i="5083"/>
  <c r="HS31" i="5083"/>
  <c r="HS13" i="5083"/>
  <c r="HS5" i="5080"/>
  <c r="HS29" i="5080"/>
  <c r="HS17" i="5080"/>
  <c r="HS24" i="5080"/>
  <c r="HS26" i="5079"/>
  <c r="HS32" i="5079"/>
  <c r="HS24" i="5079"/>
  <c r="HS37" i="5077"/>
  <c r="HS13" i="5077"/>
  <c r="HS36" i="5077"/>
  <c r="HS35" i="5077"/>
  <c r="HS5" i="5081"/>
  <c r="HS33" i="5081"/>
  <c r="HS31" i="5081"/>
  <c r="HS32" i="5081"/>
  <c r="HS1" i="5078"/>
  <c r="HS6" i="5078"/>
  <c r="HS23" i="5082"/>
  <c r="HS32" i="5082"/>
  <c r="HS29" i="5082"/>
  <c r="HS18" i="5082"/>
  <c r="HS7" i="5080"/>
  <c r="HS4" i="5080"/>
  <c r="HS22" i="5080"/>
  <c r="HS18" i="5080"/>
  <c r="HS9" i="5079"/>
  <c r="HS5" i="5079"/>
  <c r="HS14" i="5079"/>
  <c r="HS19" i="5079"/>
  <c r="HS8" i="5077"/>
  <c r="HS22" i="5077"/>
  <c r="HS14" i="5077"/>
  <c r="HS16" i="5083"/>
  <c r="HS4" i="5083"/>
  <c r="HS27" i="5080"/>
  <c r="HS13" i="5080"/>
  <c r="HS3" i="5083"/>
  <c r="HS28" i="5083"/>
  <c r="HS15" i="5083"/>
  <c r="HS27" i="5083"/>
  <c r="HS15" i="5080"/>
  <c r="HS34" i="5080"/>
  <c r="HS10" i="5077"/>
  <c r="HS25" i="5081"/>
  <c r="HS22" i="5081"/>
  <c r="HS14" i="5081"/>
  <c r="HS24" i="5081"/>
  <c r="HS24" i="5083"/>
  <c r="HS14" i="5083"/>
  <c r="HS2" i="5082"/>
  <c r="HS6" i="5082"/>
  <c r="HS16" i="5082"/>
  <c r="HS14" i="5082"/>
  <c r="HS28" i="5082"/>
  <c r="HS1" i="5080"/>
  <c r="HS3" i="5080"/>
  <c r="HS9" i="5080"/>
  <c r="HS26" i="5080"/>
  <c r="HS33" i="5080"/>
  <c r="HS32" i="5080"/>
  <c r="HS16" i="5080"/>
  <c r="HS31" i="5079"/>
  <c r="HS13" i="5079"/>
  <c r="HS27" i="5079"/>
  <c r="HS11" i="5079"/>
  <c r="HS9" i="5077"/>
  <c r="HS5" i="5077"/>
  <c r="HS24" i="5077"/>
  <c r="HS15" i="5077"/>
  <c r="HS28" i="5077"/>
  <c r="HS19" i="5077"/>
  <c r="HS18" i="5077"/>
  <c r="HS35" i="5083"/>
  <c r="HS28" i="5080"/>
  <c r="HS9" i="5083"/>
  <c r="HS25" i="5083"/>
  <c r="HS17" i="5083"/>
  <c r="HS22" i="5083"/>
  <c r="HS19" i="5083"/>
  <c r="HS11" i="5080"/>
  <c r="HS6" i="5083"/>
  <c r="HS10" i="5083"/>
  <c r="HS20" i="5083"/>
  <c r="HS11" i="5083"/>
  <c r="HS17" i="5082"/>
  <c r="HS33" i="5082"/>
  <c r="HS21" i="5082"/>
  <c r="HS6" i="5080"/>
  <c r="HS10" i="5080"/>
  <c r="HS8" i="5079"/>
  <c r="HS23" i="5079"/>
  <c r="HS22" i="5079"/>
  <c r="HS29" i="5079"/>
  <c r="HS12" i="5079"/>
  <c r="HS4" i="5077"/>
  <c r="HS25" i="5077"/>
  <c r="HS31" i="5077"/>
  <c r="HS20" i="5077"/>
  <c r="HS26" i="5077"/>
  <c r="HS12" i="5083"/>
  <c r="HS30" i="5083"/>
  <c r="HS1" i="5083"/>
  <c r="HS5" i="5082"/>
  <c r="HS3" i="5082"/>
  <c r="HS4" i="5082"/>
  <c r="HS26" i="5082"/>
  <c r="HS11" i="5082"/>
  <c r="HS23" i="5080"/>
  <c r="HS19" i="5080"/>
  <c r="HS30" i="5080"/>
  <c r="HS21" i="5079"/>
  <c r="HS7" i="5077"/>
  <c r="HS3" i="5077"/>
  <c r="HS2" i="5077"/>
  <c r="HS30" i="5077"/>
  <c r="K7" i="10"/>
  <c r="K5" i="10"/>
  <c r="N8" i="16" l="1"/>
  <c r="O4" i="10"/>
  <c r="O2" i="10"/>
  <c r="O3" i="10"/>
  <c r="B57" i="10" l="1"/>
  <c r="B61" i="10"/>
  <c r="B55" i="10"/>
  <c r="C5" i="3651" l="1"/>
  <c r="C4" i="3651"/>
  <c r="C3" i="3651"/>
  <c r="B56" i="10"/>
  <c r="O4" i="3651"/>
  <c r="B64" i="10"/>
  <c r="B63" i="10"/>
  <c r="B62" i="10"/>
  <c r="B60" i="10"/>
  <c r="B59" i="10"/>
  <c r="B58" i="10"/>
  <c r="H6" i="3651" l="1"/>
  <c r="L6" i="3651" s="1"/>
  <c r="H7" i="3651"/>
  <c r="H8" i="3651"/>
  <c r="L8" i="3651" s="1"/>
  <c r="H9" i="3651"/>
  <c r="H10" i="3651"/>
  <c r="L10" i="3651" s="1"/>
  <c r="H11" i="3651"/>
  <c r="L11" i="3651" s="1"/>
  <c r="H12" i="3651"/>
  <c r="H13" i="3651"/>
  <c r="L13" i="3651" s="1"/>
  <c r="H14" i="3651"/>
  <c r="H15" i="3651"/>
  <c r="H16" i="3651"/>
  <c r="H17" i="3651"/>
  <c r="H18" i="3651"/>
  <c r="L18" i="3651" s="1"/>
  <c r="H19" i="3651"/>
  <c r="H20" i="3651"/>
  <c r="H21" i="3651"/>
  <c r="H22" i="3651"/>
  <c r="L22" i="3651" s="1"/>
  <c r="H23" i="3651"/>
  <c r="H24" i="3651"/>
  <c r="H25" i="3651"/>
  <c r="H26" i="3651"/>
  <c r="L26" i="3651" s="1"/>
  <c r="H27" i="3651"/>
  <c r="L27" i="3651" s="1"/>
  <c r="H28" i="3651"/>
  <c r="H29" i="3651"/>
  <c r="H30" i="3651"/>
  <c r="H31" i="3651"/>
  <c r="H32" i="3651"/>
  <c r="H33" i="3651"/>
  <c r="H34" i="3651"/>
  <c r="L34" i="3651" s="1"/>
  <c r="H35" i="3651"/>
  <c r="H36" i="3651"/>
  <c r="H37" i="3651"/>
  <c r="H38" i="3651"/>
  <c r="L38" i="3651" s="1"/>
  <c r="H39" i="3651"/>
  <c r="H40" i="3651"/>
  <c r="H41" i="3651"/>
  <c r="H42" i="3651"/>
  <c r="L42" i="3651" s="1"/>
  <c r="H43" i="3651"/>
  <c r="L43" i="3651" s="1"/>
  <c r="H44" i="3651"/>
  <c r="H45" i="3651"/>
  <c r="H46" i="3651"/>
  <c r="H47" i="3651"/>
  <c r="H48" i="3651"/>
  <c r="H49" i="3651"/>
  <c r="H50" i="3651"/>
  <c r="L50" i="3651" s="1"/>
  <c r="H51" i="3651"/>
  <c r="H52" i="3651"/>
  <c r="H53" i="3651"/>
  <c r="H54" i="3651"/>
  <c r="L54" i="3651" s="1"/>
  <c r="H55" i="3651"/>
  <c r="H56" i="3651"/>
  <c r="H57" i="3651"/>
  <c r="H58" i="3651"/>
  <c r="L58" i="3651" s="1"/>
  <c r="H59" i="3651"/>
  <c r="L59" i="3651" s="1"/>
  <c r="H60" i="3651"/>
  <c r="H61" i="3651"/>
  <c r="H62" i="3651"/>
  <c r="H63" i="3651"/>
  <c r="H64" i="3651"/>
  <c r="H65" i="3651"/>
  <c r="H66" i="3651"/>
  <c r="L66" i="3651" s="1"/>
  <c r="H67" i="3651"/>
  <c r="H68" i="3651"/>
  <c r="H69" i="3651"/>
  <c r="H70" i="3651"/>
  <c r="L70" i="3651" s="1"/>
  <c r="H71" i="3651"/>
  <c r="H72" i="3651"/>
  <c r="H73" i="3651"/>
  <c r="H74" i="3651"/>
  <c r="L74" i="3651" s="1"/>
  <c r="H75" i="3651"/>
  <c r="L75" i="3651" s="1"/>
  <c r="H76" i="3651"/>
  <c r="H77" i="3651"/>
  <c r="H78" i="3651"/>
  <c r="H79" i="3651"/>
  <c r="H80" i="3651"/>
  <c r="H81" i="3651"/>
  <c r="H82" i="3651"/>
  <c r="L82" i="3651" s="1"/>
  <c r="H83" i="3651"/>
  <c r="H84" i="3651"/>
  <c r="H85" i="3651"/>
  <c r="H86" i="3651"/>
  <c r="L86" i="3651" s="1"/>
  <c r="H87" i="3651"/>
  <c r="H88" i="3651"/>
  <c r="H89" i="3651"/>
  <c r="H90" i="3651"/>
  <c r="L90" i="3651" s="1"/>
  <c r="H91" i="3651"/>
  <c r="L91" i="3651" s="1"/>
  <c r="H92" i="3651"/>
  <c r="H93" i="3651"/>
  <c r="H94" i="3651"/>
  <c r="H95" i="3651"/>
  <c r="H96" i="3651"/>
  <c r="H97" i="3651"/>
  <c r="H98" i="3651"/>
  <c r="L98" i="3651" s="1"/>
  <c r="H99" i="3651"/>
  <c r="H100" i="3651"/>
  <c r="H101" i="3651"/>
  <c r="H102" i="3651"/>
  <c r="L102" i="3651" s="1"/>
  <c r="H103" i="3651"/>
  <c r="H104" i="3651"/>
  <c r="H5" i="3651"/>
  <c r="L5" i="3651" s="1"/>
  <c r="K4" i="3651"/>
  <c r="K3" i="3651"/>
  <c r="J3" i="3651"/>
  <c r="J97" i="3651" l="1"/>
  <c r="L97" i="3651"/>
  <c r="J89" i="3651"/>
  <c r="L89" i="3651"/>
  <c r="J81" i="3651"/>
  <c r="L81" i="3651"/>
  <c r="J73" i="3651"/>
  <c r="L73" i="3651"/>
  <c r="J65" i="3651"/>
  <c r="L65" i="3651"/>
  <c r="J57" i="3651"/>
  <c r="L57" i="3651"/>
  <c r="J49" i="3651"/>
  <c r="L49" i="3651"/>
  <c r="J41" i="3651"/>
  <c r="L41" i="3651"/>
  <c r="J33" i="3651"/>
  <c r="L33" i="3651"/>
  <c r="J25" i="3651"/>
  <c r="L25" i="3651"/>
  <c r="J17" i="3651"/>
  <c r="L17" i="3651"/>
  <c r="J9" i="3651"/>
  <c r="L9" i="3651"/>
  <c r="I51" i="3651"/>
  <c r="L51" i="3651"/>
  <c r="I35" i="3651"/>
  <c r="L35" i="3651"/>
  <c r="M104" i="3651"/>
  <c r="L104" i="3651"/>
  <c r="K80" i="3651"/>
  <c r="L80" i="3651"/>
  <c r="K48" i="3651"/>
  <c r="L48" i="3651"/>
  <c r="J79" i="3651"/>
  <c r="L79" i="3651"/>
  <c r="J55" i="3651"/>
  <c r="L55" i="3651"/>
  <c r="J31" i="3651"/>
  <c r="L31" i="3651"/>
  <c r="J7" i="3651"/>
  <c r="L7" i="3651"/>
  <c r="K94" i="3651"/>
  <c r="L94" i="3651"/>
  <c r="K30" i="3651"/>
  <c r="L30" i="3651"/>
  <c r="K14" i="3651"/>
  <c r="L14" i="3651"/>
  <c r="I99" i="3651"/>
  <c r="L99" i="3651"/>
  <c r="I67" i="3651"/>
  <c r="L67" i="3651"/>
  <c r="K96" i="3651"/>
  <c r="L96" i="3651"/>
  <c r="K64" i="3651"/>
  <c r="L64" i="3651"/>
  <c r="M40" i="3651"/>
  <c r="L40" i="3651"/>
  <c r="K16" i="3651"/>
  <c r="L16" i="3651"/>
  <c r="J95" i="3651"/>
  <c r="L95" i="3651"/>
  <c r="J63" i="3651"/>
  <c r="L63" i="3651"/>
  <c r="J39" i="3651"/>
  <c r="L39" i="3651"/>
  <c r="J15" i="3651"/>
  <c r="L15" i="3651"/>
  <c r="K78" i="3651"/>
  <c r="L78" i="3651"/>
  <c r="K62" i="3651"/>
  <c r="L62" i="3651"/>
  <c r="M85" i="3651"/>
  <c r="L85" i="3651"/>
  <c r="M69" i="3651"/>
  <c r="L69" i="3651"/>
  <c r="J61" i="3651"/>
  <c r="L61" i="3651"/>
  <c r="M53" i="3651"/>
  <c r="L53" i="3651"/>
  <c r="J45" i="3651"/>
  <c r="L45" i="3651"/>
  <c r="M37" i="3651"/>
  <c r="L37" i="3651"/>
  <c r="J29" i="3651"/>
  <c r="L29" i="3651"/>
  <c r="M21" i="3651"/>
  <c r="L21" i="3651"/>
  <c r="I83" i="3651"/>
  <c r="L83" i="3651"/>
  <c r="I19" i="3651"/>
  <c r="L19" i="3651"/>
  <c r="M88" i="3651"/>
  <c r="L88" i="3651"/>
  <c r="M72" i="3651"/>
  <c r="L72" i="3651"/>
  <c r="M56" i="3651"/>
  <c r="L56" i="3651"/>
  <c r="K32" i="3651"/>
  <c r="L32" i="3651"/>
  <c r="M24" i="3651"/>
  <c r="L24" i="3651"/>
  <c r="J103" i="3651"/>
  <c r="L103" i="3651"/>
  <c r="J87" i="3651"/>
  <c r="L87" i="3651"/>
  <c r="J71" i="3651"/>
  <c r="L71" i="3651"/>
  <c r="J47" i="3651"/>
  <c r="L47" i="3651"/>
  <c r="J23" i="3651"/>
  <c r="L23" i="3651"/>
  <c r="K46" i="3651"/>
  <c r="L46" i="3651"/>
  <c r="M101" i="3651"/>
  <c r="L101" i="3651"/>
  <c r="J93" i="3651"/>
  <c r="L93" i="3651"/>
  <c r="J77" i="3651"/>
  <c r="L77" i="3651"/>
  <c r="J100" i="3651"/>
  <c r="L100" i="3651"/>
  <c r="K92" i="3651"/>
  <c r="L92" i="3651"/>
  <c r="J84" i="3651"/>
  <c r="L84" i="3651"/>
  <c r="K76" i="3651"/>
  <c r="L76" i="3651"/>
  <c r="J68" i="3651"/>
  <c r="L68" i="3651"/>
  <c r="K60" i="3651"/>
  <c r="L60" i="3651"/>
  <c r="J52" i="3651"/>
  <c r="L52" i="3651"/>
  <c r="K44" i="3651"/>
  <c r="L44" i="3651"/>
  <c r="J36" i="3651"/>
  <c r="L36" i="3651"/>
  <c r="K28" i="3651"/>
  <c r="L28" i="3651"/>
  <c r="J20" i="3651"/>
  <c r="L20" i="3651"/>
  <c r="K12" i="3651"/>
  <c r="L12" i="3651"/>
  <c r="I24" i="3651"/>
  <c r="J13" i="3651"/>
  <c r="K13" i="3651"/>
  <c r="K5" i="3651"/>
  <c r="I90" i="3651"/>
  <c r="I10" i="3651"/>
  <c r="I22" i="3651"/>
  <c r="M71" i="3651"/>
  <c r="M31" i="3651"/>
  <c r="J76" i="3651"/>
  <c r="M100" i="3651"/>
  <c r="M87" i="3651"/>
  <c r="I56" i="3651"/>
  <c r="I17" i="3651"/>
  <c r="I41" i="3651"/>
  <c r="M26" i="3651"/>
  <c r="I66" i="3651"/>
  <c r="M52" i="3651"/>
  <c r="M45" i="3651"/>
  <c r="M84" i="3651"/>
  <c r="M63" i="3651"/>
  <c r="K24" i="3651"/>
  <c r="M20" i="3651"/>
  <c r="I84" i="3651"/>
  <c r="M79" i="3651"/>
  <c r="I63" i="3651"/>
  <c r="M47" i="3651"/>
  <c r="I42" i="3651"/>
  <c r="M36" i="3651"/>
  <c r="J24" i="3651"/>
  <c r="I20" i="3651"/>
  <c r="I13" i="3651"/>
  <c r="J60" i="3651"/>
  <c r="M55" i="3651"/>
  <c r="I60" i="3651"/>
  <c r="I55" i="3651"/>
  <c r="M60" i="3651"/>
  <c r="M95" i="3651"/>
  <c r="J90" i="3651"/>
  <c r="M76" i="3651"/>
  <c r="I68" i="3651"/>
  <c r="J10" i="3651"/>
  <c r="K6" i="3651"/>
  <c r="I70" i="3651"/>
  <c r="I54" i="3651"/>
  <c r="I49" i="3651"/>
  <c r="I45" i="3651"/>
  <c r="M29" i="3651"/>
  <c r="I12" i="3651"/>
  <c r="K8" i="3651"/>
  <c r="J92" i="3651"/>
  <c r="J74" i="3651"/>
  <c r="J8" i="3651"/>
  <c r="I74" i="3651"/>
  <c r="I44" i="3651"/>
  <c r="M39" i="3651"/>
  <c r="I29" i="3651"/>
  <c r="M44" i="3651"/>
  <c r="M22" i="3651"/>
  <c r="M103" i="3651"/>
  <c r="I100" i="3651"/>
  <c r="M92" i="3651"/>
  <c r="I86" i="3651"/>
  <c r="I82" i="3651"/>
  <c r="I79" i="3651"/>
  <c r="I76" i="3651"/>
  <c r="I72" i="3651"/>
  <c r="I65" i="3651"/>
  <c r="J58" i="3651"/>
  <c r="I36" i="3651"/>
  <c r="K22" i="3651"/>
  <c r="J6" i="3651"/>
  <c r="I103" i="3651"/>
  <c r="I89" i="3651"/>
  <c r="M68" i="3651"/>
  <c r="I58" i="3651"/>
  <c r="I50" i="3651"/>
  <c r="J44" i="3651"/>
  <c r="I28" i="3651"/>
  <c r="J22" i="3651"/>
  <c r="J12" i="3651"/>
  <c r="I9" i="3651"/>
  <c r="I102" i="3651"/>
  <c r="I98" i="3651"/>
  <c r="I95" i="3651"/>
  <c r="I92" i="3651"/>
  <c r="I88" i="3651"/>
  <c r="I81" i="3651"/>
  <c r="I71" i="3651"/>
  <c r="I57" i="3651"/>
  <c r="I39" i="3651"/>
  <c r="I18" i="3651"/>
  <c r="J26" i="3651"/>
  <c r="I104" i="3651"/>
  <c r="I97" i="3651"/>
  <c r="I87" i="3651"/>
  <c r="I73" i="3651"/>
  <c r="I52" i="3651"/>
  <c r="I33" i="3651"/>
  <c r="I26" i="3651"/>
  <c r="I7" i="3651"/>
  <c r="M102" i="3651"/>
  <c r="M93" i="3651"/>
  <c r="M86" i="3651"/>
  <c r="M77" i="3651"/>
  <c r="M70" i="3651"/>
  <c r="M61" i="3651"/>
  <c r="M54" i="3651"/>
  <c r="K40" i="3651"/>
  <c r="K38" i="3651"/>
  <c r="M28" i="3651"/>
  <c r="K104" i="3651"/>
  <c r="K102" i="3651"/>
  <c r="K88" i="3651"/>
  <c r="K86" i="3651"/>
  <c r="K72" i="3651"/>
  <c r="K70" i="3651"/>
  <c r="K56" i="3651"/>
  <c r="K54" i="3651"/>
  <c r="M42" i="3651"/>
  <c r="J40" i="3651"/>
  <c r="J38" i="3651"/>
  <c r="M23" i="3651"/>
  <c r="J104" i="3651"/>
  <c r="J102" i="3651"/>
  <c r="I93" i="3651"/>
  <c r="M90" i="3651"/>
  <c r="J88" i="3651"/>
  <c r="J86" i="3651"/>
  <c r="I77" i="3651"/>
  <c r="M74" i="3651"/>
  <c r="J72" i="3651"/>
  <c r="J70" i="3651"/>
  <c r="I61" i="3651"/>
  <c r="M58" i="3651"/>
  <c r="J56" i="3651"/>
  <c r="J54" i="3651"/>
  <c r="J42" i="3651"/>
  <c r="I40" i="3651"/>
  <c r="I38" i="3651"/>
  <c r="I34" i="3651"/>
  <c r="J28" i="3651"/>
  <c r="I25" i="3651"/>
  <c r="I23" i="3651"/>
  <c r="I8" i="3651"/>
  <c r="I6" i="3651"/>
  <c r="M38" i="3651"/>
  <c r="J5" i="3651"/>
  <c r="I5" i="3651"/>
  <c r="J69" i="3651"/>
  <c r="I69" i="3651"/>
  <c r="J91" i="3651"/>
  <c r="I91" i="3651"/>
  <c r="M91" i="3651"/>
  <c r="J75" i="3651"/>
  <c r="I75" i="3651"/>
  <c r="M75" i="3651"/>
  <c r="M96" i="3651"/>
  <c r="I96" i="3651"/>
  <c r="J96" i="3651"/>
  <c r="M80" i="3651"/>
  <c r="I80" i="3651"/>
  <c r="J80" i="3651"/>
  <c r="M64" i="3651"/>
  <c r="I64" i="3651"/>
  <c r="J64" i="3651"/>
  <c r="M48" i="3651"/>
  <c r="I48" i="3651"/>
  <c r="J48" i="3651"/>
  <c r="J35" i="3651"/>
  <c r="M35" i="3651"/>
  <c r="J99" i="3651"/>
  <c r="M99" i="3651"/>
  <c r="J83" i="3651"/>
  <c r="M83" i="3651"/>
  <c r="J67" i="3651"/>
  <c r="M67" i="3651"/>
  <c r="J51" i="3651"/>
  <c r="M51" i="3651"/>
  <c r="J21" i="3651"/>
  <c r="I21" i="3651"/>
  <c r="I14" i="3651"/>
  <c r="J14" i="3651"/>
  <c r="J37" i="3651"/>
  <c r="I37" i="3651"/>
  <c r="J85" i="3651"/>
  <c r="I85" i="3651"/>
  <c r="J53" i="3651"/>
  <c r="I53" i="3651"/>
  <c r="M46" i="3651"/>
  <c r="I46" i="3651"/>
  <c r="J46" i="3651"/>
  <c r="M94" i="3651"/>
  <c r="I94" i="3651"/>
  <c r="J94" i="3651"/>
  <c r="M78" i="3651"/>
  <c r="I78" i="3651"/>
  <c r="J78" i="3651"/>
  <c r="M62" i="3651"/>
  <c r="I62" i="3651"/>
  <c r="J62" i="3651"/>
  <c r="J27" i="3651"/>
  <c r="I27" i="3651"/>
  <c r="M27" i="3651"/>
  <c r="M30" i="3651"/>
  <c r="I30" i="3651"/>
  <c r="J30" i="3651"/>
  <c r="J101" i="3651"/>
  <c r="I101" i="3651"/>
  <c r="J43" i="3651"/>
  <c r="I43" i="3651"/>
  <c r="M43" i="3651"/>
  <c r="I16" i="3651"/>
  <c r="J16" i="3651"/>
  <c r="J11" i="3651"/>
  <c r="I11" i="3651"/>
  <c r="J59" i="3651"/>
  <c r="I59" i="3651"/>
  <c r="M59" i="3651"/>
  <c r="M32" i="3651"/>
  <c r="I32" i="3651"/>
  <c r="J32" i="3651"/>
  <c r="J19" i="3651"/>
  <c r="M19" i="3651"/>
  <c r="M97" i="3651"/>
  <c r="K90" i="3651"/>
  <c r="M81" i="3651"/>
  <c r="K74" i="3651"/>
  <c r="M65" i="3651"/>
  <c r="K58" i="3651"/>
  <c r="M49" i="3651"/>
  <c r="K42" i="3651"/>
  <c r="M33" i="3651"/>
  <c r="K26" i="3651"/>
  <c r="K10" i="3651"/>
  <c r="M82" i="3651"/>
  <c r="M66" i="3651"/>
  <c r="M50" i="3651"/>
  <c r="I47" i="3651"/>
  <c r="M34" i="3651"/>
  <c r="I31" i="3651"/>
  <c r="M18" i="3651"/>
  <c r="I15" i="3651"/>
  <c r="K84" i="3651"/>
  <c r="K82" i="3651"/>
  <c r="M73" i="3651"/>
  <c r="K68" i="3651"/>
  <c r="K66" i="3651"/>
  <c r="M57" i="3651"/>
  <c r="K52" i="3651"/>
  <c r="K50" i="3651"/>
  <c r="M41" i="3651"/>
  <c r="K36" i="3651"/>
  <c r="K34" i="3651"/>
  <c r="M25" i="3651"/>
  <c r="K20" i="3651"/>
  <c r="K18" i="3651"/>
  <c r="M98" i="3651"/>
  <c r="K100" i="3651"/>
  <c r="K98" i="3651"/>
  <c r="M89" i="3651"/>
  <c r="J98" i="3651"/>
  <c r="J82" i="3651"/>
  <c r="J66" i="3651"/>
  <c r="J50" i="3651"/>
  <c r="J34" i="3651"/>
  <c r="J18" i="3651"/>
  <c r="K101" i="3651"/>
  <c r="K97" i="3651"/>
  <c r="K93" i="3651"/>
  <c r="K89" i="3651"/>
  <c r="K85" i="3651"/>
  <c r="K81" i="3651"/>
  <c r="K77" i="3651"/>
  <c r="K73" i="3651"/>
  <c r="K69" i="3651"/>
  <c r="K65" i="3651"/>
  <c r="K61" i="3651"/>
  <c r="K57" i="3651"/>
  <c r="K53" i="3651"/>
  <c r="K49" i="3651"/>
  <c r="K45" i="3651"/>
  <c r="K41" i="3651"/>
  <c r="K37" i="3651"/>
  <c r="K33" i="3651"/>
  <c r="K29" i="3651"/>
  <c r="K25" i="3651"/>
  <c r="K21" i="3651"/>
  <c r="K17" i="3651"/>
  <c r="K9" i="3651"/>
  <c r="K83" i="3651"/>
  <c r="K79" i="3651"/>
  <c r="K75" i="3651"/>
  <c r="K71" i="3651"/>
  <c r="K67" i="3651"/>
  <c r="K63" i="3651"/>
  <c r="K59" i="3651"/>
  <c r="K55" i="3651"/>
  <c r="K51" i="3651"/>
  <c r="K47" i="3651"/>
  <c r="K43" i="3651"/>
  <c r="K39" i="3651"/>
  <c r="K35" i="3651"/>
  <c r="K31" i="3651"/>
  <c r="K27" i="3651"/>
  <c r="K23" i="3651"/>
  <c r="K19" i="3651"/>
  <c r="K15" i="3651"/>
  <c r="K11" i="3651"/>
  <c r="K7" i="3651"/>
  <c r="K103" i="3651"/>
  <c r="K99" i="3651"/>
  <c r="K95" i="3651"/>
  <c r="K91" i="3651"/>
  <c r="K87" i="3651"/>
  <c r="B52" i="10"/>
  <c r="B53" i="10"/>
  <c r="T25" i="16" l="1"/>
  <c r="T24" i="16"/>
  <c r="T23" i="16"/>
  <c r="T22" i="16"/>
  <c r="B30" i="10"/>
  <c r="D6" i="10" l="1"/>
  <c r="GT2" i="21" s="1"/>
  <c r="GS2" i="21" s="1"/>
  <c r="D7" i="10"/>
  <c r="GT3" i="18" l="1"/>
  <c r="GT146" i="18"/>
  <c r="GT45" i="18"/>
  <c r="GT208" i="18"/>
  <c r="GT88" i="18"/>
  <c r="GT77" i="18"/>
  <c r="GT168" i="18"/>
  <c r="GT179" i="18"/>
  <c r="GT43" i="18"/>
  <c r="GT186" i="18"/>
  <c r="GT164" i="18"/>
  <c r="GT169" i="18"/>
  <c r="GT160" i="18"/>
  <c r="GT27" i="18"/>
  <c r="GT207" i="18"/>
  <c r="GT93" i="18"/>
  <c r="GT11" i="18"/>
  <c r="GT59" i="18"/>
  <c r="GT163" i="18"/>
  <c r="GT16" i="18"/>
  <c r="GT52" i="18"/>
  <c r="GT153" i="18"/>
  <c r="GT203" i="18"/>
  <c r="GT78" i="18"/>
  <c r="GT140" i="18"/>
  <c r="GT193" i="18"/>
  <c r="GT7" i="18"/>
  <c r="GT53" i="18"/>
  <c r="GT156" i="18"/>
  <c r="GT224" i="18"/>
  <c r="GT18" i="18"/>
  <c r="GT116" i="18"/>
  <c r="GT209" i="18"/>
  <c r="GT234" i="18"/>
  <c r="GT100" i="18"/>
  <c r="GT154" i="18"/>
  <c r="GT180" i="18"/>
  <c r="GT149" i="18"/>
  <c r="GT131" i="18"/>
  <c r="GT54" i="18"/>
  <c r="GT139" i="18"/>
  <c r="GT44" i="18"/>
  <c r="GT158" i="18"/>
  <c r="GT189" i="18"/>
  <c r="GT130" i="18"/>
  <c r="GT113" i="18"/>
  <c r="GT50" i="18"/>
  <c r="GT48" i="18"/>
  <c r="GT75" i="18"/>
  <c r="GT122" i="18"/>
  <c r="GT81" i="18"/>
  <c r="GT98" i="18"/>
  <c r="GT85" i="18"/>
  <c r="GT173" i="18"/>
  <c r="GT4" i="18"/>
  <c r="GT92" i="18"/>
  <c r="GT171" i="18"/>
  <c r="GT191" i="18"/>
  <c r="GT150" i="18"/>
  <c r="GT94" i="18"/>
  <c r="GT26" i="18"/>
  <c r="GT218" i="18"/>
  <c r="GT204" i="18"/>
  <c r="GT111" i="18"/>
  <c r="GT165" i="18"/>
  <c r="GT5" i="18"/>
  <c r="GT175" i="18"/>
  <c r="GT87" i="18"/>
  <c r="GT199" i="18"/>
  <c r="GT95" i="18"/>
  <c r="GT9" i="18"/>
  <c r="GT172" i="18"/>
  <c r="GT90" i="18"/>
  <c r="GT19" i="18"/>
  <c r="GT115" i="18"/>
  <c r="GT226" i="18"/>
  <c r="GT102" i="18"/>
  <c r="GT40" i="18"/>
  <c r="GT123" i="18"/>
  <c r="GT214" i="18"/>
  <c r="GT20" i="18"/>
  <c r="GT83" i="18"/>
  <c r="GT99" i="18"/>
  <c r="GT237" i="18"/>
  <c r="GT69" i="18"/>
  <c r="GT70" i="18"/>
  <c r="GT216" i="18"/>
  <c r="GT220" i="18"/>
  <c r="GT167" i="18"/>
  <c r="GT120" i="18"/>
  <c r="GT106" i="18"/>
  <c r="GT142" i="18"/>
  <c r="GT38" i="18"/>
  <c r="GT24" i="18"/>
  <c r="GT222" i="18"/>
  <c r="GT223" i="18"/>
  <c r="GT202" i="18"/>
  <c r="GT91" i="18"/>
  <c r="GT105" i="18"/>
  <c r="GT182" i="18"/>
  <c r="GT68" i="18"/>
  <c r="GT228" i="18"/>
  <c r="GT12" i="18"/>
  <c r="GT231" i="18"/>
  <c r="GT42" i="18"/>
  <c r="GT80" i="18"/>
  <c r="GT141" i="18"/>
  <c r="GT97" i="18"/>
  <c r="GT181" i="18"/>
  <c r="GT184" i="18"/>
  <c r="GT110" i="18"/>
  <c r="GT109" i="18"/>
  <c r="GT200" i="18"/>
  <c r="GT205" i="18"/>
  <c r="GT206" i="18"/>
  <c r="GT174" i="18"/>
  <c r="GT33" i="18"/>
  <c r="GT121" i="18"/>
  <c r="GT71" i="18"/>
  <c r="GT177" i="18"/>
  <c r="GT128" i="18"/>
  <c r="GT76" i="18"/>
  <c r="GT211" i="18"/>
  <c r="GT161" i="18"/>
  <c r="GT117" i="18"/>
  <c r="GT101" i="18"/>
  <c r="GT152" i="18"/>
  <c r="GT28" i="18"/>
  <c r="GT147" i="18"/>
  <c r="GT143" i="18"/>
  <c r="GT201" i="18"/>
  <c r="GT15" i="18"/>
  <c r="GT60" i="18"/>
  <c r="GT151" i="18"/>
  <c r="GT162" i="18"/>
  <c r="GT227" i="18"/>
  <c r="GT57" i="18"/>
  <c r="GT79" i="18"/>
  <c r="GT114" i="18"/>
  <c r="GT58" i="18"/>
  <c r="GT82" i="18"/>
  <c r="GT124" i="18"/>
  <c r="GT23" i="18"/>
  <c r="GT213" i="18"/>
  <c r="GT230" i="18"/>
  <c r="GT29" i="18"/>
  <c r="GT148" i="18"/>
  <c r="GT183" i="18"/>
  <c r="GT46" i="18"/>
  <c r="GT13" i="18"/>
  <c r="GT118" i="18"/>
  <c r="GT194" i="18"/>
  <c r="GT104" i="18"/>
  <c r="GT17" i="18"/>
  <c r="GT225" i="18"/>
  <c r="GT129" i="18"/>
  <c r="GT30" i="18"/>
  <c r="GT74" i="18"/>
  <c r="GT84" i="18"/>
  <c r="GT166" i="18"/>
  <c r="GT236" i="18"/>
  <c r="GT2" i="18"/>
  <c r="GT86" i="18"/>
  <c r="GT61" i="18"/>
  <c r="GT31" i="18"/>
  <c r="GT65" i="18"/>
  <c r="GT188" i="18"/>
  <c r="GT157" i="18"/>
  <c r="GT8" i="18"/>
  <c r="GT190" i="18"/>
  <c r="GT66" i="18"/>
  <c r="GT21" i="18"/>
  <c r="GT217" i="18"/>
  <c r="GT67" i="18"/>
  <c r="GT37" i="18"/>
  <c r="GT195" i="18"/>
  <c r="GT56" i="18"/>
  <c r="GT135" i="18"/>
  <c r="GT198" i="18"/>
  <c r="GT51" i="18"/>
  <c r="GT127" i="18"/>
  <c r="GT133" i="18"/>
  <c r="GT215" i="18"/>
  <c r="GT6" i="18"/>
  <c r="GT63" i="18"/>
  <c r="GT134" i="18"/>
  <c r="GT219" i="18"/>
  <c r="GT47" i="18"/>
  <c r="GT178" i="18"/>
  <c r="GT221" i="18"/>
  <c r="GT229" i="18"/>
  <c r="GT14" i="18"/>
  <c r="GT235" i="18"/>
  <c r="GT112" i="18"/>
  <c r="GT32" i="18"/>
  <c r="GT96" i="18"/>
  <c r="GT103" i="18"/>
  <c r="GT197" i="18"/>
  <c r="GT64" i="18"/>
  <c r="GT232" i="18"/>
  <c r="GT126" i="18"/>
  <c r="GT55" i="18"/>
  <c r="GT238" i="18"/>
  <c r="GT159" i="18"/>
  <c r="GT39" i="18"/>
  <c r="GT25" i="18"/>
  <c r="GT49" i="18"/>
  <c r="GT132" i="18"/>
  <c r="GT192" i="18"/>
  <c r="GT34" i="18"/>
  <c r="GT62" i="18"/>
  <c r="GT155" i="18"/>
  <c r="GT170" i="18"/>
  <c r="GT145" i="18"/>
  <c r="GT36" i="18"/>
  <c r="GT108" i="18"/>
  <c r="GT176" i="18"/>
  <c r="GT196" i="18"/>
  <c r="GT125" i="18"/>
  <c r="GT89" i="18"/>
  <c r="GT73" i="18"/>
  <c r="GT137" i="18"/>
  <c r="GT210" i="18"/>
  <c r="GT136" i="18"/>
  <c r="GT233" i="18"/>
  <c r="GT185" i="18"/>
  <c r="GT41" i="18"/>
  <c r="GT212" i="18"/>
  <c r="GT138" i="18"/>
  <c r="GT22" i="18"/>
  <c r="GT72" i="18"/>
  <c r="GT119" i="18"/>
  <c r="GT107" i="18"/>
  <c r="GT10" i="18"/>
  <c r="GT35" i="18"/>
  <c r="GT144" i="18"/>
  <c r="GT187" i="18"/>
  <c r="D24" i="10"/>
  <c r="M4" i="16" s="1"/>
  <c r="D23" i="10"/>
  <c r="M3" i="16" s="1"/>
  <c r="F4" i="20"/>
  <c r="M4" i="3651"/>
  <c r="M3" i="3651"/>
  <c r="B77" i="10"/>
  <c r="B36" i="10"/>
  <c r="GS108" i="18" l="1"/>
  <c r="E54" i="3776"/>
  <c r="C54" i="3776"/>
  <c r="GS6" i="18"/>
  <c r="GU6" i="18" s="1"/>
  <c r="E6" i="3776"/>
  <c r="C6" i="3776"/>
  <c r="GS166" i="18"/>
  <c r="GU166" i="18" s="1"/>
  <c r="E199" i="3776"/>
  <c r="C199" i="3776"/>
  <c r="GS213" i="18"/>
  <c r="GU213" i="18" s="1"/>
  <c r="E172" i="3776"/>
  <c r="C172" i="3776"/>
  <c r="GS109" i="18"/>
  <c r="GU109" i="18" s="1"/>
  <c r="E66" i="3776"/>
  <c r="C66" i="3776"/>
  <c r="GS214" i="18"/>
  <c r="GU214" i="18" s="1"/>
  <c r="C174" i="3776"/>
  <c r="E174" i="3776"/>
  <c r="GS48" i="18"/>
  <c r="GU48" i="18" s="1"/>
  <c r="E44" i="3776"/>
  <c r="C44" i="3776"/>
  <c r="GS116" i="18"/>
  <c r="GU116" i="18" s="1"/>
  <c r="E103" i="3776"/>
  <c r="C103" i="3776"/>
  <c r="GS72" i="18"/>
  <c r="C57" i="3776"/>
  <c r="E57" i="3776"/>
  <c r="GS49" i="18"/>
  <c r="GU49" i="18" s="1"/>
  <c r="C47" i="3776"/>
  <c r="E47" i="3776"/>
  <c r="GS37" i="18"/>
  <c r="GU37" i="18" s="1"/>
  <c r="E107" i="3776"/>
  <c r="C107" i="3776"/>
  <c r="GS23" i="18"/>
  <c r="GU23" i="18" s="1"/>
  <c r="E39" i="3776"/>
  <c r="C39" i="3776"/>
  <c r="GS71" i="18"/>
  <c r="GU71" i="18" s="1"/>
  <c r="E29" i="3776"/>
  <c r="C29" i="3776"/>
  <c r="GS222" i="18"/>
  <c r="GU222" i="18" s="1"/>
  <c r="E196" i="3776"/>
  <c r="C196" i="3776"/>
  <c r="GS9" i="18"/>
  <c r="GU9" i="18" s="1"/>
  <c r="E12" i="3776"/>
  <c r="C12" i="3776"/>
  <c r="GS50" i="18"/>
  <c r="GU50" i="18" s="1"/>
  <c r="C48" i="3776"/>
  <c r="E48" i="3776"/>
  <c r="GS18" i="18"/>
  <c r="E27" i="3776"/>
  <c r="C27" i="3776"/>
  <c r="GS145" i="18"/>
  <c r="GU145" i="18" s="1"/>
  <c r="C120" i="3776"/>
  <c r="E120" i="3776"/>
  <c r="GS133" i="18"/>
  <c r="GU133" i="18" s="1"/>
  <c r="E197" i="3776"/>
  <c r="C197" i="3776"/>
  <c r="GS13" i="18"/>
  <c r="GU13" i="18" s="1"/>
  <c r="C17" i="3776"/>
  <c r="E17" i="3776"/>
  <c r="GS121" i="18"/>
  <c r="GU121" i="18" s="1"/>
  <c r="C129" i="3776"/>
  <c r="E129" i="3776"/>
  <c r="GS24" i="18"/>
  <c r="GU24" i="18" s="1"/>
  <c r="C40" i="3776"/>
  <c r="E40" i="3776"/>
  <c r="GS218" i="18"/>
  <c r="GU218" i="18" s="1"/>
  <c r="E183" i="3776"/>
  <c r="C183" i="3776"/>
  <c r="GS173" i="18"/>
  <c r="GU173" i="18" s="1"/>
  <c r="E75" i="3776"/>
  <c r="C75" i="3776"/>
  <c r="GS113" i="18"/>
  <c r="C89" i="3776"/>
  <c r="E89" i="3776"/>
  <c r="GS224" i="18"/>
  <c r="GU224" i="18" s="1"/>
  <c r="E204" i="3776"/>
  <c r="C204" i="3776"/>
  <c r="GS77" i="18"/>
  <c r="GU77" i="18" s="1"/>
  <c r="C62" i="3776"/>
  <c r="E62" i="3776"/>
  <c r="GS187" i="18"/>
  <c r="GU187" i="18" s="1"/>
  <c r="E182" i="3776"/>
  <c r="C182" i="3776"/>
  <c r="GS138" i="18"/>
  <c r="GU138" i="18" s="1"/>
  <c r="E83" i="3776"/>
  <c r="C83" i="3776"/>
  <c r="GS73" i="18"/>
  <c r="GU73" i="18" s="1"/>
  <c r="C56" i="3776"/>
  <c r="E56" i="3776"/>
  <c r="GS170" i="18"/>
  <c r="GU170" i="18" s="1"/>
  <c r="C224" i="3776"/>
  <c r="E224" i="3776"/>
  <c r="GS39" i="18"/>
  <c r="GU39" i="18" s="1"/>
  <c r="C7" i="3776"/>
  <c r="E7" i="3776"/>
  <c r="GS103" i="18"/>
  <c r="C8" i="3776"/>
  <c r="E8" i="3776"/>
  <c r="GS178" i="18"/>
  <c r="GU178" i="18" s="1"/>
  <c r="E134" i="3776"/>
  <c r="C134" i="3776"/>
  <c r="GS127" i="18"/>
  <c r="GU127" i="18" s="1"/>
  <c r="C160" i="3776"/>
  <c r="E160" i="3776"/>
  <c r="GS217" i="18"/>
  <c r="GU217" i="18" s="1"/>
  <c r="E178" i="3776"/>
  <c r="C178" i="3776"/>
  <c r="GS31" i="18"/>
  <c r="GU31" i="18" s="1"/>
  <c r="C65" i="3776"/>
  <c r="E65" i="3776"/>
  <c r="GS30" i="18"/>
  <c r="GU30" i="18" s="1"/>
  <c r="E63" i="3776"/>
  <c r="C63" i="3776"/>
  <c r="GS46" i="18"/>
  <c r="GU46" i="18" s="1"/>
  <c r="E42" i="3776"/>
  <c r="C42" i="3776"/>
  <c r="GS82" i="18"/>
  <c r="GU82" i="18" s="1"/>
  <c r="E86" i="3776"/>
  <c r="C86" i="3776"/>
  <c r="GS60" i="18"/>
  <c r="E115" i="3776"/>
  <c r="C115" i="3776"/>
  <c r="GS117" i="18"/>
  <c r="GU117" i="18" s="1"/>
  <c r="E108" i="3776"/>
  <c r="C108" i="3776"/>
  <c r="GS33" i="18"/>
  <c r="GU33" i="18" s="1"/>
  <c r="E70" i="3776"/>
  <c r="C70" i="3776"/>
  <c r="GS181" i="18"/>
  <c r="GU181" i="18" s="1"/>
  <c r="E139" i="3776"/>
  <c r="C139" i="3776"/>
  <c r="GS68" i="18"/>
  <c r="GU68" i="18" s="1"/>
  <c r="E215" i="3776"/>
  <c r="C215" i="3776"/>
  <c r="GS38" i="18"/>
  <c r="GU38" i="18" s="1"/>
  <c r="C110" i="3776"/>
  <c r="E110" i="3776"/>
  <c r="GS69" i="18"/>
  <c r="C14" i="3776"/>
  <c r="E14" i="3776"/>
  <c r="GS102" i="18"/>
  <c r="GU102" i="18" s="1"/>
  <c r="E212" i="3776"/>
  <c r="C212" i="3776"/>
  <c r="GS199" i="18"/>
  <c r="C225" i="3776"/>
  <c r="E225" i="3776"/>
  <c r="GS26" i="18"/>
  <c r="GU26" i="18" s="1"/>
  <c r="C46" i="3776"/>
  <c r="E46" i="3776"/>
  <c r="GS85" i="18"/>
  <c r="GU85" i="18" s="1"/>
  <c r="E91" i="3776"/>
  <c r="C91" i="3776"/>
  <c r="GS130" i="18"/>
  <c r="GU130" i="18" s="1"/>
  <c r="E181" i="3776"/>
  <c r="C181" i="3776"/>
  <c r="GS180" i="18"/>
  <c r="GU180" i="18" s="1"/>
  <c r="E138" i="3776"/>
  <c r="C138" i="3776"/>
  <c r="GS156" i="18"/>
  <c r="GU156" i="18" s="1"/>
  <c r="E165" i="3776"/>
  <c r="C165" i="3776"/>
  <c r="GS52" i="18"/>
  <c r="GU52" i="18" s="1"/>
  <c r="E53" i="3776"/>
  <c r="C53" i="3776"/>
  <c r="GS160" i="18"/>
  <c r="GU160" i="18" s="1"/>
  <c r="E173" i="3776"/>
  <c r="C173" i="3776"/>
  <c r="GS88" i="18"/>
  <c r="E98" i="3776"/>
  <c r="C98" i="3776"/>
  <c r="GS132" i="18"/>
  <c r="GU132" i="18" s="1"/>
  <c r="E190" i="3776"/>
  <c r="C190" i="3776"/>
  <c r="GS194" i="18"/>
  <c r="GU194" i="18" s="1"/>
  <c r="E207" i="3776"/>
  <c r="C207" i="3776"/>
  <c r="GS177" i="18"/>
  <c r="GU177" i="18" s="1"/>
  <c r="E133" i="3776"/>
  <c r="C133" i="3776"/>
  <c r="GS220" i="18"/>
  <c r="GU220" i="18" s="1"/>
  <c r="E188" i="3776"/>
  <c r="C188" i="3776"/>
  <c r="GS92" i="18"/>
  <c r="GU92" i="18" s="1"/>
  <c r="E116" i="3776"/>
  <c r="C116" i="3776"/>
  <c r="GS93" i="18"/>
  <c r="GU93" i="18" s="1"/>
  <c r="E118" i="3776"/>
  <c r="C118" i="3776"/>
  <c r="GS210" i="18"/>
  <c r="GU210" i="18" s="1"/>
  <c r="E140" i="3776"/>
  <c r="C140" i="3776"/>
  <c r="GS64" i="18"/>
  <c r="E156" i="3776"/>
  <c r="C156" i="3776"/>
  <c r="GS188" i="18"/>
  <c r="GU188" i="18" s="1"/>
  <c r="E187" i="3776"/>
  <c r="C187" i="3776"/>
  <c r="GS162" i="18"/>
  <c r="GU162" i="18" s="1"/>
  <c r="C191" i="3776"/>
  <c r="E191" i="3776"/>
  <c r="GS12" i="18"/>
  <c r="GU12" i="18" s="1"/>
  <c r="E19" i="3776"/>
  <c r="C19" i="3776"/>
  <c r="GS4" i="18"/>
  <c r="GU4" i="18" s="1"/>
  <c r="E4" i="3776"/>
  <c r="C4" i="3776"/>
  <c r="GS168" i="18"/>
  <c r="GU168" i="18" s="1"/>
  <c r="E214" i="3776"/>
  <c r="C214" i="3776"/>
  <c r="GS22" i="18"/>
  <c r="GU22" i="18" s="1"/>
  <c r="E38" i="3776"/>
  <c r="C38" i="3776"/>
  <c r="GS197" i="18"/>
  <c r="GU197" i="18" s="1"/>
  <c r="E218" i="3776"/>
  <c r="C218" i="3776"/>
  <c r="GS65" i="18"/>
  <c r="E170" i="3776"/>
  <c r="C170" i="3776"/>
  <c r="GS151" i="18"/>
  <c r="GU151" i="18" s="1"/>
  <c r="C152" i="3776"/>
  <c r="E152" i="3776"/>
  <c r="GS228" i="18"/>
  <c r="GU228" i="18" s="1"/>
  <c r="E221" i="3776"/>
  <c r="C221" i="3776"/>
  <c r="GS95" i="18"/>
  <c r="GU95" i="18" s="1"/>
  <c r="C127" i="3776"/>
  <c r="E127" i="3776"/>
  <c r="GS149" i="18"/>
  <c r="GU149" i="18" s="1"/>
  <c r="C136" i="3776"/>
  <c r="E136" i="3776"/>
  <c r="GS212" i="18"/>
  <c r="GU212" i="18" s="1"/>
  <c r="E149" i="3776"/>
  <c r="C149" i="3776"/>
  <c r="GS159" i="18"/>
  <c r="GU159" i="18" s="1"/>
  <c r="E169" i="3776"/>
  <c r="C169" i="3776"/>
  <c r="GS51" i="18"/>
  <c r="GU51" i="18" s="1"/>
  <c r="C49" i="3776"/>
  <c r="E49" i="3776"/>
  <c r="GS129" i="18"/>
  <c r="C168" i="3776"/>
  <c r="E168" i="3776"/>
  <c r="GS15" i="18"/>
  <c r="GU15" i="18" s="1"/>
  <c r="E20" i="3776"/>
  <c r="C20" i="3776"/>
  <c r="GS182" i="18"/>
  <c r="GU182" i="18" s="1"/>
  <c r="E148" i="3776"/>
  <c r="C148" i="3776"/>
  <c r="GS226" i="18"/>
  <c r="GU226" i="18" s="1"/>
  <c r="E213" i="3776"/>
  <c r="C213" i="3776"/>
  <c r="GS98" i="18"/>
  <c r="GU98" i="18" s="1"/>
  <c r="E157" i="3776"/>
  <c r="C157" i="3776"/>
  <c r="GS53" i="18"/>
  <c r="GU53" i="18" s="1"/>
  <c r="E52" i="3776"/>
  <c r="C52" i="3776"/>
  <c r="GS16" i="18"/>
  <c r="GU16" i="18" s="1"/>
  <c r="E22" i="3776"/>
  <c r="C22" i="3776"/>
  <c r="GS125" i="18"/>
  <c r="GU125" i="18" s="1"/>
  <c r="C144" i="3776"/>
  <c r="E144" i="3776"/>
  <c r="GS238" i="18"/>
  <c r="E238" i="3776"/>
  <c r="C238" i="3776"/>
  <c r="GS32" i="18"/>
  <c r="GU32" i="18" s="1"/>
  <c r="C64" i="3776"/>
  <c r="E64" i="3776"/>
  <c r="GS219" i="18"/>
  <c r="GU219" i="18" s="1"/>
  <c r="C185" i="3776"/>
  <c r="E185" i="3776"/>
  <c r="GS198" i="18"/>
  <c r="GU198" i="18" s="1"/>
  <c r="E219" i="3776"/>
  <c r="C219" i="3776"/>
  <c r="GS66" i="18"/>
  <c r="GU66" i="18" s="1"/>
  <c r="E171" i="3776"/>
  <c r="C171" i="3776"/>
  <c r="GS86" i="18"/>
  <c r="GU86" i="18" s="1"/>
  <c r="C94" i="3776"/>
  <c r="E94" i="3776"/>
  <c r="GS225" i="18"/>
  <c r="GU225" i="18" s="1"/>
  <c r="E209" i="3776"/>
  <c r="C209" i="3776"/>
  <c r="GS148" i="18"/>
  <c r="GU148" i="18" s="1"/>
  <c r="C126" i="3776"/>
  <c r="E126" i="3776"/>
  <c r="GS114" i="18"/>
  <c r="E90" i="3776"/>
  <c r="C90" i="3776"/>
  <c r="GS201" i="18"/>
  <c r="GU201" i="18" s="1"/>
  <c r="E229" i="3776"/>
  <c r="C229" i="3776"/>
  <c r="GS211" i="18"/>
  <c r="GU211" i="18" s="1"/>
  <c r="C145" i="3776"/>
  <c r="E145" i="3776"/>
  <c r="GS206" i="18"/>
  <c r="GU206" i="18" s="1"/>
  <c r="E106" i="3776"/>
  <c r="C106" i="3776"/>
  <c r="GS141" i="18"/>
  <c r="GU141" i="18" s="1"/>
  <c r="E101" i="3776"/>
  <c r="C101" i="3776"/>
  <c r="GS105" i="18"/>
  <c r="GU105" i="18" s="1"/>
  <c r="E36" i="3776"/>
  <c r="C36" i="3776"/>
  <c r="GS106" i="18"/>
  <c r="GU106" i="18" s="1"/>
  <c r="C32" i="3776"/>
  <c r="E32" i="3776"/>
  <c r="GS99" i="18"/>
  <c r="GU99" i="18" s="1"/>
  <c r="E159" i="3776"/>
  <c r="C159" i="3776"/>
  <c r="GS115" i="18"/>
  <c r="C97" i="3776"/>
  <c r="E97" i="3776"/>
  <c r="GS175" i="18"/>
  <c r="GU175" i="18" s="1"/>
  <c r="E100" i="3776"/>
  <c r="C100" i="3776"/>
  <c r="GS150" i="18"/>
  <c r="GU150" i="18" s="1"/>
  <c r="C142" i="3776"/>
  <c r="E142" i="3776"/>
  <c r="GS81" i="18"/>
  <c r="GU81" i="18" s="1"/>
  <c r="C81" i="3776"/>
  <c r="E81" i="3776"/>
  <c r="GS158" i="18"/>
  <c r="GU158" i="18" s="1"/>
  <c r="E167" i="3776"/>
  <c r="C167" i="3776"/>
  <c r="GS100" i="18"/>
  <c r="GU100" i="18" s="1"/>
  <c r="E163" i="3776"/>
  <c r="C163" i="3776"/>
  <c r="GS7" i="18"/>
  <c r="GU7" i="18" s="1"/>
  <c r="E10" i="3776"/>
  <c r="C10" i="3776"/>
  <c r="GS163" i="18"/>
  <c r="GU163" i="18" s="1"/>
  <c r="E194" i="3776"/>
  <c r="C194" i="3776"/>
  <c r="GS164" i="18"/>
  <c r="E195" i="3776"/>
  <c r="C195" i="3776"/>
  <c r="GS45" i="18"/>
  <c r="GU45" i="18" s="1"/>
  <c r="E35" i="3776"/>
  <c r="C35" i="3776"/>
  <c r="GS136" i="18"/>
  <c r="GU136" i="18" s="1"/>
  <c r="C223" i="3776"/>
  <c r="E223" i="3776"/>
  <c r="GS14" i="18"/>
  <c r="GU14" i="18" s="1"/>
  <c r="E18" i="3776"/>
  <c r="C18" i="3776"/>
  <c r="GS195" i="18"/>
  <c r="GU195" i="18" s="1"/>
  <c r="E210" i="3776"/>
  <c r="C210" i="3776"/>
  <c r="GS227" i="18"/>
  <c r="GU227" i="18" s="1"/>
  <c r="C217" i="3776"/>
  <c r="E217" i="3776"/>
  <c r="GS231" i="18"/>
  <c r="GU231" i="18" s="1"/>
  <c r="E228" i="3776"/>
  <c r="C228" i="3776"/>
  <c r="GS111" i="18"/>
  <c r="GU111" i="18" s="1"/>
  <c r="C73" i="3776"/>
  <c r="E73" i="3776"/>
  <c r="GS179" i="18"/>
  <c r="C137" i="3776"/>
  <c r="E137" i="3776"/>
  <c r="GS36" i="18"/>
  <c r="GU36" i="18" s="1"/>
  <c r="C96" i="3776"/>
  <c r="E96" i="3776"/>
  <c r="GS215" i="18"/>
  <c r="GU215" i="18" s="1"/>
  <c r="E175" i="3776"/>
  <c r="C175" i="3776"/>
  <c r="GS84" i="18"/>
  <c r="GU84" i="18" s="1"/>
  <c r="E87" i="3776"/>
  <c r="C87" i="3776"/>
  <c r="GS152" i="18"/>
  <c r="GU152" i="18" s="1"/>
  <c r="E154" i="3776"/>
  <c r="C154" i="3776"/>
  <c r="GS216" i="18"/>
  <c r="GU216" i="18" s="1"/>
  <c r="C176" i="3776"/>
  <c r="E176" i="3776"/>
  <c r="GS204" i="18"/>
  <c r="GU204" i="18" s="1"/>
  <c r="E58" i="3776"/>
  <c r="C58" i="3776"/>
  <c r="GS207" i="18"/>
  <c r="GU207" i="18" s="1"/>
  <c r="E125" i="3776"/>
  <c r="C125" i="3776"/>
  <c r="GS25" i="18"/>
  <c r="C41" i="3776"/>
  <c r="E41" i="3776"/>
  <c r="GS67" i="18"/>
  <c r="GU67" i="18" s="1"/>
  <c r="C184" i="3776"/>
  <c r="E184" i="3776"/>
  <c r="GS124" i="18"/>
  <c r="GU124" i="18" s="1"/>
  <c r="C143" i="3776"/>
  <c r="E143" i="3776"/>
  <c r="GS184" i="18"/>
  <c r="GU184" i="18" s="1"/>
  <c r="E164" i="3776"/>
  <c r="C164" i="3776"/>
  <c r="GS70" i="18"/>
  <c r="GU70" i="18" s="1"/>
  <c r="C16" i="3776"/>
  <c r="E16" i="3776"/>
  <c r="GS153" i="18"/>
  <c r="GU153" i="18" s="1"/>
  <c r="E155" i="3776"/>
  <c r="C155" i="3776"/>
  <c r="GS144" i="18"/>
  <c r="GU144" i="18" s="1"/>
  <c r="E117" i="3776"/>
  <c r="C117" i="3776"/>
  <c r="GS155" i="18"/>
  <c r="GU155" i="18" s="1"/>
  <c r="C161" i="3776"/>
  <c r="E161" i="3776"/>
  <c r="GS47" i="18"/>
  <c r="E43" i="3776"/>
  <c r="C43" i="3776"/>
  <c r="GS61" i="18"/>
  <c r="GU61" i="18" s="1"/>
  <c r="C121" i="3776"/>
  <c r="E121" i="3776"/>
  <c r="GS58" i="18"/>
  <c r="GU58" i="18" s="1"/>
  <c r="E102" i="3776"/>
  <c r="C102" i="3776"/>
  <c r="GS161" i="18"/>
  <c r="GU161" i="18" s="1"/>
  <c r="E186" i="3776"/>
  <c r="C186" i="3776"/>
  <c r="GS97" i="18"/>
  <c r="GU97" i="18" s="1"/>
  <c r="E150" i="3776"/>
  <c r="C150" i="3776"/>
  <c r="GS237" i="18"/>
  <c r="GU237" i="18" s="1"/>
  <c r="E237" i="3776"/>
  <c r="C237" i="3776"/>
  <c r="GS94" i="18"/>
  <c r="GU94" i="18" s="1"/>
  <c r="E119" i="3776"/>
  <c r="C119" i="3776"/>
  <c r="GS154" i="18"/>
  <c r="GU154" i="18" s="1"/>
  <c r="C158" i="3776"/>
  <c r="E158" i="3776"/>
  <c r="GS169" i="18"/>
  <c r="E220" i="3776"/>
  <c r="C220" i="3776"/>
  <c r="GS35" i="18"/>
  <c r="GU35" i="18" s="1"/>
  <c r="C79" i="3776"/>
  <c r="E79" i="3776"/>
  <c r="GS196" i="18"/>
  <c r="GU196" i="18" s="1"/>
  <c r="C216" i="3776"/>
  <c r="E216" i="3776"/>
  <c r="GS55" i="18"/>
  <c r="GU55" i="18" s="1"/>
  <c r="C78" i="3776"/>
  <c r="E78" i="3776"/>
  <c r="GS134" i="18"/>
  <c r="GU134" i="18" s="1"/>
  <c r="C208" i="3776"/>
  <c r="E208" i="3776"/>
  <c r="GS135" i="18"/>
  <c r="GU135" i="18" s="1"/>
  <c r="E211" i="3776"/>
  <c r="C211" i="3776"/>
  <c r="GS190" i="18"/>
  <c r="GU190" i="18" s="1"/>
  <c r="C200" i="3776"/>
  <c r="E200" i="3776"/>
  <c r="GS2" i="18"/>
  <c r="GU2" i="18" s="1"/>
  <c r="E2" i="3776"/>
  <c r="C2" i="3776"/>
  <c r="GS17" i="18"/>
  <c r="GU17" i="18" s="1"/>
  <c r="E21" i="3776"/>
  <c r="C21" i="3776"/>
  <c r="GS29" i="18"/>
  <c r="GU29" i="18" s="1"/>
  <c r="E55" i="3776"/>
  <c r="C55" i="3776"/>
  <c r="GS79" i="18"/>
  <c r="GU79" i="18" s="1"/>
  <c r="C72" i="3776"/>
  <c r="E72" i="3776"/>
  <c r="GS143" i="18"/>
  <c r="GU143" i="18" s="1"/>
  <c r="E109" i="3776"/>
  <c r="C109" i="3776"/>
  <c r="GS76" i="18"/>
  <c r="GU76" i="18" s="1"/>
  <c r="E61" i="3776"/>
  <c r="C61" i="3776"/>
  <c r="GS205" i="18"/>
  <c r="GU205" i="18" s="1"/>
  <c r="E69" i="3776"/>
  <c r="C69" i="3776"/>
  <c r="GS80" i="18"/>
  <c r="GU80" i="18" s="1"/>
  <c r="E77" i="3776"/>
  <c r="C77" i="3776"/>
  <c r="GS91" i="18"/>
  <c r="GU91" i="18" s="1"/>
  <c r="C113" i="3776"/>
  <c r="E113" i="3776"/>
  <c r="GS120" i="18"/>
  <c r="E123" i="3776"/>
  <c r="C123" i="3776"/>
  <c r="GS83" i="18"/>
  <c r="GU83" i="18" s="1"/>
  <c r="E85" i="3776"/>
  <c r="C85" i="3776"/>
  <c r="GS19" i="18"/>
  <c r="GU19" i="18" s="1"/>
  <c r="E26" i="3776"/>
  <c r="C26" i="3776"/>
  <c r="GS5" i="18"/>
  <c r="GU5" i="18" s="1"/>
  <c r="E5" i="3776"/>
  <c r="C5" i="3776"/>
  <c r="GS191" i="18"/>
  <c r="GU191" i="18" s="1"/>
  <c r="C201" i="3776"/>
  <c r="E201" i="3776"/>
  <c r="GS122" i="18"/>
  <c r="GU122" i="18" s="1"/>
  <c r="E130" i="3776"/>
  <c r="C130" i="3776"/>
  <c r="GS44" i="18"/>
  <c r="GU44" i="18" s="1"/>
  <c r="C33" i="3776"/>
  <c r="E33" i="3776"/>
  <c r="GS234" i="18"/>
  <c r="GU234" i="18" s="1"/>
  <c r="E234" i="3776"/>
  <c r="C234" i="3776"/>
  <c r="GS193" i="18"/>
  <c r="GU193" i="18" s="1"/>
  <c r="C206" i="3776"/>
  <c r="E206" i="3776"/>
  <c r="GS59" i="18"/>
  <c r="GU59" i="18" s="1"/>
  <c r="C111" i="3776"/>
  <c r="E111" i="3776"/>
  <c r="GS186" i="18"/>
  <c r="GU186" i="18" s="1"/>
  <c r="E180" i="3776"/>
  <c r="C180" i="3776"/>
  <c r="GS146" i="18"/>
  <c r="GU146" i="18" s="1"/>
  <c r="E122" i="3776"/>
  <c r="C122" i="3776"/>
  <c r="GS119" i="18"/>
  <c r="GU119" i="18" s="1"/>
  <c r="E114" i="3776"/>
  <c r="C114" i="3776"/>
  <c r="GS232" i="18"/>
  <c r="GU232" i="18" s="1"/>
  <c r="E231" i="3776"/>
  <c r="C231" i="3776"/>
  <c r="GS157" i="18"/>
  <c r="GU157" i="18" s="1"/>
  <c r="E166" i="3776"/>
  <c r="C166" i="3776"/>
  <c r="GS28" i="18"/>
  <c r="GU28" i="18" s="1"/>
  <c r="E51" i="3776"/>
  <c r="C51" i="3776"/>
  <c r="GS223" i="18"/>
  <c r="GU223" i="18" s="1"/>
  <c r="E202" i="3776"/>
  <c r="C202" i="3776"/>
  <c r="GS172" i="18"/>
  <c r="GU172" i="18" s="1"/>
  <c r="E37" i="3776"/>
  <c r="C37" i="3776"/>
  <c r="GS54" i="18"/>
  <c r="GU54" i="18" s="1"/>
  <c r="E67" i="3776"/>
  <c r="C67" i="3776"/>
  <c r="GS78" i="18"/>
  <c r="GU78" i="18" s="1"/>
  <c r="C71" i="3776"/>
  <c r="E71" i="3776"/>
  <c r="GS229" i="18"/>
  <c r="GU229" i="18" s="1"/>
  <c r="C222" i="3776"/>
  <c r="E222" i="3776"/>
  <c r="GS118" i="18"/>
  <c r="GU118" i="18" s="1"/>
  <c r="C112" i="3776"/>
  <c r="E112" i="3776"/>
  <c r="GS110" i="18"/>
  <c r="GU110" i="18" s="1"/>
  <c r="E68" i="3776"/>
  <c r="C68" i="3776"/>
  <c r="GS123" i="18"/>
  <c r="GU123" i="18" s="1"/>
  <c r="E132" i="3776"/>
  <c r="C132" i="3776"/>
  <c r="GS131" i="18"/>
  <c r="GU131" i="18" s="1"/>
  <c r="E189" i="3776"/>
  <c r="C189" i="3776"/>
  <c r="GS203" i="18"/>
  <c r="GU203" i="18" s="1"/>
  <c r="C233" i="3776"/>
  <c r="E233" i="3776"/>
  <c r="GS137" i="18"/>
  <c r="GU137" i="18" s="1"/>
  <c r="E76" i="3776"/>
  <c r="C76" i="3776"/>
  <c r="GS221" i="18"/>
  <c r="GU221" i="18" s="1"/>
  <c r="C192" i="3776"/>
  <c r="E192" i="3776"/>
  <c r="GS74" i="18"/>
  <c r="GU74" i="18" s="1"/>
  <c r="E59" i="3776"/>
  <c r="C59" i="3776"/>
  <c r="GS101" i="18"/>
  <c r="GU101" i="18" s="1"/>
  <c r="C177" i="3776"/>
  <c r="E177" i="3776"/>
  <c r="GS40" i="18"/>
  <c r="GU40" i="18" s="1"/>
  <c r="E23" i="3776"/>
  <c r="C23" i="3776"/>
  <c r="GS27" i="18"/>
  <c r="GU27" i="18" s="1"/>
  <c r="E50" i="3776"/>
  <c r="C50" i="3776"/>
  <c r="GS89" i="18"/>
  <c r="E99" i="3776"/>
  <c r="C99" i="3776"/>
  <c r="GS96" i="18"/>
  <c r="GU96" i="18" s="1"/>
  <c r="E147" i="3776"/>
  <c r="C147" i="3776"/>
  <c r="GS21" i="18"/>
  <c r="GU21" i="18" s="1"/>
  <c r="E34" i="3776"/>
  <c r="C34" i="3776"/>
  <c r="GS183" i="18"/>
  <c r="GU183" i="18" s="1"/>
  <c r="C153" i="3776"/>
  <c r="E153" i="3776"/>
  <c r="GS174" i="18"/>
  <c r="GU174" i="18" s="1"/>
  <c r="E82" i="3776"/>
  <c r="C82" i="3776"/>
  <c r="GS142" i="18"/>
  <c r="GU142" i="18" s="1"/>
  <c r="C105" i="3776"/>
  <c r="E105" i="3776"/>
  <c r="GS87" i="18"/>
  <c r="GU87" i="18" s="1"/>
  <c r="C95" i="3776"/>
  <c r="E95" i="3776"/>
  <c r="GS189" i="18"/>
  <c r="GU189" i="18" s="1"/>
  <c r="C193" i="3776"/>
  <c r="E193" i="3776"/>
  <c r="GS208" i="18"/>
  <c r="E131" i="3776"/>
  <c r="C131" i="3776"/>
  <c r="GS41" i="18"/>
  <c r="GU41" i="18" s="1"/>
  <c r="C24" i="3776"/>
  <c r="E24" i="3776"/>
  <c r="GS62" i="18"/>
  <c r="GU62" i="18" s="1"/>
  <c r="E141" i="3776"/>
  <c r="C141" i="3776"/>
  <c r="GS10" i="18"/>
  <c r="GU10" i="18" s="1"/>
  <c r="E13" i="3776"/>
  <c r="C13" i="3776"/>
  <c r="GS185" i="18"/>
  <c r="GU185" i="18" s="1"/>
  <c r="E179" i="3776"/>
  <c r="C179" i="3776"/>
  <c r="GS34" i="18"/>
  <c r="GU34" i="18" s="1"/>
  <c r="E74" i="3776"/>
  <c r="C74" i="3776"/>
  <c r="GS112" i="18"/>
  <c r="GU112" i="18" s="1"/>
  <c r="C80" i="3776"/>
  <c r="E80" i="3776"/>
  <c r="GS107" i="18"/>
  <c r="GU107" i="18" s="1"/>
  <c r="E45" i="3776"/>
  <c r="C45" i="3776"/>
  <c r="GS233" i="18"/>
  <c r="C232" i="3776"/>
  <c r="E232" i="3776"/>
  <c r="GS176" i="18"/>
  <c r="GU176" i="18" s="1"/>
  <c r="C128" i="3776"/>
  <c r="E128" i="3776"/>
  <c r="GS192" i="18"/>
  <c r="GU192" i="18" s="1"/>
  <c r="E205" i="3776"/>
  <c r="C205" i="3776"/>
  <c r="GS126" i="18"/>
  <c r="GU126" i="18" s="1"/>
  <c r="E146" i="3776"/>
  <c r="C146" i="3776"/>
  <c r="GS235" i="18"/>
  <c r="GU235" i="18" s="1"/>
  <c r="E235" i="3776"/>
  <c r="C235" i="3776"/>
  <c r="GS63" i="18"/>
  <c r="GU63" i="18" s="1"/>
  <c r="E151" i="3776"/>
  <c r="C151" i="3776"/>
  <c r="GS56" i="18"/>
  <c r="GU56" i="18" s="1"/>
  <c r="E84" i="3776"/>
  <c r="C84" i="3776"/>
  <c r="GS8" i="18"/>
  <c r="GU8" i="18" s="1"/>
  <c r="C9" i="3776"/>
  <c r="E9" i="3776"/>
  <c r="GS236" i="18"/>
  <c r="E236" i="3776"/>
  <c r="C236" i="3776"/>
  <c r="GS104" i="18"/>
  <c r="GU104" i="18" s="1"/>
  <c r="E11" i="3776"/>
  <c r="C11" i="3776"/>
  <c r="GS230" i="18"/>
  <c r="GU230" i="18" s="1"/>
  <c r="E227" i="3776"/>
  <c r="C227" i="3776"/>
  <c r="GS57" i="18"/>
  <c r="GU57" i="18" s="1"/>
  <c r="E93" i="3776"/>
  <c r="C93" i="3776"/>
  <c r="GS147" i="18"/>
  <c r="GU147" i="18" s="1"/>
  <c r="E124" i="3776"/>
  <c r="C124" i="3776"/>
  <c r="GS128" i="18"/>
  <c r="GU128" i="18" s="1"/>
  <c r="E162" i="3776"/>
  <c r="C162" i="3776"/>
  <c r="GS200" i="18"/>
  <c r="GU200" i="18" s="1"/>
  <c r="E226" i="3776"/>
  <c r="C226" i="3776"/>
  <c r="GS42" i="18"/>
  <c r="GU42" i="18" s="1"/>
  <c r="E28" i="3776"/>
  <c r="C28" i="3776"/>
  <c r="GS202" i="18"/>
  <c r="E230" i="3776"/>
  <c r="C230" i="3776"/>
  <c r="GS167" i="18"/>
  <c r="GU167" i="18" s="1"/>
  <c r="E203" i="3776"/>
  <c r="C203" i="3776"/>
  <c r="GS20" i="18"/>
  <c r="GU20" i="18" s="1"/>
  <c r="C31" i="3776"/>
  <c r="E31" i="3776"/>
  <c r="GS90" i="18"/>
  <c r="GU90" i="18" s="1"/>
  <c r="C104" i="3776"/>
  <c r="E104" i="3776"/>
  <c r="GS165" i="18"/>
  <c r="GU165" i="18" s="1"/>
  <c r="E198" i="3776"/>
  <c r="C198" i="3776"/>
  <c r="GS171" i="18"/>
  <c r="GU171" i="18" s="1"/>
  <c r="C25" i="3776"/>
  <c r="E25" i="3776"/>
  <c r="GS75" i="18"/>
  <c r="GU75" i="18" s="1"/>
  <c r="E60" i="3776"/>
  <c r="C60" i="3776"/>
  <c r="GS139" i="18"/>
  <c r="GU139" i="18" s="1"/>
  <c r="C88" i="3776"/>
  <c r="E88" i="3776"/>
  <c r="GS209" i="18"/>
  <c r="GU209" i="18" s="1"/>
  <c r="C135" i="3776"/>
  <c r="E135" i="3776"/>
  <c r="GS140" i="18"/>
  <c r="GU140" i="18" s="1"/>
  <c r="E92" i="3776"/>
  <c r="C92" i="3776"/>
  <c r="GS11" i="18"/>
  <c r="GU11" i="18" s="1"/>
  <c r="C15" i="3776"/>
  <c r="E15" i="3776"/>
  <c r="GS43" i="18"/>
  <c r="GU43" i="18" s="1"/>
  <c r="C30" i="3776"/>
  <c r="E30" i="3776"/>
  <c r="GS3" i="18"/>
  <c r="GU3" i="18" s="1"/>
  <c r="E3" i="3776"/>
  <c r="C3" i="3776"/>
  <c r="GU108" i="18"/>
  <c r="GU18" i="18"/>
  <c r="GU25" i="18"/>
  <c r="GU65" i="18"/>
  <c r="GU113" i="18"/>
  <c r="GU72" i="18"/>
  <c r="GU64" i="18"/>
  <c r="GU103" i="18"/>
  <c r="GU199" i="18"/>
  <c r="GU88" i="18"/>
  <c r="GU89" i="18"/>
  <c r="GU238" i="18"/>
  <c r="GU114" i="18"/>
  <c r="GU115" i="18"/>
  <c r="GU164" i="18"/>
  <c r="GU179" i="18"/>
  <c r="GU129" i="18"/>
  <c r="GU208" i="18"/>
  <c r="GU120" i="18"/>
  <c r="GU60" i="18"/>
  <c r="GU69" i="18"/>
  <c r="GU47" i="18"/>
  <c r="GU169" i="18"/>
  <c r="GU233" i="18"/>
  <c r="GU236" i="18"/>
  <c r="GU202" i="18"/>
  <c r="HQ210" i="18"/>
  <c r="HI210" i="18"/>
  <c r="HN210" i="18"/>
  <c r="HD210" i="18"/>
  <c r="HO210" i="18"/>
  <c r="HN229" i="18"/>
  <c r="HD229" i="18"/>
  <c r="HQ229" i="18"/>
  <c r="HO229" i="18"/>
  <c r="HI229" i="18"/>
  <c r="HQ188" i="18"/>
  <c r="HI188" i="18"/>
  <c r="HN188" i="18"/>
  <c r="HO188" i="18"/>
  <c r="HD188" i="18"/>
  <c r="HQ162" i="18"/>
  <c r="HN162" i="18"/>
  <c r="HD162" i="18"/>
  <c r="HI162" i="18"/>
  <c r="HO162" i="18"/>
  <c r="HN71" i="18"/>
  <c r="HD71" i="18"/>
  <c r="HO71" i="18"/>
  <c r="HI71" i="18"/>
  <c r="HQ71" i="18"/>
  <c r="HO222" i="18"/>
  <c r="HI222" i="18"/>
  <c r="HQ222" i="18"/>
  <c r="HD222" i="18"/>
  <c r="HN222" i="18"/>
  <c r="HN123" i="18"/>
  <c r="HI123" i="18"/>
  <c r="HQ123" i="18"/>
  <c r="HD123" i="18"/>
  <c r="HO123" i="18"/>
  <c r="HD204" i="18"/>
  <c r="HQ204" i="18"/>
  <c r="HO204" i="18"/>
  <c r="HN204" i="18"/>
  <c r="HI204" i="18"/>
  <c r="HD50" i="18"/>
  <c r="HN50" i="18"/>
  <c r="HI50" i="18"/>
  <c r="HQ50" i="18"/>
  <c r="HO50" i="18"/>
  <c r="HI18" i="18"/>
  <c r="HN18" i="18"/>
  <c r="HO18" i="18"/>
  <c r="HD18" i="18"/>
  <c r="HQ18" i="18"/>
  <c r="HI168" i="18"/>
  <c r="HO168" i="18"/>
  <c r="HD168" i="18"/>
  <c r="HQ168" i="18"/>
  <c r="HN168" i="18"/>
  <c r="HQ22" i="18"/>
  <c r="HN22" i="18"/>
  <c r="HI22" i="18"/>
  <c r="HD22" i="18"/>
  <c r="HO22" i="18"/>
  <c r="HO145" i="18"/>
  <c r="HN145" i="18"/>
  <c r="HI145" i="18"/>
  <c r="HD145" i="18"/>
  <c r="HQ145" i="18"/>
  <c r="HN197" i="18"/>
  <c r="HO197" i="18"/>
  <c r="HD197" i="18"/>
  <c r="HQ197" i="18"/>
  <c r="HI197" i="18"/>
  <c r="HO67" i="18"/>
  <c r="HI67" i="18"/>
  <c r="HD67" i="18"/>
  <c r="HN67" i="18"/>
  <c r="HQ67" i="18"/>
  <c r="HN13" i="18"/>
  <c r="HD13" i="18"/>
  <c r="HI13" i="18"/>
  <c r="HO13" i="18"/>
  <c r="HQ13" i="18"/>
  <c r="HO101" i="18"/>
  <c r="HD101" i="18"/>
  <c r="HN101" i="18"/>
  <c r="HQ101" i="18"/>
  <c r="HI101" i="18"/>
  <c r="HO228" i="18"/>
  <c r="HI228" i="18"/>
  <c r="HQ228" i="18"/>
  <c r="HD228" i="18"/>
  <c r="HN228" i="18"/>
  <c r="HO24" i="18"/>
  <c r="HI24" i="18"/>
  <c r="HQ24" i="18"/>
  <c r="HN24" i="18"/>
  <c r="HD24" i="18"/>
  <c r="HI95" i="18"/>
  <c r="HO95" i="18"/>
  <c r="HN95" i="18"/>
  <c r="HQ95" i="18"/>
  <c r="L127" i="3776" s="1"/>
  <c r="HD95" i="18"/>
  <c r="HQ218" i="18"/>
  <c r="HD218" i="18"/>
  <c r="HI218" i="18"/>
  <c r="HO218" i="18"/>
  <c r="HN218" i="18"/>
  <c r="HN173" i="18"/>
  <c r="HI173" i="18"/>
  <c r="HD173" i="18"/>
  <c r="HO173" i="18"/>
  <c r="HQ173" i="18"/>
  <c r="HN113" i="18"/>
  <c r="HD113" i="18"/>
  <c r="HI113" i="18"/>
  <c r="HQ113" i="18"/>
  <c r="HO113" i="18"/>
  <c r="HQ149" i="18"/>
  <c r="HD149" i="18"/>
  <c r="HO149" i="18"/>
  <c r="HI149" i="18"/>
  <c r="HN149" i="18"/>
  <c r="HN153" i="18"/>
  <c r="HO153" i="18"/>
  <c r="HI153" i="18"/>
  <c r="HD153" i="18"/>
  <c r="HQ153" i="18"/>
  <c r="HI77" i="18"/>
  <c r="HD77" i="18"/>
  <c r="HO77" i="18"/>
  <c r="HQ77" i="18"/>
  <c r="HN77" i="18"/>
  <c r="HI187" i="18"/>
  <c r="HQ187" i="18"/>
  <c r="HO187" i="18"/>
  <c r="HD187" i="18"/>
  <c r="HN187" i="18"/>
  <c r="HN138" i="18"/>
  <c r="HQ138" i="18"/>
  <c r="HO138" i="18"/>
  <c r="HD138" i="18"/>
  <c r="HI138" i="18"/>
  <c r="HI73" i="18"/>
  <c r="HO73" i="18"/>
  <c r="HN73" i="18"/>
  <c r="HD73" i="18"/>
  <c r="HQ73" i="18"/>
  <c r="HN170" i="18"/>
  <c r="HI170" i="18"/>
  <c r="HO170" i="18"/>
  <c r="HD170" i="18"/>
  <c r="HQ170" i="18"/>
  <c r="HI39" i="18"/>
  <c r="HN39" i="18"/>
  <c r="HO39" i="18"/>
  <c r="HD39" i="18"/>
  <c r="HQ39" i="18"/>
  <c r="L7" i="3776" s="1"/>
  <c r="HI103" i="18"/>
  <c r="HO103" i="18"/>
  <c r="HD103" i="18"/>
  <c r="HN103" i="18"/>
  <c r="HQ103" i="18"/>
  <c r="HO178" i="18"/>
  <c r="HQ178" i="18"/>
  <c r="HD178" i="18"/>
  <c r="HI178" i="18"/>
  <c r="HN178" i="18"/>
  <c r="HO127" i="18"/>
  <c r="HD127" i="18"/>
  <c r="HQ127" i="18"/>
  <c r="HI127" i="18"/>
  <c r="HN127" i="18"/>
  <c r="HI217" i="18"/>
  <c r="HD217" i="18"/>
  <c r="HO217" i="18"/>
  <c r="HQ217" i="18"/>
  <c r="HN217" i="18"/>
  <c r="HD31" i="18"/>
  <c r="HN31" i="18"/>
  <c r="HI31" i="18"/>
  <c r="HO31" i="18"/>
  <c r="HQ31" i="18"/>
  <c r="HN30" i="18"/>
  <c r="HI30" i="18"/>
  <c r="HQ30" i="18"/>
  <c r="HO30" i="18"/>
  <c r="HD30" i="18"/>
  <c r="HQ46" i="18"/>
  <c r="HO46" i="18"/>
  <c r="HD46" i="18"/>
  <c r="HN46" i="18"/>
  <c r="HI46" i="18"/>
  <c r="HN82" i="18"/>
  <c r="HI82" i="18"/>
  <c r="HO82" i="18"/>
  <c r="HQ82" i="18"/>
  <c r="HD82" i="18"/>
  <c r="HD60" i="18"/>
  <c r="HN60" i="18"/>
  <c r="HO60" i="18"/>
  <c r="HQ60" i="18"/>
  <c r="HI60" i="18"/>
  <c r="HQ117" i="18"/>
  <c r="HO117" i="18"/>
  <c r="HN117" i="18"/>
  <c r="HD117" i="18"/>
  <c r="HI117" i="18"/>
  <c r="HN33" i="18"/>
  <c r="HO33" i="18"/>
  <c r="HQ33" i="18"/>
  <c r="HI33" i="18"/>
  <c r="HD33" i="18"/>
  <c r="HN181" i="18"/>
  <c r="HO181" i="18"/>
  <c r="HQ181" i="18"/>
  <c r="HD181" i="18"/>
  <c r="HI181" i="18"/>
  <c r="HD68" i="18"/>
  <c r="HN68" i="18"/>
  <c r="HO68" i="18"/>
  <c r="HQ68" i="18"/>
  <c r="L215" i="3776" s="1"/>
  <c r="HI68" i="18"/>
  <c r="HD38" i="18"/>
  <c r="HO38" i="18"/>
  <c r="HQ38" i="18"/>
  <c r="HN38" i="18"/>
  <c r="HI38" i="18"/>
  <c r="HN69" i="18"/>
  <c r="HD69" i="18"/>
  <c r="HQ69" i="18"/>
  <c r="HI69" i="18"/>
  <c r="HO69" i="18"/>
  <c r="HN102" i="18"/>
  <c r="HD102" i="18"/>
  <c r="HO102" i="18"/>
  <c r="HQ102" i="18"/>
  <c r="HI102" i="18"/>
  <c r="HD199" i="18"/>
  <c r="HQ199" i="18"/>
  <c r="HO199" i="18"/>
  <c r="HI199" i="18"/>
  <c r="HN199" i="18"/>
  <c r="HQ26" i="18"/>
  <c r="HO26" i="18"/>
  <c r="HN26" i="18"/>
  <c r="HI26" i="18"/>
  <c r="HD26" i="18"/>
  <c r="HN85" i="18"/>
  <c r="HI85" i="18"/>
  <c r="HD85" i="18"/>
  <c r="HQ85" i="18"/>
  <c r="HO85" i="18"/>
  <c r="HD130" i="18"/>
  <c r="HO130" i="18"/>
  <c r="HI130" i="18"/>
  <c r="HN130" i="18"/>
  <c r="HQ130" i="18"/>
  <c r="HO180" i="18"/>
  <c r="HQ180" i="18"/>
  <c r="HD180" i="18"/>
  <c r="HI180" i="18"/>
  <c r="HN180" i="18"/>
  <c r="HI156" i="18"/>
  <c r="HN156" i="18"/>
  <c r="HD156" i="18"/>
  <c r="HO156" i="18"/>
  <c r="HQ156" i="18"/>
  <c r="HD52" i="18"/>
  <c r="HO52" i="18"/>
  <c r="HQ52" i="18"/>
  <c r="HN52" i="18"/>
  <c r="HI52" i="18"/>
  <c r="HI160" i="18"/>
  <c r="HN160" i="18"/>
  <c r="HO160" i="18"/>
  <c r="HD160" i="18"/>
  <c r="HQ160" i="18"/>
  <c r="HQ88" i="18"/>
  <c r="HI88" i="18"/>
  <c r="HO88" i="18"/>
  <c r="HD88" i="18"/>
  <c r="HN88" i="18"/>
  <c r="HO144" i="18"/>
  <c r="HQ144" i="18"/>
  <c r="HN144" i="18"/>
  <c r="HI144" i="18"/>
  <c r="HD144" i="18"/>
  <c r="HN212" i="18"/>
  <c r="HQ212" i="18"/>
  <c r="HD212" i="18"/>
  <c r="HI212" i="18"/>
  <c r="HO212" i="18"/>
  <c r="HQ89" i="18"/>
  <c r="HI89" i="18"/>
  <c r="HN89" i="18"/>
  <c r="HD89" i="18"/>
  <c r="HO89" i="18"/>
  <c r="HN155" i="18"/>
  <c r="HI155" i="18"/>
  <c r="HO155" i="18"/>
  <c r="HD155" i="18"/>
  <c r="HQ155" i="18"/>
  <c r="HI159" i="18"/>
  <c r="HN159" i="18"/>
  <c r="HD159" i="18"/>
  <c r="HQ159" i="18"/>
  <c r="HO159" i="18"/>
  <c r="HD96" i="18"/>
  <c r="HI96" i="18"/>
  <c r="HN96" i="18"/>
  <c r="HO96" i="18"/>
  <c r="HQ96" i="18"/>
  <c r="L147" i="3776" s="1"/>
  <c r="HO47" i="18"/>
  <c r="HD47" i="18"/>
  <c r="HQ47" i="18"/>
  <c r="HN47" i="18"/>
  <c r="HI47" i="18"/>
  <c r="HO51" i="18"/>
  <c r="HD51" i="18"/>
  <c r="HI51" i="18"/>
  <c r="HQ51" i="18"/>
  <c r="HN51" i="18"/>
  <c r="HQ21" i="18"/>
  <c r="HI21" i="18"/>
  <c r="HD21" i="18"/>
  <c r="HN21" i="18"/>
  <c r="HO21" i="18"/>
  <c r="HI61" i="18"/>
  <c r="HD61" i="18"/>
  <c r="HQ61" i="18"/>
  <c r="HO61" i="18"/>
  <c r="HN61" i="18"/>
  <c r="HN129" i="18"/>
  <c r="HO129" i="18"/>
  <c r="HI129" i="18"/>
  <c r="HQ129" i="18"/>
  <c r="HD129" i="18"/>
  <c r="HN183" i="18"/>
  <c r="HQ183" i="18"/>
  <c r="HO183" i="18"/>
  <c r="HD183" i="18"/>
  <c r="HI183" i="18"/>
  <c r="HQ58" i="18"/>
  <c r="HN58" i="18"/>
  <c r="HD58" i="18"/>
  <c r="HO58" i="18"/>
  <c r="HI58" i="18"/>
  <c r="HQ15" i="18"/>
  <c r="HO15" i="18"/>
  <c r="HD15" i="18"/>
  <c r="HI15" i="18"/>
  <c r="HN15" i="18"/>
  <c r="HI161" i="18"/>
  <c r="HD161" i="18"/>
  <c r="HQ161" i="18"/>
  <c r="HO161" i="18"/>
  <c r="HN161" i="18"/>
  <c r="HI174" i="18"/>
  <c r="HQ174" i="18"/>
  <c r="HO174" i="18"/>
  <c r="HD174" i="18"/>
  <c r="HN174" i="18"/>
  <c r="HO97" i="18"/>
  <c r="HI97" i="18"/>
  <c r="HN97" i="18"/>
  <c r="HD97" i="18"/>
  <c r="HQ97" i="18"/>
  <c r="HD182" i="18"/>
  <c r="HN182" i="18"/>
  <c r="HI182" i="18"/>
  <c r="HQ182" i="18"/>
  <c r="HO182" i="18"/>
  <c r="HQ142" i="18"/>
  <c r="HD142" i="18"/>
  <c r="HI142" i="18"/>
  <c r="HO142" i="18"/>
  <c r="HN142" i="18"/>
  <c r="HD237" i="18"/>
  <c r="HN237" i="18"/>
  <c r="HO237" i="18"/>
  <c r="HQ237" i="18"/>
  <c r="L237" i="3776" s="1"/>
  <c r="HI237" i="18"/>
  <c r="HQ226" i="18"/>
  <c r="HO226" i="18"/>
  <c r="HN226" i="18"/>
  <c r="HD226" i="18"/>
  <c r="HI226" i="18"/>
  <c r="HO87" i="18"/>
  <c r="HN87" i="18"/>
  <c r="HD87" i="18"/>
  <c r="HI87" i="18"/>
  <c r="HQ87" i="18"/>
  <c r="HO94" i="18"/>
  <c r="HD94" i="18"/>
  <c r="HQ94" i="18"/>
  <c r="HI94" i="18"/>
  <c r="HN94" i="18"/>
  <c r="HI98" i="18"/>
  <c r="HQ98" i="18"/>
  <c r="HN98" i="18"/>
  <c r="HO98" i="18"/>
  <c r="HD98" i="18"/>
  <c r="HI189" i="18"/>
  <c r="HN189" i="18"/>
  <c r="HD189" i="18"/>
  <c r="HO189" i="18"/>
  <c r="HQ189" i="18"/>
  <c r="HN154" i="18"/>
  <c r="HO154" i="18"/>
  <c r="HI154" i="18"/>
  <c r="HQ154" i="18"/>
  <c r="HD154" i="18"/>
  <c r="HI53" i="18"/>
  <c r="HN53" i="18"/>
  <c r="HD53" i="18"/>
  <c r="HQ53" i="18"/>
  <c r="HO53" i="18"/>
  <c r="HQ16" i="18"/>
  <c r="HN16" i="18"/>
  <c r="HO16" i="18"/>
  <c r="HI16" i="18"/>
  <c r="HD16" i="18"/>
  <c r="HI169" i="18"/>
  <c r="HQ169" i="18"/>
  <c r="HD169" i="18"/>
  <c r="HN169" i="18"/>
  <c r="HO169" i="18"/>
  <c r="HO208" i="18"/>
  <c r="HD208" i="18"/>
  <c r="HI208" i="18"/>
  <c r="HN208" i="18"/>
  <c r="HQ208" i="18"/>
  <c r="L131" i="3776" s="1"/>
  <c r="HQ72" i="18"/>
  <c r="HD72" i="18"/>
  <c r="HO72" i="18"/>
  <c r="HN72" i="18"/>
  <c r="HI72" i="18"/>
  <c r="HQ36" i="18"/>
  <c r="HO36" i="18"/>
  <c r="HD36" i="18"/>
  <c r="HI36" i="18"/>
  <c r="HN36" i="18"/>
  <c r="HQ64" i="18"/>
  <c r="HN64" i="18"/>
  <c r="HI64" i="18"/>
  <c r="HO64" i="18"/>
  <c r="HD64" i="18"/>
  <c r="HO37" i="18"/>
  <c r="HD37" i="18"/>
  <c r="HI37" i="18"/>
  <c r="HQ37" i="18"/>
  <c r="HN37" i="18"/>
  <c r="HD23" i="18"/>
  <c r="HI23" i="18"/>
  <c r="HO23" i="18"/>
  <c r="HN23" i="18"/>
  <c r="HQ23" i="18"/>
  <c r="HO110" i="18"/>
  <c r="HQ110" i="18"/>
  <c r="HD110" i="18"/>
  <c r="HI110" i="18"/>
  <c r="HN110" i="18"/>
  <c r="HI216" i="18"/>
  <c r="HQ216" i="18"/>
  <c r="HO216" i="18"/>
  <c r="HD216" i="18"/>
  <c r="HN216" i="18"/>
  <c r="HN203" i="18"/>
  <c r="HI203" i="18"/>
  <c r="HQ203" i="18"/>
  <c r="HD203" i="18"/>
  <c r="HO203" i="18"/>
  <c r="HD25" i="18"/>
  <c r="HI25" i="18"/>
  <c r="HN25" i="18"/>
  <c r="HQ25" i="18"/>
  <c r="HO25" i="18"/>
  <c r="HO133" i="18"/>
  <c r="HD133" i="18"/>
  <c r="HI133" i="18"/>
  <c r="HN133" i="18"/>
  <c r="HQ133" i="18"/>
  <c r="HI74" i="18"/>
  <c r="HN74" i="18"/>
  <c r="HQ74" i="18"/>
  <c r="HO74" i="18"/>
  <c r="HD74" i="18"/>
  <c r="HI151" i="18"/>
  <c r="HN151" i="18"/>
  <c r="HQ151" i="18"/>
  <c r="HO151" i="18"/>
  <c r="HD151" i="18"/>
  <c r="HQ184" i="18"/>
  <c r="HD184" i="18"/>
  <c r="HN184" i="18"/>
  <c r="HO184" i="18"/>
  <c r="HI184" i="18"/>
  <c r="HQ40" i="18"/>
  <c r="HO40" i="18"/>
  <c r="HI40" i="18"/>
  <c r="HD40" i="18"/>
  <c r="HN40" i="18"/>
  <c r="HI27" i="18"/>
  <c r="HO27" i="18"/>
  <c r="HD27" i="18"/>
  <c r="HQ27" i="18"/>
  <c r="HN27" i="18"/>
  <c r="HN41" i="18"/>
  <c r="HQ41" i="18"/>
  <c r="HI41" i="18"/>
  <c r="HD41" i="18"/>
  <c r="HO41" i="18"/>
  <c r="HI62" i="18"/>
  <c r="HD62" i="18"/>
  <c r="HQ62" i="18"/>
  <c r="HN62" i="18"/>
  <c r="HO62" i="18"/>
  <c r="HD238" i="18"/>
  <c r="HN238" i="18"/>
  <c r="HI238" i="18"/>
  <c r="HQ238" i="18"/>
  <c r="HO238" i="18"/>
  <c r="HI219" i="18"/>
  <c r="HO219" i="18"/>
  <c r="HQ219" i="18"/>
  <c r="HN219" i="18"/>
  <c r="HD219" i="18"/>
  <c r="HI66" i="18"/>
  <c r="HN66" i="18"/>
  <c r="HO66" i="18"/>
  <c r="HD66" i="18"/>
  <c r="HQ66" i="18"/>
  <c r="HQ225" i="18"/>
  <c r="HN225" i="18"/>
  <c r="HD225" i="18"/>
  <c r="HO225" i="18"/>
  <c r="HI225" i="18"/>
  <c r="HI114" i="18"/>
  <c r="HD114" i="18"/>
  <c r="HN114" i="18"/>
  <c r="HO114" i="18"/>
  <c r="HQ114" i="18"/>
  <c r="HI201" i="18"/>
  <c r="HD201" i="18"/>
  <c r="HQ201" i="18"/>
  <c r="HO201" i="18"/>
  <c r="HN201" i="18"/>
  <c r="HI206" i="18"/>
  <c r="HO206" i="18"/>
  <c r="HQ206" i="18"/>
  <c r="HN206" i="18"/>
  <c r="HD206" i="18"/>
  <c r="HD105" i="18"/>
  <c r="HI105" i="18"/>
  <c r="HN105" i="18"/>
  <c r="HO105" i="18"/>
  <c r="HQ105" i="18"/>
  <c r="HD115" i="18"/>
  <c r="HN115" i="18"/>
  <c r="HO115" i="18"/>
  <c r="HQ115" i="18"/>
  <c r="L97" i="3776" s="1"/>
  <c r="HI115" i="18"/>
  <c r="HD150" i="18"/>
  <c r="HO150" i="18"/>
  <c r="HQ150" i="18"/>
  <c r="L142" i="3776" s="1"/>
  <c r="HN150" i="18"/>
  <c r="HI150" i="18"/>
  <c r="HQ81" i="18"/>
  <c r="HO81" i="18"/>
  <c r="HN81" i="18"/>
  <c r="HI81" i="18"/>
  <c r="HD81" i="18"/>
  <c r="HD100" i="18"/>
  <c r="HI100" i="18"/>
  <c r="HN100" i="18"/>
  <c r="HO100" i="18"/>
  <c r="HQ100" i="18"/>
  <c r="HO45" i="18"/>
  <c r="HQ45" i="18"/>
  <c r="HI45" i="18"/>
  <c r="HD45" i="18"/>
  <c r="HN45" i="18"/>
  <c r="HD10" i="18"/>
  <c r="HQ10" i="18"/>
  <c r="HO10" i="18"/>
  <c r="HI10" i="18"/>
  <c r="HN10" i="18"/>
  <c r="HN185" i="18"/>
  <c r="HO185" i="18"/>
  <c r="HD185" i="18"/>
  <c r="HI185" i="18"/>
  <c r="HQ185" i="18"/>
  <c r="HI196" i="18"/>
  <c r="HD196" i="18"/>
  <c r="HN196" i="18"/>
  <c r="HQ196" i="18"/>
  <c r="HO196" i="18"/>
  <c r="HD34" i="18"/>
  <c r="HO34" i="18"/>
  <c r="HN34" i="18"/>
  <c r="HI34" i="18"/>
  <c r="HQ34" i="18"/>
  <c r="HQ55" i="18"/>
  <c r="HN55" i="18"/>
  <c r="HO55" i="18"/>
  <c r="HI55" i="18"/>
  <c r="HD55" i="18"/>
  <c r="HD112" i="18"/>
  <c r="HQ112" i="18"/>
  <c r="HI112" i="18"/>
  <c r="HO112" i="18"/>
  <c r="HN112" i="18"/>
  <c r="HD134" i="18"/>
  <c r="HQ134" i="18"/>
  <c r="HO134" i="18"/>
  <c r="HI134" i="18"/>
  <c r="HN134" i="18"/>
  <c r="HQ135" i="18"/>
  <c r="HD135" i="18"/>
  <c r="HI135" i="18"/>
  <c r="HO135" i="18"/>
  <c r="HN135" i="18"/>
  <c r="HQ190" i="18"/>
  <c r="HO190" i="18"/>
  <c r="HN190" i="18"/>
  <c r="HI190" i="18"/>
  <c r="HD190" i="18"/>
  <c r="HD2" i="18"/>
  <c r="HN2" i="18"/>
  <c r="HI2" i="18"/>
  <c r="HQ2" i="18"/>
  <c r="HO2" i="18"/>
  <c r="HD17" i="18"/>
  <c r="HO17" i="18"/>
  <c r="HN17" i="18"/>
  <c r="HQ17" i="18"/>
  <c r="HI17" i="18"/>
  <c r="HQ29" i="18"/>
  <c r="HI29" i="18"/>
  <c r="HO29" i="18"/>
  <c r="HN29" i="18"/>
  <c r="HD29" i="18"/>
  <c r="HO79" i="18"/>
  <c r="HI79" i="18"/>
  <c r="HQ79" i="18"/>
  <c r="HN79" i="18"/>
  <c r="HD79" i="18"/>
  <c r="HQ143" i="18"/>
  <c r="HI143" i="18"/>
  <c r="HN143" i="18"/>
  <c r="HO143" i="18"/>
  <c r="HD143" i="18"/>
  <c r="HI76" i="18"/>
  <c r="HN76" i="18"/>
  <c r="HQ76" i="18"/>
  <c r="HD76" i="18"/>
  <c r="HO76" i="18"/>
  <c r="HD205" i="18"/>
  <c r="HQ205" i="18"/>
  <c r="HO205" i="18"/>
  <c r="HI205" i="18"/>
  <c r="HN205" i="18"/>
  <c r="HQ80" i="18"/>
  <c r="HN80" i="18"/>
  <c r="HD80" i="18"/>
  <c r="HI80" i="18"/>
  <c r="HO80" i="18"/>
  <c r="HD91" i="18"/>
  <c r="HQ91" i="18"/>
  <c r="L113" i="3776" s="1"/>
  <c r="HI91" i="18"/>
  <c r="HN91" i="18"/>
  <c r="HO91" i="18"/>
  <c r="HI120" i="18"/>
  <c r="HQ120" i="18"/>
  <c r="HN120" i="18"/>
  <c r="HD120" i="18"/>
  <c r="HO120" i="18"/>
  <c r="HD83" i="18"/>
  <c r="HO83" i="18"/>
  <c r="HI83" i="18"/>
  <c r="HQ83" i="18"/>
  <c r="HN83" i="18"/>
  <c r="HO19" i="18"/>
  <c r="HI19" i="18"/>
  <c r="HQ19" i="18"/>
  <c r="HN19" i="18"/>
  <c r="HD19" i="18"/>
  <c r="HN5" i="18"/>
  <c r="HD5" i="18"/>
  <c r="HQ5" i="18"/>
  <c r="HO5" i="18"/>
  <c r="HI5" i="18"/>
  <c r="HO191" i="18"/>
  <c r="HQ191" i="18"/>
  <c r="HN191" i="18"/>
  <c r="HD191" i="18"/>
  <c r="HI191" i="18"/>
  <c r="HI122" i="18"/>
  <c r="HN122" i="18"/>
  <c r="HO122" i="18"/>
  <c r="HD122" i="18"/>
  <c r="HQ122" i="18"/>
  <c r="HQ44" i="18"/>
  <c r="HI44" i="18"/>
  <c r="HD44" i="18"/>
  <c r="HN44" i="18"/>
  <c r="HO44" i="18"/>
  <c r="HN234" i="18"/>
  <c r="HO234" i="18"/>
  <c r="HD234" i="18"/>
  <c r="HQ234" i="18"/>
  <c r="HI234" i="18"/>
  <c r="HQ193" i="18"/>
  <c r="HI193" i="18"/>
  <c r="HN193" i="18"/>
  <c r="HO193" i="18"/>
  <c r="HD193" i="18"/>
  <c r="HQ59" i="18"/>
  <c r="HD59" i="18"/>
  <c r="HO59" i="18"/>
  <c r="HI59" i="18"/>
  <c r="HN59" i="18"/>
  <c r="HD186" i="18"/>
  <c r="HQ186" i="18"/>
  <c r="HO186" i="18"/>
  <c r="HI186" i="18"/>
  <c r="HN186" i="18"/>
  <c r="HD146" i="18"/>
  <c r="HQ146" i="18"/>
  <c r="HN146" i="18"/>
  <c r="HI146" i="18"/>
  <c r="HO146" i="18"/>
  <c r="HN49" i="18"/>
  <c r="HO49" i="18"/>
  <c r="HD49" i="18"/>
  <c r="HI49" i="18"/>
  <c r="HQ49" i="18"/>
  <c r="HI215" i="18"/>
  <c r="HD215" i="18"/>
  <c r="HQ215" i="18"/>
  <c r="L175" i="3776" s="1"/>
  <c r="HO215" i="18"/>
  <c r="HN215" i="18"/>
  <c r="HQ84" i="18"/>
  <c r="HO84" i="18"/>
  <c r="HI84" i="18"/>
  <c r="HN84" i="18"/>
  <c r="HD84" i="18"/>
  <c r="HN152" i="18"/>
  <c r="HD152" i="18"/>
  <c r="HI152" i="18"/>
  <c r="HO152" i="18"/>
  <c r="HQ152" i="18"/>
  <c r="HD12" i="18"/>
  <c r="HO12" i="18"/>
  <c r="HN12" i="18"/>
  <c r="HQ12" i="18"/>
  <c r="HI12" i="18"/>
  <c r="HI9" i="18"/>
  <c r="HD9" i="18"/>
  <c r="HO9" i="18"/>
  <c r="HQ9" i="18"/>
  <c r="HN9" i="18"/>
  <c r="HQ4" i="18"/>
  <c r="HO4" i="18"/>
  <c r="HD4" i="18"/>
  <c r="HI4" i="18"/>
  <c r="HN4" i="18"/>
  <c r="HI131" i="18"/>
  <c r="HN131" i="18"/>
  <c r="HO131" i="18"/>
  <c r="HD131" i="18"/>
  <c r="HQ131" i="18"/>
  <c r="HN207" i="18"/>
  <c r="HD207" i="18"/>
  <c r="HO207" i="18"/>
  <c r="HI207" i="18"/>
  <c r="HQ207" i="18"/>
  <c r="HN137" i="18"/>
  <c r="HQ137" i="18"/>
  <c r="HO137" i="18"/>
  <c r="HD137" i="18"/>
  <c r="HI137" i="18"/>
  <c r="HN221" i="18"/>
  <c r="HQ221" i="18"/>
  <c r="HD221" i="18"/>
  <c r="HI221" i="18"/>
  <c r="HO221" i="18"/>
  <c r="HI65" i="18"/>
  <c r="HN65" i="18"/>
  <c r="HQ65" i="18"/>
  <c r="HD65" i="18"/>
  <c r="HO65" i="18"/>
  <c r="HD124" i="18"/>
  <c r="HO124" i="18"/>
  <c r="HQ124" i="18"/>
  <c r="HN124" i="18"/>
  <c r="HI124" i="18"/>
  <c r="HI121" i="18"/>
  <c r="HQ121" i="18"/>
  <c r="HO121" i="18"/>
  <c r="HN121" i="18"/>
  <c r="HD121" i="18"/>
  <c r="HN70" i="18"/>
  <c r="HQ70" i="18"/>
  <c r="L16" i="3776" s="1"/>
  <c r="HI70" i="18"/>
  <c r="HD70" i="18"/>
  <c r="HO70" i="18"/>
  <c r="HQ224" i="18"/>
  <c r="HN224" i="18"/>
  <c r="HD224" i="18"/>
  <c r="HO224" i="18"/>
  <c r="HI224" i="18"/>
  <c r="HQ35" i="18"/>
  <c r="HD35" i="18"/>
  <c r="HI35" i="18"/>
  <c r="HO35" i="18"/>
  <c r="HN35" i="18"/>
  <c r="HN125" i="18"/>
  <c r="HQ125" i="18"/>
  <c r="HD125" i="18"/>
  <c r="HO125" i="18"/>
  <c r="HI125" i="18"/>
  <c r="HO32" i="18"/>
  <c r="HD32" i="18"/>
  <c r="HQ32" i="18"/>
  <c r="L64" i="3776" s="1"/>
  <c r="HN32" i="18"/>
  <c r="HI32" i="18"/>
  <c r="HN198" i="18"/>
  <c r="HI198" i="18"/>
  <c r="HD198" i="18"/>
  <c r="HQ198" i="18"/>
  <c r="HO198" i="18"/>
  <c r="HO86" i="18"/>
  <c r="HI86" i="18"/>
  <c r="HQ86" i="18"/>
  <c r="HN86" i="18"/>
  <c r="HD86" i="18"/>
  <c r="HD148" i="18"/>
  <c r="HQ148" i="18"/>
  <c r="HI148" i="18"/>
  <c r="HO148" i="18"/>
  <c r="HN148" i="18"/>
  <c r="HI211" i="18"/>
  <c r="HD211" i="18"/>
  <c r="HQ211" i="18"/>
  <c r="HO211" i="18"/>
  <c r="HN211" i="18"/>
  <c r="HQ141" i="18"/>
  <c r="HD141" i="18"/>
  <c r="HN141" i="18"/>
  <c r="HI141" i="18"/>
  <c r="HO141" i="18"/>
  <c r="HO106" i="18"/>
  <c r="HN106" i="18"/>
  <c r="HI106" i="18"/>
  <c r="HD106" i="18"/>
  <c r="HQ106" i="18"/>
  <c r="HI99" i="18"/>
  <c r="HQ99" i="18"/>
  <c r="HO99" i="18"/>
  <c r="HD99" i="18"/>
  <c r="HN99" i="18"/>
  <c r="HO175" i="18"/>
  <c r="HI175" i="18"/>
  <c r="HN175" i="18"/>
  <c r="HQ175" i="18"/>
  <c r="HD175" i="18"/>
  <c r="HN158" i="18"/>
  <c r="HD158" i="18"/>
  <c r="HQ158" i="18"/>
  <c r="HO158" i="18"/>
  <c r="HI158" i="18"/>
  <c r="HO7" i="18"/>
  <c r="HQ7" i="18"/>
  <c r="HI7" i="18"/>
  <c r="HN7" i="18"/>
  <c r="HD7" i="18"/>
  <c r="HN163" i="18"/>
  <c r="HQ163" i="18"/>
  <c r="HI163" i="18"/>
  <c r="HO163" i="18"/>
  <c r="HD163" i="18"/>
  <c r="HI164" i="18"/>
  <c r="HO164" i="18"/>
  <c r="HD164" i="18"/>
  <c r="HQ164" i="18"/>
  <c r="HN164" i="18"/>
  <c r="HQ107" i="18"/>
  <c r="HO107" i="18"/>
  <c r="HN107" i="18"/>
  <c r="HD107" i="18"/>
  <c r="HI107" i="18"/>
  <c r="HO233" i="18"/>
  <c r="HN233" i="18"/>
  <c r="HQ233" i="18"/>
  <c r="HD233" i="18"/>
  <c r="HI233" i="18"/>
  <c r="HD176" i="18"/>
  <c r="HN176" i="18"/>
  <c r="HI176" i="18"/>
  <c r="HO176" i="18"/>
  <c r="HQ176" i="18"/>
  <c r="HN192" i="18"/>
  <c r="HO192" i="18"/>
  <c r="HD192" i="18"/>
  <c r="HQ192" i="18"/>
  <c r="HI192" i="18"/>
  <c r="HD126" i="18"/>
  <c r="HQ126" i="18"/>
  <c r="HN126" i="18"/>
  <c r="HO126" i="18"/>
  <c r="HI126" i="18"/>
  <c r="HO235" i="18"/>
  <c r="HQ235" i="18"/>
  <c r="HN235" i="18"/>
  <c r="HI235" i="18"/>
  <c r="HD235" i="18"/>
  <c r="HO63" i="18"/>
  <c r="HD63" i="18"/>
  <c r="HN63" i="18"/>
  <c r="HI63" i="18"/>
  <c r="HQ63" i="18"/>
  <c r="L151" i="3776" s="1"/>
  <c r="HQ56" i="18"/>
  <c r="HN56" i="18"/>
  <c r="HD56" i="18"/>
  <c r="HO56" i="18"/>
  <c r="HI56" i="18"/>
  <c r="HI8" i="18"/>
  <c r="HQ8" i="18"/>
  <c r="HO8" i="18"/>
  <c r="HD8" i="18"/>
  <c r="HN8" i="18"/>
  <c r="HN236" i="18"/>
  <c r="HI236" i="18"/>
  <c r="HO236" i="18"/>
  <c r="HQ236" i="18"/>
  <c r="L236" i="3776" s="1"/>
  <c r="HD236" i="18"/>
  <c r="HN104" i="18"/>
  <c r="HQ104" i="18"/>
  <c r="HD104" i="18"/>
  <c r="HI104" i="18"/>
  <c r="HO104" i="18"/>
  <c r="HN230" i="18"/>
  <c r="HI230" i="18"/>
  <c r="HD230" i="18"/>
  <c r="HQ230" i="18"/>
  <c r="HO230" i="18"/>
  <c r="HD57" i="18"/>
  <c r="HQ57" i="18"/>
  <c r="L93" i="3776" s="1"/>
  <c r="HN57" i="18"/>
  <c r="HI57" i="18"/>
  <c r="HO57" i="18"/>
  <c r="HD147" i="18"/>
  <c r="HQ147" i="18"/>
  <c r="HO147" i="18"/>
  <c r="HN147" i="18"/>
  <c r="HI147" i="18"/>
  <c r="HN128" i="18"/>
  <c r="HI128" i="18"/>
  <c r="HD128" i="18"/>
  <c r="HO128" i="18"/>
  <c r="HQ128" i="18"/>
  <c r="HQ200" i="18"/>
  <c r="HD200" i="18"/>
  <c r="HN200" i="18"/>
  <c r="HO200" i="18"/>
  <c r="HI200" i="18"/>
  <c r="HI42" i="18"/>
  <c r="HD42" i="18"/>
  <c r="HN42" i="18"/>
  <c r="HQ42" i="18"/>
  <c r="HO42" i="18"/>
  <c r="HI202" i="18"/>
  <c r="HD202" i="18"/>
  <c r="HQ202" i="18"/>
  <c r="HN202" i="18"/>
  <c r="HO202" i="18"/>
  <c r="HI167" i="18"/>
  <c r="HD167" i="18"/>
  <c r="HN167" i="18"/>
  <c r="HQ167" i="18"/>
  <c r="HO167" i="18"/>
  <c r="HQ20" i="18"/>
  <c r="HN20" i="18"/>
  <c r="HI20" i="18"/>
  <c r="HO20" i="18"/>
  <c r="HD20" i="18"/>
  <c r="HN90" i="18"/>
  <c r="HO90" i="18"/>
  <c r="HI90" i="18"/>
  <c r="HQ90" i="18"/>
  <c r="HD90" i="18"/>
  <c r="HQ165" i="18"/>
  <c r="HD165" i="18"/>
  <c r="HI165" i="18"/>
  <c r="HO165" i="18"/>
  <c r="HN165" i="18"/>
  <c r="HI171" i="18"/>
  <c r="HQ171" i="18"/>
  <c r="HD171" i="18"/>
  <c r="HN171" i="18"/>
  <c r="HO171" i="18"/>
  <c r="HN75" i="18"/>
  <c r="HI75" i="18"/>
  <c r="HD75" i="18"/>
  <c r="HO75" i="18"/>
  <c r="HQ75" i="18"/>
  <c r="HN139" i="18"/>
  <c r="HI139" i="18"/>
  <c r="HD139" i="18"/>
  <c r="HQ139" i="18"/>
  <c r="HO139" i="18"/>
  <c r="HI209" i="18"/>
  <c r="HQ209" i="18"/>
  <c r="HN209" i="18"/>
  <c r="HD209" i="18"/>
  <c r="HO209" i="18"/>
  <c r="HD140" i="18"/>
  <c r="HQ140" i="18"/>
  <c r="HI140" i="18"/>
  <c r="HN140" i="18"/>
  <c r="HO140" i="18"/>
  <c r="HO11" i="18"/>
  <c r="HQ11" i="18"/>
  <c r="L15" i="3776" s="1"/>
  <c r="HI11" i="18"/>
  <c r="HD11" i="18"/>
  <c r="HN11" i="18"/>
  <c r="HO43" i="18"/>
  <c r="HQ43" i="18"/>
  <c r="HD43" i="18"/>
  <c r="HI43" i="18"/>
  <c r="HN43" i="18"/>
  <c r="HD3" i="18"/>
  <c r="HN3" i="18"/>
  <c r="HQ3" i="18"/>
  <c r="HI3" i="18"/>
  <c r="HO3" i="18"/>
  <c r="HO118" i="18"/>
  <c r="HI118" i="18"/>
  <c r="HD118" i="18"/>
  <c r="HN118" i="18"/>
  <c r="HQ118" i="18"/>
  <c r="HQ119" i="18"/>
  <c r="HI119" i="18"/>
  <c r="HN119" i="18"/>
  <c r="HD119" i="18"/>
  <c r="HO119" i="18"/>
  <c r="HD136" i="18"/>
  <c r="HO136" i="18"/>
  <c r="HN136" i="18"/>
  <c r="HQ136" i="18"/>
  <c r="HI136" i="18"/>
  <c r="HN108" i="18"/>
  <c r="HD108" i="18"/>
  <c r="HO108" i="18"/>
  <c r="HQ108" i="18"/>
  <c r="HI108" i="18"/>
  <c r="HO132" i="18"/>
  <c r="HN132" i="18"/>
  <c r="HI132" i="18"/>
  <c r="HQ132" i="18"/>
  <c r="L190" i="3776" s="1"/>
  <c r="HD132" i="18"/>
  <c r="HI232" i="18"/>
  <c r="HO232" i="18"/>
  <c r="HD232" i="18"/>
  <c r="HN232" i="18"/>
  <c r="HQ232" i="18"/>
  <c r="HN14" i="18"/>
  <c r="HI14" i="18"/>
  <c r="HQ14" i="18"/>
  <c r="HD14" i="18"/>
  <c r="HO14" i="18"/>
  <c r="HO6" i="18"/>
  <c r="HQ6" i="18"/>
  <c r="L6" i="3776" s="1"/>
  <c r="HI6" i="18"/>
  <c r="HN6" i="18"/>
  <c r="HD6" i="18"/>
  <c r="HQ195" i="18"/>
  <c r="HI195" i="18"/>
  <c r="HN195" i="18"/>
  <c r="HD195" i="18"/>
  <c r="HO195" i="18"/>
  <c r="HO157" i="18"/>
  <c r="HN157" i="18"/>
  <c r="HI157" i="18"/>
  <c r="HD157" i="18"/>
  <c r="HQ157" i="18"/>
  <c r="L166" i="3776" s="1"/>
  <c r="HN166" i="18"/>
  <c r="HD166" i="18"/>
  <c r="HQ166" i="18"/>
  <c r="L199" i="3776" s="1"/>
  <c r="HO166" i="18"/>
  <c r="HI166" i="18"/>
  <c r="HI194" i="18"/>
  <c r="HQ194" i="18"/>
  <c r="HN194" i="18"/>
  <c r="HO194" i="18"/>
  <c r="HD194" i="18"/>
  <c r="HQ213" i="18"/>
  <c r="HO213" i="18"/>
  <c r="HD213" i="18"/>
  <c r="HI213" i="18"/>
  <c r="HN213" i="18"/>
  <c r="HD227" i="18"/>
  <c r="HQ227" i="18"/>
  <c r="L217" i="3776" s="1"/>
  <c r="HN227" i="18"/>
  <c r="HI227" i="18"/>
  <c r="HO227" i="18"/>
  <c r="HO28" i="18"/>
  <c r="HN28" i="18"/>
  <c r="HI28" i="18"/>
  <c r="HQ28" i="18"/>
  <c r="HD28" i="18"/>
  <c r="HD177" i="18"/>
  <c r="HO177" i="18"/>
  <c r="HI177" i="18"/>
  <c r="HN177" i="18"/>
  <c r="HQ177" i="18"/>
  <c r="L133" i="3776" s="1"/>
  <c r="HN109" i="18"/>
  <c r="HO109" i="18"/>
  <c r="HQ109" i="18"/>
  <c r="HI109" i="18"/>
  <c r="HD109" i="18"/>
  <c r="HN231" i="18"/>
  <c r="HI231" i="18"/>
  <c r="HD231" i="18"/>
  <c r="HQ231" i="18"/>
  <c r="HO231" i="18"/>
  <c r="HQ223" i="18"/>
  <c r="L202" i="3776" s="1"/>
  <c r="HN223" i="18"/>
  <c r="HD223" i="18"/>
  <c r="HO223" i="18"/>
  <c r="HI223" i="18"/>
  <c r="HN220" i="18"/>
  <c r="HI220" i="18"/>
  <c r="HO220" i="18"/>
  <c r="HQ220" i="18"/>
  <c r="HD220" i="18"/>
  <c r="HI214" i="18"/>
  <c r="HD214" i="18"/>
  <c r="HQ214" i="18"/>
  <c r="L174" i="3776" s="1"/>
  <c r="HN214" i="18"/>
  <c r="HO214" i="18"/>
  <c r="HO172" i="18"/>
  <c r="HD172" i="18"/>
  <c r="HQ172" i="18"/>
  <c r="HN172" i="18"/>
  <c r="HI172" i="18"/>
  <c r="HN111" i="18"/>
  <c r="HO111" i="18"/>
  <c r="HD111" i="18"/>
  <c r="HI111" i="18"/>
  <c r="HQ111" i="18"/>
  <c r="L73" i="3776" s="1"/>
  <c r="HN92" i="18"/>
  <c r="HI92" i="18"/>
  <c r="HD92" i="18"/>
  <c r="HQ92" i="18"/>
  <c r="HO92" i="18"/>
  <c r="HD48" i="18"/>
  <c r="HQ48" i="18"/>
  <c r="HI48" i="18"/>
  <c r="HN48" i="18"/>
  <c r="HO48" i="18"/>
  <c r="HQ54" i="18"/>
  <c r="HO54" i="18"/>
  <c r="HN54" i="18"/>
  <c r="HI54" i="18"/>
  <c r="HD54" i="18"/>
  <c r="HI116" i="18"/>
  <c r="HQ116" i="18"/>
  <c r="L103" i="3776" s="1"/>
  <c r="HD116" i="18"/>
  <c r="HO116" i="18"/>
  <c r="HN116" i="18"/>
  <c r="HN78" i="18"/>
  <c r="HI78" i="18"/>
  <c r="HO78" i="18"/>
  <c r="HQ78" i="18"/>
  <c r="HD78" i="18"/>
  <c r="HN93" i="18"/>
  <c r="HI93" i="18"/>
  <c r="HQ93" i="18"/>
  <c r="HD93" i="18"/>
  <c r="HO93" i="18"/>
  <c r="HI179" i="18"/>
  <c r="HD179" i="18"/>
  <c r="HQ179" i="18"/>
  <c r="HO179" i="18"/>
  <c r="HN179" i="18"/>
  <c r="D22" i="10"/>
  <c r="B50" i="10"/>
  <c r="B25" i="10"/>
  <c r="G4" i="10"/>
  <c r="L101" i="3776" l="1"/>
  <c r="L220" i="3776"/>
  <c r="L60" i="3776"/>
  <c r="L31" i="3776"/>
  <c r="L194" i="3776"/>
  <c r="L219" i="3776"/>
  <c r="L173" i="3776"/>
  <c r="L212" i="3776"/>
  <c r="L42" i="3776"/>
  <c r="L134" i="3776"/>
  <c r="L59" i="3776"/>
  <c r="L187" i="3776"/>
  <c r="L30" i="3776"/>
  <c r="L203" i="3776"/>
  <c r="L146" i="3776"/>
  <c r="L209" i="3776"/>
  <c r="L164" i="3776"/>
  <c r="L231" i="3776"/>
  <c r="L211" i="3776"/>
  <c r="L230" i="3776"/>
  <c r="L61" i="3776"/>
  <c r="L2" i="3776"/>
  <c r="L155" i="3776"/>
  <c r="L135" i="3776"/>
  <c r="L130" i="3776"/>
  <c r="L208" i="3776"/>
  <c r="L90" i="3776"/>
  <c r="L184" i="3776"/>
  <c r="L189" i="3776"/>
  <c r="L20" i="3776"/>
  <c r="L223" i="3776"/>
  <c r="L159" i="3776"/>
  <c r="L153" i="3776"/>
  <c r="L165" i="3776"/>
  <c r="L118" i="3776"/>
  <c r="L171" i="3776"/>
  <c r="L117" i="3776"/>
  <c r="L172" i="3776"/>
  <c r="L227" i="3776"/>
  <c r="L235" i="3776"/>
  <c r="L152" i="3776"/>
  <c r="L197" i="3776"/>
  <c r="L121" i="3776"/>
  <c r="L169" i="3776"/>
  <c r="L160" i="3776"/>
  <c r="L8" i="3776"/>
  <c r="L221" i="3776"/>
  <c r="L79" i="3776"/>
  <c r="L198" i="3776"/>
  <c r="L125" i="3776"/>
  <c r="L47" i="3776"/>
  <c r="L229" i="3776"/>
  <c r="L238" i="3776"/>
  <c r="L57" i="3776"/>
  <c r="L63" i="3776"/>
  <c r="L83" i="3776"/>
  <c r="L139" i="3776"/>
  <c r="L180" i="3776"/>
  <c r="L216" i="3776"/>
  <c r="L89" i="3776"/>
  <c r="L114" i="3776"/>
  <c r="L3" i="3776"/>
  <c r="L92" i="3776"/>
  <c r="L88" i="3776"/>
  <c r="L226" i="3776"/>
  <c r="L143" i="3776"/>
  <c r="L76" i="3776"/>
  <c r="L141" i="3776"/>
  <c r="L108" i="3776"/>
  <c r="L158" i="3776"/>
  <c r="L120" i="3776"/>
  <c r="L91" i="3776"/>
  <c r="L46" i="3776"/>
  <c r="L56" i="3776"/>
  <c r="L62" i="3776"/>
  <c r="L132" i="3776"/>
  <c r="L29" i="3776"/>
  <c r="L140" i="3776"/>
  <c r="L206" i="3776"/>
  <c r="L110" i="3776"/>
  <c r="L188" i="3776"/>
  <c r="L154" i="3776"/>
  <c r="L109" i="3776"/>
  <c r="L179" i="3776"/>
  <c r="L13" i="3776"/>
  <c r="L81" i="3776"/>
  <c r="L176" i="3776"/>
  <c r="L178" i="3776"/>
  <c r="L224" i="3776"/>
  <c r="L214" i="3776"/>
  <c r="L222" i="3776"/>
  <c r="L12" i="3776"/>
  <c r="L51" i="3776"/>
  <c r="L25" i="3776"/>
  <c r="L232" i="3776"/>
  <c r="L126" i="3776"/>
  <c r="L129" i="3776"/>
  <c r="L234" i="3776"/>
  <c r="L213" i="3776"/>
  <c r="L150" i="3776"/>
  <c r="L82" i="3776"/>
  <c r="L102" i="3776"/>
  <c r="L225" i="3776"/>
  <c r="L183" i="3776"/>
  <c r="L218" i="3776"/>
  <c r="L58" i="3776"/>
  <c r="L191" i="3776"/>
  <c r="L80" i="3776"/>
  <c r="L181" i="3776"/>
  <c r="L228" i="3776"/>
  <c r="L207" i="3776"/>
  <c r="L210" i="3776"/>
  <c r="L128" i="3776"/>
  <c r="L195" i="3776"/>
  <c r="L170" i="3776"/>
  <c r="L106" i="3776"/>
  <c r="L233" i="3776"/>
  <c r="L96" i="3776"/>
  <c r="L161" i="3776"/>
  <c r="L98" i="3776"/>
  <c r="L14" i="3776"/>
  <c r="L65" i="3776"/>
  <c r="L182" i="3776"/>
  <c r="L177" i="3776"/>
  <c r="L48" i="3776"/>
  <c r="L196" i="3776"/>
  <c r="L68" i="3776"/>
  <c r="L138" i="3776"/>
  <c r="L70" i="3776"/>
  <c r="L55" i="3776"/>
  <c r="L167" i="3776"/>
  <c r="L32" i="3776"/>
  <c r="L9" i="3776"/>
  <c r="L168" i="3776"/>
  <c r="L54" i="3776"/>
  <c r="L107" i="3776"/>
  <c r="L84" i="3776"/>
  <c r="L99" i="3776"/>
  <c r="L72" i="3776"/>
  <c r="L163" i="3776"/>
  <c r="L123" i="3776"/>
  <c r="L49" i="3776"/>
  <c r="L19" i="3776"/>
  <c r="L74" i="3776"/>
  <c r="L201" i="3776"/>
  <c r="L94" i="3776"/>
  <c r="L41" i="3776"/>
  <c r="L52" i="3776"/>
  <c r="L145" i="3776"/>
  <c r="L104" i="3776"/>
  <c r="L37" i="3776"/>
  <c r="L53" i="3776"/>
  <c r="L75" i="3776"/>
  <c r="L105" i="3776"/>
  <c r="L200" i="3776"/>
  <c r="L40" i="3776"/>
  <c r="L162" i="3776"/>
  <c r="L71" i="3776"/>
  <c r="L100" i="3776"/>
  <c r="L86" i="3776"/>
  <c r="L50" i="3776"/>
  <c r="L95" i="3776"/>
  <c r="L144" i="3776"/>
  <c r="L36" i="3776"/>
  <c r="L119" i="3776"/>
  <c r="L192" i="3776"/>
  <c r="L66" i="3776"/>
  <c r="L43" i="3776"/>
  <c r="L44" i="3776"/>
  <c r="L11" i="3776"/>
  <c r="L122" i="3776"/>
  <c r="L17" i="3776"/>
  <c r="L28" i="3776"/>
  <c r="L136" i="3776"/>
  <c r="L34" i="3776"/>
  <c r="L186" i="3776"/>
  <c r="L204" i="3776"/>
  <c r="L85" i="3776"/>
  <c r="L77" i="3776"/>
  <c r="L156" i="3776"/>
  <c r="L26" i="3776"/>
  <c r="L21" i="3776"/>
  <c r="L115" i="3776"/>
  <c r="L38" i="3776"/>
  <c r="L111" i="3776"/>
  <c r="L5" i="3776"/>
  <c r="L148" i="3776"/>
  <c r="L35" i="3776"/>
  <c r="L18" i="3776"/>
  <c r="L24" i="3776"/>
  <c r="L27" i="3776"/>
  <c r="L78" i="3776"/>
  <c r="L69" i="3776"/>
  <c r="L157" i="3776"/>
  <c r="L185" i="3776"/>
  <c r="L45" i="3776"/>
  <c r="L137" i="3776"/>
  <c r="L193" i="3776"/>
  <c r="L205" i="3776"/>
  <c r="L4" i="3776"/>
  <c r="L22" i="3776"/>
  <c r="L23" i="3776"/>
  <c r="L39" i="3776"/>
  <c r="L67" i="3776"/>
  <c r="L112" i="3776"/>
  <c r="L10" i="3776"/>
  <c r="L33" i="3776"/>
  <c r="L124" i="3776"/>
  <c r="L87" i="3776"/>
  <c r="L149" i="3776"/>
  <c r="L116" i="3776"/>
  <c r="GX63" i="18"/>
  <c r="HE63" i="18" s="1"/>
  <c r="GX175" i="18"/>
  <c r="HE175" i="18" s="1"/>
  <c r="GX5" i="18"/>
  <c r="HE5" i="18" s="1"/>
  <c r="GX34" i="18"/>
  <c r="HE34" i="18" s="1"/>
  <c r="GX40" i="18"/>
  <c r="HE40" i="18" s="1"/>
  <c r="GX127" i="18"/>
  <c r="HE127" i="18" s="1"/>
  <c r="GX228" i="18"/>
  <c r="HE228" i="18" s="1"/>
  <c r="GX229" i="18"/>
  <c r="HE229" i="18" s="1"/>
  <c r="GX116" i="18"/>
  <c r="HE116" i="18" s="1"/>
  <c r="GX106" i="18"/>
  <c r="HE106" i="18" s="1"/>
  <c r="GX32" i="18"/>
  <c r="HE32" i="18" s="1"/>
  <c r="GX207" i="18"/>
  <c r="HE207" i="18" s="1"/>
  <c r="GX9" i="18"/>
  <c r="HE9" i="18" s="1"/>
  <c r="GX146" i="18"/>
  <c r="HE146" i="18" s="1"/>
  <c r="GX72" i="18"/>
  <c r="HE72" i="18" s="1"/>
  <c r="GX212" i="18"/>
  <c r="HE212" i="18" s="1"/>
  <c r="GX30" i="18"/>
  <c r="HE30" i="18" s="1"/>
  <c r="GX223" i="18"/>
  <c r="HE223" i="18" s="1"/>
  <c r="GX108" i="18"/>
  <c r="HE108" i="18" s="1"/>
  <c r="GX11" i="18"/>
  <c r="HE11" i="18" s="1"/>
  <c r="GX236" i="18"/>
  <c r="HE236" i="18" s="1"/>
  <c r="GX107" i="18"/>
  <c r="HE107" i="18" s="1"/>
  <c r="GX141" i="18"/>
  <c r="HE141" i="18" s="1"/>
  <c r="GX224" i="18"/>
  <c r="HE224" i="18" s="1"/>
  <c r="GX221" i="18"/>
  <c r="HE221" i="18" s="1"/>
  <c r="GX152" i="18"/>
  <c r="HE152" i="18" s="1"/>
  <c r="GX143" i="18"/>
  <c r="HE143" i="18" s="1"/>
  <c r="GX185" i="18"/>
  <c r="HE185" i="18" s="1"/>
  <c r="GX10" i="18"/>
  <c r="HE10" i="18" s="1"/>
  <c r="GX81" i="18"/>
  <c r="HE81" i="18" s="1"/>
  <c r="GX216" i="18"/>
  <c r="HE216" i="18" s="1"/>
  <c r="GX208" i="18"/>
  <c r="HE208" i="18" s="1"/>
  <c r="GX169" i="18"/>
  <c r="HE169" i="18" s="1"/>
  <c r="GX53" i="18"/>
  <c r="HE53" i="18" s="1"/>
  <c r="GX87" i="18"/>
  <c r="HE87" i="18" s="1"/>
  <c r="GX129" i="18"/>
  <c r="HE129" i="18" s="1"/>
  <c r="GX96" i="18"/>
  <c r="HE96" i="18" s="1"/>
  <c r="GX217" i="18"/>
  <c r="HE217" i="18" s="1"/>
  <c r="GX170" i="18"/>
  <c r="HE170" i="18" s="1"/>
  <c r="GX173" i="18"/>
  <c r="HE173" i="18" s="1"/>
  <c r="GX168" i="18"/>
  <c r="HE168" i="18" s="1"/>
  <c r="GX48" i="18"/>
  <c r="HE48" i="18" s="1"/>
  <c r="GX28" i="18"/>
  <c r="HE28" i="18" s="1"/>
  <c r="GX157" i="18"/>
  <c r="HE157" i="18" s="1"/>
  <c r="GX75" i="18"/>
  <c r="HE75" i="18" s="1"/>
  <c r="GX171" i="18"/>
  <c r="HE171" i="18" s="1"/>
  <c r="GX90" i="18"/>
  <c r="HE90" i="18" s="1"/>
  <c r="GX20" i="18"/>
  <c r="HE20" i="18" s="1"/>
  <c r="GX202" i="18"/>
  <c r="HE202" i="18" s="1"/>
  <c r="GX233" i="18"/>
  <c r="HE233" i="18" s="1"/>
  <c r="GX163" i="18"/>
  <c r="HE163" i="18" s="1"/>
  <c r="GX148" i="18"/>
  <c r="HE148" i="18" s="1"/>
  <c r="GX198" i="18"/>
  <c r="HE198" i="18" s="1"/>
  <c r="GX121" i="18"/>
  <c r="HE121" i="18" s="1"/>
  <c r="GX84" i="18"/>
  <c r="HE84" i="18" s="1"/>
  <c r="GX234" i="18"/>
  <c r="HE234" i="18" s="1"/>
  <c r="GX44" i="18"/>
  <c r="HE44" i="18" s="1"/>
  <c r="GX80" i="18"/>
  <c r="HE80" i="18" s="1"/>
  <c r="GX76" i="18"/>
  <c r="HE76" i="18" s="1"/>
  <c r="GX2" i="18"/>
  <c r="HE2" i="18" s="1"/>
  <c r="GX190" i="18"/>
  <c r="HE190" i="18" s="1"/>
  <c r="GX189" i="18"/>
  <c r="HE189" i="18" s="1"/>
  <c r="GX98" i="18"/>
  <c r="HE98" i="18" s="1"/>
  <c r="GX226" i="18"/>
  <c r="HE226" i="18" s="1"/>
  <c r="GX97" i="18"/>
  <c r="HE97" i="18" s="1"/>
  <c r="GX174" i="18"/>
  <c r="HE174" i="18" s="1"/>
  <c r="GX58" i="18"/>
  <c r="HE58" i="18" s="1"/>
  <c r="GX199" i="18"/>
  <c r="HE199" i="18" s="1"/>
  <c r="GX181" i="18"/>
  <c r="HE181" i="18" s="1"/>
  <c r="GX153" i="18"/>
  <c r="HE153" i="18" s="1"/>
  <c r="GX218" i="18"/>
  <c r="HE218" i="18" s="1"/>
  <c r="GX24" i="18"/>
  <c r="HE24" i="18" s="1"/>
  <c r="GX197" i="18"/>
  <c r="HE197" i="18" s="1"/>
  <c r="GX204" i="18"/>
  <c r="HE204" i="18" s="1"/>
  <c r="GX213" i="18"/>
  <c r="HE213" i="18" s="1"/>
  <c r="GX6" i="18"/>
  <c r="HE6" i="18" s="1"/>
  <c r="GX118" i="18"/>
  <c r="HE118" i="18" s="1"/>
  <c r="GX147" i="18"/>
  <c r="HE147" i="18" s="1"/>
  <c r="GX235" i="18"/>
  <c r="HE235" i="18" s="1"/>
  <c r="GX120" i="18"/>
  <c r="HE120" i="18" s="1"/>
  <c r="GX16" i="18"/>
  <c r="HE16" i="18" s="1"/>
  <c r="GX61" i="18"/>
  <c r="HE61" i="18" s="1"/>
  <c r="GX103" i="18"/>
  <c r="HE103" i="18" s="1"/>
  <c r="GX100" i="18"/>
  <c r="HE100" i="18" s="1"/>
  <c r="GX201" i="18"/>
  <c r="HE201" i="18" s="1"/>
  <c r="GX238" i="18"/>
  <c r="HE238" i="18" s="1"/>
  <c r="GX23" i="18"/>
  <c r="HE23" i="18" s="1"/>
  <c r="GX60" i="18"/>
  <c r="HE60" i="18" s="1"/>
  <c r="GX227" i="18"/>
  <c r="HE227" i="18" s="1"/>
  <c r="GX194" i="18"/>
  <c r="HE194" i="18" s="1"/>
  <c r="GX14" i="18"/>
  <c r="HE14" i="18" s="1"/>
  <c r="GX176" i="18"/>
  <c r="HE176" i="18" s="1"/>
  <c r="GX158" i="18"/>
  <c r="HE158" i="18" s="1"/>
  <c r="GX191" i="18"/>
  <c r="HE191" i="18" s="1"/>
  <c r="GX114" i="18"/>
  <c r="HE114" i="18" s="1"/>
  <c r="GX155" i="18"/>
  <c r="HE155" i="18" s="1"/>
  <c r="GX88" i="18"/>
  <c r="HE88" i="18" s="1"/>
  <c r="GX177" i="18"/>
  <c r="HE177" i="18" s="1"/>
  <c r="GX132" i="18"/>
  <c r="HE132" i="18" s="1"/>
  <c r="GX43" i="18"/>
  <c r="HE43" i="18" s="1"/>
  <c r="GX167" i="18"/>
  <c r="HE167" i="18" s="1"/>
  <c r="GX57" i="18"/>
  <c r="HE57" i="18" s="1"/>
  <c r="GX126" i="18"/>
  <c r="HE126" i="18" s="1"/>
  <c r="GX211" i="18"/>
  <c r="HE211" i="18" s="1"/>
  <c r="GX35" i="18"/>
  <c r="HE35" i="18" s="1"/>
  <c r="GX19" i="18"/>
  <c r="HE19" i="18" s="1"/>
  <c r="GX91" i="18"/>
  <c r="HE91" i="18" s="1"/>
  <c r="GX79" i="18"/>
  <c r="HE79" i="18" s="1"/>
  <c r="GX150" i="18"/>
  <c r="HE150" i="18" s="1"/>
  <c r="GX105" i="18"/>
  <c r="HE105" i="18" s="1"/>
  <c r="GX225" i="18"/>
  <c r="HE225" i="18" s="1"/>
  <c r="GX219" i="18"/>
  <c r="HE219" i="18" s="1"/>
  <c r="GX41" i="18"/>
  <c r="HE41" i="18" s="1"/>
  <c r="GX184" i="18"/>
  <c r="HE184" i="18" s="1"/>
  <c r="GX74" i="18"/>
  <c r="HE74" i="18" s="1"/>
  <c r="GX237" i="18"/>
  <c r="HE237" i="18" s="1"/>
  <c r="GX142" i="18"/>
  <c r="HE142" i="18" s="1"/>
  <c r="GX89" i="18"/>
  <c r="HE89" i="18" s="1"/>
  <c r="GX160" i="18"/>
  <c r="HE160" i="18" s="1"/>
  <c r="GX68" i="18"/>
  <c r="HE68" i="18" s="1"/>
  <c r="GX39" i="18"/>
  <c r="HE39" i="18" s="1"/>
  <c r="GX95" i="18"/>
  <c r="HE95" i="18" s="1"/>
  <c r="GX67" i="18"/>
  <c r="HE67" i="18" s="1"/>
  <c r="GX188" i="18"/>
  <c r="HE188" i="18" s="1"/>
  <c r="GX166" i="18"/>
  <c r="HE166" i="18" s="1"/>
  <c r="GX128" i="18"/>
  <c r="HE128" i="18" s="1"/>
  <c r="GX192" i="18"/>
  <c r="HE192" i="18" s="1"/>
  <c r="GX7" i="18"/>
  <c r="HE7" i="18" s="1"/>
  <c r="GX27" i="18"/>
  <c r="HE27" i="18" s="1"/>
  <c r="GX133" i="18"/>
  <c r="HE133" i="18" s="1"/>
  <c r="GX33" i="18"/>
  <c r="HE33" i="18" s="1"/>
  <c r="GX13" i="18"/>
  <c r="HE13" i="18" s="1"/>
  <c r="GX22" i="18"/>
  <c r="HE22" i="18" s="1"/>
  <c r="GX179" i="18"/>
  <c r="HE179" i="18" s="1"/>
  <c r="GX165" i="18"/>
  <c r="HE165" i="18" s="1"/>
  <c r="GX8" i="18"/>
  <c r="HE8" i="18" s="1"/>
  <c r="GX193" i="18"/>
  <c r="HE193" i="18" s="1"/>
  <c r="GX83" i="18"/>
  <c r="HE83" i="18" s="1"/>
  <c r="GX112" i="18"/>
  <c r="HE112" i="18" s="1"/>
  <c r="GX130" i="18"/>
  <c r="HE130" i="18" s="1"/>
  <c r="GX38" i="18"/>
  <c r="HE38" i="18" s="1"/>
  <c r="GX78" i="18"/>
  <c r="HE78" i="18" s="1"/>
  <c r="GX111" i="18"/>
  <c r="HE111" i="18" s="1"/>
  <c r="GX109" i="18"/>
  <c r="HE109" i="18" s="1"/>
  <c r="GX231" i="18"/>
  <c r="HE231" i="18" s="1"/>
  <c r="GX164" i="18"/>
  <c r="HE164" i="18" s="1"/>
  <c r="GX65" i="18"/>
  <c r="HE65" i="18" s="1"/>
  <c r="GX122" i="18"/>
  <c r="HE122" i="18" s="1"/>
  <c r="GX29" i="18"/>
  <c r="HE29" i="18" s="1"/>
  <c r="GX134" i="18"/>
  <c r="HE134" i="18" s="1"/>
  <c r="GX36" i="18"/>
  <c r="HE36" i="18" s="1"/>
  <c r="GX69" i="18"/>
  <c r="HE69" i="18" s="1"/>
  <c r="GX187" i="18"/>
  <c r="HE187" i="18" s="1"/>
  <c r="GX101" i="18"/>
  <c r="HE101" i="18" s="1"/>
  <c r="GX93" i="18"/>
  <c r="HE93" i="18" s="1"/>
  <c r="GX92" i="18"/>
  <c r="HE92" i="18" s="1"/>
  <c r="GX214" i="18"/>
  <c r="HE214" i="18" s="1"/>
  <c r="GX70" i="18"/>
  <c r="HE70" i="18" s="1"/>
  <c r="GX131" i="18"/>
  <c r="HE131" i="18" s="1"/>
  <c r="GX12" i="18"/>
  <c r="HE12" i="18" s="1"/>
  <c r="GX215" i="18"/>
  <c r="HE215" i="18" s="1"/>
  <c r="GX186" i="18"/>
  <c r="HE186" i="18" s="1"/>
  <c r="GX17" i="18"/>
  <c r="HE17" i="18" s="1"/>
  <c r="GX196" i="18"/>
  <c r="HE196" i="18" s="1"/>
  <c r="GX66" i="18"/>
  <c r="HE66" i="18" s="1"/>
  <c r="GX25" i="18"/>
  <c r="HE25" i="18" s="1"/>
  <c r="GX15" i="18"/>
  <c r="HE15" i="18" s="1"/>
  <c r="GX144" i="18"/>
  <c r="HE144" i="18" s="1"/>
  <c r="GX102" i="18"/>
  <c r="HE102" i="18" s="1"/>
  <c r="GX82" i="18"/>
  <c r="HE82" i="18" s="1"/>
  <c r="GX46" i="18"/>
  <c r="HE46" i="18" s="1"/>
  <c r="GX178" i="18"/>
  <c r="HE178" i="18" s="1"/>
  <c r="GX113" i="18"/>
  <c r="HE113" i="18" s="1"/>
  <c r="GX18" i="18"/>
  <c r="HE18" i="18" s="1"/>
  <c r="GX230" i="18"/>
  <c r="HE230" i="18" s="1"/>
  <c r="GX135" i="18"/>
  <c r="HE135" i="18" s="1"/>
  <c r="GX151" i="18"/>
  <c r="HE151" i="18" s="1"/>
  <c r="GX159" i="18"/>
  <c r="HE159" i="18" s="1"/>
  <c r="GX162" i="18"/>
  <c r="HE162" i="18" s="1"/>
  <c r="GX172" i="18"/>
  <c r="HE172" i="18" s="1"/>
  <c r="GX49" i="18"/>
  <c r="HE49" i="18" s="1"/>
  <c r="GX115" i="18"/>
  <c r="HE115" i="18" s="1"/>
  <c r="GX51" i="18"/>
  <c r="HE51" i="18" s="1"/>
  <c r="GX220" i="18"/>
  <c r="HE220" i="18" s="1"/>
  <c r="GX195" i="18"/>
  <c r="HE195" i="18" s="1"/>
  <c r="GX209" i="18"/>
  <c r="HE209" i="18" s="1"/>
  <c r="GX59" i="18"/>
  <c r="HE59" i="18" s="1"/>
  <c r="GX206" i="18"/>
  <c r="HE206" i="18" s="1"/>
  <c r="GX203" i="18"/>
  <c r="HE203" i="18" s="1"/>
  <c r="GX52" i="18"/>
  <c r="HE52" i="18" s="1"/>
  <c r="GX31" i="18"/>
  <c r="HE31" i="18" s="1"/>
  <c r="GX149" i="18"/>
  <c r="HE149" i="18" s="1"/>
  <c r="GX50" i="18"/>
  <c r="HE50" i="18" s="1"/>
  <c r="GX222" i="18"/>
  <c r="HE222" i="18" s="1"/>
  <c r="GX54" i="18"/>
  <c r="HE54" i="18" s="1"/>
  <c r="GX232" i="18"/>
  <c r="HE232" i="18" s="1"/>
  <c r="GX136" i="18"/>
  <c r="HE136" i="18" s="1"/>
  <c r="GX119" i="18"/>
  <c r="HE119" i="18" s="1"/>
  <c r="GX3" i="18"/>
  <c r="HE3" i="18" s="1"/>
  <c r="GX140" i="18"/>
  <c r="HE140" i="18" s="1"/>
  <c r="GX139" i="18"/>
  <c r="HE139" i="18" s="1"/>
  <c r="GX42" i="18"/>
  <c r="HE42" i="18" s="1"/>
  <c r="GX200" i="18"/>
  <c r="HE200" i="18" s="1"/>
  <c r="GX104" i="18"/>
  <c r="HE104" i="18" s="1"/>
  <c r="GX56" i="18"/>
  <c r="HE56" i="18" s="1"/>
  <c r="GX99" i="18"/>
  <c r="HE99" i="18" s="1"/>
  <c r="GX86" i="18"/>
  <c r="HE86" i="18" s="1"/>
  <c r="GX125" i="18"/>
  <c r="HE125" i="18" s="1"/>
  <c r="GX124" i="18"/>
  <c r="HE124" i="18" s="1"/>
  <c r="GX137" i="18"/>
  <c r="HE137" i="18" s="1"/>
  <c r="GX4" i="18"/>
  <c r="HE4" i="18" s="1"/>
  <c r="GX205" i="18"/>
  <c r="HE205" i="18" s="1"/>
  <c r="GX55" i="18"/>
  <c r="HE55" i="18" s="1"/>
  <c r="GX45" i="18"/>
  <c r="HE45" i="18" s="1"/>
  <c r="GX62" i="18"/>
  <c r="HE62" i="18" s="1"/>
  <c r="GX110" i="18"/>
  <c r="HE110" i="18" s="1"/>
  <c r="GX37" i="18"/>
  <c r="HE37" i="18" s="1"/>
  <c r="GX64" i="18"/>
  <c r="HE64" i="18" s="1"/>
  <c r="GX154" i="18"/>
  <c r="HE154" i="18" s="1"/>
  <c r="GX94" i="18"/>
  <c r="HE94" i="18" s="1"/>
  <c r="GX182" i="18"/>
  <c r="HE182" i="18" s="1"/>
  <c r="GX161" i="18"/>
  <c r="HE161" i="18" s="1"/>
  <c r="GX183" i="18"/>
  <c r="HE183" i="18" s="1"/>
  <c r="GX21" i="18"/>
  <c r="HE21" i="18" s="1"/>
  <c r="GX47" i="18"/>
  <c r="HE47" i="18" s="1"/>
  <c r="GX156" i="18"/>
  <c r="HE156" i="18" s="1"/>
  <c r="GX180" i="18"/>
  <c r="HE180" i="18" s="1"/>
  <c r="GX85" i="18"/>
  <c r="HE85" i="18" s="1"/>
  <c r="GX26" i="18"/>
  <c r="HE26" i="18" s="1"/>
  <c r="GX117" i="18"/>
  <c r="HE117" i="18" s="1"/>
  <c r="GX73" i="18"/>
  <c r="HE73" i="18" s="1"/>
  <c r="GX138" i="18"/>
  <c r="HE138" i="18" s="1"/>
  <c r="GX77" i="18"/>
  <c r="HE77" i="18" s="1"/>
  <c r="GX145" i="18"/>
  <c r="HE145" i="18" s="1"/>
  <c r="GX123" i="18"/>
  <c r="HE123" i="18" s="1"/>
  <c r="GX71" i="18"/>
  <c r="HE71" i="18" s="1"/>
  <c r="GX210" i="18"/>
  <c r="HE210" i="18" s="1"/>
  <c r="HM15" i="18"/>
  <c r="HF15" i="18"/>
  <c r="HG15" i="18" s="1"/>
  <c r="HJ15" i="18" s="1"/>
  <c r="HK15" i="18" s="1"/>
  <c r="GV15" i="18"/>
  <c r="GW15" i="18" s="1"/>
  <c r="GY15" i="18"/>
  <c r="HL15" i="18"/>
  <c r="HP15" i="18"/>
  <c r="HM9" i="18"/>
  <c r="HF9" i="18"/>
  <c r="HG9" i="18" s="1"/>
  <c r="HJ9" i="18" s="1"/>
  <c r="HK9" i="18" s="1"/>
  <c r="GV9" i="18"/>
  <c r="GW9" i="18" s="1"/>
  <c r="HL9" i="18"/>
  <c r="GY9" i="18"/>
  <c r="HP9" i="18"/>
  <c r="HM209" i="18"/>
  <c r="HF209" i="18"/>
  <c r="HG209" i="18" s="1"/>
  <c r="HJ209" i="18" s="1"/>
  <c r="HK209" i="18" s="1"/>
  <c r="GV209" i="18"/>
  <c r="GW209" i="18" s="1"/>
  <c r="HP209" i="18"/>
  <c r="GY209" i="18"/>
  <c r="HL209" i="18"/>
  <c r="HM84" i="18"/>
  <c r="HF84" i="18"/>
  <c r="HG84" i="18" s="1"/>
  <c r="HJ84" i="18" s="1"/>
  <c r="HK84" i="18" s="1"/>
  <c r="GV84" i="18"/>
  <c r="GW84" i="18" s="1"/>
  <c r="GY84" i="18"/>
  <c r="HP84" i="18"/>
  <c r="HL84" i="18"/>
  <c r="HM54" i="18"/>
  <c r="HF54" i="18"/>
  <c r="HG54" i="18" s="1"/>
  <c r="HJ54" i="18" s="1"/>
  <c r="HK54" i="18" s="1"/>
  <c r="GV54" i="18"/>
  <c r="GW54" i="18" s="1"/>
  <c r="GY54" i="18"/>
  <c r="HP54" i="18"/>
  <c r="HL54" i="18"/>
  <c r="HM163" i="18"/>
  <c r="HF163" i="18"/>
  <c r="HG163" i="18" s="1"/>
  <c r="HJ163" i="18" s="1"/>
  <c r="HK163" i="18" s="1"/>
  <c r="GV163" i="18"/>
  <c r="GW163" i="18" s="1"/>
  <c r="HL163" i="18"/>
  <c r="GY163" i="18"/>
  <c r="HP163" i="18"/>
  <c r="HM147" i="18"/>
  <c r="HF147" i="18"/>
  <c r="HG147" i="18" s="1"/>
  <c r="HJ147" i="18" s="1"/>
  <c r="HK147" i="18" s="1"/>
  <c r="GV147" i="18"/>
  <c r="GW147" i="18" s="1"/>
  <c r="HP147" i="18"/>
  <c r="HL147" i="18"/>
  <c r="GY147" i="18"/>
  <c r="HM143" i="18"/>
  <c r="HF143" i="18"/>
  <c r="HG143" i="18" s="1"/>
  <c r="HJ143" i="18" s="1"/>
  <c r="HK143" i="18" s="1"/>
  <c r="GV143" i="18"/>
  <c r="GW143" i="18" s="1"/>
  <c r="HL143" i="18"/>
  <c r="GY143" i="18"/>
  <c r="HP143" i="18"/>
  <c r="HM145" i="18"/>
  <c r="HF145" i="18"/>
  <c r="HG145" i="18" s="1"/>
  <c r="HJ145" i="18" s="1"/>
  <c r="HK145" i="18" s="1"/>
  <c r="GV145" i="18"/>
  <c r="GW145" i="18" s="1"/>
  <c r="GY145" i="18"/>
  <c r="HL145" i="18"/>
  <c r="HP145" i="18"/>
  <c r="HM48" i="18"/>
  <c r="HF48" i="18"/>
  <c r="HG48" i="18" s="1"/>
  <c r="HJ48" i="18" s="1"/>
  <c r="HK48" i="18" s="1"/>
  <c r="GV48" i="18"/>
  <c r="GW48" i="18" s="1"/>
  <c r="HL48" i="18"/>
  <c r="GY48" i="18"/>
  <c r="HP48" i="18"/>
  <c r="HM13" i="18"/>
  <c r="HF13" i="18"/>
  <c r="HG13" i="18" s="1"/>
  <c r="HJ13" i="18" s="1"/>
  <c r="HK13" i="18" s="1"/>
  <c r="GV13" i="18"/>
  <c r="GW13" i="18" s="1"/>
  <c r="GY13" i="18"/>
  <c r="HP13" i="18"/>
  <c r="HL13" i="18"/>
  <c r="HM55" i="18"/>
  <c r="HF55" i="18"/>
  <c r="HG55" i="18" s="1"/>
  <c r="HJ55" i="18" s="1"/>
  <c r="HK55" i="18" s="1"/>
  <c r="GV55" i="18"/>
  <c r="GW55" i="18" s="1"/>
  <c r="GY55" i="18"/>
  <c r="HP55" i="18"/>
  <c r="HL55" i="18"/>
  <c r="HM57" i="18"/>
  <c r="HF57" i="18"/>
  <c r="HG57" i="18" s="1"/>
  <c r="HJ57" i="18" s="1"/>
  <c r="HK57" i="18" s="1"/>
  <c r="GV57" i="18"/>
  <c r="GW57" i="18" s="1"/>
  <c r="GY57" i="18"/>
  <c r="HP57" i="18"/>
  <c r="HL57" i="18"/>
  <c r="HM152" i="18"/>
  <c r="HF152" i="18"/>
  <c r="HG152" i="18" s="1"/>
  <c r="HJ152" i="18" s="1"/>
  <c r="HK152" i="18" s="1"/>
  <c r="GV152" i="18"/>
  <c r="GW152" i="18" s="1"/>
  <c r="HL152" i="18"/>
  <c r="GY152" i="18"/>
  <c r="HP152" i="18"/>
  <c r="HM123" i="18"/>
  <c r="HF123" i="18"/>
  <c r="HG123" i="18" s="1"/>
  <c r="HJ123" i="18" s="1"/>
  <c r="HK123" i="18" s="1"/>
  <c r="GV123" i="18"/>
  <c r="GW123" i="18" s="1"/>
  <c r="GY123" i="18"/>
  <c r="HP123" i="18"/>
  <c r="HL123" i="18"/>
  <c r="HM69" i="18"/>
  <c r="HF69" i="18"/>
  <c r="HG69" i="18" s="1"/>
  <c r="HJ69" i="18" s="1"/>
  <c r="HK69" i="18" s="1"/>
  <c r="GV69" i="18"/>
  <c r="GW69" i="18" s="1"/>
  <c r="GY69" i="18"/>
  <c r="HP69" i="18"/>
  <c r="HL69" i="18"/>
  <c r="HM62" i="18"/>
  <c r="HF62" i="18"/>
  <c r="HG62" i="18" s="1"/>
  <c r="HJ62" i="18" s="1"/>
  <c r="HK62" i="18" s="1"/>
  <c r="GV62" i="18"/>
  <c r="GW62" i="18" s="1"/>
  <c r="HL62" i="18"/>
  <c r="HP62" i="18"/>
  <c r="GY62" i="18"/>
  <c r="HM119" i="18"/>
  <c r="HF119" i="18"/>
  <c r="HG119" i="18" s="1"/>
  <c r="HJ119" i="18" s="1"/>
  <c r="HK119" i="18" s="1"/>
  <c r="GV119" i="18"/>
  <c r="GW119" i="18" s="1"/>
  <c r="HL119" i="18"/>
  <c r="GY119" i="18"/>
  <c r="HP119" i="18"/>
  <c r="HM10" i="18"/>
  <c r="HF10" i="18"/>
  <c r="HG10" i="18" s="1"/>
  <c r="HJ10" i="18" s="1"/>
  <c r="HK10" i="18" s="1"/>
  <c r="GV10" i="18"/>
  <c r="GW10" i="18" s="1"/>
  <c r="HP10" i="18"/>
  <c r="GY10" i="18"/>
  <c r="HL10" i="18"/>
  <c r="HM139" i="18"/>
  <c r="HF139" i="18"/>
  <c r="HG139" i="18" s="1"/>
  <c r="HJ139" i="18" s="1"/>
  <c r="HK139" i="18" s="1"/>
  <c r="GV139" i="18"/>
  <c r="GW139" i="18" s="1"/>
  <c r="HL139" i="18"/>
  <c r="HP139" i="18"/>
  <c r="GY139" i="18"/>
  <c r="HM127" i="18"/>
  <c r="HF127" i="18"/>
  <c r="HG127" i="18" s="1"/>
  <c r="HJ127" i="18" s="1"/>
  <c r="HK127" i="18" s="1"/>
  <c r="GV127" i="18"/>
  <c r="GW127" i="18" s="1"/>
  <c r="GY127" i="18"/>
  <c r="HL127" i="18"/>
  <c r="HP127" i="18"/>
  <c r="HM81" i="18"/>
  <c r="HF81" i="18"/>
  <c r="HG81" i="18" s="1"/>
  <c r="HJ81" i="18" s="1"/>
  <c r="HK81" i="18" s="1"/>
  <c r="GV81" i="18"/>
  <c r="GW81" i="18" s="1"/>
  <c r="GY81" i="18"/>
  <c r="HL81" i="18"/>
  <c r="HP81" i="18"/>
  <c r="HM83" i="18"/>
  <c r="HF83" i="18"/>
  <c r="HG83" i="18" s="1"/>
  <c r="HJ83" i="18" s="1"/>
  <c r="HK83" i="18" s="1"/>
  <c r="GV83" i="18"/>
  <c r="GW83" i="18" s="1"/>
  <c r="GY83" i="18"/>
  <c r="HP83" i="18"/>
  <c r="HL83" i="18"/>
  <c r="HM27" i="18"/>
  <c r="HF27" i="18"/>
  <c r="HG27" i="18" s="1"/>
  <c r="HJ27" i="18" s="1"/>
  <c r="HK27" i="18" s="1"/>
  <c r="GV27" i="18"/>
  <c r="GW27" i="18" s="1"/>
  <c r="HL27" i="18"/>
  <c r="HP27" i="18"/>
  <c r="GY27" i="18"/>
  <c r="HM170" i="18"/>
  <c r="HF170" i="18"/>
  <c r="HG170" i="18" s="1"/>
  <c r="HJ170" i="18" s="1"/>
  <c r="HK170" i="18" s="1"/>
  <c r="GV170" i="18"/>
  <c r="GW170" i="18" s="1"/>
  <c r="GY170" i="18"/>
  <c r="HL170" i="18"/>
  <c r="HP170" i="18"/>
  <c r="HF104" i="18"/>
  <c r="HG104" i="18" s="1"/>
  <c r="HJ104" i="18" s="1"/>
  <c r="HK104" i="18" s="1"/>
  <c r="HM104" i="18"/>
  <c r="GV104" i="18"/>
  <c r="GW104" i="18" s="1"/>
  <c r="GY104" i="18"/>
  <c r="HP104" i="18"/>
  <c r="HL104" i="18"/>
  <c r="HM157" i="18"/>
  <c r="HF157" i="18"/>
  <c r="HG157" i="18" s="1"/>
  <c r="HJ157" i="18" s="1"/>
  <c r="HK157" i="18" s="1"/>
  <c r="GV157" i="18"/>
  <c r="GW157" i="18" s="1"/>
  <c r="GY157" i="18"/>
  <c r="HL157" i="18"/>
  <c r="HP157" i="18"/>
  <c r="HM36" i="18"/>
  <c r="HF36" i="18"/>
  <c r="HG36" i="18" s="1"/>
  <c r="HJ36" i="18" s="1"/>
  <c r="HK36" i="18" s="1"/>
  <c r="GV36" i="18"/>
  <c r="GW36" i="18" s="1"/>
  <c r="HP36" i="18"/>
  <c r="HL36" i="18"/>
  <c r="GY36" i="18"/>
  <c r="HM99" i="18"/>
  <c r="HF99" i="18"/>
  <c r="HG99" i="18" s="1"/>
  <c r="HJ99" i="18" s="1"/>
  <c r="HK99" i="18" s="1"/>
  <c r="GV99" i="18"/>
  <c r="GW99" i="18" s="1"/>
  <c r="HL99" i="18"/>
  <c r="HP99" i="18"/>
  <c r="GY99" i="18"/>
  <c r="HM232" i="18"/>
  <c r="HF232" i="18"/>
  <c r="HG232" i="18" s="1"/>
  <c r="HJ232" i="18" s="1"/>
  <c r="HK232" i="18" s="1"/>
  <c r="GV232" i="18"/>
  <c r="GW232" i="18" s="1"/>
  <c r="GY232" i="18"/>
  <c r="HL232" i="18"/>
  <c r="HP232" i="18"/>
  <c r="HM29" i="18"/>
  <c r="HF29" i="18"/>
  <c r="HG29" i="18" s="1"/>
  <c r="HJ29" i="18" s="1"/>
  <c r="HK29" i="18" s="1"/>
  <c r="GV29" i="18"/>
  <c r="GW29" i="18" s="1"/>
  <c r="GY29" i="18"/>
  <c r="HP29" i="18"/>
  <c r="HL29" i="18"/>
  <c r="HF33" i="18"/>
  <c r="HG33" i="18" s="1"/>
  <c r="HJ33" i="18" s="1"/>
  <c r="HK33" i="18" s="1"/>
  <c r="HM33" i="18"/>
  <c r="GV33" i="18"/>
  <c r="GW33" i="18" s="1"/>
  <c r="HP33" i="18"/>
  <c r="GY33" i="18"/>
  <c r="HL33" i="18"/>
  <c r="HM117" i="18"/>
  <c r="HF117" i="18"/>
  <c r="HG117" i="18" s="1"/>
  <c r="HJ117" i="18" s="1"/>
  <c r="HK117" i="18" s="1"/>
  <c r="GV117" i="18"/>
  <c r="GW117" i="18" s="1"/>
  <c r="HL117" i="18"/>
  <c r="HP117" i="18"/>
  <c r="GY117" i="18"/>
  <c r="HM223" i="18"/>
  <c r="HF223" i="18"/>
  <c r="HG223" i="18" s="1"/>
  <c r="HJ223" i="18" s="1"/>
  <c r="HK223" i="18" s="1"/>
  <c r="GV223" i="18"/>
  <c r="GW223" i="18" s="1"/>
  <c r="GY223" i="18"/>
  <c r="HL223" i="18"/>
  <c r="HP223" i="18"/>
  <c r="HM142" i="18"/>
  <c r="GV142" i="18"/>
  <c r="GW142" i="18" s="1"/>
  <c r="HF142" i="18"/>
  <c r="HG142" i="18" s="1"/>
  <c r="HJ142" i="18" s="1"/>
  <c r="HK142" i="18" s="1"/>
  <c r="HP142" i="18"/>
  <c r="GY142" i="18"/>
  <c r="HL142" i="18"/>
  <c r="HM215" i="18"/>
  <c r="HF215" i="18"/>
  <c r="HG215" i="18" s="1"/>
  <c r="HJ215" i="18" s="1"/>
  <c r="HK215" i="18" s="1"/>
  <c r="GV215" i="18"/>
  <c r="GW215" i="18" s="1"/>
  <c r="HL215" i="18"/>
  <c r="GY215" i="18"/>
  <c r="HP215" i="18"/>
  <c r="HM219" i="18"/>
  <c r="HF219" i="18"/>
  <c r="HG219" i="18" s="1"/>
  <c r="HJ219" i="18" s="1"/>
  <c r="HK219" i="18" s="1"/>
  <c r="GV219" i="18"/>
  <c r="GW219" i="18" s="1"/>
  <c r="HL219" i="18"/>
  <c r="GY219" i="18"/>
  <c r="HP219" i="18"/>
  <c r="HM201" i="18"/>
  <c r="HF201" i="18"/>
  <c r="HG201" i="18" s="1"/>
  <c r="HJ201" i="18" s="1"/>
  <c r="HK201" i="18" s="1"/>
  <c r="GV201" i="18"/>
  <c r="GW201" i="18" s="1"/>
  <c r="GY201" i="18"/>
  <c r="HP201" i="18"/>
  <c r="HL201" i="18"/>
  <c r="HM97" i="18"/>
  <c r="HF97" i="18"/>
  <c r="HG97" i="18" s="1"/>
  <c r="HJ97" i="18" s="1"/>
  <c r="HK97" i="18" s="1"/>
  <c r="GV97" i="18"/>
  <c r="GW97" i="18" s="1"/>
  <c r="HL97" i="18"/>
  <c r="HP97" i="18"/>
  <c r="GY97" i="18"/>
  <c r="HM140" i="18"/>
  <c r="HF140" i="18"/>
  <c r="HG140" i="18" s="1"/>
  <c r="HJ140" i="18" s="1"/>
  <c r="HK140" i="18" s="1"/>
  <c r="GY140" i="18"/>
  <c r="GV140" i="18"/>
  <c r="GW140" i="18" s="1"/>
  <c r="HP140" i="18"/>
  <c r="HL140" i="18"/>
  <c r="HM67" i="18"/>
  <c r="HF67" i="18"/>
  <c r="HG67" i="18" s="1"/>
  <c r="HJ67" i="18" s="1"/>
  <c r="HK67" i="18" s="1"/>
  <c r="GY67" i="18"/>
  <c r="GV67" i="18"/>
  <c r="GW67" i="18" s="1"/>
  <c r="HP67" i="18"/>
  <c r="HL67" i="18"/>
  <c r="HM141" i="18"/>
  <c r="HF141" i="18"/>
  <c r="HG141" i="18" s="1"/>
  <c r="HJ141" i="18" s="1"/>
  <c r="HK141" i="18" s="1"/>
  <c r="GV141" i="18"/>
  <c r="GW141" i="18" s="1"/>
  <c r="HL141" i="18"/>
  <c r="GY141" i="18"/>
  <c r="HP141" i="18"/>
  <c r="HM60" i="18"/>
  <c r="HF60" i="18"/>
  <c r="HG60" i="18" s="1"/>
  <c r="HJ60" i="18" s="1"/>
  <c r="HK60" i="18" s="1"/>
  <c r="GV60" i="18"/>
  <c r="GW60" i="18" s="1"/>
  <c r="HL60" i="18"/>
  <c r="HP60" i="18"/>
  <c r="GY60" i="18"/>
  <c r="HF79" i="18"/>
  <c r="HG79" i="18" s="1"/>
  <c r="HJ79" i="18" s="1"/>
  <c r="HK79" i="18" s="1"/>
  <c r="GV79" i="18"/>
  <c r="GW79" i="18" s="1"/>
  <c r="HM79" i="18"/>
  <c r="HL79" i="18"/>
  <c r="GY79" i="18"/>
  <c r="HP79" i="18"/>
  <c r="HM226" i="18"/>
  <c r="HF226" i="18"/>
  <c r="HG226" i="18" s="1"/>
  <c r="HJ226" i="18" s="1"/>
  <c r="HK226" i="18" s="1"/>
  <c r="GV226" i="18"/>
  <c r="GW226" i="18" s="1"/>
  <c r="HP226" i="18"/>
  <c r="HL226" i="18"/>
  <c r="GY226" i="18"/>
  <c r="HM194" i="18"/>
  <c r="HF194" i="18"/>
  <c r="HG194" i="18" s="1"/>
  <c r="HJ194" i="18" s="1"/>
  <c r="HK194" i="18" s="1"/>
  <c r="GV194" i="18"/>
  <c r="GW194" i="18" s="1"/>
  <c r="HL194" i="18"/>
  <c r="GY194" i="18"/>
  <c r="HP194" i="18"/>
  <c r="HM107" i="18"/>
  <c r="HF107" i="18"/>
  <c r="HG107" i="18" s="1"/>
  <c r="HJ107" i="18" s="1"/>
  <c r="HK107" i="18" s="1"/>
  <c r="GV107" i="18"/>
  <c r="GW107" i="18" s="1"/>
  <c r="GY107" i="18"/>
  <c r="HP107" i="18"/>
  <c r="HL107" i="18"/>
  <c r="HF68" i="18"/>
  <c r="HG68" i="18" s="1"/>
  <c r="HJ68" i="18" s="1"/>
  <c r="HK68" i="18" s="1"/>
  <c r="HM68" i="18"/>
  <c r="GV68" i="18"/>
  <c r="GW68" i="18" s="1"/>
  <c r="HL68" i="18"/>
  <c r="HP68" i="18"/>
  <c r="GY68" i="18"/>
  <c r="HM148" i="18"/>
  <c r="HF148" i="18"/>
  <c r="HG148" i="18" s="1"/>
  <c r="HJ148" i="18" s="1"/>
  <c r="HK148" i="18" s="1"/>
  <c r="GV148" i="18"/>
  <c r="GW148" i="18" s="1"/>
  <c r="HP148" i="18"/>
  <c r="HL148" i="18"/>
  <c r="GY148" i="18"/>
  <c r="HM41" i="18"/>
  <c r="HF41" i="18"/>
  <c r="HG41" i="18" s="1"/>
  <c r="HJ41" i="18" s="1"/>
  <c r="HK41" i="18" s="1"/>
  <c r="GV41" i="18"/>
  <c r="GW41" i="18" s="1"/>
  <c r="HL41" i="18"/>
  <c r="HP41" i="18"/>
  <c r="GY41" i="18"/>
  <c r="HM111" i="18"/>
  <c r="HF111" i="18"/>
  <c r="HG111" i="18" s="1"/>
  <c r="HJ111" i="18" s="1"/>
  <c r="HK111" i="18" s="1"/>
  <c r="GV111" i="18"/>
  <c r="GW111" i="18" s="1"/>
  <c r="HP111" i="18"/>
  <c r="GY111" i="18"/>
  <c r="HL111" i="18"/>
  <c r="HM76" i="18"/>
  <c r="HF76" i="18"/>
  <c r="HG76" i="18" s="1"/>
  <c r="HJ76" i="18" s="1"/>
  <c r="HK76" i="18" s="1"/>
  <c r="GV76" i="18"/>
  <c r="GW76" i="18" s="1"/>
  <c r="HP76" i="18"/>
  <c r="HL76" i="18"/>
  <c r="GY76" i="18"/>
  <c r="HM73" i="18"/>
  <c r="HF73" i="18"/>
  <c r="HG73" i="18" s="1"/>
  <c r="HJ73" i="18" s="1"/>
  <c r="HK73" i="18" s="1"/>
  <c r="GV73" i="18"/>
  <c r="GW73" i="18" s="1"/>
  <c r="GY73" i="18"/>
  <c r="HL73" i="18"/>
  <c r="HP73" i="18"/>
  <c r="HM110" i="18"/>
  <c r="HF110" i="18"/>
  <c r="HG110" i="18" s="1"/>
  <c r="HJ110" i="18" s="1"/>
  <c r="HK110" i="18" s="1"/>
  <c r="GV110" i="18"/>
  <c r="GW110" i="18" s="1"/>
  <c r="GY110" i="18"/>
  <c r="HL110" i="18"/>
  <c r="HP110" i="18"/>
  <c r="HM65" i="18"/>
  <c r="HF65" i="18"/>
  <c r="HG65" i="18" s="1"/>
  <c r="HJ65" i="18" s="1"/>
  <c r="HK65" i="18" s="1"/>
  <c r="GV65" i="18"/>
  <c r="GW65" i="18" s="1"/>
  <c r="GY65" i="18"/>
  <c r="HP65" i="18"/>
  <c r="HL65" i="18"/>
  <c r="HM169" i="18"/>
  <c r="HF169" i="18"/>
  <c r="HG169" i="18" s="1"/>
  <c r="HJ169" i="18" s="1"/>
  <c r="HK169" i="18" s="1"/>
  <c r="GV169" i="18"/>
  <c r="GW169" i="18" s="1"/>
  <c r="GY169" i="18"/>
  <c r="HL169" i="18"/>
  <c r="HP169" i="18"/>
  <c r="HM224" i="18"/>
  <c r="HF224" i="18"/>
  <c r="HG224" i="18" s="1"/>
  <c r="HJ224" i="18" s="1"/>
  <c r="HK224" i="18" s="1"/>
  <c r="GV224" i="18"/>
  <c r="GW224" i="18" s="1"/>
  <c r="GY224" i="18"/>
  <c r="HL224" i="18"/>
  <c r="HP224" i="18"/>
  <c r="HM118" i="18"/>
  <c r="HF118" i="18"/>
  <c r="HG118" i="18" s="1"/>
  <c r="HJ118" i="18" s="1"/>
  <c r="HK118" i="18" s="1"/>
  <c r="GV118" i="18"/>
  <c r="GW118" i="18" s="1"/>
  <c r="GY118" i="18"/>
  <c r="HL118" i="18"/>
  <c r="HP118" i="18"/>
  <c r="HM216" i="18"/>
  <c r="HF216" i="18"/>
  <c r="HG216" i="18" s="1"/>
  <c r="HJ216" i="18" s="1"/>
  <c r="HK216" i="18" s="1"/>
  <c r="GV216" i="18"/>
  <c r="GW216" i="18" s="1"/>
  <c r="HL216" i="18"/>
  <c r="HP216" i="18"/>
  <c r="GY216" i="18"/>
  <c r="HM77" i="18"/>
  <c r="HF77" i="18"/>
  <c r="HG77" i="18" s="1"/>
  <c r="HJ77" i="18" s="1"/>
  <c r="HK77" i="18" s="1"/>
  <c r="GV77" i="18"/>
  <c r="GW77" i="18" s="1"/>
  <c r="GY77" i="18"/>
  <c r="HP77" i="18"/>
  <c r="HL77" i="18"/>
  <c r="HM188" i="18"/>
  <c r="HF188" i="18"/>
  <c r="HG188" i="18" s="1"/>
  <c r="HJ188" i="18" s="1"/>
  <c r="HK188" i="18" s="1"/>
  <c r="GV188" i="18"/>
  <c r="GW188" i="18" s="1"/>
  <c r="HL188" i="18"/>
  <c r="HP188" i="18"/>
  <c r="GY188" i="18"/>
  <c r="HM213" i="18"/>
  <c r="HF213" i="18"/>
  <c r="HG213" i="18" s="1"/>
  <c r="HJ213" i="18" s="1"/>
  <c r="HK213" i="18" s="1"/>
  <c r="GV213" i="18"/>
  <c r="GW213" i="18" s="1"/>
  <c r="HL213" i="18"/>
  <c r="HP213" i="18"/>
  <c r="GY213" i="18"/>
  <c r="HF167" i="18"/>
  <c r="HG167" i="18" s="1"/>
  <c r="HJ167" i="18" s="1"/>
  <c r="HK167" i="18" s="1"/>
  <c r="GV167" i="18"/>
  <c r="GW167" i="18" s="1"/>
  <c r="HM167" i="18"/>
  <c r="GY167" i="18"/>
  <c r="HP167" i="18"/>
  <c r="HL167" i="18"/>
  <c r="HM121" i="18"/>
  <c r="HF121" i="18"/>
  <c r="HG121" i="18" s="1"/>
  <c r="HJ121" i="18" s="1"/>
  <c r="HK121" i="18" s="1"/>
  <c r="GV121" i="18"/>
  <c r="GW121" i="18" s="1"/>
  <c r="HL121" i="18"/>
  <c r="GY121" i="18"/>
  <c r="HP121" i="18"/>
  <c r="HM24" i="18"/>
  <c r="HF24" i="18"/>
  <c r="HG24" i="18" s="1"/>
  <c r="HJ24" i="18" s="1"/>
  <c r="HK24" i="18" s="1"/>
  <c r="GV24" i="18"/>
  <c r="GW24" i="18" s="1"/>
  <c r="HL24" i="18"/>
  <c r="GY24" i="18"/>
  <c r="HP24" i="18"/>
  <c r="HM173" i="18"/>
  <c r="HF173" i="18"/>
  <c r="HG173" i="18" s="1"/>
  <c r="HJ173" i="18" s="1"/>
  <c r="HK173" i="18" s="1"/>
  <c r="GV173" i="18"/>
  <c r="GW173" i="18" s="1"/>
  <c r="GY173" i="18"/>
  <c r="HP173" i="18"/>
  <c r="HL173" i="18"/>
  <c r="HM4" i="18"/>
  <c r="HF4" i="18"/>
  <c r="HG4" i="18" s="1"/>
  <c r="HJ4" i="18" s="1"/>
  <c r="HK4" i="18" s="1"/>
  <c r="GV4" i="18"/>
  <c r="GW4" i="18" s="1"/>
  <c r="GY4" i="18"/>
  <c r="HP4" i="18"/>
  <c r="HL4" i="18"/>
  <c r="HM75" i="18"/>
  <c r="HF75" i="18"/>
  <c r="HG75" i="18" s="1"/>
  <c r="HJ75" i="18" s="1"/>
  <c r="HK75" i="18" s="1"/>
  <c r="GV75" i="18"/>
  <c r="GW75" i="18" s="1"/>
  <c r="GY75" i="18"/>
  <c r="HL75" i="18"/>
  <c r="HP75" i="18"/>
  <c r="HM222" i="18"/>
  <c r="HF222" i="18"/>
  <c r="HG222" i="18" s="1"/>
  <c r="HJ222" i="18" s="1"/>
  <c r="HK222" i="18" s="1"/>
  <c r="GV222" i="18"/>
  <c r="GW222" i="18" s="1"/>
  <c r="HL222" i="18"/>
  <c r="HP222" i="18"/>
  <c r="GY222" i="18"/>
  <c r="HM177" i="18"/>
  <c r="HF177" i="18"/>
  <c r="HG177" i="18" s="1"/>
  <c r="HJ177" i="18" s="1"/>
  <c r="HK177" i="18" s="1"/>
  <c r="GV177" i="18"/>
  <c r="GW177" i="18" s="1"/>
  <c r="HP177" i="18"/>
  <c r="GY177" i="18"/>
  <c r="HL177" i="18"/>
  <c r="HM35" i="18"/>
  <c r="HF35" i="18"/>
  <c r="HG35" i="18" s="1"/>
  <c r="HJ35" i="18" s="1"/>
  <c r="HK35" i="18" s="1"/>
  <c r="GV35" i="18"/>
  <c r="GW35" i="18" s="1"/>
  <c r="HP35" i="18"/>
  <c r="HL35" i="18"/>
  <c r="GY35" i="18"/>
  <c r="HM122" i="18"/>
  <c r="HF122" i="18"/>
  <c r="HG122" i="18" s="1"/>
  <c r="HJ122" i="18" s="1"/>
  <c r="HK122" i="18" s="1"/>
  <c r="GV122" i="18"/>
  <c r="GW122" i="18" s="1"/>
  <c r="HP122" i="18"/>
  <c r="GY122" i="18"/>
  <c r="HL122" i="18"/>
  <c r="HM197" i="18"/>
  <c r="HF197" i="18"/>
  <c r="HG197" i="18" s="1"/>
  <c r="HJ197" i="18" s="1"/>
  <c r="HK197" i="18" s="1"/>
  <c r="GV197" i="18"/>
  <c r="GW197" i="18" s="1"/>
  <c r="GY197" i="18"/>
  <c r="HL197" i="18"/>
  <c r="HP197" i="18"/>
  <c r="HM149" i="18"/>
  <c r="HF149" i="18"/>
  <c r="HG149" i="18" s="1"/>
  <c r="HJ149" i="18" s="1"/>
  <c r="HK149" i="18" s="1"/>
  <c r="GV149" i="18"/>
  <c r="GW149" i="18" s="1"/>
  <c r="HP149" i="18"/>
  <c r="HL149" i="18"/>
  <c r="GY149" i="18"/>
  <c r="HM5" i="18"/>
  <c r="HF5" i="18"/>
  <c r="HG5" i="18" s="1"/>
  <c r="HJ5" i="18" s="1"/>
  <c r="HK5" i="18" s="1"/>
  <c r="GV5" i="18"/>
  <c r="GW5" i="18" s="1"/>
  <c r="GY5" i="18"/>
  <c r="HP5" i="18"/>
  <c r="HL5" i="18"/>
  <c r="HM63" i="18"/>
  <c r="HF63" i="18"/>
  <c r="HG63" i="18" s="1"/>
  <c r="HJ63" i="18" s="1"/>
  <c r="HK63" i="18" s="1"/>
  <c r="GV63" i="18"/>
  <c r="GW63" i="18" s="1"/>
  <c r="HL63" i="18"/>
  <c r="HP63" i="18"/>
  <c r="GY63" i="18"/>
  <c r="HM112" i="18"/>
  <c r="GV112" i="18"/>
  <c r="GW112" i="18" s="1"/>
  <c r="HF112" i="18"/>
  <c r="HG112" i="18" s="1"/>
  <c r="HJ112" i="18" s="1"/>
  <c r="HK112" i="18" s="1"/>
  <c r="HP112" i="18"/>
  <c r="HL112" i="18"/>
  <c r="GY112" i="18"/>
  <c r="HM168" i="18"/>
  <c r="HF168" i="18"/>
  <c r="HG168" i="18" s="1"/>
  <c r="HJ168" i="18" s="1"/>
  <c r="HK168" i="18" s="1"/>
  <c r="GV168" i="18"/>
  <c r="GW168" i="18" s="1"/>
  <c r="HL168" i="18"/>
  <c r="HP168" i="18"/>
  <c r="GY168" i="18"/>
  <c r="HM51" i="18"/>
  <c r="HF51" i="18"/>
  <c r="HG51" i="18" s="1"/>
  <c r="HJ51" i="18" s="1"/>
  <c r="HK51" i="18" s="1"/>
  <c r="GV51" i="18"/>
  <c r="GW51" i="18" s="1"/>
  <c r="HP51" i="18"/>
  <c r="HL51" i="18"/>
  <c r="GY51" i="18"/>
  <c r="HM221" i="18"/>
  <c r="GV221" i="18"/>
  <c r="GW221" i="18" s="1"/>
  <c r="HF221" i="18"/>
  <c r="HG221" i="18" s="1"/>
  <c r="HJ221" i="18" s="1"/>
  <c r="HK221" i="18" s="1"/>
  <c r="HL221" i="18"/>
  <c r="GY221" i="18"/>
  <c r="HP221" i="18"/>
  <c r="HM218" i="18"/>
  <c r="HF218" i="18"/>
  <c r="HG218" i="18" s="1"/>
  <c r="HJ218" i="18" s="1"/>
  <c r="HK218" i="18" s="1"/>
  <c r="GV218" i="18"/>
  <c r="GW218" i="18" s="1"/>
  <c r="HP218" i="18"/>
  <c r="HL218" i="18"/>
  <c r="GY218" i="18"/>
  <c r="HF19" i="18"/>
  <c r="HG19" i="18" s="1"/>
  <c r="HJ19" i="18" s="1"/>
  <c r="HK19" i="18" s="1"/>
  <c r="HM19" i="18"/>
  <c r="GV19" i="18"/>
  <c r="GW19" i="18" s="1"/>
  <c r="HL19" i="18"/>
  <c r="GY19" i="18"/>
  <c r="HP19" i="18"/>
  <c r="HM14" i="18"/>
  <c r="HF14" i="18"/>
  <c r="HG14" i="18" s="1"/>
  <c r="HJ14" i="18" s="1"/>
  <c r="HK14" i="18" s="1"/>
  <c r="GV14" i="18"/>
  <c r="GW14" i="18" s="1"/>
  <c r="HP14" i="18"/>
  <c r="GY14" i="18"/>
  <c r="HL14" i="18"/>
  <c r="HM200" i="18"/>
  <c r="HF200" i="18"/>
  <c r="HG200" i="18" s="1"/>
  <c r="HJ200" i="18" s="1"/>
  <c r="HK200" i="18" s="1"/>
  <c r="GV200" i="18"/>
  <c r="GW200" i="18" s="1"/>
  <c r="HL200" i="18"/>
  <c r="HP200" i="18"/>
  <c r="GY200" i="18"/>
  <c r="HM220" i="18"/>
  <c r="HF220" i="18"/>
  <c r="HG220" i="18" s="1"/>
  <c r="HJ220" i="18" s="1"/>
  <c r="HK220" i="18" s="1"/>
  <c r="GV220" i="18"/>
  <c r="GW220" i="18" s="1"/>
  <c r="GY220" i="18"/>
  <c r="HP220" i="18"/>
  <c r="HL220" i="18"/>
  <c r="HM101" i="18"/>
  <c r="HF101" i="18"/>
  <c r="HG101" i="18" s="1"/>
  <c r="HJ101" i="18" s="1"/>
  <c r="HK101" i="18" s="1"/>
  <c r="GV101" i="18"/>
  <c r="GW101" i="18" s="1"/>
  <c r="HL101" i="18"/>
  <c r="GY101" i="18"/>
  <c r="HP101" i="18"/>
  <c r="HM237" i="18"/>
  <c r="HF237" i="18"/>
  <c r="HG237" i="18" s="1"/>
  <c r="HJ237" i="18" s="1"/>
  <c r="HK237" i="18" s="1"/>
  <c r="GV237" i="18"/>
  <c r="GW237" i="18" s="1"/>
  <c r="GY237" i="18"/>
  <c r="HL237" i="18"/>
  <c r="HP237" i="18"/>
  <c r="HF214" i="18"/>
  <c r="HG214" i="18" s="1"/>
  <c r="HJ214" i="18" s="1"/>
  <c r="HK214" i="18" s="1"/>
  <c r="HM214" i="18"/>
  <c r="GV214" i="18"/>
  <c r="GW214" i="18" s="1"/>
  <c r="HP214" i="18"/>
  <c r="HL214" i="18"/>
  <c r="GY214" i="18"/>
  <c r="HM49" i="18"/>
  <c r="HF49" i="18"/>
  <c r="HG49" i="18" s="1"/>
  <c r="HJ49" i="18" s="1"/>
  <c r="HK49" i="18" s="1"/>
  <c r="GV49" i="18"/>
  <c r="GW49" i="18" s="1"/>
  <c r="GY49" i="18"/>
  <c r="HP49" i="18"/>
  <c r="HL49" i="18"/>
  <c r="HM175" i="18"/>
  <c r="HF175" i="18"/>
  <c r="HG175" i="18" s="1"/>
  <c r="HJ175" i="18" s="1"/>
  <c r="HK175" i="18" s="1"/>
  <c r="GV175" i="18"/>
  <c r="GW175" i="18" s="1"/>
  <c r="HL175" i="18"/>
  <c r="HP175" i="18"/>
  <c r="GY175" i="18"/>
  <c r="HM80" i="18"/>
  <c r="HF80" i="18"/>
  <c r="HG80" i="18" s="1"/>
  <c r="HJ80" i="18" s="1"/>
  <c r="HK80" i="18" s="1"/>
  <c r="GV80" i="18"/>
  <c r="GW80" i="18" s="1"/>
  <c r="HL80" i="18"/>
  <c r="GY80" i="18"/>
  <c r="HP80" i="18"/>
  <c r="HM158" i="18"/>
  <c r="HF158" i="18"/>
  <c r="HG158" i="18" s="1"/>
  <c r="HJ158" i="18" s="1"/>
  <c r="HK158" i="18" s="1"/>
  <c r="GV158" i="18"/>
  <c r="GW158" i="18" s="1"/>
  <c r="GY158" i="18"/>
  <c r="HL158" i="18"/>
  <c r="HP158" i="18"/>
  <c r="HM45" i="18"/>
  <c r="GV45" i="18"/>
  <c r="GW45" i="18" s="1"/>
  <c r="HF45" i="18"/>
  <c r="HG45" i="18" s="1"/>
  <c r="HJ45" i="18" s="1"/>
  <c r="HK45" i="18" s="1"/>
  <c r="HP45" i="18"/>
  <c r="GY45" i="18"/>
  <c r="HL45" i="18"/>
  <c r="HM58" i="18"/>
  <c r="HF58" i="18"/>
  <c r="HG58" i="18" s="1"/>
  <c r="HJ58" i="18" s="1"/>
  <c r="HK58" i="18" s="1"/>
  <c r="GV58" i="18"/>
  <c r="GW58" i="18" s="1"/>
  <c r="HL58" i="18"/>
  <c r="GY58" i="18"/>
  <c r="HP58" i="18"/>
  <c r="HM189" i="18"/>
  <c r="HF189" i="18"/>
  <c r="HG189" i="18" s="1"/>
  <c r="HJ189" i="18" s="1"/>
  <c r="HK189" i="18" s="1"/>
  <c r="GV189" i="18"/>
  <c r="GW189" i="18" s="1"/>
  <c r="HP189" i="18"/>
  <c r="HL189" i="18"/>
  <c r="GY189" i="18"/>
  <c r="HM38" i="18"/>
  <c r="HF38" i="18"/>
  <c r="HG38" i="18" s="1"/>
  <c r="HJ38" i="18" s="1"/>
  <c r="HK38" i="18" s="1"/>
  <c r="GV38" i="18"/>
  <c r="GW38" i="18" s="1"/>
  <c r="HP38" i="18"/>
  <c r="HL38" i="18"/>
  <c r="GY38" i="18"/>
  <c r="HM236" i="18"/>
  <c r="HF236" i="18"/>
  <c r="HG236" i="18" s="1"/>
  <c r="HJ236" i="18" s="1"/>
  <c r="HK236" i="18" s="1"/>
  <c r="GV236" i="18"/>
  <c r="GW236" i="18" s="1"/>
  <c r="HL236" i="18"/>
  <c r="HP236" i="18"/>
  <c r="GY236" i="18"/>
  <c r="HM105" i="18"/>
  <c r="HF105" i="18"/>
  <c r="HG105" i="18" s="1"/>
  <c r="HJ105" i="18" s="1"/>
  <c r="HK105" i="18" s="1"/>
  <c r="GV105" i="18"/>
  <c r="GW105" i="18" s="1"/>
  <c r="HL105" i="18"/>
  <c r="HP105" i="18"/>
  <c r="GY105" i="18"/>
  <c r="HM25" i="18"/>
  <c r="HF25" i="18"/>
  <c r="HG25" i="18" s="1"/>
  <c r="HJ25" i="18" s="1"/>
  <c r="HK25" i="18" s="1"/>
  <c r="GV25" i="18"/>
  <c r="GW25" i="18" s="1"/>
  <c r="GY25" i="18"/>
  <c r="HL25" i="18"/>
  <c r="HP25" i="18"/>
  <c r="HM161" i="18"/>
  <c r="HF161" i="18"/>
  <c r="HG161" i="18" s="1"/>
  <c r="HJ161" i="18" s="1"/>
  <c r="HK161" i="18" s="1"/>
  <c r="GV161" i="18"/>
  <c r="GW161" i="18" s="1"/>
  <c r="GY161" i="18"/>
  <c r="HP161" i="18"/>
  <c r="HL161" i="18"/>
  <c r="HM129" i="18"/>
  <c r="HF129" i="18"/>
  <c r="HG129" i="18" s="1"/>
  <c r="HJ129" i="18" s="1"/>
  <c r="HK129" i="18" s="1"/>
  <c r="GV129" i="18"/>
  <c r="GW129" i="18" s="1"/>
  <c r="GY129" i="18"/>
  <c r="HL129" i="18"/>
  <c r="HP129" i="18"/>
  <c r="HM59" i="18"/>
  <c r="HF59" i="18"/>
  <c r="HG59" i="18" s="1"/>
  <c r="HJ59" i="18" s="1"/>
  <c r="HK59" i="18" s="1"/>
  <c r="GV59" i="18"/>
  <c r="GW59" i="18" s="1"/>
  <c r="HL59" i="18"/>
  <c r="GY59" i="18"/>
  <c r="HP59" i="18"/>
  <c r="HM113" i="18"/>
  <c r="HF113" i="18"/>
  <c r="HG113" i="18" s="1"/>
  <c r="HJ113" i="18" s="1"/>
  <c r="HK113" i="18" s="1"/>
  <c r="GV113" i="18"/>
  <c r="GW113" i="18" s="1"/>
  <c r="HP113" i="18"/>
  <c r="GY113" i="18"/>
  <c r="HL113" i="18"/>
  <c r="HM205" i="18"/>
  <c r="HF205" i="18"/>
  <c r="HG205" i="18" s="1"/>
  <c r="HJ205" i="18" s="1"/>
  <c r="HK205" i="18" s="1"/>
  <c r="GV205" i="18"/>
  <c r="GW205" i="18" s="1"/>
  <c r="HL205" i="18"/>
  <c r="HP205" i="18"/>
  <c r="GY205" i="18"/>
  <c r="HM179" i="18"/>
  <c r="HF179" i="18"/>
  <c r="HG179" i="18" s="1"/>
  <c r="HJ179" i="18" s="1"/>
  <c r="HK179" i="18" s="1"/>
  <c r="GV179" i="18"/>
  <c r="GW179" i="18" s="1"/>
  <c r="HP179" i="18"/>
  <c r="GY179" i="18"/>
  <c r="HL179" i="18"/>
  <c r="HM95" i="18"/>
  <c r="HF95" i="18"/>
  <c r="HG95" i="18" s="1"/>
  <c r="HJ95" i="18" s="1"/>
  <c r="HK95" i="18" s="1"/>
  <c r="GV95" i="18"/>
  <c r="GW95" i="18" s="1"/>
  <c r="GY95" i="18"/>
  <c r="HP95" i="18"/>
  <c r="HL95" i="18"/>
  <c r="HM185" i="18"/>
  <c r="HF185" i="18"/>
  <c r="HG185" i="18" s="1"/>
  <c r="HJ185" i="18" s="1"/>
  <c r="HK185" i="18" s="1"/>
  <c r="GV185" i="18"/>
  <c r="GW185" i="18" s="1"/>
  <c r="HP185" i="18"/>
  <c r="GY185" i="18"/>
  <c r="HL185" i="18"/>
  <c r="HM126" i="18"/>
  <c r="GV126" i="18"/>
  <c r="GW126" i="18" s="1"/>
  <c r="HF126" i="18"/>
  <c r="HG126" i="18" s="1"/>
  <c r="HJ126" i="18" s="1"/>
  <c r="HK126" i="18" s="1"/>
  <c r="GY126" i="18"/>
  <c r="HL126" i="18"/>
  <c r="HP126" i="18"/>
  <c r="HM3" i="18"/>
  <c r="HF3" i="18"/>
  <c r="HG3" i="18" s="1"/>
  <c r="HJ3" i="18" s="1"/>
  <c r="HK3" i="18" s="1"/>
  <c r="GV3" i="18"/>
  <c r="GW3" i="18" s="1"/>
  <c r="HL3" i="18"/>
  <c r="GY3" i="18"/>
  <c r="HP3" i="18"/>
  <c r="HM42" i="18"/>
  <c r="HF42" i="18"/>
  <c r="HG42" i="18" s="1"/>
  <c r="HJ42" i="18" s="1"/>
  <c r="HK42" i="18" s="1"/>
  <c r="GV42" i="18"/>
  <c r="GW42" i="18" s="1"/>
  <c r="HP42" i="18"/>
  <c r="HL42" i="18"/>
  <c r="GY42" i="18"/>
  <c r="HM164" i="18"/>
  <c r="HF164" i="18"/>
  <c r="HG164" i="18" s="1"/>
  <c r="HJ164" i="18" s="1"/>
  <c r="HK164" i="18" s="1"/>
  <c r="GY164" i="18"/>
  <c r="GV164" i="18"/>
  <c r="GW164" i="18" s="1"/>
  <c r="HP164" i="18"/>
  <c r="HL164" i="18"/>
  <c r="HM52" i="18"/>
  <c r="HF52" i="18"/>
  <c r="HG52" i="18" s="1"/>
  <c r="HJ52" i="18" s="1"/>
  <c r="HK52" i="18" s="1"/>
  <c r="GV52" i="18"/>
  <c r="GW52" i="18" s="1"/>
  <c r="HL52" i="18"/>
  <c r="HP52" i="18"/>
  <c r="GY52" i="18"/>
  <c r="HM93" i="18"/>
  <c r="HF93" i="18"/>
  <c r="HG93" i="18" s="1"/>
  <c r="HJ93" i="18" s="1"/>
  <c r="HK93" i="18" s="1"/>
  <c r="GV93" i="18"/>
  <c r="GW93" i="18" s="1"/>
  <c r="GY93" i="18"/>
  <c r="HP93" i="18"/>
  <c r="HL93" i="18"/>
  <c r="HM92" i="18"/>
  <c r="HF92" i="18"/>
  <c r="HG92" i="18" s="1"/>
  <c r="HJ92" i="18" s="1"/>
  <c r="HK92" i="18" s="1"/>
  <c r="GV92" i="18"/>
  <c r="GW92" i="18" s="1"/>
  <c r="GY92" i="18"/>
  <c r="HP92" i="18"/>
  <c r="HL92" i="18"/>
  <c r="HM193" i="18"/>
  <c r="HF193" i="18"/>
  <c r="HG193" i="18" s="1"/>
  <c r="HJ193" i="18" s="1"/>
  <c r="HK193" i="18" s="1"/>
  <c r="GV193" i="18"/>
  <c r="GW193" i="18" s="1"/>
  <c r="GY193" i="18"/>
  <c r="HP193" i="18"/>
  <c r="HL193" i="18"/>
  <c r="HM144" i="18"/>
  <c r="HF144" i="18"/>
  <c r="HG144" i="18" s="1"/>
  <c r="HJ144" i="18" s="1"/>
  <c r="HK144" i="18" s="1"/>
  <c r="GV144" i="18"/>
  <c r="GW144" i="18" s="1"/>
  <c r="HP144" i="18"/>
  <c r="HL144" i="18"/>
  <c r="GY144" i="18"/>
  <c r="HM234" i="18"/>
  <c r="HF234" i="18"/>
  <c r="HG234" i="18" s="1"/>
  <c r="HJ234" i="18" s="1"/>
  <c r="HK234" i="18" s="1"/>
  <c r="GV234" i="18"/>
  <c r="GW234" i="18" s="1"/>
  <c r="HP234" i="18"/>
  <c r="HL234" i="18"/>
  <c r="GY234" i="18"/>
  <c r="HM90" i="18"/>
  <c r="HF90" i="18"/>
  <c r="HG90" i="18" s="1"/>
  <c r="HJ90" i="18" s="1"/>
  <c r="HK90" i="18" s="1"/>
  <c r="GV90" i="18"/>
  <c r="GW90" i="18" s="1"/>
  <c r="HP90" i="18"/>
  <c r="GY90" i="18"/>
  <c r="HL90" i="18"/>
  <c r="HM172" i="18"/>
  <c r="HF172" i="18"/>
  <c r="HG172" i="18" s="1"/>
  <c r="HJ172" i="18" s="1"/>
  <c r="HK172" i="18" s="1"/>
  <c r="GV172" i="18"/>
  <c r="GW172" i="18" s="1"/>
  <c r="GY172" i="18"/>
  <c r="HP172" i="18"/>
  <c r="HL172" i="18"/>
  <c r="HM72" i="18"/>
  <c r="HF72" i="18"/>
  <c r="HG72" i="18" s="1"/>
  <c r="HJ72" i="18" s="1"/>
  <c r="HK72" i="18" s="1"/>
  <c r="GV72" i="18"/>
  <c r="GW72" i="18" s="1"/>
  <c r="HL72" i="18"/>
  <c r="GY72" i="18"/>
  <c r="HP72" i="18"/>
  <c r="HM150" i="18"/>
  <c r="GV150" i="18"/>
  <c r="GW150" i="18" s="1"/>
  <c r="HF150" i="18"/>
  <c r="HG150" i="18" s="1"/>
  <c r="HJ150" i="18" s="1"/>
  <c r="HK150" i="18" s="1"/>
  <c r="HL150" i="18"/>
  <c r="GY150" i="18"/>
  <c r="HP150" i="18"/>
  <c r="HF106" i="18"/>
  <c r="HG106" i="18" s="1"/>
  <c r="HJ106" i="18" s="1"/>
  <c r="HK106" i="18" s="1"/>
  <c r="HM106" i="18"/>
  <c r="GV106" i="18"/>
  <c r="GW106" i="18" s="1"/>
  <c r="HP106" i="18"/>
  <c r="HL106" i="18"/>
  <c r="GY106" i="18"/>
  <c r="HM133" i="18"/>
  <c r="HF133" i="18"/>
  <c r="HG133" i="18" s="1"/>
  <c r="HJ133" i="18" s="1"/>
  <c r="HK133" i="18" s="1"/>
  <c r="GV133" i="18"/>
  <c r="GW133" i="18" s="1"/>
  <c r="GY133" i="18"/>
  <c r="HP133" i="18"/>
  <c r="HL133" i="18"/>
  <c r="HF28" i="18"/>
  <c r="HG28" i="18" s="1"/>
  <c r="HJ28" i="18" s="1"/>
  <c r="HK28" i="18" s="1"/>
  <c r="HM28" i="18"/>
  <c r="GV28" i="18"/>
  <c r="GW28" i="18" s="1"/>
  <c r="GY28" i="18"/>
  <c r="HP28" i="18"/>
  <c r="HL28" i="18"/>
  <c r="HM40" i="18"/>
  <c r="HF40" i="18"/>
  <c r="HG40" i="18" s="1"/>
  <c r="HJ40" i="18" s="1"/>
  <c r="HK40" i="18" s="1"/>
  <c r="GV40" i="18"/>
  <c r="GW40" i="18" s="1"/>
  <c r="HL40" i="18"/>
  <c r="GY40" i="18"/>
  <c r="HP40" i="18"/>
  <c r="HM198" i="18"/>
  <c r="HF198" i="18"/>
  <c r="HG198" i="18" s="1"/>
  <c r="HJ198" i="18" s="1"/>
  <c r="HK198" i="18" s="1"/>
  <c r="GV198" i="18"/>
  <c r="GW198" i="18" s="1"/>
  <c r="HL198" i="18"/>
  <c r="HP198" i="18"/>
  <c r="GY198" i="18"/>
  <c r="HM160" i="18"/>
  <c r="HF160" i="18"/>
  <c r="HG160" i="18" s="1"/>
  <c r="HJ160" i="18" s="1"/>
  <c r="HK160" i="18" s="1"/>
  <c r="GV160" i="18"/>
  <c r="GW160" i="18" s="1"/>
  <c r="HL160" i="18"/>
  <c r="GY160" i="18"/>
  <c r="HP160" i="18"/>
  <c r="HM6" i="18"/>
  <c r="HF6" i="18"/>
  <c r="HG6" i="18" s="1"/>
  <c r="HJ6" i="18" s="1"/>
  <c r="HK6" i="18" s="1"/>
  <c r="GV6" i="18"/>
  <c r="GW6" i="18" s="1"/>
  <c r="HP6" i="18"/>
  <c r="HL6" i="18"/>
  <c r="GY6" i="18"/>
  <c r="HF192" i="18"/>
  <c r="HG192" i="18" s="1"/>
  <c r="HJ192" i="18" s="1"/>
  <c r="HK192" i="18" s="1"/>
  <c r="HM192" i="18"/>
  <c r="GV192" i="18"/>
  <c r="GW192" i="18" s="1"/>
  <c r="GY192" i="18"/>
  <c r="HL192" i="18"/>
  <c r="HP192" i="18"/>
  <c r="HF228" i="18"/>
  <c r="HG228" i="18" s="1"/>
  <c r="HJ228" i="18" s="1"/>
  <c r="HK228" i="18" s="1"/>
  <c r="HM228" i="18"/>
  <c r="GV228" i="18"/>
  <c r="GW228" i="18" s="1"/>
  <c r="HP228" i="18"/>
  <c r="GY228" i="18"/>
  <c r="HL228" i="18"/>
  <c r="HM53" i="18"/>
  <c r="HF53" i="18"/>
  <c r="HG53" i="18" s="1"/>
  <c r="HJ53" i="18" s="1"/>
  <c r="HK53" i="18" s="1"/>
  <c r="GV53" i="18"/>
  <c r="GW53" i="18" s="1"/>
  <c r="GY53" i="18"/>
  <c r="HP53" i="18"/>
  <c r="HL53" i="18"/>
  <c r="HM85" i="18"/>
  <c r="HF85" i="18"/>
  <c r="HG85" i="18" s="1"/>
  <c r="HJ85" i="18" s="1"/>
  <c r="HK85" i="18" s="1"/>
  <c r="GV85" i="18"/>
  <c r="GW85" i="18" s="1"/>
  <c r="HL85" i="18"/>
  <c r="GY85" i="18"/>
  <c r="HP85" i="18"/>
  <c r="HM217" i="18"/>
  <c r="HF217" i="18"/>
  <c r="HG217" i="18" s="1"/>
  <c r="HJ217" i="18" s="1"/>
  <c r="HK217" i="18" s="1"/>
  <c r="GV217" i="18"/>
  <c r="GW217" i="18" s="1"/>
  <c r="GY217" i="18"/>
  <c r="HP217" i="18"/>
  <c r="HL217" i="18"/>
  <c r="HM210" i="18"/>
  <c r="HF210" i="18"/>
  <c r="HG210" i="18" s="1"/>
  <c r="HJ210" i="18" s="1"/>
  <c r="HK210" i="18" s="1"/>
  <c r="GV210" i="18"/>
  <c r="GW210" i="18" s="1"/>
  <c r="HP210" i="18"/>
  <c r="HL210" i="18"/>
  <c r="GY210" i="18"/>
  <c r="HM31" i="18"/>
  <c r="HF31" i="18"/>
  <c r="HG31" i="18" s="1"/>
  <c r="HJ31" i="18" s="1"/>
  <c r="HK31" i="18" s="1"/>
  <c r="GV31" i="18"/>
  <c r="GW31" i="18" s="1"/>
  <c r="GY31" i="18"/>
  <c r="HL31" i="18"/>
  <c r="HP31" i="18"/>
  <c r="HM204" i="18"/>
  <c r="HF204" i="18"/>
  <c r="HG204" i="18" s="1"/>
  <c r="HJ204" i="18" s="1"/>
  <c r="HK204" i="18" s="1"/>
  <c r="GV204" i="18"/>
  <c r="GW204" i="18" s="1"/>
  <c r="GY204" i="18"/>
  <c r="HL204" i="18"/>
  <c r="HP204" i="18"/>
  <c r="HM39" i="18"/>
  <c r="HF39" i="18"/>
  <c r="HG39" i="18" s="1"/>
  <c r="HJ39" i="18" s="1"/>
  <c r="HK39" i="18" s="1"/>
  <c r="GV39" i="18"/>
  <c r="GW39" i="18" s="1"/>
  <c r="GY39" i="18"/>
  <c r="HP39" i="18"/>
  <c r="HL39" i="18"/>
  <c r="HM184" i="18"/>
  <c r="HF184" i="18"/>
  <c r="HG184" i="18" s="1"/>
  <c r="HJ184" i="18" s="1"/>
  <c r="HK184" i="18" s="1"/>
  <c r="GV184" i="18"/>
  <c r="GW184" i="18" s="1"/>
  <c r="HP184" i="18"/>
  <c r="HL184" i="18"/>
  <c r="GY184" i="18"/>
  <c r="HM195" i="18"/>
  <c r="HF195" i="18"/>
  <c r="HG195" i="18" s="1"/>
  <c r="HJ195" i="18" s="1"/>
  <c r="HK195" i="18" s="1"/>
  <c r="GV195" i="18"/>
  <c r="GW195" i="18" s="1"/>
  <c r="HL195" i="18"/>
  <c r="GY195" i="18"/>
  <c r="HP195" i="18"/>
  <c r="HM88" i="18"/>
  <c r="HF88" i="18"/>
  <c r="HG88" i="18" s="1"/>
  <c r="HJ88" i="18" s="1"/>
  <c r="HK88" i="18" s="1"/>
  <c r="GV88" i="18"/>
  <c r="GW88" i="18" s="1"/>
  <c r="HL88" i="18"/>
  <c r="GY88" i="18"/>
  <c r="HP88" i="18"/>
  <c r="HM21" i="18"/>
  <c r="HF21" i="18"/>
  <c r="HG21" i="18" s="1"/>
  <c r="HJ21" i="18" s="1"/>
  <c r="HK21" i="18" s="1"/>
  <c r="GV21" i="18"/>
  <c r="GW21" i="18" s="1"/>
  <c r="HP21" i="18"/>
  <c r="GY21" i="18"/>
  <c r="HL21" i="18"/>
  <c r="HM227" i="18"/>
  <c r="HF227" i="18"/>
  <c r="HG227" i="18" s="1"/>
  <c r="HJ227" i="18" s="1"/>
  <c r="HK227" i="18" s="1"/>
  <c r="GV227" i="18"/>
  <c r="GW227" i="18" s="1"/>
  <c r="HP227" i="18"/>
  <c r="GY227" i="18"/>
  <c r="HL227" i="18"/>
  <c r="HM120" i="18"/>
  <c r="HF120" i="18"/>
  <c r="HG120" i="18" s="1"/>
  <c r="HJ120" i="18" s="1"/>
  <c r="HK120" i="18" s="1"/>
  <c r="GV120" i="18"/>
  <c r="GW120" i="18" s="1"/>
  <c r="HP120" i="18"/>
  <c r="HL120" i="18"/>
  <c r="GY120" i="18"/>
  <c r="HM162" i="18"/>
  <c r="HF162" i="18"/>
  <c r="HG162" i="18" s="1"/>
  <c r="HJ162" i="18" s="1"/>
  <c r="HK162" i="18" s="1"/>
  <c r="GV162" i="18"/>
  <c r="GW162" i="18" s="1"/>
  <c r="GY162" i="18"/>
  <c r="HL162" i="18"/>
  <c r="HP162" i="18"/>
  <c r="HM130" i="18"/>
  <c r="HF130" i="18"/>
  <c r="HG130" i="18" s="1"/>
  <c r="HJ130" i="18" s="1"/>
  <c r="HK130" i="18" s="1"/>
  <c r="GV130" i="18"/>
  <c r="GW130" i="18" s="1"/>
  <c r="GY130" i="18"/>
  <c r="HL130" i="18"/>
  <c r="HP130" i="18"/>
  <c r="HM186" i="18"/>
  <c r="HF186" i="18"/>
  <c r="HG186" i="18" s="1"/>
  <c r="HJ186" i="18" s="1"/>
  <c r="HK186" i="18" s="1"/>
  <c r="GV186" i="18"/>
  <c r="GW186" i="18" s="1"/>
  <c r="GY186" i="18"/>
  <c r="HL186" i="18"/>
  <c r="HP186" i="18"/>
  <c r="HM128" i="18"/>
  <c r="HF128" i="18"/>
  <c r="HG128" i="18" s="1"/>
  <c r="HJ128" i="18" s="1"/>
  <c r="HK128" i="18" s="1"/>
  <c r="GV128" i="18"/>
  <c r="GW128" i="18" s="1"/>
  <c r="HP128" i="18"/>
  <c r="GY128" i="18"/>
  <c r="HL128" i="18"/>
  <c r="HF82" i="18"/>
  <c r="HG82" i="18" s="1"/>
  <c r="HJ82" i="18" s="1"/>
  <c r="HK82" i="18" s="1"/>
  <c r="HM82" i="18"/>
  <c r="GV82" i="18"/>
  <c r="GW82" i="18" s="1"/>
  <c r="HP82" i="18"/>
  <c r="HL82" i="18"/>
  <c r="GY82" i="18"/>
  <c r="HM89" i="18"/>
  <c r="HF89" i="18"/>
  <c r="HG89" i="18" s="1"/>
  <c r="HJ89" i="18" s="1"/>
  <c r="HK89" i="18" s="1"/>
  <c r="GV89" i="18"/>
  <c r="GW89" i="18" s="1"/>
  <c r="HP89" i="18"/>
  <c r="HL89" i="18"/>
  <c r="GY89" i="18"/>
  <c r="HM235" i="18"/>
  <c r="HF235" i="18"/>
  <c r="HG235" i="18" s="1"/>
  <c r="HJ235" i="18" s="1"/>
  <c r="HK235" i="18" s="1"/>
  <c r="GV235" i="18"/>
  <c r="GW235" i="18" s="1"/>
  <c r="GY235" i="18"/>
  <c r="HP235" i="18"/>
  <c r="HL235" i="18"/>
  <c r="HM22" i="18"/>
  <c r="HF22" i="18"/>
  <c r="HG22" i="18" s="1"/>
  <c r="HJ22" i="18" s="1"/>
  <c r="HK22" i="18" s="1"/>
  <c r="GY22" i="18"/>
  <c r="GV22" i="18"/>
  <c r="GW22" i="18" s="1"/>
  <c r="HP22" i="18"/>
  <c r="HL22" i="18"/>
  <c r="HM196" i="18"/>
  <c r="HF196" i="18"/>
  <c r="HG196" i="18" s="1"/>
  <c r="HJ196" i="18" s="1"/>
  <c r="HK196" i="18" s="1"/>
  <c r="GV196" i="18"/>
  <c r="GW196" i="18" s="1"/>
  <c r="GY196" i="18"/>
  <c r="HL196" i="18"/>
  <c r="HP196" i="18"/>
  <c r="HM116" i="18"/>
  <c r="HF116" i="18"/>
  <c r="HG116" i="18" s="1"/>
  <c r="HJ116" i="18" s="1"/>
  <c r="HK116" i="18" s="1"/>
  <c r="GV116" i="18"/>
  <c r="GW116" i="18" s="1"/>
  <c r="HP116" i="18"/>
  <c r="GY116" i="18"/>
  <c r="HL116" i="18"/>
  <c r="HM229" i="18"/>
  <c r="HF229" i="18"/>
  <c r="HG229" i="18" s="1"/>
  <c r="HJ229" i="18" s="1"/>
  <c r="HK229" i="18" s="1"/>
  <c r="GV229" i="18"/>
  <c r="GW229" i="18" s="1"/>
  <c r="HL229" i="18"/>
  <c r="GY229" i="18"/>
  <c r="HP229" i="18"/>
  <c r="HM98" i="18"/>
  <c r="HF98" i="18"/>
  <c r="HG98" i="18" s="1"/>
  <c r="HJ98" i="18" s="1"/>
  <c r="HK98" i="18" s="1"/>
  <c r="GV98" i="18"/>
  <c r="GW98" i="18" s="1"/>
  <c r="HL98" i="18"/>
  <c r="HP98" i="18"/>
  <c r="GY98" i="18"/>
  <c r="HM30" i="18"/>
  <c r="HF30" i="18"/>
  <c r="HG30" i="18" s="1"/>
  <c r="HJ30" i="18" s="1"/>
  <c r="HK30" i="18" s="1"/>
  <c r="GV30" i="18"/>
  <c r="GW30" i="18" s="1"/>
  <c r="GY30" i="18"/>
  <c r="HP30" i="18"/>
  <c r="HL30" i="18"/>
  <c r="HM87" i="18"/>
  <c r="GV87" i="18"/>
  <c r="GW87" i="18" s="1"/>
  <c r="GY87" i="18"/>
  <c r="HF87" i="18"/>
  <c r="HG87" i="18" s="1"/>
  <c r="HJ87" i="18" s="1"/>
  <c r="HK87" i="18" s="1"/>
  <c r="HL87" i="18"/>
  <c r="HP87" i="18"/>
  <c r="HM103" i="18"/>
  <c r="HF103" i="18"/>
  <c r="HG103" i="18" s="1"/>
  <c r="HJ103" i="18" s="1"/>
  <c r="HK103" i="18" s="1"/>
  <c r="GV103" i="18"/>
  <c r="GW103" i="18" s="1"/>
  <c r="HL103" i="18"/>
  <c r="HP103" i="18"/>
  <c r="GY103" i="18"/>
  <c r="HM181" i="18"/>
  <c r="HF181" i="18"/>
  <c r="HG181" i="18" s="1"/>
  <c r="HJ181" i="18" s="1"/>
  <c r="HK181" i="18" s="1"/>
  <c r="GV181" i="18"/>
  <c r="GW181" i="18" s="1"/>
  <c r="HL181" i="18"/>
  <c r="HP181" i="18"/>
  <c r="GY181" i="18"/>
  <c r="HM238" i="18"/>
  <c r="HF238" i="18"/>
  <c r="HG238" i="18" s="1"/>
  <c r="HJ238" i="18" s="1"/>
  <c r="HK238" i="18" s="1"/>
  <c r="GV238" i="18"/>
  <c r="GW238" i="18" s="1"/>
  <c r="HL238" i="18"/>
  <c r="HP238" i="18"/>
  <c r="GY238" i="18"/>
  <c r="HM78" i="18"/>
  <c r="HF78" i="18"/>
  <c r="HG78" i="18" s="1"/>
  <c r="HJ78" i="18" s="1"/>
  <c r="HK78" i="18" s="1"/>
  <c r="GV78" i="18"/>
  <c r="GW78" i="18" s="1"/>
  <c r="HL78" i="18"/>
  <c r="GY78" i="18"/>
  <c r="HP78" i="18"/>
  <c r="HM17" i="18"/>
  <c r="HF17" i="18"/>
  <c r="HG17" i="18" s="1"/>
  <c r="HJ17" i="18" s="1"/>
  <c r="HK17" i="18" s="1"/>
  <c r="GV17" i="18"/>
  <c r="GW17" i="18" s="1"/>
  <c r="HL17" i="18"/>
  <c r="HP17" i="18"/>
  <c r="GY17" i="18"/>
  <c r="HM124" i="18"/>
  <c r="HF124" i="18"/>
  <c r="HG124" i="18" s="1"/>
  <c r="HJ124" i="18" s="1"/>
  <c r="HK124" i="18" s="1"/>
  <c r="GV124" i="18"/>
  <c r="GW124" i="18" s="1"/>
  <c r="HP124" i="18"/>
  <c r="GY124" i="18"/>
  <c r="HL124" i="18"/>
  <c r="HM183" i="18"/>
  <c r="GV183" i="18"/>
  <c r="GW183" i="18" s="1"/>
  <c r="HF183" i="18"/>
  <c r="HG183" i="18" s="1"/>
  <c r="HJ183" i="18" s="1"/>
  <c r="HK183" i="18" s="1"/>
  <c r="GY183" i="18"/>
  <c r="HP183" i="18"/>
  <c r="HL183" i="18"/>
  <c r="HM202" i="18"/>
  <c r="HF202" i="18"/>
  <c r="HG202" i="18" s="1"/>
  <c r="HJ202" i="18" s="1"/>
  <c r="HK202" i="18" s="1"/>
  <c r="GV202" i="18"/>
  <c r="GW202" i="18" s="1"/>
  <c r="HL202" i="18"/>
  <c r="GY202" i="18"/>
  <c r="HP202" i="18"/>
  <c r="HF182" i="18"/>
  <c r="HG182" i="18" s="1"/>
  <c r="HJ182" i="18" s="1"/>
  <c r="HK182" i="18" s="1"/>
  <c r="HM182" i="18"/>
  <c r="GV182" i="18"/>
  <c r="GW182" i="18" s="1"/>
  <c r="HL182" i="18"/>
  <c r="GY182" i="18"/>
  <c r="HP182" i="18"/>
  <c r="HM132" i="18"/>
  <c r="HF132" i="18"/>
  <c r="HG132" i="18" s="1"/>
  <c r="HJ132" i="18" s="1"/>
  <c r="HK132" i="18" s="1"/>
  <c r="GV132" i="18"/>
  <c r="GW132" i="18" s="1"/>
  <c r="HL132" i="18"/>
  <c r="GY132" i="18"/>
  <c r="HP132" i="18"/>
  <c r="HM233" i="18"/>
  <c r="HF233" i="18"/>
  <c r="HG233" i="18" s="1"/>
  <c r="HJ233" i="18" s="1"/>
  <c r="HK233" i="18" s="1"/>
  <c r="GV233" i="18"/>
  <c r="GW233" i="18" s="1"/>
  <c r="GY233" i="18"/>
  <c r="HP233" i="18"/>
  <c r="HL233" i="18"/>
  <c r="HM50" i="18"/>
  <c r="HF50" i="18"/>
  <c r="HG50" i="18" s="1"/>
  <c r="HJ50" i="18" s="1"/>
  <c r="HK50" i="18" s="1"/>
  <c r="GV50" i="18"/>
  <c r="GW50" i="18" s="1"/>
  <c r="GY50" i="18"/>
  <c r="HP50" i="18"/>
  <c r="HL50" i="18"/>
  <c r="HM12" i="18"/>
  <c r="HF12" i="18"/>
  <c r="HG12" i="18" s="1"/>
  <c r="HJ12" i="18" s="1"/>
  <c r="HK12" i="18" s="1"/>
  <c r="GY12" i="18"/>
  <c r="GV12" i="18"/>
  <c r="GW12" i="18" s="1"/>
  <c r="HL12" i="18"/>
  <c r="HP12" i="18"/>
  <c r="HM176" i="18"/>
  <c r="HF176" i="18"/>
  <c r="HG176" i="18" s="1"/>
  <c r="HJ176" i="18" s="1"/>
  <c r="HK176" i="18" s="1"/>
  <c r="GV176" i="18"/>
  <c r="GW176" i="18" s="1"/>
  <c r="HL176" i="18"/>
  <c r="HP176" i="18"/>
  <c r="GY176" i="18"/>
  <c r="HM94" i="18"/>
  <c r="HF94" i="18"/>
  <c r="HG94" i="18" s="1"/>
  <c r="HJ94" i="18" s="1"/>
  <c r="HK94" i="18" s="1"/>
  <c r="GV94" i="18"/>
  <c r="GW94" i="18" s="1"/>
  <c r="HP94" i="18"/>
  <c r="GY94" i="18"/>
  <c r="HL94" i="18"/>
  <c r="HF86" i="18"/>
  <c r="HG86" i="18" s="1"/>
  <c r="HJ86" i="18" s="1"/>
  <c r="HK86" i="18" s="1"/>
  <c r="HM86" i="18"/>
  <c r="GV86" i="18"/>
  <c r="GW86" i="18" s="1"/>
  <c r="HL86" i="18"/>
  <c r="HP86" i="18"/>
  <c r="GY86" i="18"/>
  <c r="HF56" i="18"/>
  <c r="HG56" i="18" s="1"/>
  <c r="HJ56" i="18" s="1"/>
  <c r="HK56" i="18" s="1"/>
  <c r="HM56" i="18"/>
  <c r="GV56" i="18"/>
  <c r="GW56" i="18" s="1"/>
  <c r="HP56" i="18"/>
  <c r="GY56" i="18"/>
  <c r="HL56" i="18"/>
  <c r="HM102" i="18"/>
  <c r="HF102" i="18"/>
  <c r="HG102" i="18" s="1"/>
  <c r="HJ102" i="18" s="1"/>
  <c r="HK102" i="18" s="1"/>
  <c r="GV102" i="18"/>
  <c r="GW102" i="18" s="1"/>
  <c r="HL102" i="18"/>
  <c r="HP102" i="18"/>
  <c r="GY102" i="18"/>
  <c r="HM146" i="18"/>
  <c r="HF146" i="18"/>
  <c r="HG146" i="18" s="1"/>
  <c r="HJ146" i="18" s="1"/>
  <c r="HK146" i="18" s="1"/>
  <c r="GV146" i="18"/>
  <c r="GW146" i="18" s="1"/>
  <c r="HP146" i="18"/>
  <c r="HL146" i="18"/>
  <c r="GY146" i="18"/>
  <c r="HM156" i="18"/>
  <c r="HF156" i="18"/>
  <c r="HG156" i="18" s="1"/>
  <c r="HJ156" i="18" s="1"/>
  <c r="HK156" i="18" s="1"/>
  <c r="GV156" i="18"/>
  <c r="GW156" i="18" s="1"/>
  <c r="HL156" i="18"/>
  <c r="GY156" i="18"/>
  <c r="HP156" i="18"/>
  <c r="HF108" i="18"/>
  <c r="HG108" i="18" s="1"/>
  <c r="HJ108" i="18" s="1"/>
  <c r="HK108" i="18" s="1"/>
  <c r="HM108" i="18"/>
  <c r="GV108" i="18"/>
  <c r="GW108" i="18" s="1"/>
  <c r="GY108" i="18"/>
  <c r="HP108" i="18"/>
  <c r="HL108" i="18"/>
  <c r="HM190" i="18"/>
  <c r="HF190" i="18"/>
  <c r="HG190" i="18" s="1"/>
  <c r="HJ190" i="18" s="1"/>
  <c r="HK190" i="18" s="1"/>
  <c r="GV190" i="18"/>
  <c r="GW190" i="18" s="1"/>
  <c r="GY190" i="18"/>
  <c r="HP190" i="18"/>
  <c r="HL190" i="18"/>
  <c r="HM207" i="18"/>
  <c r="HF207" i="18"/>
  <c r="HG207" i="18" s="1"/>
  <c r="HJ207" i="18" s="1"/>
  <c r="HK207" i="18" s="1"/>
  <c r="GV207" i="18"/>
  <c r="GW207" i="18" s="1"/>
  <c r="GY207" i="18"/>
  <c r="HP207" i="18"/>
  <c r="HL207" i="18"/>
  <c r="HM225" i="18"/>
  <c r="HF225" i="18"/>
  <c r="HG225" i="18" s="1"/>
  <c r="HJ225" i="18" s="1"/>
  <c r="HK225" i="18" s="1"/>
  <c r="GV225" i="18"/>
  <c r="GW225" i="18" s="1"/>
  <c r="GY225" i="18"/>
  <c r="HL225" i="18"/>
  <c r="HP225" i="18"/>
  <c r="HM71" i="18"/>
  <c r="HF71" i="18"/>
  <c r="HG71" i="18" s="1"/>
  <c r="HJ71" i="18" s="1"/>
  <c r="HK71" i="18" s="1"/>
  <c r="GV71" i="18"/>
  <c r="GW71" i="18" s="1"/>
  <c r="HL71" i="18"/>
  <c r="GY71" i="18"/>
  <c r="HP71" i="18"/>
  <c r="HM43" i="18"/>
  <c r="HF43" i="18"/>
  <c r="HG43" i="18" s="1"/>
  <c r="HJ43" i="18" s="1"/>
  <c r="HK43" i="18" s="1"/>
  <c r="GV43" i="18"/>
  <c r="GW43" i="18" s="1"/>
  <c r="HL43" i="18"/>
  <c r="HP43" i="18"/>
  <c r="GY43" i="18"/>
  <c r="HF64" i="18"/>
  <c r="HG64" i="18" s="1"/>
  <c r="HJ64" i="18" s="1"/>
  <c r="HK64" i="18" s="1"/>
  <c r="HM64" i="18"/>
  <c r="GV64" i="18"/>
  <c r="GW64" i="18" s="1"/>
  <c r="GY64" i="18"/>
  <c r="HP64" i="18"/>
  <c r="HL64" i="18"/>
  <c r="HM137" i="18"/>
  <c r="HF137" i="18"/>
  <c r="HG137" i="18" s="1"/>
  <c r="HJ137" i="18" s="1"/>
  <c r="HK137" i="18" s="1"/>
  <c r="GV137" i="18"/>
  <c r="GW137" i="18" s="1"/>
  <c r="GY137" i="18"/>
  <c r="HP137" i="18"/>
  <c r="HL137" i="18"/>
  <c r="HF191" i="18"/>
  <c r="HG191" i="18" s="1"/>
  <c r="HJ191" i="18" s="1"/>
  <c r="HK191" i="18" s="1"/>
  <c r="HM191" i="18"/>
  <c r="GV191" i="18"/>
  <c r="GW191" i="18" s="1"/>
  <c r="GY191" i="18"/>
  <c r="HL191" i="18"/>
  <c r="HP191" i="18"/>
  <c r="HM96" i="18"/>
  <c r="HF96" i="18"/>
  <c r="HG96" i="18" s="1"/>
  <c r="HJ96" i="18" s="1"/>
  <c r="HK96" i="18" s="1"/>
  <c r="GV96" i="18"/>
  <c r="GW96" i="18" s="1"/>
  <c r="GY96" i="18"/>
  <c r="HP96" i="18"/>
  <c r="HL96" i="18"/>
  <c r="HM155" i="18"/>
  <c r="HF155" i="18"/>
  <c r="HG155" i="18" s="1"/>
  <c r="HJ155" i="18" s="1"/>
  <c r="HK155" i="18" s="1"/>
  <c r="GV155" i="18"/>
  <c r="GW155" i="18" s="1"/>
  <c r="HL155" i="18"/>
  <c r="HP155" i="18"/>
  <c r="GY155" i="18"/>
  <c r="HM171" i="18"/>
  <c r="HF171" i="18"/>
  <c r="HG171" i="18" s="1"/>
  <c r="HJ171" i="18" s="1"/>
  <c r="HK171" i="18" s="1"/>
  <c r="GV171" i="18"/>
  <c r="GW171" i="18" s="1"/>
  <c r="GY171" i="18"/>
  <c r="HL171" i="18"/>
  <c r="HP171" i="18"/>
  <c r="HM153" i="18"/>
  <c r="HF153" i="18"/>
  <c r="HG153" i="18" s="1"/>
  <c r="HJ153" i="18" s="1"/>
  <c r="HK153" i="18" s="1"/>
  <c r="GV153" i="18"/>
  <c r="GW153" i="18" s="1"/>
  <c r="GY153" i="18"/>
  <c r="HP153" i="18"/>
  <c r="HL153" i="18"/>
  <c r="HF74" i="18"/>
  <c r="HG74" i="18" s="1"/>
  <c r="HJ74" i="18" s="1"/>
  <c r="HK74" i="18" s="1"/>
  <c r="HM74" i="18"/>
  <c r="GV74" i="18"/>
  <c r="GW74" i="18" s="1"/>
  <c r="GY74" i="18"/>
  <c r="HP74" i="18"/>
  <c r="HL74" i="18"/>
  <c r="HF34" i="18"/>
  <c r="HG34" i="18" s="1"/>
  <c r="HJ34" i="18" s="1"/>
  <c r="HK34" i="18" s="1"/>
  <c r="HM34" i="18"/>
  <c r="GV34" i="18"/>
  <c r="GW34" i="18" s="1"/>
  <c r="GY34" i="18"/>
  <c r="HP34" i="18"/>
  <c r="HL34" i="18"/>
  <c r="HM138" i="18"/>
  <c r="HF138" i="18"/>
  <c r="HG138" i="18" s="1"/>
  <c r="HJ138" i="18" s="1"/>
  <c r="HK138" i="18" s="1"/>
  <c r="GV138" i="18"/>
  <c r="GW138" i="18" s="1"/>
  <c r="HP138" i="18"/>
  <c r="GY138" i="18"/>
  <c r="HL138" i="18"/>
  <c r="HM20" i="18"/>
  <c r="HF20" i="18"/>
  <c r="HG20" i="18" s="1"/>
  <c r="HJ20" i="18" s="1"/>
  <c r="HK20" i="18" s="1"/>
  <c r="GV20" i="18"/>
  <c r="GW20" i="18" s="1"/>
  <c r="GY20" i="18"/>
  <c r="HP20" i="18"/>
  <c r="HL20" i="18"/>
  <c r="HM44" i="18"/>
  <c r="HF44" i="18"/>
  <c r="HG44" i="18" s="1"/>
  <c r="HJ44" i="18" s="1"/>
  <c r="HK44" i="18" s="1"/>
  <c r="GV44" i="18"/>
  <c r="GW44" i="18" s="1"/>
  <c r="GY44" i="18"/>
  <c r="HL44" i="18"/>
  <c r="HP44" i="18"/>
  <c r="HM231" i="18"/>
  <c r="HF231" i="18"/>
  <c r="HG231" i="18" s="1"/>
  <c r="HJ231" i="18" s="1"/>
  <c r="HK231" i="18" s="1"/>
  <c r="GV231" i="18"/>
  <c r="GW231" i="18" s="1"/>
  <c r="HL231" i="18"/>
  <c r="GY231" i="18"/>
  <c r="HP231" i="18"/>
  <c r="HM211" i="18"/>
  <c r="HF211" i="18"/>
  <c r="HG211" i="18" s="1"/>
  <c r="HJ211" i="18" s="1"/>
  <c r="HK211" i="18" s="1"/>
  <c r="GV211" i="18"/>
  <c r="GW211" i="18" s="1"/>
  <c r="HP211" i="18"/>
  <c r="HL211" i="18"/>
  <c r="GY211" i="18"/>
  <c r="HM8" i="18"/>
  <c r="HF8" i="18"/>
  <c r="HG8" i="18" s="1"/>
  <c r="HJ8" i="18" s="1"/>
  <c r="HK8" i="18" s="1"/>
  <c r="GV8" i="18"/>
  <c r="GW8" i="18" s="1"/>
  <c r="GY8" i="18"/>
  <c r="HP8" i="18"/>
  <c r="HL8" i="18"/>
  <c r="HM18" i="18"/>
  <c r="HF18" i="18"/>
  <c r="HG18" i="18" s="1"/>
  <c r="HJ18" i="18" s="1"/>
  <c r="HK18" i="18" s="1"/>
  <c r="GV18" i="18"/>
  <c r="GW18" i="18" s="1"/>
  <c r="HP18" i="18"/>
  <c r="HL18" i="18"/>
  <c r="GY18" i="18"/>
  <c r="HM26" i="18"/>
  <c r="HF26" i="18"/>
  <c r="HG26" i="18" s="1"/>
  <c r="HJ26" i="18" s="1"/>
  <c r="HK26" i="18" s="1"/>
  <c r="GV26" i="18"/>
  <c r="GW26" i="18" s="1"/>
  <c r="GY26" i="18"/>
  <c r="HP26" i="18"/>
  <c r="HL26" i="18"/>
  <c r="HM151" i="18"/>
  <c r="HF151" i="18"/>
  <c r="HG151" i="18" s="1"/>
  <c r="HJ151" i="18" s="1"/>
  <c r="HK151" i="18" s="1"/>
  <c r="GV151" i="18"/>
  <c r="GW151" i="18" s="1"/>
  <c r="GY151" i="18"/>
  <c r="HL151" i="18"/>
  <c r="HP151" i="18"/>
  <c r="HM16" i="18"/>
  <c r="HF16" i="18"/>
  <c r="HG16" i="18" s="1"/>
  <c r="HJ16" i="18" s="1"/>
  <c r="HK16" i="18" s="1"/>
  <c r="GV16" i="18"/>
  <c r="GW16" i="18" s="1"/>
  <c r="GY16" i="18"/>
  <c r="HP16" i="18"/>
  <c r="HL16" i="18"/>
  <c r="HM166" i="18"/>
  <c r="HF166" i="18"/>
  <c r="HG166" i="18" s="1"/>
  <c r="HJ166" i="18" s="1"/>
  <c r="HK166" i="18" s="1"/>
  <c r="GV166" i="18"/>
  <c r="GW166" i="18" s="1"/>
  <c r="HL166" i="18"/>
  <c r="GY166" i="18"/>
  <c r="HP166" i="18"/>
  <c r="HM208" i="18"/>
  <c r="HF208" i="18"/>
  <c r="HG208" i="18" s="1"/>
  <c r="HJ208" i="18" s="1"/>
  <c r="HK208" i="18" s="1"/>
  <c r="GY208" i="18"/>
  <c r="GV208" i="18"/>
  <c r="GW208" i="18" s="1"/>
  <c r="HL208" i="18"/>
  <c r="HP208" i="18"/>
  <c r="HM115" i="18"/>
  <c r="HF115" i="18"/>
  <c r="HG115" i="18" s="1"/>
  <c r="HJ115" i="18" s="1"/>
  <c r="HK115" i="18" s="1"/>
  <c r="GV115" i="18"/>
  <c r="GW115" i="18" s="1"/>
  <c r="HP115" i="18"/>
  <c r="HL115" i="18"/>
  <c r="GY115" i="18"/>
  <c r="HM159" i="18"/>
  <c r="HF159" i="18"/>
  <c r="HG159" i="18" s="1"/>
  <c r="HJ159" i="18" s="1"/>
  <c r="HK159" i="18" s="1"/>
  <c r="GV159" i="18"/>
  <c r="GW159" i="18" s="1"/>
  <c r="GY159" i="18"/>
  <c r="HP159" i="18"/>
  <c r="HL159" i="18"/>
  <c r="HM199" i="18"/>
  <c r="HF199" i="18"/>
  <c r="HG199" i="18" s="1"/>
  <c r="HJ199" i="18" s="1"/>
  <c r="HK199" i="18" s="1"/>
  <c r="GY199" i="18"/>
  <c r="GV199" i="18"/>
  <c r="GW199" i="18" s="1"/>
  <c r="HP199" i="18"/>
  <c r="HL199" i="18"/>
  <c r="HM203" i="18"/>
  <c r="HF203" i="18"/>
  <c r="HG203" i="18" s="1"/>
  <c r="HJ203" i="18" s="1"/>
  <c r="HK203" i="18" s="1"/>
  <c r="GV203" i="18"/>
  <c r="GW203" i="18" s="1"/>
  <c r="GY203" i="18"/>
  <c r="HL203" i="18"/>
  <c r="HP203" i="18"/>
  <c r="HM212" i="18"/>
  <c r="HF212" i="18"/>
  <c r="HG212" i="18" s="1"/>
  <c r="HJ212" i="18" s="1"/>
  <c r="HK212" i="18" s="1"/>
  <c r="GV212" i="18"/>
  <c r="GW212" i="18" s="1"/>
  <c r="HL212" i="18"/>
  <c r="HP212" i="18"/>
  <c r="GY212" i="18"/>
  <c r="HM37" i="18"/>
  <c r="HF37" i="18"/>
  <c r="HG37" i="18" s="1"/>
  <c r="HJ37" i="18" s="1"/>
  <c r="HK37" i="18" s="1"/>
  <c r="GV37" i="18"/>
  <c r="GW37" i="18" s="1"/>
  <c r="HL37" i="18"/>
  <c r="HP37" i="18"/>
  <c r="GY37" i="18"/>
  <c r="HM100" i="18"/>
  <c r="HF100" i="18"/>
  <c r="HG100" i="18" s="1"/>
  <c r="HJ100" i="18" s="1"/>
  <c r="HK100" i="18" s="1"/>
  <c r="GV100" i="18"/>
  <c r="GW100" i="18" s="1"/>
  <c r="HL100" i="18"/>
  <c r="GY100" i="18"/>
  <c r="HP100" i="18"/>
  <c r="HM154" i="18"/>
  <c r="HF154" i="18"/>
  <c r="HG154" i="18" s="1"/>
  <c r="HJ154" i="18" s="1"/>
  <c r="HK154" i="18" s="1"/>
  <c r="GV154" i="18"/>
  <c r="GW154" i="18" s="1"/>
  <c r="HP154" i="18"/>
  <c r="GY154" i="18"/>
  <c r="HL154" i="18"/>
  <c r="HM206" i="18"/>
  <c r="HF206" i="18"/>
  <c r="HG206" i="18" s="1"/>
  <c r="HJ206" i="18" s="1"/>
  <c r="HK206" i="18" s="1"/>
  <c r="GV206" i="18"/>
  <c r="GW206" i="18" s="1"/>
  <c r="HL206" i="18"/>
  <c r="HP206" i="18"/>
  <c r="GY206" i="18"/>
  <c r="HM23" i="18"/>
  <c r="HF23" i="18"/>
  <c r="HG23" i="18" s="1"/>
  <c r="HJ23" i="18" s="1"/>
  <c r="HK23" i="18" s="1"/>
  <c r="GV23" i="18"/>
  <c r="GW23" i="18" s="1"/>
  <c r="HP23" i="18"/>
  <c r="GY23" i="18"/>
  <c r="HL23" i="18"/>
  <c r="HM174" i="18"/>
  <c r="HF174" i="18"/>
  <c r="HG174" i="18" s="1"/>
  <c r="HJ174" i="18" s="1"/>
  <c r="HK174" i="18" s="1"/>
  <c r="GV174" i="18"/>
  <c r="GW174" i="18" s="1"/>
  <c r="HP174" i="18"/>
  <c r="GY174" i="18"/>
  <c r="HL174" i="18"/>
  <c r="HM187" i="18"/>
  <c r="HF187" i="18"/>
  <c r="HG187" i="18" s="1"/>
  <c r="HJ187" i="18" s="1"/>
  <c r="HK187" i="18" s="1"/>
  <c r="GV187" i="18"/>
  <c r="GW187" i="18" s="1"/>
  <c r="HL187" i="18"/>
  <c r="GY187" i="18"/>
  <c r="HP187" i="18"/>
  <c r="HM109" i="18"/>
  <c r="HF109" i="18"/>
  <c r="HG109" i="18" s="1"/>
  <c r="HJ109" i="18" s="1"/>
  <c r="HK109" i="18" s="1"/>
  <c r="GV109" i="18"/>
  <c r="GW109" i="18" s="1"/>
  <c r="GY109" i="18"/>
  <c r="HP109" i="18"/>
  <c r="HL109" i="18"/>
  <c r="HM114" i="18"/>
  <c r="HF114" i="18"/>
  <c r="HG114" i="18" s="1"/>
  <c r="HJ114" i="18" s="1"/>
  <c r="HK114" i="18" s="1"/>
  <c r="GV114" i="18"/>
  <c r="GW114" i="18" s="1"/>
  <c r="HP114" i="18"/>
  <c r="GY114" i="18"/>
  <c r="HL114" i="18"/>
  <c r="HM125" i="18"/>
  <c r="HF125" i="18"/>
  <c r="HG125" i="18" s="1"/>
  <c r="HJ125" i="18" s="1"/>
  <c r="HK125" i="18" s="1"/>
  <c r="GV125" i="18"/>
  <c r="GW125" i="18" s="1"/>
  <c r="GY125" i="18"/>
  <c r="HP125" i="18"/>
  <c r="HL125" i="18"/>
  <c r="HM47" i="18"/>
  <c r="HF47" i="18"/>
  <c r="HG47" i="18" s="1"/>
  <c r="HJ47" i="18" s="1"/>
  <c r="HK47" i="18" s="1"/>
  <c r="GV47" i="18"/>
  <c r="GW47" i="18" s="1"/>
  <c r="HP47" i="18"/>
  <c r="GY47" i="18"/>
  <c r="HL47" i="18"/>
  <c r="HM11" i="18"/>
  <c r="HF11" i="18"/>
  <c r="HG11" i="18" s="1"/>
  <c r="HJ11" i="18" s="1"/>
  <c r="HK11" i="18" s="1"/>
  <c r="GV11" i="18"/>
  <c r="GW11" i="18" s="1"/>
  <c r="GY11" i="18"/>
  <c r="HP11" i="18"/>
  <c r="HL11" i="18"/>
  <c r="HM134" i="18"/>
  <c r="HF134" i="18"/>
  <c r="HG134" i="18" s="1"/>
  <c r="HJ134" i="18" s="1"/>
  <c r="HK134" i="18" s="1"/>
  <c r="GV134" i="18"/>
  <c r="GW134" i="18" s="1"/>
  <c r="HL134" i="18"/>
  <c r="GY134" i="18"/>
  <c r="HP134" i="18"/>
  <c r="HM230" i="18"/>
  <c r="HF230" i="18"/>
  <c r="HG230" i="18" s="1"/>
  <c r="HJ230" i="18" s="1"/>
  <c r="HK230" i="18" s="1"/>
  <c r="GV230" i="18"/>
  <c r="GW230" i="18" s="1"/>
  <c r="HP230" i="18"/>
  <c r="HL230" i="18"/>
  <c r="GY230" i="18"/>
  <c r="HM7" i="18"/>
  <c r="HF7" i="18"/>
  <c r="HG7" i="18" s="1"/>
  <c r="HJ7" i="18" s="1"/>
  <c r="HK7" i="18" s="1"/>
  <c r="GV7" i="18"/>
  <c r="GW7" i="18" s="1"/>
  <c r="GY7" i="18"/>
  <c r="HP7" i="18"/>
  <c r="HL7" i="18"/>
  <c r="HM32" i="18"/>
  <c r="HF32" i="18"/>
  <c r="HG32" i="18" s="1"/>
  <c r="HJ32" i="18" s="1"/>
  <c r="HK32" i="18" s="1"/>
  <c r="GV32" i="18"/>
  <c r="GW32" i="18" s="1"/>
  <c r="HL32" i="18"/>
  <c r="HP32" i="18"/>
  <c r="GY32" i="18"/>
  <c r="HM61" i="18"/>
  <c r="HF61" i="18"/>
  <c r="HG61" i="18" s="1"/>
  <c r="HJ61" i="18" s="1"/>
  <c r="HK61" i="18" s="1"/>
  <c r="GY61" i="18"/>
  <c r="GV61" i="18"/>
  <c r="GW61" i="18" s="1"/>
  <c r="HL61" i="18"/>
  <c r="HP61" i="18"/>
  <c r="HF165" i="18"/>
  <c r="HG165" i="18" s="1"/>
  <c r="HJ165" i="18" s="1"/>
  <c r="HK165" i="18" s="1"/>
  <c r="HM165" i="18"/>
  <c r="GV165" i="18"/>
  <c r="GW165" i="18" s="1"/>
  <c r="GY165" i="18"/>
  <c r="HP165" i="18"/>
  <c r="HL165" i="18"/>
  <c r="HM91" i="18"/>
  <c r="HF91" i="18"/>
  <c r="HG91" i="18" s="1"/>
  <c r="HJ91" i="18" s="1"/>
  <c r="HK91" i="18" s="1"/>
  <c r="GV91" i="18"/>
  <c r="GW91" i="18" s="1"/>
  <c r="HP91" i="18"/>
  <c r="HL91" i="18"/>
  <c r="GY91" i="18"/>
  <c r="HM136" i="18"/>
  <c r="HF136" i="18"/>
  <c r="HG136" i="18" s="1"/>
  <c r="HJ136" i="18" s="1"/>
  <c r="HK136" i="18" s="1"/>
  <c r="GV136" i="18"/>
  <c r="GW136" i="18" s="1"/>
  <c r="HL136" i="18"/>
  <c r="HP136" i="18"/>
  <c r="GY136" i="18"/>
  <c r="HM178" i="18"/>
  <c r="HF178" i="18"/>
  <c r="HG178" i="18" s="1"/>
  <c r="HJ178" i="18" s="1"/>
  <c r="HK178" i="18" s="1"/>
  <c r="GV178" i="18"/>
  <c r="GW178" i="18" s="1"/>
  <c r="GY178" i="18"/>
  <c r="HL178" i="18"/>
  <c r="HP178" i="18"/>
  <c r="HM180" i="18"/>
  <c r="HF180" i="18"/>
  <c r="HG180" i="18" s="1"/>
  <c r="HJ180" i="18" s="1"/>
  <c r="HK180" i="18" s="1"/>
  <c r="GV180" i="18"/>
  <c r="GW180" i="18" s="1"/>
  <c r="HP180" i="18"/>
  <c r="HL180" i="18"/>
  <c r="GY180" i="18"/>
  <c r="HM135" i="18"/>
  <c r="HF135" i="18"/>
  <c r="HG135" i="18" s="1"/>
  <c r="HJ135" i="18" s="1"/>
  <c r="HK135" i="18" s="1"/>
  <c r="GV135" i="18"/>
  <c r="GW135" i="18" s="1"/>
  <c r="GY135" i="18"/>
  <c r="HP135" i="18"/>
  <c r="HL135" i="18"/>
  <c r="HM46" i="18"/>
  <c r="HF46" i="18"/>
  <c r="HG46" i="18" s="1"/>
  <c r="HJ46" i="18" s="1"/>
  <c r="HK46" i="18" s="1"/>
  <c r="GV46" i="18"/>
  <c r="GW46" i="18" s="1"/>
  <c r="HL46" i="18"/>
  <c r="GY46" i="18"/>
  <c r="HP46" i="18"/>
  <c r="HM131" i="18"/>
  <c r="HF131" i="18"/>
  <c r="HG131" i="18" s="1"/>
  <c r="HJ131" i="18" s="1"/>
  <c r="HK131" i="18" s="1"/>
  <c r="GV131" i="18"/>
  <c r="GW131" i="18" s="1"/>
  <c r="GY131" i="18"/>
  <c r="HP131" i="18"/>
  <c r="HL131" i="18"/>
  <c r="HM66" i="18"/>
  <c r="HF66" i="18"/>
  <c r="HG66" i="18" s="1"/>
  <c r="HJ66" i="18" s="1"/>
  <c r="HK66" i="18" s="1"/>
  <c r="GV66" i="18"/>
  <c r="GW66" i="18" s="1"/>
  <c r="GY66" i="18"/>
  <c r="HP66" i="18"/>
  <c r="HL66" i="18"/>
  <c r="HM70" i="18"/>
  <c r="HF70" i="18"/>
  <c r="HG70" i="18" s="1"/>
  <c r="HJ70" i="18" s="1"/>
  <c r="HK70" i="18" s="1"/>
  <c r="GY70" i="18"/>
  <c r="GV70" i="18"/>
  <c r="GW70" i="18" s="1"/>
  <c r="HL70" i="18"/>
  <c r="HP70" i="18"/>
  <c r="HM2" i="18"/>
  <c r="HF2" i="18"/>
  <c r="HG2" i="18" s="1"/>
  <c r="HJ2" i="18" s="1"/>
  <c r="HK2" i="18" s="1"/>
  <c r="GV2" i="18"/>
  <c r="GW2" i="18" s="1"/>
  <c r="HP2" i="18"/>
  <c r="GY2" i="18"/>
  <c r="HL2" i="18"/>
  <c r="C6" i="3651"/>
  <c r="B29" i="10"/>
  <c r="B34" i="10"/>
  <c r="B33" i="10"/>
  <c r="M19" i="16" l="1"/>
  <c r="B51" i="10" l="1"/>
  <c r="B35" i="10" l="1"/>
  <c r="J6" i="10" l="1"/>
  <c r="EE491" i="20" l="1"/>
  <c r="EE492" i="20"/>
  <c r="EE493" i="20"/>
  <c r="EE494" i="20"/>
  <c r="EE495" i="20"/>
  <c r="EE496" i="20"/>
  <c r="EE497" i="20"/>
  <c r="EE498" i="20"/>
  <c r="EE499" i="20"/>
  <c r="EE500" i="20"/>
  <c r="EE501" i="20"/>
  <c r="EE502" i="20"/>
  <c r="EE503" i="20"/>
  <c r="EE504" i="20"/>
  <c r="EE505" i="20"/>
  <c r="EE506" i="20"/>
  <c r="EE507" i="20"/>
  <c r="EE508" i="20"/>
  <c r="EE509" i="20"/>
  <c r="EE510" i="20"/>
  <c r="EE511" i="20"/>
  <c r="EE512" i="20"/>
  <c r="EE513" i="20"/>
  <c r="EE514" i="20"/>
  <c r="EE515" i="20"/>
  <c r="EE516" i="20"/>
  <c r="EE517" i="20"/>
  <c r="EE518" i="20"/>
  <c r="EE519" i="20"/>
  <c r="EE520" i="20"/>
  <c r="EE521" i="20"/>
  <c r="EE522" i="20"/>
  <c r="EE523" i="20"/>
  <c r="EE524" i="20"/>
  <c r="EE525" i="20"/>
  <c r="EE526" i="20"/>
  <c r="EE527" i="20"/>
  <c r="EE528" i="20"/>
  <c r="EE529" i="20"/>
  <c r="EE530" i="20"/>
  <c r="EE531" i="20"/>
  <c r="EE532" i="20"/>
  <c r="EE533" i="20"/>
  <c r="EE534" i="20"/>
  <c r="EE535" i="20"/>
  <c r="EE536" i="20"/>
  <c r="EE537" i="20"/>
  <c r="EE538" i="20"/>
  <c r="EE539" i="20"/>
  <c r="EE540" i="20"/>
  <c r="EE541" i="20"/>
  <c r="EE542" i="20"/>
  <c r="EE543" i="20"/>
  <c r="EE544" i="20"/>
  <c r="EE545" i="20"/>
  <c r="EE546" i="20"/>
  <c r="EE547" i="20"/>
  <c r="EE548" i="20"/>
  <c r="EE549" i="20"/>
  <c r="EE550" i="20"/>
  <c r="EE551" i="20"/>
  <c r="EE552" i="20"/>
  <c r="EE553" i="20"/>
  <c r="EE554" i="20"/>
  <c r="EE555" i="20"/>
  <c r="EE556" i="20"/>
  <c r="EE557" i="20"/>
  <c r="EE558" i="20"/>
  <c r="EE559" i="20"/>
  <c r="EE560" i="20"/>
  <c r="EE561" i="20"/>
  <c r="EE562" i="20"/>
  <c r="EE563" i="20"/>
  <c r="EE564" i="20"/>
  <c r="EE565" i="20"/>
  <c r="EE566" i="20"/>
  <c r="EE567" i="20"/>
  <c r="EE568" i="20"/>
  <c r="EE569" i="20"/>
  <c r="EE570" i="20"/>
  <c r="EE571" i="20"/>
  <c r="EE572" i="20"/>
  <c r="EE573" i="20"/>
  <c r="EE574" i="20"/>
  <c r="EE575" i="20"/>
  <c r="EE576" i="20"/>
  <c r="EE577" i="20"/>
  <c r="EE578" i="20"/>
  <c r="EE579" i="20"/>
  <c r="EE580" i="20"/>
  <c r="EE581" i="20"/>
  <c r="EE582" i="20"/>
  <c r="EE583" i="20"/>
  <c r="EE584" i="20"/>
  <c r="EE585" i="20"/>
  <c r="EE586" i="20"/>
  <c r="EE587" i="20"/>
  <c r="EE588" i="20"/>
  <c r="EE589" i="20"/>
  <c r="EE590" i="20"/>
  <c r="EE591" i="20"/>
  <c r="EE592" i="20"/>
  <c r="EE593" i="20"/>
  <c r="EE594" i="20"/>
  <c r="EE595" i="20"/>
  <c r="EE596" i="20"/>
  <c r="EE597" i="20"/>
  <c r="EE598" i="20"/>
  <c r="EE599" i="20"/>
  <c r="EE600" i="20"/>
  <c r="EE601" i="20"/>
  <c r="EE602" i="20"/>
  <c r="EE603" i="20"/>
  <c r="EE604" i="20"/>
  <c r="EE605" i="20"/>
  <c r="EE606" i="20"/>
  <c r="EE607" i="20"/>
  <c r="EE608" i="20"/>
  <c r="EE609" i="20"/>
  <c r="EE610" i="20"/>
  <c r="EE611" i="20"/>
  <c r="EE612" i="20"/>
  <c r="EE613" i="20"/>
  <c r="EE614" i="20"/>
  <c r="EE615" i="20"/>
  <c r="EE616" i="20"/>
  <c r="EE617" i="20"/>
  <c r="EE618" i="20"/>
  <c r="EE619" i="20"/>
  <c r="EE620" i="20"/>
  <c r="EE621" i="20"/>
  <c r="EE622" i="20"/>
  <c r="EE623" i="20"/>
  <c r="EE624" i="20"/>
  <c r="EE625" i="20"/>
  <c r="EE626" i="20"/>
  <c r="EE627" i="20"/>
  <c r="EE628" i="20"/>
  <c r="EE629" i="20"/>
  <c r="EE630" i="20"/>
  <c r="EE631" i="20"/>
  <c r="EE632" i="20"/>
  <c r="EE633" i="20"/>
  <c r="EE634" i="20"/>
  <c r="EE635" i="20"/>
  <c r="EE636" i="20"/>
  <c r="EE637" i="20"/>
  <c r="EE638" i="20"/>
  <c r="EE639" i="20"/>
  <c r="EE640" i="20"/>
  <c r="EE641" i="20"/>
  <c r="EE642" i="20"/>
  <c r="EE643" i="20"/>
  <c r="EE644" i="20"/>
  <c r="EE645" i="20"/>
  <c r="EE646" i="20"/>
  <c r="EE647" i="20"/>
  <c r="EE648" i="20"/>
  <c r="EE649" i="20"/>
  <c r="EE650" i="20"/>
  <c r="EE651" i="20"/>
  <c r="EE652" i="20"/>
  <c r="EE653" i="20"/>
  <c r="EE654" i="20"/>
  <c r="EE655" i="20"/>
  <c r="EE656" i="20"/>
  <c r="EE657" i="20"/>
  <c r="EE658" i="20"/>
  <c r="EE659" i="20"/>
  <c r="EE660" i="20"/>
  <c r="EE661" i="20"/>
  <c r="EE662" i="20"/>
  <c r="EE663" i="20"/>
  <c r="EE664" i="20"/>
  <c r="EE665" i="20"/>
  <c r="EE666" i="20"/>
  <c r="EE667" i="20"/>
  <c r="EE668" i="20"/>
  <c r="EE669" i="20"/>
  <c r="EE670" i="20"/>
  <c r="EE671" i="20"/>
  <c r="EE672" i="20"/>
  <c r="EE673" i="20"/>
  <c r="EE674" i="20"/>
  <c r="EE675" i="20"/>
  <c r="EE676" i="20"/>
  <c r="EE677" i="20"/>
  <c r="EE678" i="20"/>
  <c r="EE679" i="20"/>
  <c r="EE680" i="20"/>
  <c r="EE681" i="20"/>
  <c r="EE682" i="20"/>
  <c r="EE683" i="20"/>
  <c r="EE684" i="20"/>
  <c r="EE685" i="20"/>
  <c r="EE686" i="20"/>
  <c r="EE687" i="20"/>
  <c r="EE688" i="20"/>
  <c r="EE689" i="20"/>
  <c r="EE690" i="20"/>
  <c r="EE691" i="20"/>
  <c r="EE692" i="20"/>
  <c r="EE693" i="20"/>
  <c r="EE694" i="20"/>
  <c r="EE695" i="20"/>
  <c r="EE696" i="20"/>
  <c r="EE697" i="20"/>
  <c r="EE698" i="20"/>
  <c r="EE699" i="20"/>
  <c r="EE700" i="20"/>
  <c r="EE701" i="20"/>
  <c r="EE702" i="20"/>
  <c r="EE703" i="20"/>
  <c r="EE704" i="20"/>
  <c r="EE705" i="20"/>
  <c r="EE706" i="20"/>
  <c r="EE707" i="20"/>
  <c r="EE708" i="20"/>
  <c r="EE709" i="20"/>
  <c r="EE710" i="20"/>
  <c r="EE711" i="20"/>
  <c r="EE712" i="20"/>
  <c r="EE713" i="20"/>
  <c r="EE714" i="20"/>
  <c r="EE715" i="20"/>
  <c r="EE716" i="20"/>
  <c r="EE717" i="20"/>
  <c r="EE718" i="20"/>
  <c r="EE719" i="20"/>
  <c r="EE720" i="20"/>
  <c r="EE721" i="20"/>
  <c r="EE722" i="20"/>
  <c r="EE723" i="20"/>
  <c r="EE724" i="20"/>
  <c r="EE725" i="20"/>
  <c r="EE726" i="20"/>
  <c r="EE727" i="20"/>
  <c r="EE728" i="20"/>
  <c r="EE729" i="20"/>
  <c r="EE730" i="20"/>
  <c r="EE731" i="20"/>
  <c r="EE732" i="20"/>
  <c r="EE733" i="20"/>
  <c r="EE734" i="20"/>
  <c r="EE735" i="20"/>
  <c r="EE736" i="20"/>
  <c r="EE737" i="20"/>
  <c r="EE738" i="20"/>
  <c r="EE739" i="20"/>
  <c r="EE740" i="20"/>
  <c r="EE741" i="20"/>
  <c r="EE742" i="20"/>
  <c r="EE743" i="20"/>
  <c r="EE744" i="20"/>
  <c r="EE745" i="20"/>
  <c r="EE746" i="20"/>
  <c r="EE747" i="20"/>
  <c r="EE748" i="20"/>
  <c r="EE749" i="20"/>
  <c r="EE750" i="20"/>
  <c r="EE751" i="20"/>
  <c r="EE752" i="20"/>
  <c r="EE753" i="20"/>
  <c r="EE754" i="20"/>
  <c r="EE755" i="20"/>
  <c r="EE756" i="20"/>
  <c r="EE757" i="20"/>
  <c r="EE758" i="20"/>
  <c r="EE759" i="20"/>
  <c r="EE760" i="20"/>
  <c r="EE761" i="20"/>
  <c r="EE762" i="20"/>
  <c r="EE763" i="20"/>
  <c r="EE764" i="20"/>
  <c r="EE765" i="20"/>
  <c r="EE766" i="20"/>
  <c r="EE767" i="20"/>
  <c r="EE768" i="20"/>
  <c r="EE769" i="20"/>
  <c r="EE770" i="20"/>
  <c r="EE771" i="20"/>
  <c r="EE772" i="20"/>
  <c r="EE773" i="20"/>
  <c r="EE774" i="20"/>
  <c r="EE775" i="20"/>
  <c r="EE776" i="20"/>
  <c r="EE777" i="20"/>
  <c r="EE778" i="20"/>
  <c r="EE779" i="20"/>
  <c r="EE780" i="20"/>
  <c r="EE781" i="20"/>
  <c r="EE782" i="20"/>
  <c r="EE783" i="20"/>
  <c r="EE784" i="20"/>
  <c r="EE785" i="20"/>
  <c r="EE786" i="20"/>
  <c r="EE787" i="20"/>
  <c r="EE788" i="20"/>
  <c r="EE789" i="20"/>
  <c r="EE790" i="20"/>
  <c r="EE791" i="20"/>
  <c r="EE792" i="20"/>
  <c r="EE793" i="20"/>
  <c r="EE794" i="20"/>
  <c r="EE795" i="20"/>
  <c r="EE796" i="20"/>
  <c r="EE797" i="20"/>
  <c r="EE798" i="20"/>
  <c r="EE799" i="20"/>
  <c r="EE800" i="20"/>
  <c r="EE801" i="20"/>
  <c r="EE802" i="20"/>
  <c r="EE803" i="20"/>
  <c r="EE804" i="20"/>
  <c r="EE805" i="20"/>
  <c r="EE806" i="20"/>
  <c r="EE807" i="20"/>
  <c r="EE808" i="20"/>
  <c r="EE809" i="20"/>
  <c r="EE810" i="20"/>
  <c r="EE811" i="20"/>
  <c r="EE812" i="20"/>
  <c r="EE813" i="20"/>
  <c r="EE814" i="20"/>
  <c r="EE815" i="20"/>
  <c r="EE816" i="20"/>
  <c r="EE817" i="20"/>
  <c r="EE818" i="20"/>
  <c r="EE819" i="20"/>
  <c r="EE820" i="20"/>
  <c r="EE821" i="20"/>
  <c r="EE822" i="20"/>
  <c r="EE823" i="20"/>
  <c r="EE824" i="20"/>
  <c r="EE825" i="20"/>
  <c r="EE826" i="20"/>
  <c r="EE827" i="20"/>
  <c r="EE828" i="20"/>
  <c r="EE829" i="20"/>
  <c r="EE830" i="20"/>
  <c r="EE831" i="20"/>
  <c r="EE832" i="20"/>
  <c r="EE833" i="20"/>
  <c r="EE834" i="20"/>
  <c r="EE835" i="20"/>
  <c r="EE836" i="20"/>
  <c r="EE837" i="20"/>
  <c r="EE838" i="20"/>
  <c r="EE839" i="20"/>
  <c r="EE840" i="20"/>
  <c r="EE841" i="20"/>
  <c r="EE842" i="20"/>
  <c r="EE843" i="20"/>
  <c r="EE844" i="20"/>
  <c r="EE845" i="20"/>
  <c r="EE846" i="20"/>
  <c r="EE847" i="20"/>
  <c r="EE848" i="20"/>
  <c r="EE849" i="20"/>
  <c r="EE850" i="20"/>
  <c r="EE851" i="20"/>
  <c r="EE852" i="20"/>
  <c r="EE853" i="20"/>
  <c r="EE854" i="20"/>
  <c r="EE855" i="20"/>
  <c r="EE856" i="20"/>
  <c r="EE857" i="20"/>
  <c r="EE858" i="20"/>
  <c r="EE859" i="20"/>
  <c r="EE860" i="20"/>
  <c r="EE861" i="20"/>
  <c r="EE862" i="20"/>
  <c r="EE863" i="20"/>
  <c r="EE864" i="20"/>
  <c r="EE865" i="20"/>
  <c r="EE866" i="20"/>
  <c r="EE867" i="20"/>
  <c r="EE868" i="20"/>
  <c r="EE869" i="20"/>
  <c r="EE870" i="20"/>
  <c r="EE871" i="20"/>
  <c r="EE872" i="20"/>
  <c r="EE873" i="20"/>
  <c r="EE874" i="20"/>
  <c r="EE875" i="20"/>
  <c r="EE876" i="20"/>
  <c r="EE877" i="20"/>
  <c r="EE878" i="20"/>
  <c r="EE879" i="20"/>
  <c r="EE880" i="20"/>
  <c r="EE881" i="20"/>
  <c r="EE882" i="20"/>
  <c r="EE883" i="20"/>
  <c r="EE884" i="20"/>
  <c r="EE885" i="20"/>
  <c r="EE886" i="20"/>
  <c r="EE887" i="20"/>
  <c r="EE888" i="20"/>
  <c r="EE889" i="20"/>
  <c r="EE890" i="20"/>
  <c r="EE891" i="20"/>
  <c r="EE892" i="20"/>
  <c r="EE893" i="20"/>
  <c r="EE894" i="20"/>
  <c r="EE895" i="20"/>
  <c r="EE896" i="20"/>
  <c r="EE897" i="20"/>
  <c r="EE898" i="20"/>
  <c r="EE899" i="20"/>
  <c r="EE900" i="20"/>
  <c r="EE901" i="20"/>
  <c r="EE902" i="20"/>
  <c r="EE903" i="20"/>
  <c r="EE904" i="20"/>
  <c r="EE905" i="20"/>
  <c r="EE906" i="20"/>
  <c r="EE907" i="20"/>
  <c r="EE908" i="20"/>
  <c r="EE909" i="20"/>
  <c r="EE910" i="20"/>
  <c r="EE911" i="20"/>
  <c r="EE912" i="20"/>
  <c r="EE913" i="20"/>
  <c r="EE914" i="20"/>
  <c r="EE915" i="20"/>
  <c r="EE916" i="20"/>
  <c r="EE917" i="20"/>
  <c r="EE918" i="20"/>
  <c r="EE919" i="20"/>
  <c r="EE920" i="20"/>
  <c r="EE921" i="20"/>
  <c r="EE922" i="20"/>
  <c r="EE923" i="20"/>
  <c r="EE924" i="20"/>
  <c r="EE925" i="20"/>
  <c r="EE926" i="20"/>
  <c r="EE927" i="20"/>
  <c r="EE928" i="20"/>
  <c r="EE929" i="20"/>
  <c r="EE930" i="20"/>
  <c r="EE931" i="20"/>
  <c r="EE932" i="20"/>
  <c r="EE933" i="20"/>
  <c r="EE934" i="20"/>
  <c r="EE935" i="20"/>
  <c r="EE936" i="20"/>
  <c r="EE937" i="20"/>
  <c r="EE938" i="20"/>
  <c r="EE939" i="20"/>
  <c r="EE940" i="20"/>
  <c r="EE941" i="20"/>
  <c r="EE942" i="20"/>
  <c r="EE943" i="20"/>
  <c r="EE944" i="20"/>
  <c r="EE945" i="20"/>
  <c r="EE946" i="20"/>
  <c r="EE947" i="20"/>
  <c r="EE948" i="20"/>
  <c r="EE949" i="20"/>
  <c r="EE950" i="20"/>
  <c r="EE951" i="20"/>
  <c r="EE952" i="20"/>
  <c r="EE953" i="20"/>
  <c r="EE954" i="20"/>
  <c r="EE955" i="20"/>
  <c r="EE956" i="20"/>
  <c r="EE957" i="20"/>
  <c r="EE958" i="20"/>
  <c r="EE959" i="20"/>
  <c r="EE960" i="20"/>
  <c r="EE961" i="20"/>
  <c r="EE962" i="20"/>
  <c r="EE963" i="20"/>
  <c r="EE964" i="20"/>
  <c r="EE965" i="20"/>
  <c r="EE966" i="20"/>
  <c r="EE967" i="20"/>
  <c r="EE968" i="20"/>
  <c r="EE969" i="20"/>
  <c r="EE970" i="20"/>
  <c r="EE971" i="20"/>
  <c r="EE972" i="20"/>
  <c r="EE973" i="20"/>
  <c r="EE974" i="20"/>
  <c r="EE975" i="20"/>
  <c r="EE976" i="20"/>
  <c r="EE977" i="20"/>
  <c r="EE978" i="20"/>
  <c r="EE979" i="20"/>
  <c r="EE980" i="20"/>
  <c r="EE981" i="20"/>
  <c r="EE982" i="20"/>
  <c r="EE983" i="20"/>
  <c r="EE984" i="20"/>
  <c r="EE985" i="20"/>
  <c r="EE986" i="20"/>
  <c r="EE987" i="20"/>
  <c r="EE988" i="20"/>
  <c r="EE989" i="20"/>
  <c r="EE990" i="20"/>
  <c r="EE991" i="20"/>
  <c r="EE992" i="20"/>
  <c r="EE993" i="20"/>
  <c r="EE994" i="20"/>
  <c r="EE995" i="20"/>
  <c r="EE996" i="20"/>
  <c r="EE997" i="20"/>
  <c r="EE998" i="20"/>
  <c r="EE999" i="20"/>
  <c r="EE1000" i="20"/>
  <c r="EE1001" i="20"/>
  <c r="EE1002" i="20"/>
  <c r="ED1" i="20"/>
  <c r="ED2" i="20"/>
  <c r="ED3" i="20"/>
  <c r="ED4" i="20"/>
  <c r="ED5" i="20"/>
  <c r="ED6" i="20"/>
  <c r="ED7" i="20"/>
  <c r="ED8" i="20"/>
  <c r="ED9" i="20"/>
  <c r="ED10" i="20"/>
  <c r="ED11" i="20"/>
  <c r="ED12" i="20"/>
  <c r="ED13" i="20"/>
  <c r="ED14" i="20"/>
  <c r="ED15" i="20"/>
  <c r="ED16" i="20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D59" i="20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D73" i="20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D97" i="20"/>
  <c r="ED98" i="20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D126" i="20"/>
  <c r="ED127" i="20"/>
  <c r="ED128" i="20"/>
  <c r="ED129" i="20"/>
  <c r="ED130" i="20"/>
  <c r="ED131" i="20"/>
  <c r="ED132" i="20"/>
  <c r="ED133" i="20"/>
  <c r="ED134" i="20"/>
  <c r="ED135" i="20"/>
  <c r="ED136" i="20"/>
  <c r="ED137" i="20"/>
  <c r="ED138" i="20"/>
  <c r="ED139" i="20"/>
  <c r="ED140" i="20"/>
  <c r="ED141" i="20"/>
  <c r="ED142" i="20"/>
  <c r="ED143" i="20"/>
  <c r="ED144" i="20"/>
  <c r="ED145" i="20"/>
  <c r="ED146" i="20"/>
  <c r="ED147" i="20"/>
  <c r="ED148" i="20"/>
  <c r="ED149" i="20"/>
  <c r="ED150" i="20"/>
  <c r="ED151" i="20"/>
  <c r="ED152" i="20"/>
  <c r="ED153" i="20"/>
  <c r="ED154" i="20"/>
  <c r="ED155" i="20"/>
  <c r="ED156" i="20"/>
  <c r="ED157" i="20"/>
  <c r="ED158" i="20"/>
  <c r="ED159" i="20"/>
  <c r="ED160" i="20"/>
  <c r="ED161" i="20"/>
  <c r="ED162" i="20"/>
  <c r="ED163" i="20"/>
  <c r="ED164" i="20"/>
  <c r="ED165" i="20"/>
  <c r="ED166" i="20"/>
  <c r="ED167" i="20"/>
  <c r="ED168" i="20"/>
  <c r="ED169" i="20"/>
  <c r="ED170" i="20"/>
  <c r="ED171" i="20"/>
  <c r="ED172" i="20"/>
  <c r="ED173" i="20"/>
  <c r="ED174" i="20"/>
  <c r="ED175" i="20"/>
  <c r="ED176" i="20"/>
  <c r="ED177" i="20"/>
  <c r="ED178" i="20"/>
  <c r="ED179" i="20"/>
  <c r="ED180" i="20"/>
  <c r="ED181" i="20"/>
  <c r="ED182" i="20"/>
  <c r="ED183" i="20"/>
  <c r="ED184" i="20"/>
  <c r="ED185" i="20"/>
  <c r="ED186" i="20"/>
  <c r="ED187" i="20"/>
  <c r="ED188" i="20"/>
  <c r="ED189" i="20"/>
  <c r="ED190" i="20"/>
  <c r="ED191" i="20"/>
  <c r="ED192" i="20"/>
  <c r="ED193" i="20"/>
  <c r="ED194" i="20"/>
  <c r="ED195" i="20"/>
  <c r="ED196" i="20"/>
  <c r="ED197" i="20"/>
  <c r="ED198" i="20"/>
  <c r="ED199" i="20"/>
  <c r="ED200" i="20"/>
  <c r="ED201" i="20"/>
  <c r="ED202" i="20"/>
  <c r="ED203" i="20"/>
  <c r="ED204" i="20"/>
  <c r="ED205" i="20"/>
  <c r="ED206" i="20"/>
  <c r="ED207" i="20"/>
  <c r="ED208" i="20"/>
  <c r="ED209" i="20"/>
  <c r="ED210" i="20"/>
  <c r="ED211" i="20"/>
  <c r="ED212" i="20"/>
  <c r="ED213" i="20"/>
  <c r="ED214" i="20"/>
  <c r="ED215" i="20"/>
  <c r="ED216" i="20"/>
  <c r="ED217" i="20"/>
  <c r="ED218" i="20"/>
  <c r="ED219" i="20"/>
  <c r="ED220" i="20"/>
  <c r="ED221" i="20"/>
  <c r="ED222" i="20"/>
  <c r="ED223" i="20"/>
  <c r="ED224" i="20"/>
  <c r="ED225" i="20"/>
  <c r="ED226" i="20"/>
  <c r="ED227" i="20"/>
  <c r="ED228" i="20"/>
  <c r="ED229" i="20"/>
  <c r="ED230" i="20"/>
  <c r="ED231" i="20"/>
  <c r="ED232" i="20"/>
  <c r="ED233" i="20"/>
  <c r="ED234" i="20"/>
  <c r="ED235" i="20"/>
  <c r="ED236" i="20"/>
  <c r="ED237" i="20"/>
  <c r="ED238" i="20"/>
  <c r="ED239" i="20"/>
  <c r="ED240" i="20"/>
  <c r="ED241" i="20"/>
  <c r="ED242" i="20"/>
  <c r="ED243" i="20"/>
  <c r="ED244" i="20"/>
  <c r="ED245" i="20"/>
  <c r="ED246" i="20"/>
  <c r="ED247" i="20"/>
  <c r="ED248" i="20"/>
  <c r="ED249" i="20"/>
  <c r="ED250" i="20"/>
  <c r="ED251" i="20"/>
  <c r="ED252" i="20"/>
  <c r="ED253" i="20"/>
  <c r="ED254" i="20"/>
  <c r="ED255" i="20"/>
  <c r="ED256" i="20"/>
  <c r="ED257" i="20"/>
  <c r="ED258" i="20"/>
  <c r="ED259" i="20"/>
  <c r="ED260" i="20"/>
  <c r="ED261" i="20"/>
  <c r="ED262" i="20"/>
  <c r="ED263" i="20"/>
  <c r="ED264" i="20"/>
  <c r="ED265" i="20"/>
  <c r="ED266" i="20"/>
  <c r="ED267" i="20"/>
  <c r="ED268" i="20"/>
  <c r="ED269" i="20"/>
  <c r="ED270" i="20"/>
  <c r="ED271" i="20"/>
  <c r="ED272" i="20"/>
  <c r="ED273" i="20"/>
  <c r="ED274" i="20"/>
  <c r="ED275" i="20"/>
  <c r="ED276" i="20"/>
  <c r="ED277" i="20"/>
  <c r="ED278" i="20"/>
  <c r="ED279" i="20"/>
  <c r="ED280" i="20"/>
  <c r="ED281" i="20"/>
  <c r="ED282" i="20"/>
  <c r="ED283" i="20"/>
  <c r="ED284" i="20"/>
  <c r="ED285" i="20"/>
  <c r="ED286" i="20"/>
  <c r="ED287" i="20"/>
  <c r="ED288" i="20"/>
  <c r="ED289" i="20"/>
  <c r="ED290" i="20"/>
  <c r="ED291" i="20"/>
  <c r="ED292" i="20"/>
  <c r="ED293" i="20"/>
  <c r="ED294" i="20"/>
  <c r="ED295" i="20"/>
  <c r="ED296" i="20"/>
  <c r="ED297" i="20"/>
  <c r="ED298" i="20"/>
  <c r="ED299" i="20"/>
  <c r="ED300" i="20"/>
  <c r="ED301" i="20"/>
  <c r="ED302" i="20"/>
  <c r="ED303" i="20"/>
  <c r="ED304" i="20"/>
  <c r="ED305" i="20"/>
  <c r="ED306" i="20"/>
  <c r="ED307" i="20"/>
  <c r="ED308" i="20"/>
  <c r="ED309" i="20"/>
  <c r="ED310" i="20"/>
  <c r="ED311" i="20"/>
  <c r="ED312" i="20"/>
  <c r="ED313" i="20"/>
  <c r="ED314" i="20"/>
  <c r="ED315" i="20"/>
  <c r="ED316" i="20"/>
  <c r="ED317" i="20"/>
  <c r="ED318" i="20"/>
  <c r="ED319" i="20"/>
  <c r="ED320" i="20"/>
  <c r="ED321" i="20"/>
  <c r="ED322" i="20"/>
  <c r="ED323" i="20"/>
  <c r="ED324" i="20"/>
  <c r="ED325" i="20"/>
  <c r="ED326" i="20"/>
  <c r="ED327" i="20"/>
  <c r="ED328" i="20"/>
  <c r="ED329" i="20"/>
  <c r="ED330" i="20"/>
  <c r="ED331" i="20"/>
  <c r="ED332" i="20"/>
  <c r="ED333" i="20"/>
  <c r="ED334" i="20"/>
  <c r="ED335" i="20"/>
  <c r="ED336" i="20"/>
  <c r="ED337" i="20"/>
  <c r="ED338" i="20"/>
  <c r="ED339" i="20"/>
  <c r="ED340" i="20"/>
  <c r="ED341" i="20"/>
  <c r="ED342" i="20"/>
  <c r="ED343" i="20"/>
  <c r="ED344" i="20"/>
  <c r="ED345" i="20"/>
  <c r="ED346" i="20"/>
  <c r="ED347" i="20"/>
  <c r="ED348" i="20"/>
  <c r="ED349" i="20"/>
  <c r="ED350" i="20"/>
  <c r="ED351" i="20"/>
  <c r="ED352" i="20"/>
  <c r="ED353" i="20"/>
  <c r="ED354" i="20"/>
  <c r="ED355" i="20"/>
  <c r="ED356" i="20"/>
  <c r="ED357" i="20"/>
  <c r="ED358" i="20"/>
  <c r="ED359" i="20"/>
  <c r="ED360" i="20"/>
  <c r="ED361" i="20"/>
  <c r="ED362" i="20"/>
  <c r="ED363" i="20"/>
  <c r="ED364" i="20"/>
  <c r="ED365" i="20"/>
  <c r="ED366" i="20"/>
  <c r="ED367" i="20"/>
  <c r="ED368" i="20"/>
  <c r="ED369" i="20"/>
  <c r="ED370" i="20"/>
  <c r="ED371" i="20"/>
  <c r="ED372" i="20"/>
  <c r="ED373" i="20"/>
  <c r="ED374" i="20"/>
  <c r="ED375" i="20"/>
  <c r="ED376" i="20"/>
  <c r="ED377" i="20"/>
  <c r="ED378" i="20"/>
  <c r="ED379" i="20"/>
  <c r="ED380" i="20"/>
  <c r="ED381" i="20"/>
  <c r="ED382" i="20"/>
  <c r="ED383" i="20"/>
  <c r="ED384" i="20"/>
  <c r="ED385" i="20"/>
  <c r="ED386" i="20"/>
  <c r="ED387" i="20"/>
  <c r="ED388" i="20"/>
  <c r="ED389" i="20"/>
  <c r="ED390" i="20"/>
  <c r="ED391" i="20"/>
  <c r="ED392" i="20"/>
  <c r="ED393" i="20"/>
  <c r="ED394" i="20"/>
  <c r="ED395" i="20"/>
  <c r="ED396" i="20"/>
  <c r="ED397" i="20"/>
  <c r="ED398" i="20"/>
  <c r="ED399" i="20"/>
  <c r="ED400" i="20"/>
  <c r="ED401" i="20"/>
  <c r="ED402" i="20"/>
  <c r="ED403" i="20"/>
  <c r="ED404" i="20"/>
  <c r="ED405" i="20"/>
  <c r="ED406" i="20"/>
  <c r="ED407" i="20"/>
  <c r="ED408" i="20"/>
  <c r="ED409" i="20"/>
  <c r="ED410" i="20"/>
  <c r="ED411" i="20"/>
  <c r="ED412" i="20"/>
  <c r="ED413" i="20"/>
  <c r="ED414" i="20"/>
  <c r="ED415" i="20"/>
  <c r="ED416" i="20"/>
  <c r="ED417" i="20"/>
  <c r="ED418" i="20"/>
  <c r="ED419" i="20"/>
  <c r="ED420" i="20"/>
  <c r="ED421" i="20"/>
  <c r="ED422" i="20"/>
  <c r="ED423" i="20"/>
  <c r="ED424" i="20"/>
  <c r="ED425" i="20"/>
  <c r="ED426" i="20"/>
  <c r="ED427" i="20"/>
  <c r="ED428" i="20"/>
  <c r="ED429" i="20"/>
  <c r="ED430" i="20"/>
  <c r="ED431" i="20"/>
  <c r="ED432" i="20"/>
  <c r="ED433" i="20"/>
  <c r="ED434" i="20"/>
  <c r="ED435" i="20"/>
  <c r="ED436" i="20"/>
  <c r="ED437" i="20"/>
  <c r="ED438" i="20"/>
  <c r="ED439" i="20"/>
  <c r="ED440" i="20"/>
  <c r="ED441" i="20"/>
  <c r="ED442" i="20"/>
  <c r="ED443" i="20"/>
  <c r="ED444" i="20"/>
  <c r="ED445" i="20"/>
  <c r="ED446" i="20"/>
  <c r="ED447" i="20"/>
  <c r="ED448" i="20"/>
  <c r="ED449" i="20"/>
  <c r="ED450" i="20"/>
  <c r="ED451" i="20"/>
  <c r="ED452" i="20"/>
  <c r="ED453" i="20"/>
  <c r="ED454" i="20"/>
  <c r="ED455" i="20"/>
  <c r="ED456" i="20"/>
  <c r="ED457" i="20"/>
  <c r="ED458" i="20"/>
  <c r="ED459" i="20"/>
  <c r="ED460" i="20"/>
  <c r="ED461" i="20"/>
  <c r="ED462" i="20"/>
  <c r="ED463" i="20"/>
  <c r="ED464" i="20"/>
  <c r="ED465" i="20"/>
  <c r="ED466" i="20"/>
  <c r="ED467" i="20"/>
  <c r="ED468" i="20"/>
  <c r="ED469" i="20"/>
  <c r="ED470" i="20"/>
  <c r="ED471" i="20"/>
  <c r="ED472" i="20"/>
  <c r="ED473" i="20"/>
  <c r="ED474" i="20"/>
  <c r="ED475" i="20"/>
  <c r="ED476" i="20"/>
  <c r="ED477" i="20"/>
  <c r="ED478" i="20"/>
  <c r="ED479" i="20"/>
  <c r="ED480" i="20"/>
  <c r="ED481" i="20"/>
  <c r="ED482" i="20"/>
  <c r="ED483" i="20"/>
  <c r="ED484" i="20"/>
  <c r="ED485" i="20"/>
  <c r="ED486" i="20"/>
  <c r="ED487" i="20"/>
  <c r="ED488" i="20"/>
  <c r="ED489" i="20"/>
  <c r="ED490" i="20"/>
  <c r="ED491" i="20"/>
  <c r="ED492" i="20"/>
  <c r="ED493" i="20"/>
  <c r="ED494" i="20"/>
  <c r="ED495" i="20"/>
  <c r="ED496" i="20"/>
  <c r="ED497" i="20"/>
  <c r="ED498" i="20"/>
  <c r="ED499" i="20"/>
  <c r="ED500" i="20"/>
  <c r="ED501" i="20"/>
  <c r="ED502" i="20"/>
  <c r="ED503" i="20"/>
  <c r="ED504" i="20"/>
  <c r="ED505" i="20"/>
  <c r="ED506" i="20"/>
  <c r="ED507" i="20"/>
  <c r="ED508" i="20"/>
  <c r="ED509" i="20"/>
  <c r="ED510" i="20"/>
  <c r="ED511" i="20"/>
  <c r="ED512" i="20"/>
  <c r="ED513" i="20"/>
  <c r="ED514" i="20"/>
  <c r="ED515" i="20"/>
  <c r="ED516" i="20"/>
  <c r="ED517" i="20"/>
  <c r="ED518" i="20"/>
  <c r="ED519" i="20"/>
  <c r="ED520" i="20"/>
  <c r="ED521" i="20"/>
  <c r="ED522" i="20"/>
  <c r="ED523" i="20"/>
  <c r="ED524" i="20"/>
  <c r="ED525" i="20"/>
  <c r="ED526" i="20"/>
  <c r="ED527" i="20"/>
  <c r="ED528" i="20"/>
  <c r="ED529" i="20"/>
  <c r="ED530" i="20"/>
  <c r="ED531" i="20"/>
  <c r="ED532" i="20"/>
  <c r="ED533" i="20"/>
  <c r="ED534" i="20"/>
  <c r="ED535" i="20"/>
  <c r="ED536" i="20"/>
  <c r="ED537" i="20"/>
  <c r="ED538" i="20"/>
  <c r="ED539" i="20"/>
  <c r="ED540" i="20"/>
  <c r="ED541" i="20"/>
  <c r="ED542" i="20"/>
  <c r="ED543" i="20"/>
  <c r="ED544" i="20"/>
  <c r="ED545" i="20"/>
  <c r="ED546" i="20"/>
  <c r="ED547" i="20"/>
  <c r="ED548" i="20"/>
  <c r="ED549" i="20"/>
  <c r="ED550" i="20"/>
  <c r="ED551" i="20"/>
  <c r="ED552" i="20"/>
  <c r="ED553" i="20"/>
  <c r="ED554" i="20"/>
  <c r="ED555" i="20"/>
  <c r="ED556" i="20"/>
  <c r="ED557" i="20"/>
  <c r="ED558" i="20"/>
  <c r="ED559" i="20"/>
  <c r="ED560" i="20"/>
  <c r="ED561" i="20"/>
  <c r="ED562" i="20"/>
  <c r="ED563" i="20"/>
  <c r="ED564" i="20"/>
  <c r="ED565" i="20"/>
  <c r="ED566" i="20"/>
  <c r="ED567" i="20"/>
  <c r="ED568" i="20"/>
  <c r="ED569" i="20"/>
  <c r="ED570" i="20"/>
  <c r="ED571" i="20"/>
  <c r="ED572" i="20"/>
  <c r="ED573" i="20"/>
  <c r="ED574" i="20"/>
  <c r="ED575" i="20"/>
  <c r="ED576" i="20"/>
  <c r="ED577" i="20"/>
  <c r="ED578" i="20"/>
  <c r="ED579" i="20"/>
  <c r="ED580" i="20"/>
  <c r="ED581" i="20"/>
  <c r="ED582" i="20"/>
  <c r="ED583" i="20"/>
  <c r="ED584" i="20"/>
  <c r="ED585" i="20"/>
  <c r="ED586" i="20"/>
  <c r="ED587" i="20"/>
  <c r="ED588" i="20"/>
  <c r="ED589" i="20"/>
  <c r="ED590" i="20"/>
  <c r="ED591" i="20"/>
  <c r="ED592" i="20"/>
  <c r="ED593" i="20"/>
  <c r="ED594" i="20"/>
  <c r="ED595" i="20"/>
  <c r="ED596" i="20"/>
  <c r="ED597" i="20"/>
  <c r="ED598" i="20"/>
  <c r="ED599" i="20"/>
  <c r="ED600" i="20"/>
  <c r="ED601" i="20"/>
  <c r="ED602" i="20"/>
  <c r="ED603" i="20"/>
  <c r="ED604" i="20"/>
  <c r="ED605" i="20"/>
  <c r="ED606" i="20"/>
  <c r="ED607" i="20"/>
  <c r="ED608" i="20"/>
  <c r="ED609" i="20"/>
  <c r="ED610" i="20"/>
  <c r="ED611" i="20"/>
  <c r="ED612" i="20"/>
  <c r="ED613" i="20"/>
  <c r="ED614" i="20"/>
  <c r="ED615" i="20"/>
  <c r="ED616" i="20"/>
  <c r="ED617" i="20"/>
  <c r="ED618" i="20"/>
  <c r="ED619" i="20"/>
  <c r="ED620" i="20"/>
  <c r="ED621" i="20"/>
  <c r="ED622" i="20"/>
  <c r="ED623" i="20"/>
  <c r="ED624" i="20"/>
  <c r="ED625" i="20"/>
  <c r="ED626" i="20"/>
  <c r="ED627" i="20"/>
  <c r="ED628" i="20"/>
  <c r="ED629" i="20"/>
  <c r="ED630" i="20"/>
  <c r="ED631" i="20"/>
  <c r="ED632" i="20"/>
  <c r="ED633" i="20"/>
  <c r="ED634" i="20"/>
  <c r="ED635" i="20"/>
  <c r="ED636" i="20"/>
  <c r="ED637" i="20"/>
  <c r="ED638" i="20"/>
  <c r="ED639" i="20"/>
  <c r="ED640" i="20"/>
  <c r="ED641" i="20"/>
  <c r="ED642" i="20"/>
  <c r="ED643" i="20"/>
  <c r="ED644" i="20"/>
  <c r="ED645" i="20"/>
  <c r="ED646" i="20"/>
  <c r="ED647" i="20"/>
  <c r="ED648" i="20"/>
  <c r="ED649" i="20"/>
  <c r="ED650" i="20"/>
  <c r="ED651" i="20"/>
  <c r="ED652" i="20"/>
  <c r="ED653" i="20"/>
  <c r="ED654" i="20"/>
  <c r="ED655" i="20"/>
  <c r="ED656" i="20"/>
  <c r="ED657" i="20"/>
  <c r="ED658" i="20"/>
  <c r="ED659" i="20"/>
  <c r="ED660" i="20"/>
  <c r="ED661" i="20"/>
  <c r="ED662" i="20"/>
  <c r="ED663" i="20"/>
  <c r="ED664" i="20"/>
  <c r="ED665" i="20"/>
  <c r="ED666" i="20"/>
  <c r="ED667" i="20"/>
  <c r="ED668" i="20"/>
  <c r="ED669" i="20"/>
  <c r="ED670" i="20"/>
  <c r="ED671" i="20"/>
  <c r="ED672" i="20"/>
  <c r="ED673" i="20"/>
  <c r="ED674" i="20"/>
  <c r="ED675" i="20"/>
  <c r="ED676" i="20"/>
  <c r="ED677" i="20"/>
  <c r="ED678" i="20"/>
  <c r="ED679" i="20"/>
  <c r="ED680" i="20"/>
  <c r="ED681" i="20"/>
  <c r="ED682" i="20"/>
  <c r="ED683" i="20"/>
  <c r="ED684" i="20"/>
  <c r="ED685" i="20"/>
  <c r="ED686" i="20"/>
  <c r="ED687" i="20"/>
  <c r="ED688" i="20"/>
  <c r="ED689" i="20"/>
  <c r="ED690" i="20"/>
  <c r="ED691" i="20"/>
  <c r="ED692" i="20"/>
  <c r="ED693" i="20"/>
  <c r="ED694" i="20"/>
  <c r="ED695" i="20"/>
  <c r="ED696" i="20"/>
  <c r="ED697" i="20"/>
  <c r="ED698" i="20"/>
  <c r="ED699" i="20"/>
  <c r="ED700" i="20"/>
  <c r="ED701" i="20"/>
  <c r="ED702" i="20"/>
  <c r="ED703" i="20"/>
  <c r="ED704" i="20"/>
  <c r="ED705" i="20"/>
  <c r="ED706" i="20"/>
  <c r="ED707" i="20"/>
  <c r="ED708" i="20"/>
  <c r="ED709" i="20"/>
  <c r="ED710" i="20"/>
  <c r="ED711" i="20"/>
  <c r="ED712" i="20"/>
  <c r="ED713" i="20"/>
  <c r="ED714" i="20"/>
  <c r="ED715" i="20"/>
  <c r="ED716" i="20"/>
  <c r="ED717" i="20"/>
  <c r="ED718" i="20"/>
  <c r="ED719" i="20"/>
  <c r="ED720" i="20"/>
  <c r="ED721" i="20"/>
  <c r="ED722" i="20"/>
  <c r="ED723" i="20"/>
  <c r="ED724" i="20"/>
  <c r="ED725" i="20"/>
  <c r="ED726" i="20"/>
  <c r="ED727" i="20"/>
  <c r="ED728" i="20"/>
  <c r="ED729" i="20"/>
  <c r="ED730" i="20"/>
  <c r="ED731" i="20"/>
  <c r="ED732" i="20"/>
  <c r="ED733" i="20"/>
  <c r="ED734" i="20"/>
  <c r="ED735" i="20"/>
  <c r="ED736" i="20"/>
  <c r="ED737" i="20"/>
  <c r="ED738" i="20"/>
  <c r="ED739" i="20"/>
  <c r="ED740" i="20"/>
  <c r="ED741" i="20"/>
  <c r="ED742" i="20"/>
  <c r="ED743" i="20"/>
  <c r="ED744" i="20"/>
  <c r="ED745" i="20"/>
  <c r="ED746" i="20"/>
  <c r="ED747" i="20"/>
  <c r="ED748" i="20"/>
  <c r="ED749" i="20"/>
  <c r="ED750" i="20"/>
  <c r="ED751" i="20"/>
  <c r="ED752" i="20"/>
  <c r="ED753" i="20"/>
  <c r="ED754" i="20"/>
  <c r="ED755" i="20"/>
  <c r="ED756" i="20"/>
  <c r="ED757" i="20"/>
  <c r="ED758" i="20"/>
  <c r="ED759" i="20"/>
  <c r="ED760" i="20"/>
  <c r="ED761" i="20"/>
  <c r="ED762" i="20"/>
  <c r="ED763" i="20"/>
  <c r="ED764" i="20"/>
  <c r="ED765" i="20"/>
  <c r="ED766" i="20"/>
  <c r="ED767" i="20"/>
  <c r="ED768" i="20"/>
  <c r="ED769" i="20"/>
  <c r="ED770" i="20"/>
  <c r="ED771" i="20"/>
  <c r="ED772" i="20"/>
  <c r="ED773" i="20"/>
  <c r="ED774" i="20"/>
  <c r="ED775" i="20"/>
  <c r="ED776" i="20"/>
  <c r="ED777" i="20"/>
  <c r="ED778" i="20"/>
  <c r="ED779" i="20"/>
  <c r="ED780" i="20"/>
  <c r="ED781" i="20"/>
  <c r="ED782" i="20"/>
  <c r="ED783" i="20"/>
  <c r="ED784" i="20"/>
  <c r="ED785" i="20"/>
  <c r="ED786" i="20"/>
  <c r="ED787" i="20"/>
  <c r="ED788" i="20"/>
  <c r="ED789" i="20"/>
  <c r="ED790" i="20"/>
  <c r="ED791" i="20"/>
  <c r="ED792" i="20"/>
  <c r="ED793" i="20"/>
  <c r="ED794" i="20"/>
  <c r="ED795" i="20"/>
  <c r="ED796" i="20"/>
  <c r="ED797" i="20"/>
  <c r="ED798" i="20"/>
  <c r="ED799" i="20"/>
  <c r="ED800" i="20"/>
  <c r="ED801" i="20"/>
  <c r="ED802" i="20"/>
  <c r="ED803" i="20"/>
  <c r="ED804" i="20"/>
  <c r="ED805" i="20"/>
  <c r="ED806" i="20"/>
  <c r="ED807" i="20"/>
  <c r="ED808" i="20"/>
  <c r="ED809" i="20"/>
  <c r="ED810" i="20"/>
  <c r="ED811" i="20"/>
  <c r="ED812" i="20"/>
  <c r="ED813" i="20"/>
  <c r="ED814" i="20"/>
  <c r="ED815" i="20"/>
  <c r="ED816" i="20"/>
  <c r="ED817" i="20"/>
  <c r="ED818" i="20"/>
  <c r="ED819" i="20"/>
  <c r="ED820" i="20"/>
  <c r="ED821" i="20"/>
  <c r="ED822" i="20"/>
  <c r="ED823" i="20"/>
  <c r="ED824" i="20"/>
  <c r="ED825" i="20"/>
  <c r="ED826" i="20"/>
  <c r="ED827" i="20"/>
  <c r="ED828" i="20"/>
  <c r="ED829" i="20"/>
  <c r="ED830" i="20"/>
  <c r="ED831" i="20"/>
  <c r="ED832" i="20"/>
  <c r="ED833" i="20"/>
  <c r="ED834" i="20"/>
  <c r="ED835" i="20"/>
  <c r="ED836" i="20"/>
  <c r="ED837" i="20"/>
  <c r="ED838" i="20"/>
  <c r="ED839" i="20"/>
  <c r="ED840" i="20"/>
  <c r="ED841" i="20"/>
  <c r="ED842" i="20"/>
  <c r="ED843" i="20"/>
  <c r="ED844" i="20"/>
  <c r="ED845" i="20"/>
  <c r="ED846" i="20"/>
  <c r="ED847" i="20"/>
  <c r="ED848" i="20"/>
  <c r="ED849" i="20"/>
  <c r="ED850" i="20"/>
  <c r="ED851" i="20"/>
  <c r="ED852" i="20"/>
  <c r="ED853" i="20"/>
  <c r="ED854" i="20"/>
  <c r="ED855" i="20"/>
  <c r="ED856" i="20"/>
  <c r="ED857" i="20"/>
  <c r="ED858" i="20"/>
  <c r="ED859" i="20"/>
  <c r="ED860" i="20"/>
  <c r="ED861" i="20"/>
  <c r="ED862" i="20"/>
  <c r="ED863" i="20"/>
  <c r="ED864" i="20"/>
  <c r="ED865" i="20"/>
  <c r="ED866" i="20"/>
  <c r="ED867" i="20"/>
  <c r="ED868" i="20"/>
  <c r="ED869" i="20"/>
  <c r="ED870" i="20"/>
  <c r="ED871" i="20"/>
  <c r="ED872" i="20"/>
  <c r="ED873" i="20"/>
  <c r="ED874" i="20"/>
  <c r="ED875" i="20"/>
  <c r="ED876" i="20"/>
  <c r="ED877" i="20"/>
  <c r="ED878" i="20"/>
  <c r="ED879" i="20"/>
  <c r="ED880" i="20"/>
  <c r="ED881" i="20"/>
  <c r="ED882" i="20"/>
  <c r="ED883" i="20"/>
  <c r="ED884" i="20"/>
  <c r="ED885" i="20"/>
  <c r="ED886" i="20"/>
  <c r="ED887" i="20"/>
  <c r="ED888" i="20"/>
  <c r="ED889" i="20"/>
  <c r="ED890" i="20"/>
  <c r="ED891" i="20"/>
  <c r="ED892" i="20"/>
  <c r="ED893" i="20"/>
  <c r="ED894" i="20"/>
  <c r="ED895" i="20"/>
  <c r="ED896" i="20"/>
  <c r="ED897" i="20"/>
  <c r="ED898" i="20"/>
  <c r="ED899" i="20"/>
  <c r="ED900" i="20"/>
  <c r="ED901" i="20"/>
  <c r="ED902" i="20"/>
  <c r="ED903" i="20"/>
  <c r="ED904" i="20"/>
  <c r="ED905" i="20"/>
  <c r="ED906" i="20"/>
  <c r="ED907" i="20"/>
  <c r="ED908" i="20"/>
  <c r="ED909" i="20"/>
  <c r="ED910" i="20"/>
  <c r="ED911" i="20"/>
  <c r="ED912" i="20"/>
  <c r="ED913" i="20"/>
  <c r="ED914" i="20"/>
  <c r="ED915" i="20"/>
  <c r="ED916" i="20"/>
  <c r="ED917" i="20"/>
  <c r="ED918" i="20"/>
  <c r="ED919" i="20"/>
  <c r="ED920" i="20"/>
  <c r="ED921" i="20"/>
  <c r="ED922" i="20"/>
  <c r="ED923" i="20"/>
  <c r="ED924" i="20"/>
  <c r="ED925" i="20"/>
  <c r="ED926" i="20"/>
  <c r="ED927" i="20"/>
  <c r="ED928" i="20"/>
  <c r="ED929" i="20"/>
  <c r="ED930" i="20"/>
  <c r="ED931" i="20"/>
  <c r="ED932" i="20"/>
  <c r="ED933" i="20"/>
  <c r="ED934" i="20"/>
  <c r="ED935" i="20"/>
  <c r="ED936" i="20"/>
  <c r="ED937" i="20"/>
  <c r="ED938" i="20"/>
  <c r="ED939" i="20"/>
  <c r="ED940" i="20"/>
  <c r="ED941" i="20"/>
  <c r="ED942" i="20"/>
  <c r="ED943" i="20"/>
  <c r="ED944" i="20"/>
  <c r="ED945" i="20"/>
  <c r="ED946" i="20"/>
  <c r="ED947" i="20"/>
  <c r="ED948" i="20"/>
  <c r="ED949" i="20"/>
  <c r="ED950" i="20"/>
  <c r="ED951" i="20"/>
  <c r="ED952" i="20"/>
  <c r="ED953" i="20"/>
  <c r="ED954" i="20"/>
  <c r="ED955" i="20"/>
  <c r="ED956" i="20"/>
  <c r="ED957" i="20"/>
  <c r="ED958" i="20"/>
  <c r="ED959" i="20"/>
  <c r="ED960" i="20"/>
  <c r="ED961" i="20"/>
  <c r="ED962" i="20"/>
  <c r="ED963" i="20"/>
  <c r="ED964" i="20"/>
  <c r="ED965" i="20"/>
  <c r="ED966" i="20"/>
  <c r="ED967" i="20"/>
  <c r="ED968" i="20"/>
  <c r="ED969" i="20"/>
  <c r="ED970" i="20"/>
  <c r="ED971" i="20"/>
  <c r="ED972" i="20"/>
  <c r="ED973" i="20"/>
  <c r="ED974" i="20"/>
  <c r="ED975" i="20"/>
  <c r="ED976" i="20"/>
  <c r="ED977" i="20"/>
  <c r="ED978" i="20"/>
  <c r="ED979" i="20"/>
  <c r="EE49" i="20" l="1"/>
  <c r="EF345" i="20"/>
  <c r="EF412" i="20"/>
  <c r="EF494" i="20"/>
  <c r="EF402" i="20"/>
  <c r="EF366" i="20"/>
  <c r="EF274" i="20"/>
  <c r="EF266" i="20"/>
  <c r="EE429" i="20"/>
  <c r="EE93" i="20"/>
  <c r="EE286" i="20"/>
  <c r="EE58" i="20"/>
  <c r="EE258" i="20"/>
  <c r="EE222" i="20"/>
  <c r="EE90" i="20"/>
  <c r="EE203" i="20"/>
  <c r="EE218" i="20"/>
  <c r="EE476" i="20"/>
  <c r="EE452" i="20"/>
  <c r="EE444" i="20"/>
  <c r="EE436" i="20"/>
  <c r="EE420" i="20"/>
  <c r="EE412" i="20"/>
  <c r="EE388" i="20"/>
  <c r="EE380" i="20"/>
  <c r="EE36" i="20"/>
  <c r="EF444" i="20"/>
  <c r="EF312" i="20"/>
  <c r="EF476" i="20"/>
  <c r="EF448" i="20"/>
  <c r="EF376" i="20"/>
  <c r="EF316" i="20"/>
  <c r="EE387" i="20"/>
  <c r="EE367" i="20"/>
  <c r="EE359" i="20"/>
  <c r="EE339" i="20"/>
  <c r="EE331" i="20"/>
  <c r="EE327" i="20"/>
  <c r="EE323" i="20"/>
  <c r="EE311" i="20"/>
  <c r="EE295" i="20"/>
  <c r="EE291" i="20"/>
  <c r="EE275" i="20"/>
  <c r="EE259" i="20"/>
  <c r="EE199" i="20"/>
  <c r="EE163" i="20"/>
  <c r="EE35" i="20"/>
  <c r="EE108" i="20"/>
  <c r="EF431" i="20"/>
  <c r="EF411" i="20"/>
  <c r="EF375" i="20"/>
  <c r="EF335" i="20"/>
  <c r="EE474" i="20"/>
  <c r="EE378" i="20"/>
  <c r="EE250" i="20"/>
  <c r="EE186" i="20"/>
  <c r="EF430" i="20"/>
  <c r="EF283" i="20"/>
  <c r="EF466" i="20"/>
  <c r="EF358" i="20"/>
  <c r="EF330" i="20"/>
  <c r="EF298" i="20"/>
  <c r="EF499" i="20"/>
  <c r="EF339" i="20"/>
  <c r="EF247" i="20"/>
  <c r="EE382" i="20"/>
  <c r="EE1" i="20"/>
  <c r="EF302" i="20"/>
  <c r="EE489" i="20"/>
  <c r="EE485" i="20"/>
  <c r="EE481" i="20"/>
  <c r="EE477" i="20"/>
  <c r="EE473" i="20"/>
  <c r="EE469" i="20"/>
  <c r="EE465" i="20"/>
  <c r="EE461" i="20"/>
  <c r="EE453" i="20"/>
  <c r="EE449" i="20"/>
  <c r="EE445" i="20"/>
  <c r="EE441" i="20"/>
  <c r="EE437" i="20"/>
  <c r="EE433" i="20"/>
  <c r="EE425" i="20"/>
  <c r="EE421" i="20"/>
  <c r="EE417" i="20"/>
  <c r="EE413" i="20"/>
  <c r="EE409" i="20"/>
  <c r="EE405" i="20"/>
  <c r="EE401" i="20"/>
  <c r="EE397" i="20"/>
  <c r="EE393" i="20"/>
  <c r="EE389" i="20"/>
  <c r="EE385" i="20"/>
  <c r="EE381" i="20"/>
  <c r="EE377" i="20"/>
  <c r="EE373" i="20"/>
  <c r="EE369" i="20"/>
  <c r="EE364" i="20"/>
  <c r="EE361" i="20"/>
  <c r="EE353" i="20"/>
  <c r="EE349" i="20"/>
  <c r="EE345" i="20"/>
  <c r="EE337" i="20"/>
  <c r="EE333" i="20"/>
  <c r="EE325" i="20"/>
  <c r="EE321" i="20"/>
  <c r="EE317" i="20"/>
  <c r="EE313" i="20"/>
  <c r="EE309" i="20"/>
  <c r="EE305" i="20"/>
  <c r="EE297" i="20"/>
  <c r="EE293" i="20"/>
  <c r="EE289" i="20"/>
  <c r="EE285" i="20"/>
  <c r="EE281" i="20"/>
  <c r="EE273" i="20"/>
  <c r="EE269" i="20"/>
  <c r="EE265" i="20"/>
  <c r="EE261" i="20"/>
  <c r="EE257" i="20"/>
  <c r="EE253" i="20"/>
  <c r="EE249" i="20"/>
  <c r="EE245" i="20"/>
  <c r="EE241" i="20"/>
  <c r="EE233" i="20"/>
  <c r="EE225" i="20"/>
  <c r="EE221" i="20"/>
  <c r="EE217" i="20"/>
  <c r="EE213" i="20"/>
  <c r="EE209" i="20"/>
  <c r="EE205" i="20"/>
  <c r="EE197" i="20"/>
  <c r="EE193" i="20"/>
  <c r="EE189" i="20"/>
  <c r="EE185" i="20"/>
  <c r="EE181" i="20"/>
  <c r="EE177" i="20"/>
  <c r="EE169" i="20"/>
  <c r="EE161" i="20"/>
  <c r="EE157" i="20"/>
  <c r="EE153" i="20"/>
  <c r="EE149" i="20"/>
  <c r="EE145" i="20"/>
  <c r="EE141" i="20"/>
  <c r="EE137" i="20"/>
  <c r="EE133" i="20"/>
  <c r="EE129" i="20"/>
  <c r="EE125" i="20"/>
  <c r="EE121" i="20"/>
  <c r="EE117" i="20"/>
  <c r="EE113" i="20"/>
  <c r="EE105" i="20"/>
  <c r="EE101" i="20"/>
  <c r="EE97" i="20"/>
  <c r="EE89" i="20"/>
  <c r="EE81" i="20"/>
  <c r="EE77" i="20"/>
  <c r="EE69" i="20"/>
  <c r="EE65" i="20"/>
  <c r="EE61" i="20"/>
  <c r="EE57" i="20"/>
  <c r="EE53" i="20"/>
  <c r="EE45" i="20"/>
  <c r="EE41" i="20"/>
  <c r="EE37" i="20"/>
  <c r="EE33" i="20"/>
  <c r="EE29" i="20"/>
  <c r="EE25" i="20"/>
  <c r="EE21" i="20"/>
  <c r="EE17" i="20"/>
  <c r="EE13" i="20"/>
  <c r="EE9" i="20"/>
  <c r="EE5" i="20"/>
  <c r="EF501" i="20"/>
  <c r="EF473" i="20"/>
  <c r="EF281" i="20"/>
  <c r="EE442" i="20"/>
  <c r="EF385" i="20"/>
  <c r="EF321" i="20"/>
  <c r="EF257" i="20"/>
  <c r="EF495" i="20"/>
  <c r="EE419" i="20"/>
  <c r="EF481" i="20"/>
  <c r="EF449" i="20"/>
  <c r="EF417" i="20"/>
  <c r="EF353" i="20"/>
  <c r="EF289" i="20"/>
  <c r="EF265" i="20"/>
  <c r="EF500" i="20"/>
  <c r="EF496" i="20"/>
  <c r="EF492" i="20"/>
  <c r="EF488" i="20"/>
  <c r="EF484" i="20"/>
  <c r="EF480" i="20"/>
  <c r="EF472" i="20"/>
  <c r="EF468" i="20"/>
  <c r="EF464" i="20"/>
  <c r="EF460" i="20"/>
  <c r="EF456" i="20"/>
  <c r="EF452" i="20"/>
  <c r="EF440" i="20"/>
  <c r="EF436" i="20"/>
  <c r="EF432" i="20"/>
  <c r="EF428" i="20"/>
  <c r="EF424" i="20"/>
  <c r="EF420" i="20"/>
  <c r="EF416" i="20"/>
  <c r="EF404" i="20"/>
  <c r="EF400" i="20"/>
  <c r="EF396" i="20"/>
  <c r="EF392" i="20"/>
  <c r="EF388" i="20"/>
  <c r="EF384" i="20"/>
  <c r="EF380" i="20"/>
  <c r="EF372" i="20"/>
  <c r="EF368" i="20"/>
  <c r="EF364" i="20"/>
  <c r="EF360" i="20"/>
  <c r="EF356" i="20"/>
  <c r="EF352" i="20"/>
  <c r="EF348" i="20"/>
  <c r="EF344" i="20"/>
  <c r="EF340" i="20"/>
  <c r="EF336" i="20"/>
  <c r="EF332" i="20"/>
  <c r="EF328" i="20"/>
  <c r="EF324" i="20"/>
  <c r="EF320" i="20"/>
  <c r="EF308" i="20"/>
  <c r="EF304" i="20"/>
  <c r="EF300" i="20"/>
  <c r="EF296" i="20"/>
  <c r="EF292" i="20"/>
  <c r="EF288" i="20"/>
  <c r="EF284" i="20"/>
  <c r="EF280" i="20"/>
  <c r="EF276" i="20"/>
  <c r="EF272" i="20"/>
  <c r="EF268" i="20"/>
  <c r="EF264" i="20"/>
  <c r="EF260" i="20"/>
  <c r="EF256" i="20"/>
  <c r="EF252" i="20"/>
  <c r="EF248" i="20"/>
  <c r="EF457" i="20"/>
  <c r="EF409" i="20"/>
  <c r="EF393" i="20"/>
  <c r="EF329" i="20"/>
  <c r="EF408" i="20"/>
  <c r="EE350" i="20"/>
  <c r="EE247" i="20"/>
  <c r="EE239" i="20"/>
  <c r="EE231" i="20"/>
  <c r="EE211" i="20"/>
  <c r="EE195" i="20"/>
  <c r="EE183" i="20"/>
  <c r="EE167" i="20"/>
  <c r="EE147" i="20"/>
  <c r="EE131" i="20"/>
  <c r="EE119" i="20"/>
  <c r="EE111" i="20"/>
  <c r="EE103" i="20"/>
  <c r="EE83" i="20"/>
  <c r="EE75" i="20"/>
  <c r="EE71" i="20"/>
  <c r="EE67" i="20"/>
  <c r="EE55" i="20"/>
  <c r="EE39" i="20"/>
  <c r="EE19" i="20"/>
  <c r="EE3" i="20"/>
  <c r="EF463" i="20"/>
  <c r="EF403" i="20"/>
  <c r="EF275" i="20"/>
  <c r="EE488" i="20"/>
  <c r="EE460" i="20"/>
  <c r="EE484" i="20"/>
  <c r="EE472" i="20"/>
  <c r="EE480" i="20"/>
  <c r="EE357" i="20"/>
  <c r="EE356" i="20"/>
  <c r="EE341" i="20"/>
  <c r="EE340" i="20"/>
  <c r="EE301" i="20"/>
  <c r="EE300" i="20"/>
  <c r="EE277" i="20"/>
  <c r="EE276" i="20"/>
  <c r="EE229" i="20"/>
  <c r="EE228" i="20"/>
  <c r="EE173" i="20"/>
  <c r="EE172" i="20"/>
  <c r="EE165" i="20"/>
  <c r="EE164" i="20"/>
  <c r="EE85" i="20"/>
  <c r="EE84" i="20"/>
  <c r="EE487" i="20"/>
  <c r="EE148" i="20"/>
  <c r="EE464" i="20"/>
  <c r="EE448" i="20"/>
  <c r="EE428" i="20"/>
  <c r="EE408" i="20"/>
  <c r="EE384" i="20"/>
  <c r="EE212" i="20"/>
  <c r="EE100" i="20"/>
  <c r="EE479" i="20"/>
  <c r="EE435" i="20"/>
  <c r="EE415" i="20"/>
  <c r="EE456" i="20"/>
  <c r="EE416" i="20"/>
  <c r="EE396" i="20"/>
  <c r="EE292" i="20"/>
  <c r="EE140" i="20"/>
  <c r="EE44" i="20"/>
  <c r="EE463" i="20"/>
  <c r="EE447" i="20"/>
  <c r="EE427" i="20"/>
  <c r="EE407" i="20"/>
  <c r="EE383" i="20"/>
  <c r="EE455" i="20"/>
  <c r="EE446" i="20"/>
  <c r="EE322" i="20"/>
  <c r="EE210" i="20"/>
  <c r="EE194" i="20"/>
  <c r="EE154" i="20"/>
  <c r="EE118" i="20"/>
  <c r="EE62" i="20"/>
  <c r="EE38" i="20"/>
  <c r="EE26" i="20"/>
  <c r="EF487" i="20"/>
  <c r="EF483" i="20"/>
  <c r="EF475" i="20"/>
  <c r="EF471" i="20"/>
  <c r="EF467" i="20"/>
  <c r="EF459" i="20"/>
  <c r="EF451" i="20"/>
  <c r="EF447" i="20"/>
  <c r="EF443" i="20"/>
  <c r="EF439" i="20"/>
  <c r="EF435" i="20"/>
  <c r="EF427" i="20"/>
  <c r="EF423" i="20"/>
  <c r="EF415" i="20"/>
  <c r="EF407" i="20"/>
  <c r="EF399" i="20"/>
  <c r="EF395" i="20"/>
  <c r="EF391" i="20"/>
  <c r="EF387" i="20"/>
  <c r="EF379" i="20"/>
  <c r="EF371" i="20"/>
  <c r="EF359" i="20"/>
  <c r="EF355" i="20"/>
  <c r="EF351" i="20"/>
  <c r="EF347" i="20"/>
  <c r="EF343" i="20"/>
  <c r="EF331" i="20"/>
  <c r="EF323" i="20"/>
  <c r="EF319" i="20"/>
  <c r="EF315" i="20"/>
  <c r="EF311" i="20"/>
  <c r="EF307" i="20"/>
  <c r="EF303" i="20"/>
  <c r="EF299" i="20"/>
  <c r="EF295" i="20"/>
  <c r="EF287" i="20"/>
  <c r="EF279" i="20"/>
  <c r="EF271" i="20"/>
  <c r="EF267" i="20"/>
  <c r="EF263" i="20"/>
  <c r="EF259" i="20"/>
  <c r="EF251" i="20"/>
  <c r="EE468" i="20"/>
  <c r="EE432" i="20"/>
  <c r="EE400" i="20"/>
  <c r="EE392" i="20"/>
  <c r="EE376" i="20"/>
  <c r="EE268" i="20"/>
  <c r="EE236" i="20"/>
  <c r="EE204" i="20"/>
  <c r="EE20" i="20"/>
  <c r="EE475" i="20"/>
  <c r="EE443" i="20"/>
  <c r="EE431" i="20"/>
  <c r="EE411" i="20"/>
  <c r="EE399" i="20"/>
  <c r="EE391" i="20"/>
  <c r="EE379" i="20"/>
  <c r="EE467" i="20"/>
  <c r="EE451" i="20"/>
  <c r="EE439" i="20"/>
  <c r="EE423" i="20"/>
  <c r="EE486" i="20"/>
  <c r="EE466" i="20"/>
  <c r="EE450" i="20"/>
  <c r="EE410" i="20"/>
  <c r="EE374" i="20"/>
  <c r="EE358" i="20"/>
  <c r="EE338" i="20"/>
  <c r="EE318" i="20"/>
  <c r="EE282" i="20"/>
  <c r="EE254" i="20"/>
  <c r="EE246" i="20"/>
  <c r="EE230" i="20"/>
  <c r="EE190" i="20"/>
  <c r="EE102" i="20"/>
  <c r="EE82" i="20"/>
  <c r="EE66" i="20"/>
  <c r="EF479" i="20"/>
  <c r="EE478" i="20"/>
  <c r="EE438" i="20"/>
  <c r="EE422" i="20"/>
  <c r="EE414" i="20"/>
  <c r="EE402" i="20"/>
  <c r="EE386" i="20"/>
  <c r="EE346" i="20"/>
  <c r="EE314" i="20"/>
  <c r="EE294" i="20"/>
  <c r="EE166" i="20"/>
  <c r="EE158" i="20"/>
  <c r="EE130" i="20"/>
  <c r="EE126" i="20"/>
  <c r="EE122" i="20"/>
  <c r="EE94" i="20"/>
  <c r="EE30" i="20"/>
  <c r="EE2" i="20"/>
  <c r="EE440" i="20"/>
  <c r="EE424" i="20"/>
  <c r="EE404" i="20"/>
  <c r="EE332" i="20"/>
  <c r="EE76" i="20"/>
  <c r="EE12" i="20"/>
  <c r="EE483" i="20"/>
  <c r="EE471" i="20"/>
  <c r="EE395" i="20"/>
  <c r="EE459" i="20"/>
  <c r="EE403" i="20"/>
  <c r="EE375" i="20"/>
  <c r="EF498" i="20"/>
  <c r="EF486" i="20"/>
  <c r="EF478" i="20"/>
  <c r="EF474" i="20"/>
  <c r="EF470" i="20"/>
  <c r="EF462" i="20"/>
  <c r="EF458" i="20"/>
  <c r="EF450" i="20"/>
  <c r="EF442" i="20"/>
  <c r="EF438" i="20"/>
  <c r="EF434" i="20"/>
  <c r="EF426" i="20"/>
  <c r="EF422" i="20"/>
  <c r="EF414" i="20"/>
  <c r="EF410" i="20"/>
  <c r="EF406" i="20"/>
  <c r="EF398" i="20"/>
  <c r="EF394" i="20"/>
  <c r="EF386" i="20"/>
  <c r="EF378" i="20"/>
  <c r="EF374" i="20"/>
  <c r="EF370" i="20"/>
  <c r="EF350" i="20"/>
  <c r="EF346" i="20"/>
  <c r="EF342" i="20"/>
  <c r="EF338" i="20"/>
  <c r="EF334" i="20"/>
  <c r="EF322" i="20"/>
  <c r="EF314" i="20"/>
  <c r="EF310" i="20"/>
  <c r="EF306" i="20"/>
  <c r="EF294" i="20"/>
  <c r="EF286" i="20"/>
  <c r="EF282" i="20"/>
  <c r="EF278" i="20"/>
  <c r="EF270" i="20"/>
  <c r="EF258" i="20"/>
  <c r="EF250" i="20"/>
  <c r="EF246" i="20"/>
  <c r="EF367" i="20"/>
  <c r="EE310" i="20"/>
  <c r="EE274" i="20"/>
  <c r="EE182" i="20"/>
  <c r="EE146" i="20"/>
  <c r="EE54" i="20"/>
  <c r="EE18" i="20"/>
  <c r="EF482" i="20"/>
  <c r="EF446" i="20"/>
  <c r="EF354" i="20"/>
  <c r="EF318" i="20"/>
  <c r="EE372" i="20"/>
  <c r="EE348" i="20"/>
  <c r="EE324" i="20"/>
  <c r="EE316" i="20"/>
  <c r="EE308" i="20"/>
  <c r="EE284" i="20"/>
  <c r="EE260" i="20"/>
  <c r="EE252" i="20"/>
  <c r="EE244" i="20"/>
  <c r="EE220" i="20"/>
  <c r="EE196" i="20"/>
  <c r="EE188" i="20"/>
  <c r="EE180" i="20"/>
  <c r="EE156" i="20"/>
  <c r="EE132" i="20"/>
  <c r="EE124" i="20"/>
  <c r="EE116" i="20"/>
  <c r="EE92" i="20"/>
  <c r="EE68" i="20"/>
  <c r="EE60" i="20"/>
  <c r="EE52" i="20"/>
  <c r="EE28" i="20"/>
  <c r="EE4" i="20"/>
  <c r="EF497" i="20"/>
  <c r="EF489" i="20"/>
  <c r="EF465" i="20"/>
  <c r="EF441" i="20"/>
  <c r="EF433" i="20"/>
  <c r="EF425" i="20"/>
  <c r="EF401" i="20"/>
  <c r="EF377" i="20"/>
  <c r="EF369" i="20"/>
  <c r="EF361" i="20"/>
  <c r="EF337" i="20"/>
  <c r="EF313" i="20"/>
  <c r="EF305" i="20"/>
  <c r="EF297" i="20"/>
  <c r="EF273" i="20"/>
  <c r="EF249" i="20"/>
  <c r="EE368" i="20"/>
  <c r="EE360" i="20"/>
  <c r="EE352" i="20"/>
  <c r="EE344" i="20"/>
  <c r="EE336" i="20"/>
  <c r="EE328" i="20"/>
  <c r="EE320" i="20"/>
  <c r="EE312" i="20"/>
  <c r="EE304" i="20"/>
  <c r="EE296" i="20"/>
  <c r="EE288" i="20"/>
  <c r="EE280" i="20"/>
  <c r="EE272" i="20"/>
  <c r="EE264" i="20"/>
  <c r="EE256" i="20"/>
  <c r="EE248" i="20"/>
  <c r="EE240" i="20"/>
  <c r="EE232" i="20"/>
  <c r="EE224" i="20"/>
  <c r="EE216" i="20"/>
  <c r="EE208" i="20"/>
  <c r="EE200" i="20"/>
  <c r="EE192" i="20"/>
  <c r="EE184" i="20"/>
  <c r="EE176" i="20"/>
  <c r="EE168" i="20"/>
  <c r="EE160" i="20"/>
  <c r="EE152" i="20"/>
  <c r="EE144" i="20"/>
  <c r="EE136" i="20"/>
  <c r="EE128" i="20"/>
  <c r="EE120" i="20"/>
  <c r="EE112" i="20"/>
  <c r="EE104" i="20"/>
  <c r="EE96" i="20"/>
  <c r="EE88" i="20"/>
  <c r="EE80" i="20"/>
  <c r="EE72" i="20"/>
  <c r="EE64" i="20"/>
  <c r="EE56" i="20"/>
  <c r="EE48" i="20"/>
  <c r="EE40" i="20"/>
  <c r="EE32" i="20"/>
  <c r="EE24" i="20"/>
  <c r="EE16" i="20"/>
  <c r="EE8" i="20"/>
  <c r="EE371" i="20"/>
  <c r="EE363" i="20"/>
  <c r="EE355" i="20"/>
  <c r="EE351" i="20"/>
  <c r="EE347" i="20"/>
  <c r="EE343" i="20"/>
  <c r="EE335" i="20"/>
  <c r="EE319" i="20"/>
  <c r="EE315" i="20"/>
  <c r="EE307" i="20"/>
  <c r="EE303" i="20"/>
  <c r="EE299" i="20"/>
  <c r="EE287" i="20"/>
  <c r="EE283" i="20"/>
  <c r="EE279" i="20"/>
  <c r="EE271" i="20"/>
  <c r="EE267" i="20"/>
  <c r="EE263" i="20"/>
  <c r="EE255" i="20"/>
  <c r="EE251" i="20"/>
  <c r="EE243" i="20"/>
  <c r="EE235" i="20"/>
  <c r="EE227" i="20"/>
  <c r="EE223" i="20"/>
  <c r="EE219" i="20"/>
  <c r="EE215" i="20"/>
  <c r="EE207" i="20"/>
  <c r="EE191" i="20"/>
  <c r="EE187" i="20"/>
  <c r="EE179" i="20"/>
  <c r="EE175" i="20"/>
  <c r="EE171" i="20"/>
  <c r="EE159" i="20"/>
  <c r="EE155" i="20"/>
  <c r="EE151" i="20"/>
  <c r="EE143" i="20"/>
  <c r="EE139" i="20"/>
  <c r="EE135" i="20"/>
  <c r="EE127" i="20"/>
  <c r="EE123" i="20"/>
  <c r="EE115" i="20"/>
  <c r="EE107" i="20"/>
  <c r="EE99" i="20"/>
  <c r="EE95" i="20"/>
  <c r="EE91" i="20"/>
  <c r="EE87" i="20"/>
  <c r="EE79" i="20"/>
  <c r="EE63" i="20"/>
  <c r="EE59" i="20"/>
  <c r="EE51" i="20"/>
  <c r="EE47" i="20"/>
  <c r="EE43" i="20"/>
  <c r="EE31" i="20"/>
  <c r="EE27" i="20"/>
  <c r="EE23" i="20"/>
  <c r="EE15" i="20"/>
  <c r="EE11" i="20"/>
  <c r="EE7" i="20"/>
  <c r="EF490" i="20"/>
  <c r="EF491" i="20"/>
  <c r="EF454" i="20"/>
  <c r="EF455" i="20"/>
  <c r="EF419" i="20"/>
  <c r="EF418" i="20"/>
  <c r="EF383" i="20"/>
  <c r="EF382" i="20"/>
  <c r="EF362" i="20"/>
  <c r="EF363" i="20"/>
  <c r="EF326" i="20"/>
  <c r="EF327" i="20"/>
  <c r="EF291" i="20"/>
  <c r="EF290" i="20"/>
  <c r="EF255" i="20"/>
  <c r="EF254" i="20"/>
  <c r="EF390" i="20"/>
  <c r="EF262" i="20"/>
  <c r="EE490" i="20"/>
  <c r="EE482" i="20"/>
  <c r="EE470" i="20"/>
  <c r="EE462" i="20"/>
  <c r="EE458" i="20"/>
  <c r="EE454" i="20"/>
  <c r="EE434" i="20"/>
  <c r="EE430" i="20"/>
  <c r="EE426" i="20"/>
  <c r="EE418" i="20"/>
  <c r="EE406" i="20"/>
  <c r="EE398" i="20"/>
  <c r="EE394" i="20"/>
  <c r="EE390" i="20"/>
  <c r="EE370" i="20"/>
  <c r="EE366" i="20"/>
  <c r="EE362" i="20"/>
  <c r="EE354" i="20"/>
  <c r="EE342" i="20"/>
  <c r="EE334" i="20"/>
  <c r="EE330" i="20"/>
  <c r="EE326" i="20"/>
  <c r="EE306" i="20"/>
  <c r="EE302" i="20"/>
  <c r="EE298" i="20"/>
  <c r="EE290" i="20"/>
  <c r="EE278" i="20"/>
  <c r="EE270" i="20"/>
  <c r="EE266" i="20"/>
  <c r="EE262" i="20"/>
  <c r="EE242" i="20"/>
  <c r="EE238" i="20"/>
  <c r="EE234" i="20"/>
  <c r="EE226" i="20"/>
  <c r="EE214" i="20"/>
  <c r="EE206" i="20"/>
  <c r="EE202" i="20"/>
  <c r="EE198" i="20"/>
  <c r="EE178" i="20"/>
  <c r="EE174" i="20"/>
  <c r="EE170" i="20"/>
  <c r="EE162" i="20"/>
  <c r="EE150" i="20"/>
  <c r="EE142" i="20"/>
  <c r="EE138" i="20"/>
  <c r="EE134" i="20"/>
  <c r="EE114" i="20"/>
  <c r="EE110" i="20"/>
  <c r="EE106" i="20"/>
  <c r="EE98" i="20"/>
  <c r="EE86" i="20"/>
  <c r="EE78" i="20"/>
  <c r="EE74" i="20"/>
  <c r="EE70" i="20"/>
  <c r="EE50" i="20"/>
  <c r="EE46" i="20"/>
  <c r="EE42" i="20"/>
  <c r="EE34" i="20"/>
  <c r="EE22" i="20"/>
  <c r="EE14" i="20"/>
  <c r="EE10" i="20"/>
  <c r="EE6" i="20"/>
  <c r="EE457" i="20"/>
  <c r="EE365" i="20"/>
  <c r="EE329" i="20"/>
  <c r="EE237" i="20"/>
  <c r="EE201" i="20"/>
  <c r="EE109" i="20"/>
  <c r="EE73" i="20"/>
  <c r="EF493" i="20"/>
  <c r="EF485" i="20"/>
  <c r="EF477" i="20"/>
  <c r="EF469" i="20"/>
  <c r="EF461" i="20"/>
  <c r="EF453" i="20"/>
  <c r="EF445" i="20"/>
  <c r="EF437" i="20"/>
  <c r="EF429" i="20"/>
  <c r="EF421" i="20"/>
  <c r="EF413" i="20"/>
  <c r="EF405" i="20"/>
  <c r="EF397" i="20"/>
  <c r="EF389" i="20"/>
  <c r="EF381" i="20"/>
  <c r="EF373" i="20"/>
  <c r="EF365" i="20"/>
  <c r="EF357" i="20"/>
  <c r="EF349" i="20"/>
  <c r="EF341" i="20"/>
  <c r="EF333" i="20"/>
  <c r="EF325" i="20"/>
  <c r="EF317" i="20"/>
  <c r="EF309" i="20"/>
  <c r="EF301" i="20"/>
  <c r="EF293" i="20"/>
  <c r="EF285" i="20"/>
  <c r="EF277" i="20"/>
  <c r="EF269" i="20"/>
  <c r="EF261" i="20"/>
  <c r="EF253" i="20"/>
  <c r="EF24" i="20" l="1"/>
  <c r="EF136" i="20"/>
  <c r="EG248" i="20"/>
  <c r="EG138" i="20"/>
  <c r="EF214" i="20"/>
  <c r="EG210" i="20"/>
  <c r="EF86" i="20"/>
  <c r="EG193" i="20"/>
  <c r="EF87" i="20"/>
  <c r="EF84" i="20"/>
  <c r="EF17" i="20"/>
  <c r="EG156" i="20"/>
  <c r="EG146" i="20"/>
  <c r="EF44" i="20"/>
  <c r="EF27" i="20"/>
  <c r="EF123" i="20"/>
  <c r="EF161" i="20"/>
  <c r="EG169" i="20"/>
  <c r="EF183" i="20"/>
  <c r="EF215" i="20"/>
  <c r="EF46" i="20"/>
  <c r="EF179" i="20"/>
  <c r="EF111" i="20"/>
  <c r="EF37" i="20"/>
  <c r="EF69" i="20"/>
  <c r="EF152" i="20"/>
  <c r="EF56" i="20"/>
  <c r="EG137" i="20"/>
  <c r="EF31" i="20"/>
  <c r="EF67" i="20"/>
  <c r="EF91" i="20"/>
  <c r="EF153" i="20"/>
  <c r="EF109" i="20"/>
  <c r="EG164" i="20"/>
  <c r="EG228" i="20"/>
  <c r="EF167" i="20"/>
  <c r="EG189" i="20"/>
  <c r="EG222" i="20"/>
  <c r="EF38" i="20"/>
  <c r="EF61" i="20"/>
  <c r="EF193" i="20"/>
  <c r="EF157" i="20"/>
  <c r="EF147" i="20"/>
  <c r="EG225" i="20"/>
  <c r="EG162" i="20"/>
  <c r="EF222" i="20"/>
  <c r="EF138" i="20"/>
  <c r="EF194" i="20"/>
  <c r="EF39" i="20"/>
  <c r="EF135" i="20"/>
  <c r="EF168" i="20"/>
  <c r="EF190" i="20"/>
  <c r="EG173" i="20"/>
  <c r="EG237" i="20"/>
  <c r="EF45" i="20"/>
  <c r="EF141" i="20"/>
  <c r="EF158" i="20"/>
  <c r="EF130" i="20"/>
  <c r="EF204" i="20"/>
  <c r="EF99" i="20"/>
  <c r="EG161" i="20"/>
  <c r="EG139" i="20"/>
  <c r="EF139" i="20"/>
  <c r="EF12" i="20"/>
  <c r="EF140" i="20"/>
  <c r="EG158" i="20"/>
  <c r="EF34" i="20"/>
  <c r="EG130" i="20"/>
  <c r="EF83" i="20"/>
  <c r="EF225" i="20"/>
  <c r="EF196" i="20"/>
  <c r="EF240" i="20"/>
  <c r="EF170" i="20"/>
  <c r="EF8" i="20"/>
  <c r="EF143" i="20"/>
  <c r="EF92" i="20"/>
  <c r="EF10" i="20"/>
  <c r="EG141" i="20"/>
  <c r="EF63" i="20"/>
  <c r="EG208" i="20"/>
  <c r="EF93" i="20"/>
  <c r="EF173" i="20"/>
  <c r="EF112" i="20"/>
  <c r="EG234" i="20"/>
  <c r="EF73" i="20"/>
  <c r="EG214" i="20"/>
  <c r="EF236" i="20"/>
  <c r="EF1" i="20"/>
  <c r="EF233" i="20"/>
  <c r="EG154" i="20"/>
  <c r="EF223" i="20"/>
  <c r="EF162" i="20"/>
  <c r="EF169" i="20"/>
  <c r="EF131" i="20"/>
  <c r="EG230" i="20"/>
  <c r="EG180" i="20"/>
  <c r="EG212" i="20"/>
  <c r="EF72" i="20"/>
  <c r="EF96" i="20"/>
  <c r="EF126" i="20"/>
  <c r="EF150" i="20"/>
  <c r="EF175" i="20"/>
  <c r="EF52" i="20"/>
  <c r="EF116" i="20"/>
  <c r="EF148" i="20"/>
  <c r="EG194" i="20"/>
  <c r="EG218" i="20"/>
  <c r="EF206" i="20"/>
  <c r="EG205" i="20"/>
  <c r="EF30" i="20"/>
  <c r="EF129" i="20"/>
  <c r="EF166" i="20"/>
  <c r="EF82" i="20"/>
  <c r="EF239" i="20"/>
  <c r="EG177" i="20"/>
  <c r="EF7" i="20"/>
  <c r="EF231" i="20"/>
  <c r="EF180" i="20"/>
  <c r="EG157" i="20"/>
  <c r="EF171" i="20"/>
  <c r="EF235" i="20"/>
  <c r="EG165" i="20"/>
  <c r="EF76" i="20"/>
  <c r="EF104" i="20"/>
  <c r="EG186" i="20"/>
  <c r="EG250" i="20"/>
  <c r="EF137" i="20"/>
  <c r="EG70" i="20" s="1"/>
  <c r="EG142" i="20"/>
  <c r="EF33" i="20"/>
  <c r="EF159" i="20"/>
  <c r="EF212" i="20"/>
  <c r="EF216" i="20"/>
  <c r="EF51" i="20"/>
  <c r="EF89" i="20"/>
  <c r="EF201" i="20"/>
  <c r="EF219" i="20"/>
  <c r="EF237" i="20"/>
  <c r="EF22" i="20"/>
  <c r="EF20" i="20"/>
  <c r="EF81" i="20"/>
  <c r="EF241" i="20"/>
  <c r="EF156" i="20"/>
  <c r="EF70" i="20"/>
  <c r="EF221" i="20"/>
  <c r="EG136" i="20"/>
  <c r="EF85" i="20"/>
  <c r="EF117" i="20"/>
  <c r="EF6" i="20"/>
  <c r="EF80" i="20"/>
  <c r="EF110" i="20"/>
  <c r="EG202" i="20"/>
  <c r="EG174" i="20"/>
  <c r="EG226" i="20"/>
  <c r="EG233" i="20"/>
  <c r="EF42" i="20"/>
  <c r="EF98" i="20"/>
  <c r="EG133" i="20"/>
  <c r="EF48" i="20"/>
  <c r="EF108" i="20"/>
  <c r="EG236" i="20"/>
  <c r="EF26" i="20"/>
  <c r="EF90" i="20"/>
  <c r="EG166" i="20"/>
  <c r="EF106" i="20"/>
  <c r="EG206" i="20"/>
  <c r="EF210" i="20"/>
  <c r="EG251" i="20"/>
  <c r="EF59" i="20"/>
  <c r="EF75" i="20"/>
  <c r="EF94" i="20"/>
  <c r="EF172" i="20"/>
  <c r="EF41" i="20"/>
  <c r="EF13" i="20"/>
  <c r="EF25" i="20"/>
  <c r="EF121" i="20"/>
  <c r="EG129" i="20"/>
  <c r="EF40" i="20"/>
  <c r="EF9" i="20"/>
  <c r="EF102" i="20"/>
  <c r="EG126" i="20"/>
  <c r="EG150" i="20"/>
  <c r="EG221" i="20"/>
  <c r="EF105" i="20"/>
  <c r="EG249" i="20"/>
  <c r="EF18" i="20"/>
  <c r="EF97" i="20"/>
  <c r="EF245" i="20"/>
  <c r="EG124" i="20" s="1"/>
  <c r="EF11" i="20"/>
  <c r="EF50" i="20"/>
  <c r="EF128" i="20"/>
  <c r="EF120" i="20"/>
  <c r="EF184" i="20"/>
  <c r="EG198" i="20"/>
  <c r="EG197" i="20"/>
  <c r="EF125" i="20"/>
  <c r="EF49" i="20"/>
  <c r="EF113" i="20"/>
  <c r="EF145" i="20"/>
  <c r="EF209" i="20"/>
  <c r="EF4" i="20"/>
  <c r="EF78" i="20"/>
  <c r="EF132" i="20"/>
  <c r="EF154" i="20"/>
  <c r="EF182" i="20"/>
  <c r="EF28" i="20"/>
  <c r="EF60" i="20"/>
  <c r="EF124" i="20"/>
  <c r="EG125" i="20"/>
  <c r="EF2" i="20"/>
  <c r="EF66" i="20"/>
  <c r="EG178" i="20"/>
  <c r="EF155" i="20"/>
  <c r="EF242" i="20"/>
  <c r="EF15" i="20"/>
  <c r="EG241" i="20"/>
  <c r="EF243" i="20"/>
  <c r="EF200" i="20"/>
  <c r="EF118" i="20"/>
  <c r="EG153" i="20"/>
  <c r="EG223" i="20"/>
  <c r="EG201" i="20"/>
  <c r="EG134" i="20"/>
  <c r="EG128" i="20"/>
  <c r="EG160" i="20"/>
  <c r="EG191" i="20"/>
  <c r="EG224" i="20"/>
  <c r="EF57" i="20"/>
  <c r="EF185" i="20"/>
  <c r="EF217" i="20"/>
  <c r="EG217" i="20"/>
  <c r="EG209" i="20"/>
  <c r="EF74" i="20"/>
  <c r="EF244" i="20"/>
  <c r="EF189" i="20"/>
  <c r="EF29" i="20"/>
  <c r="EG220" i="20"/>
  <c r="EF23" i="20"/>
  <c r="EF19" i="20"/>
  <c r="EF3" i="20"/>
  <c r="EF35" i="20"/>
  <c r="EF163" i="20"/>
  <c r="EF227" i="20"/>
  <c r="EG229" i="20"/>
  <c r="EF68" i="20"/>
  <c r="EF65" i="20"/>
  <c r="EF207" i="20"/>
  <c r="EF95" i="20"/>
  <c r="EF187" i="20"/>
  <c r="EF226" i="20"/>
  <c r="EF238" i="20"/>
  <c r="EF146" i="20"/>
  <c r="EG182" i="20"/>
  <c r="EF208" i="20"/>
  <c r="EF151" i="20"/>
  <c r="EF218" i="20"/>
  <c r="EG167" i="20"/>
  <c r="EG232" i="20"/>
  <c r="EF5" i="20"/>
  <c r="EF133" i="20"/>
  <c r="EF197" i="20"/>
  <c r="EF16" i="20"/>
  <c r="EF144" i="20"/>
  <c r="EF174" i="20"/>
  <c r="EG238" i="20"/>
  <c r="EF79" i="20"/>
  <c r="EF211" i="20"/>
  <c r="EF205" i="20"/>
  <c r="EG145" i="20"/>
  <c r="EF192" i="20"/>
  <c r="EF198" i="20"/>
  <c r="EF127" i="20"/>
  <c r="EF58" i="20"/>
  <c r="EG185" i="20"/>
  <c r="EF115" i="20"/>
  <c r="EG144" i="20"/>
  <c r="EG184" i="20"/>
  <c r="EG190" i="20"/>
  <c r="EF165" i="20"/>
  <c r="EF21" i="20"/>
  <c r="EF53" i="20"/>
  <c r="EF149" i="20"/>
  <c r="EF181" i="20"/>
  <c r="EF213" i="20"/>
  <c r="EF77" i="20"/>
  <c r="EG135" i="20"/>
  <c r="EG246" i="20"/>
  <c r="EF122" i="20"/>
  <c r="EG170" i="20"/>
  <c r="EF230" i="20"/>
  <c r="EG149" i="20"/>
  <c r="EG219" i="20"/>
  <c r="EG132" i="20"/>
  <c r="EF195" i="20"/>
  <c r="EG200" i="20"/>
  <c r="EF186" i="20"/>
  <c r="EG140" i="20"/>
  <c r="EG172" i="20"/>
  <c r="EG204" i="20"/>
  <c r="EF55" i="20"/>
  <c r="EF71" i="20"/>
  <c r="EF103" i="20"/>
  <c r="EF199" i="20"/>
  <c r="EG127" i="20"/>
  <c r="EF32" i="20"/>
  <c r="EF62" i="20"/>
  <c r="EF160" i="20"/>
  <c r="EG242" i="20"/>
  <c r="EF220" i="20"/>
  <c r="EG181" i="20"/>
  <c r="EF224" i="20"/>
  <c r="EF178" i="20"/>
  <c r="EG245" i="20"/>
  <c r="EF47" i="20"/>
  <c r="EG196" i="20"/>
  <c r="EF191" i="20"/>
  <c r="EG168" i="20"/>
  <c r="EG176" i="20"/>
  <c r="EG240" i="20"/>
  <c r="EF101" i="20"/>
  <c r="EF43" i="20"/>
  <c r="EF107" i="20"/>
  <c r="EF203" i="20"/>
  <c r="EG235" i="20"/>
  <c r="EF64" i="20"/>
  <c r="EF88" i="20"/>
  <c r="EF114" i="20"/>
  <c r="EF188" i="20"/>
  <c r="EG213" i="20"/>
  <c r="EF232" i="20"/>
  <c r="EF176" i="20"/>
  <c r="EF134" i="20"/>
  <c r="EG148" i="20"/>
  <c r="EF177" i="20"/>
  <c r="EG247" i="20"/>
  <c r="EF14" i="20"/>
  <c r="EF142" i="20"/>
  <c r="EF202" i="20"/>
  <c r="EF234" i="20"/>
  <c r="EF119" i="20"/>
  <c r="EG227" i="20"/>
  <c r="EG179" i="20"/>
  <c r="EG143" i="20"/>
  <c r="EG207" i="20"/>
  <c r="EG152" i="20"/>
  <c r="EG151" i="20"/>
  <c r="EG216" i="20"/>
  <c r="EG215" i="20"/>
  <c r="EF54" i="20"/>
  <c r="EF229" i="20"/>
  <c r="EF228" i="20"/>
  <c r="EG203" i="20"/>
  <c r="EG155" i="20"/>
  <c r="EG175" i="20"/>
  <c r="EG231" i="20"/>
  <c r="EG163" i="20"/>
  <c r="EF164" i="20"/>
  <c r="EG187" i="20"/>
  <c r="EG188" i="20"/>
  <c r="EG183" i="20"/>
  <c r="EF100" i="20"/>
  <c r="EG195" i="20"/>
  <c r="EG244" i="20"/>
  <c r="EG243" i="20"/>
  <c r="EG147" i="20"/>
  <c r="EG199" i="20"/>
  <c r="EG192" i="20"/>
  <c r="EG171" i="20"/>
  <c r="EG131" i="20"/>
  <c r="EG159" i="20"/>
  <c r="EG211" i="20"/>
  <c r="EG239" i="20"/>
  <c r="EF36" i="20"/>
  <c r="H7" i="10"/>
  <c r="I7" i="10" s="1"/>
  <c r="M8" i="3651"/>
  <c r="M9" i="3651"/>
  <c r="M10" i="3651"/>
  <c r="M11" i="3651"/>
  <c r="M12" i="3651"/>
  <c r="M13" i="3651"/>
  <c r="M14" i="3651"/>
  <c r="M15" i="3651"/>
  <c r="M16" i="3651"/>
  <c r="M17" i="3651"/>
  <c r="M7" i="3651" l="1"/>
  <c r="M6" i="3651"/>
  <c r="M5" i="3651"/>
  <c r="EG80" i="20"/>
  <c r="EG84" i="20"/>
  <c r="EH106" i="20"/>
  <c r="EG14" i="20"/>
  <c r="EG56" i="20"/>
  <c r="EG79" i="20"/>
  <c r="EG52" i="20"/>
  <c r="EG71" i="20"/>
  <c r="EG31" i="20"/>
  <c r="EH126" i="20"/>
  <c r="EG66" i="20"/>
  <c r="EH105" i="20"/>
  <c r="EG97" i="20"/>
  <c r="EH78" i="20"/>
  <c r="EG81" i="20"/>
  <c r="EG49" i="20"/>
  <c r="EG85" i="20"/>
  <c r="EG55" i="20"/>
  <c r="EG24" i="20"/>
  <c r="EG32" i="20"/>
  <c r="EG44" i="20"/>
  <c r="EG69" i="20"/>
  <c r="EG1" i="20"/>
  <c r="EH69" i="20"/>
  <c r="EG108" i="20"/>
  <c r="EG13" i="20"/>
  <c r="EG41" i="20"/>
  <c r="EH97" i="20"/>
  <c r="EG72" i="20"/>
  <c r="EG7" i="20"/>
  <c r="EG42" i="20"/>
  <c r="EG57" i="20"/>
  <c r="EG88" i="20"/>
  <c r="EG93" i="20"/>
  <c r="EG37" i="20"/>
  <c r="EG77" i="20"/>
  <c r="EH79" i="20"/>
  <c r="EH119" i="20"/>
  <c r="EH104" i="20"/>
  <c r="EH107" i="20"/>
  <c r="EH110" i="20"/>
  <c r="EH73" i="20"/>
  <c r="EH64" i="20"/>
  <c r="EH125" i="20"/>
  <c r="EG50" i="20"/>
  <c r="EG38" i="20"/>
  <c r="EG43" i="20"/>
  <c r="EH74" i="20"/>
  <c r="EG23" i="20"/>
  <c r="EG92" i="20"/>
  <c r="EG11" i="20"/>
  <c r="EG87" i="20"/>
  <c r="EH83" i="20"/>
  <c r="EG109" i="20"/>
  <c r="EG5" i="20"/>
  <c r="EH117" i="20"/>
  <c r="EG47" i="20"/>
  <c r="EH71" i="20"/>
  <c r="EG28" i="20"/>
  <c r="EH111" i="20"/>
  <c r="EG121" i="20"/>
  <c r="EH82" i="20"/>
  <c r="EH114" i="20"/>
  <c r="EH115" i="20"/>
  <c r="EG78" i="20"/>
  <c r="EG22" i="20"/>
  <c r="EG112" i="20"/>
  <c r="EG18" i="20"/>
  <c r="EG48" i="20"/>
  <c r="EG20" i="20"/>
  <c r="EG46" i="20"/>
  <c r="EG45" i="20"/>
  <c r="EG113" i="20"/>
  <c r="EG35" i="20"/>
  <c r="EH112" i="20"/>
  <c r="EH116" i="20"/>
  <c r="EH113" i="20"/>
  <c r="EH66" i="20"/>
  <c r="EH87" i="20"/>
  <c r="EG59" i="20"/>
  <c r="EG15" i="20"/>
  <c r="EG26" i="20"/>
  <c r="EG6" i="20"/>
  <c r="EG76" i="20"/>
  <c r="EH90" i="20"/>
  <c r="EH118" i="20"/>
  <c r="EH91" i="20"/>
  <c r="EG94" i="20"/>
  <c r="EG27" i="20"/>
  <c r="EG30" i="20"/>
  <c r="EG110" i="20"/>
  <c r="EG95" i="20"/>
  <c r="EG67" i="20"/>
  <c r="EG86" i="20"/>
  <c r="EG33" i="20"/>
  <c r="EH93" i="20"/>
  <c r="EG8" i="20"/>
  <c r="EG12" i="20"/>
  <c r="EG65" i="20"/>
  <c r="EG3" i="20"/>
  <c r="EH65" i="20"/>
  <c r="EG82" i="20"/>
  <c r="EG63" i="20"/>
  <c r="EG119" i="20"/>
  <c r="EG117" i="20"/>
  <c r="EG53" i="20"/>
  <c r="EG99" i="20"/>
  <c r="EG16" i="20"/>
  <c r="EH81" i="20"/>
  <c r="EG122" i="20"/>
  <c r="EH63" i="20"/>
  <c r="EG10" i="20"/>
  <c r="EG21" i="20"/>
  <c r="EG34" i="20"/>
  <c r="EG91" i="20"/>
  <c r="EH101" i="20"/>
  <c r="EG62" i="20"/>
  <c r="EG19" i="20"/>
  <c r="EG51" i="20"/>
  <c r="EH76" i="20"/>
  <c r="EG2" i="20"/>
  <c r="EH121" i="20"/>
  <c r="EG17" i="20"/>
  <c r="EG104" i="20"/>
  <c r="EG68" i="20"/>
  <c r="EH68" i="20"/>
  <c r="EH72" i="20"/>
  <c r="EG111" i="20"/>
  <c r="EG123" i="20"/>
  <c r="EH102" i="20"/>
  <c r="EH77" i="20"/>
  <c r="EG64" i="20"/>
  <c r="EH89" i="20"/>
  <c r="EG106" i="20"/>
  <c r="EG4" i="20"/>
  <c r="EG9" i="20"/>
  <c r="EG74" i="20"/>
  <c r="EG83" i="20"/>
  <c r="EG118" i="20"/>
  <c r="EH103" i="20"/>
  <c r="EG120" i="20"/>
  <c r="EG114" i="20"/>
  <c r="EG29" i="20"/>
  <c r="EH80" i="20"/>
  <c r="EH95" i="20"/>
  <c r="EH109" i="20"/>
  <c r="EG61" i="20"/>
  <c r="EH85" i="20"/>
  <c r="EH67" i="20"/>
  <c r="EH120" i="20"/>
  <c r="EG75" i="20"/>
  <c r="EG103" i="20"/>
  <c r="EG36" i="20"/>
  <c r="EG73" i="20"/>
  <c r="EG115" i="20"/>
  <c r="EG58" i="20"/>
  <c r="EH99" i="20"/>
  <c r="EG40" i="20"/>
  <c r="EG90" i="20"/>
  <c r="EG98" i="20"/>
  <c r="EG101" i="20"/>
  <c r="EH86" i="20"/>
  <c r="EH123" i="20"/>
  <c r="EH92" i="20"/>
  <c r="EG105" i="20"/>
  <c r="EH100" i="20"/>
  <c r="EH96" i="20"/>
  <c r="EH84" i="20"/>
  <c r="EH122" i="20"/>
  <c r="EG116" i="20"/>
  <c r="EG102" i="20"/>
  <c r="EG89" i="20"/>
  <c r="EG39" i="20"/>
  <c r="EG100" i="20"/>
  <c r="EH98" i="20"/>
  <c r="EH88" i="20"/>
  <c r="EG96" i="20"/>
  <c r="EG107" i="20"/>
  <c r="EH124" i="20"/>
  <c r="EG25" i="20"/>
  <c r="EG54" i="20"/>
  <c r="EH75" i="20"/>
  <c r="EH70" i="20"/>
  <c r="EH94" i="20"/>
  <c r="EG60" i="20"/>
  <c r="EH108" i="20"/>
  <c r="L7" i="10"/>
  <c r="G2" i="10"/>
  <c r="J2" i="10" l="1"/>
  <c r="K2" i="10" s="1"/>
  <c r="C8" i="3651"/>
  <c r="EH40" i="20"/>
  <c r="EH36" i="20"/>
  <c r="EH16" i="20"/>
  <c r="EH21" i="20"/>
  <c r="EH15" i="20"/>
  <c r="EH3" i="20"/>
  <c r="EH43" i="20"/>
  <c r="EH28" i="20"/>
  <c r="EH35" i="20"/>
  <c r="EH23" i="20"/>
  <c r="EH27" i="20"/>
  <c r="EH22" i="20"/>
  <c r="EH48" i="20"/>
  <c r="EI39" i="20"/>
  <c r="EH24" i="20"/>
  <c r="EI56" i="20"/>
  <c r="EI60" i="20"/>
  <c r="EH41" i="20"/>
  <c r="EI53" i="20"/>
  <c r="EH25" i="20"/>
  <c r="EH1" i="20"/>
  <c r="EH11" i="20"/>
  <c r="EH12" i="20"/>
  <c r="EH47" i="20"/>
  <c r="EH29" i="20"/>
  <c r="EI37" i="20"/>
  <c r="EH37" i="20"/>
  <c r="EH18" i="20"/>
  <c r="EH8" i="20"/>
  <c r="EH34" i="20"/>
  <c r="EI46" i="20"/>
  <c r="EI42" i="20"/>
  <c r="EH57" i="20"/>
  <c r="EH61" i="20"/>
  <c r="EH13" i="20"/>
  <c r="EH39" i="20"/>
  <c r="EI59" i="20"/>
  <c r="EH44" i="20"/>
  <c r="EI49" i="20"/>
  <c r="EI41" i="20"/>
  <c r="EH42" i="20"/>
  <c r="EH17" i="20"/>
  <c r="EH7" i="20"/>
  <c r="EH55" i="20"/>
  <c r="EH4" i="20"/>
  <c r="EI57" i="20"/>
  <c r="EI33" i="20"/>
  <c r="EH33" i="20"/>
  <c r="EH60" i="20"/>
  <c r="EH26" i="20"/>
  <c r="EI63" i="20"/>
  <c r="EI50" i="20"/>
  <c r="EI34" i="20"/>
  <c r="EH9" i="20"/>
  <c r="EI58" i="20"/>
  <c r="EH5" i="20"/>
  <c r="EH56" i="20"/>
  <c r="EI38" i="20"/>
  <c r="EH10" i="20"/>
  <c r="EH6" i="20"/>
  <c r="EH14" i="20"/>
  <c r="EH54" i="20"/>
  <c r="EH52" i="20"/>
  <c r="EI51" i="20"/>
  <c r="EI43" i="20"/>
  <c r="EH62" i="20"/>
  <c r="EI32" i="20" s="1"/>
  <c r="EH19" i="20"/>
  <c r="EH38" i="20"/>
  <c r="EI35" i="20"/>
  <c r="EI52" i="20"/>
  <c r="EH2" i="20"/>
  <c r="EH58" i="20"/>
  <c r="EH32" i="20"/>
  <c r="EH53" i="20"/>
  <c r="EI55" i="20"/>
  <c r="EI48" i="20"/>
  <c r="EH51" i="20"/>
  <c r="EI45" i="20"/>
  <c r="EH46" i="20"/>
  <c r="EH50" i="20"/>
  <c r="EI40" i="20"/>
  <c r="EH49" i="20"/>
  <c r="EH20" i="20"/>
  <c r="EH45" i="20"/>
  <c r="EI62" i="20"/>
  <c r="EH59" i="20"/>
  <c r="EI47" i="20"/>
  <c r="EI54" i="20"/>
  <c r="EI44" i="20"/>
  <c r="EI36" i="20"/>
  <c r="EI61" i="20"/>
  <c r="EH31" i="20"/>
  <c r="EH30" i="20"/>
  <c r="F12" i="20" l="1"/>
  <c r="EI1" i="20"/>
  <c r="EJ26" i="20"/>
  <c r="EI3" i="20"/>
  <c r="EJ30" i="20"/>
  <c r="EI18" i="20"/>
  <c r="EJ32" i="20"/>
  <c r="EI12" i="20"/>
  <c r="EJ17" i="20"/>
  <c r="EI17" i="20"/>
  <c r="EI29" i="20"/>
  <c r="EI22" i="20"/>
  <c r="EI11" i="20"/>
  <c r="EI5" i="20"/>
  <c r="EI24" i="20"/>
  <c r="EI21" i="20"/>
  <c r="EI6" i="20"/>
  <c r="EI9" i="20"/>
  <c r="EI13" i="20"/>
  <c r="EI4" i="20"/>
  <c r="EI2" i="20"/>
  <c r="EI27" i="20"/>
  <c r="EI28" i="20"/>
  <c r="EJ19" i="20"/>
  <c r="EJ20" i="20"/>
  <c r="EI7" i="20"/>
  <c r="EI20" i="20"/>
  <c r="EI14" i="20"/>
  <c r="EI10" i="20"/>
  <c r="EJ29" i="20"/>
  <c r="EI8" i="20"/>
  <c r="EI25" i="20"/>
  <c r="EJ25" i="20"/>
  <c r="EJ23" i="20"/>
  <c r="EI30" i="20"/>
  <c r="EI31" i="20"/>
  <c r="EI19" i="20"/>
  <c r="EJ24" i="20"/>
  <c r="EJ21" i="20"/>
  <c r="EI23" i="20"/>
  <c r="EJ31" i="20"/>
  <c r="EI26" i="20"/>
  <c r="EJ28" i="20"/>
  <c r="EJ27" i="20"/>
  <c r="EJ22" i="20"/>
  <c r="EJ18" i="20"/>
  <c r="EI16" i="20"/>
  <c r="EI15" i="20"/>
  <c r="B18" i="10"/>
  <c r="F5" i="20" l="1"/>
  <c r="F11" i="20"/>
  <c r="F6" i="20" s="1"/>
  <c r="J3" i="10"/>
  <c r="EJ3" i="20"/>
  <c r="EK16" i="20"/>
  <c r="EJ6" i="20"/>
  <c r="EJ11" i="20"/>
  <c r="EJ9" i="20"/>
  <c r="EK15" i="20"/>
  <c r="EJ2" i="20"/>
  <c r="EJ7" i="20"/>
  <c r="EJ12" i="20"/>
  <c r="EJ15" i="20"/>
  <c r="EK14" i="20"/>
  <c r="EJ4" i="20"/>
  <c r="EJ1" i="20"/>
  <c r="EK13" i="20"/>
  <c r="EJ10" i="20"/>
  <c r="EK10" i="20"/>
  <c r="EJ5" i="20"/>
  <c r="EJ13" i="20"/>
  <c r="EJ14" i="20"/>
  <c r="EJ16" i="20"/>
  <c r="EK9" i="20" s="1"/>
  <c r="EJ8" i="20"/>
  <c r="EK12" i="20"/>
  <c r="EK11" i="20"/>
  <c r="B14" i="10"/>
  <c r="G3" i="10"/>
  <c r="C10" i="3651" l="1"/>
  <c r="F3" i="20"/>
  <c r="M27" i="16"/>
  <c r="F10" i="20"/>
  <c r="M20" i="16" s="1"/>
  <c r="F13" i="20"/>
  <c r="M23" i="16"/>
  <c r="EL8" i="20"/>
  <c r="EK2" i="20"/>
  <c r="EK1" i="20"/>
  <c r="EK3" i="20"/>
  <c r="EK6" i="20"/>
  <c r="EL7" i="20"/>
  <c r="EK7" i="20"/>
  <c r="EK8" i="20"/>
  <c r="EK5" i="20"/>
  <c r="EK4" i="20"/>
  <c r="EL5" i="20"/>
  <c r="EL6" i="20"/>
  <c r="B16" i="10"/>
  <c r="B15" i="10"/>
  <c r="B19" i="10"/>
  <c r="EL1" i="20" l="1"/>
  <c r="EL3" i="20"/>
  <c r="EM4" i="20"/>
  <c r="EL4" i="20"/>
  <c r="EL2" i="20"/>
  <c r="EM3" i="20" l="1"/>
  <c r="EM2" i="20"/>
  <c r="EM1" i="20"/>
  <c r="B32" i="10"/>
  <c r="K6" i="10" l="1"/>
  <c r="B47" i="10"/>
  <c r="B48" i="10"/>
  <c r="B49" i="10"/>
  <c r="B46" i="10"/>
  <c r="B45" i="10"/>
  <c r="B4" i="10"/>
  <c r="B11" i="10"/>
  <c r="B12" i="10"/>
  <c r="B5" i="10"/>
  <c r="B8" i="10"/>
  <c r="B10" i="10"/>
  <c r="B3" i="10"/>
  <c r="B23" i="10"/>
  <c r="B37" i="10"/>
  <c r="B41" i="10"/>
  <c r="B24" i="10"/>
  <c r="B26" i="10"/>
  <c r="B40" i="10"/>
  <c r="B39" i="10"/>
  <c r="B42" i="10"/>
  <c r="B44" i="10"/>
  <c r="B31" i="10"/>
  <c r="B28" i="10"/>
  <c r="B43" i="10"/>
  <c r="B27" i="10"/>
  <c r="B38" i="10"/>
  <c r="B21" i="10"/>
  <c r="H4" i="10" l="1"/>
  <c r="I4" i="10" s="1"/>
  <c r="H5" i="10"/>
  <c r="I5" i="10" s="1"/>
  <c r="H6" i="10"/>
  <c r="I6" i="10" s="1"/>
  <c r="H2" i="10" l="1"/>
  <c r="I2" i="10" s="1"/>
  <c r="H3" i="10"/>
  <c r="I3" i="10" s="1"/>
  <c r="L4" i="10"/>
  <c r="M24" i="16" l="1"/>
  <c r="M21" i="16" l="1"/>
  <c r="M28" i="16"/>
  <c r="K3" i="10" l="1"/>
  <c r="HR137" i="18" l="1"/>
  <c r="GQ2745" i="20"/>
  <c r="GV1213" i="20"/>
  <c r="GP2526" i="20"/>
  <c r="GT1638" i="20"/>
  <c r="GP1551" i="20"/>
  <c r="GW541" i="20"/>
  <c r="GU1339" i="20"/>
  <c r="GP2222" i="20"/>
  <c r="GS2914" i="20"/>
  <c r="GT645" i="20"/>
  <c r="GW2286" i="20"/>
  <c r="GU3245" i="20"/>
  <c r="GT908" i="20"/>
  <c r="GV2766" i="20"/>
  <c r="GQ2897" i="20"/>
  <c r="GP2473" i="20"/>
  <c r="GX2941" i="20"/>
  <c r="GS932" i="20"/>
  <c r="GW2970" i="20"/>
  <c r="GU1985" i="20"/>
  <c r="GU3291" i="20"/>
  <c r="GW1685" i="20"/>
  <c r="GV1006" i="20"/>
  <c r="GW2117" i="20"/>
  <c r="GQ249" i="20"/>
  <c r="GX3514" i="20"/>
  <c r="GX2053" i="20"/>
  <c r="GX2928" i="20"/>
  <c r="GW1627" i="20"/>
  <c r="GS2554" i="20"/>
  <c r="GS2798" i="20"/>
  <c r="GX2329" i="20"/>
  <c r="GS3831" i="20"/>
  <c r="GQ3102" i="20"/>
  <c r="GP482" i="20"/>
  <c r="GS657" i="20"/>
  <c r="GT3833" i="20"/>
  <c r="GX84" i="20"/>
  <c r="GU2540" i="20"/>
  <c r="GQ3623" i="20"/>
  <c r="GT1799" i="20"/>
  <c r="GU2070" i="20"/>
  <c r="GV1865" i="20"/>
  <c r="GU2098" i="20"/>
  <c r="GS1849" i="20"/>
  <c r="GV723" i="20"/>
  <c r="GV3006" i="20"/>
  <c r="GR2587" i="20"/>
  <c r="GU579" i="20"/>
  <c r="GU490" i="20"/>
  <c r="GX255" i="20"/>
  <c r="GU3158" i="20"/>
  <c r="GV726" i="20"/>
  <c r="GT581" i="20"/>
  <c r="GT3917" i="20"/>
  <c r="GW2353" i="20"/>
  <c r="GS3869" i="20"/>
  <c r="GR437" i="20"/>
  <c r="GP2584" i="20"/>
  <c r="GR3727" i="20"/>
  <c r="GU2914" i="20"/>
  <c r="GW3797" i="20"/>
  <c r="GR3362" i="20"/>
  <c r="GP1938" i="20"/>
  <c r="GP3612" i="20"/>
  <c r="GP2524" i="20"/>
  <c r="GX1753" i="20"/>
  <c r="GS1440" i="20"/>
  <c r="GU1634" i="20"/>
  <c r="GT1946" i="20"/>
  <c r="GU585" i="20"/>
  <c r="GU1755" i="20"/>
  <c r="GQ1579" i="20"/>
  <c r="GV3676" i="20"/>
  <c r="GV1231" i="20"/>
  <c r="GR131" i="20"/>
  <c r="GP3241" i="20"/>
  <c r="GP1099" i="20"/>
  <c r="GP2213" i="20"/>
  <c r="GT2430" i="20"/>
  <c r="GV1677" i="20"/>
  <c r="GR930" i="20"/>
  <c r="GX946" i="20"/>
  <c r="GP3399" i="20"/>
  <c r="GX2050" i="20"/>
  <c r="GP73" i="20"/>
  <c r="GP271" i="20"/>
  <c r="GU1019" i="20"/>
  <c r="GU3031" i="20"/>
  <c r="GP1479" i="20"/>
  <c r="GS43" i="20"/>
  <c r="GX2943" i="20"/>
  <c r="GQ2314" i="20"/>
  <c r="GS160" i="20"/>
  <c r="GP1120" i="20"/>
  <c r="GX3685" i="20"/>
  <c r="GW2265" i="20"/>
  <c r="GQ2213" i="20"/>
  <c r="GX1134" i="20"/>
  <c r="GV1012" i="20"/>
  <c r="GX1091" i="20"/>
  <c r="GT3578" i="20"/>
  <c r="GR1551" i="20"/>
  <c r="GU485" i="20"/>
  <c r="GV1593" i="20"/>
  <c r="GX709" i="20"/>
  <c r="GT1467" i="20"/>
  <c r="GT2085" i="20"/>
  <c r="GT3255" i="20"/>
  <c r="GU2758" i="20"/>
  <c r="GR2066" i="20"/>
  <c r="GP1353" i="20"/>
  <c r="GX290" i="20"/>
  <c r="GT3364" i="20"/>
  <c r="GP3805" i="20"/>
  <c r="GP1215" i="20"/>
  <c r="GP2577" i="20"/>
  <c r="GV78" i="20"/>
  <c r="GX1982" i="20"/>
  <c r="GP3070" i="20"/>
  <c r="GV2180" i="20"/>
  <c r="GQ2356" i="20"/>
  <c r="GQ3328" i="20"/>
  <c r="GS3332" i="20"/>
  <c r="GU3672" i="20"/>
  <c r="GX1142" i="20"/>
  <c r="GW3080" i="20"/>
  <c r="GT981" i="20"/>
  <c r="GV2836" i="20"/>
  <c r="GV1938" i="20"/>
  <c r="GV3562" i="20"/>
  <c r="GX1070" i="20"/>
  <c r="GT1350" i="20"/>
  <c r="GS1384" i="20"/>
  <c r="GW3160" i="20"/>
  <c r="GP3677" i="20"/>
  <c r="GP2854" i="20"/>
  <c r="GQ3082" i="20"/>
  <c r="GT1286" i="20"/>
  <c r="GS435" i="20"/>
  <c r="GU50" i="20"/>
  <c r="GV1356" i="20"/>
  <c r="GU3366" i="20"/>
  <c r="GR2053" i="20"/>
  <c r="GX615" i="20"/>
  <c r="GV3982" i="20"/>
  <c r="GX3395" i="20"/>
  <c r="GT1501" i="20"/>
  <c r="GX1279" i="20"/>
  <c r="GQ3941" i="20"/>
  <c r="GS1277" i="20"/>
  <c r="GQ1243" i="20"/>
  <c r="GV2417" i="20"/>
  <c r="GQ3493" i="20"/>
  <c r="GX596" i="20"/>
  <c r="GW324" i="20"/>
  <c r="GQ907" i="20"/>
  <c r="GW1265" i="20"/>
  <c r="GT1429" i="20"/>
  <c r="GQ3030" i="20"/>
  <c r="GP546" i="20"/>
  <c r="GS120" i="20"/>
  <c r="GU2786" i="20"/>
  <c r="GS1746" i="20"/>
  <c r="GV2156" i="20"/>
  <c r="GV385" i="20"/>
  <c r="GR2700" i="20"/>
  <c r="GW643" i="20"/>
  <c r="GX3102" i="20"/>
  <c r="GU1395" i="20"/>
  <c r="GS2517" i="20"/>
  <c r="GQ3857" i="20"/>
  <c r="GX3390" i="20"/>
  <c r="GT730" i="20"/>
  <c r="GT2411" i="20"/>
  <c r="GU880" i="20"/>
  <c r="GW634" i="20"/>
  <c r="GR307" i="20"/>
  <c r="GQ1128" i="20"/>
  <c r="GQ3422" i="20"/>
  <c r="GT2342" i="20"/>
  <c r="GT155" i="20"/>
  <c r="GR741" i="20"/>
  <c r="GQ2002" i="20"/>
  <c r="GW1219" i="20"/>
  <c r="GQ572" i="20"/>
  <c r="GR2219" i="20"/>
  <c r="GU1927" i="20"/>
  <c r="GS2321" i="20"/>
  <c r="GV3507" i="20"/>
  <c r="GS699" i="20"/>
  <c r="GW2609" i="20"/>
  <c r="GS686" i="20"/>
  <c r="GQ3831" i="20"/>
  <c r="GX2592" i="20"/>
  <c r="GU255" i="20"/>
  <c r="GV1629" i="20"/>
  <c r="GQ1695" i="20"/>
  <c r="GX1663" i="20"/>
  <c r="GU2829" i="20"/>
  <c r="GV272" i="20"/>
  <c r="GQ314" i="20"/>
  <c r="GW1211" i="20"/>
  <c r="GQ130" i="20"/>
  <c r="GR1418" i="20"/>
  <c r="GV651" i="20"/>
  <c r="GT564" i="20"/>
  <c r="GS3516" i="20"/>
  <c r="GR2098" i="20"/>
  <c r="GQ3559" i="20"/>
  <c r="GW3262" i="20"/>
  <c r="GQ3089" i="20"/>
  <c r="GV3589" i="20"/>
  <c r="GV2266" i="20"/>
  <c r="GU3422" i="20"/>
  <c r="GX2353" i="20"/>
  <c r="GR3859" i="20"/>
  <c r="GS2566" i="20"/>
  <c r="GP2932" i="20"/>
  <c r="GS2519" i="20"/>
  <c r="GX1469" i="20"/>
  <c r="GW867" i="20"/>
  <c r="GW3775" i="20"/>
  <c r="GW3562" i="20"/>
  <c r="GR2708" i="20"/>
  <c r="GQ1880" i="20"/>
  <c r="GP475" i="20"/>
  <c r="GT3847" i="20"/>
  <c r="GR2157" i="20"/>
  <c r="GR2721" i="20"/>
  <c r="GU2562" i="20"/>
  <c r="GX707" i="20"/>
  <c r="GT3053" i="20"/>
  <c r="GR42" i="20"/>
  <c r="GP1268" i="20"/>
  <c r="GX2000" i="20"/>
  <c r="GR2395" i="20"/>
  <c r="GS3540" i="20"/>
  <c r="GS585" i="20"/>
  <c r="GS1752" i="20"/>
  <c r="GQ212" i="20"/>
  <c r="GV2410" i="20"/>
  <c r="GQ2478" i="20"/>
  <c r="GX454" i="20"/>
  <c r="GU1423" i="20"/>
  <c r="GT2118" i="20"/>
  <c r="GT2079" i="20"/>
  <c r="GW3593" i="20"/>
  <c r="GS2292" i="20"/>
  <c r="GS1871" i="20"/>
  <c r="GU2034" i="20"/>
  <c r="GR1407" i="20"/>
  <c r="GP824" i="20"/>
  <c r="GW65" i="20"/>
  <c r="GP1506" i="20"/>
  <c r="GR2133" i="20"/>
  <c r="GR3168" i="20"/>
  <c r="GS3249" i="20"/>
  <c r="GW2478" i="20"/>
  <c r="GS2113" i="20"/>
  <c r="GQ3037" i="20"/>
  <c r="GW888" i="20"/>
  <c r="GU1120" i="20"/>
  <c r="GP2103" i="20"/>
  <c r="GS3817" i="20"/>
  <c r="GX2583" i="20"/>
  <c r="GV1802" i="20"/>
  <c r="GX11" i="20"/>
  <c r="GQ111" i="20"/>
  <c r="GT3766" i="20"/>
  <c r="GV39" i="20"/>
  <c r="GQ641" i="20"/>
  <c r="GV3509" i="20"/>
  <c r="GQ862" i="20"/>
  <c r="GV1388" i="20"/>
  <c r="GX2889" i="20"/>
  <c r="GX3742" i="20"/>
  <c r="GW165" i="20"/>
  <c r="GT3636" i="20"/>
  <c r="GS2729" i="20"/>
  <c r="GT2006" i="20"/>
  <c r="GT1399" i="20"/>
  <c r="GT2762" i="20"/>
  <c r="GU805" i="20"/>
  <c r="GW1034" i="20"/>
  <c r="GS2757" i="20"/>
  <c r="GP1603" i="20"/>
  <c r="GQ81" i="20"/>
  <c r="GT1016" i="20"/>
  <c r="GX581" i="20"/>
  <c r="GP1955" i="20"/>
  <c r="GX2223" i="20"/>
  <c r="GX327" i="20"/>
  <c r="GP2959" i="20"/>
  <c r="GQ694" i="20"/>
  <c r="GR473" i="20"/>
  <c r="GU1403" i="20"/>
  <c r="GV1503" i="20"/>
  <c r="GX2660" i="20"/>
  <c r="GX1334" i="20"/>
  <c r="GX1578" i="20"/>
  <c r="GW2501" i="20"/>
  <c r="GV640" i="20"/>
  <c r="GS332" i="20"/>
  <c r="GS2841" i="20"/>
  <c r="GP1062" i="20"/>
  <c r="GU3990" i="20"/>
  <c r="GX1674" i="20"/>
  <c r="GT794" i="20"/>
  <c r="GR1155" i="20"/>
  <c r="GS3262" i="20"/>
  <c r="GQ411" i="20"/>
  <c r="GR1917" i="20"/>
  <c r="GT2563" i="20"/>
  <c r="GW2515" i="20"/>
  <c r="GP973" i="20"/>
  <c r="GR3718" i="20"/>
  <c r="GQ679" i="20"/>
  <c r="GX2275" i="20"/>
  <c r="GP1824" i="20"/>
  <c r="GT1137" i="20"/>
  <c r="GU3688" i="20"/>
  <c r="GS3829" i="20"/>
  <c r="GP2185" i="20"/>
  <c r="GW3320" i="20"/>
  <c r="GR2224" i="20"/>
  <c r="GS389" i="20"/>
  <c r="GP2398" i="20"/>
  <c r="GQ223" i="20"/>
  <c r="GW2084" i="20"/>
  <c r="GQ470" i="20"/>
  <c r="GT3203" i="20"/>
  <c r="GQ1996" i="20"/>
  <c r="GW3289" i="20"/>
  <c r="GW1051" i="20"/>
  <c r="GR1711" i="20"/>
  <c r="GS2752" i="20"/>
  <c r="GQ1404" i="20"/>
  <c r="GP3535" i="20"/>
  <c r="GX2453" i="20"/>
  <c r="GV2358" i="20"/>
  <c r="GT2893" i="20"/>
  <c r="GT3967" i="20"/>
  <c r="GR1133" i="20"/>
  <c r="GR556" i="20"/>
  <c r="GS3274" i="20"/>
  <c r="GS1628" i="20"/>
  <c r="GR3648" i="20"/>
  <c r="GQ3649" i="20"/>
  <c r="GU2882" i="20"/>
  <c r="GX1252" i="20"/>
  <c r="GR648" i="20"/>
  <c r="GQ2001" i="20"/>
  <c r="GV1393" i="20"/>
  <c r="GT3212" i="20"/>
  <c r="GX1624" i="20"/>
  <c r="GX278" i="20"/>
  <c r="GX1689" i="20"/>
  <c r="GT1851" i="20"/>
  <c r="GV778" i="20"/>
  <c r="GQ1482" i="20"/>
  <c r="GX306" i="20"/>
  <c r="GP864" i="20"/>
  <c r="GW2279" i="20"/>
  <c r="GU1229" i="20"/>
  <c r="GU515" i="20"/>
  <c r="GP3919" i="20"/>
  <c r="GR1940" i="20"/>
  <c r="GW3179" i="20"/>
  <c r="GX3122" i="20"/>
  <c r="GU389" i="20"/>
  <c r="GQ3618" i="20"/>
  <c r="GP2784" i="20"/>
  <c r="GR4001" i="20"/>
  <c r="GP3440" i="20"/>
  <c r="GV3717" i="20"/>
  <c r="GT1308" i="20"/>
  <c r="GU1812" i="20"/>
  <c r="GU1647" i="20"/>
  <c r="GV281" i="20"/>
  <c r="GX2001" i="20"/>
  <c r="GW3369" i="20"/>
  <c r="GR482" i="20"/>
  <c r="GX2516" i="20"/>
  <c r="GW1131" i="20"/>
  <c r="GS3496" i="20"/>
  <c r="GT487" i="20"/>
  <c r="GQ1230" i="20"/>
  <c r="GW2056" i="20"/>
  <c r="GU3293" i="20"/>
  <c r="GW1993" i="20"/>
  <c r="GV3582" i="20"/>
  <c r="GQ3143" i="20"/>
  <c r="GX1801" i="20"/>
  <c r="GT622" i="20"/>
  <c r="GX1141" i="20"/>
  <c r="GR1264" i="20"/>
  <c r="GW2022" i="20"/>
  <c r="GR1571" i="20"/>
  <c r="GW487" i="20"/>
  <c r="GX2015" i="20"/>
  <c r="GV1441" i="20"/>
  <c r="GU3204" i="20"/>
  <c r="GQ2934" i="20"/>
  <c r="GS3979" i="20"/>
  <c r="GQ1632" i="20"/>
  <c r="GW3464" i="20"/>
  <c r="GQ1728" i="20"/>
  <c r="GT883" i="20"/>
  <c r="GQ3230" i="20"/>
  <c r="GU758" i="20"/>
  <c r="GU1092" i="20"/>
  <c r="GX291" i="20"/>
  <c r="GQ3579" i="20"/>
  <c r="GX3741" i="20"/>
  <c r="GV2302" i="20"/>
  <c r="GU199" i="20"/>
  <c r="GP869" i="20"/>
  <c r="GS237" i="20"/>
  <c r="GQ2277" i="20"/>
  <c r="GX1645" i="20"/>
  <c r="GR1110" i="20"/>
  <c r="GR403" i="20"/>
  <c r="GS3735" i="20"/>
  <c r="GS532" i="20"/>
  <c r="GU3096" i="20"/>
  <c r="GX2283" i="20"/>
  <c r="GR1615" i="20"/>
  <c r="GX1574" i="20"/>
  <c r="GV750" i="20"/>
  <c r="GW3403" i="20"/>
  <c r="GR2953" i="20"/>
  <c r="GS1932" i="20"/>
  <c r="GR1312" i="20"/>
  <c r="GP3008" i="20"/>
  <c r="GW1299" i="20"/>
  <c r="GV3945" i="20"/>
  <c r="GS1803" i="20"/>
  <c r="GX74" i="20"/>
  <c r="GT2597" i="20"/>
  <c r="GP2949" i="20"/>
  <c r="GS408" i="20"/>
  <c r="GX3512" i="20"/>
  <c r="GP2105" i="20"/>
  <c r="GX1389" i="20"/>
  <c r="GW3866" i="20"/>
  <c r="GT1569" i="20"/>
  <c r="GR1434" i="20"/>
  <c r="GT3732" i="20"/>
  <c r="GX1149" i="20"/>
  <c r="GV3203" i="20"/>
  <c r="GP2849" i="20"/>
  <c r="GX1329" i="20"/>
  <c r="GU3844" i="20"/>
  <c r="GV2442" i="20"/>
  <c r="GT3561" i="20"/>
  <c r="GX2993" i="20"/>
  <c r="GX1964" i="20"/>
  <c r="GW3673" i="20"/>
  <c r="GT1902" i="20"/>
  <c r="GS446" i="20"/>
  <c r="GV1912" i="20"/>
  <c r="GR1076" i="20"/>
  <c r="GU1333" i="20"/>
  <c r="GT1156" i="20"/>
  <c r="GT2922" i="20"/>
  <c r="GQ1240" i="20"/>
  <c r="GU3175" i="20"/>
  <c r="GQ499" i="20"/>
  <c r="GR3282" i="20"/>
  <c r="GW1380" i="20"/>
  <c r="GP2556" i="20"/>
  <c r="GU308" i="20"/>
  <c r="GV3441" i="20"/>
  <c r="GW3353" i="20"/>
  <c r="GP1442" i="20"/>
  <c r="GW670" i="20"/>
  <c r="GP1049" i="20"/>
  <c r="GP2951" i="20"/>
  <c r="GS1463" i="20"/>
  <c r="GQ971" i="20"/>
  <c r="GW3356" i="20"/>
  <c r="GV1847" i="20"/>
  <c r="GP1387" i="20"/>
  <c r="GT38" i="20"/>
  <c r="GW1908" i="20"/>
  <c r="GU1085" i="20"/>
  <c r="GX3780" i="20"/>
  <c r="GR1294" i="20"/>
  <c r="GW3994" i="20"/>
  <c r="GU505" i="20"/>
  <c r="GX1291" i="20"/>
  <c r="GS3595" i="20"/>
  <c r="GP3089" i="20"/>
  <c r="GW3474" i="20"/>
  <c r="GP994" i="20"/>
  <c r="GT2994" i="20"/>
  <c r="GW3752" i="20"/>
  <c r="GV740" i="20"/>
  <c r="GR2304" i="20"/>
  <c r="GX1096" i="20"/>
  <c r="GR465" i="20"/>
  <c r="GV3996" i="20"/>
  <c r="GQ282" i="20"/>
  <c r="GS1257" i="20"/>
  <c r="GR3578" i="20"/>
  <c r="GS1829" i="20"/>
  <c r="GX127" i="20"/>
  <c r="GS3732" i="20"/>
  <c r="GS643" i="20"/>
  <c r="GW1151" i="20"/>
  <c r="GS2407" i="20"/>
  <c r="GV1382" i="20"/>
  <c r="GU594" i="20"/>
  <c r="GP878" i="20"/>
  <c r="GX533" i="20"/>
  <c r="GR754" i="20"/>
  <c r="GV2884" i="20"/>
  <c r="GX2049" i="20"/>
  <c r="GP3167" i="20"/>
  <c r="GQ3016" i="20"/>
  <c r="GR3679" i="20"/>
  <c r="GX2215" i="20"/>
  <c r="GS926" i="20"/>
  <c r="GX2630" i="20"/>
  <c r="GQ935" i="20"/>
  <c r="GX3970" i="20"/>
  <c r="GS2732" i="20"/>
  <c r="GT3048" i="20"/>
  <c r="GQ1891" i="20"/>
  <c r="GT1257" i="20"/>
  <c r="GR2468" i="20"/>
  <c r="GT3674" i="20"/>
  <c r="GQ2464" i="20"/>
  <c r="GW631" i="20"/>
  <c r="GW199" i="20"/>
  <c r="GX3145" i="20"/>
  <c r="GW714" i="20"/>
  <c r="GV257" i="20"/>
  <c r="GV3857" i="20"/>
  <c r="GQ3640" i="20"/>
  <c r="GS3329" i="20"/>
  <c r="GQ2582" i="20"/>
  <c r="GV3294" i="20"/>
  <c r="GX760" i="20"/>
  <c r="GR3077" i="20"/>
  <c r="GT3537" i="20"/>
  <c r="GV1931" i="20"/>
  <c r="GS3524" i="20"/>
  <c r="GV3580" i="20"/>
  <c r="GV156" i="20"/>
  <c r="GS2175" i="20"/>
  <c r="GX3033" i="20"/>
  <c r="GR869" i="20"/>
  <c r="GU811" i="20"/>
  <c r="GT668" i="20"/>
  <c r="GP1898" i="20"/>
  <c r="GV269" i="20"/>
  <c r="GS1400" i="20"/>
  <c r="GQ1342" i="20"/>
  <c r="GW1400" i="20"/>
  <c r="GS1991" i="20"/>
  <c r="GV280" i="20"/>
  <c r="GX2370" i="20"/>
  <c r="GU3931" i="20"/>
  <c r="GP2034" i="20"/>
  <c r="GT3088" i="20"/>
  <c r="GT3785" i="20"/>
  <c r="GS747" i="20"/>
  <c r="GP2828" i="20"/>
  <c r="GX809" i="20"/>
  <c r="GU325" i="20"/>
  <c r="GS3748" i="20"/>
  <c r="GP213" i="20"/>
  <c r="GX414" i="20"/>
  <c r="GS2104" i="20"/>
  <c r="GT2734" i="20"/>
  <c r="GX463" i="20"/>
  <c r="GU2289" i="20"/>
  <c r="GW2850" i="20"/>
  <c r="GU398" i="20"/>
  <c r="GT1725" i="20"/>
  <c r="GT3871" i="20"/>
  <c r="GS2692" i="20"/>
  <c r="GX3744" i="20"/>
  <c r="GS3873" i="20"/>
  <c r="GX234" i="20"/>
  <c r="GW2928" i="20"/>
  <c r="GQ1852" i="20"/>
  <c r="GP3800" i="20"/>
  <c r="GP3403" i="20"/>
  <c r="GQ2211" i="20"/>
  <c r="GP1163" i="20"/>
  <c r="GX314" i="20"/>
  <c r="GX774" i="20"/>
  <c r="GR677" i="20"/>
  <c r="GT3090" i="20"/>
  <c r="GV2359" i="20"/>
  <c r="GT596" i="20"/>
  <c r="GT2387" i="20"/>
  <c r="GX2713" i="20"/>
  <c r="GR3152" i="20"/>
  <c r="GV2436" i="20"/>
  <c r="GU3029" i="20"/>
  <c r="GU1105" i="20"/>
  <c r="GX3532" i="20"/>
  <c r="GS504" i="20"/>
  <c r="GX2845" i="20"/>
  <c r="GX2979" i="20"/>
  <c r="GX1622" i="20"/>
  <c r="GR3611" i="20"/>
  <c r="GP45" i="20"/>
  <c r="GP1963" i="20"/>
  <c r="GP2898" i="20"/>
  <c r="GT836" i="20"/>
  <c r="GT1611" i="20"/>
  <c r="GS2923" i="20"/>
  <c r="GU501" i="20"/>
  <c r="GR1994" i="20"/>
  <c r="GU3866" i="20"/>
  <c r="GR3872" i="20"/>
  <c r="GW3703" i="20"/>
  <c r="GT3906" i="20"/>
  <c r="GT3529" i="20"/>
  <c r="GU1502" i="20"/>
  <c r="GX2634" i="20"/>
  <c r="GV3142" i="20"/>
  <c r="GQ2273" i="20"/>
  <c r="GU3098" i="20"/>
  <c r="GV1159" i="20"/>
  <c r="GW3800" i="20"/>
  <c r="GS207" i="20"/>
  <c r="GP3426" i="20"/>
  <c r="GU3879" i="20"/>
  <c r="GP908" i="20"/>
  <c r="GU836" i="20"/>
  <c r="GU3561" i="20"/>
  <c r="GR3759" i="20"/>
  <c r="GU877" i="20"/>
  <c r="GP279" i="20"/>
  <c r="GT2283" i="20"/>
  <c r="GR1012" i="20"/>
  <c r="GU3700" i="20"/>
  <c r="GR2438" i="20"/>
  <c r="GT2152" i="20"/>
  <c r="GW2761" i="20"/>
  <c r="GR3087" i="20"/>
  <c r="GS660" i="20"/>
  <c r="GW305" i="20"/>
  <c r="GR3916" i="20"/>
  <c r="GR514" i="20"/>
  <c r="GR3902" i="20"/>
  <c r="GS2950" i="20"/>
  <c r="GT3205" i="20"/>
  <c r="GW859" i="20"/>
  <c r="GU2739" i="20"/>
  <c r="GU1452" i="20"/>
  <c r="GX756" i="20"/>
  <c r="GX265" i="20"/>
  <c r="GW782" i="20"/>
  <c r="GV422" i="20"/>
  <c r="GX1255" i="20"/>
  <c r="GW3912" i="20"/>
  <c r="GR847" i="20"/>
  <c r="GP1665" i="20"/>
  <c r="GV1378" i="20"/>
  <c r="GX3584" i="20"/>
  <c r="GQ3896" i="20"/>
  <c r="GW1250" i="20"/>
  <c r="GW2163" i="20"/>
  <c r="GQ2710" i="20"/>
  <c r="GW2675" i="20"/>
  <c r="GV3911" i="20"/>
  <c r="GQ3577" i="20"/>
  <c r="GS3720" i="20"/>
  <c r="GS3702" i="20"/>
  <c r="GW2440" i="20"/>
  <c r="GQ517" i="20"/>
  <c r="GU975" i="20"/>
  <c r="GX1983" i="20"/>
  <c r="GT1260" i="20"/>
  <c r="GT806" i="20"/>
  <c r="GP2319" i="20"/>
  <c r="GT2439" i="20"/>
  <c r="GR1260" i="20"/>
  <c r="GT3507" i="20"/>
  <c r="GT3782" i="20"/>
  <c r="GR3804" i="20"/>
  <c r="GR1951" i="20"/>
  <c r="GW2839" i="20"/>
  <c r="GW457" i="20"/>
  <c r="GS3378" i="20"/>
  <c r="GS2633" i="20"/>
  <c r="GV787" i="20"/>
  <c r="GP2394" i="20"/>
  <c r="GP61" i="20"/>
  <c r="GW1229" i="20"/>
  <c r="GR2883" i="20"/>
  <c r="GS3208" i="20"/>
  <c r="GW1422" i="20"/>
  <c r="GT408" i="20"/>
  <c r="GW2723" i="20"/>
  <c r="GQ1597" i="20"/>
  <c r="GU3660" i="20"/>
  <c r="GT1863" i="20"/>
  <c r="GS1552" i="20"/>
  <c r="GT2575" i="20"/>
  <c r="GR538" i="20"/>
  <c r="GX3540" i="20"/>
  <c r="GS486" i="20"/>
  <c r="GV1904" i="20"/>
  <c r="GX600" i="20"/>
  <c r="GV2155" i="20"/>
  <c r="GX2542" i="20"/>
  <c r="GT69" i="20"/>
  <c r="GS1860" i="20"/>
  <c r="GX865" i="20"/>
  <c r="GV380" i="20"/>
  <c r="GT1384" i="20"/>
  <c r="GV3466" i="20"/>
  <c r="GX2939" i="20"/>
  <c r="GX728" i="20"/>
  <c r="GW2596" i="20"/>
  <c r="GW3893" i="20"/>
  <c r="GP1648" i="20"/>
  <c r="GQ2676" i="20"/>
  <c r="GS2958" i="20"/>
  <c r="GT2397" i="20"/>
  <c r="GU1155" i="20"/>
  <c r="GQ2382" i="20"/>
  <c r="GR2514" i="20"/>
  <c r="GR546" i="20"/>
  <c r="GW1650" i="20"/>
  <c r="GS3350" i="20"/>
  <c r="GQ1036" i="20"/>
  <c r="GV3101" i="20"/>
  <c r="GU3533" i="20"/>
  <c r="GV1297" i="20"/>
  <c r="GR3676" i="20"/>
  <c r="GX2685" i="20"/>
  <c r="GS3134" i="20"/>
  <c r="GU3403" i="20"/>
  <c r="GR625" i="20"/>
  <c r="GT2873" i="20"/>
  <c r="GS3617" i="20"/>
  <c r="GS308" i="20"/>
  <c r="GU3457" i="20"/>
  <c r="GQ3300" i="20"/>
  <c r="GS1024" i="20"/>
  <c r="GS1184" i="20"/>
  <c r="GU983" i="20"/>
  <c r="GS2445" i="20"/>
  <c r="GQ2225" i="20"/>
  <c r="GT3571" i="20"/>
  <c r="GV1607" i="20"/>
  <c r="GQ2836" i="20"/>
  <c r="GP1575" i="20"/>
  <c r="GS3519" i="20"/>
  <c r="GT1259" i="20"/>
  <c r="GR3239" i="20"/>
  <c r="GP2275" i="20"/>
  <c r="GU1814" i="20"/>
  <c r="GX1059" i="20"/>
  <c r="GT2001" i="20"/>
  <c r="GR537" i="20"/>
  <c r="GP3674" i="20"/>
  <c r="GP3350" i="20"/>
  <c r="GR3829" i="20"/>
  <c r="GU2688" i="20"/>
  <c r="GW1413" i="20"/>
  <c r="GX2746" i="20"/>
  <c r="GS3983" i="20"/>
  <c r="GP519" i="20"/>
  <c r="GV1666" i="20"/>
  <c r="GT3882" i="20"/>
  <c r="GX1111" i="20"/>
  <c r="GX2833" i="20"/>
  <c r="GW1560" i="20"/>
  <c r="GU2127" i="20"/>
  <c r="GT2899" i="20"/>
  <c r="GS374" i="20"/>
  <c r="GR2253" i="20"/>
  <c r="GT932" i="20"/>
  <c r="GP3296" i="20"/>
  <c r="GW2931" i="20"/>
  <c r="GP430" i="20"/>
  <c r="GX3243" i="20"/>
  <c r="GV2729" i="20"/>
  <c r="GT1539" i="20"/>
  <c r="GQ1369" i="20"/>
  <c r="GT684" i="20"/>
  <c r="GP2612" i="20"/>
  <c r="GW2371" i="20"/>
  <c r="GX3570" i="20"/>
  <c r="GS36" i="20"/>
  <c r="GS2525" i="20"/>
  <c r="GV1964" i="20"/>
  <c r="GR1677" i="20"/>
  <c r="GP946" i="20"/>
  <c r="GV2469" i="20"/>
  <c r="GR1401" i="20"/>
  <c r="GT3924" i="20"/>
  <c r="GX1356" i="20"/>
  <c r="GU1454" i="20"/>
  <c r="GV535" i="20"/>
  <c r="GW3547" i="20"/>
  <c r="GS2068" i="20"/>
  <c r="GR3582" i="20"/>
  <c r="GV3639" i="20"/>
  <c r="GQ3185" i="20"/>
  <c r="GW2868" i="20"/>
  <c r="GX2095" i="20"/>
  <c r="GT2972" i="20"/>
  <c r="GQ2789" i="20"/>
  <c r="GP926" i="20"/>
  <c r="GV251" i="20"/>
  <c r="GQ2689" i="20"/>
  <c r="GX377" i="20"/>
  <c r="GV3058" i="20"/>
  <c r="GX995" i="20"/>
  <c r="GT265" i="20"/>
  <c r="GU1968" i="20"/>
  <c r="GR1758" i="20"/>
  <c r="GV3169" i="20"/>
  <c r="GT3336" i="20"/>
  <c r="GT3739" i="20"/>
  <c r="GT3751" i="20"/>
  <c r="GP2909" i="20"/>
  <c r="GP3255" i="20"/>
  <c r="GV1082" i="20"/>
  <c r="GQ3044" i="20"/>
  <c r="GU737" i="20"/>
  <c r="GS3820" i="20"/>
  <c r="GU2128" i="20"/>
  <c r="GP332" i="20"/>
  <c r="GT1949" i="20"/>
  <c r="GT2533" i="20"/>
  <c r="GU3186" i="20"/>
  <c r="GW2168" i="20"/>
  <c r="GW3624" i="20"/>
  <c r="GS2148" i="20"/>
  <c r="GQ3298" i="20"/>
  <c r="GT1366" i="20"/>
  <c r="GT2398" i="20"/>
  <c r="GU2439" i="20"/>
  <c r="GS2040" i="20"/>
  <c r="GV170" i="20"/>
  <c r="GS633" i="20"/>
  <c r="GU71" i="20"/>
  <c r="GW2095" i="20"/>
  <c r="GX3211" i="20"/>
  <c r="GQ3382" i="20"/>
  <c r="GT3078" i="20"/>
  <c r="GV1275" i="20"/>
  <c r="GT1757" i="20"/>
  <c r="GS365" i="20"/>
  <c r="GR1483" i="20"/>
  <c r="GU1870" i="20"/>
  <c r="GS2325" i="20"/>
  <c r="GT3534" i="20"/>
  <c r="GX3393" i="20"/>
  <c r="GV3775" i="20"/>
  <c r="GT952" i="20"/>
  <c r="GV1400" i="20"/>
  <c r="GU508" i="20"/>
  <c r="GV442" i="20"/>
  <c r="GX2935" i="20"/>
  <c r="GP3285" i="20"/>
  <c r="GV3311" i="20"/>
  <c r="GU1141" i="20"/>
  <c r="GU3757" i="20"/>
  <c r="GP838" i="20"/>
  <c r="GS3282" i="20"/>
  <c r="GW1412" i="20"/>
  <c r="GS1540" i="20"/>
  <c r="GP3425" i="20"/>
  <c r="GW1807" i="20"/>
  <c r="GS2605" i="20"/>
  <c r="GU3" i="20"/>
  <c r="GU2901" i="20"/>
  <c r="GS799" i="20"/>
  <c r="GP3516" i="20"/>
  <c r="GW2861" i="20"/>
  <c r="GQ2781" i="20"/>
  <c r="GP1379" i="20"/>
  <c r="GS3940" i="20"/>
  <c r="GP1248" i="20"/>
  <c r="GR2009" i="20"/>
  <c r="GP1428" i="20"/>
  <c r="GP1754" i="20"/>
  <c r="GP3222" i="20"/>
  <c r="GW384" i="20"/>
  <c r="GW2154" i="20"/>
  <c r="GX957" i="20"/>
  <c r="GR1095" i="20"/>
  <c r="GP2161" i="20"/>
  <c r="GP3904" i="20"/>
  <c r="GQ1156" i="20"/>
  <c r="GV3504" i="20"/>
  <c r="GX1683" i="20"/>
  <c r="GS3410" i="20"/>
  <c r="GW2217" i="20"/>
  <c r="GV3345" i="20"/>
  <c r="GS2920" i="20"/>
  <c r="GT3957" i="20"/>
  <c r="GV159" i="20"/>
  <c r="GX1538" i="20"/>
  <c r="GU1608" i="20"/>
  <c r="GR3242" i="20"/>
  <c r="GS3179" i="20"/>
  <c r="GX3586" i="20"/>
  <c r="GX1282" i="20"/>
  <c r="GQ545" i="20"/>
  <c r="GP1981" i="20"/>
  <c r="GP905" i="20"/>
  <c r="GU2378" i="20"/>
  <c r="GW173" i="20"/>
  <c r="GR1198" i="20"/>
  <c r="GR235" i="20"/>
  <c r="GR837" i="20"/>
  <c r="GU300" i="20"/>
  <c r="GT1175" i="20"/>
  <c r="GT1499" i="20"/>
  <c r="GU3321" i="20"/>
  <c r="GV3242" i="20"/>
  <c r="GR3357" i="20"/>
  <c r="GQ507" i="20"/>
  <c r="GP306" i="20"/>
  <c r="GS2399" i="20"/>
  <c r="GV1762" i="20"/>
  <c r="GU1860" i="20"/>
  <c r="GT1272" i="20"/>
  <c r="GW778" i="20"/>
  <c r="GR427" i="20"/>
  <c r="GQ1669" i="20"/>
  <c r="GT190" i="20"/>
  <c r="GP3297" i="20"/>
  <c r="GQ1334" i="20"/>
  <c r="GP549" i="20"/>
  <c r="GT2044" i="20"/>
  <c r="GQ2044" i="20"/>
  <c r="GT1592" i="20"/>
  <c r="GR3411" i="20"/>
  <c r="GR1834" i="20"/>
  <c r="GU2969" i="20"/>
  <c r="GR641" i="20"/>
  <c r="GQ1228" i="20"/>
  <c r="GX2984" i="20"/>
  <c r="GX159" i="20"/>
  <c r="GP3114" i="20"/>
  <c r="GU2572" i="20"/>
  <c r="GW1749" i="20"/>
  <c r="GR1970" i="20"/>
  <c r="GQ818" i="20"/>
  <c r="GX3694" i="20"/>
  <c r="GU2517" i="20"/>
  <c r="GP2587" i="20"/>
  <c r="GT2732" i="20"/>
  <c r="GX850" i="20"/>
  <c r="GP3290" i="20"/>
  <c r="GV2888" i="20"/>
  <c r="GU1402" i="20"/>
  <c r="GU55" i="20"/>
  <c r="GP619" i="20"/>
  <c r="GQ454" i="20"/>
  <c r="GV2657" i="20"/>
  <c r="GS1123" i="20"/>
  <c r="GT3109" i="20"/>
  <c r="GR995" i="20"/>
  <c r="GQ3716" i="20"/>
  <c r="GQ2416" i="20"/>
  <c r="GW1718" i="20"/>
  <c r="GX392" i="20"/>
  <c r="GU781" i="20"/>
  <c r="GW2356" i="20"/>
  <c r="GX798" i="20"/>
  <c r="GX3310" i="20"/>
  <c r="GU2444" i="20"/>
  <c r="GS3566" i="20"/>
  <c r="GU1410" i="20"/>
  <c r="GP3711" i="20"/>
  <c r="GT3025" i="20"/>
  <c r="GS1831" i="20"/>
  <c r="GV2857" i="20"/>
  <c r="GP2431" i="20"/>
  <c r="GW2967" i="20"/>
  <c r="GQ1521" i="20"/>
  <c r="GR3850" i="20"/>
  <c r="GU646" i="20"/>
  <c r="GS2662" i="20"/>
  <c r="GX2175" i="20"/>
  <c r="GX522" i="20"/>
  <c r="GU1933" i="20"/>
  <c r="GX611" i="20"/>
  <c r="GQ3785" i="20"/>
  <c r="GU1935" i="20"/>
  <c r="GQ817" i="20"/>
  <c r="GX2829" i="20"/>
  <c r="GW3023" i="20"/>
  <c r="GS1553" i="20"/>
  <c r="GP2480" i="20"/>
  <c r="GX1566" i="20"/>
  <c r="GT2667" i="20"/>
  <c r="GP363" i="20"/>
  <c r="GR1227" i="20"/>
  <c r="GU1125" i="20"/>
  <c r="GQ3195" i="20"/>
  <c r="GX2887" i="20"/>
  <c r="GU819" i="20"/>
  <c r="GV1140" i="20"/>
  <c r="GR1006" i="20"/>
  <c r="GP348" i="20"/>
  <c r="GQ3522" i="20"/>
  <c r="GS1330" i="20"/>
  <c r="GS3544" i="20"/>
  <c r="GX3994" i="20"/>
  <c r="GU841" i="20"/>
  <c r="GP108" i="20"/>
  <c r="GW680" i="20"/>
  <c r="GX777" i="20"/>
  <c r="GX3055" i="20"/>
  <c r="GR319" i="20"/>
  <c r="GW1941" i="20"/>
  <c r="GU2607" i="20"/>
  <c r="GT711" i="20"/>
  <c r="GT2826" i="20"/>
  <c r="GQ2956" i="20"/>
  <c r="GR2760" i="20"/>
  <c r="GV2676" i="20"/>
  <c r="GU1582" i="20"/>
  <c r="GP2633" i="20"/>
  <c r="GR3580" i="20"/>
  <c r="GU2634" i="20"/>
  <c r="GX1660" i="20"/>
  <c r="GW3221" i="20"/>
  <c r="GU865" i="20"/>
  <c r="GX2666" i="20"/>
  <c r="GS3834" i="20"/>
  <c r="GU2261" i="20"/>
  <c r="GX1187" i="20"/>
  <c r="GV3761" i="20"/>
  <c r="GU1091" i="20"/>
  <c r="GS2903" i="20"/>
  <c r="GT238" i="20"/>
  <c r="GP2472" i="20"/>
  <c r="GW1061" i="20"/>
  <c r="GS765" i="20"/>
  <c r="GV886" i="20"/>
  <c r="GV3184" i="20"/>
  <c r="GQ855" i="20"/>
  <c r="GS2370" i="20"/>
  <c r="GT344" i="20"/>
  <c r="GX2517" i="20"/>
  <c r="GT424" i="20"/>
  <c r="GV1874" i="20"/>
  <c r="GU2978" i="20"/>
  <c r="GS1391" i="20"/>
  <c r="GP3725" i="20"/>
  <c r="GW3125" i="20"/>
  <c r="GS2210" i="20"/>
  <c r="GU357" i="20"/>
  <c r="GW573" i="20"/>
  <c r="GX1889" i="20"/>
  <c r="GX1633" i="20"/>
  <c r="GR178" i="20"/>
  <c r="GU2121" i="20"/>
  <c r="GQ1932" i="20"/>
  <c r="GR2493" i="20"/>
  <c r="GW2057" i="20"/>
  <c r="GR2405" i="20"/>
  <c r="GU602" i="20"/>
  <c r="GV2698" i="20"/>
  <c r="GQ725" i="20"/>
  <c r="GW2751" i="20"/>
  <c r="GV149" i="20"/>
  <c r="GR3066" i="20"/>
  <c r="GW3122" i="20"/>
  <c r="GT2135" i="20"/>
  <c r="GV2244" i="20"/>
  <c r="GV2353" i="20"/>
  <c r="GQ51" i="20"/>
  <c r="GT1019" i="20"/>
  <c r="GR1988" i="20"/>
  <c r="GU686" i="20"/>
  <c r="GT503" i="20"/>
  <c r="GV3879" i="20"/>
  <c r="GR3150" i="20"/>
  <c r="GV2483" i="20"/>
  <c r="GR2719" i="20"/>
  <c r="GP3044" i="20"/>
  <c r="GV3259" i="20"/>
  <c r="GP62" i="20"/>
  <c r="GX3087" i="20"/>
  <c r="GR974" i="20"/>
  <c r="GU3419" i="20"/>
  <c r="GT485" i="20"/>
  <c r="GX612" i="20"/>
  <c r="GV2482" i="20"/>
  <c r="GU3358" i="20"/>
  <c r="GS1271" i="20"/>
  <c r="GU385" i="20"/>
  <c r="GP3502" i="20"/>
  <c r="GT807" i="20"/>
  <c r="GW193" i="20"/>
  <c r="GU3390" i="20"/>
  <c r="GW709" i="20"/>
  <c r="GW853" i="20"/>
  <c r="GW3283" i="20"/>
  <c r="GR788" i="20"/>
  <c r="GW957" i="20"/>
  <c r="GV3924" i="20"/>
  <c r="GX2099" i="20"/>
  <c r="GW1121" i="20"/>
  <c r="GT1270" i="20"/>
  <c r="GT1761" i="20"/>
  <c r="GP1358" i="20"/>
  <c r="GV2318" i="20"/>
  <c r="GS467" i="20"/>
  <c r="GX899" i="20"/>
  <c r="GU2230" i="20"/>
  <c r="GW3047" i="20"/>
  <c r="GR2935" i="20"/>
  <c r="GT802" i="20"/>
  <c r="GW2537" i="20"/>
  <c r="GS3563" i="20"/>
  <c r="GT158" i="20"/>
  <c r="GP1361" i="20"/>
  <c r="GP3714" i="20"/>
  <c r="GT129" i="20"/>
  <c r="GP1817" i="20"/>
  <c r="GW69" i="20"/>
  <c r="GP2664" i="20"/>
  <c r="GP383" i="20"/>
  <c r="GT891" i="20"/>
  <c r="GS736" i="20"/>
  <c r="GW97" i="20"/>
  <c r="GW2954" i="20"/>
  <c r="GU823" i="20"/>
  <c r="GT282" i="20"/>
  <c r="GP2192" i="20"/>
  <c r="GQ1760" i="20"/>
  <c r="GX1508" i="20"/>
  <c r="GP2467" i="20"/>
  <c r="GU279" i="20"/>
  <c r="GS150" i="20"/>
  <c r="GR3093" i="20"/>
  <c r="GT475" i="20"/>
  <c r="GP2228" i="20"/>
  <c r="GU1167" i="20"/>
  <c r="GP2317" i="20"/>
  <c r="GU235" i="20"/>
  <c r="GU2537" i="20"/>
  <c r="GV1162" i="20"/>
  <c r="GW532" i="20"/>
  <c r="GU855" i="20"/>
  <c r="GP2676" i="20"/>
  <c r="GU1063" i="20"/>
  <c r="GX1207" i="20"/>
  <c r="GQ837" i="20"/>
  <c r="GP278" i="20"/>
  <c r="GT1354" i="20"/>
  <c r="GW2471" i="20"/>
  <c r="GW1064" i="20"/>
  <c r="GR1201" i="20"/>
  <c r="GW916" i="20"/>
  <c r="GX1023" i="20"/>
  <c r="GR722" i="20"/>
  <c r="GQ2289" i="20"/>
  <c r="GR3624" i="20"/>
  <c r="GQ1637" i="20"/>
  <c r="GV1799" i="20"/>
  <c r="GW2845" i="20"/>
  <c r="GQ2410" i="20"/>
  <c r="GP966" i="20"/>
  <c r="GV3585" i="20"/>
  <c r="GU1631" i="20"/>
  <c r="GV2874" i="20"/>
  <c r="GV1351" i="20"/>
  <c r="GV873" i="20"/>
  <c r="GR3191" i="20"/>
  <c r="GW3865" i="20"/>
  <c r="GQ479" i="20"/>
  <c r="GR511" i="20"/>
  <c r="GX563" i="20"/>
  <c r="GV3918" i="20"/>
  <c r="GP1941" i="20"/>
  <c r="GR3770" i="20"/>
  <c r="GS3131" i="20"/>
  <c r="GS259" i="20"/>
  <c r="GX3360" i="20"/>
  <c r="GP1650" i="20"/>
  <c r="GR1411" i="20"/>
  <c r="GU2582" i="20"/>
  <c r="GV3307" i="20"/>
  <c r="GS2486" i="20"/>
  <c r="GX343" i="20"/>
  <c r="GT234" i="20"/>
  <c r="GP3349" i="20"/>
  <c r="GV3797" i="20"/>
  <c r="GX1868" i="20"/>
  <c r="GV1758" i="20"/>
  <c r="GV2473" i="20"/>
  <c r="GQ3532" i="20"/>
  <c r="GR756" i="20"/>
  <c r="GV1991" i="20"/>
  <c r="GT3511" i="20"/>
  <c r="GQ901" i="20"/>
  <c r="GV1838" i="20"/>
  <c r="GQ2014" i="20"/>
  <c r="GW724" i="20"/>
  <c r="GX2302" i="20"/>
  <c r="GQ649" i="20"/>
  <c r="GR3185" i="20"/>
  <c r="GP2369" i="20"/>
  <c r="GW3331" i="20"/>
  <c r="GX2489" i="20"/>
  <c r="GV36" i="20"/>
  <c r="GS1283" i="20"/>
  <c r="GS3181" i="20"/>
  <c r="GP521" i="20"/>
  <c r="GR1975" i="20"/>
  <c r="GS2076" i="20"/>
  <c r="GV771" i="20"/>
  <c r="GQ2272" i="20"/>
  <c r="GX1744" i="20"/>
  <c r="GW1533" i="20"/>
  <c r="GU68" i="20"/>
  <c r="GU2800" i="20"/>
  <c r="GT2951" i="20"/>
  <c r="GQ3484" i="20"/>
  <c r="GX113" i="20"/>
  <c r="GS2242" i="20"/>
  <c r="GP390" i="20"/>
  <c r="GW302" i="20"/>
  <c r="GP3462" i="20"/>
  <c r="GS3538" i="20"/>
  <c r="GW2889" i="20"/>
  <c r="GS863" i="20"/>
  <c r="GW2833" i="20"/>
  <c r="GS572" i="20"/>
  <c r="GQ174" i="20"/>
  <c r="GX2212" i="20"/>
  <c r="GS3493" i="20"/>
  <c r="GT2872" i="20"/>
  <c r="GU1817" i="20"/>
  <c r="GS1866" i="20"/>
  <c r="GT1463" i="20"/>
  <c r="GX3605" i="20"/>
  <c r="GV1631" i="20"/>
  <c r="GX3835" i="20"/>
  <c r="GV3998" i="20"/>
  <c r="GP548" i="20"/>
  <c r="GR3890" i="20"/>
  <c r="GS2094" i="20"/>
  <c r="GS2788" i="20"/>
  <c r="GR3265" i="20"/>
  <c r="GR2539" i="20"/>
  <c r="GX690" i="20"/>
  <c r="GP3536" i="20"/>
  <c r="GP3238" i="20"/>
  <c r="GW1266" i="20"/>
  <c r="GU197" i="20"/>
  <c r="GX1216" i="20"/>
  <c r="GU1330" i="20"/>
  <c r="GS2725" i="20"/>
  <c r="GR925" i="20"/>
  <c r="GU3337" i="20"/>
  <c r="GR3325" i="20"/>
  <c r="GX1028" i="20"/>
  <c r="GX3661" i="20"/>
  <c r="GV1907" i="20"/>
  <c r="GP3575" i="20"/>
  <c r="GX1959" i="20"/>
  <c r="GS3518" i="20"/>
  <c r="GV3236" i="20"/>
  <c r="GQ1846" i="20"/>
  <c r="GS2101" i="20"/>
  <c r="GV2107" i="20"/>
  <c r="GT1826" i="20"/>
  <c r="GR1085" i="20"/>
  <c r="GX145" i="20"/>
  <c r="GW2067" i="20"/>
  <c r="GU770" i="20"/>
  <c r="GU1051" i="20"/>
  <c r="GU547" i="20"/>
  <c r="GU2373" i="20"/>
  <c r="GP762" i="20"/>
  <c r="GV2778" i="20"/>
  <c r="GV1988" i="20"/>
  <c r="GU937" i="20"/>
  <c r="GT1559" i="20"/>
  <c r="GQ3274" i="20"/>
  <c r="GS3242" i="20"/>
  <c r="GV1952" i="20"/>
  <c r="GP2162" i="20"/>
  <c r="GS3654" i="20"/>
  <c r="GS2724" i="20"/>
  <c r="GW3707" i="20"/>
  <c r="GQ3583" i="20"/>
  <c r="GX3238" i="20"/>
  <c r="GU3471" i="20"/>
  <c r="GW4006" i="20"/>
  <c r="GT1425" i="20"/>
  <c r="GS890" i="20"/>
  <c r="GX2900" i="20"/>
  <c r="GT48" i="20"/>
  <c r="GR3220" i="20"/>
  <c r="GR338" i="20"/>
  <c r="GQ2199" i="20"/>
  <c r="GS1631" i="20"/>
  <c r="GV1729" i="20"/>
  <c r="GX793" i="20"/>
  <c r="GP3431" i="20"/>
  <c r="GW164" i="20"/>
  <c r="GU2857" i="20"/>
  <c r="GV3086" i="20"/>
  <c r="GV2351" i="20"/>
  <c r="GX244" i="20"/>
  <c r="GT2480" i="20"/>
  <c r="GV2779" i="20"/>
  <c r="GT1087" i="20"/>
  <c r="GW1247" i="20"/>
  <c r="GR807" i="20"/>
  <c r="GW3484" i="20"/>
  <c r="GV1475" i="20"/>
  <c r="GQ3409" i="20"/>
  <c r="GP3268" i="20"/>
  <c r="GV1" i="20"/>
  <c r="GP2622" i="20"/>
  <c r="GP533" i="20"/>
  <c r="GP1565" i="20"/>
  <c r="GS2944" i="20"/>
  <c r="GR96" i="20"/>
  <c r="GQ808" i="20"/>
  <c r="GT1848" i="20"/>
  <c r="GW1477" i="20"/>
  <c r="GR2601" i="20"/>
  <c r="GR2114" i="20"/>
  <c r="GU2845" i="20"/>
  <c r="GT1705" i="20"/>
  <c r="GP1932" i="20"/>
  <c r="GT966" i="20"/>
  <c r="GP1637" i="20"/>
  <c r="GX2682" i="20"/>
  <c r="GQ880" i="20"/>
  <c r="GS1315" i="20"/>
  <c r="GV1419" i="20"/>
  <c r="GT2775" i="20"/>
  <c r="GP2209" i="20"/>
  <c r="GV213" i="20"/>
  <c r="GW1913" i="20"/>
  <c r="GV2733" i="20"/>
  <c r="GX2945" i="20"/>
  <c r="GP3567" i="20"/>
  <c r="GV1323" i="20"/>
  <c r="GU1129" i="20"/>
  <c r="GS3989" i="20"/>
  <c r="GR83" i="20"/>
  <c r="GV3785" i="20"/>
  <c r="GR3600" i="20"/>
  <c r="GS282" i="20"/>
  <c r="GW272" i="20"/>
  <c r="GQ1866" i="20"/>
  <c r="GQ1912" i="20"/>
  <c r="GS3188" i="20"/>
  <c r="GS3219" i="20"/>
  <c r="GP3249" i="20"/>
  <c r="GQ781" i="20"/>
  <c r="GS2259" i="20"/>
  <c r="GT382" i="20"/>
  <c r="GV1844" i="20"/>
  <c r="GS2754" i="20"/>
  <c r="GX1894" i="20"/>
  <c r="GX1892" i="20"/>
  <c r="GR509" i="20"/>
  <c r="GV3484" i="20"/>
  <c r="GW3252" i="20"/>
  <c r="GU551" i="20"/>
  <c r="GR3867" i="20"/>
  <c r="GW882" i="20"/>
  <c r="GQ2656" i="20"/>
  <c r="GP1608" i="20"/>
  <c r="GT264" i="20"/>
  <c r="GT951" i="20"/>
  <c r="GT1828" i="20"/>
  <c r="GR168" i="20"/>
  <c r="GP1253" i="20"/>
  <c r="GW1123" i="20"/>
  <c r="GP3994" i="20"/>
  <c r="GV1233" i="20"/>
  <c r="GS2979" i="20"/>
  <c r="GV488" i="20"/>
  <c r="GV2789" i="20"/>
  <c r="GQ1752" i="20"/>
  <c r="GW2641" i="20"/>
  <c r="GX2239" i="20"/>
  <c r="GU1595" i="20"/>
  <c r="GP800" i="20"/>
  <c r="GX1042" i="20"/>
  <c r="GU530" i="20"/>
  <c r="GV2375" i="20"/>
  <c r="GS224" i="20"/>
  <c r="GR65" i="20"/>
  <c r="GT2230" i="20"/>
  <c r="GR1028" i="20"/>
  <c r="GX1547" i="20"/>
  <c r="GR3958" i="20"/>
  <c r="GQ1583" i="20"/>
  <c r="GU644" i="20"/>
  <c r="GU2413" i="20"/>
  <c r="GV677" i="20"/>
  <c r="GW478" i="20"/>
  <c r="GX2038" i="20"/>
  <c r="GQ1858" i="20"/>
  <c r="GT3783" i="20"/>
  <c r="GS967" i="20"/>
  <c r="GQ3778" i="20"/>
  <c r="GW1463" i="20"/>
  <c r="GQ656" i="20"/>
  <c r="GU193" i="20"/>
  <c r="GU3440" i="20"/>
  <c r="GW3066" i="20"/>
  <c r="GU3065" i="20"/>
  <c r="GQ1392" i="20"/>
  <c r="GW1661" i="20"/>
  <c r="GS1528" i="20"/>
  <c r="GT3523" i="20"/>
  <c r="GW2980" i="20"/>
  <c r="GP2130" i="20"/>
  <c r="GU1076" i="20"/>
  <c r="GR2372" i="20"/>
  <c r="GR503" i="20"/>
  <c r="GQ161" i="20"/>
  <c r="GS3375" i="20"/>
  <c r="GT1278" i="20"/>
  <c r="GV2590" i="20"/>
  <c r="GR148" i="20"/>
  <c r="GS2090" i="20"/>
  <c r="GX3376" i="20"/>
  <c r="GT1230" i="20"/>
  <c r="GT786" i="20"/>
  <c r="GV1999" i="20"/>
  <c r="GU1641" i="20"/>
  <c r="GX3114" i="20"/>
  <c r="GT655" i="20"/>
  <c r="GV2823" i="20"/>
  <c r="GV285" i="20"/>
  <c r="GR295" i="20"/>
  <c r="GV3207" i="20"/>
  <c r="GR250" i="20"/>
  <c r="GV2658" i="20"/>
  <c r="GX2847" i="20"/>
  <c r="GR808" i="20"/>
  <c r="GU1624" i="20"/>
  <c r="GR1769" i="20"/>
  <c r="GW1732" i="20"/>
  <c r="GQ2103" i="20"/>
  <c r="GS175" i="20"/>
  <c r="GP3733" i="20"/>
  <c r="GX2066" i="20"/>
  <c r="GT1738" i="20"/>
  <c r="GP2254" i="20"/>
  <c r="GS2087" i="20"/>
  <c r="GW1519" i="20"/>
  <c r="GW3617" i="20"/>
  <c r="GW2165" i="20"/>
  <c r="GP1157" i="20"/>
  <c r="GR3837" i="20"/>
  <c r="GS3804" i="20"/>
  <c r="GU1216" i="20"/>
  <c r="GS3212" i="20"/>
  <c r="GU1728" i="20"/>
  <c r="GP1413" i="20"/>
  <c r="GQ2488" i="20"/>
  <c r="GW605" i="20"/>
  <c r="GW2694" i="20"/>
  <c r="GW3473" i="20"/>
  <c r="GW2979" i="20"/>
  <c r="GS1225" i="20"/>
  <c r="GS3082" i="20"/>
  <c r="GQ1550" i="20"/>
  <c r="GT2543" i="20"/>
  <c r="GW1039" i="20"/>
  <c r="GV356" i="20"/>
  <c r="GV3691" i="20"/>
  <c r="GU287" i="20"/>
  <c r="GQ3890" i="20"/>
  <c r="GV805" i="20"/>
  <c r="GR3516" i="20"/>
  <c r="GQ2871" i="20"/>
  <c r="GU1629" i="20"/>
  <c r="GU2684" i="20"/>
  <c r="GX3510" i="20"/>
  <c r="GS1923" i="20"/>
  <c r="GV880" i="20"/>
  <c r="GS89" i="20"/>
  <c r="GU3689" i="20"/>
  <c r="GR2038" i="20"/>
  <c r="GP3769" i="20"/>
  <c r="GW267" i="20"/>
  <c r="GV519" i="20"/>
  <c r="GU1720" i="20"/>
  <c r="GP2895" i="20"/>
  <c r="GW1276" i="20"/>
  <c r="GV59" i="20"/>
  <c r="GW2072" i="20"/>
  <c r="GQ2285" i="20"/>
  <c r="GR1599" i="20"/>
  <c r="GS918" i="20"/>
  <c r="GW1078" i="20"/>
  <c r="GW1972" i="20"/>
  <c r="GP2054" i="20"/>
  <c r="GP2897" i="20"/>
  <c r="GX740" i="20"/>
  <c r="GW1352" i="20"/>
  <c r="GP3700" i="20"/>
  <c r="GU2102" i="20"/>
  <c r="GT669" i="20"/>
  <c r="GU1340" i="20"/>
  <c r="GP2258" i="20"/>
  <c r="GW1907" i="20"/>
  <c r="GU3782" i="20"/>
  <c r="GQ1696" i="20"/>
  <c r="GT459" i="20"/>
  <c r="GU1012" i="20"/>
  <c r="GR156" i="20"/>
  <c r="GS1549" i="20"/>
  <c r="GR3998" i="20"/>
  <c r="GU639" i="20"/>
  <c r="GQ2586" i="20"/>
  <c r="GU3959" i="20"/>
  <c r="GV2983" i="20"/>
  <c r="GR505" i="20"/>
  <c r="GT1416" i="20"/>
  <c r="GQ3033" i="20"/>
  <c r="GV1760" i="20"/>
  <c r="GX1014" i="20"/>
  <c r="GW3618" i="20"/>
  <c r="GV3855" i="20"/>
  <c r="GU3107" i="20"/>
  <c r="GT2881" i="20"/>
  <c r="GR2899" i="20"/>
  <c r="GT93" i="20"/>
  <c r="GW1268" i="20"/>
  <c r="GW3971" i="20"/>
  <c r="GX1108" i="20"/>
  <c r="GV1849" i="20"/>
  <c r="GT2718" i="20"/>
  <c r="GS3200" i="20"/>
  <c r="GV3028" i="20"/>
  <c r="GQ2827" i="20"/>
  <c r="GX500" i="20"/>
  <c r="GV2157" i="20"/>
  <c r="GX3548" i="20"/>
  <c r="GS2905" i="20"/>
  <c r="GV1318" i="20"/>
  <c r="GW3093" i="20"/>
  <c r="GS2949" i="20"/>
  <c r="GQ396" i="20"/>
  <c r="GP404" i="20"/>
  <c r="GT1347" i="20"/>
  <c r="GS1419" i="20"/>
  <c r="GT1186" i="20"/>
  <c r="GS2665" i="20"/>
  <c r="GV3434" i="20"/>
  <c r="GV2695" i="20"/>
  <c r="GT2690" i="20"/>
  <c r="GS2730" i="20"/>
  <c r="GV2867" i="20"/>
  <c r="GR2609" i="20"/>
  <c r="GU3634" i="20"/>
  <c r="GT1052" i="20"/>
  <c r="GU1973" i="20"/>
  <c r="GS3826" i="20"/>
  <c r="GQ406" i="20"/>
  <c r="GP2062" i="20"/>
  <c r="GR2329" i="20"/>
  <c r="GU1678" i="20"/>
  <c r="GQ2691" i="20"/>
  <c r="GT601" i="20"/>
  <c r="GW3075" i="20"/>
  <c r="GX2138" i="20"/>
  <c r="GP447" i="20"/>
  <c r="GX3726" i="20"/>
  <c r="GT112" i="20"/>
  <c r="GR2139" i="20"/>
  <c r="GW2061" i="20"/>
  <c r="GW3573" i="20"/>
  <c r="GP1771" i="20"/>
  <c r="GU2414" i="20"/>
  <c r="GR391" i="20"/>
  <c r="GT1785" i="20"/>
  <c r="GP2700" i="20"/>
  <c r="GV3090" i="20"/>
  <c r="GR1199" i="20"/>
  <c r="GR2725" i="20"/>
  <c r="GP3954" i="20"/>
  <c r="GT3015" i="20"/>
  <c r="GX2428" i="20"/>
  <c r="GU1829" i="20"/>
  <c r="GU771" i="20"/>
  <c r="GR1402" i="20"/>
  <c r="GT798" i="20"/>
  <c r="GW688" i="20"/>
  <c r="GT2941" i="20"/>
  <c r="GU928" i="20"/>
  <c r="GX606" i="20"/>
  <c r="GW2534" i="20"/>
  <c r="GX3292" i="20"/>
  <c r="GS478" i="20"/>
  <c r="GS2235" i="20"/>
  <c r="GV1786" i="20"/>
  <c r="GX1901" i="20"/>
  <c r="GT98" i="20"/>
  <c r="GS1049" i="20"/>
  <c r="GV1068" i="20"/>
  <c r="GT1382" i="20"/>
  <c r="GQ2018" i="20"/>
  <c r="GT27" i="20"/>
  <c r="GV3061" i="20"/>
  <c r="GX503" i="20"/>
  <c r="GT3042" i="20"/>
  <c r="GV3720" i="20"/>
  <c r="GU492" i="20"/>
  <c r="GT3258" i="20"/>
  <c r="GQ2379" i="20"/>
  <c r="GS2971" i="20"/>
  <c r="GP1277" i="20"/>
  <c r="GS961" i="20"/>
  <c r="GX3636" i="20"/>
  <c r="GR3365" i="20"/>
  <c r="GR1309" i="20"/>
  <c r="GU610" i="20"/>
  <c r="GT3793" i="20"/>
  <c r="GS3663" i="20"/>
  <c r="GT2032" i="20"/>
  <c r="GT1727" i="20"/>
  <c r="GU1440" i="20"/>
  <c r="GS3351" i="20"/>
  <c r="GV2751" i="20"/>
  <c r="GX261" i="20"/>
  <c r="GX3899" i="20"/>
  <c r="GV3786" i="20"/>
  <c r="GS748" i="20"/>
  <c r="GU2109" i="20"/>
  <c r="GP3311" i="20"/>
  <c r="GQ2773" i="20"/>
  <c r="GU1425" i="20"/>
  <c r="GU1048" i="20"/>
  <c r="GS3802" i="20"/>
  <c r="GV2529" i="20"/>
  <c r="GS240" i="20"/>
  <c r="GP3439" i="20"/>
  <c r="GX2864" i="20"/>
  <c r="GQ3013" i="20"/>
  <c r="GV1501" i="20"/>
  <c r="GU3877" i="20"/>
  <c r="GV2770" i="20"/>
  <c r="GP871" i="20"/>
  <c r="GU403" i="20"/>
  <c r="GS1132" i="20"/>
  <c r="GP3213" i="20"/>
  <c r="GV3557" i="20"/>
  <c r="GT313" i="20"/>
  <c r="GU1079" i="20"/>
  <c r="GT2293" i="20"/>
  <c r="GX2295" i="20"/>
  <c r="GQ3694" i="20"/>
  <c r="GU3223" i="20"/>
  <c r="GW1434" i="20"/>
  <c r="GS3818" i="20"/>
  <c r="GR3123" i="20"/>
  <c r="GW624" i="20"/>
  <c r="GU2141" i="20"/>
  <c r="GV2385" i="20"/>
  <c r="GX3558" i="20"/>
  <c r="GU4001" i="20"/>
  <c r="GU3399" i="20"/>
  <c r="GS580" i="20"/>
  <c r="GR3909" i="20"/>
  <c r="GR1579" i="20"/>
  <c r="GS2177" i="20"/>
  <c r="GQ2899" i="20"/>
  <c r="GS3253" i="20"/>
  <c r="GP1988" i="20"/>
  <c r="GS2981" i="20"/>
  <c r="GV3928" i="20"/>
  <c r="GW1310" i="20"/>
  <c r="GV2934" i="20"/>
  <c r="GR700" i="20"/>
  <c r="GX171" i="20"/>
  <c r="GP606" i="20"/>
  <c r="GT2344" i="20"/>
  <c r="GR1287" i="20"/>
  <c r="GS1688" i="20"/>
  <c r="GP3184" i="20"/>
  <c r="GR3065" i="20"/>
  <c r="GU143" i="20"/>
  <c r="GP2329" i="20"/>
  <c r="GW1" i="20"/>
  <c r="GQ2189" i="20"/>
  <c r="GT1437" i="20"/>
  <c r="GT1837" i="20"/>
  <c r="GV534" i="20"/>
  <c r="GU895" i="20"/>
  <c r="GT2683" i="20"/>
  <c r="GX3955" i="20"/>
  <c r="GP3778" i="20"/>
  <c r="GT3602" i="20"/>
  <c r="GU988" i="20"/>
  <c r="GW699" i="20"/>
  <c r="GV1820" i="20"/>
  <c r="GP587" i="20"/>
  <c r="GX137" i="20"/>
  <c r="GX3266" i="20"/>
  <c r="GQ1299" i="20"/>
  <c r="GR1159" i="20"/>
  <c r="GX2476" i="20"/>
  <c r="GV3680" i="20"/>
  <c r="GQ3720" i="20"/>
  <c r="GP3234" i="20"/>
  <c r="GP1749" i="20"/>
  <c r="GR1522" i="20"/>
  <c r="GS2122" i="20"/>
  <c r="GR1172" i="20"/>
  <c r="GS1014" i="20"/>
  <c r="GW1517" i="20"/>
  <c r="GX3610" i="20"/>
  <c r="GU650" i="20"/>
  <c r="GX112" i="20"/>
  <c r="GU3436" i="20"/>
  <c r="GW2402" i="20"/>
  <c r="GV3978" i="20"/>
  <c r="GU1630" i="20"/>
  <c r="GQ993" i="20"/>
  <c r="GT1819" i="20"/>
  <c r="GX1106" i="20"/>
  <c r="GR2018" i="20"/>
  <c r="GV3770" i="20"/>
  <c r="GS820" i="20"/>
  <c r="GX3832" i="20"/>
  <c r="GQ1403" i="20"/>
  <c r="GR1965" i="20"/>
  <c r="GQ3383" i="20"/>
  <c r="GP611" i="20"/>
  <c r="GQ637" i="20"/>
  <c r="GU1346" i="20"/>
  <c r="GR597" i="20"/>
  <c r="GP3172" i="20"/>
  <c r="GX1274" i="20"/>
  <c r="GU3659" i="20"/>
  <c r="GQ2266" i="20"/>
  <c r="GT3824" i="20"/>
  <c r="GS3558" i="20"/>
  <c r="GS111" i="20"/>
  <c r="GU1889" i="20"/>
  <c r="GU2318" i="20"/>
  <c r="GP3506" i="20"/>
  <c r="GQ2917" i="20"/>
  <c r="GR3126" i="20"/>
  <c r="GV1183" i="20"/>
  <c r="GT3194" i="20"/>
  <c r="GQ167" i="20"/>
  <c r="GX3014" i="20"/>
  <c r="GQ897" i="20"/>
  <c r="GS1788" i="20"/>
  <c r="GV3618" i="20"/>
  <c r="GS3707" i="20"/>
  <c r="GR3214" i="20"/>
  <c r="GW2656" i="20"/>
  <c r="GS3691" i="20"/>
  <c r="GU3491" i="20"/>
  <c r="GQ544" i="20"/>
  <c r="GX2408" i="20"/>
  <c r="GS1019" i="20"/>
  <c r="GU419" i="20"/>
  <c r="GS1673" i="20"/>
  <c r="GV2808" i="20"/>
  <c r="GX230" i="20"/>
  <c r="GP3033" i="20"/>
  <c r="GX3838" i="20"/>
  <c r="GV3896" i="20"/>
  <c r="GT2482" i="20"/>
  <c r="GP291" i="20"/>
  <c r="GU351" i="20"/>
  <c r="GS2995" i="20"/>
  <c r="GV762" i="20"/>
  <c r="GR3195" i="20"/>
  <c r="GV1439" i="20"/>
  <c r="GR1956" i="20"/>
  <c r="GP1180" i="20"/>
  <c r="GQ860" i="20"/>
  <c r="GS184" i="20"/>
  <c r="GR3027" i="20"/>
  <c r="GX835" i="20"/>
  <c r="GP782" i="20"/>
  <c r="GV1726" i="20"/>
  <c r="GR288" i="20"/>
  <c r="GS3381" i="20"/>
  <c r="GX3940" i="20"/>
  <c r="GS848" i="20"/>
  <c r="GW445" i="20"/>
  <c r="GP2376" i="20"/>
  <c r="GS1375" i="20"/>
  <c r="GQ153" i="20"/>
  <c r="GT1373" i="20"/>
  <c r="GS1810" i="20"/>
  <c r="GV1250" i="20"/>
  <c r="GS3089" i="20"/>
  <c r="GW511" i="20"/>
  <c r="GS3067" i="20"/>
  <c r="GV974" i="20"/>
  <c r="GS3890" i="20"/>
  <c r="GW3778" i="20"/>
  <c r="GV2360" i="20"/>
  <c r="GV1483" i="20"/>
  <c r="GR2399" i="20"/>
  <c r="GQ1350" i="20"/>
  <c r="GP3609" i="20"/>
  <c r="GQ3181" i="20"/>
  <c r="GV2141" i="20"/>
  <c r="GQ730" i="20"/>
  <c r="GT2371" i="20"/>
  <c r="GQ48" i="20"/>
  <c r="GS3701" i="20"/>
  <c r="GU2422" i="20"/>
  <c r="GW2363" i="20"/>
  <c r="GW3242" i="20"/>
  <c r="GR720" i="20"/>
  <c r="GX93" i="20"/>
  <c r="GR1835" i="20"/>
  <c r="GX2042" i="20"/>
  <c r="GP3163" i="20"/>
  <c r="GW746" i="20"/>
  <c r="GP2281" i="20"/>
  <c r="GQ2358" i="20"/>
  <c r="GT3414" i="20"/>
  <c r="GR344" i="20"/>
  <c r="GX88" i="20"/>
  <c r="GR3792" i="20"/>
  <c r="GP913" i="20"/>
  <c r="GT649" i="20"/>
  <c r="GW1776" i="20"/>
  <c r="GV204" i="20"/>
  <c r="GV2717" i="20"/>
  <c r="GV2259" i="20"/>
  <c r="GW1725" i="20"/>
  <c r="GP2717" i="20"/>
  <c r="GR2415" i="20"/>
  <c r="GV105" i="20"/>
  <c r="GV1459" i="20"/>
  <c r="GS3390" i="20"/>
  <c r="GS1879" i="20"/>
  <c r="GS2139" i="20"/>
  <c r="GT1755" i="20"/>
  <c r="GW3889" i="20"/>
  <c r="GQ1955" i="20"/>
  <c r="GW2864" i="20"/>
  <c r="GW1066" i="20"/>
  <c r="GV196" i="20"/>
  <c r="GV3268" i="20"/>
  <c r="GW2300" i="20"/>
  <c r="GR246" i="20"/>
  <c r="GV1836" i="20"/>
  <c r="GT1896" i="20"/>
  <c r="GV3419" i="20"/>
  <c r="GX1503" i="20"/>
  <c r="GX1452" i="20"/>
  <c r="GQ1599" i="20"/>
  <c r="GW1759" i="20"/>
  <c r="GP3383" i="20"/>
  <c r="GT3051" i="20"/>
  <c r="GU2170" i="20"/>
  <c r="GS1395" i="20"/>
  <c r="GV1623" i="20"/>
  <c r="GU2239" i="20"/>
  <c r="GS2961" i="20"/>
  <c r="GS1342" i="20"/>
  <c r="GS493" i="20"/>
  <c r="GT2091" i="20"/>
  <c r="GV2055" i="20"/>
  <c r="GP339" i="20"/>
  <c r="GQ142" i="20"/>
  <c r="GX3547" i="20"/>
  <c r="GX1789" i="20"/>
  <c r="GP3857" i="20"/>
  <c r="GS458" i="20"/>
  <c r="GT2840" i="20"/>
  <c r="GU2283" i="20"/>
  <c r="GS2251" i="20"/>
  <c r="GR895" i="20"/>
  <c r="GV606" i="20"/>
  <c r="GP1778" i="20"/>
  <c r="GW3374" i="20"/>
  <c r="GW3608" i="20"/>
  <c r="GU354" i="20"/>
  <c r="GT2741" i="20"/>
  <c r="GU1733" i="20"/>
  <c r="GX2059" i="20"/>
  <c r="GX785" i="20"/>
  <c r="GR2411" i="20"/>
  <c r="GS1720" i="20"/>
  <c r="GS1651" i="20"/>
  <c r="GU1844" i="20"/>
  <c r="GU1158" i="20"/>
  <c r="GQ3011" i="20"/>
  <c r="GR2735" i="20"/>
  <c r="GU106" i="20"/>
  <c r="GT2813" i="20"/>
  <c r="GT3158" i="20"/>
  <c r="GS3918" i="20"/>
  <c r="GR2146" i="20"/>
  <c r="GX907" i="20"/>
  <c r="GW1238" i="20"/>
  <c r="GX4007" i="20"/>
  <c r="GU1281" i="20"/>
  <c r="GX2101" i="20"/>
  <c r="GP2552" i="20"/>
  <c r="GX1856" i="20"/>
  <c r="GV1306" i="20"/>
  <c r="GV3633" i="20"/>
  <c r="GS1929" i="20"/>
  <c r="GT211" i="20"/>
  <c r="GP93" i="20"/>
  <c r="GU636" i="20"/>
  <c r="GW717" i="20"/>
  <c r="GS2989" i="20"/>
  <c r="GU3503" i="20"/>
  <c r="GT1225" i="20"/>
  <c r="GT1336" i="20"/>
  <c r="GQ3804" i="20"/>
  <c r="GT757" i="20"/>
  <c r="GP1589" i="20"/>
  <c r="GT1806" i="20"/>
  <c r="GV2474" i="20"/>
  <c r="GX2648" i="20"/>
  <c r="GP3572" i="20"/>
  <c r="GP2853" i="20"/>
  <c r="GX901" i="20"/>
  <c r="GV2550" i="20"/>
  <c r="GT941" i="20"/>
  <c r="GS1162" i="20"/>
  <c r="GP3242" i="20"/>
  <c r="GP2956" i="20"/>
  <c r="GW439" i="20"/>
  <c r="GP185" i="20"/>
  <c r="GT87" i="20"/>
  <c r="GW3375" i="20"/>
  <c r="GS3929" i="20"/>
  <c r="GS2138" i="20"/>
  <c r="GS209" i="20"/>
  <c r="GT2780" i="20"/>
  <c r="GS3102" i="20"/>
  <c r="GQ3921" i="20"/>
  <c r="GS194" i="20"/>
  <c r="GP1231" i="20"/>
  <c r="GP1808" i="20"/>
  <c r="GV409" i="20"/>
  <c r="GR2799" i="20"/>
  <c r="GU1819" i="20"/>
  <c r="GX814" i="20"/>
  <c r="GV3456" i="20"/>
  <c r="GP2411" i="20"/>
  <c r="GP897" i="20"/>
  <c r="GQ2561" i="20"/>
  <c r="GR302" i="20"/>
  <c r="GS2254" i="20"/>
  <c r="GX1965" i="20"/>
  <c r="GR3371" i="20"/>
  <c r="GQ278" i="20"/>
  <c r="GV2655" i="20"/>
  <c r="GR1519" i="20"/>
  <c r="GU393" i="20"/>
  <c r="GP3910" i="20"/>
  <c r="GS821" i="20"/>
  <c r="GV1962" i="20"/>
  <c r="GW1041" i="20"/>
  <c r="GT1551" i="20"/>
  <c r="GV2448" i="20"/>
  <c r="GW3224" i="20"/>
  <c r="GT2965" i="20"/>
  <c r="GT3107" i="20"/>
  <c r="GW3184" i="20"/>
  <c r="GP1466" i="20"/>
  <c r="GW3312" i="20"/>
  <c r="GQ256" i="20"/>
  <c r="GW1816" i="20"/>
  <c r="GT646" i="20"/>
  <c r="GP1889" i="20"/>
  <c r="GV3077" i="20"/>
  <c r="GP934" i="20"/>
  <c r="GQ1862" i="20"/>
  <c r="GP982" i="20"/>
  <c r="GW507" i="20"/>
  <c r="GV2458" i="20"/>
  <c r="GS1411" i="20"/>
  <c r="GQ2444" i="20"/>
  <c r="GW2453" i="20"/>
  <c r="GV525" i="20"/>
  <c r="GP540" i="20"/>
  <c r="GW3123" i="20"/>
  <c r="GT2372" i="20"/>
  <c r="GP2718" i="20"/>
  <c r="GP40" i="20"/>
  <c r="GS2764" i="20"/>
  <c r="GW1622" i="20"/>
  <c r="GU340" i="20"/>
  <c r="GU2870" i="20"/>
  <c r="GU1859" i="20"/>
  <c r="GR1314" i="20"/>
  <c r="GS1571" i="20"/>
  <c r="GU2926" i="20"/>
  <c r="GX504" i="20"/>
  <c r="GX1124" i="20"/>
  <c r="GW3939" i="20"/>
  <c r="GS3647" i="20"/>
  <c r="GX931" i="20"/>
  <c r="GS520" i="20"/>
  <c r="GQ1673" i="20"/>
  <c r="GW3861" i="20"/>
  <c r="GR762" i="20"/>
  <c r="GU3284" i="20"/>
  <c r="GP888" i="20"/>
  <c r="GW1863" i="20"/>
  <c r="GR2335" i="20"/>
  <c r="GP3464" i="20"/>
  <c r="GV1601" i="20"/>
  <c r="GQ341" i="20"/>
  <c r="GV2558" i="20"/>
  <c r="GV3330" i="20"/>
  <c r="GU2376" i="20"/>
  <c r="GR1141" i="20"/>
  <c r="GT1588" i="20"/>
  <c r="GW1899" i="20"/>
  <c r="GT3863" i="20"/>
  <c r="GX1790" i="20"/>
  <c r="GS2180" i="20"/>
  <c r="GS885" i="20"/>
  <c r="GP2357" i="20"/>
  <c r="GV2307" i="20"/>
  <c r="GV1273" i="20"/>
  <c r="GU2541" i="20"/>
  <c r="GS915" i="20"/>
  <c r="GX1496" i="20"/>
  <c r="GU667" i="20"/>
  <c r="GU1180" i="20"/>
  <c r="GP489" i="20"/>
  <c r="GU1589" i="20"/>
  <c r="GS1044" i="20"/>
  <c r="GW611" i="20"/>
  <c r="GT454" i="20"/>
  <c r="GW676" i="20"/>
  <c r="GT1316" i="20"/>
  <c r="GS3722" i="20"/>
  <c r="GR3366" i="20"/>
  <c r="GR2376" i="20"/>
  <c r="GR440" i="20"/>
  <c r="GW2035" i="20"/>
  <c r="GX3785" i="20"/>
  <c r="GQ218" i="20"/>
  <c r="GR264" i="20"/>
  <c r="GW2629" i="20"/>
  <c r="GW2905" i="20"/>
  <c r="GP1989" i="20"/>
  <c r="GS1784" i="20"/>
  <c r="GR2775" i="20"/>
  <c r="GT1460" i="20"/>
  <c r="GS2336" i="20"/>
  <c r="GU3146" i="20"/>
  <c r="GR1930" i="20"/>
  <c r="GS3111" i="20"/>
  <c r="GW2574" i="20"/>
  <c r="GU2463" i="20"/>
  <c r="GR999" i="20"/>
  <c r="GT2496" i="20"/>
  <c r="GV1843" i="20"/>
  <c r="GX1823" i="20"/>
  <c r="GS283" i="20"/>
  <c r="GV3312" i="20"/>
  <c r="GT3585" i="20"/>
  <c r="GP258" i="20"/>
  <c r="GU21" i="20"/>
  <c r="GV102" i="20"/>
  <c r="GV1312" i="20"/>
  <c r="GV1743" i="20"/>
  <c r="GP1829" i="20"/>
  <c r="GX3929" i="20"/>
  <c r="GS123" i="20"/>
  <c r="GU3620" i="20"/>
  <c r="GV412" i="20"/>
  <c r="GW3295" i="20"/>
  <c r="GT2514" i="20"/>
  <c r="GW826" i="20"/>
  <c r="GR1442" i="20"/>
  <c r="GW183" i="20"/>
  <c r="GX704" i="20"/>
  <c r="GV798" i="20"/>
  <c r="GP3101" i="20"/>
  <c r="GS2509" i="20"/>
  <c r="GW1386" i="20"/>
  <c r="GP2522" i="20"/>
  <c r="GR2398" i="20"/>
  <c r="GU2557" i="20"/>
  <c r="GR2652" i="20"/>
  <c r="GP2175" i="20"/>
  <c r="GT2096" i="20"/>
  <c r="GQ1424" i="20"/>
  <c r="GQ2491" i="20"/>
  <c r="GQ1953" i="20"/>
  <c r="GS83" i="20"/>
  <c r="GP2661" i="20"/>
  <c r="GX1229" i="20"/>
  <c r="GP2226" i="20"/>
  <c r="GQ2190" i="20"/>
  <c r="GP3841" i="20"/>
  <c r="GU2310" i="20"/>
  <c r="GW2659" i="20"/>
  <c r="GW2429" i="20"/>
  <c r="GT1121" i="20"/>
  <c r="GR2355" i="20"/>
  <c r="GS1481" i="20"/>
  <c r="GV3246" i="20"/>
  <c r="GS3560" i="20"/>
  <c r="GW484" i="20"/>
  <c r="GW239" i="20"/>
  <c r="GX3180" i="20"/>
  <c r="GW3671" i="20"/>
  <c r="GV2721" i="20"/>
  <c r="GS3041" i="20"/>
  <c r="GU3670" i="20"/>
  <c r="GR1021" i="20"/>
  <c r="GT2863" i="20"/>
  <c r="GQ2257" i="20"/>
  <c r="GP2688" i="20"/>
  <c r="GQ1729" i="20"/>
  <c r="GT1872" i="20"/>
  <c r="GW1894" i="20"/>
  <c r="GV1120" i="20"/>
  <c r="GW2252" i="20"/>
  <c r="GV3068" i="20"/>
  <c r="GQ2920" i="20"/>
  <c r="GP1748" i="20"/>
  <c r="GT2373" i="20"/>
  <c r="GP151" i="20"/>
  <c r="GV3808" i="20"/>
  <c r="GT2405" i="20"/>
  <c r="GT2913" i="20"/>
  <c r="GV829" i="20"/>
  <c r="GS18" i="20"/>
  <c r="GP1106" i="20"/>
  <c r="GV3534" i="20"/>
  <c r="GX2951" i="20"/>
  <c r="GW1924" i="20"/>
  <c r="GQ834" i="20"/>
  <c r="GT1070" i="20"/>
  <c r="GX3786" i="20"/>
  <c r="GX194" i="20"/>
  <c r="GT2726" i="20"/>
  <c r="GW2759" i="20"/>
  <c r="GU360" i="20"/>
  <c r="GV2310" i="20"/>
  <c r="GU3044" i="20"/>
  <c r="GT2946" i="20"/>
  <c r="GX1352" i="20"/>
  <c r="GR1570" i="20"/>
  <c r="GV3671" i="20"/>
  <c r="GS928" i="20"/>
  <c r="GT2005" i="20"/>
  <c r="GS3580" i="20"/>
  <c r="GX1793" i="20"/>
  <c r="GR308" i="20"/>
  <c r="GP1447" i="20"/>
  <c r="GT2269" i="20"/>
  <c r="GT2519" i="20"/>
  <c r="GP91" i="20"/>
  <c r="GP111" i="20"/>
  <c r="GS1854" i="20"/>
  <c r="GV3967" i="20"/>
  <c r="GU2598" i="20"/>
  <c r="GT1930" i="20"/>
  <c r="GR3961" i="20"/>
  <c r="GU1251" i="20"/>
  <c r="GS2494" i="20"/>
  <c r="GQ245" i="20"/>
  <c r="GW3500" i="20"/>
  <c r="GU1144" i="20"/>
  <c r="GP1498" i="20"/>
  <c r="GQ2226" i="20"/>
  <c r="GW1592" i="20"/>
  <c r="GX576" i="20"/>
  <c r="GV1588" i="20"/>
  <c r="GX21" i="20"/>
  <c r="GW985" i="20"/>
  <c r="GT1476" i="20"/>
  <c r="GR1957" i="20"/>
  <c r="GR732" i="20"/>
  <c r="GQ558" i="20"/>
  <c r="GV990" i="20"/>
  <c r="GS339" i="20"/>
  <c r="GQ3806" i="20"/>
  <c r="GR3234" i="20"/>
  <c r="GT3684" i="20"/>
  <c r="GS2557" i="20"/>
  <c r="GQ178" i="20"/>
  <c r="GS2548" i="20"/>
  <c r="GV377" i="20"/>
  <c r="GW1256" i="20"/>
  <c r="GU3257" i="20"/>
  <c r="GS3245" i="20"/>
  <c r="GV1948" i="20"/>
  <c r="GX2202" i="20"/>
  <c r="GS972" i="20"/>
  <c r="GX2299" i="20"/>
  <c r="GW515" i="20"/>
  <c r="GV2718" i="20"/>
  <c r="GP2561" i="20"/>
  <c r="GR1790" i="20"/>
  <c r="GW2236" i="20"/>
  <c r="GU3699" i="20"/>
  <c r="GQ1719" i="20"/>
  <c r="GP3062" i="20"/>
  <c r="GX2189" i="20"/>
  <c r="GW972" i="20"/>
  <c r="GP3132" i="20"/>
  <c r="GX714" i="20"/>
  <c r="GP1343" i="20"/>
  <c r="GS1043" i="20"/>
  <c r="GQ1438" i="20"/>
  <c r="GR3026" i="20"/>
  <c r="GU2061" i="20"/>
  <c r="GP1597" i="20"/>
  <c r="GP2690" i="20"/>
  <c r="GR3509" i="20"/>
  <c r="GQ2964" i="20"/>
  <c r="GQ139" i="20"/>
  <c r="GT2471" i="20"/>
  <c r="GV2604" i="20"/>
  <c r="GX198" i="20"/>
  <c r="GT2167" i="20"/>
  <c r="GX371" i="20"/>
  <c r="GS710" i="20"/>
  <c r="GP680" i="20"/>
  <c r="GS3565" i="20"/>
  <c r="GV52" i="20"/>
  <c r="GW1744" i="20"/>
  <c r="GX284" i="20"/>
  <c r="GV3022" i="20"/>
  <c r="GX1107" i="20"/>
  <c r="GS1626" i="20"/>
  <c r="GW424" i="20"/>
  <c r="GQ3377" i="20"/>
  <c r="GS2513" i="20"/>
  <c r="GS2061" i="20"/>
  <c r="GT180" i="20"/>
  <c r="GP221" i="20"/>
  <c r="GV1788" i="20"/>
  <c r="GP3118" i="20"/>
  <c r="GT2338" i="20"/>
  <c r="GT3457" i="20"/>
  <c r="GP1296" i="20"/>
  <c r="GU1005" i="20"/>
  <c r="GR1207" i="20"/>
  <c r="GU151" i="20"/>
  <c r="GP1" i="20"/>
  <c r="GS2225" i="20"/>
  <c r="GR1290" i="20"/>
  <c r="GX2139" i="20"/>
  <c r="GS441" i="20"/>
  <c r="GS1110" i="20"/>
  <c r="GQ3237" i="20"/>
  <c r="GP3971" i="20"/>
  <c r="GU2563" i="20"/>
  <c r="GX3083" i="20"/>
  <c r="GQ1921" i="20"/>
  <c r="GP3717" i="20"/>
  <c r="GQ307" i="20"/>
  <c r="GW3717" i="20"/>
  <c r="GP3741" i="20"/>
  <c r="GS1889" i="20"/>
  <c r="GT1002" i="20"/>
  <c r="GU814" i="20"/>
  <c r="GP3742" i="20"/>
  <c r="GW1254" i="20"/>
  <c r="GW3941" i="20"/>
  <c r="GT2503" i="20"/>
  <c r="GW1161" i="20"/>
  <c r="GT2065" i="20"/>
  <c r="GW1214" i="20"/>
  <c r="GQ504" i="20"/>
  <c r="GU1713" i="20"/>
  <c r="GV1716" i="20"/>
  <c r="GS1533" i="20"/>
  <c r="GT1764" i="20"/>
  <c r="GV179" i="20"/>
  <c r="GU2931" i="20"/>
  <c r="GT3188" i="20"/>
  <c r="GU2427" i="20"/>
  <c r="GV3026" i="20"/>
  <c r="GT2077" i="20"/>
  <c r="GS2340" i="20"/>
  <c r="GW994" i="20"/>
  <c r="GV2057" i="20"/>
  <c r="GS2615" i="20"/>
  <c r="GV1582" i="20"/>
  <c r="GS362" i="20"/>
  <c r="GP202" i="20"/>
  <c r="GS2939" i="20"/>
  <c r="GR3112" i="20"/>
  <c r="GT1083" i="20"/>
  <c r="GW3824" i="20"/>
  <c r="GW1762" i="20"/>
  <c r="GR1043" i="20"/>
  <c r="GW1134" i="20"/>
  <c r="GU741" i="20"/>
  <c r="GX1146" i="20"/>
  <c r="GX3138" i="20"/>
  <c r="GW2009" i="20"/>
  <c r="GU1616" i="20"/>
  <c r="GV1397" i="20"/>
  <c r="GU1205" i="20"/>
  <c r="GV1426" i="20"/>
  <c r="GS557" i="20"/>
  <c r="GX3298" i="20"/>
  <c r="GX3332" i="20"/>
  <c r="GT1322" i="20"/>
  <c r="GX366" i="20"/>
  <c r="GX2447" i="20"/>
  <c r="GV24" i="20"/>
  <c r="GP3682" i="20"/>
  <c r="GX1756" i="20"/>
  <c r="GS2720" i="20"/>
  <c r="GP1193" i="20"/>
  <c r="GW3438" i="20"/>
  <c r="GW2267" i="20"/>
  <c r="GV543" i="20"/>
  <c r="GP2227" i="20"/>
  <c r="GX528" i="20"/>
  <c r="GU3234" i="20"/>
  <c r="GQ548" i="20"/>
  <c r="GQ472" i="20"/>
  <c r="GV210" i="20"/>
  <c r="GQ2297" i="20"/>
  <c r="GR859" i="20"/>
  <c r="GW2912" i="20"/>
  <c r="GS525" i="20"/>
  <c r="GV887" i="20"/>
  <c r="GR2860" i="20"/>
  <c r="GW1553" i="20"/>
  <c r="GP2135" i="20"/>
  <c r="GS3446" i="20"/>
  <c r="GR3492" i="20"/>
  <c r="GT239" i="20"/>
  <c r="GX1294" i="20"/>
  <c r="GP467" i="20"/>
  <c r="GR2056" i="20"/>
  <c r="GW2945" i="20"/>
  <c r="GT2196" i="20"/>
  <c r="GT909" i="20"/>
  <c r="GX1596" i="20"/>
  <c r="GR3230" i="20"/>
  <c r="GP957" i="20"/>
  <c r="GS1052" i="20"/>
  <c r="GT2132" i="20"/>
  <c r="GV2237" i="20"/>
  <c r="GU46" i="20"/>
  <c r="GS3763" i="20"/>
  <c r="GT1179" i="20"/>
  <c r="GP1936" i="20"/>
  <c r="GR3208" i="20"/>
  <c r="GQ2844" i="20"/>
  <c r="GW3111" i="20"/>
  <c r="GX2759" i="20"/>
  <c r="GR1896" i="20"/>
  <c r="GV1196" i="20"/>
  <c r="GT3292" i="20"/>
  <c r="GQ3660" i="20"/>
  <c r="GQ559" i="20"/>
  <c r="GU3054" i="20"/>
  <c r="GW1558" i="20"/>
  <c r="GP3867" i="20"/>
  <c r="GP1053" i="20"/>
  <c r="GX1479" i="20"/>
  <c r="GT2508" i="20"/>
  <c r="GV1341" i="20"/>
  <c r="GQ1555" i="20"/>
  <c r="GR3165" i="20"/>
  <c r="GP3531" i="20"/>
  <c r="GV3366" i="20"/>
  <c r="GT327" i="20"/>
  <c r="GS1898" i="20"/>
  <c r="GQ706" i="20"/>
  <c r="GS3835" i="20"/>
  <c r="GQ1589" i="20"/>
  <c r="GT870" i="20"/>
  <c r="GV866" i="20"/>
  <c r="GV2981" i="20"/>
  <c r="GV3158" i="20"/>
  <c r="GT2290" i="20"/>
  <c r="GP2231" i="20"/>
  <c r="GW2091" i="20"/>
  <c r="GQ1153" i="20"/>
  <c r="GS3754" i="20"/>
  <c r="GX3468" i="20"/>
  <c r="GV2427" i="20"/>
  <c r="GR2869" i="20"/>
  <c r="GQ422" i="20"/>
  <c r="GT2484" i="20"/>
  <c r="GX3404" i="20"/>
  <c r="GS2286" i="20"/>
  <c r="GU908" i="20"/>
  <c r="GW3554" i="20"/>
  <c r="GT675" i="20"/>
  <c r="GX1642" i="20"/>
  <c r="GX2134" i="20"/>
  <c r="GX288" i="20"/>
  <c r="GS1011" i="20"/>
  <c r="GW954" i="20"/>
  <c r="GR776" i="20"/>
  <c r="GQ3893" i="20"/>
  <c r="GP3275" i="20"/>
  <c r="GR2683" i="20"/>
  <c r="GP2650" i="20"/>
  <c r="GS3591" i="20"/>
  <c r="GX3749" i="20"/>
  <c r="GP2134" i="20"/>
  <c r="GW1625" i="20"/>
  <c r="GS471" i="20"/>
  <c r="GS1530" i="20"/>
  <c r="GR1356" i="20"/>
  <c r="GP1682" i="20"/>
  <c r="GV2555" i="20"/>
  <c r="GV2150" i="20"/>
  <c r="GQ3540" i="20"/>
  <c r="GP598" i="20"/>
  <c r="GQ187" i="20"/>
  <c r="GP3430" i="20"/>
  <c r="GX29" i="20"/>
  <c r="GW1140" i="20"/>
  <c r="GV35" i="20"/>
  <c r="GX1040" i="20"/>
  <c r="GS806" i="20"/>
  <c r="GW56" i="20"/>
  <c r="GR3545" i="20"/>
  <c r="GP2346" i="20"/>
  <c r="GP1093" i="20"/>
  <c r="GT1815" i="20"/>
  <c r="GW3086" i="20"/>
  <c r="GT470" i="20"/>
  <c r="GP925" i="20"/>
  <c r="GU761" i="20"/>
  <c r="GR652" i="20"/>
  <c r="GW3073" i="20"/>
  <c r="GX1206" i="20"/>
  <c r="GU3439" i="20"/>
  <c r="GX1461" i="20"/>
  <c r="GQ3219" i="20"/>
  <c r="GT3597" i="20"/>
  <c r="GU1253" i="20"/>
  <c r="GP931" i="20"/>
  <c r="GV3065" i="20"/>
  <c r="GX3593" i="20"/>
  <c r="GR590" i="20"/>
  <c r="GW106" i="20"/>
  <c r="GX1601" i="20"/>
  <c r="GW3976" i="20"/>
  <c r="GQ2167" i="20"/>
  <c r="GX2947" i="20"/>
  <c r="GS3178" i="20"/>
  <c r="GT1540" i="20"/>
  <c r="GQ426" i="20"/>
  <c r="GQ1480" i="20"/>
  <c r="GS1323" i="20"/>
  <c r="GR2203" i="20"/>
  <c r="GR2073" i="20"/>
  <c r="GQ1323" i="20"/>
  <c r="GV3687" i="20"/>
  <c r="GW145" i="20"/>
  <c r="GR2628" i="20"/>
  <c r="GW2334" i="20"/>
  <c r="GV955" i="20"/>
  <c r="GW39" i="20"/>
  <c r="GQ1559" i="20"/>
  <c r="GQ3545" i="20"/>
  <c r="GV1493" i="20"/>
  <c r="GT2358" i="20"/>
  <c r="GV28" i="20"/>
  <c r="GQ3207" i="20"/>
  <c r="GP3204" i="20"/>
  <c r="GR1279" i="20"/>
  <c r="GT1667" i="20"/>
  <c r="GT25" i="20"/>
  <c r="GU377" i="20"/>
  <c r="GR3623" i="20"/>
  <c r="GR1054" i="20"/>
  <c r="GS2802" i="20"/>
  <c r="GS3185" i="20"/>
  <c r="GS1955" i="20"/>
  <c r="GQ2555" i="20"/>
  <c r="GP2331" i="20"/>
  <c r="GU1955" i="20"/>
  <c r="GX2659" i="20"/>
  <c r="GP2715" i="20"/>
  <c r="GX133" i="20"/>
  <c r="GW3540" i="20"/>
  <c r="GV1518" i="20"/>
  <c r="GQ2301" i="20"/>
  <c r="GQ3841" i="20"/>
  <c r="GX3960" i="20"/>
  <c r="GU79" i="20"/>
  <c r="GP1702" i="20"/>
  <c r="GQ2353" i="20"/>
  <c r="GT376" i="20"/>
  <c r="GS1197" i="20"/>
  <c r="GP1776" i="20"/>
  <c r="GW318" i="20"/>
  <c r="GT2186" i="20"/>
  <c r="GT3246" i="20"/>
  <c r="GS392" i="20"/>
  <c r="GQ3718" i="20"/>
  <c r="GP329" i="20"/>
  <c r="GX3481" i="20"/>
  <c r="GX924" i="20"/>
  <c r="GQ3202" i="20"/>
  <c r="GR3482" i="20"/>
  <c r="GR1017" i="20"/>
  <c r="GX3881" i="20"/>
  <c r="GX3029" i="20"/>
  <c r="GX1668" i="20"/>
  <c r="GW2832" i="20"/>
  <c r="GT23" i="20"/>
  <c r="GV2173" i="20"/>
  <c r="GR1349" i="20"/>
  <c r="GV3724" i="20"/>
  <c r="GP2939" i="20"/>
  <c r="GW1098" i="20"/>
  <c r="GS1248" i="20"/>
  <c r="GR2448" i="20"/>
  <c r="GT1995" i="20"/>
  <c r="GU2695" i="20"/>
  <c r="GW1994" i="20"/>
  <c r="GX579" i="20"/>
  <c r="GU3442" i="20"/>
  <c r="GQ2890" i="20"/>
  <c r="GU2268" i="20"/>
  <c r="GV1508" i="20"/>
  <c r="GS2641" i="20"/>
  <c r="GX546" i="20"/>
  <c r="GP1701" i="20"/>
  <c r="GX3035" i="20"/>
  <c r="GT3708" i="20"/>
  <c r="GS3447" i="20"/>
  <c r="GX3556" i="20"/>
  <c r="GU1869" i="20"/>
  <c r="GS3164" i="20"/>
  <c r="GS1666" i="20"/>
  <c r="GQ3944" i="20"/>
  <c r="GW1810" i="20"/>
  <c r="GR2452" i="20"/>
  <c r="GS1893" i="20"/>
  <c r="GQ3362" i="20"/>
  <c r="GT3198" i="20"/>
  <c r="GV2845" i="20"/>
  <c r="GR790" i="20"/>
  <c r="GS1710" i="20"/>
  <c r="GR1027" i="20"/>
  <c r="GP3273" i="20"/>
  <c r="GP84" i="20"/>
  <c r="GS2880" i="20"/>
  <c r="GR3262" i="20"/>
  <c r="GP1822" i="20"/>
  <c r="GQ1825" i="20"/>
  <c r="GW71" i="20"/>
  <c r="GW1750" i="20"/>
  <c r="GT3675" i="20"/>
  <c r="GV831" i="20"/>
  <c r="GP2873" i="20"/>
  <c r="GS2318" i="20"/>
  <c r="GU2085" i="20"/>
  <c r="GQ3426" i="20"/>
  <c r="GR363" i="20"/>
  <c r="GT832" i="20"/>
  <c r="GX138" i="20"/>
  <c r="GR141" i="20"/>
  <c r="GW2374" i="20"/>
  <c r="GX418" i="20"/>
  <c r="GU3016" i="20"/>
  <c r="GT469" i="20"/>
  <c r="GW1449" i="20"/>
  <c r="GS3793" i="20"/>
  <c r="GV3630" i="20"/>
  <c r="GS3977" i="20"/>
  <c r="GU88" i="20"/>
  <c r="GW391" i="20"/>
  <c r="GR1487" i="20"/>
  <c r="GV191" i="20"/>
  <c r="GV1548" i="20"/>
  <c r="GT2240" i="20"/>
  <c r="GU2617" i="20"/>
  <c r="GU1493" i="20"/>
  <c r="GQ2255" i="20"/>
  <c r="GT150" i="20"/>
  <c r="GP2031" i="20"/>
  <c r="GR1069" i="20"/>
  <c r="GV371" i="20"/>
  <c r="GU1816" i="20"/>
  <c r="GU1662" i="20"/>
  <c r="GP947" i="20"/>
  <c r="GP1357" i="20"/>
  <c r="GS845" i="20"/>
  <c r="GQ17" i="20"/>
  <c r="GT525" i="20"/>
  <c r="GV3042" i="20"/>
  <c r="GP2777" i="20"/>
  <c r="GR3818" i="20"/>
  <c r="GW3259" i="20"/>
  <c r="GS1423" i="20"/>
  <c r="GQ3886" i="20"/>
  <c r="GX3675" i="20"/>
  <c r="GP38" i="20"/>
  <c r="GT1381" i="20"/>
  <c r="GW3529" i="20"/>
  <c r="GW1295" i="20"/>
  <c r="GQ91" i="20"/>
  <c r="GV2249" i="20"/>
  <c r="GP2271" i="20"/>
  <c r="GU1259" i="20"/>
  <c r="GP2241" i="20"/>
  <c r="GX737" i="20"/>
  <c r="GX2028" i="20"/>
  <c r="GP2735" i="20"/>
  <c r="GV1298" i="20"/>
  <c r="GP3656" i="20"/>
  <c r="GS3942" i="20"/>
  <c r="GU662" i="20"/>
  <c r="GP1383" i="20"/>
  <c r="GV1574" i="20"/>
  <c r="GT283" i="20"/>
  <c r="GX3289" i="20"/>
  <c r="GT1525" i="20"/>
  <c r="GU2455" i="20"/>
  <c r="GS1057" i="20"/>
  <c r="GX1770" i="20"/>
  <c r="GP890" i="20"/>
  <c r="GX1033" i="20"/>
  <c r="GW2568" i="20"/>
  <c r="GT1075" i="20"/>
  <c r="GV1816" i="20"/>
  <c r="GX1717" i="20"/>
  <c r="GX2217" i="20"/>
  <c r="GS1435" i="20"/>
  <c r="GW3784" i="20"/>
  <c r="GQ948" i="20"/>
  <c r="GW490" i="20"/>
  <c r="GS1477" i="20"/>
  <c r="GP48" i="20"/>
  <c r="GU1316" i="20"/>
  <c r="GS977" i="20"/>
  <c r="GX810" i="20"/>
  <c r="GR1020" i="20"/>
  <c r="GU3209" i="20"/>
  <c r="GQ595" i="20"/>
  <c r="GP142" i="20"/>
  <c r="GS1878" i="20"/>
  <c r="GQ3191" i="20"/>
  <c r="GU827" i="20"/>
  <c r="GP2118" i="20"/>
  <c r="GQ2607" i="20"/>
  <c r="GW119" i="20"/>
  <c r="GP3286" i="20"/>
  <c r="GR2682" i="20"/>
  <c r="GU1358" i="20"/>
  <c r="GX628" i="20"/>
  <c r="GX3976" i="20"/>
  <c r="GR821" i="20"/>
  <c r="GR68" i="20"/>
  <c r="GP3991" i="20"/>
  <c r="GX1931" i="20"/>
  <c r="GU2156" i="20"/>
  <c r="GU2350" i="20"/>
  <c r="GT857" i="20"/>
  <c r="GW3306" i="20"/>
  <c r="GP414" i="20"/>
  <c r="GP98" i="20"/>
  <c r="GQ2209" i="20"/>
  <c r="GW13" i="20"/>
  <c r="GP865" i="20"/>
  <c r="GW3497" i="20"/>
  <c r="GW348" i="20"/>
  <c r="GU1016" i="20"/>
  <c r="GX3872" i="20"/>
  <c r="GW3337" i="20"/>
  <c r="GS390" i="20"/>
  <c r="GP954" i="20"/>
  <c r="GR2677" i="20"/>
  <c r="GX3013" i="20"/>
  <c r="GP180" i="20"/>
  <c r="GS612" i="20"/>
  <c r="GP1118" i="20"/>
  <c r="GQ1304" i="20"/>
  <c r="GR3821" i="20"/>
  <c r="GR1691" i="20"/>
  <c r="GS566" i="20"/>
  <c r="GS3412" i="20"/>
  <c r="GU3105" i="20"/>
  <c r="GX688" i="20"/>
  <c r="GU3963" i="20"/>
  <c r="GQ774" i="20"/>
  <c r="GU1407" i="20"/>
  <c r="GV2080" i="20"/>
  <c r="GT2666" i="20"/>
  <c r="GW3172" i="20"/>
  <c r="GU2592" i="20"/>
  <c r="GW2703" i="20"/>
  <c r="GW2860" i="20"/>
  <c r="GS1138" i="20"/>
  <c r="GW2619" i="20"/>
  <c r="GV1046" i="20"/>
  <c r="GQ1899" i="20"/>
  <c r="GT2499" i="20"/>
  <c r="GQ892" i="20"/>
  <c r="GQ1611" i="20"/>
  <c r="GX3891" i="20"/>
  <c r="GU1353" i="20"/>
  <c r="GW675" i="20"/>
  <c r="GR1067" i="20"/>
  <c r="GV3620" i="20"/>
  <c r="GU2369" i="20"/>
  <c r="GR2027" i="20"/>
  <c r="GQ1662" i="20"/>
  <c r="GR595" i="20"/>
  <c r="GX2614" i="20"/>
  <c r="GR3927" i="20"/>
  <c r="GX2538" i="20"/>
  <c r="GT2492" i="20"/>
  <c r="GQ2312" i="20"/>
  <c r="GR581" i="20"/>
  <c r="GQ2474" i="20"/>
  <c r="GQ1811" i="20"/>
  <c r="GT3400" i="20"/>
  <c r="GR2361" i="20"/>
  <c r="GX2426" i="20"/>
  <c r="GP1785" i="20"/>
  <c r="GW3504" i="20"/>
  <c r="GX1529" i="20"/>
  <c r="GQ2727" i="20"/>
  <c r="GQ3407" i="20"/>
  <c r="GV1260" i="20"/>
  <c r="GW3659" i="20"/>
  <c r="GX2443" i="20"/>
  <c r="GX2957" i="20"/>
  <c r="GV47" i="20"/>
  <c r="GQ2838" i="20"/>
  <c r="GV689" i="20"/>
  <c r="GQ1249" i="20"/>
  <c r="GX370" i="20"/>
  <c r="GT1490" i="20"/>
  <c r="GP3048" i="20"/>
  <c r="GQ3027" i="20"/>
  <c r="GW1085" i="20"/>
  <c r="GU1011" i="20"/>
  <c r="GP1634" i="20"/>
  <c r="GU1133" i="20"/>
  <c r="GQ388" i="20"/>
  <c r="GW884" i="20"/>
  <c r="GX3010" i="20"/>
  <c r="GR3981" i="20"/>
  <c r="GS359" i="20"/>
  <c r="GW555" i="20"/>
  <c r="GQ2568" i="20"/>
  <c r="GX691" i="20"/>
  <c r="GU3061" i="20"/>
  <c r="GR2141" i="20"/>
  <c r="GX3879" i="20"/>
  <c r="GP1849" i="20"/>
  <c r="GU3754" i="20"/>
  <c r="GT1657" i="20"/>
  <c r="GW2736" i="20"/>
  <c r="GV1562" i="20"/>
  <c r="GS2761" i="20"/>
  <c r="GV2763" i="20"/>
  <c r="GP2944" i="20"/>
  <c r="GS2377" i="20"/>
  <c r="GS2476" i="20"/>
  <c r="GS1678" i="20"/>
  <c r="GX2391" i="20"/>
  <c r="GS1582" i="20"/>
  <c r="GP743" i="20"/>
  <c r="GV207" i="20"/>
  <c r="GX1797" i="20"/>
  <c r="GW1436" i="20"/>
  <c r="GU1261" i="20"/>
  <c r="GR1910" i="20"/>
  <c r="GV1394" i="20"/>
  <c r="GQ1731" i="20"/>
  <c r="GW2649" i="20"/>
  <c r="GQ2384" i="20"/>
  <c r="GT783" i="20"/>
  <c r="GV3604" i="20"/>
  <c r="GV2038" i="20"/>
  <c r="GV2016" i="20"/>
  <c r="GV1000" i="20"/>
  <c r="GP3903" i="20"/>
  <c r="GT3726" i="20"/>
  <c r="GT1576" i="20"/>
  <c r="GU3369" i="20"/>
  <c r="GX340" i="20"/>
  <c r="GX696" i="20"/>
  <c r="GX2300" i="20"/>
  <c r="GP1071" i="20"/>
  <c r="GV3190" i="20"/>
  <c r="GS3985" i="20"/>
  <c r="GQ64" i="20"/>
  <c r="GQ1425" i="20"/>
  <c r="GT1315" i="20"/>
  <c r="GV1262" i="20"/>
  <c r="GR1927" i="20"/>
  <c r="GP1371" i="20"/>
  <c r="GV93" i="20"/>
  <c r="GX3024" i="20"/>
  <c r="GV2810" i="20"/>
  <c r="GR3045" i="20"/>
  <c r="GT2703" i="20"/>
  <c r="GW3940" i="20"/>
  <c r="GX1533" i="20"/>
  <c r="GT3565" i="20"/>
  <c r="GT2451" i="20"/>
  <c r="GR1625" i="20"/>
  <c r="GQ3772" i="20"/>
  <c r="GQ2723" i="20"/>
  <c r="GP367" i="20"/>
  <c r="GX660" i="20"/>
  <c r="GR2865" i="20"/>
  <c r="GW1567" i="20"/>
  <c r="GT732" i="20"/>
  <c r="GT1670" i="20"/>
  <c r="GW456" i="20"/>
  <c r="GX193" i="20"/>
  <c r="GP113" i="20"/>
  <c r="GU2331" i="20"/>
  <c r="GT36" i="20"/>
  <c r="GW1697" i="20"/>
  <c r="GV3619" i="20"/>
  <c r="GU2848" i="20"/>
  <c r="GX3568" i="20"/>
  <c r="GT2276" i="20"/>
  <c r="GP1668" i="20"/>
  <c r="GR2156" i="20"/>
  <c r="GX3857" i="20"/>
  <c r="GR690" i="20"/>
  <c r="GU3020" i="20"/>
  <c r="GQ3174" i="20"/>
  <c r="GV817" i="20"/>
  <c r="GW2392" i="20"/>
  <c r="GW1902" i="20"/>
  <c r="GU1842" i="20"/>
  <c r="GP774" i="20"/>
  <c r="GT1458" i="20"/>
  <c r="GX955" i="20"/>
  <c r="GW914" i="20"/>
  <c r="GP156" i="20"/>
  <c r="GT406" i="20"/>
  <c r="GS3371" i="20"/>
  <c r="GX2480" i="20"/>
  <c r="GT2355" i="20"/>
  <c r="GT3570" i="20"/>
  <c r="GT1967" i="20"/>
  <c r="GX2297" i="20"/>
  <c r="GW2065" i="20"/>
  <c r="GQ659" i="20"/>
  <c r="GT3268" i="20"/>
  <c r="GU1469" i="20"/>
  <c r="GT1216" i="20"/>
  <c r="GX3430" i="20"/>
  <c r="GT2933" i="20"/>
  <c r="GW3910" i="20"/>
  <c r="GV764" i="20"/>
  <c r="GU1234" i="20"/>
  <c r="GR1816" i="20"/>
  <c r="GQ224" i="20"/>
  <c r="GU586" i="20"/>
  <c r="GW3371" i="20"/>
  <c r="GT3257" i="20"/>
  <c r="GX1572" i="20"/>
  <c r="GX3978" i="20"/>
  <c r="GT109" i="20"/>
  <c r="GT1307" i="20"/>
  <c r="GU181" i="20"/>
  <c r="GR2811" i="20"/>
  <c r="GX3344" i="20"/>
  <c r="GX891" i="20"/>
  <c r="GR3653" i="20"/>
  <c r="GV1818" i="20"/>
  <c r="GX3143" i="20"/>
  <c r="GQ2419" i="20"/>
  <c r="GX2232" i="20"/>
  <c r="GX1163" i="20"/>
  <c r="GX1989" i="20"/>
  <c r="GS1698" i="20"/>
  <c r="GS148" i="20"/>
  <c r="GQ3787" i="20"/>
  <c r="GU982" i="20"/>
  <c r="GT224" i="20"/>
  <c r="GW210" i="20"/>
  <c r="GS2545" i="20"/>
  <c r="GT3818" i="20"/>
  <c r="GR2187" i="20"/>
  <c r="GV513" i="20"/>
  <c r="GS3003" i="20"/>
  <c r="GP2733" i="20"/>
  <c r="GR559" i="20"/>
  <c r="GT2489" i="20"/>
  <c r="GQ1842" i="20"/>
  <c r="GQ3384" i="20"/>
  <c r="GQ217" i="20"/>
  <c r="GR1340" i="20"/>
  <c r="GP2282" i="20"/>
  <c r="GS1171" i="20"/>
  <c r="GP1562" i="20"/>
  <c r="GT865" i="20"/>
  <c r="GT1304" i="20"/>
  <c r="GQ1749" i="20"/>
  <c r="GS1593" i="20"/>
  <c r="GS1940" i="20"/>
  <c r="GT3532" i="20"/>
  <c r="GT338" i="20"/>
  <c r="GT384" i="20"/>
  <c r="GR1137" i="20"/>
  <c r="GT2433" i="20"/>
  <c r="GP1211" i="20"/>
  <c r="GU1074" i="20"/>
  <c r="GW1375" i="20"/>
  <c r="GS3712" i="20"/>
  <c r="GP2865" i="20"/>
  <c r="GR692" i="20"/>
  <c r="GU2763" i="20"/>
  <c r="GT3263" i="20"/>
  <c r="GW42" i="20"/>
  <c r="GT3746" i="20"/>
  <c r="GP976" i="20"/>
  <c r="GV3128" i="20"/>
  <c r="GT1777" i="20"/>
  <c r="GR3584" i="20"/>
  <c r="GQ2504" i="20"/>
  <c r="GT3521" i="20"/>
  <c r="GW1530" i="20"/>
  <c r="GP2358" i="20"/>
  <c r="GV3163" i="20"/>
  <c r="GX1940" i="20"/>
  <c r="GU1130" i="20"/>
  <c r="GU2897" i="20"/>
  <c r="GS3716" i="20"/>
  <c r="GR2016" i="20"/>
  <c r="GV268" i="20"/>
  <c r="GR2017" i="20"/>
  <c r="GS2149" i="20"/>
  <c r="GQ652" i="20"/>
  <c r="GT3686" i="20"/>
  <c r="GT3371" i="20"/>
  <c r="GS1908" i="20"/>
  <c r="GR2969" i="20"/>
  <c r="GP341" i="20"/>
  <c r="GW695" i="20"/>
  <c r="GQ619" i="20"/>
  <c r="GX3883" i="20"/>
  <c r="GV804" i="20"/>
  <c r="GR1400" i="20"/>
  <c r="GP389" i="20"/>
  <c r="GQ2466" i="20"/>
  <c r="GP741" i="20"/>
  <c r="GS58" i="20"/>
  <c r="GP756" i="20"/>
  <c r="GP3486" i="20"/>
  <c r="GS2052" i="20"/>
  <c r="GS2458" i="20"/>
  <c r="GV2017" i="20"/>
  <c r="GW1080" i="20"/>
  <c r="GU343" i="20"/>
  <c r="GQ2369" i="20"/>
  <c r="GQ1187" i="20"/>
  <c r="GU2202" i="20"/>
  <c r="GT353" i="20"/>
  <c r="GV2982" i="20"/>
  <c r="GS563" i="20"/>
  <c r="GR107" i="20"/>
  <c r="GR1098" i="20"/>
  <c r="GP1781" i="20"/>
  <c r="GT320" i="20"/>
  <c r="GS940" i="20"/>
  <c r="GV728" i="20"/>
  <c r="GW2483" i="20"/>
  <c r="GQ144" i="20"/>
  <c r="GP3926" i="20"/>
  <c r="GV1484" i="20"/>
  <c r="GP3720" i="20"/>
  <c r="GU763" i="20"/>
  <c r="GT289" i="20"/>
  <c r="GT3232" i="20"/>
  <c r="GP3127" i="20"/>
  <c r="GW1144" i="20"/>
  <c r="GW182" i="20"/>
  <c r="GP3754" i="20"/>
  <c r="GV1059" i="20"/>
  <c r="GQ910" i="20"/>
  <c r="GV3792" i="20"/>
  <c r="GV2210" i="20"/>
  <c r="GP288" i="20"/>
  <c r="GR213" i="20"/>
  <c r="GT2479" i="20"/>
  <c r="GQ1625" i="20"/>
  <c r="GU1428" i="20"/>
  <c r="GS2256" i="20"/>
  <c r="GX874" i="20"/>
  <c r="GV3389" i="20"/>
  <c r="GV2003" i="20"/>
  <c r="GP3410" i="20"/>
  <c r="GW2000" i="20"/>
  <c r="GW3350" i="20"/>
  <c r="GV1482" i="20"/>
  <c r="GQ2581" i="20"/>
  <c r="GV661" i="20"/>
  <c r="GU1050" i="20"/>
  <c r="GW3834" i="20"/>
  <c r="GS3870" i="20"/>
  <c r="GT3659" i="20"/>
  <c r="GR1899" i="20"/>
  <c r="GP845" i="20"/>
  <c r="GS439" i="20"/>
  <c r="GV1282" i="20"/>
  <c r="GP3699" i="20"/>
  <c r="GU1313" i="20"/>
  <c r="GP319" i="20"/>
  <c r="GQ708" i="20"/>
  <c r="GU3453" i="20"/>
  <c r="GW2229" i="20"/>
  <c r="GT1789" i="20"/>
  <c r="GR2551" i="20"/>
  <c r="GT1746" i="20"/>
  <c r="GP2726" i="20"/>
  <c r="GS1883" i="20"/>
  <c r="GV579" i="20"/>
  <c r="GX645" i="20"/>
  <c r="GQ464" i="20"/>
  <c r="GX3654" i="20"/>
  <c r="GR2604" i="20"/>
  <c r="GP1841" i="20"/>
  <c r="GS3704" i="20"/>
  <c r="GX3363" i="20"/>
  <c r="GT2880" i="20"/>
  <c r="GS1208" i="20"/>
  <c r="GT47" i="20"/>
  <c r="GR1252" i="20"/>
  <c r="GW2553" i="20"/>
  <c r="GU2712" i="20"/>
  <c r="GS625" i="20"/>
  <c r="GP1267" i="20"/>
  <c r="GX279" i="20"/>
  <c r="GT3172" i="20"/>
  <c r="GV2331" i="20"/>
  <c r="GW1495" i="20"/>
  <c r="GU2787" i="20"/>
  <c r="GW2355" i="20"/>
  <c r="GV3605" i="20"/>
  <c r="GU318" i="20"/>
  <c r="GT717" i="20"/>
  <c r="GX3367" i="20"/>
  <c r="GT2465" i="20"/>
  <c r="GX2555" i="20"/>
  <c r="GR3866" i="20"/>
  <c r="GX154" i="20"/>
  <c r="GW3766" i="20"/>
  <c r="GU1042" i="20"/>
  <c r="GS3547" i="20"/>
  <c r="GQ1663" i="20"/>
  <c r="GU731" i="20"/>
  <c r="GS2623" i="20"/>
  <c r="GS2349" i="20"/>
  <c r="GS3878" i="20"/>
  <c r="GQ2787" i="20"/>
  <c r="GW1540" i="20"/>
  <c r="GV3470" i="20"/>
  <c r="GW3266" i="20"/>
  <c r="GW3983" i="20"/>
  <c r="GV705" i="20"/>
  <c r="GU3315" i="20"/>
  <c r="GV3160" i="20"/>
  <c r="GQ3602" i="20"/>
  <c r="GV846" i="20"/>
  <c r="GX1480" i="20"/>
  <c r="GS3841" i="20"/>
  <c r="GX3877" i="20"/>
  <c r="GV1463" i="20"/>
  <c r="GX1569" i="20"/>
  <c r="GT919" i="20"/>
  <c r="GT2644" i="20"/>
  <c r="GT194" i="20"/>
  <c r="GQ1491" i="20"/>
  <c r="GS348" i="20"/>
  <c r="GR1759" i="20"/>
  <c r="GS939" i="20"/>
  <c r="GX1615" i="20"/>
  <c r="GW3178" i="20"/>
  <c r="GQ1615" i="20"/>
  <c r="GX1781" i="20"/>
  <c r="GQ3828" i="20"/>
  <c r="GS1276" i="20"/>
  <c r="GX3209" i="20"/>
  <c r="GR2786" i="20"/>
  <c r="GU2411" i="20"/>
  <c r="GW701" i="20"/>
  <c r="GQ3325" i="20"/>
  <c r="GP1305" i="20"/>
  <c r="GQ1769" i="20"/>
  <c r="GT1917" i="20"/>
  <c r="GT3181" i="20"/>
  <c r="GT912" i="20"/>
  <c r="GX165" i="20"/>
  <c r="GS3458" i="20"/>
  <c r="GU2044" i="20"/>
  <c r="GX3069" i="20"/>
  <c r="GP767" i="20"/>
  <c r="GS804" i="20"/>
  <c r="GR366" i="20"/>
  <c r="GT612" i="20"/>
  <c r="GS1000" i="20"/>
  <c r="GT1378" i="20"/>
  <c r="GW708" i="20"/>
  <c r="GR3447" i="20"/>
  <c r="GX1513" i="20"/>
  <c r="GP852" i="20"/>
  <c r="GR2729" i="20"/>
  <c r="GW838" i="20"/>
  <c r="GV3046" i="20"/>
  <c r="GP1334" i="20"/>
  <c r="GW2244" i="20"/>
  <c r="GR3664" i="20"/>
  <c r="GV1641" i="20"/>
  <c r="GP3978" i="20"/>
  <c r="GT3789" i="20"/>
  <c r="GT709" i="20"/>
  <c r="GW814" i="20"/>
  <c r="GX19" i="20"/>
  <c r="GQ1047" i="20"/>
  <c r="GR1737" i="20"/>
  <c r="GU1354" i="20"/>
  <c r="GU3973" i="20"/>
  <c r="GW2181" i="20"/>
  <c r="GR3139" i="20"/>
  <c r="GT950" i="20"/>
  <c r="GP554" i="20"/>
  <c r="GV2814" i="20"/>
  <c r="GV2279" i="20"/>
  <c r="GT1978" i="20"/>
  <c r="GR1857" i="20"/>
  <c r="GT3252" i="20"/>
  <c r="GU1997" i="20"/>
  <c r="GX1985" i="20"/>
  <c r="GX1475" i="20"/>
  <c r="GR3879" i="20"/>
  <c r="GV2000" i="20"/>
  <c r="GX2875" i="20"/>
  <c r="GV816" i="20"/>
  <c r="GP445" i="20"/>
  <c r="GQ2296" i="20"/>
  <c r="GV2096" i="20"/>
  <c r="GV3867" i="20"/>
  <c r="GU946" i="20"/>
  <c r="GV259" i="20"/>
  <c r="GU794" i="20"/>
  <c r="GR3959" i="20"/>
  <c r="GW3149" i="20"/>
  <c r="GR172" i="20"/>
  <c r="GW208" i="20"/>
  <c r="GT3811" i="20"/>
  <c r="GT3652" i="20"/>
  <c r="GX1854" i="20"/>
  <c r="GV53" i="20"/>
  <c r="GU2646" i="20"/>
  <c r="GR479" i="20"/>
  <c r="GV2409" i="20"/>
  <c r="GV1027" i="20"/>
  <c r="GQ1889" i="20"/>
  <c r="GW3226" i="20"/>
  <c r="GU802" i="20"/>
  <c r="GT1680" i="20"/>
  <c r="GR2277" i="20"/>
  <c r="GT2192" i="20"/>
  <c r="GT3441" i="20"/>
  <c r="GW1789" i="20"/>
  <c r="GV3862" i="20"/>
  <c r="GU3272" i="20"/>
  <c r="GU3904" i="20"/>
  <c r="GR2994" i="20"/>
  <c r="GW3475" i="20"/>
  <c r="GS144" i="20"/>
  <c r="GS2044" i="20"/>
  <c r="GS51" i="20"/>
  <c r="GQ3950" i="20"/>
  <c r="GQ790" i="20"/>
  <c r="GW3348" i="20"/>
  <c r="GV3088" i="20"/>
  <c r="GV98" i="20"/>
  <c r="GX262" i="20"/>
  <c r="GQ1366" i="20"/>
  <c r="GU1386" i="20"/>
  <c r="GU1932" i="20"/>
  <c r="GV1687" i="20"/>
  <c r="GU1588" i="20"/>
  <c r="GP2991" i="20"/>
  <c r="GQ766" i="20"/>
  <c r="GQ1130" i="20"/>
  <c r="GX1863" i="20"/>
  <c r="GT632" i="20"/>
  <c r="GR2506" i="20"/>
  <c r="GP2601" i="20"/>
  <c r="GP3555" i="20"/>
  <c r="GX749" i="20"/>
  <c r="GS824" i="20"/>
  <c r="GV355" i="20"/>
  <c r="GP3295" i="20"/>
  <c r="GT1774" i="20"/>
  <c r="GP1610" i="20"/>
  <c r="GP2013" i="20"/>
  <c r="GW3206" i="20"/>
  <c r="GS3854" i="20"/>
  <c r="GT2334" i="20"/>
  <c r="GW1605" i="20"/>
  <c r="GS3127" i="20"/>
  <c r="GX717" i="20"/>
  <c r="GX781" i="20"/>
  <c r="GX1226" i="20"/>
  <c r="GU454" i="20"/>
  <c r="GT3161" i="20"/>
  <c r="GP1532" i="20"/>
  <c r="GX3084" i="20"/>
  <c r="GU1908" i="20"/>
  <c r="GT2029" i="20"/>
  <c r="GT1071" i="20"/>
  <c r="GQ3467" i="20"/>
  <c r="GR2667" i="20"/>
  <c r="GS1494" i="20"/>
  <c r="GR1249" i="20"/>
  <c r="GV2024" i="20"/>
  <c r="GX348" i="20"/>
  <c r="GP1430" i="20"/>
  <c r="GT611" i="20"/>
  <c r="GR166" i="20"/>
  <c r="GU1334" i="20"/>
  <c r="GV749" i="20"/>
  <c r="GP950" i="20"/>
  <c r="GQ3503" i="20"/>
  <c r="GQ3433" i="20"/>
  <c r="GQ3725" i="20"/>
  <c r="GS2482" i="20"/>
  <c r="GV2039" i="20"/>
  <c r="GQ2393" i="20"/>
  <c r="GP3643" i="20"/>
  <c r="GT1524" i="20"/>
  <c r="GR1638" i="20"/>
  <c r="GQ1120" i="20"/>
  <c r="GP373" i="20"/>
  <c r="GV1490" i="20"/>
  <c r="GX2076" i="20"/>
  <c r="GS973" i="20"/>
  <c r="GQ1510" i="20"/>
  <c r="GV3251" i="20"/>
  <c r="GW3137" i="20"/>
  <c r="GX1696" i="20"/>
  <c r="GU3825" i="20"/>
  <c r="GV2879" i="20"/>
  <c r="GT2236" i="20"/>
  <c r="GQ1199" i="20"/>
  <c r="GR661" i="20"/>
  <c r="GX2464" i="20"/>
  <c r="GP2017" i="20"/>
  <c r="GS628" i="20"/>
  <c r="GS126" i="20"/>
  <c r="GV2260" i="20"/>
  <c r="GQ1988" i="20"/>
  <c r="GW3007" i="20"/>
  <c r="GV874" i="20"/>
  <c r="GT1935" i="20"/>
  <c r="GS542" i="20"/>
  <c r="GP1538" i="20"/>
  <c r="GU3998" i="20"/>
  <c r="GU1544" i="20"/>
  <c r="GP2984" i="20"/>
  <c r="GV1026" i="20"/>
  <c r="GR1328" i="20"/>
  <c r="GV2283" i="20"/>
  <c r="GT2779" i="20"/>
  <c r="GS693" i="20"/>
  <c r="GT2565" i="20"/>
  <c r="GQ2622" i="20"/>
  <c r="GS2141" i="20"/>
  <c r="GX1265" i="20"/>
  <c r="GV2053" i="20"/>
  <c r="GV2392" i="20"/>
  <c r="GR3016" i="20"/>
  <c r="GW306" i="20"/>
  <c r="GR3658" i="20"/>
  <c r="GR2627" i="20"/>
  <c r="GT113" i="20"/>
  <c r="GR2340" i="20"/>
  <c r="GU1451" i="20"/>
  <c r="GQ2988" i="20"/>
  <c r="GQ311" i="20"/>
  <c r="GW2298" i="20"/>
  <c r="GS180" i="20"/>
  <c r="GT576" i="20"/>
  <c r="GX644" i="20"/>
  <c r="GP1752" i="20"/>
  <c r="GX1492" i="20"/>
  <c r="GS2786" i="20"/>
  <c r="GP422" i="20"/>
  <c r="GU2423" i="20"/>
  <c r="GW2914" i="20"/>
  <c r="GX1704" i="20"/>
  <c r="GP3487" i="20"/>
  <c r="GW2042" i="20"/>
  <c r="GU3309" i="20"/>
  <c r="GU2060" i="20"/>
  <c r="GQ2847" i="20"/>
  <c r="GQ225" i="20"/>
  <c r="GS3011" i="20"/>
  <c r="GU2807" i="20"/>
  <c r="GP1563" i="20"/>
  <c r="GT1882" i="20"/>
  <c r="GW654" i="20"/>
  <c r="GU2489" i="20"/>
  <c r="GQ1569" i="20"/>
  <c r="GU1774" i="20"/>
  <c r="GQ770" i="20"/>
  <c r="GT57" i="20"/>
  <c r="GU3119" i="20"/>
  <c r="GW3960" i="20"/>
  <c r="GR1725" i="20"/>
  <c r="GU756" i="20"/>
  <c r="GU1926" i="20"/>
  <c r="GU3181" i="20"/>
  <c r="GU1397" i="20"/>
  <c r="GS3434" i="20"/>
  <c r="GQ267" i="20"/>
  <c r="GQ1892" i="20"/>
  <c r="GR1459" i="20"/>
  <c r="GT2589" i="20"/>
  <c r="GR3938" i="20"/>
  <c r="GS908" i="20"/>
  <c r="GW2347" i="20"/>
  <c r="GQ1182" i="20"/>
  <c r="GP3817" i="20"/>
  <c r="GP2025" i="20"/>
  <c r="GW2586" i="20"/>
  <c r="GX1523" i="20"/>
  <c r="GT117" i="20"/>
  <c r="GP462" i="20"/>
  <c r="GS138" i="20"/>
  <c r="GR2902" i="20"/>
  <c r="GQ3246" i="20"/>
  <c r="GS822" i="20"/>
  <c r="GX2064" i="20"/>
  <c r="GW1176" i="20"/>
  <c r="GU1839" i="20"/>
  <c r="GW3301" i="20"/>
  <c r="GS1830" i="20"/>
  <c r="GU1372" i="20"/>
  <c r="GU1990" i="20"/>
  <c r="GR946" i="20"/>
  <c r="GW1612" i="20"/>
  <c r="GQ3240" i="20"/>
  <c r="GT2353" i="20"/>
  <c r="GS2648" i="20"/>
  <c r="GW1207" i="20"/>
  <c r="GS3798" i="20"/>
  <c r="GT1220" i="20"/>
  <c r="GQ2163" i="20"/>
  <c r="GU3989" i="20"/>
  <c r="GS988" i="20"/>
  <c r="GT3248" i="20"/>
  <c r="GP3304" i="20"/>
  <c r="GS274" i="20"/>
  <c r="GV1230" i="20"/>
  <c r="GX1406" i="20"/>
  <c r="GR553" i="20"/>
  <c r="GR1376" i="20"/>
  <c r="GW3088" i="20"/>
  <c r="GS1634" i="20"/>
  <c r="GX2411" i="20"/>
  <c r="GT268" i="20"/>
  <c r="GT4006" i="20"/>
  <c r="GV124" i="20"/>
  <c r="GT558" i="20"/>
  <c r="GX971" i="20"/>
  <c r="GQ3551" i="20"/>
  <c r="GU1671" i="20"/>
  <c r="GP3848" i="20"/>
  <c r="GT2603" i="20"/>
  <c r="GP695" i="20"/>
  <c r="GR1405" i="20"/>
  <c r="GT1445" i="20"/>
  <c r="GQ1113" i="20"/>
  <c r="GS1093" i="20"/>
  <c r="GX3162" i="20"/>
  <c r="GX2268" i="20"/>
  <c r="GT3041" i="20"/>
  <c r="GS3416" i="20"/>
  <c r="GP3471" i="20"/>
  <c r="GP3328" i="20"/>
  <c r="GR1473" i="20"/>
  <c r="GS2924" i="20"/>
  <c r="GP2683" i="20"/>
  <c r="GP1051" i="20"/>
  <c r="GQ1587" i="20"/>
  <c r="GU2530" i="20"/>
  <c r="GR1931" i="20"/>
  <c r="GP2996" i="20"/>
  <c r="GW2326" i="20"/>
  <c r="GP3669" i="20"/>
  <c r="GU967" i="20"/>
  <c r="GR187" i="20"/>
  <c r="GP3276" i="20"/>
  <c r="GQ3929" i="20"/>
  <c r="GR2829" i="20"/>
  <c r="GS108" i="20"/>
  <c r="GW3891" i="20"/>
  <c r="GU1429" i="20"/>
  <c r="GU3711" i="20"/>
  <c r="GT2596" i="20"/>
  <c r="GT926" i="20"/>
  <c r="GU2101" i="20"/>
  <c r="GR1030" i="20"/>
  <c r="GR3926" i="20"/>
  <c r="GR1291" i="20"/>
  <c r="GQ3452" i="20"/>
  <c r="GP560" i="20"/>
  <c r="GU3288" i="20"/>
  <c r="GT1878" i="20"/>
  <c r="GP1077" i="20"/>
  <c r="GR459" i="20"/>
  <c r="GS2271" i="20"/>
  <c r="GS1333" i="20"/>
  <c r="GQ1253" i="20"/>
  <c r="GV851" i="20"/>
  <c r="GP2814" i="20"/>
  <c r="GW601" i="20"/>
  <c r="GU2884" i="20"/>
  <c r="GW2525" i="20"/>
  <c r="GQ2668" i="20"/>
  <c r="GW1057" i="20"/>
  <c r="GP1846" i="20"/>
  <c r="GT438" i="20"/>
  <c r="GV3108" i="20"/>
  <c r="GV1704" i="20"/>
  <c r="GT1160" i="20"/>
  <c r="GS3553" i="20"/>
  <c r="GW965" i="20"/>
  <c r="GW1875" i="20"/>
  <c r="GX1904" i="20"/>
  <c r="GX2125" i="20"/>
  <c r="GV3520" i="20"/>
  <c r="GW1779" i="20"/>
  <c r="GX802" i="20"/>
  <c r="GP1308" i="20"/>
  <c r="GQ2535" i="20"/>
  <c r="GT2468" i="20"/>
  <c r="GQ3393" i="20"/>
  <c r="GV3270" i="20"/>
  <c r="GV1148" i="20"/>
  <c r="GT513" i="20"/>
  <c r="GX2885" i="20"/>
  <c r="GR1843" i="20"/>
  <c r="GP2535" i="20"/>
  <c r="GS3359" i="20"/>
  <c r="GQ1913" i="20"/>
  <c r="GS262" i="20"/>
  <c r="GS3140" i="20"/>
  <c r="GP3558" i="20"/>
  <c r="GV1782" i="20"/>
  <c r="GW472" i="20"/>
  <c r="GR1375" i="20"/>
  <c r="GS2888" i="20"/>
  <c r="GR2731" i="20"/>
  <c r="GS1884" i="20"/>
  <c r="GS653" i="20"/>
  <c r="GR3255" i="20"/>
  <c r="GQ824" i="20"/>
  <c r="GS1981" i="20"/>
  <c r="GW3018" i="20"/>
  <c r="GR3287" i="20"/>
  <c r="GV3052" i="20"/>
  <c r="GV611" i="20"/>
  <c r="GV1852" i="20"/>
  <c r="GR3553" i="20"/>
  <c r="GU3709" i="20"/>
  <c r="GW1727" i="20"/>
  <c r="GS770" i="20"/>
  <c r="GQ2055" i="20"/>
  <c r="GW1966" i="20"/>
  <c r="GX2815" i="20"/>
  <c r="GQ3638" i="20"/>
  <c r="GT3128" i="20"/>
  <c r="GR3828" i="20"/>
  <c r="GW1656" i="20"/>
  <c r="GR3752" i="20"/>
  <c r="GR3472" i="20"/>
  <c r="GX1928" i="20"/>
  <c r="GP2236" i="20"/>
  <c r="GT3061" i="20"/>
  <c r="GU2123" i="20"/>
  <c r="GQ3395" i="20"/>
  <c r="GP1374" i="20"/>
  <c r="GV2521" i="20"/>
  <c r="GT2742" i="20"/>
  <c r="GQ1244" i="20"/>
  <c r="GW1786" i="20"/>
  <c r="GV2608" i="20"/>
  <c r="GS1324" i="20"/>
  <c r="GT1311" i="20"/>
  <c r="GV1692" i="20"/>
  <c r="GP2830" i="20"/>
  <c r="GR2999" i="20"/>
  <c r="GS1588" i="20"/>
  <c r="GT1321" i="20"/>
  <c r="GP1237" i="20"/>
  <c r="GP3169" i="20"/>
  <c r="GV1885" i="20"/>
  <c r="GT3197" i="20"/>
  <c r="GT3765" i="20"/>
  <c r="GW3653" i="20"/>
  <c r="GP2662" i="20"/>
  <c r="GT763" i="20"/>
  <c r="GQ33" i="20"/>
  <c r="GV729" i="20"/>
  <c r="GS112" i="20"/>
  <c r="GR402" i="20"/>
  <c r="GP398" i="20"/>
  <c r="GV2788" i="20"/>
  <c r="GX2400" i="20"/>
  <c r="GQ2872" i="20"/>
  <c r="GP1777" i="20"/>
  <c r="GX3565" i="20"/>
  <c r="GQ3469" i="20"/>
  <c r="GP3569" i="20"/>
  <c r="GV37" i="20"/>
  <c r="GU3942" i="20"/>
  <c r="GV17" i="20"/>
  <c r="GU3707" i="20"/>
  <c r="GR1674" i="20"/>
  <c r="GR1421" i="20"/>
  <c r="GP2637" i="20"/>
  <c r="GU299" i="20"/>
  <c r="GS1953" i="20"/>
  <c r="GP642" i="20"/>
  <c r="GR2784" i="20"/>
  <c r="GP1857" i="20"/>
  <c r="GP276" i="20"/>
  <c r="GX1685" i="20"/>
  <c r="GP734" i="20"/>
  <c r="GT3151" i="20"/>
  <c r="GX1676" i="20"/>
  <c r="GW1548" i="20"/>
  <c r="GT3922" i="20"/>
  <c r="GS2540" i="20"/>
  <c r="GQ1794" i="20"/>
  <c r="GT3125" i="20"/>
  <c r="GW3530" i="20"/>
  <c r="GU3049" i="20"/>
  <c r="GV1056" i="20"/>
  <c r="GU92" i="20"/>
  <c r="GS1349" i="20"/>
  <c r="GU1892" i="20"/>
  <c r="GP3719" i="20"/>
  <c r="GV309" i="20"/>
  <c r="GR794" i="20"/>
  <c r="GS518" i="20"/>
  <c r="GT1766" i="20"/>
  <c r="GQ369" i="20"/>
  <c r="GP1023" i="20"/>
  <c r="GT1926" i="20"/>
  <c r="GU2680" i="20"/>
  <c r="GU1197" i="20"/>
  <c r="GU129" i="20"/>
  <c r="GU173" i="20"/>
  <c r="GR1505" i="20"/>
  <c r="GQ182" i="20"/>
  <c r="GQ3517" i="20"/>
  <c r="GV3876" i="20"/>
  <c r="GP3003" i="20"/>
  <c r="GU3556" i="20"/>
  <c r="GR3199" i="20"/>
  <c r="GW2135" i="20"/>
  <c r="GV3946" i="20"/>
  <c r="GP2023" i="20"/>
  <c r="GP3556" i="20"/>
  <c r="GS2319" i="20"/>
  <c r="GX2350" i="20"/>
  <c r="GU3221" i="20"/>
  <c r="GS2503" i="20"/>
  <c r="GX2425" i="20"/>
  <c r="GT1626" i="20"/>
  <c r="GP3781" i="20"/>
  <c r="GT2925" i="20"/>
  <c r="GR1222" i="20"/>
  <c r="GP3969" i="20"/>
  <c r="GR1856" i="20"/>
  <c r="GS3453" i="20"/>
  <c r="GS2055" i="20"/>
  <c r="GU157" i="20"/>
  <c r="GW1026" i="20"/>
  <c r="GS1789" i="20"/>
  <c r="GR1718" i="20"/>
  <c r="GV3094" i="20"/>
  <c r="GX2017" i="20"/>
  <c r="GX1179" i="20"/>
  <c r="GT771" i="20"/>
  <c r="GV1113" i="20"/>
  <c r="GW90" i="20"/>
  <c r="GP713" i="20"/>
  <c r="GT1981" i="20"/>
  <c r="GX1798" i="20"/>
  <c r="GR982" i="20"/>
  <c r="GT3349" i="20"/>
  <c r="GS2789" i="20"/>
  <c r="GS1239" i="20"/>
  <c r="GR3625" i="20"/>
  <c r="GQ1667" i="20"/>
  <c r="GT3145" i="20"/>
  <c r="GR3271" i="20"/>
  <c r="GT128" i="20"/>
  <c r="GP3726" i="20"/>
  <c r="GX1365" i="20"/>
  <c r="GU2612" i="20"/>
  <c r="GX2723" i="20"/>
  <c r="GT2539" i="20"/>
  <c r="GW639" i="20"/>
  <c r="GU2949" i="20"/>
  <c r="GW2460" i="20"/>
  <c r="GP3157" i="20"/>
  <c r="GU1567" i="20"/>
  <c r="GW1606" i="20"/>
  <c r="GR3180" i="20"/>
  <c r="GP2698" i="20"/>
  <c r="GX2072" i="20"/>
  <c r="GQ3006" i="20"/>
  <c r="GV3252" i="20"/>
  <c r="GR462" i="20"/>
  <c r="GX3925" i="20"/>
  <c r="GX3784" i="20"/>
  <c r="GQ2449" i="20"/>
  <c r="GX2720" i="20"/>
  <c r="GS214" i="20"/>
  <c r="GU1088" i="20"/>
  <c r="GV1158" i="20"/>
  <c r="GU1115" i="20"/>
  <c r="GR3079" i="20"/>
  <c r="GS3670" i="20"/>
  <c r="GX2077" i="20"/>
  <c r="GP193" i="20"/>
  <c r="GV556" i="20"/>
  <c r="GR898" i="20"/>
  <c r="GT2493" i="20"/>
  <c r="GQ2158" i="20"/>
  <c r="GV3743" i="20"/>
  <c r="GX2725" i="20"/>
  <c r="GU2220" i="20"/>
  <c r="GU3916" i="20"/>
  <c r="GR78" i="20"/>
  <c r="GW46" i="20"/>
  <c r="GW2719" i="20"/>
  <c r="GP839" i="20"/>
  <c r="GQ2825" i="20"/>
  <c r="GS962" i="20"/>
  <c r="GS690" i="20"/>
  <c r="GU3977" i="20"/>
  <c r="GU1361" i="20"/>
  <c r="GR2857" i="20"/>
  <c r="GQ184" i="20"/>
  <c r="GR609" i="20"/>
  <c r="GS2481" i="20"/>
  <c r="GP1458" i="20"/>
  <c r="GU2677" i="20"/>
  <c r="GQ2217" i="20"/>
  <c r="GX2551" i="20"/>
  <c r="GR2905" i="20"/>
  <c r="GX2377" i="20"/>
  <c r="GV3064" i="20"/>
  <c r="GW3697" i="20"/>
  <c r="GX1270" i="20"/>
  <c r="GV1598" i="20"/>
  <c r="GS62" i="20"/>
  <c r="GT3453" i="20"/>
  <c r="GT3077" i="20"/>
  <c r="GV1735" i="20"/>
  <c r="GR76" i="20"/>
  <c r="GR2726" i="20"/>
  <c r="GX1604" i="20"/>
  <c r="GW38" i="20"/>
  <c r="GV1052" i="20"/>
  <c r="GP1054" i="20"/>
  <c r="GU2193" i="20"/>
  <c r="GU2139" i="20"/>
  <c r="GW2532" i="20"/>
  <c r="GX590" i="20"/>
  <c r="GQ3529" i="20"/>
  <c r="GR2461" i="20"/>
  <c r="GV1147" i="20"/>
  <c r="GT2836" i="20"/>
  <c r="GQ340" i="20"/>
  <c r="GV1987" i="20"/>
  <c r="GT88" i="20"/>
  <c r="GS104" i="20"/>
  <c r="GQ327" i="20"/>
  <c r="GV1740" i="20"/>
  <c r="GT257" i="20"/>
  <c r="GP809" i="20"/>
  <c r="GR645" i="20"/>
  <c r="GV1336" i="20"/>
  <c r="GP3481" i="20"/>
  <c r="GP2550" i="20"/>
  <c r="GX3892" i="20"/>
  <c r="GT2120" i="20"/>
  <c r="GU2876" i="20"/>
  <c r="GQ957" i="20"/>
  <c r="GX3205" i="20"/>
  <c r="GS1632" i="20"/>
  <c r="GU1685" i="20"/>
  <c r="GV1344" i="20"/>
  <c r="GR3970" i="20"/>
  <c r="GW3595" i="20"/>
  <c r="GW496" i="20"/>
  <c r="GV2285" i="20"/>
  <c r="GT1297" i="20"/>
  <c r="GR1678" i="20"/>
  <c r="GU2099" i="20"/>
  <c r="GP2536" i="20"/>
  <c r="GT809" i="20"/>
  <c r="GT1880" i="20"/>
  <c r="GQ873" i="20"/>
  <c r="GT3756" i="20"/>
  <c r="GP388" i="20"/>
  <c r="GT1904" i="20"/>
  <c r="GV1277" i="20"/>
  <c r="GP2775" i="20"/>
  <c r="GW1195" i="20"/>
  <c r="GQ1162" i="20"/>
  <c r="GS4007" i="20"/>
  <c r="GU563" i="20"/>
  <c r="GT3357" i="20"/>
  <c r="GT215" i="20"/>
  <c r="GS1094" i="20"/>
  <c r="GU2594" i="20"/>
  <c r="GR2814" i="20"/>
  <c r="GT1618" i="20"/>
  <c r="GR1941" i="20"/>
  <c r="GX3093" i="20"/>
  <c r="GV3897" i="20"/>
  <c r="GT3622" i="20"/>
  <c r="GR1700" i="20"/>
  <c r="GW355" i="20"/>
  <c r="GR1774" i="20"/>
  <c r="GS3812" i="20"/>
  <c r="GX2147" i="20"/>
  <c r="GX969" i="20"/>
  <c r="GU2780" i="20"/>
  <c r="GV2309" i="20"/>
  <c r="GU1199" i="20"/>
  <c r="GS3836" i="20"/>
  <c r="GR1313" i="20"/>
  <c r="GW641" i="20"/>
  <c r="GP730" i="20"/>
  <c r="GP1175" i="20"/>
  <c r="GR795" i="20"/>
  <c r="GS3110" i="20"/>
  <c r="GR3735" i="20"/>
  <c r="GR2348" i="20"/>
  <c r="GU2397" i="20"/>
  <c r="GP717" i="20"/>
  <c r="GW2284" i="20"/>
  <c r="GV1038" i="20"/>
  <c r="GP3939" i="20"/>
  <c r="GQ2078" i="20"/>
  <c r="GQ2733" i="20"/>
  <c r="GU730" i="20"/>
  <c r="GT2620" i="20"/>
  <c r="GT2382" i="20"/>
  <c r="GQ3372" i="20"/>
  <c r="GX2667" i="20"/>
  <c r="GR2884" i="20"/>
  <c r="GV1974" i="20"/>
  <c r="GP1876" i="20"/>
  <c r="GV2750" i="20"/>
  <c r="GV1489" i="20"/>
  <c r="GX1665" i="20"/>
  <c r="GU423" i="20"/>
  <c r="GU2437" i="20"/>
  <c r="GR3746" i="20"/>
  <c r="GP3075" i="20"/>
  <c r="GQ3895" i="20"/>
  <c r="GT2330" i="20"/>
  <c r="GS2567" i="20"/>
  <c r="GU1376" i="20"/>
  <c r="GX1812" i="20"/>
  <c r="GS1918" i="20"/>
  <c r="GW844" i="20"/>
  <c r="GQ1855" i="20"/>
  <c r="GX685" i="20"/>
  <c r="GW1300" i="20"/>
  <c r="GU2515" i="20"/>
  <c r="GX2529" i="20"/>
  <c r="GP2459" i="20"/>
  <c r="GU1041" i="20"/>
  <c r="GS423" i="20"/>
  <c r="GS2431" i="20"/>
  <c r="GW1726" i="20"/>
  <c r="GW1780" i="20"/>
  <c r="GV1749" i="20"/>
  <c r="GS609" i="20"/>
  <c r="GV314" i="20"/>
  <c r="GT178" i="20"/>
  <c r="GX2633" i="20"/>
  <c r="GU3041" i="20"/>
  <c r="GP663" i="20"/>
  <c r="GV2926" i="20"/>
  <c r="GX2325" i="20"/>
  <c r="GT2436" i="20"/>
  <c r="GX3187" i="20"/>
  <c r="GW181" i="20"/>
  <c r="GU1086" i="20"/>
  <c r="GQ67" i="20"/>
  <c r="GV1106" i="20"/>
  <c r="GP247" i="20"/>
  <c r="GR2654" i="20"/>
  <c r="GU1753" i="20"/>
  <c r="GW2487" i="20"/>
  <c r="GR3442" i="20"/>
  <c r="GR2384" i="20"/>
  <c r="GX667" i="20"/>
  <c r="GQ1965" i="20"/>
  <c r="GS3468" i="20"/>
  <c r="GT15" i="20"/>
  <c r="GX335" i="20"/>
  <c r="GR1311" i="20"/>
  <c r="GQ1267" i="20"/>
  <c r="GV1534" i="20"/>
  <c r="GV3355" i="20"/>
  <c r="GP1921" i="20"/>
  <c r="GX731" i="20"/>
  <c r="GS1619" i="20"/>
  <c r="GP2248" i="20"/>
  <c r="GT2403" i="20"/>
  <c r="GX200" i="20"/>
  <c r="GT598" i="20"/>
  <c r="GU1638" i="20"/>
  <c r="GS1721" i="20"/>
  <c r="GW1931" i="20"/>
  <c r="GT3676" i="20"/>
  <c r="GX124" i="20"/>
  <c r="GS3234" i="20"/>
  <c r="GU2074" i="20"/>
  <c r="GX534" i="20"/>
  <c r="GS794" i="20"/>
  <c r="GR3039" i="20"/>
  <c r="GU1981" i="20"/>
  <c r="GQ2842" i="20"/>
  <c r="GX3326" i="20"/>
  <c r="GT397" i="20"/>
  <c r="GU124" i="20"/>
  <c r="GX3779" i="20"/>
  <c r="GW2881" i="20"/>
  <c r="GV2167" i="20"/>
  <c r="GT3146" i="20"/>
  <c r="GX1131" i="20"/>
  <c r="GU1614" i="20"/>
  <c r="GT2566" i="20"/>
  <c r="GW772" i="20"/>
  <c r="GT2265" i="20"/>
  <c r="GT3350" i="20"/>
  <c r="GQ2106" i="20"/>
  <c r="GW3793" i="20"/>
  <c r="GT2299" i="20"/>
  <c r="GV411" i="20"/>
  <c r="GT3731" i="20"/>
  <c r="GP1795" i="20"/>
  <c r="GP1638" i="20"/>
  <c r="GR2625" i="20"/>
  <c r="GU2089" i="20"/>
  <c r="GX2710" i="20"/>
  <c r="GT1920" i="20"/>
  <c r="GV345" i="20"/>
  <c r="GT2030" i="20"/>
  <c r="GT3646" i="20"/>
  <c r="GW722" i="20"/>
  <c r="GX2691" i="20"/>
  <c r="GU3985" i="20"/>
  <c r="GV2740" i="20"/>
  <c r="GW375" i="20"/>
  <c r="GP3225" i="20"/>
  <c r="GU820" i="20"/>
  <c r="GS1012" i="20"/>
  <c r="GT1170" i="20"/>
  <c r="GT2763" i="20"/>
  <c r="GP3116" i="20"/>
  <c r="GS808" i="20"/>
  <c r="GV2924" i="20"/>
  <c r="GU3800" i="20"/>
  <c r="GP3364" i="20"/>
  <c r="GW2386" i="20"/>
  <c r="GV3932" i="20"/>
  <c r="GP1264" i="20"/>
  <c r="GU1684" i="20"/>
  <c r="GX662" i="20"/>
  <c r="GR1254" i="20"/>
  <c r="GR243" i="20"/>
  <c r="GU1463" i="20"/>
  <c r="GP1707" i="20"/>
  <c r="GP2444" i="20"/>
  <c r="GU1575" i="20"/>
  <c r="GR2375" i="20"/>
  <c r="GQ1787" i="20"/>
  <c r="GW1669" i="20"/>
  <c r="GT2213" i="20"/>
  <c r="GX2501" i="20"/>
  <c r="GR3760" i="20"/>
  <c r="GQ2284" i="20"/>
  <c r="GR60" i="20"/>
  <c r="GP1579" i="20"/>
  <c r="GW2625" i="20"/>
  <c r="GS1345" i="20"/>
  <c r="GP3052" i="20"/>
  <c r="GV3904" i="20"/>
  <c r="GW79" i="20"/>
  <c r="GS2311" i="20"/>
  <c r="GT4004" i="20"/>
  <c r="GU49" i="20"/>
  <c r="GW3274" i="20"/>
  <c r="GP1623" i="20"/>
  <c r="GU2900" i="20"/>
  <c r="GU3748" i="20"/>
  <c r="GQ1186" i="20"/>
  <c r="GV163" i="20"/>
  <c r="GQ2278" i="20"/>
  <c r="GT721" i="20"/>
  <c r="GS3703" i="20"/>
  <c r="GX1864" i="20"/>
  <c r="GR1641" i="20"/>
  <c r="GV1009" i="20"/>
  <c r="GX3397" i="20"/>
  <c r="GR3845" i="20"/>
  <c r="GV833" i="20"/>
  <c r="GV1235" i="20"/>
  <c r="GS976" i="20"/>
  <c r="GS2637" i="20"/>
  <c r="GV730" i="20"/>
  <c r="GR1827" i="20"/>
  <c r="GW1438" i="20"/>
  <c r="GV736" i="20"/>
  <c r="GS218" i="20"/>
  <c r="GW3503" i="20"/>
  <c r="GS3100" i="20"/>
  <c r="GP3561" i="20"/>
  <c r="GQ1245" i="20"/>
  <c r="GR2488" i="20"/>
  <c r="GV3802" i="20"/>
  <c r="GW3598" i="20"/>
  <c r="GV595" i="20"/>
  <c r="GV1837" i="20"/>
  <c r="GV590" i="20"/>
  <c r="GR2745" i="20"/>
  <c r="GV1473" i="20"/>
  <c r="GQ2194" i="20"/>
  <c r="GT452" i="20"/>
  <c r="GS904" i="20"/>
  <c r="GX1498" i="20"/>
  <c r="GU1977" i="20"/>
  <c r="GU994" i="20"/>
  <c r="GX100" i="20"/>
  <c r="GT448" i="20"/>
  <c r="GT895" i="20"/>
  <c r="GR1913" i="20"/>
  <c r="GQ191" i="20"/>
  <c r="GU3601" i="20"/>
  <c r="GQ2779" i="20"/>
  <c r="GP1838" i="20"/>
  <c r="GP586" i="20"/>
  <c r="GS338" i="20"/>
  <c r="GW3305" i="20"/>
  <c r="GS1168" i="20"/>
  <c r="GQ628" i="20"/>
  <c r="GW3100" i="20"/>
  <c r="GW2096" i="20"/>
  <c r="GW3168" i="20"/>
  <c r="GU2031" i="20"/>
  <c r="GP2040" i="20"/>
  <c r="GP3288" i="20"/>
  <c r="GU1906" i="20"/>
  <c r="GX1747" i="20"/>
  <c r="GV678" i="20"/>
  <c r="GT3058" i="20"/>
  <c r="GW1676" i="20"/>
  <c r="GT1748" i="20"/>
  <c r="GQ941" i="20"/>
  <c r="GV1155" i="20"/>
  <c r="GS1669" i="20"/>
  <c r="GT1388" i="20"/>
  <c r="GR2023" i="20"/>
  <c r="GV2691" i="20"/>
  <c r="GW850" i="20"/>
  <c r="GS1433" i="20"/>
  <c r="GW288" i="20"/>
  <c r="GX3185" i="20"/>
  <c r="GQ22" i="20"/>
  <c r="GX1759" i="20"/>
  <c r="GV821" i="20"/>
  <c r="GW936" i="20"/>
  <c r="GR2435" i="20"/>
  <c r="GX2523" i="20"/>
  <c r="GT1925" i="20"/>
  <c r="GQ3403" i="20"/>
  <c r="GS519" i="20"/>
  <c r="GR2033" i="20"/>
  <c r="GQ3152" i="20"/>
  <c r="GT1812" i="20"/>
  <c r="GW103" i="20"/>
  <c r="GV3310" i="20"/>
  <c r="GT2111" i="20"/>
  <c r="GW562" i="20"/>
  <c r="GX927" i="20"/>
  <c r="GV2028" i="20"/>
  <c r="GS3297" i="20"/>
  <c r="GP3964" i="20"/>
  <c r="GR2972" i="20"/>
  <c r="GX1711" i="20"/>
  <c r="GR1143" i="20"/>
  <c r="GV1680" i="20"/>
  <c r="GU1676" i="20"/>
  <c r="GU2894" i="20"/>
  <c r="GW3193" i="20"/>
  <c r="GW556" i="20"/>
  <c r="GX2781" i="20"/>
  <c r="GW3024" i="20"/>
  <c r="GS1907" i="20"/>
  <c r="GW3454" i="20"/>
  <c r="GW3095" i="20"/>
  <c r="GP590" i="20"/>
  <c r="GP688" i="20"/>
  <c r="GX2446" i="20"/>
  <c r="GS1445" i="20"/>
  <c r="GU1915" i="20"/>
  <c r="GS2864" i="20"/>
  <c r="GU1210" i="20"/>
  <c r="GP261" i="20"/>
  <c r="GT3576" i="20"/>
  <c r="GU622" i="20"/>
  <c r="GR2127" i="20"/>
  <c r="GU3674" i="20"/>
  <c r="GS1743" i="20"/>
  <c r="GU278" i="20"/>
  <c r="GQ3159" i="20"/>
  <c r="GQ1443" i="20"/>
  <c r="GP615" i="20"/>
  <c r="GV755" i="20"/>
  <c r="GV12" i="20"/>
  <c r="GV3137" i="20"/>
  <c r="GQ2525" i="20"/>
  <c r="GQ815" i="20"/>
  <c r="GR3806" i="20"/>
  <c r="GW2246" i="20"/>
  <c r="GR3186" i="20"/>
  <c r="GW499" i="20"/>
  <c r="GT1174" i="20"/>
  <c r="GQ219" i="20"/>
  <c r="GX1916" i="20"/>
  <c r="GS192" i="20"/>
  <c r="GU605" i="20"/>
  <c r="GV3640" i="20"/>
  <c r="GV2236" i="20"/>
  <c r="GS782" i="20"/>
  <c r="GQ2749" i="20"/>
  <c r="GR3157" i="20"/>
  <c r="GP3198" i="20"/>
  <c r="GS3113" i="20"/>
  <c r="GQ3353" i="20"/>
  <c r="GU2095" i="20"/>
  <c r="GT3071" i="20"/>
  <c r="GR2967" i="20"/>
  <c r="GP3675" i="20"/>
  <c r="GR1307" i="20"/>
  <c r="GQ524" i="20"/>
  <c r="GU2790" i="20"/>
  <c r="GQ3440" i="20"/>
  <c r="GU3220" i="20"/>
  <c r="GV2046" i="20"/>
  <c r="GV322" i="20"/>
  <c r="GW3333" i="20"/>
  <c r="GQ1970" i="20"/>
  <c r="GS125" i="20"/>
  <c r="GV405" i="20"/>
  <c r="GQ452" i="20"/>
  <c r="GQ2774" i="20"/>
  <c r="GR3951" i="20"/>
  <c r="GQ3446" i="20"/>
  <c r="GW715" i="20"/>
  <c r="GP1095" i="20"/>
  <c r="GS687" i="20"/>
  <c r="GS420" i="20"/>
  <c r="GW2888" i="20"/>
  <c r="GT1529" i="20"/>
  <c r="GS2642" i="20"/>
  <c r="GW2651" i="20"/>
  <c r="GW88" i="20"/>
  <c r="GT3840" i="20"/>
  <c r="GX2326" i="20"/>
  <c r="GV3254" i="20"/>
  <c r="GT3418" i="20"/>
  <c r="GU572" i="20"/>
  <c r="GV915" i="20"/>
  <c r="GP80" i="20"/>
  <c r="GQ1994" i="20"/>
  <c r="GU3992" i="20"/>
  <c r="GR2160" i="20"/>
  <c r="GU3463" i="20"/>
  <c r="GS3064" i="20"/>
  <c r="GX2702" i="20"/>
  <c r="GW314" i="20"/>
  <c r="GU2560" i="20"/>
  <c r="GR3768" i="20"/>
  <c r="GT1482" i="20"/>
  <c r="GQ3925" i="20"/>
  <c r="GQ45" i="20"/>
  <c r="GX3936" i="20"/>
  <c r="GT2367" i="20"/>
  <c r="GR2990" i="20"/>
  <c r="GS1417" i="20"/>
  <c r="GV3712" i="20"/>
  <c r="GT3550" i="20"/>
  <c r="GS202" i="20"/>
  <c r="GS3882" i="20"/>
  <c r="GQ2149" i="20"/>
  <c r="GT3807" i="20"/>
  <c r="GP3501" i="20"/>
  <c r="GR1634" i="20"/>
  <c r="GV1143" i="20"/>
  <c r="GQ2782" i="20"/>
  <c r="GR2911" i="20"/>
  <c r="GR3963" i="20"/>
  <c r="GT3767" i="20"/>
  <c r="GQ3518" i="20"/>
  <c r="GR3273" i="20"/>
  <c r="GW3526" i="20"/>
  <c r="GQ3305" i="20"/>
  <c r="GR3069" i="20"/>
  <c r="GS3461" i="20"/>
  <c r="GP735" i="20"/>
  <c r="GW2098" i="20"/>
  <c r="GU60" i="20"/>
  <c r="GU800" i="20"/>
  <c r="GV3651" i="20"/>
  <c r="GR345" i="20"/>
  <c r="GR1788" i="20"/>
  <c r="GR3062" i="20"/>
  <c r="GS2097" i="20"/>
  <c r="GQ497" i="20"/>
  <c r="GS1211" i="20"/>
  <c r="GT3474" i="20"/>
  <c r="GQ553" i="20"/>
  <c r="GV2878" i="20"/>
  <c r="GX3501" i="20"/>
  <c r="GV2026" i="20"/>
  <c r="GV1199" i="20"/>
  <c r="GV1436" i="20"/>
  <c r="GU689" i="20"/>
  <c r="GU1409" i="20"/>
  <c r="GP2108" i="20"/>
  <c r="GV1670" i="20"/>
  <c r="GP1655" i="20"/>
  <c r="GV2405" i="20"/>
  <c r="GX3513" i="20"/>
  <c r="GU293" i="20"/>
  <c r="GT3056" i="20"/>
  <c r="GT1036" i="20"/>
  <c r="GR1330" i="20"/>
  <c r="GT2441" i="20"/>
  <c r="GU1447" i="20"/>
  <c r="GW553" i="20"/>
  <c r="GX3589" i="20"/>
  <c r="GU3091" i="20"/>
  <c r="GW1220" i="20"/>
  <c r="GW2263" i="20"/>
  <c r="GR2998" i="20"/>
  <c r="GS1708" i="20"/>
  <c r="GV2007" i="20"/>
  <c r="GX2617" i="20"/>
  <c r="GW2507" i="20"/>
  <c r="GS2507" i="20"/>
  <c r="GV2589" i="20"/>
  <c r="GX3269" i="20"/>
  <c r="GT2547" i="20"/>
  <c r="GP493" i="20"/>
  <c r="GX3655" i="20"/>
  <c r="GW1410" i="20"/>
  <c r="GU3834" i="20"/>
  <c r="GS319" i="20"/>
  <c r="GP3644" i="20"/>
  <c r="GU3607" i="20"/>
  <c r="GX1340" i="20"/>
  <c r="GP3405" i="20"/>
  <c r="GP2966" i="20"/>
  <c r="GW3788" i="20"/>
  <c r="GP2604" i="20"/>
  <c r="GW2280" i="20"/>
  <c r="GT823" i="20"/>
  <c r="GT3817" i="20"/>
  <c r="GW2669" i="20"/>
  <c r="GR2595" i="20"/>
  <c r="GR2626" i="20"/>
  <c r="GS2079" i="20"/>
  <c r="GS3478" i="20"/>
  <c r="GR1680" i="20"/>
  <c r="GP2387" i="20"/>
  <c r="GS1080" i="20"/>
  <c r="GS3499" i="20"/>
  <c r="GX2651" i="20"/>
  <c r="GP1896" i="20"/>
  <c r="GX2721" i="20"/>
  <c r="GS1976" i="20"/>
  <c r="GQ3475" i="20"/>
  <c r="GT1131" i="20"/>
  <c r="GX1358" i="20"/>
  <c r="GV3119" i="20"/>
  <c r="GU3286" i="20"/>
  <c r="GR1811" i="20"/>
  <c r="GR2543" i="20"/>
  <c r="GR291" i="20"/>
  <c r="GP3957" i="20"/>
  <c r="GW993" i="20"/>
  <c r="GT1612" i="20"/>
  <c r="GU2233" i="20"/>
  <c r="GQ101" i="20"/>
  <c r="GT2569" i="20"/>
  <c r="GV3679" i="20"/>
  <c r="GW1654" i="20"/>
  <c r="GV3492" i="20"/>
  <c r="GS700" i="20"/>
  <c r="GP1288" i="20"/>
  <c r="GW616" i="20"/>
  <c r="GX2481" i="20"/>
  <c r="GX2918" i="20"/>
  <c r="GS3407" i="20"/>
  <c r="GS3867" i="20"/>
  <c r="GQ3097" i="20"/>
  <c r="GP468" i="20"/>
  <c r="GV2113" i="20"/>
  <c r="GP3450" i="20"/>
  <c r="GV911" i="20"/>
  <c r="GR1055" i="20"/>
  <c r="GQ764" i="20"/>
  <c r="GT3744" i="20"/>
  <c r="GX2324" i="20"/>
  <c r="GU2651" i="20"/>
  <c r="GS815" i="20"/>
  <c r="GU1045" i="20"/>
  <c r="GR1690" i="20"/>
  <c r="GV2515" i="20"/>
  <c r="GX3314" i="20"/>
  <c r="GP1860" i="20"/>
  <c r="GX188" i="20"/>
  <c r="GQ1292" i="20"/>
  <c r="GP2425" i="20"/>
  <c r="GP2167" i="20"/>
  <c r="GV1550" i="20"/>
  <c r="GW1019" i="20"/>
  <c r="GS702" i="20"/>
  <c r="GR49" i="20"/>
  <c r="GT1820" i="20"/>
  <c r="GU32" i="20"/>
  <c r="GV125" i="20"/>
  <c r="GU3182" i="20"/>
  <c r="GW3849" i="20"/>
  <c r="GR582" i="20"/>
  <c r="GR380" i="20"/>
  <c r="GX800" i="20"/>
  <c r="GT2854" i="20"/>
  <c r="GP3721" i="20"/>
  <c r="GQ3705" i="20"/>
  <c r="GV1681" i="20"/>
  <c r="GP794" i="20"/>
  <c r="GQ1809" i="20"/>
  <c r="GU2990" i="20"/>
  <c r="GW2578" i="20"/>
  <c r="GR3448" i="20"/>
  <c r="GT1659" i="20"/>
  <c r="GW3071" i="20"/>
  <c r="GR603" i="20"/>
  <c r="GT3068" i="20"/>
  <c r="GX3406" i="20"/>
  <c r="GU798" i="20"/>
  <c r="GT3270" i="20"/>
  <c r="GQ2208" i="20"/>
  <c r="GT1279" i="20"/>
  <c r="GS793" i="20"/>
  <c r="GV1616" i="20"/>
  <c r="GP2892" i="20"/>
  <c r="GR189" i="20"/>
  <c r="GW1792" i="20"/>
  <c r="GS3275" i="20"/>
  <c r="GU2137" i="20"/>
  <c r="GV3438" i="20"/>
  <c r="GS3598" i="20"/>
  <c r="GT775" i="20"/>
  <c r="GX1778" i="20"/>
  <c r="GR2270" i="20"/>
  <c r="GR663" i="20"/>
  <c r="GR3203" i="20"/>
  <c r="GU2431" i="20"/>
  <c r="GP1625" i="20"/>
  <c r="GU3364" i="20"/>
  <c r="GW2544" i="20"/>
  <c r="GU3827" i="20"/>
  <c r="GV763" i="20"/>
  <c r="GQ2686" i="20"/>
  <c r="GP2426" i="20"/>
  <c r="GV2467" i="20"/>
  <c r="GT885" i="20"/>
  <c r="GP2712" i="20"/>
  <c r="GQ3605" i="20"/>
  <c r="GU2092" i="20"/>
  <c r="GS3342" i="20"/>
  <c r="GR3256" i="20"/>
  <c r="GU1396" i="20"/>
  <c r="GT1794" i="20"/>
  <c r="GX341" i="20"/>
  <c r="GS16" i="20"/>
  <c r="GW493" i="20"/>
  <c r="GU1716" i="20"/>
  <c r="GU2983" i="20"/>
  <c r="GV2575" i="20"/>
  <c r="GQ3302" i="20"/>
  <c r="GX2980" i="20"/>
  <c r="GP2307" i="20"/>
  <c r="GP3905" i="20"/>
  <c r="GU1221" i="20"/>
  <c r="GS2852" i="20"/>
  <c r="GW2992" i="20"/>
  <c r="GV803" i="20"/>
  <c r="GP2871" i="20"/>
  <c r="GT2918" i="20"/>
  <c r="GR975" i="20"/>
  <c r="GP995" i="20"/>
  <c r="GR3166" i="20"/>
  <c r="GQ3401" i="20"/>
  <c r="GS1687" i="20"/>
  <c r="GU3557" i="20"/>
  <c r="GW1087" i="20"/>
  <c r="GR3646" i="20"/>
  <c r="GR3167" i="20"/>
  <c r="GX2652" i="20"/>
  <c r="GT3083" i="20"/>
  <c r="GV1321" i="20"/>
  <c r="GV2716" i="20"/>
  <c r="GU116" i="20"/>
  <c r="GQ2605" i="20"/>
  <c r="GT1199" i="20"/>
  <c r="GU7" i="20"/>
  <c r="GX3894" i="20"/>
  <c r="GU3394" i="20"/>
  <c r="GT3118" i="20"/>
  <c r="GT3763" i="20"/>
  <c r="GW794" i="20"/>
  <c r="GR2328" i="20"/>
  <c r="GP1946" i="20"/>
  <c r="GW2046" i="20"/>
  <c r="GR4" i="20"/>
  <c r="GX1803" i="20"/>
  <c r="GV3707" i="20"/>
  <c r="GU740" i="20"/>
  <c r="GU330" i="20"/>
  <c r="GV3351" i="20"/>
  <c r="GR1923" i="20"/>
  <c r="GR1361" i="20"/>
  <c r="GQ3051" i="20"/>
  <c r="GT2440" i="20"/>
  <c r="GP1471" i="20"/>
  <c r="GQ2553" i="20"/>
  <c r="GS3849" i="20"/>
  <c r="GW264" i="20"/>
  <c r="GV1102" i="20"/>
  <c r="GT3437" i="20"/>
  <c r="GP1018" i="20"/>
  <c r="GR786" i="20"/>
  <c r="GR3206" i="20"/>
  <c r="GT845" i="20"/>
  <c r="GR3000" i="20"/>
  <c r="GR2046" i="20"/>
  <c r="GP3335" i="20"/>
  <c r="GS1212" i="20"/>
  <c r="GP495" i="20"/>
  <c r="GS3582" i="20"/>
  <c r="GT2000" i="20"/>
  <c r="GT3485" i="20"/>
  <c r="GS756" i="20"/>
  <c r="GR2762" i="20"/>
  <c r="GU3348" i="20"/>
  <c r="GQ916" i="20"/>
  <c r="GX710" i="20"/>
  <c r="GQ460" i="20"/>
  <c r="GQ176" i="20"/>
  <c r="GU1559" i="20"/>
  <c r="GX2672" i="20"/>
  <c r="GR3875" i="20"/>
  <c r="GU2709" i="20"/>
  <c r="GT3134" i="20"/>
  <c r="GW1990" i="20"/>
  <c r="GV3331" i="20"/>
  <c r="GT398" i="20"/>
  <c r="GR1206" i="20"/>
  <c r="GP1431" i="20"/>
  <c r="GS3713" i="20"/>
  <c r="GW1770" i="20"/>
  <c r="GR1087" i="20"/>
  <c r="GU3410" i="20"/>
  <c r="GW1713" i="20"/>
  <c r="GQ3296" i="20"/>
  <c r="GW3275" i="20"/>
  <c r="GP4" i="20"/>
  <c r="GW2345" i="20"/>
  <c r="GU1834" i="20"/>
  <c r="GV1794" i="20"/>
  <c r="GP318" i="20"/>
  <c r="GQ382" i="20"/>
  <c r="GT866" i="20"/>
  <c r="GX1556" i="20"/>
  <c r="GT2678" i="20"/>
  <c r="GR3629" i="20"/>
  <c r="GS2964" i="20"/>
  <c r="GW2654" i="20"/>
  <c r="GW3900" i="20"/>
  <c r="GT1119" i="20"/>
  <c r="GQ1502" i="20"/>
  <c r="GP2703" i="20"/>
  <c r="GU1381" i="20"/>
  <c r="GR2578" i="20"/>
  <c r="GP3390" i="20"/>
  <c r="GW3931" i="20"/>
  <c r="GT1276" i="20"/>
  <c r="GQ909" i="20"/>
  <c r="GX923" i="20"/>
  <c r="GU239" i="20"/>
  <c r="GU416" i="20"/>
  <c r="GU429" i="20"/>
  <c r="GT277" i="20"/>
  <c r="GQ1478" i="20"/>
  <c r="GT2821" i="20"/>
  <c r="GP1940" i="20"/>
  <c r="GV3385" i="20"/>
  <c r="GV3155" i="20"/>
  <c r="GU2621" i="20"/>
  <c r="GQ2056" i="20"/>
  <c r="GS1930" i="20"/>
  <c r="GT3164" i="20"/>
  <c r="GP167" i="20"/>
  <c r="GR1489" i="20"/>
  <c r="GQ2665" i="20"/>
  <c r="GT1483" i="20"/>
  <c r="GR727" i="20"/>
  <c r="GP161" i="20"/>
  <c r="GR3060" i="20"/>
  <c r="GU2027" i="20"/>
  <c r="GX1132" i="20"/>
  <c r="GV1824" i="20"/>
  <c r="GU3269" i="20"/>
  <c r="GU2656" i="20"/>
  <c r="GT1654" i="20"/>
  <c r="GV3683" i="20"/>
  <c r="GU2830" i="20"/>
  <c r="GV2453" i="20"/>
  <c r="GW474" i="20"/>
  <c r="GU3555" i="20"/>
  <c r="GU3815" i="20"/>
  <c r="GV1992" i="20"/>
  <c r="GS507" i="20"/>
  <c r="GR1445" i="20"/>
  <c r="GU3655" i="20"/>
  <c r="GR2596" i="20"/>
  <c r="GW3330" i="20"/>
  <c r="GR3801" i="20"/>
  <c r="GX527" i="20"/>
  <c r="GU1636" i="20"/>
  <c r="GS1460" i="20"/>
  <c r="GV1016" i="20"/>
  <c r="GR1866" i="20"/>
  <c r="GR3269" i="20"/>
  <c r="GS177" i="20"/>
  <c r="GW3843" i="20"/>
  <c r="GV418" i="20"/>
  <c r="GW123" i="20"/>
  <c r="GT3914" i="20"/>
  <c r="GV2559" i="20"/>
  <c r="GR2183" i="20"/>
  <c r="GR619" i="20"/>
  <c r="GV3686" i="20"/>
  <c r="GS2163" i="20"/>
  <c r="GX485" i="20"/>
  <c r="GU1383" i="20"/>
  <c r="GR3635" i="20"/>
  <c r="GW1927" i="20"/>
  <c r="GR1298" i="20"/>
  <c r="GV1989" i="20"/>
  <c r="GT2955" i="20"/>
  <c r="GV3554" i="20"/>
  <c r="GX105" i="20"/>
  <c r="GS3627" i="20"/>
  <c r="GU729" i="20"/>
  <c r="GV2027" i="20"/>
  <c r="GT1649" i="20"/>
  <c r="GW3087" i="20"/>
  <c r="GU3478" i="20"/>
  <c r="GX2631" i="20"/>
  <c r="GR484" i="20"/>
  <c r="GP2170" i="20"/>
  <c r="GT3225" i="20"/>
  <c r="GW3129" i="20"/>
  <c r="GT670" i="20"/>
  <c r="GU1609" i="20"/>
  <c r="GQ3059" i="20"/>
  <c r="GW3072" i="20"/>
  <c r="GU3696" i="20"/>
  <c r="GW3006" i="20"/>
  <c r="GR2024" i="20"/>
  <c r="GR127" i="20"/>
  <c r="GQ2886" i="20"/>
  <c r="GU1854" i="20"/>
  <c r="GP4000" i="20"/>
  <c r="GW774" i="20"/>
  <c r="GT957" i="20"/>
  <c r="GR1212" i="20"/>
  <c r="GW3681" i="20"/>
  <c r="GV1451" i="20"/>
  <c r="GU1277" i="20"/>
  <c r="GP1584" i="20"/>
  <c r="GS2355" i="20"/>
  <c r="GP3629" i="20"/>
  <c r="GV1672" i="20"/>
  <c r="GX3" i="20"/>
  <c r="GX2629" i="20"/>
  <c r="GW3273" i="20"/>
  <c r="GU3188" i="20"/>
  <c r="GU3952" i="20"/>
  <c r="GV822" i="20"/>
  <c r="GT1256" i="20"/>
  <c r="GR100" i="20"/>
  <c r="GS2072" i="20"/>
  <c r="GQ3200" i="20"/>
  <c r="GX221" i="20"/>
  <c r="GT428" i="20"/>
  <c r="GR269" i="20"/>
  <c r="GV1320" i="20"/>
  <c r="GW2472" i="20"/>
  <c r="GT688" i="20"/>
  <c r="GV1072" i="20"/>
  <c r="GR2265" i="20"/>
  <c r="GX1811" i="20"/>
  <c r="GU248" i="20"/>
  <c r="GS1537" i="20"/>
  <c r="GT2859" i="20"/>
  <c r="GS2490" i="20"/>
  <c r="GS1511" i="20"/>
  <c r="GR1132" i="20"/>
  <c r="GX1784" i="20"/>
  <c r="GS490" i="20"/>
  <c r="GT2794" i="20"/>
  <c r="GS1198" i="20"/>
  <c r="GU3864" i="20"/>
  <c r="GR1878" i="20"/>
  <c r="GW1126" i="20"/>
  <c r="GQ3699" i="20"/>
  <c r="GX3265" i="20"/>
  <c r="GR635" i="20"/>
  <c r="GS1354" i="20"/>
  <c r="GR2289" i="20"/>
  <c r="GW3389" i="20"/>
  <c r="GQ1973" i="20"/>
  <c r="GR1914" i="20"/>
  <c r="GX270" i="20"/>
  <c r="GR3947" i="20"/>
  <c r="GT177" i="20"/>
  <c r="GT1374" i="20"/>
  <c r="GW2684" i="20"/>
  <c r="GR1050" i="20"/>
  <c r="GS1177" i="20"/>
  <c r="GQ1191" i="20"/>
  <c r="GQ2600" i="20"/>
  <c r="GV2254" i="20"/>
  <c r="GS980" i="20"/>
  <c r="GR861" i="20"/>
  <c r="GP2994" i="20"/>
  <c r="GQ1989" i="20"/>
  <c r="GX189" i="20"/>
  <c r="GX2403" i="20"/>
  <c r="GQ3812" i="20"/>
  <c r="GR2486" i="20"/>
  <c r="GQ1705" i="20"/>
  <c r="GQ4008" i="20"/>
  <c r="GX1020" i="20"/>
  <c r="GW133" i="20"/>
  <c r="GW2790" i="20"/>
  <c r="GW628" i="20"/>
  <c r="GQ1606" i="20"/>
  <c r="GX3136" i="20"/>
  <c r="GR2129" i="20"/>
  <c r="GS97" i="20"/>
  <c r="GP3006" i="20"/>
  <c r="GU1760" i="20"/>
  <c r="GX511" i="20"/>
  <c r="GX2524" i="20"/>
  <c r="GR3391" i="20"/>
  <c r="GP1035" i="20"/>
  <c r="GR2242" i="20"/>
  <c r="GW2226" i="20"/>
  <c r="GT1471" i="20"/>
  <c r="GR3137" i="20"/>
  <c r="GX3124" i="20"/>
  <c r="GT3411" i="20"/>
  <c r="GU966" i="20"/>
  <c r="GR1065" i="20"/>
  <c r="GS634" i="20"/>
  <c r="GS2563" i="20"/>
  <c r="GU1849" i="20"/>
  <c r="GX1488" i="20"/>
  <c r="GR2229" i="20"/>
  <c r="GP1861" i="20"/>
  <c r="GW1568" i="20"/>
  <c r="GQ429" i="20"/>
  <c r="GR3147" i="20"/>
  <c r="GS680" i="20"/>
  <c r="GP2233" i="20"/>
  <c r="GP3460" i="20"/>
  <c r="GP3668" i="20"/>
  <c r="GP2810" i="20"/>
  <c r="GS47" i="20"/>
  <c r="GV2058" i="20"/>
  <c r="GS3244" i="20"/>
  <c r="GQ3784" i="20"/>
  <c r="GU3793" i="20"/>
  <c r="GT2131" i="20"/>
  <c r="GV2632" i="20"/>
  <c r="GW3822" i="20"/>
  <c r="GQ366" i="20"/>
  <c r="GS2982" i="20"/>
  <c r="GU1821" i="20"/>
  <c r="GP487" i="20"/>
  <c r="GQ2516" i="20"/>
  <c r="GT2059" i="20"/>
  <c r="GR3627" i="20"/>
  <c r="GU3228" i="20"/>
  <c r="GR2297" i="20"/>
  <c r="GP941" i="20"/>
  <c r="GS1381" i="20"/>
  <c r="GT310" i="20"/>
  <c r="GT3467" i="20"/>
  <c r="GP2391" i="20"/>
  <c r="GX408" i="20"/>
  <c r="GT1567" i="20"/>
  <c r="GV1407" i="20"/>
  <c r="GV50" i="20"/>
  <c r="GU432" i="20"/>
  <c r="GV496" i="20"/>
  <c r="GU524" i="20"/>
  <c r="GT2756" i="20"/>
  <c r="GS1459" i="20"/>
  <c r="GU703" i="20"/>
  <c r="GW2147" i="20"/>
  <c r="GU253" i="20"/>
  <c r="GU3776" i="20"/>
  <c r="GQ143" i="20"/>
  <c r="GP3810" i="20"/>
  <c r="GX2112" i="20"/>
  <c r="GX2225" i="20"/>
  <c r="GV2354" i="20"/>
  <c r="GQ1426" i="20"/>
  <c r="GV414" i="20"/>
  <c r="GP3314" i="20"/>
  <c r="GU53" i="20"/>
  <c r="GX3100" i="20"/>
  <c r="GW2052" i="20"/>
  <c r="GV1410" i="20"/>
  <c r="GX713" i="20"/>
  <c r="GQ2512" i="20"/>
  <c r="GW1904" i="20"/>
  <c r="GP2513" i="20"/>
  <c r="GS2571" i="20"/>
  <c r="GR3035" i="20"/>
  <c r="GP1420" i="20"/>
  <c r="GU990" i="20"/>
  <c r="GP670" i="20"/>
  <c r="GS3978" i="20"/>
  <c r="GW1772" i="20"/>
  <c r="GQ107" i="20"/>
  <c r="GR923" i="20"/>
  <c r="GS1040" i="20"/>
  <c r="GS2478" i="20"/>
  <c r="GT1739" i="20"/>
  <c r="GQ1863" i="20"/>
  <c r="GR233" i="20"/>
  <c r="GS131" i="20"/>
  <c r="GT3319" i="20"/>
  <c r="GR104" i="20"/>
  <c r="GP2567" i="20"/>
  <c r="GP1789" i="20"/>
  <c r="GQ1545" i="20"/>
  <c r="GS1927" i="20"/>
  <c r="GX1205" i="20"/>
  <c r="GX1968" i="20"/>
  <c r="GQ2820" i="20"/>
  <c r="GV2619" i="20"/>
  <c r="GR2356" i="20"/>
  <c r="GR3862" i="20"/>
  <c r="GV3230" i="20"/>
  <c r="GW2597" i="20"/>
  <c r="GV1287" i="20"/>
  <c r="GV3264" i="20"/>
  <c r="GX3653" i="20"/>
  <c r="GU1700" i="20"/>
  <c r="GV2566" i="20"/>
  <c r="GU3015" i="20"/>
  <c r="GW1373" i="20"/>
  <c r="GV1657" i="20"/>
  <c r="GW892" i="20"/>
  <c r="GV3280" i="20"/>
  <c r="GR174" i="20"/>
  <c r="GS1945" i="20"/>
  <c r="GQ2628" i="20"/>
  <c r="GP3993" i="20"/>
  <c r="GW1462" i="20"/>
  <c r="GQ715" i="20"/>
  <c r="GT9" i="20"/>
  <c r="GX608" i="20"/>
  <c r="GX2083" i="20"/>
  <c r="GS3301" i="20"/>
  <c r="GX794" i="20"/>
  <c r="GQ211" i="20"/>
  <c r="GV1291" i="20"/>
  <c r="GX3213" i="20"/>
  <c r="GS1237" i="20"/>
  <c r="GP97" i="20"/>
  <c r="GW1939" i="20"/>
  <c r="GT3072" i="20"/>
  <c r="GR2702" i="20"/>
  <c r="GT774" i="20"/>
  <c r="GT2599" i="20"/>
  <c r="GV1066" i="20"/>
  <c r="GU2328" i="20"/>
  <c r="GX855" i="20"/>
  <c r="GQ3307" i="20"/>
  <c r="GU2859" i="20"/>
  <c r="GT3577" i="20"/>
  <c r="GR992" i="20"/>
  <c r="GW226" i="20"/>
  <c r="GW404" i="20"/>
  <c r="GX1435" i="20"/>
  <c r="GU2828" i="20"/>
  <c r="GW352" i="20"/>
  <c r="GU1538" i="20"/>
  <c r="GW1614" i="20"/>
  <c r="GW743" i="20"/>
  <c r="GQ911" i="20"/>
  <c r="GQ1453" i="20"/>
  <c r="GX3407" i="20"/>
  <c r="GW2247" i="20"/>
  <c r="GX1561" i="20"/>
  <c r="GT1485" i="20"/>
  <c r="GS460" i="20"/>
  <c r="GQ894" i="20"/>
  <c r="GW1282" i="20"/>
  <c r="GS1809" i="20"/>
  <c r="GX610" i="20"/>
  <c r="GX1969" i="20"/>
  <c r="GW876" i="20"/>
  <c r="GU110" i="20"/>
  <c r="GV2771" i="20"/>
  <c r="GQ198" i="20"/>
  <c r="GP2534" i="20"/>
  <c r="GT4003" i="20"/>
  <c r="GP524" i="20"/>
  <c r="GT1026" i="20"/>
  <c r="GT3215" i="20"/>
  <c r="GV8" i="20"/>
  <c r="GT907" i="20"/>
  <c r="GW1488" i="20"/>
  <c r="GU3870" i="20"/>
  <c r="GW2935" i="20"/>
  <c r="GT3282" i="20"/>
  <c r="GP2127" i="20"/>
  <c r="GW1805" i="20"/>
  <c r="GR2836" i="20"/>
  <c r="GQ2186" i="20"/>
  <c r="GU845" i="20"/>
  <c r="GP466" i="20"/>
  <c r="GQ2835" i="20"/>
  <c r="GV638" i="20"/>
  <c r="GT1291" i="20"/>
  <c r="GV71" i="20"/>
  <c r="GU1993" i="20"/>
  <c r="GQ2636" i="20"/>
  <c r="GW2342" i="20"/>
  <c r="GS179" i="20"/>
  <c r="GP368" i="20"/>
  <c r="GV2377" i="20"/>
  <c r="GR1240" i="20"/>
  <c r="GU3580" i="20"/>
  <c r="GP50" i="20"/>
  <c r="GP725" i="20"/>
  <c r="GU952" i="20"/>
  <c r="GR2365" i="20"/>
  <c r="GW837" i="20"/>
  <c r="GP3882" i="20"/>
  <c r="GV1391" i="20"/>
  <c r="GT1633" i="20"/>
  <c r="GT2986" i="20"/>
  <c r="GX3612" i="20"/>
  <c r="GV3521" i="20"/>
  <c r="GU3111" i="20"/>
  <c r="GV1606" i="20"/>
  <c r="GV2807" i="20"/>
  <c r="GT3333" i="20"/>
  <c r="GQ779" i="20"/>
  <c r="GP173" i="20"/>
  <c r="GP2132" i="20"/>
  <c r="GP1907" i="20"/>
  <c r="GS3154" i="20"/>
  <c r="GW3166" i="20"/>
  <c r="GS421" i="20"/>
  <c r="GX1387" i="20"/>
  <c r="GS2110" i="20"/>
  <c r="GV3105" i="20"/>
  <c r="GS2283" i="20"/>
  <c r="GV2705" i="20"/>
  <c r="GW2577" i="20"/>
  <c r="GW1518" i="20"/>
  <c r="GS1281" i="20"/>
  <c r="GS1621" i="20"/>
  <c r="GX3507" i="20"/>
  <c r="GR277" i="20"/>
  <c r="GW3718" i="20"/>
  <c r="GX3855" i="20"/>
  <c r="GP2479" i="20"/>
  <c r="GW2533" i="20"/>
  <c r="GQ3585" i="20"/>
  <c r="GQ1976" i="20"/>
  <c r="GS2188" i="20"/>
  <c r="GS297" i="20"/>
  <c r="GP65" i="20"/>
  <c r="GP2041" i="20"/>
  <c r="GW1556" i="20"/>
  <c r="GS3920" i="20"/>
  <c r="GS1820" i="20"/>
  <c r="GT2500" i="20"/>
  <c r="GR1924" i="20"/>
  <c r="GU3153" i="20"/>
  <c r="GT537" i="20"/>
  <c r="GP701" i="20"/>
  <c r="GP3598" i="20"/>
  <c r="GV3951" i="20"/>
  <c r="GP3186" i="20"/>
  <c r="GP2852" i="20"/>
  <c r="GR3551" i="20"/>
  <c r="GQ3155" i="20"/>
  <c r="GW1099" i="20"/>
  <c r="GR3598" i="20"/>
  <c r="GT2428" i="20"/>
  <c r="GQ3121" i="20"/>
  <c r="GS2930" i="20"/>
  <c r="GX3081" i="20"/>
  <c r="GX2385" i="20"/>
  <c r="GQ1252" i="20"/>
  <c r="GV521" i="20"/>
  <c r="GW37" i="20"/>
  <c r="GR1336" i="20"/>
  <c r="GP3243" i="20"/>
  <c r="GS3692" i="20"/>
  <c r="GW2721" i="20"/>
  <c r="GT2257" i="20"/>
  <c r="GS5" i="20"/>
  <c r="GR376" i="20"/>
  <c r="GT2688" i="20"/>
  <c r="GR1959" i="20"/>
  <c r="GX1067" i="20"/>
  <c r="GU1207" i="20"/>
  <c r="GT1312" i="20"/>
  <c r="GV656" i="20"/>
  <c r="GX1260" i="20"/>
  <c r="GT3291" i="20"/>
  <c r="GU2533" i="20"/>
  <c r="GU418" i="20"/>
  <c r="GT5" i="20"/>
  <c r="GR34" i="20"/>
  <c r="GU1790" i="20"/>
  <c r="GX295" i="20"/>
  <c r="GW2760" i="20"/>
  <c r="GQ113" i="20"/>
  <c r="GU498" i="20"/>
  <c r="GP3625" i="20"/>
  <c r="GQ1431" i="20"/>
  <c r="GV3469" i="20"/>
  <c r="GT903" i="20"/>
  <c r="GR2324" i="20"/>
  <c r="GP2862" i="20"/>
  <c r="GX2065" i="20"/>
  <c r="GX3362" i="20"/>
  <c r="GV1551" i="20"/>
  <c r="GS1355" i="20"/>
  <c r="GU3883" i="20"/>
  <c r="GU1938" i="20"/>
  <c r="GR1101" i="20"/>
  <c r="GS3706" i="20"/>
  <c r="GU481" i="20"/>
  <c r="GQ761" i="20"/>
  <c r="GV3997" i="20"/>
  <c r="GQ3662" i="20"/>
  <c r="GP1482" i="20"/>
  <c r="GX155" i="20"/>
  <c r="GT1682" i="20"/>
  <c r="GS3344" i="20"/>
  <c r="GR2254" i="20"/>
  <c r="GT2713" i="20"/>
  <c r="GT333" i="20"/>
  <c r="GR1879" i="20"/>
  <c r="GQ509" i="20"/>
  <c r="GU2389" i="20"/>
  <c r="GX1536" i="20"/>
  <c r="GS85" i="20"/>
  <c r="GR2287" i="20"/>
  <c r="GP2142" i="20"/>
  <c r="GW1655" i="20"/>
  <c r="GP32" i="20"/>
  <c r="GV861" i="20"/>
  <c r="GV907" i="20"/>
  <c r="GQ3931" i="20"/>
  <c r="GT2007" i="20"/>
  <c r="GV3859" i="20"/>
  <c r="GV1496" i="20"/>
  <c r="GV1754" i="20"/>
  <c r="GR485" i="20"/>
  <c r="GT1154" i="20"/>
  <c r="GR445" i="20"/>
  <c r="GW3091" i="20"/>
  <c r="GT3249" i="20"/>
  <c r="GV918" i="20"/>
  <c r="GU3496" i="20"/>
  <c r="GU1878" i="20"/>
  <c r="GW1524" i="20"/>
  <c r="GP297" i="20"/>
  <c r="GX1691" i="20"/>
  <c r="GX979" i="20"/>
  <c r="GW2150" i="20"/>
  <c r="GP3091" i="20"/>
  <c r="GT3580" i="20"/>
  <c r="GS989" i="20"/>
  <c r="GV3944" i="20"/>
  <c r="GT2697" i="20"/>
  <c r="GP3250" i="20"/>
  <c r="GP816" i="20"/>
  <c r="GP397" i="20"/>
  <c r="GQ2490" i="20"/>
  <c r="GV627" i="20"/>
  <c r="GS2919" i="20"/>
  <c r="GU1453" i="20"/>
  <c r="GT1440" i="20"/>
  <c r="GQ796" i="20"/>
  <c r="GS3666" i="20"/>
  <c r="GX2061" i="20"/>
  <c r="GR2426" i="20"/>
  <c r="GQ496" i="20"/>
  <c r="GS3303" i="20"/>
  <c r="GT2731" i="20"/>
  <c r="GX3847" i="20"/>
  <c r="GW790" i="20"/>
  <c r="GU3869" i="20"/>
  <c r="GS3625" i="20"/>
  <c r="GT3969" i="20"/>
  <c r="GX622" i="20"/>
  <c r="GW1138" i="20"/>
  <c r="GR1035" i="20"/>
  <c r="GV3421" i="20"/>
  <c r="GW3701" i="20"/>
  <c r="GS677" i="20"/>
  <c r="GV2245" i="20"/>
  <c r="GU1307" i="20"/>
  <c r="GW366" i="20"/>
  <c r="GX1350" i="20"/>
  <c r="GR2413" i="20"/>
  <c r="GW1837" i="20"/>
  <c r="GX3167" i="20"/>
  <c r="GT1855" i="20"/>
  <c r="GR1868" i="20"/>
  <c r="GV234" i="20"/>
  <c r="GT1147" i="20"/>
  <c r="GP1982" i="20"/>
  <c r="GP2" i="20"/>
  <c r="GP2451" i="20"/>
  <c r="GV2949" i="20"/>
  <c r="GX3419" i="20"/>
  <c r="GX2899" i="20"/>
  <c r="GS582" i="20"/>
  <c r="GQ2707" i="20"/>
  <c r="GV2903" i="20"/>
  <c r="GQ3658" i="20"/>
  <c r="GR714" i="20"/>
  <c r="GU706" i="20"/>
  <c r="GP3438" i="20"/>
  <c r="GW443" i="20"/>
  <c r="GW893" i="20"/>
  <c r="GW92" i="20"/>
  <c r="GP1525" i="20"/>
  <c r="GU2329" i="20"/>
  <c r="GW2133" i="20"/>
  <c r="GQ3500" i="20"/>
  <c r="GP3663" i="20"/>
  <c r="GS2910" i="20"/>
  <c r="GW1714" i="20"/>
  <c r="GU2760" i="20"/>
  <c r="GS1847" i="20"/>
  <c r="GT2228" i="20"/>
  <c r="GX3324" i="20"/>
  <c r="GQ3973" i="20"/>
  <c r="GT3615" i="20"/>
  <c r="GT1644" i="20"/>
  <c r="GW2786" i="20"/>
  <c r="GT3413" i="20"/>
  <c r="GS879" i="20"/>
  <c r="GV584" i="20"/>
  <c r="GU2747" i="20"/>
  <c r="GT1428" i="20"/>
  <c r="GT1362" i="20"/>
  <c r="GS225" i="20"/>
  <c r="GW767" i="20"/>
  <c r="GS2064" i="20"/>
  <c r="GQ1360" i="20"/>
  <c r="GR1154" i="20"/>
  <c r="GQ731" i="20"/>
  <c r="GS2021" i="20"/>
  <c r="GW2650" i="20"/>
  <c r="GR2643" i="20"/>
  <c r="GV1409" i="20"/>
  <c r="GX3621" i="20"/>
  <c r="GQ1938" i="20"/>
  <c r="GV1133" i="20"/>
  <c r="GT971" i="20"/>
  <c r="GR2218" i="20"/>
  <c r="GV3884" i="20"/>
  <c r="GR346" i="20"/>
  <c r="GP378" i="20"/>
  <c r="GP3415" i="20"/>
  <c r="GT3260" i="20"/>
  <c r="GU2145" i="20"/>
  <c r="GT853" i="20"/>
  <c r="GQ2317" i="20"/>
  <c r="GR2522" i="20"/>
  <c r="GU1309" i="20"/>
  <c r="GU3756" i="20"/>
  <c r="GV2152" i="20"/>
  <c r="GT2345" i="20"/>
  <c r="GU3762" i="20"/>
  <c r="GT1821" i="20"/>
  <c r="GT1686" i="20"/>
  <c r="GP2684" i="20"/>
  <c r="GX3301" i="20"/>
  <c r="GQ2840" i="20"/>
  <c r="GP3221" i="20"/>
  <c r="GX2069" i="20"/>
  <c r="GW2801" i="20"/>
  <c r="GR3194" i="20"/>
  <c r="GW1936" i="20"/>
  <c r="GV2501" i="20"/>
  <c r="GS2089" i="20"/>
  <c r="GT101" i="20"/>
  <c r="GU211" i="20"/>
  <c r="GR192" i="20"/>
  <c r="GQ2116" i="20"/>
  <c r="GX2479" i="20"/>
  <c r="GX2243" i="20"/>
  <c r="GS2625" i="20"/>
  <c r="GR2508" i="20"/>
  <c r="GX2270" i="20"/>
  <c r="GR2030" i="20"/>
  <c r="GR379" i="20"/>
  <c r="GT3174" i="20"/>
  <c r="GT2384" i="20"/>
  <c r="GP792" i="20"/>
  <c r="GT49" i="20"/>
  <c r="GR3438" i="20"/>
  <c r="GV86" i="20"/>
  <c r="GX3210" i="20"/>
  <c r="GP451" i="20"/>
  <c r="GQ3773" i="20"/>
  <c r="GP1906" i="20"/>
  <c r="GQ1210" i="20"/>
  <c r="GP2918" i="20"/>
  <c r="GQ2422" i="20"/>
  <c r="GV161" i="20"/>
  <c r="GR2311" i="20"/>
  <c r="GS2425" i="20"/>
  <c r="GP3968" i="20"/>
  <c r="GW9" i="20"/>
  <c r="GW3852" i="20"/>
  <c r="GP948" i="20"/>
  <c r="GX3571" i="20"/>
  <c r="GT1966" i="20"/>
  <c r="GX5" i="20"/>
  <c r="GU2781" i="20"/>
  <c r="GP2360" i="20"/>
  <c r="GP1518" i="20"/>
  <c r="GR3591" i="20"/>
  <c r="GR2252" i="20"/>
  <c r="GT817" i="20"/>
  <c r="GS100" i="20"/>
  <c r="GS2707" i="20"/>
  <c r="GU2832" i="20"/>
  <c r="GR2684" i="20"/>
  <c r="GU615" i="20"/>
  <c r="GR2752" i="20"/>
  <c r="GU2613" i="20"/>
  <c r="GX870" i="20"/>
  <c r="GP2987" i="20"/>
  <c r="GP882" i="20"/>
  <c r="GR1485" i="20"/>
  <c r="GV2669" i="20"/>
  <c r="GV3115" i="20"/>
  <c r="GS1796" i="20"/>
  <c r="GP2208" i="20"/>
  <c r="GX3373" i="20"/>
  <c r="GR1387" i="20"/>
  <c r="GP2009" i="20"/>
  <c r="GS3840" i="20"/>
  <c r="GW3161" i="20"/>
  <c r="GV43" i="20"/>
  <c r="GX3759" i="20"/>
  <c r="GW1967" i="20"/>
  <c r="GX2644" i="20"/>
  <c r="GT2815" i="20"/>
  <c r="GU528" i="20"/>
  <c r="GP2866" i="20"/>
  <c r="GW1915" i="20"/>
  <c r="GP854" i="20"/>
  <c r="GS2115" i="20"/>
  <c r="GR2137" i="20"/>
  <c r="GS3856" i="20"/>
  <c r="GU3459" i="20"/>
  <c r="GX1899" i="20"/>
  <c r="GU2260" i="20"/>
  <c r="GR2115" i="20"/>
  <c r="GW2575" i="20"/>
  <c r="GS1680" i="20"/>
  <c r="GP3016" i="20"/>
  <c r="GT3827" i="20"/>
  <c r="GQ1981" i="20"/>
  <c r="GX204" i="20"/>
  <c r="GQ1202" i="20"/>
  <c r="GT3355" i="20"/>
  <c r="GW1730" i="20"/>
  <c r="GQ1119" i="20"/>
  <c r="GT416" i="20"/>
  <c r="GW410" i="20"/>
  <c r="GQ3851" i="20"/>
  <c r="GW2103" i="20"/>
  <c r="GW2352" i="20"/>
  <c r="GT2378" i="20"/>
  <c r="GT1023" i="20"/>
  <c r="GP2006" i="20"/>
  <c r="GT2339" i="20"/>
  <c r="GQ279" i="20"/>
  <c r="GP1459" i="20"/>
  <c r="GT835" i="20"/>
  <c r="GQ2325" i="20"/>
  <c r="GX1117" i="20"/>
  <c r="GU2346" i="20"/>
  <c r="GW1427" i="20"/>
  <c r="GW1988" i="20"/>
  <c r="GT1234" i="20"/>
  <c r="GT1781" i="20"/>
  <c r="GW1790" i="20"/>
  <c r="GV2563" i="20"/>
  <c r="GP472" i="20"/>
  <c r="GT2948" i="20"/>
  <c r="GT3279" i="20"/>
  <c r="GS1882" i="20"/>
  <c r="GV2176" i="20"/>
  <c r="GU863" i="20"/>
  <c r="GV70" i="20"/>
  <c r="GQ2757" i="20"/>
  <c r="GT1643" i="20"/>
  <c r="GV231" i="20"/>
  <c r="GW3074" i="20"/>
  <c r="GT1353" i="20"/>
  <c r="GP296" i="20"/>
  <c r="GR3263" i="20"/>
  <c r="GP3168" i="20"/>
  <c r="GQ1355" i="20"/>
  <c r="GT3734" i="20"/>
  <c r="GT3149" i="20"/>
  <c r="GX3267" i="20"/>
  <c r="GV1278" i="20"/>
  <c r="GT3408" i="20"/>
  <c r="GS3816" i="20"/>
  <c r="GV650" i="20"/>
  <c r="GW3381" i="20"/>
  <c r="GU851" i="20"/>
  <c r="GR197" i="20"/>
  <c r="GX380" i="20"/>
  <c r="GV2048" i="20"/>
  <c r="GW63" i="20"/>
  <c r="GW430" i="20"/>
  <c r="GW2051" i="20"/>
  <c r="GS1292" i="20"/>
  <c r="GQ2498" i="20"/>
  <c r="GW3451" i="20"/>
  <c r="GQ3745" i="20"/>
  <c r="GT1255" i="20"/>
  <c r="GX2117" i="20"/>
  <c r="GX954" i="20"/>
  <c r="GW1758" i="20"/>
  <c r="GV2175" i="20"/>
  <c r="GW2321" i="20"/>
  <c r="GV3865" i="20"/>
  <c r="GV335" i="20"/>
  <c r="GU1890" i="20"/>
  <c r="GS1472" i="20"/>
  <c r="GQ1436" i="20"/>
  <c r="GS2896" i="20"/>
  <c r="GT800" i="20"/>
  <c r="GX2507" i="20"/>
  <c r="GS2646" i="20"/>
  <c r="GQ3679" i="20"/>
  <c r="GW583" i="20"/>
  <c r="GW806" i="20"/>
  <c r="GP20" i="20"/>
  <c r="GU1109" i="20"/>
  <c r="GX2604" i="20"/>
  <c r="GT3415" i="20"/>
  <c r="GT1533" i="20"/>
  <c r="GW3951" i="20"/>
  <c r="GV3032" i="20"/>
  <c r="GV415" i="20"/>
  <c r="GU2690" i="20"/>
  <c r="GP2312" i="20"/>
  <c r="GP1983" i="20"/>
  <c r="GV1795" i="20"/>
  <c r="GS906" i="20"/>
  <c r="GR2050" i="20"/>
  <c r="GV1595" i="20"/>
  <c r="GU1942" i="20"/>
  <c r="GT2320" i="20"/>
  <c r="GT3001" i="20"/>
  <c r="GU3892" i="20"/>
  <c r="GV270" i="20"/>
  <c r="GS1920" i="20"/>
  <c r="GR2302" i="20"/>
  <c r="GS2329" i="20"/>
  <c r="GT779" i="20"/>
  <c r="GX857" i="20"/>
  <c r="GQ695" i="20"/>
  <c r="GX3920" i="20"/>
  <c r="GW1490" i="20"/>
  <c r="GU1246" i="20"/>
  <c r="GU2846" i="20"/>
  <c r="GW2368" i="20"/>
  <c r="GP3461" i="20"/>
  <c r="GX1010" i="20"/>
  <c r="GV3352" i="20"/>
  <c r="GP1439" i="20"/>
  <c r="GT1218" i="20"/>
  <c r="GX819" i="20"/>
  <c r="GT33" i="20"/>
  <c r="GW2717" i="20"/>
  <c r="GU1756" i="20"/>
  <c r="GR3426" i="20"/>
  <c r="GQ1070" i="20"/>
  <c r="GU2470" i="20"/>
  <c r="GW3448" i="20"/>
  <c r="GV1842" i="20"/>
  <c r="GR447" i="20"/>
  <c r="GX4000" i="20"/>
  <c r="GQ2328" i="20"/>
  <c r="GT1377" i="20"/>
  <c r="GT641" i="20"/>
  <c r="GW1362" i="20"/>
  <c r="GP1845" i="20"/>
  <c r="GQ973" i="20"/>
  <c r="GS632" i="20"/>
  <c r="GQ1638" i="20"/>
  <c r="GS1265" i="20"/>
  <c r="GP1537" i="20"/>
  <c r="GQ744" i="20"/>
  <c r="GQ1744" i="20"/>
  <c r="GU1066" i="20"/>
  <c r="GS1366" i="20"/>
  <c r="GR209" i="20"/>
  <c r="GT2021" i="20"/>
  <c r="GV2712" i="20"/>
  <c r="GV573" i="20"/>
  <c r="GR3599" i="20"/>
  <c r="GT3704" i="20"/>
  <c r="GX3309" i="20"/>
  <c r="GS2183" i="20"/>
  <c r="GV1084" i="20"/>
  <c r="GQ1074" i="20"/>
  <c r="GT500" i="20"/>
  <c r="GX349" i="20"/>
  <c r="GQ1865" i="20"/>
  <c r="GU951" i="20"/>
  <c r="GP3961" i="20"/>
  <c r="GQ166" i="20"/>
  <c r="GU573" i="20"/>
  <c r="GU3297" i="20"/>
  <c r="GV1650" i="20"/>
  <c r="GV2186" i="20"/>
  <c r="GS1260" i="20"/>
  <c r="GT1673" i="20"/>
  <c r="GQ3227" i="20"/>
  <c r="GU3028" i="20"/>
  <c r="GW2994" i="20"/>
  <c r="GS724" i="20"/>
  <c r="GU238" i="20"/>
  <c r="GQ1882" i="20"/>
  <c r="GW3637" i="20"/>
  <c r="GS538" i="20"/>
  <c r="GS3425" i="20"/>
  <c r="GR3581" i="20"/>
  <c r="GP1201" i="20"/>
  <c r="GX1935" i="20"/>
  <c r="GV1694" i="20"/>
  <c r="GP1059" i="20"/>
  <c r="GT837" i="20"/>
  <c r="GW3792" i="20"/>
  <c r="GU2496" i="20"/>
  <c r="GP2415" i="20"/>
  <c r="GR785" i="20"/>
  <c r="GR3007" i="20"/>
  <c r="GS2435" i="20"/>
  <c r="GV2791" i="20"/>
  <c r="GW5" i="20"/>
  <c r="GU3843" i="20"/>
  <c r="GV1567" i="20"/>
  <c r="GR935" i="20"/>
  <c r="GX3791" i="20"/>
  <c r="GS2529" i="20"/>
  <c r="GV1627" i="20"/>
  <c r="GV2635" i="20"/>
  <c r="GW3014" i="20"/>
  <c r="GU72" i="20"/>
  <c r="GS475" i="20"/>
  <c r="GT3830" i="20"/>
  <c r="GR1509" i="20"/>
  <c r="GX1254" i="20"/>
  <c r="GW961" i="20"/>
  <c r="GS2165" i="20"/>
  <c r="GT441" i="20"/>
  <c r="GQ2413" i="20"/>
  <c r="GT911" i="20"/>
  <c r="GQ1959" i="20"/>
  <c r="GT3422" i="20"/>
  <c r="GW663" i="20"/>
  <c r="GQ109" i="20"/>
  <c r="GX984" i="20"/>
  <c r="GR3743" i="20"/>
  <c r="GS152" i="20"/>
  <c r="GW3746" i="20"/>
  <c r="GU410" i="20"/>
  <c r="GP2093" i="20"/>
  <c r="GW3089" i="20"/>
  <c r="GQ3388" i="20"/>
  <c r="GV3413" i="20"/>
  <c r="GV2406" i="20"/>
  <c r="GT1719" i="20"/>
  <c r="GU3249" i="20"/>
  <c r="GT1237" i="20"/>
  <c r="GQ1142" i="20"/>
  <c r="GU883" i="20"/>
  <c r="GU1674" i="20"/>
  <c r="GU190" i="20"/>
  <c r="GS67" i="20"/>
  <c r="GQ2901" i="20"/>
  <c r="GW2514" i="20"/>
  <c r="GQ2659" i="20"/>
  <c r="GT1453" i="20"/>
  <c r="GQ1578" i="20"/>
  <c r="GU3353" i="20"/>
  <c r="GR3283" i="20"/>
  <c r="GU1282" i="20"/>
  <c r="GT1782" i="20"/>
  <c r="GS317" i="20"/>
  <c r="GU1543" i="20"/>
  <c r="GX1657" i="20"/>
  <c r="GS3857" i="20"/>
  <c r="GR3911" i="20"/>
  <c r="GP1765" i="20"/>
  <c r="GV3272" i="20"/>
  <c r="GT3661" i="20"/>
  <c r="GP3307" i="20"/>
  <c r="GU3586" i="20"/>
  <c r="GQ168" i="20"/>
  <c r="GT3666" i="20"/>
  <c r="GQ2546" i="20"/>
  <c r="GQ3630" i="20"/>
  <c r="GP656" i="20"/>
  <c r="GR2939" i="20"/>
  <c r="GQ2335" i="20"/>
  <c r="GR2467" i="20"/>
  <c r="GQ2962" i="20"/>
  <c r="GS2550" i="20"/>
  <c r="GT3503" i="20"/>
  <c r="GR3932" i="20"/>
  <c r="GS1843" i="20"/>
  <c r="GQ2013" i="20"/>
  <c r="GQ3087" i="20"/>
  <c r="GQ2864" i="20"/>
  <c r="GR450" i="20"/>
  <c r="GX1525" i="20"/>
  <c r="GX2750" i="20"/>
  <c r="GX3535" i="20"/>
  <c r="GR214" i="20"/>
  <c r="GV3810" i="20"/>
  <c r="GP3138" i="20"/>
  <c r="GX3134" i="20"/>
  <c r="GX3466" i="20"/>
  <c r="GU3474" i="20"/>
  <c r="GX3796" i="20"/>
  <c r="GP2164" i="20"/>
  <c r="GW1513" i="20"/>
  <c r="GV2306" i="20"/>
  <c r="GR1495" i="20"/>
  <c r="GR152" i="20"/>
  <c r="GV1108" i="20"/>
  <c r="GR2109" i="20"/>
  <c r="GR3470" i="20"/>
  <c r="GT3808" i="20"/>
  <c r="GX3579" i="20"/>
  <c r="GX65" i="20"/>
  <c r="GU1693" i="20"/>
  <c r="GT1563" i="20"/>
  <c r="GR1802" i="20"/>
  <c r="GU3466" i="20"/>
  <c r="GU618" i="20"/>
  <c r="GR560" i="20"/>
  <c r="GX985" i="20"/>
  <c r="GT813" i="20"/>
  <c r="GX3732" i="20"/>
  <c r="GQ1857" i="20"/>
  <c r="GW2114" i="20"/>
  <c r="GR421" i="20"/>
  <c r="GS342" i="20"/>
  <c r="GU2162" i="20"/>
  <c r="GV83" i="20"/>
  <c r="GV3611" i="20"/>
  <c r="GQ2003" i="20"/>
  <c r="GP3203" i="20"/>
  <c r="GS664" i="20"/>
  <c r="GP1278" i="20"/>
  <c r="GU2136" i="20"/>
  <c r="GR3670" i="20"/>
  <c r="GS789" i="20"/>
  <c r="GT1264" i="20"/>
  <c r="GQ2084" i="20"/>
  <c r="GT1931" i="20"/>
  <c r="GX1701" i="20"/>
  <c r="GW2869" i="20"/>
  <c r="GW2332" i="20"/>
  <c r="GS1241" i="20"/>
  <c r="GV1683" i="20"/>
  <c r="GP2496" i="20"/>
  <c r="GX1013" i="20"/>
  <c r="GW35" i="20"/>
  <c r="GS1020" i="20"/>
  <c r="GV3056" i="20"/>
  <c r="GS1341" i="20"/>
  <c r="GX3818" i="20"/>
  <c r="GW3548" i="20"/>
  <c r="GU3819" i="20"/>
  <c r="GX185" i="20"/>
  <c r="GW1596" i="20"/>
  <c r="GW565" i="20"/>
  <c r="GP3631" i="20"/>
  <c r="GV3935" i="20"/>
  <c r="GT181" i="20"/>
  <c r="GQ994" i="20"/>
  <c r="GQ2952" i="20"/>
  <c r="GX3112" i="20"/>
  <c r="GV3895" i="20"/>
  <c r="GT1694" i="20"/>
  <c r="GQ2053" i="20"/>
  <c r="GR27" i="20"/>
  <c r="GS2790" i="20"/>
  <c r="GS3768" i="20"/>
  <c r="GQ3347" i="20"/>
  <c r="GS1302" i="20"/>
  <c r="GR1455" i="20"/>
  <c r="GT2423" i="20"/>
  <c r="GW1971" i="20"/>
  <c r="GW2668" i="20"/>
  <c r="GS615" i="20"/>
  <c r="GU540" i="20"/>
  <c r="GP477" i="20"/>
  <c r="GX3588" i="20"/>
  <c r="GT1929" i="20"/>
  <c r="GP3933" i="20"/>
  <c r="GR627" i="20"/>
  <c r="GU1780" i="20"/>
  <c r="GQ1442" i="20"/>
  <c r="GR3170" i="20"/>
  <c r="GR3726" i="20"/>
  <c r="GT999" i="20"/>
  <c r="GR973" i="20"/>
  <c r="GW3230" i="20"/>
  <c r="GR170" i="20"/>
  <c r="GS1173" i="20"/>
  <c r="GT3960" i="20"/>
  <c r="GQ2975" i="20"/>
  <c r="GT577" i="20"/>
  <c r="GW3606" i="20"/>
  <c r="GS2421" i="20"/>
  <c r="GW1199" i="20"/>
  <c r="GU1710" i="20"/>
  <c r="GQ1593" i="20"/>
  <c r="GV3473" i="20"/>
  <c r="GR1672" i="20"/>
  <c r="GV3794" i="20"/>
  <c r="GX2084" i="20"/>
  <c r="GU2928" i="20"/>
  <c r="GQ3693" i="20"/>
  <c r="GP2870" i="20"/>
  <c r="GV1573" i="20"/>
  <c r="GQ2157" i="20"/>
  <c r="GR2909" i="20"/>
  <c r="GX3416" i="20"/>
  <c r="GW254" i="20"/>
  <c r="GR487" i="20"/>
  <c r="GX518" i="20"/>
  <c r="GU2611" i="20"/>
  <c r="GP3291" i="20"/>
  <c r="GP2693" i="20"/>
  <c r="GS3284" i="20"/>
  <c r="GT3910" i="20"/>
  <c r="GV1060" i="20"/>
  <c r="GR2710" i="20"/>
  <c r="GU1734" i="20"/>
  <c r="GQ175" i="20"/>
  <c r="GQ3432" i="20"/>
  <c r="GU1724" i="20"/>
  <c r="GW571" i="20"/>
  <c r="GU1940" i="20"/>
  <c r="GX903" i="20"/>
  <c r="GQ1950" i="20"/>
  <c r="GX1542" i="20"/>
  <c r="GR289" i="20"/>
  <c r="GT354" i="20"/>
  <c r="GP3149" i="20"/>
  <c r="GV3106" i="20"/>
  <c r="GW1221" i="20"/>
  <c r="GR1543" i="20"/>
  <c r="GW721" i="20"/>
  <c r="GW1715" i="20"/>
  <c r="GP2321" i="20"/>
  <c r="GP1192" i="20"/>
  <c r="GX1487" i="20"/>
  <c r="GX1478" i="20"/>
  <c r="GT2518" i="20"/>
  <c r="GT2636" i="20"/>
  <c r="GW280" i="20"/>
  <c r="GP3585" i="20"/>
  <c r="GR3403" i="20"/>
  <c r="GQ378" i="20"/>
  <c r="GW1466" i="20"/>
  <c r="GV2326" i="20"/>
  <c r="GP2805" i="20"/>
  <c r="GS2100" i="20"/>
  <c r="GW1338" i="20"/>
  <c r="GX2322" i="20"/>
  <c r="GV1669" i="20"/>
  <c r="GW3450" i="20"/>
  <c r="GS40" i="20"/>
  <c r="GR2188" i="20"/>
  <c r="GS468" i="20"/>
  <c r="GS141" i="20"/>
  <c r="GQ968" i="20"/>
  <c r="GW1431" i="20"/>
  <c r="GW3619" i="20"/>
  <c r="GU3224" i="20"/>
  <c r="GT3772" i="20"/>
  <c r="GU3971" i="20"/>
  <c r="GU1643" i="20"/>
  <c r="GV3274" i="20"/>
  <c r="GP3533" i="20"/>
  <c r="GR3940" i="20"/>
  <c r="GR2206" i="20"/>
  <c r="GR1720" i="20"/>
  <c r="GW1147" i="20"/>
  <c r="GX2220" i="20"/>
  <c r="GV3831" i="20"/>
  <c r="GX976" i="20"/>
  <c r="GS3562" i="20"/>
  <c r="GU732" i="20"/>
  <c r="GT2685" i="20"/>
  <c r="GQ465" i="20"/>
  <c r="GU879" i="20"/>
  <c r="GV721" i="20"/>
  <c r="GV3578" i="20"/>
  <c r="GT1768" i="20"/>
  <c r="GU1241" i="20"/>
  <c r="GR2932" i="20"/>
  <c r="GP3615" i="20"/>
  <c r="GQ2391" i="20"/>
  <c r="GR325" i="20"/>
  <c r="GT3280" i="20"/>
  <c r="GS491" i="20"/>
  <c r="GP3294" i="20"/>
  <c r="GS1033" i="20"/>
  <c r="GX1565" i="20"/>
  <c r="GV1405" i="20"/>
  <c r="GV2015" i="20"/>
  <c r="GR952" i="20"/>
  <c r="GQ2240" i="20"/>
  <c r="GW2102" i="20"/>
  <c r="GV2681" i="20"/>
  <c r="GP1280" i="20"/>
  <c r="GS3585" i="20"/>
  <c r="GR1511" i="20"/>
  <c r="GQ1049" i="20"/>
  <c r="GW1472" i="20"/>
  <c r="GP968" i="20"/>
  <c r="GT1942" i="20"/>
  <c r="GX1046" i="20"/>
  <c r="GV1781" i="20"/>
  <c r="GS1706" i="20"/>
  <c r="GV2973" i="20"/>
  <c r="GU133" i="20"/>
  <c r="GR764" i="20"/>
  <c r="GT146" i="20"/>
  <c r="GV3129" i="20"/>
  <c r="GW356" i="20"/>
  <c r="GQ2965" i="20"/>
  <c r="GR3421" i="20"/>
  <c r="GP494" i="20"/>
  <c r="GV1810" i="20"/>
  <c r="GP1107" i="20"/>
  <c r="GR494" i="20"/>
  <c r="GT610" i="20"/>
  <c r="GV107" i="20"/>
  <c r="GW2218" i="20"/>
  <c r="GR539" i="20"/>
  <c r="GW2405" i="20"/>
  <c r="GP1915" i="20"/>
  <c r="GT651" i="20"/>
  <c r="GR1186" i="20"/>
  <c r="GS3012" i="20"/>
  <c r="GV814" i="20"/>
  <c r="GX566" i="20"/>
  <c r="GR1806" i="20"/>
  <c r="GQ3992" i="20"/>
  <c r="GX3420" i="20"/>
  <c r="GW525" i="20"/>
  <c r="GU1527" i="20"/>
  <c r="GX2345" i="20"/>
  <c r="GU2642" i="20"/>
  <c r="GR2848" i="20"/>
  <c r="GX2331" i="20"/>
  <c r="GP3329" i="20"/>
  <c r="GV2382" i="20"/>
  <c r="GR2433" i="20"/>
  <c r="GS139" i="20"/>
  <c r="GR834" i="20"/>
  <c r="GV3" i="20"/>
  <c r="GQ2608" i="20"/>
  <c r="GR2738" i="20"/>
  <c r="GP965" i="20"/>
  <c r="GS2438" i="20"/>
  <c r="GT2008" i="20"/>
  <c r="GT2081" i="20"/>
  <c r="GP2038" i="20"/>
  <c r="GQ3036" i="20"/>
  <c r="GS2913" i="20"/>
  <c r="GU2225" i="20"/>
  <c r="GP2348" i="20"/>
  <c r="GS2003" i="20"/>
  <c r="GQ2614" i="20"/>
  <c r="GU3037" i="20"/>
  <c r="GR1416" i="20"/>
  <c r="GQ1294" i="20"/>
  <c r="GQ1763" i="20"/>
  <c r="GT1502" i="20"/>
  <c r="GR2660" i="20"/>
  <c r="GX3543" i="20"/>
  <c r="GX2162" i="20"/>
  <c r="GR287" i="20"/>
  <c r="GR3782" i="20"/>
  <c r="GV1175" i="20"/>
  <c r="GQ1219" i="20"/>
  <c r="GU3429" i="20"/>
  <c r="GX2936" i="20"/>
  <c r="GV1924" i="20"/>
  <c r="GV1174" i="20"/>
  <c r="GX1454" i="20"/>
  <c r="GT2998" i="20"/>
  <c r="GX2880" i="20"/>
  <c r="GQ791" i="20"/>
  <c r="GR2128" i="20"/>
  <c r="GW3287" i="20"/>
  <c r="GS2614" i="20"/>
  <c r="GP1117" i="20"/>
  <c r="GX1213" i="20"/>
  <c r="GP257" i="20"/>
  <c r="GS1944" i="20"/>
  <c r="GX1246" i="20"/>
  <c r="GQ739" i="20"/>
  <c r="GR990" i="20"/>
  <c r="GS688" i="20"/>
  <c r="GU2710" i="20"/>
  <c r="GX264" i="20"/>
  <c r="GP3414" i="20"/>
  <c r="GQ1475" i="20"/>
  <c r="GW1478" i="20"/>
  <c r="GW261" i="20"/>
  <c r="GR3538" i="20"/>
  <c r="GR1530" i="20"/>
  <c r="GX2167" i="20"/>
  <c r="GS589" i="20"/>
  <c r="GS3422" i="20"/>
  <c r="GU780" i="20"/>
  <c r="GV369" i="20"/>
  <c r="GT3890" i="20"/>
  <c r="GP2350" i="20"/>
  <c r="GT1129" i="20"/>
  <c r="GX3666" i="20"/>
  <c r="GQ2039" i="20"/>
  <c r="GX3469" i="20"/>
  <c r="GP1847" i="20"/>
  <c r="GT3384" i="20"/>
  <c r="GS2008" i="20"/>
  <c r="GX570" i="20"/>
  <c r="GR3711" i="20"/>
  <c r="GW2437" i="20"/>
  <c r="GU1851" i="20"/>
  <c r="GP3452" i="20"/>
  <c r="GT483" i="20"/>
  <c r="GX436" i="20"/>
  <c r="GW2190" i="20"/>
  <c r="GU1947" i="20"/>
  <c r="GX2238" i="20"/>
  <c r="GR2798" i="20"/>
  <c r="GW2410" i="20"/>
  <c r="GX2653" i="20"/>
  <c r="GR2662" i="20"/>
  <c r="GR2504" i="20"/>
  <c r="GS1087" i="20"/>
  <c r="GX2460" i="20"/>
  <c r="GQ3415" i="20"/>
  <c r="GU711" i="20"/>
  <c r="GS3257" i="20"/>
  <c r="GV1029" i="20"/>
  <c r="GQ2487" i="20"/>
  <c r="GV510" i="20"/>
  <c r="GV1379" i="20"/>
  <c r="GS2252" i="20"/>
  <c r="GV1392" i="20"/>
  <c r="GV3568" i="20"/>
  <c r="GS922" i="20"/>
  <c r="GS1167" i="20"/>
  <c r="GS25" i="20"/>
  <c r="GQ15" i="20"/>
  <c r="GU592" i="20"/>
  <c r="GW2224" i="20"/>
  <c r="GV3927" i="20"/>
  <c r="GR3341" i="20"/>
  <c r="GV1693" i="20"/>
  <c r="GW1811" i="20"/>
  <c r="GQ646" i="20"/>
  <c r="GU2038" i="20"/>
  <c r="GS2977" i="20"/>
  <c r="GS3087" i="20"/>
  <c r="GT1664" i="20"/>
  <c r="GR2889" i="20"/>
  <c r="GV1302" i="20"/>
  <c r="GQ373" i="20"/>
  <c r="GP2656" i="20"/>
  <c r="GX3963" i="20"/>
  <c r="GS2301" i="20"/>
  <c r="GP2196" i="20"/>
  <c r="GU2282" i="20"/>
  <c r="GW2258" i="20"/>
  <c r="GX1458" i="20"/>
  <c r="GT2280" i="20"/>
  <c r="GR710" i="20"/>
  <c r="GU717" i="20"/>
  <c r="GS3230" i="20"/>
  <c r="GW1660" i="20"/>
  <c r="GR988" i="20"/>
  <c r="GV2322" i="20"/>
  <c r="GU1838" i="20"/>
  <c r="GQ3177" i="20"/>
  <c r="GW2053" i="20"/>
  <c r="GR3666" i="20"/>
  <c r="GX3993" i="20"/>
  <c r="GQ385" i="20"/>
  <c r="GV836" i="20"/>
  <c r="GR3266" i="20"/>
  <c r="GR248" i="20"/>
  <c r="GT975" i="20"/>
  <c r="GR2929" i="20"/>
  <c r="GS1824" i="20"/>
  <c r="GT3934" i="20"/>
  <c r="GX573" i="20"/>
  <c r="GT1396" i="20"/>
  <c r="GQ3295" i="20"/>
  <c r="GV3018" i="20"/>
  <c r="GX267" i="20"/>
  <c r="GU3831" i="20"/>
  <c r="GT602" i="20"/>
  <c r="GQ1198" i="20"/>
  <c r="GR1676" i="20"/>
  <c r="GW1433" i="20"/>
  <c r="GT625" i="20"/>
  <c r="GP2145" i="20"/>
  <c r="GX3405" i="20"/>
  <c r="GU1714" i="20"/>
  <c r="GS3543" i="20"/>
  <c r="GX930" i="20"/>
  <c r="GR3990" i="20"/>
  <c r="GU3666" i="20"/>
  <c r="GX3827" i="20"/>
  <c r="GW2821" i="20"/>
  <c r="GQ1670" i="20"/>
  <c r="GP746" i="20"/>
  <c r="GP2299" i="20"/>
  <c r="GU554" i="20"/>
  <c r="GV3713" i="20"/>
  <c r="GR1389" i="20"/>
  <c r="GT925" i="20"/>
  <c r="GU191" i="20"/>
  <c r="GU2005" i="20"/>
  <c r="GS1554" i="20"/>
  <c r="GW2521" i="20"/>
  <c r="GQ505" i="20"/>
  <c r="GW563" i="20"/>
  <c r="GT3935" i="20"/>
  <c r="GU2958" i="20"/>
  <c r="GU3786" i="20"/>
  <c r="GQ879" i="20"/>
  <c r="GS2354" i="20"/>
  <c r="GT417" i="20"/>
  <c r="GQ608" i="20"/>
  <c r="GP3880" i="20"/>
  <c r="GQ371" i="20"/>
  <c r="GQ1740" i="20"/>
  <c r="GP1928" i="20"/>
  <c r="GQ1023" i="20"/>
  <c r="GQ3575" i="20"/>
  <c r="GU3802" i="20"/>
  <c r="GT3376" i="20"/>
  <c r="GT1233" i="20"/>
  <c r="GX2271" i="20"/>
  <c r="GS3356" i="20"/>
  <c r="GT606" i="20"/>
  <c r="GT3745" i="20"/>
  <c r="GQ2596" i="20"/>
  <c r="GR3522" i="20"/>
  <c r="GV1050" i="20"/>
  <c r="GP1933" i="20"/>
  <c r="GU2053" i="20"/>
  <c r="GV1714" i="20"/>
  <c r="GT1700" i="20"/>
  <c r="GS94" i="20"/>
  <c r="GP2769" i="20"/>
  <c r="GX2752" i="20"/>
  <c r="GP1571" i="20"/>
  <c r="GS2678" i="20"/>
  <c r="GP1859" i="20"/>
  <c r="GR1829" i="20"/>
  <c r="GX3658" i="20"/>
  <c r="GR1082" i="20"/>
  <c r="GP1367" i="20"/>
  <c r="GX2730" i="20"/>
  <c r="GX334" i="20"/>
  <c r="GW3815" i="20"/>
  <c r="GR1219" i="20"/>
  <c r="GW98" i="20"/>
  <c r="GV2921" i="20"/>
  <c r="GR957" i="20"/>
  <c r="GS1564" i="20"/>
  <c r="GV2367" i="20"/>
  <c r="GX1489" i="20"/>
  <c r="GP123" i="20"/>
  <c r="GQ2978" i="20"/>
  <c r="GR2148" i="20"/>
  <c r="GW2592" i="20"/>
  <c r="GX1239" i="20"/>
  <c r="GT3199" i="20"/>
  <c r="GS2878" i="20"/>
  <c r="GQ3047" i="20"/>
  <c r="GX1315" i="20"/>
  <c r="GU1226" i="20"/>
  <c r="GV3328" i="20"/>
  <c r="GU2585" i="20"/>
  <c r="GT1089" i="20"/>
  <c r="GS2596" i="20"/>
  <c r="GW1203" i="20"/>
  <c r="GP2201" i="20"/>
  <c r="GU3725" i="20"/>
  <c r="GX2676" i="20"/>
  <c r="GS3889" i="20"/>
  <c r="GP620" i="20"/>
  <c r="GQ923" i="20"/>
  <c r="GP3874" i="20"/>
  <c r="GT764" i="20"/>
  <c r="GX2390" i="20"/>
  <c r="GS3528" i="20"/>
  <c r="GT3800" i="20"/>
  <c r="GU329" i="20"/>
  <c r="GX1637" i="20"/>
  <c r="GX2140" i="20"/>
  <c r="GR2285" i="20"/>
  <c r="GP949" i="20"/>
  <c r="GX2923" i="20"/>
  <c r="GP2638" i="20"/>
  <c r="GV2936" i="20"/>
  <c r="GX516" i="20"/>
  <c r="GU1089" i="20"/>
  <c r="GR3697" i="20"/>
  <c r="GX238" i="20"/>
  <c r="GU2180" i="20"/>
  <c r="GR2078" i="20"/>
  <c r="GP3896" i="20"/>
  <c r="GP3175" i="20"/>
  <c r="GS3046" i="20"/>
  <c r="GU2372" i="20"/>
  <c r="GR670" i="20"/>
  <c r="GX2308" i="20"/>
  <c r="GV2264" i="20"/>
  <c r="GP2914" i="20"/>
  <c r="GR2718" i="20"/>
  <c r="GR943" i="20"/>
  <c r="GW252" i="20"/>
  <c r="GU285" i="20"/>
  <c r="GW3524" i="20"/>
  <c r="GW345" i="20"/>
  <c r="GV417" i="20"/>
  <c r="GX2291" i="20"/>
  <c r="GT1713" i="20"/>
  <c r="GP2193" i="20"/>
  <c r="GQ1725" i="20"/>
  <c r="GV1792" i="20"/>
  <c r="GQ236" i="20"/>
  <c r="GV1481" i="20"/>
  <c r="GW312" i="20"/>
  <c r="GT2766" i="20"/>
  <c r="GU1412" i="20"/>
  <c r="GP3036" i="20"/>
  <c r="GS2514" i="20"/>
  <c r="GR227" i="20"/>
  <c r="GU1370" i="20"/>
  <c r="GQ103" i="20"/>
  <c r="GW644" i="20"/>
  <c r="GS3965" i="20"/>
  <c r="GP3348" i="20"/>
  <c r="GQ1413" i="20"/>
  <c r="GU1232" i="20"/>
  <c r="GU751" i="20"/>
  <c r="GX3983" i="20"/>
  <c r="GQ3759" i="20"/>
  <c r="GS208" i="20"/>
  <c r="GW3508" i="20"/>
  <c r="GU2916" i="20"/>
  <c r="GT1318" i="20"/>
  <c r="GV3415" i="20"/>
  <c r="GQ2637" i="20"/>
  <c r="GT2954" i="20"/>
  <c r="GS2155" i="20"/>
  <c r="GR3974" i="20"/>
  <c r="GR3108" i="20"/>
  <c r="GR1627" i="20"/>
  <c r="GW237" i="20"/>
  <c r="GT2048" i="20"/>
  <c r="GU2081" i="20"/>
  <c r="GW2583" i="20"/>
  <c r="GQ571" i="20"/>
  <c r="GU3120" i="20"/>
  <c r="GU891" i="20"/>
  <c r="GS2394" i="20"/>
  <c r="GX2164" i="20"/>
  <c r="GQ1016" i="20"/>
  <c r="GQ705" i="20"/>
  <c r="GU439" i="20"/>
  <c r="GW793" i="20"/>
  <c r="GW392" i="20"/>
  <c r="GW3682" i="20"/>
  <c r="GW866" i="20"/>
  <c r="GQ2865" i="20"/>
  <c r="GS3917" i="20"/>
  <c r="GW3346" i="20"/>
  <c r="GQ193" i="20"/>
  <c r="GR2388" i="20"/>
  <c r="GU734" i="20"/>
  <c r="GT2583" i="20"/>
  <c r="GU1362" i="20"/>
  <c r="GU283" i="20"/>
  <c r="GP3613" i="20"/>
  <c r="GU1827" i="20"/>
  <c r="GX3930" i="20"/>
  <c r="GW1105" i="20"/>
  <c r="GT3528" i="20"/>
  <c r="GP3608" i="20"/>
  <c r="GQ3799" i="20"/>
  <c r="GT1538" i="20"/>
  <c r="GU3320" i="20"/>
  <c r="GX617" i="20"/>
  <c r="GX266" i="20"/>
  <c r="GS3146" i="20"/>
  <c r="GX1557" i="20"/>
  <c r="GU2520" i="20"/>
  <c r="GU859" i="20"/>
  <c r="GT2973" i="20"/>
  <c r="GR1075" i="20"/>
  <c r="GU3104" i="20"/>
  <c r="GP1321" i="20"/>
  <c r="GT262" i="20"/>
  <c r="GP562" i="20"/>
  <c r="GU2337" i="20"/>
  <c r="GX2911" i="20"/>
  <c r="GT527" i="20"/>
  <c r="GR182" i="20"/>
  <c r="GU446" i="20"/>
  <c r="GU3683" i="20"/>
  <c r="GT880" i="20"/>
  <c r="GT3509" i="20"/>
  <c r="GV784" i="20"/>
  <c r="GQ188" i="20"/>
  <c r="GW2282" i="20"/>
  <c r="GX1335" i="20"/>
  <c r="GV3149" i="20"/>
  <c r="GV735" i="20"/>
  <c r="GW1315" i="20"/>
  <c r="GW2077" i="20"/>
  <c r="GP223" i="20"/>
  <c r="GQ2834" i="20"/>
  <c r="GX702" i="20"/>
  <c r="GT2541" i="20"/>
  <c r="GR1292" i="20"/>
  <c r="GX3198" i="20"/>
  <c r="GW1392" i="20"/>
  <c r="GP1329" i="20"/>
  <c r="GX1114" i="20"/>
  <c r="GX3569" i="20"/>
  <c r="GU1749" i="20"/>
  <c r="GP3269" i="20"/>
  <c r="GT1849" i="20"/>
  <c r="GW679" i="20"/>
  <c r="GS1914" i="20"/>
  <c r="GS114" i="20"/>
  <c r="GU1351" i="20"/>
  <c r="GX3121" i="20"/>
  <c r="GS198" i="20"/>
  <c r="GV1790" i="20"/>
  <c r="GQ3119" i="20"/>
  <c r="GP3512" i="20"/>
  <c r="GW94" i="20"/>
  <c r="GS975" i="20"/>
  <c r="GU2704" i="20"/>
  <c r="GQ1575" i="20"/>
  <c r="GT2999" i="20"/>
  <c r="GR3655" i="20"/>
  <c r="GX2206" i="20"/>
  <c r="GW3409" i="20"/>
  <c r="GQ2930" i="20"/>
  <c r="GQ2315" i="20"/>
  <c r="GP2191" i="20"/>
  <c r="GW3611" i="20"/>
  <c r="GT522" i="20"/>
  <c r="GP3338" i="20"/>
  <c r="GS2296" i="20"/>
  <c r="GW3341" i="20"/>
  <c r="GS974" i="20"/>
  <c r="GX409" i="20"/>
  <c r="GT3305" i="20"/>
  <c r="GV1375" i="20"/>
  <c r="GT3687" i="20"/>
  <c r="GT2435" i="20"/>
  <c r="GQ560" i="20"/>
  <c r="GX3958" i="20"/>
  <c r="GR354" i="20"/>
  <c r="GU252" i="20"/>
  <c r="GT3398" i="20"/>
  <c r="GV2154" i="20"/>
  <c r="GR3986" i="20"/>
  <c r="GP328" i="20"/>
  <c r="GV315" i="20"/>
  <c r="GT2" i="20"/>
  <c r="GV3468" i="20"/>
  <c r="GX3016" i="20"/>
  <c r="GX1169" i="20"/>
  <c r="GP1775" i="20"/>
  <c r="GQ230" i="20"/>
  <c r="GT1349" i="20"/>
  <c r="GS3615" i="20"/>
  <c r="GT515" i="20"/>
  <c r="GT1385" i="20"/>
  <c r="GW3544" i="20"/>
  <c r="GP2081" i="20"/>
  <c r="GW3555" i="20"/>
  <c r="GQ2857" i="20"/>
  <c r="GT1813" i="20"/>
  <c r="GV2198" i="20"/>
  <c r="GT3378" i="20"/>
  <c r="GS1756" i="20"/>
  <c r="GW3884" i="20"/>
  <c r="GT509" i="20"/>
  <c r="GP3498" i="20"/>
  <c r="GS1928" i="20"/>
  <c r="GR66" i="20"/>
  <c r="GV2075" i="20"/>
  <c r="GX3973" i="20"/>
  <c r="GU2208" i="20"/>
  <c r="GV1346" i="20"/>
  <c r="GW3215" i="20"/>
  <c r="GT3184" i="20"/>
  <c r="GP234" i="20"/>
  <c r="GW3344" i="20"/>
  <c r="GR1332" i="20"/>
  <c r="GU2477" i="20"/>
  <c r="GR2830" i="20"/>
  <c r="GP2807" i="20"/>
  <c r="GR2369" i="20"/>
  <c r="GV1719" i="20"/>
  <c r="GU472" i="20"/>
  <c r="GP2968" i="20"/>
  <c r="GW1213" i="20"/>
  <c r="GW3225" i="20"/>
  <c r="GT3972" i="20"/>
  <c r="GX1972" i="20"/>
  <c r="GW702" i="20"/>
  <c r="GW763" i="20"/>
  <c r="GR1124" i="20"/>
  <c r="GV2852" i="20"/>
  <c r="GU3083" i="20"/>
  <c r="GT3030" i="20"/>
  <c r="GR814" i="20"/>
  <c r="GU2066" i="20"/>
  <c r="GX446" i="20"/>
  <c r="GW1818" i="20"/>
  <c r="GW3885" i="20"/>
  <c r="GV464" i="20"/>
  <c r="GP2654" i="20"/>
  <c r="GU3594" i="20"/>
  <c r="GQ898" i="20"/>
  <c r="GR3946" i="20"/>
  <c r="GW2584" i="20"/>
  <c r="GV791" i="20"/>
  <c r="GP2761" i="20"/>
  <c r="GS3488" i="20"/>
  <c r="GT2357" i="20"/>
  <c r="GV3053" i="20"/>
  <c r="GP1735" i="20"/>
  <c r="GX3864" i="20"/>
  <c r="GS760" i="20"/>
  <c r="GR2673" i="20"/>
  <c r="GS678" i="20"/>
  <c r="GX719" i="20"/>
  <c r="GQ3335" i="20"/>
  <c r="GW3202" i="20"/>
  <c r="GU506" i="20"/>
  <c r="GU3943" i="20"/>
  <c r="GU3202" i="20"/>
  <c r="GT3617" i="20"/>
  <c r="GV2915" i="20"/>
  <c r="GS2030" i="20"/>
  <c r="GX3478" i="20"/>
  <c r="GP1721" i="20"/>
  <c r="GU1584" i="20"/>
  <c r="GQ1053" i="20"/>
  <c r="GV1461" i="20"/>
  <c r="GV3836" i="20"/>
  <c r="GX353" i="20"/>
  <c r="GU1742" i="20"/>
  <c r="GT3211" i="20"/>
  <c r="GX1199" i="20"/>
  <c r="GT1827" i="20"/>
  <c r="GP1174" i="20"/>
  <c r="GP1833" i="20"/>
  <c r="GW157" i="20"/>
  <c r="GR2818" i="20"/>
  <c r="GU1176" i="20"/>
  <c r="GX842" i="20"/>
  <c r="GS2644" i="20"/>
  <c r="GW797" i="20"/>
  <c r="GU1279" i="20"/>
  <c r="GQ1207" i="20"/>
  <c r="GX470" i="20"/>
  <c r="GR3086" i="20"/>
  <c r="GV3844" i="20"/>
  <c r="GS3063" i="20"/>
  <c r="GP1699" i="20"/>
  <c r="GT2089" i="20"/>
  <c r="GQ1492" i="20"/>
  <c r="GU1783" i="20"/>
  <c r="GW446" i="20"/>
  <c r="GQ3064" i="20"/>
  <c r="GW3818" i="20"/>
  <c r="GQ163" i="20"/>
  <c r="GW2900" i="20"/>
  <c r="GX3625" i="20"/>
  <c r="GW60" i="20"/>
  <c r="GV3893" i="20"/>
  <c r="GU2452" i="20"/>
  <c r="GR3785" i="20"/>
  <c r="GV891" i="20"/>
  <c r="GX3250" i="20"/>
  <c r="GU107" i="20"/>
  <c r="GU3932" i="20"/>
  <c r="GW964" i="20"/>
  <c r="GQ1440" i="20"/>
  <c r="GT3059" i="20"/>
  <c r="GS3327" i="20"/>
  <c r="GU986" i="20"/>
  <c r="GR3289" i="20"/>
  <c r="GR343" i="20"/>
  <c r="GP3000" i="20"/>
  <c r="GT153" i="20"/>
  <c r="GU1736" i="20"/>
  <c r="GX674" i="20"/>
  <c r="GR510" i="20"/>
  <c r="GU2274" i="20"/>
  <c r="GV609" i="20"/>
  <c r="GP1534" i="20"/>
  <c r="GT2716" i="20"/>
  <c r="GP3892" i="20"/>
  <c r="GV2120" i="20"/>
  <c r="GP2539" i="20"/>
  <c r="GQ1056" i="20"/>
  <c r="GQ2286" i="20"/>
  <c r="GQ785" i="20"/>
  <c r="GR3873" i="20"/>
  <c r="GT1401" i="20"/>
  <c r="GT3984" i="20"/>
  <c r="GS314" i="20"/>
  <c r="GT3915" i="20"/>
  <c r="GQ316" i="20"/>
  <c r="GR1659" i="20"/>
  <c r="GP3353" i="20"/>
  <c r="GU1498" i="20"/>
  <c r="GR3394" i="20"/>
  <c r="GP3190" i="20"/>
  <c r="GP1187" i="20"/>
  <c r="GR557" i="20"/>
  <c r="GV2088" i="20"/>
  <c r="GX3053" i="20"/>
  <c r="GW1873" i="20"/>
  <c r="GW3537" i="20"/>
  <c r="GS3423" i="20"/>
  <c r="GU91" i="20"/>
  <c r="GS429" i="20"/>
  <c r="GR46" i="20"/>
  <c r="GQ2049" i="20"/>
  <c r="GR3369" i="20"/>
  <c r="GX3592" i="20"/>
  <c r="GU782" i="20"/>
  <c r="GV3920" i="20"/>
  <c r="GW564" i="20"/>
  <c r="GP1311" i="20"/>
  <c r="GX1357" i="20"/>
  <c r="GX1672" i="20"/>
  <c r="GT2318" i="20"/>
  <c r="GP1681" i="20"/>
  <c r="GT1953" i="20"/>
  <c r="GX1035" i="20"/>
  <c r="GX3299" i="20"/>
  <c r="GS3675" i="20"/>
  <c r="GV3474" i="20"/>
  <c r="GS874" i="20"/>
  <c r="GW2573" i="20"/>
  <c r="GV1177" i="20"/>
  <c r="GU3500" i="20"/>
  <c r="GW1298" i="20"/>
  <c r="GW2370" i="20"/>
  <c r="GT1798" i="20"/>
  <c r="GP1133" i="20"/>
  <c r="GR3514" i="20"/>
  <c r="GU3525" i="20"/>
  <c r="GX396" i="20"/>
  <c r="GS2718" i="20"/>
  <c r="GQ1407" i="20"/>
  <c r="GV2843" i="20"/>
  <c r="GT998" i="20"/>
  <c r="GR3772" i="20"/>
  <c r="GS3086" i="20"/>
  <c r="GV2628" i="20"/>
  <c r="GU1460" i="20"/>
  <c r="GU3935" i="20"/>
  <c r="GU725" i="20"/>
  <c r="GT2208" i="20"/>
  <c r="GV1614" i="20"/>
  <c r="GX896" i="20"/>
  <c r="GR3618" i="20"/>
  <c r="GT3560" i="20"/>
  <c r="GS349" i="20"/>
  <c r="GW3514" i="20"/>
  <c r="GU1122" i="20"/>
  <c r="GX4008" i="20"/>
  <c r="GU1628" i="20"/>
  <c r="GS843" i="20"/>
  <c r="GQ3091" i="20"/>
  <c r="GP1473" i="20"/>
  <c r="GQ1884" i="20"/>
  <c r="GT151" i="20"/>
  <c r="GX148" i="20"/>
  <c r="GX3473" i="20"/>
  <c r="GV1164" i="20"/>
  <c r="GP1290" i="20"/>
  <c r="GS3614" i="20"/>
  <c r="GQ179" i="20"/>
  <c r="GQ2963" i="20"/>
  <c r="GU2798" i="20"/>
  <c r="GS1176" i="20"/>
  <c r="GW787" i="20"/>
  <c r="GT937" i="20"/>
  <c r="GV3194" i="20"/>
  <c r="GP775" i="20"/>
  <c r="GV1872" i="20"/>
  <c r="GS712" i="20"/>
  <c r="GW1450" i="20"/>
  <c r="GU3675" i="20"/>
  <c r="GS991" i="20"/>
  <c r="GW766" i="20"/>
  <c r="GU1302" i="20"/>
  <c r="GQ1035" i="20"/>
  <c r="GR2755" i="20"/>
  <c r="GT2837" i="20"/>
  <c r="GW3952" i="20"/>
  <c r="GW975" i="20"/>
  <c r="GU1369" i="20"/>
  <c r="GQ3456" i="20"/>
  <c r="GX142" i="20"/>
  <c r="GX917" i="20"/>
  <c r="GX2938" i="20"/>
  <c r="GT2838" i="20"/>
  <c r="GX177" i="20"/>
  <c r="GR2687" i="20"/>
  <c r="GU1301" i="20"/>
  <c r="GT3296" i="20"/>
  <c r="GW848" i="20"/>
  <c r="GS3539" i="20"/>
  <c r="GW3768" i="20"/>
  <c r="GU3799" i="20"/>
  <c r="GQ3726" i="20"/>
  <c r="GT1488" i="20"/>
  <c r="GP2876" i="20"/>
  <c r="GW2858" i="20"/>
  <c r="GX1950" i="20"/>
  <c r="GP3191" i="20"/>
  <c r="GT2369" i="20"/>
  <c r="GR751" i="20"/>
  <c r="GW863" i="20"/>
  <c r="GT2054" i="20"/>
  <c r="GR1637" i="20"/>
  <c r="GQ3127" i="20"/>
  <c r="GP2086" i="20"/>
  <c r="GX2251" i="20"/>
  <c r="GQ2140" i="20"/>
  <c r="GU1186" i="20"/>
  <c r="GQ398" i="20"/>
  <c r="GX3201" i="20"/>
  <c r="GW3995" i="20"/>
  <c r="GW3825" i="20"/>
  <c r="GP96" i="20"/>
  <c r="GS2460" i="20"/>
  <c r="GX2351" i="20"/>
  <c r="GW3587" i="20"/>
  <c r="GP2804" i="20"/>
  <c r="GU1416" i="20"/>
  <c r="GP1298" i="20"/>
  <c r="GR1443" i="20"/>
  <c r="GX1605" i="20"/>
  <c r="GS3822" i="20"/>
  <c r="GQ1990" i="20"/>
  <c r="GW2536" i="20"/>
  <c r="GU2664" i="20"/>
  <c r="GW3099" i="20"/>
  <c r="GP1703" i="20"/>
  <c r="GU3145" i="20"/>
  <c r="GW2710" i="20"/>
  <c r="GT1655" i="20"/>
  <c r="GX2257" i="20"/>
  <c r="GW195" i="20"/>
  <c r="GP1966" i="20"/>
  <c r="GP3549" i="20"/>
  <c r="GU699" i="20"/>
  <c r="GX1400" i="20"/>
  <c r="GX521" i="20"/>
  <c r="GQ2806" i="20"/>
  <c r="GR2979" i="20"/>
  <c r="GP748" i="20"/>
  <c r="GS3413" i="20"/>
  <c r="GP2475" i="20"/>
  <c r="GW1496" i="20"/>
  <c r="GT3928" i="20"/>
  <c r="GV2293" i="20"/>
  <c r="GT1277" i="20"/>
  <c r="GW2221" i="20"/>
  <c r="GQ3402" i="20"/>
  <c r="GR993" i="20"/>
  <c r="GU3803" i="20"/>
  <c r="GT778" i="20"/>
  <c r="GU3066" i="20"/>
  <c r="GV305" i="20"/>
  <c r="GQ861" i="20"/>
  <c r="GR3232" i="20"/>
  <c r="GQ2484" i="20"/>
  <c r="GQ3135" i="20"/>
  <c r="GX385" i="20"/>
  <c r="GT3696" i="20"/>
  <c r="GS443" i="20"/>
  <c r="GT2895" i="20"/>
  <c r="GW1935" i="20"/>
  <c r="GW1319" i="20"/>
  <c r="GW1223" i="20"/>
  <c r="GP3442" i="20"/>
  <c r="GP3757" i="20"/>
  <c r="GS3043" i="20"/>
  <c r="GS2722" i="20"/>
  <c r="GV2609" i="20"/>
  <c r="GR2238" i="20"/>
  <c r="GV632" i="20"/>
  <c r="GV3476" i="20"/>
  <c r="GV1630" i="20"/>
  <c r="GW2126" i="20"/>
  <c r="GW1636" i="20"/>
  <c r="GU2178" i="20"/>
  <c r="GW3246" i="20"/>
  <c r="GQ1533" i="20"/>
  <c r="GQ471" i="20"/>
  <c r="GV854" i="20"/>
  <c r="GP962" i="20"/>
  <c r="GQ3999" i="20"/>
  <c r="GX2496" i="20"/>
  <c r="GW3911" i="20"/>
  <c r="GS3998" i="20"/>
  <c r="GX3607" i="20"/>
  <c r="GT2704" i="20"/>
  <c r="GW1912" i="20"/>
  <c r="GU1639" i="20"/>
  <c r="GR2392" i="20"/>
  <c r="GX3415" i="20"/>
  <c r="GU3911" i="20"/>
  <c r="GT2221" i="20"/>
  <c r="GW1891" i="20"/>
  <c r="GR3706" i="20"/>
  <c r="GX2797" i="20"/>
  <c r="GT1479" i="20"/>
  <c r="GT2637" i="20"/>
  <c r="GX505" i="20"/>
  <c r="GV2292" i="20"/>
  <c r="GP983" i="20"/>
  <c r="GT2400" i="20"/>
  <c r="GX384" i="20"/>
  <c r="GV1648" i="20"/>
  <c r="GP3178" i="20"/>
  <c r="GX2472" i="20"/>
  <c r="GU1897" i="20"/>
  <c r="GT2062" i="20"/>
  <c r="GX2788" i="20"/>
  <c r="GR1926" i="20"/>
  <c r="GS2966" i="20"/>
  <c r="GQ30" i="20"/>
  <c r="GV1728" i="20"/>
  <c r="GS1969" i="20"/>
  <c r="GT1971" i="20"/>
  <c r="GP3093" i="20"/>
  <c r="GW2788" i="20"/>
  <c r="GQ1685" i="20"/>
  <c r="GQ3714" i="20"/>
  <c r="GP627" i="20"/>
  <c r="GV3655" i="20"/>
  <c r="GQ3901" i="20"/>
  <c r="GU3901" i="20"/>
  <c r="GQ3496" i="20"/>
  <c r="GS1703" i="20"/>
  <c r="GP2815" i="20"/>
  <c r="GR2930" i="20"/>
  <c r="GV1662" i="20"/>
  <c r="GS810" i="20"/>
  <c r="GQ3156" i="20"/>
  <c r="GS2471" i="20"/>
  <c r="GU2418" i="20"/>
  <c r="GX1628" i="20"/>
  <c r="GU2850" i="20"/>
  <c r="GP205" i="20"/>
  <c r="GW3564" i="20"/>
  <c r="GV2160" i="20"/>
  <c r="GU1696" i="20"/>
  <c r="GQ871" i="20"/>
  <c r="GQ2664" i="20"/>
  <c r="GR1183" i="20"/>
  <c r="GW85" i="20"/>
  <c r="GQ734" i="20"/>
  <c r="GW998" i="20"/>
  <c r="GP3259" i="20"/>
  <c r="GT107" i="20"/>
  <c r="GW1722" i="20"/>
  <c r="GX2004" i="20"/>
  <c r="GU1576" i="20"/>
  <c r="GQ2868" i="20"/>
  <c r="GR2475" i="20"/>
  <c r="GV3114" i="20"/>
  <c r="GP2740" i="20"/>
  <c r="GW1626" i="20"/>
  <c r="GS2324" i="20"/>
  <c r="GS1510" i="20"/>
  <c r="GX2182" i="20"/>
  <c r="GQ3363" i="20"/>
  <c r="GR1928" i="20"/>
  <c r="GR3227" i="20"/>
  <c r="GV3829" i="20"/>
  <c r="GS3824" i="20"/>
  <c r="GR3452" i="20"/>
  <c r="GU2201" i="20"/>
  <c r="GW2335" i="20"/>
  <c r="GV113" i="20"/>
  <c r="GR3361" i="20"/>
  <c r="GQ3943" i="20"/>
  <c r="GU2481" i="20"/>
  <c r="GX2695" i="20"/>
  <c r="GU1815" i="20"/>
  <c r="GT1620" i="20"/>
  <c r="GR3320" i="20"/>
  <c r="GW791" i="20"/>
  <c r="GP1708" i="20"/>
  <c r="GQ1941" i="20"/>
  <c r="GU3968" i="20"/>
  <c r="GP2365" i="20"/>
  <c r="GS526" i="20"/>
  <c r="GQ1105" i="20"/>
  <c r="GW417" i="20"/>
  <c r="GQ2372" i="20"/>
  <c r="GX638" i="20"/>
  <c r="GQ1338" i="20"/>
  <c r="GX3346" i="20"/>
  <c r="GX745" i="20"/>
  <c r="GU3603" i="20"/>
  <c r="GW1193" i="20"/>
  <c r="GS1900" i="20"/>
  <c r="GR1439" i="20"/>
  <c r="GV279" i="20"/>
  <c r="GS2045" i="20"/>
  <c r="GW984" i="20"/>
  <c r="GV1469" i="20"/>
  <c r="GT681" i="20"/>
  <c r="GW2287" i="20"/>
  <c r="GQ3092" i="20"/>
  <c r="GW3857" i="20"/>
  <c r="GW1452" i="20"/>
  <c r="GS1671" i="20"/>
  <c r="GW1059" i="20"/>
  <c r="GT1679" i="20"/>
  <c r="GR2492" i="20"/>
  <c r="GX542" i="20"/>
  <c r="GR1417" i="20"/>
  <c r="GU517" i="20"/>
  <c r="GX1600" i="20"/>
  <c r="GU3402" i="20"/>
  <c r="GQ3360" i="20"/>
  <c r="GR3017" i="20"/>
  <c r="GU207" i="20"/>
  <c r="GP1414" i="20"/>
  <c r="GX632" i="20"/>
  <c r="GP2646" i="20"/>
  <c r="GS646" i="20"/>
  <c r="GU3007" i="20"/>
  <c r="GU2203" i="20"/>
  <c r="GX2525" i="20"/>
  <c r="GR3237" i="20"/>
  <c r="GQ2339" i="20"/>
  <c r="GX806" i="20"/>
  <c r="GP1596" i="20"/>
  <c r="GT3289" i="20"/>
  <c r="GS684" i="20"/>
  <c r="GV2872" i="20"/>
  <c r="GS3388" i="20"/>
  <c r="GV1828" i="20"/>
  <c r="GU2524" i="20"/>
  <c r="GU2474" i="20"/>
  <c r="GR2936" i="20"/>
  <c r="GW3660" i="20"/>
  <c r="GP2381" i="20"/>
  <c r="GQ2510" i="20"/>
  <c r="GX2235" i="20"/>
  <c r="GQ721" i="20"/>
  <c r="GS213" i="20"/>
  <c r="GU201" i="20"/>
  <c r="GV3141" i="20"/>
  <c r="GT1098" i="20"/>
  <c r="GR3458" i="20"/>
  <c r="GS290" i="20"/>
  <c r="GS2243" i="20"/>
  <c r="GS966" i="20"/>
  <c r="GT3748" i="20"/>
  <c r="GP1622" i="20"/>
  <c r="GP821" i="20"/>
  <c r="GR2443" i="20"/>
  <c r="GQ3644" i="20"/>
  <c r="GW585" i="20"/>
  <c r="GR3921" i="20"/>
  <c r="GQ2585" i="20"/>
  <c r="GQ2345" i="20"/>
  <c r="GS1497" i="20"/>
  <c r="GS462" i="20"/>
  <c r="GU250" i="20"/>
  <c r="GS26" i="20"/>
  <c r="GX2745" i="20"/>
  <c r="GP2234" i="20"/>
  <c r="GX1428" i="20"/>
  <c r="GP2861" i="20"/>
  <c r="GS2233" i="20"/>
  <c r="GW2470" i="20"/>
  <c r="GQ2038" i="20"/>
  <c r="GS1450" i="20"/>
  <c r="GQ847" i="20"/>
  <c r="GT2736" i="20"/>
  <c r="GU2042" i="20"/>
  <c r="GX1865" i="20"/>
  <c r="GR75" i="20"/>
  <c r="GU2723" i="20"/>
  <c r="GQ2604" i="20"/>
  <c r="GV1774" i="20"/>
  <c r="GR3876" i="20"/>
  <c r="GX1819" i="20"/>
  <c r="GS3411" i="20"/>
  <c r="GS1030" i="20"/>
  <c r="GW2079" i="20"/>
  <c r="GP3891" i="20"/>
  <c r="GU3737" i="20"/>
  <c r="GV111" i="20"/>
  <c r="GT2393" i="20"/>
  <c r="GX1722" i="20"/>
  <c r="GU3541" i="20"/>
  <c r="GV2873" i="20"/>
  <c r="GS2785" i="20"/>
  <c r="GX2365" i="20"/>
  <c r="GW3772" i="20"/>
  <c r="GU223" i="20"/>
  <c r="GW3996" i="20"/>
  <c r="GR3467" i="20"/>
  <c r="GU1862" i="20"/>
  <c r="GR451" i="20"/>
  <c r="GT2035" i="20"/>
  <c r="GR605" i="20"/>
  <c r="GS1010" i="20"/>
  <c r="GV3850" i="20"/>
  <c r="GX2963" i="20"/>
  <c r="GX1748" i="20"/>
  <c r="GR1808" i="20"/>
  <c r="GU2133" i="20"/>
  <c r="GR3737" i="20"/>
  <c r="GT913" i="20"/>
  <c r="GQ719" i="20"/>
  <c r="GQ3976" i="20"/>
  <c r="GX1470" i="20"/>
  <c r="GU103" i="20"/>
  <c r="GT3031" i="20"/>
  <c r="GT300" i="20"/>
  <c r="GP535" i="20"/>
  <c r="GQ754" i="20"/>
  <c r="GU1329" i="20"/>
  <c r="GR3722" i="20"/>
  <c r="GV903" i="20"/>
  <c r="GW1009" i="20"/>
  <c r="GP1911" i="20"/>
  <c r="GW2262" i="20"/>
  <c r="GP3685" i="20"/>
  <c r="GQ141" i="20"/>
  <c r="GP3681" i="20"/>
  <c r="GT2869" i="20"/>
  <c r="GP3126" i="20"/>
  <c r="GR849" i="20"/>
  <c r="GV898" i="20"/>
  <c r="GT1423" i="20"/>
  <c r="GW492" i="20"/>
  <c r="GU1600" i="20"/>
  <c r="GP1028" i="20"/>
  <c r="GQ600" i="20"/>
  <c r="GV1869" i="20"/>
  <c r="GW2162" i="20"/>
  <c r="GQ3954" i="20"/>
  <c r="GP27" i="20"/>
  <c r="GW1910" i="20"/>
  <c r="GR2550" i="20"/>
  <c r="GR3189" i="20"/>
  <c r="GW3459" i="20"/>
  <c r="GP3632" i="20"/>
  <c r="GQ1622" i="20"/>
  <c r="GQ294" i="20"/>
  <c r="GS2780" i="20"/>
  <c r="GV1577" i="20"/>
  <c r="GQ1527" i="20"/>
  <c r="GU1546" i="20"/>
  <c r="GV212" i="20"/>
  <c r="GW1965" i="20"/>
  <c r="GT1348" i="20"/>
  <c r="GQ2515" i="20"/>
  <c r="GS1729" i="20"/>
  <c r="GU1583" i="20"/>
  <c r="GR3652" i="20"/>
  <c r="GR3050" i="20"/>
  <c r="GV310" i="20"/>
  <c r="GS3263" i="20"/>
  <c r="GP526" i="20"/>
  <c r="GW2240" i="20"/>
  <c r="GR2659" i="20"/>
  <c r="GQ1086" i="20"/>
  <c r="GX1851" i="20"/>
  <c r="GW1267" i="20"/>
  <c r="GS2873" i="20"/>
  <c r="GW1742" i="20"/>
  <c r="GU557" i="20"/>
  <c r="GT504" i="20"/>
  <c r="GP660" i="20"/>
  <c r="GX2452" i="20"/>
  <c r="GX1075" i="20"/>
  <c r="GX416" i="20"/>
  <c r="GR3717" i="20"/>
  <c r="GR3563" i="20"/>
  <c r="GT2368" i="20"/>
  <c r="GV1498" i="20"/>
  <c r="GU2259" i="20"/>
  <c r="GR1526" i="20"/>
  <c r="GT676" i="20"/>
  <c r="GP1647" i="20"/>
  <c r="GQ2672" i="20"/>
  <c r="GV3117" i="20"/>
  <c r="GR3783" i="20"/>
  <c r="GP2392" i="20"/>
  <c r="GP766" i="20"/>
  <c r="GT2153" i="20"/>
  <c r="GS1827" i="20"/>
  <c r="GR40" i="20"/>
  <c r="GX1402" i="20"/>
  <c r="GU3350" i="20"/>
  <c r="GQ321" i="20"/>
  <c r="GW3764" i="20"/>
  <c r="GU2107" i="20"/>
  <c r="GV3523" i="20"/>
  <c r="GX303" i="20"/>
  <c r="GW1372" i="20"/>
  <c r="GU621" i="20"/>
  <c r="GP2758" i="20"/>
  <c r="GP3627" i="20"/>
  <c r="GX1609" i="20"/>
  <c r="GR2981" i="20"/>
  <c r="GX1465" i="20"/>
  <c r="GX3813" i="20"/>
  <c r="GW3248" i="20"/>
  <c r="GR1099" i="20"/>
  <c r="GX1792" i="20"/>
  <c r="GT217" i="20"/>
  <c r="GV347" i="20"/>
  <c r="GW3043" i="20"/>
  <c r="GW1900" i="20"/>
  <c r="GX2851" i="20"/>
  <c r="GX1893" i="20"/>
  <c r="GU2056" i="20"/>
  <c r="GV883" i="20"/>
  <c r="GP2989" i="20"/>
  <c r="GU2242" i="20"/>
  <c r="GT2038" i="20"/>
  <c r="GT3527" i="20"/>
  <c r="GP3826" i="20"/>
  <c r="GS751" i="20"/>
  <c r="GR910" i="20"/>
  <c r="GS1787" i="20"/>
  <c r="GU1490" i="20"/>
  <c r="GX63" i="20"/>
  <c r="GS516" i="20"/>
  <c r="GV1422" i="20"/>
  <c r="GT3396" i="20"/>
  <c r="GX1520" i="20"/>
  <c r="GW845" i="20"/>
  <c r="GR1566" i="20"/>
  <c r="GV87" i="20"/>
  <c r="GR3128" i="20"/>
  <c r="GU3954" i="20"/>
  <c r="GP2697" i="20"/>
  <c r="GW413" i="20"/>
  <c r="GQ3224" i="20"/>
  <c r="GX3755" i="20"/>
  <c r="GX2825" i="20"/>
  <c r="GW589" i="20"/>
  <c r="GX2419" i="20"/>
  <c r="GU1731" i="20"/>
  <c r="GP21" i="20"/>
  <c r="GR282" i="20"/>
  <c r="GP3866" i="20"/>
  <c r="GX213" i="20"/>
  <c r="GV3769" i="20"/>
  <c r="GS2111" i="20"/>
  <c r="GU598" i="20"/>
  <c r="GQ3294" i="20"/>
  <c r="GU1689" i="20"/>
  <c r="GS1065" i="20"/>
  <c r="GW868" i="20"/>
  <c r="GQ2858" i="20"/>
  <c r="GR57" i="20"/>
  <c r="GU949" i="20"/>
  <c r="GV3001" i="20"/>
  <c r="GR3703" i="20"/>
  <c r="GW590" i="20"/>
  <c r="GT1275" i="20"/>
  <c r="GQ1297" i="20"/>
  <c r="GT295" i="20"/>
  <c r="GP789" i="20"/>
  <c r="GU2654" i="20"/>
  <c r="GV2891" i="20"/>
  <c r="GT2395" i="20"/>
  <c r="GP2575" i="20"/>
  <c r="GQ751" i="20"/>
  <c r="GS1386" i="20"/>
  <c r="GQ3741" i="20"/>
  <c r="GS1926" i="20"/>
  <c r="GV2727" i="20"/>
  <c r="GU1399" i="20"/>
  <c r="GV2531" i="20"/>
  <c r="GU3738" i="20"/>
  <c r="GS281" i="20"/>
  <c r="GX1501" i="20"/>
  <c r="GR3696" i="20"/>
  <c r="GW397" i="20"/>
  <c r="GS1733" i="20"/>
  <c r="GU2275" i="20"/>
  <c r="GW3494" i="20"/>
  <c r="GS1589" i="20"/>
  <c r="GP3636" i="20"/>
  <c r="GR12" i="20"/>
  <c r="GU668" i="20"/>
  <c r="GW1854" i="20"/>
  <c r="GR2864" i="20"/>
  <c r="GP3916" i="20"/>
  <c r="GR3754" i="20"/>
  <c r="GP3946" i="20"/>
  <c r="GV3299" i="20"/>
  <c r="GS2106" i="20"/>
  <c r="GV2907" i="20"/>
  <c r="GR3015" i="20"/>
  <c r="GQ1115" i="20"/>
  <c r="GS1541" i="20"/>
  <c r="GT2391" i="20"/>
  <c r="GT270" i="20"/>
  <c r="GP1687" i="20"/>
  <c r="GR2638" i="20"/>
  <c r="GQ2810" i="20"/>
  <c r="GU1598" i="20"/>
  <c r="GW2029" i="20"/>
  <c r="GW276" i="20"/>
  <c r="GV717" i="20"/>
  <c r="GR1104" i="20"/>
  <c r="GP1953" i="20"/>
  <c r="GS3153" i="20"/>
  <c r="GV2032" i="20"/>
  <c r="GR1077" i="20"/>
  <c r="GX402" i="20"/>
  <c r="GX1738" i="20"/>
  <c r="GP3525" i="20"/>
  <c r="GR1847" i="20"/>
  <c r="GX2777" i="20"/>
  <c r="GU2719" i="20"/>
  <c r="GS1068" i="20"/>
  <c r="GQ2141" i="20"/>
  <c r="GQ1517" i="20"/>
  <c r="GR3030" i="20"/>
  <c r="GT1115" i="20"/>
  <c r="GX1659" i="20"/>
  <c r="GU1707" i="20"/>
  <c r="GW354" i="20"/>
  <c r="GT1305" i="20"/>
  <c r="GP3543" i="20"/>
  <c r="GP1011" i="20"/>
  <c r="GS3002" i="20"/>
  <c r="GW1262" i="20"/>
  <c r="GQ2939" i="20"/>
  <c r="GS1046" i="20"/>
  <c r="GS252" i="20"/>
  <c r="GW2158" i="20"/>
  <c r="GQ616" i="20"/>
  <c r="GP59" i="20"/>
  <c r="GQ1927" i="20"/>
  <c r="GR3626" i="20"/>
  <c r="GP2355" i="20"/>
  <c r="GT2660" i="20"/>
  <c r="GU2435" i="20"/>
  <c r="GV1710" i="20"/>
  <c r="GR1980" i="20"/>
  <c r="GS3452" i="20"/>
  <c r="GP3045" i="20"/>
  <c r="GT3047" i="20"/>
  <c r="GX2826" i="20"/>
  <c r="GV916" i="20"/>
  <c r="GP3230" i="20"/>
  <c r="GU36" i="20"/>
  <c r="GU2783" i="20"/>
  <c r="GS1853" i="20"/>
  <c r="GS2565" i="20"/>
  <c r="GR2903" i="20"/>
  <c r="GP2517" i="20"/>
  <c r="GV568" i="20"/>
  <c r="GT738" i="20"/>
  <c r="GP1495" i="20"/>
  <c r="GW3627" i="20"/>
  <c r="GT1390" i="20"/>
  <c r="GS1060" i="20"/>
  <c r="GU2699" i="20"/>
  <c r="GQ3112" i="20"/>
  <c r="GW3851" i="20"/>
  <c r="GQ1277" i="20"/>
  <c r="GU3428" i="20"/>
  <c r="GP1559" i="20"/>
  <c r="GU2176" i="20"/>
  <c r="GU3060" i="20"/>
  <c r="GU2487" i="20"/>
  <c r="GW2005" i="20"/>
  <c r="GS1406" i="20"/>
  <c r="GQ2376" i="20"/>
  <c r="GT2669" i="20"/>
  <c r="GQ3839" i="20"/>
  <c r="GR1614" i="20"/>
  <c r="GR612" i="20"/>
  <c r="GU3468" i="20"/>
  <c r="GX2357" i="20"/>
  <c r="GR3636" i="20"/>
  <c r="GX2027" i="20"/>
  <c r="GP669" i="20"/>
  <c r="GX3663" i="20"/>
  <c r="GQ1534" i="20"/>
  <c r="GP907" i="20"/>
  <c r="GT3195" i="20"/>
  <c r="GW277" i="20"/>
  <c r="GS76" i="20"/>
  <c r="GV109" i="20"/>
  <c r="GW2725" i="20"/>
  <c r="GR108" i="20"/>
  <c r="GU2998" i="20"/>
  <c r="GV3423" i="20"/>
  <c r="GU1555" i="20"/>
  <c r="GT712" i="20"/>
  <c r="GX2062" i="20"/>
  <c r="GR759" i="20"/>
  <c r="GR3874" i="20"/>
  <c r="GU2165" i="20"/>
  <c r="GR3654" i="20"/>
  <c r="GT1696" i="20"/>
  <c r="GT1558" i="20"/>
  <c r="GQ2034" i="20"/>
  <c r="GQ723" i="20"/>
  <c r="GP2250" i="20"/>
  <c r="GQ1715" i="20"/>
  <c r="GQ2854" i="20"/>
  <c r="GS3144" i="20"/>
  <c r="GX3938" i="20"/>
  <c r="GS1426" i="20"/>
  <c r="GP434" i="20"/>
  <c r="GX363" i="20"/>
  <c r="GR3402" i="20"/>
  <c r="GW3154" i="20"/>
  <c r="GU673" i="20"/>
  <c r="GT100" i="20"/>
  <c r="GQ46" i="20"/>
  <c r="GR2993" i="20"/>
  <c r="GQ2809" i="20"/>
  <c r="GS1586" i="20"/>
  <c r="GW502" i="20"/>
  <c r="GR3104" i="20"/>
  <c r="GU773" i="20"/>
  <c r="GS3796" i="20"/>
  <c r="GV3494" i="20"/>
  <c r="GS3173" i="20"/>
  <c r="GW4" i="20"/>
  <c r="GW1004" i="20"/>
  <c r="GX2154" i="20"/>
  <c r="GS223" i="20"/>
  <c r="GP1386" i="20"/>
  <c r="GR1351" i="20"/>
  <c r="GR3956" i="20"/>
  <c r="GP1287" i="20"/>
  <c r="GT944" i="20"/>
  <c r="GW2292" i="20"/>
  <c r="GR3494" i="20"/>
  <c r="GU3303" i="20"/>
  <c r="GS3954" i="20"/>
  <c r="GS3080" i="20"/>
  <c r="GX3166" i="20"/>
  <c r="GU1479" i="20"/>
  <c r="GW3589" i="20"/>
  <c r="GV3309" i="20"/>
  <c r="GQ1874" i="20"/>
  <c r="GW645" i="20"/>
  <c r="GV2760" i="20"/>
  <c r="GU1951" i="20"/>
  <c r="GQ3153" i="20"/>
  <c r="GW1125" i="20"/>
  <c r="GQ3413" i="20"/>
  <c r="GT3582" i="20"/>
  <c r="GV2587" i="20"/>
  <c r="GX3431" i="20"/>
  <c r="GS3719" i="20"/>
  <c r="GX3119" i="20"/>
  <c r="GS288" i="20"/>
  <c r="GP1405" i="20"/>
  <c r="GW1547" i="20"/>
  <c r="GP3437" i="20"/>
  <c r="GQ1908" i="20"/>
  <c r="GR3682" i="20"/>
  <c r="GW147" i="20"/>
  <c r="GT254" i="20"/>
  <c r="GS1693" i="20"/>
  <c r="GQ3861" i="20"/>
  <c r="GQ2085" i="20"/>
  <c r="GX1269" i="20"/>
  <c r="GT2802" i="20"/>
  <c r="GQ3770" i="20"/>
  <c r="GX12" i="20"/>
  <c r="GS3116" i="20"/>
  <c r="GW2548" i="20"/>
  <c r="GW2551" i="20"/>
  <c r="GQ3852" i="20"/>
  <c r="GU3237" i="20"/>
  <c r="GQ2183" i="20"/>
  <c r="GW3936" i="20"/>
  <c r="GV3320" i="20"/>
  <c r="GT431" i="20"/>
  <c r="GP2439" i="20"/>
  <c r="GU2358" i="20"/>
  <c r="GX2092" i="20"/>
  <c r="GW3419" i="20"/>
  <c r="GS1833" i="20"/>
  <c r="GT3241" i="20"/>
  <c r="GQ3982" i="20"/>
  <c r="GT2255" i="20"/>
  <c r="GQ2804" i="20"/>
  <c r="GP3622" i="20"/>
  <c r="GR2645" i="20"/>
  <c r="GT74" i="20"/>
  <c r="GU2360" i="20"/>
  <c r="GQ3751" i="20"/>
  <c r="GP1182" i="20"/>
  <c r="GU1201" i="20"/>
  <c r="GT1695" i="20"/>
  <c r="GV1023" i="20"/>
  <c r="GT555" i="20"/>
  <c r="GX1987" i="20"/>
  <c r="GQ59" i="20"/>
  <c r="GT1940" i="20"/>
  <c r="GQ2238" i="20"/>
  <c r="GQ585" i="20"/>
  <c r="GU998" i="20"/>
  <c r="GU779" i="20"/>
  <c r="GR3960" i="20"/>
  <c r="GQ3138" i="20"/>
  <c r="GQ1448" i="20"/>
  <c r="GU3545" i="20"/>
  <c r="GS3774" i="20"/>
  <c r="GT2250" i="20"/>
  <c r="GV3894" i="20"/>
  <c r="GW3101" i="20"/>
  <c r="GP1109" i="20"/>
  <c r="GV3005" i="20"/>
  <c r="GR3975" i="20"/>
  <c r="GS2032" i="20"/>
  <c r="GS635" i="20"/>
  <c r="GS3928" i="20"/>
  <c r="GQ238" i="20"/>
  <c r="GP558" i="20"/>
  <c r="GP2721" i="20"/>
  <c r="GT727" i="20"/>
  <c r="GR1748" i="20"/>
  <c r="GV630" i="20"/>
  <c r="GT3673" i="20"/>
  <c r="GW1469" i="20"/>
  <c r="GS2828" i="20"/>
  <c r="GS1269" i="20"/>
  <c r="GP1698" i="20"/>
  <c r="GR2220" i="20"/>
  <c r="GR2366" i="20"/>
  <c r="GQ556" i="20"/>
  <c r="GX912" i="20"/>
  <c r="GP2283" i="20"/>
  <c r="GU915" i="20"/>
  <c r="GR330" i="20"/>
  <c r="GQ783" i="20"/>
  <c r="GR3723" i="20"/>
  <c r="GX1961" i="20"/>
  <c r="GP260" i="20"/>
  <c r="GT41" i="20"/>
  <c r="GT2105" i="20"/>
  <c r="GX3441" i="20"/>
  <c r="GQ1717" i="20"/>
  <c r="GQ2754" i="20"/>
  <c r="GT2056" i="20"/>
  <c r="GT3461" i="20"/>
  <c r="GS1213" i="20"/>
  <c r="GT3572" i="20"/>
  <c r="GR1364" i="20"/>
  <c r="GX2603" i="20"/>
  <c r="GU3005" i="20"/>
  <c r="GW1757" i="20"/>
  <c r="GP2595" i="20"/>
  <c r="GS3623" i="20"/>
  <c r="GV2861" i="20"/>
  <c r="GU2555" i="20"/>
  <c r="GW58" i="20"/>
  <c r="GR1870" i="20"/>
  <c r="GQ566" i="20"/>
  <c r="GX3686" i="20"/>
  <c r="GU489" i="20"/>
  <c r="GX2572" i="20"/>
  <c r="GU2714" i="20"/>
  <c r="GT1924" i="20"/>
  <c r="GT842" i="20"/>
  <c r="GQ1648" i="20"/>
  <c r="GP661" i="20"/>
  <c r="GR3572" i="20"/>
  <c r="GS2783" i="20"/>
  <c r="GW3103" i="20"/>
  <c r="GQ609" i="20"/>
  <c r="GS1139" i="20"/>
  <c r="GW3890" i="20"/>
  <c r="GQ2969" i="20"/>
  <c r="GX1253" i="20"/>
  <c r="GQ692" i="20"/>
  <c r="GP5" i="20"/>
  <c r="GX3884" i="20"/>
  <c r="GU2326" i="20"/>
  <c r="GW2006" i="20"/>
  <c r="GS3727" i="20"/>
  <c r="GX228" i="20"/>
  <c r="GX3656" i="20"/>
  <c r="GS3151" i="20"/>
  <c r="GT12" i="20"/>
  <c r="GP851" i="20"/>
  <c r="GT2426" i="20"/>
  <c r="GV2262" i="20"/>
  <c r="GS3149" i="20"/>
  <c r="GW973" i="20"/>
  <c r="GP3147" i="20"/>
  <c r="GT3148" i="20"/>
  <c r="GU1052" i="20"/>
  <c r="GT3419" i="20"/>
  <c r="GU2409" i="20"/>
  <c r="GR907" i="20"/>
  <c r="GV1730" i="20"/>
  <c r="GW485" i="20"/>
  <c r="GX3952" i="20"/>
  <c r="GS3197" i="20"/>
  <c r="GU2297" i="20"/>
  <c r="GV3526" i="20"/>
  <c r="GW2763" i="20"/>
  <c r="GQ1895" i="20"/>
  <c r="GU3391" i="20"/>
  <c r="GR3856" i="20"/>
  <c r="GU2163" i="20"/>
  <c r="GP2887" i="20"/>
  <c r="GU484" i="20"/>
  <c r="GP1449" i="20"/>
  <c r="GV852" i="20"/>
  <c r="GU2531" i="20"/>
  <c r="GW3314" i="20"/>
  <c r="GX2959" i="20"/>
  <c r="GX122" i="20"/>
  <c r="GS3634" i="20"/>
  <c r="GT3647" i="20"/>
  <c r="GT2087" i="20"/>
  <c r="GW3437" i="20"/>
  <c r="GP2445" i="20"/>
  <c r="GQ2344" i="20"/>
  <c r="GU502" i="20"/>
  <c r="GQ302" i="20"/>
  <c r="GU3296" i="20"/>
  <c r="GT3017" i="20"/>
  <c r="GS3194" i="20"/>
  <c r="GQ476" i="20"/>
  <c r="GW418" i="20"/>
  <c r="GU2181" i="20"/>
  <c r="GT2103" i="20"/>
  <c r="GX1103" i="20"/>
  <c r="GP2842" i="20"/>
  <c r="GR448" i="20"/>
  <c r="GW442" i="20"/>
  <c r="GU1655" i="20"/>
  <c r="GU2735" i="20"/>
  <c r="GP1873" i="20"/>
  <c r="GW1896" i="20"/>
  <c r="GX78" i="20"/>
  <c r="GS12" i="20"/>
  <c r="GS2954" i="20"/>
  <c r="GQ1451" i="20"/>
  <c r="GW2634" i="20"/>
  <c r="GU409" i="20"/>
  <c r="GT3964" i="20"/>
  <c r="GR2591" i="20"/>
  <c r="GU1796" i="20"/>
  <c r="GP3510" i="20"/>
  <c r="GX3889" i="20"/>
  <c r="GQ370" i="20"/>
  <c r="GR813" i="20"/>
  <c r="GQ474" i="20"/>
  <c r="GU3755" i="20"/>
  <c r="GV3647" i="20"/>
  <c r="GW2866" i="20"/>
  <c r="GW3837" i="20"/>
  <c r="GX3190" i="20"/>
  <c r="GR222" i="20"/>
  <c r="GS3075" i="20"/>
  <c r="GV1370" i="20"/>
  <c r="GX3988" i="20"/>
  <c r="GU2516" i="20"/>
  <c r="GR3518" i="20"/>
  <c r="GU291" i="20"/>
  <c r="GS1623" i="20"/>
  <c r="GV2005" i="20"/>
  <c r="GU30" i="20"/>
  <c r="GQ3556" i="20"/>
  <c r="GU2256" i="20"/>
  <c r="GR3209" i="20"/>
  <c r="GT137" i="20"/>
  <c r="GV2190" i="20"/>
  <c r="GV1355" i="20"/>
  <c r="GW2851" i="20"/>
  <c r="GQ2929" i="20"/>
  <c r="GQ1800" i="20"/>
  <c r="GT1737" i="20"/>
  <c r="GS1742" i="20"/>
  <c r="GX195" i="20"/>
  <c r="GV3145" i="20"/>
  <c r="GQ336" i="20"/>
  <c r="GU1709" i="20"/>
  <c r="GV2537" i="20"/>
  <c r="GQ2762" i="20"/>
  <c r="GQ1766" i="20"/>
  <c r="GQ2598" i="20"/>
  <c r="GS3976" i="20"/>
  <c r="GT106" i="20"/>
  <c r="GS3679" i="20"/>
  <c r="GP1640" i="20"/>
  <c r="GP3756" i="20"/>
  <c r="GV1284" i="20"/>
  <c r="GX2358" i="20"/>
  <c r="GQ3703" i="20"/>
  <c r="GR2076" i="20"/>
  <c r="GU1331" i="20"/>
  <c r="GX445" i="20"/>
  <c r="GP384" i="20"/>
  <c r="GS3736" i="20"/>
  <c r="GQ38" i="20"/>
  <c r="GQ110" i="20"/>
  <c r="GX1686" i="20"/>
  <c r="GX2850" i="20"/>
  <c r="GX2510" i="20"/>
  <c r="GT2513" i="20"/>
  <c r="GV1701" i="20"/>
  <c r="GV1340" i="20"/>
  <c r="GW584" i="20"/>
  <c r="GX3245" i="20"/>
  <c r="GV2688" i="20"/>
  <c r="GU1735" i="20"/>
  <c r="GT3894" i="20"/>
  <c r="GW2879" i="20"/>
  <c r="GW3705" i="20"/>
  <c r="GU1212" i="20"/>
  <c r="GR772" i="20"/>
  <c r="GW2156" i="20"/>
  <c r="GW2450" i="20"/>
  <c r="GT2322" i="20"/>
  <c r="GW2027" i="20"/>
  <c r="GP953" i="20"/>
  <c r="GV15" i="20"/>
  <c r="GV3193" i="20"/>
  <c r="GS2832" i="20"/>
  <c r="GV3886" i="20"/>
  <c r="GV530" i="20"/>
  <c r="GT1456" i="20"/>
  <c r="GP2291" i="20"/>
  <c r="GT1207" i="20"/>
  <c r="GS266" i="20"/>
  <c r="GS2556" i="20"/>
  <c r="GS2983" i="20"/>
  <c r="GV2433" i="20"/>
  <c r="GW649" i="20"/>
  <c r="GT2168" i="20"/>
  <c r="GP2588" i="20"/>
  <c r="GW666" i="20"/>
  <c r="GP189" i="20"/>
  <c r="GX3583" i="20"/>
  <c r="GR3895" i="20"/>
  <c r="GW3257" i="20"/>
  <c r="GW3917" i="20"/>
  <c r="GP283" i="20"/>
  <c r="GS3705" i="20"/>
  <c r="GW2545" i="20"/>
  <c r="GP3111" i="20"/>
  <c r="GP2409" i="20"/>
  <c r="GW1058" i="20"/>
  <c r="GX2317" i="20"/>
  <c r="GT1632" i="20"/>
  <c r="GS203" i="20"/>
  <c r="GU757" i="20"/>
  <c r="GX1658" i="20"/>
  <c r="GS1210" i="20"/>
  <c r="GS3394" i="20"/>
  <c r="GT2942" i="20"/>
  <c r="GS1544" i="20"/>
  <c r="GW1228" i="20"/>
  <c r="GT663" i="20"/>
  <c r="GP3908" i="20"/>
  <c r="GV834" i="20"/>
  <c r="GT3887" i="20"/>
  <c r="GW3958" i="20"/>
  <c r="GQ565" i="20"/>
  <c r="GW1384" i="20"/>
  <c r="GS543" i="20"/>
  <c r="GT3823" i="20"/>
  <c r="GU294" i="20"/>
  <c r="GW2647" i="20"/>
  <c r="GV593" i="20"/>
  <c r="GQ304" i="20"/>
  <c r="GR70" i="20"/>
  <c r="GR2794" i="20"/>
  <c r="GT3351" i="20"/>
  <c r="GU1103" i="20"/>
  <c r="GS3786" i="20"/>
  <c r="GU2118" i="20"/>
  <c r="GQ3717" i="20"/>
  <c r="GW2211" i="20"/>
  <c r="GW339" i="20"/>
  <c r="GW2530" i="20"/>
  <c r="GW2742" i="20"/>
  <c r="GU2196" i="20"/>
  <c r="GV3295" i="20"/>
  <c r="GX208" i="20"/>
  <c r="GQ1321" i="20"/>
  <c r="GW1084" i="20"/>
  <c r="GP711" i="20"/>
  <c r="GV3845" i="20"/>
  <c r="GW1998" i="20"/>
  <c r="GV997" i="20"/>
  <c r="GS2676" i="20"/>
  <c r="GX125" i="20"/>
  <c r="GU3970" i="20"/>
  <c r="GP2786" i="20"/>
  <c r="GX2787" i="20"/>
  <c r="GQ3050" i="20"/>
  <c r="GX2344" i="20"/>
  <c r="GV2976" i="20"/>
  <c r="GU4002" i="20"/>
  <c r="GX661" i="20"/>
  <c r="GP1546" i="20"/>
  <c r="GP2521" i="20"/>
  <c r="GX1764" i="20"/>
  <c r="GU1952" i="20"/>
  <c r="GP1689" i="20"/>
  <c r="GT1843" i="20"/>
  <c r="GW811" i="20"/>
  <c r="GW48" i="20"/>
  <c r="GR3218" i="20"/>
  <c r="GP1531" i="20"/>
  <c r="GT1271" i="20"/>
  <c r="GU2751" i="20"/>
  <c r="GW1637" i="20"/>
  <c r="GX948" i="20"/>
  <c r="GQ3378" i="20"/>
  <c r="GS1143" i="20"/>
  <c r="GP1105" i="20"/>
  <c r="GW2652" i="20"/>
  <c r="GX2129" i="20"/>
  <c r="GW1544" i="20"/>
  <c r="GV3508" i="20"/>
  <c r="GU3445" i="20"/>
  <c r="GP2276" i="20"/>
  <c r="GX422" i="20"/>
  <c r="GT2356" i="20"/>
  <c r="GR202" i="20"/>
  <c r="GR1371" i="20"/>
  <c r="GX1159" i="20"/>
  <c r="GP2523" i="20"/>
  <c r="GU2018" i="20"/>
  <c r="GU1059" i="20"/>
  <c r="GV1145" i="20"/>
  <c r="GT3049" i="20"/>
  <c r="GS1254" i="20"/>
  <c r="GU2957" i="20"/>
  <c r="GS3943" i="20"/>
  <c r="GV1586" i="20"/>
  <c r="GW2172" i="20"/>
  <c r="GV1292" i="20"/>
  <c r="GX3120" i="20"/>
  <c r="GR387" i="20"/>
  <c r="GV2602" i="20"/>
  <c r="GX14" i="20"/>
  <c r="GR2776" i="20"/>
  <c r="GQ2560" i="20"/>
  <c r="GS3787" i="20"/>
  <c r="GX1293" i="20"/>
  <c r="GR522" i="20"/>
  <c r="GR326" i="20"/>
  <c r="GU828" i="20"/>
  <c r="GW1194" i="20"/>
  <c r="GW2944" i="20"/>
  <c r="GR2714" i="20"/>
  <c r="GW1381" i="20"/>
  <c r="GT3591" i="20"/>
  <c r="GX2488" i="20"/>
  <c r="GW896" i="20"/>
  <c r="GT3452" i="20"/>
  <c r="GS3261" i="20"/>
  <c r="GU1032" i="20"/>
  <c r="GS3799" i="20"/>
  <c r="GW1765" i="20"/>
  <c r="GT1181" i="20"/>
  <c r="GX3850" i="20"/>
  <c r="GV1892" i="20"/>
  <c r="GV2484" i="20"/>
  <c r="GQ1460" i="20"/>
  <c r="GX1921" i="20"/>
  <c r="GS470" i="20"/>
  <c r="GS2109" i="20"/>
  <c r="GV3281" i="20"/>
  <c r="GX3577" i="20"/>
  <c r="GT2100" i="20"/>
  <c r="GX3812" i="20"/>
  <c r="GS3911" i="20"/>
  <c r="GQ93" i="20"/>
  <c r="GQ3803" i="20"/>
  <c r="GU744" i="20"/>
  <c r="GX3227" i="20"/>
  <c r="GP2818" i="20"/>
  <c r="GQ3483" i="20"/>
  <c r="GU1539" i="20"/>
  <c r="GS485" i="20"/>
  <c r="GW1874" i="20"/>
  <c r="GQ780" i="20"/>
  <c r="GP132" i="20"/>
  <c r="GW1528" i="20"/>
  <c r="GP1864" i="20"/>
  <c r="GS584" i="20"/>
  <c r="GR830" i="20"/>
  <c r="GR1324" i="20"/>
  <c r="GX970" i="20"/>
  <c r="GQ3327" i="20"/>
  <c r="GV1866" i="20"/>
  <c r="GX3491" i="20"/>
  <c r="GX1998" i="20"/>
  <c r="GQ589" i="20"/>
  <c r="GR1100" i="20"/>
  <c r="GW2509" i="20"/>
  <c r="GP312" i="20"/>
  <c r="GT3913" i="20"/>
  <c r="GR1303" i="20"/>
  <c r="GR3010" i="20"/>
  <c r="GQ1601" i="20"/>
  <c r="GQ3827" i="20"/>
  <c r="GS1892" i="20"/>
  <c r="GV3071" i="20"/>
  <c r="GX816" i="20"/>
  <c r="GR3176" i="20"/>
  <c r="GT3953" i="20"/>
  <c r="GV2345" i="20"/>
  <c r="GV1363" i="20"/>
  <c r="GP601" i="20"/>
  <c r="GU795" i="20"/>
  <c r="GU2860" i="20"/>
  <c r="GP2133" i="20"/>
  <c r="GV2231" i="20"/>
  <c r="GR1241" i="20"/>
  <c r="GR1170" i="20"/>
  <c r="GQ105" i="20"/>
  <c r="GP1218" i="20"/>
  <c r="GX1870" i="20"/>
  <c r="GU1792" i="20"/>
  <c r="GS3554" i="20"/>
  <c r="GQ2244" i="20"/>
  <c r="GP2207" i="20"/>
  <c r="GQ3032" i="20"/>
  <c r="GW3393" i="20"/>
  <c r="GT1430" i="20"/>
  <c r="GQ2580" i="20"/>
  <c r="GR1586" i="20"/>
  <c r="GR1033" i="20"/>
  <c r="GQ2548" i="20"/>
  <c r="GS1464" i="20"/>
  <c r="GQ1028" i="20"/>
  <c r="GP1325" i="20"/>
  <c r="GX217" i="20"/>
  <c r="GS3484" i="20"/>
  <c r="GT1645" i="20"/>
  <c r="GU2479" i="20"/>
  <c r="GS621" i="20"/>
  <c r="GV1942" i="20"/>
  <c r="GW2793" i="20"/>
  <c r="GV2901" i="20"/>
  <c r="GR2621" i="20"/>
  <c r="GS3078" i="20"/>
  <c r="GP3683" i="20"/>
  <c r="GT2194" i="20"/>
  <c r="GP1082" i="20"/>
  <c r="GS3842" i="20"/>
  <c r="GX2320" i="20"/>
  <c r="GX50" i="20"/>
  <c r="GP3456" i="20"/>
  <c r="GP706" i="20"/>
  <c r="GQ498" i="20"/>
  <c r="GR3851" i="20"/>
  <c r="GS335" i="20"/>
  <c r="GV3430" i="20"/>
  <c r="GP3600" i="20"/>
  <c r="GV811" i="20"/>
  <c r="GP437" i="20"/>
  <c r="GU715" i="20"/>
  <c r="GW2755" i="20"/>
  <c r="GW1511" i="20"/>
  <c r="GW2426" i="20"/>
  <c r="GT671" i="20"/>
  <c r="GW1778" i="20"/>
  <c r="GW175" i="20"/>
  <c r="GP1165" i="20"/>
  <c r="GQ1743" i="20"/>
  <c r="GT728" i="20"/>
  <c r="GS622" i="20"/>
  <c r="GS2527" i="20"/>
  <c r="GQ28" i="20"/>
  <c r="GV365" i="20"/>
  <c r="GV1216" i="20"/>
  <c r="GT660" i="20"/>
  <c r="GW2024" i="20"/>
  <c r="GU23" i="20"/>
  <c r="GT3522" i="20"/>
  <c r="GW510" i="20"/>
  <c r="GP1992" i="20"/>
  <c r="GS320" i="20"/>
  <c r="GS3294" i="20"/>
  <c r="GR2915" i="20"/>
  <c r="GU2569" i="20"/>
  <c r="GP51" i="20"/>
  <c r="GU390" i="20"/>
  <c r="GS1261" i="20"/>
  <c r="GS3531" i="20"/>
  <c r="GX3809" i="20"/>
  <c r="GP1113" i="20"/>
  <c r="GX2402" i="20"/>
  <c r="GU424" i="20"/>
  <c r="GR132" i="20"/>
  <c r="GR2003" i="20"/>
  <c r="GQ580" i="20"/>
  <c r="GS1862" i="20"/>
  <c r="GQ2131" i="20"/>
  <c r="GU1400" i="20"/>
  <c r="GW1101" i="20"/>
  <c r="GP3655" i="20"/>
  <c r="GT2586" i="20"/>
  <c r="GW24" i="20"/>
  <c r="GW2927" i="20"/>
  <c r="GQ735" i="20"/>
  <c r="GW3187" i="20"/>
  <c r="GT3730" i="20"/>
  <c r="GQ1629" i="20"/>
  <c r="GP1282" i="20"/>
  <c r="GV708" i="20"/>
  <c r="GR3119" i="20"/>
  <c r="GQ3544" i="20"/>
  <c r="GU31" i="20"/>
  <c r="GQ977" i="20"/>
  <c r="GS663" i="20"/>
  <c r="GU665" i="20"/>
  <c r="GU1986" i="20"/>
  <c r="GQ607" i="20"/>
  <c r="GW341" i="20"/>
  <c r="GU2266" i="20"/>
  <c r="GV2023" i="20"/>
  <c r="GQ446" i="20"/>
  <c r="GU1188" i="20"/>
  <c r="GP1594" i="20"/>
  <c r="GS2564" i="20"/>
  <c r="GV3449" i="20"/>
  <c r="GU599" i="20"/>
  <c r="GV1141" i="20"/>
  <c r="GU1782" i="20"/>
  <c r="GS958" i="20"/>
  <c r="GU2551" i="20"/>
  <c r="GR293" i="20"/>
  <c r="GT3223" i="20"/>
  <c r="GV398" i="20"/>
  <c r="GU1663" i="20"/>
  <c r="GT1228" i="20"/>
  <c r="GS2996" i="20"/>
  <c r="GW3686" i="20"/>
  <c r="GQ3228" i="20"/>
  <c r="GX736" i="20"/>
  <c r="GS2898" i="20"/>
  <c r="GU3493" i="20"/>
  <c r="GQ821" i="20"/>
  <c r="GT3667" i="20"/>
  <c r="GV446" i="20"/>
  <c r="GU858" i="20"/>
  <c r="GT3856" i="20"/>
  <c r="GR2256" i="20"/>
  <c r="GT2901" i="20"/>
  <c r="GW3364" i="20"/>
  <c r="GT2579" i="20"/>
  <c r="GU171" i="20"/>
  <c r="GU3521" i="20"/>
  <c r="GR3561" i="20"/>
  <c r="GV3587" i="20"/>
  <c r="GS2426" i="20"/>
  <c r="GU1364" i="20"/>
  <c r="GX3394" i="20"/>
  <c r="GP3824" i="20"/>
  <c r="GP3640" i="20"/>
  <c r="GT1146" i="20"/>
  <c r="GS3117" i="20"/>
  <c r="GQ833" i="20"/>
  <c r="GX2240" i="20"/>
  <c r="GU3810" i="20"/>
  <c r="GQ3330" i="20"/>
  <c r="GU2528" i="20"/>
  <c r="GV4008" i="20"/>
  <c r="GU2502" i="20"/>
  <c r="GU431" i="20"/>
  <c r="GT31" i="20"/>
  <c r="GX2410" i="20"/>
  <c r="GQ2394" i="20"/>
  <c r="GP1632" i="20"/>
  <c r="GT2098" i="20"/>
  <c r="GR3965" i="20"/>
  <c r="GP1863" i="20"/>
  <c r="GV1703" i="20"/>
  <c r="GU2534" i="20"/>
  <c r="GT2094" i="20"/>
  <c r="GU619" i="20"/>
  <c r="GW2256" i="20"/>
  <c r="GV3271" i="20"/>
  <c r="GW1675" i="20"/>
  <c r="GX2311" i="20"/>
  <c r="GS3685" i="20"/>
  <c r="GW1963" i="20"/>
  <c r="GP1242" i="20"/>
  <c r="GQ1951" i="20"/>
  <c r="GT723" i="20"/>
  <c r="GW2443" i="20"/>
  <c r="GQ480" i="20"/>
  <c r="GU3840" i="20"/>
  <c r="GP703" i="20"/>
  <c r="GS2491" i="20"/>
  <c r="GX1938" i="20"/>
  <c r="GT1914" i="20"/>
  <c r="GV929" i="20"/>
  <c r="GT3722" i="20"/>
  <c r="GU2871" i="20"/>
  <c r="GV2726" i="20"/>
  <c r="GS2258" i="20"/>
  <c r="GS3166" i="20"/>
  <c r="GX1937" i="20"/>
  <c r="GP3578" i="20"/>
  <c r="GQ3287" i="20"/>
  <c r="GV3528" i="20"/>
  <c r="GT707" i="20"/>
  <c r="GS489" i="20"/>
  <c r="GX574" i="20"/>
  <c r="GX1411" i="20"/>
  <c r="GU2815" i="20"/>
  <c r="GS1658" i="20"/>
  <c r="GT336" i="20"/>
  <c r="GS1092" i="20"/>
  <c r="GR1296" i="20"/>
  <c r="GT1313" i="20"/>
  <c r="GS618" i="20"/>
  <c r="GR2352" i="20"/>
  <c r="GR3344" i="20"/>
  <c r="GW2273" i="20"/>
  <c r="GR2136" i="20"/>
  <c r="GQ3692" i="20"/>
  <c r="GW948" i="20"/>
  <c r="GT2886" i="20"/>
  <c r="GV3964" i="20"/>
  <c r="GR2217" i="20"/>
  <c r="GU856" i="20"/>
  <c r="GV3016" i="20"/>
  <c r="GS3217" i="20"/>
  <c r="GU1265" i="20"/>
  <c r="GU720" i="20"/>
  <c r="GV3659" i="20"/>
  <c r="GT2516" i="20"/>
  <c r="GV2787" i="20"/>
  <c r="GX2203" i="20"/>
  <c r="GX1785" i="20"/>
  <c r="GP2955" i="20"/>
  <c r="GQ3470" i="20"/>
  <c r="GQ3903" i="20"/>
  <c r="GT478" i="20"/>
  <c r="GQ3536" i="20"/>
  <c r="GU1457" i="20"/>
  <c r="GP2069" i="20"/>
  <c r="GW2312" i="20"/>
  <c r="GS3674" i="20"/>
  <c r="GX1560" i="20"/>
  <c r="GX1607" i="20"/>
  <c r="GR2207" i="20"/>
  <c r="GP2064" i="20"/>
  <c r="GW135" i="20"/>
  <c r="GW3760" i="20"/>
  <c r="GP969" i="20"/>
  <c r="GR592" i="20"/>
  <c r="GS2191" i="20"/>
  <c r="GX3545" i="20"/>
  <c r="GP3345" i="20"/>
  <c r="GV1555" i="20"/>
  <c r="GS29" i="20"/>
  <c r="GR905" i="20"/>
  <c r="GS2353" i="20"/>
  <c r="GX1237" i="20"/>
  <c r="GT3490" i="20"/>
  <c r="GT2472" i="20"/>
  <c r="GX117" i="20"/>
  <c r="GR2611" i="20"/>
  <c r="GW3553" i="20"/>
  <c r="GR2244" i="20"/>
  <c r="GT2645" i="20"/>
  <c r="GU1768" i="20"/>
  <c r="GS1153" i="20"/>
  <c r="GT2078" i="20"/>
  <c r="GW2882" i="20"/>
  <c r="GS2272" i="20"/>
  <c r="GS376" i="20"/>
  <c r="GV3263" i="20"/>
  <c r="GS1850" i="20"/>
  <c r="GW3966" i="20"/>
  <c r="GR742" i="20"/>
  <c r="GT621" i="20"/>
  <c r="GR1066" i="20"/>
  <c r="GX2545" i="20"/>
  <c r="GQ1980" i="20"/>
  <c r="GU3995" i="20"/>
  <c r="GT3470" i="20"/>
  <c r="GU3587" i="20"/>
  <c r="GP144" i="20"/>
  <c r="GR3495" i="20"/>
  <c r="GS2599" i="20"/>
  <c r="GR3091" i="20"/>
  <c r="GU3302" i="20"/>
  <c r="GW815" i="20"/>
  <c r="GX3799" i="20"/>
  <c r="GP2437" i="20"/>
  <c r="GT3126" i="20"/>
  <c r="GQ2437" i="20"/>
  <c r="GW3552" i="20"/>
  <c r="GR2421" i="20"/>
  <c r="GS164" i="20"/>
  <c r="GP2152" i="20"/>
  <c r="GV1832" i="20"/>
  <c r="GU1789" i="20"/>
  <c r="GP496" i="20"/>
  <c r="GW2112" i="20"/>
  <c r="GQ1693" i="20"/>
  <c r="GR657" i="20"/>
  <c r="GP2156" i="20"/>
  <c r="GR3018" i="20"/>
  <c r="GP618" i="20"/>
  <c r="GU3108" i="20"/>
  <c r="GU2864" i="20"/>
  <c r="GV2596" i="20"/>
  <c r="GW1838" i="20"/>
  <c r="GW1398" i="20"/>
  <c r="GW2767" i="20"/>
  <c r="GS2555" i="20"/>
  <c r="GS2935" i="20"/>
  <c r="GW2290" i="20"/>
  <c r="GS354" i="20"/>
  <c r="GX3157" i="20"/>
  <c r="GX3854" i="20"/>
  <c r="GU146" i="20"/>
  <c r="GP362" i="20"/>
  <c r="GT3208" i="20"/>
  <c r="GV570" i="20"/>
  <c r="GW1018" i="20"/>
  <c r="GS754" i="20"/>
  <c r="GW3798" i="20"/>
  <c r="GQ2251" i="20"/>
  <c r="GW1364" i="20"/>
  <c r="GR1875" i="20"/>
  <c r="GT2253" i="20"/>
  <c r="GV3432" i="20"/>
  <c r="GR903" i="20"/>
  <c r="GW2562" i="20"/>
  <c r="GT1941" i="20"/>
  <c r="GT202" i="20"/>
  <c r="GX3737" i="20"/>
  <c r="GV1765" i="20"/>
  <c r="GS1575" i="20"/>
  <c r="GV2446" i="20"/>
  <c r="GR1456" i="20"/>
  <c r="GV1256" i="20"/>
  <c r="GW594" i="20"/>
  <c r="GP2511" i="20"/>
  <c r="GW951" i="20"/>
  <c r="GS3874" i="20"/>
  <c r="GU899" i="20"/>
  <c r="GW2744" i="20"/>
  <c r="GR3461" i="20"/>
  <c r="GU3106" i="20"/>
  <c r="GV1910" i="20"/>
  <c r="GV619" i="20"/>
  <c r="GU1784" i="20"/>
  <c r="GR1318" i="20"/>
  <c r="GT593" i="20"/>
  <c r="GP2858" i="20"/>
  <c r="GS3055" i="20"/>
  <c r="GT3366" i="20"/>
  <c r="GP340" i="20"/>
  <c r="GR3513" i="20"/>
  <c r="GQ1064" i="20"/>
  <c r="GU3673" i="20"/>
  <c r="GW2909" i="20"/>
  <c r="GU1030" i="20"/>
  <c r="GR1092" i="20"/>
  <c r="GW2490" i="20"/>
  <c r="GQ2811" i="20"/>
  <c r="GV2132" i="20"/>
  <c r="GP2714" i="20"/>
  <c r="GS2504" i="20"/>
  <c r="GU466" i="20"/>
  <c r="GT60" i="20"/>
  <c r="GT3127" i="20"/>
  <c r="GP3753" i="20"/>
  <c r="GU3996" i="20"/>
  <c r="GV701" i="20"/>
  <c r="GQ2521" i="20"/>
  <c r="GW1562" i="20"/>
  <c r="GW2021" i="20"/>
  <c r="GU2858" i="20"/>
  <c r="GS1597" i="20"/>
  <c r="GQ2030" i="20"/>
  <c r="GV2036" i="20"/>
  <c r="GS14" i="20"/>
  <c r="GQ1507" i="20"/>
  <c r="GQ859" i="20"/>
  <c r="GR2169" i="20"/>
  <c r="GS3124" i="20"/>
  <c r="GT2386" i="20"/>
  <c r="GX1447" i="20"/>
  <c r="GS3551" i="20"/>
  <c r="GX3783" i="20"/>
  <c r="GQ2037" i="20"/>
  <c r="GS1646" i="20"/>
  <c r="GS437" i="20"/>
  <c r="GX945" i="20"/>
  <c r="GR2813" i="20"/>
  <c r="GP1190" i="20"/>
  <c r="GR1302" i="20"/>
  <c r="GQ541" i="20"/>
  <c r="GV1823" i="20"/>
  <c r="GP715" i="20"/>
  <c r="GT833" i="20"/>
  <c r="GU3550" i="20"/>
  <c r="GP1976" i="20"/>
  <c r="GU2840" i="20"/>
  <c r="GV912" i="20"/>
  <c r="GU3047" i="20"/>
  <c r="GV2185" i="20"/>
  <c r="GS3269" i="20"/>
  <c r="GT1858" i="20"/>
  <c r="GX3775" i="20"/>
  <c r="GU111" i="20"/>
  <c r="GS1867" i="20"/>
  <c r="GU2379" i="20"/>
  <c r="GR1888" i="20"/>
  <c r="GP107" i="20"/>
  <c r="GW2341" i="20"/>
  <c r="GS140" i="20"/>
  <c r="GU3939" i="20"/>
  <c r="GU1522" i="20"/>
  <c r="GX3241" i="20"/>
  <c r="GX58" i="20"/>
  <c r="GV2762" i="20"/>
  <c r="GW2207" i="20"/>
  <c r="GU821" i="20"/>
  <c r="GU3407" i="20"/>
  <c r="GU4003" i="20"/>
  <c r="GR2494" i="20"/>
  <c r="GQ3552" i="20"/>
  <c r="GV1695" i="20"/>
  <c r="GT2314" i="20"/>
  <c r="GS800" i="20"/>
  <c r="GP1802" i="20"/>
  <c r="GQ3249" i="20"/>
  <c r="GR1355" i="20"/>
  <c r="GR3994" i="20"/>
  <c r="GW1465" i="20"/>
  <c r="GW3412" i="20"/>
  <c r="GQ2027" i="20"/>
  <c r="GS2721" i="20"/>
  <c r="GR843" i="20"/>
  <c r="GR3477" i="20"/>
  <c r="GW3336" i="20"/>
  <c r="GU3267" i="20"/>
  <c r="GR265" i="20"/>
  <c r="GP3745" i="20"/>
  <c r="GS3366" i="20"/>
  <c r="GW1976" i="20"/>
  <c r="GW1424" i="20"/>
  <c r="GU2825" i="20"/>
  <c r="GQ2169" i="20"/>
  <c r="GU3452" i="20"/>
  <c r="GW1555" i="20"/>
  <c r="GR1470" i="20"/>
  <c r="GR2007" i="20"/>
  <c r="GP1835" i="20"/>
  <c r="GU1570" i="20"/>
  <c r="GR3233" i="20"/>
  <c r="GT829" i="20"/>
  <c r="GQ1206" i="20"/>
  <c r="GT2315" i="20"/>
  <c r="GR3238" i="20"/>
  <c r="GV1090" i="20"/>
  <c r="GQ848" i="20"/>
  <c r="GX2627" i="20"/>
  <c r="GR1436" i="20"/>
  <c r="GW3349" i="20"/>
  <c r="GW3871" i="20"/>
  <c r="GS3644" i="20"/>
  <c r="GR2635" i="20"/>
  <c r="GP165" i="20"/>
  <c r="GU1785" i="20"/>
  <c r="GV3988" i="20"/>
  <c r="GW6" i="20"/>
  <c r="GX603" i="20"/>
  <c r="GS2597" i="20"/>
  <c r="GR1729" i="20"/>
  <c r="GT30" i="20"/>
  <c r="GW3970" i="20"/>
  <c r="GW2987" i="20"/>
  <c r="GV2616" i="20"/>
  <c r="GW2712" i="20"/>
  <c r="GQ3405" i="20"/>
  <c r="GR3744" i="20"/>
  <c r="GT1656" i="20"/>
  <c r="GS310" i="20"/>
  <c r="GR2832" i="20"/>
  <c r="GR3425" i="20"/>
  <c r="GP1690" i="20"/>
  <c r="GV3727" i="20"/>
  <c r="GQ2000" i="20"/>
  <c r="GW1973" i="20"/>
  <c r="GT1057" i="20"/>
  <c r="GP470" i="20"/>
  <c r="GW1950" i="20"/>
  <c r="GV691" i="20"/>
  <c r="GX2222" i="20"/>
  <c r="GV1135" i="20"/>
  <c r="GV1652" i="20"/>
  <c r="GP3900" i="20"/>
  <c r="GV2361" i="20"/>
  <c r="GW360" i="20"/>
  <c r="GS641" i="20"/>
  <c r="GT2159" i="20"/>
  <c r="GV3583" i="20"/>
  <c r="GS2619" i="20"/>
  <c r="GX951" i="20"/>
  <c r="GQ890" i="20"/>
  <c r="GW2105" i="20"/>
  <c r="GX3225" i="20"/>
  <c r="GX909" i="20"/>
  <c r="GS2463" i="20"/>
  <c r="GR604" i="20"/>
  <c r="GS1624" i="20"/>
  <c r="GT1056" i="20"/>
  <c r="GT3925" i="20"/>
  <c r="GV275" i="20"/>
  <c r="GR1177" i="20"/>
  <c r="GU264" i="20"/>
  <c r="GU2265" i="20"/>
  <c r="GR3638" i="20"/>
  <c r="GU2518" i="20"/>
  <c r="GX1829" i="20"/>
  <c r="GT2764" i="20"/>
  <c r="GP531" i="20"/>
  <c r="GQ2706" i="20"/>
  <c r="GW1828" i="20"/>
  <c r="GS3034" i="20"/>
  <c r="GU1654" i="20"/>
  <c r="GS1487" i="20"/>
  <c r="GQ3958" i="20"/>
  <c r="GU2649" i="20"/>
  <c r="GT3898" i="20"/>
  <c r="GP1426" i="20"/>
  <c r="GS2335" i="20"/>
  <c r="GS1747" i="20"/>
  <c r="GT1980" i="20"/>
  <c r="GQ2380" i="20"/>
  <c r="GW1244" i="20"/>
  <c r="GR224" i="20"/>
  <c r="GV1806" i="20"/>
  <c r="GW2639" i="20"/>
  <c r="GV479" i="20"/>
  <c r="GT3386" i="20"/>
  <c r="GR613" i="20"/>
  <c r="GX1772" i="20"/>
  <c r="GW3457" i="20"/>
  <c r="GP3865" i="20"/>
  <c r="GT2119" i="20"/>
  <c r="GU2229" i="20"/>
  <c r="GV2993" i="20"/>
  <c r="GP2120" i="20"/>
  <c r="GP3199" i="20"/>
  <c r="GQ1537" i="20"/>
  <c r="GP718" i="20"/>
  <c r="GW925" i="20"/>
  <c r="GQ2635" i="20"/>
  <c r="GX2992" i="20"/>
  <c r="GR1335" i="20"/>
  <c r="GR39" i="20"/>
  <c r="GQ3629" i="20"/>
  <c r="GR3906" i="20"/>
  <c r="GS448" i="20"/>
  <c r="GR2331" i="20"/>
  <c r="GW357" i="20"/>
  <c r="GT3750" i="20"/>
  <c r="GP3004" i="20"/>
  <c r="GW3462" i="20"/>
  <c r="GV1347" i="20"/>
  <c r="GR1130" i="20"/>
  <c r="GX3479" i="20"/>
  <c r="GU2299" i="20"/>
  <c r="GQ1238" i="20"/>
  <c r="GT2381" i="20"/>
  <c r="GT3729" i="20"/>
  <c r="GX3242" i="20"/>
  <c r="GW1969" i="20"/>
  <c r="GP2531" i="20"/>
  <c r="GS627" i="20"/>
  <c r="GX1238" i="20"/>
  <c r="GV1305" i="20"/>
  <c r="GU3405" i="20"/>
  <c r="GP972" i="20"/>
  <c r="GV96" i="20"/>
  <c r="GR1193" i="20"/>
  <c r="GV2183" i="20"/>
  <c r="GP1189" i="20"/>
  <c r="GP3196" i="20"/>
  <c r="GP1260" i="20"/>
  <c r="GV1972" i="20"/>
  <c r="GX1591" i="20"/>
  <c r="GW2018" i="20"/>
  <c r="GP3332" i="20"/>
  <c r="GT2997" i="20"/>
  <c r="GU2340" i="20"/>
  <c r="GX3640" i="20"/>
  <c r="GT3019" i="20"/>
  <c r="GX1136" i="20"/>
  <c r="GQ1149" i="20"/>
  <c r="GT1196" i="20"/>
  <c r="GT1132" i="20"/>
  <c r="GR199" i="20"/>
  <c r="GU3962" i="20"/>
  <c r="GR1046" i="20"/>
  <c r="GW861" i="20"/>
  <c r="GS3430" i="20"/>
  <c r="GW2740" i="20"/>
  <c r="GU1000" i="20"/>
  <c r="GS1610" i="20"/>
  <c r="GQ2884" i="20"/>
  <c r="GW429" i="20"/>
  <c r="GW3903" i="20"/>
  <c r="GR2694" i="20"/>
  <c r="GQ400" i="20"/>
  <c r="GU277" i="20"/>
  <c r="GQ247" i="20"/>
  <c r="GW2673" i="20"/>
  <c r="GX315" i="20"/>
  <c r="GW33" i="20"/>
  <c r="GT3844" i="20"/>
  <c r="GT2696" i="20"/>
  <c r="GT533" i="20"/>
  <c r="GQ152" i="20"/>
  <c r="GP66" i="20"/>
  <c r="GP646" i="20"/>
  <c r="GX2608" i="20"/>
  <c r="GV711" i="20"/>
  <c r="GU2272" i="20"/>
  <c r="GS1424" i="20"/>
  <c r="GQ3642" i="20"/>
  <c r="GQ1712" i="20"/>
  <c r="GT1473" i="20"/>
  <c r="GV3120" i="20"/>
  <c r="GR3896" i="20"/>
  <c r="GR3573" i="20"/>
  <c r="GS2803" i="20"/>
  <c r="GT1791" i="20"/>
  <c r="GV2986" i="20"/>
  <c r="GS3281" i="20"/>
  <c r="GV2468" i="20"/>
  <c r="GT1266" i="20"/>
  <c r="GV184" i="20"/>
  <c r="GQ2985" i="20"/>
  <c r="GR1906" i="20"/>
  <c r="GS3941" i="20"/>
  <c r="GW3144" i="20"/>
  <c r="GR3982" i="20"/>
  <c r="GV1440" i="20"/>
  <c r="GP2947" i="20"/>
  <c r="GU1057" i="20"/>
  <c r="GP1712" i="20"/>
  <c r="GT3070" i="20"/>
  <c r="GS3687" i="20"/>
  <c r="GX1905" i="20"/>
  <c r="GR236" i="20"/>
  <c r="GQ3434" i="20"/>
  <c r="GS2432" i="20"/>
  <c r="GW2614" i="20"/>
  <c r="GS777" i="20"/>
  <c r="GT701" i="20"/>
  <c r="GV3063" i="20"/>
  <c r="GQ2922" i="20"/>
  <c r="GU1308" i="20"/>
  <c r="GS604" i="20"/>
  <c r="GQ363" i="20"/>
  <c r="GW1590" i="20"/>
  <c r="GQ66" i="20"/>
  <c r="GS3871" i="20"/>
  <c r="GS1452" i="20"/>
  <c r="GV439" i="20"/>
  <c r="GQ822" i="20"/>
  <c r="GP1600" i="20"/>
  <c r="GX3863" i="20"/>
  <c r="GT2907" i="20"/>
  <c r="GU2946" i="20"/>
  <c r="GP372" i="20"/>
  <c r="GX308" i="20"/>
  <c r="GS2024" i="20"/>
  <c r="GT2684" i="20"/>
  <c r="GX1952" i="20"/>
  <c r="GU2632" i="20"/>
  <c r="GU1626" i="20"/>
  <c r="GR3058" i="20"/>
  <c r="GS3311" i="20"/>
  <c r="GX134" i="20"/>
  <c r="GT2462" i="20"/>
  <c r="GW2291" i="20"/>
  <c r="GU511" i="20"/>
  <c r="GU3012" i="20"/>
  <c r="GR3775" i="20"/>
  <c r="GP3577" i="20"/>
  <c r="GQ3459" i="20"/>
  <c r="GW447" i="20"/>
  <c r="GW2175" i="20"/>
  <c r="GR1419" i="20"/>
  <c r="GP1291" i="20"/>
  <c r="GS3959" i="20"/>
  <c r="GU2245" i="20"/>
  <c r="GX771" i="20"/>
  <c r="GU516" i="20"/>
  <c r="GS2483" i="20"/>
  <c r="GV780" i="20"/>
  <c r="GT1783" i="20"/>
  <c r="GP3765" i="20"/>
  <c r="GS3076" i="20"/>
  <c r="GR3534" i="20"/>
  <c r="GS32" i="20"/>
  <c r="GW3478" i="20"/>
  <c r="GU62" i="20"/>
  <c r="GX3262" i="20"/>
  <c r="GR1031" i="20"/>
  <c r="GV3994" i="20"/>
  <c r="GX1616" i="20"/>
  <c r="GU40" i="20"/>
  <c r="GT1900" i="20"/>
  <c r="GR1299" i="20"/>
  <c r="GX3425" i="20"/>
  <c r="GX1090" i="20"/>
  <c r="GP135" i="20"/>
  <c r="GW2870" i="20"/>
  <c r="GT3201" i="20"/>
  <c r="GW2982" i="20"/>
  <c r="GU3477" i="20"/>
  <c r="GU1998" i="20"/>
  <c r="GV2654" i="20"/>
  <c r="GX994" i="20"/>
  <c r="GT434" i="20"/>
  <c r="GW105" i="20"/>
  <c r="GT3183" i="20"/>
  <c r="GQ843" i="20"/>
  <c r="GT2953" i="20"/>
  <c r="GX556" i="20"/>
  <c r="GX2848" i="20"/>
  <c r="GQ1081" i="20"/>
  <c r="GT165" i="20"/>
  <c r="GR2696" i="20"/>
  <c r="GS930" i="20"/>
  <c r="GS66" i="20"/>
  <c r="GQ272" i="20"/>
  <c r="GX3518" i="20"/>
  <c r="GQ3663" i="20"/>
  <c r="GU3396" i="20"/>
  <c r="GQ2719" i="20"/>
  <c r="GX3690" i="20"/>
  <c r="GT2294" i="20"/>
  <c r="GU1083" i="20"/>
  <c r="GP1171" i="20"/>
  <c r="GU2241" i="20"/>
  <c r="GT2340" i="20"/>
  <c r="GP3312" i="20"/>
  <c r="GT3835" i="20"/>
  <c r="GQ2470" i="20"/>
  <c r="GU2549" i="20"/>
  <c r="GQ2494" i="20"/>
  <c r="GP1301" i="20"/>
  <c r="GR1173" i="20"/>
  <c r="GR2839" i="20"/>
  <c r="GQ3260" i="20"/>
  <c r="GT1505" i="20"/>
  <c r="GQ358" i="20"/>
  <c r="GX3152" i="20"/>
  <c r="GP2687" i="20"/>
  <c r="GU3102" i="20"/>
  <c r="GT965" i="20"/>
  <c r="GT16" i="20"/>
  <c r="GP1079" i="20"/>
  <c r="GX3214" i="20"/>
  <c r="GU74" i="20"/>
  <c r="GX2102" i="20"/>
  <c r="GU3519" i="20"/>
  <c r="GT2876" i="20"/>
  <c r="GW396" i="20"/>
  <c r="GU2741" i="20"/>
  <c r="GV158" i="20"/>
  <c r="GR2949" i="20"/>
  <c r="GW3310" i="20"/>
  <c r="GR372" i="20"/>
  <c r="GX2339" i="20"/>
  <c r="GU2015" i="20"/>
  <c r="GU1350" i="20"/>
  <c r="GW1143" i="20"/>
  <c r="GR733" i="20"/>
  <c r="GQ25" i="20"/>
  <c r="GX547" i="20"/>
  <c r="GP1550" i="20"/>
  <c r="GX1366" i="20"/>
  <c r="GP2594" i="20"/>
  <c r="GQ1247" i="20"/>
  <c r="GU2189" i="20"/>
  <c r="GT309" i="20"/>
  <c r="GS3312" i="20"/>
  <c r="GR872" i="20"/>
  <c r="GQ1111" i="20"/>
  <c r="GQ3017" i="20"/>
  <c r="GS1061" i="20"/>
  <c r="GS1558" i="20"/>
  <c r="GP47" i="20"/>
  <c r="GP3216" i="20"/>
  <c r="GX940" i="20"/>
  <c r="GS2083" i="20"/>
  <c r="GP942" i="20"/>
  <c r="GP3420" i="20"/>
  <c r="GT45" i="20"/>
  <c r="GT118" i="20"/>
  <c r="GT1804" i="20"/>
  <c r="GV2944" i="20"/>
  <c r="GT737" i="20"/>
  <c r="GS1312" i="20"/>
  <c r="GQ650" i="20"/>
  <c r="GU3608" i="20"/>
  <c r="GP833" i="20"/>
  <c r="GP3051" i="20"/>
  <c r="GW3483" i="20"/>
  <c r="GX3174" i="20"/>
  <c r="GW401" i="20"/>
  <c r="GP277" i="20"/>
  <c r="GX1848" i="20"/>
  <c r="GV1146" i="20"/>
  <c r="GV2414" i="20"/>
  <c r="GT2617" i="20"/>
  <c r="GX3306" i="20"/>
  <c r="GS1084" i="20"/>
  <c r="GU3984" i="20"/>
  <c r="GS2830" i="20"/>
  <c r="GT2806" i="20"/>
  <c r="GX428" i="20"/>
  <c r="GX2409" i="20"/>
  <c r="GX1410" i="20"/>
  <c r="GP1826" i="20"/>
  <c r="GT119" i="20"/>
  <c r="GU3495" i="20"/>
  <c r="GP1203" i="20"/>
  <c r="GV3151" i="20"/>
  <c r="GW3684" i="20"/>
  <c r="GW3670" i="20"/>
  <c r="GV2996" i="20"/>
  <c r="GX2115" i="20"/>
  <c r="GT1352" i="20"/>
  <c r="GV3027" i="20"/>
  <c r="GS2833" i="20"/>
  <c r="GX1962" i="20"/>
  <c r="GR3354" i="20"/>
  <c r="GT514" i="20"/>
  <c r="GV2078" i="20"/>
  <c r="GT1095" i="20"/>
  <c r="GV1404" i="20"/>
  <c r="GQ1832" i="20"/>
  <c r="GS3401" i="20"/>
  <c r="GR1461" i="20"/>
  <c r="GW528" i="20"/>
  <c r="GP3838" i="20"/>
  <c r="GQ753" i="20"/>
  <c r="GP268" i="20"/>
  <c r="GW1923" i="20"/>
  <c r="GW468" i="20"/>
  <c r="GT3429" i="20"/>
  <c r="GU2774" i="20"/>
  <c r="GV3758" i="20"/>
  <c r="GU2185" i="20"/>
  <c r="GW480" i="20"/>
  <c r="GP917" i="20"/>
  <c r="GV528" i="20"/>
  <c r="GV2641" i="20"/>
  <c r="GW1980" i="20"/>
  <c r="GP1855" i="20"/>
  <c r="GX3573" i="20"/>
  <c r="GQ3919" i="20"/>
  <c r="GV224" i="20"/>
  <c r="GX258" i="20"/>
  <c r="GW2813" i="20"/>
  <c r="GP67" i="20"/>
  <c r="GU733" i="20"/>
  <c r="GQ1565" i="20"/>
  <c r="GP153" i="20"/>
  <c r="GX1403" i="20"/>
  <c r="GT1368" i="20"/>
  <c r="GR1742" i="20"/>
  <c r="GP3228" i="20"/>
  <c r="GQ2134" i="20"/>
  <c r="GU2589" i="20"/>
  <c r="GU2211" i="20"/>
  <c r="GS1436" i="20"/>
  <c r="GQ283" i="20"/>
  <c r="GQ653" i="20"/>
  <c r="GS1203" i="20"/>
  <c r="GP3795" i="20"/>
  <c r="GP1613" i="20"/>
  <c r="GS676" i="20"/>
  <c r="GW1821" i="20"/>
  <c r="GT1283" i="20"/>
  <c r="GR1749" i="20"/>
  <c r="GX3837" i="20"/>
  <c r="GP2328" i="20"/>
  <c r="GQ433" i="20"/>
  <c r="GT1509" i="20"/>
  <c r="GW1104" i="20"/>
  <c r="GW2318" i="20"/>
  <c r="GT3214" i="20"/>
  <c r="GS2610" i="20"/>
  <c r="GX3804" i="20"/>
  <c r="GT2557" i="20"/>
  <c r="GV226" i="20"/>
  <c r="GX1956" i="20"/>
  <c r="GV3760" i="20"/>
  <c r="GQ750" i="20"/>
  <c r="GS2408" i="20"/>
  <c r="GS925" i="20"/>
  <c r="GR3346" i="20"/>
  <c r="GV3616" i="20"/>
  <c r="GT3144" i="20"/>
  <c r="GR3789" i="20"/>
  <c r="GR682" i="20"/>
  <c r="GV1936" i="20"/>
  <c r="GT2260" i="20"/>
  <c r="GQ2403" i="20"/>
  <c r="GP2719" i="20"/>
  <c r="GR2812" i="20"/>
  <c r="GT2551" i="20"/>
  <c r="GQ2481" i="20"/>
  <c r="GP159" i="20"/>
  <c r="GU3140" i="20"/>
  <c r="GR2291" i="20"/>
  <c r="GX3503" i="20"/>
  <c r="GR109" i="20"/>
  <c r="GV127" i="20"/>
  <c r="GW2143" i="20"/>
  <c r="GR2976" i="20"/>
  <c r="GR1630" i="20"/>
  <c r="GU2929" i="20"/>
  <c r="GQ330" i="20"/>
  <c r="GT665" i="20"/>
  <c r="GW3605" i="20"/>
  <c r="GS3548" i="20"/>
  <c r="GP609" i="20"/>
  <c r="GP2748" i="20"/>
  <c r="GT3283" i="20"/>
  <c r="GX1919" i="20"/>
  <c r="GW1202" i="20"/>
  <c r="GP2647" i="20"/>
  <c r="GW2975" i="20"/>
  <c r="GQ3482" i="20"/>
  <c r="GQ1169" i="20"/>
  <c r="GS755" i="20"/>
  <c r="GQ3978" i="20"/>
  <c r="GS2877" i="20"/>
  <c r="GU2678" i="20"/>
  <c r="GV2881" i="20"/>
  <c r="GW3487" i="20"/>
  <c r="GV2077" i="20"/>
  <c r="GR183" i="20"/>
  <c r="GR698" i="20"/>
  <c r="GW378" i="20"/>
  <c r="GW1369" i="20"/>
  <c r="GX2598" i="20"/>
  <c r="GR848" i="20"/>
  <c r="GQ1547" i="20"/>
  <c r="GW41" i="20"/>
  <c r="GQ2242" i="20"/>
  <c r="GU869" i="20"/>
  <c r="GT1916" i="20"/>
  <c r="GT2971" i="20"/>
  <c r="GW3623" i="20"/>
  <c r="GW2855" i="20"/>
  <c r="GQ1261" i="20"/>
  <c r="GQ1178" i="20"/>
  <c r="GQ1979" i="20"/>
  <c r="GT699" i="20"/>
  <c r="GT3738" i="20"/>
  <c r="GR2473" i="20"/>
  <c r="GT2306" i="20"/>
  <c r="GQ1888" i="20"/>
  <c r="GX2288" i="20"/>
  <c r="GT3504" i="20"/>
  <c r="GR2215" i="20"/>
  <c r="GT2679" i="20"/>
  <c r="GR2742" i="20"/>
  <c r="GU2457" i="20"/>
  <c r="GT638" i="20"/>
  <c r="GS1025" i="20"/>
  <c r="GX3968" i="20"/>
  <c r="GU2445" i="20"/>
  <c r="GR1233" i="20"/>
  <c r="GQ1650" i="20"/>
  <c r="GS2975" i="20"/>
  <c r="GV1127" i="20"/>
  <c r="GR3090" i="20"/>
  <c r="GV221" i="20"/>
  <c r="GU2663" i="20"/>
  <c r="GQ2763" i="20"/>
  <c r="GR2503" i="20"/>
  <c r="GV1494" i="20"/>
  <c r="GP3529" i="20"/>
  <c r="GT420" i="20"/>
  <c r="GS1910" i="20"/>
  <c r="GQ1383" i="20"/>
  <c r="GR2620" i="20"/>
  <c r="GV1757" i="20"/>
  <c r="GS1002" i="20"/>
  <c r="GP2220" i="20"/>
  <c r="GR3029" i="20"/>
  <c r="GQ2262" i="20"/>
  <c r="GU387" i="20"/>
  <c r="GV1167" i="20"/>
  <c r="GV2565" i="20"/>
  <c r="GW1803" i="20"/>
  <c r="GP473" i="20"/>
  <c r="GW3016" i="20"/>
  <c r="GU1243" i="20"/>
  <c r="GP2549" i="20"/>
  <c r="GV73" i="20"/>
  <c r="GU3475" i="20"/>
  <c r="GP3475" i="20"/>
  <c r="GV3745" i="20"/>
  <c r="GW241" i="20"/>
  <c r="GP823" i="20"/>
  <c r="GU3833" i="20"/>
  <c r="GW894" i="20"/>
  <c r="GU1491" i="20"/>
  <c r="GR3957" i="20"/>
  <c r="GP1327" i="20"/>
  <c r="GQ1963" i="20"/>
  <c r="GT3633" i="20"/>
  <c r="GT1835" i="20"/>
  <c r="GR1144" i="20"/>
  <c r="GR1990" i="20"/>
  <c r="GV1846" i="20"/>
  <c r="GQ1819" i="20"/>
  <c r="GT2693" i="20"/>
  <c r="GT905" i="20"/>
  <c r="GV1738" i="20"/>
  <c r="GW751" i="20"/>
  <c r="GP2313" i="20"/>
  <c r="GT722" i="20"/>
  <c r="GX108" i="20"/>
  <c r="GR745" i="20"/>
  <c r="GP1511" i="20"/>
  <c r="GW2915" i="20"/>
  <c r="GX3820" i="20"/>
  <c r="GW3808" i="20"/>
  <c r="GP1814" i="20"/>
  <c r="GV853" i="20"/>
  <c r="GV1946" i="20"/>
  <c r="GX3015" i="20"/>
  <c r="GS3007" i="20"/>
  <c r="GR1996" i="20"/>
  <c r="GR3777" i="20"/>
  <c r="GT1647" i="20"/>
  <c r="GQ1106" i="20"/>
  <c r="GT2613" i="20"/>
  <c r="GS1055" i="20"/>
  <c r="GU2305" i="20"/>
  <c r="GP3233" i="20"/>
  <c r="GW711" i="20"/>
  <c r="GW1898" i="20"/>
  <c r="GT2284" i="20"/>
  <c r="GW2383" i="20"/>
  <c r="GX3467" i="20"/>
  <c r="GS1795" i="20"/>
  <c r="GR793" i="20"/>
  <c r="GU2742" i="20"/>
  <c r="GS3022" i="20"/>
  <c r="GV2511" i="20"/>
  <c r="GP644" i="20"/>
  <c r="GX2886" i="20"/>
  <c r="GQ3210" i="20"/>
  <c r="GP82" i="20"/>
  <c r="GR1106" i="20"/>
  <c r="GT3497" i="20"/>
  <c r="GU1571" i="20"/>
  <c r="GT947" i="20"/>
  <c r="GS2584" i="20"/>
  <c r="GW1771" i="20"/>
  <c r="GU2094" i="20"/>
  <c r="GR2946" i="20"/>
  <c r="GT1961" i="20"/>
  <c r="GQ3319" i="20"/>
  <c r="GW231" i="20"/>
  <c r="GT1012" i="20"/>
  <c r="GQ3739" i="20"/>
  <c r="GU105" i="20"/>
  <c r="GQ2503" i="20"/>
  <c r="GR247" i="20"/>
  <c r="GP2491" i="20"/>
  <c r="GQ3269" i="20"/>
  <c r="GS900" i="20"/>
  <c r="GV2912" i="20"/>
  <c r="GS3437" i="20"/>
  <c r="GX249" i="20"/>
  <c r="GW3155" i="20"/>
  <c r="GU3564" i="20"/>
  <c r="GR1722" i="20"/>
  <c r="GS1124" i="20"/>
  <c r="GQ2990" i="20"/>
  <c r="GW2315" i="20"/>
  <c r="GX905" i="20"/>
  <c r="GP23" i="20"/>
  <c r="GR643" i="20"/>
  <c r="GP1616" i="20"/>
  <c r="GR375" i="20"/>
  <c r="GQ2742" i="20"/>
  <c r="GQ1833" i="20"/>
  <c r="GV692" i="20"/>
  <c r="GU2795" i="20"/>
  <c r="GV3665" i="20"/>
  <c r="GV2719" i="20"/>
  <c r="GU2490" i="20"/>
  <c r="GW1823" i="20"/>
  <c r="GQ2290" i="20"/>
  <c r="GS3864" i="20"/>
  <c r="GV1252" i="20"/>
  <c r="GW2434" i="20"/>
  <c r="GV2403" i="20"/>
  <c r="GW1498" i="20"/>
  <c r="GU3856" i="20"/>
  <c r="GR2807" i="20"/>
  <c r="GP1556" i="20"/>
  <c r="GW2600" i="20"/>
  <c r="GW2488" i="20"/>
  <c r="GV1860" i="20"/>
  <c r="GS115" i="20"/>
  <c r="GP2501" i="20"/>
  <c r="GW2264" i="20"/>
  <c r="GX1384" i="20"/>
  <c r="GR1559" i="20"/>
  <c r="GX3105" i="20"/>
  <c r="GS2675" i="20"/>
  <c r="GW3683" i="20"/>
  <c r="GT436" i="20"/>
  <c r="GU3972" i="20"/>
  <c r="GW3042" i="20"/>
  <c r="GW3908" i="20"/>
  <c r="GR1271" i="20"/>
  <c r="GU2596" i="20"/>
  <c r="GR1329" i="20"/>
  <c r="GT2464" i="20"/>
  <c r="GS377" i="20"/>
  <c r="GX549" i="20"/>
  <c r="GW1784" i="20"/>
  <c r="GP1505" i="20"/>
  <c r="GW16" i="20"/>
  <c r="GR929" i="20"/>
  <c r="GV2634" i="20"/>
  <c r="GP959" i="20"/>
  <c r="GR1863" i="20"/>
  <c r="GP1867" i="20"/>
  <c r="GP3124" i="20"/>
  <c r="GP2820" i="20"/>
  <c r="GX2664" i="20"/>
  <c r="GT2501" i="20"/>
  <c r="GV1557" i="20"/>
  <c r="GP1605" i="20"/>
  <c r="GX2252" i="20"/>
  <c r="GQ1231" i="20"/>
  <c r="GT1523" i="20"/>
  <c r="GU3613" i="20"/>
  <c r="GV2051" i="20"/>
  <c r="GX3494" i="20"/>
  <c r="GQ1282" i="20"/>
  <c r="GV1061" i="20"/>
  <c r="GR3313" i="20"/>
  <c r="GU1798" i="20"/>
  <c r="GT3066" i="20"/>
  <c r="GR2260" i="20"/>
  <c r="GT573" i="20"/>
  <c r="GU1984" i="20"/>
  <c r="GX1621" i="20"/>
  <c r="GQ2122" i="20"/>
  <c r="GX3224" i="20"/>
  <c r="GV116" i="20"/>
  <c r="GX438" i="20"/>
  <c r="GW3196" i="20"/>
  <c r="GR650" i="20"/>
  <c r="GP1991" i="20"/>
  <c r="GV1789" i="20"/>
  <c r="GQ3655" i="20"/>
  <c r="GW1253" i="20"/>
  <c r="GU1289" i="20"/>
  <c r="GS1439" i="20"/>
  <c r="GU2885" i="20"/>
  <c r="GS1077" i="20"/>
  <c r="GS629" i="20"/>
  <c r="GX3716" i="20"/>
  <c r="GV3890" i="20"/>
  <c r="GU3682" i="20"/>
  <c r="GW2828" i="20"/>
  <c r="GW3432" i="20"/>
  <c r="GU1762" i="20"/>
  <c r="GR3609" i="20"/>
  <c r="GR758" i="20"/>
  <c r="GR3383" i="20"/>
  <c r="GP3934" i="20"/>
  <c r="GS2387" i="20"/>
  <c r="GV3214" i="20"/>
  <c r="GP3604" i="20"/>
  <c r="GR253" i="20"/>
  <c r="GP1662" i="20"/>
  <c r="GP693" i="20"/>
  <c r="GW3667" i="20"/>
  <c r="GS1579" i="20"/>
  <c r="GU3274" i="20"/>
  <c r="GS3096" i="20"/>
  <c r="GT3891" i="20"/>
  <c r="GU222" i="20"/>
  <c r="GS1613" i="20"/>
  <c r="GP2835" i="20"/>
  <c r="GR576" i="20"/>
  <c r="GS1859" i="20"/>
  <c r="GS1856" i="20"/>
  <c r="GR2705" i="20"/>
  <c r="GW369" i="20"/>
  <c r="GX1530" i="20"/>
  <c r="GW3324" i="20"/>
  <c r="GW3828" i="20"/>
  <c r="GW2617" i="20"/>
  <c r="GS942" i="20"/>
  <c r="GT1188" i="20"/>
  <c r="GP3457" i="20"/>
  <c r="GR2045" i="20"/>
  <c r="GP1017" i="20"/>
  <c r="GX1003" i="20"/>
  <c r="GS3442" i="20"/>
  <c r="GT628" i="20"/>
  <c r="GT1211" i="20"/>
  <c r="GX3817" i="20"/>
  <c r="GR1157" i="20"/>
  <c r="GS1968" i="20"/>
  <c r="GQ1449" i="20"/>
  <c r="GR2097" i="20"/>
  <c r="GS1531" i="20"/>
  <c r="GX1673" i="20"/>
  <c r="GQ2230" i="20"/>
  <c r="GP1376" i="20"/>
  <c r="GV3003" i="20"/>
  <c r="GS1473" i="20"/>
  <c r="GQ2697" i="20"/>
  <c r="GW1479" i="20"/>
  <c r="GR2533" i="20"/>
  <c r="GV1612" i="20"/>
  <c r="GR3080" i="20"/>
  <c r="GP1469" i="20"/>
  <c r="GV1713" i="20"/>
  <c r="GS2013" i="20"/>
  <c r="GW298" i="20"/>
  <c r="GR2945" i="20"/>
  <c r="GP136" i="20"/>
  <c r="GP859" i="20"/>
  <c r="GR585" i="20"/>
  <c r="GW958" i="20"/>
  <c r="GU3129" i="20"/>
  <c r="GR3008" i="20"/>
  <c r="GT2674" i="20"/>
  <c r="GS1633" i="20"/>
  <c r="GW2973" i="20"/>
  <c r="GX3355" i="20"/>
  <c r="GW224" i="20"/>
  <c r="GQ1860" i="20"/>
  <c r="GX3560" i="20"/>
  <c r="GV3245" i="20"/>
  <c r="GW1118" i="20"/>
  <c r="GU1540" i="20"/>
  <c r="GV2848" i="20"/>
  <c r="GR1909" i="20"/>
  <c r="GP1474" i="20"/>
  <c r="GU1010" i="20"/>
  <c r="GT54" i="20"/>
  <c r="GR2955" i="20"/>
  <c r="GS1781" i="20"/>
  <c r="GW3709" i="20"/>
  <c r="GQ1736" i="20"/>
  <c r="GT2656" i="20"/>
  <c r="GQ1841" i="20"/>
  <c r="GU3716" i="20"/>
  <c r="GU2352" i="20"/>
  <c r="GQ2728" i="20"/>
  <c r="GX1196" i="20"/>
  <c r="GT2686" i="20"/>
  <c r="GP3060" i="20"/>
  <c r="GP697" i="20"/>
  <c r="GR2646" i="20"/>
  <c r="GR1276" i="20"/>
  <c r="GS508" i="20"/>
  <c r="GQ1808" i="20"/>
  <c r="GS136" i="20"/>
  <c r="GV2557" i="20"/>
  <c r="GP3246" i="20"/>
  <c r="GR2866" i="20"/>
  <c r="GQ1183" i="20"/>
  <c r="GW3730" i="20"/>
  <c r="GT2113" i="20"/>
  <c r="GR1735" i="20"/>
  <c r="GW2036" i="20"/>
  <c r="GT223" i="20"/>
  <c r="GS818" i="20"/>
  <c r="GT456" i="20"/>
  <c r="GV1097" i="20"/>
  <c r="GR3055" i="20"/>
  <c r="GT3762" i="20"/>
  <c r="GT94" i="20"/>
  <c r="GP2266" i="20"/>
  <c r="GT1532" i="20"/>
  <c r="GV2221" i="20"/>
  <c r="GS1692" i="20"/>
  <c r="GT3236" i="20"/>
  <c r="GS424" i="20"/>
  <c r="GS3601" i="20"/>
  <c r="GQ2397" i="20"/>
  <c r="GX866" i="20"/>
  <c r="GT2219" i="20"/>
  <c r="GS2867" i="20"/>
  <c r="GS3600" i="20"/>
  <c r="GT4001" i="20"/>
  <c r="GS841" i="20"/>
  <c r="GU3033" i="20"/>
  <c r="GR2711" i="20"/>
  <c r="GU764" i="20"/>
  <c r="GV3800" i="20"/>
  <c r="GX3465" i="20"/>
  <c r="GR3096" i="20"/>
  <c r="GW3728" i="20"/>
  <c r="GX3196" i="20"/>
  <c r="GU581" i="20"/>
  <c r="GS1807" i="20"/>
  <c r="GS1504" i="20"/>
  <c r="GR3082" i="20"/>
  <c r="GW946" i="20"/>
  <c r="GW1716" i="20"/>
  <c r="GU785" i="20"/>
  <c r="GQ180" i="20"/>
  <c r="GV123" i="20"/>
  <c r="GU2936" i="20"/>
  <c r="GR147" i="20"/>
  <c r="GW2382" i="20"/>
  <c r="GP3840" i="20"/>
  <c r="GR1513" i="20"/>
  <c r="GX423" i="20"/>
  <c r="GR2692" i="20"/>
  <c r="GU1750" i="20"/>
  <c r="GR1795" i="20"/>
  <c r="GV3464" i="20"/>
  <c r="GV961" i="20"/>
  <c r="GR3022" i="20"/>
  <c r="GW1307" i="20"/>
  <c r="GT3132" i="20"/>
  <c r="GS343" i="20"/>
  <c r="GW3654" i="20"/>
  <c r="GT762" i="20"/>
  <c r="GX1514" i="20"/>
  <c r="GX2318" i="20"/>
  <c r="GV2182" i="20"/>
  <c r="GR1623" i="20"/>
  <c r="GW2395" i="20"/>
  <c r="GU1090" i="20"/>
  <c r="GR2251" i="20"/>
  <c r="GS3157" i="20"/>
  <c r="GT2923" i="20"/>
  <c r="GT3820" i="20"/>
  <c r="GQ882" i="20"/>
  <c r="GR2444" i="20"/>
  <c r="GT3836" i="20"/>
  <c r="GU1408" i="20"/>
  <c r="GW3098" i="20"/>
  <c r="GU933" i="20"/>
  <c r="GP3594" i="20"/>
  <c r="GX2046" i="20"/>
  <c r="GP1756" i="20"/>
  <c r="GR3174" i="20"/>
  <c r="GV287" i="20"/>
  <c r="GU2078" i="20"/>
  <c r="GR1911" i="20"/>
  <c r="GP2529" i="20"/>
  <c r="GT3608" i="20"/>
  <c r="GT1543" i="20"/>
  <c r="GU3828" i="20"/>
  <c r="GP1359" i="20"/>
  <c r="GW2016" i="20"/>
  <c r="GR2404" i="20"/>
  <c r="GW422" i="20"/>
  <c r="GU1374" i="20"/>
  <c r="GQ3164" i="20"/>
  <c r="GX2626" i="20"/>
  <c r="GX3139" i="20"/>
  <c r="GS1691" i="20"/>
  <c r="GV264" i="20"/>
  <c r="GS3639" i="20"/>
  <c r="GU3042" i="20"/>
  <c r="GP1695" i="20"/>
  <c r="GU1773" i="20"/>
  <c r="GP1606" i="20"/>
  <c r="GX1516" i="20"/>
  <c r="GS226" i="20"/>
  <c r="GR739" i="20"/>
  <c r="GU1617" i="20"/>
  <c r="GR2208" i="20"/>
  <c r="GW2417" i="20"/>
  <c r="GW2384" i="20"/>
  <c r="GW1119" i="20"/>
  <c r="GX3288" i="20"/>
  <c r="GQ1291" i="20"/>
  <c r="GT3999" i="20"/>
  <c r="GP2751" i="20"/>
  <c r="GS752" i="20"/>
  <c r="GQ3278" i="20"/>
  <c r="GS2942" i="20"/>
  <c r="GQ3563" i="20"/>
  <c r="GV3636" i="20"/>
  <c r="GR1231" i="20"/>
  <c r="GW2775" i="20"/>
  <c r="GP3064" i="20"/>
  <c r="GW248" i="20"/>
  <c r="GW2358" i="20"/>
  <c r="GS3843" i="20"/>
  <c r="GP1451" i="20"/>
  <c r="GS3081" i="20"/>
  <c r="GX2333" i="20"/>
  <c r="GW3147" i="20"/>
  <c r="GR1475" i="20"/>
  <c r="GR552" i="20"/>
  <c r="GT3493" i="20"/>
  <c r="GT1728" i="20"/>
  <c r="GQ503" i="20"/>
  <c r="GT1133" i="20"/>
  <c r="GU1173" i="20"/>
  <c r="GV2147" i="20"/>
  <c r="GV435" i="20"/>
  <c r="GW719" i="20"/>
  <c r="GS188" i="20"/>
  <c r="GS246" i="20"/>
  <c r="GP2940" i="20"/>
  <c r="GW2990" i="20"/>
  <c r="GV413" i="20"/>
  <c r="GW1323" i="20"/>
  <c r="GV1011" i="20"/>
  <c r="GU2660" i="20"/>
  <c r="GQ927" i="20"/>
  <c r="GQ1236" i="20"/>
  <c r="GR2542" i="20"/>
  <c r="GX2540" i="20"/>
  <c r="GX96" i="20"/>
  <c r="GV3487" i="20"/>
  <c r="GP1560" i="20"/>
  <c r="GS381" i="20"/>
  <c r="GX132" i="20"/>
  <c r="GP2289" i="20"/>
  <c r="GQ3024" i="20"/>
  <c r="GR416" i="20"/>
  <c r="GP3586" i="20"/>
  <c r="GQ2323" i="20"/>
  <c r="GP1947" i="20"/>
  <c r="GX1816" i="20"/>
  <c r="GS3318" i="20"/>
  <c r="GW3396" i="20"/>
  <c r="GV3465" i="20"/>
  <c r="GU2395" i="20"/>
  <c r="GU3460" i="20"/>
  <c r="GS648" i="20"/>
  <c r="GT138" i="20"/>
  <c r="GW3899" i="20"/>
  <c r="GP19" i="20"/>
  <c r="GQ3385" i="20"/>
  <c r="GQ1146" i="20"/>
  <c r="GW3875" i="20"/>
  <c r="GP179" i="20"/>
  <c r="GX47" i="20"/>
  <c r="GX3258" i="20"/>
  <c r="GQ1107" i="20"/>
  <c r="GX3148" i="20"/>
  <c r="GV2398" i="20"/>
  <c r="GQ2933" i="20"/>
  <c r="GW977" i="20"/>
  <c r="GR306" i="20"/>
  <c r="GX2683" i="20"/>
  <c r="GU2766" i="20"/>
  <c r="GV1529" i="20"/>
  <c r="GV2043" i="20"/>
  <c r="GV2734" i="20"/>
  <c r="GW1617" i="20"/>
  <c r="GU560" i="20"/>
  <c r="GP433" i="20"/>
  <c r="GS2595" i="20"/>
  <c r="GP889" i="20"/>
  <c r="GX2415" i="20"/>
  <c r="GW2728" i="20"/>
  <c r="GX273" i="20"/>
  <c r="GR185" i="20"/>
  <c r="GS3568" i="20"/>
  <c r="GX2052" i="20"/>
  <c r="GQ202" i="20"/>
  <c r="GW1086" i="20"/>
  <c r="GR2557" i="20"/>
  <c r="GQ264" i="20"/>
  <c r="GS1641" i="20"/>
  <c r="GV2004" i="20"/>
  <c r="GV2099" i="20"/>
  <c r="GT3113" i="20"/>
  <c r="GV1338" i="20"/>
  <c r="GU206" i="20"/>
  <c r="GR953" i="20"/>
  <c r="GS3761" i="20"/>
  <c r="GS3511" i="20"/>
  <c r="GU3736" i="20"/>
  <c r="GQ1836" i="20"/>
  <c r="GW836" i="20"/>
  <c r="GS2250" i="20"/>
  <c r="GX3647" i="20"/>
  <c r="GX2387" i="20"/>
  <c r="GW2571" i="20"/>
  <c r="GU3602" i="20"/>
  <c r="GS3307" i="20"/>
  <c r="GS1252" i="20"/>
  <c r="GX484" i="20"/>
  <c r="GS156" i="20"/>
  <c r="GS3177" i="20"/>
  <c r="GV90" i="20"/>
  <c r="GU1487" i="20"/>
  <c r="GS464" i="20"/>
  <c r="GW51" i="20"/>
  <c r="GT2714" i="20"/>
  <c r="GW2901" i="20"/>
  <c r="GV236" i="20"/>
  <c r="GU3357" i="20"/>
  <c r="GT898" i="20"/>
  <c r="GV2261" i="20"/>
  <c r="GP3384" i="20"/>
  <c r="GV2010" i="20"/>
  <c r="GR2717" i="20"/>
  <c r="GT3" i="20"/>
  <c r="GQ216" i="20"/>
  <c r="GT204" i="20"/>
  <c r="GW526" i="20"/>
  <c r="GT1773" i="20"/>
  <c r="GV2948" i="20"/>
  <c r="GV1115" i="20"/>
  <c r="GV1104" i="20"/>
  <c r="GW2907" i="20"/>
  <c r="GS3497" i="20"/>
  <c r="GQ1659" i="20"/>
  <c r="GW2090" i="20"/>
  <c r="GX1126" i="20"/>
  <c r="GS639" i="20"/>
  <c r="GX3340" i="20"/>
  <c r="GT84" i="20"/>
  <c r="GU997" i="20"/>
  <c r="GR2934" i="20"/>
  <c r="GX2972" i="20"/>
  <c r="GR1929" i="20"/>
  <c r="GR452" i="20"/>
  <c r="GU934" i="20"/>
  <c r="GW2367" i="20"/>
  <c r="GQ3361" i="20"/>
  <c r="GU1521" i="20"/>
  <c r="GR3917" i="20"/>
  <c r="GR1978" i="20"/>
  <c r="GS2702" i="20"/>
  <c r="GT2182" i="20"/>
  <c r="GU2194" i="20"/>
  <c r="GQ3473" i="20"/>
  <c r="GV3624" i="20"/>
  <c r="GU1143" i="20"/>
  <c r="GT846" i="20"/>
  <c r="GR640" i="20"/>
  <c r="GS1135" i="20"/>
  <c r="GQ1139" i="20"/>
  <c r="GS2317" i="20"/>
  <c r="GU852" i="20"/>
  <c r="GQ3650" i="20"/>
  <c r="GR2691" i="20"/>
  <c r="GU3434" i="20"/>
  <c r="GU2214" i="20"/>
  <c r="GV1067" i="20"/>
  <c r="GQ2144" i="20"/>
  <c r="GX1031" i="20"/>
  <c r="GX1755" i="20"/>
  <c r="GV2031" i="20"/>
  <c r="GR378" i="20"/>
  <c r="GS3752" i="20"/>
  <c r="GT2740" i="20"/>
  <c r="GQ2536" i="20"/>
  <c r="GU322" i="20"/>
  <c r="GW878" i="20"/>
  <c r="GS2181" i="20"/>
  <c r="GS3392" i="20"/>
  <c r="GS3810" i="20"/>
  <c r="GV1839" i="20"/>
  <c r="GW2485" i="20"/>
  <c r="GR2101" i="20"/>
  <c r="GR1628" i="20"/>
  <c r="GP3881" i="20"/>
  <c r="GW816" i="20"/>
  <c r="GX3984" i="20"/>
  <c r="GS2484" i="20"/>
  <c r="GW2939" i="20"/>
  <c r="GX1359" i="20"/>
  <c r="GT1527" i="20"/>
  <c r="GV1769" i="20"/>
  <c r="GV2650" i="20"/>
  <c r="GT2825" i="20"/>
  <c r="GT2814" i="20"/>
  <c r="GT935" i="20"/>
  <c r="GV933" i="20"/>
  <c r="GP145" i="20"/>
  <c r="GR708" i="20"/>
  <c r="GR897" i="20"/>
  <c r="GT140" i="20"/>
  <c r="GT2554" i="20"/>
  <c r="GT2354" i="20"/>
  <c r="GP2962" i="20"/>
  <c r="GT3706" i="20"/>
  <c r="GV1556" i="20"/>
  <c r="GS2096" i="20"/>
  <c r="GS1062" i="20"/>
  <c r="GU3708" i="20"/>
  <c r="GW3481" i="20"/>
  <c r="GU2574" i="20"/>
  <c r="GP2750" i="20"/>
  <c r="GW879" i="20"/>
  <c r="GU1104" i="20"/>
  <c r="GQ2114" i="20"/>
  <c r="GR2886" i="20"/>
  <c r="GP1999" i="20"/>
  <c r="GT3997" i="20"/>
  <c r="GQ891" i="20"/>
  <c r="GX3717" i="20"/>
  <c r="GU3923" i="20"/>
  <c r="GS658" i="20"/>
  <c r="GS1471" i="20"/>
  <c r="GW3527" i="20"/>
  <c r="GQ3764" i="20"/>
  <c r="GQ645" i="20"/>
  <c r="GQ2839" i="20"/>
  <c r="GW3767" i="20"/>
  <c r="GU2792" i="20"/>
  <c r="GX1640" i="20"/>
  <c r="GX1767" i="20"/>
  <c r="GU1904" i="20"/>
  <c r="GV1118" i="20"/>
  <c r="GV553" i="20"/>
  <c r="GU2835" i="20"/>
  <c r="GP1160" i="20"/>
  <c r="GV1181" i="20"/>
  <c r="GS355" i="20"/>
  <c r="GX489" i="20"/>
  <c r="GV3364" i="20"/>
  <c r="GQ2764" i="20"/>
  <c r="GW1135" i="20"/>
  <c r="GQ60" i="20"/>
  <c r="GT2950" i="20"/>
  <c r="GQ2731" i="20"/>
  <c r="GS45" i="20"/>
  <c r="GQ206" i="20"/>
  <c r="GX768" i="20"/>
  <c r="GQ1535" i="20"/>
  <c r="GP3986" i="20"/>
  <c r="GX1915" i="20"/>
  <c r="GP1393" i="20"/>
  <c r="GU2071" i="20"/>
  <c r="GV1955" i="20"/>
  <c r="GT873" i="20"/>
  <c r="GW3745" i="20"/>
  <c r="GP324" i="20"/>
  <c r="GV2014" i="20"/>
  <c r="GU445" i="20"/>
  <c r="GS1591" i="20"/>
  <c r="GP17" i="20"/>
  <c r="GQ207" i="20"/>
  <c r="GQ2427" i="20"/>
  <c r="GQ3685" i="20"/>
  <c r="GV2876" i="20"/>
  <c r="GP2097" i="20"/>
  <c r="GS1643" i="20"/>
  <c r="GU3534" i="20"/>
  <c r="GU2412" i="20"/>
  <c r="GV1880" i="20"/>
  <c r="GP1555" i="20"/>
  <c r="GW101" i="20"/>
  <c r="GV3597" i="20"/>
  <c r="GS1201" i="20"/>
  <c r="GS905" i="20"/>
  <c r="GU11" i="20"/>
  <c r="GS4005" i="20"/>
  <c r="GP1924" i="20"/>
  <c r="GQ1462" i="20"/>
  <c r="GQ1620" i="20"/>
  <c r="GW1917" i="20"/>
  <c r="GT326" i="20"/>
  <c r="GU3929" i="20"/>
  <c r="GT2463" i="20"/>
  <c r="GV2864" i="20"/>
  <c r="GT2866" i="20"/>
  <c r="GU2058" i="20"/>
  <c r="GS1748" i="20"/>
  <c r="GX3259" i="20"/>
  <c r="GP3894" i="20"/>
  <c r="GV110" i="20"/>
  <c r="GP83" i="20"/>
  <c r="GQ778" i="20"/>
  <c r="GU3392" i="20"/>
  <c r="GW2444" i="20"/>
  <c r="GS2201" i="20"/>
  <c r="GP2682" i="20"/>
  <c r="GW2660" i="20"/>
  <c r="GU370" i="20"/>
  <c r="GV1973" i="20"/>
  <c r="GP3697" i="20"/>
  <c r="GU3230" i="20"/>
  <c r="GR551" i="20"/>
  <c r="GW2418" i="20"/>
  <c r="GW30" i="20"/>
  <c r="GQ2594" i="20"/>
  <c r="GW2113" i="20"/>
  <c r="GQ324" i="20"/>
  <c r="GU629" i="20"/>
  <c r="GQ3798" i="20"/>
  <c r="GX3177" i="20"/>
  <c r="GS718" i="20"/>
  <c r="GQ2610" i="20"/>
  <c r="GS2493" i="20"/>
  <c r="GX1843" i="20"/>
  <c r="GW915" i="20"/>
  <c r="GW3195" i="20"/>
  <c r="GS2626" i="20"/>
  <c r="GW3668" i="20"/>
  <c r="GR1026" i="20"/>
  <c r="GQ3" i="20"/>
  <c r="GX203" i="20"/>
  <c r="GX141" i="20"/>
  <c r="GP3422" i="20"/>
  <c r="GV2595" i="20"/>
  <c r="GV2418" i="20"/>
  <c r="GP1251" i="20"/>
  <c r="GT3271" i="20"/>
  <c r="GQ473" i="20"/>
  <c r="GP3679" i="20"/>
  <c r="GQ4000" i="20"/>
  <c r="GR2680" i="20"/>
  <c r="GR384" i="20"/>
  <c r="GP2117" i="20"/>
  <c r="GR804" i="20"/>
  <c r="GQ287" i="20"/>
  <c r="GP77" i="20"/>
  <c r="GV3941" i="20"/>
  <c r="GX2888" i="20"/>
  <c r="GS2849" i="20"/>
  <c r="GX1725" i="20"/>
  <c r="GX508" i="20"/>
  <c r="GR3787" i="20"/>
  <c r="GX2769" i="20"/>
  <c r="GS2962" i="20"/>
  <c r="GP975" i="20"/>
  <c r="GX963" i="20"/>
  <c r="GP480" i="20"/>
  <c r="GW1648" i="20"/>
  <c r="GR1192" i="20"/>
  <c r="GS368" i="20"/>
  <c r="GX1573" i="20"/>
  <c r="GS2466" i="20"/>
  <c r="GW179" i="20"/>
  <c r="GT2203" i="20"/>
  <c r="GT170" i="20"/>
  <c r="GP2585" i="20"/>
  <c r="GV316" i="20"/>
  <c r="GQ1907" i="20"/>
  <c r="GV364" i="20"/>
  <c r="GT1991" i="20"/>
  <c r="GU183" i="20"/>
  <c r="GT720" i="20"/>
  <c r="GX1069" i="20"/>
  <c r="GV1943" i="20"/>
  <c r="GP2085" i="20"/>
  <c r="GW3392" i="20"/>
  <c r="GS2668" i="20"/>
  <c r="GQ3150" i="20"/>
  <c r="GW2635" i="20"/>
  <c r="GR3498" i="20"/>
  <c r="GT2827" i="20"/>
  <c r="GT3338" i="20"/>
  <c r="GW3621" i="20"/>
  <c r="GT1861" i="20"/>
  <c r="GU3177" i="20"/>
  <c r="GU2672" i="20"/>
  <c r="GX3273" i="20"/>
  <c r="GV3936" i="20"/>
  <c r="GS2986" i="20"/>
  <c r="GV1970" i="20"/>
  <c r="GP2214" i="20"/>
  <c r="GS2402" i="20"/>
  <c r="GT1341" i="20"/>
  <c r="GV1986" i="20"/>
  <c r="GP1502" i="20"/>
  <c r="GP3834" i="20"/>
  <c r="GS3035" i="20"/>
  <c r="GU3400" i="20"/>
  <c r="GX68" i="20"/>
  <c r="GR2763" i="20"/>
  <c r="GQ1730" i="20"/>
  <c r="GP3680" i="20"/>
  <c r="GP3665" i="20"/>
  <c r="GQ253" i="20"/>
  <c r="GS739" i="20"/>
  <c r="GX164" i="20"/>
  <c r="GU2791" i="20"/>
  <c r="GX3429" i="20"/>
  <c r="GT1138" i="20"/>
  <c r="GV1739" i="20"/>
  <c r="GT3084" i="20"/>
  <c r="GQ1697" i="20"/>
  <c r="GU885" i="20"/>
  <c r="GP2894" i="20"/>
  <c r="GQ3621" i="20"/>
  <c r="GP3002" i="20"/>
  <c r="GU456" i="20"/>
  <c r="GS3637" i="20"/>
  <c r="GR3146" i="20"/>
  <c r="GR651" i="20"/>
  <c r="GV2971" i="20"/>
  <c r="GP199" i="20"/>
  <c r="GQ1012" i="20"/>
  <c r="GP2617" i="20"/>
  <c r="GU2195" i="20"/>
  <c r="GU2345" i="20"/>
  <c r="GR678" i="20"/>
  <c r="GT3074" i="20"/>
  <c r="GR238" i="20"/>
  <c r="GS145" i="20"/>
  <c r="GR3226" i="20"/>
  <c r="GX2953" i="20"/>
  <c r="GQ1582" i="20"/>
  <c r="GU754" i="20"/>
  <c r="GT2235" i="20"/>
  <c r="GS919" i="20"/>
  <c r="GQ2669" i="20"/>
  <c r="GW1045" i="20"/>
  <c r="GU3925" i="20"/>
  <c r="GS1845" i="20"/>
  <c r="GS564" i="20"/>
  <c r="GU3908" i="20"/>
  <c r="GX2378" i="20"/>
  <c r="GX1227" i="20"/>
  <c r="GX2044" i="20"/>
  <c r="GX1766" i="20"/>
  <c r="GS4000" i="20"/>
  <c r="GW1999" i="20"/>
  <c r="GP1026" i="20"/>
  <c r="GQ3593" i="20"/>
  <c r="GS3280" i="20"/>
  <c r="GW2812" i="20"/>
  <c r="GT1676" i="20"/>
  <c r="GT1324" i="20"/>
  <c r="GQ1283" i="20"/>
  <c r="GT2730" i="20"/>
  <c r="GW1403" i="20"/>
  <c r="GV1571" i="20"/>
  <c r="GQ2569" i="20"/>
  <c r="GU2317" i="20"/>
  <c r="GT171" i="20"/>
  <c r="GU2701" i="20"/>
  <c r="GU1949" i="20"/>
  <c r="GV2801" i="20"/>
  <c r="GP1478" i="20"/>
  <c r="GV759" i="20"/>
  <c r="GV2130" i="20"/>
  <c r="GW1657" i="20"/>
  <c r="GQ3752" i="20"/>
  <c r="GR498" i="20"/>
  <c r="GU3490" i="20"/>
  <c r="GR918" i="20"/>
  <c r="GQ2695" i="20"/>
  <c r="GT3421" i="20"/>
  <c r="GX1507" i="20"/>
  <c r="GW471" i="20"/>
  <c r="GU1445" i="20"/>
  <c r="GX2673" i="20"/>
  <c r="GS2212" i="20"/>
  <c r="GX2818" i="20"/>
  <c r="GP326" i="20"/>
  <c r="GQ3619" i="20"/>
  <c r="GS73" i="20"/>
  <c r="GP1973" i="20"/>
  <c r="GP461" i="20"/>
  <c r="GX1086" i="20"/>
  <c r="GQ745" i="20"/>
  <c r="GX3498" i="20"/>
  <c r="GU853" i="20"/>
  <c r="GV3768" i="20"/>
  <c r="GV2855" i="20"/>
  <c r="GV3847" i="20"/>
  <c r="GT86" i="20"/>
  <c r="GV3471" i="20"/>
  <c r="GS1539" i="20"/>
  <c r="GS3886" i="20"/>
  <c r="GW3328" i="20"/>
  <c r="GR548" i="20"/>
  <c r="GT3442" i="20"/>
  <c r="GP236" i="20"/>
  <c r="GV806" i="20"/>
  <c r="GS3877" i="20"/>
  <c r="GR1880" i="20"/>
  <c r="GS3750" i="20"/>
  <c r="GV3502" i="20"/>
  <c r="GR137" i="20"/>
  <c r="GQ3610" i="20"/>
  <c r="GR530" i="20"/>
  <c r="GP177" i="20"/>
  <c r="GX3895" i="20"/>
  <c r="GP3459" i="20"/>
  <c r="GS2193" i="20"/>
  <c r="GV1330" i="20"/>
  <c r="GU3327" i="20"/>
  <c r="GV690" i="20"/>
  <c r="GS662" i="20"/>
  <c r="GV1205" i="20"/>
  <c r="GQ2465" i="20"/>
  <c r="GV3915" i="20"/>
  <c r="GX2349" i="20"/>
  <c r="GQ3390" i="20"/>
  <c r="GQ96" i="20"/>
  <c r="GW399" i="20"/>
  <c r="GU93" i="20"/>
  <c r="GT3307" i="20"/>
  <c r="GX3572" i="20"/>
  <c r="GQ3567" i="20"/>
  <c r="GT3770" i="20"/>
  <c r="GS2475" i="20"/>
  <c r="GP2599" i="20"/>
  <c r="GT2178" i="20"/>
  <c r="GW211" i="20"/>
  <c r="GU3589" i="20"/>
  <c r="GT1564" i="20"/>
  <c r="GQ966" i="20"/>
  <c r="GR3640" i="20"/>
  <c r="GU1345" i="20"/>
  <c r="GT3091" i="20"/>
  <c r="GR1558" i="20"/>
  <c r="GV1500" i="20"/>
  <c r="GV3644" i="20"/>
  <c r="GP2946" i="20"/>
  <c r="GQ129" i="20"/>
  <c r="GU2332" i="20"/>
  <c r="GX1321" i="20"/>
  <c r="GX2869" i="20"/>
  <c r="GW99" i="20"/>
  <c r="GU2192" i="20"/>
  <c r="GT1077" i="20"/>
  <c r="GU2093" i="20"/>
  <c r="GS416" i="20"/>
  <c r="GV168" i="20"/>
  <c r="GW1454" i="20"/>
  <c r="GT1158" i="20"/>
  <c r="GQ342" i="20"/>
  <c r="GP3197" i="20"/>
  <c r="GV3488" i="20"/>
  <c r="GQ2506" i="20"/>
  <c r="GT2535" i="20"/>
  <c r="GP691" i="20"/>
  <c r="GU3232" i="20"/>
  <c r="GU29" i="20"/>
  <c r="GV176" i="20"/>
  <c r="GW3748" i="20"/>
  <c r="GT1514" i="20"/>
  <c r="GW2202" i="20"/>
  <c r="GV2525" i="20"/>
  <c r="GT1398" i="20"/>
  <c r="GP501" i="20"/>
  <c r="GU3465" i="20"/>
  <c r="GS1848" i="20"/>
  <c r="GS3789" i="20"/>
  <c r="GX1472" i="20"/>
  <c r="GQ3315" i="20"/>
  <c r="GP1031" i="20"/>
  <c r="GQ3010" i="20"/>
  <c r="GR2021" i="20"/>
  <c r="GQ2181" i="20"/>
  <c r="GT3187" i="20"/>
  <c r="GP2832" i="20"/>
  <c r="GP2464" i="20"/>
  <c r="GV748" i="20"/>
  <c r="GQ3387" i="20"/>
  <c r="GU3115" i="20"/>
  <c r="GU914" i="20"/>
  <c r="GW1693" i="20"/>
  <c r="GP2382" i="20"/>
  <c r="GR3575" i="20"/>
  <c r="GR969" i="20"/>
  <c r="GP129" i="20"/>
  <c r="GW524" i="20"/>
  <c r="GQ3542" i="20"/>
  <c r="GX2578" i="20"/>
  <c r="GR2880" i="20"/>
  <c r="GS3435" i="20"/>
  <c r="GU3722" i="20"/>
  <c r="GX3452" i="20"/>
  <c r="GP2078" i="20"/>
  <c r="GS3575" i="20"/>
  <c r="GV3291" i="20"/>
  <c r="GS2322" i="20"/>
  <c r="GS3213" i="20"/>
  <c r="GX309" i="20"/>
  <c r="GR2069" i="20"/>
  <c r="GW2310" i="20"/>
  <c r="GP1309" i="20"/>
  <c r="GQ365" i="20"/>
  <c r="GW2220" i="20"/>
  <c r="GQ1756" i="20"/>
  <c r="GW3590" i="20"/>
  <c r="GP3707" i="20"/>
  <c r="GT3948" i="20"/>
  <c r="GP1636" i="20"/>
  <c r="GQ3247" i="20"/>
  <c r="GT2173" i="20"/>
  <c r="GV2289" i="20"/>
  <c r="GX992" i="20"/>
  <c r="GV3891" i="20"/>
  <c r="GR2862" i="20"/>
  <c r="GS3464" i="20"/>
  <c r="GT889" i="20"/>
  <c r="GV1413" i="20"/>
  <c r="GT1599" i="20"/>
  <c r="GT3806" i="20"/>
  <c r="GU991" i="20"/>
  <c r="GR3886" i="20"/>
  <c r="GT1854" i="20"/>
  <c r="GW3240" i="20"/>
  <c r="GW3998" i="20"/>
  <c r="GX3019" i="20"/>
  <c r="GQ3972" i="20"/>
  <c r="GS3210" i="20"/>
  <c r="GV2135" i="20"/>
  <c r="GS3622" i="20"/>
  <c r="GW1652" i="20"/>
  <c r="GQ2593" i="20"/>
  <c r="GS937" i="20"/>
  <c r="GP530" i="20"/>
  <c r="GU1602" i="20"/>
  <c r="GX1539" i="20"/>
  <c r="GX648" i="20"/>
  <c r="GS1067" i="20"/>
  <c r="GU2120" i="20"/>
  <c r="GQ1046" i="20"/>
  <c r="GU2985" i="20"/>
  <c r="GV1031" i="20"/>
  <c r="GV3109" i="20"/>
  <c r="GS601" i="20"/>
  <c r="GV152" i="20"/>
  <c r="GU3914" i="20"/>
  <c r="GW1109" i="20"/>
  <c r="GR175" i="20"/>
  <c r="GS3334" i="20"/>
  <c r="GW470" i="20"/>
  <c r="GS3008" i="20"/>
  <c r="GT3343" i="20"/>
  <c r="GT938" i="20"/>
  <c r="GR2135" i="20"/>
  <c r="GW2210" i="20"/>
  <c r="GW2215" i="20"/>
  <c r="GQ3835" i="20"/>
  <c r="GW2671" i="20"/>
  <c r="GR3811" i="20"/>
  <c r="GX2535" i="20"/>
  <c r="GP3270" i="20"/>
  <c r="GU1257" i="20"/>
  <c r="GX2367" i="20"/>
  <c r="GR1161" i="20"/>
  <c r="GS492" i="20"/>
  <c r="GU4008" i="20"/>
  <c r="GP3560" i="20"/>
  <c r="GR2343" i="20"/>
  <c r="GV2775" i="20"/>
  <c r="GW909" i="20"/>
  <c r="GV1063" i="20"/>
  <c r="GS134" i="20"/>
  <c r="GR386" i="20"/>
  <c r="GQ255" i="20"/>
  <c r="GX686" i="20"/>
  <c r="GU1139" i="20"/>
  <c r="GX372" i="20"/>
  <c r="GP2179" i="20"/>
  <c r="GV3804" i="20"/>
  <c r="GP512" i="20"/>
  <c r="GV1083" i="20"/>
  <c r="GS830" i="20"/>
  <c r="GQ43" i="20"/>
  <c r="GU177" i="20"/>
  <c r="GR1248" i="20"/>
  <c r="GX705" i="20"/>
  <c r="GQ3107" i="20"/>
  <c r="GP3657" i="20"/>
  <c r="GU3537" i="20"/>
  <c r="GQ3375" i="20"/>
  <c r="GT1498" i="20"/>
  <c r="GW2581" i="20"/>
  <c r="GS3753" i="20"/>
  <c r="GP3469" i="20"/>
  <c r="GT3952" i="20"/>
  <c r="GP2581" i="20"/>
  <c r="GP1154" i="20"/>
  <c r="GP910" i="20"/>
  <c r="GS2244" i="20"/>
  <c r="GQ2412" i="20"/>
  <c r="GT1756" i="20"/>
  <c r="GW1060" i="20"/>
  <c r="GQ2320" i="20"/>
  <c r="GS106" i="20"/>
  <c r="GW587" i="20"/>
  <c r="GQ3534" i="20"/>
  <c r="GW3630" i="20"/>
  <c r="GX3471" i="20"/>
  <c r="GW18" i="20"/>
  <c r="GS2897" i="20"/>
  <c r="GV3489" i="20"/>
  <c r="GR705" i="20"/>
  <c r="GX2376" i="20"/>
  <c r="GP2461" i="20"/>
  <c r="GW2777" i="20"/>
  <c r="GW2966" i="20"/>
  <c r="GP799" i="20"/>
  <c r="GP2059" i="20"/>
  <c r="GU1335" i="20"/>
  <c r="GU536" i="20"/>
  <c r="GU2700" i="20"/>
  <c r="GT3310" i="20"/>
  <c r="GX3996" i="20"/>
  <c r="GU1591" i="20"/>
  <c r="GQ1761" i="20"/>
  <c r="GU3449" i="20"/>
  <c r="GV2383" i="20"/>
  <c r="GT2311" i="20"/>
  <c r="GR2768" i="20"/>
  <c r="GT858" i="20"/>
  <c r="GP3432" i="20"/>
  <c r="GW486" i="20"/>
  <c r="GW2771" i="20"/>
  <c r="GT1464" i="20"/>
  <c r="GQ2772" i="20"/>
  <c r="GX1348" i="20"/>
  <c r="GU3393" i="20"/>
  <c r="GU1504" i="20"/>
  <c r="GR2423" i="20"/>
  <c r="GP2941" i="20"/>
  <c r="GR2919" i="20"/>
  <c r="GW3428" i="20"/>
  <c r="GV910" i="20"/>
  <c r="GP2928" i="20"/>
  <c r="GP1200" i="20"/>
  <c r="GP1839" i="20"/>
  <c r="GV980" i="20"/>
  <c r="GS3772" i="20"/>
  <c r="GT2985" i="20"/>
  <c r="GT1675" i="20"/>
  <c r="GX3917" i="20"/>
  <c r="GQ1060" i="20"/>
  <c r="GV2416" i="20"/>
  <c r="GP311" i="20"/>
  <c r="GX91" i="20"/>
  <c r="GX3516" i="20"/>
  <c r="GR1214" i="20"/>
  <c r="GW2769" i="20"/>
  <c r="GX2236" i="20"/>
  <c r="GV3821" i="20"/>
  <c r="GP2641" i="20"/>
  <c r="GR103" i="20"/>
  <c r="GQ3709" i="20"/>
  <c r="GU2032" i="20"/>
  <c r="GQ3847" i="20"/>
  <c r="GT2700" i="20"/>
  <c r="GP2492" i="20"/>
  <c r="GX1451" i="20"/>
  <c r="GU1328" i="20"/>
  <c r="GW2146" i="20"/>
  <c r="GS1618" i="20"/>
  <c r="GU3635" i="20"/>
  <c r="GU2243" i="20"/>
  <c r="GW2361" i="20"/>
  <c r="GX3315" i="20"/>
  <c r="GP323" i="20"/>
  <c r="GS1280" i="20"/>
  <c r="GS3298" i="20"/>
  <c r="GP3550" i="20"/>
  <c r="GT3062" i="20"/>
  <c r="GT3290" i="20"/>
  <c r="GR1985" i="20"/>
  <c r="GV1600" i="20"/>
  <c r="GQ2647" i="20"/>
  <c r="GQ601" i="20"/>
  <c r="GQ1203" i="20"/>
  <c r="GU2510" i="20"/>
  <c r="GQ1325" i="20"/>
  <c r="GS869" i="20"/>
  <c r="GX510" i="20"/>
  <c r="GW184" i="20"/>
  <c r="GS558" i="20"/>
  <c r="GR2013" i="20"/>
  <c r="GV3762" i="20"/>
  <c r="GP1729" i="20"/>
  <c r="GR1369" i="20"/>
  <c r="GS956" i="20"/>
  <c r="GW340" i="20"/>
  <c r="GQ122" i="20"/>
  <c r="GW2013" i="20"/>
  <c r="GQ564" i="20"/>
  <c r="GV3187" i="20"/>
  <c r="GT2323" i="20"/>
  <c r="GU861" i="20"/>
  <c r="GR2099" i="20"/>
  <c r="GP3591" i="20"/>
  <c r="GX209" i="20"/>
  <c r="GT3135" i="20"/>
  <c r="GP3209" i="20"/>
  <c r="GP3401" i="20"/>
  <c r="GQ1883" i="20"/>
  <c r="GR171" i="20"/>
  <c r="GS222" i="20"/>
  <c r="GP2915" i="20"/>
  <c r="GR1669" i="20"/>
  <c r="GX3031" i="20"/>
  <c r="GP1595" i="20"/>
  <c r="GQ1076" i="20"/>
  <c r="GR2528" i="20"/>
  <c r="GX24" i="20"/>
  <c r="GW1745" i="20"/>
  <c r="GU3956" i="20"/>
  <c r="GX3061" i="20"/>
  <c r="GQ936" i="20"/>
  <c r="GW489" i="20"/>
  <c r="GP2816" i="20"/>
  <c r="GR335" i="20"/>
  <c r="GQ3936" i="20"/>
  <c r="GT1898" i="20"/>
  <c r="GW1541" i="20"/>
  <c r="GU2694" i="20"/>
  <c r="GU3287" i="20"/>
  <c r="GV2623" i="20"/>
  <c r="GU989" i="20"/>
  <c r="GW1408" i="20"/>
  <c r="GX2081" i="20"/>
  <c r="GP3317" i="20"/>
  <c r="GW956" i="20"/>
  <c r="GQ79" i="20"/>
  <c r="GQ3176" i="20"/>
  <c r="GX1984" i="20"/>
  <c r="GX2234" i="20"/>
  <c r="GV2702" i="20"/>
  <c r="GR3523" i="20"/>
  <c r="GQ114" i="20"/>
  <c r="GV79" i="20"/>
  <c r="GR3559" i="20"/>
  <c r="GQ501" i="20"/>
  <c r="GX665" i="20"/>
  <c r="GU2822" i="20"/>
  <c r="GV2533" i="20"/>
  <c r="GP3518" i="20"/>
  <c r="GW3802" i="20"/>
  <c r="GQ3463" i="20"/>
  <c r="GR2575" i="20"/>
  <c r="GR2088" i="20"/>
  <c r="GQ1258" i="20"/>
  <c r="GT3381" i="20"/>
  <c r="GW2089" i="20"/>
  <c r="GT1998" i="20"/>
  <c r="GU776" i="20"/>
  <c r="GW1599" i="20"/>
  <c r="GU1580" i="20"/>
  <c r="GX2573" i="20"/>
  <c r="GW427" i="20"/>
  <c r="GW854" i="20"/>
  <c r="GT3563" i="20"/>
  <c r="GR1661" i="20"/>
  <c r="GW962" i="20"/>
  <c r="GP2997" i="20"/>
  <c r="GX3228" i="20"/>
  <c r="GX625" i="20"/>
  <c r="GQ1354" i="20"/>
  <c r="GQ3600" i="20"/>
  <c r="GX3802" i="20"/>
  <c r="GW637" i="20"/>
  <c r="GQ1652" i="20"/>
  <c r="GW514" i="20"/>
  <c r="GS819" i="20"/>
  <c r="GR3592" i="20"/>
  <c r="GQ1850" i="20"/>
  <c r="GX2990" i="20"/>
  <c r="GW3276" i="20"/>
  <c r="GU3179" i="20"/>
  <c r="GX1088" i="20"/>
  <c r="GR1224" i="20"/>
  <c r="GU1165" i="20"/>
  <c r="GX2731" i="20"/>
  <c r="GP1513" i="20"/>
  <c r="GW1493" i="20"/>
  <c r="GT3365" i="20"/>
  <c r="GW2170" i="20"/>
  <c r="GT2446" i="20"/>
  <c r="GR922" i="20"/>
  <c r="GP3821" i="20"/>
  <c r="GW1487" i="20"/>
  <c r="GR3342" i="20"/>
  <c r="GT1784" i="20"/>
  <c r="GU3002" i="20"/>
  <c r="GR2490" i="20"/>
  <c r="GR2803" i="20"/>
  <c r="GP172" i="20"/>
  <c r="GX1666" i="20"/>
  <c r="GV960" i="20"/>
  <c r="GX2135" i="20"/>
  <c r="GR3192" i="20"/>
  <c r="GQ2748" i="20"/>
  <c r="GP2797" i="20"/>
  <c r="GP2412" i="20"/>
  <c r="GU2068" i="20"/>
  <c r="GS917" i="20"/>
  <c r="GV122" i="20"/>
  <c r="GX1304" i="20"/>
  <c r="GT2510" i="20"/>
  <c r="GU3574" i="20"/>
  <c r="GV3755" i="20"/>
  <c r="GQ85" i="20"/>
  <c r="GT871" i="20"/>
  <c r="GQ1776" i="20"/>
  <c r="GU2381" i="20"/>
  <c r="GP2767" i="20"/>
  <c r="GT393" i="20"/>
  <c r="GS3508" i="20"/>
  <c r="GQ319" i="20"/>
  <c r="GX233" i="20"/>
  <c r="GW920" i="20"/>
  <c r="GX359" i="20"/>
  <c r="GQ741" i="20"/>
  <c r="GV1538" i="20"/>
  <c r="GW741" i="20"/>
  <c r="GS3489" i="20"/>
  <c r="GW3947" i="20"/>
  <c r="GP3125" i="20"/>
  <c r="GU2045" i="20"/>
  <c r="GX1809" i="20"/>
  <c r="GW2124" i="20"/>
  <c r="GP2386" i="20"/>
  <c r="GR1763" i="20"/>
  <c r="GQ2232" i="20"/>
  <c r="GP1406" i="20"/>
  <c r="GP2045" i="20"/>
  <c r="GS393" i="20"/>
  <c r="GU1198" i="20"/>
  <c r="GX3731" i="20"/>
  <c r="GR668" i="20"/>
  <c r="GS3218" i="20"/>
  <c r="GS1467" i="20"/>
  <c r="GT3120" i="20"/>
  <c r="GR2840" i="20"/>
  <c r="GX2649" i="20"/>
  <c r="GS254" i="20"/>
  <c r="GX2727" i="20"/>
  <c r="GQ1684" i="20"/>
  <c r="GP3396" i="20"/>
  <c r="GS3795" i="20"/>
  <c r="GU1974" i="20"/>
  <c r="GV578" i="20"/>
  <c r="GS2653" i="20"/>
  <c r="GR1885" i="20"/>
  <c r="GS655" i="20"/>
  <c r="GV2567" i="20"/>
  <c r="GU3170" i="20"/>
  <c r="GR1221" i="20"/>
  <c r="GV3436" i="20"/>
  <c r="GW3489" i="20"/>
  <c r="GS2747" i="20"/>
  <c r="GQ1324" i="20"/>
  <c r="GR812" i="20"/>
  <c r="GW737" i="20"/>
  <c r="GS1231" i="20"/>
  <c r="GR2322" i="20"/>
  <c r="GV3559" i="20"/>
  <c r="GW1737" i="20"/>
  <c r="GX1355" i="20"/>
  <c r="GV117" i="20"/>
  <c r="GV3475" i="20"/>
  <c r="GS2378" i="20"/>
  <c r="GQ2724" i="20"/>
  <c r="GR1079" i="20"/>
  <c r="GT521" i="20"/>
  <c r="GU1519" i="20"/>
  <c r="GS2738" i="20"/>
  <c r="GT3256" i="20"/>
  <c r="GW2399" i="20"/>
  <c r="GU348" i="20"/>
  <c r="GX477" i="20"/>
  <c r="GP885" i="20"/>
  <c r="GP2929" i="20"/>
  <c r="GP1055" i="20"/>
  <c r="GX162" i="20"/>
  <c r="GP759" i="20"/>
  <c r="GT3804" i="20"/>
  <c r="GS1973" i="20"/>
  <c r="GP2036" i="20"/>
  <c r="GT1910" i="20"/>
  <c r="GP2665" i="20"/>
  <c r="GU806" i="20"/>
  <c r="GT843" i="20"/>
  <c r="GP3079" i="20"/>
  <c r="GR1392" i="20"/>
  <c r="GU2155" i="20"/>
  <c r="GU3034" i="20"/>
  <c r="GU704" i="20"/>
  <c r="GT1495" i="20"/>
  <c r="GU653" i="20"/>
  <c r="GT3624" i="20"/>
  <c r="GS3825" i="20"/>
  <c r="GU3987" i="20"/>
  <c r="GV2425" i="20"/>
  <c r="GP10" i="20"/>
  <c r="GQ485" i="20"/>
  <c r="GQ1523" i="20"/>
  <c r="GX2686" i="20"/>
  <c r="GW83" i="20"/>
  <c r="GS521" i="20"/>
  <c r="GS1064" i="20"/>
  <c r="GQ3824" i="20"/>
  <c r="GR1920" i="20"/>
  <c r="GW117" i="20"/>
  <c r="GS1118" i="20"/>
  <c r="GU3774" i="20"/>
  <c r="GS1563" i="20"/>
  <c r="GX2991" i="20"/>
  <c r="GR3245" i="20"/>
  <c r="GX3553" i="20"/>
  <c r="GT3614" i="20"/>
  <c r="GU555" i="20"/>
  <c r="GP3165" i="20"/>
  <c r="GR3314" i="20"/>
  <c r="GS3876" i="20"/>
  <c r="GX803" i="20"/>
  <c r="GX956" i="20"/>
  <c r="GW2260" i="20"/>
  <c r="GX2647" i="20"/>
  <c r="GW3781" i="20"/>
  <c r="GW2325" i="20"/>
  <c r="GS505" i="20"/>
  <c r="GQ208" i="20"/>
  <c r="GT291" i="20"/>
  <c r="GP3688" i="20"/>
  <c r="GW1928" i="20"/>
  <c r="GW1088" i="20"/>
  <c r="GX1011" i="20"/>
  <c r="GR3375" i="20"/>
  <c r="GU2768" i="20"/>
  <c r="GT221" i="20"/>
  <c r="GP1089" i="20"/>
  <c r="GW2047" i="20"/>
  <c r="GX502" i="20"/>
  <c r="GR1078" i="20"/>
  <c r="GQ1396" i="20"/>
  <c r="GW1799" i="20"/>
  <c r="GX2539" i="20"/>
  <c r="GU1449" i="20"/>
  <c r="GQ549" i="20"/>
  <c r="GV2588" i="20"/>
  <c r="GQ1942" i="20"/>
  <c r="GX3079" i="20"/>
  <c r="GS3696" i="20"/>
  <c r="GR2471" i="20"/>
  <c r="GT2737" i="20"/>
  <c r="GX616" i="20"/>
  <c r="GW1982" i="20"/>
  <c r="GT2687" i="20"/>
  <c r="GP1660" i="20"/>
  <c r="GR3131" i="20"/>
  <c r="GS2835" i="20"/>
  <c r="GV1862" i="20"/>
  <c r="GX1349" i="20"/>
  <c r="GV577" i="20"/>
  <c r="GW2794" i="20"/>
  <c r="GS1262" i="20"/>
  <c r="GP2436" i="20"/>
  <c r="GU1111" i="20"/>
  <c r="GP1444" i="20"/>
  <c r="GR549" i="20"/>
  <c r="GV1447" i="20"/>
  <c r="GX2926" i="20"/>
  <c r="GX139" i="20"/>
  <c r="GW269" i="20"/>
  <c r="GX1113" i="20"/>
  <c r="GW3726" i="20"/>
  <c r="GU1919" i="20"/>
  <c r="GP3758" i="20"/>
  <c r="GU1319" i="20"/>
  <c r="GX378" i="20"/>
  <c r="GU846" i="20"/>
  <c r="GX3843" i="20"/>
  <c r="GX1066" i="20"/>
  <c r="GU82" i="20"/>
  <c r="GV3396" i="20"/>
  <c r="GV255" i="20"/>
  <c r="GU2532" i="20"/>
  <c r="GU2686" i="20"/>
  <c r="GS8" i="20"/>
  <c r="GW684" i="20"/>
  <c r="GU529" i="20"/>
  <c r="GS351" i="20"/>
  <c r="GT994" i="20"/>
  <c r="GR1565" i="20"/>
  <c r="GW304" i="20"/>
  <c r="GT3124" i="20"/>
  <c r="GT3839" i="20"/>
  <c r="GP578" i="20"/>
  <c r="GU2939" i="20"/>
  <c r="GU647" i="20"/>
  <c r="GU2146" i="20"/>
  <c r="GP3322" i="20"/>
  <c r="GR3276" i="20"/>
  <c r="GW2773" i="20"/>
  <c r="GQ3060" i="20"/>
  <c r="GR3032" i="20"/>
  <c r="GV2640" i="20"/>
  <c r="GP1733" i="20"/>
  <c r="GW2885" i="20"/>
  <c r="GV3917" i="20"/>
  <c r="GQ2476" i="20"/>
  <c r="GS2870" i="20"/>
  <c r="GP542" i="20"/>
  <c r="GU1526" i="20"/>
  <c r="GV2631" i="20"/>
  <c r="GU3771" i="20"/>
  <c r="GT3005" i="20"/>
  <c r="GU1280" i="20"/>
  <c r="GQ1286" i="20"/>
  <c r="GS1538" i="20"/>
  <c r="GR770" i="20"/>
  <c r="GR1164" i="20"/>
  <c r="GS698" i="20"/>
  <c r="GX594" i="20"/>
  <c r="GT1169" i="20"/>
  <c r="GR3590" i="20"/>
  <c r="GS2879" i="20"/>
  <c r="GX2916" i="20"/>
  <c r="GQ3258" i="20"/>
  <c r="GT3484" i="20"/>
  <c r="GR2753" i="20"/>
  <c r="GU2468" i="20"/>
  <c r="GQ1327" i="20"/>
  <c r="GW3741" i="20"/>
  <c r="GS2884" i="20"/>
  <c r="GR1833" i="20"/>
  <c r="GV2168" i="20"/>
  <c r="GU2576" i="20"/>
  <c r="GS399" i="20"/>
  <c r="GR3869" i="20"/>
  <c r="GW449" i="20"/>
  <c r="GV2865" i="20"/>
  <c r="GP1468" i="20"/>
  <c r="GP2800" i="20"/>
  <c r="GU1415" i="20"/>
  <c r="GS537" i="20"/>
  <c r="GU3238" i="20"/>
  <c r="GT556" i="20"/>
  <c r="GQ2603" i="20"/>
  <c r="GP317" i="20"/>
  <c r="GP1289" i="20"/>
  <c r="GQ3186" i="20"/>
  <c r="GW3579" i="20"/>
  <c r="GP2948" i="20"/>
  <c r="GS200" i="20"/>
  <c r="GV3809" i="20"/>
  <c r="GR1815" i="20"/>
  <c r="GU2142" i="20"/>
  <c r="GT2934" i="20"/>
  <c r="GW3182" i="20"/>
  <c r="GR2824" i="20"/>
  <c r="GV2089" i="20"/>
  <c r="GS1644" i="20"/>
  <c r="GS2114" i="20"/>
  <c r="GX967" i="20"/>
  <c r="GT1359" i="20"/>
  <c r="GP3161" i="20"/>
  <c r="GQ1075" i="20"/>
  <c r="GS90" i="20"/>
  <c r="GS2523" i="20"/>
  <c r="GW1302" i="20"/>
  <c r="GV954" i="20"/>
  <c r="GU1102" i="20"/>
  <c r="GT1484" i="20"/>
  <c r="GV939" i="20"/>
  <c r="GT1081" i="20"/>
  <c r="GQ3103" i="20"/>
  <c r="GV2336" i="20"/>
  <c r="GW2589" i="20"/>
  <c r="GX618" i="20"/>
  <c r="GR1053" i="20"/>
  <c r="GT1177" i="20"/>
  <c r="GQ1225" i="20"/>
  <c r="GX2078" i="20"/>
  <c r="GT1608" i="20"/>
  <c r="GX2722" i="20"/>
  <c r="GS385" i="20"/>
  <c r="GU1574" i="20"/>
  <c r="GX1765" i="20"/>
  <c r="GT1689" i="20"/>
  <c r="GV3841" i="20"/>
  <c r="GU22" i="20"/>
  <c r="GQ660" i="20"/>
  <c r="GP597" i="20"/>
  <c r="GX3389" i="20"/>
  <c r="GS2237" i="20"/>
  <c r="GS68" i="20"/>
  <c r="GP3788" i="20"/>
  <c r="GU3454" i="20"/>
  <c r="GV1825" i="20"/>
  <c r="GQ1270" i="20"/>
  <c r="GV2350" i="20"/>
  <c r="GV450" i="20"/>
  <c r="GP2053" i="20"/>
  <c r="GV3974" i="20"/>
  <c r="GX990" i="20"/>
  <c r="GU1422" i="20"/>
  <c r="GQ919" i="20"/>
  <c r="GX1157" i="20"/>
  <c r="GV3425" i="20"/>
  <c r="GW2248" i="20"/>
  <c r="GU2877" i="20"/>
  <c r="GQ3625" i="20"/>
  <c r="GX1373" i="20"/>
  <c r="GT2848" i="20"/>
  <c r="GT3564" i="20"/>
  <c r="GU964" i="20"/>
  <c r="GT236" i="20"/>
  <c r="GX2736" i="20"/>
  <c r="GR2245" i="20"/>
  <c r="GV1458" i="20"/>
  <c r="GS2129" i="20"/>
  <c r="GV981" i="20"/>
  <c r="GU1791" i="20"/>
  <c r="GW1321" i="20"/>
  <c r="GP2389" i="20"/>
  <c r="GT532" i="20"/>
  <c r="GQ1343" i="20"/>
  <c r="GR3519" i="20"/>
  <c r="GU559" i="20"/>
  <c r="GS3863" i="20"/>
  <c r="GU2047" i="20"/>
  <c r="GR989" i="20"/>
  <c r="GV645" i="20"/>
  <c r="GW3633" i="20"/>
  <c r="GR1166" i="20"/>
  <c r="GU810" i="20"/>
  <c r="GQ1520" i="20"/>
  <c r="GX2599" i="20"/>
  <c r="GW1893" i="20"/>
  <c r="GT3911" i="20"/>
  <c r="GX2413" i="20"/>
  <c r="GP2485" i="20"/>
  <c r="GW3675" i="20"/>
  <c r="GS1769" i="20"/>
  <c r="GQ121" i="20"/>
  <c r="GW1985" i="20"/>
  <c r="GR618" i="20"/>
  <c r="GW1731" i="20"/>
  <c r="GR3795" i="20"/>
  <c r="GS3130" i="20"/>
  <c r="GP1437" i="20"/>
  <c r="GS3684" i="20"/>
  <c r="GR765" i="20"/>
  <c r="GX3039" i="20"/>
  <c r="GT1419" i="20"/>
  <c r="GQ2625" i="20"/>
  <c r="GT900" i="20"/>
  <c r="GR3012" i="20"/>
  <c r="GV2134" i="20"/>
  <c r="GS3232" i="20"/>
  <c r="GX2662" i="20"/>
  <c r="GS1443" i="20"/>
  <c r="GQ2823" i="20"/>
  <c r="GP256" i="20"/>
  <c r="GP452" i="20"/>
  <c r="GX488" i="20"/>
  <c r="GV3218" i="20"/>
  <c r="GQ3029" i="20"/>
  <c r="GT978" i="20"/>
  <c r="GT2720" i="20"/>
  <c r="GV1259" i="20"/>
  <c r="GX1422" i="20"/>
  <c r="GU1357" i="20"/>
  <c r="GR1584" i="20"/>
  <c r="GR3857" i="20"/>
  <c r="GV3515" i="20"/>
  <c r="GW202" i="20"/>
  <c r="GV3572" i="20"/>
  <c r="GT2146" i="20"/>
  <c r="GP2679" i="20"/>
  <c r="GQ3243" i="20"/>
  <c r="GR3190" i="20"/>
  <c r="GP1508" i="20"/>
  <c r="GU3458" i="20"/>
  <c r="GU2351" i="20"/>
  <c r="GT3605" i="20"/>
  <c r="GQ1140" i="20"/>
  <c r="GU759" i="20"/>
  <c r="GU1015" i="20"/>
  <c r="GW3754" i="20"/>
  <c r="GP3797" i="20"/>
  <c r="GR892" i="20"/>
  <c r="GQ2675" i="20"/>
  <c r="GT432" i="20"/>
  <c r="GV2842" i="20"/>
  <c r="GU2012" i="20"/>
  <c r="GQ1557" i="20"/>
  <c r="GP1704" i="20"/>
  <c r="GP1454" i="20"/>
  <c r="GP3730" i="20"/>
  <c r="GQ928" i="20"/>
  <c r="GT881" i="20"/>
  <c r="GV2830" i="20"/>
  <c r="GX1171" i="20"/>
  <c r="GP1261" i="20"/>
  <c r="GT1817" i="20"/>
  <c r="GP1247" i="20"/>
  <c r="GS1361" i="20"/>
  <c r="GV2324" i="20"/>
  <c r="GW1741" i="20"/>
  <c r="GQ666" i="20"/>
  <c r="GX3687" i="20"/>
  <c r="GW530" i="20"/>
  <c r="GR802" i="20"/>
  <c r="GX3660" i="20"/>
  <c r="GW2489" i="20"/>
  <c r="GU3661" i="20"/>
  <c r="GQ1394" i="20"/>
  <c r="GV1450" i="20"/>
  <c r="GT3754" i="20"/>
  <c r="GQ1284" i="20"/>
  <c r="GU705" i="20"/>
  <c r="GW3943" i="20"/>
  <c r="GV860" i="20"/>
  <c r="GS2119" i="20"/>
  <c r="GU3949" i="20"/>
  <c r="GX3934" i="20"/>
  <c r="GQ742" i="20"/>
  <c r="GX863" i="20"/>
  <c r="GP1151" i="20"/>
  <c r="GR1645" i="20"/>
  <c r="GT2724" i="20"/>
  <c r="GS1950" i="20"/>
  <c r="GS3160" i="20"/>
  <c r="GR2641" i="20"/>
  <c r="GX1296" i="20"/>
  <c r="GR45" i="20"/>
  <c r="GX779" i="20"/>
  <c r="GV2240" i="20"/>
  <c r="GS3016" i="20"/>
  <c r="GS3714" i="20"/>
  <c r="GQ1508" i="20"/>
  <c r="GU2817" i="20"/>
  <c r="GV3289" i="20"/>
  <c r="GX3526" i="20"/>
  <c r="GV441" i="20"/>
  <c r="GR2555" i="20"/>
  <c r="GR242" i="20"/>
  <c r="GS2589" i="20"/>
  <c r="GU2357" i="20"/>
  <c r="GX654" i="20"/>
  <c r="GV3795" i="20"/>
  <c r="GP2239" i="20"/>
  <c r="GP143" i="20"/>
  <c r="GW718" i="20"/>
  <c r="GP1103" i="20"/>
  <c r="GV1268" i="20"/>
  <c r="GP1333" i="20"/>
  <c r="GS3223" i="20"/>
  <c r="GV1563" i="20"/>
  <c r="GW942" i="20"/>
  <c r="GT1772" i="20"/>
  <c r="GU1033" i="20"/>
  <c r="GU3719" i="20"/>
  <c r="GW3616" i="20"/>
  <c r="GQ2994" i="20"/>
  <c r="GT1486" i="20"/>
  <c r="GT2717" i="20"/>
  <c r="GX415" i="20"/>
  <c r="GW3148" i="20"/>
  <c r="GS886" i="20"/>
  <c r="GP3879" i="20"/>
  <c r="GW1353" i="20"/>
  <c r="GV368" i="20"/>
  <c r="GP1381" i="20"/>
  <c r="GP1803" i="20"/>
  <c r="GR1191" i="20"/>
  <c r="GQ2113" i="20"/>
  <c r="GT3040" i="20"/>
  <c r="GT2042" i="20"/>
  <c r="GU512" i="20"/>
  <c r="GQ3969" i="20"/>
  <c r="GX2771" i="20"/>
  <c r="GT1803" i="20"/>
  <c r="GQ3332" i="20"/>
  <c r="GT1515" i="20"/>
  <c r="GX1997" i="20"/>
  <c r="GR2716" i="20"/>
  <c r="GQ799" i="20"/>
  <c r="GW940" i="20"/>
  <c r="GU1708" i="20"/>
  <c r="GW1925" i="20"/>
  <c r="GU3190" i="20"/>
  <c r="GV2128" i="20"/>
  <c r="GV2045" i="20"/>
  <c r="GR1688" i="20"/>
  <c r="GQ1159" i="20"/>
  <c r="GR3041" i="20"/>
  <c r="GT772" i="20"/>
  <c r="GS1032" i="20"/>
  <c r="GP3283" i="20"/>
  <c r="GP2952" i="20"/>
  <c r="GR3978" i="20"/>
  <c r="GV3335" i="20"/>
  <c r="GP2364" i="20"/>
  <c r="GV1947" i="20"/>
  <c r="GS137" i="20"/>
  <c r="GT2036" i="20"/>
  <c r="GX591" i="20"/>
  <c r="GV655" i="20"/>
  <c r="GQ2147" i="20"/>
  <c r="GT1065" i="20"/>
  <c r="GU2713" i="20"/>
  <c r="GW1981" i="20"/>
  <c r="GX2398" i="20"/>
  <c r="GX1047" i="20"/>
  <c r="GW437" i="20"/>
  <c r="GU521" i="20"/>
  <c r="GR939" i="20"/>
  <c r="GW1880" i="20"/>
  <c r="GU1467" i="20"/>
  <c r="GR3888" i="20"/>
  <c r="GR3376" i="20"/>
  <c r="GU2580" i="20"/>
  <c r="GP1586" i="20"/>
  <c r="GW777" i="20"/>
  <c r="GR1048" i="20"/>
  <c r="GV4001" i="20"/>
  <c r="GX54" i="20"/>
  <c r="GW3105" i="20"/>
  <c r="GX3028" i="20"/>
  <c r="GP3690" i="20"/>
  <c r="GU1880" i="20"/>
  <c r="GW2811" i="20"/>
  <c r="GV3479" i="20"/>
  <c r="GV3381" i="20"/>
  <c r="GU3695" i="20"/>
  <c r="GW1371" i="20"/>
  <c r="GV1950" i="20"/>
  <c r="GX3021" i="20"/>
  <c r="GW2708" i="20"/>
  <c r="GU2417" i="20"/>
  <c r="GS2650" i="20"/>
  <c r="GV613" i="20"/>
  <c r="GS109" i="20"/>
  <c r="GP2140" i="20"/>
  <c r="GW2461" i="20"/>
  <c r="GT715" i="20"/>
  <c r="GR3699" i="20"/>
  <c r="GS2346" i="20"/>
  <c r="GS1457" i="20"/>
  <c r="GX3023" i="20"/>
  <c r="GT1753" i="20"/>
  <c r="GV2564" i="20"/>
  <c r="GW3785" i="20"/>
  <c r="GX1209" i="20"/>
  <c r="GU2801" i="20"/>
  <c r="GW2709" i="20"/>
  <c r="GU3817" i="20"/>
  <c r="GV218" i="20"/>
  <c r="GV1667" i="20"/>
  <c r="GT747" i="20"/>
  <c r="GW1376" i="20"/>
  <c r="GV1109" i="20"/>
  <c r="GS3216" i="20"/>
  <c r="GS767" i="20"/>
  <c r="GW2230" i="20"/>
  <c r="GT2123" i="20"/>
  <c r="GR2750" i="20"/>
  <c r="GQ443" i="20"/>
  <c r="GS3522" i="20"/>
  <c r="GS1371" i="20"/>
  <c r="GS514" i="20"/>
  <c r="GW1316" i="20"/>
  <c r="GX3059" i="20"/>
  <c r="GS2412" i="20"/>
  <c r="GU2335" i="20"/>
  <c r="GV2916" i="20"/>
  <c r="GT1096" i="20"/>
  <c r="GW505" i="20"/>
  <c r="GV2373" i="20"/>
  <c r="GS3815" i="20"/>
  <c r="GS1284" i="20"/>
  <c r="GQ768" i="20"/>
  <c r="GT2924" i="20"/>
  <c r="GP1856" i="20"/>
  <c r="GW3480" i="20"/>
  <c r="GT790" i="20"/>
  <c r="GV1584" i="20"/>
  <c r="GS1029" i="20"/>
  <c r="GP3010" i="20"/>
  <c r="GQ1009" i="20"/>
  <c r="GX2740" i="20"/>
  <c r="GR249" i="20"/>
  <c r="GU2767" i="20"/>
  <c r="GV165" i="20"/>
  <c r="GX2873" i="20"/>
  <c r="GU3850" i="20"/>
  <c r="GV3285" i="20"/>
  <c r="GQ3871" i="20"/>
  <c r="GS1475" i="20"/>
  <c r="GS715" i="20"/>
  <c r="GT1702" i="20"/>
  <c r="GU1826" i="20"/>
  <c r="GR2984" i="20"/>
  <c r="GP3427" i="20"/>
  <c r="GR1695" i="20"/>
  <c r="GS3905" i="20"/>
  <c r="GW242" i="20"/>
  <c r="GP1499" i="20"/>
  <c r="GS2951" i="20"/>
  <c r="GV3950" i="20"/>
  <c r="GV3681" i="20"/>
  <c r="GU1553" i="20"/>
  <c r="GP3378" i="20"/>
  <c r="GU2333" i="20"/>
  <c r="GQ290" i="20"/>
  <c r="GU1347" i="20"/>
  <c r="GU2523" i="20"/>
  <c r="GX2040" i="20"/>
  <c r="GQ865" i="20"/>
  <c r="GU380" i="20"/>
  <c r="GX2089" i="20"/>
  <c r="GS2452" i="20"/>
  <c r="GX2712" i="20"/>
  <c r="GV3511" i="20"/>
  <c r="GW3493" i="20"/>
  <c r="GP1783" i="20"/>
  <c r="GV1945" i="20"/>
  <c r="GX3746" i="20"/>
  <c r="GV384" i="20"/>
  <c r="GS1707" i="20"/>
  <c r="GV675" i="20"/>
  <c r="GX1703" i="20"/>
  <c r="GX2048" i="20"/>
  <c r="GW1485" i="20"/>
  <c r="GR3294" i="20"/>
  <c r="GP1443" i="20"/>
  <c r="GX3761" i="20"/>
  <c r="GP2478" i="20"/>
  <c r="GT188" i="20"/>
  <c r="GQ1378" i="20"/>
  <c r="GS3599" i="20"/>
  <c r="GX1424" i="20"/>
  <c r="GP3760" i="20"/>
  <c r="GT3648" i="20"/>
  <c r="GT789" i="20"/>
  <c r="GQ698" i="20"/>
  <c r="GV3277" i="20"/>
  <c r="GQ3234" i="20"/>
  <c r="GS2673" i="20"/>
  <c r="GP2308" i="20"/>
  <c r="GU97" i="20"/>
  <c r="GR2280" i="20"/>
  <c r="GX1152" i="20"/>
  <c r="GP503" i="20"/>
  <c r="GX498" i="20"/>
  <c r="GS3535" i="20"/>
  <c r="GW217" i="20"/>
  <c r="GW512" i="20"/>
  <c r="GV1076" i="20"/>
  <c r="GX2213" i="20"/>
  <c r="GU57" i="20"/>
  <c r="GX3954" i="20"/>
  <c r="GW1946" i="20"/>
  <c r="GT3406" i="20"/>
  <c r="GS1152" i="20"/>
  <c r="GV77" i="20"/>
  <c r="GV2303" i="20"/>
  <c r="GV1221" i="20"/>
  <c r="GV1569" i="20"/>
  <c r="GT901" i="20"/>
  <c r="GT302" i="20"/>
  <c r="GX3888" i="20"/>
  <c r="GX2363" i="20"/>
  <c r="GV3584" i="20"/>
  <c r="GT73" i="20"/>
  <c r="GR2788" i="20"/>
  <c r="GQ3829" i="20"/>
  <c r="GR3321" i="20"/>
  <c r="GW862" i="20"/>
  <c r="GQ2316" i="20"/>
  <c r="GQ729" i="20"/>
  <c r="GQ3889" i="20"/>
  <c r="GW1503" i="20"/>
  <c r="GX3085" i="20"/>
  <c r="GX2898" i="20"/>
  <c r="GT3259" i="20"/>
  <c r="GP106" i="20"/>
  <c r="GR2992" i="20"/>
  <c r="GX1203" i="20"/>
  <c r="GU149" i="20"/>
  <c r="GX66" i="20"/>
  <c r="GW3758" i="20"/>
  <c r="GQ2765" i="20"/>
  <c r="GT3802" i="20"/>
  <c r="GW2824" i="20"/>
  <c r="GX764" i="20"/>
  <c r="GQ3071" i="20"/>
  <c r="GX3756" i="20"/>
  <c r="GV387" i="20"/>
  <c r="GW2406" i="20"/>
  <c r="GT3230" i="20"/>
  <c r="GX3091" i="20"/>
  <c r="GU3913" i="20"/>
  <c r="GQ3987" i="20"/>
  <c r="GX1821" i="20"/>
  <c r="GU2183" i="20"/>
  <c r="GS3814" i="20"/>
  <c r="GR3989" i="20"/>
  <c r="GV2542" i="20"/>
  <c r="GV1576" i="20"/>
  <c r="GP1402" i="20"/>
  <c r="GP158" i="20"/>
  <c r="GQ3879" i="20"/>
  <c r="GR3173" i="20"/>
  <c r="GX3900" i="20"/>
  <c r="GW1512" i="20"/>
  <c r="GW3821" i="20"/>
  <c r="GU2175" i="20"/>
  <c r="GV956" i="20"/>
  <c r="GT2254" i="20"/>
  <c r="GU3638" i="20"/>
  <c r="GW2070" i="20"/>
  <c r="GS947" i="20"/>
  <c r="GW1389" i="20"/>
  <c r="GW3288" i="20"/>
  <c r="GP1003" i="20"/>
  <c r="GX1834" i="20"/>
  <c r="GV3025" i="20"/>
  <c r="GQ2480" i="20"/>
  <c r="GU3590" i="20"/>
  <c r="GW581" i="20"/>
  <c r="GU2509" i="20"/>
  <c r="GP1894" i="20"/>
  <c r="GT2133" i="20"/>
  <c r="GW163" i="20"/>
  <c r="GS4004" i="20"/>
  <c r="GQ3277" i="20"/>
  <c r="GQ2467" i="20"/>
  <c r="GW1888" i="20"/>
  <c r="GX2224" i="20"/>
  <c r="GV659" i="20"/>
  <c r="GR144" i="20"/>
  <c r="GR1381" i="20"/>
  <c r="GR3641" i="20"/>
  <c r="GS1690" i="20"/>
  <c r="GV2603" i="20"/>
  <c r="GS970" i="20"/>
  <c r="GT3803" i="20"/>
  <c r="GP2993" i="20"/>
  <c r="GQ372" i="20"/>
  <c r="GP2572" i="20"/>
  <c r="GR3784" i="20"/>
  <c r="GP2979" i="20"/>
  <c r="GW3771" i="20"/>
  <c r="GX121" i="20"/>
  <c r="GX2896" i="20"/>
  <c r="GQ1116" i="20"/>
  <c r="GT464" i="20"/>
  <c r="GW2926" i="20"/>
  <c r="GR2961" i="20"/>
  <c r="GQ2237" i="20"/>
  <c r="GU2547" i="20"/>
  <c r="GW1640" i="20"/>
  <c r="GQ1382" i="20"/>
  <c r="GQ876" i="20"/>
  <c r="GV1322" i="20"/>
  <c r="GT1326" i="20"/>
  <c r="GP3319" i="20"/>
  <c r="GQ2187" i="20"/>
  <c r="GV1504" i="20"/>
  <c r="GT213" i="20"/>
  <c r="GR481" i="20"/>
  <c r="GP3331" i="20"/>
  <c r="GV1896" i="20"/>
  <c r="GV3963" i="20"/>
  <c r="GQ2981" i="20"/>
  <c r="GS2765" i="20"/>
  <c r="GS135" i="20"/>
  <c r="GQ1110" i="20"/>
  <c r="GP103" i="20"/>
  <c r="GU2907" i="20"/>
  <c r="GT2795" i="20"/>
  <c r="GP1362" i="20"/>
  <c r="GR763" i="20"/>
  <c r="GV493" i="20"/>
  <c r="GP1828" i="20"/>
  <c r="GP3247" i="20"/>
  <c r="GU2307" i="20"/>
  <c r="GQ71" i="20"/>
  <c r="GW2189" i="20"/>
  <c r="GX964" i="20"/>
  <c r="GP415" i="20"/>
  <c r="GR865" i="20"/>
  <c r="GQ3373" i="20"/>
  <c r="GT2454" i="20"/>
  <c r="GP700" i="20"/>
  <c r="GW1370" i="20"/>
  <c r="GP2280" i="20"/>
  <c r="GX943" i="20"/>
  <c r="GU3472" i="20"/>
  <c r="GT363" i="20"/>
  <c r="GQ3400" i="20"/>
  <c r="GT3665" i="20"/>
  <c r="GV1248" i="20"/>
  <c r="GS817" i="20"/>
  <c r="GS2579" i="20"/>
  <c r="GS2544" i="20"/>
  <c r="GW289" i="20"/>
  <c r="GW2043" i="20"/>
  <c r="GT1743" i="20"/>
  <c r="GT2809" i="20"/>
  <c r="GX55" i="20"/>
  <c r="GT2321" i="20"/>
  <c r="GQ2009" i="20"/>
  <c r="GU3764" i="20"/>
  <c r="GS3741" i="20"/>
  <c r="GS3147" i="20"/>
  <c r="GX523" i="20"/>
  <c r="GV953" i="20"/>
  <c r="GU478" i="20"/>
  <c r="GX151" i="20"/>
  <c r="GT2040" i="20"/>
  <c r="GV2794" i="20"/>
  <c r="GV1645" i="20"/>
  <c r="GU3804" i="20"/>
  <c r="GQ970" i="20"/>
  <c r="GX2382" i="20"/>
  <c r="GV3674" i="20"/>
  <c r="GV1915" i="20"/>
  <c r="GP2653" i="20"/>
  <c r="GX1244" i="20"/>
  <c r="GT3087" i="20"/>
  <c r="GU2257" i="20"/>
  <c r="GX3444" i="20"/>
  <c r="GT1584" i="20"/>
  <c r="GQ1214" i="20"/>
  <c r="GQ2067" i="20"/>
  <c r="GS2689" i="20"/>
  <c r="GQ594" i="20"/>
  <c r="GT3238" i="20"/>
  <c r="GU3767" i="20"/>
  <c r="GP2174" i="20"/>
  <c r="GT3702" i="20"/>
  <c r="GT1221" i="20"/>
  <c r="GQ463" i="20"/>
  <c r="GP2796" i="20"/>
  <c r="GS3176" i="20"/>
  <c r="GT1030" i="20"/>
  <c r="GU707" i="20"/>
  <c r="GW1165" i="20"/>
  <c r="GU1623" i="20"/>
  <c r="GP2310" i="20"/>
  <c r="GT1893" i="20"/>
  <c r="GS868" i="20"/>
  <c r="GV2757" i="20"/>
  <c r="GU3502" i="20"/>
  <c r="GU2637" i="20"/>
  <c r="GT2226" i="20"/>
  <c r="GW1293" i="20"/>
  <c r="GT1994" i="20"/>
  <c r="GR206" i="20"/>
  <c r="GU1262" i="20"/>
  <c r="GV3455" i="20"/>
  <c r="GP365" i="20"/>
  <c r="GS380" i="20"/>
  <c r="GQ329" i="20"/>
  <c r="GU212" i="20"/>
  <c r="GP210" i="20"/>
  <c r="GX437" i="20"/>
  <c r="GV2253" i="20"/>
  <c r="GQ1600" i="20"/>
  <c r="GQ2501" i="20"/>
  <c r="GQ2784" i="20"/>
  <c r="GT572" i="20"/>
  <c r="GQ1030" i="20"/>
  <c r="GU3304" i="20"/>
  <c r="GW1227" i="20"/>
  <c r="GS2352" i="20"/>
  <c r="GV3678" i="20"/>
  <c r="GV1085" i="20"/>
  <c r="GS3135" i="20"/>
  <c r="GV3790" i="20"/>
  <c r="GS1448" i="20"/>
  <c r="GR2039" i="20"/>
  <c r="GR2479" i="20"/>
  <c r="GV1180" i="20"/>
  <c r="GU789" i="20"/>
  <c r="GU2223" i="20"/>
  <c r="GT1020" i="20"/>
  <c r="GQ1417" i="20"/>
  <c r="GT1222" i="20"/>
  <c r="GW2546" i="20"/>
  <c r="GS1773" i="20"/>
  <c r="GU3481" i="20"/>
  <c r="GP2432" i="20"/>
  <c r="GV3426" i="20"/>
  <c r="GR2908" i="20"/>
  <c r="GU691" i="20"/>
  <c r="GS1819" i="20"/>
  <c r="GP2848" i="20"/>
  <c r="GT2841" i="20"/>
  <c r="GT1340" i="20"/>
  <c r="GR356" i="20"/>
  <c r="GX621" i="20"/>
  <c r="GT647" i="20"/>
  <c r="GP3106" i="20"/>
  <c r="GV2437" i="20"/>
  <c r="GX2559" i="20"/>
  <c r="GQ3868" i="20"/>
  <c r="GR43" i="20"/>
  <c r="GT1241" i="20"/>
  <c r="GW1983" i="20"/>
  <c r="GV3098" i="20"/>
  <c r="GX548" i="20"/>
  <c r="GP2724" i="20"/>
  <c r="GU2960" i="20"/>
  <c r="GW1728" i="20"/>
  <c r="GP1455" i="20"/>
  <c r="GR3151" i="20"/>
  <c r="GU3966" i="20"/>
  <c r="GT61" i="20"/>
  <c r="GW1720" i="20"/>
  <c r="GT1092" i="20"/>
  <c r="GP3152" i="20"/>
  <c r="GT3052" i="20"/>
  <c r="GP169" i="20"/>
  <c r="GT1603" i="20"/>
  <c r="GR3247" i="20"/>
  <c r="GU257" i="20"/>
  <c r="GX1148" i="20"/>
  <c r="GQ332" i="20"/>
  <c r="GW40" i="20"/>
  <c r="GU2298" i="20"/>
  <c r="GW968" i="20"/>
  <c r="GW2556" i="20"/>
  <c r="GU3851" i="20"/>
  <c r="GV963" i="20"/>
  <c r="GW3924" i="20"/>
  <c r="GV2577" i="20"/>
  <c r="GP3360" i="20"/>
  <c r="GS3098" i="20"/>
  <c r="GR3972" i="20"/>
  <c r="GQ483" i="20"/>
  <c r="GQ3313" i="20"/>
  <c r="GR2063" i="20"/>
  <c r="GQ836" i="20"/>
  <c r="GP2813" i="20"/>
  <c r="GS3632" i="20"/>
  <c r="GW3648" i="20"/>
  <c r="GR2026" i="20"/>
  <c r="GR3382" i="20"/>
  <c r="GV732" i="20"/>
  <c r="GW1620" i="20"/>
  <c r="GT3919" i="20"/>
  <c r="GX3456" i="20"/>
  <c r="GR506" i="20"/>
  <c r="GV3922" i="20"/>
  <c r="GW912" i="20"/>
  <c r="GT1919" i="20"/>
  <c r="GT3517" i="20"/>
  <c r="GQ1257" i="20"/>
  <c r="GU2254" i="20"/>
  <c r="GR2966" i="20"/>
  <c r="GT2039" i="20"/>
  <c r="GT1295" i="20"/>
  <c r="GP1497" i="20"/>
  <c r="GU3743" i="20"/>
  <c r="GU2833" i="20"/>
  <c r="GW300" i="20"/>
  <c r="GP3479" i="20"/>
  <c r="GW1340" i="20"/>
  <c r="GQ1901" i="20"/>
  <c r="GV1891" i="20"/>
  <c r="GX2412" i="20"/>
  <c r="GW1763" i="20"/>
  <c r="GU812" i="20"/>
  <c r="GX509" i="20"/>
  <c r="GX1404" i="20"/>
  <c r="GR2459" i="20"/>
  <c r="GX1589" i="20"/>
  <c r="GX3226" i="20"/>
  <c r="GV1403" i="20"/>
  <c r="GP212" i="20"/>
  <c r="GR1537" i="20"/>
  <c r="GW2142" i="20"/>
  <c r="GQ2936" i="20"/>
  <c r="GP877" i="20"/>
  <c r="GS2406" i="20"/>
  <c r="GW1196" i="20"/>
  <c r="GU1047" i="20"/>
  <c r="GX3048" i="20"/>
  <c r="GU3338" i="20"/>
  <c r="GW561" i="20"/>
  <c r="GX3150" i="20"/>
  <c r="GP1292" i="20"/>
  <c r="GX1932" i="20"/>
  <c r="GU2749" i="20"/>
  <c r="GW3700" i="20"/>
  <c r="GP710" i="20"/>
  <c r="GQ1127" i="20"/>
  <c r="GX2734" i="20"/>
  <c r="GQ2417" i="20"/>
  <c r="GV2838" i="20"/>
  <c r="GX2925" i="20"/>
  <c r="GS1249" i="20"/>
  <c r="GX2120" i="20"/>
  <c r="GQ2182" i="20"/>
  <c r="GX3725" i="20"/>
  <c r="GP552" i="20"/>
  <c r="GS1335" i="20"/>
  <c r="GT1642" i="20"/>
  <c r="GR2282" i="20"/>
  <c r="GX3649" i="20"/>
  <c r="GU3714" i="20"/>
  <c r="GQ1174" i="20"/>
  <c r="GP1326" i="20"/>
  <c r="GU1028" i="20"/>
  <c r="GR2515" i="20"/>
  <c r="GV2204" i="20"/>
  <c r="GQ2061" i="20"/>
  <c r="GT692" i="20"/>
  <c r="GP3564" i="20"/>
  <c r="GQ2502" i="20"/>
  <c r="GS2145" i="20"/>
  <c r="GT1392" i="20"/>
  <c r="GU2554" i="20"/>
  <c r="GS3376" i="20"/>
  <c r="GR2351" i="20"/>
  <c r="GP1923" i="20"/>
  <c r="GW516" i="20"/>
  <c r="GT557" i="20"/>
  <c r="GR665" i="20"/>
  <c r="GU1023" i="20"/>
  <c r="GR655" i="20"/>
  <c r="GS3612" i="20"/>
  <c r="GP3441" i="20"/>
  <c r="GT245" i="20"/>
  <c r="GT2746" i="20"/>
  <c r="GQ1003" i="20"/>
  <c r="GV2969" i="20"/>
  <c r="GX1319" i="20"/>
  <c r="GT3043" i="20"/>
  <c r="GP3775" i="20"/>
  <c r="GW2192" i="20"/>
  <c r="GX3524" i="20"/>
  <c r="GS1877" i="20"/>
  <c r="GQ2279" i="20"/>
  <c r="GT3262" i="20"/>
  <c r="GT868" i="20"/>
  <c r="GP3362" i="20"/>
  <c r="GR3098" i="20"/>
  <c r="GR3733" i="20"/>
  <c r="GR1368" i="20"/>
  <c r="GP3436" i="20"/>
  <c r="GT2022" i="20"/>
  <c r="GR2923" i="20"/>
  <c r="GR1512" i="20"/>
  <c r="GW281" i="20"/>
  <c r="GT3858" i="20"/>
  <c r="GT3395" i="20"/>
  <c r="GS3339" i="20"/>
  <c r="GS333" i="20"/>
  <c r="GT1406" i="20"/>
  <c r="GR779" i="20"/>
  <c r="GQ2663" i="20"/>
  <c r="GV2633" i="20"/>
  <c r="GP2293" i="20"/>
  <c r="GQ2028" i="20"/>
  <c r="GR1610" i="20"/>
  <c r="GW3550" i="20"/>
  <c r="GS2840" i="20"/>
  <c r="GT494" i="20"/>
  <c r="GU1813" i="20"/>
  <c r="GP1111" i="20"/>
  <c r="GQ2448" i="20"/>
  <c r="GT450" i="20"/>
  <c r="GU2874" i="20"/>
  <c r="GT2268" i="20"/>
  <c r="GP887" i="20"/>
  <c r="GW3377" i="20"/>
  <c r="GT1992" i="20"/>
  <c r="GX1375" i="20"/>
  <c r="GR2928" i="20"/>
  <c r="GP366" i="20"/>
  <c r="GR3401" i="20"/>
  <c r="GU3796" i="20"/>
  <c r="GW3695" i="20"/>
  <c r="GX3989" i="20"/>
  <c r="GQ2904" i="20"/>
  <c r="GU117" i="20"/>
  <c r="GP874" i="20"/>
  <c r="GS2492" i="20"/>
  <c r="GS3660" i="20"/>
  <c r="GP1654" i="20"/>
  <c r="GW887" i="20"/>
  <c r="GW895" i="20"/>
  <c r="GT2768" i="20"/>
  <c r="GV2932" i="20"/>
  <c r="GU3264" i="20"/>
  <c r="GU483" i="20"/>
  <c r="GQ3004" i="20"/>
  <c r="GV1070" i="20"/>
  <c r="GP689" i="20"/>
  <c r="GQ222" i="20"/>
  <c r="GT164" i="20"/>
  <c r="GQ1713" i="20"/>
  <c r="GX2868" i="20"/>
  <c r="GS2631" i="20"/>
  <c r="GV2340" i="20"/>
  <c r="GQ2931" i="20"/>
  <c r="GU3745" i="20"/>
  <c r="GV2491" i="20"/>
  <c r="GR686" i="20"/>
  <c r="GV1136" i="20"/>
  <c r="GW1482" i="20"/>
  <c r="GU3248" i="20"/>
  <c r="GU3728" i="20"/>
  <c r="GQ2997" i="20"/>
  <c r="GS3762" i="20"/>
  <c r="GU2856" i="20"/>
  <c r="GR3481" i="20"/>
  <c r="GX3117" i="20"/>
  <c r="GP3413" i="20"/>
  <c r="GU864" i="20"/>
  <c r="GQ310" i="20"/>
  <c r="GS3559" i="20"/>
  <c r="GT347" i="20"/>
  <c r="GX32" i="20"/>
  <c r="GT3505" i="20"/>
  <c r="GQ2460" i="20"/>
  <c r="GU2197" i="20"/>
  <c r="GW3439" i="20"/>
  <c r="GS549" i="20"/>
  <c r="GP154" i="20"/>
  <c r="GV3816" i="20"/>
  <c r="GR702" i="20"/>
  <c r="GS3924" i="20"/>
  <c r="GP3299" i="20"/>
  <c r="GQ2220" i="20"/>
  <c r="GT2010" i="20"/>
  <c r="GV631" i="20"/>
  <c r="GS2174" i="20"/>
  <c r="GV193" i="20"/>
  <c r="GR1391" i="20"/>
  <c r="GU3740" i="20"/>
  <c r="GT2594" i="20"/>
  <c r="GP492" i="20"/>
  <c r="GQ1864" i="20"/>
  <c r="GX2280" i="20"/>
  <c r="GS2620" i="20"/>
  <c r="GT123" i="20"/>
  <c r="GS1307" i="20"/>
  <c r="GW3234" i="20"/>
  <c r="GR332" i="20"/>
  <c r="GT3130" i="20"/>
  <c r="GR2155" i="20"/>
  <c r="GX3928" i="20"/>
  <c r="GV1684" i="20"/>
  <c r="GS2281" i="20"/>
  <c r="GT3313" i="20"/>
  <c r="GU1263" i="20"/>
  <c r="GP2923" i="20"/>
  <c r="GR2028" i="20"/>
  <c r="GU3855" i="20"/>
  <c r="GW3363" i="20"/>
  <c r="GQ3998" i="20"/>
  <c r="GQ1222" i="20"/>
  <c r="GS1155" i="20"/>
  <c r="GX3408" i="20"/>
  <c r="GU3423" i="20"/>
  <c r="GW2205" i="20"/>
  <c r="GR1554" i="20"/>
  <c r="GP272" i="20"/>
  <c r="GQ3421" i="20"/>
  <c r="GR610" i="20"/>
  <c r="GU3639" i="20"/>
  <c r="GP2428" i="20"/>
  <c r="GP1045" i="20"/>
  <c r="GW1598" i="20"/>
  <c r="GS1204" i="20"/>
  <c r="GS1317" i="20"/>
  <c r="GQ2776" i="20"/>
  <c r="GP2580" i="20"/>
  <c r="GW334" i="20"/>
  <c r="GR426" i="20"/>
  <c r="GW3645" i="20"/>
  <c r="GV3822" i="20"/>
  <c r="GX3283" i="20"/>
  <c r="GP2454" i="20"/>
  <c r="GW3719" i="20"/>
  <c r="GQ431" i="20"/>
  <c r="GU1413" i="20"/>
  <c r="GQ3955" i="20"/>
  <c r="GP2372" i="20"/>
  <c r="GX1307" i="20"/>
  <c r="GS2576" i="20"/>
  <c r="GX1519" i="20"/>
  <c r="GQ392" i="20"/>
  <c r="GP2298" i="20"/>
  <c r="GX389" i="20"/>
  <c r="GW969" i="20"/>
  <c r="GT2169" i="20"/>
  <c r="GX3662" i="20"/>
  <c r="GR1798" i="20"/>
  <c r="GT2108" i="20"/>
  <c r="GT1166" i="20"/>
  <c r="GT261" i="20"/>
  <c r="GQ3479" i="20"/>
  <c r="GP2187" i="20"/>
  <c r="GT3947" i="20"/>
  <c r="GQ3093" i="20"/>
  <c r="GT1747" i="20"/>
  <c r="GW2330" i="20"/>
  <c r="GW3039" i="20"/>
  <c r="GU1242" i="20"/>
  <c r="GQ3490" i="20"/>
  <c r="GU2635" i="20"/>
  <c r="GX2233" i="20"/>
  <c r="GR2246" i="20"/>
  <c r="GS3264" i="20"/>
  <c r="GR3802" i="20"/>
  <c r="GV27" i="20"/>
  <c r="GT2377" i="20"/>
  <c r="GR768" i="20"/>
  <c r="GU1679" i="20"/>
  <c r="GT2661" i="20"/>
  <c r="GV3223" i="20"/>
  <c r="GV733" i="20"/>
  <c r="GV670" i="20"/>
  <c r="GU2925" i="20"/>
  <c r="GR93" i="20"/>
  <c r="GQ288" i="20"/>
  <c r="GQ962" i="20"/>
  <c r="GW3977" i="20"/>
  <c r="GU3075" i="20"/>
  <c r="GV550" i="20"/>
  <c r="GR2081" i="20"/>
  <c r="GR2791" i="20"/>
  <c r="GP3231" i="20"/>
  <c r="GR529" i="20"/>
  <c r="GQ3669" i="20"/>
  <c r="GQ1771" i="20"/>
  <c r="GU3486" i="20"/>
  <c r="GT2084" i="20"/>
  <c r="GV2121" i="20"/>
  <c r="GS2037" i="20"/>
  <c r="GT2868" i="20"/>
  <c r="GP3835" i="20"/>
  <c r="GU839" i="20"/>
  <c r="GX1555" i="20"/>
  <c r="GV1560" i="20"/>
  <c r="GX3368" i="20"/>
  <c r="GX3022" i="20"/>
  <c r="GP2564" i="20"/>
  <c r="GR3781" i="20"/>
  <c r="GQ3683" i="20"/>
  <c r="GP1477" i="20"/>
  <c r="GS3226" i="20"/>
  <c r="GS1980" i="20"/>
  <c r="GR1253" i="20"/>
  <c r="GS1689" i="20"/>
  <c r="GX425" i="20"/>
  <c r="GX652" i="20"/>
  <c r="GV3652" i="20"/>
  <c r="GW1582" i="20"/>
  <c r="GU1776" i="20"/>
  <c r="GU186" i="20"/>
  <c r="GT2758" i="20"/>
  <c r="GR1536" i="20"/>
  <c r="GS3788" i="20"/>
  <c r="GP2889" i="20"/>
  <c r="GW1808" i="20"/>
  <c r="GS816" i="20"/>
  <c r="GS1285" i="20"/>
  <c r="GS1039" i="20"/>
  <c r="GV3401" i="20"/>
  <c r="GW3376" i="20"/>
  <c r="GX1182" i="20"/>
  <c r="GU3917" i="20"/>
  <c r="GQ2294" i="20"/>
  <c r="GU125" i="20"/>
  <c r="GP3240" i="20"/>
  <c r="GR1997" i="20"/>
  <c r="GT2137" i="20"/>
  <c r="GU1804" i="20"/>
  <c r="GV3013" i="20"/>
  <c r="GT791" i="20"/>
  <c r="GR3198" i="20"/>
  <c r="GT603" i="20"/>
  <c r="GT3540" i="20"/>
  <c r="GU3313" i="20"/>
  <c r="GQ1062" i="20"/>
  <c r="GR2449" i="20"/>
  <c r="GV574" i="20"/>
  <c r="GR736" i="20"/>
  <c r="GT922" i="20"/>
  <c r="GV1505" i="20"/>
  <c r="GU1665" i="20"/>
  <c r="GP1179" i="20"/>
  <c r="GQ527" i="20"/>
  <c r="GS158" i="20"/>
  <c r="GP2757" i="20"/>
  <c r="GX156" i="20"/>
  <c r="GQ1340" i="20"/>
  <c r="GP1576" i="20"/>
  <c r="GP2933" i="20"/>
  <c r="GT3854" i="20"/>
  <c r="GV2347" i="20"/>
  <c r="GT1724" i="20"/>
  <c r="GX583" i="20"/>
  <c r="GU436" i="20"/>
  <c r="GU2408" i="20"/>
  <c r="GR573" i="20"/>
  <c r="GS1230" i="20"/>
  <c r="GU1941" i="20"/>
  <c r="GW3096" i="20"/>
  <c r="GX1619" i="20"/>
  <c r="GX811" i="20"/>
  <c r="GU2286" i="20"/>
  <c r="GW1042" i="20"/>
  <c r="GX1055" i="20"/>
  <c r="GP3375" i="20"/>
  <c r="GP9" i="20"/>
  <c r="GR3846" i="20"/>
  <c r="GP2675" i="20"/>
  <c r="GV832" i="20"/>
  <c r="GR587" i="20"/>
  <c r="GU2987" i="20"/>
  <c r="GW1997" i="20"/>
  <c r="GU2028" i="20"/>
  <c r="GR2556" i="20"/>
  <c r="GR2484" i="20"/>
  <c r="GQ1275" i="20"/>
  <c r="GT3210" i="20"/>
  <c r="GU3380" i="20"/>
  <c r="GX3931" i="20"/>
  <c r="GW3128" i="20"/>
  <c r="GQ333" i="20"/>
  <c r="GQ1678" i="20"/>
  <c r="GP1987" i="20"/>
  <c r="GT1214" i="20"/>
  <c r="GT1317" i="20"/>
  <c r="GR2323" i="20"/>
  <c r="GR1188" i="20"/>
  <c r="GQ1377" i="20"/>
  <c r="GX1230" i="20"/>
  <c r="GS986" i="20"/>
  <c r="GW2198" i="20"/>
  <c r="GW1704" i="20"/>
  <c r="GQ691" i="20"/>
  <c r="GT390" i="20"/>
  <c r="GX1740" i="20"/>
  <c r="GU213" i="20"/>
  <c r="GQ1504" i="20"/>
  <c r="GX3735" i="20"/>
  <c r="GQ736" i="20"/>
  <c r="GV592" i="20"/>
  <c r="GS2070" i="20"/>
  <c r="GP2625" i="20"/>
  <c r="GV2643" i="20"/>
  <c r="GX2500" i="20"/>
  <c r="GS1305" i="20"/>
  <c r="GS3283" i="20"/>
  <c r="GQ3543" i="20"/>
  <c r="GX2575" i="20"/>
  <c r="GS3065" i="20"/>
  <c r="GQ3106" i="20"/>
  <c r="GV3237" i="20"/>
  <c r="GW2856" i="20"/>
  <c r="GV1270" i="20"/>
  <c r="GU1388" i="20"/>
  <c r="GS77" i="20"/>
  <c r="GP1134" i="20"/>
  <c r="GX880" i="20"/>
  <c r="GS3652" i="20"/>
  <c r="GT3454" i="20"/>
  <c r="GS1242" i="20"/>
  <c r="GP2819" i="20"/>
  <c r="GP1870" i="20"/>
  <c r="GX2977" i="20"/>
  <c r="GS174" i="20"/>
  <c r="GU2789" i="20"/>
  <c r="GR896" i="20"/>
  <c r="GV3627" i="20"/>
  <c r="GP1276" i="20"/>
  <c r="GP687" i="20"/>
  <c r="GT3483" i="20"/>
  <c r="GU1100" i="20"/>
  <c r="GX3671" i="20"/>
  <c r="GT982" i="20"/>
  <c r="GW2505" i="20"/>
  <c r="GV3973" i="20"/>
  <c r="GT1582" i="20"/>
  <c r="GW3010" i="20"/>
  <c r="GV2703" i="20"/>
  <c r="GW1132" i="20"/>
  <c r="GV2741" i="20"/>
  <c r="GU3713" i="20"/>
  <c r="GP3208" i="20"/>
  <c r="GV2304" i="20"/>
  <c r="GX2861" i="20"/>
  <c r="GU2797" i="20"/>
  <c r="GP3651" i="20"/>
  <c r="GQ2311" i="20"/>
  <c r="GQ1609" i="20"/>
  <c r="GW1860" i="20"/>
  <c r="GV2935" i="20"/>
  <c r="GR3281" i="20"/>
  <c r="GV2578" i="20"/>
  <c r="GP4005" i="20"/>
  <c r="GQ1986" i="20"/>
  <c r="GV112" i="20"/>
  <c r="GV3107" i="20"/>
  <c r="GT899" i="20"/>
  <c r="GS3313" i="20"/>
  <c r="GU1117" i="20"/>
  <c r="GU550" i="20"/>
  <c r="GP2554" i="20"/>
  <c r="GQ75" i="20"/>
  <c r="GV1437" i="20"/>
  <c r="GT3630" i="20"/>
  <c r="GP751" i="20"/>
  <c r="GT2392" i="20"/>
  <c r="GQ2340" i="20"/>
  <c r="GW2134" i="20"/>
  <c r="GU2235" i="20"/>
  <c r="GU3631" i="20"/>
  <c r="GR934" i="20"/>
  <c r="GR611" i="20"/>
  <c r="GX3552" i="20"/>
  <c r="GX2190" i="20"/>
  <c r="GP3779" i="20"/>
  <c r="GP900" i="20"/>
  <c r="GW481" i="20"/>
  <c r="GW285" i="20"/>
  <c r="GQ3271" i="20"/>
  <c r="GU99" i="20"/>
  <c r="GW3782" i="20"/>
  <c r="GQ3949" i="20"/>
  <c r="GP2884" i="20"/>
  <c r="GX1825" i="20"/>
  <c r="GR3319" i="20"/>
  <c r="GU724" i="20"/>
  <c r="GW1870" i="20"/>
  <c r="GU1438" i="20"/>
  <c r="GP3750" i="20"/>
  <c r="GT1432" i="20"/>
  <c r="GS3190" i="20"/>
  <c r="GP1986" i="20"/>
  <c r="GV2767" i="20"/>
  <c r="GX3597" i="20"/>
  <c r="GW513" i="20"/>
  <c r="GW1743" i="20"/>
  <c r="GP310" i="20"/>
  <c r="GT82" i="20"/>
  <c r="GT3073" i="20"/>
  <c r="GQ2660" i="20"/>
  <c r="GS1921" i="20"/>
  <c r="GW549" i="20"/>
  <c r="GW3847" i="20"/>
  <c r="GW3723" i="20"/>
  <c r="GT3862" i="20"/>
  <c r="GT2142" i="20"/>
  <c r="GP2168" i="20"/>
  <c r="GV3152" i="20"/>
  <c r="GR2067" i="20"/>
  <c r="GS2659" i="20"/>
  <c r="GV476" i="20"/>
  <c r="GR1088" i="20"/>
  <c r="GR2397" i="20"/>
  <c r="GS3337" i="20"/>
  <c r="GS2994" i="20"/>
  <c r="GQ1790" i="20"/>
  <c r="GS2386" i="20"/>
  <c r="GV3490" i="20"/>
  <c r="GU305" i="20"/>
  <c r="GW3198" i="20"/>
  <c r="GV2407" i="20"/>
  <c r="GU2480" i="20"/>
  <c r="GT99" i="20"/>
  <c r="GT3086" i="20"/>
  <c r="GV2109" i="20"/>
  <c r="GX580" i="20"/>
  <c r="GT1722" i="20"/>
  <c r="GQ3199" i="20"/>
  <c r="GR2190" i="20"/>
  <c r="GV3403" i="20"/>
  <c r="GQ983" i="20"/>
  <c r="GV3417" i="20"/>
  <c r="GW2976" i="20"/>
  <c r="GX3038" i="20"/>
  <c r="GQ3682" i="20"/>
  <c r="GP2879" i="20"/>
  <c r="GP3086" i="20"/>
  <c r="GR2485" i="20"/>
  <c r="GU3147" i="20"/>
  <c r="GV3708" i="20"/>
  <c r="GQ3648" i="20"/>
  <c r="GW469" i="20"/>
  <c r="GP1370" i="20"/>
  <c r="GR3901" i="20"/>
  <c r="GS1909" i="20"/>
  <c r="GX762" i="20"/>
  <c r="GP3634" i="20"/>
  <c r="GR773" i="20"/>
  <c r="GT1839" i="20"/>
  <c r="GX3861" i="20"/>
  <c r="GW3780" i="20"/>
  <c r="GT3584" i="20"/>
  <c r="GT385" i="20"/>
  <c r="GV2115" i="20"/>
  <c r="GV1299" i="20"/>
  <c r="GQ2589" i="20"/>
  <c r="GU3387" i="20"/>
  <c r="GX827" i="20"/>
  <c r="GP1503" i="20"/>
  <c r="GT2739" i="20"/>
  <c r="GS1137" i="20"/>
  <c r="GR1542" i="20"/>
  <c r="GT414" i="20"/>
  <c r="GP146" i="20"/>
  <c r="GV1717" i="20"/>
  <c r="GQ3109" i="20"/>
  <c r="GP626" i="20"/>
  <c r="GP2026" i="20"/>
  <c r="GT3229" i="20"/>
  <c r="GX2817" i="20"/>
  <c r="GT765" i="20"/>
  <c r="GR840" i="20"/>
  <c r="GQ3115" i="20"/>
  <c r="GP662" i="20"/>
  <c r="GV1352" i="20"/>
  <c r="GP2905" i="20"/>
  <c r="GU3845" i="20"/>
  <c r="GP505" i="20"/>
  <c r="GV2914" i="20"/>
  <c r="GS3314" i="20"/>
  <c r="GP2000" i="20"/>
  <c r="GP225" i="20"/>
  <c r="GS3724" i="20"/>
  <c r="GQ2508" i="20"/>
  <c r="GT2623" i="20"/>
  <c r="GX1083" i="20"/>
  <c r="GU2756" i="20"/>
  <c r="GQ1301" i="20"/>
  <c r="GU3035" i="20"/>
  <c r="GP984" i="20"/>
  <c r="GU1868" i="20"/>
  <c r="GW3429" i="20"/>
  <c r="GR1562" i="20"/>
  <c r="GP3593" i="20"/>
  <c r="GV3260" i="20"/>
  <c r="GX82" i="20"/>
  <c r="GX895" i="20"/>
  <c r="GP2269" i="20"/>
  <c r="GV3731" i="20"/>
  <c r="GU726" i="20"/>
  <c r="GU3019" i="20"/>
  <c r="GT218" i="20"/>
  <c r="GX1467" i="20"/>
  <c r="GR931" i="20"/>
  <c r="GP2160" i="20"/>
  <c r="GW1149" i="20"/>
  <c r="GQ1818" i="20"/>
  <c r="GX2441" i="20"/>
  <c r="GT3881" i="20"/>
  <c r="GX2185" i="20"/>
  <c r="GR1822" i="20"/>
  <c r="GU3194" i="20"/>
  <c r="GT1570" i="20"/>
  <c r="GX3541" i="20"/>
  <c r="GV1219" i="20"/>
  <c r="GT1595" i="20"/>
  <c r="GW612" i="20"/>
  <c r="GQ2616" i="20"/>
  <c r="GR519" i="20"/>
  <c r="GV1659" i="20"/>
  <c r="GV2476" i="20"/>
  <c r="GS3618" i="20"/>
  <c r="GS3326" i="20"/>
  <c r="GS3159" i="20"/>
  <c r="GP2337" i="20"/>
  <c r="GQ3578" i="20"/>
  <c r="GT3506" i="20"/>
  <c r="GR1284" i="20"/>
  <c r="GQ3414" i="20"/>
  <c r="GV3113" i="20"/>
  <c r="GV2539" i="20"/>
  <c r="GW919" i="20"/>
  <c r="GP504" i="20"/>
  <c r="GV1465" i="20"/>
  <c r="GV2963" i="20"/>
  <c r="GV150" i="20"/>
  <c r="GP2048" i="20"/>
  <c r="GU2624" i="20"/>
  <c r="GV3874" i="20"/>
  <c r="GP2303" i="20"/>
  <c r="GT280" i="20"/>
  <c r="GX1058" i="20"/>
  <c r="GP2083" i="20"/>
  <c r="GT643" i="20"/>
  <c r="GS3180" i="20"/>
  <c r="GT1369" i="20"/>
  <c r="GQ1393" i="20"/>
  <c r="GR3083" i="20"/>
  <c r="GX3974" i="20"/>
  <c r="GX3328" i="20"/>
  <c r="GQ2171" i="20"/>
  <c r="GP685" i="20"/>
  <c r="GU2190" i="20"/>
  <c r="GW3309" i="20"/>
  <c r="GV1928" i="20"/>
  <c r="GX1228" i="20"/>
  <c r="GX1690" i="20"/>
  <c r="GS2372" i="20"/>
  <c r="GR2629" i="20"/>
  <c r="GX2160" i="20"/>
  <c r="GS1393" i="20"/>
  <c r="GS1992" i="20"/>
  <c r="GS3466" i="20"/>
  <c r="GQ615" i="20"/>
  <c r="GP2716" i="20"/>
  <c r="GX3116" i="20"/>
  <c r="GW3505" i="20"/>
  <c r="GP1580" i="20"/>
  <c r="GX1817" i="20"/>
  <c r="GX2952" i="20"/>
  <c r="GQ1389" i="20"/>
  <c r="GX2584" i="20"/>
  <c r="GV1787" i="20"/>
  <c r="GT3104" i="20"/>
  <c r="GW1411" i="20"/>
  <c r="GP215" i="20"/>
  <c r="GQ3441" i="20"/>
  <c r="GP1015" i="20"/>
  <c r="GS1100" i="20"/>
  <c r="GU957" i="20"/>
  <c r="GS3436" i="20"/>
  <c r="GV3057" i="20"/>
  <c r="GU3127" i="20"/>
  <c r="GT2864" i="20"/>
  <c r="GR1697" i="20"/>
  <c r="GT2478" i="20"/>
  <c r="GU735" i="20"/>
  <c r="GU75" i="20"/>
  <c r="GX950" i="20"/>
  <c r="GX1007" i="20"/>
  <c r="GV449" i="20"/>
  <c r="GT1510" i="20"/>
  <c r="GQ1621" i="20"/>
  <c r="GT136" i="20"/>
  <c r="GV3992" i="20"/>
  <c r="GQ200" i="20"/>
  <c r="GP3366" i="20"/>
  <c r="GU3344" i="20"/>
  <c r="GR1673" i="20"/>
  <c r="GQ3870" i="20"/>
  <c r="GQ635" i="20"/>
  <c r="GP2773" i="20"/>
  <c r="GP645" i="20"/>
  <c r="GW2942" i="20"/>
  <c r="GP3932" i="20"/>
  <c r="GR2810" i="20"/>
  <c r="GW3343" i="20"/>
  <c r="GV1428" i="20"/>
  <c r="GW3773" i="20"/>
  <c r="GS53" i="20"/>
  <c r="GT29" i="20"/>
  <c r="GX2576" i="20"/>
  <c r="GR2963" i="20"/>
  <c r="GP621" i="20"/>
  <c r="GX282" i="20"/>
  <c r="GU3048" i="20"/>
  <c r="GX482" i="20"/>
  <c r="GX604" i="20"/>
  <c r="GX844" i="20"/>
  <c r="GW733" i="20"/>
  <c r="GQ3854" i="20"/>
  <c r="GS1031" i="20"/>
  <c r="GU2546" i="20"/>
  <c r="GQ1739" i="20"/>
  <c r="GX4004" i="20"/>
  <c r="GQ647" i="20"/>
  <c r="GT3342" i="20"/>
  <c r="GT2049" i="20"/>
  <c r="GW1233" i="20"/>
  <c r="GW3150" i="20"/>
  <c r="GT2289" i="20"/>
  <c r="GR2703" i="20"/>
  <c r="GV2153" i="20"/>
  <c r="GW483" i="20"/>
  <c r="GP2463" i="20"/>
  <c r="GX2161" i="20"/>
  <c r="GV192" i="20"/>
  <c r="GR3668" i="20"/>
  <c r="GX1215" i="20"/>
  <c r="GV1545" i="20"/>
  <c r="GW129" i="20"/>
  <c r="GP1862" i="20"/>
  <c r="GV2651" i="20"/>
  <c r="GR422" i="20"/>
  <c r="GP3661" i="20"/>
  <c r="GV1261" i="20"/>
  <c r="GP2573" i="20"/>
  <c r="GR1393" i="20"/>
  <c r="GS3355" i="20"/>
  <c r="GQ3054" i="20"/>
  <c r="GS2512" i="20"/>
  <c r="GU1537" i="20"/>
  <c r="GU120" i="20"/>
  <c r="GU1802" i="20"/>
  <c r="GV2540" i="20"/>
  <c r="GV3171" i="20"/>
  <c r="GX243" i="20"/>
  <c r="GW3456" i="20"/>
  <c r="GU2544" i="20"/>
  <c r="GT1391" i="20"/>
  <c r="GV3034" i="20"/>
  <c r="GT2843" i="20"/>
  <c r="GR2312" i="20"/>
  <c r="GP3762" i="20"/>
  <c r="GS2681" i="20"/>
  <c r="GR3081" i="20"/>
  <c r="GV2189" i="20"/>
  <c r="GU2363" i="20"/>
  <c r="GS809" i="20"/>
  <c r="GU3528" i="20"/>
  <c r="GS1185" i="20"/>
  <c r="GX2068" i="20"/>
  <c r="GR1263" i="20"/>
  <c r="GR3721" i="20"/>
  <c r="GT290" i="20"/>
  <c r="GV2827" i="20"/>
  <c r="GT3841" i="20"/>
  <c r="GR3560" i="20"/>
  <c r="GS713" i="20"/>
  <c r="GX2577" i="20"/>
  <c r="GU3565" i="20"/>
  <c r="GQ2732" i="20"/>
  <c r="GP3424" i="20"/>
  <c r="GX2466" i="20"/>
  <c r="GX1485" i="20"/>
  <c r="GS2698" i="20"/>
  <c r="GS562" i="20"/>
  <c r="GQ2681" i="20"/>
  <c r="GR1013" i="20"/>
  <c r="GX3567" i="20"/>
  <c r="GW2268" i="20"/>
  <c r="GU788" i="20"/>
  <c r="GW67" i="20"/>
  <c r="GW2923" i="20"/>
  <c r="GS1825" i="20"/>
  <c r="GQ1844" i="20"/>
  <c r="GR3686" i="20"/>
  <c r="GW3518" i="20"/>
  <c r="GV2479" i="20"/>
  <c r="GP1485" i="20"/>
  <c r="GU818" i="20"/>
  <c r="GV662" i="20"/>
  <c r="GX1749" i="20"/>
  <c r="GW2233" i="20"/>
  <c r="GT1758" i="20"/>
  <c r="GT1320" i="20"/>
  <c r="GV788" i="20"/>
  <c r="GV2579" i="20"/>
  <c r="GQ2882" i="20"/>
  <c r="GT529" i="20"/>
  <c r="GX3287" i="20"/>
  <c r="GV1202" i="20"/>
  <c r="GQ3028" i="20"/>
  <c r="GW2613" i="20"/>
  <c r="GV3726" i="20"/>
  <c r="GU1099" i="20"/>
  <c r="GV3036" i="20"/>
  <c r="GV1894" i="20"/>
  <c r="GX3041" i="20"/>
  <c r="GS1629" i="20"/>
  <c r="GW1358" i="20"/>
  <c r="GQ437" i="20"/>
  <c r="GS587" i="20"/>
  <c r="GU3117" i="20"/>
  <c r="GP2065" i="20"/>
  <c r="GT661" i="20"/>
  <c r="GX3063" i="20"/>
  <c r="GT2649" i="20"/>
  <c r="GX1595" i="20"/>
  <c r="GR870" i="20"/>
  <c r="GR2891" i="20"/>
  <c r="GT662" i="20"/>
  <c r="GX2397" i="20"/>
  <c r="GX561" i="20"/>
  <c r="GX3948" i="20"/>
  <c r="GT3060" i="20"/>
  <c r="GW1829" i="20"/>
  <c r="GX620" i="20"/>
  <c r="GS279" i="20"/>
  <c r="GW2208" i="20"/>
  <c r="GT306" i="20"/>
  <c r="GP369" i="20"/>
  <c r="GW31" i="20"/>
  <c r="GP3320" i="20"/>
  <c r="GV1241" i="20"/>
  <c r="GV3694" i="20"/>
  <c r="GQ2576" i="20"/>
  <c r="GQ421" i="20"/>
  <c r="GV3301" i="20"/>
  <c r="GT3612" i="20"/>
  <c r="GT3516" i="20"/>
  <c r="GU3936" i="20"/>
  <c r="GS3992" i="20"/>
  <c r="GP922" i="20"/>
  <c r="GX1074" i="20"/>
  <c r="GP1303" i="20"/>
  <c r="GT1818" i="20"/>
  <c r="GX2204" i="20"/>
  <c r="GU2757" i="20"/>
  <c r="GV1381" i="20"/>
  <c r="GP2101" i="20"/>
  <c r="GU2306" i="20"/>
  <c r="GU2024" i="20"/>
  <c r="GX345" i="20"/>
  <c r="GT272" i="20"/>
  <c r="GP2327" i="20"/>
  <c r="GP2728" i="20"/>
  <c r="GU1632" i="20"/>
  <c r="GQ331" i="20"/>
  <c r="GU659" i="20"/>
  <c r="GS1684" i="20"/>
  <c r="GS1072" i="20"/>
  <c r="GR2607" i="20"/>
  <c r="GX649" i="20"/>
  <c r="GX1818" i="20"/>
  <c r="GU18" i="20"/>
  <c r="GR599" i="20"/>
  <c r="GV1736" i="20"/>
  <c r="GQ3599" i="20"/>
  <c r="GT134" i="20"/>
  <c r="GS616" i="20"/>
  <c r="GQ2601" i="20"/>
  <c r="GV2217" i="20"/>
  <c r="GT3373" i="20"/>
  <c r="GV3124" i="20"/>
  <c r="GQ3042" i="20"/>
  <c r="GQ2775" i="20"/>
  <c r="GS1667" i="20"/>
  <c r="GW3146" i="20"/>
  <c r="GT1829" i="20"/>
  <c r="GT2828" i="20"/>
  <c r="GR1205" i="20"/>
  <c r="GP2878" i="20"/>
  <c r="GU121" i="20"/>
  <c r="GT855" i="20"/>
  <c r="GT1614" i="20"/>
  <c r="GX607" i="20"/>
  <c r="GV3796" i="20"/>
  <c r="GX2600" i="20"/>
  <c r="GX2247" i="20"/>
  <c r="GU3253" i="20"/>
  <c r="GQ3757" i="20"/>
  <c r="GP2015" i="20"/>
  <c r="GX167" i="20"/>
  <c r="GX3409" i="20"/>
  <c r="GQ2080" i="20"/>
  <c r="GP3363" i="20"/>
  <c r="GR2274" i="20"/>
  <c r="GP536" i="20"/>
  <c r="GP684" i="20"/>
  <c r="GU189" i="20"/>
  <c r="GS3085" i="20"/>
  <c r="GV119" i="20"/>
  <c r="GT2130" i="20"/>
  <c r="GP140" i="20"/>
  <c r="GR998" i="20"/>
  <c r="GR2049" i="20"/>
  <c r="GT399" i="20"/>
  <c r="GR2240" i="20"/>
  <c r="GU90" i="20"/>
  <c r="GX883" i="20"/>
  <c r="GW1264" i="20"/>
  <c r="GU2676" i="20"/>
  <c r="GR3021" i="20"/>
  <c r="GX829" i="20"/>
  <c r="GQ3072" i="20"/>
  <c r="GV1506" i="20"/>
  <c r="GW132" i="20"/>
  <c r="GS2266" i="20"/>
  <c r="GX3099" i="20"/>
  <c r="GS2948" i="20"/>
  <c r="GU3123" i="20"/>
  <c r="GT2136" i="20"/>
  <c r="GT2014" i="20"/>
  <c r="GU51" i="20"/>
  <c r="GR2186" i="20"/>
  <c r="GS1998" i="20"/>
  <c r="GV164" i="20"/>
  <c r="GR2326" i="20"/>
  <c r="GS2194" i="20"/>
  <c r="GU727" i="20"/>
  <c r="GX1649" i="20"/>
  <c r="GQ2361" i="20"/>
  <c r="GT1736" i="20"/>
  <c r="GU2270" i="20"/>
  <c r="GQ1672" i="20"/>
  <c r="GT142" i="20"/>
  <c r="GU1682" i="20"/>
  <c r="GV217" i="20"/>
  <c r="GV540" i="20"/>
  <c r="GV1610" i="20"/>
  <c r="GR3422" i="20"/>
  <c r="GV2074" i="20"/>
  <c r="GP2899" i="20"/>
  <c r="GQ1856" i="20"/>
  <c r="GX2228" i="20"/>
  <c r="GT3317" i="20"/>
  <c r="GW1752" i="20"/>
  <c r="GP3472" i="20"/>
  <c r="GS3083" i="20"/>
  <c r="GS161" i="20"/>
  <c r="GW389" i="20"/>
  <c r="GW2497" i="20"/>
  <c r="GX2355" i="20"/>
  <c r="GT2710" i="20"/>
  <c r="GV141" i="20"/>
  <c r="GP3021" i="20"/>
  <c r="GX1804" i="20"/>
  <c r="GV300" i="20"/>
  <c r="GW3948" i="20"/>
  <c r="GP955" i="20"/>
  <c r="GS3271" i="20"/>
  <c r="GP432" i="20"/>
  <c r="GV2527" i="20"/>
  <c r="GW1136" i="20"/>
  <c r="GP2204" i="20"/>
  <c r="GX2706" i="20"/>
  <c r="GS3584" i="20"/>
  <c r="GU3554" i="20"/>
  <c r="GP631" i="20"/>
  <c r="GS1783" i="20"/>
  <c r="GQ3188" i="20"/>
  <c r="GU37" i="20"/>
  <c r="GX2550" i="20"/>
  <c r="GS2152" i="20"/>
  <c r="GX3581" i="20"/>
  <c r="GX3728" i="20"/>
  <c r="GV3692" i="20"/>
  <c r="GQ3381" i="20"/>
  <c r="GV1596" i="20"/>
  <c r="GX655" i="20"/>
  <c r="GT1393" i="20"/>
  <c r="GR142" i="20"/>
  <c r="GQ1067" i="20"/>
  <c r="GR3688" i="20"/>
  <c r="GW1869" i="20"/>
  <c r="GX3504" i="20"/>
  <c r="GW2404" i="20"/>
  <c r="GX3045" i="20"/>
  <c r="GS2157" i="20"/>
  <c r="GU999" i="20"/>
  <c r="GT1718" i="20"/>
  <c r="GS3495" i="20"/>
  <c r="GV434" i="20"/>
  <c r="GX744" i="20"/>
  <c r="GT2139" i="20"/>
  <c r="GR3939" i="20"/>
  <c r="GV2615" i="20"/>
  <c r="GP1112" i="20"/>
  <c r="GU1437" i="20"/>
  <c r="GP1957" i="20"/>
  <c r="GT1141" i="20"/>
  <c r="GX3458" i="20"/>
  <c r="GV2352" i="20"/>
  <c r="GR395" i="20"/>
  <c r="GV2656" i="20"/>
  <c r="GR2362" i="20"/>
  <c r="GT2753" i="20"/>
  <c r="GS934" i="20"/>
  <c r="GW2243" i="20"/>
  <c r="GT3640" i="20"/>
  <c r="GT3139" i="20"/>
  <c r="GV1365" i="20"/>
  <c r="GV1369" i="20"/>
  <c r="GQ3477" i="20"/>
  <c r="GP3918" i="20"/>
  <c r="GR3914" i="20"/>
  <c r="GX947" i="20"/>
  <c r="GP518" i="20"/>
  <c r="GT2061" i="20"/>
  <c r="GP2150" i="20"/>
  <c r="GS984" i="20"/>
  <c r="GT81" i="20"/>
  <c r="GW539" i="20"/>
  <c r="GS896" i="20"/>
  <c r="GS2569" i="20"/>
  <c r="GU406" i="20"/>
  <c r="GS2575" i="20"/>
  <c r="GW2452" i="20"/>
  <c r="GV1457" i="20"/>
  <c r="GS2169" i="20"/>
  <c r="GU1344" i="20"/>
  <c r="GQ1824" i="20"/>
  <c r="GQ235" i="20"/>
  <c r="GT3339" i="20"/>
  <c r="GR2232" i="20"/>
  <c r="GS79" i="20"/>
  <c r="GX3574" i="20"/>
  <c r="GU2725" i="20"/>
  <c r="GW3666" i="20"/>
  <c r="GV694" i="20"/>
  <c r="GU3882" i="20"/>
  <c r="GR1939" i="20"/>
  <c r="GP1119" i="20"/>
  <c r="GW204" i="20"/>
  <c r="GS1612" i="20"/>
  <c r="GP392" i="20"/>
  <c r="GP1142" i="20"/>
  <c r="GR251" i="20"/>
  <c r="GS834" i="20"/>
  <c r="GX2610" i="20"/>
  <c r="GV1886" i="20"/>
  <c r="GU832" i="20"/>
  <c r="GQ23" i="20"/>
  <c r="GX289" i="20"/>
  <c r="GS1264" i="20"/>
  <c r="GR3865" i="20"/>
  <c r="GT939" i="20"/>
  <c r="GS410" i="20"/>
  <c r="GV1015" i="20"/>
  <c r="GQ381" i="20"/>
  <c r="GQ1276" i="20"/>
  <c r="GQ3844" i="20"/>
  <c r="GV3178" i="20"/>
  <c r="GP1173" i="20"/>
  <c r="GR2333" i="20"/>
  <c r="GR815" i="20"/>
  <c r="GP1295" i="20"/>
  <c r="GQ2860" i="20"/>
  <c r="GX1077" i="20"/>
  <c r="GU1525" i="20"/>
  <c r="GV716" i="20"/>
  <c r="GU926" i="20"/>
  <c r="GT3905" i="20"/>
  <c r="GV2684" i="20"/>
  <c r="GU1875" i="20"/>
  <c r="GX394" i="20"/>
  <c r="GW3894" i="20"/>
  <c r="GP2961" i="20"/>
  <c r="GP3343" i="20"/>
  <c r="GX3307" i="20"/>
  <c r="GX722" i="20"/>
  <c r="GX2560" i="20"/>
  <c r="GQ2907" i="20"/>
  <c r="GU2" i="20"/>
  <c r="GW3898" i="20"/>
  <c r="GT2274" i="20"/>
  <c r="GU3609" i="20"/>
  <c r="GR1272" i="20"/>
  <c r="GV3577" i="20"/>
  <c r="GX2181" i="20"/>
  <c r="GP104" i="20"/>
  <c r="GQ2371" i="20"/>
  <c r="GU2727" i="20"/>
  <c r="GV837" i="20"/>
  <c r="GP2098" i="20"/>
  <c r="GQ1668" i="20"/>
  <c r="GS3781" i="20"/>
  <c r="GS1243" i="20"/>
  <c r="GU1661" i="20"/>
  <c r="GP658" i="20"/>
  <c r="GQ19" i="20"/>
  <c r="GT2979" i="20"/>
  <c r="GQ1518" i="20"/>
  <c r="GW1359" i="20"/>
  <c r="GS1534" i="20"/>
  <c r="GU2125" i="20"/>
  <c r="GT1556" i="20"/>
  <c r="GQ252" i="20"/>
  <c r="GS3682" i="20"/>
  <c r="GR3976" i="20"/>
  <c r="GT491" i="20"/>
  <c r="GP1331" i="20"/>
  <c r="GQ949" i="20"/>
  <c r="GV776" i="20"/>
  <c r="GS3251" i="20"/>
  <c r="GR23" i="20"/>
  <c r="GS3628" i="20"/>
  <c r="GR1594" i="20"/>
  <c r="GS3604" i="20"/>
  <c r="GR2781" i="20"/>
  <c r="GR644" i="20"/>
  <c r="GU625" i="20"/>
  <c r="GW3271" i="20"/>
  <c r="GR280" i="20"/>
  <c r="GP446" i="20"/>
  <c r="GW3921" i="20"/>
  <c r="GT198" i="20"/>
  <c r="GT1101" i="20"/>
  <c r="GU3999" i="20"/>
  <c r="GT42" i="20"/>
  <c r="GT969" i="20"/>
  <c r="GP3735" i="20"/>
  <c r="GW2336" i="20"/>
  <c r="GX2191" i="20"/>
  <c r="GQ1045" i="20"/>
  <c r="GX2724" i="20"/>
  <c r="GP2502" i="20"/>
  <c r="GV3000" i="20"/>
  <c r="GU160" i="20"/>
  <c r="GU2610" i="20"/>
  <c r="GU1038" i="20"/>
  <c r="GQ2766" i="20"/>
  <c r="GT1365" i="20"/>
  <c r="GT3870" i="20"/>
  <c r="GW3279" i="20"/>
  <c r="GX76" i="20"/>
  <c r="GV92" i="20"/>
  <c r="GS2041" i="20"/>
  <c r="GS3300" i="20"/>
  <c r="GP3815" i="20"/>
  <c r="GU3705" i="20"/>
  <c r="GT1232" i="20"/>
  <c r="GQ3721" i="20"/>
  <c r="GX569" i="20"/>
  <c r="GX4003" i="20"/>
  <c r="GS3260" i="20"/>
  <c r="GT391" i="20"/>
  <c r="GP1769" i="20"/>
  <c r="GW906" i="20"/>
  <c r="GT331" i="20"/>
  <c r="GT3286" i="20"/>
  <c r="GV3959" i="20"/>
  <c r="GV3497" i="20"/>
  <c r="GU1857" i="20"/>
  <c r="GT3098" i="20"/>
  <c r="GT3099" i="20"/>
  <c r="GW1531" i="20"/>
  <c r="GQ3570" i="20"/>
  <c r="GQ276" i="20"/>
  <c r="GX166" i="20"/>
  <c r="GV2362" i="20"/>
  <c r="GU1520" i="20"/>
  <c r="GP3131" i="20"/>
  <c r="GT2947" i="20"/>
  <c r="GS960" i="20"/>
  <c r="GW633" i="20"/>
  <c r="GR696" i="20"/>
  <c r="GT152" i="20"/>
  <c r="GP1476" i="20"/>
  <c r="GS1413" i="20"/>
  <c r="GW1163" i="20"/>
  <c r="GP769" i="20"/>
  <c r="GQ145" i="20"/>
  <c r="GR1712" i="20"/>
  <c r="GR2341" i="20"/>
  <c r="GP1971" i="20"/>
  <c r="GS2559" i="20"/>
  <c r="GR1731" i="20"/>
  <c r="GX3118" i="20"/>
  <c r="GU3024" i="20"/>
  <c r="GX2949" i="20"/>
  <c r="GP490" i="20"/>
  <c r="GR3751" i="20"/>
  <c r="GQ2944" i="20"/>
  <c r="GR817" i="20"/>
  <c r="GV2209" i="20"/>
  <c r="GQ900" i="20"/>
  <c r="GS2710" i="20"/>
  <c r="GT1934" i="20"/>
  <c r="GX1446" i="20"/>
  <c r="GV838" i="20"/>
  <c r="GX365" i="20"/>
  <c r="GS3059" i="20"/>
  <c r="GS1484" i="20"/>
  <c r="GT200" i="20"/>
  <c r="GQ458" i="20"/>
  <c r="GP2090" i="20"/>
  <c r="GQ2564" i="20"/>
  <c r="GW1271" i="20"/>
  <c r="GU3910" i="20"/>
  <c r="GS2855" i="20"/>
  <c r="GU1797" i="20"/>
  <c r="GW17" i="20"/>
  <c r="GR1692" i="20"/>
  <c r="GW2020" i="20"/>
  <c r="GQ2630" i="20"/>
  <c r="GS2228" i="20"/>
  <c r="GR337" i="20"/>
  <c r="GX849" i="20"/>
  <c r="GQ2925" i="20"/>
  <c r="GV2528" i="20"/>
  <c r="GW1191" i="20"/>
  <c r="GU263" i="20"/>
  <c r="GW1044" i="20"/>
  <c r="GV2974" i="20"/>
  <c r="GQ3516" i="20"/>
  <c r="GS178" i="20"/>
  <c r="GV286" i="20"/>
  <c r="GR2111" i="20"/>
  <c r="GV2599" i="20"/>
  <c r="GS3847" i="20"/>
  <c r="GV3201" i="20"/>
  <c r="GS1190" i="20"/>
  <c r="GW2538" i="20"/>
  <c r="GP2963" i="20"/>
  <c r="GS2532" i="20"/>
  <c r="GP2763" i="20"/>
  <c r="GX635" i="20"/>
  <c r="GR2075" i="20"/>
  <c r="GU138" i="20"/>
  <c r="GV2300" i="20"/>
  <c r="GU500" i="20"/>
  <c r="GW3968" i="20"/>
  <c r="GP1230" i="20"/>
  <c r="GP356" i="20"/>
  <c r="GU3335" i="20"/>
  <c r="GW1549" i="20"/>
  <c r="GW3964" i="20"/>
  <c r="GU1730" i="20"/>
  <c r="GR394" i="20"/>
  <c r="GU874" i="20"/>
  <c r="GP2128" i="20"/>
  <c r="GQ1112" i="20"/>
  <c r="GW2235" i="20"/>
  <c r="GX1295" i="20"/>
  <c r="GQ1666" i="20"/>
  <c r="GT1250" i="20"/>
  <c r="GS3657" i="20"/>
  <c r="GR971" i="20"/>
  <c r="GR3334" i="20"/>
  <c r="GP1310" i="20"/>
  <c r="GV3751" i="20"/>
  <c r="GV22" i="20"/>
  <c r="GQ2633" i="20"/>
  <c r="GR3182" i="20"/>
  <c r="GV2933" i="20"/>
  <c r="GS3758" i="20"/>
  <c r="GW1492" i="20"/>
  <c r="GU355" i="20"/>
  <c r="GQ3750" i="20"/>
  <c r="GX3264" i="20"/>
  <c r="GQ520" i="20"/>
  <c r="GT127" i="20"/>
  <c r="GX2906" i="20"/>
  <c r="GW728" i="20"/>
  <c r="GT2538" i="20"/>
  <c r="GU917" i="20"/>
  <c r="GT989" i="20"/>
  <c r="GR396" i="20"/>
  <c r="GS757" i="20"/>
  <c r="GU2008" i="20"/>
  <c r="GX3410" i="20"/>
  <c r="GU33" i="20"/>
  <c r="GU499" i="20"/>
  <c r="GX149" i="20"/>
  <c r="GW3669" i="20"/>
  <c r="GV2523" i="20"/>
  <c r="GU139" i="20"/>
  <c r="GS2420" i="20"/>
  <c r="GW440" i="20"/>
  <c r="GV1801" i="20"/>
  <c r="GU1002" i="20"/>
  <c r="GQ2718" i="20"/>
  <c r="GV205" i="20"/>
  <c r="GT472" i="20"/>
  <c r="GR368" i="20"/>
  <c r="GR3510" i="20"/>
  <c r="GQ2432" i="20"/>
  <c r="GT3869" i="20"/>
  <c r="GU950" i="20"/>
  <c r="GQ3794" i="20"/>
  <c r="GX1580" i="20"/>
  <c r="GW3913" i="20"/>
  <c r="GW2758" i="20"/>
  <c r="GT249" i="20"/>
  <c r="GT3131" i="20"/>
  <c r="GQ2542" i="20"/>
  <c r="GQ2863" i="20"/>
  <c r="GU2853" i="20"/>
  <c r="GX2214" i="20"/>
  <c r="GV40" i="20"/>
  <c r="GR3597" i="20"/>
  <c r="GV3688" i="20"/>
  <c r="GR203" i="20"/>
  <c r="GW2458" i="20"/>
  <c r="GT3209" i="20"/>
  <c r="GX2700" i="20"/>
  <c r="GP1854" i="20"/>
  <c r="GQ525" i="20"/>
  <c r="GP3767" i="20"/>
  <c r="GR1943" i="20"/>
  <c r="GS2130" i="20"/>
  <c r="GU1726" i="20"/>
  <c r="GW2667" i="20"/>
  <c r="GR2978" i="20"/>
  <c r="GT814" i="20"/>
  <c r="GQ884" i="20"/>
  <c r="GT1767" i="20"/>
  <c r="GV338" i="20"/>
  <c r="GW1311" i="20"/>
  <c r="GW3094" i="20"/>
  <c r="GQ444" i="20"/>
  <c r="GP3796" i="20"/>
  <c r="GT3393" i="20"/>
  <c r="GX3805" i="20"/>
  <c r="GX2023" i="20"/>
  <c r="GT1923" i="20"/>
  <c r="GU648" i="20"/>
  <c r="GX2802" i="20"/>
  <c r="GQ1649" i="20"/>
  <c r="GX1371" i="20"/>
  <c r="GP1834" i="20"/>
  <c r="GQ1966" i="20"/>
  <c r="GV330" i="20"/>
  <c r="GP3658" i="20"/>
  <c r="GU1058" i="20"/>
  <c r="GW2681" i="20"/>
  <c r="GW3200" i="20"/>
  <c r="GX1638" i="20"/>
  <c r="GX3697" i="20"/>
  <c r="GU2980" i="20"/>
  <c r="GS2001" i="20"/>
  <c r="GT623" i="20"/>
  <c r="GS3726" i="20"/>
  <c r="GW3286" i="20"/>
  <c r="GR1726" i="20"/>
  <c r="GV2073" i="20"/>
  <c r="GT844" i="20"/>
  <c r="GQ903" i="20"/>
  <c r="GU175" i="20"/>
  <c r="GS3776" i="20"/>
  <c r="GR3434" i="20"/>
  <c r="GU2773" i="20"/>
  <c r="GQ3945" i="20"/>
  <c r="GT350" i="20"/>
  <c r="GV541" i="20"/>
  <c r="GP1158" i="20"/>
  <c r="GS78" i="20"/>
  <c r="GT1294" i="20"/>
  <c r="GR961" i="20"/>
  <c r="GR3014" i="20"/>
  <c r="GP3449" i="20"/>
  <c r="GX1284" i="20"/>
  <c r="GR1011" i="20"/>
  <c r="GR726" i="20"/>
  <c r="GS2020" i="20"/>
  <c r="GU1743" i="20"/>
  <c r="GS2202" i="20"/>
  <c r="GT1511" i="20"/>
  <c r="GW2643" i="20"/>
  <c r="GQ2837" i="20"/>
  <c r="GW1102" i="20"/>
  <c r="GR3650" i="20"/>
  <c r="GW941" i="20"/>
  <c r="GP3342" i="20"/>
  <c r="GX1955" i="20"/>
  <c r="GV2847" i="20"/>
  <c r="GU2088" i="20"/>
  <c r="GV1203" i="20"/>
  <c r="GS2737" i="20"/>
  <c r="GP1517" i="20"/>
  <c r="GV3054" i="20"/>
  <c r="GV3323" i="20"/>
  <c r="GW1301" i="20"/>
  <c r="GV95" i="20"/>
  <c r="GU1393" i="20"/>
  <c r="GQ2563" i="20"/>
  <c r="GR839" i="20"/>
  <c r="GS3734" i="20"/>
  <c r="GR3373" i="20"/>
  <c r="GR2068" i="20"/>
  <c r="GS2894" i="20"/>
  <c r="GV233" i="20"/>
  <c r="GV2686" i="20"/>
  <c r="GT423" i="20"/>
  <c r="GR2674" i="20"/>
  <c r="GV89" i="20"/>
  <c r="GP3965" i="20"/>
  <c r="GW455" i="20"/>
  <c r="GU3787" i="20"/>
  <c r="GV2299" i="20"/>
  <c r="GU2606" i="20"/>
  <c r="GX586" i="20"/>
  <c r="GP186" i="20"/>
  <c r="GR2561" i="20"/>
  <c r="GV1604" i="20"/>
  <c r="GW2878" i="20"/>
  <c r="GR1573" i="20"/>
  <c r="GU3489" i="20"/>
  <c r="GS619" i="20"/>
  <c r="GV1800" i="20"/>
  <c r="GS948" i="20"/>
  <c r="GS440" i="20"/>
  <c r="GV3391" i="20"/>
  <c r="GX1754" i="20"/>
  <c r="GW2920" i="20"/>
  <c r="GR77" i="20"/>
  <c r="GX3670" i="20"/>
  <c r="GV3907" i="20"/>
  <c r="GX2636" i="20"/>
  <c r="GT1520" i="20"/>
  <c r="GS340" i="20"/>
  <c r="GU1039" i="20"/>
  <c r="GT2755" i="20"/>
  <c r="GT2206" i="20"/>
  <c r="GP2495" i="20"/>
  <c r="GV1812" i="20"/>
  <c r="GS1482" i="20"/>
  <c r="GX2219" i="20"/>
  <c r="GV3428" i="20"/>
  <c r="GW232" i="20"/>
  <c r="GX2547" i="20"/>
  <c r="GX10" i="20"/>
  <c r="GV393" i="20"/>
  <c r="GP3844" i="20"/>
  <c r="GX1085" i="20"/>
  <c r="GR2236" i="20"/>
  <c r="GV1254" i="20"/>
  <c r="GX642" i="20"/>
  <c r="GS82" i="20"/>
  <c r="GR3912" i="20"/>
  <c r="GV1411" i="20"/>
  <c r="GR899" i="20"/>
  <c r="GS1797" i="20"/>
  <c r="GR195" i="20"/>
  <c r="GQ3323" i="20"/>
  <c r="GV1770" i="20"/>
  <c r="GV1688" i="20"/>
  <c r="GT724" i="20"/>
  <c r="GP3397" i="20"/>
  <c r="GX3624" i="20"/>
  <c r="GQ3865" i="20"/>
  <c r="GR2648" i="20"/>
  <c r="GS1993" i="20"/>
  <c r="GV2355" i="20"/>
  <c r="GQ3304" i="20"/>
  <c r="GV3165" i="20"/>
  <c r="GT498" i="20"/>
  <c r="GX2519" i="20"/>
  <c r="GU473" i="20"/>
  <c r="GS2826" i="20"/>
  <c r="GU544" i="20"/>
  <c r="GP1207" i="20"/>
  <c r="GP938" i="20"/>
  <c r="GU2675" i="20"/>
  <c r="GU3022" i="20"/>
  <c r="GV1918" i="20"/>
  <c r="GS3348" i="20"/>
  <c r="GR1616" i="20"/>
  <c r="GQ1868" i="20"/>
  <c r="GP1486" i="20"/>
  <c r="GS3996" i="20"/>
  <c r="GQ521" i="20"/>
  <c r="GX1116" i="20"/>
  <c r="GW1521" i="20"/>
  <c r="GT3303" i="20"/>
  <c r="GV416" i="20"/>
  <c r="GT3873" i="20"/>
  <c r="GW1197" i="20"/>
  <c r="GR1208" i="20"/>
  <c r="GV16" i="20"/>
  <c r="GT2606" i="20"/>
  <c r="GU1240" i="20"/>
  <c r="GV3139" i="20"/>
  <c r="GR2296" i="20"/>
  <c r="GT2018" i="20"/>
  <c r="GQ3216" i="20"/>
  <c r="GR2325" i="20"/>
  <c r="GX2338" i="20"/>
  <c r="GR2054" i="20"/>
  <c r="GT401" i="20"/>
  <c r="GR2414" i="20"/>
  <c r="GP3491" i="20"/>
  <c r="GS1772" i="20"/>
  <c r="GS128" i="20"/>
  <c r="GT830" i="20"/>
  <c r="GW3461" i="20"/>
  <c r="GS1739" i="20"/>
  <c r="GX1268" i="20"/>
  <c r="GX3381" i="20"/>
  <c r="GS2741" i="20"/>
  <c r="GV1706" i="20"/>
  <c r="GS3549" i="20"/>
  <c r="GQ2797" i="20"/>
  <c r="GV3038" i="20"/>
  <c r="GP510" i="20"/>
  <c r="GQ1762" i="20"/>
  <c r="GQ160" i="20"/>
  <c r="GR2670" i="20"/>
  <c r="GP616" i="20"/>
  <c r="GR3204" i="20"/>
  <c r="GW1690" i="20"/>
  <c r="GP829" i="20"/>
  <c r="GP1363" i="20"/>
  <c r="GP2115" i="20"/>
  <c r="GR3111" i="20"/>
  <c r="GV3247" i="20"/>
  <c r="GR3347" i="20"/>
  <c r="GW1016" i="20"/>
  <c r="GX525" i="20"/>
  <c r="GP1246" i="20"/>
  <c r="GS2714" i="20"/>
  <c r="GX2996" i="20"/>
  <c r="GV1609" i="20"/>
  <c r="GU2057" i="20"/>
  <c r="GQ2518" i="20"/>
  <c r="GU1233" i="20"/>
  <c r="GR3270" i="20"/>
  <c r="GS445" i="20"/>
  <c r="GT3926" i="20"/>
  <c r="GS3602" i="20"/>
  <c r="GW1047" i="20"/>
  <c r="GS2240" i="20"/>
  <c r="GT2664" i="20"/>
  <c r="GV709" i="20"/>
  <c r="GP2149" i="20"/>
  <c r="GQ1346" i="20"/>
  <c r="GP1910" i="20"/>
  <c r="GQ3386" i="20"/>
  <c r="GT3304" i="20"/>
  <c r="GR825" i="20"/>
  <c r="GV1826" i="20"/>
  <c r="GQ3964" i="20"/>
  <c r="GS3961" i="20"/>
  <c r="GQ1529" i="20"/>
  <c r="GS2046" i="20"/>
  <c r="GP2215" i="20"/>
  <c r="GP1432" i="20"/>
  <c r="GP2596" i="20"/>
  <c r="GU1483" i="20"/>
  <c r="GU2388" i="20"/>
  <c r="GQ2269" i="20"/>
  <c r="GV1360" i="20"/>
  <c r="GX215" i="20"/>
  <c r="GP777" i="20"/>
  <c r="GQ1902" i="20"/>
  <c r="GT759" i="20"/>
  <c r="GQ3904" i="20"/>
  <c r="GQ459" i="20"/>
  <c r="GS1875" i="20"/>
  <c r="GX582" i="20"/>
  <c r="GR1430" i="20"/>
  <c r="GT3226" i="20"/>
  <c r="GW1328" i="20"/>
  <c r="GV238" i="20"/>
  <c r="GU368" i="20"/>
  <c r="GP3123" i="20"/>
  <c r="GV1772" i="20"/>
  <c r="GT2874" i="20"/>
  <c r="GX1599" i="20"/>
  <c r="GQ2135" i="20"/>
  <c r="GX3703" i="20"/>
  <c r="GU1528" i="20"/>
  <c r="GQ3849" i="20"/>
  <c r="GW421" i="20"/>
  <c r="GP3937" i="20"/>
  <c r="GW3674" i="20"/>
  <c r="GS375" i="20"/>
  <c r="GV2068" i="20"/>
  <c r="GQ2025" i="20"/>
  <c r="GP1917" i="20"/>
  <c r="GV600" i="20"/>
  <c r="GV2223" i="20"/>
  <c r="GR2511" i="20"/>
  <c r="GP2901" i="20"/>
  <c r="GS2667" i="20"/>
  <c r="GR864" i="20"/>
  <c r="GP2723" i="20"/>
  <c r="GW3867" i="20"/>
  <c r="GQ3438" i="20"/>
  <c r="GP401" i="20"/>
  <c r="GT3171" i="20"/>
  <c r="GX532" i="20"/>
  <c r="GQ2373" i="20"/>
  <c r="GU3169" i="20"/>
  <c r="GT2715" i="20"/>
  <c r="GT276" i="20"/>
  <c r="GQ3937" i="20"/>
  <c r="GQ1135" i="20"/>
  <c r="GS576" i="20"/>
  <c r="GS2132" i="20"/>
  <c r="GT3218" i="20"/>
  <c r="GU898" i="20"/>
  <c r="GW3408" i="20"/>
  <c r="GR3078" i="20"/>
  <c r="GW2750" i="20"/>
  <c r="GX1710" i="20"/>
  <c r="GS3042" i="20"/>
  <c r="GR435" i="20"/>
  <c r="GT3237" i="20"/>
  <c r="GV3660" i="20"/>
  <c r="GT3760" i="20"/>
  <c r="GR2394" i="20"/>
  <c r="GP3973" i="20"/>
  <c r="GT466" i="20"/>
  <c r="GR2651" i="20"/>
  <c r="GS581" i="20"/>
  <c r="GS447" i="20"/>
  <c r="GP2144" i="20"/>
  <c r="GW2840" i="20"/>
  <c r="GQ1306" i="20"/>
  <c r="GQ500" i="20"/>
  <c r="GQ2953" i="20"/>
  <c r="GP3121" i="20"/>
  <c r="GV2797" i="20"/>
  <c r="GT148" i="20"/>
  <c r="GR3774" i="20"/>
  <c r="GP2043" i="20"/>
  <c r="GS605" i="20"/>
  <c r="GT510" i="20"/>
  <c r="GR292" i="20"/>
  <c r="GU1961" i="20"/>
  <c r="GQ1375" i="20"/>
  <c r="GV1244" i="20"/>
  <c r="GR2006" i="20"/>
  <c r="GQ3566" i="20"/>
  <c r="GS70" i="20"/>
  <c r="GU2166" i="20"/>
  <c r="GU3644" i="20"/>
  <c r="GR2624" i="20"/>
  <c r="GS2495" i="20"/>
  <c r="GP3183" i="20"/>
  <c r="GP1068" i="20"/>
  <c r="GQ3367" i="20"/>
  <c r="GT2002" i="20"/>
  <c r="GR3899" i="20"/>
  <c r="GV594" i="20"/>
  <c r="GT2962" i="20"/>
  <c r="GT1045" i="20"/>
  <c r="GP1726" i="20"/>
  <c r="GQ576" i="20"/>
  <c r="GV872" i="20"/>
  <c r="GW1480" i="20"/>
  <c r="GP3188" i="20"/>
  <c r="GX2638" i="20"/>
  <c r="GU341" i="20"/>
  <c r="GQ3232" i="20"/>
  <c r="GT642" i="20"/>
  <c r="GW2045" i="20"/>
  <c r="GR135" i="20"/>
  <c r="GP3940" i="20"/>
  <c r="GV1725" i="20"/>
  <c r="GW2977" i="20"/>
  <c r="GU1060" i="20"/>
  <c r="GR3842" i="20"/>
  <c r="GP2825" i="20"/>
  <c r="GP2147" i="20"/>
  <c r="GS1778" i="20"/>
  <c r="GS167" i="20"/>
  <c r="GP2967" i="20"/>
  <c r="GR255" i="20"/>
  <c r="GR1547" i="20"/>
  <c r="GP2774" i="20"/>
  <c r="GX2922" i="20"/>
  <c r="GQ1958" i="20"/>
  <c r="GQ2845" i="20"/>
  <c r="GQ2094" i="20"/>
  <c r="GW2137" i="20"/>
  <c r="GX3788" i="20"/>
  <c r="GV1430" i="20"/>
  <c r="GW3141" i="20"/>
  <c r="GT1497" i="20"/>
  <c r="GU2103" i="20"/>
  <c r="GQ3245" i="20"/>
  <c r="GS1301" i="20"/>
  <c r="GR1346" i="20"/>
  <c r="GS2912" i="20"/>
  <c r="GR200" i="20"/>
  <c r="GV2670" i="20"/>
  <c r="GR1976" i="20"/>
  <c r="GR1853" i="20"/>
  <c r="GV1185" i="20"/>
  <c r="GP1312" i="20"/>
  <c r="GT2652" i="20"/>
  <c r="GU2668" i="20"/>
  <c r="GP2494" i="20"/>
  <c r="GQ1481" i="20"/>
  <c r="GP3728" i="20"/>
  <c r="GT2853" i="20"/>
  <c r="GV2805" i="20"/>
  <c r="GV2496" i="20"/>
  <c r="GP2404" i="20"/>
  <c r="GR1464" i="20"/>
  <c r="GV2114" i="20"/>
  <c r="GV160" i="20"/>
  <c r="GV104" i="20"/>
  <c r="GX2109" i="20"/>
  <c r="GV2659" i="20"/>
  <c r="GU1924" i="20"/>
  <c r="GS829" i="20"/>
  <c r="GV3133" i="20"/>
  <c r="GT1807" i="20"/>
  <c r="GS2074" i="20"/>
  <c r="GQ586" i="20"/>
  <c r="GV3104" i="20"/>
  <c r="GP469" i="20"/>
  <c r="GS1507" i="20"/>
  <c r="GT2313" i="20"/>
  <c r="GS1339" i="20"/>
  <c r="GQ3938" i="20"/>
  <c r="GQ1626" i="20"/>
  <c r="GV388" i="20"/>
  <c r="GP3194" i="20"/>
  <c r="GP2798" i="20"/>
  <c r="GR1918" i="20"/>
  <c r="GT13" i="20"/>
  <c r="GW1000" i="20"/>
  <c r="GX2839" i="20"/>
  <c r="GR3643" i="20"/>
  <c r="GT3600" i="20"/>
  <c r="GP1759" i="20"/>
  <c r="GQ1109" i="20"/>
  <c r="GP2124" i="20"/>
  <c r="GV3049" i="20"/>
  <c r="GS3780" i="20"/>
  <c r="GU135" i="20"/>
  <c r="GX3699" i="20"/>
  <c r="GU1471" i="20"/>
  <c r="GU3809" i="20"/>
  <c r="GT3895" i="20"/>
  <c r="GS1767" i="20"/>
  <c r="GT1760" i="20"/>
  <c r="GU1359" i="20"/>
  <c r="GU833" i="20"/>
  <c r="GV2208" i="20"/>
  <c r="GV452" i="20"/>
  <c r="GW3311" i="20"/>
  <c r="GU3933" i="20"/>
  <c r="GU3610" i="20"/>
  <c r="GW2197" i="20"/>
  <c r="GQ829" i="20"/>
  <c r="GV373" i="20"/>
  <c r="GS2647" i="20"/>
  <c r="GW3763" i="20"/>
  <c r="GS3240" i="20"/>
  <c r="GS372" i="20"/>
  <c r="GR1780" i="20"/>
  <c r="GU923" i="20"/>
  <c r="GU871" i="20"/>
  <c r="GR1613" i="20"/>
  <c r="GX1786" i="20"/>
  <c r="GW323" i="20"/>
  <c r="GX1552" i="20"/>
  <c r="GX839" i="20"/>
  <c r="GT2055" i="20"/>
  <c r="GP3200" i="20"/>
  <c r="GU1405" i="20"/>
  <c r="GQ2128" i="20"/>
  <c r="GQ1212" i="20"/>
  <c r="GP3876" i="20"/>
  <c r="GP1568" i="20"/>
  <c r="GS3243" i="20"/>
  <c r="GW2698" i="20"/>
  <c r="GX3618" i="20"/>
  <c r="GQ3906" i="20"/>
  <c r="GW2101" i="20"/>
  <c r="GS272" i="20"/>
  <c r="GS1765" i="20"/>
  <c r="GQ1634" i="20"/>
  <c r="GW2735" i="20"/>
  <c r="GQ2617" i="20"/>
  <c r="GP1884" i="20"/>
  <c r="GS3224" i="20"/>
  <c r="GX3158" i="20"/>
  <c r="GT3598" i="20"/>
  <c r="GW2107" i="20"/>
  <c r="GS3922" i="20"/>
  <c r="GT1730" i="20"/>
  <c r="GT3114" i="20"/>
  <c r="GT3901" i="20"/>
  <c r="GV1720" i="20"/>
  <c r="GW846" i="20"/>
  <c r="GQ1437" i="20"/>
  <c r="GW2873" i="20"/>
  <c r="GT931" i="20"/>
  <c r="GV914" i="20"/>
  <c r="GQ3722" i="20"/>
  <c r="GS2891" i="20"/>
  <c r="GV777" i="20"/>
  <c r="GS2436" i="20"/>
  <c r="GT2117" i="20"/>
  <c r="GX2122" i="20"/>
  <c r="GR1493" i="20"/>
  <c r="GX1887" i="20"/>
  <c r="GQ407" i="20"/>
  <c r="GU1387" i="20"/>
  <c r="GQ1019" i="20"/>
  <c r="GR1342" i="20"/>
  <c r="GU1027" i="20"/>
  <c r="GX52" i="20"/>
  <c r="GS1656" i="20"/>
  <c r="GX2032" i="20"/>
  <c r="GW3447" i="20"/>
  <c r="GQ159" i="20"/>
  <c r="GW3747" i="20"/>
  <c r="GS2128" i="20"/>
  <c r="GS3114" i="20"/>
  <c r="GW2462" i="20"/>
  <c r="GX753" i="20"/>
  <c r="GU1509" i="20"/>
  <c r="GW1576" i="20"/>
  <c r="GW2259" i="20"/>
  <c r="GW3156" i="20"/>
  <c r="GP2235" i="20"/>
  <c r="GQ577" i="20"/>
  <c r="GU321" i="20"/>
  <c r="GT1507" i="20"/>
  <c r="GU1633" i="20"/>
  <c r="GR3810" i="20"/>
  <c r="GQ3346" i="20"/>
  <c r="GS3533" i="20"/>
  <c r="GU2366" i="20"/>
  <c r="GS1905" i="20"/>
  <c r="GP3054" i="20"/>
  <c r="GW1471" i="20"/>
  <c r="GT3170" i="20"/>
  <c r="GR1139" i="20"/>
  <c r="GW626" i="20"/>
  <c r="GR3922" i="20"/>
  <c r="GV1416" i="20"/>
  <c r="GX2178" i="20"/>
  <c r="GX3270" i="20"/>
  <c r="GU3667" i="20"/>
  <c r="GW1554" i="20"/>
  <c r="GS3481" i="20"/>
  <c r="GQ2932" i="20"/>
  <c r="GQ3099" i="20"/>
  <c r="GT3727" i="20"/>
  <c r="GU1931" i="20"/>
  <c r="GT2573" i="20"/>
  <c r="GQ323" i="20"/>
  <c r="GQ1010" i="20"/>
  <c r="GX898" i="20"/>
  <c r="GR3525" i="20"/>
  <c r="GV3017" i="20"/>
  <c r="GV1129" i="20"/>
  <c r="GW2595" i="20"/>
  <c r="GP2620" i="20"/>
  <c r="GP3563" i="20"/>
  <c r="GU3164" i="20"/>
  <c r="GV1854" i="20"/>
  <c r="GT2074" i="20"/>
  <c r="GQ1246" i="20"/>
  <c r="GQ1232" i="20"/>
  <c r="GX332" i="20"/>
  <c r="GX1751" i="20"/>
  <c r="GW3510" i="20"/>
  <c r="GX246" i="20"/>
  <c r="GP2695" i="20"/>
  <c r="GQ3547" i="20"/>
  <c r="GP217" i="20"/>
  <c r="GW1189" i="20"/>
  <c r="GS3636" i="20"/>
  <c r="GT736" i="20"/>
  <c r="GV1132" i="20"/>
  <c r="GU2872" i="20"/>
  <c r="GX1510" i="20"/>
  <c r="GR2855" i="20"/>
  <c r="GU3300" i="20"/>
  <c r="GT1104" i="20"/>
  <c r="GV1638" i="20"/>
  <c r="GV2543" i="20"/>
  <c r="GR1325" i="20"/>
  <c r="GS602" i="20"/>
  <c r="GS2103" i="20"/>
  <c r="GS2187" i="20"/>
  <c r="GU337" i="20"/>
  <c r="GX89" i="20"/>
  <c r="GX1426" i="20"/>
  <c r="GT3345" i="20"/>
  <c r="GP11" i="20"/>
  <c r="GT1049" i="20"/>
  <c r="GU2862" i="20"/>
  <c r="GU1465" i="20"/>
  <c r="GW3776" i="20"/>
  <c r="GX1173" i="20"/>
  <c r="GX743" i="20"/>
  <c r="GX2834" i="20"/>
  <c r="GQ20" i="20"/>
  <c r="GX3361" i="20"/>
  <c r="GW1337" i="20"/>
  <c r="GU3812" i="20"/>
  <c r="GQ3444" i="20"/>
  <c r="GS3013" i="20"/>
  <c r="GS3169" i="20"/>
  <c r="GT3970" i="20"/>
  <c r="GS382" i="20"/>
  <c r="GT3788" i="20"/>
  <c r="GS3624" i="20"/>
  <c r="GW2913" i="20"/>
  <c r="GU3560" i="20"/>
  <c r="GV3118" i="20"/>
  <c r="GR2516" i="20"/>
  <c r="GX3047" i="20"/>
  <c r="GW1169" i="20"/>
  <c r="GT3613" i="20"/>
  <c r="GV2782" i="20"/>
  <c r="GT3456" i="20"/>
  <c r="GS2594" i="20"/>
  <c r="GU948" i="20"/>
  <c r="GV3846" i="20"/>
  <c r="GP1830" i="20"/>
  <c r="GQ250" i="20"/>
  <c r="GX2289" i="20"/>
  <c r="GQ3158" i="20"/>
  <c r="GW1063" i="20"/>
  <c r="GQ675" i="20"/>
  <c r="GS1712" i="20"/>
  <c r="GX2753" i="20"/>
  <c r="GU2548" i="20"/>
  <c r="GT343" i="20"/>
  <c r="GV1431" i="20"/>
  <c r="GW1192" i="20"/>
  <c r="GQ1721" i="20"/>
  <c r="GV1969" i="20"/>
  <c r="GQ491" i="20"/>
  <c r="GX4006" i="20"/>
  <c r="GS741" i="20"/>
  <c r="GP1073" i="20"/>
  <c r="GT3725" i="20"/>
  <c r="GR940" i="20"/>
  <c r="GV3269" i="20"/>
  <c r="GT3642" i="20"/>
  <c r="GX3333" i="20"/>
  <c r="GQ1524" i="20"/>
  <c r="GQ150" i="20"/>
  <c r="GP1993" i="20"/>
  <c r="GU2804" i="20"/>
  <c r="GV2534" i="20"/>
  <c r="GP1897" i="20"/>
  <c r="GQ2704" i="20"/>
  <c r="GS2697" i="20"/>
  <c r="GS276" i="20"/>
  <c r="GR3324" i="20"/>
  <c r="GX110" i="20"/>
  <c r="GP3935" i="20"/>
  <c r="GU843" i="20"/>
  <c r="GV2828" i="20"/>
  <c r="GS513" i="20"/>
  <c r="GQ3631" i="20"/>
  <c r="GP2975" i="20"/>
  <c r="GS665" i="20"/>
  <c r="GX83" i="20"/>
  <c r="GW3264" i="20"/>
  <c r="GX1739" i="20"/>
  <c r="GP343" i="20"/>
  <c r="GU141" i="20"/>
  <c r="GR1884" i="20"/>
  <c r="GT729" i="20"/>
  <c r="GV126" i="20"/>
  <c r="GQ3872" i="20"/>
  <c r="GW2441" i="20"/>
  <c r="GW2454" i="20"/>
  <c r="GP1583" i="20"/>
  <c r="GT777" i="20"/>
  <c r="GS1791" i="20"/>
  <c r="GV1884" i="20"/>
  <c r="GW3558" i="20"/>
  <c r="GT2343" i="20"/>
  <c r="GW2270" i="20"/>
  <c r="GW1563" i="20"/>
  <c r="GU218" i="20"/>
  <c r="GR2164" i="20"/>
  <c r="GU1531" i="20"/>
  <c r="GX1175" i="20"/>
  <c r="GS2899" i="20"/>
  <c r="GT819" i="20"/>
  <c r="GQ1681" i="20"/>
  <c r="GV3939" i="20"/>
  <c r="GR3928" i="20"/>
  <c r="GT679" i="20"/>
  <c r="GR36" i="20"/>
  <c r="GV3771" i="20"/>
  <c r="GS999" i="20"/>
  <c r="GW3491" i="20"/>
  <c r="GT2829" i="20"/>
  <c r="GX3828" i="20"/>
  <c r="GV549" i="20"/>
  <c r="GP1902" i="20"/>
  <c r="GS171" i="20"/>
  <c r="GS2586" i="20"/>
  <c r="GR1024" i="20"/>
  <c r="GU2526" i="20"/>
  <c r="GV2968" i="20"/>
  <c r="GV3664" i="20"/>
  <c r="GS2423" i="20"/>
  <c r="GV928" i="20"/>
  <c r="GT2415" i="20"/>
  <c r="GP1843" i="20"/>
  <c r="GV3669" i="20"/>
  <c r="GR1840" i="20"/>
  <c r="GT1386" i="20"/>
  <c r="GT386" i="20"/>
  <c r="GR266" i="20"/>
  <c r="GX2964" i="20"/>
  <c r="GV1285" i="20"/>
  <c r="GQ1088" i="20"/>
  <c r="GT1749" i="20"/>
  <c r="GU3781" i="20"/>
  <c r="GR2332" i="20"/>
  <c r="GP2343" i="20"/>
  <c r="GR212" i="20"/>
  <c r="GT751" i="20"/>
  <c r="GV1925" i="20"/>
  <c r="GU930" i="20"/>
  <c r="GV308" i="20"/>
  <c r="GS1209" i="20"/>
  <c r="GT1972" i="20"/>
  <c r="GT1708" i="20"/>
  <c r="GU3113" i="20"/>
  <c r="GP2249" i="20"/>
  <c r="GQ532" i="20"/>
  <c r="GV229" i="20"/>
  <c r="GP630" i="20"/>
  <c r="GW1767" i="20"/>
  <c r="GQ952" i="20"/>
  <c r="GQ2076" i="20"/>
  <c r="GV1905" i="20"/>
  <c r="GQ1058" i="20"/>
  <c r="GW411" i="20"/>
  <c r="GW1154" i="20"/>
  <c r="GV3010" i="20"/>
  <c r="GS3851" i="20"/>
  <c r="GV2464" i="20"/>
  <c r="GT954" i="20"/>
  <c r="GV977" i="20"/>
  <c r="GV3255" i="20"/>
  <c r="GU2652" i="20"/>
  <c r="GU275" i="20"/>
  <c r="GV2475" i="20"/>
  <c r="GU3510" i="20"/>
  <c r="GX3684" i="20"/>
  <c r="GU872" i="20"/>
  <c r="GX3594" i="20"/>
  <c r="GT2877" i="20"/>
  <c r="GS1771" i="20"/>
  <c r="GV391" i="20"/>
  <c r="GT2316" i="20"/>
  <c r="GQ3922" i="20"/>
  <c r="GP3875" i="20"/>
  <c r="GR1724" i="20"/>
  <c r="GW1173" i="20"/>
  <c r="GS1089" i="20"/>
  <c r="GP1228" i="20"/>
  <c r="GS1192" i="20"/>
  <c r="GU807" i="20"/>
  <c r="GS2505" i="20"/>
  <c r="GS2270" i="20"/>
  <c r="GU2278" i="20"/>
  <c r="GV1198" i="20"/>
  <c r="GV2956" i="20"/>
  <c r="GW3541" i="20"/>
  <c r="GX659" i="20"/>
  <c r="GQ1674" i="20"/>
  <c r="GU1219" i="20"/>
  <c r="GV2851" i="20"/>
  <c r="GV2422" i="20"/>
  <c r="GS3476" i="20"/>
  <c r="GX900" i="20"/>
  <c r="GW1306" i="20"/>
  <c r="GX599" i="20"/>
  <c r="GR466" i="20"/>
  <c r="GP2643" i="20"/>
  <c r="GP1186" i="20"/>
  <c r="GW694" i="20"/>
  <c r="GR3568" i="20"/>
  <c r="GR564" i="20"/>
  <c r="GV2288" i="20"/>
  <c r="GQ3283" i="20"/>
  <c r="GU710" i="20"/>
  <c r="GU2428" i="20"/>
  <c r="GU156" i="20"/>
  <c r="GS3032" i="20"/>
  <c r="GR472" i="20"/>
  <c r="GT1512" i="20"/>
  <c r="GU13" i="20"/>
  <c r="GS1777" i="20"/>
  <c r="GU3045" i="20"/>
  <c r="GV625" i="20"/>
  <c r="GS3830" i="20"/>
  <c r="GW3048" i="20"/>
  <c r="GT2858" i="20"/>
  <c r="GQ2336" i="20"/>
  <c r="GT1356" i="20"/>
  <c r="GU44" i="20"/>
  <c r="GR2113" i="20"/>
  <c r="GX1095" i="20"/>
  <c r="GT3101" i="20"/>
  <c r="GP686" i="20"/>
  <c r="GT1163" i="20"/>
  <c r="GP3703" i="20"/>
  <c r="GR1498" i="20"/>
  <c r="GS1490" i="20"/>
  <c r="GU658" i="20"/>
  <c r="GQ3758" i="20"/>
  <c r="GR1966" i="20"/>
  <c r="GR684" i="20"/>
  <c r="GU3946" i="20"/>
  <c r="GU2210" i="20"/>
  <c r="GX3391" i="20"/>
  <c r="GS2404" i="20"/>
  <c r="GX3947" i="20"/>
  <c r="GU159" i="20"/>
  <c r="GW350" i="20"/>
  <c r="GV3609" i="20"/>
  <c r="GP1543" i="20"/>
  <c r="GS1551" i="20"/>
  <c r="GQ2670" i="20"/>
  <c r="GT1306" i="20"/>
  <c r="GW1397" i="20"/>
  <c r="GR2255" i="20"/>
  <c r="GQ1295" i="20"/>
  <c r="GS3247" i="20"/>
  <c r="GW2388" i="20"/>
  <c r="GV3766" i="20"/>
  <c r="GP2925" i="20"/>
  <c r="GQ170" i="20"/>
  <c r="GT2725" i="20"/>
  <c r="GS1524" i="20"/>
  <c r="GS613" i="20"/>
  <c r="GS2858" i="20"/>
  <c r="GV597" i="20"/>
  <c r="GU3160" i="20"/>
  <c r="GV3663" i="20"/>
  <c r="GS2456" i="20"/>
  <c r="GW3038" i="20"/>
  <c r="GT3100" i="20"/>
  <c r="GQ3820" i="20"/>
  <c r="GU150" i="20"/>
  <c r="GP293" i="20"/>
  <c r="GS1645" i="20"/>
  <c r="GV1879" i="20"/>
  <c r="GR1793" i="20"/>
  <c r="GS2674" i="20"/>
  <c r="GT1443" i="20"/>
  <c r="GQ2698" i="20"/>
  <c r="GQ3740" i="20"/>
  <c r="GT489" i="20"/>
  <c r="GX2687" i="20"/>
  <c r="GT3978" i="20"/>
  <c r="GU3074" i="20"/>
  <c r="GR2107" i="20"/>
  <c r="GX3036" i="20"/>
  <c r="GP3862" i="20"/>
  <c r="GQ667" i="20"/>
  <c r="GT2138" i="20"/>
  <c r="GQ913" i="20"/>
  <c r="GW2648" i="20"/>
  <c r="GX3380" i="20"/>
  <c r="GR2847" i="20"/>
  <c r="GX2093" i="20"/>
  <c r="GW19" i="20"/>
  <c r="GP2414" i="20"/>
  <c r="GR3148" i="20"/>
  <c r="GR2243" i="20"/>
  <c r="GP3298" i="20"/>
  <c r="GS3879" i="20"/>
  <c r="GV2012" i="20"/>
  <c r="GS2434" i="20"/>
  <c r="GR3136" i="20"/>
  <c r="GP557" i="20"/>
  <c r="GV3833" i="20"/>
  <c r="GV3889" i="20"/>
  <c r="GV3334" i="20"/>
  <c r="GX2849" i="20"/>
  <c r="GT1082" i="20"/>
  <c r="GV686" i="20"/>
  <c r="GP1191" i="20"/>
  <c r="GR3500" i="20"/>
  <c r="GX3056" i="20"/>
  <c r="GS3779" i="20"/>
  <c r="GT3880" i="20"/>
  <c r="GW416" i="20"/>
  <c r="GR2064" i="20"/>
  <c r="GQ3065" i="20"/>
  <c r="GU3365" i="20"/>
  <c r="GV3189" i="20"/>
  <c r="GR803" i="20"/>
  <c r="GR315" i="20"/>
  <c r="GR2800" i="20"/>
  <c r="GQ1150" i="20"/>
  <c r="GT2450" i="20"/>
  <c r="GT2529" i="20"/>
  <c r="GV614" i="20"/>
  <c r="GS2604" i="20"/>
  <c r="GV94" i="20"/>
  <c r="GQ2334" i="20"/>
  <c r="GW2830" i="20"/>
  <c r="GR3250" i="20"/>
  <c r="GQ1683" i="20"/>
  <c r="GS1943" i="20"/>
  <c r="GV2493" i="20"/>
  <c r="GU2880" i="20"/>
  <c r="GW1841" i="20"/>
  <c r="GP2102" i="20"/>
  <c r="GW3690" i="20"/>
  <c r="GP1450" i="20"/>
  <c r="GW3795" i="20"/>
  <c r="GU3271" i="20"/>
  <c r="GU3414" i="20"/>
  <c r="GQ2004" i="20"/>
  <c r="GU2809" i="20"/>
  <c r="GT3780" i="20"/>
  <c r="GV565" i="20"/>
  <c r="GS2029" i="20"/>
  <c r="GX1343" i="20"/>
  <c r="GU2020" i="20"/>
  <c r="GX1477" i="20"/>
  <c r="GW3753" i="20"/>
  <c r="GX426" i="20"/>
  <c r="GR2576" i="20"/>
  <c r="GW171" i="20"/>
  <c r="GT1790" i="20"/>
  <c r="GR1515" i="20"/>
  <c r="GS2211" i="20"/>
  <c r="GW500" i="20"/>
  <c r="GU3735" i="20"/>
  <c r="GP2636" i="20"/>
  <c r="GR3469" i="20"/>
  <c r="GV3940" i="20"/>
  <c r="GT1491" i="20"/>
  <c r="GT281" i="20"/>
  <c r="GX2142" i="20"/>
  <c r="GT2175" i="20"/>
  <c r="GP1388" i="20"/>
  <c r="GX3000" i="20"/>
  <c r="GX3609" i="20"/>
  <c r="GX455" i="20"/>
  <c r="GV258" i="20"/>
  <c r="GR3355" i="20"/>
  <c r="GX2969" i="20"/>
  <c r="GW3685" i="20"/>
  <c r="GS1590" i="20"/>
  <c r="GT1355" i="20"/>
  <c r="GP380" i="20"/>
  <c r="GT381" i="20"/>
  <c r="GW2177" i="20"/>
  <c r="GR3893" i="20"/>
  <c r="GW1577" i="20"/>
  <c r="GV3327" i="20"/>
  <c r="GU3581" i="20"/>
  <c r="GR806" i="20"/>
  <c r="GV3954" i="20"/>
  <c r="GP342" i="20"/>
  <c r="GX3236" i="20"/>
  <c r="GU3784" i="20"/>
  <c r="GW1691" i="20"/>
  <c r="GQ530" i="20"/>
  <c r="GQ1630" i="20"/>
  <c r="GR2856" i="20"/>
  <c r="GU3063" i="20"/>
  <c r="GP863" i="20"/>
  <c r="GS3258" i="20"/>
  <c r="GU486" i="20"/>
  <c r="GW3315" i="20"/>
  <c r="GP1480" i="20"/>
  <c r="GT1634" i="20"/>
  <c r="GV1328" i="20"/>
  <c r="GV240" i="20"/>
  <c r="GR1786" i="20"/>
  <c r="GU3656" i="20"/>
  <c r="GR2498" i="20"/>
  <c r="GQ1636" i="20"/>
  <c r="GU3600" i="20"/>
  <c r="GR2854" i="20"/>
  <c r="GT1332" i="20"/>
  <c r="GQ325" i="20"/>
  <c r="GS3426" i="20"/>
  <c r="GV216" i="20"/>
  <c r="GR11" i="20"/>
  <c r="GS3071" i="20"/>
  <c r="GP3849" i="20"/>
  <c r="GS35" i="20"/>
  <c r="GU900" i="20"/>
  <c r="GX79" i="20"/>
  <c r="GP3189" i="20"/>
  <c r="GX1118" i="20"/>
  <c r="GV3278" i="20"/>
  <c r="GW2301" i="20"/>
  <c r="GQ3182" i="20"/>
  <c r="GQ1541" i="20"/>
  <c r="GV483" i="20"/>
  <c r="GW3614" i="20"/>
  <c r="GT1560" i="20"/>
  <c r="GW3725" i="20"/>
  <c r="GX328" i="20"/>
  <c r="GS2316" i="20"/>
  <c r="GQ1689" i="20"/>
  <c r="GQ2685" i="20"/>
  <c r="GT1107" i="20"/>
  <c r="GS2602" i="20"/>
  <c r="GT2520" i="20"/>
  <c r="GR2385" i="20"/>
  <c r="GR1590" i="20"/>
  <c r="GT3815" i="20"/>
  <c r="GU945" i="20"/>
  <c r="GV296" i="20"/>
  <c r="GW2783" i="20"/>
  <c r="GP7" i="20"/>
  <c r="GT1976" i="20"/>
  <c r="GR3023" i="20"/>
  <c r="GQ2937" i="20"/>
  <c r="GX1378" i="20"/>
  <c r="GR711" i="20"/>
  <c r="GU3578" i="20"/>
  <c r="GV1619" i="20"/>
  <c r="GR3988" i="20"/>
  <c r="GV2471" i="20"/>
  <c r="GV3322" i="20"/>
  <c r="GS2488" i="20"/>
  <c r="GU693" i="20"/>
  <c r="GR2048" i="20"/>
  <c r="GX1576" i="20"/>
  <c r="GS3958" i="20"/>
  <c r="GT1219" i="20"/>
  <c r="GV514" i="20"/>
  <c r="GX1743" i="20"/>
  <c r="GU3089" i="20"/>
  <c r="GQ1774" i="20"/>
  <c r="GT1125" i="20"/>
  <c r="GQ3916" i="20"/>
  <c r="GS1164" i="20"/>
  <c r="GV2196" i="20"/>
  <c r="GX1670" i="20"/>
  <c r="GS1662" i="20"/>
  <c r="GP3359" i="20"/>
  <c r="GQ2621" i="20"/>
  <c r="GU3023" i="20"/>
  <c r="GQ1870" i="20"/>
  <c r="GV169" i="20"/>
  <c r="GV2774" i="20"/>
  <c r="GW3488" i="20"/>
  <c r="GQ2627" i="20"/>
  <c r="GU2390" i="20"/>
  <c r="GQ1147" i="20"/>
  <c r="GU3539" i="20"/>
  <c r="GQ1458" i="20"/>
  <c r="GT1723" i="20"/>
  <c r="GR1858" i="20"/>
  <c r="GV649" i="20"/>
  <c r="GQ3845" i="20"/>
  <c r="GU783" i="20"/>
  <c r="GV2118" i="20"/>
  <c r="GR3268" i="20"/>
  <c r="GU3789" i="20"/>
  <c r="GW1651" i="20"/>
  <c r="GR1945" i="20"/>
  <c r="GT3539" i="20"/>
  <c r="GV2009" i="20"/>
  <c r="GP682" i="20"/>
  <c r="GS3330" i="20"/>
  <c r="GV920" i="20"/>
  <c r="GP3195" i="20"/>
  <c r="GX336" i="20"/>
  <c r="GP1378" i="20"/>
  <c r="GV1074" i="20"/>
  <c r="GS2685" i="20"/>
  <c r="GX313" i="20"/>
  <c r="GP1265" i="20"/>
  <c r="GU2186" i="20"/>
  <c r="GP571" i="20"/>
  <c r="GW1992" i="20"/>
  <c r="GS3222" i="20"/>
  <c r="GQ298" i="20"/>
  <c r="GS2739" i="20"/>
  <c r="GS353" i="20"/>
  <c r="GV3544" i="20"/>
  <c r="GR594" i="20"/>
  <c r="GT3923" i="20"/>
  <c r="GQ1500" i="20"/>
  <c r="GX1521" i="20"/>
  <c r="GX2303" i="20"/>
  <c r="GQ1694" i="20"/>
  <c r="GS3440" i="20"/>
  <c r="GX2520" i="20"/>
  <c r="GU1031" i="20"/>
  <c r="GP770" i="20"/>
  <c r="GW3056" i="20"/>
  <c r="GP3251" i="20"/>
  <c r="GX3126" i="20"/>
  <c r="GW3382" i="20"/>
  <c r="GX2589" i="20"/>
  <c r="GU2324" i="20"/>
  <c r="GS2635" i="20"/>
  <c r="GU2273" i="20"/>
  <c r="GX1758" i="20"/>
  <c r="GS2334" i="20"/>
  <c r="GV402" i="20"/>
  <c r="GX2656" i="20"/>
  <c r="GU753" i="20"/>
  <c r="GS3340" i="20"/>
  <c r="GS2999" i="20"/>
  <c r="GQ82" i="20"/>
  <c r="GV2364" i="20"/>
  <c r="GX1056" i="20"/>
  <c r="GX1468" i="20"/>
  <c r="GP3709" i="20"/>
  <c r="GW3932" i="20"/>
  <c r="GW3015" i="20"/>
  <c r="GV2606" i="20"/>
  <c r="GT1555" i="20"/>
  <c r="GU2633" i="20"/>
  <c r="GQ3379" i="20"/>
  <c r="GV1013" i="20"/>
  <c r="GU3895" i="20"/>
  <c r="GQ1175" i="20"/>
  <c r="GQ1873" i="20"/>
  <c r="GX1450" i="20"/>
  <c r="GP1569" i="20"/>
  <c r="GT3213" i="20"/>
  <c r="GQ523" i="20"/>
  <c r="GX1218" i="20"/>
  <c r="GP1313" i="20"/>
  <c r="GX684" i="20"/>
  <c r="GX3733" i="20"/>
  <c r="GU1245" i="20"/>
  <c r="GS3588" i="20"/>
  <c r="GV2984" i="20"/>
  <c r="GP4001" i="20"/>
  <c r="GR2216" i="20"/>
  <c r="GW545" i="20"/>
  <c r="GS2781" i="20"/>
  <c r="GV2761" i="20"/>
  <c r="GS3616" i="20"/>
  <c r="GS1636" i="20"/>
  <c r="GS3010" i="20"/>
  <c r="GV3362" i="20"/>
  <c r="GP2100" i="20"/>
  <c r="GQ2288" i="20"/>
  <c r="GW664" i="20"/>
  <c r="GP1409" i="20"/>
  <c r="GV3948" i="20"/>
  <c r="GR3700" i="20"/>
  <c r="GP1271" i="20"/>
  <c r="GX3676" i="20"/>
  <c r="GU3788" i="20"/>
  <c r="GT314" i="20"/>
  <c r="GT1554" i="20"/>
  <c r="GU1385" i="20"/>
  <c r="GQ1983" i="20"/>
  <c r="GS3723" i="20"/>
  <c r="GW409" i="20"/>
  <c r="GP3713" i="20"/>
  <c r="GX397" i="20"/>
  <c r="GU3921" i="20"/>
  <c r="GW376" i="20"/>
  <c r="GP3346" i="20"/>
  <c r="GR201" i="20"/>
  <c r="GR2294" i="20"/>
  <c r="GR474" i="20"/>
  <c r="GX75" i="20"/>
  <c r="GW2080" i="20"/>
  <c r="GS3107" i="20"/>
  <c r="GQ3957" i="20"/>
  <c r="GR3501" i="20"/>
  <c r="GV1649" i="20"/>
  <c r="GS3517" i="20"/>
  <c r="GS895" i="20"/>
  <c r="GW1668" i="20"/>
  <c r="GT3848" i="20"/>
  <c r="GQ3464" i="20"/>
  <c r="GS943" i="20"/>
  <c r="GP13" i="20"/>
  <c r="GQ36" i="20"/>
  <c r="GW918" i="20"/>
  <c r="GT168" i="20"/>
  <c r="GX268" i="20"/>
  <c r="GQ3821" i="20"/>
  <c r="GW1287" i="20"/>
  <c r="GQ1897" i="20"/>
  <c r="GR2802" i="20"/>
  <c r="GT3728" i="20"/>
  <c r="GQ410" i="20"/>
  <c r="GR3674" i="20"/>
  <c r="GR2125" i="20"/>
  <c r="GR3779" i="20"/>
  <c r="GR1366" i="20"/>
  <c r="GS1704" i="20"/>
  <c r="GV1311" i="20"/>
  <c r="GP1195" i="20"/>
  <c r="GT1187" i="20"/>
  <c r="GX3072" i="20"/>
  <c r="GV2696" i="20"/>
  <c r="GT3971" i="20"/>
  <c r="GW1537" i="20"/>
  <c r="GX1860" i="20"/>
  <c r="GU974" i="20"/>
  <c r="GP580" i="20"/>
  <c r="GX232" i="20"/>
  <c r="GX1611" i="20"/>
  <c r="GV3827" i="20"/>
  <c r="GT536" i="20"/>
  <c r="GV978" i="20"/>
  <c r="GX3826" i="20"/>
  <c r="GS3148" i="20"/>
  <c r="GQ3321" i="20"/>
  <c r="GU3219" i="20"/>
  <c r="GX1176" i="20"/>
  <c r="GX631" i="20"/>
  <c r="GT1717" i="20"/>
  <c r="GX2637" i="20"/>
  <c r="GX3219" i="20"/>
  <c r="GV1296" i="20"/>
  <c r="GU2312" i="20"/>
  <c r="GV1223" i="20"/>
  <c r="GQ1795" i="20"/>
  <c r="GU5" i="20"/>
  <c r="GS637" i="20"/>
  <c r="GV3172" i="20"/>
  <c r="GV1558" i="20"/>
  <c r="GR3808" i="20"/>
  <c r="GQ1918" i="20"/>
  <c r="GQ3423" i="20"/>
  <c r="GS1919" i="20"/>
  <c r="GR3420" i="20"/>
  <c r="GR153" i="20"/>
  <c r="GP3263" i="20"/>
  <c r="GT3332" i="20"/>
  <c r="GX1337" i="20"/>
  <c r="GP921" i="20"/>
  <c r="GS1655" i="20"/>
  <c r="GS30" i="20"/>
  <c r="GR3490" i="20"/>
  <c r="GW889" i="20"/>
  <c r="GT1977" i="20"/>
  <c r="GR2096" i="20"/>
  <c r="GQ1999" i="20"/>
  <c r="GW3639" i="20"/>
  <c r="GQ3930" i="20"/>
  <c r="GW319" i="20"/>
  <c r="GP3977" i="20"/>
  <c r="GX3244" i="20"/>
  <c r="GQ1351" i="20"/>
  <c r="GT3138" i="20"/>
  <c r="GX491" i="20"/>
  <c r="GX3833" i="20"/>
  <c r="GW3258" i="20"/>
  <c r="GW1243" i="20"/>
  <c r="GV3673" i="20"/>
  <c r="GX2872" i="20"/>
  <c r="GT89" i="20"/>
  <c r="GR563" i="20"/>
  <c r="GS666" i="20"/>
  <c r="GU2062" i="20"/>
  <c r="GX236" i="20"/>
  <c r="GT59" i="20"/>
  <c r="GV2219" i="20"/>
  <c r="GR1738" i="20"/>
  <c r="GW904" i="20"/>
  <c r="GP3676" i="20"/>
  <c r="GX2751" i="20"/>
  <c r="GW1694" i="20"/>
  <c r="GP382" i="20"/>
  <c r="GX3049" i="20"/>
  <c r="GV3860" i="20"/>
  <c r="GQ2497" i="20"/>
  <c r="GW2805" i="20"/>
  <c r="GS1637" i="20"/>
  <c r="GR695" i="20"/>
  <c r="GR783" i="20"/>
  <c r="GT841" i="20"/>
  <c r="GS1916" i="20"/>
  <c r="GV1053" i="20"/>
  <c r="GQ2909" i="20"/>
  <c r="GS2405" i="20"/>
  <c r="GX1623" i="20"/>
  <c r="GS3026" i="20"/>
  <c r="GP2230" i="20"/>
  <c r="GP1670" i="20"/>
  <c r="GP801" i="20"/>
  <c r="GU3132" i="20"/>
  <c r="GT995" i="20"/>
  <c r="GT2921" i="20"/>
  <c r="GW3183" i="20"/>
  <c r="GT2943" i="20"/>
  <c r="GT28" i="20"/>
  <c r="GX1121" i="20"/>
  <c r="GR2359" i="20"/>
  <c r="GW1274" i="20"/>
  <c r="GR2868" i="20"/>
  <c r="GU338" i="20"/>
  <c r="GW2780" i="20"/>
  <c r="GQ2174" i="20"/>
  <c r="GU162" i="20"/>
  <c r="GW1182" i="20"/>
  <c r="GV3368" i="20"/>
  <c r="GS3700" i="20"/>
  <c r="GS3555" i="20"/>
  <c r="GP1155" i="20"/>
  <c r="GW2757" i="20"/>
  <c r="GR987" i="20"/>
  <c r="GW1527" i="20"/>
  <c r="GX3564" i="20"/>
  <c r="GQ231" i="20"/>
  <c r="GS3894" i="20"/>
  <c r="GW118" i="20"/>
  <c r="GW2756" i="20"/>
  <c r="GQ124" i="20"/>
  <c r="GX886" i="20"/>
  <c r="GW3291" i="20"/>
  <c r="GR632" i="20"/>
  <c r="GR3691" i="20"/>
  <c r="GX474" i="20"/>
  <c r="GX997" i="20"/>
  <c r="GT418" i="20"/>
  <c r="GR2301" i="20"/>
  <c r="GT766" i="20"/>
  <c r="GS1620" i="20"/>
  <c r="GS3770" i="20"/>
  <c r="GP1436" i="20"/>
  <c r="GP320" i="20"/>
  <c r="GV644" i="20"/>
  <c r="GQ2893" i="20"/>
  <c r="GP2182" i="20"/>
  <c r="GR1379" i="20"/>
  <c r="GU1991" i="20"/>
  <c r="GV1979" i="20"/>
  <c r="GS3145" i="20"/>
  <c r="GX2047" i="20"/>
  <c r="GX3509" i="20"/>
  <c r="GX2929" i="20"/>
  <c r="GX3858" i="20"/>
  <c r="GS3254" i="20"/>
  <c r="GV2743" i="20"/>
  <c r="GR2145" i="20"/>
  <c r="GX861" i="20"/>
  <c r="GT3482" i="20"/>
  <c r="GT1671" i="20"/>
  <c r="GU220" i="20"/>
  <c r="GT1883" i="20"/>
  <c r="GR470" i="20"/>
  <c r="GV1835" i="20"/>
  <c r="GS3119" i="20"/>
  <c r="GP3869" i="20"/>
  <c r="GQ3079" i="20"/>
  <c r="GQ409" i="20"/>
  <c r="GX1369" i="20"/>
  <c r="GX2680" i="20"/>
  <c r="GP3943" i="20"/>
  <c r="GT1244" i="20"/>
  <c r="GT1176" i="20"/>
  <c r="GS1817" i="20"/>
  <c r="GQ151" i="20"/>
  <c r="GQ2711" i="20"/>
  <c r="GQ933" i="20"/>
  <c r="GX3806" i="20"/>
  <c r="GX1385" i="20"/>
  <c r="GT1329" i="20"/>
  <c r="GV2862" i="20"/>
  <c r="GU1458" i="20"/>
  <c r="GP3072" i="20"/>
  <c r="GW191" i="20"/>
  <c r="GR3905" i="20"/>
  <c r="GX420" i="20"/>
  <c r="GU2446" i="20"/>
  <c r="GT2904" i="20"/>
  <c r="GT1190" i="20"/>
  <c r="GS331" i="20"/>
  <c r="GU1818" i="20"/>
  <c r="GV995" i="20"/>
  <c r="GX168" i="20"/>
  <c r="GX2761" i="20"/>
  <c r="GV65" i="20"/>
  <c r="GU2755" i="20"/>
  <c r="GS1397" i="20"/>
  <c r="GP2499" i="20"/>
  <c r="GU3922" i="20"/>
  <c r="GP3912" i="20"/>
  <c r="GS2750" i="20"/>
  <c r="GQ402" i="20"/>
  <c r="GU2447" i="20"/>
  <c r="GS828" i="20"/>
  <c r="GW3472" i="20"/>
  <c r="GP1164" i="20"/>
  <c r="GX1842" i="20"/>
  <c r="GX2669" i="20"/>
  <c r="GV1895" i="20"/>
  <c r="GQ2913" i="20"/>
  <c r="GQ3900" i="20"/>
  <c r="GT607" i="20"/>
  <c r="GP844" i="20"/>
  <c r="GT66" i="20"/>
  <c r="GX1874" i="20"/>
  <c r="GT1003" i="20"/>
  <c r="GU3416" i="20"/>
  <c r="GP1010" i="20"/>
  <c r="GP2148" i="20"/>
  <c r="GP1149" i="20"/>
  <c r="GT495" i="20"/>
  <c r="GR3633" i="20"/>
  <c r="GP2336" i="20"/>
  <c r="GQ990" i="20"/>
  <c r="GU3307" i="20"/>
  <c r="GU2105" i="20"/>
  <c r="GS1470" i="20"/>
  <c r="GU1746" i="20"/>
  <c r="GU3376" i="20"/>
  <c r="GT1845" i="20"/>
  <c r="GR829" i="20"/>
  <c r="GQ1804" i="20"/>
  <c r="GP2505" i="20"/>
  <c r="GP749" i="20"/>
  <c r="GV2824" i="20"/>
  <c r="GV734" i="20"/>
  <c r="GP3843" i="20"/>
  <c r="GX3772" i="20"/>
  <c r="GQ2987" i="20"/>
  <c r="GU2258" i="20"/>
  <c r="GW3961" i="20"/>
  <c r="GU3928" i="20"/>
  <c r="GR1934" i="20"/>
  <c r="GS2173" i="20"/>
  <c r="GW1272" i="20"/>
  <c r="GR2619" i="20"/>
  <c r="GU3611" i="20"/>
  <c r="GR2092" i="20"/>
  <c r="GW1532" i="20"/>
  <c r="GX245" i="20"/>
  <c r="GR348" i="20"/>
  <c r="GT1744" i="20"/>
  <c r="GR1826" i="20"/>
  <c r="GT2220" i="20"/>
  <c r="GW2339" i="20"/>
  <c r="GT172" i="20"/>
  <c r="GQ3909" i="20"/>
  <c r="GP2137" i="20"/>
  <c r="GS3661" i="20"/>
  <c r="GX3472" i="20"/>
  <c r="GR615" i="20"/>
  <c r="GR2047" i="20"/>
  <c r="GU324" i="20"/>
  <c r="GR3923" i="20"/>
  <c r="GS3187" i="20"/>
  <c r="GV2490" i="20"/>
  <c r="GW2250" i="20"/>
  <c r="GU361" i="20"/>
  <c r="GQ2392" i="20"/>
  <c r="GR1955" i="20"/>
  <c r="GT2505" i="20"/>
  <c r="GV2790" i="20"/>
  <c r="GR3252" i="20"/>
  <c r="GR2014" i="20"/>
  <c r="GP171" i="20"/>
  <c r="GQ2983" i="20"/>
  <c r="GR1337" i="20"/>
  <c r="GU714" i="20"/>
  <c r="GS1063" i="20"/>
  <c r="GU1719" i="20"/>
  <c r="GT1323" i="20"/>
  <c r="GS196" i="20"/>
  <c r="GT2890" i="20"/>
  <c r="GT3900" i="20"/>
  <c r="GQ3408" i="20"/>
  <c r="GP281" i="20"/>
  <c r="GP788" i="20"/>
  <c r="GT355" i="20"/>
  <c r="GS2843" i="20"/>
  <c r="GQ3807" i="20"/>
  <c r="GU2394" i="20"/>
  <c r="GV3458" i="20"/>
  <c r="GP2943" i="20"/>
  <c r="GX3874" i="20"/>
  <c r="GX902" i="20"/>
  <c r="GP1307" i="20"/>
  <c r="GP785" i="20"/>
  <c r="GP1147" i="20"/>
  <c r="GX1197" i="20"/>
  <c r="GP1167" i="20"/>
  <c r="GW3339" i="20"/>
  <c r="GQ16" i="20"/>
  <c r="GU371" i="20"/>
  <c r="GU2890" i="20"/>
  <c r="GU1441" i="20"/>
  <c r="GX1796" i="20"/>
  <c r="GW963" i="20"/>
  <c r="GU1366" i="20"/>
  <c r="GV2970" i="20"/>
  <c r="GS2176" i="20"/>
  <c r="GW2988" i="20"/>
  <c r="GW1049" i="20"/>
  <c r="GU435" i="20"/>
  <c r="GQ831" i="20"/>
  <c r="GQ259" i="20"/>
  <c r="GT3645" i="20"/>
  <c r="GW2257" i="20"/>
  <c r="GU2117" i="20"/>
  <c r="GU632" i="20"/>
  <c r="GS1304" i="20"/>
  <c r="GW3610" i="20"/>
  <c r="GP2872" i="20"/>
  <c r="GT3102" i="20"/>
  <c r="GX174" i="20"/>
  <c r="GR909" i="20"/>
  <c r="GQ3791" i="20"/>
  <c r="GS2842" i="20"/>
  <c r="GV250" i="20"/>
  <c r="GP1257" i="20"/>
  <c r="GW3576" i="20"/>
  <c r="GT3787" i="20"/>
  <c r="GW1027" i="20"/>
  <c r="GU768" i="20"/>
  <c r="GW2672" i="20"/>
  <c r="GQ2307" i="20"/>
  <c r="GQ1682" i="20"/>
  <c r="GS2691" i="20"/>
  <c r="GT3035" i="20"/>
  <c r="GR631" i="20"/>
  <c r="GX2786" i="20"/>
  <c r="GU16" i="20"/>
  <c r="GX2036" i="20"/>
  <c r="GR2618" i="20"/>
  <c r="GW3476" i="20"/>
  <c r="GU3899" i="20"/>
  <c r="GV2019" i="20"/>
  <c r="GT2706" i="20"/>
  <c r="GQ912" i="20"/>
  <c r="GU2398" i="20"/>
  <c r="GU2698" i="20"/>
  <c r="GR2509" i="20"/>
  <c r="GQ3656" i="20"/>
  <c r="GS2502" i="20"/>
  <c r="GT104" i="20"/>
  <c r="GR2851" i="20"/>
  <c r="GV3934" i="20"/>
  <c r="GQ2024" i="20"/>
  <c r="GW3615" i="20"/>
  <c r="GP3544" i="20"/>
  <c r="GU1373" i="20"/>
  <c r="GW3355" i="20"/>
  <c r="GW2729" i="20"/>
  <c r="GU2740" i="20"/>
  <c r="GU3040" i="20"/>
  <c r="GQ375" i="20"/>
  <c r="GQ664" i="20"/>
  <c r="GX2216" i="20"/>
  <c r="GQ3117" i="20"/>
  <c r="GW1342" i="20"/>
  <c r="GT1573" i="20"/>
  <c r="GW1094" i="20"/>
  <c r="GT551" i="20"/>
  <c r="GQ2408" i="20"/>
  <c r="GS2883" i="20"/>
  <c r="GP528" i="20"/>
  <c r="GP2913" i="20"/>
  <c r="GQ125" i="20"/>
  <c r="GT3302" i="20"/>
  <c r="GR2342" i="20"/>
  <c r="GP266" i="20"/>
  <c r="GX3447" i="20"/>
  <c r="GQ3193" i="20"/>
  <c r="GX321" i="20"/>
  <c r="GV2238" i="20"/>
  <c r="GR2740" i="20"/>
  <c r="GP2223" i="20"/>
  <c r="GV2519" i="20"/>
  <c r="GR3466" i="20"/>
  <c r="GX3550" i="20"/>
  <c r="GT3886" i="20"/>
  <c r="GW3158" i="20"/>
  <c r="GT797" i="20"/>
  <c r="GS833" i="20"/>
  <c r="GT752" i="20"/>
  <c r="GR796" i="20"/>
  <c r="GW3511" i="20"/>
  <c r="GR67" i="20"/>
  <c r="GX2580" i="20"/>
  <c r="GP596" i="20"/>
  <c r="GX1876" i="20"/>
  <c r="GS711" i="20"/>
  <c r="GP856" i="20"/>
  <c r="GQ1592" i="20"/>
  <c r="GS3862" i="20"/>
  <c r="GT2298" i="20"/>
  <c r="GV801" i="20"/>
  <c r="GR1308" i="20"/>
  <c r="GV243" i="20"/>
  <c r="GQ3892" i="20"/>
  <c r="GT704" i="20"/>
  <c r="GW3455" i="20"/>
  <c r="GR3586" i="20"/>
  <c r="GS3791" i="20"/>
  <c r="GW891" i="20"/>
  <c r="GS3739" i="20"/>
  <c r="GX3517" i="20"/>
  <c r="GS1160" i="20"/>
  <c r="GP3813" i="20"/>
  <c r="GW3517" i="20"/>
  <c r="GQ1490" i="20"/>
  <c r="GS1451" i="20"/>
  <c r="GX716" i="20"/>
  <c r="GX2262" i="20"/>
  <c r="GR671" i="20"/>
  <c r="GX1225" i="20"/>
  <c r="GS430" i="20"/>
  <c r="GQ1780" i="20"/>
  <c r="GX776" i="20"/>
  <c r="GT917" i="20"/>
  <c r="GS1724" i="20"/>
  <c r="GP2801" i="20"/>
  <c r="GV942" i="20"/>
  <c r="GQ18" i="20"/>
  <c r="GT294" i="20"/>
  <c r="GP174" i="20"/>
  <c r="GP588" i="20"/>
  <c r="GW1230" i="20"/>
  <c r="GP3808" i="20"/>
  <c r="GU2308" i="20"/>
  <c r="GR1195" i="20"/>
  <c r="GT2232" i="20"/>
  <c r="GX1281" i="20"/>
  <c r="GX18" i="20"/>
  <c r="GX914" i="20"/>
  <c r="GV1745" i="20"/>
  <c r="GS402" i="20"/>
  <c r="GV2570" i="20"/>
  <c r="GR1841" i="20"/>
  <c r="GT3825" i="20"/>
  <c r="GV1520" i="20"/>
  <c r="GU3176" i="20"/>
  <c r="GU627" i="20"/>
  <c r="GW3993" i="20"/>
  <c r="GU2204" i="20"/>
  <c r="GX2528" i="20"/>
  <c r="GP1279" i="20"/>
  <c r="GU628" i="20"/>
  <c r="GW1862" i="20"/>
  <c r="GS647" i="20"/>
  <c r="GX3097" i="20"/>
  <c r="GS1995" i="20"/>
  <c r="GX3001" i="20"/>
  <c r="GP2379" i="20"/>
  <c r="GX3182" i="20"/>
  <c r="GV437" i="20"/>
  <c r="GU234" i="20"/>
  <c r="GV746" i="20"/>
  <c r="GT3956" i="20"/>
  <c r="GS3377" i="20"/>
  <c r="GW3731" i="20"/>
  <c r="GW2705" i="20"/>
  <c r="GQ2069" i="20"/>
  <c r="GQ2236" i="20"/>
  <c r="GQ508" i="20"/>
  <c r="GV3819" i="20"/>
  <c r="GQ3474" i="20"/>
  <c r="GP2396" i="20"/>
  <c r="GQ415" i="20"/>
  <c r="GT1698" i="20"/>
  <c r="GS1337" i="20"/>
  <c r="GT768" i="20"/>
  <c r="GU3522" i="20"/>
  <c r="GU272" i="20"/>
  <c r="GP176" i="20"/>
  <c r="GQ3104" i="20"/>
  <c r="GW1711" i="20"/>
  <c r="GW1261" i="20"/>
  <c r="GP2316" i="20"/>
  <c r="GP1425" i="20"/>
  <c r="GU2003" i="20"/>
  <c r="GR2774" i="20"/>
  <c r="GS1806" i="20"/>
  <c r="GR1576" i="20"/>
  <c r="GT1376" i="20"/>
  <c r="GU2132" i="20"/>
  <c r="GX2039" i="20"/>
  <c r="GP987" i="20"/>
  <c r="GR88" i="20"/>
  <c r="GU3013" i="20"/>
  <c r="GS2279" i="20"/>
  <c r="GQ1279" i="20"/>
  <c r="GX3096" i="20"/>
  <c r="GR1552" i="20"/>
  <c r="GX471" i="20"/>
  <c r="GX1532" i="20"/>
  <c r="GS3680" i="20"/>
  <c r="GP1115" i="20"/>
  <c r="GS1294" i="20"/>
  <c r="GW2746" i="20"/>
  <c r="GP1618" i="20"/>
  <c r="GU3625" i="20"/>
  <c r="GP674" i="20"/>
  <c r="GP1879" i="20"/>
  <c r="GR2782" i="20"/>
  <c r="GT1711" i="20"/>
  <c r="GV2143" i="20"/>
  <c r="GU2498" i="20"/>
  <c r="GR755" i="20"/>
  <c r="GQ3083" i="20"/>
  <c r="GV3685" i="20"/>
  <c r="GR2477" i="20"/>
  <c r="GQ2362" i="20"/>
  <c r="GR2861" i="20"/>
  <c r="GR3332" i="20"/>
  <c r="GV2592" i="20"/>
  <c r="GX1290" i="20"/>
  <c r="GV256" i="20"/>
  <c r="GU2927" i="20"/>
  <c r="GX2579" i="20"/>
  <c r="GT1881" i="20"/>
  <c r="GX2414" i="20"/>
  <c r="GT2564" i="20"/>
  <c r="GT2256" i="20"/>
  <c r="GS3507" i="20"/>
  <c r="GS1512" i="20"/>
  <c r="GQ2414" i="20"/>
  <c r="GW3415" i="20"/>
  <c r="GW3013" i="20"/>
  <c r="GP2066" i="20"/>
  <c r="GQ529" i="20"/>
  <c r="GV731" i="20"/>
  <c r="GX1590" i="20"/>
  <c r="GS2023" i="20"/>
  <c r="GX222" i="20"/>
  <c r="GR3952" i="20"/>
  <c r="GV827" i="20"/>
  <c r="GW2739" i="20"/>
  <c r="GS2917" i="20"/>
  <c r="GT2745" i="20"/>
  <c r="GS417" i="20"/>
  <c r="GW1769" i="20"/>
  <c r="GQ3450" i="20"/>
  <c r="GX3739" i="20"/>
  <c r="GR2581" i="20"/>
  <c r="GQ1298" i="20"/>
  <c r="GW1571" i="20"/>
  <c r="GW3390" i="20"/>
  <c r="GR3943" i="20"/>
  <c r="GP3446" i="20"/>
  <c r="GS642" i="20"/>
  <c r="GV151" i="20"/>
  <c r="GX2006" i="20"/>
  <c r="GV527" i="20"/>
  <c r="GR1440" i="20"/>
  <c r="GS1873" i="20"/>
  <c r="GT1040" i="20"/>
  <c r="GS593" i="20"/>
  <c r="GU1767" i="20"/>
  <c r="GV951" i="20"/>
  <c r="GT1290" i="20"/>
  <c r="GT76" i="20"/>
  <c r="GX3890" i="20"/>
  <c r="GT3607" i="20"/>
  <c r="GU3906" i="20"/>
  <c r="GS181" i="20"/>
  <c r="GW3388" i="20"/>
  <c r="GW669" i="20"/>
  <c r="GX2249" i="20"/>
  <c r="GU566" i="20"/>
  <c r="GT538" i="20"/>
  <c r="GV1707" i="20"/>
  <c r="GR1687" i="20"/>
  <c r="GX1939" i="20"/>
  <c r="GQ2631" i="20"/>
  <c r="GV1211" i="20"/>
  <c r="GW2480" i="20"/>
  <c r="GS3106" i="20"/>
  <c r="GR2853" i="20"/>
  <c r="GP778" i="20"/>
  <c r="GX1612" i="20"/>
  <c r="GV1039" i="20"/>
  <c r="GV3921" i="20"/>
  <c r="GV2136" i="20"/>
  <c r="GR2196" i="20"/>
  <c r="GV1733" i="20"/>
  <c r="GV2730" i="20"/>
  <c r="GW705" i="20"/>
  <c r="GS2772" i="20"/>
  <c r="GT2835" i="20"/>
  <c r="GT1742" i="20"/>
  <c r="GT1261" i="20"/>
  <c r="GQ3285" i="20"/>
  <c r="GS1835" i="20"/>
  <c r="GX186" i="20"/>
  <c r="GX3203" i="20"/>
  <c r="GP471" i="20"/>
  <c r="GS3803" i="20"/>
  <c r="GR1753" i="20"/>
  <c r="GW2164" i="20"/>
  <c r="GU404" i="20"/>
  <c r="GW725" i="20"/>
  <c r="GV3989" i="20"/>
  <c r="GW3411" i="20"/>
  <c r="GP249" i="20"/>
  <c r="GT553" i="20"/>
  <c r="GU3924" i="20"/>
  <c r="GP4008" i="20"/>
  <c r="GP418" i="20"/>
  <c r="GQ2721" i="20"/>
  <c r="GT2844" i="20"/>
  <c r="GV421" i="20"/>
  <c r="GU396" i="20"/>
  <c r="GS292" i="20"/>
  <c r="GS3946" i="20"/>
  <c r="GQ2063" i="20"/>
  <c r="GS640" i="20"/>
  <c r="GS1374" i="20"/>
  <c r="GW27" i="20"/>
  <c r="GR927" i="20"/>
  <c r="GX1720" i="20"/>
  <c r="GT3771" i="20"/>
  <c r="GT1242" i="20"/>
  <c r="GR524" i="20"/>
  <c r="GU1432" i="20"/>
  <c r="GP3059" i="20"/>
  <c r="GS293" i="20"/>
  <c r="GS251" i="20"/>
  <c r="GV3066" i="20"/>
  <c r="GX2146" i="20"/>
  <c r="GU3095" i="20"/>
  <c r="GU2979" i="20"/>
  <c r="GX2187" i="20"/>
  <c r="GQ2074" i="20"/>
  <c r="GS708" i="20"/>
  <c r="GT1024" i="20"/>
  <c r="GS107" i="20"/>
  <c r="GU174" i="20"/>
  <c r="GV2393" i="20"/>
  <c r="GS87" i="20"/>
  <c r="GV2781" i="20"/>
  <c r="GX854" i="20"/>
  <c r="GW2631" i="20"/>
  <c r="GU881" i="20"/>
  <c r="GS3509" i="20"/>
  <c r="GV2397" i="20"/>
  <c r="GX2567" i="20"/>
  <c r="GS3590" i="20"/>
  <c r="GW769" i="20"/>
  <c r="GS852" i="20"/>
  <c r="GU3004" i="20"/>
  <c r="GV2809" i="20"/>
  <c r="GS3252" i="20"/>
  <c r="GP2942" i="20"/>
  <c r="GP3185" i="20"/>
  <c r="GW2180" i="20"/>
  <c r="GP3078" i="20"/>
  <c r="GR2338" i="20"/>
  <c r="GX1794" i="20"/>
  <c r="GS1901" i="20"/>
  <c r="GU2753" i="20"/>
  <c r="GS952" i="20"/>
  <c r="GR1958" i="20"/>
  <c r="GP3159" i="20"/>
  <c r="GW1932" i="20"/>
  <c r="GS2709" i="20"/>
  <c r="GX747" i="20"/>
  <c r="GU3512" i="20"/>
  <c r="GV2685" i="20"/>
  <c r="GS295" i="20"/>
  <c r="GS1726" i="20"/>
  <c r="GW1586" i="20"/>
  <c r="GR1385" i="20"/>
  <c r="GV1791" i="20"/>
  <c r="GW3640" i="20"/>
  <c r="GQ3842" i="20"/>
  <c r="GW2784" i="20"/>
  <c r="GQ1357" i="20"/>
  <c r="GX3437" i="20"/>
  <c r="GV1742" i="20"/>
  <c r="GX1427" i="20"/>
  <c r="GR1478" i="20"/>
  <c r="GR38" i="20"/>
  <c r="GT1284" i="20"/>
  <c r="GP1315" i="20"/>
  <c r="GP772" i="20"/>
  <c r="GW3214" i="20"/>
  <c r="GQ2299" i="20"/>
  <c r="GQ737" i="20"/>
  <c r="GU1585" i="20"/>
  <c r="GQ318" i="20"/>
  <c r="GV965" i="20"/>
  <c r="GQ597" i="20"/>
  <c r="GR885" i="20"/>
  <c r="GQ518" i="20"/>
  <c r="GS3364" i="20"/>
  <c r="GW290" i="20"/>
  <c r="GW2727" i="20"/>
  <c r="GW2019" i="20"/>
  <c r="GS971" i="20"/>
  <c r="GU1903" i="20"/>
  <c r="GT3399" i="20"/>
  <c r="GT851" i="20"/>
  <c r="GW349" i="20"/>
  <c r="GW1142" i="20"/>
  <c r="GT389" i="20"/>
  <c r="GT1364" i="20"/>
  <c r="GQ1022" i="20"/>
  <c r="GQ630" i="20"/>
  <c r="GQ3221" i="20"/>
  <c r="GQ2966" i="20"/>
  <c r="GX3086" i="20"/>
  <c r="GT2931" i="20"/>
  <c r="GQ3481" i="20"/>
  <c r="GV3543" i="20"/>
  <c r="GR1545" i="20"/>
  <c r="GV3460" i="20"/>
  <c r="GS2216" i="20"/>
  <c r="GX444" i="20"/>
  <c r="GQ2222" i="20"/>
  <c r="GR951" i="20"/>
  <c r="GT3460" i="20"/>
  <c r="GT2066" i="20"/>
  <c r="GR1147" i="20"/>
  <c r="GP1730" i="20"/>
  <c r="GT141" i="20"/>
  <c r="GT3868" i="20"/>
  <c r="GT3643" i="20"/>
  <c r="GP2525" i="20"/>
  <c r="GX1517" i="20"/>
  <c r="GX1382" i="20"/>
  <c r="GP1395" i="20"/>
  <c r="GW792" i="20"/>
  <c r="GX2085" i="20"/>
  <c r="GS717" i="20"/>
  <c r="GU3157" i="20"/>
  <c r="GU3310" i="20"/>
  <c r="GT652" i="20"/>
  <c r="GS3852" i="20"/>
  <c r="GT2562" i="20"/>
  <c r="GQ1435" i="20"/>
  <c r="GX1679" i="20"/>
  <c r="GW2734" i="20"/>
  <c r="GR1581" i="20"/>
  <c r="GS1562" i="20"/>
  <c r="GW3923" i="20"/>
  <c r="GU3437" i="20"/>
  <c r="GX2091" i="20"/>
  <c r="GX3399" i="20"/>
  <c r="GV1640" i="20"/>
  <c r="GU1169" i="20"/>
  <c r="GV3668" i="20"/>
  <c r="GV3503" i="20"/>
  <c r="GS2077" i="20"/>
  <c r="GT2719" i="20"/>
  <c r="GQ2308" i="20"/>
  <c r="GP1019" i="20"/>
  <c r="GT3277" i="20"/>
  <c r="GR3118" i="20"/>
  <c r="GR2271" i="20"/>
  <c r="GR2258" i="20"/>
  <c r="GT293" i="20"/>
  <c r="GT246" i="20"/>
  <c r="GU984" i="20"/>
  <c r="GX3912" i="20"/>
  <c r="GS2413" i="20"/>
  <c r="GV1752" i="20"/>
  <c r="GS1509" i="20"/>
  <c r="GT2425" i="20"/>
  <c r="GU2771" i="20"/>
  <c r="GX3714" i="20"/>
  <c r="GX2966" i="20"/>
  <c r="GR3299" i="20"/>
  <c r="GU1391" i="20"/>
  <c r="GX95" i="20"/>
  <c r="GS2809" i="20"/>
  <c r="GS1577" i="20"/>
  <c r="GT273" i="20"/>
  <c r="GW2522" i="20"/>
  <c r="GT3740" i="20"/>
  <c r="GV2833" i="20"/>
  <c r="GQ339" i="20"/>
  <c r="GT1864" i="20"/>
  <c r="GU1599" i="20"/>
  <c r="GT3383" i="20"/>
  <c r="GV1316" i="20"/>
  <c r="GU495" i="20"/>
  <c r="GQ3894" i="20"/>
  <c r="GP594" i="20"/>
  <c r="GW2859" i="20"/>
  <c r="GX1476" i="20"/>
  <c r="GP128" i="20"/>
  <c r="GU925" i="20"/>
  <c r="GV2379" i="20"/>
  <c r="GV1214" i="20"/>
  <c r="GQ574" i="20"/>
  <c r="GW2017" i="20"/>
  <c r="GW2565" i="20"/>
  <c r="GW2503" i="20"/>
  <c r="GR2464" i="20"/>
  <c r="GV1724" i="20"/>
  <c r="GQ3651" i="20"/>
  <c r="GP1962" i="20"/>
  <c r="GU301" i="20"/>
  <c r="GS1310" i="20"/>
  <c r="GU2682" i="20"/>
  <c r="GR2077" i="20"/>
  <c r="GR1921" i="20"/>
  <c r="GP1965" i="20"/>
  <c r="GQ3303" i="20"/>
  <c r="GR680" i="20"/>
  <c r="GV202" i="20"/>
  <c r="GS2963" i="20"/>
  <c r="GP1427" i="20"/>
  <c r="GS3115" i="20"/>
  <c r="GT1194" i="20"/>
  <c r="GT2390" i="20"/>
  <c r="GW1320" i="20"/>
  <c r="GR2320" i="20"/>
  <c r="GU1013" i="20"/>
  <c r="GP3635" i="20"/>
  <c r="GT983" i="20"/>
  <c r="GU1517" i="20"/>
  <c r="GU2404" i="20"/>
  <c r="GQ2256" i="20"/>
  <c r="GS1605" i="20"/>
  <c r="GP1245" i="20"/>
  <c r="GS2970" i="20"/>
  <c r="GV230" i="20"/>
  <c r="GR880" i="20"/>
  <c r="GW784" i="20"/>
  <c r="GT1123" i="20"/>
  <c r="GX1540" i="20"/>
  <c r="GW347" i="20"/>
  <c r="GR2209" i="20"/>
  <c r="GQ2531" i="20"/>
  <c r="GV3588" i="20"/>
  <c r="GU3038" i="20"/>
  <c r="GP2110" i="20"/>
  <c r="GP3119" i="20"/>
  <c r="GX680" i="20"/>
  <c r="GV431" i="20"/>
  <c r="GV3739" i="20"/>
  <c r="GX2080" i="20"/>
  <c r="GQ1095" i="20"/>
  <c r="GV3439" i="20"/>
  <c r="GQ2283" i="20"/>
  <c r="GP2778" i="20"/>
  <c r="GR2231" i="20"/>
  <c r="GQ2880" i="20"/>
  <c r="GT3968" i="20"/>
  <c r="GW3528" i="20"/>
  <c r="GT634" i="20"/>
  <c r="GT3075" i="20"/>
  <c r="GR3749" i="20"/>
  <c r="GR771" i="20"/>
  <c r="GV1675" i="20"/>
  <c r="GX360" i="20"/>
  <c r="GU3974" i="20"/>
  <c r="GV200" i="20"/>
  <c r="GV2626" i="20"/>
  <c r="GW2372" i="20"/>
  <c r="GQ3607" i="20"/>
  <c r="GP442" i="20"/>
  <c r="GX3611" i="20"/>
  <c r="GR1679" i="20"/>
  <c r="GQ956" i="20"/>
  <c r="GS3418" i="20"/>
  <c r="GS855" i="20"/>
  <c r="GV57" i="20"/>
  <c r="GW1030" i="20"/>
  <c r="GX3916" i="20"/>
  <c r="GT3938" i="20"/>
  <c r="GV962" i="20"/>
  <c r="GX2704" i="20"/>
  <c r="GQ3284" i="20"/>
  <c r="GS964" i="20"/>
  <c r="GW1107" i="20"/>
  <c r="GV3871" i="20"/>
  <c r="GT2743" i="20"/>
  <c r="GU381" i="20"/>
  <c r="GT985" i="20"/>
  <c r="GP2433" i="20"/>
  <c r="GT269" i="20"/>
  <c r="GQ3801" i="20"/>
  <c r="GS3427" i="20"/>
  <c r="GQ1229" i="20"/>
  <c r="GW2272" i="20"/>
  <c r="GP3920" i="20"/>
  <c r="GU3919" i="20"/>
  <c r="GQ127" i="20"/>
  <c r="GS2136" i="20"/>
  <c r="GP1462" i="20"/>
  <c r="GV2980" i="20"/>
  <c r="GQ823" i="20"/>
  <c r="GQ3429" i="20"/>
  <c r="GT3588" i="20"/>
  <c r="GS2807" i="20"/>
  <c r="GR362" i="20"/>
  <c r="GP1070" i="20"/>
  <c r="GT1155" i="20"/>
  <c r="GQ3985" i="20"/>
  <c r="GV1553" i="20"/>
  <c r="GQ1779" i="20"/>
  <c r="GW2239" i="20"/>
  <c r="GP980" i="20"/>
  <c r="GX2534" i="20"/>
  <c r="GP1649" i="20"/>
  <c r="GT1625" i="20"/>
  <c r="GS1988" i="20"/>
  <c r="GW2161" i="20"/>
  <c r="GW1108" i="20"/>
  <c r="GQ3125" i="20"/>
  <c r="GV2504" i="20"/>
  <c r="GR371" i="20"/>
  <c r="GX3935" i="20"/>
  <c r="GQ746" i="20"/>
  <c r="GR2663" i="20"/>
  <c r="GR3101" i="20"/>
  <c r="GW829" i="20"/>
  <c r="GS2034" i="20"/>
  <c r="GR2982" i="20"/>
  <c r="GT359" i="20"/>
  <c r="GR1684" i="20"/>
  <c r="GU3242" i="20"/>
  <c r="GV2394" i="20"/>
  <c r="GW2433" i="20"/>
  <c r="GQ2050" i="20"/>
  <c r="GP1782" i="20"/>
  <c r="GT4007" i="20"/>
  <c r="GW1819" i="20"/>
  <c r="GX822" i="20"/>
  <c r="GP2519" i="20"/>
  <c r="GT2004" i="20"/>
  <c r="GT1809" i="20"/>
  <c r="GQ3062" i="20"/>
  <c r="GR3773" i="20"/>
  <c r="GT3581" i="20"/>
  <c r="GS2616" i="20"/>
  <c r="GR3977" i="20"/>
  <c r="GW1183" i="20"/>
  <c r="GT2335" i="20"/>
  <c r="GP3050" i="20"/>
  <c r="GS3964" i="20"/>
  <c r="GP3031" i="20"/>
  <c r="GW1930" i="20"/>
  <c r="GR500" i="20"/>
  <c r="GS1318" i="20"/>
  <c r="GX1388" i="20"/>
  <c r="GU2573" i="20"/>
  <c r="GT3553" i="20"/>
  <c r="GW642" i="20"/>
  <c r="GU1231" i="20"/>
  <c r="GV1324" i="20"/>
  <c r="GV2617" i="20"/>
  <c r="GS3846" i="20"/>
  <c r="GR350" i="20"/>
  <c r="GW820" i="20"/>
  <c r="GU837" i="20"/>
  <c r="GQ1121" i="20"/>
  <c r="GU955" i="20"/>
  <c r="GU1954" i="20"/>
  <c r="GU2724" i="20"/>
  <c r="GR1620" i="20"/>
  <c r="GX1078" i="20"/>
  <c r="GT993" i="20"/>
  <c r="GP1939" i="20"/>
  <c r="GP813" i="20"/>
  <c r="GT3944" i="20"/>
  <c r="GX2119" i="20"/>
  <c r="GW1812" i="20"/>
  <c r="GW2576" i="20"/>
  <c r="GR3999" i="20"/>
  <c r="GQ811" i="20"/>
  <c r="GQ1849" i="20"/>
  <c r="GX1706" i="20"/>
  <c r="GW1775" i="20"/>
  <c r="GT1139" i="20"/>
  <c r="GX541" i="20"/>
  <c r="GQ866" i="20"/>
  <c r="GP2764" i="20"/>
  <c r="GR1008" i="20"/>
  <c r="GQ3236" i="20"/>
  <c r="GP3029" i="20"/>
  <c r="GS1607" i="20"/>
  <c r="GT241" i="20"/>
  <c r="GU1723" i="20"/>
  <c r="GU1064" i="20"/>
  <c r="GX507" i="20"/>
  <c r="GV76" i="20"/>
  <c r="GW547" i="20"/>
  <c r="GX1886" i="20"/>
  <c r="GS3800" i="20"/>
  <c r="GU3801" i="20"/>
  <c r="GQ494" i="20"/>
  <c r="GR2787" i="20"/>
  <c r="GR704" i="20"/>
  <c r="GS1960" i="20"/>
  <c r="GT1142" i="20"/>
  <c r="GV3573" i="20"/>
  <c r="GR3984" i="20"/>
  <c r="GQ303" i="20"/>
  <c r="GW3352" i="20"/>
  <c r="GT3877" i="20"/>
  <c r="GQ722" i="20"/>
  <c r="GT1164" i="20"/>
  <c r="GQ3320" i="20"/>
  <c r="GV1845" i="20"/>
  <c r="GW2745" i="20"/>
  <c r="GV304" i="20"/>
  <c r="GV1208" i="20"/>
  <c r="GQ1272" i="20"/>
  <c r="GU1943" i="20"/>
  <c r="GU1793" i="20"/>
  <c r="GQ2496" i="20"/>
  <c r="GW771" i="20"/>
  <c r="GR606" i="20"/>
  <c r="GX2176" i="20"/>
  <c r="GR1426" i="20"/>
  <c r="GU3401" i="20"/>
  <c r="GR365" i="20"/>
  <c r="GS2558" i="20"/>
  <c r="GV228" i="20"/>
  <c r="GR3359" i="20"/>
  <c r="GU929" i="20"/>
  <c r="GS2075" i="20"/>
  <c r="GQ2155" i="20"/>
  <c r="GU1916" i="20"/>
  <c r="GU1999" i="20"/>
  <c r="GP1404" i="20"/>
  <c r="GV1224" i="20"/>
  <c r="GS3237" i="20"/>
  <c r="GQ851" i="20"/>
  <c r="GW2561" i="20"/>
  <c r="GR1270" i="20"/>
  <c r="GT3583" i="20"/>
  <c r="GP3984" i="20"/>
  <c r="GX3414" i="20"/>
  <c r="GT1635" i="20"/>
  <c r="GV1186" i="20"/>
  <c r="GR3042" i="20"/>
  <c r="GT3888" i="20"/>
  <c r="GX1610" i="20"/>
  <c r="GW2493" i="20"/>
  <c r="GS3018" i="20"/>
  <c r="GP1274" i="20"/>
  <c r="GV2123" i="20"/>
  <c r="GS512" i="20"/>
  <c r="GT1824" i="20"/>
  <c r="GT629" i="20"/>
  <c r="GT2376" i="20"/>
  <c r="GX2907" i="20"/>
  <c r="GU3729" i="20"/>
  <c r="GU6" i="20"/>
  <c r="GW3679" i="20"/>
  <c r="GT2351" i="20"/>
  <c r="GV2052" i="20"/>
  <c r="GQ3576" i="20"/>
  <c r="GW2338" i="20"/>
  <c r="GT1007" i="20"/>
  <c r="GT64" i="20"/>
  <c r="GR1448" i="20"/>
  <c r="GX1763" i="20"/>
  <c r="GW4003" i="20"/>
  <c r="GW1667" i="20"/>
  <c r="GQ3689" i="20"/>
  <c r="GX111" i="20"/>
  <c r="GQ2404" i="20"/>
  <c r="GV3204" i="20"/>
  <c r="GV182" i="20"/>
  <c r="GT3885" i="20"/>
  <c r="GS588" i="20"/>
  <c r="GQ3212" i="20"/>
  <c r="GX2612" i="20"/>
  <c r="GR48" i="20"/>
  <c r="GX651" i="20"/>
  <c r="GV684" i="20"/>
  <c r="GP3477" i="20"/>
  <c r="GQ3148" i="20"/>
  <c r="GQ2958" i="20"/>
  <c r="GT1021" i="20"/>
  <c r="GT446" i="20"/>
  <c r="GV1163" i="20"/>
  <c r="GV2163" i="20"/>
  <c r="GP110" i="20"/>
  <c r="GX201" i="20"/>
  <c r="GT3285" i="20"/>
  <c r="GU3252" i="20"/>
  <c r="GU910" i="20"/>
  <c r="GP3144" i="20"/>
  <c r="GT1715" i="20"/>
  <c r="GU3832" i="20"/>
  <c r="GQ3025" i="20"/>
  <c r="GT2643" i="20"/>
  <c r="GQ3449" i="20"/>
  <c r="GS1054" i="20"/>
  <c r="GP1720" i="20"/>
  <c r="GV2090" i="20"/>
  <c r="GR2697" i="20"/>
  <c r="GS1352" i="20"/>
  <c r="GQ427" i="20"/>
  <c r="GX506" i="20"/>
  <c r="GU1317" i="20"/>
  <c r="GR3825" i="20"/>
  <c r="GR2071" i="20"/>
  <c r="GU3794" i="20"/>
  <c r="GS2257" i="20"/>
  <c r="GR1151" i="20"/>
  <c r="GP126" i="20"/>
  <c r="GQ2753" i="20"/>
  <c r="GP248" i="20"/>
  <c r="GS426" i="20"/>
  <c r="GU3783" i="20"/>
  <c r="GT3980" i="20"/>
  <c r="GU1788" i="20"/>
  <c r="GW1952" i="20"/>
  <c r="GU3671" i="20"/>
  <c r="GQ975" i="20"/>
  <c r="GP2290" i="20"/>
  <c r="GQ3488" i="20"/>
  <c r="GT235" i="20"/>
  <c r="GX170" i="20"/>
  <c r="GQ2912" i="20"/>
  <c r="GU1177" i="20"/>
  <c r="GQ2578" i="20"/>
  <c r="GQ244" i="20"/>
  <c r="GW3920" i="20"/>
  <c r="GS3784" i="20"/>
  <c r="GV2282" i="20"/>
  <c r="GS3667" i="20"/>
  <c r="GW2808" i="20"/>
  <c r="GV1446" i="20"/>
  <c r="GS257" i="20"/>
  <c r="GV1873" i="20"/>
  <c r="GQ3993" i="20"/>
  <c r="GU192" i="20"/>
  <c r="GT1597" i="20"/>
  <c r="GV2212" i="20"/>
  <c r="GT805" i="20"/>
  <c r="GV2465" i="20"/>
  <c r="GQ636" i="20"/>
  <c r="GR1736" i="20"/>
  <c r="GU1114" i="20"/>
  <c r="GP3619" i="20"/>
  <c r="GV459" i="20"/>
  <c r="GP2194" i="20"/>
  <c r="GT1822" i="20"/>
  <c r="GQ3837" i="20"/>
  <c r="GW2791" i="20"/>
  <c r="GQ1595" i="20"/>
  <c r="GS1037" i="20"/>
  <c r="GU718" i="20"/>
  <c r="GQ1226" i="20"/>
  <c r="GQ899" i="20"/>
  <c r="GT3379" i="20"/>
  <c r="GQ3748" i="20"/>
  <c r="GW4008" i="20"/>
  <c r="GX1951" i="20"/>
  <c r="GW253" i="20"/>
  <c r="GX2420" i="20"/>
  <c r="GS3653" i="20"/>
  <c r="GT1693" i="20"/>
  <c r="GP2171" i="20"/>
  <c r="GS2895" i="20"/>
  <c r="GV2081" i="20"/>
  <c r="GT3331" i="20"/>
  <c r="GW2876" i="20"/>
  <c r="GU408" i="20"/>
  <c r="GU3354" i="20"/>
  <c r="GU3328" i="20"/>
  <c r="GR1458" i="20"/>
  <c r="GW160" i="20"/>
  <c r="GU2511" i="20"/>
  <c r="GU1765" i="20"/>
  <c r="GT3558" i="20"/>
  <c r="GW29" i="20"/>
  <c r="GQ3724" i="20"/>
  <c r="GT2364" i="20"/>
  <c r="GV2125" i="20"/>
  <c r="GV3217" i="20"/>
  <c r="GX2086" i="20"/>
  <c r="GS556" i="20"/>
  <c r="GR2427" i="20"/>
  <c r="GU634" i="20"/>
  <c r="GQ2137" i="20"/>
  <c r="GU2342" i="20"/>
  <c r="GW3416" i="20"/>
  <c r="GU2277" i="20"/>
  <c r="GV1200" i="20"/>
  <c r="GX3347" i="20"/>
  <c r="GR2592" i="20"/>
  <c r="GX613" i="20"/>
  <c r="GV3923" i="20"/>
  <c r="GW2819" i="20"/>
  <c r="GT2476" i="20"/>
  <c r="GT115" i="20"/>
  <c r="GT2266" i="20"/>
  <c r="GQ2747" i="20"/>
  <c r="GX2902" i="20"/>
  <c r="GR746" i="20"/>
  <c r="GW2807" i="20"/>
  <c r="GT3892" i="20"/>
  <c r="GV3623" i="20"/>
  <c r="GX3489" i="20"/>
  <c r="GQ3838" i="20"/>
  <c r="GT1161" i="20"/>
  <c r="GS2326" i="20"/>
  <c r="GS3935" i="20"/>
  <c r="GP3774" i="20"/>
  <c r="GX910" i="20"/>
  <c r="GT312" i="20"/>
  <c r="GS2543" i="20"/>
  <c r="GV2220" i="20"/>
  <c r="GX2150" i="20"/>
  <c r="GP274" i="20"/>
  <c r="GS3384" i="20"/>
  <c r="GU2736" i="20"/>
  <c r="GU2975" i="20"/>
  <c r="GQ519" i="20"/>
  <c r="GS714" i="20"/>
  <c r="GR1365" i="20"/>
  <c r="GX272" i="20"/>
  <c r="GU363" i="20"/>
  <c r="GU1134" i="20"/>
  <c r="GV938" i="20"/>
  <c r="GP570" i="20"/>
  <c r="GQ5" i="20"/>
  <c r="GP1285" i="20"/>
  <c r="GV3798" i="20"/>
  <c r="GQ826" i="20"/>
  <c r="GX669" i="20"/>
  <c r="GW282" i="20"/>
  <c r="GR1023" i="20"/>
  <c r="GU588" i="20"/>
  <c r="GQ573" i="20"/>
  <c r="GQ3539" i="20"/>
  <c r="GU3595" i="20"/>
  <c r="GP1969" i="20"/>
  <c r="GR3489" i="20"/>
  <c r="GW1396" i="20"/>
  <c r="GV1466" i="20"/>
  <c r="GR2070" i="20"/>
  <c r="GQ2915" i="20"/>
  <c r="GX49" i="20"/>
  <c r="GR2517" i="20"/>
  <c r="GQ3061" i="20"/>
  <c r="GT1853" i="20"/>
  <c r="GW3997" i="20"/>
  <c r="GQ1415" i="20"/>
  <c r="GW1281" i="20"/>
  <c r="GR598" i="20"/>
  <c r="GU2314" i="20"/>
  <c r="GU1093" i="20"/>
  <c r="GU2249" i="20"/>
  <c r="GS3494" i="20"/>
  <c r="GX3383" i="20"/>
  <c r="GX361" i="20"/>
  <c r="GU752" i="20"/>
  <c r="GU1181" i="20"/>
  <c r="GX3919" i="20"/>
  <c r="GP1617" i="20"/>
  <c r="GV2444" i="20"/>
  <c r="GS1640" i="20"/>
  <c r="GT3531" i="20"/>
  <c r="GW3241" i="20"/>
  <c r="GV3905" i="20"/>
  <c r="GV188" i="20"/>
  <c r="GT1989" i="20"/>
  <c r="GQ3171" i="20"/>
  <c r="GS1501" i="20"/>
  <c r="GU3642" i="20"/>
  <c r="GS1828" i="20"/>
  <c r="GX3445" i="20"/>
  <c r="GX3495" i="20"/>
  <c r="GP1717" i="20"/>
  <c r="GQ775" i="20"/>
  <c r="GR2610" i="20"/>
  <c r="GT3190" i="20"/>
  <c r="GV3360" i="20"/>
  <c r="GU2959" i="20"/>
  <c r="GV3643" i="20"/>
  <c r="GQ380" i="20"/>
  <c r="GU2269" i="20"/>
  <c r="GS701" i="20"/>
  <c r="GT1212" i="20"/>
  <c r="L3" i="10"/>
  <c r="GU2903" i="20"/>
  <c r="GU2623" i="20"/>
  <c r="GP3092" i="20"/>
  <c r="GP2868" i="20"/>
  <c r="GT955" i="20"/>
  <c r="GU3301" i="20"/>
  <c r="GV3642" i="20"/>
  <c r="GR3919" i="20"/>
  <c r="GW3919" i="20"/>
  <c r="GT804" i="20"/>
  <c r="GX725" i="20"/>
  <c r="GQ1608" i="20"/>
  <c r="GP3113" i="20"/>
  <c r="GT1574" i="20"/>
  <c r="GV2063" i="20"/>
  <c r="GT3961" i="20"/>
  <c r="GQ2938" i="20"/>
  <c r="GX2822" i="20"/>
  <c r="GW592" i="20"/>
  <c r="GT1027" i="20"/>
  <c r="GS2551" i="20"/>
  <c r="GX153" i="20"/>
  <c r="GW162" i="20"/>
  <c r="GU2521" i="20"/>
  <c r="GQ1759" i="20"/>
  <c r="GR2545" i="20"/>
  <c r="GX942" i="20"/>
  <c r="GP3607" i="20"/>
  <c r="GQ554" i="20"/>
  <c r="GW2998" i="20"/>
  <c r="GV3167" i="20"/>
  <c r="GS1780" i="20"/>
  <c r="GQ1750" i="20"/>
  <c r="GS1245" i="20"/>
  <c r="GW3582" i="20"/>
  <c r="GQ669" i="20"/>
  <c r="GS1287" i="20"/>
  <c r="GP3653" i="20"/>
  <c r="GV1452" i="20"/>
  <c r="GT863" i="20"/>
  <c r="GQ3962" i="20"/>
  <c r="GX333" i="20"/>
  <c r="GR1236" i="20"/>
  <c r="GX2323" i="20"/>
  <c r="GP1877" i="20"/>
  <c r="GW1404" i="20"/>
  <c r="GX2549" i="20"/>
  <c r="GR340" i="20"/>
  <c r="GR1150" i="20"/>
  <c r="GS1131" i="20"/>
  <c r="GX218" i="20"/>
  <c r="GU3885" i="20"/>
  <c r="GS1334" i="20"/>
  <c r="GW687" i="20"/>
  <c r="GU2303" i="20"/>
  <c r="GX1837" i="20"/>
  <c r="GX3679" i="20"/>
  <c r="GX2806" i="20"/>
  <c r="GS2583" i="20"/>
  <c r="GV1531" i="20"/>
  <c r="GU2090" i="20"/>
  <c r="GP867" i="20"/>
  <c r="GS3587" i="20"/>
  <c r="GS1045" i="20"/>
  <c r="GS2501" i="20"/>
  <c r="GU1530" i="20"/>
  <c r="GX2383" i="20"/>
  <c r="GX1022" i="20"/>
  <c r="GV1119" i="20"/>
  <c r="GR1703" i="20"/>
  <c r="GU3408" i="20"/>
  <c r="GT3611" i="20"/>
  <c r="GX3971" i="20"/>
  <c r="GQ1472" i="20"/>
  <c r="GS1959" i="20"/>
  <c r="GW2398" i="20"/>
  <c r="GT1281" i="20"/>
  <c r="GP1302" i="20"/>
  <c r="GQ3389" i="20"/>
  <c r="GQ2878" i="20"/>
  <c r="GW2517" i="20"/>
  <c r="GS258" i="20"/>
  <c r="GU195" i="20"/>
  <c r="GS1548" i="20"/>
  <c r="GT1915" i="20"/>
  <c r="GP643" i="20"/>
  <c r="GP3580" i="20"/>
  <c r="GW1377" i="20"/>
  <c r="GX3281" i="20"/>
  <c r="GQ902" i="20"/>
  <c r="GS575" i="20"/>
  <c r="GQ925" i="20"/>
  <c r="GS28" i="20"/>
  <c r="GS1527" i="20"/>
  <c r="GT3325" i="20"/>
  <c r="GR1114" i="20"/>
  <c r="GW1850" i="20"/>
  <c r="GP1772" i="20"/>
  <c r="GR3028" i="20"/>
  <c r="GX1858" i="20"/>
  <c r="GU2566" i="20"/>
  <c r="GV2985" i="20"/>
  <c r="GQ1474" i="20"/>
  <c r="GQ921" i="20"/>
  <c r="GT3566" i="20"/>
  <c r="GT274" i="20"/>
  <c r="GU848" i="20"/>
  <c r="GW1031" i="20"/>
  <c r="GV3519" i="20"/>
  <c r="GW2972" i="20"/>
  <c r="GV1827" i="20"/>
  <c r="GP2173" i="20"/>
  <c r="GP3235" i="20"/>
  <c r="GX1272" i="20"/>
  <c r="GU2577" i="20"/>
  <c r="GX968" i="20"/>
  <c r="GQ3833" i="20"/>
  <c r="GV3097" i="20"/>
  <c r="GW1515" i="20"/>
  <c r="GU2726" i="20"/>
  <c r="GQ2846" i="20"/>
  <c r="GV2424" i="20"/>
  <c r="GW2502" i="20"/>
  <c r="GS3323" i="20"/>
  <c r="GT2903" i="20"/>
  <c r="GV2605" i="20"/>
  <c r="GP724" i="20"/>
  <c r="GS2822" i="20"/>
  <c r="GV2137" i="20"/>
  <c r="GR4000" i="20"/>
  <c r="GR205" i="20"/>
  <c r="GS3328" i="20"/>
  <c r="GP424" i="20"/>
  <c r="GX45" i="20"/>
  <c r="GQ1924" i="20"/>
  <c r="GV1658" i="20"/>
  <c r="GQ2895" i="20"/>
  <c r="GU826" i="20"/>
  <c r="GU1832" i="20"/>
  <c r="GP3301" i="20"/>
  <c r="GR399" i="20"/>
  <c r="GP3393" i="20"/>
  <c r="GR1648" i="20"/>
  <c r="GX3629" i="20"/>
  <c r="GS1432" i="20"/>
  <c r="GQ2992" i="20"/>
  <c r="GU867" i="20"/>
  <c r="GW535" i="20"/>
  <c r="GS2401" i="20"/>
  <c r="GQ3622" i="20"/>
  <c r="GW671" i="20"/>
  <c r="GS155" i="20"/>
  <c r="GR1606" i="20"/>
  <c r="GU3918" i="20"/>
  <c r="GX3378" i="20"/>
  <c r="GP242" i="20"/>
  <c r="GW3643" i="20"/>
  <c r="GU1800" i="20"/>
  <c r="GR90" i="20"/>
  <c r="GS1227" i="20"/>
  <c r="GS1321" i="20"/>
  <c r="GT531" i="20"/>
  <c r="GQ475" i="20"/>
  <c r="GV3881" i="20"/>
  <c r="GR535" i="20"/>
  <c r="GT3884" i="20"/>
  <c r="GQ1038" i="20"/>
  <c r="GT2082" i="20"/>
  <c r="GV1402" i="20"/>
  <c r="GV3448" i="20"/>
  <c r="GX2917" i="20"/>
  <c r="GV646" i="20"/>
  <c r="GV932" i="20"/>
  <c r="GU2316" i="20"/>
  <c r="GV2893" i="20"/>
  <c r="GX1541" i="20"/>
  <c r="GW3712" i="20"/>
  <c r="GU2941" i="20"/>
  <c r="GR3524" i="20"/>
  <c r="GT1351" i="20"/>
  <c r="GW1332" i="20"/>
  <c r="GP2300" i="20"/>
  <c r="GU533" i="20"/>
  <c r="GQ367" i="20"/>
  <c r="GS2622" i="20"/>
  <c r="GU2433" i="20"/>
  <c r="GQ357" i="20"/>
  <c r="GQ335" i="20"/>
  <c r="GQ2714" i="20"/>
  <c r="GT39" i="20"/>
  <c r="GW3631" i="20"/>
  <c r="GQ1861" i="20"/>
  <c r="GW3268" i="20"/>
  <c r="GS3120" i="20"/>
  <c r="GQ131" i="20"/>
  <c r="GQ3848" i="20"/>
  <c r="GT3294" i="20"/>
  <c r="GU1303" i="20"/>
  <c r="GS501" i="20"/>
  <c r="GP1723" i="20"/>
  <c r="GV3358" i="20"/>
  <c r="GW578" i="20"/>
  <c r="GQ1699" i="20"/>
  <c r="GR1800" i="20"/>
  <c r="GU3584" i="20"/>
  <c r="GR2387" i="20"/>
  <c r="GS3504" i="20"/>
  <c r="GQ1519" i="20"/>
  <c r="GV3096" i="20"/>
  <c r="GS2306" i="20"/>
  <c r="GV2047" i="20"/>
  <c r="GQ2089" i="20"/>
  <c r="GQ749" i="20"/>
  <c r="GT3733" i="20"/>
  <c r="GQ1013" i="20"/>
  <c r="GU2879" i="20"/>
  <c r="GT2638" i="20"/>
  <c r="GS1205" i="20"/>
  <c r="GW1551" i="20"/>
  <c r="GW2456" i="20"/>
  <c r="GQ354" i="20"/>
  <c r="GS3172" i="20"/>
  <c r="GQ1992" i="20"/>
  <c r="GQ2012" i="20"/>
  <c r="GQ1580" i="20"/>
  <c r="GS1478" i="20"/>
  <c r="GS1404" i="20"/>
  <c r="GR2476" i="20"/>
  <c r="GV3041" i="20"/>
  <c r="GP2560" i="20"/>
  <c r="GS894" i="20"/>
  <c r="GQ2473" i="20"/>
  <c r="GS3777" i="20"/>
  <c r="GT3447" i="20"/>
  <c r="GQ2528" i="20"/>
  <c r="GX3774" i="20"/>
  <c r="GQ239" i="20"/>
  <c r="GS728" i="20"/>
  <c r="GW2130" i="20"/>
  <c r="GT2926" i="20"/>
  <c r="GQ1007" i="20"/>
  <c r="GT973" i="20"/>
  <c r="GT1060" i="20"/>
  <c r="GR3117" i="20"/>
  <c r="GS3465" i="20"/>
  <c r="GR2491" i="20"/>
  <c r="GS2343" i="20"/>
  <c r="GR2445" i="20"/>
  <c r="GV1621" i="20"/>
  <c r="GU336" i="20"/>
  <c r="GT924" i="20"/>
  <c r="GP240" i="20"/>
  <c r="GX1232" i="20"/>
  <c r="GQ2945" i="20"/>
  <c r="GU3487" i="20"/>
  <c r="GS1147" i="20"/>
  <c r="GT3689" i="20"/>
  <c r="GQ2905" i="20"/>
  <c r="GW1843" i="20"/>
  <c r="GX682" i="20"/>
  <c r="GR2617" i="20"/>
  <c r="GV1780" i="20"/>
  <c r="GS93" i="20"/>
  <c r="GX2395" i="20"/>
  <c r="GQ3513" i="20"/>
  <c r="GU684" i="20"/>
  <c r="GT409" i="20"/>
  <c r="GU2982" i="20"/>
  <c r="GT674" i="20"/>
  <c r="GT139" i="20"/>
  <c r="GW2605" i="20"/>
  <c r="GR624" i="20"/>
  <c r="GP214" i="20"/>
  <c r="GV1091" i="20"/>
  <c r="GX3757" i="20"/>
  <c r="GT918" i="20"/>
  <c r="GQ137" i="20"/>
  <c r="GQ1711" i="20"/>
  <c r="GT1090" i="20"/>
  <c r="GQ1432" i="20"/>
  <c r="GP3053" i="20"/>
  <c r="GT3027" i="20"/>
  <c r="GQ1333" i="20"/>
  <c r="GX759" i="20"/>
  <c r="GU3687" i="20"/>
  <c r="GU196" i="20"/>
  <c r="GW2123" i="20"/>
  <c r="GW3055" i="20"/>
  <c r="GQ3222" i="20"/>
  <c r="GS2056" i="20"/>
  <c r="GQ3864" i="20"/>
  <c r="GP1944" i="20"/>
  <c r="GX1166" i="20"/>
  <c r="GT635" i="20"/>
  <c r="GP537" i="20"/>
  <c r="GW1647" i="20"/>
  <c r="GU2865" i="20"/>
  <c r="GS2226" i="20"/>
  <c r="GR1301" i="20"/>
  <c r="GT3141" i="20"/>
  <c r="GV3825" i="20"/>
  <c r="GW3872" i="20"/>
  <c r="GQ2751" i="20"/>
  <c r="GT1637" i="20"/>
  <c r="GS3737" i="20"/>
  <c r="GR3217" i="20"/>
  <c r="GT2346" i="20"/>
  <c r="GV2637" i="20"/>
  <c r="GS2968" i="20"/>
  <c r="GP2063" i="20"/>
  <c r="GU2972" i="20"/>
  <c r="GX3432" i="20"/>
  <c r="GP3284" i="20"/>
  <c r="GW2475" i="20"/>
  <c r="GX1019" i="20"/>
  <c r="GV3667" i="20"/>
  <c r="GQ3701" i="20"/>
  <c r="GQ3616" i="20"/>
  <c r="GR3114" i="20"/>
  <c r="GX2196" i="20"/>
  <c r="GV2388" i="20"/>
  <c r="GS3309" i="20"/>
  <c r="GP1464" i="20"/>
  <c r="GQ772" i="20"/>
  <c r="GP1959" i="20"/>
  <c r="GQ241" i="20"/>
  <c r="GW77" i="20"/>
  <c r="GR179" i="20"/>
  <c r="GR3504" i="20"/>
  <c r="GS2245" i="20"/>
  <c r="GT3245" i="20"/>
  <c r="GX980" i="20"/>
  <c r="GR1122" i="20"/>
  <c r="GV2526" i="20"/>
  <c r="GQ3523" i="20"/>
  <c r="GW1536" i="20"/>
  <c r="GR2418" i="20"/>
  <c r="GR1925" i="20"/>
  <c r="GV1673" i="20"/>
  <c r="GU3469" i="20"/>
  <c r="GP1673" i="20"/>
  <c r="GU1619" i="20"/>
  <c r="GV807" i="20"/>
  <c r="GT586" i="20"/>
  <c r="GT3450" i="20"/>
  <c r="GX3873" i="20"/>
  <c r="GS1635" i="20"/>
  <c r="GT1811" i="20"/>
  <c r="GR1721" i="20"/>
  <c r="GS2261" i="20"/>
  <c r="GR3459" i="20"/>
  <c r="GT3918" i="20"/>
  <c r="GT2888" i="20"/>
  <c r="GP85" i="20"/>
  <c r="GP1058" i="20"/>
  <c r="GR3034" i="20"/>
  <c r="GQ1248" i="20"/>
  <c r="GX831" i="20"/>
  <c r="GS2816" i="20"/>
  <c r="GU3432" i="20"/>
  <c r="GR2371" i="20"/>
  <c r="GR1682" i="20"/>
  <c r="GP2616" i="20"/>
  <c r="GS38" i="20"/>
  <c r="GU2467" i="20"/>
  <c r="GR723" i="20"/>
  <c r="GQ2227" i="20"/>
  <c r="GT3973" i="20"/>
  <c r="GV925" i="20"/>
  <c r="GR675" i="20"/>
  <c r="GX2293" i="20"/>
  <c r="GT1834" i="20"/>
  <c r="GR902" i="20"/>
  <c r="GP3988" i="20"/>
  <c r="GS2290" i="20"/>
  <c r="GW2100" i="20"/>
  <c r="GX2354" i="20"/>
  <c r="GP573" i="20"/>
  <c r="GX729" i="20"/>
  <c r="GT1890" i="20"/>
  <c r="GV3306" i="20"/>
  <c r="GP3083" i="20"/>
  <c r="GT3069" i="20"/>
  <c r="GP1500" i="20"/>
  <c r="GV2783" i="20"/>
  <c r="GV487" i="20"/>
  <c r="GR3345" i="20"/>
  <c r="GS206" i="20"/>
  <c r="GS2726" i="20"/>
  <c r="GQ3817" i="20"/>
  <c r="GW615" i="20"/>
  <c r="GS2182" i="20"/>
  <c r="GP3470" i="20"/>
  <c r="GS3320" i="20"/>
  <c r="GU405" i="20"/>
  <c r="GS2015" i="20"/>
  <c r="GX2689" i="20"/>
  <c r="GP1978" i="20"/>
  <c r="GQ2352" i="20"/>
  <c r="GR3450" i="20"/>
  <c r="GW3644" i="20"/>
  <c r="GV3576" i="20"/>
  <c r="GW1467" i="20"/>
  <c r="GT3786" i="20"/>
  <c r="GV859" i="20"/>
  <c r="GQ3510" i="20"/>
  <c r="GS1555" i="20"/>
  <c r="GX2894" i="20"/>
  <c r="GS881" i="20"/>
  <c r="GW1782" i="20"/>
  <c r="GQ3270" i="20"/>
  <c r="GT1009" i="20"/>
  <c r="GS48" i="20"/>
  <c r="GX2807" i="20"/>
  <c r="GW2199" i="20"/>
  <c r="GS826" i="20"/>
  <c r="GX3009" i="20"/>
  <c r="GT2247" i="20"/>
  <c r="GV2992" i="20"/>
  <c r="GV29" i="20"/>
  <c r="GV2917" i="20"/>
  <c r="GT2593" i="20"/>
  <c r="GW370" i="20"/>
  <c r="GX1277" i="20"/>
  <c r="GS1946" i="20"/>
  <c r="GU1360" i="20"/>
  <c r="GQ2680" i="20"/>
  <c r="GR633" i="20"/>
  <c r="GT2506" i="20"/>
  <c r="GR3367" i="20"/>
  <c r="GW3708" i="20"/>
  <c r="GT1741" i="20"/>
  <c r="GW3192" i="20"/>
  <c r="GV2470" i="20"/>
  <c r="GP1150" i="20"/>
  <c r="GW2526" i="20"/>
  <c r="GQ1290" i="20"/>
  <c r="GX2973" i="20"/>
  <c r="GU1921" i="20"/>
  <c r="GW450" i="20"/>
  <c r="GU3531" i="20"/>
  <c r="GX1898" i="20"/>
  <c r="GW1881" i="20"/>
  <c r="GX1044" i="20"/>
  <c r="GW3944" i="20"/>
  <c r="GR1580" i="20"/>
  <c r="GT1033" i="20"/>
  <c r="GS2033" i="20"/>
  <c r="GS2396" i="20"/>
  <c r="GT541" i="20"/>
  <c r="GV941" i="20"/>
  <c r="GS3372" i="20"/>
  <c r="GQ914" i="20"/>
  <c r="GX2820" i="20"/>
  <c r="GS3597" i="20"/>
  <c r="GS3406" i="20"/>
  <c r="GS533" i="20"/>
  <c r="GQ2046" i="20"/>
  <c r="GW2131" i="20"/>
  <c r="GP825" i="20"/>
  <c r="GQ944" i="20"/>
  <c r="GU2076" i="20"/>
  <c r="GV1247" i="20"/>
  <c r="GU1419" i="20"/>
  <c r="GR20" i="20"/>
  <c r="GQ947" i="20"/>
  <c r="GT2935" i="20"/>
  <c r="GT3554" i="20"/>
  <c r="GQ2173" i="20"/>
  <c r="GX2362" i="20"/>
  <c r="GS2680" i="20"/>
  <c r="GT3932" i="20"/>
  <c r="GU140" i="20"/>
  <c r="GS1738" i="20"/>
  <c r="GR3554" i="20"/>
  <c r="GP754" i="20"/>
  <c r="GT3975" i="20"/>
  <c r="GV2332" i="20"/>
  <c r="GW1208" i="20"/>
  <c r="GV2094" i="20"/>
  <c r="GS876" i="20"/>
  <c r="GP1958" i="20"/>
  <c r="GX1444" i="20"/>
  <c r="GX598" i="20"/>
  <c r="GU1021" i="20"/>
  <c r="GR299" i="20"/>
  <c r="GS405" i="20"/>
  <c r="GT2611" i="20"/>
  <c r="GP1700" i="20"/>
  <c r="GP1080" i="20"/>
  <c r="GQ1466" i="20"/>
  <c r="GR3465" i="20"/>
  <c r="GQ3779" i="20"/>
  <c r="GX1036" i="20"/>
  <c r="GR69" i="20"/>
  <c r="GV2820" i="20"/>
  <c r="GQ4002" i="20"/>
  <c r="GQ1339" i="20"/>
  <c r="GT1331" i="20"/>
  <c r="GT526" i="20"/>
  <c r="GX411" i="20"/>
  <c r="GX972" i="20"/>
  <c r="GT1652" i="20"/>
  <c r="GX3712" i="20"/>
  <c r="GQ2120" i="20"/>
  <c r="GX2364" i="20"/>
  <c r="GV484" i="20"/>
  <c r="GS1686" i="20"/>
  <c r="GT462" i="20"/>
  <c r="GQ2949" i="20"/>
  <c r="GP331" i="20"/>
  <c r="GR3612" i="20"/>
  <c r="GW1574" i="20"/>
  <c r="GX1780" i="20"/>
  <c r="GQ2441" i="20"/>
  <c r="GP1127" i="20"/>
  <c r="GR3446" i="20"/>
  <c r="GX3052" i="20"/>
  <c r="GX1391" i="20"/>
  <c r="GR136" i="20"/>
  <c r="GP1558" i="20"/>
  <c r="GX2356" i="20"/>
  <c r="GR1733" i="20"/>
  <c r="GP1355" i="20"/>
  <c r="GP34" i="20"/>
  <c r="GQ696" i="20"/>
  <c r="GP353" i="20"/>
  <c r="GU1286" i="20"/>
  <c r="GX913" i="20"/>
  <c r="GQ1647" i="20"/>
  <c r="GP1125" i="20"/>
  <c r="GV3378" i="20"/>
  <c r="GV1759" i="20"/>
  <c r="GP3489" i="20"/>
  <c r="GQ3959" i="20"/>
  <c r="GR225" i="20"/>
  <c r="GU525" i="20"/>
  <c r="GQ2771" i="20"/>
  <c r="GR2746" i="20"/>
  <c r="GQ3823" i="20"/>
  <c r="GW810" i="20"/>
  <c r="GU1116" i="20"/>
  <c r="GR3418" i="20"/>
  <c r="GT1280" i="20"/>
  <c r="GQ3264" i="20"/>
  <c r="GT2180" i="20"/>
  <c r="GQ3340" i="20"/>
  <c r="GS721" i="20"/>
  <c r="GT3777" i="20"/>
  <c r="GU1808" i="20"/>
  <c r="GW406" i="20"/>
  <c r="GQ621" i="20"/>
  <c r="GS172" i="20"/>
  <c r="GR1492" i="20"/>
  <c r="GU2814" i="20"/>
  <c r="GR2142" i="20"/>
  <c r="GW1038" i="20"/>
  <c r="GU302" i="20"/>
  <c r="GQ3217" i="20"/>
  <c r="GP3274" i="20"/>
  <c r="GQ2058" i="20"/>
  <c r="GX1840" i="20"/>
  <c r="GQ1256" i="20"/>
  <c r="GU1956" i="20"/>
  <c r="GU608" i="20"/>
  <c r="GW2178" i="20"/>
  <c r="GV3387" i="20"/>
  <c r="GX1945" i="20"/>
  <c r="GQ2429" i="20"/>
  <c r="GX311" i="20"/>
  <c r="GX2593" i="20"/>
  <c r="GP2686" i="20"/>
  <c r="GW2604" i="20"/>
  <c r="GS2073" i="20"/>
  <c r="GT2222" i="20"/>
  <c r="GQ3431" i="20"/>
  <c r="GW3446" i="20"/>
  <c r="GP1344" i="20"/>
  <c r="GS1971" i="20"/>
  <c r="GW3812" i="20"/>
  <c r="GS1970" i="20"/>
  <c r="GX1278" i="20"/>
  <c r="GS1369" i="20"/>
  <c r="GX3722" i="20"/>
  <c r="GV1005" i="20"/>
  <c r="GT3819" i="20"/>
  <c r="GP1032" i="20"/>
  <c r="GQ988" i="20"/>
  <c r="GR833" i="20"/>
  <c r="GX3497" i="20"/>
  <c r="GT2707" i="20"/>
  <c r="GX3401" i="20"/>
  <c r="GP1943" i="20"/>
  <c r="GT1939" i="20"/>
  <c r="GS2120" i="20"/>
  <c r="GR1167" i="20"/>
  <c r="GT1627" i="20"/>
  <c r="GV1737" i="20"/>
  <c r="GQ1514" i="20"/>
  <c r="GP1419" i="20"/>
  <c r="GU247" i="20"/>
  <c r="GV2" i="20"/>
  <c r="GW1959" i="20"/>
  <c r="GP1065" i="20"/>
  <c r="GT1063" i="20"/>
  <c r="GT2956" i="20"/>
  <c r="GS3037" i="20"/>
  <c r="GQ2587" i="20"/>
  <c r="GQ1806" i="20"/>
  <c r="GT592" i="20"/>
  <c r="GS2743" i="20"/>
  <c r="GW775" i="20"/>
  <c r="GW3729" i="20"/>
  <c r="GP2912" i="20"/>
  <c r="GV2792" i="20"/>
  <c r="GV1646" i="20"/>
  <c r="GV3740" i="20"/>
  <c r="GT2309" i="20"/>
  <c r="GQ812" i="20"/>
  <c r="GS3885" i="20"/>
  <c r="GP2837" i="20"/>
  <c r="GV2171" i="20"/>
  <c r="GW3632" i="20"/>
  <c r="GU3694" i="20"/>
  <c r="GR1129" i="20"/>
  <c r="GQ872" i="20"/>
  <c r="GT1144" i="20"/>
  <c r="GP3001" i="20"/>
  <c r="GP608" i="20"/>
  <c r="GR2059" i="20"/>
  <c r="GT2147" i="20"/>
  <c r="GP2615" i="20"/>
  <c r="GP1349" i="20"/>
  <c r="GV1906" i="20"/>
  <c r="GS418" i="20"/>
  <c r="GP147" i="20"/>
  <c r="GQ2976" i="20"/>
  <c r="GW196" i="20"/>
  <c r="GU2806" i="20"/>
  <c r="GQ986" i="20"/>
  <c r="GS2184" i="20"/>
  <c r="GR921" i="20"/>
  <c r="GQ920" i="20"/>
  <c r="GS4008" i="20"/>
  <c r="GW2919" i="20"/>
  <c r="GT3792" i="20"/>
  <c r="GR1229" i="20"/>
  <c r="GS2787" i="20"/>
  <c r="GV1427" i="20"/>
  <c r="GX1586" i="20"/>
  <c r="GW3567" i="20"/>
  <c r="GW70" i="20"/>
  <c r="GQ2507" i="20"/>
  <c r="GX1667" i="20"/>
  <c r="GQ44" i="20"/>
  <c r="GS2952" i="20"/>
  <c r="GV1937" i="20"/>
  <c r="GR3251" i="20"/>
  <c r="GX3169" i="20"/>
  <c r="GV1715" i="20"/>
  <c r="GR959" i="20"/>
  <c r="GW1670" i="20"/>
  <c r="GV3173" i="20"/>
  <c r="GV909" i="20"/>
  <c r="GT279" i="20"/>
  <c r="GT319" i="20"/>
  <c r="GX3379" i="20"/>
  <c r="GQ561" i="20"/>
  <c r="GV622" i="20"/>
  <c r="GS2464" i="20"/>
  <c r="GQ3706" i="20"/>
  <c r="GP3559" i="20"/>
  <c r="GS3909" i="20"/>
  <c r="GU1976" i="20"/>
  <c r="GS769" i="20"/>
  <c r="GW1314" i="20"/>
  <c r="GW115" i="20"/>
  <c r="GQ2566" i="20"/>
  <c r="GR245" i="20"/>
  <c r="GP1753" i="20"/>
  <c r="GP2958" i="20"/>
  <c r="GP2548" i="20"/>
  <c r="GQ3684" i="20"/>
  <c r="GQ2338" i="20"/>
  <c r="GW3033" i="20"/>
  <c r="GW1344" i="20"/>
  <c r="GU1772" i="20"/>
  <c r="GT3358" i="20"/>
  <c r="GV931" i="20"/>
  <c r="GQ3146" i="20"/>
  <c r="GX479" i="20"/>
  <c r="GX2484" i="20"/>
  <c r="GQ2447" i="20"/>
  <c r="GV3443" i="20"/>
  <c r="GQ1540" i="20"/>
  <c r="GV472" i="20"/>
  <c r="GW3935" i="20"/>
  <c r="GQ386" i="20"/>
  <c r="GV1578" i="20"/>
  <c r="GV295" i="20"/>
  <c r="GW1797" i="20"/>
  <c r="GT3681" i="20"/>
  <c r="GT3432" i="20"/>
  <c r="GT683" i="20"/>
  <c r="GP41" i="20"/>
  <c r="GT3795" i="20"/>
  <c r="GT1143" i="20"/>
  <c r="GX3337" i="20"/>
  <c r="GX1839" i="20"/>
  <c r="GQ3162" i="20"/>
  <c r="GW1148" i="20"/>
  <c r="GT2288" i="20"/>
  <c r="GV1570" i="20"/>
  <c r="GU3379" i="20"/>
  <c r="GV607" i="20"/>
  <c r="GW279" i="20"/>
  <c r="GS2506" i="20"/>
  <c r="GQ1501" i="20"/>
  <c r="GT3954" i="20"/>
  <c r="GS1273" i="20"/>
  <c r="GT2692" i="20"/>
  <c r="GT2525" i="20"/>
  <c r="GS524" i="20"/>
  <c r="GU1179" i="20"/>
  <c r="GP252" i="20"/>
  <c r="GX1393" i="20"/>
  <c r="GQ522" i="20"/>
  <c r="GW2644" i="20"/>
  <c r="GU2325" i="20"/>
  <c r="GW3113" i="20"/>
  <c r="GQ2832" i="20"/>
  <c r="GW3245" i="20"/>
  <c r="GU2387" i="20"/>
  <c r="GT3790" i="20"/>
  <c r="GX381" i="20"/>
  <c r="GQ3190" i="20"/>
  <c r="GV2832" i="20"/>
  <c r="GW3777" i="20"/>
  <c r="GS1325" i="20"/>
  <c r="GU2478" i="20"/>
  <c r="GS3895" i="20"/>
  <c r="GX2404" i="20"/>
  <c r="GS1" i="20"/>
  <c r="GV966" i="20"/>
  <c r="GR270" i="20"/>
  <c r="GT2818" i="20"/>
  <c r="GT3322" i="20"/>
  <c r="GQ2170" i="20"/>
  <c r="GU1745" i="20"/>
  <c r="GT3318" i="20"/>
  <c r="GW238" i="20"/>
  <c r="GS1652" i="20"/>
  <c r="GR528" i="20"/>
  <c r="GQ840" i="20"/>
  <c r="GQ940" i="20"/>
  <c r="GT296" i="20"/>
  <c r="GW2916" i="20"/>
  <c r="GP3453" i="20"/>
  <c r="GS1676" i="20"/>
  <c r="GP2440" i="20"/>
  <c r="GT861" i="20"/>
  <c r="GW2288" i="20"/>
  <c r="GT1999" i="20"/>
  <c r="GV3603" i="20"/>
  <c r="GU2729" i="20"/>
  <c r="GW1240" i="20"/>
  <c r="GV870" i="20"/>
  <c r="GQ581" i="20"/>
  <c r="GX2878" i="20"/>
  <c r="GU2177" i="20"/>
  <c r="GR1477" i="20"/>
  <c r="GU1667" i="20"/>
  <c r="GW1649" i="20"/>
  <c r="GT372" i="20"/>
  <c r="GT3920" i="20"/>
  <c r="GX235" i="20"/>
  <c r="GX2393" i="20"/>
  <c r="GU1613" i="20"/>
  <c r="GT3389" i="20"/>
  <c r="GQ269" i="20"/>
  <c r="GU2648" i="20"/>
  <c r="GS1801" i="20"/>
  <c r="GW1440" i="20"/>
  <c r="GQ1308" i="20"/>
  <c r="GR3508" i="20"/>
  <c r="GP3434" i="20"/>
  <c r="GV3756" i="20"/>
  <c r="GS775" i="20"/>
  <c r="GX3131" i="20"/>
  <c r="GR3547" i="20"/>
  <c r="GW802" i="20"/>
  <c r="GV3008" i="20"/>
  <c r="GX3626" i="20"/>
  <c r="GT3433" i="20"/>
  <c r="GV3177" i="20"/>
  <c r="GQ1639" i="20"/>
  <c r="GW2119" i="20"/>
  <c r="GS2017" i="20"/>
  <c r="GP3704" i="20"/>
  <c r="GX383" i="20"/>
  <c r="GT3641" i="20"/>
  <c r="GU3362" i="20"/>
  <c r="GP745" i="20"/>
  <c r="GX851" i="20"/>
  <c r="GP1718" i="20"/>
  <c r="GR2739" i="20"/>
  <c r="GV710" i="20"/>
  <c r="GT2916" i="20"/>
  <c r="GV3226" i="20"/>
  <c r="GV1197" i="20"/>
  <c r="GS3250" i="20"/>
  <c r="GQ2646" i="20"/>
  <c r="GQ2156" i="20"/>
  <c r="GV2391" i="20"/>
  <c r="GU1480" i="20"/>
  <c r="GP3542" i="20"/>
  <c r="GT32" i="20"/>
  <c r="GT2060" i="20"/>
  <c r="GV3961" i="20"/>
  <c r="GT3250" i="20"/>
  <c r="GV49" i="20"/>
  <c r="GX3590" i="20"/>
  <c r="GP2790" i="20"/>
  <c r="GX424" i="20"/>
  <c r="GT1662" i="20"/>
  <c r="GS3694" i="20"/>
  <c r="GQ1486" i="20"/>
  <c r="GS1894" i="20"/>
  <c r="GV3820" i="20"/>
  <c r="GW3603" i="20"/>
  <c r="GX770" i="20"/>
  <c r="GR383" i="20"/>
  <c r="GX3071" i="20"/>
  <c r="GX239" i="20"/>
  <c r="GX464" i="20"/>
  <c r="GP2294" i="20"/>
  <c r="GV3606" i="20"/>
  <c r="GP1491" i="20"/>
  <c r="GW2074" i="20"/>
  <c r="GR2828" i="20"/>
  <c r="GR14" i="20"/>
  <c r="GR1333" i="20"/>
  <c r="GP1883" i="20"/>
  <c r="GW2087" i="20"/>
  <c r="GT2452" i="20"/>
  <c r="GR2808" i="20"/>
  <c r="GS2197" i="20"/>
  <c r="GT1596" i="20"/>
  <c r="GW1948" i="20"/>
  <c r="GT2909" i="20"/>
  <c r="GX3596" i="20"/>
  <c r="GR74" i="20"/>
  <c r="GX3851" i="20"/>
  <c r="GW2964" i="20"/>
  <c r="GS567" i="20"/>
  <c r="GV820" i="20"/>
  <c r="GT1032" i="20"/>
  <c r="GQ1145" i="20"/>
  <c r="GQ3352" i="20"/>
  <c r="GR3839" i="20"/>
  <c r="GU3795" i="20"/>
  <c r="GW2078" i="20"/>
  <c r="GP1368" i="20"/>
  <c r="GX3462" i="20"/>
  <c r="GV3073" i="20"/>
  <c r="GP3365" i="20"/>
  <c r="GV715" i="20"/>
  <c r="GQ1027" i="20"/>
  <c r="GS2570" i="20"/>
  <c r="GQ2446" i="20"/>
  <c r="GS3304" i="20"/>
  <c r="GP1222" i="20"/>
  <c r="GS2797" i="20"/>
  <c r="GP2670" i="20"/>
  <c r="GX4001" i="20"/>
  <c r="GQ2097" i="20"/>
  <c r="GU94" i="20"/>
  <c r="GP1997" i="20"/>
  <c r="GP3098" i="20"/>
  <c r="GR2665" i="20"/>
  <c r="GP3642" i="20"/>
  <c r="GS2178" i="20"/>
  <c r="GR3889" i="20"/>
  <c r="GX1995" i="20"/>
  <c r="GS1126" i="20"/>
  <c r="GT3690" i="20"/>
  <c r="GT3476" i="20"/>
  <c r="GV2428" i="20"/>
  <c r="GW1289" i="20"/>
  <c r="GX2098" i="20"/>
  <c r="GQ657" i="20"/>
  <c r="GT654" i="20"/>
  <c r="GS2539" i="20"/>
  <c r="GW2289" i="20"/>
  <c r="GW28" i="20"/>
  <c r="GU2321" i="20"/>
  <c r="GX775" i="20"/>
  <c r="GQ1271" i="20"/>
  <c r="GR3967" i="20"/>
  <c r="GU688" i="20"/>
  <c r="GS2338" i="20"/>
  <c r="GQ2538" i="20"/>
  <c r="GP68" i="20"/>
  <c r="GS2446" i="20"/>
  <c r="GV1389" i="20"/>
  <c r="GV636" i="20"/>
  <c r="GV3462" i="20"/>
  <c r="GP3705" i="20"/>
  <c r="GX2613" i="20"/>
  <c r="GV333" i="20"/>
  <c r="GR73" i="20"/>
  <c r="GR2843" i="20"/>
  <c r="GX519" i="20"/>
  <c r="GT1389" i="20"/>
  <c r="GV3971" i="20"/>
  <c r="GQ434" i="20"/>
  <c r="GU1095" i="20"/>
  <c r="GP2079" i="20"/>
  <c r="GU1439" i="20"/>
  <c r="GS2998" i="20"/>
  <c r="GP3179" i="20"/>
  <c r="GT3344" i="20"/>
  <c r="GW1529" i="20"/>
  <c r="GX449" i="20"/>
  <c r="GX106" i="20"/>
  <c r="GU281" i="20"/>
  <c r="GP3466" i="20"/>
  <c r="GV2454" i="20"/>
  <c r="GX3691" i="20"/>
  <c r="GX2030" i="20"/>
  <c r="GS983" i="20"/>
  <c r="GV855" i="20"/>
  <c r="GS2719" i="20"/>
  <c r="GT2126" i="20"/>
  <c r="GT2912" i="20"/>
  <c r="GT405" i="20"/>
  <c r="GV3968" i="20"/>
  <c r="GX1654" i="20"/>
  <c r="GU2290" i="20"/>
  <c r="GW2071" i="20"/>
  <c r="GV457" i="20"/>
  <c r="GU1044" i="20"/>
  <c r="GU2077" i="20"/>
  <c r="GU2218" i="20"/>
  <c r="GW4005" i="20"/>
  <c r="GT3007" i="20"/>
  <c r="GW3953" i="20"/>
  <c r="GQ3634" i="20"/>
  <c r="GQ1176" i="20"/>
  <c r="GT3367" i="20"/>
  <c r="GV1478" i="20"/>
  <c r="GS2304" i="20"/>
  <c r="GX187" i="20"/>
  <c r="GV1878" i="20"/>
  <c r="GT37" i="20"/>
  <c r="GR1044" i="20"/>
  <c r="GQ2133" i="20"/>
  <c r="GW59" i="20"/>
  <c r="GQ3242" i="20"/>
  <c r="GU1937" i="20"/>
  <c r="GU995" i="20"/>
  <c r="GU1547" i="20"/>
  <c r="GV1522" i="20"/>
  <c r="GU2973" i="20"/>
  <c r="GP3606" i="20"/>
  <c r="GQ2923" i="20"/>
  <c r="GU1190" i="20"/>
  <c r="GR2354" i="20"/>
  <c r="GS2793" i="20"/>
  <c r="GU944" i="20"/>
  <c r="GR410" i="20"/>
  <c r="GW3809" i="20"/>
  <c r="GP3077" i="20"/>
  <c r="GR2823" i="20"/>
  <c r="GU769" i="20"/>
  <c r="GQ376" i="20"/>
  <c r="GV524" i="20"/>
  <c r="GV1417" i="20"/>
  <c r="GR3393" i="20"/>
  <c r="GV3919" i="20"/>
  <c r="GR572" i="20"/>
  <c r="GX427" i="20"/>
  <c r="GP3065" i="20"/>
  <c r="GT3247" i="20"/>
  <c r="GV2922" i="20"/>
  <c r="GV284" i="20"/>
  <c r="GU1896" i="20"/>
  <c r="GP2792" i="20"/>
  <c r="GV1953" i="20"/>
  <c r="GX2950" i="20"/>
  <c r="GU476" i="20"/>
  <c r="GV1540" i="20"/>
  <c r="GQ2457" i="20"/>
  <c r="GW1646" i="20"/>
  <c r="GX1847" i="20"/>
  <c r="GS1895" i="20"/>
  <c r="GT4005" i="20"/>
  <c r="GT3269" i="20"/>
  <c r="GR1946" i="20"/>
  <c r="GP2003" i="20"/>
  <c r="GV3298" i="20"/>
  <c r="GR3474" i="20"/>
  <c r="GX2705" i="20"/>
  <c r="GT1579" i="20"/>
  <c r="GW3905" i="20"/>
  <c r="GX2074" i="20"/>
  <c r="GS1017" i="20"/>
  <c r="GP102" i="20"/>
  <c r="GU1174" i="20"/>
  <c r="GP1396" i="20"/>
  <c r="GS2645" i="20"/>
  <c r="GS2521" i="20"/>
  <c r="GW3853" i="20"/>
  <c r="GW1071" i="20"/>
  <c r="GW96" i="20"/>
  <c r="GX147" i="20"/>
  <c r="GS2409" i="20"/>
  <c r="GS2262" i="20"/>
  <c r="GP2304" i="20"/>
  <c r="GS3358" i="20"/>
  <c r="GT2023" i="20"/>
  <c r="GU596" i="20"/>
  <c r="GU3549" i="20"/>
  <c r="GX1974" i="20"/>
  <c r="GX2210" i="20"/>
  <c r="GT433" i="20"/>
  <c r="GQ1097" i="20"/>
  <c r="GR2885" i="20"/>
  <c r="GW2663" i="20"/>
  <c r="GP201" i="20"/>
  <c r="GW1387" i="20"/>
  <c r="GQ2479" i="20"/>
  <c r="GS3475" i="20"/>
  <c r="GQ2951" i="20"/>
  <c r="GT1591" i="20"/>
  <c r="GW3132" i="20"/>
  <c r="GR1353" i="20"/>
  <c r="GS1813" i="20"/>
  <c r="GQ1280" i="20"/>
  <c r="GP2652" i="20"/>
  <c r="GX1168" i="20"/>
  <c r="GX395" i="20"/>
  <c r="GV3981" i="20"/>
  <c r="GX2744" i="20"/>
  <c r="GS3404" i="20"/>
  <c r="GV3826" i="20"/>
  <c r="GP3341" i="20"/>
  <c r="GP2886" i="20"/>
  <c r="GU3444" i="20"/>
  <c r="GX1859" i="20"/>
  <c r="GS2359" i="20"/>
  <c r="GW3223" i="20"/>
  <c r="GT203" i="20"/>
  <c r="GQ2805" i="20"/>
  <c r="GS451" i="20"/>
  <c r="GQ2383" i="20"/>
  <c r="GQ379" i="20"/>
  <c r="GP117" i="20"/>
  <c r="GW2974" i="20"/>
  <c r="GW659" i="20"/>
  <c r="GU1258" i="20"/>
  <c r="GQ2959" i="20"/>
  <c r="GX3803" i="20"/>
  <c r="GV818" i="20"/>
  <c r="GP1041" i="20"/>
  <c r="GQ690" i="20"/>
  <c r="GX2856" i="20"/>
  <c r="GT1424" i="20"/>
  <c r="GT3621" i="20"/>
  <c r="GX2041" i="20"/>
  <c r="GT1530" i="20"/>
  <c r="GR2805" i="20"/>
  <c r="GT1204" i="20"/>
  <c r="GS3756" i="20"/>
  <c r="GV2679" i="20"/>
  <c r="GW2984" i="20"/>
  <c r="GS3866" i="20"/>
  <c r="GQ1138" i="20"/>
  <c r="GU960" i="20"/>
  <c r="GP3540" i="20"/>
  <c r="GV934" i="20"/>
  <c r="GT1884" i="20"/>
  <c r="GU2213" i="20"/>
  <c r="GV424" i="20"/>
  <c r="GT1593" i="20"/>
  <c r="GP2189" i="20"/>
  <c r="GW2366" i="20"/>
  <c r="GR3488" i="20"/>
  <c r="GQ1566" i="20"/>
  <c r="GS4003" i="20"/>
  <c r="GU534" i="20"/>
  <c r="GP1177" i="20"/>
  <c r="GS2955" i="20"/>
  <c r="GT3525" i="20"/>
  <c r="GR3979" i="20"/>
  <c r="GQ3815" i="20"/>
  <c r="GT260" i="20"/>
  <c r="GP1366" i="20"/>
  <c r="GS3743" i="20"/>
  <c r="GU2222" i="20"/>
  <c r="GQ3811" i="20"/>
  <c r="GR1410" i="20"/>
  <c r="GR3543" i="20"/>
  <c r="GW1333" i="20"/>
  <c r="GS3091" i="20"/>
  <c r="GQ1952" i="20"/>
  <c r="GR3169" i="20"/>
  <c r="GP2457" i="20"/>
  <c r="GT3796" i="20"/>
  <c r="GT1420" i="20"/>
  <c r="GP728" i="20"/>
  <c r="GX2198" i="20"/>
  <c r="GS2609" i="20"/>
  <c r="GR3556" i="20"/>
  <c r="GQ1768" i="20"/>
  <c r="GV3440" i="20"/>
  <c r="GX3164" i="20"/>
  <c r="GP2295" i="20"/>
  <c r="GW2747" i="20"/>
  <c r="GU2802" i="20"/>
  <c r="GX3635" i="20"/>
  <c r="GV497" i="20"/>
  <c r="GP3097" i="20"/>
  <c r="GP63" i="20"/>
  <c r="GT2875" i="20"/>
  <c r="GT243" i="20"/>
  <c r="GR2453" i="20"/>
  <c r="GW1279" i="20"/>
  <c r="GX1273" i="20"/>
  <c r="GW154" i="20"/>
  <c r="GR2430" i="20"/>
  <c r="GU543" i="20"/>
  <c r="GX3887" i="20"/>
  <c r="GQ3356" i="20"/>
  <c r="GR2198" i="20"/>
  <c r="GU1054" i="20"/>
  <c r="GQ3165" i="20"/>
  <c r="GX2029" i="20"/>
  <c r="GU219" i="20"/>
  <c r="GQ2986" i="20"/>
  <c r="GW2316" i="20"/>
  <c r="GU1893" i="20"/>
  <c r="GV2795" i="20"/>
  <c r="GU2824" i="20"/>
  <c r="GP2668" i="20"/>
  <c r="GW2486" i="20"/>
  <c r="GP1084" i="20"/>
  <c r="GT3709" i="20"/>
  <c r="GP1220" i="20"/>
  <c r="GV3748" i="20"/>
  <c r="GU392" i="20"/>
  <c r="GR296" i="20"/>
  <c r="GX2563" i="20"/>
  <c r="GU65" i="20"/>
  <c r="GS3229" i="20"/>
  <c r="GX178" i="20"/>
  <c r="GV3308" i="20"/>
  <c r="GX2200" i="20"/>
  <c r="GP3996" i="20"/>
  <c r="GS1166" i="20"/>
  <c r="GT3425" i="20"/>
  <c r="GQ2889" i="20"/>
  <c r="GV2524" i="20"/>
  <c r="GT182" i="20"/>
  <c r="GV486" i="20"/>
  <c r="GX2461" i="20"/>
  <c r="GV892" i="20"/>
  <c r="GV1156" i="20"/>
  <c r="GS1182" i="20"/>
  <c r="GU1456" i="20"/>
  <c r="GW12" i="20"/>
  <c r="GU1368" i="20"/>
  <c r="GX2933" i="20"/>
  <c r="GW3402" i="20"/>
  <c r="GP1519" i="20"/>
  <c r="GR1444" i="20"/>
  <c r="GT2246" i="20"/>
  <c r="GR3925" i="20"/>
  <c r="GP2618" i="20"/>
  <c r="GU713" i="20"/>
  <c r="GR3385" i="20"/>
  <c r="GP1657" i="20"/>
  <c r="GS3338" i="20"/>
  <c r="GQ425" i="20"/>
  <c r="GR3852" i="20"/>
  <c r="GR2124" i="20"/>
  <c r="GQ1124" i="20"/>
  <c r="GV2349" i="20"/>
  <c r="GQ2123" i="20"/>
  <c r="GP3404" i="20"/>
  <c r="GS3678" i="20"/>
  <c r="GP1553" i="20"/>
  <c r="GU1635" i="20"/>
  <c r="GW3322" i="20"/>
  <c r="GT3298" i="20"/>
  <c r="GT3354" i="20"/>
  <c r="GS3884" i="20"/>
  <c r="GW3051" i="20"/>
  <c r="GT820" i="20"/>
  <c r="GR1776" i="20"/>
  <c r="GQ2690" i="20"/>
  <c r="GR2299" i="20"/>
  <c r="GR2036" i="20"/>
  <c r="GT2750" i="20"/>
  <c r="GT1697" i="20"/>
  <c r="GP3666" i="20"/>
  <c r="GU2564" i="20"/>
  <c r="GP3847" i="20"/>
  <c r="GV471" i="20"/>
  <c r="GR1633" i="20"/>
  <c r="GQ2891" i="20"/>
  <c r="GR3587" i="20"/>
  <c r="GX312" i="20"/>
  <c r="GQ852" i="20"/>
  <c r="GW2060" i="20"/>
  <c r="GV896" i="20"/>
  <c r="GV1655" i="20"/>
  <c r="GX2218" i="20"/>
  <c r="GT1534" i="20"/>
  <c r="GR3390" i="20"/>
  <c r="GS2214" i="20"/>
  <c r="GT63" i="20"/>
  <c r="GU185" i="20"/>
  <c r="GR707" i="20"/>
  <c r="GW3612" i="20"/>
  <c r="GQ1433" i="20"/>
  <c r="GP499" i="20"/>
  <c r="GP2692" i="20"/>
  <c r="GQ1984" i="20"/>
  <c r="GR1553" i="20"/>
  <c r="GT749" i="20"/>
  <c r="GV2989" i="20"/>
  <c r="GW1760" i="20"/>
  <c r="GR3661" i="20"/>
  <c r="GT1836" i="20"/>
  <c r="GW568" i="20"/>
  <c r="GQ1584" i="20"/>
  <c r="GQ2455" i="20"/>
  <c r="GT3036" i="20"/>
  <c r="GV3970" i="20"/>
  <c r="GU2945" i="20"/>
  <c r="GR2117" i="20"/>
  <c r="GS1755" i="20"/>
  <c r="GX3074" i="20"/>
  <c r="GS2057" i="20"/>
  <c r="GQ845" i="20"/>
  <c r="GV3777" i="20"/>
  <c r="GW930" i="20"/>
  <c r="GW2550" i="20"/>
  <c r="GS2095" i="20"/>
  <c r="GP2359" i="20"/>
  <c r="GR2162" i="20"/>
  <c r="GU1123" i="20"/>
  <c r="GT2770" i="20"/>
  <c r="GP2342" i="20"/>
  <c r="GR979" i="20"/>
  <c r="GQ3613" i="20"/>
  <c r="GT3992" i="20"/>
  <c r="GU479" i="20"/>
  <c r="GT455" i="20"/>
  <c r="GP187" i="20"/>
  <c r="GW874" i="20"/>
  <c r="GR2202" i="20"/>
  <c r="GP29" i="20"/>
  <c r="GU448" i="20"/>
  <c r="GS3689" i="20"/>
  <c r="GX3523" i="20"/>
  <c r="GT3143" i="20"/>
  <c r="GU1394" i="20"/>
  <c r="GS2541" i="20"/>
  <c r="GV794" i="20"/>
  <c r="GQ1691" i="20"/>
  <c r="GW7" i="20"/>
  <c r="GU2330" i="20"/>
  <c r="GW3600" i="20"/>
  <c r="GX1361" i="20"/>
  <c r="GV1138" i="20"/>
  <c r="GQ2111" i="20"/>
  <c r="GU1894" i="20"/>
  <c r="GS3650" i="20"/>
  <c r="GP722" i="20"/>
  <c r="GU3003" i="20"/>
  <c r="GP1719" i="20"/>
  <c r="GU3617" i="20"/>
  <c r="GV2050" i="20"/>
  <c r="GS1984" i="20"/>
  <c r="GQ3241" i="20"/>
  <c r="GX1251" i="20"/>
  <c r="GP1977" i="20"/>
  <c r="GS2533" i="20"/>
  <c r="GW359" i="20"/>
  <c r="GS1308" i="20"/>
  <c r="GT8" i="20"/>
  <c r="GR3473" i="20"/>
  <c r="GX161" i="20"/>
  <c r="GR800" i="20"/>
  <c r="GV261" i="20"/>
  <c r="GR1005" i="20"/>
  <c r="GS1782" i="20"/>
  <c r="GU2248" i="20"/>
  <c r="GX3748" i="20"/>
  <c r="GW1174" i="20"/>
  <c r="GS2927" i="20"/>
  <c r="GR1894" i="20"/>
  <c r="GU2315" i="20"/>
  <c r="GQ1177" i="20"/>
  <c r="GR3387" i="20"/>
  <c r="GW1835" i="20"/>
  <c r="GX1243" i="20"/>
  <c r="GR1190" i="20"/>
  <c r="GT2546" i="20"/>
  <c r="GR1386" i="20"/>
  <c r="GW1834" i="20"/>
  <c r="GR3683" i="20"/>
  <c r="GU1625" i="20"/>
  <c r="GP2789" i="20"/>
  <c r="GS3695" i="20"/>
  <c r="GW1426" i="20"/>
  <c r="GQ663" i="20"/>
  <c r="GR3555" i="20"/>
  <c r="GX2853" i="20"/>
  <c r="GS2131" i="20"/>
  <c r="GS694" i="20"/>
  <c r="GV3613" i="20"/>
  <c r="GR562" i="20"/>
  <c r="GX3715" i="20"/>
  <c r="GX965" i="20"/>
  <c r="GX2679" i="20"/>
  <c r="GW167" i="20"/>
  <c r="GR2204" i="20"/>
  <c r="GV341" i="20"/>
  <c r="GQ922" i="20"/>
  <c r="GT2668" i="20"/>
  <c r="GR3991" i="20"/>
  <c r="GV2978" i="20"/>
  <c r="GR1539" i="20"/>
  <c r="GX3688" i="20"/>
  <c r="GT3594" i="20"/>
  <c r="GV760" i="20"/>
  <c r="GQ3628" i="20"/>
  <c r="GP2377" i="20"/>
  <c r="GS1377" i="20"/>
  <c r="GP1588" i="20"/>
  <c r="GV3132" i="20"/>
  <c r="GP2855" i="20"/>
  <c r="GV1395" i="20"/>
  <c r="GS568" i="20"/>
  <c r="GT1762" i="20"/>
  <c r="GP2277" i="20"/>
  <c r="GR3154" i="20"/>
  <c r="GW1112" i="20"/>
  <c r="GT349" i="20"/>
  <c r="GQ2867" i="20"/>
  <c r="GX3007" i="20"/>
  <c r="GS3664" i="20"/>
  <c r="GT1035" i="20"/>
  <c r="GT2251" i="20"/>
  <c r="GP2435" i="20"/>
  <c r="GU1581" i="20"/>
  <c r="GW2867" i="20"/>
  <c r="GV621" i="20"/>
  <c r="GU1506" i="20"/>
  <c r="GX1522" i="20"/>
  <c r="GW2306" i="20"/>
  <c r="GT18" i="20"/>
  <c r="GU2799" i="20"/>
  <c r="GW786" i="20"/>
  <c r="GX1550" i="20"/>
  <c r="GS579" i="20"/>
  <c r="GT2612" i="20"/>
  <c r="GV2401" i="20"/>
  <c r="GR1171" i="20"/>
  <c r="GQ3005" i="20"/>
  <c r="GV3976" i="20"/>
  <c r="GT299" i="20"/>
  <c r="GW3177" i="20"/>
  <c r="GU2568" i="20"/>
  <c r="GW3848" i="20"/>
  <c r="GU4000" i="20"/>
  <c r="GQ1551" i="20"/>
  <c r="GR286" i="20"/>
  <c r="GW1774" i="20"/>
  <c r="GU1732" i="20"/>
  <c r="GV1900" i="20"/>
  <c r="GX197" i="20"/>
  <c r="GT1506" i="20"/>
  <c r="GT1108" i="20"/>
  <c r="GT767" i="20"/>
  <c r="GU3305" i="20"/>
  <c r="GW215" i="20"/>
  <c r="GT1134" i="20"/>
  <c r="GT3949" i="20"/>
  <c r="GQ575" i="20"/>
  <c r="GR2151" i="20"/>
  <c r="GX530" i="20"/>
  <c r="GU3373" i="20"/>
  <c r="GX675" i="20"/>
  <c r="GV3051" i="20"/>
  <c r="GQ2451" i="20"/>
  <c r="GT275" i="20"/>
  <c r="GQ3736" i="20"/>
  <c r="GP2976" i="20"/>
  <c r="GS2705" i="20"/>
  <c r="GP2779" i="20"/>
  <c r="GV1930" i="20"/>
  <c r="GW1486" i="20"/>
  <c r="GQ802" i="20"/>
  <c r="GS3773" i="20"/>
  <c r="GU542" i="20"/>
  <c r="GP2261" i="20"/>
  <c r="GV858" i="20"/>
  <c r="GU2497" i="20"/>
  <c r="GS3137" i="20"/>
  <c r="GU1466" i="20"/>
  <c r="GW3909" i="20"/>
  <c r="GQ2655" i="20"/>
  <c r="GU2721" i="20"/>
  <c r="GT3693" i="20"/>
  <c r="GT597" i="20"/>
  <c r="GS3643" i="20"/>
  <c r="GV3411" i="20"/>
  <c r="GR996" i="20"/>
  <c r="GS2881" i="20"/>
  <c r="GX1362" i="20"/>
  <c r="GW1260" i="20"/>
  <c r="GV3930" i="20"/>
  <c r="GR1255" i="20"/>
  <c r="GP790" i="20"/>
  <c r="GX3165" i="20"/>
  <c r="GP3005" i="20"/>
  <c r="GW3163" i="20"/>
  <c r="GW3329" i="20"/>
  <c r="GW1679" i="20"/>
  <c r="GU1759" i="20"/>
  <c r="GW614" i="20"/>
  <c r="GR2239" i="20"/>
  <c r="GP1002" i="20"/>
  <c r="GQ3205" i="20"/>
  <c r="GU774" i="20"/>
  <c r="GQ1367" i="20"/>
  <c r="GP1815" i="20"/>
  <c r="GT1148" i="20"/>
  <c r="GX742" i="20"/>
  <c r="GS2804" i="20"/>
  <c r="GQ1617" i="20"/>
  <c r="GR3799" i="20"/>
  <c r="GR3796" i="20"/>
  <c r="GQ102" i="20"/>
  <c r="GT617" i="20"/>
  <c r="GQ3664" i="20"/>
  <c r="GR521" i="20"/>
  <c r="GT2673" i="20"/>
  <c r="GP2981" i="20"/>
  <c r="GS2439" i="20"/>
  <c r="GQ1631" i="20"/>
  <c r="GU1214" i="20"/>
  <c r="GU3279" i="20"/>
  <c r="GS784" i="20"/>
  <c r="GP3143" i="20"/>
  <c r="GX687" i="20"/>
  <c r="GW120" i="20"/>
  <c r="GW3937" i="20"/>
  <c r="GV329" i="20"/>
  <c r="GP1664" i="20"/>
  <c r="GU2803" i="20"/>
  <c r="GU1" i="20"/>
  <c r="GV3472" i="20"/>
  <c r="GV146" i="20"/>
  <c r="GX695" i="20"/>
  <c r="GU920" i="20"/>
  <c r="GX2327" i="20"/>
  <c r="GP2902" i="20"/>
  <c r="GP327" i="20"/>
  <c r="GR2608" i="20"/>
  <c r="GX790" i="20"/>
  <c r="GT803" i="20"/>
  <c r="GQ1132" i="20"/>
  <c r="GX2013" i="20"/>
  <c r="GW2328" i="20"/>
  <c r="GR3823" i="20"/>
  <c r="GP1903" i="20"/>
  <c r="GS1800" i="20"/>
  <c r="GT2336" i="20"/>
  <c r="GP2055" i="20"/>
  <c r="GU1715" i="20"/>
  <c r="GR3614" i="20"/>
  <c r="GQ2852" i="20"/>
  <c r="GV2062" i="20"/>
  <c r="GW1766" i="20"/>
  <c r="GW520" i="20"/>
  <c r="GR1701" i="20"/>
  <c r="GV395" i="20"/>
  <c r="GV432" i="20"/>
  <c r="GX1888" i="20"/>
  <c r="GX1483" i="20"/>
  <c r="GP3382" i="20"/>
  <c r="GQ2233" i="20"/>
  <c r="GR1482" i="20"/>
  <c r="GX1280" i="20"/>
  <c r="GT2063" i="20"/>
  <c r="GX181" i="20"/>
  <c r="GR97" i="20"/>
  <c r="GX2025" i="20"/>
  <c r="GQ3546" i="20"/>
  <c r="GW2496" i="20"/>
  <c r="GV3701" i="20"/>
  <c r="GP2624" i="20"/>
  <c r="GR3595" i="20"/>
  <c r="GQ461" i="20"/>
  <c r="GS2442" i="20"/>
  <c r="GQ1043" i="20"/>
  <c r="GT2588" i="20"/>
  <c r="GQ1223" i="20"/>
  <c r="GP652" i="20"/>
  <c r="GV3407" i="20"/>
  <c r="GP3574" i="20"/>
  <c r="GU604" i="20"/>
  <c r="GX2895" i="20"/>
  <c r="GP2042" i="20"/>
  <c r="GQ732" i="20"/>
  <c r="GU1828" i="20"/>
  <c r="GP3492" i="20"/>
  <c r="GS434" i="20"/>
  <c r="GT352" i="20"/>
  <c r="GP3261" i="20"/>
  <c r="GR584" i="20"/>
  <c r="GW2297" i="20"/>
  <c r="GW2676" i="20"/>
  <c r="GS2711" i="20"/>
  <c r="GR1895" i="20"/>
  <c r="GT3240" i="20"/>
  <c r="GU696" i="20"/>
  <c r="GQ740" i="20"/>
  <c r="GX2779" i="20"/>
  <c r="GP357" i="20"/>
  <c r="GT3857" i="20"/>
  <c r="GX1084" i="20"/>
  <c r="GW1251" i="20"/>
  <c r="GU582" i="20"/>
  <c r="GQ3805" i="20"/>
  <c r="GT186" i="20"/>
  <c r="GS773" i="20"/>
  <c r="GU1702" i="20"/>
  <c r="GS24" i="20"/>
  <c r="GX2337" i="20"/>
  <c r="GP423" i="20"/>
  <c r="GW3345" i="20"/>
  <c r="GX400" i="20"/>
  <c r="GU3872" i="20"/>
  <c r="GW677" i="20"/>
  <c r="GS248" i="20"/>
  <c r="GX468" i="20"/>
  <c r="GS379" i="20"/>
  <c r="GW2513" i="20"/>
  <c r="GQ1563" i="20"/>
  <c r="GV2818" i="20"/>
  <c r="GR1153" i="20"/>
  <c r="GU367" i="20"/>
  <c r="GU2370" i="20"/>
  <c r="GS444" i="20"/>
  <c r="GU378" i="20"/>
  <c r="GT2189" i="20"/>
  <c r="GV2715" i="20"/>
  <c r="GQ3235" i="20"/>
  <c r="GR1042" i="20"/>
  <c r="GR29" i="20"/>
  <c r="GP1768" i="20"/>
  <c r="GW3012" i="20"/>
  <c r="GS3527" i="20"/>
  <c r="GP1510" i="20"/>
  <c r="GP3861" i="20"/>
  <c r="GR3695" i="20"/>
  <c r="GS2568" i="20"/>
  <c r="GW1839" i="20"/>
  <c r="GV2713" i="20"/>
  <c r="GV830" i="20"/>
  <c r="GS2664" i="20"/>
  <c r="GS1096" i="20"/>
  <c r="GS548" i="20"/>
  <c r="GQ3255" i="20"/>
  <c r="GQ3100" i="20"/>
  <c r="GR1429" i="20"/>
  <c r="GU2380" i="20"/>
  <c r="GW1934" i="20"/>
  <c r="GQ2318" i="20"/>
  <c r="GX1505" i="20"/>
  <c r="GX2437" i="20"/>
  <c r="GU2425" i="20"/>
  <c r="GX2571" i="20"/>
  <c r="GW1395" i="20"/>
  <c r="GS3571" i="20"/>
  <c r="GU600" i="20"/>
  <c r="GT3735" i="20"/>
  <c r="GP2629" i="20"/>
  <c r="GT1947" i="20"/>
  <c r="GX2467" i="20"/>
  <c r="GV2505" i="20"/>
  <c r="GR1741" i="20"/>
  <c r="GR3455" i="20"/>
  <c r="GP377" i="20"/>
  <c r="GQ1742" i="20"/>
  <c r="GQ603" i="20"/>
  <c r="GW3280" i="20"/>
  <c r="GV2576" i="20"/>
  <c r="GP740" i="20"/>
  <c r="GW3930" i="20"/>
  <c r="GR3739" i="20"/>
  <c r="GX2841" i="20"/>
  <c r="GW3779" i="20"/>
  <c r="GQ3173" i="20"/>
  <c r="GX2920" i="20"/>
  <c r="GU2647" i="20"/>
  <c r="GQ3002" i="20"/>
  <c r="GP2542" i="20"/>
  <c r="GS3633" i="20"/>
  <c r="GR856" i="20"/>
  <c r="GV307" i="20"/>
  <c r="GV3374" i="20"/>
  <c r="GV2880" i="20"/>
  <c r="GU1298" i="20"/>
  <c r="GX3057" i="20"/>
  <c r="GS1526" i="20"/>
  <c r="GR1715" i="20"/>
  <c r="GV2569" i="20"/>
  <c r="GQ2552" i="20"/>
  <c r="GV3099" i="20"/>
  <c r="GS2708" i="20"/>
  <c r="GV3547" i="20"/>
  <c r="GV323" i="20"/>
  <c r="GS3512" i="20"/>
  <c r="GP679" i="20"/>
  <c r="GR298" i="20"/>
  <c r="GV658" i="20"/>
  <c r="GR339" i="20"/>
  <c r="GR3540" i="20"/>
  <c r="GR188" i="20"/>
  <c r="GS679" i="20"/>
  <c r="GX1289" i="20"/>
  <c r="GU3122" i="20"/>
  <c r="GV3622" i="20"/>
  <c r="GU2386" i="20"/>
  <c r="GU1421" i="20"/>
  <c r="GU59" i="20"/>
  <c r="GV301" i="20"/>
  <c r="GS1274" i="20"/>
  <c r="GU2495" i="20"/>
  <c r="GR3558" i="20"/>
  <c r="GW1777" i="20"/>
  <c r="GP3421" i="20"/>
  <c r="GT1066" i="20"/>
  <c r="GU1664" i="20"/>
  <c r="GU1448" i="20"/>
  <c r="GU180" i="20"/>
  <c r="GU4006" i="20"/>
  <c r="GS574" i="20"/>
  <c r="GU1426" i="20"/>
  <c r="GU2488" i="20"/>
  <c r="GP2936" i="20"/>
  <c r="GR3793" i="20"/>
  <c r="GW1237" i="20"/>
  <c r="GT1274" i="20"/>
  <c r="GQ171" i="20"/>
  <c r="GX1330" i="20"/>
  <c r="GS2941" i="20"/>
  <c r="GV91" i="20"/>
  <c r="GQ1792" i="20"/>
  <c r="GT2894" i="20"/>
  <c r="GR3805" i="20"/>
  <c r="GX1986" i="20"/>
  <c r="GP2910" i="20"/>
  <c r="GQ2306" i="20"/>
  <c r="GX1584" i="20"/>
  <c r="GU1721" i="20"/>
  <c r="GV2520" i="20"/>
  <c r="GS425" i="20"/>
  <c r="GR259" i="20"/>
  <c r="GS682" i="20"/>
  <c r="GR3037" i="20"/>
  <c r="GV3341" i="20"/>
  <c r="GW2174" i="20"/>
  <c r="GV342" i="20"/>
  <c r="GQ769" i="20"/>
  <c r="GW3957" i="20"/>
  <c r="GR3953" i="20"/>
  <c r="GW3063" i="20"/>
  <c r="GQ3891" i="20"/>
  <c r="GT3320" i="20"/>
  <c r="GT2417" i="20"/>
  <c r="GX3771" i="20"/>
  <c r="GW1336" i="20"/>
  <c r="GU3596" i="20"/>
  <c r="GR2122" i="20"/>
  <c r="GV1169" i="20"/>
  <c r="GT1983" i="20"/>
  <c r="GQ3789" i="20"/>
  <c r="GR334" i="20"/>
  <c r="GR664" i="20"/>
  <c r="GW1552" i="20"/>
  <c r="GT1965" i="20"/>
  <c r="GP1206" i="20"/>
  <c r="GQ3960" i="20"/>
  <c r="GV2084" i="20"/>
  <c r="GU2933" i="20"/>
  <c r="GP1631" i="20"/>
  <c r="GQ3273" i="20"/>
  <c r="GR1259" i="20"/>
  <c r="GP2202" i="20"/>
  <c r="GV1168" i="20"/>
  <c r="GT3264" i="20"/>
  <c r="GP1570" i="20"/>
  <c r="GU2348" i="20"/>
  <c r="GS1650" i="20"/>
  <c r="GX2248" i="20"/>
  <c r="GR2640" i="20"/>
  <c r="GQ887" i="20"/>
  <c r="GW1830" i="20"/>
  <c r="GV3221" i="20"/>
  <c r="GR1750" i="20"/>
  <c r="GV3906" i="20"/>
  <c r="GQ3856" i="20"/>
  <c r="GS2082" i="20"/>
  <c r="GS2922" i="20"/>
  <c r="GU1964" i="20"/>
  <c r="GW3318" i="20"/>
  <c r="GQ3263" i="20"/>
  <c r="GX3291" i="20"/>
  <c r="GX557" i="20"/>
  <c r="GX1135" i="20"/>
  <c r="GP3873" i="20"/>
  <c r="GW544" i="20"/>
  <c r="GV1032" i="20"/>
  <c r="GT1267" i="20"/>
  <c r="GX1966" i="20"/>
  <c r="GQ2420" i="20"/>
  <c r="GV3592" i="20"/>
  <c r="GS3441" i="20"/>
  <c r="GP2514" i="20"/>
  <c r="GP2863" i="20"/>
  <c r="GS2869" i="20"/>
  <c r="GW2499" i="20"/>
  <c r="GS1136" i="20"/>
  <c r="GS1714" i="20"/>
  <c r="GS3004" i="20"/>
  <c r="GP2498" i="20"/>
  <c r="GU3650" i="20"/>
  <c r="GX748" i="20"/>
  <c r="GT207" i="20"/>
  <c r="GS2876" i="20"/>
  <c r="GV407" i="20"/>
  <c r="GQ938" i="20"/>
  <c r="GW3054" i="20"/>
  <c r="GV724" i="20"/>
  <c r="GW1633" i="20"/>
  <c r="GT3638" i="20"/>
  <c r="GX2544" i="20"/>
  <c r="GQ3728" i="20"/>
  <c r="GP497" i="20"/>
  <c r="GP3530" i="20"/>
  <c r="GQ1845" i="20"/>
  <c r="GQ2152" i="20"/>
  <c r="GR2313" i="20"/>
  <c r="GR3663" i="20"/>
  <c r="GQ3120" i="20"/>
  <c r="GP1382" i="20"/>
  <c r="GV3045" i="20"/>
  <c r="GP1104" i="20"/>
  <c r="GX3137" i="20"/>
  <c r="GQ2398" i="20"/>
  <c r="GV937" i="20"/>
  <c r="GT3662" i="20"/>
  <c r="GR894" i="20"/>
  <c r="GS1289" i="20"/>
  <c r="GR689" i="20"/>
  <c r="GQ1594" i="20"/>
  <c r="GW2238" i="20"/>
  <c r="GT2988" i="20"/>
  <c r="GS2728" i="20"/>
  <c r="GS186" i="20"/>
  <c r="GR15" i="20"/>
  <c r="GQ3380" i="20"/>
  <c r="GX398" i="20"/>
  <c r="GX3127" i="20"/>
  <c r="GT2920" i="20"/>
  <c r="GS3293" i="20"/>
  <c r="GQ2459" i="20"/>
  <c r="GR3853" i="20"/>
  <c r="GW3520" i="20"/>
  <c r="GU1390" i="20"/>
  <c r="GV2538" i="20"/>
  <c r="GT3477" i="20"/>
  <c r="GR3296" i="20"/>
  <c r="GX1909" i="20"/>
  <c r="GQ1803" i="20"/>
  <c r="GS102" i="20"/>
  <c r="GW235" i="20"/>
  <c r="GV1334" i="20"/>
  <c r="GV1697" i="20"/>
  <c r="GU1898" i="20"/>
  <c r="GR442" i="20"/>
  <c r="GP3519" i="20"/>
  <c r="GX1497" i="20"/>
  <c r="GQ268" i="20"/>
  <c r="GV943" i="20"/>
  <c r="GV536" i="20"/>
  <c r="GQ1386" i="20"/>
  <c r="GR219" i="20"/>
  <c r="GQ3460" i="20"/>
  <c r="GP3356" i="20"/>
  <c r="GW2062" i="20"/>
  <c r="GQ2816" i="20"/>
  <c r="GR515" i="20"/>
  <c r="GV704" i="20"/>
  <c r="GT1339" i="20"/>
  <c r="GS3205" i="20"/>
  <c r="GV1081" i="20"/>
  <c r="GT1775" i="20"/>
  <c r="GR629" i="20"/>
  <c r="GQ374" i="20"/>
  <c r="GV1833" i="20"/>
  <c r="GX492" i="20"/>
  <c r="GX1603" i="20"/>
  <c r="GQ2761" i="20"/>
  <c r="GS71" i="20"/>
  <c r="GS39" i="20"/>
  <c r="GV758" i="20"/>
  <c r="GP39" i="20"/>
  <c r="GQ1487" i="20"/>
  <c r="GP1800" i="20"/>
  <c r="GQ2822" i="20"/>
  <c r="GP450" i="20"/>
  <c r="GP1188" i="20"/>
  <c r="GS1144" i="20"/>
  <c r="GP155" i="20"/>
  <c r="GV1373" i="20"/>
  <c r="GT2292" i="20"/>
  <c r="GX2116" i="20"/>
  <c r="GS608" i="20"/>
  <c r="GQ825" i="20"/>
  <c r="GQ3314" i="20"/>
  <c r="GS897" i="20"/>
  <c r="GS611" i="20"/>
  <c r="GR3431" i="20"/>
  <c r="GW3806" i="20"/>
  <c r="GU1717" i="20"/>
  <c r="GR1007" i="20"/>
  <c r="GR2163" i="20"/>
  <c r="GR1578" i="20"/>
  <c r="GR1984" i="20"/>
  <c r="GU1222" i="20"/>
  <c r="GU3435" i="20"/>
  <c r="GV720" i="20"/>
  <c r="GR1250" i="20"/>
  <c r="GV433" i="20"/>
  <c r="GS1565" i="20"/>
  <c r="GW3199" i="20"/>
  <c r="GT1938" i="20"/>
  <c r="GQ1702" i="20"/>
  <c r="GX3457" i="20"/>
  <c r="GP927" i="20"/>
  <c r="GU73" i="20"/>
  <c r="GX2909" i="20"/>
  <c r="GV1899" i="20"/>
  <c r="GU3395" i="20"/>
  <c r="GQ1675" i="20"/>
  <c r="GV1626" i="20"/>
  <c r="GW860" i="20"/>
  <c r="GR424" i="20"/>
  <c r="GU612" i="20"/>
  <c r="GR3714" i="20"/>
  <c r="GX543" i="20"/>
  <c r="GX708" i="20"/>
  <c r="GR963" i="20"/>
  <c r="GR439" i="20"/>
  <c r="GR1256" i="20"/>
  <c r="GU3868" i="20"/>
  <c r="GR1059" i="20"/>
  <c r="GP226" i="20"/>
  <c r="GX31" i="20"/>
  <c r="GU903" i="20"/>
  <c r="GT3409" i="20"/>
  <c r="GQ2942" i="20"/>
  <c r="GP841" i="20"/>
  <c r="GV3279" i="20"/>
  <c r="GQ1189" i="20"/>
  <c r="GT3842" i="20"/>
  <c r="GU3368" i="20"/>
  <c r="GQ1163" i="20"/>
  <c r="GQ3908" i="20"/>
  <c r="GV1342" i="20"/>
  <c r="GW3049" i="20"/>
  <c r="GW2511" i="20"/>
  <c r="GS2848" i="20"/>
  <c r="GU2065" i="20"/>
  <c r="GU589" i="20"/>
  <c r="GW572" i="20"/>
  <c r="GU522" i="20"/>
  <c r="GS1021" i="20"/>
  <c r="GP2593" i="20"/>
  <c r="GT2183" i="20"/>
  <c r="GT827" i="20"/>
  <c r="GX1705" i="20"/>
  <c r="GP1646" i="20"/>
  <c r="GW2491" i="20"/>
  <c r="GV3398" i="20"/>
  <c r="GX3915" i="20"/>
  <c r="GQ1089" i="20"/>
  <c r="GV1881" i="20"/>
  <c r="GV254" i="20"/>
  <c r="GS1814" i="20"/>
  <c r="GU829" i="20"/>
  <c r="GX2974" i="20"/>
  <c r="GQ3680" i="20"/>
  <c r="GW2844" i="20"/>
  <c r="GV1075" i="20"/>
  <c r="GP3570" i="20"/>
  <c r="GP4004" i="20"/>
  <c r="GW3366" i="20"/>
  <c r="GR716" i="20"/>
  <c r="GX3950" i="20"/>
  <c r="GS1661" i="20"/>
  <c r="GT940" i="20"/>
  <c r="GT1522" i="20"/>
  <c r="GV2054" i="20"/>
  <c r="GT1474" i="20"/>
  <c r="GS626" i="20"/>
  <c r="GS2121" i="20"/>
  <c r="GQ221" i="20"/>
  <c r="GW1525" i="20"/>
  <c r="GQ119" i="20"/>
  <c r="GT228" i="20"/>
  <c r="GX3908" i="20"/>
  <c r="GW770" i="20"/>
  <c r="GQ2744" i="20"/>
  <c r="GR1187" i="20"/>
  <c r="GQ3933" i="20"/>
  <c r="GT3401" i="20"/>
  <c r="GP2195" i="20"/>
  <c r="GS1915" i="20"/>
  <c r="GS3405" i="20"/>
  <c r="GX2987" i="20"/>
  <c r="GT3649" i="20"/>
  <c r="GV1747" i="20"/>
  <c r="GS1630" i="20"/>
  <c r="GW1457" i="20"/>
  <c r="GX1875" i="20"/>
  <c r="GP2311" i="20"/>
  <c r="GX3098" i="20"/>
  <c r="GW2322" i="20"/>
  <c r="GU2536" i="20"/>
  <c r="GR1261" i="20"/>
  <c r="GU64" i="20"/>
  <c r="GT1022" i="20"/>
  <c r="GU3791" i="20"/>
  <c r="GT2258" i="20"/>
  <c r="GP3692" i="20"/>
  <c r="GT591" i="20"/>
  <c r="GW976" i="20"/>
  <c r="GS536" i="20"/>
  <c r="GV1902" i="20"/>
  <c r="GW3805" i="20"/>
  <c r="GQ989" i="20"/>
  <c r="GQ3344" i="20"/>
  <c r="GX3537" i="20"/>
  <c r="GX2641" i="20"/>
  <c r="GP909" i="20"/>
  <c r="GV3706" i="20"/>
  <c r="GV2645" i="20"/>
  <c r="GQ99" i="20"/>
  <c r="GV2854" i="20"/>
  <c r="GT2609" i="20"/>
  <c r="GX382" i="20"/>
  <c r="GT3601" i="20"/>
  <c r="GU2794" i="20"/>
  <c r="GP131" i="20"/>
  <c r="GQ2539" i="20"/>
  <c r="GT2527" i="20"/>
  <c r="GP3718" i="20"/>
  <c r="GW519" i="20"/>
  <c r="GP1812" i="20"/>
  <c r="GP3201" i="20"/>
  <c r="GT2698" i="20"/>
  <c r="GU3363" i="20"/>
  <c r="GU2522" i="20"/>
  <c r="GU2199" i="20"/>
  <c r="GX391" i="20"/>
  <c r="GW686" i="20"/>
  <c r="GV1674" i="20"/>
  <c r="GX1913" i="20"/>
  <c r="GU359" i="20"/>
  <c r="GR2672" i="20"/>
  <c r="GR58" i="20"/>
  <c r="GT1542" i="20"/>
  <c r="GQ413" i="20"/>
  <c r="GW168" i="20"/>
  <c r="GT1601" i="20"/>
  <c r="GW201" i="20"/>
  <c r="GR3608" i="20"/>
  <c r="GV2485" i="20"/>
  <c r="GU465" i="20"/>
  <c r="GQ3822" i="20"/>
  <c r="GQ1391" i="20"/>
  <c r="GV2957" i="20"/>
  <c r="GX1401" i="20"/>
  <c r="GV20" i="20"/>
  <c r="GX2615" i="20"/>
  <c r="GT1039" i="20"/>
  <c r="GP1365" i="20"/>
  <c r="GT2689" i="20"/>
  <c r="GQ3257" i="20"/>
  <c r="GP2642" i="20"/>
  <c r="GT2914" i="20"/>
  <c r="GQ2968" i="20"/>
  <c r="GT1969" i="20"/>
  <c r="GX3767" i="20"/>
  <c r="GQ1898" i="20"/>
  <c r="GU613" i="20"/>
  <c r="GW574" i="20"/>
  <c r="GP3931" i="20"/>
  <c r="GR1538" i="20"/>
  <c r="GS2717" i="20"/>
  <c r="GW3577" i="20"/>
  <c r="GP1762" i="20"/>
  <c r="GR3025" i="20"/>
  <c r="GV2586" i="20"/>
  <c r="GU3504" i="20"/>
  <c r="GW3566" i="20"/>
  <c r="GR570" i="20"/>
  <c r="GV889" i="20"/>
  <c r="GX98" i="20"/>
  <c r="GV3168" i="20"/>
  <c r="GR196" i="20"/>
  <c r="GR1982" i="20"/>
  <c r="GP1994" i="20"/>
  <c r="GP3308" i="20"/>
  <c r="GT1061" i="20"/>
  <c r="GS898" i="20"/>
  <c r="GP1490" i="20"/>
  <c r="GS3771" i="20"/>
  <c r="GT2817" i="20"/>
  <c r="GX2454" i="20"/>
  <c r="GP2052" i="20"/>
  <c r="GS2900" i="20"/>
  <c r="GU953" i="20"/>
  <c r="GS527" i="20"/>
  <c r="GR2400" i="20"/>
  <c r="GU2293" i="20"/>
  <c r="GX3652" i="20"/>
  <c r="GW3830" i="20"/>
  <c r="GU834" i="20"/>
  <c r="GV3993" i="20"/>
  <c r="GV2172" i="20"/>
  <c r="GP2262" i="20"/>
  <c r="GR2150" i="20"/>
  <c r="GQ752" i="20"/>
  <c r="GX2881" i="20"/>
  <c r="GR1950" i="20"/>
  <c r="GP3417" i="20"/>
  <c r="GS3775" i="20"/>
  <c r="GU315" i="20"/>
  <c r="GQ112" i="20"/>
  <c r="GR2564" i="20"/>
  <c r="GX1795" i="20"/>
  <c r="GT916" i="20"/>
  <c r="GX2186" i="20"/>
  <c r="GP3842" i="20"/>
  <c r="GW2255" i="20"/>
  <c r="GP33" i="20"/>
  <c r="GV403" i="20"/>
  <c r="GQ800" i="20"/>
  <c r="GS652" i="20"/>
  <c r="GS1048" i="20"/>
  <c r="GU442" i="20"/>
  <c r="GV2067" i="20"/>
  <c r="GS1405" i="20"/>
  <c r="GW434" i="20"/>
  <c r="GQ2287" i="20"/>
  <c r="GX1053" i="20"/>
  <c r="GR3272" i="20"/>
  <c r="GT2445" i="20"/>
  <c r="GQ1917" i="20"/>
  <c r="GU1660" i="20"/>
  <c r="GX1381" i="20"/>
  <c r="GV3313" i="20"/>
  <c r="GP1122" i="20"/>
  <c r="GQ1151" i="20"/>
  <c r="GV2064" i="20"/>
  <c r="GQ526" i="20"/>
  <c r="GS2907" i="20"/>
  <c r="GU474" i="20"/>
  <c r="GQ2726" i="20"/>
  <c r="GU350" i="20"/>
  <c r="GS2060" i="20"/>
  <c r="GR234" i="20"/>
  <c r="GT2474" i="20"/>
  <c r="GS3530" i="20"/>
  <c r="GX3075" i="20"/>
  <c r="GX531" i="20"/>
  <c r="GS1383" i="20"/>
  <c r="GV772" i="20"/>
  <c r="GV3037" i="20"/>
  <c r="GR1058" i="20"/>
  <c r="GU2252" i="20"/>
  <c r="GT3865" i="20"/>
  <c r="GQ2224" i="20"/>
  <c r="GU792" i="20"/>
  <c r="GU1561" i="20"/>
  <c r="GP70" i="20"/>
  <c r="GW529" i="20"/>
  <c r="GP1240" i="20"/>
  <c r="GP1399" i="20"/>
  <c r="GR428" i="20"/>
  <c r="GS268" i="20"/>
  <c r="GT2842" i="20"/>
  <c r="GR1761" i="20"/>
  <c r="GU2863" i="20"/>
  <c r="GP1741" i="20"/>
  <c r="GT1562" i="20"/>
  <c r="GW54" i="20"/>
  <c r="GV1763" i="20"/>
  <c r="GQ2176" i="20"/>
  <c r="GW2677" i="20"/>
  <c r="GW2749" i="20"/>
  <c r="GU2895" i="20"/>
  <c r="GW259" i="20"/>
  <c r="GU1026" i="20"/>
  <c r="GS3827" i="20"/>
  <c r="GT2239" i="20"/>
  <c r="GT92" i="20"/>
  <c r="GV888" i="20"/>
  <c r="GS3491" i="20"/>
  <c r="GS2065" i="20"/>
  <c r="GU2702" i="20"/>
  <c r="GU2110" i="20"/>
  <c r="GW2343" i="20"/>
  <c r="GP3177" i="20"/>
  <c r="GU267" i="20"/>
  <c r="GQ1269" i="20"/>
  <c r="GP1236" i="20"/>
  <c r="GW2714" i="20"/>
  <c r="GW2846" i="20"/>
  <c r="GQ3130" i="20"/>
  <c r="GP2489" i="20"/>
  <c r="GV3969" i="20"/>
  <c r="GT3363" i="20"/>
  <c r="GT259" i="20"/>
  <c r="GT342" i="20"/>
  <c r="GX3248" i="20"/>
  <c r="GU2839" i="20"/>
  <c r="GP2754" i="20"/>
  <c r="GW3431" i="20"/>
  <c r="GX1324" i="20"/>
  <c r="GX3637" i="20"/>
  <c r="GT2747" i="20"/>
  <c r="GR2873" i="20"/>
  <c r="GX922" i="20"/>
  <c r="GW1312" i="20"/>
  <c r="GT2552" i="20"/>
  <c r="GX551" i="20"/>
  <c r="GP78" i="20"/>
  <c r="GQ3734" i="20"/>
  <c r="GW3945" i="20"/>
  <c r="GV3661" i="20"/>
  <c r="GU3857" i="20"/>
  <c r="GW1258" i="20"/>
  <c r="GT2453" i="20"/>
  <c r="GW1022" i="20"/>
  <c r="GX2763" i="20"/>
  <c r="GS853" i="20"/>
  <c r="GP3790" i="20"/>
  <c r="GX46" i="20"/>
  <c r="GR99" i="20"/>
  <c r="GV3533" i="20"/>
  <c r="GR3918" i="20"/>
  <c r="GU412" i="20"/>
  <c r="GV1961" i="20"/>
  <c r="GU1264" i="20"/>
  <c r="GR98" i="20"/>
  <c r="GU3717" i="20"/>
  <c r="GP1582" i="20"/>
  <c r="GV676" i="20"/>
  <c r="GW1114" i="20"/>
  <c r="GQ308" i="20"/>
  <c r="GQ1747" i="20"/>
  <c r="GX448" i="20"/>
  <c r="GR3207" i="20"/>
  <c r="GW3661" i="20"/>
  <c r="GQ1266" i="20"/>
  <c r="GP3333" i="20"/>
  <c r="GQ2264" i="20"/>
  <c r="GW3950" i="20"/>
  <c r="GS1793" i="20"/>
  <c r="GV54" i="20"/>
  <c r="GW2393" i="20"/>
  <c r="GP1159" i="20"/>
  <c r="GQ3989" i="20"/>
  <c r="GU440" i="20"/>
  <c r="GT2026" i="20"/>
  <c r="GV1415" i="20"/>
  <c r="GU580" i="20"/>
  <c r="GR863" i="20"/>
  <c r="GQ214" i="20"/>
  <c r="GP1021" i="20"/>
  <c r="GU2130" i="20"/>
  <c r="GR676" i="20"/>
  <c r="GT2896" i="20"/>
  <c r="GV1685" i="20"/>
  <c r="GS168" i="20"/>
  <c r="GT3644" i="20"/>
  <c r="GP2367" i="20"/>
  <c r="GT1380" i="20"/>
  <c r="GU118" i="20"/>
  <c r="GW1700" i="20"/>
  <c r="GU3768" i="20"/>
  <c r="GX483" i="20"/>
  <c r="GP2639" i="20"/>
  <c r="GP3596" i="20"/>
  <c r="GU2793" i="20"/>
  <c r="GV137" i="20"/>
  <c r="GU2247" i="20"/>
  <c r="GT1301" i="20"/>
  <c r="GU1858" i="20"/>
  <c r="GT2883" i="20"/>
  <c r="GX214" i="20"/>
  <c r="GS2808" i="20"/>
  <c r="GS2124" i="20"/>
  <c r="GU3251" i="20"/>
  <c r="GX916" i="20"/>
  <c r="GX3297" i="20"/>
  <c r="GX344" i="20"/>
  <c r="GP3022" i="20"/>
  <c r="GR823" i="20"/>
  <c r="GR1001" i="20"/>
  <c r="GQ2692" i="20"/>
  <c r="GQ2613" i="20"/>
  <c r="GS3380" i="20"/>
  <c r="GV667" i="20"/>
  <c r="GT2781" i="20"/>
  <c r="GT3079" i="20"/>
  <c r="GW2748" i="20"/>
  <c r="GR3221" i="20"/>
  <c r="GP359" i="20"/>
  <c r="GT2414" i="20"/>
  <c r="GQ3078" i="20"/>
  <c r="GV3447" i="20"/>
  <c r="GX319" i="20"/>
  <c r="GV2207" i="20"/>
  <c r="GR3153" i="20"/>
  <c r="GV38" i="20"/>
  <c r="GW3124" i="20"/>
  <c r="GR1516" i="20"/>
  <c r="GW3737" i="20"/>
  <c r="GW2716" i="20"/>
  <c r="GV2532" i="20"/>
  <c r="GX626" i="20"/>
  <c r="GS2535" i="20"/>
  <c r="GT2466" i="20"/>
  <c r="GQ773" i="20"/>
  <c r="GX1005" i="20"/>
  <c r="GP3058" i="20"/>
  <c r="GT476" i="20"/>
  <c r="GR3224" i="20"/>
  <c r="GS204" i="20"/>
  <c r="GP3419" i="20"/>
  <c r="GR2089" i="20"/>
  <c r="GX833" i="20"/>
  <c r="GR272" i="20"/>
  <c r="GP2072" i="20"/>
  <c r="GU167" i="20"/>
  <c r="GW3004" i="20"/>
  <c r="GX3576" i="20"/>
  <c r="GT1892" i="20"/>
  <c r="GU1377" i="20"/>
  <c r="GU886" i="20"/>
  <c r="GS1947" i="20"/>
  <c r="GW2519" i="20"/>
  <c r="GV100" i="20"/>
  <c r="GQ1646" i="20"/>
  <c r="GR2580" i="20"/>
  <c r="GW2253" i="20"/>
  <c r="GW567" i="20"/>
  <c r="GR162" i="20"/>
  <c r="GT3046" i="20"/>
  <c r="GP2477" i="20"/>
  <c r="GP1874" i="20"/>
  <c r="GS541" i="20"/>
  <c r="GT3927" i="20"/>
  <c r="GU3433" i="20"/>
  <c r="GW2701" i="20"/>
  <c r="GQ2859" i="20"/>
  <c r="GV389" i="20"/>
  <c r="GQ1799" i="20"/>
  <c r="GX2857" i="20"/>
  <c r="GS1359" i="20"/>
  <c r="GW566" i="20"/>
  <c r="GV3433" i="20"/>
  <c r="GS1516" i="20"/>
  <c r="GU2852" i="20"/>
  <c r="GR1510" i="20"/>
  <c r="GR2466" i="20"/>
  <c r="GW1570" i="20"/>
  <c r="GT1051" i="20"/>
  <c r="GQ1063" i="20"/>
  <c r="GV88" i="20"/>
  <c r="GT237" i="20"/>
  <c r="GU840" i="20"/>
  <c r="GP375" i="20"/>
  <c r="GS1297" i="20"/>
  <c r="GS720" i="20"/>
  <c r="GP683" i="20"/>
  <c r="GP2520" i="20"/>
  <c r="GU641" i="20"/>
  <c r="GQ364" i="20"/>
  <c r="GR3113" i="20"/>
  <c r="GR3617" i="20"/>
  <c r="GT1344" i="20"/>
  <c r="GT3660" i="20"/>
  <c r="GS3322" i="20"/>
  <c r="GX2789" i="20"/>
  <c r="GS1320" i="20"/>
  <c r="GP3752" i="20"/>
  <c r="GW383" i="20"/>
  <c r="GV2752" i="20"/>
  <c r="GX2621" i="20"/>
  <c r="GT3986" i="20"/>
  <c r="GP516" i="20"/>
  <c r="GX539" i="20"/>
  <c r="GW3237" i="20"/>
  <c r="GX1151" i="20"/>
  <c r="GP2707" i="20"/>
  <c r="GT2442" i="20"/>
  <c r="GR3215" i="20"/>
  <c r="GU3898" i="20"/>
  <c r="GT923" i="20"/>
  <c r="GV2272" i="20"/>
  <c r="GT3462" i="20"/>
  <c r="GQ420" i="20"/>
  <c r="GX3918" i="20"/>
  <c r="GX2717" i="20"/>
  <c r="GT2635" i="20"/>
  <c r="GU904" i="20"/>
  <c r="GW1291" i="20"/>
  <c r="GT3829" i="20"/>
  <c r="GV2840" i="20"/>
  <c r="GR2455" i="20"/>
  <c r="GV3148" i="20"/>
  <c r="GS1745" i="20"/>
  <c r="GX3794" i="20"/>
  <c r="GX1620" i="20"/>
  <c r="GR3288" i="20"/>
  <c r="GR2931" i="20"/>
  <c r="GW2111" i="20"/>
  <c r="GR145" i="20"/>
  <c r="GU3957" i="20"/>
  <c r="GV3075" i="20"/>
  <c r="GV2111" i="20"/>
  <c r="GX2650" i="20"/>
  <c r="GQ1423" i="20"/>
  <c r="GU1336" i="20"/>
  <c r="GR19" i="20"/>
  <c r="GQ2475" i="20"/>
  <c r="GW3954" i="20"/>
  <c r="GT3431" i="20"/>
  <c r="GR2685" i="20"/>
  <c r="GW258" i="20"/>
  <c r="GX3253" i="20"/>
  <c r="GV3690" i="20"/>
  <c r="GP1798" i="20"/>
  <c r="GS723" i="20"/>
  <c r="GV2517" i="20"/>
  <c r="GT1580" i="20"/>
  <c r="GX2733" i="20"/>
  <c r="GW1378" i="20"/>
  <c r="GV783" i="20"/>
  <c r="GR3009" i="20"/>
  <c r="GU3955" i="20"/>
  <c r="GR2178" i="20"/>
  <c r="GV436" i="20"/>
  <c r="GW1052" i="20"/>
  <c r="GW2529" i="20"/>
  <c r="GW3233" i="20"/>
  <c r="GW243" i="20"/>
  <c r="GT490" i="20"/>
  <c r="GR1886" i="20"/>
  <c r="GX3357" i="20"/>
  <c r="GQ1387" i="20"/>
  <c r="GQ2547" i="20"/>
  <c r="GS298" i="20"/>
  <c r="GQ3058" i="20"/>
  <c r="GQ1042" i="20"/>
  <c r="GT964" i="20"/>
  <c r="GX2155" i="20"/>
  <c r="GW407" i="20"/>
  <c r="GS481" i="20"/>
  <c r="GS1074" i="20"/>
  <c r="GU2000" i="20"/>
  <c r="GW3664" i="20"/>
  <c r="GP2611" i="20"/>
  <c r="GP1918" i="20"/>
  <c r="GW1407" i="20"/>
  <c r="GX3331" i="20"/>
  <c r="GQ771" i="20"/>
  <c r="GV1055" i="20"/>
  <c r="GX2860" i="20"/>
  <c r="GR3020" i="20"/>
  <c r="GR1036" i="20"/>
  <c r="GS2613" i="20"/>
  <c r="GT3033" i="20"/>
  <c r="GW2232" i="20"/>
  <c r="GS3529" i="20"/>
  <c r="GP2702" i="20"/>
  <c r="GP1241" i="20"/>
  <c r="GS241" i="20"/>
  <c r="GU2924" i="20"/>
  <c r="GR2086" i="20"/>
  <c r="GR2709" i="20"/>
  <c r="GT3451" i="20"/>
  <c r="GV1045" i="20"/>
  <c r="GR359" i="20"/>
  <c r="GW2789" i="20"/>
  <c r="GW374" i="20"/>
  <c r="GW598" i="20"/>
  <c r="GU961" i="20"/>
  <c r="GW3423" i="20"/>
  <c r="GR691" i="20"/>
  <c r="GQ626" i="20"/>
  <c r="GT834" i="20"/>
  <c r="GU1787" i="20"/>
  <c r="GS1073" i="20"/>
  <c r="GW2309" i="20"/>
  <c r="GU3372" i="20"/>
  <c r="GU3547" i="20"/>
  <c r="GS2838" i="20"/>
  <c r="GR3564" i="20"/>
  <c r="GV3044" i="20"/>
  <c r="GS1979" i="20"/>
  <c r="GR1174" i="20"/>
  <c r="GV3958" i="20"/>
  <c r="GQ3702" i="20"/>
  <c r="GQ1406" i="20"/>
  <c r="GP2540" i="20"/>
  <c r="GQ2716" i="20"/>
  <c r="GT3272" i="20"/>
  <c r="GX1052" i="20"/>
  <c r="GT3809" i="20"/>
  <c r="GW15" i="20"/>
  <c r="GX1490" i="20"/>
  <c r="GS3673" i="20"/>
  <c r="GQ1264" i="20"/>
  <c r="GT953" i="20"/>
  <c r="GW2379" i="20"/>
  <c r="GU2400" i="20"/>
  <c r="GR820" i="20"/>
  <c r="GR3019" i="20"/>
  <c r="GS3133" i="20"/>
  <c r="GP1108" i="20"/>
  <c r="GV2363" i="20"/>
  <c r="GX1760" i="20"/>
  <c r="GU1166" i="20"/>
  <c r="GS860" i="20"/>
  <c r="GT2498" i="20"/>
  <c r="GQ2138" i="20"/>
  <c r="GW857" i="20"/>
  <c r="GP1767" i="20"/>
  <c r="GW3347" i="20"/>
  <c r="GR672" i="20"/>
  <c r="GQ1347" i="20"/>
  <c r="GS3123" i="20"/>
  <c r="GQ1052" i="20"/>
  <c r="GS1855" i="20"/>
  <c r="GX3966" i="20"/>
  <c r="GQ1495" i="20"/>
  <c r="GQ1477" i="20"/>
  <c r="GR3410" i="20"/>
  <c r="GX2341" i="20"/>
  <c r="GW47" i="20"/>
  <c r="GV142" i="20"/>
  <c r="GP3323" i="20"/>
  <c r="GR3162" i="20"/>
  <c r="GT637" i="20"/>
  <c r="GV399" i="20"/>
  <c r="GX1933" i="20"/>
  <c r="GX2541" i="20"/>
  <c r="GQ3713" i="20"/>
  <c r="GT949" i="20"/>
  <c r="GT3085" i="20"/>
  <c r="GX2997" i="20"/>
  <c r="GP577" i="20"/>
  <c r="GU3886" i="20"/>
  <c r="GW2049" i="20"/>
  <c r="GS176" i="20"/>
  <c r="GT1062" i="20"/>
  <c r="GU583" i="20"/>
  <c r="GT3656" i="20"/>
  <c r="GU963" i="20"/>
  <c r="GQ1315" i="20"/>
  <c r="GT80" i="20"/>
  <c r="GV1002" i="20"/>
  <c r="GR502" i="20"/>
  <c r="GQ3337" i="20"/>
  <c r="GW402" i="20"/>
  <c r="GP3673" i="20"/>
  <c r="GQ3898" i="20"/>
  <c r="GU3078" i="20"/>
  <c r="GX1394" i="20"/>
  <c r="GU1963" i="20"/>
  <c r="GP3924" i="20"/>
  <c r="GT3623" i="20"/>
  <c r="GU1056" i="20"/>
  <c r="GV3782" i="20"/>
  <c r="GU208" i="20"/>
  <c r="GV3714" i="20"/>
  <c r="GP1281" i="20"/>
  <c r="GS3310" i="20"/>
  <c r="GS1109" i="20"/>
  <c r="GU3668" i="20"/>
  <c r="GQ2239" i="20"/>
  <c r="GR1056" i="20"/>
  <c r="GU2159" i="20"/>
  <c r="GU2069" i="20"/>
  <c r="GU2600" i="20"/>
  <c r="GS3749" i="20"/>
  <c r="GX1635" i="20"/>
  <c r="GP3768" i="20"/>
  <c r="GT3685" i="20"/>
  <c r="GQ2856" i="20"/>
  <c r="GV2856" i="20"/>
  <c r="GQ3557" i="20"/>
  <c r="GQ1815" i="20"/>
  <c r="GV2690" i="20"/>
  <c r="GX3778" i="20"/>
  <c r="GT3004" i="20"/>
  <c r="GV3843" i="20"/>
  <c r="GS2990" i="20"/>
  <c r="GP985" i="20"/>
  <c r="GS2945" i="20"/>
  <c r="GT2928" i="20"/>
  <c r="GT169" i="20"/>
  <c r="GS3631" i="20"/>
  <c r="GT3501" i="20"/>
  <c r="GT278" i="20"/>
  <c r="GR267" i="20"/>
  <c r="GU1097" i="20"/>
  <c r="GP575" i="20"/>
  <c r="GR1427" i="20"/>
  <c r="GT1325" i="20"/>
  <c r="GQ3771" i="20"/>
  <c r="GX2655" i="20"/>
  <c r="GQ423" i="20"/>
  <c r="GS3195" i="20"/>
  <c r="GX1093" i="20"/>
  <c r="GW2726" i="20"/>
  <c r="GT3000" i="20"/>
  <c r="GS901" i="20"/>
  <c r="GR1357" i="20"/>
  <c r="GX80" i="20"/>
  <c r="GT3747" i="20"/>
  <c r="GT70" i="20"/>
  <c r="GQ1359" i="20"/>
  <c r="GP1020" i="20"/>
  <c r="GQ3887" i="20"/>
  <c r="GU284" i="20"/>
  <c r="GQ2885" i="20"/>
  <c r="GS2683" i="20"/>
  <c r="GW2305" i="20"/>
  <c r="GQ277" i="20"/>
  <c r="GX451" i="20"/>
  <c r="GR2567" i="20"/>
  <c r="GQ205" i="20"/>
  <c r="GQ3211" i="20"/>
  <c r="GP3820" i="20"/>
  <c r="GR3142" i="20"/>
  <c r="GX646" i="20"/>
  <c r="GR2704" i="20"/>
  <c r="GS2704" i="20"/>
  <c r="GS685" i="20"/>
  <c r="GS2198" i="20"/>
  <c r="GR3440" i="20"/>
  <c r="GP2007" i="20"/>
  <c r="GT2107" i="20"/>
  <c r="GV267" i="20"/>
  <c r="GR2085" i="20"/>
  <c r="GR912" i="20"/>
  <c r="GR3419" i="20"/>
  <c r="GP1213" i="20"/>
  <c r="GX2810" i="20"/>
  <c r="GT570" i="20"/>
  <c r="GR331" i="20"/>
  <c r="GR361" i="20"/>
  <c r="GS3277" i="20"/>
  <c r="GU3424" i="20"/>
  <c r="GX512" i="20"/>
  <c r="GV3435" i="20"/>
  <c r="GQ3746" i="20"/>
  <c r="GR954" i="20"/>
  <c r="GQ1479" i="20"/>
  <c r="GQ2367" i="20"/>
  <c r="GX3695" i="20"/>
  <c r="GS1754" i="20"/>
  <c r="GU3039" i="20"/>
  <c r="GQ937" i="20"/>
  <c r="GP3807" i="20"/>
  <c r="GX3080" i="20"/>
  <c r="GP2119" i="20"/>
  <c r="GX3229" i="20"/>
  <c r="GV3631" i="20"/>
  <c r="GV3505" i="20"/>
  <c r="GS2159" i="20"/>
  <c r="GU1382" i="20"/>
  <c r="GX3103" i="20"/>
  <c r="GU3227" i="20"/>
  <c r="GU25" i="20"/>
  <c r="GT2889" i="20"/>
  <c r="GV3408" i="20"/>
  <c r="GQ3715" i="20"/>
  <c r="GS1977" i="20"/>
  <c r="GX3979" i="20"/>
  <c r="GW3641" i="20"/>
  <c r="GS559" i="20"/>
  <c r="GX1262" i="20"/>
  <c r="GR309" i="20"/>
  <c r="GV2646" i="20"/>
  <c r="GV3209" i="20"/>
  <c r="GR550" i="20"/>
  <c r="GR3834" i="20"/>
  <c r="GU587" i="20"/>
  <c r="GV3732" i="20"/>
  <c r="GQ1409" i="20"/>
  <c r="GR1518" i="20"/>
  <c r="GT3635" i="20"/>
  <c r="GX1647" i="20"/>
  <c r="GQ3026" i="20"/>
  <c r="GP3809" i="20"/>
  <c r="GV2755" i="20"/>
  <c r="GU148" i="20"/>
  <c r="GU2037" i="20"/>
  <c r="GV3437" i="20"/>
  <c r="GQ1029" i="20"/>
  <c r="GS3227" i="20"/>
  <c r="GW1494" i="20"/>
  <c r="GU1228" i="20"/>
  <c r="GW1754" i="20"/>
  <c r="GR1986" i="20"/>
  <c r="GS4" i="20"/>
  <c r="GX2258" i="20"/>
  <c r="GS3610" i="20"/>
  <c r="GT2003" i="20"/>
  <c r="GT3987" i="20"/>
  <c r="GX129" i="20"/>
  <c r="GV1702" i="20"/>
  <c r="GX1127" i="20"/>
  <c r="GQ1167" i="20"/>
  <c r="GV515" i="20"/>
  <c r="GP3015" i="20"/>
  <c r="GR2172" i="20"/>
  <c r="GP1952" i="20"/>
  <c r="GP290" i="20"/>
  <c r="GV2890" i="20"/>
  <c r="GQ3942" i="20"/>
  <c r="GR1414" i="20"/>
  <c r="GX3350" i="20"/>
  <c r="GV2181" i="20"/>
  <c r="GU10" i="20"/>
  <c r="GU1494" i="20"/>
  <c r="GX77" i="20"/>
  <c r="GW570" i="20"/>
  <c r="GX823" i="20"/>
  <c r="GR3707" i="20"/>
  <c r="GS2791" i="20"/>
  <c r="GQ2130" i="20"/>
  <c r="GQ3505" i="20"/>
  <c r="GQ3163" i="20"/>
  <c r="GR2373" i="20"/>
  <c r="GT1047" i="20"/>
  <c r="GS1026" i="20"/>
  <c r="GR1952" i="20"/>
  <c r="GR3398" i="20"/>
  <c r="GW735" i="20"/>
  <c r="GR2191" i="20"/>
  <c r="GS617" i="20"/>
  <c r="GU1310" i="20"/>
  <c r="GU48" i="20"/>
  <c r="GR2971" i="20"/>
  <c r="GR1649" i="20"/>
  <c r="GU2627" i="20"/>
  <c r="GW2892" i="20"/>
  <c r="GX3542" i="20"/>
  <c r="GQ3912" i="20"/>
  <c r="GT876" i="20"/>
  <c r="GR3762" i="20"/>
  <c r="GV3182" i="20"/>
  <c r="GT2738" i="20"/>
  <c r="GT3996" i="20"/>
  <c r="GQ2802" i="20"/>
  <c r="GV1037" i="20"/>
  <c r="GR534" i="20"/>
  <c r="GQ1044" i="20"/>
  <c r="GU2834" i="20"/>
  <c r="GT2121" i="20"/>
  <c r="GU562" i="20"/>
  <c r="GW1949" i="20"/>
  <c r="GP2493" i="20"/>
  <c r="GX1697" i="20"/>
  <c r="GS398" i="20"/>
  <c r="GX263" i="20"/>
  <c r="GW3064" i="20"/>
  <c r="GS3505" i="20"/>
  <c r="GX2674" i="20"/>
  <c r="GT1903" i="20"/>
  <c r="GQ3996" i="20"/>
  <c r="GV120" i="20"/>
  <c r="GU3467" i="20"/>
  <c r="GS2238" i="20"/>
  <c r="GV2295" i="20"/>
  <c r="GW2204" i="20"/>
  <c r="GU2506" i="20"/>
  <c r="GX3770" i="20"/>
  <c r="GR1862" i="20"/>
  <c r="GX2749" i="20"/>
  <c r="GS2522" i="20"/>
  <c r="GX2427" i="20"/>
  <c r="GT3496" i="20"/>
  <c r="GQ2808" i="20"/>
  <c r="GV3778" i="20"/>
  <c r="GV3150" i="20"/>
  <c r="GS2980" i="20"/>
  <c r="GQ2162" i="20"/>
  <c r="GW732" i="20"/>
  <c r="GT936" i="20"/>
  <c r="GV587" i="20"/>
  <c r="GW3116" i="20"/>
  <c r="GQ1399" i="20"/>
  <c r="GP967" i="20"/>
  <c r="GV893" i="20"/>
  <c r="GS3121" i="20"/>
  <c r="GU799" i="20"/>
  <c r="GT1801" i="20"/>
  <c r="GX1234" i="20"/>
  <c r="GS433" i="20"/>
  <c r="GV283" i="20"/>
  <c r="GU896" i="20"/>
  <c r="GR2237" i="20"/>
  <c r="GT3191" i="20"/>
  <c r="GX2970" i="20"/>
  <c r="GR620" i="20"/>
  <c r="GP1243" i="20"/>
  <c r="GX1110" i="20"/>
  <c r="GW143" i="20"/>
  <c r="GW1075" i="20"/>
  <c r="GV185" i="20"/>
  <c r="GU1290" i="20"/>
  <c r="GT1876" i="20"/>
  <c r="GP1725" i="20"/>
  <c r="GU115" i="20"/>
  <c r="GW833" i="20"/>
  <c r="GT3436" i="20"/>
  <c r="GV2177" i="20"/>
  <c r="GQ3902" i="20"/>
  <c r="GQ951" i="20"/>
  <c r="GV274" i="20"/>
  <c r="GT1157" i="20"/>
  <c r="GS3103" i="20"/>
  <c r="GS1224" i="20"/>
  <c r="GV244" i="20"/>
  <c r="GR3416" i="20"/>
  <c r="GW2665" i="20"/>
  <c r="GR2772" i="20"/>
  <c r="GV1929" i="20"/>
  <c r="GS3579" i="20"/>
  <c r="GQ3661" i="20"/>
  <c r="GV1776" i="20"/>
  <c r="GQ3233" i="20"/>
  <c r="GQ3266" i="20"/>
  <c r="GR3363" i="20"/>
  <c r="GR2676" i="20"/>
  <c r="GP3623" i="20"/>
  <c r="GQ305" i="20"/>
  <c r="GT2833" i="20"/>
  <c r="GQ816" i="20"/>
  <c r="GW3323" i="20"/>
  <c r="GP1881" i="20"/>
  <c r="GW2925" i="20"/>
  <c r="GU3080" i="20"/>
  <c r="GP2510" i="20"/>
  <c r="GP2296" i="20"/>
  <c r="GR180" i="20"/>
  <c r="GR1744" i="20"/>
  <c r="GP28" i="20"/>
  <c r="GT3603" i="20"/>
  <c r="GW1641" i="20"/>
  <c r="GV3349" i="20"/>
  <c r="GQ1071" i="20"/>
  <c r="GS479" i="20"/>
  <c r="GV3357" i="20"/>
  <c r="GT942" i="20"/>
  <c r="GS3142" i="20"/>
  <c r="GS280" i="20"/>
  <c r="GS3966" i="20"/>
  <c r="GS3974" i="20"/>
  <c r="GW2186" i="20"/>
  <c r="GP3995" i="20"/>
  <c r="GU417" i="20"/>
  <c r="GU677" i="20"/>
  <c r="GQ2703" i="20"/>
  <c r="GP218" i="20"/>
  <c r="GS2946" i="20"/>
  <c r="GU1112" i="20"/>
  <c r="GX2697" i="20"/>
  <c r="GR1602" i="20"/>
  <c r="GW153" i="20"/>
  <c r="GX1698" i="20"/>
  <c r="GS1818" i="20"/>
  <c r="GU3813" i="20"/>
  <c r="GX2937" i="20"/>
  <c r="GQ1607" i="20"/>
  <c r="GX135" i="20"/>
  <c r="GX3674" i="20"/>
  <c r="GX668" i="20"/>
  <c r="GS163" i="20"/>
  <c r="GV2510" i="20"/>
  <c r="GV1890" i="20"/>
  <c r="GU1680" i="20"/>
  <c r="GW871" i="20"/>
  <c r="GT162" i="20"/>
  <c r="GT2788" i="20"/>
  <c r="GV2327" i="20"/>
  <c r="GS2454" i="20"/>
  <c r="GU3386" i="20"/>
  <c r="GU1532" i="20"/>
  <c r="GW1822" i="20"/>
  <c r="GQ2386" i="20"/>
  <c r="GS3211" i="20"/>
  <c r="GQ1353" i="20"/>
  <c r="GU2961" i="20"/>
  <c r="GX160" i="20"/>
  <c r="GX2574" i="20"/>
  <c r="GU2565" i="20"/>
  <c r="GW2266" i="20"/>
  <c r="GT3434" i="20"/>
  <c r="GW3011" i="20"/>
  <c r="GS3503" i="20"/>
  <c r="GR743" i="20"/>
  <c r="GW1171" i="20"/>
  <c r="GQ49" i="20"/>
  <c r="GS3139" i="20"/>
  <c r="GQ763" i="20"/>
  <c r="GR382" i="20"/>
  <c r="GP2808" i="20"/>
  <c r="GX329" i="20"/>
  <c r="GU415" i="20"/>
  <c r="GS3483" i="20"/>
  <c r="GU2706" i="20"/>
  <c r="GP228" i="20"/>
  <c r="GP1086" i="20"/>
  <c r="GR1107" i="20"/>
  <c r="GQ2648" i="20"/>
  <c r="GQ2302" i="20"/>
  <c r="GX3723" i="20"/>
  <c r="GX2570" i="20"/>
  <c r="GQ257" i="20"/>
  <c r="GT3196" i="20"/>
  <c r="GS3236" i="20"/>
  <c r="GU637" i="20"/>
  <c r="GX3496" i="20"/>
  <c r="GR244" i="20"/>
  <c r="GV696" i="20"/>
  <c r="GS2389" i="20"/>
  <c r="GP3117" i="20"/>
  <c r="GP1831" i="20"/>
  <c r="GV1468" i="20"/>
  <c r="GP3630" i="20"/>
  <c r="GT317" i="20"/>
  <c r="GR455" i="20"/>
  <c r="GT3466" i="20"/>
  <c r="GP2099" i="20"/>
  <c r="GS2588" i="20"/>
  <c r="GQ2993" i="20"/>
  <c r="GW3813" i="20"/>
  <c r="GX1341" i="20"/>
  <c r="GS705" i="20"/>
  <c r="GS364" i="20"/>
  <c r="GX1398" i="20"/>
  <c r="GV3531" i="20"/>
  <c r="GV2545" i="20"/>
  <c r="GQ1078" i="20"/>
  <c r="GR1650" i="20"/>
  <c r="GR936" i="20"/>
  <c r="GW2606" i="20"/>
  <c r="GR3962" i="20"/>
  <c r="GT2960" i="20"/>
  <c r="GW1065" i="20"/>
  <c r="GP3026" i="20"/>
  <c r="GP2921" i="20"/>
  <c r="GS3129" i="20"/>
  <c r="GW3572" i="20"/>
  <c r="GP246" i="20"/>
  <c r="GW3625" i="20"/>
  <c r="GU2164" i="20"/>
  <c r="GQ1094" i="20"/>
  <c r="GW1499" i="20"/>
  <c r="GT3691" i="20"/>
  <c r="GQ3598" i="20"/>
  <c r="GU3691" i="20"/>
  <c r="GU674" i="20"/>
  <c r="GU3993" i="20"/>
  <c r="GP830" i="20"/>
  <c r="GP3517" i="20"/>
  <c r="GX473" i="20"/>
  <c r="GV349" i="20"/>
  <c r="GS1917" i="20"/>
  <c r="GU1183" i="20"/>
  <c r="GT2375" i="20"/>
  <c r="GV2966" i="20"/>
  <c r="GT549" i="20"/>
  <c r="GW3973" i="20"/>
  <c r="GU924" i="20"/>
  <c r="GT3852" i="20"/>
  <c r="GT2630" i="20"/>
  <c r="GP74" i="20"/>
  <c r="GX1073" i="20"/>
  <c r="GQ154" i="20"/>
  <c r="GW698" i="20"/>
  <c r="GQ2632" i="20"/>
  <c r="GW1526" i="20"/>
  <c r="GW558" i="20"/>
  <c r="GW1008" i="20"/>
  <c r="GQ148" i="20"/>
  <c r="GV1566" i="20"/>
  <c r="GR3705" i="20"/>
  <c r="GQ1018" i="20"/>
  <c r="GU3094" i="20"/>
  <c r="GV3444" i="20"/>
  <c r="GW3642" i="20"/>
  <c r="GR1273" i="20"/>
  <c r="GU3572" i="20"/>
  <c r="GQ1005" i="20"/>
  <c r="GU3710" i="20"/>
  <c r="GP3936" i="20"/>
  <c r="GQ1184" i="20"/>
  <c r="GW1865" i="20"/>
  <c r="GT3423" i="20"/>
  <c r="GX331" i="20"/>
  <c r="GU3025" i="20"/>
  <c r="GV3227" i="20"/>
  <c r="GQ351" i="20"/>
  <c r="GQ387" i="20"/>
  <c r="GP1000" i="20"/>
  <c r="GT2144" i="20"/>
  <c r="GR2173" i="20"/>
  <c r="GU2466" i="20"/>
  <c r="GR805" i="20"/>
  <c r="GR2881" i="20"/>
  <c r="GP2297" i="20"/>
  <c r="GW2148" i="20"/>
  <c r="GR2921" i="20"/>
  <c r="GU3141" i="20"/>
  <c r="GS2459" i="20"/>
  <c r="GT3941" i="20"/>
  <c r="GT2224" i="20"/>
  <c r="GU3059" i="20"/>
  <c r="GW1054" i="20"/>
  <c r="GX700" i="20"/>
  <c r="GT3814" i="20"/>
  <c r="GQ1781" i="20"/>
  <c r="GT22" i="20"/>
  <c r="GP3689" i="20"/>
  <c r="GS1415" i="20"/>
  <c r="GR1306" i="20"/>
  <c r="GU3260" i="20"/>
  <c r="GP2755" i="20"/>
  <c r="GS3975" i="20"/>
  <c r="GS2356" i="20"/>
  <c r="GU3577" i="20"/>
  <c r="GW3918" i="20"/>
  <c r="GU1824" i="20"/>
  <c r="GW2704" i="20"/>
  <c r="GQ606" i="20"/>
  <c r="GS3987" i="20"/>
  <c r="GU2216" i="20"/>
  <c r="GR3786" i="20"/>
  <c r="GQ2110" i="20"/>
  <c r="GV2768" i="20"/>
  <c r="GV495" i="20"/>
  <c r="GX1815" i="20"/>
  <c r="GP1493" i="20"/>
  <c r="GU1184" i="20"/>
  <c r="GQ2321" i="20"/>
  <c r="GV878" i="20"/>
  <c r="GW1978" i="20"/>
  <c r="GW1755" i="20"/>
  <c r="GS1774" i="20"/>
  <c r="GV2216" i="20"/>
  <c r="GP2073" i="20"/>
  <c r="GS2189" i="20"/>
  <c r="GQ1531" i="20"/>
  <c r="GU3426" i="20"/>
  <c r="GU1666" i="20"/>
  <c r="GT2681" i="20"/>
  <c r="GT1517" i="20"/>
  <c r="GW3850" i="20"/>
  <c r="GP1581" i="20"/>
  <c r="GP2217" i="20"/>
  <c r="GR3259" i="20"/>
  <c r="GT1100" i="20"/>
  <c r="GW23" i="20"/>
  <c r="GU1318" i="20"/>
  <c r="GX1043" i="20"/>
  <c r="GU1523" i="20"/>
  <c r="GR2159" i="20"/>
  <c r="GP1356" i="20"/>
  <c r="GS1402" i="20"/>
  <c r="GQ1640" i="20"/>
  <c r="GS1238" i="20"/>
  <c r="GV3832" i="20"/>
  <c r="GS661" i="20"/>
  <c r="GW945" i="20"/>
  <c r="GU1220" i="20"/>
  <c r="GP2071" i="20"/>
  <c r="GX60" i="20"/>
  <c r="GV1080" i="20"/>
  <c r="GP1297" i="20"/>
  <c r="GW744" i="20"/>
  <c r="GS127" i="20"/>
  <c r="GU3777" i="20"/>
  <c r="GU1477" i="20"/>
  <c r="GW682" i="20"/>
  <c r="GQ133" i="20"/>
  <c r="GR3496" i="20"/>
  <c r="GQ1542" i="20"/>
  <c r="GS1677" i="20"/>
  <c r="GW855" i="20"/>
  <c r="GR2759" i="20"/>
  <c r="GP2400" i="20"/>
  <c r="GX1434" i="20"/>
  <c r="GW3145" i="20"/>
  <c r="GR3187" i="20"/>
  <c r="GQ3169" i="20"/>
  <c r="GP3265" i="20"/>
  <c r="GS3044" i="20"/>
  <c r="GU2168" i="20"/>
  <c r="GW1867" i="20"/>
  <c r="GR938" i="20"/>
  <c r="GS1957" i="20"/>
  <c r="GS3994" i="20"/>
  <c r="GP3799" i="20"/>
  <c r="GU1110" i="20"/>
  <c r="GS3883" i="20"/>
  <c r="GR3177" i="20"/>
  <c r="GV2841" i="20"/>
  <c r="GX1208" i="20"/>
  <c r="GQ2495" i="20"/>
  <c r="GQ3073" i="20"/>
  <c r="GQ3594" i="20"/>
  <c r="GX3867" i="20"/>
  <c r="GT3672" i="20"/>
  <c r="GR744" i="20"/>
  <c r="GU3360" i="20"/>
  <c r="GW3171" i="20"/>
  <c r="GR3181" i="20"/>
  <c r="GQ1166" i="20"/>
  <c r="GR2523" i="20"/>
  <c r="GP764" i="20"/>
  <c r="GQ1137" i="20"/>
  <c r="GX413" i="20"/>
  <c r="GP3620" i="20"/>
  <c r="GQ1129" i="20"/>
  <c r="GT750" i="20"/>
  <c r="GW3720" i="20"/>
  <c r="GP2010" i="20"/>
  <c r="GW3239" i="20"/>
  <c r="GQ3591" i="20"/>
  <c r="GW2628" i="20"/>
  <c r="GR3637" i="20"/>
  <c r="GW1539" i="20"/>
  <c r="GX2677" i="20"/>
  <c r="GP3798" i="20"/>
  <c r="GT3003" i="20"/>
  <c r="GT1441" i="20"/>
  <c r="GW3304" i="20"/>
  <c r="GT324" i="20"/>
  <c r="GU2993" i="20"/>
  <c r="GP649" i="20"/>
  <c r="GR256" i="20"/>
  <c r="GR862" i="20"/>
  <c r="GW178" i="20"/>
  <c r="GS449" i="20"/>
  <c r="GT1996" i="20"/>
  <c r="GP963" i="20"/>
  <c r="GR1709" i="20"/>
  <c r="GW1940" i="20"/>
  <c r="GW2203" i="20"/>
  <c r="GT828" i="20"/>
  <c r="GQ959" i="20"/>
  <c r="GW1853" i="20"/>
  <c r="GX1824" i="20"/>
  <c r="GV2415" i="20"/>
  <c r="GS1891" i="20"/>
  <c r="GX1650" i="20"/>
  <c r="GV1432" i="20"/>
  <c r="GT1714" i="20"/>
  <c r="GW2373" i="20"/>
  <c r="GS2706" i="20"/>
  <c r="GS1429" i="20"/>
  <c r="GS96" i="20"/>
  <c r="GU561" i="20"/>
  <c r="GU2059" i="20"/>
  <c r="GX3278" i="20"/>
  <c r="GT2409" i="20"/>
  <c r="GX877" i="20"/>
  <c r="GP3974" i="20"/>
  <c r="GP3174" i="20"/>
  <c r="GP2413" i="20"/>
  <c r="GU1468" i="20"/>
  <c r="GX1500" i="20"/>
  <c r="GP2528" i="20"/>
  <c r="GX3617" i="20"/>
  <c r="GV1721" i="20"/>
  <c r="GT1209" i="20"/>
  <c r="GU2405" i="20"/>
  <c r="GT1974" i="20"/>
  <c r="GT2691" i="20"/>
  <c r="GT2607" i="20"/>
  <c r="GS1223" i="20"/>
  <c r="GV3741" i="20"/>
  <c r="GW3715" i="20"/>
  <c r="GX3371" i="20"/>
  <c r="GT2531" i="20"/>
  <c r="GW2099" i="20"/>
  <c r="GU2271" i="20"/>
  <c r="GV3703" i="20"/>
  <c r="GR2831" i="20"/>
  <c r="GW1588" i="20"/>
  <c r="GX1128" i="20"/>
  <c r="GW554" i="20"/>
  <c r="GS244" i="20"/>
  <c r="GP2407" i="20"/>
  <c r="GT2567" i="20"/>
  <c r="GR520" i="20"/>
  <c r="GX40" i="20"/>
  <c r="GQ981" i="20"/>
  <c r="GU3775" i="20"/>
  <c r="GS2102" i="20"/>
  <c r="GW150" i="20"/>
  <c r="GS3910" i="20"/>
  <c r="GR679" i="20"/>
  <c r="GS41" i="20"/>
  <c r="GR3950" i="20"/>
  <c r="GP3088" i="20"/>
  <c r="GU2354" i="20"/>
  <c r="GP2458" i="20"/>
  <c r="GQ3310" i="20"/>
  <c r="GT334" i="20"/>
  <c r="GS3731" i="20"/>
  <c r="GU3653" i="20"/>
  <c r="GP2568" i="20"/>
  <c r="GV810" i="20"/>
  <c r="GV3392" i="20"/>
  <c r="GU3686" i="20"/>
  <c r="GW2275" i="20"/>
  <c r="GT488" i="20"/>
  <c r="GS3474" i="20"/>
  <c r="GT3103" i="20"/>
  <c r="GX199" i="20"/>
  <c r="GQ2972" i="20"/>
  <c r="GQ2409" i="20"/>
  <c r="GQ412" i="20"/>
  <c r="GX3762" i="20"/>
  <c r="GU438" i="20"/>
  <c r="GQ1241" i="20"/>
  <c r="GV2169" i="20"/>
  <c r="GR1869" i="20"/>
  <c r="GV583" i="20"/>
  <c r="GT1462" i="20"/>
  <c r="GQ3749" i="20"/>
  <c r="GQ1775" i="20"/>
  <c r="GS3141" i="20"/>
  <c r="GP393" i="20"/>
  <c r="GS2530" i="20"/>
  <c r="GV248" i="20"/>
  <c r="GP1658" i="20"/>
  <c r="GX3862" i="20"/>
  <c r="GX2931" i="20"/>
  <c r="GQ2098" i="20"/>
  <c r="GR1532" i="20"/>
  <c r="GX287" i="20"/>
  <c r="GR1666" i="20"/>
  <c r="GV2488" i="20"/>
  <c r="GS3477" i="20"/>
  <c r="GX2965" i="20"/>
  <c r="GQ3020" i="20"/>
  <c r="GW2948" i="20"/>
  <c r="GQ640" i="20"/>
  <c r="GU2915" i="20"/>
  <c r="GP2417" i="20"/>
  <c r="GX3944" i="20"/>
  <c r="GX3427" i="20"/>
  <c r="GQ3947" i="20"/>
  <c r="GX2165" i="20"/>
  <c r="GQ41" i="20"/>
  <c r="GT392" i="20"/>
  <c r="GU793" i="20"/>
  <c r="GS1365" i="20"/>
  <c r="GS856" i="20"/>
  <c r="GV2206" i="20"/>
  <c r="GS1727" i="20"/>
  <c r="GP101" i="20"/>
  <c r="GS472" i="20"/>
  <c r="GR1723" i="20"/>
  <c r="GP3646" i="20"/>
  <c r="GW342" i="20"/>
  <c r="GQ10" i="20"/>
  <c r="GQ793" i="20"/>
  <c r="GT3860" i="20"/>
  <c r="GX1065" i="20"/>
  <c r="GX3885" i="20"/>
  <c r="GP1804" i="20"/>
  <c r="GT3879" i="20"/>
  <c r="GU2075" i="20"/>
  <c r="GV1385" i="20"/>
  <c r="GX1054" i="20"/>
  <c r="GT2776" i="20"/>
  <c r="GU422" i="20"/>
  <c r="GX860" i="20"/>
  <c r="GQ3428" i="20"/>
  <c r="GX958" i="20"/>
  <c r="GT1628" i="20"/>
  <c r="GQ1624" i="20"/>
  <c r="GP1820" i="20"/>
  <c r="GU527" i="20"/>
  <c r="GU3684" i="20"/>
  <c r="GU3388" i="20"/>
  <c r="GT893" i="20"/>
  <c r="GU216" i="20"/>
  <c r="GW2906" i="20"/>
  <c r="GW1510" i="20"/>
  <c r="GX2854" i="20"/>
  <c r="GR3409" i="20"/>
  <c r="GS3278" i="20"/>
  <c r="GW1178" i="20"/>
  <c r="GQ1714" i="20"/>
  <c r="GW875" i="20"/>
  <c r="GU1488" i="20"/>
  <c r="GP1711" i="20"/>
  <c r="GT1734" i="20"/>
  <c r="GT219" i="20"/>
  <c r="GQ3049" i="20"/>
  <c r="GW2995" i="20"/>
  <c r="GR1327" i="20"/>
  <c r="GQ3358" i="20"/>
  <c r="GR3871" i="20"/>
  <c r="GX1991" i="20"/>
  <c r="GW997" i="20"/>
  <c r="GX2471" i="20"/>
  <c r="GX1190" i="20"/>
  <c r="GX1456" i="20"/>
  <c r="GP647" i="20"/>
  <c r="GT1093" i="20"/>
  <c r="GV1775" i="20"/>
  <c r="GS3801" i="20"/>
  <c r="GP168" i="20"/>
  <c r="GV3397" i="20"/>
  <c r="GS2234" i="20"/>
  <c r="GS10" i="20"/>
  <c r="GR3248" i="20"/>
  <c r="GR3353" i="20"/>
  <c r="GQ674" i="20"/>
  <c r="GR1123" i="20"/>
  <c r="GX3634" i="20"/>
  <c r="GP2864" i="20"/>
  <c r="GS2479" i="20"/>
  <c r="GU3558" i="20"/>
  <c r="GQ2818" i="20"/>
  <c r="GV685" i="20"/>
  <c r="GQ2760" i="20"/>
  <c r="GT2524" i="20"/>
  <c r="GX297" i="20"/>
  <c r="GP1047" i="20"/>
  <c r="GV3243" i="20"/>
  <c r="GP739" i="20"/>
  <c r="GR412" i="20"/>
  <c r="GP2334" i="20"/>
  <c r="GV3050" i="20"/>
  <c r="GQ3926" i="20"/>
  <c r="GP2240" i="20"/>
  <c r="GR2315" i="20"/>
  <c r="GS3156" i="20"/>
  <c r="GW955" i="20"/>
  <c r="GW66" i="20"/>
  <c r="GQ1838" i="20"/>
  <c r="GQ1233" i="20"/>
  <c r="GU2182" i="20"/>
  <c r="GQ2095" i="20"/>
  <c r="GX741" i="20"/>
  <c r="GV3615" i="20"/>
  <c r="GS1941" i="20"/>
  <c r="GP1129" i="20"/>
  <c r="GT860" i="20"/>
  <c r="GV2594" i="20"/>
  <c r="GU4" i="20"/>
  <c r="GQ1144" i="20"/>
  <c r="GR656" i="20"/>
  <c r="GT1450" i="20"/>
  <c r="GR1032" i="20"/>
  <c r="GX3308" i="20"/>
  <c r="GT2156" i="20"/>
  <c r="GX2022" i="20"/>
  <c r="GV3763" i="20"/>
  <c r="GU2525" i="20"/>
  <c r="GT2088" i="20"/>
  <c r="GT465" i="20"/>
  <c r="GQ3008" i="20"/>
  <c r="GR475" i="20"/>
  <c r="GW49" i="20"/>
  <c r="GQ3826" i="20"/>
  <c r="GS766" i="20"/>
  <c r="GR955" i="20"/>
  <c r="GW1809" i="20"/>
  <c r="GR2336" i="20"/>
  <c r="GX3595" i="20"/>
  <c r="GQ2406" i="20"/>
  <c r="GU3163" i="20"/>
  <c r="GW3560" i="20"/>
  <c r="GU3494" i="20"/>
  <c r="GX3949" i="20"/>
  <c r="GT2404" i="20"/>
  <c r="GS2461" i="20"/>
  <c r="GR2699" i="20"/>
  <c r="GU2492" i="20"/>
  <c r="GV2816" i="20"/>
  <c r="GW1604" i="20"/>
  <c r="GX884" i="20"/>
  <c r="GW1284" i="20"/>
  <c r="GV2100" i="20"/>
  <c r="GW1130" i="20"/>
  <c r="GR2825" i="20"/>
  <c r="GX3825" i="20"/>
  <c r="GW1445" i="20"/>
  <c r="GX3909" i="20"/>
  <c r="GR1158" i="20"/>
  <c r="GP2232" i="20"/>
  <c r="GP1040" i="20"/>
  <c r="GX2493" i="20"/>
  <c r="GQ2971" i="20"/>
  <c r="GP2292" i="20"/>
  <c r="GR239" i="20"/>
  <c r="GV698" i="20"/>
  <c r="GP194" i="20"/>
  <c r="GR884" i="20"/>
  <c r="GU3880" i="20"/>
  <c r="GT3312" i="20"/>
  <c r="GQ2530" i="20"/>
  <c r="GP896" i="20"/>
  <c r="GV481" i="20"/>
  <c r="GS1441" i="20"/>
  <c r="GX3168" i="20"/>
  <c r="GV3377" i="20"/>
  <c r="GW517" i="20"/>
  <c r="GQ1915" i="20"/>
  <c r="GW1848" i="20"/>
  <c r="GV673" i="20"/>
  <c r="GX1353" i="20"/>
  <c r="GS474" i="20"/>
  <c r="GP2547" i="20"/>
  <c r="GX3506" i="20"/>
  <c r="GV902" i="20"/>
  <c r="GP1336" i="20"/>
  <c r="GU104" i="20"/>
  <c r="GV781" i="20"/>
  <c r="GW1106" i="20"/>
  <c r="GV3899" i="20"/>
  <c r="GW869" i="20"/>
  <c r="GX1504" i="20"/>
  <c r="GP3816" i="20"/>
  <c r="GP842" i="20"/>
  <c r="GR2771" i="20"/>
  <c r="GS2893" i="20"/>
  <c r="GQ1920" i="20"/>
  <c r="GV99" i="20"/>
  <c r="GT2796" i="20"/>
  <c r="GQ2453" i="20"/>
  <c r="GS495" i="20"/>
  <c r="GQ258" i="20"/>
  <c r="GQ3281" i="20"/>
  <c r="GQ1322" i="20"/>
  <c r="GR780" i="20"/>
  <c r="GR3532" i="20"/>
  <c r="GT2945" i="20"/>
  <c r="GQ57" i="20"/>
  <c r="GW840" i="20"/>
  <c r="GR3099" i="20"/>
  <c r="GP1837" i="20"/>
  <c r="GW1232" i="20"/>
  <c r="GQ3521" i="20"/>
  <c r="GT2331" i="20"/>
  <c r="GW1029" i="20"/>
  <c r="GS935" i="20"/>
  <c r="GV2704" i="20"/>
  <c r="GP738" i="20"/>
  <c r="GS1178" i="20"/>
  <c r="GP2883" i="20"/>
  <c r="GR3993" i="20"/>
  <c r="GS1145" i="20"/>
  <c r="GV1783" i="20"/>
  <c r="GS3569" i="20"/>
  <c r="GS95" i="20"/>
  <c r="GP443" i="20"/>
  <c r="GX3147" i="20"/>
  <c r="GW2422" i="20"/>
  <c r="GS2677" i="20"/>
  <c r="GQ590" i="20"/>
  <c r="GT677" i="20"/>
  <c r="GW234" i="20"/>
  <c r="GX1582" i="20"/>
  <c r="GU2385" i="20"/>
  <c r="GP1591" i="20"/>
  <c r="GT974" i="20"/>
  <c r="GS1102" i="20"/>
  <c r="GU3421" i="20"/>
  <c r="GV3699" i="20"/>
  <c r="GW3658" i="20"/>
  <c r="GS231" i="20"/>
  <c r="GW3210" i="20"/>
  <c r="GX1729" i="20"/>
  <c r="GS1015" i="20"/>
  <c r="GQ1975" i="20"/>
  <c r="GT2155" i="20"/>
  <c r="GP439" i="20"/>
  <c r="GU2586" i="20"/>
  <c r="GR1029" i="20"/>
  <c r="GU3657" i="20"/>
  <c r="GT496" i="20"/>
  <c r="GS995" i="20"/>
  <c r="GV1746" i="20"/>
  <c r="GS1115" i="20"/>
  <c r="GV3730" i="20"/>
  <c r="GT2229" i="20"/>
  <c r="GT232" i="20"/>
  <c r="GP3445" i="20"/>
  <c r="GX1351" i="20"/>
  <c r="GQ3723" i="20"/>
  <c r="GV986" i="20"/>
  <c r="GW3975" i="20"/>
  <c r="GR3577" i="20"/>
  <c r="GT1590" i="20"/>
  <c r="GV171" i="20"/>
  <c r="GW685" i="20"/>
  <c r="GT516" i="20"/>
  <c r="GV1634" i="20"/>
  <c r="GP2974" i="20"/>
  <c r="GS1099" i="20"/>
  <c r="GW921" i="20"/>
  <c r="GQ1278" i="20"/>
  <c r="GP3909" i="20"/>
  <c r="GR3844" i="20"/>
  <c r="GX3693" i="20"/>
  <c r="GS3469" i="20"/>
  <c r="GV546" i="20"/>
  <c r="GX526" i="20"/>
  <c r="GX2209" i="20"/>
  <c r="GQ2425" i="20"/>
  <c r="GW152" i="20"/>
  <c r="GR6" i="20"/>
  <c r="GQ1352" i="20"/>
  <c r="GX2701" i="20"/>
  <c r="GR3253" i="20"/>
  <c r="GP1799" i="20"/>
  <c r="GS305" i="20"/>
  <c r="GQ368" i="20"/>
  <c r="GS253" i="20"/>
  <c r="GS1864" i="20"/>
  <c r="GT1985" i="20"/>
  <c r="GT2805" i="20"/>
  <c r="GX3557" i="20"/>
  <c r="GR2943" i="20"/>
  <c r="GW1611" i="20"/>
  <c r="GQ1922" i="20"/>
  <c r="GQ1746" i="20"/>
  <c r="GU2215" i="20"/>
  <c r="GS3402" i="20"/>
  <c r="GR1589" i="20"/>
  <c r="GU931" i="20"/>
  <c r="GX2811" i="20"/>
  <c r="GV3079" i="20"/>
  <c r="GW1322" i="20"/>
  <c r="GW1483" i="20"/>
  <c r="GP2030" i="20"/>
  <c r="GU1049" i="20"/>
  <c r="GW1505" i="20"/>
  <c r="GU2421" i="20"/>
  <c r="GW2015" i="20"/>
  <c r="GW3787" i="20"/>
  <c r="GX3520" i="20"/>
  <c r="GP1217" i="20"/>
  <c r="GR128" i="20"/>
  <c r="GP1763" i="20"/>
  <c r="GR1902" i="20"/>
  <c r="GV3749" i="20"/>
  <c r="GV3601" i="20"/>
  <c r="GW1970" i="20"/>
  <c r="GQ1317" i="20"/>
  <c r="GV1371" i="20"/>
  <c r="GS1293" i="20"/>
  <c r="GP358" i="20"/>
  <c r="GU3814" i="20"/>
  <c r="GR2010" i="20"/>
  <c r="GX568" i="20"/>
  <c r="GX3490" i="20"/>
  <c r="GP2551" i="20"/>
  <c r="GV372" i="20"/>
  <c r="GP2907" i="20"/>
  <c r="GW2185" i="20"/>
  <c r="GU1879" i="20"/>
  <c r="GP2659" i="20"/>
  <c r="GQ2250" i="20"/>
  <c r="GW1406" i="20"/>
  <c r="GS1376" i="20"/>
  <c r="GR978" i="20"/>
  <c r="GW1190" i="20"/>
  <c r="GX1299" i="20"/>
  <c r="GQ1706" i="20"/>
  <c r="GW603" i="20"/>
  <c r="GX2309" i="20"/>
  <c r="GS1106" i="20"/>
  <c r="GU2374" i="20"/>
  <c r="GS1353" i="20"/>
  <c r="GW2792" i="20"/>
  <c r="GT793" i="20"/>
  <c r="GP1674" i="20"/>
  <c r="GV3200" i="20"/>
  <c r="GW617" i="20"/>
  <c r="GR2562" i="20"/>
  <c r="GQ1011" i="20"/>
  <c r="GR1535" i="20"/>
  <c r="GV3793" i="20"/>
  <c r="GP1066" i="20"/>
  <c r="GU2681" i="20"/>
  <c r="GR638" i="20"/>
  <c r="GT3668" i="20"/>
  <c r="GQ579" i="20"/>
  <c r="GX711" i="20"/>
  <c r="GR3056" i="20"/>
  <c r="GU1003" i="20"/>
  <c r="GQ3595" i="20"/>
  <c r="GW3559" i="20"/>
  <c r="GT1449" i="20"/>
  <c r="GU3200" i="20"/>
  <c r="GX1153" i="20"/>
  <c r="GX1049" i="20"/>
  <c r="GX1911" i="20"/>
  <c r="GU3282" i="20"/>
  <c r="GV3316" i="20"/>
  <c r="GP2434" i="20"/>
  <c r="GV2598" i="20"/>
  <c r="GV3290" i="20"/>
  <c r="GW387" i="20"/>
  <c r="GV2736" i="20"/>
  <c r="GP1036" i="20"/>
  <c r="GU1170" i="20"/>
  <c r="GU2091" i="20"/>
  <c r="GU576" i="20"/>
  <c r="GR3758" i="20"/>
  <c r="GU3808" i="20"/>
  <c r="GX3233" i="20"/>
  <c r="GX3677" i="20"/>
  <c r="GR1789" i="20"/>
  <c r="GW947" i="20"/>
  <c r="GT3855" i="20"/>
  <c r="GX1026" i="20"/>
  <c r="GQ2035" i="20"/>
  <c r="GU2919" i="20"/>
  <c r="GP8" i="20"/>
  <c r="GR1395" i="20"/>
  <c r="GQ3371" i="20"/>
  <c r="GR2284" i="20"/>
  <c r="GR3331" i="20"/>
  <c r="GX3454" i="20"/>
  <c r="GU3090" i="20"/>
  <c r="GW2692" i="20"/>
  <c r="GU3648" i="20"/>
  <c r="GU1873" i="20"/>
  <c r="GU28" i="20"/>
  <c r="GQ842" i="20"/>
  <c r="GW1355" i="20"/>
  <c r="GQ2688" i="20"/>
  <c r="GT1683" i="20"/>
  <c r="GP1410" i="20"/>
  <c r="GP3751" i="20"/>
  <c r="GV1516" i="20"/>
  <c r="GU657" i="20"/>
  <c r="GP6" i="20"/>
  <c r="GT3664" i="20"/>
  <c r="GV3116" i="20"/>
  <c r="GW3212" i="20"/>
  <c r="GV3332" i="20"/>
  <c r="GS3486" i="20"/>
  <c r="GQ2584" i="20"/>
  <c r="GX2714" i="20"/>
  <c r="GW86" i="20"/>
  <c r="GR2147" i="20"/>
  <c r="GT271" i="20"/>
  <c r="GS3980" i="20"/>
  <c r="GV1778" i="20"/>
  <c r="GP2509" i="20"/>
  <c r="GP1434" i="20"/>
  <c r="GP892" i="20"/>
  <c r="GV3286" i="20"/>
  <c r="GQ762" i="20"/>
  <c r="GS92" i="20"/>
  <c r="GU233" i="20"/>
  <c r="GU3218" i="20"/>
  <c r="GV1660" i="20"/>
  <c r="GX480" i="20"/>
  <c r="GW2645" i="20"/>
  <c r="GP2822" i="20"/>
  <c r="GR2882" i="20"/>
  <c r="GV2284" i="20"/>
  <c r="GR2770" i="20"/>
  <c r="GX3311" i="20"/>
  <c r="GT1927" i="20"/>
  <c r="GV865" i="20"/>
  <c r="GU3792" i="20"/>
  <c r="GR408" i="20"/>
  <c r="GV840" i="20"/>
  <c r="GP1848" i="20"/>
  <c r="GP407" i="20"/>
  <c r="GX146" i="20"/>
  <c r="GX2100" i="20"/>
  <c r="GS1519" i="20"/>
  <c r="GQ2903" i="20"/>
  <c r="GQ654" i="20"/>
  <c r="GT3713" i="20"/>
  <c r="GT1201" i="20"/>
  <c r="GP284" i="20"/>
  <c r="GQ3905" i="20"/>
  <c r="GR667" i="20"/>
  <c r="GX1145" i="20"/>
  <c r="GQ2072" i="20"/>
  <c r="GX3870" i="20"/>
  <c r="GR1118" i="20"/>
  <c r="GV3012" i="20"/>
  <c r="GT345" i="20"/>
  <c r="GT2329" i="20"/>
  <c r="GU1972" i="20"/>
  <c r="GW3761" i="20"/>
  <c r="GR3075" i="20"/>
  <c r="GW3394" i="20"/>
  <c r="GW1987" i="20"/>
  <c r="GR2820" i="20"/>
  <c r="GT1418" i="20"/>
  <c r="GX2250" i="20"/>
  <c r="GQ906" i="20"/>
  <c r="GQ1370" i="20"/>
  <c r="GW3986" i="20"/>
  <c r="GQ1877" i="20"/>
  <c r="GT3773" i="20"/>
  <c r="GW773" i="20"/>
  <c r="GR3748" i="20"/>
  <c r="GQ2088" i="20"/>
  <c r="GT2536" i="20"/>
  <c r="GU574" i="20"/>
  <c r="GV3722" i="20"/>
  <c r="GS384" i="20"/>
  <c r="GR3424" i="20"/>
  <c r="GT792" i="20"/>
  <c r="GS880" i="20"/>
  <c r="GS497" i="20"/>
  <c r="GV223" i="20"/>
  <c r="GU122" i="20"/>
  <c r="GR418" i="20"/>
  <c r="GX1994" i="20"/>
  <c r="GP2730" i="20"/>
  <c r="GX3910" i="20"/>
  <c r="GV1734" i="20"/>
  <c r="GP1680" i="20"/>
  <c r="GQ2107" i="20"/>
  <c r="GU1401" i="20"/>
  <c r="GQ794" i="20"/>
  <c r="GW3469" i="20"/>
  <c r="GQ875" i="20"/>
  <c r="GR2852" i="20"/>
  <c r="GP3553" i="20"/>
  <c r="GR2693" i="20"/>
  <c r="GX3453" i="20"/>
  <c r="GX3738" i="20"/>
  <c r="GV3565" i="20"/>
  <c r="GW3817" i="20"/>
  <c r="GP3340" i="20"/>
  <c r="GX918" i="20"/>
  <c r="GS1027" i="20"/>
  <c r="GW1079" i="20"/>
  <c r="GX2394" i="20"/>
  <c r="GP2666" i="20"/>
  <c r="GX219" i="20"/>
  <c r="GQ2892" i="20"/>
  <c r="GW1484" i="20"/>
  <c r="GV3854" i="20"/>
  <c r="GX3859" i="20"/>
  <c r="GW1584" i="20"/>
  <c r="GU132" i="20"/>
  <c r="GU2953" i="20"/>
  <c r="GQ3733" i="20"/>
  <c r="GP3776" i="20"/>
  <c r="GQ1285" i="20"/>
  <c r="GP345" i="20"/>
  <c r="GT377" i="20"/>
  <c r="GU1248" i="20"/>
  <c r="GX2531" i="20"/>
  <c r="GU3732" i="20"/>
  <c r="GS2978" i="20"/>
  <c r="GW1324" i="20"/>
  <c r="GV1339" i="20"/>
  <c r="GW3235" i="20"/>
  <c r="GU2279" i="20"/>
  <c r="GW3397" i="20"/>
  <c r="GV796" i="20"/>
  <c r="GV2999" i="20"/>
  <c r="GX2284" i="20"/>
  <c r="GV1817" i="20"/>
  <c r="GP1796" i="20"/>
  <c r="GP3136" i="20"/>
  <c r="GT2792" i="20"/>
  <c r="GR2065" i="20"/>
  <c r="GV3830" i="20"/>
  <c r="GP3708" i="20"/>
  <c r="GT1168" i="20"/>
  <c r="GV2585" i="20"/>
  <c r="GW1476" i="20"/>
  <c r="GX2143" i="20"/>
  <c r="GS2988" i="20"/>
  <c r="GW2666" i="20"/>
  <c r="GU1621" i="20"/>
  <c r="GU1473" i="20"/>
  <c r="GT2782" i="20"/>
  <c r="GW648" i="20"/>
  <c r="GQ3231" i="20"/>
  <c r="GR2686" i="20"/>
  <c r="GP970" i="20"/>
  <c r="GW1442" i="20"/>
  <c r="GU2284" i="20"/>
  <c r="GR673" i="20"/>
  <c r="GX2315" i="20"/>
  <c r="GQ440" i="20"/>
  <c r="GS2144" i="20"/>
  <c r="GW2104" i="20"/>
  <c r="GR2599" i="20"/>
  <c r="GQ2740" i="20"/>
  <c r="GR1563" i="20"/>
  <c r="GW650" i="20"/>
  <c r="GS346" i="20"/>
  <c r="GS350" i="20"/>
  <c r="GS3729" i="20"/>
  <c r="GQ578" i="20"/>
  <c r="GP3130" i="20"/>
  <c r="GS1403" i="20"/>
  <c r="GW2455" i="20"/>
  <c r="GU3341" i="20"/>
  <c r="GU3604" i="20"/>
  <c r="GQ3914" i="20"/>
  <c r="GT2161" i="20"/>
  <c r="GU1040" i="20"/>
  <c r="GX1445" i="20"/>
  <c r="GR2168" i="20"/>
  <c r="GP3694" i="20"/>
  <c r="GU3891" i="20"/>
  <c r="GV2896" i="20"/>
  <c r="GT3850" i="20"/>
  <c r="GX3189" i="20"/>
  <c r="GV2714" i="20"/>
  <c r="GS42" i="20"/>
  <c r="GS1235" i="20"/>
  <c r="GS825" i="20"/>
  <c r="GR2368" i="20"/>
  <c r="GT2201" i="20"/>
  <c r="GW2173" i="20"/>
  <c r="GQ1887" i="20"/>
  <c r="GQ2300" i="20"/>
  <c r="GV3021" i="20"/>
  <c r="GQ1633" i="20"/>
  <c r="GS3785" i="20"/>
  <c r="GU41" i="20"/>
  <c r="GU3532" i="20"/>
  <c r="GT3631" i="20"/>
  <c r="GS3370" i="20"/>
  <c r="GR1801" i="20"/>
  <c r="GW284" i="20"/>
  <c r="GU2662" i="20"/>
  <c r="GV1513" i="20"/>
  <c r="GU3222" i="20"/>
  <c r="GW959" i="20"/>
  <c r="GU3278" i="20"/>
  <c r="GP1757" i="20"/>
  <c r="GU3072" i="20"/>
  <c r="GP835" i="20"/>
  <c r="GX853" i="20"/>
  <c r="GT3945" i="20"/>
  <c r="GT2217" i="20"/>
  <c r="GW1385" i="20"/>
  <c r="GT1206" i="20"/>
  <c r="GP1629" i="20"/>
  <c r="GS3686" i="20"/>
  <c r="GT1435" i="20"/>
  <c r="GV665" i="20"/>
  <c r="GR3838" i="20"/>
  <c r="GR2582" i="20"/>
  <c r="GU3875" i="20"/>
  <c r="GP3099" i="20"/>
  <c r="GT2211" i="20"/>
  <c r="GX2793" i="20"/>
  <c r="GP1304" i="20"/>
  <c r="GQ1718" i="20"/>
  <c r="GQ2982" i="20"/>
  <c r="GW1425" i="20"/>
  <c r="GW52" i="20"/>
  <c r="GU3599" i="20"/>
  <c r="GU2184" i="20"/>
  <c r="GW1687" i="20"/>
  <c r="GQ3123" i="20"/>
  <c r="GT725" i="20"/>
  <c r="GV2380" i="20"/>
  <c r="GR2174" i="20"/>
  <c r="GQ3039" i="20"/>
  <c r="GX2814" i="20"/>
  <c r="GX2893" i="20"/>
  <c r="GX3300" i="20"/>
  <c r="GR80" i="20"/>
  <c r="GW2693" i="20"/>
  <c r="GR3196" i="20"/>
  <c r="GR1347" i="20"/>
  <c r="GV3318" i="20"/>
  <c r="GU1260" i="20"/>
  <c r="GR3352" i="20"/>
  <c r="GV1919" i="20"/>
  <c r="GX3129" i="20"/>
  <c r="GP2930" i="20"/>
  <c r="GP1528" i="20"/>
  <c r="GU1062" i="20"/>
  <c r="GS1799" i="20"/>
  <c r="GX3257" i="20"/>
  <c r="GX1198" i="20"/>
  <c r="GP1678" i="20"/>
  <c r="GU1516" i="20"/>
  <c r="GU3763" i="20"/>
  <c r="GV848" i="20"/>
  <c r="GR1203" i="20"/>
  <c r="GV1357" i="20"/>
  <c r="GX3178" i="20"/>
  <c r="GV1698" i="20"/>
  <c r="GP2906" i="20"/>
  <c r="GP3150" i="20"/>
  <c r="GX70" i="20"/>
  <c r="GU388" i="20"/>
  <c r="GS3908" i="20"/>
  <c r="GW2360" i="20"/>
  <c r="GP1691" i="20"/>
  <c r="GW3109" i="20"/>
  <c r="GR2907" i="20"/>
  <c r="GP1227" i="20"/>
  <c r="GV3937" i="20"/>
  <c r="GP399" i="20"/>
  <c r="GP692" i="20"/>
  <c r="GS3094" i="20"/>
  <c r="GW3477" i="20"/>
  <c r="GU813" i="20"/>
  <c r="GT191" i="20"/>
  <c r="GV145" i="20"/>
  <c r="GW2387" i="20"/>
  <c r="GV2683" i="20"/>
  <c r="GW1926" i="20"/>
  <c r="GP2116" i="20"/>
  <c r="GR1635" i="20"/>
  <c r="GW2427" i="20"/>
  <c r="GR1462" i="20"/>
  <c r="GX3485" i="20"/>
  <c r="GV687" i="20"/>
  <c r="GW1683" i="20"/>
  <c r="GP2844" i="20"/>
  <c r="GT3936" i="20"/>
  <c r="GV3009" i="20"/>
  <c r="GW995" i="20"/>
  <c r="GQ2532" i="20"/>
  <c r="GV2281" i="20"/>
  <c r="GX1562" i="20"/>
  <c r="GV273" i="20"/>
  <c r="GR914" i="20"/>
  <c r="GT615" i="20"/>
  <c r="GX3528" i="20"/>
  <c r="GT2995" i="20"/>
  <c r="GX352" i="20"/>
  <c r="GP200" i="20"/>
  <c r="GP3100" i="20"/>
  <c r="GW3025" i="20"/>
  <c r="GV1840" i="20"/>
  <c r="GX1791" i="20"/>
  <c r="GW2834" i="20"/>
  <c r="GS2239" i="20"/>
  <c r="GW365" i="20"/>
  <c r="GT639" i="20"/>
  <c r="GS2654" i="20"/>
  <c r="GU1075" i="20"/>
  <c r="GX3508" i="20"/>
  <c r="GU1658" i="20"/>
  <c r="GR3742" i="20"/>
  <c r="GV3764" i="20"/>
  <c r="GQ2649" i="20"/>
  <c r="GX2707" i="20"/>
  <c r="GU1341" i="20"/>
  <c r="GU3540" i="20"/>
  <c r="GW1273" i="20"/>
  <c r="GR2470" i="20"/>
  <c r="GT3420" i="20"/>
  <c r="GT718" i="20"/>
  <c r="GQ2666" i="20"/>
  <c r="GX3500" i="20"/>
  <c r="GW2686" i="20"/>
  <c r="GU1193" i="20"/>
  <c r="GT2295" i="20"/>
  <c r="GW1642" i="20"/>
  <c r="GW2155" i="20"/>
  <c r="GV4003" i="20"/>
  <c r="GX1506" i="20"/>
  <c r="GU2353" i="20"/>
  <c r="GP2869" i="20"/>
  <c r="GS3175" i="20"/>
  <c r="GW3531" i="20"/>
  <c r="GS3363" i="20"/>
  <c r="GT1668" i="20"/>
  <c r="GR1999" i="20"/>
  <c r="GW1160" i="20"/>
  <c r="GT1943" i="20"/>
  <c r="GP2917" i="20"/>
  <c r="GW2593" i="20"/>
  <c r="GP928" i="20"/>
  <c r="GR1675" i="20"/>
  <c r="GT3469" i="20"/>
  <c r="GT2639" i="20"/>
  <c r="GP2565" i="20"/>
  <c r="GP1790" i="20"/>
  <c r="GQ481" i="20"/>
  <c r="GX1944" i="20"/>
  <c r="GX3904" i="20"/>
  <c r="GX847" i="20"/>
  <c r="GQ3975" i="20"/>
  <c r="GV352" i="20"/>
  <c r="GQ1738" i="20"/>
  <c r="GR3934" i="20"/>
  <c r="GV1078" i="20"/>
  <c r="GU2131" i="20"/>
  <c r="GS1236" i="20"/>
  <c r="GS3449" i="20"/>
  <c r="GX2432" i="20"/>
  <c r="GW1212" i="20"/>
  <c r="GW2598" i="20"/>
  <c r="GP2022" i="20"/>
  <c r="GW488" i="20"/>
  <c r="GU289" i="20"/>
  <c r="GU421" i="20"/>
  <c r="GW327" i="20"/>
  <c r="GR1611" i="20"/>
  <c r="GV183" i="20"/>
  <c r="GV1288" i="20"/>
  <c r="GU225" i="20"/>
  <c r="GR2367" i="20"/>
  <c r="GQ1303" i="20"/>
  <c r="GQ3753" i="20"/>
  <c r="GW3791" i="20"/>
  <c r="GU1168" i="20"/>
  <c r="GR541" i="20"/>
  <c r="GP744" i="20"/>
  <c r="GR2754" i="20"/>
  <c r="GT633" i="20"/>
  <c r="GV2620" i="20"/>
  <c r="GV2707" i="20"/>
  <c r="GP3803" i="20"/>
  <c r="GS1258" i="20"/>
  <c r="GP2253" i="20"/>
  <c r="GR464" i="20"/>
  <c r="GV350" i="20"/>
  <c r="GU1923" i="20"/>
  <c r="GR2497" i="20"/>
  <c r="GW990" i="20"/>
  <c r="GR1230" i="20"/>
  <c r="GQ2206" i="20"/>
  <c r="GR1367" i="20"/>
  <c r="GP694" i="20"/>
  <c r="GU1151" i="20"/>
  <c r="GU147" i="20"/>
  <c r="GX3477" i="20"/>
  <c r="GQ3836" i="20"/>
  <c r="GQ4001" i="20"/>
  <c r="GV2991" i="20"/>
  <c r="GP605" i="20"/>
  <c r="GP1750" i="20"/>
  <c r="GT2845" i="20"/>
  <c r="GX1896" i="20"/>
  <c r="GW3176" i="20"/>
  <c r="GX3351" i="20"/>
  <c r="GS1465" i="20"/>
  <c r="GW821" i="20"/>
  <c r="GP3748" i="20"/>
  <c r="GU455" i="20"/>
  <c r="GQ1209" i="20"/>
  <c r="GS238" i="20"/>
  <c r="GW3302" i="20"/>
  <c r="GV785" i="20"/>
  <c r="GP3976" i="20"/>
  <c r="GP1027" i="20"/>
  <c r="GP335" i="20"/>
  <c r="GT1653" i="20"/>
  <c r="GS1925" i="20"/>
  <c r="GX450" i="20"/>
  <c r="GS2249" i="20"/>
  <c r="GW250" i="20"/>
  <c r="GS957" i="20"/>
  <c r="GR2583" i="20"/>
  <c r="GW2893" i="20"/>
  <c r="GX2450" i="20"/>
  <c r="GQ2984" i="20"/>
  <c r="GV3813" i="20"/>
  <c r="GS551" i="20"/>
  <c r="GV1040" i="20"/>
  <c r="GS1665" i="20"/>
  <c r="GR1935" i="20"/>
  <c r="GQ1813" i="20"/>
  <c r="GS3471" i="20"/>
  <c r="GX3866" i="20"/>
  <c r="GX973" i="20"/>
  <c r="GX2590" i="20"/>
  <c r="GT691" i="20"/>
  <c r="GV1668" i="20"/>
  <c r="GT209" i="20"/>
  <c r="GU3612" i="20"/>
  <c r="GX2445" i="20"/>
  <c r="GW2890" i="20"/>
  <c r="GS1358" i="20"/>
  <c r="GT247" i="20"/>
  <c r="GU2450" i="20"/>
  <c r="GS3256" i="20"/>
  <c r="GR3840" i="20"/>
  <c r="GV863" i="20"/>
  <c r="GW881" i="20"/>
  <c r="GX2684" i="20"/>
  <c r="GQ165" i="20"/>
  <c r="GU471" i="20"/>
  <c r="GS1599" i="20"/>
  <c r="GX2795" i="20"/>
  <c r="GP2772" i="20"/>
  <c r="GS1709" i="20"/>
  <c r="GQ2070" i="20"/>
  <c r="GS1121" i="20"/>
  <c r="GR669" i="20"/>
  <c r="GR89" i="20"/>
  <c r="GP654" i="20"/>
  <c r="GW761" i="20"/>
  <c r="GU1794" i="20"/>
  <c r="GQ2351" i="20"/>
  <c r="GQ3761" i="20"/>
  <c r="GU1846" i="20"/>
  <c r="GS2035" i="20"/>
  <c r="GP1197" i="20"/>
  <c r="GV3343" i="20"/>
  <c r="GT1865" i="20"/>
  <c r="GQ3590" i="20"/>
  <c r="GS927" i="20"/>
  <c r="GU244" i="20"/>
  <c r="GQ2815" i="20"/>
  <c r="GQ924" i="20"/>
  <c r="GV2975" i="20"/>
  <c r="GU3359" i="20"/>
  <c r="GS3025" i="20"/>
  <c r="GR2849" i="20"/>
  <c r="GR3649" i="20"/>
  <c r="GX1430" i="20"/>
  <c r="GR3228" i="20"/>
  <c r="GU347" i="20"/>
  <c r="GS3492" i="20"/>
  <c r="GQ1020" i="20"/>
  <c r="GS88" i="20"/>
  <c r="GU3346" i="20"/>
  <c r="GV2402" i="20"/>
  <c r="GS3305" i="20"/>
  <c r="GR646" i="20"/>
  <c r="GW426" i="20"/>
  <c r="GP1886" i="20"/>
  <c r="GX3505" i="20"/>
  <c r="GV138" i="20"/>
  <c r="GT3228" i="20"/>
  <c r="GV2673" i="20"/>
  <c r="GV63" i="20"/>
  <c r="GW1280" i="20"/>
  <c r="GX1306" i="20"/>
  <c r="GW177" i="20"/>
  <c r="GX3161" i="20"/>
  <c r="GX1687" i="20"/>
  <c r="GW703" i="20"/>
  <c r="GR3756" i="20"/>
  <c r="GR2733" i="20"/>
  <c r="GX3002" i="20"/>
  <c r="GQ292" i="20"/>
  <c r="GP259" i="20"/>
  <c r="GR653" i="20"/>
  <c r="GQ1997" i="20"/>
  <c r="GQ1160" i="20"/>
  <c r="GR2859" i="20"/>
  <c r="GQ2341" i="20"/>
  <c r="GS466" i="20"/>
  <c r="GX2858" i="20"/>
  <c r="GW1383" i="20"/>
  <c r="GQ2519" i="20"/>
  <c r="GQ3508" i="20"/>
  <c r="GS1839" i="20"/>
  <c r="GV3538" i="20"/>
  <c r="GU85" i="20"/>
  <c r="GQ1358" i="20"/>
  <c r="GU2198" i="20"/>
  <c r="GQ677" i="20"/>
  <c r="GP1935" i="20"/>
  <c r="GP3134" i="20"/>
  <c r="GR1859" i="20"/>
  <c r="GR441" i="20"/>
  <c r="GW2743" i="20"/>
  <c r="GX42" i="20"/>
  <c r="GP2197" i="20"/>
  <c r="GW604" i="20"/>
  <c r="GS3273" i="20"/>
  <c r="GT304" i="20"/>
  <c r="GW2770" i="20"/>
  <c r="GR2656" i="20"/>
  <c r="GS3944" i="20"/>
  <c r="GS31" i="20"/>
  <c r="GT2114" i="20"/>
  <c r="GW441" i="20"/>
  <c r="GR887" i="20"/>
  <c r="GS1792" i="20"/>
  <c r="GW3841" i="20"/>
  <c r="GQ1513" i="20"/>
  <c r="GU1779" i="20"/>
  <c r="GU76" i="20"/>
  <c r="GR749" i="20"/>
  <c r="GU876" i="20"/>
  <c r="GT2580" i="20"/>
  <c r="GV2694" i="20"/>
  <c r="GS3665" i="20"/>
  <c r="GR858" i="20"/>
  <c r="GR1785" i="20"/>
  <c r="GU2504" i="20"/>
  <c r="GX1288" i="20"/>
  <c r="GS2350" i="20"/>
  <c r="GR3955" i="20"/>
  <c r="GP2270" i="20"/>
  <c r="GT550" i="20"/>
  <c r="GT761" i="20"/>
  <c r="GU3505" i="20"/>
  <c r="GV1245" i="20"/>
  <c r="GS2255" i="20"/>
  <c r="GS1189" i="20"/>
  <c r="GR2447" i="20"/>
  <c r="GU3739" i="20"/>
  <c r="GU1770" i="20"/>
  <c r="GP971" i="20"/>
  <c r="GS763" i="20"/>
  <c r="GX2019" i="20"/>
  <c r="GU3289" i="20"/>
  <c r="GR1874" i="20"/>
  <c r="GP1715" i="20"/>
  <c r="GX216" i="20"/>
  <c r="GQ3899" i="20"/>
  <c r="GS309" i="20"/>
  <c r="GX3239" i="20"/>
  <c r="GP3945" i="20"/>
  <c r="GP543" i="20"/>
  <c r="GV64" i="20"/>
  <c r="GX1871" i="20"/>
  <c r="GT3231" i="20"/>
  <c r="GR33" i="20"/>
  <c r="GV2945" i="20"/>
  <c r="GX2770" i="20"/>
  <c r="GV2178" i="20"/>
  <c r="GP1644" i="20"/>
  <c r="GT2754" i="20"/>
  <c r="GT3494" i="20"/>
  <c r="GR1629" i="20"/>
  <c r="GP2736" i="20"/>
  <c r="GW2299" i="20"/>
  <c r="GU1389" i="20"/>
  <c r="GQ682" i="20"/>
  <c r="GP3929" i="20"/>
  <c r="GX1927" i="20"/>
  <c r="GQ55" i="20"/>
  <c r="GQ3411" i="20"/>
  <c r="GR2894" i="20"/>
  <c r="GP3610" i="20"/>
  <c r="GT1585" i="20"/>
  <c r="GT1544" i="20"/>
  <c r="GR801" i="20"/>
  <c r="GQ950" i="20"/>
  <c r="GW3296" i="20"/>
  <c r="GR3432" i="20"/>
  <c r="GP3854" i="20"/>
  <c r="GT748" i="20"/>
  <c r="GS2850" i="20"/>
  <c r="GU1406" i="20"/>
  <c r="GX441" i="20"/>
  <c r="GW498" i="20"/>
  <c r="GW2762" i="20"/>
  <c r="GX1881" i="20"/>
  <c r="GV767" i="20"/>
  <c r="GR3520" i="20"/>
  <c r="GP633" i="20"/>
  <c r="GS719" i="20"/>
  <c r="GS182" i="20"/>
  <c r="GW2961" i="20"/>
  <c r="GU154" i="20"/>
  <c r="GW3297" i="20"/>
  <c r="GR3894" i="20"/>
  <c r="GT2937" i="20"/>
  <c r="GV3806" i="20"/>
  <c r="GV2205" i="20"/>
  <c r="GS313" i="20"/>
  <c r="GQ3318" i="20"/>
  <c r="GQ92" i="20"/>
  <c r="GT1245" i="20"/>
  <c r="GW3082" i="20"/>
  <c r="GR1446" i="20"/>
  <c r="GW3078" i="20"/>
  <c r="GX641" i="20"/>
  <c r="GP2592" i="20"/>
  <c r="GX2477" i="20"/>
  <c r="GT2164" i="20"/>
  <c r="GT2537" i="20"/>
  <c r="GV97" i="20"/>
  <c r="GU1845" i="20"/>
  <c r="GQ1158" i="20"/>
  <c r="GV668" i="20"/>
  <c r="GP1415" i="20"/>
  <c r="GW1507" i="20"/>
  <c r="GX1844" i="20"/>
  <c r="GW3117" i="20"/>
  <c r="GX888" i="20"/>
  <c r="GV2624" i="20"/>
  <c r="GR3814" i="20"/>
  <c r="GU3669" i="20"/>
  <c r="GR1963" i="20"/>
  <c r="GV463" i="20"/>
  <c r="GV2925" i="20"/>
  <c r="GT3416" i="20"/>
  <c r="GP850" i="20"/>
  <c r="GX2836" i="20"/>
  <c r="GR3351" i="20"/>
  <c r="GV1453" i="20"/>
  <c r="GX3215" i="20"/>
  <c r="GW328" i="20"/>
  <c r="GX767" i="20"/>
  <c r="GP141" i="20"/>
  <c r="GU2947" i="20"/>
  <c r="GX2148" i="20"/>
  <c r="GX1006" i="20"/>
  <c r="GV51" i="20"/>
  <c r="GW3434" i="20"/>
  <c r="GS1594" i="20"/>
  <c r="GX2986" i="20"/>
  <c r="GW1502" i="20"/>
  <c r="GV2802" i="20"/>
  <c r="GV2746" i="20"/>
  <c r="GW2304" i="20"/>
  <c r="GS249" i="20"/>
  <c r="GQ1287" i="20"/>
  <c r="GU2559" i="20"/>
  <c r="GS3101" i="20"/>
  <c r="GU295" i="20"/>
  <c r="GR554" i="20"/>
  <c r="GX2995" i="20"/>
  <c r="GX1971" i="20"/>
  <c r="GS1823" i="20"/>
  <c r="GT2857" i="20"/>
  <c r="GU3858" i="20"/>
  <c r="GR2292" i="20"/>
  <c r="GW2624" i="20"/>
  <c r="GR2019" i="20"/>
  <c r="GW1209" i="20"/>
  <c r="GR3175" i="20"/>
  <c r="GT3391" i="20"/>
  <c r="GR3713" i="20"/>
  <c r="GP1465" i="20"/>
  <c r="GP2927" i="20"/>
  <c r="GQ2524" i="20"/>
  <c r="GP2503" i="20"/>
  <c r="GU1703" i="20"/>
  <c r="GU1864" i="20"/>
  <c r="GU1587" i="20"/>
  <c r="GT479" i="20"/>
  <c r="GQ360" i="20"/>
  <c r="GR1282" i="20"/>
  <c r="GV2756" i="20"/>
  <c r="GW3426" i="20"/>
  <c r="GU1508" i="20"/>
  <c r="GV2742" i="20"/>
  <c r="GQ3502" i="20"/>
  <c r="GW2782" i="20"/>
  <c r="GT3723" i="20"/>
  <c r="GS2800" i="20"/>
  <c r="GV3916" i="20"/>
  <c r="GU3415" i="20"/>
  <c r="GU3785" i="20"/>
  <c r="GQ1172" i="20"/>
  <c r="GR1608" i="20"/>
  <c r="GR1061" i="20"/>
  <c r="GP522" i="20"/>
  <c r="GS1148" i="20"/>
  <c r="GS3746" i="20"/>
  <c r="GW3338" i="20"/>
  <c r="GX1298" i="20"/>
  <c r="GP1316" i="20"/>
  <c r="GS1657" i="20"/>
  <c r="GP2559" i="20"/>
  <c r="GV2106" i="20"/>
  <c r="GS3241" i="20"/>
  <c r="GW2219" i="20"/>
  <c r="GT710" i="20"/>
  <c r="GT412" i="20"/>
  <c r="GU458" i="20"/>
  <c r="GP1350" i="20"/>
  <c r="GQ3492" i="20"/>
  <c r="GQ1767" i="20"/>
  <c r="GT1955" i="20"/>
  <c r="GQ3178" i="20"/>
  <c r="GP2809" i="20"/>
  <c r="GU187" i="20"/>
  <c r="GV3213" i="20"/>
  <c r="GS924" i="20"/>
  <c r="GQ1041" i="20"/>
  <c r="GX2087" i="20"/>
  <c r="GT71" i="20"/>
  <c r="GU1014" i="20"/>
  <c r="GT1870" i="20"/>
  <c r="GU402" i="20"/>
  <c r="GT760" i="20"/>
  <c r="GU3413" i="20"/>
  <c r="GR3589" i="20"/>
  <c r="GX2399" i="20"/>
  <c r="GV718" i="20"/>
  <c r="GU411" i="20"/>
  <c r="GS3611" i="20"/>
  <c r="GV2431" i="20"/>
  <c r="GP1235" i="20"/>
  <c r="GP3412" i="20"/>
  <c r="GQ2104" i="20"/>
  <c r="GQ3907" i="20"/>
  <c r="GR271" i="20"/>
  <c r="GP729" i="20"/>
  <c r="GV2142" i="20"/>
  <c r="GU3896" i="20"/>
  <c r="GU459" i="20"/>
  <c r="GP2462" i="20"/>
  <c r="GR3826" i="20"/>
  <c r="GU3195" i="20"/>
  <c r="GT371" i="20"/>
  <c r="GU570" i="20"/>
  <c r="GS1469" i="20"/>
  <c r="GQ1964" i="20"/>
  <c r="GS3104" i="20"/>
  <c r="GP2384" i="20"/>
  <c r="GV999" i="20"/>
  <c r="GS2815" i="20"/>
  <c r="GV2547" i="20"/>
  <c r="GR694" i="20"/>
  <c r="GS3875" i="20"/>
  <c r="GW3807" i="20"/>
  <c r="GU3027" i="20"/>
  <c r="GU78" i="20"/>
  <c r="GX2440" i="20"/>
  <c r="GT1387" i="20"/>
  <c r="GU2493" i="20"/>
  <c r="GX3322" i="20"/>
  <c r="GP1948" i="20"/>
  <c r="GP488" i="20"/>
  <c r="GX2494" i="20"/>
  <c r="GU3731" i="20"/>
  <c r="GQ2977" i="20"/>
  <c r="GU3664" i="20"/>
  <c r="GW1092" i="20"/>
  <c r="GU1529" i="20"/>
  <c r="GS3352" i="20"/>
  <c r="GX120" i="20"/>
  <c r="GP2488" i="20"/>
  <c r="GS3520" i="20"/>
  <c r="GU1481" i="20"/>
  <c r="GU2912" i="20"/>
  <c r="GR2374" i="20"/>
  <c r="GP784" i="20"/>
  <c r="GQ2961" i="20"/>
  <c r="GW2843" i="20"/>
  <c r="GV3648" i="20"/>
  <c r="GP787" i="20"/>
  <c r="GR16" i="20"/>
  <c r="GV2241" i="20"/>
  <c r="GS1762" i="20"/>
  <c r="GU1324" i="20"/>
  <c r="GQ1082" i="20"/>
  <c r="GT322" i="20"/>
  <c r="GU327" i="20"/>
  <c r="GR3780" i="20"/>
  <c r="GT2241" i="20"/>
  <c r="GV3183" i="20"/>
  <c r="GQ2514" i="20"/>
  <c r="GS2477" i="20"/>
  <c r="GS1952" i="20"/>
  <c r="GU2906" i="20"/>
  <c r="GW1168" i="20"/>
  <c r="GV598" i="20"/>
  <c r="GP2977" i="20"/>
  <c r="GV3776" i="20"/>
  <c r="GR1093" i="20"/>
  <c r="GX3175" i="20"/>
  <c r="GW1331" i="20"/>
  <c r="GS923" i="20"/>
  <c r="GT2855" i="20"/>
  <c r="GW3002" i="20"/>
  <c r="GX2193" i="20"/>
  <c r="GX3271" i="20"/>
  <c r="GT3658" i="20"/>
  <c r="GT1172" i="20"/>
  <c r="GW149" i="20"/>
  <c r="GP264" i="20"/>
  <c r="GP3740" i="20"/>
  <c r="GW2323" i="20"/>
  <c r="GW473" i="20"/>
  <c r="GV3134" i="20"/>
  <c r="GR2675" i="20"/>
  <c r="GX1805" i="20"/>
  <c r="GP2408" i="20"/>
  <c r="GS414" i="20"/>
  <c r="GX1662" i="20"/>
  <c r="GP1452" i="20"/>
  <c r="GP3906" i="20"/>
  <c r="GV2203" i="20"/>
  <c r="GR1383" i="20"/>
  <c r="GS2164" i="20"/>
  <c r="GU444" i="20"/>
  <c r="GR1341" i="20"/>
  <c r="GX224" i="20"/>
  <c r="GR2989" i="20"/>
  <c r="GT627" i="20"/>
  <c r="GX2170" i="20"/>
  <c r="GV3842" i="20"/>
  <c r="GP523" i="20"/>
  <c r="GU2873" i="20"/>
  <c r="GW1391" i="20"/>
  <c r="GW1217" i="20"/>
  <c r="GS278" i="20"/>
  <c r="GQ248" i="20"/>
  <c r="GT3958" i="20"/>
  <c r="GP3" i="20"/>
  <c r="GP1346" i="20"/>
  <c r="GU2820" i="20"/>
  <c r="GP90" i="20"/>
  <c r="GU2717" i="20"/>
  <c r="GX3946" i="20"/>
  <c r="GV2706" i="20"/>
  <c r="GX1311" i="20"/>
  <c r="GV2625" i="20"/>
  <c r="GQ322" i="20"/>
  <c r="GW2993" i="20"/>
  <c r="GT1465" i="20"/>
  <c r="GX1958" i="20"/>
  <c r="GS596" i="20"/>
  <c r="GP2543" i="20"/>
  <c r="GU3897" i="20"/>
  <c r="GP1172" i="20"/>
  <c r="GX1009" i="20"/>
  <c r="GU1969" i="20"/>
  <c r="GT3837" i="20"/>
  <c r="GS2520" i="20"/>
  <c r="GP757" i="20"/>
  <c r="GT2964" i="20"/>
  <c r="GU702" i="20"/>
  <c r="GR3072" i="20"/>
  <c r="GQ3808" i="20"/>
  <c r="GQ3687" i="20"/>
  <c r="GP3057" i="20"/>
  <c r="GQ204" i="20"/>
  <c r="GS846" i="20"/>
  <c r="GW3019" i="20"/>
  <c r="GV392" i="20"/>
  <c r="GQ1237" i="20"/>
  <c r="GP1422" i="20"/>
  <c r="GR1727" i="20"/>
  <c r="GS1095" i="20"/>
  <c r="GQ3209" i="20"/>
  <c r="GW8" i="20"/>
  <c r="GU3014" i="20"/>
  <c r="GT2832" i="20"/>
  <c r="GR1126" i="20"/>
  <c r="GQ270" i="20"/>
  <c r="GU1650" i="20"/>
  <c r="GW607" i="20"/>
  <c r="GX1979" i="20"/>
  <c r="GQ1903" i="20"/>
  <c r="GU4007" i="20"/>
  <c r="GV2507" i="20"/>
  <c r="GS336" i="20"/>
  <c r="GR204" i="20"/>
  <c r="GS1170" i="20"/>
  <c r="GR3143" i="20"/>
  <c r="GT3678" i="20"/>
  <c r="GR1907" i="20"/>
  <c r="GV3518" i="20"/>
  <c r="GR532" i="20"/>
  <c r="GT90" i="20"/>
  <c r="GW551" i="20"/>
  <c r="GQ477" i="20"/>
  <c r="GS1723" i="20"/>
  <c r="GS707" i="20"/>
  <c r="GR3193" i="20"/>
  <c r="GW3142" i="20"/>
  <c r="GT1957" i="20"/>
  <c r="GR117" i="20"/>
  <c r="GS2991" i="20"/>
  <c r="GQ26" i="20"/>
  <c r="GR122" i="20"/>
  <c r="GU862" i="20"/>
  <c r="GP166" i="20"/>
  <c r="GW2209" i="20"/>
  <c r="GT2523" i="20"/>
  <c r="GU3876" i="20"/>
  <c r="GR3567" i="20"/>
  <c r="GS838" i="20"/>
  <c r="GS2019" i="20"/>
  <c r="GS1496" i="20"/>
  <c r="GT2884" i="20"/>
  <c r="GT2576" i="20"/>
  <c r="GS929" i="20"/>
  <c r="GU3945" i="20"/>
  <c r="GR191" i="20"/>
  <c r="GR2410" i="20"/>
  <c r="GS3620" i="20"/>
  <c r="GT3764" i="20"/>
  <c r="GV2226" i="20"/>
  <c r="GP1980" i="20"/>
  <c r="GR1521" i="20"/>
  <c r="GQ1654" i="20"/>
  <c r="GS1949" i="20"/>
  <c r="GX2782" i="20"/>
  <c r="GQ688" i="20"/>
  <c r="GX3192" i="20"/>
  <c r="GS3019" i="20"/>
  <c r="GS2207" i="20"/>
  <c r="GP54" i="20"/>
  <c r="GS3608" i="20"/>
  <c r="GP2341" i="20"/>
  <c r="GW2706" i="20"/>
  <c r="GU777" i="20"/>
  <c r="GU292" i="20"/>
  <c r="GS113" i="20"/>
  <c r="GP2285" i="20"/>
  <c r="GT2385" i="20"/>
  <c r="GS1446" i="20"/>
  <c r="GU1811" i="20"/>
  <c r="GQ419" i="20"/>
  <c r="GT307" i="20"/>
  <c r="GX1338" i="20"/>
  <c r="GV3035" i="20"/>
  <c r="GQ3342" i="20"/>
  <c r="GR3163" i="20"/>
  <c r="GT1145" i="20"/>
  <c r="GW3916" i="20"/>
  <c r="GU921" i="20"/>
  <c r="GQ3223" i="20"/>
  <c r="GV482" i="20"/>
  <c r="GU1018" i="20"/>
  <c r="GX2585" i="20"/>
  <c r="GV2803" i="20"/>
  <c r="GV1960" i="20"/>
  <c r="GU2558" i="20"/>
  <c r="GS1070" i="20"/>
  <c r="GQ1314" i="20"/>
  <c r="GP3318" i="20"/>
  <c r="GR1136" i="20"/>
  <c r="GV2731" i="20"/>
  <c r="GS2485" i="20"/>
  <c r="GX2715" i="20"/>
  <c r="GP2383" i="20"/>
  <c r="GT1446" i="20"/>
  <c r="GP3300" i="20"/>
  <c r="GT2878" i="20"/>
  <c r="GX3130" i="20"/>
  <c r="GT3179" i="20"/>
  <c r="GS774" i="20"/>
  <c r="GP3899" i="20"/>
  <c r="GQ1380" i="20"/>
  <c r="GS3000" i="20"/>
  <c r="GT1184" i="20"/>
  <c r="GQ2387" i="20"/>
  <c r="GV1637" i="20"/>
  <c r="GV3682" i="20"/>
  <c r="GW2495" i="20"/>
  <c r="GU1640" i="20"/>
  <c r="GV523" i="20"/>
  <c r="GX3050" i="20"/>
  <c r="GP2957" i="20"/>
  <c r="GU3085" i="20"/>
  <c r="GU830" i="20"/>
  <c r="GW2700" i="20"/>
  <c r="GV2941" i="20"/>
  <c r="GV3737" i="20"/>
  <c r="GV3835" i="20"/>
  <c r="GW559" i="20"/>
  <c r="GX993" i="20"/>
  <c r="GP1734" i="20"/>
  <c r="GV517" i="20"/>
  <c r="GP239" i="20"/>
  <c r="GQ1936" i="20"/>
  <c r="GW3231" i="20"/>
  <c r="GX3585" i="20"/>
  <c r="GX3058" i="20"/>
  <c r="GR972" i="20"/>
  <c r="GX1914" i="20"/>
  <c r="GP2388" i="20"/>
  <c r="GV456" i="20"/>
  <c r="GX1409" i="20"/>
  <c r="GS933" i="20"/>
  <c r="GR1557" i="20"/>
  <c r="GP3759" i="20"/>
  <c r="GW1133" i="20"/>
  <c r="GX3932" i="20"/>
  <c r="GS2601" i="20"/>
  <c r="GU1475" i="20"/>
  <c r="GW1673" i="20"/>
  <c r="GP2356" i="20"/>
  <c r="GW952" i="20"/>
  <c r="GP3023" i="20"/>
  <c r="GQ2935" i="20"/>
  <c r="GV1805" i="20"/>
  <c r="GQ1281" i="20"/>
  <c r="GP2104" i="20"/>
  <c r="GS3606" i="20"/>
  <c r="GW3901" i="20"/>
  <c r="GQ2602" i="20"/>
  <c r="GX2255" i="20"/>
  <c r="GW2157" i="20"/>
  <c r="GQ1092" i="20"/>
  <c r="GR3160" i="20"/>
  <c r="GR50" i="20"/>
  <c r="GQ1328" i="20"/>
  <c r="GR3908" i="20"/>
  <c r="GP1816" i="20"/>
  <c r="GQ3412" i="20"/>
  <c r="GT2467" i="20"/>
  <c r="GQ996" i="20"/>
  <c r="GT383" i="20"/>
  <c r="GU2552" i="20"/>
  <c r="GX1336" i="20"/>
  <c r="GU1996" i="20"/>
  <c r="GX1460" i="20"/>
  <c r="GX2246" i="20"/>
  <c r="GV3174" i="20"/>
  <c r="GV1110" i="20"/>
  <c r="GT3794" i="20"/>
  <c r="GW600" i="20"/>
  <c r="GQ2526" i="20"/>
  <c r="GS3621" i="20"/>
  <c r="GW2950" i="20"/>
  <c r="GW2086" i="20"/>
  <c r="GR2536" i="20"/>
  <c r="GT2150" i="20"/>
  <c r="GS2871" i="20"/>
  <c r="GV1486" i="20"/>
  <c r="GT3011" i="20"/>
  <c r="GW1360" i="20"/>
  <c r="GW756" i="20"/>
  <c r="GU2367" i="20"/>
  <c r="GX2955" i="20"/>
  <c r="GS1108" i="20"/>
  <c r="GP3938" i="20"/>
  <c r="GT1661" i="20"/>
  <c r="GQ2898" i="20"/>
  <c r="GQ3081" i="20"/>
  <c r="GW707" i="20"/>
  <c r="GW3597" i="20"/>
  <c r="GW543" i="20"/>
  <c r="GS644" i="20"/>
  <c r="GU1225" i="20"/>
  <c r="GW3588" i="20"/>
  <c r="GU2512" i="20"/>
  <c r="GS3238" i="20"/>
  <c r="GP3989" i="20"/>
  <c r="GP2743" i="20"/>
  <c r="GS3999" i="20"/>
  <c r="GX2272" i="20"/>
  <c r="GT620" i="20"/>
  <c r="GW2216" i="20"/>
  <c r="GQ2870" i="20"/>
  <c r="GQ242" i="20"/>
  <c r="GR1226" i="20"/>
  <c r="GQ132" i="20"/>
  <c r="GS3290" i="20"/>
  <c r="GX2708" i="20"/>
  <c r="GR3089" i="20"/>
  <c r="GV1527" i="20"/>
  <c r="GU2365" i="20"/>
  <c r="GR3439" i="20"/>
  <c r="GV175" i="20"/>
  <c r="GT2544" i="20"/>
  <c r="GR2093" i="20"/>
  <c r="GT3543" i="20"/>
  <c r="GS911" i="20"/>
  <c r="GS3268" i="20"/>
  <c r="GQ2919" i="20"/>
  <c r="GW2959" i="20"/>
  <c r="GS3202" i="20"/>
  <c r="GS2049" i="20"/>
  <c r="GR120" i="20"/>
  <c r="GT3024" i="20"/>
  <c r="GX1761" i="20"/>
  <c r="GS1568" i="20"/>
  <c r="GT961" i="20"/>
  <c r="GU1034" i="20"/>
  <c r="GQ3348" i="20"/>
  <c r="GQ2042" i="20"/>
  <c r="GR2827" i="20"/>
  <c r="GS3136" i="20"/>
  <c r="GX2532" i="20"/>
  <c r="GT72" i="20"/>
  <c r="GQ2293" i="20"/>
  <c r="GU81" i="20"/>
  <c r="GW2702" i="20"/>
  <c r="GT1383" i="20"/>
  <c r="GP2089" i="20"/>
  <c r="GV2387" i="20"/>
  <c r="GS3285" i="20"/>
  <c r="GR1792" i="20"/>
  <c r="GP1030" i="20"/>
  <c r="GW1610" i="20"/>
  <c r="GQ2348" i="20"/>
  <c r="GV894" i="20"/>
  <c r="GR3084" i="20"/>
  <c r="GT2046" i="20"/>
  <c r="GU2134" i="20"/>
  <c r="GX354" i="20"/>
  <c r="GQ291" i="20"/>
  <c r="GP1727" i="20"/>
  <c r="GQ3110" i="20"/>
  <c r="GQ3057" i="20"/>
  <c r="GU556" i="20"/>
  <c r="GU804" i="20"/>
  <c r="GV2487" i="20"/>
  <c r="GR2442" i="20"/>
  <c r="GQ965" i="20"/>
  <c r="GQ1057" i="20"/>
  <c r="GS1251" i="20"/>
  <c r="GU3780" i="20"/>
  <c r="GT2177" i="20"/>
  <c r="GR2874" i="20"/>
  <c r="GX2518" i="20"/>
  <c r="GQ3439" i="20"/>
  <c r="GU2679" i="20"/>
  <c r="GV209" i="20"/>
  <c r="GT1954" i="20"/>
  <c r="GR2678" i="20"/>
  <c r="GP1097" i="20"/>
  <c r="GR3868" i="20"/>
  <c r="GT1113" i="20"/>
  <c r="GR3741" i="20"/>
  <c r="GV1530" i="20"/>
  <c r="GS2063" i="20"/>
  <c r="GQ424" i="20"/>
  <c r="GP818" i="20"/>
  <c r="GW3561" i="20"/>
  <c r="GQ3742" i="20"/>
  <c r="GQ3953" i="20"/>
  <c r="GR2120" i="20"/>
  <c r="GW2041" i="20"/>
  <c r="GU977" i="20"/>
  <c r="GQ3501" i="20"/>
  <c r="GP1072" i="20"/>
  <c r="GS2775" i="20"/>
  <c r="GQ2016" i="20"/>
  <c r="GW809" i="20"/>
  <c r="GT335" i="20"/>
  <c r="GQ550" i="20"/>
  <c r="GQ3609" i="20"/>
  <c r="GS3431" i="20"/>
  <c r="GQ2583" i="20"/>
  <c r="GR2450" i="20"/>
  <c r="GX2784" i="20"/>
  <c r="GQ3586" i="20"/>
  <c r="GT2242" i="20"/>
  <c r="GS3938" i="20"/>
  <c r="GU1681" i="20"/>
  <c r="GP391" i="20"/>
  <c r="GX2503" i="20"/>
  <c r="GQ1851" i="20"/>
  <c r="GW2765" i="20"/>
  <c r="GU3912" i="20"/>
  <c r="GR512" i="20"/>
  <c r="GQ1066" i="20"/>
  <c r="GR3936" i="20"/>
  <c r="GV2541" i="20"/>
  <c r="GX417" i="20"/>
  <c r="GS530" i="20"/>
  <c r="GV3031" i="20"/>
  <c r="GS546" i="20"/>
  <c r="GW3563" i="20"/>
  <c r="GS759" i="20"/>
  <c r="GU240" i="20"/>
  <c r="GR1394" i="20"/>
  <c r="GV936" i="20"/>
  <c r="GR3038" i="20"/>
  <c r="GR1974" i="20"/>
  <c r="GP3981" i="20"/>
  <c r="GW2822" i="20"/>
  <c r="GR878" i="20"/>
  <c r="GT1017" i="20"/>
  <c r="GV1264" i="20"/>
  <c r="GT1624" i="20"/>
  <c r="GT1004" i="20"/>
  <c r="GT3020" i="20"/>
  <c r="GS2902" i="20"/>
  <c r="GU815" i="20"/>
  <c r="GT1472" i="20"/>
  <c r="GT2812" i="20"/>
  <c r="GS1275" i="20"/>
  <c r="GP1233" i="20"/>
  <c r="GT3341" i="20"/>
  <c r="GR155" i="20"/>
  <c r="GW2333" i="20"/>
  <c r="GX593" i="20"/>
  <c r="GV1990" i="20"/>
  <c r="GX3418" i="20"/>
  <c r="GV1502" i="20"/>
  <c r="GQ1586" i="20"/>
  <c r="GT3207" i="20"/>
  <c r="GS3463" i="20"/>
  <c r="GS1071" i="20"/>
  <c r="GW3991" i="20"/>
  <c r="GX2163" i="20"/>
  <c r="GX3212" i="20"/>
  <c r="GV3157" i="20"/>
  <c r="GV3121" i="20"/>
  <c r="GQ3569" i="20"/>
  <c r="GT2416" i="20"/>
  <c r="GV3429" i="20"/>
  <c r="GT199" i="20"/>
  <c r="GR1152" i="20"/>
  <c r="GX3375" i="20"/>
  <c r="GV612" i="20"/>
  <c r="GV2400" i="20"/>
  <c r="GT214" i="20"/>
  <c r="GX3374" i="20"/>
  <c r="GQ3574" i="20"/>
  <c r="GU2942" i="20"/>
  <c r="GR2900" i="20"/>
  <c r="GX1087" i="20"/>
  <c r="GR932" i="20"/>
  <c r="GT195" i="20"/>
  <c r="GW2618" i="20"/>
  <c r="GP893" i="20"/>
  <c r="GS1483" i="20"/>
  <c r="GW2610" i="20"/>
  <c r="GW482" i="20"/>
  <c r="GU947" i="20"/>
  <c r="GR2918" i="20"/>
  <c r="GX1900" i="20"/>
  <c r="GX2290" i="20"/>
  <c r="GR1438" i="20"/>
  <c r="GW3536" i="20"/>
  <c r="GT301" i="20"/>
  <c r="GX3092" i="20"/>
  <c r="GW1702" i="20"/>
  <c r="GU3168" i="20"/>
  <c r="GU209" i="20"/>
  <c r="GV773" i="20"/>
  <c r="GR1561" i="20"/>
  <c r="GU1192" i="20"/>
  <c r="GP1809" i="20"/>
  <c r="GV3525" i="20"/>
  <c r="GP1779" i="20"/>
  <c r="GV2494" i="20"/>
  <c r="GQ2894" i="20"/>
  <c r="GR578" i="20"/>
  <c r="GT3455" i="20"/>
  <c r="GQ3167" i="20"/>
  <c r="GX2174" i="20"/>
  <c r="GU3166" i="20"/>
  <c r="GS1660" i="20"/>
  <c r="GP1840" i="20"/>
  <c r="GP2309" i="20"/>
  <c r="GT897" i="20"/>
  <c r="GW2008" i="20"/>
  <c r="GX67" i="20"/>
  <c r="GU2838" i="20"/>
  <c r="GV30" i="20"/>
  <c r="GU1275" i="20"/>
  <c r="GQ830" i="20"/>
  <c r="GP2447" i="20"/>
  <c r="GU755" i="20"/>
  <c r="GW2276" i="20"/>
  <c r="GQ2424" i="20"/>
  <c r="GU1769" i="20"/>
  <c r="GT3182" i="20"/>
  <c r="GX1390" i="20"/>
  <c r="GW1858" i="20"/>
  <c r="GV637" i="20"/>
  <c r="GT19" i="20"/>
  <c r="GR1767" i="20"/>
  <c r="GW3647" i="20"/>
  <c r="GW1756" i="20"/>
  <c r="GQ943" i="20"/>
  <c r="GQ1296" i="20"/>
  <c r="GV1380" i="20"/>
  <c r="GV843" i="20"/>
  <c r="GU2716" i="20"/>
  <c r="GT520" i="20"/>
  <c r="GU3579" i="20"/>
  <c r="GS3809" i="20"/>
  <c r="GQ1925" i="20"/>
  <c r="GW1224" i="20"/>
  <c r="GW1597" i="20"/>
  <c r="GS197" i="20"/>
  <c r="GR1331" i="20"/>
  <c r="GU83" i="20"/>
  <c r="GT1609" i="20"/>
  <c r="GU3339" i="20"/>
  <c r="GR1527" i="20"/>
  <c r="GP1540" i="20"/>
  <c r="GX904" i="20"/>
  <c r="GW1613" i="20"/>
  <c r="GP989" i="20"/>
  <c r="GP1005" i="20"/>
  <c r="GP1056" i="20"/>
  <c r="GV713" i="20"/>
  <c r="GT3547" i="20"/>
  <c r="GP208" i="20"/>
  <c r="GV2451" i="20"/>
  <c r="GQ857" i="20"/>
  <c r="GS3939" i="20"/>
  <c r="GU2746" i="20"/>
  <c r="GX1372" i="20"/>
  <c r="GU2673" i="20"/>
  <c r="GP2284" i="20"/>
  <c r="GS1038" i="20"/>
  <c r="GV699" i="20"/>
  <c r="GX3438" i="20"/>
  <c r="GW458" i="20"/>
  <c r="GR3370" i="20"/>
  <c r="GS3672" i="20"/>
  <c r="GT6" i="20"/>
  <c r="GQ528" i="20"/>
  <c r="GW494" i="20"/>
  <c r="GQ2991" i="20"/>
  <c r="GV1608" i="20"/>
  <c r="GR2382" i="20"/>
  <c r="GW989" i="20"/>
  <c r="GX553" i="20"/>
  <c r="GT1412" i="20"/>
  <c r="GT785" i="20"/>
  <c r="GW186" i="20"/>
  <c r="GT3267" i="20"/>
  <c r="GS2629" i="20"/>
  <c r="GV697" i="20"/>
  <c r="GP386" i="20"/>
  <c r="GU2476" i="20"/>
  <c r="GU2638" i="20"/>
  <c r="GS865" i="20"/>
  <c r="GX2757" i="20"/>
  <c r="GP1209" i="20"/>
  <c r="GT3495" i="20"/>
  <c r="GX25" i="20"/>
  <c r="GQ1939" i="20"/>
  <c r="GW1600" i="20"/>
  <c r="GT1535" i="20"/>
  <c r="GP14" i="20"/>
  <c r="GP1100" i="20"/>
  <c r="GV3356" i="20"/>
  <c r="GX2506" i="20"/>
  <c r="GT3933" i="20"/>
  <c r="GU3900" i="20"/>
  <c r="GX2876" i="20"/>
  <c r="GQ2026" i="20"/>
  <c r="GT1074" i="20"/>
  <c r="GU3514" i="20"/>
  <c r="GT1617" i="20"/>
  <c r="GQ1704" i="20"/>
  <c r="GR404" i="20"/>
  <c r="GX2429" i="20"/>
  <c r="GX2515" i="20"/>
  <c r="GU265" i="20"/>
  <c r="GS436" i="20"/>
  <c r="GP3660" i="20"/>
  <c r="GT114" i="20"/>
  <c r="GV2815" i="20"/>
  <c r="GP614" i="20"/>
  <c r="GR3049" i="20"/>
  <c r="GS3432" i="20"/>
  <c r="GV3261" i="20"/>
  <c r="GP3915" i="20"/>
  <c r="GV1620" i="20"/>
  <c r="GP183" i="20"/>
  <c r="GU3295" i="20"/>
  <c r="GR1832" i="20"/>
  <c r="GV542" i="20"/>
  <c r="GQ2709" i="20"/>
  <c r="GU1486" i="20"/>
  <c r="GQ352" i="20"/>
  <c r="GX3834" i="20"/>
  <c r="GS2542" i="20"/>
  <c r="GS807" i="20"/>
  <c r="GS2892" i="20"/>
  <c r="GQ2658" i="20"/>
  <c r="GV386" i="20"/>
  <c r="GW3864" i="20"/>
  <c r="GW2799" i="20"/>
  <c r="GP755" i="20"/>
  <c r="GU1548" i="20"/>
  <c r="GV74" i="20"/>
  <c r="GT2625" i="20"/>
  <c r="GU738" i="20"/>
  <c r="GR3847" i="20"/>
  <c r="GU2892" i="20"/>
  <c r="GR405" i="20"/>
  <c r="GP309" i="20"/>
  <c r="GP1484" i="20"/>
  <c r="GV3986" i="20"/>
  <c r="GR890" i="20"/>
  <c r="GT2722" i="20"/>
  <c r="GT3359" i="20"/>
  <c r="GX778" i="20"/>
  <c r="GT2083" i="20"/>
  <c r="GW2003" i="20"/>
  <c r="GQ2179" i="20"/>
  <c r="GR947" i="20"/>
  <c r="GW3876" i="20"/>
  <c r="GX3455" i="20"/>
  <c r="GR1597" i="20"/>
  <c r="GR2922" i="20"/>
  <c r="GR1452" i="20"/>
  <c r="GX3923" i="20"/>
  <c r="GV1705" i="20"/>
  <c r="GT2101" i="20"/>
  <c r="GS3062" i="20"/>
  <c r="GQ2365" i="20"/>
  <c r="GU3006" i="20"/>
  <c r="GP639" i="20"/>
  <c r="GW949" i="20"/>
  <c r="GV1575" i="20"/>
  <c r="GS2859" i="20"/>
  <c r="GV1927" i="20"/>
  <c r="GQ1830" i="20"/>
  <c r="GT1802" i="20"/>
  <c r="GX3921" i="20"/>
  <c r="GQ80" i="20"/>
  <c r="GV3807" i="20"/>
  <c r="GP44" i="20"/>
  <c r="GX1057" i="20"/>
  <c r="GP3963" i="20"/>
  <c r="GP2672" i="20"/>
  <c r="GW3361" i="20"/>
  <c r="GS412" i="20"/>
  <c r="GQ1345" i="20"/>
  <c r="GX1258" i="20"/>
  <c r="GV900" i="20"/>
  <c r="GQ2366" i="20"/>
  <c r="GV1997" i="20"/>
  <c r="GW1374" i="20"/>
  <c r="GS2123" i="20"/>
  <c r="GR1838" i="20"/>
  <c r="GP2602" i="20"/>
  <c r="GW1791" i="20"/>
  <c r="GX3875" i="20"/>
  <c r="GU1352" i="20"/>
  <c r="GP1745" i="20"/>
  <c r="GU1271" i="20"/>
  <c r="GU3980" i="20"/>
  <c r="GW3173" i="20"/>
  <c r="GW1569" i="20"/>
  <c r="GX2942" i="20"/>
  <c r="GR165" i="20"/>
  <c r="GT379" i="20"/>
  <c r="GX701" i="20"/>
  <c r="GT3407" i="20"/>
  <c r="GQ345" i="20"/>
  <c r="GU464" i="20"/>
  <c r="GT689" i="20"/>
  <c r="GR1760" i="20"/>
  <c r="GU2001" i="20"/>
  <c r="GV278" i="20"/>
  <c r="GV529" i="20"/>
  <c r="GU1020" i="20"/>
  <c r="GQ1143" i="20"/>
  <c r="GR1971" i="20"/>
  <c r="GQ1798" i="20"/>
  <c r="GU2527" i="20"/>
  <c r="GU2921" i="20"/>
  <c r="GP3917" i="20"/>
  <c r="GV2191" i="20"/>
  <c r="GT3579" i="20"/>
  <c r="GS287" i="20"/>
  <c r="GX386" i="20"/>
  <c r="GT3276" i="20"/>
  <c r="GR526" i="20"/>
  <c r="GS3658" i="20"/>
  <c r="GP2255" i="20"/>
  <c r="GT1447" i="20"/>
  <c r="GP1901" i="20"/>
  <c r="GP2024" i="20"/>
  <c r="GP2920" i="20"/>
  <c r="GS3360" i="20"/>
  <c r="GW3441" i="20"/>
  <c r="GS3947" i="20"/>
  <c r="GV1192" i="20"/>
  <c r="GW2451" i="20"/>
  <c r="GU127" i="20"/>
  <c r="GS1468" i="20"/>
  <c r="GR1604" i="20"/>
  <c r="GV130" i="20"/>
  <c r="GP747" i="20"/>
  <c r="GP1869" i="20"/>
  <c r="GW3420" i="20"/>
  <c r="GX3972" i="20"/>
  <c r="GX3206" i="20"/>
  <c r="GV1049" i="20"/>
  <c r="GV3499" i="20"/>
  <c r="GP69" i="20"/>
  <c r="GP444" i="20"/>
  <c r="GU3476" i="20"/>
  <c r="GV3626" i="20"/>
  <c r="GV3750" i="20"/>
  <c r="GW2653" i="20"/>
  <c r="GX1100" i="20"/>
  <c r="GV992" i="20"/>
  <c r="GT600" i="20"/>
  <c r="GU3292" i="20"/>
  <c r="GT1468" i="20"/>
  <c r="GR1062" i="20"/>
  <c r="GP914" i="20"/>
  <c r="GW194" i="20"/>
  <c r="GU681" i="20"/>
  <c r="GS344" i="20"/>
  <c r="GR1968" i="20"/>
  <c r="GX619" i="20"/>
  <c r="GT1895" i="20"/>
  <c r="GQ3396" i="20"/>
  <c r="GR851" i="20"/>
  <c r="GV3550" i="20"/>
  <c r="GW3427" i="20"/>
  <c r="GT3326" i="20"/>
  <c r="GW937" i="20"/>
  <c r="GQ2916" i="20"/>
  <c r="GV2638" i="20"/>
  <c r="GU3853" i="20"/>
  <c r="GU3822" i="20"/>
  <c r="GP1710" i="20"/>
  <c r="GQ2363" i="20"/>
  <c r="GQ1720" i="20"/>
  <c r="GX1627" i="20"/>
  <c r="GW1825" i="20"/>
  <c r="GT987" i="20"/>
  <c r="GX1462" i="20"/>
  <c r="GW121" i="20"/>
  <c r="GT1613" i="20"/>
  <c r="GX875" i="20"/>
  <c r="GX3998" i="20"/>
  <c r="GU2143" i="20"/>
  <c r="GU3241" i="20"/>
  <c r="GQ1379" i="20"/>
  <c r="GW2303" i="20"/>
  <c r="GQ326" i="20"/>
  <c r="GU2295" i="20"/>
  <c r="GP1544" i="20"/>
  <c r="GP253" i="20"/>
  <c r="GW311" i="20"/>
  <c r="GS264" i="20"/>
  <c r="GP2470" i="20"/>
  <c r="GT821" i="20"/>
  <c r="GW2476" i="20"/>
  <c r="GV3202" i="20"/>
  <c r="GR2563" i="20"/>
  <c r="GS1535" i="20"/>
  <c r="GQ992" i="20"/>
  <c r="GS2487" i="20"/>
  <c r="GS732" i="20"/>
  <c r="GU3965" i="20"/>
  <c r="GT1455" i="20"/>
  <c r="GX150" i="20"/>
  <c r="GT449" i="20"/>
  <c r="GP2180" i="20"/>
  <c r="GV3641" i="20"/>
  <c r="GX3752" i="20"/>
  <c r="GR1810" i="20"/>
  <c r="GP3122" i="20"/>
  <c r="GW260" i="20"/>
  <c r="GS899" i="20"/>
  <c r="GX2513" i="20"/>
  <c r="GS674" i="20"/>
  <c r="GR3395" i="20"/>
  <c r="GQ2708" i="20"/>
  <c r="GS1408" i="20"/>
  <c r="GX2462" i="20"/>
  <c r="GU1127" i="20"/>
  <c r="GS2433" i="20"/>
  <c r="GW2933" i="20"/>
  <c r="GT1688" i="20"/>
  <c r="GR2809" i="20"/>
  <c r="GS1737" i="20"/>
  <c r="GP3108" i="20"/>
  <c r="GQ755" i="20"/>
  <c r="GU3563" i="20"/>
  <c r="GW4001" i="20"/>
  <c r="GT2803" i="20"/>
  <c r="GP1252" i="20"/>
  <c r="GT422" i="20"/>
  <c r="GU568" i="20"/>
  <c r="GR1783" i="20"/>
  <c r="GS3259" i="20"/>
  <c r="GS1804" i="20"/>
  <c r="GQ1455" i="20"/>
  <c r="GP806" i="20"/>
  <c r="GQ1114" i="20"/>
  <c r="GW271" i="20"/>
  <c r="GR223" i="20"/>
  <c r="GP3773" i="20"/>
  <c r="GW908" i="20"/>
  <c r="GS378" i="20"/>
  <c r="GQ260" i="20"/>
  <c r="GR3011" i="20"/>
  <c r="GQ232" i="20"/>
  <c r="GP1774" i="20"/>
  <c r="GU1590" i="20"/>
  <c r="GQ3548" i="20"/>
  <c r="GX1326" i="20"/>
  <c r="GU1119" i="20"/>
  <c r="GX2082" i="20"/>
  <c r="GR3798" i="20"/>
  <c r="GU311" i="20"/>
  <c r="GV1236" i="20"/>
  <c r="GS3368" i="20"/>
  <c r="GT3368" i="20"/>
  <c r="GV663" i="20"/>
  <c r="GR3476" i="20"/>
  <c r="GV2274" i="20"/>
  <c r="GP593" i="20"/>
  <c r="GX1342" i="20"/>
  <c r="GS2663" i="20"/>
  <c r="GS1887" i="20"/>
  <c r="GW1241" i="20"/>
  <c r="GP595" i="20"/>
  <c r="GQ1201" i="20"/>
  <c r="GW988" i="20"/>
  <c r="GS2007" i="20"/>
  <c r="GX1223" i="20"/>
  <c r="GU3515" i="20"/>
  <c r="GV1228" i="20"/>
  <c r="GR358" i="20"/>
  <c r="GV2335" i="20"/>
  <c r="GP1181" i="20"/>
  <c r="GX3991" i="20"/>
  <c r="GV2931" i="20"/>
  <c r="GV3258" i="20"/>
  <c r="GW3882" i="20"/>
  <c r="GU1321" i="20"/>
  <c r="GS1961" i="20"/>
  <c r="GR2116" i="20"/>
  <c r="GR8" i="20"/>
  <c r="GW911" i="20"/>
  <c r="GU3071" i="20"/>
  <c r="GV2256" i="20"/>
  <c r="GU1495" i="20"/>
  <c r="GR3236" i="20"/>
  <c r="GX2958" i="20"/>
  <c r="GX2406" i="20"/>
  <c r="GU680" i="20"/>
  <c r="GR167" i="20"/>
  <c r="GU1722" i="20"/>
  <c r="GV714" i="20"/>
  <c r="GX859" i="20"/>
  <c r="GR2482" i="20"/>
  <c r="GR2228" i="20"/>
  <c r="GQ3098" i="20"/>
  <c r="GU1332" i="20"/>
  <c r="GV2319" i="20"/>
  <c r="GW518" i="20"/>
  <c r="GW897" i="20"/>
  <c r="GS2328" i="20"/>
  <c r="GU3766" i="20"/>
  <c r="GU1252" i="20"/>
  <c r="GR111" i="20"/>
  <c r="GQ2849" i="20"/>
  <c r="GP2627" i="20"/>
  <c r="GS738" i="20"/>
  <c r="GR284" i="20"/>
  <c r="GS61" i="20"/>
  <c r="GQ3350" i="20"/>
  <c r="GV3754" i="20"/>
  <c r="GW3321" i="20"/>
  <c r="GX757" i="20"/>
  <c r="GS4006" i="20"/>
  <c r="GQ4006" i="20"/>
  <c r="GW2012" i="20"/>
  <c r="GQ596" i="20"/>
  <c r="GU2599" i="20"/>
  <c r="GU3207" i="20"/>
  <c r="GU3747" i="20"/>
  <c r="GR2695" i="20"/>
  <c r="GV2548" i="20"/>
  <c r="GT3472" i="20"/>
  <c r="GW3507" i="20"/>
  <c r="GU3798" i="20"/>
  <c r="GV201" i="20"/>
  <c r="GW2438" i="20"/>
  <c r="GW3855" i="20"/>
  <c r="GR495" i="20"/>
  <c r="GU3986" i="20"/>
  <c r="GQ714" i="20"/>
  <c r="GS1617" i="20"/>
  <c r="GP3389" i="20"/>
  <c r="GT1285" i="20"/>
  <c r="GW3460" i="20"/>
  <c r="GW834" i="20"/>
  <c r="GW1354" i="20"/>
  <c r="GT552" i="20"/>
  <c r="GX442" i="20"/>
  <c r="GU601" i="20"/>
  <c r="GU3323" i="20"/>
  <c r="GX1167" i="20"/>
  <c r="GT1797" i="20"/>
  <c r="GU3156" i="20"/>
  <c r="GW2183" i="20"/>
  <c r="GW656" i="20"/>
  <c r="GX2625" i="20"/>
  <c r="GV3014" i="20"/>
  <c r="GR4006" i="20"/>
  <c r="GP2840" i="20"/>
  <c r="GT1650" i="20"/>
  <c r="GV3858" i="20"/>
  <c r="GT2605" i="20"/>
  <c r="GX3246" i="20"/>
  <c r="GP1033" i="20"/>
  <c r="GW1616" i="20"/>
  <c r="GV2305" i="20"/>
  <c r="GQ4007" i="20"/>
  <c r="GX3982" i="20"/>
  <c r="GS2429" i="20"/>
  <c r="GR3487" i="20"/>
  <c r="GU2881" i="20"/>
  <c r="GS3545" i="20"/>
  <c r="GV800" i="20"/>
  <c r="GQ2201" i="20"/>
  <c r="GU3930" i="20"/>
  <c r="GP2973" i="20"/>
  <c r="GT1990" i="20"/>
  <c r="GR2210" i="20"/>
  <c r="GW1801" i="20"/>
  <c r="GQ13" i="20"/>
  <c r="GV3512" i="20"/>
  <c r="GU2172" i="20"/>
  <c r="GT3402" i="20"/>
  <c r="GU3518" i="20"/>
  <c r="GX2767" i="20"/>
  <c r="GU1831" i="20"/>
  <c r="GW291" i="20"/>
  <c r="GQ3963" i="20"/>
  <c r="GV2829" i="20"/>
  <c r="GW1110" i="20"/>
  <c r="GQ2458" i="20"/>
  <c r="GX1675" i="20"/>
  <c r="GW1630" i="20"/>
  <c r="GV1539" i="20"/>
  <c r="GQ720" i="20"/>
  <c r="GW1561" i="20"/>
  <c r="GW1097" i="20"/>
  <c r="GW1594" i="20"/>
  <c r="GP837" i="20"/>
  <c r="GU1545" i="20"/>
  <c r="GP509" i="20"/>
  <c r="GW169" i="20"/>
  <c r="GV1968" i="20"/>
  <c r="GX1918" i="20"/>
  <c r="GW2951" i="20"/>
  <c r="GP1645" i="20"/>
  <c r="GU3371" i="20"/>
  <c r="GR2623" i="20"/>
  <c r="GW2108" i="20"/>
  <c r="GS2472" i="20"/>
  <c r="GU12" i="20"/>
  <c r="GS2185" i="20"/>
  <c r="GP3982" i="20"/>
  <c r="GW827" i="20"/>
  <c r="GR2616" i="20"/>
  <c r="GS3287" i="20"/>
  <c r="GS2303" i="20"/>
  <c r="GW1414" i="20"/>
  <c r="GU1799" i="20"/>
  <c r="GR2671" i="20"/>
  <c r="GQ1820" i="20"/>
  <c r="GT2207" i="20"/>
  <c r="GQ3075" i="20"/>
  <c r="GR1102" i="20"/>
  <c r="GX602" i="20"/>
  <c r="GV1617" i="20"/>
  <c r="GR3040" i="20"/>
  <c r="GP1145" i="20"/>
  <c r="GX36" i="20"/>
  <c r="GT357" i="20"/>
  <c r="GS1398" i="20"/>
  <c r="GT626" i="20"/>
  <c r="GP3888" i="20"/>
  <c r="GS2302" i="20"/>
  <c r="GP3232" i="20"/>
  <c r="GW1245" i="20"/>
  <c r="GR3596" i="20"/>
  <c r="GR2952" i="20"/>
  <c r="GR1086" i="20"/>
  <c r="GV2033" i="20"/>
  <c r="GX3252" i="20"/>
  <c r="GQ3250" i="20"/>
  <c r="GS387" i="20"/>
  <c r="GU2643" i="20"/>
  <c r="GS212" i="20"/>
  <c r="GT2699" i="20"/>
  <c r="GX1903" i="20"/>
  <c r="GW3486" i="20"/>
  <c r="GT755" i="20"/>
  <c r="GS1939" i="20"/>
  <c r="GV3788" i="20"/>
  <c r="GQ2267" i="20"/>
  <c r="GP2783" i="20"/>
  <c r="GV2675" i="20"/>
  <c r="GS2195" i="20"/>
  <c r="GQ789" i="20"/>
  <c r="GW1659" i="20"/>
  <c r="GS3708" i="20"/>
  <c r="GU98" i="20"/>
  <c r="GR913" i="20"/>
  <c r="GT2115" i="20"/>
  <c r="GW4000" i="20"/>
  <c r="GR3512" i="20"/>
  <c r="GP858" i="20"/>
  <c r="GX2104" i="20"/>
  <c r="GT1227" i="20"/>
  <c r="GX656" i="20"/>
  <c r="GU1474" i="20"/>
  <c r="GX1119" i="20"/>
  <c r="GX567" i="20"/>
  <c r="GT3791" i="20"/>
  <c r="GT2578" i="20"/>
  <c r="GV3735" i="20"/>
  <c r="GT992" i="20"/>
  <c r="GW1523" i="20"/>
  <c r="GT822" i="20"/>
  <c r="GX3721" i="20"/>
  <c r="GV2544" i="20"/>
  <c r="GP53" i="20"/>
  <c r="GS341" i="20"/>
  <c r="GW3835" i="20"/>
  <c r="GT3995" i="20"/>
  <c r="GW379" i="20"/>
  <c r="GT1178" i="20"/>
  <c r="GQ2096" i="20"/>
  <c r="GU3941" i="20"/>
  <c r="GQ2200" i="20"/>
  <c r="GU3890" i="20"/>
  <c r="GW270" i="20"/>
  <c r="GR3907" i="20"/>
  <c r="GR904" i="20"/>
  <c r="GW176" i="20"/>
  <c r="GW2737" i="20"/>
  <c r="GQ315" i="20"/>
  <c r="GQ3935" i="20"/>
  <c r="GT2930" i="20"/>
  <c r="GT2769" i="20"/>
  <c r="GS534" i="20"/>
  <c r="GX3707" i="20"/>
  <c r="GU3087" i="20"/>
  <c r="GT1451" i="20"/>
  <c r="GX2785" i="20"/>
  <c r="GP1705" i="20"/>
  <c r="GS1556" i="20"/>
  <c r="GT2517" i="20"/>
  <c r="GS1418" i="20"/>
  <c r="GR2958" i="20"/>
  <c r="GU242" i="20"/>
  <c r="GS2427" i="20"/>
  <c r="GU2041" i="20"/>
  <c r="GR146" i="20"/>
  <c r="GS2293" i="20"/>
  <c r="GQ1397" i="20"/>
  <c r="GR3883" i="20"/>
  <c r="GP2219" i="20"/>
  <c r="GS247" i="20"/>
  <c r="GV835" i="20"/>
  <c r="GV842" i="20"/>
  <c r="GS230" i="20"/>
  <c r="GP347" i="20"/>
  <c r="GX1838" i="20"/>
  <c r="GV890" i="20"/>
  <c r="GP1764" i="20"/>
  <c r="GV3715" i="20"/>
  <c r="GT3737" i="20"/>
  <c r="GR3667" i="20"/>
  <c r="GS3228" i="20"/>
  <c r="GU3198" i="20"/>
  <c r="GX3689" i="20"/>
  <c r="GQ1179" i="20"/>
  <c r="GV1028" i="20"/>
  <c r="GR2569" i="20"/>
  <c r="GX3807" i="20"/>
  <c r="GP3135" i="20"/>
  <c r="GP3955" i="20"/>
  <c r="GV623" i="20"/>
  <c r="GT1182" i="20"/>
  <c r="GX3913" i="20"/>
  <c r="GW4004" i="20"/>
  <c r="GW3250" i="20"/>
  <c r="GT1097" i="20"/>
  <c r="GQ451" i="20"/>
  <c r="GT1674" i="20"/>
  <c r="GR1269" i="20"/>
  <c r="GR2440" i="20"/>
  <c r="GR3257" i="20"/>
  <c r="GR893" i="20"/>
  <c r="GX41" i="20"/>
  <c r="GU2253" i="20"/>
  <c r="GQ3673" i="20"/>
  <c r="GT149" i="20"/>
  <c r="GQ3398" i="20"/>
  <c r="GR1359" i="20"/>
  <c r="GW180" i="20"/>
  <c r="GX1511" i="20"/>
  <c r="GU3583" i="20"/>
  <c r="GQ169" i="20"/>
  <c r="GR87" i="20"/>
  <c r="GX3539" i="20"/>
  <c r="GV3736" i="20"/>
  <c r="GQ3862" i="20"/>
  <c r="GX1433" i="20"/>
  <c r="GQ2415" i="20"/>
  <c r="GV919" i="20"/>
  <c r="GQ2347" i="20"/>
  <c r="GV1858" i="20"/>
  <c r="GW218" i="20"/>
  <c r="GW934" i="20"/>
  <c r="GT3458" i="20"/>
  <c r="GP1968" i="20"/>
  <c r="GU2144" i="20"/>
  <c r="GU3254" i="20"/>
  <c r="GQ486" i="20"/>
  <c r="GQ612" i="20"/>
  <c r="GR1964" i="20"/>
  <c r="GQ4004" i="20"/>
  <c r="GQ828" i="20"/>
  <c r="GU3548" i="20"/>
  <c r="GW128" i="20"/>
  <c r="GT2420" i="20"/>
  <c r="GX2230" i="20"/>
  <c r="GX692" i="20"/>
  <c r="GV653" i="20"/>
  <c r="GS2263" i="20"/>
  <c r="GW2419" i="20"/>
  <c r="GR3309" i="20"/>
  <c r="GT2785" i="20"/>
  <c r="GS3861" i="20"/>
  <c r="GP2546" i="20"/>
  <c r="GV1434" i="20"/>
  <c r="GT3983" i="20"/>
  <c r="GP3855" i="20"/>
  <c r="GU86" i="20"/>
  <c r="GR3003" i="20"/>
  <c r="GQ2223" i="20"/>
  <c r="GW2883" i="20"/>
  <c r="GV2661" i="20"/>
  <c r="GT3616" i="20"/>
  <c r="GV1152" i="20"/>
  <c r="GW2327" i="20"/>
  <c r="GU1560" i="20"/>
  <c r="GQ724" i="20"/>
  <c r="GW2638" i="20"/>
  <c r="GR1251" i="20"/>
  <c r="GW228" i="20"/>
  <c r="GU1962" i="20"/>
  <c r="GU3947" i="20"/>
  <c r="GS1834" i="20"/>
  <c r="GX627" i="20"/>
  <c r="GR3036" i="20"/>
  <c r="GV1696" i="20"/>
  <c r="GS990" i="20"/>
  <c r="GX250" i="20"/>
  <c r="GS2468" i="20"/>
  <c r="GU2732" i="20"/>
  <c r="GU2685" i="20"/>
  <c r="GQ3486" i="20"/>
  <c r="GT990" i="20"/>
  <c r="GS3609" i="20"/>
  <c r="GS1009" i="20"/>
  <c r="GR3903" i="20"/>
  <c r="GP1780" i="20"/>
  <c r="GR3485" i="20"/>
  <c r="GP2964" i="20"/>
  <c r="GU978" i="20"/>
  <c r="GU3824" i="20"/>
  <c r="GU1029" i="20"/>
  <c r="GP227" i="20"/>
  <c r="GV2554" i="20"/>
  <c r="GW1886" i="20"/>
  <c r="GW3799" i="20"/>
  <c r="GW2033" i="20"/>
  <c r="GQ2295" i="20"/>
  <c r="GX1885" i="20"/>
  <c r="GT3096" i="20"/>
  <c r="GV1073" i="20"/>
  <c r="GX2273" i="20"/>
  <c r="GR3816" i="20"/>
  <c r="GT2361" i="20"/>
  <c r="GW2500" i="20"/>
  <c r="GP2745" i="20"/>
  <c r="GT667" i="20"/>
  <c r="GP3206" i="20"/>
  <c r="GX3839" i="20"/>
  <c r="GR841" i="20"/>
  <c r="GR543" i="20"/>
  <c r="GT1862" i="20"/>
  <c r="GR1175" i="20"/>
  <c r="GS691" i="20"/>
  <c r="GS1195" i="20"/>
  <c r="GR351" i="20"/>
  <c r="GP2375" i="20"/>
  <c r="GR1696" i="20"/>
  <c r="GX320" i="20"/>
  <c r="GX3622" i="20"/>
  <c r="GR3720" i="20"/>
  <c r="GT575" i="20"/>
  <c r="GP3133" i="20"/>
  <c r="GR781" i="20"/>
  <c r="GQ3877" i="20"/>
  <c r="GS191" i="20"/>
  <c r="GS3417" i="20"/>
  <c r="GV3315" i="20"/>
  <c r="GT3872" i="20"/>
  <c r="GT1041" i="20"/>
  <c r="GT329" i="20"/>
  <c r="GX202" i="20"/>
  <c r="GR3659" i="20"/>
  <c r="GX2831" i="20"/>
  <c r="GV3925" i="20"/>
  <c r="GV317" i="20"/>
  <c r="GR32" i="20"/>
  <c r="GT407" i="20"/>
  <c r="GU1367" i="20"/>
  <c r="GT1733" i="20"/>
  <c r="GV1423" i="20"/>
  <c r="GS3919" i="20"/>
  <c r="GX2882" i="20"/>
  <c r="GW828" i="20"/>
  <c r="GT1068" i="20"/>
  <c r="GU1656" i="20"/>
  <c r="GP1176" i="20"/>
  <c r="GR1138" i="20"/>
  <c r="GV1615" i="20"/>
  <c r="GT2708" i="20"/>
  <c r="GW1585" i="20"/>
  <c r="GR3144" i="20"/>
  <c r="GV3481" i="20"/>
  <c r="GP659" i="20"/>
  <c r="GU335" i="20"/>
  <c r="GW2492" i="20"/>
  <c r="GX61" i="20"/>
  <c r="GP2875" i="20"/>
  <c r="GW155" i="20"/>
  <c r="GQ2142" i="20"/>
  <c r="GU2752" i="20"/>
  <c r="GQ1204" i="20"/>
  <c r="GR2080" i="20"/>
  <c r="GP3716" i="20"/>
  <c r="GR3305" i="20"/>
  <c r="GV2170" i="20"/>
  <c r="GU2639" i="20"/>
  <c r="GR2537" i="20"/>
  <c r="GU3536" i="20"/>
  <c r="GT2591" i="20"/>
  <c r="GP1964" i="20"/>
  <c r="GV3442" i="20"/>
  <c r="GS221" i="20"/>
  <c r="GW981" i="20"/>
  <c r="GW2640" i="20"/>
  <c r="GW638" i="20"/>
  <c r="GP2628" i="20"/>
  <c r="GW591" i="20"/>
  <c r="GV1831" i="20"/>
  <c r="GT3186" i="20"/>
  <c r="GS3693" i="20"/>
  <c r="GS3557" i="20"/>
  <c r="GX2136" i="20"/>
  <c r="GX15" i="20"/>
  <c r="GS422" i="20"/>
  <c r="GT1122" i="20"/>
  <c r="GR1466" i="20"/>
  <c r="GU2393" i="20"/>
  <c r="GP1342" i="20"/>
  <c r="GW3602" i="20"/>
  <c r="GW757" i="20"/>
  <c r="GU224" i="20"/>
  <c r="GX2924" i="20"/>
  <c r="GT3471" i="20"/>
  <c r="GP2744" i="20"/>
  <c r="GS3118" i="20"/>
  <c r="GT2549" i="20"/>
  <c r="GT2797" i="20"/>
  <c r="GV2574" i="20"/>
  <c r="GW2195" i="20"/>
  <c r="GT3670" i="20"/>
  <c r="GV2230" i="20"/>
  <c r="GT3710" i="20"/>
  <c r="GX3043" i="20"/>
  <c r="GR294" i="20"/>
  <c r="GV1425" i="20"/>
  <c r="GX1158" i="20"/>
  <c r="GR3105" i="20"/>
  <c r="GR134" i="20"/>
  <c r="GQ2154" i="20"/>
  <c r="GS2489" i="20"/>
  <c r="GS515" i="20"/>
  <c r="GT3536" i="20"/>
  <c r="GU1185" i="20"/>
  <c r="GX2908" i="20"/>
  <c r="GX3460" i="20"/>
  <c r="GS255" i="20"/>
  <c r="GX804" i="20"/>
  <c r="GP1536" i="20"/>
  <c r="GU1001" i="20"/>
  <c r="GV489" i="20"/>
  <c r="GX1309" i="20"/>
  <c r="GS55" i="20"/>
  <c r="GS823" i="20"/>
  <c r="GS1964" i="20"/>
  <c r="GT3297" i="20"/>
  <c r="GR1002" i="20"/>
  <c r="GS1086" i="20"/>
  <c r="GR1508" i="20"/>
  <c r="GU3509" i="20"/>
  <c r="GW1234" i="20"/>
  <c r="GR3464" i="20"/>
  <c r="GU2304" i="20"/>
  <c r="GU2148" i="20"/>
  <c r="GS3744" i="20"/>
  <c r="GP3722" i="20"/>
  <c r="GU3088" i="20"/>
  <c r="GT3988" i="20"/>
  <c r="GW205" i="20"/>
  <c r="GT2616" i="20"/>
  <c r="GV557" i="20"/>
  <c r="GX2728" i="20"/>
  <c r="GW1401" i="20"/>
  <c r="GQ2172" i="20"/>
  <c r="GQ3615" i="20"/>
  <c r="GQ449" i="20"/>
  <c r="GS2811" i="20"/>
  <c r="GX3353" i="20"/>
  <c r="GT2568" i="20"/>
  <c r="GW3139" i="20"/>
  <c r="GP3334" i="20"/>
  <c r="GS600" i="20"/>
  <c r="GR1424" i="20"/>
  <c r="GT1193" i="20"/>
  <c r="GX3849" i="20"/>
  <c r="GP3017" i="20"/>
  <c r="GX2718" i="20"/>
  <c r="GT1124" i="20"/>
  <c r="GP3109" i="20"/>
  <c r="GQ3554" i="20"/>
  <c r="GT3448" i="20"/>
  <c r="GP2401" i="20"/>
  <c r="GS357" i="20"/>
  <c r="GX792" i="20"/>
  <c r="GQ1215" i="20"/>
  <c r="GW1607" i="20"/>
  <c r="GP1424" i="20"/>
  <c r="GT2574" i="20"/>
  <c r="GU142" i="20"/>
  <c r="GR254" i="20"/>
  <c r="GU3633" i="20"/>
  <c r="GR2634" i="20"/>
  <c r="GV4006" i="20"/>
  <c r="GR460" i="20"/>
  <c r="GX157" i="20"/>
  <c r="GQ658" i="20"/>
  <c r="GV3561" i="20"/>
  <c r="GV366" i="20"/>
  <c r="GT1402" i="20"/>
  <c r="GW1520" i="20"/>
  <c r="GT523" i="20"/>
  <c r="GT2067" i="20"/>
  <c r="GS1256" i="20"/>
  <c r="GT2860" i="20"/>
  <c r="GT2437" i="20"/>
  <c r="GR2166" i="20"/>
  <c r="GU2281" i="20"/>
  <c r="GR3610" i="20"/>
  <c r="GS3767" i="20"/>
  <c r="GW3506" i="20"/>
  <c r="GR21" i="20"/>
  <c r="GX706" i="20"/>
  <c r="GS3165" i="20"/>
  <c r="GR10" i="20"/>
  <c r="GU2658" i="20"/>
  <c r="GU2106" i="20"/>
  <c r="GS312" i="20"/>
  <c r="GT2744" i="20"/>
  <c r="GR2266" i="20"/>
  <c r="GW2512" i="20"/>
  <c r="GT3990" i="20"/>
  <c r="GU609" i="20"/>
  <c r="GV2445" i="20"/>
  <c r="GR1286" i="20"/>
  <c r="GW2539" i="20"/>
  <c r="GX191" i="20"/>
  <c r="GU3530" i="20"/>
  <c r="GP1324" i="20"/>
  <c r="GW1583" i="20"/>
  <c r="GR2538" i="20"/>
  <c r="GQ34" i="20"/>
  <c r="GR2822" i="20"/>
  <c r="GS3092" i="20"/>
  <c r="GU2083" i="20"/>
  <c r="GU584" i="20"/>
  <c r="GQ3633" i="20"/>
  <c r="GQ1515" i="20"/>
  <c r="GP3839" i="20"/>
  <c r="GV2066" i="20"/>
  <c r="GT566" i="20"/>
  <c r="GR3318" i="20"/>
  <c r="GU2280" i="20"/>
  <c r="GS103" i="20"/>
  <c r="GV1435" i="20"/>
  <c r="GR228" i="20"/>
  <c r="GU3520" i="20"/>
  <c r="GU2620" i="20"/>
  <c r="GU3978" i="20"/>
  <c r="GR3765" i="20"/>
  <c r="GU1562" i="20"/>
  <c r="GU1835" i="20"/>
  <c r="GS1972" i="20"/>
  <c r="GR2474" i="20"/>
  <c r="GT3022" i="20"/>
  <c r="GS132" i="20"/>
  <c r="GR920" i="20"/>
  <c r="GR3992" i="20"/>
  <c r="GR583" i="20"/>
  <c r="GU2473" i="20"/>
  <c r="GX2133" i="20"/>
  <c r="GW1954" i="20"/>
  <c r="GR2316" i="20"/>
  <c r="GQ455" i="20"/>
  <c r="GW2741" i="20"/>
  <c r="GU3151" i="20"/>
  <c r="GP3944" i="20"/>
  <c r="GW546" i="20"/>
  <c r="GW1740" i="20"/>
  <c r="GP3684" i="20"/>
  <c r="GP3645" i="20"/>
  <c r="GQ1381" i="20"/>
  <c r="GR79" i="20"/>
  <c r="GP134" i="20"/>
  <c r="GX3856" i="20"/>
  <c r="GV1229" i="20"/>
  <c r="GX2045" i="20"/>
  <c r="GT1470" i="20"/>
  <c r="GP3537" i="20"/>
  <c r="GV2514" i="20"/>
  <c r="GW960" i="20"/>
  <c r="GP1787" i="20"/>
  <c r="GX3845" i="20"/>
  <c r="GT580" i="20"/>
  <c r="GP2660" i="20"/>
  <c r="GX1327" i="20"/>
  <c r="GS737" i="20"/>
  <c r="GX466" i="20"/>
  <c r="GP3454" i="20"/>
  <c r="GX2123" i="20"/>
  <c r="GS3403" i="20"/>
  <c r="GX1312" i="20"/>
  <c r="GQ3183" i="20"/>
  <c r="GU1267" i="20"/>
  <c r="GR190" i="20"/>
  <c r="GR2221" i="20"/>
  <c r="GR3004" i="20"/>
  <c r="GS3513" i="20"/>
  <c r="GU1126" i="20"/>
  <c r="GX323" i="20"/>
  <c r="GR3766" i="20"/>
  <c r="GW414" i="20"/>
  <c r="GV2426" i="20"/>
  <c r="GS1502" i="20"/>
  <c r="GT506" i="20"/>
  <c r="GR3437" i="20"/>
  <c r="GV1544" i="20"/>
  <c r="GX2967" i="20"/>
  <c r="GT167" i="20"/>
  <c r="GP1060" i="20"/>
  <c r="GU1982" i="20"/>
  <c r="GR699" i="20"/>
  <c r="GX2336" i="20"/>
  <c r="GT2771" i="20"/>
  <c r="GU1727" i="20"/>
  <c r="GU3849" i="20"/>
  <c r="GX820" i="20"/>
  <c r="GX1156" i="20"/>
  <c r="GS1202" i="20"/>
  <c r="GW3169" i="20"/>
  <c r="GR1280" i="20"/>
  <c r="GP1340" i="20"/>
  <c r="GQ2081" i="20"/>
  <c r="GX773" i="20"/>
  <c r="GP2338" i="20"/>
  <c r="GX338" i="20"/>
  <c r="GS2224" i="20"/>
  <c r="GT2347" i="20"/>
  <c r="GR728" i="20"/>
  <c r="GW3153" i="20"/>
  <c r="GQ942" i="20"/>
  <c r="GQ587" i="20"/>
  <c r="GP2114" i="20"/>
  <c r="GS2552" i="20"/>
  <c r="GV702" i="20"/>
  <c r="GV1863" i="20"/>
  <c r="GP2558" i="20"/>
  <c r="GR3493" i="20"/>
  <c r="GT2727" i="20"/>
  <c r="GV2246" i="20"/>
  <c r="GS1775" i="20"/>
  <c r="GQ3704" i="20"/>
  <c r="GW236" i="20"/>
  <c r="GS3783" i="20"/>
  <c r="GU3769" i="20"/>
  <c r="GR634" i="20"/>
  <c r="GP2532" i="20"/>
  <c r="GR731" i="20"/>
  <c r="GV1408" i="20"/>
  <c r="GT2839" i="20"/>
  <c r="GV2214" i="20"/>
  <c r="GP1438" i="20"/>
  <c r="GX3128" i="20"/>
  <c r="GX1681" i="20"/>
  <c r="GS2071" i="20"/>
  <c r="GS428" i="20"/>
  <c r="GW1501" i="20"/>
  <c r="GS2289" i="20"/>
  <c r="GQ1335" i="20"/>
  <c r="GQ3747" i="20"/>
  <c r="GV2784" i="20"/>
  <c r="GW495" i="20"/>
  <c r="GX2587" i="20"/>
  <c r="GV1821" i="20"/>
  <c r="GS2036" i="20"/>
  <c r="GR2534" i="20"/>
  <c r="GU1106" i="20"/>
  <c r="GS3279" i="20"/>
  <c r="GS1036" i="20"/>
  <c r="GU2765" i="20"/>
  <c r="GS1486" i="20"/>
  <c r="GP1621" i="20"/>
  <c r="GR593" i="20"/>
  <c r="GW2407" i="20"/>
  <c r="GX469" i="20"/>
  <c r="GT11" i="20"/>
  <c r="GT3798" i="20"/>
  <c r="GQ1469" i="20"/>
  <c r="GV2962" i="20"/>
  <c r="GR2360" i="20"/>
  <c r="GW851" i="20"/>
  <c r="GQ3647" i="20"/>
  <c r="GR1344" i="20"/>
  <c r="GR2283" i="20"/>
  <c r="GU269" i="20"/>
  <c r="GW2445" i="20"/>
  <c r="GU3994" i="20"/>
  <c r="GU1569" i="20"/>
  <c r="GX1191" i="20"/>
  <c r="GS638" i="20"/>
  <c r="GT3902" i="20"/>
  <c r="GW283" i="20"/>
  <c r="GX2180" i="20"/>
  <c r="GQ1008" i="20"/>
  <c r="GP2538" i="20"/>
  <c r="GQ3280" i="20"/>
  <c r="GU1418" i="20"/>
  <c r="GT2515" i="20"/>
  <c r="GU1918" i="20"/>
  <c r="GW3698" i="20"/>
  <c r="GV199" i="20"/>
  <c r="GP2888" i="20"/>
  <c r="GT2165" i="20"/>
  <c r="GQ173" i="20"/>
  <c r="GS74" i="20"/>
  <c r="GV3869" i="20"/>
  <c r="GP1352" i="20"/>
  <c r="GU3225" i="20"/>
  <c r="GU1213" i="20"/>
  <c r="GR1160" i="20"/>
  <c r="GR616" i="20"/>
  <c r="GS2632" i="20"/>
  <c r="GV2140" i="20"/>
  <c r="GS965" i="20"/>
  <c r="GP2922" i="20"/>
  <c r="GP220" i="20"/>
  <c r="GV3734" i="20"/>
  <c r="GP2734" i="20"/>
  <c r="GR3264" i="20"/>
  <c r="GV2819" i="20"/>
  <c r="GQ2270" i="20"/>
  <c r="GV1933" i="20"/>
  <c r="GP2794" i="20"/>
  <c r="GV2091" i="20"/>
  <c r="GR1068" i="20"/>
  <c r="GP862" i="20"/>
  <c r="GU1322" i="20"/>
  <c r="GW710" i="20"/>
  <c r="GP1522" i="20"/>
  <c r="GS1303" i="20"/>
  <c r="GU496" i="20"/>
  <c r="GS2112" i="20"/>
  <c r="GX3319" i="20"/>
  <c r="GX1415" i="20"/>
  <c r="GQ3731" i="20"/>
  <c r="GS2627" i="20"/>
  <c r="GR161" i="20"/>
  <c r="GQ3624" i="20"/>
  <c r="GR3725" i="20"/>
  <c r="GW1724" i="20"/>
  <c r="GQ514" i="20"/>
  <c r="GR2690" i="20"/>
  <c r="GT780" i="20"/>
  <c r="GV518" i="20"/>
  <c r="GV2793" i="20"/>
  <c r="GS1466" i="20"/>
  <c r="GW2320" i="20"/>
  <c r="GP3385" i="20"/>
  <c r="GQ671" i="20"/>
  <c r="GQ3606" i="20"/>
  <c r="GT3487" i="20"/>
  <c r="GT1844" i="20"/>
  <c r="GS1546" i="20"/>
  <c r="GQ1470" i="20"/>
  <c r="GV1700" i="20"/>
  <c r="GS286" i="20"/>
  <c r="GT1699" i="20"/>
  <c r="GS2351" i="20"/>
  <c r="GR725" i="20"/>
  <c r="GU721" i="20"/>
  <c r="GU3052" i="20"/>
  <c r="GR388" i="20"/>
  <c r="GR3511" i="20"/>
  <c r="GV1546" i="20"/>
  <c r="GU383" i="20"/>
  <c r="GX2703" i="20"/>
  <c r="GP3444" i="20"/>
  <c r="GQ3520" i="20"/>
  <c r="GP634" i="20"/>
  <c r="GQ3160" i="20"/>
  <c r="GU591" i="20"/>
  <c r="GR385" i="20"/>
  <c r="GW2115" i="20"/>
  <c r="GR2344" i="20"/>
  <c r="GT3545" i="20"/>
  <c r="GP736" i="20"/>
  <c r="GP3641" i="20"/>
  <c r="GX3777" i="20"/>
  <c r="GX876" i="20"/>
  <c r="GX2263" i="20"/>
  <c r="GX2905" i="20"/>
  <c r="GW692" i="20"/>
  <c r="GT3705" i="20"/>
  <c r="GQ1843" i="20"/>
  <c r="GX253" i="20"/>
  <c r="GX3724" i="20"/>
  <c r="GP3495" i="20"/>
  <c r="GP3369" i="20"/>
  <c r="GV1226" i="20"/>
  <c r="GU2730" i="20"/>
  <c r="GR2171" i="20"/>
  <c r="GV3851" i="20"/>
  <c r="GX3992" i="20"/>
  <c r="GX2474" i="20"/>
  <c r="GS2801" i="20"/>
  <c r="GX1180" i="20"/>
  <c r="GX2463" i="20"/>
  <c r="GU3256" i="20"/>
  <c r="GV118" i="20"/>
  <c r="GQ3399" i="20"/>
  <c r="GW2385" i="20"/>
  <c r="GW3962" i="20"/>
  <c r="GR1468" i="20"/>
  <c r="GS388" i="20"/>
  <c r="GR3969" i="20"/>
  <c r="GW933" i="20"/>
  <c r="GX1419" i="20"/>
  <c r="GU3760" i="20"/>
  <c r="GS3901" i="20"/>
  <c r="GU638" i="20"/>
  <c r="GQ3691" i="20"/>
  <c r="GV467" i="20"/>
  <c r="GT2879" i="20"/>
  <c r="GW3251" i="20"/>
  <c r="GR486" i="20"/>
  <c r="GS3001" i="20"/>
  <c r="GX1733" i="20"/>
  <c r="GU1988" i="20"/>
  <c r="GS322" i="20"/>
  <c r="GU270" i="20"/>
  <c r="L2" i="10"/>
  <c r="GX393" i="20"/>
  <c r="GW3635" i="20"/>
  <c r="GW2311" i="20"/>
  <c r="GR3033" i="20"/>
  <c r="GT3347" i="20"/>
  <c r="GV985" i="20"/>
  <c r="GQ468" i="20"/>
  <c r="GX636" i="20"/>
  <c r="GT1669" i="20"/>
  <c r="GT1247" i="20"/>
  <c r="GP304" i="20"/>
  <c r="GV1898" i="20"/>
  <c r="GQ1657" i="20"/>
  <c r="GP3970" i="20"/>
  <c r="GV1025" i="20"/>
  <c r="GR1953" i="20"/>
  <c r="GX1204" i="20"/>
  <c r="GP3406" i="20"/>
  <c r="GQ2974" i="20"/>
  <c r="GV3733" i="20"/>
  <c r="GV46" i="20"/>
  <c r="GS851" i="20"/>
  <c r="GX1880" i="20"/>
  <c r="GQ1680" i="20"/>
  <c r="GX3551" i="20"/>
  <c r="GT3993" i="20"/>
  <c r="GV3450" i="20"/>
  <c r="GR1977" i="20"/>
  <c r="GR647" i="20"/>
  <c r="GP2722" i="20"/>
  <c r="GT484" i="20"/>
  <c r="GS2839" i="20"/>
  <c r="GQ2543" i="20"/>
  <c r="GS2607" i="20"/>
  <c r="GW2278" i="20"/>
  <c r="GQ1165" i="20"/>
  <c r="GW3244" i="20"/>
  <c r="GS1736" i="20"/>
  <c r="GR600" i="20"/>
  <c r="GV2243" i="20"/>
  <c r="GU3499" i="20"/>
  <c r="GV2376" i="20"/>
  <c r="GR2310" i="20"/>
  <c r="GU1761" i="20"/>
  <c r="GT1073" i="20"/>
  <c r="GX1702" i="20"/>
  <c r="GV3612" i="20"/>
  <c r="GT1752" i="20"/>
  <c r="GV197" i="20"/>
  <c r="GW2439" i="20"/>
  <c r="GP1751" i="20"/>
  <c r="GT2975" i="20"/>
  <c r="GW3218" i="20"/>
  <c r="GT3013" i="20"/>
  <c r="GS261" i="20"/>
  <c r="GQ3336" i="20"/>
  <c r="GP1909" i="20"/>
  <c r="GP241" i="20"/>
  <c r="GS1442" i="20"/>
  <c r="GP1114" i="20"/>
  <c r="GV3463" i="20"/>
  <c r="GR1626" i="20"/>
  <c r="GX3650" i="20"/>
  <c r="GW1634" i="20"/>
  <c r="GV2898" i="20"/>
  <c r="GQ864" i="20"/>
  <c r="GV3453" i="20"/>
  <c r="GS540" i="20"/>
  <c r="GU3058" i="20"/>
  <c r="GQ301" i="20"/>
  <c r="GV2462" i="20"/>
  <c r="GP1738" i="20"/>
  <c r="GT2286" i="20"/>
  <c r="GS2199" i="20"/>
  <c r="GP163" i="20"/>
  <c r="GW2938" i="20"/>
  <c r="GV531" i="20"/>
  <c r="GQ1933" i="20"/>
  <c r="GV447" i="20"/>
  <c r="GX3933" i="20"/>
  <c r="GT2898" i="20"/>
  <c r="GQ1619" i="20"/>
  <c r="GR263" i="20"/>
  <c r="GQ2215" i="20"/>
  <c r="GS2025" i="20"/>
  <c r="GQ466" i="20"/>
  <c r="GU3967" i="20"/>
  <c r="GQ1974" i="20"/>
  <c r="GT3220" i="20"/>
  <c r="GQ3994" i="20"/>
  <c r="GX514" i="20"/>
  <c r="GU1270" i="20"/>
  <c r="GX2380" i="20"/>
  <c r="GU1515" i="20"/>
  <c r="GR2227" i="20"/>
  <c r="GV3296" i="20"/>
  <c r="GP1521" i="20"/>
  <c r="GS2395" i="20"/>
  <c r="GX1866" i="20"/>
  <c r="GV539" i="20"/>
  <c r="GQ3485" i="20"/>
  <c r="GS2081" i="20"/>
  <c r="GT1553" i="20"/>
  <c r="GX858" i="20"/>
  <c r="GT3717" i="20"/>
  <c r="GW2145" i="20"/>
  <c r="GS2745" i="20"/>
  <c r="GT1151" i="20"/>
  <c r="GU161" i="20"/>
  <c r="GW3827" i="20"/>
  <c r="GV3039" i="20"/>
  <c r="GS1852" i="20"/>
  <c r="GS1098" i="20"/>
  <c r="GS49" i="20"/>
  <c r="GW1235" i="20"/>
  <c r="GW1286" i="20"/>
  <c r="GS2448" i="20"/>
  <c r="GT3038" i="20"/>
  <c r="GQ2292" i="20"/>
  <c r="GV2213" i="20"/>
  <c r="GR1867" i="20"/>
  <c r="GW1943" i="20"/>
  <c r="GV2918" i="20"/>
  <c r="GT1091" i="20"/>
  <c r="GS3171" i="20"/>
  <c r="GR561" i="20"/>
  <c r="GP2141" i="20"/>
  <c r="GQ1552" i="20"/>
  <c r="GX2521" i="20"/>
  <c r="GT2504" i="20"/>
  <c r="GV3085" i="20"/>
  <c r="GT286" i="20"/>
  <c r="GV3649" i="20"/>
  <c r="GX2743" i="20"/>
  <c r="GV503" i="20"/>
  <c r="GT216" i="20"/>
  <c r="GW804" i="20"/>
  <c r="GU1825" i="20"/>
  <c r="GV3729" i="20"/>
  <c r="GX1813" i="20"/>
  <c r="GU3277" i="20"/>
  <c r="GQ2562" i="20"/>
  <c r="GQ1727" i="20"/>
  <c r="GU3246" i="20"/>
  <c r="GS438" i="20"/>
  <c r="GT2324" i="20"/>
  <c r="GT303" i="20"/>
  <c r="GR3562" i="20"/>
  <c r="GT1140" i="20"/>
  <c r="GV1220" i="20"/>
  <c r="GQ1919" i="20"/>
  <c r="GR2090" i="20"/>
  <c r="GV1182" i="20"/>
  <c r="GU1342" i="20"/>
  <c r="GX1828" i="20"/>
  <c r="GW3175" i="20"/>
  <c r="GS1422" i="20"/>
  <c r="GQ2861" i="20"/>
  <c r="GQ3584" i="20"/>
  <c r="GR2185" i="20"/>
  <c r="GU3934" i="20"/>
  <c r="GR1374" i="20"/>
  <c r="GS2760" i="20"/>
  <c r="GV3082" i="20"/>
  <c r="GR139" i="20"/>
  <c r="GX1853" i="20"/>
  <c r="GX623" i="20"/>
  <c r="GS3266" i="20"/>
  <c r="GS850" i="20"/>
  <c r="GX1543" i="20"/>
  <c r="GS2006" i="20"/>
  <c r="GV1599" i="20"/>
  <c r="GU2501" i="20"/>
  <c r="GP1208" i="20"/>
  <c r="GP207" i="20"/>
  <c r="GR2278" i="20"/>
  <c r="GW116" i="20"/>
  <c r="GV970" i="20"/>
  <c r="GS1741" i="20"/>
  <c r="GW3744" i="20"/>
  <c r="GU3240" i="20"/>
  <c r="GQ1644" i="20"/>
  <c r="GX1392" i="20"/>
  <c r="GQ1091" i="20"/>
  <c r="GX3852" i="20"/>
  <c r="GX1745" i="20"/>
  <c r="GV3949" i="20"/>
  <c r="GQ955" i="20"/>
  <c r="GR9" i="20"/>
  <c r="GU2285" i="20"/>
  <c r="GT2012" i="20"/>
  <c r="GX2737" i="20"/>
  <c r="GV987" i="20"/>
  <c r="GV1889" i="20"/>
  <c r="GV1476" i="20"/>
  <c r="GT3627" i="20"/>
  <c r="GP3411" i="20"/>
  <c r="GP2259" i="20"/>
  <c r="GQ1384" i="20"/>
  <c r="GP2166" i="20"/>
  <c r="GQ3476" i="20"/>
  <c r="GR140" i="20"/>
  <c r="GR589" i="20"/>
  <c r="GS315" i="20"/>
  <c r="GQ12" i="20"/>
  <c r="GT1229" i="20"/>
  <c r="GS3698" i="20"/>
  <c r="GP2937" i="20"/>
  <c r="GP3852" i="20"/>
  <c r="GS63" i="20"/>
  <c r="GV501" i="20"/>
  <c r="GP723" i="20"/>
  <c r="GU2759" i="20"/>
  <c r="GX672" i="20"/>
  <c r="GS1112" i="20"/>
  <c r="GS802" i="20"/>
  <c r="GV2839" i="20"/>
  <c r="GR777" i="20"/>
  <c r="GX2791" i="20"/>
  <c r="GT3671" i="20"/>
  <c r="GR3931" i="20"/>
  <c r="GW3207" i="20"/>
  <c r="GT544" i="20"/>
  <c r="GT3278" i="20"/>
  <c r="GQ1098" i="20"/>
  <c r="GR374" i="20"/>
  <c r="GV1374" i="20"/>
  <c r="GW813" i="20"/>
  <c r="GW536" i="20"/>
  <c r="GU2250" i="20"/>
  <c r="GT427" i="20"/>
  <c r="GU2067" i="20"/>
  <c r="GT1173" i="20"/>
  <c r="GS3583" i="20"/>
  <c r="GP1545" i="20"/>
  <c r="GX981" i="20"/>
  <c r="GP2806" i="20"/>
  <c r="GQ1446" i="20"/>
  <c r="GT1015" i="20"/>
  <c r="GV1172" i="20"/>
  <c r="GW216" i="20"/>
  <c r="GX2384" i="20"/>
  <c r="GV2979" i="20"/>
  <c r="GP303" i="20"/>
  <c r="GQ164" i="20"/>
  <c r="GW3819" i="20"/>
  <c r="GV2859" i="20"/>
  <c r="GS1685" i="20"/>
  <c r="GQ2184" i="20"/>
  <c r="GQ1613" i="20"/>
  <c r="GV1087" i="20"/>
  <c r="GX3384" i="20"/>
  <c r="GP2106" i="20"/>
  <c r="GW3672" i="20"/>
  <c r="GP1042" i="20"/>
  <c r="GV3206" i="20"/>
  <c r="GR639" i="20"/>
  <c r="GS783" i="20"/>
  <c r="GP3859" i="20"/>
  <c r="GQ3253" i="20"/>
  <c r="GS2469" i="20"/>
  <c r="GP1128" i="20"/>
  <c r="GS2158" i="20"/>
  <c r="GU3848" i="20"/>
  <c r="GR3103" i="20"/>
  <c r="GS1130" i="20"/>
  <c r="GW1046" i="20"/>
  <c r="GW1437" i="20"/>
  <c r="GP2780" i="20"/>
  <c r="GT3682" i="20"/>
  <c r="GR1228" i="20"/>
  <c r="GS1133" i="20"/>
  <c r="GU326" i="20"/>
  <c r="GT1751" i="20"/>
  <c r="GT2992" i="20"/>
  <c r="GT3206" i="20"/>
  <c r="GW2921" i="20"/>
  <c r="GP1667" i="20"/>
  <c r="GW953" i="20"/>
  <c r="GW1032" i="20"/>
  <c r="GS1425" i="20"/>
  <c r="GR622" i="20"/>
  <c r="GQ2148" i="20"/>
  <c r="GR3985" i="20"/>
  <c r="GS2403" i="20"/>
  <c r="GX2465" i="20"/>
  <c r="GW2055" i="20"/>
  <c r="GX1614" i="20"/>
  <c r="GX882" i="20"/>
  <c r="GR2" i="20"/>
  <c r="GS969" i="20"/>
  <c r="GX1016" i="20"/>
  <c r="GX2699" i="20"/>
  <c r="GU2030" i="20"/>
  <c r="GR3983" i="20"/>
  <c r="GQ1444" i="20"/>
  <c r="GQ196" i="20"/>
  <c r="GQ1134" i="20"/>
  <c r="GV3853" i="20"/>
  <c r="GU2796" i="20"/>
  <c r="GX367" i="20"/>
  <c r="GQ306" i="20"/>
  <c r="GV3361" i="20"/>
  <c r="GP776" i="20"/>
  <c r="GQ786" i="20"/>
  <c r="GR3100" i="20"/>
  <c r="GT3435" i="20"/>
  <c r="GQ2021" i="20"/>
  <c r="GS2069" i="20"/>
  <c r="GS780" i="20"/>
  <c r="GR1876" i="20"/>
  <c r="GW822" i="20"/>
  <c r="GS854" i="20"/>
  <c r="GR1881" i="20"/>
  <c r="GS3806" i="20"/>
  <c r="GT1334" i="20"/>
  <c r="GR1707" i="20"/>
  <c r="GP1931" i="20"/>
  <c r="GU3637" i="20"/>
  <c r="GU3746" i="20"/>
  <c r="GT1078" i="20"/>
  <c r="GV508" i="20"/>
  <c r="GT1126" i="20"/>
  <c r="GQ984" i="20"/>
  <c r="GW2171" i="20"/>
  <c r="GV3501" i="20"/>
  <c r="GQ685" i="20"/>
  <c r="GQ3213" i="20"/>
  <c r="GV881" i="20"/>
  <c r="GU1172" i="20"/>
  <c r="GS3421" i="20"/>
  <c r="GV80" i="20"/>
  <c r="GR2040" i="20"/>
  <c r="GV2199" i="20"/>
  <c r="GW2690" i="20"/>
  <c r="GX1363" i="20"/>
  <c r="GW3084" i="20"/>
  <c r="GV2506" i="20"/>
  <c r="GW1341" i="20"/>
  <c r="GQ2119" i="20"/>
  <c r="GR2346" i="20"/>
  <c r="GV311" i="20"/>
  <c r="GX1597" i="20"/>
  <c r="GT2481" i="20"/>
  <c r="GV2337" i="20"/>
  <c r="GW76" i="20"/>
  <c r="GW3120" i="20"/>
  <c r="GT3677" i="20"/>
  <c r="GT2528" i="20"/>
  <c r="GT2865" i="20"/>
  <c r="GS1858" i="20"/>
  <c r="GX1303" i="20"/>
  <c r="GX889" i="20"/>
  <c r="GX87" i="20"/>
  <c r="GS1517" i="20"/>
  <c r="GV2225" i="20"/>
  <c r="GP2648" i="20"/>
  <c r="GR3129" i="20"/>
  <c r="GS1948" i="20"/>
  <c r="GX286" i="20"/>
  <c r="GS3336" i="20"/>
  <c r="GQ3730" i="20"/>
  <c r="GS3473" i="20"/>
  <c r="GU564" i="20"/>
  <c r="GP753" i="20"/>
  <c r="GX104" i="20"/>
  <c r="GW803" i="20"/>
  <c r="GW3710" i="20"/>
  <c r="GP3997" i="20"/>
  <c r="GT120" i="20"/>
  <c r="GW78" i="20"/>
  <c r="GP629" i="20"/>
  <c r="GQ3531" i="20"/>
  <c r="GW1330" i="20"/>
  <c r="GP1204" i="20"/>
  <c r="GP476" i="20"/>
  <c r="GP3447" i="20"/>
  <c r="GU3865" i="20"/>
  <c r="GU2499" i="20"/>
  <c r="GV2308" i="20"/>
  <c r="GV3080" i="20"/>
  <c r="GR3521" i="20"/>
  <c r="GW2050" i="20"/>
  <c r="GT535" i="20"/>
  <c r="GQ203" i="20"/>
  <c r="GW50" i="20"/>
  <c r="GV2086" i="20"/>
  <c r="GR1882" i="20"/>
  <c r="GP453" i="20"/>
  <c r="GS3900" i="20"/>
  <c r="GR2424" i="20"/>
  <c r="GR160" i="20"/>
  <c r="GP2821" i="20"/>
  <c r="GS2048" i="20"/>
  <c r="GX2569" i="20"/>
  <c r="GV2412" i="20"/>
  <c r="GS936" i="20"/>
  <c r="GR1575" i="20"/>
  <c r="GT3405" i="20"/>
  <c r="GS1758" i="20"/>
  <c r="GX2635" i="20"/>
  <c r="GW386" i="20"/>
  <c r="GU482" i="20"/>
  <c r="GQ2599" i="20"/>
  <c r="GU1936" i="20"/>
  <c r="GU958" i="20"/>
  <c r="GQ172" i="20"/>
  <c r="GQ1083" i="20"/>
  <c r="GR3864" i="20"/>
  <c r="GT3337" i="20"/>
  <c r="GQ1516" i="20"/>
  <c r="GR476" i="20"/>
  <c r="GS858" i="20"/>
  <c r="GW999" i="20"/>
  <c r="GW890" i="20"/>
  <c r="GS2331" i="20"/>
  <c r="GS386" i="20"/>
  <c r="GQ979" i="20"/>
  <c r="GT493" i="20"/>
  <c r="GV360" i="20"/>
  <c r="GU2976" i="20"/>
  <c r="GV1065" i="20"/>
  <c r="GX999" i="20"/>
  <c r="GQ2249" i="20"/>
  <c r="GS3005" i="20"/>
  <c r="GX2671" i="20"/>
  <c r="GX2011" i="20"/>
  <c r="GR1322" i="20"/>
  <c r="GV3095" i="20"/>
  <c r="GV1624" i="20"/>
  <c r="GW3440" i="20"/>
  <c r="GS2909" i="20"/>
  <c r="GR3694" i="20"/>
  <c r="GS2299" i="20"/>
  <c r="GS2649" i="20"/>
  <c r="GS302" i="20"/>
  <c r="GQ991" i="20"/>
  <c r="GU2419" i="20"/>
  <c r="GT1310" i="20"/>
  <c r="GS2451" i="20"/>
  <c r="GS2574" i="20"/>
  <c r="GT742" i="20"/>
  <c r="GX991" i="20"/>
  <c r="GS3128" i="20"/>
  <c r="GU1657" i="20"/>
  <c r="GT2624" i="20"/>
  <c r="GX3901" i="20"/>
  <c r="GR766" i="20"/>
  <c r="GS1215" i="20"/>
  <c r="GX689" i="20"/>
  <c r="GS3122" i="20"/>
  <c r="GX2505" i="20"/>
  <c r="GX1082" i="20"/>
  <c r="GU2401" i="20"/>
  <c r="GV558" i="20"/>
  <c r="GW1292" i="20"/>
  <c r="GX3370" i="20"/>
  <c r="GS2473" i="20"/>
  <c r="GX231" i="20"/>
  <c r="GR3417" i="20"/>
  <c r="GS3649" i="20"/>
  <c r="GU433" i="20"/>
  <c r="GU2232" i="20"/>
  <c r="GS1963" i="20"/>
  <c r="GT1457" i="20"/>
  <c r="GW1666" i="20"/>
  <c r="GR218" i="20"/>
  <c r="GS227" i="20"/>
  <c r="GS2587" i="20"/>
  <c r="GR2234" i="20"/>
  <c r="GU2974" i="20"/>
  <c r="GW3102" i="20"/>
  <c r="GR769" i="20"/>
  <c r="GV18" i="20"/>
  <c r="GR318" i="20"/>
  <c r="GX35" i="20"/>
  <c r="GP2533" i="20"/>
  <c r="GU893" i="20"/>
  <c r="GQ633" i="20"/>
  <c r="GW1831" i="20"/>
  <c r="GT2929" i="20"/>
  <c r="GR1052" i="20"/>
  <c r="GP2243" i="20"/>
  <c r="GW835" i="20"/>
  <c r="GR2262" i="20"/>
  <c r="GW1278" i="20"/>
  <c r="GT3486" i="20"/>
  <c r="GT856" i="20"/>
  <c r="GS1488" i="20"/>
  <c r="GT473" i="20"/>
  <c r="GX2843" i="20"/>
  <c r="GW3934" i="20"/>
  <c r="GR2263" i="20"/>
  <c r="GP1925" i="20"/>
  <c r="GP88" i="20"/>
  <c r="GX3221" i="20"/>
  <c r="GW1444" i="20"/>
  <c r="GP779" i="20"/>
  <c r="GV944" i="20"/>
  <c r="GX2661" i="20"/>
  <c r="GP484" i="20"/>
  <c r="GT311" i="20"/>
  <c r="GQ2807" i="20"/>
  <c r="GR3486" i="20"/>
  <c r="GQ588" i="20"/>
  <c r="GW618" i="20"/>
  <c r="GP3671" i="20"/>
  <c r="GX2401" i="20"/>
  <c r="GP1888" i="20"/>
  <c r="GX158" i="20"/>
  <c r="GU801" i="20"/>
  <c r="GR123" i="20"/>
  <c r="GX1286" i="20"/>
  <c r="GR3537" i="20"/>
  <c r="GR828" i="20"/>
  <c r="GQ3392" i="20"/>
  <c r="GP2671" i="20"/>
  <c r="GQ293" i="20"/>
  <c r="GW212" i="20"/>
  <c r="GS277" i="20"/>
  <c r="GX3631" i="20"/>
  <c r="GW89" i="20"/>
  <c r="GP561" i="20"/>
  <c r="GS2947" i="20"/>
  <c r="GW3756" i="20"/>
  <c r="GR1105" i="20"/>
  <c r="GU571" i="20"/>
  <c r="GU2538" i="20"/>
  <c r="GU314" i="20"/>
  <c r="GT44" i="20"/>
  <c r="GV3972" i="20"/>
  <c r="GW3556" i="20"/>
  <c r="GW781" i="20"/>
  <c r="GV1470" i="20"/>
  <c r="GV2853" i="20"/>
  <c r="GU2955" i="20"/>
  <c r="GX1018" i="20"/>
  <c r="GS840" i="20"/>
  <c r="GS1018" i="20"/>
  <c r="GW1557" i="20"/>
  <c r="GP3603" i="20"/>
  <c r="GU607" i="20"/>
  <c r="GR3471" i="20"/>
  <c r="GU980" i="20"/>
  <c r="GV1876" i="20"/>
  <c r="GV1565" i="20"/>
  <c r="GS786" i="20"/>
  <c r="GR1083" i="20"/>
  <c r="GS1695" i="20"/>
  <c r="GW2391" i="20"/>
  <c r="GW2188" i="20"/>
  <c r="GQ1588" i="20"/>
  <c r="GR1716" i="20"/>
  <c r="GQ2615" i="20"/>
  <c r="GS330" i="20"/>
  <c r="GW174" i="20"/>
  <c r="GV2434" i="20"/>
  <c r="GX3159" i="20"/>
  <c r="GW1815" i="20"/>
  <c r="GS870" i="20"/>
  <c r="GV1044" i="20"/>
  <c r="GX592" i="20"/>
  <c r="GU1209" i="20"/>
  <c r="GW3131" i="20"/>
  <c r="GR2011" i="20"/>
  <c r="GS383" i="20"/>
  <c r="GW263" i="20"/>
  <c r="GR1211" i="20"/>
  <c r="GQ3781" i="20"/>
  <c r="GT1516" i="20"/>
  <c r="GP25" i="20"/>
  <c r="GT2248" i="20"/>
  <c r="GP1375" i="20"/>
  <c r="GX3359" i="20"/>
  <c r="GT4" i="20"/>
  <c r="GQ3645" i="20"/>
  <c r="GP3409" i="20"/>
  <c r="GW726" i="20"/>
  <c r="GU3506" i="20"/>
  <c r="GT3314" i="20"/>
  <c r="GP541" i="20"/>
  <c r="GU2082" i="20"/>
  <c r="GV682" i="20"/>
  <c r="GP3546" i="20"/>
  <c r="GP1067" i="20"/>
  <c r="GU3538" i="20"/>
  <c r="GX3562" i="20"/>
  <c r="GT1273" i="20"/>
  <c r="GU3606" i="20"/>
  <c r="GU1004" i="20"/>
  <c r="GW2283" i="20"/>
  <c r="GT1338" i="20"/>
  <c r="GW1892" i="20"/>
  <c r="GW2941" i="20"/>
  <c r="GP3614" i="20"/>
  <c r="GX2645" i="20"/>
  <c r="GU2743" i="20"/>
  <c r="GW1077" i="20"/>
  <c r="GU1363" i="20"/>
  <c r="GR1142" i="20"/>
  <c r="GV839" i="20"/>
  <c r="GQ1148" i="20"/>
  <c r="GT3551" i="20"/>
  <c r="GW3925" i="20"/>
  <c r="GP37" i="20"/>
  <c r="GW647" i="20"/>
  <c r="GP2264" i="20"/>
  <c r="GP3267" i="20"/>
  <c r="GX1655" i="20"/>
  <c r="GS1041" i="20"/>
  <c r="GU3174" i="20"/>
  <c r="GR3463" i="20"/>
  <c r="GT3018" i="20"/>
  <c r="GS2320" i="20"/>
  <c r="GT321" i="20"/>
  <c r="GQ2274" i="20"/>
  <c r="GX1188" i="20"/>
  <c r="GU2475" i="20"/>
  <c r="GT2891" i="20"/>
  <c r="GT2245" i="20"/>
  <c r="GQ1962" i="20"/>
  <c r="GR3197" i="20"/>
  <c r="GP58" i="20"/>
  <c r="GS1088" i="20"/>
  <c r="GS1421" i="20"/>
  <c r="GX1383" i="20"/>
  <c r="GX2748" i="20"/>
  <c r="GU2777" i="20"/>
  <c r="GT2408" i="20"/>
  <c r="GP3034" i="20"/>
  <c r="GW1201" i="20"/>
  <c r="GP603" i="20"/>
  <c r="GX3230" i="20"/>
  <c r="GV1689" i="20"/>
  <c r="GT1404" i="20"/>
  <c r="GR3229" i="20"/>
  <c r="GQ2499" i="20"/>
  <c r="GS844" i="20"/>
  <c r="GQ1418" i="20"/>
  <c r="GR116" i="20"/>
  <c r="GS862" i="20"/>
  <c r="GW900" i="20"/>
  <c r="GW2785" i="20"/>
  <c r="GV203" i="20"/>
  <c r="GT773" i="20"/>
  <c r="GX2492" i="20"/>
  <c r="GQ1300" i="20"/>
  <c r="GV793" i="20"/>
  <c r="GX1097" i="20"/>
  <c r="GU3585" i="20"/>
  <c r="GT1956" i="20"/>
  <c r="GU1725" i="20"/>
  <c r="GS2098" i="20"/>
  <c r="GT1415" i="20"/>
  <c r="GS2744" i="20"/>
  <c r="GX3318" i="20"/>
  <c r="GS487" i="20"/>
  <c r="GX3515" i="20"/>
  <c r="GR3710" i="20"/>
  <c r="GX872" i="20"/>
  <c r="GX3790" i="20"/>
  <c r="GT3335" i="20"/>
  <c r="GV3092" i="20"/>
  <c r="GS2682" i="20"/>
  <c r="GW1944" i="20"/>
  <c r="GR674" i="20"/>
  <c r="GQ6" i="20"/>
  <c r="GS2392" i="20"/>
  <c r="GX3313" i="20"/>
  <c r="GV2280" i="20"/>
  <c r="GT874" i="20"/>
  <c r="GV2571" i="20"/>
  <c r="GW2776" i="20"/>
  <c r="GU3641" i="20"/>
  <c r="GW2664" i="20"/>
  <c r="GX2776" i="20"/>
  <c r="GQ1224" i="20"/>
  <c r="GS2592" i="20"/>
  <c r="GW1017" i="20"/>
  <c r="GQ1465" i="20"/>
  <c r="GQ3530" i="20"/>
  <c r="GW3897" i="20"/>
  <c r="GV2940" i="20"/>
  <c r="GW764" i="20"/>
  <c r="GP2094" i="20"/>
  <c r="GX2144" i="20"/>
  <c r="GX750" i="20"/>
  <c r="GU3744" i="20"/>
  <c r="GX3664" i="20"/>
  <c r="GP3784" i="20"/>
  <c r="GW433" i="20"/>
  <c r="GQ3343" i="20"/>
  <c r="GR3297" i="20"/>
  <c r="GW1643" i="20"/>
  <c r="GW464" i="20"/>
  <c r="GU202" i="20"/>
  <c r="GW1602" i="20"/>
  <c r="GX878" i="20"/>
  <c r="GQ3180" i="20"/>
  <c r="GU791" i="20"/>
  <c r="GP3870" i="20"/>
  <c r="GT1568" i="20"/>
  <c r="GQ2261" i="20"/>
  <c r="GU462" i="20"/>
  <c r="GR2380" i="20"/>
  <c r="GQ2032" i="20"/>
  <c r="GP2449" i="20"/>
  <c r="GX2292" i="20"/>
  <c r="GT226" i="20"/>
  <c r="GU441" i="20"/>
  <c r="GU1910" i="20"/>
  <c r="GQ2440" i="20"/>
  <c r="GU723" i="20"/>
  <c r="GW1159" i="20"/>
  <c r="GR1854" i="20"/>
  <c r="GT1704" i="20"/>
  <c r="GX81" i="20"/>
  <c r="GT2705" i="20"/>
  <c r="GP1219" i="20"/>
  <c r="GQ1467" i="20"/>
  <c r="GP3055" i="20"/>
  <c r="GU443" i="20"/>
  <c r="GX358" i="20"/>
  <c r="GX2137" i="20"/>
  <c r="GX3183" i="20"/>
  <c r="GT1859" i="20"/>
  <c r="GX3369" i="20"/>
  <c r="GP981" i="20"/>
  <c r="GR1399" i="20"/>
  <c r="GP2971" i="20"/>
  <c r="GX1247" i="20"/>
  <c r="GQ846" i="20"/>
  <c r="GP2484" i="20"/>
  <c r="GX347" i="20"/>
  <c r="GV504" i="20"/>
  <c r="GR2103" i="20"/>
  <c r="GU1994" i="20"/>
  <c r="GS499" i="20"/>
  <c r="GS3556" i="20"/>
  <c r="GW1989" i="20"/>
  <c r="GW1793" i="20"/>
  <c r="GX280" i="20"/>
  <c r="GQ334" i="20"/>
  <c r="GU1217" i="20"/>
  <c r="GR709" i="20"/>
  <c r="GT2017" i="20"/>
  <c r="GW1753" i="20"/>
  <c r="GR3306" i="20"/>
  <c r="GU2911" i="20"/>
  <c r="GT2204" i="20"/>
  <c r="GS2417" i="20"/>
  <c r="GP95" i="20"/>
  <c r="GP120" i="20"/>
  <c r="GU310" i="20"/>
  <c r="GV1519" i="20"/>
  <c r="GV2079" i="20"/>
  <c r="GV2822" i="20"/>
  <c r="GQ2100" i="20"/>
  <c r="GV1773" i="20"/>
  <c r="GV4" i="20"/>
  <c r="GU63" i="20"/>
  <c r="GP302" i="20"/>
  <c r="GW662" i="20"/>
  <c r="GW3738" i="20"/>
  <c r="GV1766" i="20"/>
  <c r="GQ1511" i="20"/>
  <c r="GW21" i="20"/>
  <c r="GW2048" i="20"/>
  <c r="GR3920" i="20"/>
  <c r="GT79" i="20"/>
  <c r="GT1677" i="20"/>
  <c r="GT3515" i="20"/>
  <c r="GX2530" i="20"/>
  <c r="GP655" i="20"/>
  <c r="GR2937" i="20"/>
  <c r="GW3449" i="20"/>
  <c r="GS1229" i="20"/>
  <c r="GU1149" i="20"/>
  <c r="GV2070" i="20"/>
  <c r="GP2087" i="20"/>
  <c r="GP811" i="20"/>
  <c r="GV1882" i="20"/>
  <c r="GV3527" i="20"/>
  <c r="GP1866" i="20"/>
  <c r="GT3826" i="20"/>
  <c r="GV1731" i="20"/>
  <c r="GR1671" i="20"/>
  <c r="GR2308" i="20"/>
  <c r="GW3584" i="20"/>
  <c r="GP251" i="20"/>
  <c r="GQ934" i="20"/>
  <c r="GW1516" i="20"/>
  <c r="GT3695" i="20"/>
  <c r="GP1293" i="20"/>
  <c r="GT2412" i="20"/>
  <c r="GU1948" i="20"/>
  <c r="GX1060" i="20"/>
  <c r="GT796" i="20"/>
  <c r="GS650" i="20"/>
  <c r="GT653" i="20"/>
  <c r="GS2874" i="20"/>
  <c r="GS1196" i="20"/>
  <c r="GV3140" i="20"/>
  <c r="GR1127" i="20"/>
  <c r="GR303" i="20"/>
  <c r="GX1332" i="20"/>
  <c r="GS1682" i="20"/>
  <c r="GS2795" i="20"/>
  <c r="GR2513" i="20"/>
  <c r="GT1314" i="20"/>
  <c r="GS2058" i="20"/>
  <c r="GS1580" i="20"/>
  <c r="GR1285" i="20"/>
  <c r="GV813" i="20"/>
  <c r="GX988" i="20"/>
  <c r="GW1872" i="20"/>
  <c r="GV1099" i="20"/>
  <c r="GS452" i="20"/>
  <c r="GS3970" i="20"/>
  <c r="GR2195" i="20"/>
  <c r="GV2187" i="20"/>
  <c r="GR846" i="20"/>
  <c r="GW2814" i="20"/>
  <c r="GW3896" i="20"/>
  <c r="GX1924" i="20"/>
  <c r="GQ2418" i="20"/>
  <c r="GU2096" i="20"/>
  <c r="GP2678" i="20"/>
  <c r="GW1216" i="20"/>
  <c r="GV2174" i="20"/>
  <c r="GS1286" i="20"/>
  <c r="GP2935" i="20"/>
  <c r="GX1333" i="20"/>
  <c r="GP2049" i="20"/>
  <c r="GT2984" i="20"/>
  <c r="GS982" i="20"/>
  <c r="GV2025" i="20"/>
  <c r="GX1015" i="20"/>
  <c r="GW1002" i="20"/>
  <c r="GT3899" i="20"/>
  <c r="GS2312" i="20"/>
  <c r="GS3029" i="20"/>
  <c r="GP2237" i="20"/>
  <c r="GP2877" i="20"/>
  <c r="GV2745" i="20"/>
  <c r="GT2585" i="20"/>
  <c r="GS3155" i="20"/>
  <c r="GQ2385" i="20"/>
  <c r="GW1335" i="20"/>
  <c r="GV753" i="20"/>
  <c r="GV2435" i="20"/>
  <c r="GT534" i="20"/>
  <c r="GR158" i="20"/>
  <c r="GQ1931" i="20"/>
  <c r="GT1048" i="20"/>
  <c r="GS396" i="20"/>
  <c r="GS2844" i="20"/>
  <c r="GX520" i="20"/>
  <c r="GU1946" i="20"/>
  <c r="GS2382" i="20"/>
  <c r="GQ297" i="20"/>
  <c r="GT3609" i="20"/>
  <c r="GX2912" i="20"/>
  <c r="GW84" i="20"/>
  <c r="GP3049" i="20"/>
  <c r="GW2612" i="20"/>
  <c r="GX2177" i="20"/>
  <c r="GV901" i="20"/>
  <c r="GU3073" i="20"/>
  <c r="GW326" i="20"/>
  <c r="GV3662" i="20"/>
  <c r="GQ404" i="20"/>
  <c r="GR970" i="20"/>
  <c r="GQ3306" i="20"/>
  <c r="GS3868" i="20"/>
  <c r="GP3271" i="20"/>
  <c r="GP3602" i="20"/>
  <c r="GQ1050" i="20"/>
  <c r="GU2745" i="20"/>
  <c r="GP622" i="20"/>
  <c r="GP3557" i="20"/>
  <c r="GW738" i="20"/>
  <c r="GP1394" i="20"/>
  <c r="GR1267" i="20"/>
  <c r="GQ2876" i="20"/>
  <c r="GV3702" i="20"/>
  <c r="GS1022" i="20"/>
  <c r="GV3232" i="20"/>
  <c r="GW3317" i="20"/>
  <c r="GT3805" i="20"/>
  <c r="GR114" i="20"/>
  <c r="GS3572" i="20"/>
  <c r="GQ2280" i="20"/>
  <c r="GX1287" i="20"/>
  <c r="GV178" i="20"/>
  <c r="GX3234" i="20"/>
  <c r="GW465" i="20"/>
  <c r="GT2558" i="20"/>
  <c r="GQ2370" i="20"/>
  <c r="GT2359" i="20"/>
  <c r="GX1990" i="20"/>
  <c r="GQ2611" i="20"/>
  <c r="GS3354" i="20"/>
  <c r="GW3888" i="20"/>
  <c r="GV3493" i="20"/>
  <c r="GT3943" i="20"/>
  <c r="GS2528" i="20"/>
  <c r="GT102" i="20"/>
  <c r="GP361" i="20"/>
  <c r="GS15" i="20"/>
  <c r="GS1370" i="20"/>
  <c r="GS3751" i="20"/>
  <c r="GU217" i="20"/>
  <c r="GR871" i="20"/>
  <c r="GP35" i="20"/>
  <c r="GR3291" i="20"/>
  <c r="GQ1960" i="20"/>
  <c r="GU2460" i="20"/>
  <c r="GS2928" i="20"/>
  <c r="GS1181" i="20"/>
  <c r="GS2383" i="20"/>
  <c r="GS649" i="20"/>
  <c r="GS3984" i="20"/>
  <c r="GT477" i="20"/>
  <c r="GS3738" i="20"/>
  <c r="GR1962" i="20"/>
  <c r="GR2201" i="20"/>
  <c r="GT467" i="20"/>
  <c r="GR1217" i="20"/>
  <c r="GX2" i="20"/>
  <c r="GP2843" i="20"/>
  <c r="GQ2824" i="20"/>
  <c r="GP3164" i="20"/>
  <c r="GS3619" i="20"/>
  <c r="GP2244" i="20"/>
  <c r="GV1491" i="20"/>
  <c r="GR531" i="20"/>
  <c r="GU3640" i="20"/>
  <c r="GR1944" i="20"/>
  <c r="GP2002" i="20"/>
  <c r="GP3890" i="20"/>
  <c r="GS812" i="20"/>
  <c r="GX1439" i="20"/>
  <c r="GX1379" i="20"/>
  <c r="GV2344" i="20"/>
  <c r="GQ551" i="20"/>
  <c r="GQ3498" i="20"/>
  <c r="GT2388" i="20"/>
  <c r="GT910" i="20"/>
  <c r="GW3840" i="20"/>
  <c r="GU2608" i="20"/>
  <c r="GU649" i="20"/>
  <c r="GX1449" i="20"/>
  <c r="GX2624" i="20"/>
  <c r="GQ747" i="20"/>
  <c r="GV3220" i="20"/>
  <c r="GV3556" i="20"/>
  <c r="GW800" i="20"/>
  <c r="GS407" i="20"/>
  <c r="GQ3793" i="20"/>
  <c r="GV1583" i="20"/>
  <c r="GW1146" i="20"/>
  <c r="GR2846" i="20"/>
  <c r="GT1475" i="20"/>
  <c r="GV1893" i="20"/>
  <c r="GT3832" i="20"/>
  <c r="GP2210" i="20"/>
  <c r="GW2295" i="20"/>
  <c r="GW3949" i="20"/>
  <c r="GT3549" i="20"/>
  <c r="GQ1591" i="20"/>
  <c r="GU58" i="20"/>
  <c r="GS1794" i="20"/>
  <c r="GS630" i="20"/>
  <c r="GU539" i="20"/>
  <c r="GU38" i="20"/>
  <c r="GS3921" i="20"/>
  <c r="GV2700" i="20"/>
  <c r="GR3632" i="20"/>
  <c r="GU1563" i="20"/>
  <c r="GW1089" i="20"/>
  <c r="GR398" i="20"/>
  <c r="GS803" i="20"/>
  <c r="GU675" i="20"/>
  <c r="GX1693" i="20"/>
  <c r="GU344" i="20"/>
  <c r="GV1362" i="20"/>
  <c r="GQ3601" i="20"/>
  <c r="GV2652" i="20"/>
  <c r="GW3967" i="20"/>
  <c r="GR3854" i="20"/>
  <c r="GU2655" i="20"/>
  <c r="GQ2717" i="20"/>
  <c r="GW3194" i="20"/>
  <c r="GP545" i="20"/>
  <c r="GP1029" i="20"/>
  <c r="GQ2177" i="20"/>
  <c r="GT928" i="20"/>
  <c r="GR1420" i="20"/>
  <c r="GR126" i="20"/>
  <c r="GS1937" i="20"/>
  <c r="GP1259" i="20"/>
  <c r="GR2888" i="20"/>
  <c r="GX3323" i="20"/>
  <c r="GQ1904" i="20"/>
  <c r="GP944" i="20"/>
  <c r="GX2166" i="20"/>
  <c r="GP3028" i="20"/>
  <c r="GT2438" i="20"/>
  <c r="GQ1476" i="20"/>
  <c r="GX2340" i="20"/>
  <c r="GT46" i="20"/>
  <c r="GU970" i="20"/>
  <c r="GS3893" i="20"/>
  <c r="GV3276" i="20"/>
  <c r="GP708" i="20"/>
  <c r="GS2026" i="20"/>
  <c r="GP2691" i="20"/>
  <c r="GQ1216" i="20"/>
  <c r="GS2092" i="20"/>
  <c r="GV1057" i="20"/>
  <c r="GV1643" i="20"/>
  <c r="GS3949" i="20"/>
  <c r="GS1749" i="20"/>
  <c r="GT1566" i="20"/>
  <c r="GS455" i="20"/>
  <c r="GV186" i="20"/>
  <c r="GR211" i="20"/>
  <c r="GP3423" i="20"/>
  <c r="GP1639" i="20"/>
  <c r="GQ3012" i="20"/>
  <c r="GV1808" i="20"/>
  <c r="GR2897" i="20"/>
  <c r="GR980" i="20"/>
  <c r="GW1177" i="20"/>
  <c r="GR2574" i="20"/>
  <c r="GX460" i="20"/>
  <c r="GT1130" i="20"/>
  <c r="GU3191" i="20"/>
  <c r="GQ3014" i="20"/>
  <c r="GS1268" i="20"/>
  <c r="GU3062" i="20"/>
  <c r="GQ1164" i="20"/>
  <c r="GP1641" i="20"/>
  <c r="GX2596" i="20"/>
  <c r="GW1294" i="20"/>
  <c r="GR2730" i="20"/>
  <c r="GV2630" i="20"/>
  <c r="GQ2606" i="20"/>
  <c r="GU523" i="20"/>
  <c r="GV3414" i="20"/>
  <c r="GT1067" i="20"/>
  <c r="GX3421" i="20"/>
  <c r="GP2322" i="20"/>
  <c r="GW805" i="20"/>
  <c r="GP463" i="20"/>
  <c r="GQ974" i="20"/>
  <c r="GR1484" i="20"/>
  <c r="GR3552" i="20"/>
  <c r="GX3956" i="20"/>
  <c r="GP2158" i="20"/>
  <c r="GU2438" i="20"/>
  <c r="GU996" i="20"/>
  <c r="GX3199" i="20"/>
  <c r="GQ1242" i="20"/>
  <c r="GS110" i="20"/>
  <c r="GV1333" i="20"/>
  <c r="GR454" i="20"/>
  <c r="GS2341" i="20"/>
  <c r="GP3087" i="20"/>
  <c r="GP355" i="20"/>
  <c r="GQ1957" i="20"/>
  <c r="GP3851" i="20"/>
  <c r="GR121" i="20"/>
  <c r="GP2694" i="20"/>
  <c r="GU1841" i="20"/>
  <c r="GW3907" i="20"/>
  <c r="GP3667" i="20"/>
  <c r="GU2048" i="20"/>
  <c r="GR457" i="20"/>
  <c r="GR2657" i="20"/>
  <c r="GR1754" i="20"/>
  <c r="GT1302" i="20"/>
  <c r="GQ1319" i="20"/>
  <c r="GR285" i="20"/>
  <c r="GR1936" i="20"/>
  <c r="GR873" i="20"/>
  <c r="GV32" i="20"/>
  <c r="GV2447" i="20"/>
  <c r="GP2729" i="20"/>
  <c r="GQ2333" i="20"/>
  <c r="GW2841" i="20"/>
  <c r="GW207" i="20"/>
  <c r="GT2328" i="20"/>
  <c r="GP2091" i="20"/>
  <c r="GT2271" i="20"/>
  <c r="GP3828" i="20"/>
  <c r="GR2529" i="20"/>
  <c r="GV1467" i="20"/>
  <c r="GS750" i="20"/>
  <c r="GS2358" i="20"/>
  <c r="GV3887" i="20"/>
  <c r="GW2477" i="20"/>
  <c r="GR3527" i="20"/>
  <c r="GW2542" i="20"/>
  <c r="GP1811" i="20"/>
  <c r="GT2491" i="20"/>
  <c r="GS1091" i="20"/>
  <c r="GW491" i="20"/>
  <c r="GW523" i="20"/>
  <c r="GW2007" i="20"/>
  <c r="GP425" i="20"/>
  <c r="GU2542" i="20"/>
  <c r="GS552" i="20"/>
  <c r="GX2405" i="20"/>
  <c r="GW2884" i="20"/>
  <c r="GU614" i="20"/>
  <c r="GU2748" i="20"/>
  <c r="GR305" i="20"/>
  <c r="GU1885" i="20"/>
  <c r="GS1751" i="20"/>
  <c r="GW2364" i="20"/>
  <c r="GT2592" i="20"/>
  <c r="GV3697" i="20"/>
  <c r="GV2556" i="20"/>
  <c r="GW1964" i="20"/>
  <c r="GS56" i="20"/>
  <c r="GR2669" i="20"/>
  <c r="GW899" i="20"/>
  <c r="GP3877" i="20"/>
  <c r="GQ118" i="20"/>
  <c r="GV1517" i="20"/>
  <c r="GV1922" i="20"/>
  <c r="GX71" i="20"/>
  <c r="GR3005" i="20"/>
  <c r="GQ3589" i="20"/>
  <c r="GV3910" i="20"/>
  <c r="GP802" i="20"/>
  <c r="GV1157" i="20"/>
  <c r="GS3448" i="20"/>
  <c r="GT1480" i="20"/>
  <c r="GX755" i="20"/>
  <c r="GT201" i="20"/>
  <c r="GR3293" i="20"/>
  <c r="GR1047" i="20"/>
  <c r="GW932" i="20"/>
  <c r="GQ2843" i="20"/>
  <c r="GU3846" i="20"/>
  <c r="GR3712" i="20"/>
  <c r="GW3359" i="20"/>
  <c r="GU2287" i="20"/>
  <c r="GW329" i="20"/>
  <c r="GT2530" i="20"/>
  <c r="GV1271" i="20"/>
  <c r="GT3023" i="20"/>
  <c r="GV3564" i="20"/>
  <c r="GX8" i="20"/>
  <c r="GS1846" i="20"/>
  <c r="GR3240" i="20"/>
  <c r="GU1929" i="20"/>
  <c r="GU2375" i="20"/>
  <c r="GP2978" i="20"/>
  <c r="GR324" i="20"/>
  <c r="GV133" i="20"/>
  <c r="GW2670" i="20"/>
  <c r="GT812" i="20"/>
  <c r="GP81" i="20"/>
  <c r="GV1276" i="20"/>
  <c r="GW256" i="20"/>
  <c r="GU2843" i="20"/>
  <c r="GU3677" i="20"/>
  <c r="GV1903" i="20"/>
  <c r="GW3868" i="20"/>
  <c r="GT3619" i="20"/>
  <c r="GU1247" i="20"/>
  <c r="GP2657" i="20"/>
  <c r="GS2274" i="20"/>
  <c r="GQ987" i="20"/>
  <c r="GR3115" i="20"/>
  <c r="GT402" i="20"/>
  <c r="GW1124" i="20"/>
  <c r="GP2904" i="20"/>
  <c r="GS2345" i="20"/>
  <c r="GR2549" i="20"/>
  <c r="GP2008" i="20"/>
  <c r="GQ2941" i="20"/>
  <c r="GR2194" i="20"/>
  <c r="GR2226" i="20"/>
  <c r="GV2227" i="20"/>
  <c r="GR3285" i="20"/>
  <c r="GS454" i="20"/>
  <c r="GW3689" i="20"/>
  <c r="GW2949" i="20"/>
  <c r="GX1723" i="20"/>
  <c r="GW3030" i="20"/>
  <c r="GW111" i="20"/>
  <c r="GV1856" i="20"/>
  <c r="GW3090" i="20"/>
  <c r="GV3943" i="20"/>
  <c r="GX1405" i="20"/>
  <c r="GU1866" i="20"/>
  <c r="GU3874" i="20"/>
  <c r="GW3057" i="20"/>
  <c r="GX1367" i="20"/>
  <c r="GW622" i="20"/>
  <c r="GR54" i="20"/>
  <c r="GU687" i="20"/>
  <c r="GQ3672" i="20"/>
  <c r="GT2033" i="20"/>
  <c r="GW139" i="20"/>
  <c r="GX1183" i="20"/>
  <c r="GU1046" i="20"/>
  <c r="GP100" i="20"/>
  <c r="GU3960" i="20"/>
  <c r="GX2616" i="20"/>
  <c r="GW2436" i="20"/>
  <c r="GR3110" i="20"/>
  <c r="GS2819" i="20"/>
  <c r="GW745" i="20"/>
  <c r="GP3478" i="20"/>
  <c r="GV1327" i="20"/>
  <c r="GU1809" i="20"/>
  <c r="GV1855" i="20"/>
  <c r="GX765" i="20"/>
  <c r="GV247" i="20"/>
  <c r="GQ134" i="20"/>
  <c r="GQ2989" i="20"/>
  <c r="GT2642" i="20"/>
  <c r="GQ537" i="20"/>
  <c r="GT3080" i="20"/>
  <c r="GX1380" i="20"/>
  <c r="GT185" i="20"/>
  <c r="GU510" i="20"/>
  <c r="GW1942" i="20"/>
  <c r="GR1517" i="20"/>
  <c r="GX2153" i="20"/>
  <c r="GV198" i="20"/>
  <c r="GV1485" i="20"/>
  <c r="GS469" i="20"/>
  <c r="GP2655" i="20"/>
  <c r="GQ2276" i="20"/>
  <c r="GQ3635" i="20"/>
  <c r="GT3775" i="20"/>
  <c r="GS488" i="20"/>
  <c r="GU3862" i="20"/>
  <c r="GV3931" i="20"/>
  <c r="GQ3140" i="20"/>
  <c r="GX2369" i="20"/>
  <c r="GS2027" i="20"/>
  <c r="GV1554" i="20"/>
  <c r="GU452" i="20"/>
  <c r="GX432" i="20"/>
  <c r="GP827" i="20"/>
  <c r="GW2630" i="20"/>
  <c r="GU3316" i="20"/>
  <c r="GT3217" i="20"/>
  <c r="GR1967" i="20"/>
  <c r="GT1663" i="20"/>
  <c r="GU2161" i="20"/>
  <c r="GW2106" i="20"/>
  <c r="GU575" i="20"/>
  <c r="GV2366" i="20"/>
  <c r="GT920" i="20"/>
  <c r="GV633" i="20"/>
  <c r="GU3630" i="20"/>
  <c r="GR3043" i="20"/>
  <c r="GT35" i="20"/>
  <c r="GS1838" i="20"/>
  <c r="GV1796" i="20"/>
  <c r="GX2760" i="20"/>
  <c r="GX3868" i="20"/>
  <c r="GS72" i="20"/>
  <c r="GX456" i="20"/>
  <c r="GV1300" i="20"/>
  <c r="GT2648" i="20"/>
  <c r="GT3883" i="20"/>
  <c r="GP1038" i="20"/>
  <c r="GT1988" i="20"/>
  <c r="GX1575" i="20"/>
  <c r="GU3715" i="20"/>
  <c r="GW2753" i="20"/>
  <c r="GW2680" i="20"/>
  <c r="GP1472" i="20"/>
  <c r="GU131" i="20"/>
  <c r="GW1996" i="20"/>
  <c r="GW2354" i="20"/>
  <c r="GV2439" i="20"/>
  <c r="GV1756" i="20"/>
  <c r="GP2630" i="20"/>
  <c r="GQ756" i="20"/>
  <c r="GS146" i="20"/>
  <c r="GT1630" i="20"/>
  <c r="GU1505" i="20"/>
  <c r="GP3392" i="20"/>
  <c r="GP1429" i="20"/>
  <c r="GW2064" i="20"/>
  <c r="GS1119" i="20"/>
  <c r="GS889" i="20"/>
  <c r="GS3906" i="20"/>
  <c r="GR1605" i="20"/>
  <c r="GX3486" i="20"/>
  <c r="GQ982" i="20"/>
  <c r="GW367" i="20"/>
  <c r="GW903" i="20"/>
  <c r="GT1852" i="20"/>
  <c r="GP3071" i="20"/>
  <c r="GR3619" i="20"/>
  <c r="GV2457" i="20"/>
  <c r="GU889" i="20"/>
  <c r="GV1561" i="20"/>
  <c r="GT480" i="20"/>
  <c r="GS3997" i="20"/>
  <c r="GR2044" i="20"/>
  <c r="GS1942" i="20"/>
  <c r="GP2225" i="20"/>
  <c r="GP3846" i="20"/>
  <c r="GS1604" i="20"/>
  <c r="GX795" i="20"/>
  <c r="GV3342" i="20"/>
  <c r="GT2102" i="20"/>
  <c r="GT3006" i="20"/>
  <c r="GU1764" i="20"/>
  <c r="GW533" i="20"/>
  <c r="GV2665" i="20"/>
  <c r="GV789" i="20"/>
  <c r="GX1934" i="20"/>
  <c r="GW3534" i="20"/>
  <c r="GW2543" i="20"/>
  <c r="GP2268" i="20"/>
  <c r="GV616" i="20"/>
  <c r="GV2723" i="20"/>
  <c r="GQ2629" i="20"/>
  <c r="GV139" i="20"/>
  <c r="GS476" i="20"/>
  <c r="GS2" i="20"/>
  <c r="GS75" i="20"/>
  <c r="GQ441" i="20"/>
  <c r="GS116" i="20"/>
  <c r="GV1727" i="20"/>
  <c r="GQ839" i="20"/>
  <c r="GQ1410" i="20"/>
  <c r="GT437" i="20"/>
  <c r="GT3831" i="20"/>
  <c r="GS173" i="20"/>
  <c r="GP2274" i="20"/>
  <c r="GU3535" i="20"/>
  <c r="GQ945" i="20"/>
  <c r="GT539" i="20"/>
  <c r="GT753" i="20"/>
  <c r="GV3610" i="20"/>
  <c r="GX1977" i="20"/>
  <c r="GQ3597" i="20"/>
  <c r="GV84" i="20"/>
  <c r="GR2679" i="20"/>
  <c r="GR2761" i="20"/>
  <c r="GS2309" i="20"/>
  <c r="GV1376" i="20"/>
  <c r="GU2571" i="20"/>
  <c r="GQ2910" i="20"/>
  <c r="GQ210" i="20"/>
  <c r="GS2940" i="20"/>
  <c r="GQ3268" i="20"/>
  <c r="GS3951" i="20"/>
  <c r="GS2002" i="20"/>
  <c r="GP2018" i="20"/>
  <c r="GV2430" i="20"/>
  <c r="GS1811" i="20"/>
  <c r="GX1123" i="20"/>
  <c r="GU1771" i="20"/>
  <c r="GW795" i="20"/>
  <c r="GQ1348" i="20"/>
  <c r="GV626" i="20"/>
  <c r="GW504" i="20"/>
  <c r="GW1448" i="20"/>
  <c r="GX1493" i="20"/>
  <c r="GW479" i="20"/>
  <c r="GR1131" i="20"/>
  <c r="GP1791" i="20"/>
  <c r="GT694" i="20"/>
  <c r="GX2360" i="20"/>
  <c r="GU2407" i="20"/>
  <c r="GR2996" i="20"/>
  <c r="GV2739" i="20"/>
  <c r="GT1053" i="20"/>
  <c r="GS2018" i="20"/>
  <c r="GQ1447" i="20"/>
  <c r="GP1567" i="20"/>
  <c r="GV241" i="20"/>
  <c r="GQ3910" i="20"/>
  <c r="GR3634" i="20"/>
  <c r="GT2128" i="20"/>
  <c r="GT2402" i="20"/>
  <c r="GR2182" i="20"/>
  <c r="GP3374" i="20"/>
  <c r="GP3302" i="20"/>
  <c r="GT1102" i="20"/>
  <c r="GR231" i="20"/>
  <c r="GS1056" i="20"/>
  <c r="GQ1400" i="20"/>
  <c r="GV2263" i="20"/>
  <c r="GV1117" i="20"/>
  <c r="GP3766" i="20"/>
  <c r="GQ2483" i="20"/>
  <c r="GQ1618" i="20"/>
  <c r="GP961" i="20"/>
  <c r="GT2675" i="20"/>
  <c r="GW2510" i="20"/>
  <c r="GR649" i="20"/>
  <c r="GU307" i="20"/>
  <c r="GX1788" i="20"/>
  <c r="GP3202" i="20"/>
  <c r="GX2421" i="20"/>
  <c r="GS2231" i="20"/>
  <c r="GR2573" i="20"/>
  <c r="GV1594" i="20"/>
  <c r="GV1559" i="20"/>
  <c r="GS2004" i="20"/>
  <c r="GV3675" i="20"/>
  <c r="GP1226" i="20"/>
  <c r="GX2016" i="20"/>
  <c r="GX1420" i="20"/>
  <c r="GX614" i="20"/>
  <c r="GQ3003" i="20"/>
  <c r="GS3912" i="20"/>
  <c r="GW1746" i="20"/>
  <c r="GV3228" i="20"/>
  <c r="GW2880" i="20"/>
  <c r="GP127" i="20"/>
  <c r="GQ3979" i="20"/>
  <c r="GS3523" i="20"/>
  <c r="GP1628" i="20"/>
  <c r="GV3224" i="20"/>
  <c r="GT1203" i="20"/>
  <c r="GQ2390" i="20"/>
  <c r="GW1001" i="20"/>
  <c r="GT2773" i="20"/>
  <c r="GV652" i="20"/>
  <c r="GW3133" i="20"/>
  <c r="GW3972" i="20"/>
  <c r="GV1959" i="20"/>
  <c r="GT882" i="20"/>
  <c r="GP3257" i="20"/>
  <c r="GS1194" i="20"/>
  <c r="GU2930" i="20"/>
  <c r="GS1647" i="20"/>
  <c r="GT1379" i="20"/>
  <c r="GQ2146" i="20"/>
  <c r="GV3185" i="20"/>
  <c r="GX1598" i="20"/>
  <c r="GW3902" i="20"/>
  <c r="GW1048" i="20"/>
  <c r="GP1412" i="20"/>
  <c r="GQ1556" i="20"/>
  <c r="GQ1310" i="20"/>
  <c r="GQ1068" i="20"/>
  <c r="GQ3986" i="20"/>
  <c r="GQ1558" i="20"/>
  <c r="GR2541" i="20"/>
  <c r="GW2582" i="20"/>
  <c r="GS3828" i="20"/>
  <c r="GQ2304" i="20"/>
  <c r="GQ3533" i="20"/>
  <c r="GX585" i="20"/>
  <c r="GP3391" i="20"/>
  <c r="GW1542" i="20"/>
  <c r="GW3739" i="20"/>
  <c r="GW87" i="20"/>
  <c r="GQ1102" i="20"/>
  <c r="GS3823" i="20"/>
  <c r="GX3566" i="20"/>
  <c r="GP1016" i="20"/>
  <c r="GR275" i="20"/>
  <c r="GW3626" i="20"/>
  <c r="GV1353" i="20"/>
  <c r="GS2430" i="20"/>
  <c r="GQ414" i="20"/>
  <c r="GT121" i="20"/>
  <c r="GU1672" i="20"/>
  <c r="GS1584" i="20"/>
  <c r="GW294" i="20"/>
  <c r="GR2193" i="20"/>
  <c r="GQ1227" i="20"/>
  <c r="GQ2057" i="20"/>
  <c r="GP1507" i="20"/>
  <c r="GS531" i="20"/>
  <c r="GR853" i="20"/>
  <c r="GX3865" i="20"/>
  <c r="GV1654" i="20"/>
  <c r="GP3395" i="20"/>
  <c r="GS1570" i="20"/>
  <c r="GV3393" i="20"/>
  <c r="GP1514" i="20"/>
  <c r="GR730" i="20"/>
  <c r="GV3338" i="20"/>
  <c r="GR1903" i="20"/>
  <c r="GU1697" i="20"/>
  <c r="GW1497" i="20"/>
  <c r="GX3718" i="20"/>
  <c r="GT443" i="20"/>
  <c r="GW170" i="20"/>
  <c r="GW1977" i="20"/>
  <c r="GU487" i="20"/>
  <c r="GT815" i="20"/>
  <c r="GX3004" i="20"/>
  <c r="GP911" i="20"/>
  <c r="GW2965" i="20"/>
  <c r="GS3109" i="20"/>
  <c r="GQ3101" i="20"/>
  <c r="GX223" i="20"/>
  <c r="GS1332" i="20"/>
  <c r="GT2862" i="20"/>
  <c r="GU1850" i="20"/>
  <c r="GU317" i="20"/>
  <c r="GR1591" i="20"/>
  <c r="GX1716" i="20"/>
  <c r="GV3262" i="20"/>
  <c r="GP532" i="20"/>
  <c r="GS154" i="20"/>
  <c r="GU2453" i="20"/>
  <c r="GQ1679" i="20"/>
  <c r="GU2052" i="20"/>
  <c r="GV1176" i="20"/>
  <c r="GR3095" i="20"/>
  <c r="GU1244" i="20"/>
  <c r="GP804" i="20"/>
  <c r="GQ2558" i="20"/>
  <c r="GQ2734" i="20"/>
  <c r="GW2932" i="20"/>
  <c r="GV1051" i="20"/>
  <c r="GV68" i="20"/>
  <c r="GQ1701" i="20"/>
  <c r="GR1973" i="20"/>
  <c r="GU236" i="20"/>
  <c r="GX3220" i="20"/>
  <c r="GV1313" i="20"/>
  <c r="GX2921" i="20"/>
  <c r="GW3801" i="20"/>
  <c r="GW1200" i="20"/>
  <c r="GQ2129" i="20"/>
  <c r="GQ3796" i="20"/>
  <c r="GU1278" i="20"/>
  <c r="GX3335" i="20"/>
  <c r="GS1163" i="20"/>
  <c r="GR1746" i="20"/>
  <c r="GP2709" i="20"/>
  <c r="GP727" i="20"/>
  <c r="GS2388" i="20"/>
  <c r="GV429" i="20"/>
  <c r="GS1757" i="20"/>
  <c r="GV976" i="20"/>
  <c r="GP1904" i="20"/>
  <c r="GT3593" i="20"/>
  <c r="GP3258" i="20"/>
  <c r="GP2177" i="20"/>
  <c r="GP2812" i="20"/>
  <c r="GW2249" i="20"/>
  <c r="GS3656" i="20"/>
  <c r="GX1830" i="20"/>
  <c r="GP1463" i="20"/>
  <c r="GS1505" i="20"/>
  <c r="GR1872" i="20"/>
  <c r="GX1836" i="20"/>
  <c r="GX2783" i="20"/>
  <c r="GQ733" i="20"/>
  <c r="GS2367" i="20"/>
  <c r="GV3814" i="20"/>
  <c r="GT1025" i="20"/>
  <c r="GQ1416" i="20"/>
  <c r="GQ1320" i="20"/>
  <c r="GS3963" i="20"/>
  <c r="GR791" i="20"/>
  <c r="GQ2015" i="20"/>
  <c r="GP1314" i="20"/>
  <c r="GP2689" i="20"/>
  <c r="GT2682" i="20"/>
  <c r="GT2051" i="20"/>
  <c r="GS1861" i="20"/>
  <c r="GP308" i="20"/>
  <c r="GP870" i="20"/>
  <c r="GR2588" i="20"/>
  <c r="GU2841" i="20"/>
  <c r="GU1830" i="20"/>
  <c r="GR3436" i="20"/>
  <c r="GX3701" i="20"/>
  <c r="GT1598" i="20"/>
  <c r="GV1932" i="20"/>
  <c r="GP1487" i="20"/>
  <c r="GW476" i="20"/>
  <c r="GU787" i="20"/>
  <c r="GQ2489" i="20"/>
  <c r="GT3912" i="20"/>
  <c r="GV2384" i="20"/>
  <c r="GP511" i="20"/>
  <c r="GW230" i="20"/>
  <c r="GR2615" i="20"/>
  <c r="GT3216" i="20"/>
  <c r="GU3255" i="20"/>
  <c r="GV2341" i="20"/>
  <c r="GU3543" i="20"/>
  <c r="GQ2008" i="20"/>
  <c r="GW1550" i="20"/>
  <c r="GR304" i="20"/>
  <c r="GS2655" i="20"/>
  <c r="GQ3472" i="20"/>
  <c r="GV1523" i="20"/>
  <c r="GX2693" i="20"/>
  <c r="GX1346" i="20"/>
  <c r="GX3713" i="20"/>
  <c r="GW3881" i="20"/>
  <c r="GR2835" i="20"/>
  <c r="GW200" i="20"/>
  <c r="GX2709" i="20"/>
  <c r="GV1580" i="20"/>
  <c r="GR2526" i="20"/>
  <c r="GV3267" i="20"/>
  <c r="GT346" i="20"/>
  <c r="GR2420" i="20"/>
  <c r="GT130" i="20"/>
  <c r="GR1000" i="20"/>
  <c r="GQ2343" i="20"/>
  <c r="GT3097" i="20"/>
  <c r="GV3711" i="20"/>
  <c r="GR1491" i="20"/>
  <c r="GU2778" i="20"/>
  <c r="GV1304" i="20"/>
  <c r="GP538" i="20"/>
  <c r="GR433" i="20"/>
  <c r="GV1188" i="20"/>
  <c r="GS3365" i="20"/>
  <c r="GP3082" i="20"/>
  <c r="GP178" i="20"/>
  <c r="GW674" i="20"/>
  <c r="GX2173" i="20"/>
  <c r="GQ3369" i="20"/>
  <c r="GT3390" i="20"/>
  <c r="GR2481" i="20"/>
  <c r="GW1960" i="20"/>
  <c r="GT2502" i="20"/>
  <c r="GX3965" i="20"/>
  <c r="GQ2995" i="20"/>
  <c r="GU633" i="20"/>
  <c r="GU1485" i="20"/>
  <c r="GU2014" i="20"/>
  <c r="GP75" i="20"/>
  <c r="GV603" i="20"/>
  <c r="GU262" i="20"/>
  <c r="GW3513" i="20"/>
  <c r="GX452" i="20"/>
  <c r="GQ795" i="20"/>
  <c r="GX3601" i="20"/>
  <c r="GT2970" i="20"/>
  <c r="GV3373" i="20"/>
  <c r="GR2606" i="20"/>
  <c r="GX64" i="20"/>
  <c r="GX1656" i="20"/>
  <c r="GU2784" i="20"/>
  <c r="GQ3424" i="20"/>
  <c r="GS2969" i="20"/>
  <c r="GX2556" i="20"/>
  <c r="GT1238" i="20"/>
  <c r="GU1871" i="20"/>
  <c r="GQ2234" i="20"/>
  <c r="GR3529" i="20"/>
  <c r="GP3621" i="20"/>
  <c r="GP3509" i="20"/>
  <c r="GS1076" i="20"/>
  <c r="GX1072" i="20"/>
  <c r="GR1428" i="20"/>
  <c r="GR2612" i="20"/>
  <c r="GU1900" i="20"/>
  <c r="GR1384" i="20"/>
  <c r="GV3265" i="20"/>
  <c r="GR2305" i="20"/>
  <c r="GU109" i="20"/>
  <c r="GS1216" i="20"/>
  <c r="GW1187" i="20"/>
  <c r="GV81" i="20"/>
  <c r="GU661" i="20"/>
  <c r="GX2838" i="20"/>
  <c r="GS401" i="20"/>
  <c r="GX2343" i="20"/>
  <c r="GU3208" i="20"/>
  <c r="GX718" i="20"/>
  <c r="GT3959" i="20"/>
  <c r="GQ3961" i="20"/>
  <c r="GP3254" i="20"/>
  <c r="GP99" i="20"/>
  <c r="GR1830" i="20"/>
  <c r="GW3112" i="20"/>
  <c r="GU304" i="20"/>
  <c r="GU3036" i="20"/>
  <c r="GV2429" i="20"/>
  <c r="GP999" i="20"/>
  <c r="GU3212" i="20"/>
  <c r="GV2478" i="20"/>
  <c r="GQ3983" i="20"/>
  <c r="GW577" i="20"/>
  <c r="GQ3991" i="20"/>
  <c r="GX1285" i="20"/>
  <c r="GP2430" i="20"/>
  <c r="GU936" i="20"/>
  <c r="GT2783" i="20"/>
  <c r="GT499" i="20"/>
  <c r="GS3021" i="20"/>
  <c r="GW2849" i="20"/>
  <c r="GS265" i="20"/>
  <c r="GQ2477" i="20"/>
  <c r="GS2572" i="20"/>
  <c r="GW2413" i="20"/>
  <c r="GX3487" i="20"/>
  <c r="GX2442" i="20"/>
  <c r="GU2981" i="20"/>
  <c r="GU205" i="20"/>
  <c r="GU3425" i="20"/>
  <c r="GR1218" i="20"/>
  <c r="GS366" i="20"/>
  <c r="GX3969" i="20"/>
  <c r="GX3781" i="20"/>
  <c r="GQ1503" i="20"/>
  <c r="GV3179" i="20"/>
  <c r="GW321" i="20"/>
  <c r="GX1630" i="20"/>
  <c r="GQ213" i="20"/>
  <c r="GX1165" i="20"/>
  <c r="GX3435" i="20"/>
  <c r="GX2487" i="20"/>
  <c r="GV3602" i="20"/>
  <c r="GW2531" i="20"/>
  <c r="GT2709" i="20"/>
  <c r="GV1042" i="20"/>
  <c r="GV3019" i="20"/>
  <c r="GR2005" i="20"/>
  <c r="GU1593" i="20"/>
  <c r="GX2739" i="20"/>
  <c r="GR377" i="20"/>
  <c r="GP937" i="20"/>
  <c r="GV3317" i="20"/>
  <c r="GS1157" i="20"/>
  <c r="GQ3275" i="20"/>
  <c r="GU427" i="20"/>
  <c r="GU1823" i="20"/>
  <c r="GQ3418" i="20"/>
  <c r="GT3893" i="20"/>
  <c r="GV3742" i="20"/>
  <c r="GP2088" i="20"/>
  <c r="GS80" i="20"/>
  <c r="GP3755" i="20"/>
  <c r="GU1945" i="20"/>
  <c r="GV3412" i="20"/>
  <c r="GR159" i="20"/>
  <c r="GX3151" i="20"/>
  <c r="GU353" i="20"/>
  <c r="GS1802" i="20"/>
  <c r="GS671" i="20"/>
  <c r="GV993" i="20"/>
  <c r="GV1034" i="20"/>
  <c r="GS3725" i="20"/>
  <c r="GV60" i="20"/>
  <c r="GT1740" i="20"/>
  <c r="GT3388" i="20"/>
  <c r="GW3468" i="20"/>
  <c r="GX1895" i="20"/>
  <c r="GT3586" i="20"/>
  <c r="GT1908" i="20"/>
  <c r="GU1255" i="20"/>
  <c r="GX1882" i="20"/>
  <c r="GQ3397" i="20"/>
  <c r="GS2933" i="20"/>
  <c r="GQ3043" i="20"/>
  <c r="GW2362" i="20"/>
  <c r="GQ3809" i="20"/>
  <c r="GT3946" i="20"/>
  <c r="GT2041" i="20"/>
  <c r="GS1291" i="20"/>
  <c r="GT739" i="20"/>
  <c r="GR283" i="20"/>
  <c r="GP282" i="20"/>
  <c r="GT2735" i="20"/>
  <c r="GP3588" i="20"/>
  <c r="GW425" i="20"/>
  <c r="GQ2642" i="20"/>
  <c r="GV55" i="20"/>
  <c r="GU1872" i="20"/>
  <c r="GV815" i="20"/>
  <c r="GP1813" i="20"/>
  <c r="GQ1886" i="20"/>
  <c r="GT3438" i="20"/>
  <c r="GR3284" i="20"/>
  <c r="GU169" i="20"/>
  <c r="GR591" i="20"/>
  <c r="GV3629" i="20"/>
  <c r="GQ3425" i="20"/>
  <c r="GU2818" i="20"/>
  <c r="GU3649" i="20"/>
  <c r="GV3304" i="20"/>
  <c r="GR1433" i="20"/>
  <c r="GQ998" i="20"/>
  <c r="GX2694" i="20"/>
  <c r="GQ2831" i="20"/>
  <c r="GP1659" i="20"/>
  <c r="GT3679" i="20"/>
  <c r="GS1840" i="20"/>
  <c r="GS3020" i="20"/>
  <c r="GS318" i="20"/>
  <c r="GR3106" i="20"/>
  <c r="GR252" i="20"/>
  <c r="GT2477" i="20"/>
  <c r="GQ3604" i="20"/>
  <c r="GV1767" i="20"/>
  <c r="GV591" i="20"/>
  <c r="GQ2112" i="20"/>
  <c r="GQ2364" i="20"/>
  <c r="GS1821" i="20"/>
  <c r="GQ759" i="20"/>
  <c r="GT2966" i="20"/>
  <c r="GS2776" i="20"/>
  <c r="GQ877" i="20"/>
  <c r="GT3546" i="20"/>
  <c r="GU3136" i="20"/>
  <c r="GS2447" i="20"/>
  <c r="GW1878" i="20"/>
  <c r="GQ3139" i="20"/>
  <c r="GQ3767" i="20"/>
  <c r="GW3538" i="20"/>
  <c r="GQ2377" i="20"/>
  <c r="GV4002" i="20"/>
  <c r="GP3883" i="20"/>
  <c r="GR3680" i="20"/>
  <c r="GV408" i="20"/>
  <c r="GX1617" i="20"/>
  <c r="GP3827" i="20"/>
  <c r="GT614" i="20"/>
  <c r="GV1456" i="20"/>
  <c r="GW1920" i="20"/>
  <c r="GR566" i="20"/>
  <c r="GP3804" i="20"/>
  <c r="GP1110" i="20"/>
  <c r="GU376" i="20"/>
  <c r="GX1220" i="20"/>
  <c r="GQ3671" i="20"/>
  <c r="GQ2505" i="20"/>
  <c r="GR926" i="20"/>
  <c r="GU3829" i="20"/>
  <c r="GV795" i="20"/>
  <c r="GX936" i="20"/>
  <c r="GQ684" i="20"/>
  <c r="GW3188" i="20"/>
  <c r="GS1219" i="20"/>
  <c r="GQ3840" i="20"/>
  <c r="GP3357" i="20"/>
  <c r="GW3549" i="20"/>
  <c r="GT3155" i="20"/>
  <c r="GX3231" i="20"/>
  <c r="GR753" i="20"/>
  <c r="GX48" i="20"/>
  <c r="GU2173" i="20"/>
  <c r="GS2108" i="20"/>
  <c r="GU3334" i="20"/>
  <c r="GR983" i="20"/>
  <c r="GR2988" i="20"/>
  <c r="GT726" i="20"/>
  <c r="GX1993" i="20"/>
  <c r="GP2696" i="20"/>
  <c r="GW3003" i="20"/>
  <c r="GX2855" i="20"/>
  <c r="GS1922" i="20"/>
  <c r="GR1338" i="20"/>
  <c r="GV455" i="20"/>
  <c r="GP1578" i="20"/>
  <c r="GX1099" i="20"/>
  <c r="GT2559" i="20"/>
  <c r="GX3768" i="20"/>
  <c r="GS2366" i="20"/>
  <c r="GX643" i="20"/>
  <c r="GU332" i="20"/>
  <c r="GP454" i="20"/>
  <c r="GS2330" i="20"/>
  <c r="GX1266" i="20"/>
  <c r="GQ2736" i="20"/>
  <c r="GR3200" i="20"/>
  <c r="GS2712" i="20"/>
  <c r="GT2959" i="20"/>
  <c r="GQ3774" i="20"/>
  <c r="GT3299" i="20"/>
  <c r="GU2854" i="20"/>
  <c r="GS746" i="20"/>
  <c r="GP273" i="20"/>
  <c r="GU3685" i="20"/>
  <c r="GT716" i="20"/>
  <c r="GP3043" i="20"/>
  <c r="GU2650" i="20"/>
  <c r="GS3570" i="20"/>
  <c r="GR1503" i="20"/>
  <c r="GW3769" i="20"/>
  <c r="GU168" i="20"/>
  <c r="GU825" i="20"/>
  <c r="GU3938" i="20"/>
  <c r="GW2902" i="20"/>
  <c r="GW3585" i="20"/>
  <c r="GQ1001" i="20"/>
  <c r="GS3077" i="20"/>
  <c r="GS3396" i="20"/>
  <c r="GS3567" i="20"/>
  <c r="GT3721" i="20"/>
  <c r="GS3904" i="20"/>
  <c r="GQ240" i="20"/>
  <c r="GS1614" i="20"/>
  <c r="GP349" i="20"/>
  <c r="GQ1602" i="20"/>
  <c r="GP3951" i="20"/>
  <c r="GS105" i="20"/>
  <c r="GW1346" i="20"/>
  <c r="GW2781" i="20"/>
  <c r="GW1543" i="20"/>
  <c r="GP3158" i="20"/>
  <c r="GS1713" i="20"/>
  <c r="GS2672" i="20"/>
  <c r="GQ1161" i="20"/>
  <c r="GW142" i="20"/>
  <c r="GP3379" i="20"/>
  <c r="GQ1039" i="20"/>
  <c r="GP836" i="20"/>
  <c r="GU3820" i="20"/>
  <c r="GP1801" i="20"/>
  <c r="GP2802" i="20"/>
  <c r="GV1151" i="20"/>
  <c r="GU3009" i="20"/>
  <c r="GP229" i="20"/>
  <c r="GS2499" i="20"/>
  <c r="GW1365" i="20"/>
  <c r="GU2262" i="20"/>
  <c r="GR2487" i="20"/>
  <c r="GS2703" i="20"/>
  <c r="GU2665" i="20"/>
  <c r="GP2107" i="20"/>
  <c r="GW2818" i="20"/>
  <c r="GR3630" i="20"/>
  <c r="GR2357" i="20"/>
  <c r="GQ1420" i="20"/>
  <c r="GX1832" i="20"/>
  <c r="GS2669" i="20"/>
  <c r="GP3069" i="20"/>
  <c r="GV466" i="20"/>
  <c r="GR3935" i="20"/>
  <c r="GT745" i="20"/>
  <c r="GV1021" i="20"/>
  <c r="GQ958" i="20"/>
  <c r="GX3678" i="20"/>
  <c r="GX797" i="20"/>
  <c r="GS792" i="20"/>
  <c r="GP3148" i="20"/>
  <c r="GX841" i="20"/>
  <c r="GS2467" i="20"/>
  <c r="GR915" i="20"/>
  <c r="GX754" i="20"/>
  <c r="GQ3196" i="20"/>
  <c r="GR3715" i="20"/>
  <c r="GR533" i="20"/>
  <c r="GW2566" i="20"/>
  <c r="GQ2960" i="20"/>
  <c r="GR3740" i="20"/>
  <c r="GQ960" i="20"/>
  <c r="GX3396" i="20"/>
  <c r="GR3681" i="20"/>
  <c r="GQ3512" i="20"/>
  <c r="GR313" i="20"/>
  <c r="GS400" i="20"/>
  <c r="GV935" i="20"/>
  <c r="GQ707" i="20"/>
  <c r="GP3761" i="20"/>
  <c r="GP3218" i="20"/>
  <c r="GQ228" i="20"/>
  <c r="GX1080" i="20"/>
  <c r="GR3861" i="20"/>
  <c r="GU1043" i="20"/>
  <c r="GX2056" i="20"/>
  <c r="GT1860" i="20"/>
  <c r="GS3345" i="20"/>
  <c r="GQ3652" i="20"/>
  <c r="GR1651" i="20"/>
  <c r="GQ1737" i="20"/>
  <c r="GS1221" i="20"/>
  <c r="GQ2541" i="20"/>
  <c r="GV3154" i="20"/>
  <c r="GP707" i="20"/>
  <c r="GX1632" i="20"/>
  <c r="GS1306" i="20"/>
  <c r="GU595" i="20"/>
  <c r="GW273" i="20"/>
  <c r="GW1671" i="20"/>
  <c r="GP2541" i="20"/>
  <c r="GW3638" i="20"/>
  <c r="GV180" i="20"/>
  <c r="GR3836" i="20"/>
  <c r="GX3798" i="20"/>
  <c r="GV1024" i="20"/>
  <c r="GR1710" i="20"/>
  <c r="GV9" i="20"/>
  <c r="GS1081" i="20"/>
  <c r="GX1001" i="20"/>
  <c r="GU373" i="20"/>
  <c r="GS2915" i="20"/>
  <c r="GU3294" i="20"/>
  <c r="GR329" i="20"/>
  <c r="GQ2573" i="20"/>
  <c r="GP1345" i="20"/>
  <c r="GV744" i="20"/>
  <c r="GX2642" i="20"/>
  <c r="GS3006" i="20"/>
  <c r="GW113" i="20"/>
  <c r="GQ3453" i="20"/>
  <c r="GT1952" i="20"/>
  <c r="GR3769" i="20"/>
  <c r="GU3513" i="20"/>
  <c r="GS1175" i="20"/>
  <c r="GW1257" i="20"/>
  <c r="GV2234" i="20"/>
  <c r="GP1254" i="20"/>
  <c r="GV3781" i="20"/>
  <c r="GU3130" i="20"/>
  <c r="GQ1929" i="20"/>
  <c r="GR3858" i="20"/>
  <c r="GX873" i="20"/>
  <c r="GQ1791" i="20"/>
  <c r="GP978" i="20"/>
  <c r="GW3796" i="20"/>
  <c r="GU922" i="20"/>
  <c r="GV2116" i="20"/>
  <c r="GU96" i="20"/>
  <c r="GQ1859" i="20"/>
  <c r="GX3544" i="20"/>
  <c r="GR1814" i="20"/>
  <c r="GT3480" i="20"/>
  <c r="GU3835" i="20"/>
  <c r="GR3731" i="20"/>
  <c r="GT561" i="20"/>
  <c r="GP2021" i="20"/>
  <c r="GT53" i="20"/>
  <c r="GQ3967" i="20"/>
  <c r="GS866" i="20"/>
  <c r="GR3881" i="20"/>
  <c r="GP2725" i="20"/>
  <c r="GR1283" i="20"/>
  <c r="GP3515" i="20"/>
  <c r="GU1461" i="20"/>
  <c r="GW3858" i="20"/>
  <c r="GS3272" i="20"/>
  <c r="GU553" i="20"/>
  <c r="GT435" i="20"/>
  <c r="GS1298" i="20"/>
  <c r="GR2318" i="20"/>
  <c r="GP1123" i="20"/>
  <c r="GX3529" i="20"/>
  <c r="GR409" i="20"/>
  <c r="GX1841" i="20"/>
  <c r="GP1102" i="20"/>
  <c r="GR3693" i="20"/>
  <c r="GT1152" i="20"/>
  <c r="GV2902" i="20"/>
  <c r="GW2633" i="20"/>
  <c r="GP3649" i="20"/>
  <c r="GT1906" i="20"/>
  <c r="GU3043" i="20"/>
  <c r="GX430" i="20"/>
  <c r="GX3171" i="20"/>
  <c r="GU3343" i="20"/>
  <c r="GX39" i="20"/>
  <c r="GT415" i="20"/>
  <c r="GW3467" i="20"/>
  <c r="GW3938" i="20"/>
  <c r="GS3764" i="20"/>
  <c r="GU101" i="20"/>
  <c r="GW3539" i="20"/>
  <c r="GX38" i="20"/>
  <c r="GS1542" i="20"/>
  <c r="GX1602" i="20"/>
  <c r="GQ546" i="20"/>
  <c r="GP2954" i="20"/>
  <c r="GS124" i="20"/>
  <c r="GW1423" i="20"/>
  <c r="GR1148" i="20"/>
  <c r="GW2479" i="20"/>
  <c r="GU3575" i="20"/>
  <c r="GR681" i="20"/>
  <c r="GX3388" i="20"/>
  <c r="GT1299" i="20"/>
  <c r="GU2086" i="20"/>
  <c r="GT1754" i="20"/>
  <c r="GT3618" i="20"/>
  <c r="GW2040" i="20"/>
  <c r="GP2945" i="20"/>
  <c r="GQ3288" i="20"/>
  <c r="GQ3515" i="20"/>
  <c r="GR1664" i="20"/>
  <c r="GS166" i="20"/>
  <c r="GX118" i="20"/>
  <c r="GV1911" i="20"/>
  <c r="GQ2368" i="20"/>
  <c r="GR1609" i="20"/>
  <c r="GR1685" i="20"/>
  <c r="GS1493" i="20"/>
  <c r="GW2567" i="20"/>
  <c r="GX926" i="20"/>
  <c r="GV211" i="20"/>
  <c r="GT512" i="20"/>
  <c r="GV294" i="20"/>
  <c r="GP105" i="20"/>
  <c r="GU457" i="20"/>
  <c r="GV1383" i="20"/>
  <c r="GS60" i="20"/>
  <c r="GW295" i="20"/>
  <c r="GW3430" i="20"/>
  <c r="GX116" i="20"/>
  <c r="GR2796" i="20"/>
  <c r="GQ271" i="20"/>
  <c r="GX260" i="20"/>
  <c r="GV208" i="20"/>
  <c r="GU3125" i="20"/>
  <c r="GP394" i="20"/>
  <c r="GS2875" i="20"/>
  <c r="GR1350" i="20"/>
  <c r="GQ1498" i="20"/>
  <c r="GX817" i="20"/>
  <c r="GW2030" i="20"/>
  <c r="GX1000" i="20"/>
  <c r="GR407" i="20"/>
  <c r="GQ2778" i="20"/>
  <c r="GS910" i="20"/>
  <c r="GW858" i="20"/>
  <c r="GQ1782" i="20"/>
  <c r="GV769" i="20"/>
  <c r="GV2006" i="20"/>
  <c r="GU3397" i="20"/>
  <c r="GX578" i="20"/>
  <c r="GW2176" i="20"/>
  <c r="GU2429" i="20"/>
  <c r="GT2475" i="20"/>
  <c r="GX1331" i="20"/>
  <c r="GR1764" i="20"/>
  <c r="GX1524" i="20"/>
  <c r="GR3145" i="20"/>
  <c r="GT2166" i="20"/>
  <c r="GQ2544" i="20"/>
  <c r="GR1900" i="20"/>
  <c r="GU3619" i="20"/>
  <c r="GW3208" i="20"/>
  <c r="GW1443" i="20"/>
  <c r="GV3020" i="20"/>
  <c r="GQ3116" i="20"/>
  <c r="GU3724" i="20"/>
  <c r="GV984" i="20"/>
  <c r="GX3698" i="20"/>
  <c r="GQ2644" i="20"/>
  <c r="GS3677" i="20"/>
  <c r="GR1074" i="20"/>
  <c r="GS2827" i="20"/>
  <c r="GP426" i="20"/>
  <c r="GR3835" i="20"/>
  <c r="GV1149" i="20"/>
  <c r="GQ515" i="20"/>
  <c r="GW3190" i="20"/>
  <c r="GS1489" i="20"/>
  <c r="GW542" i="20"/>
  <c r="GT2587" i="20"/>
  <c r="GS2415" i="20"/>
  <c r="GS3759" i="20"/>
  <c r="GS1006" i="20"/>
  <c r="GS3472" i="20"/>
  <c r="GV867" i="20"/>
  <c r="GX2536" i="20"/>
  <c r="GV1442" i="20"/>
  <c r="GX399" i="20"/>
  <c r="GX925" i="20"/>
  <c r="GR729" i="20"/>
  <c r="GP2756" i="20"/>
  <c r="GW870" i="20"/>
  <c r="GQ1554" i="20"/>
  <c r="GX3194" i="20"/>
  <c r="GU2687" i="20"/>
  <c r="GP2136" i="20"/>
  <c r="GW3029" i="20"/>
  <c r="GR2000" i="20"/>
  <c r="GU2026" i="20"/>
  <c r="GR2441" i="20"/>
  <c r="GS743" i="20"/>
  <c r="GQ3956" i="20"/>
  <c r="GU1683" i="20"/>
  <c r="GV1295" i="20"/>
  <c r="GQ1305" i="20"/>
  <c r="GS494" i="20"/>
  <c r="GX3411" i="20"/>
  <c r="GW3213" i="20"/>
  <c r="GR1363" i="20"/>
  <c r="GR1550" i="20"/>
  <c r="GX2819" i="20"/>
  <c r="GT1731" i="20"/>
  <c r="GW2403" i="20"/>
  <c r="GQ1991" i="20"/>
  <c r="GQ1316" i="20"/>
  <c r="GU2362" i="20"/>
  <c r="GV337" i="20"/>
  <c r="GP2113" i="20"/>
  <c r="GR2079" i="20"/>
  <c r="GQ868" i="20"/>
  <c r="GT3878" i="20"/>
  <c r="GX2118" i="20"/>
  <c r="GP831" i="20"/>
  <c r="GR4002" i="20"/>
  <c r="GU597" i="20"/>
  <c r="GT2370" i="20"/>
  <c r="GW1356" i="20"/>
  <c r="GP3907" i="20"/>
  <c r="GQ3834" i="20"/>
  <c r="GT562" i="20"/>
  <c r="GT288" i="20"/>
  <c r="GX2975" i="20"/>
  <c r="GQ95" i="20"/>
  <c r="GW2922" i="20"/>
  <c r="GP2340" i="20"/>
  <c r="GX2207" i="20"/>
  <c r="GU849" i="20"/>
  <c r="GT2443" i="20"/>
  <c r="GP3327" i="20"/>
  <c r="GQ918" i="20"/>
  <c r="GV1274" i="20"/>
  <c r="GR1119" i="20"/>
  <c r="GR400" i="20"/>
  <c r="GT1905" i="20"/>
  <c r="GW1773" i="20"/>
  <c r="GX3261" i="20"/>
  <c r="GQ209" i="20"/>
  <c r="GV847" i="20"/>
  <c r="GU1541" i="20"/>
  <c r="GS2861" i="20"/>
  <c r="GS3033" i="20"/>
  <c r="GT426" i="20"/>
  <c r="GR3860" i="20"/>
  <c r="GT2712" i="20"/>
  <c r="GQ3924" i="20"/>
  <c r="GQ3966" i="20"/>
  <c r="GR3948" i="20"/>
  <c r="GT1262" i="20"/>
  <c r="GQ3136" i="20"/>
  <c r="GX72" i="20"/>
  <c r="GR2001" i="20"/>
  <c r="GR119" i="20"/>
  <c r="GX789" i="20"/>
  <c r="GS2166" i="20"/>
  <c r="GU1154" i="20"/>
  <c r="GV2597" i="20"/>
  <c r="GP3252" i="20"/>
  <c r="GP3637" i="20"/>
  <c r="GP133" i="20"/>
  <c r="GX3018" i="20"/>
  <c r="GW980" i="20"/>
  <c r="GQ3341" i="20"/>
  <c r="GQ806" i="20"/>
  <c r="GV559" i="20"/>
  <c r="GS1744" i="20"/>
  <c r="GR2878" i="20"/>
  <c r="GX2424" i="20"/>
  <c r="GR3377" i="20"/>
  <c r="GQ792" i="20"/>
  <c r="GV3723" i="20"/>
  <c r="GS2600" i="20"/>
  <c r="GX3020" i="20"/>
  <c r="GU3629" i="20"/>
  <c r="GP56" i="20"/>
  <c r="GX1750" i="20"/>
  <c r="GX2366" i="20"/>
  <c r="GT2987" i="20"/>
  <c r="GU2238" i="20"/>
  <c r="GR2422" i="20"/>
  <c r="GQ2243" i="20"/>
  <c r="GQ1196" i="20"/>
  <c r="GU3772" i="20"/>
  <c r="GW3687" i="20"/>
  <c r="GR2826" i="20"/>
  <c r="GP1724" i="20"/>
  <c r="GX3476" i="20"/>
  <c r="GV582" i="20"/>
  <c r="GQ3775" i="20"/>
  <c r="GP912" i="20"/>
  <c r="GS2866" i="20"/>
  <c r="GR3231" i="20"/>
  <c r="GT2993" i="20"/>
  <c r="GV3995" i="20"/>
  <c r="GW1020" i="20"/>
  <c r="GW72" i="20"/>
  <c r="GS3162" i="20"/>
  <c r="GT958" i="20"/>
  <c r="GP1697" i="20"/>
  <c r="GR2457" i="20"/>
  <c r="GQ3667" i="20"/>
  <c r="GQ1971" i="20"/>
  <c r="GU3778" i="20"/>
  <c r="GU866" i="20"/>
  <c r="GP3868" i="20"/>
  <c r="GS3457" i="20"/>
  <c r="GV2800" i="20"/>
  <c r="GU80" i="20"/>
  <c r="GR2977" i="20"/>
  <c r="GT340" i="20"/>
  <c r="GT1710" i="20"/>
  <c r="GU1577" i="20"/>
  <c r="GT1335" i="20"/>
  <c r="GQ1801" i="20"/>
  <c r="GX1631" i="20"/>
  <c r="GR1504" i="20"/>
  <c r="GT3697" i="20"/>
  <c r="GQ622" i="20"/>
  <c r="GW1623" i="20"/>
  <c r="GW3982" i="20"/>
  <c r="GP2016" i="20"/>
  <c r="GS2410" i="20"/>
  <c r="GV3222" i="20"/>
  <c r="GT542" i="20"/>
  <c r="GW1037" i="20"/>
  <c r="GT875" i="20"/>
  <c r="GQ2253" i="20"/>
  <c r="GX1416" i="20"/>
  <c r="GV533" i="20"/>
  <c r="GW3269" i="20"/>
  <c r="GW1122" i="20"/>
  <c r="GX1800" i="20"/>
  <c r="GX2775" i="20"/>
  <c r="GU2451" i="20"/>
  <c r="GX752" i="20"/>
  <c r="GP2829" i="20"/>
  <c r="GT3039" i="20"/>
  <c r="GQ2047" i="20"/>
  <c r="GW3228" i="20"/>
  <c r="GT1899" i="20"/>
  <c r="GX1593" i="20"/>
  <c r="GU1901" i="20"/>
  <c r="GU2705" i="20"/>
  <c r="GV904" i="20"/>
  <c r="GV608" i="20"/>
  <c r="GR3327" i="20"/>
  <c r="GT3851" i="20"/>
  <c r="GU749" i="20"/>
  <c r="GU66" i="20"/>
  <c r="GR1631" i="20"/>
  <c r="GS1514" i="20"/>
  <c r="GQ1356" i="20"/>
  <c r="GQ2065" i="20"/>
  <c r="GR52" i="20"/>
  <c r="GS798" i="20"/>
  <c r="GV1871" i="20"/>
  <c r="GQ2873" i="20"/>
  <c r="GW3229" i="20"/>
  <c r="GQ881" i="20"/>
  <c r="GQ2677" i="20"/>
  <c r="GR2723" i="20"/>
  <c r="GU2887" i="20"/>
  <c r="GQ1004" i="20"/>
  <c r="GW2222" i="20"/>
  <c r="GT1765" i="20"/>
  <c r="GR1865" i="20"/>
  <c r="GU1256" i="20"/>
  <c r="GS3865" i="20"/>
  <c r="GW214" i="20"/>
  <c r="GX2526" i="20"/>
  <c r="GV3199" i="20"/>
  <c r="GU1320" i="20"/>
  <c r="GQ3035" i="20"/>
  <c r="GQ1977" i="20"/>
  <c r="GX3387" i="20"/>
  <c r="GV968" i="20"/>
  <c r="GT3221" i="20"/>
  <c r="GW1719" i="20"/>
  <c r="GV2682" i="20"/>
  <c r="GV2321" i="20"/>
  <c r="GX1104" i="20"/>
  <c r="GW2564" i="20"/>
  <c r="GQ954" i="20"/>
  <c r="GV62" i="20"/>
  <c r="GS3957" i="20"/>
  <c r="GP2609" i="20"/>
  <c r="GR353" i="20"/>
  <c r="GS473" i="20"/>
  <c r="GR1852" i="20"/>
  <c r="GU3821" i="20"/>
  <c r="GP1509" i="20"/>
  <c r="GQ1911" i="20"/>
  <c r="GP483" i="20"/>
  <c r="GW2449" i="20"/>
  <c r="GS285" i="20"/>
  <c r="GR2286" i="20"/>
  <c r="GV2875" i="20"/>
  <c r="GP2860" i="20"/>
  <c r="GW2242" i="20"/>
  <c r="GQ2661" i="20"/>
  <c r="GQ3737" i="20"/>
  <c r="GU256" i="20"/>
  <c r="GW979" i="20"/>
  <c r="GS2821" i="20"/>
  <c r="GS2014" i="20"/>
  <c r="GS2612" i="20"/>
  <c r="GS2028" i="20"/>
  <c r="GV291" i="20"/>
  <c r="GU1863" i="20"/>
  <c r="GR845" i="20"/>
  <c r="GS3066" i="20"/>
  <c r="GQ490" i="20"/>
  <c r="GR3964" i="20"/>
  <c r="GU3417" i="20"/>
  <c r="GR478" i="20"/>
  <c r="GW610" i="20"/>
  <c r="GW1095" i="20"/>
  <c r="GP3948" i="20"/>
  <c r="GS1679" i="20"/>
  <c r="GW2754" i="20"/>
  <c r="GT567" i="20"/>
  <c r="GW3873" i="20"/>
  <c r="GT2702" i="20"/>
  <c r="GX1646" i="20"/>
  <c r="GV3812" i="20"/>
  <c r="GW1357" i="20"/>
  <c r="GR1948" i="20"/>
  <c r="GU640" i="20"/>
  <c r="GP651" i="20"/>
  <c r="GX30" i="20"/>
  <c r="GQ1307" i="20"/>
  <c r="GP412" i="20"/>
  <c r="GR1135" i="20"/>
  <c r="GV2456" i="20"/>
  <c r="GQ1104" i="20"/>
  <c r="GW1845" i="20"/>
  <c r="GP903" i="20"/>
  <c r="GQ757" i="20"/>
  <c r="GV1633" i="20"/>
  <c r="GU2689" i="20"/>
  <c r="GR2288" i="20"/>
  <c r="GT685" i="20"/>
  <c r="GU2267" i="20"/>
  <c r="GQ478" i="20"/>
  <c r="GS920" i="20"/>
  <c r="GV1069" i="20"/>
  <c r="GS749" i="20"/>
  <c r="GV1944" i="20"/>
  <c r="GV3566" i="20"/>
  <c r="GP410" i="20"/>
  <c r="GV298" i="20"/>
  <c r="GV2913" i="20"/>
  <c r="GV3558" i="20"/>
  <c r="GX119" i="20"/>
  <c r="GX796" i="20"/>
  <c r="GX318" i="20"/>
  <c r="GT481" i="20"/>
  <c r="GX1441" i="20"/>
  <c r="GX998" i="20"/>
  <c r="GS1004" i="20"/>
  <c r="GU2064" i="20"/>
  <c r="GX1364" i="20"/>
  <c r="GP2314" i="20"/>
  <c r="GR1474" i="20"/>
  <c r="GR3570" i="20"/>
  <c r="GS502" i="20"/>
  <c r="GW3118" i="20"/>
  <c r="GV1337" i="20"/>
  <c r="GU3017" i="20"/>
  <c r="GR1889" i="20"/>
  <c r="GT976" i="20"/>
  <c r="GX1652" i="20"/>
  <c r="GX2456" i="20"/>
  <c r="GQ1847" i="20"/>
  <c r="GQ3239" i="20"/>
  <c r="GQ2247" i="20"/>
  <c r="GS2247" i="20"/>
  <c r="GV2072" i="20"/>
  <c r="GP881" i="20"/>
  <c r="GS3201" i="20"/>
  <c r="GU2227" i="20"/>
  <c r="GQ3676" i="20"/>
  <c r="GW1447" i="20"/>
  <c r="GQ3312" i="20"/>
  <c r="GQ1562" i="20"/>
  <c r="GQ631" i="20"/>
  <c r="GQ2682" i="20"/>
  <c r="GU2609" i="20"/>
  <c r="GT3680" i="20"/>
  <c r="GV1497" i="20"/>
  <c r="GT734" i="20"/>
  <c r="GT3606" i="20"/>
  <c r="GT2723" i="20"/>
  <c r="GQ1688" i="20"/>
  <c r="GU790" i="20"/>
  <c r="GP1516" i="20"/>
  <c r="GP3568" i="20"/>
  <c r="GU981" i="20"/>
  <c r="GV353" i="20"/>
  <c r="GX1688" i="20"/>
  <c r="GT2013" i="20"/>
  <c r="GQ3710" i="20"/>
  <c r="GV1868" i="20"/>
  <c r="GV3560" i="20"/>
  <c r="GW1846" i="20"/>
  <c r="GW2678" i="20"/>
  <c r="GS3015" i="20"/>
  <c r="GS1322" i="20"/>
  <c r="GP334" i="20"/>
  <c r="GW1514" i="20"/>
  <c r="GT356" i="20"/>
  <c r="GX2417" i="20"/>
  <c r="GR4008" i="20"/>
  <c r="GU1620" i="20"/>
  <c r="GX1551" i="20"/>
  <c r="GP4007" i="20"/>
  <c r="GX3844" i="20"/>
  <c r="GT2304" i="20"/>
  <c r="GR1933" i="20"/>
  <c r="GT1833" i="20"/>
  <c r="GP1007" i="20"/>
  <c r="GX1024" i="20"/>
  <c r="GT972" i="20"/>
  <c r="GT618" i="20"/>
  <c r="GV3672" i="20"/>
  <c r="GS1075" i="20"/>
  <c r="GP3020" i="20"/>
  <c r="GP2738" i="20"/>
  <c r="GU1980" i="20"/>
  <c r="GV351" i="20"/>
  <c r="GW206" i="20"/>
  <c r="GW420" i="20"/>
  <c r="GX3538" i="20"/>
  <c r="GU1337" i="20"/>
  <c r="GT3117" i="20"/>
  <c r="GT2733" i="20"/>
  <c r="GT914" i="20"/>
  <c r="GR2249" i="20"/>
  <c r="GP3103" i="20"/>
  <c r="GT1545" i="20"/>
  <c r="GS3058" i="20"/>
  <c r="GX2088" i="20"/>
  <c r="GU901" i="20"/>
  <c r="GX3303" i="20"/>
  <c r="GR2389" i="20"/>
  <c r="GT2910" i="20"/>
  <c r="GR1770" i="20"/>
  <c r="GR738" i="20"/>
  <c r="GT323" i="20"/>
  <c r="GU3124" i="20"/>
  <c r="GS801" i="20"/>
  <c r="GR3064" i="20"/>
  <c r="GW398" i="20"/>
  <c r="GW1093" i="20"/>
  <c r="GU1311" i="20"/>
  <c r="GX540" i="20"/>
  <c r="GR501" i="20"/>
  <c r="GW3743" i="20"/>
  <c r="GQ489" i="20"/>
  <c r="GQ2456" i="20"/>
  <c r="GW3581" i="20"/>
  <c r="GT3348" i="20"/>
  <c r="GU1462" i="20"/>
  <c r="GW824" i="20"/>
  <c r="GT2663" i="20"/>
  <c r="GU873" i="20"/>
  <c r="GX3614" i="20"/>
  <c r="GR2571" i="20"/>
  <c r="GW678" i="20"/>
  <c r="GQ2059" i="20"/>
  <c r="GT2490" i="20"/>
  <c r="GS1561" i="20"/>
  <c r="GP2077" i="20"/>
  <c r="GR3604" i="20"/>
  <c r="GV2489" i="20"/>
  <c r="GX2591" i="20"/>
  <c r="GQ620" i="20"/>
  <c r="GT1253" i="20"/>
  <c r="GW1699" i="20"/>
  <c r="GR30" i="20"/>
  <c r="GP1656" i="20"/>
  <c r="GR2233" i="20"/>
  <c r="GP3664" i="20"/>
  <c r="GU3621" i="20"/>
  <c r="GR1225" i="20"/>
  <c r="GV3191" i="20"/>
  <c r="GV1888" i="20"/>
  <c r="GW1242" i="20"/>
  <c r="GP3326" i="20"/>
  <c r="GT1481" i="20"/>
  <c r="GQ1457" i="20"/>
  <c r="GU2827" i="20"/>
  <c r="GR3311" i="20"/>
  <c r="GX4" i="20"/>
  <c r="GQ2036" i="20"/>
  <c r="GQ2926" i="20"/>
  <c r="GX16" i="20"/>
  <c r="GX1718" i="20"/>
  <c r="GX3483" i="20"/>
  <c r="GS950" i="20"/>
  <c r="GX2726" i="20"/>
  <c r="GX1963" i="20"/>
  <c r="GR960" i="20"/>
  <c r="GU1148" i="20"/>
  <c r="GU3367" i="20"/>
  <c r="GT2634" i="20"/>
  <c r="GQ3359" i="20"/>
  <c r="GR1643" i="20"/>
  <c r="GR2082" i="20"/>
  <c r="GX3348" i="20"/>
  <c r="GU3205" i="20"/>
  <c r="GU2157" i="20"/>
  <c r="GT1928" i="20"/>
  <c r="GP2995" i="20"/>
  <c r="GX3672" i="20"/>
  <c r="GX1466" i="20"/>
  <c r="GQ1014" i="20"/>
  <c r="GS963" i="20"/>
  <c r="GQ453" i="20"/>
  <c r="GQ1488" i="20"/>
  <c r="GV922" i="20"/>
  <c r="GU280" i="20"/>
  <c r="GV971" i="20"/>
  <c r="GP1807" i="20"/>
  <c r="GW3498" i="20"/>
  <c r="GP502" i="20"/>
  <c r="GV1864" i="20"/>
  <c r="GP582" i="20"/>
  <c r="GV739" i="20"/>
  <c r="GT1846" i="20"/>
  <c r="GS2161" i="20"/>
  <c r="GT2961" i="20"/>
  <c r="GP3966" i="20"/>
  <c r="GV604" i="20"/>
  <c r="GP705" i="20"/>
  <c r="GS2820" i="20"/>
  <c r="GU3008" i="20"/>
  <c r="GS3395" i="20"/>
  <c r="GW910" i="20"/>
  <c r="GR3159" i="20"/>
  <c r="GT116" i="20"/>
  <c r="GQ2735" i="20"/>
  <c r="GV1809" i="20"/>
  <c r="GX163" i="20"/>
  <c r="GX3673" i="20"/>
  <c r="GS771" i="20"/>
  <c r="GP235" i="20"/>
  <c r="GQ3729" i="20"/>
  <c r="GW2857" i="20"/>
  <c r="GV3344" i="20"/>
  <c r="GP2768" i="20"/>
  <c r="GP2320" i="20"/>
  <c r="GW3691" i="20"/>
  <c r="GP3073" i="20"/>
  <c r="GT2296" i="20"/>
  <c r="GV1008" i="20"/>
  <c r="GS878" i="20"/>
  <c r="GX2623" i="20"/>
  <c r="GP280" i="20"/>
  <c r="GW1710" i="20"/>
  <c r="GT20" i="20"/>
  <c r="GQ1181" i="20"/>
  <c r="GV2943" i="20"/>
  <c r="GR555" i="20"/>
  <c r="GV2069" i="20"/>
  <c r="GX3066" i="20"/>
  <c r="GQ2667" i="20"/>
  <c r="GT3718" i="20"/>
  <c r="GQ2848" i="20"/>
  <c r="GQ3678" i="20"/>
  <c r="GV1965" i="20"/>
  <c r="GQ2662" i="20"/>
  <c r="GS2206" i="20"/>
  <c r="GV825" i="20"/>
  <c r="GR642" i="20"/>
  <c r="GP1294" i="20"/>
  <c r="GP1012" i="20"/>
  <c r="GX3101" i="20"/>
  <c r="GR3076" i="20"/>
  <c r="GV1511" i="20"/>
  <c r="GX225" i="20"/>
  <c r="GR1981" i="20"/>
  <c r="GR2383" i="20"/>
  <c r="GQ1337" i="20"/>
  <c r="GU1983" i="20"/>
  <c r="GR568" i="20"/>
  <c r="GS3765" i="20"/>
  <c r="GP1539" i="20"/>
  <c r="GR1037" i="20"/>
  <c r="GT1357" i="20"/>
  <c r="GP2267" i="20"/>
  <c r="GS2397" i="20"/>
  <c r="GS731" i="20"/>
  <c r="GQ2739" i="20"/>
  <c r="GT2791" i="20"/>
  <c r="GU467" i="20"/>
  <c r="GV2110" i="20"/>
  <c r="GU2124" i="20"/>
  <c r="GQ1395" i="20"/>
  <c r="GR2842" i="20"/>
  <c r="GW1402" i="20"/>
  <c r="GW3522" i="20"/>
  <c r="GW1849" i="20"/>
  <c r="GV2287" i="20"/>
  <c r="GX597" i="20"/>
  <c r="GV3542" i="20"/>
  <c r="GQ1753" i="20"/>
  <c r="GU3888" i="20"/>
  <c r="GQ408" i="20"/>
  <c r="GR577" i="20"/>
  <c r="GU3654" i="20"/>
  <c r="GT2671" i="20"/>
  <c r="GS2337" i="20"/>
  <c r="GR2593" i="20"/>
  <c r="GP936" i="20"/>
  <c r="GQ592" i="20"/>
  <c r="GT706" i="20"/>
  <c r="GS2170" i="20"/>
  <c r="GV1909" i="20"/>
  <c r="GS902" i="20"/>
  <c r="GS597" i="20"/>
  <c r="GP721" i="20"/>
  <c r="GV1921" i="20"/>
  <c r="GW475" i="20"/>
  <c r="GR1683" i="20"/>
  <c r="GW593" i="20"/>
  <c r="GW1861" i="20"/>
  <c r="GS606" i="20"/>
  <c r="GW1595" i="20"/>
  <c r="GW864" i="20"/>
  <c r="GP1760" i="20"/>
  <c r="GQ2641" i="20"/>
  <c r="GV1079" i="20"/>
  <c r="GU34" i="20"/>
  <c r="GS3662" i="20"/>
  <c r="GR2495" i="20"/>
  <c r="GP2395" i="20"/>
  <c r="GW2412" i="20"/>
  <c r="GW2986" i="20"/>
  <c r="GR2914" i="20"/>
  <c r="GX3179" i="20"/>
  <c r="GU184" i="20"/>
  <c r="GR3913" i="20"/>
  <c r="GU434" i="20"/>
  <c r="GS3648" i="20"/>
  <c r="GX1585" i="20"/>
  <c r="GT782" i="20"/>
  <c r="GV1195" i="20"/>
  <c r="GS3193" i="20"/>
  <c r="GT2774" i="20"/>
  <c r="GX664" i="20"/>
  <c r="GX929" i="20"/>
  <c r="GT1469" i="20"/>
  <c r="GR2600" i="20"/>
  <c r="GQ2694" i="20"/>
  <c r="GT2944" i="20"/>
  <c r="GR2327" i="20"/>
  <c r="GQ246" i="20"/>
  <c r="GR2140" i="20"/>
  <c r="GW2626" i="20"/>
  <c r="GW1053" i="20"/>
  <c r="GT1729" i="20"/>
  <c r="GU3750" i="20"/>
  <c r="GT3876" i="20"/>
  <c r="GX1094" i="20"/>
  <c r="GX2711" i="20"/>
  <c r="GP2938" i="20"/>
  <c r="GW1416" i="20"/>
  <c r="GV1154" i="20"/>
  <c r="GV2021" i="20"/>
  <c r="GS3239" i="20"/>
  <c r="GP3573" i="20"/>
  <c r="GV1971" i="20"/>
  <c r="GS891" i="20"/>
  <c r="GV390" i="20"/>
  <c r="GW667" i="20"/>
  <c r="GQ3825" i="20"/>
  <c r="GX1807" i="20"/>
  <c r="GT2793" i="20"/>
  <c r="GP3737" i="20"/>
  <c r="GQ3686" i="20"/>
  <c r="GT2058" i="20"/>
  <c r="GS882" i="20"/>
  <c r="GV2583" i="20"/>
  <c r="GV2600" i="20"/>
  <c r="GV745" i="20"/>
  <c r="GQ2486" i="20"/>
  <c r="GQ2443" i="20"/>
  <c r="GQ2770" i="20"/>
  <c r="GP1972" i="20"/>
  <c r="GQ765" i="20"/>
  <c r="GX572" i="20"/>
  <c r="GP2229" i="20"/>
  <c r="GS884" i="20"/>
  <c r="GU3053" i="20"/>
  <c r="GW467" i="20"/>
  <c r="GP2749" i="20"/>
  <c r="GS121" i="20"/>
  <c r="GV430" i="20"/>
  <c r="GT3929" i="20"/>
  <c r="GS2638" i="20"/>
  <c r="GQ2979" i="20"/>
  <c r="GR2463" i="20"/>
  <c r="GR1791" i="20"/>
  <c r="GW3765" i="20"/>
  <c r="GR757" i="20"/>
  <c r="GR2225" i="20"/>
  <c r="GU1699" i="20"/>
  <c r="GR2535" i="20"/>
  <c r="GP3219" i="20"/>
  <c r="GT3657" i="20"/>
  <c r="GS1683" i="20"/>
  <c r="GW2572" i="20"/>
  <c r="GQ2203" i="20"/>
  <c r="GR3877" i="20"/>
  <c r="GQ3653" i="20"/>
  <c r="GW3978" i="20"/>
  <c r="GT267" i="20"/>
  <c r="GX824" i="20"/>
  <c r="GP1893" i="20"/>
  <c r="GX3896" i="20"/>
  <c r="GV2455" i="20"/>
  <c r="GR3286" i="20"/>
  <c r="GS3907" i="20"/>
  <c r="GT1088" i="20"/>
  <c r="GP1328" i="20"/>
  <c r="GS2814" i="20"/>
  <c r="GS2824" i="20"/>
  <c r="GU3676" i="20"/>
  <c r="GV2644" i="20"/>
  <c r="GV3506" i="20"/>
  <c r="GR186" i="20"/>
  <c r="GV3379" i="20"/>
  <c r="GP3601" i="20"/>
  <c r="GX1322" i="20"/>
  <c r="GS1602" i="20"/>
  <c r="GP3272" i="20"/>
  <c r="GX1694" i="20"/>
  <c r="GU2762" i="20"/>
  <c r="GP1914" i="20"/>
  <c r="GW3629" i="20"/>
  <c r="GQ2790" i="20"/>
  <c r="GX2904" i="20"/>
  <c r="GP1967" i="20"/>
  <c r="GT2963" i="20"/>
  <c r="GQ3487" i="20"/>
  <c r="GU4005" i="20"/>
  <c r="GP395" i="20"/>
  <c r="GW2802" i="20"/>
  <c r="GS3051" i="20"/>
  <c r="GU3159" i="20"/>
  <c r="GQ2626" i="20"/>
  <c r="GS162" i="20"/>
  <c r="GS2829" i="20"/>
  <c r="GU1087" i="20"/>
  <c r="GP732" i="20"/>
  <c r="GR3178" i="20"/>
  <c r="GR2281" i="20"/>
  <c r="GQ3885" i="20"/>
  <c r="GR602" i="20"/>
  <c r="GQ2087" i="20"/>
  <c r="GU3079" i="20"/>
  <c r="GS610" i="20"/>
  <c r="GP1202" i="20"/>
  <c r="GU2486" i="20"/>
  <c r="GX103" i="20"/>
  <c r="GP3256" i="20"/>
  <c r="GW3722" i="20"/>
  <c r="GQ702" i="20"/>
  <c r="GX1217" i="20"/>
  <c r="GU1705" i="20"/>
  <c r="GS814" i="20"/>
  <c r="GX1495" i="20"/>
  <c r="GW3749" i="20"/>
  <c r="GQ3290" i="20"/>
  <c r="GR504" i="20"/>
  <c r="GP886" i="20"/>
  <c r="GT1646" i="20"/>
  <c r="GV3567" i="20"/>
  <c r="GX2002" i="20"/>
  <c r="GW540" i="20"/>
  <c r="GQ289" i="20"/>
  <c r="GT3908" i="20"/>
  <c r="GR373" i="20"/>
  <c r="GW3680" i="20"/>
  <c r="GS2694" i="20"/>
  <c r="GQ3568" i="20"/>
  <c r="GU3571" i="20"/>
  <c r="GT1690" i="20"/>
  <c r="GU1206" i="20"/>
  <c r="GR2975" i="20"/>
  <c r="GX915" i="20"/>
  <c r="GU2590" i="20"/>
  <c r="GQ2010" i="20"/>
  <c r="GU2622" i="20"/>
  <c r="GV3324" i="20"/>
  <c r="GT2542" i="20"/>
  <c r="GR1937" i="20"/>
  <c r="GS1606" i="20"/>
  <c r="GP3019" i="20"/>
  <c r="GR3172" i="20"/>
  <c r="GP559" i="20"/>
  <c r="GU497" i="20"/>
  <c r="GR1204" i="20"/>
  <c r="GP3998" i="20"/>
  <c r="GS591" i="20"/>
  <c r="GT367" i="20"/>
  <c r="GP2782" i="20"/>
  <c r="GV61" i="20"/>
  <c r="GX3235" i="20"/>
  <c r="GU3180" i="20"/>
  <c r="GP3696" i="20"/>
  <c r="GQ2043" i="20"/>
  <c r="GS1978" i="20"/>
  <c r="GP3983" i="20"/>
  <c r="GV841" i="20"/>
  <c r="GT1732" i="20"/>
  <c r="GS2126" i="20"/>
  <c r="GX2944" i="20"/>
  <c r="GU3092" i="20"/>
  <c r="GQ2166" i="20"/>
  <c r="GP879" i="20"/>
  <c r="GV2977" i="20"/>
  <c r="GT3556" i="20"/>
  <c r="GQ149" i="20"/>
  <c r="GX1443" i="20"/>
  <c r="GW1285" i="20"/>
  <c r="GW2636" i="20"/>
  <c r="GX1774" i="20"/>
  <c r="GS1151" i="20"/>
  <c r="GU909" i="20"/>
  <c r="GV3625" i="20"/>
  <c r="GX550" i="20"/>
  <c r="GV3192" i="20"/>
  <c r="GT1010" i="20"/>
  <c r="GT2553" i="20"/>
  <c r="GQ3142" i="20"/>
  <c r="GU2738" i="20"/>
  <c r="GR1176" i="20"/>
  <c r="GX2565" i="20"/>
  <c r="GR948" i="20"/>
  <c r="GX1407" i="20"/>
  <c r="GV3266" i="20"/>
  <c r="GX2558" i="20"/>
  <c r="GT2016" i="20"/>
  <c r="GR3483" i="20"/>
  <c r="GQ3244" i="20"/>
  <c r="GW3471" i="20"/>
  <c r="GS883" i="20"/>
  <c r="GR3576" i="20"/>
  <c r="GX102" i="20"/>
  <c r="GR1739" i="20"/>
  <c r="GS1836" i="20"/>
  <c r="GW3424" i="20"/>
  <c r="GQ1398" i="20"/>
  <c r="GU3652" i="20"/>
  <c r="GX2554" i="20"/>
  <c r="GV2158" i="20"/>
  <c r="GR630" i="20"/>
  <c r="GP1461" i="20"/>
  <c r="GT439" i="20"/>
  <c r="GT3994" i="20"/>
  <c r="GV3482" i="20"/>
  <c r="GU888" i="20"/>
  <c r="GR3755" i="20"/>
  <c r="GV1406" i="20"/>
  <c r="GU3807" i="20"/>
  <c r="GR2867" i="20"/>
  <c r="GT132" i="20"/>
  <c r="GR2055" i="20"/>
  <c r="GW3832" i="20"/>
  <c r="GV460" i="20"/>
  <c r="GS234" i="20"/>
  <c r="GP2351" i="20"/>
  <c r="GS1826" i="20"/>
  <c r="GP76" i="20"/>
  <c r="GV1332" i="20"/>
  <c r="GU1704" i="20"/>
  <c r="GS2246" i="20"/>
  <c r="GT3165" i="20"/>
  <c r="GU3976" i="20"/>
  <c r="GX1162" i="20"/>
  <c r="GV19" i="20"/>
  <c r="GT3821" i="20"/>
  <c r="GR1200" i="20"/>
  <c r="GR173" i="20"/>
  <c r="GV3883" i="20"/>
  <c r="GT1448" i="20"/>
  <c r="GR2031" i="20"/>
  <c r="GS1111" i="20"/>
  <c r="GR1178" i="20"/>
  <c r="GQ3883" i="20"/>
  <c r="GS3306" i="20"/>
  <c r="GS3387" i="20"/>
  <c r="GT1666" i="20"/>
  <c r="GX3659" i="20"/>
  <c r="GT161" i="20"/>
  <c r="GU2561" i="20"/>
  <c r="GQ1812" i="20"/>
  <c r="GV2846" i="20"/>
  <c r="GV1210" i="20"/>
  <c r="GX935" i="20"/>
  <c r="GR3484" i="20"/>
  <c r="GX3327" i="20"/>
  <c r="GS3189" i="20"/>
  <c r="GQ77" i="20"/>
  <c r="GR3616" i="20"/>
  <c r="GT3774" i="20"/>
  <c r="GU979" i="20"/>
  <c r="GT2936" i="20"/>
  <c r="GV2499" i="20"/>
  <c r="GU3134" i="20"/>
  <c r="GU1427" i="20"/>
  <c r="GV641" i="20"/>
  <c r="GU2844" i="20"/>
  <c r="GX2605" i="20"/>
  <c r="GU3340" i="20"/>
  <c r="GT3701" i="20"/>
  <c r="GT1118" i="20"/>
  <c r="GP731" i="20"/>
  <c r="GR2015" i="20"/>
  <c r="GU1326" i="20"/>
  <c r="GU3497" i="20"/>
  <c r="GW3586" i="20"/>
  <c r="GV3250" i="20"/>
  <c r="GX730" i="20"/>
  <c r="GR2152" i="20"/>
  <c r="GS1492" i="20"/>
  <c r="GT255" i="20"/>
  <c r="GX2003" i="20"/>
  <c r="GV3273" i="20"/>
  <c r="GR911" i="20"/>
  <c r="GU3461" i="20"/>
  <c r="GU3112" i="20"/>
  <c r="GX1872" i="20"/>
  <c r="GT3311" i="20"/>
  <c r="GR2510" i="20"/>
  <c r="GR1702" i="20"/>
  <c r="GU2948" i="20"/>
  <c r="GT3323" i="20"/>
  <c r="GS2168" i="20"/>
  <c r="GT4002" i="20"/>
  <c r="GX2805" i="20"/>
  <c r="GX1567" i="20"/>
  <c r="GV1460" i="20"/>
  <c r="GW372" i="20"/>
  <c r="GU1137" i="20"/>
  <c r="GV3136" i="20"/>
  <c r="GP3035" i="20"/>
  <c r="GT609" i="20"/>
  <c r="GU3542" i="20"/>
  <c r="GW3699" i="20"/>
  <c r="GS1857" i="20"/>
  <c r="GT26" i="20"/>
  <c r="GT2034" i="20"/>
  <c r="GV2290" i="20"/>
  <c r="GV1048" i="20"/>
  <c r="GT3991" i="20"/>
  <c r="GU3546" i="20"/>
  <c r="GU1442" i="20"/>
  <c r="GQ1171" i="20"/>
  <c r="GQ1493" i="20"/>
  <c r="GT2885" i="20"/>
  <c r="GR1560" i="20"/>
  <c r="GV2486" i="20"/>
  <c r="GX1105" i="20"/>
  <c r="GR1938" i="20"/>
  <c r="GU2937" i="20"/>
  <c r="GW2213" i="20"/>
  <c r="GW3267" i="20"/>
  <c r="GR748" i="20"/>
  <c r="GT1454" i="20"/>
  <c r="GV1815" i="20"/>
  <c r="GU2588" i="20"/>
  <c r="GW3167" i="20"/>
  <c r="GX1484" i="20"/>
  <c r="GT613" i="20"/>
  <c r="GS2806" i="20"/>
  <c r="GU2514" i="20"/>
  <c r="GR860" i="20"/>
  <c r="GP919" i="20"/>
  <c r="GP1663" i="20"/>
  <c r="GU2036" i="20"/>
  <c r="GP3738" i="20"/>
  <c r="GS2813" i="20"/>
  <c r="GX3953" i="20"/>
  <c r="GQ3031" i="20"/>
  <c r="GT3778" i="20"/>
  <c r="GR2834" i="20"/>
  <c r="GR2712" i="20"/>
  <c r="GV725" i="20"/>
  <c r="GW1155" i="20"/>
  <c r="GW877" i="20"/>
  <c r="GS3316" i="20"/>
  <c r="GR3753" i="20"/>
  <c r="GT1951" i="20"/>
  <c r="GR2034" i="20"/>
  <c r="GV343" i="20"/>
  <c r="GT2149" i="20"/>
  <c r="GQ2124" i="20"/>
  <c r="GW2620" i="20"/>
  <c r="GX2960" i="20"/>
  <c r="GX3133" i="20"/>
  <c r="GT879" i="20"/>
  <c r="GR1662" i="20"/>
  <c r="GW2829" i="20"/>
  <c r="GT2670" i="20"/>
  <c r="GX3492" i="20"/>
  <c r="GQ712" i="20"/>
  <c r="GX269" i="20"/>
  <c r="GX495" i="20"/>
  <c r="GT3397" i="20"/>
  <c r="GQ2438" i="20"/>
  <c r="GP1196" i="20"/>
  <c r="GR782" i="20"/>
  <c r="GQ3132" i="20"/>
  <c r="GS998" i="20"/>
  <c r="GP1842" i="20"/>
  <c r="GT795" i="20"/>
  <c r="GW759" i="20"/>
  <c r="GS2511" i="20"/>
  <c r="GT848" i="20"/>
  <c r="GP3628" i="20"/>
  <c r="GX169" i="20"/>
  <c r="GU2889" i="20"/>
  <c r="GW950" i="20"/>
  <c r="GQ183" i="20"/>
  <c r="GU1552" i="20"/>
  <c r="GX1884" i="20"/>
  <c r="GP3024" i="20"/>
  <c r="GV1830" i="20"/>
  <c r="GU2963" i="20"/>
  <c r="GU1729" i="20"/>
  <c r="GT2915" i="20"/>
  <c r="GV747" i="20"/>
  <c r="GT474" i="20"/>
  <c r="GV3048" i="20"/>
  <c r="GQ1758" i="20"/>
  <c r="GW448" i="20"/>
  <c r="GQ106" i="20"/>
  <c r="GU3703" i="20"/>
  <c r="GT1239" i="20"/>
  <c r="GU2505" i="20"/>
  <c r="GV1215" i="20"/>
  <c r="GT2399" i="20"/>
  <c r="GP1057" i="20"/>
  <c r="GX1491" i="20"/>
  <c r="GV3744" i="20"/>
  <c r="GS3389" i="20"/>
  <c r="GV905" i="20"/>
  <c r="GT2662" i="20"/>
  <c r="GV3834" i="20"/>
  <c r="GS2856" i="20"/>
  <c r="GV3491" i="20"/>
  <c r="GW760" i="20"/>
  <c r="GP3723" i="20"/>
  <c r="GR1497" i="20"/>
  <c r="GW1911" i="20"/>
  <c r="GU1470" i="20"/>
  <c r="GS3811" i="20"/>
  <c r="GW1475" i="20"/>
  <c r="GQ926" i="20"/>
  <c r="GU2615" i="20"/>
  <c r="GW3001" i="20"/>
  <c r="GP15" i="20"/>
  <c r="GV2692" i="20"/>
  <c r="GV448" i="20"/>
  <c r="GQ97" i="20"/>
  <c r="GX2698" i="20"/>
  <c r="GQ2673" i="20"/>
  <c r="GV3431" i="20"/>
  <c r="GP1256" i="20"/>
  <c r="GS583" i="20"/>
  <c r="GX1712" i="20"/>
  <c r="GP750" i="20"/>
  <c r="GR3460" i="20"/>
  <c r="GT403" i="20"/>
  <c r="GV1853" i="20"/>
  <c r="GQ1570" i="20"/>
  <c r="GX4002" i="20"/>
  <c r="GT1165" i="20"/>
  <c r="GW2887" i="20"/>
  <c r="GV1711" i="20"/>
  <c r="GX3704" i="20"/>
  <c r="GQ1961" i="20"/>
  <c r="GW1158" i="20"/>
  <c r="GW2302" i="20"/>
  <c r="GR2339" i="20"/>
  <c r="GQ1006" i="20"/>
  <c r="GU2035" i="20"/>
  <c r="GW2579" i="20"/>
  <c r="GP3511" i="20"/>
  <c r="GS2039" i="20"/>
  <c r="GV3087" i="20"/>
  <c r="GT1395" i="20"/>
  <c r="GS1983" i="20"/>
  <c r="GU3773" i="20"/>
  <c r="GX1980" i="20"/>
  <c r="GW2936" i="20"/>
  <c r="GV4004" i="20"/>
  <c r="GU1455" i="20"/>
  <c r="GR2214" i="20"/>
  <c r="GU2962" i="20"/>
  <c r="GP94" i="20"/>
  <c r="GR2370" i="20"/>
  <c r="GW3115" i="20"/>
  <c r="GP3137" i="20"/>
  <c r="GX205" i="20"/>
  <c r="GW817" i="20"/>
  <c r="GT1018" i="20"/>
  <c r="GW1833" i="20"/>
  <c r="GV1755" i="20"/>
  <c r="GV3100" i="20"/>
  <c r="GV790" i="20"/>
  <c r="GR1185" i="20"/>
  <c r="GQ1401" i="20"/>
  <c r="GS3718" i="20"/>
  <c r="GX257" i="20"/>
  <c r="GQ797" i="20"/>
  <c r="GP1198" i="20"/>
  <c r="GR888" i="20"/>
  <c r="GP1024" i="20"/>
  <c r="GV2273" i="20"/>
  <c r="GQ3225" i="20"/>
  <c r="GP1975" i="20"/>
  <c r="GX2801" i="20"/>
  <c r="GV2408" i="20"/>
  <c r="GP3237" i="20"/>
  <c r="GS3444" i="20"/>
  <c r="GT1367" i="20"/>
  <c r="GV624" i="20"/>
  <c r="GW1334" i="20"/>
  <c r="GX2330" i="20"/>
  <c r="GQ3197" i="20"/>
  <c r="GR1877" i="20"/>
  <c r="GP3115" i="20"/>
  <c r="GQ1170" i="20"/>
  <c r="GQ3592" i="20"/>
  <c r="GP164" i="20"/>
  <c r="GQ3070" i="20"/>
  <c r="GQ355" i="20"/>
  <c r="GW2733" i="20"/>
  <c r="GP3110" i="20"/>
  <c r="GP3830" i="20"/>
  <c r="GV2466" i="20"/>
  <c r="GS811" i="20"/>
  <c r="GU3114" i="20"/>
  <c r="GU549" i="20"/>
  <c r="GR2613" i="20"/>
  <c r="GW1012" i="20"/>
  <c r="GR3605" i="20"/>
  <c r="GQ2888" i="20"/>
  <c r="GP2047" i="20"/>
  <c r="GV1541" i="20"/>
  <c r="GT1208" i="20"/>
  <c r="GW344" i="20"/>
  <c r="GS903" i="20"/>
  <c r="GW3886" i="20"/>
  <c r="GT1513" i="20"/>
  <c r="GR3340" i="20"/>
  <c r="GV3147" i="20"/>
  <c r="GX3730" i="20"/>
  <c r="GQ1117" i="20"/>
  <c r="GX2482" i="20"/>
  <c r="GW3435" i="20"/>
  <c r="GX3563" i="20"/>
  <c r="GT657" i="20"/>
  <c r="GW1906" i="20"/>
  <c r="GV1350" i="20"/>
  <c r="GS3881" i="20"/>
  <c r="GP726" i="20"/>
  <c r="GW308" i="20"/>
  <c r="GT2427" i="20"/>
  <c r="GW2068" i="20"/>
  <c r="GS1311" i="20"/>
  <c r="GP1949" i="20"/>
  <c r="GT2009" i="20"/>
  <c r="GS1156" i="20"/>
  <c r="GV334" i="20"/>
  <c r="GU333" i="20"/>
  <c r="GV1975" i="20"/>
  <c r="GX3598" i="20"/>
  <c r="GX836" i="20"/>
  <c r="GQ888" i="20"/>
  <c r="GT2577" i="20"/>
  <c r="GT1721" i="20"/>
  <c r="GX1037" i="20"/>
  <c r="GV3399" i="20"/>
  <c r="GU2772" i="20"/>
  <c r="GW1069" i="20"/>
  <c r="GT1521" i="20"/>
  <c r="GU2115" i="20"/>
  <c r="GP230" i="20"/>
  <c r="GT3478" i="20"/>
  <c r="GV512" i="20"/>
  <c r="GV348" i="20"/>
  <c r="GX2497" i="20"/>
  <c r="GQ100" i="20"/>
  <c r="GP417" i="20"/>
  <c r="GS730" i="20"/>
  <c r="GR3052" i="20"/>
  <c r="GS2792" i="20"/>
  <c r="GQ312" i="20"/>
  <c r="GP1385" i="20"/>
  <c r="GV3947" i="20"/>
  <c r="GU413" i="20"/>
  <c r="GP1249" i="20"/>
  <c r="GQ2785" i="20"/>
  <c r="GQ1703" i="20"/>
  <c r="GR3457" i="20"/>
  <c r="GU1272" i="20"/>
  <c r="GR579" i="20"/>
  <c r="GR2181" i="20"/>
  <c r="GS1725" i="20"/>
  <c r="GV1429" i="20"/>
  <c r="GT240" i="20"/>
  <c r="GQ1956" i="20"/>
  <c r="GV927" i="20"/>
  <c r="GS544" i="20"/>
  <c r="GR1873" i="20"/>
  <c r="GV2449" i="20"/>
  <c r="GS2232" i="20"/>
  <c r="GT3632" i="20"/>
  <c r="GQ3561" i="20"/>
  <c r="GQ687" i="20"/>
  <c r="GX2639" i="20"/>
  <c r="GS673" i="20"/>
  <c r="GP3227" i="20"/>
  <c r="GS2085" i="20"/>
  <c r="GP1199" i="20"/>
  <c r="GU3702" i="20"/>
  <c r="GR488" i="20"/>
  <c r="GX274" i="20"/>
  <c r="GX3321" i="20"/>
  <c r="GX2168" i="20"/>
  <c r="GU2209" i="20"/>
  <c r="GV2381" i="20"/>
  <c r="GW2774" i="20"/>
  <c r="GR1258" i="20"/>
  <c r="GT1243" i="20"/>
  <c r="GX3648" i="20"/>
  <c r="GV425" i="20"/>
  <c r="GQ1985" i="20"/>
  <c r="GU2629" i="20"/>
  <c r="GV547" i="20"/>
  <c r="GS1735" i="20"/>
  <c r="GP402" i="20"/>
  <c r="GR2962" i="20"/>
  <c r="GQ604" i="20"/>
  <c r="GQ1031" i="20"/>
  <c r="GS836" i="20"/>
  <c r="GX3113" i="20"/>
  <c r="GR3539" i="20"/>
  <c r="GS1200" i="20"/>
  <c r="GW1864" i="20"/>
  <c r="GR997" i="20"/>
  <c r="GR3692" i="20"/>
  <c r="GX3893" i="20"/>
  <c r="GX1494" i="20"/>
  <c r="GQ1260" i="20"/>
  <c r="GW2731" i="20"/>
  <c r="GX1634" i="20"/>
  <c r="GS3819" i="20"/>
  <c r="GP2681" i="20"/>
  <c r="GR2597" i="20"/>
  <c r="GW3980" i="20"/>
  <c r="GV465" i="20"/>
  <c r="GP2882" i="20"/>
  <c r="GP1339" i="20"/>
  <c r="GW1635" i="20"/>
  <c r="GQ2911" i="20"/>
  <c r="GV1418" i="20"/>
  <c r="GT3716" i="20"/>
  <c r="GS1906" i="20"/>
  <c r="GU1669" i="20"/>
  <c r="GX2145" i="20"/>
  <c r="GR3225" i="20"/>
  <c r="GP2012" i="20"/>
  <c r="GW1361" i="20"/>
  <c r="GV2825" i="20"/>
  <c r="GP3180" i="20"/>
  <c r="GP1144" i="20"/>
  <c r="GU3721" i="20"/>
  <c r="GQ2957" i="20"/>
  <c r="GW2642" i="20"/>
  <c r="GV3402" i="20"/>
  <c r="GQ3506" i="20"/>
  <c r="GU241" i="20"/>
  <c r="GS2264" i="20"/>
  <c r="GT1622" i="20"/>
  <c r="GV2919" i="20"/>
  <c r="GQ3846" i="20"/>
  <c r="GV2044" i="20"/>
  <c r="GW630" i="20"/>
  <c r="GW3391" i="20"/>
  <c r="GR826" i="20"/>
  <c r="GV2060" i="20"/>
  <c r="GS3438" i="20"/>
  <c r="GV480" i="20"/>
  <c r="GU17" i="20"/>
  <c r="GS1141" i="20"/>
  <c r="GT208" i="20"/>
  <c r="GW382" i="20"/>
  <c r="GT2456" i="20"/>
  <c r="GW1508" i="20"/>
  <c r="GQ2229" i="20"/>
  <c r="GT2614" i="20"/>
  <c r="GP3764" i="20"/>
  <c r="GT3185" i="20"/>
  <c r="GW2274" i="20"/>
  <c r="GR492" i="20"/>
  <c r="GR1022" i="20"/>
  <c r="GX140" i="20"/>
  <c r="GQ2522" i="20"/>
  <c r="GP2402" i="20"/>
  <c r="GV3637" i="20"/>
  <c r="GS1382" i="20"/>
  <c r="GV1653" i="20"/>
  <c r="GU2234" i="20"/>
  <c r="GR3832" i="20"/>
  <c r="GX1486" i="20"/>
  <c r="GW3607" i="20"/>
  <c r="GP1332" i="20"/>
  <c r="GX248" i="20"/>
  <c r="GT2362" i="20"/>
  <c r="GR1009" i="20"/>
  <c r="GU987" i="20"/>
  <c r="GU188" i="20"/>
  <c r="GR328" i="20"/>
  <c r="GP3102" i="20"/>
  <c r="GQ2221" i="20"/>
  <c r="GU2550" i="20"/>
  <c r="GT77" i="20"/>
  <c r="GV2258" i="20"/>
  <c r="GU1446" i="20"/>
  <c r="GU1586" i="20"/>
  <c r="GS781" i="20"/>
  <c r="GP3786" i="20"/>
  <c r="GV596" i="20"/>
  <c r="GP3370" i="20"/>
  <c r="GX2211" i="20"/>
  <c r="GV2735" i="20"/>
  <c r="GU2934" i="20"/>
  <c r="GX3527" i="20"/>
  <c r="GV948" i="20"/>
  <c r="GX3546" i="20"/>
  <c r="GS3973" i="20"/>
  <c r="GR1015" i="20"/>
  <c r="GV3478" i="20"/>
  <c r="GR261" i="20"/>
  <c r="GS545" i="20"/>
  <c r="GT733" i="20"/>
  <c r="GU743" i="20"/>
  <c r="GP1709" i="20"/>
  <c r="GX271" i="20"/>
  <c r="GU3199" i="20"/>
  <c r="GU655" i="20"/>
  <c r="GS3047" i="20"/>
  <c r="GU3247" i="20"/>
  <c r="GU1911" i="20"/>
  <c r="GR3171" i="20"/>
  <c r="GX3032" i="20"/>
  <c r="GX2242" i="20"/>
  <c r="GV3369" i="20"/>
  <c r="GQ403" i="20"/>
  <c r="GX2416" i="20"/>
  <c r="GT3875" i="20"/>
  <c r="GX2276" i="20"/>
  <c r="GP92" i="20"/>
  <c r="GW3693" i="20"/>
  <c r="GX1773" i="20"/>
  <c r="GP2586" i="20"/>
  <c r="GT3169" i="20"/>
  <c r="GP1169" i="20"/>
  <c r="GW582" i="20"/>
  <c r="GQ3462" i="20"/>
  <c r="GP3187" i="20"/>
  <c r="GS273" i="20"/>
  <c r="GV983" i="20"/>
  <c r="GV2958" i="20"/>
  <c r="GS945" i="20"/>
  <c r="GR3830" i="20"/>
  <c r="GX1936" i="20"/>
  <c r="GV1591" i="20"/>
  <c r="GU3484" i="20"/>
  <c r="GU2344" i="20"/>
  <c r="GW108" i="20"/>
  <c r="GP667" i="20"/>
  <c r="GT2494" i="20"/>
  <c r="GV2799" i="20"/>
  <c r="GU1594" i="20"/>
  <c r="GR1908" i="20"/>
  <c r="GX3619" i="20"/>
  <c r="GR881" i="20"/>
  <c r="GQ1935" i="20"/>
  <c r="GT986" i="20"/>
  <c r="GU2888" i="20"/>
  <c r="GR41" i="20"/>
  <c r="GS3955" i="20"/>
  <c r="GQ2426" i="20"/>
  <c r="GW61" i="20"/>
  <c r="GU2322" i="20"/>
  <c r="GX2628" i="20"/>
  <c r="GS2590" i="20"/>
  <c r="GR906" i="20"/>
  <c r="GS1186" i="20"/>
  <c r="GV1201" i="20"/>
  <c r="GP3990" i="20"/>
  <c r="GW1827" i="20"/>
  <c r="GW1991" i="20"/>
  <c r="GT2882" i="20"/>
  <c r="GW1460" i="20"/>
  <c r="GR2890" i="20"/>
  <c r="GP3212" i="20"/>
  <c r="GQ3708" i="20"/>
  <c r="GP1677" i="20"/>
  <c r="GR3971" i="20"/>
  <c r="GV2252" i="20"/>
  <c r="GV666" i="20"/>
  <c r="GW646" i="20"/>
  <c r="GR3704" i="20"/>
  <c r="GR3761" i="20"/>
  <c r="GR2126" i="20"/>
  <c r="GQ3301" i="20"/>
  <c r="GU145" i="20"/>
  <c r="GX3037" i="20"/>
  <c r="GW2971" i="20"/>
  <c r="GS954" i="20"/>
  <c r="GR3202" i="20"/>
  <c r="GR1708" i="20"/>
  <c r="GS2416" i="20"/>
  <c r="GU2491" i="20"/>
  <c r="GU3623" i="20"/>
  <c r="GV2687" i="20"/>
  <c r="GX3064" i="20"/>
  <c r="GP572" i="20"/>
  <c r="GV1372" i="20"/>
  <c r="GP3104" i="20"/>
  <c r="GV4000" i="20"/>
  <c r="GS1078" i="20"/>
  <c r="GU2187" i="20"/>
  <c r="GQ2258" i="20"/>
  <c r="GS1279" i="20"/>
  <c r="GT1159" i="20"/>
  <c r="GR942" i="20"/>
  <c r="GQ1349" i="20"/>
  <c r="GR102" i="20"/>
  <c r="GP3749" i="20"/>
  <c r="GW1955" i="20"/>
  <c r="GW665" i="20"/>
  <c r="GR1275" i="20"/>
  <c r="GT3281" i="20"/>
  <c r="GU2923" i="20"/>
  <c r="GW2963" i="20"/>
  <c r="GU1644" i="20"/>
  <c r="GW1975" i="20"/>
  <c r="GU3501" i="20"/>
  <c r="GS215" i="20"/>
  <c r="GW3135" i="20"/>
  <c r="GV2320" i="20"/>
  <c r="GR2002" i="20"/>
  <c r="GP1262" i="20"/>
  <c r="GX1249" i="20"/>
  <c r="GR1469" i="20"/>
  <c r="GP3090" i="20"/>
  <c r="GW3762" i="20"/>
  <c r="GT818" i="20"/>
  <c r="GP3850" i="20"/>
  <c r="GU3389" i="20"/>
  <c r="GW3811" i="20"/>
  <c r="GW2251" i="20"/>
  <c r="GR3996" i="20"/>
  <c r="GX2245" i="20"/>
  <c r="GX2837" i="20"/>
  <c r="GX2055" i="20"/>
  <c r="GU1325" i="20"/>
  <c r="GV2773" i="20"/>
  <c r="GP1272" i="20"/>
  <c r="GU1775" i="20"/>
  <c r="GQ2205" i="20"/>
  <c r="GQ3946" i="20"/>
  <c r="GX2915" i="20"/>
  <c r="GV3721" i="20"/>
  <c r="GV1954" i="20"/>
  <c r="GQ2332" i="20"/>
  <c r="GR945" i="20"/>
  <c r="GX1436" i="20"/>
  <c r="GV3591" i="20"/>
  <c r="GR2950" i="20"/>
  <c r="GR3745" i="20"/>
  <c r="GQ3608" i="20"/>
  <c r="GW1575" i="20"/>
  <c r="GS733" i="20"/>
  <c r="GS887" i="20"/>
  <c r="GV2339" i="20"/>
  <c r="GW2285" i="20"/>
  <c r="GU2339" i="20"/>
  <c r="GW2627" i="20"/>
  <c r="GW2411" i="20"/>
  <c r="GX1626" i="20"/>
  <c r="GT3761" i="20"/>
  <c r="GV400" i="20"/>
  <c r="GQ1080" i="20"/>
  <c r="GW4007" i="20"/>
  <c r="GR2650" i="20"/>
  <c r="GP3837" i="20"/>
  <c r="GU2813" i="20"/>
  <c r="GX1318" i="20"/>
  <c r="GV2389" i="20"/>
  <c r="GP574" i="20"/>
  <c r="GT2174" i="20"/>
  <c r="GV3863" i="20"/>
  <c r="GP431" i="20"/>
  <c r="GP2252" i="20"/>
  <c r="GP1335" i="20"/>
  <c r="GV1387" i="20"/>
  <c r="GQ552" i="20"/>
  <c r="GX1883" i="20"/>
  <c r="GU809" i="20"/>
  <c r="GX20" i="20"/>
  <c r="GT2145" i="20"/>
  <c r="GX784" i="20"/>
  <c r="GW3076" i="20"/>
  <c r="GS3676" i="20"/>
  <c r="GQ2452" i="20"/>
  <c r="GV327" i="20"/>
  <c r="GT967" i="20"/>
  <c r="GR274" i="20"/>
  <c r="GT640" i="20"/>
  <c r="GT3562" i="20"/>
  <c r="GV3459" i="20"/>
  <c r="GV262" i="20"/>
  <c r="GP3398" i="20"/>
  <c r="GP1494" i="20"/>
  <c r="GX325" i="20"/>
  <c r="GT3108" i="20"/>
  <c r="GU1953" i="20"/>
  <c r="GT3321" i="20"/>
  <c r="GW1198" i="20"/>
  <c r="GQ435" i="20"/>
  <c r="GS1521" i="20"/>
  <c r="GS1120" i="20"/>
  <c r="GW337" i="20"/>
  <c r="GQ2947" i="20"/>
  <c r="GW1739" i="20"/>
  <c r="GP612" i="20"/>
  <c r="GS3514" i="20"/>
  <c r="GW1481" i="20"/>
  <c r="GW683" i="20"/>
  <c r="GX890" i="20"/>
  <c r="GV3773" i="20"/>
  <c r="GS3897" i="20"/>
  <c r="GU887" i="20"/>
  <c r="GR2707" i="20"/>
  <c r="GU100" i="20"/>
  <c r="GU1053" i="20"/>
  <c r="GS220" i="20"/>
  <c r="GX322" i="20"/>
  <c r="GQ2381" i="20"/>
  <c r="GV1814" i="20"/>
  <c r="GS69" i="20"/>
  <c r="GP3611" i="20"/>
  <c r="GP232" i="20"/>
  <c r="GQ555" i="20"/>
  <c r="GT1703" i="20"/>
  <c r="GS651" i="20"/>
  <c r="GP998" i="20"/>
  <c r="GR1051" i="20"/>
  <c r="GV1238" i="20"/>
  <c r="GR1960" i="20"/>
  <c r="GT547" i="20"/>
  <c r="GV2562" i="20"/>
  <c r="GP2608" i="20"/>
  <c r="GT1372" i="20"/>
  <c r="GS3730" i="20"/>
  <c r="GU47" i="20"/>
  <c r="GS1722" i="20"/>
  <c r="GR1592" i="20"/>
  <c r="GU3161" i="20"/>
  <c r="GV320" i="20"/>
  <c r="GR1352" i="20"/>
  <c r="GU890" i="20"/>
  <c r="GS992" i="20"/>
  <c r="GS2727" i="20"/>
  <c r="GT3054" i="20"/>
  <c r="GV2886" i="20"/>
  <c r="GR1128" i="20"/>
  <c r="GQ469" i="20"/>
  <c r="GS352" i="20"/>
  <c r="GR3685" i="20"/>
  <c r="GU375" i="20"/>
  <c r="GV2868" i="20"/>
  <c r="GR1507" i="20"/>
  <c r="GT568" i="20"/>
  <c r="GX1762" i="20"/>
  <c r="GS1001" i="20"/>
  <c r="GV3427" i="20"/>
  <c r="GU3332" i="20"/>
  <c r="GW740" i="20"/>
  <c r="GQ488" i="20"/>
  <c r="GT3034" i="20"/>
  <c r="GS328" i="20"/>
  <c r="GT904" i="20"/>
  <c r="GS3270" i="20"/>
  <c r="GS2636" i="20"/>
  <c r="GX2449" i="20"/>
  <c r="GP3151" i="20"/>
  <c r="GQ3252" i="20"/>
  <c r="GW2482" i="20"/>
  <c r="GP1255" i="20"/>
  <c r="GP875" i="20"/>
  <c r="GR2298" i="20"/>
  <c r="GU1987" i="20"/>
  <c r="GS3090" i="20"/>
  <c r="GS791" i="20"/>
  <c r="GV1123" i="20"/>
  <c r="GP677" i="20"/>
  <c r="GS994" i="20"/>
  <c r="GP2983" i="20"/>
  <c r="GR693" i="20"/>
  <c r="GT517" i="20"/>
  <c r="GU932" i="20"/>
  <c r="GU1355" i="20"/>
  <c r="GW3053" i="20"/>
  <c r="GV1193" i="20"/>
  <c r="GS2643" i="20"/>
  <c r="GP3014" i="20"/>
  <c r="GR2598" i="20"/>
  <c r="GX2278" i="20"/>
  <c r="GP86" i="20"/>
  <c r="GW102" i="20"/>
  <c r="GT2233" i="20"/>
  <c r="GW944" i="20"/>
  <c r="GU3201" i="20"/>
  <c r="GX44" i="20"/>
  <c r="GQ4005" i="20"/>
  <c r="GQ128" i="20"/>
  <c r="GX3293" i="20"/>
  <c r="GT1236" i="20"/>
  <c r="GP3566" i="20"/>
  <c r="GQ2108" i="20"/>
  <c r="GS2606" i="20"/>
  <c r="GW2498" i="20"/>
  <c r="GV3962" i="20"/>
  <c r="GU1150" i="20"/>
  <c r="GX3846" i="20"/>
  <c r="GS511" i="20"/>
  <c r="GR3219" i="20"/>
  <c r="GQ2041" i="20"/>
  <c r="GR3929" i="20"/>
  <c r="GP2095" i="20"/>
  <c r="GS325" i="20"/>
  <c r="GW1688" i="20"/>
  <c r="GX1368" i="20"/>
  <c r="GT361" i="20"/>
  <c r="GT2968" i="20"/>
  <c r="GW3879" i="20"/>
  <c r="GR4007" i="20"/>
  <c r="GX830" i="20"/>
  <c r="GS1924" i="20"/>
  <c r="GX2108" i="20"/>
  <c r="GX461" i="20"/>
  <c r="GS3838" i="20"/>
  <c r="GP435" i="20"/>
  <c r="GV3600" i="20"/>
  <c r="GU2160" i="20"/>
  <c r="GT3962" i="20"/>
  <c r="GT1342" i="20"/>
  <c r="GR3405" i="20"/>
  <c r="GQ1141" i="20"/>
  <c r="GV11" i="20"/>
  <c r="GP1905" i="20"/>
  <c r="GP305" i="20"/>
  <c r="GS1083" i="20"/>
  <c r="GW3499" i="20"/>
  <c r="GP2242" i="20"/>
  <c r="GX1643" i="20"/>
  <c r="GW3181" i="20"/>
  <c r="GW3282" i="20"/>
  <c r="GP3712" i="20"/>
  <c r="GW3546" i="20"/>
  <c r="GV695" i="20"/>
  <c r="GP576" i="20"/>
  <c r="GQ1741" i="20"/>
  <c r="GT388" i="20"/>
  <c r="GW246" i="20"/>
  <c r="GQ1834" i="20"/>
  <c r="GX3217" i="20"/>
  <c r="GS1206" i="20"/>
  <c r="GW1417" i="20"/>
  <c r="GW2034" i="20"/>
  <c r="GP1064" i="20"/>
  <c r="GR2512" i="20"/>
  <c r="GV766" i="20"/>
  <c r="GP3129" i="20"/>
  <c r="GW747" i="20"/>
  <c r="GP2990" i="20"/>
  <c r="GU803" i="20"/>
  <c r="GT2317" i="20"/>
  <c r="GT3514" i="20"/>
  <c r="GU2420" i="20"/>
  <c r="GS3581" i="20"/>
  <c r="GW335" i="20"/>
  <c r="GW2088" i="20"/>
  <c r="GQ3738" i="20"/>
  <c r="GU2986" i="20"/>
  <c r="GP411" i="20"/>
  <c r="GU617" i="20"/>
  <c r="GQ2877" i="20"/>
  <c r="GU3150" i="20"/>
  <c r="GV3719" i="20"/>
  <c r="GQ651" i="20"/>
  <c r="GW462" i="20"/>
  <c r="GV3535" i="20"/>
  <c r="GP1178" i="20"/>
  <c r="GQ3853" i="20"/>
  <c r="GV1848" i="20"/>
  <c r="GW107" i="20"/>
  <c r="GQ3538" i="20"/>
  <c r="GW2212" i="20"/>
  <c r="GQ3055" i="20"/>
  <c r="GS3084" i="20"/>
  <c r="GR3388" i="20"/>
  <c r="GR3565" i="20"/>
  <c r="GP3205" i="20"/>
  <c r="GR1824" i="20"/>
  <c r="GR81" i="20"/>
  <c r="GP1731" i="20"/>
  <c r="GW3410" i="20"/>
  <c r="GS219" i="20"/>
  <c r="GS2500" i="20"/>
  <c r="GR1818" i="20"/>
  <c r="GQ2821" i="20"/>
  <c r="GQ2741" i="20"/>
  <c r="GQ760" i="20"/>
  <c r="GX3709" i="20"/>
  <c r="GP3624" i="20"/>
  <c r="GQ3855" i="20"/>
  <c r="GP3706" i="20"/>
  <c r="GT1575" i="20"/>
  <c r="GX3060" i="20"/>
  <c r="GQ3541" i="20"/>
  <c r="GQ3981" i="20"/>
  <c r="GP3508" i="20"/>
  <c r="GW3856" i="20"/>
  <c r="GP1088" i="20"/>
  <c r="GP2183" i="20"/>
  <c r="GQ2879" i="20"/>
  <c r="GX1814" i="20"/>
  <c r="GQ1574" i="20"/>
  <c r="GU3823" i="20"/>
  <c r="GR2870" i="20"/>
  <c r="GV2276" i="20"/>
  <c r="GT2447" i="20"/>
  <c r="GS3960" i="20"/>
  <c r="GU126" i="20"/>
  <c r="GP2456" i="20"/>
  <c r="GX109" i="20"/>
  <c r="GU1688" i="20"/>
  <c r="GP3473" i="20"/>
  <c r="GQ506" i="20"/>
  <c r="GV509" i="20"/>
  <c r="GP2353" i="20"/>
  <c r="GX2037" i="20"/>
  <c r="GP1275" i="20"/>
  <c r="GX2537" i="20"/>
  <c r="GT3428" i="20"/>
  <c r="GU603" i="20"/>
  <c r="GV3130" i="20"/>
  <c r="GR2527" i="20"/>
  <c r="GX2968" i="20"/>
  <c r="GU1237" i="20"/>
  <c r="GS740" i="20"/>
  <c r="GX791" i="20"/>
  <c r="GV845" i="20"/>
  <c r="GU226" i="20"/>
  <c r="GR1450" i="20"/>
  <c r="GS306" i="20"/>
  <c r="GP2824" i="20"/>
  <c r="GV1883" i="20"/>
  <c r="GU3378" i="20"/>
  <c r="GQ1879" i="20"/>
  <c r="GQ2715" i="20"/>
  <c r="GS654" i="20"/>
  <c r="GS3126" i="20"/>
  <c r="GT3340" i="20"/>
  <c r="GP3112" i="20"/>
  <c r="GQ3128" i="20"/>
  <c r="GS269" i="20"/>
  <c r="GP1037" i="20"/>
  <c r="GQ274" i="20"/>
  <c r="GW1781" i="20"/>
  <c r="GV1101" i="20"/>
  <c r="GS1228" i="20"/>
  <c r="GV1861" i="20"/>
  <c r="GU3281" i="20"/>
  <c r="GU2276" i="20"/>
  <c r="GS553" i="20"/>
  <c r="GW548" i="20"/>
  <c r="GU3167" i="20"/>
  <c r="GR316" i="20"/>
  <c r="GT3439" i="20"/>
  <c r="GR2887" i="20"/>
  <c r="GS3821" i="20"/>
  <c r="GQ3884" i="20"/>
  <c r="GT3535" i="20"/>
  <c r="GV2871" i="20"/>
  <c r="GS1023" i="20"/>
  <c r="GT3375" i="20"/>
  <c r="GV3485" i="20"/>
  <c r="GV2844" i="20"/>
  <c r="GU509" i="20"/>
  <c r="GQ2588" i="20"/>
  <c r="GV2722" i="20"/>
  <c r="GW3578" i="20"/>
  <c r="GU3894" i="20"/>
  <c r="GR483" i="20"/>
  <c r="GQ1441" i="20"/>
  <c r="GS3302" i="20"/>
  <c r="GR1073" i="20"/>
  <c r="GS3891" i="20"/>
  <c r="GW2466" i="20"/>
  <c r="GS3923" i="20"/>
  <c r="GQ1923" i="20"/>
  <c r="GU460" i="20"/>
  <c r="GT258" i="20"/>
  <c r="GP1642" i="20"/>
  <c r="GV2950" i="20"/>
  <c r="GR3274" i="20"/>
  <c r="GR1321" i="20"/>
  <c r="GR1403" i="20"/>
  <c r="GS3845" i="20"/>
  <c r="GS951" i="20"/>
  <c r="GR2165" i="20"/>
  <c r="GT3064" i="20"/>
  <c r="GV2693" i="20"/>
  <c r="GU701" i="20"/>
  <c r="GS689" i="20"/>
  <c r="GX2296" i="20"/>
  <c r="GR2062" i="20"/>
  <c r="GQ3404" i="20"/>
  <c r="GS1188" i="20"/>
  <c r="GS1728" i="20"/>
  <c r="GS245" i="20"/>
  <c r="GS3072" i="20"/>
  <c r="GX2075" i="20"/>
  <c r="GS157" i="20"/>
  <c r="GT2057" i="20"/>
  <c r="GS758" i="20"/>
  <c r="GP3154" i="20"/>
  <c r="GR1646" i="20"/>
  <c r="GV33" i="20"/>
  <c r="GX2862" i="20"/>
  <c r="GP3818" i="20"/>
  <c r="GX2511" i="20"/>
  <c r="GV319" i="20"/>
  <c r="GT3552" i="20"/>
  <c r="GU3178" i="20"/>
  <c r="GQ2946" i="20"/>
  <c r="GV1751" i="20"/>
  <c r="GW2092" i="20"/>
  <c r="GQ492" i="20"/>
  <c r="GQ3659" i="20"/>
  <c r="GX2778" i="20"/>
  <c r="GU137" i="20"/>
  <c r="GU2750" i="20"/>
  <c r="GW3692" i="20"/>
  <c r="GT2789" i="20"/>
  <c r="GT977" i="20"/>
  <c r="GR1465" i="20"/>
  <c r="GQ2204" i="20"/>
  <c r="GS3050" i="20"/>
  <c r="GT3334" i="20"/>
  <c r="GX1726" i="20"/>
  <c r="GQ1262" i="20"/>
  <c r="GP3176" i="20"/>
  <c r="GW452" i="20"/>
  <c r="GU259" i="20"/>
  <c r="GX2237" i="20"/>
  <c r="GS2267" i="20"/>
  <c r="GQ120" i="20"/>
  <c r="GS3902" i="20"/>
  <c r="GV700" i="20"/>
  <c r="GW939" i="20"/>
  <c r="GW880" i="20"/>
  <c r="GQ1827" i="20"/>
  <c r="GV3514" i="20"/>
  <c r="GR3708" i="20"/>
  <c r="GV2139" i="20"/>
  <c r="GX975" i="20"/>
  <c r="GU1847" i="20"/>
  <c r="GU461" i="20"/>
  <c r="GP3367" i="20"/>
  <c r="GS3333" i="20"/>
  <c r="GR3386" i="20"/>
  <c r="GW3143" i="20"/>
  <c r="GT212" i="20"/>
  <c r="GU3210" i="20"/>
  <c r="GQ1421" i="20"/>
  <c r="GV2758" i="20"/>
  <c r="GU1156" i="20"/>
  <c r="GS3152" i="20"/>
  <c r="GW3721" i="20"/>
  <c r="GW2467" i="20"/>
  <c r="GV2268" i="20"/>
  <c r="GP3245" i="20"/>
  <c r="GS3728" i="20"/>
  <c r="GX959" i="20"/>
  <c r="GW45" i="20"/>
  <c r="GU2264" i="20"/>
  <c r="GT3445" i="20"/>
  <c r="GV998" i="20"/>
  <c r="GT2216" i="20"/>
  <c r="GW127" i="20"/>
  <c r="GU3056" i="20"/>
  <c r="GP315" i="20"/>
  <c r="GU3508" i="20"/>
  <c r="GT492" i="20"/>
  <c r="GR2734" i="20"/>
  <c r="GU1514" i="20"/>
  <c r="GR2350" i="20"/>
  <c r="GW808" i="20"/>
  <c r="GR1529" i="20"/>
  <c r="GQ1234" i="20"/>
  <c r="GP2424" i="20"/>
  <c r="GR3863" i="20"/>
  <c r="GU3333" i="20"/>
  <c r="GX658" i="20"/>
  <c r="GW1832" i="20"/>
  <c r="GR1851" i="20"/>
  <c r="GV950" i="20"/>
  <c r="GP1225" i="20"/>
  <c r="GQ1745" i="20"/>
  <c r="GV3288" i="20"/>
  <c r="GP354" i="20"/>
  <c r="GX1421" i="20"/>
  <c r="GP3617" i="20"/>
  <c r="GP3387" i="20"/>
  <c r="GS1638" i="20"/>
  <c r="GU401" i="20"/>
  <c r="GU3678" i="20"/>
  <c r="GX300" i="20"/>
  <c r="GR2004" i="20"/>
  <c r="GW412" i="20"/>
  <c r="GR3602" i="20"/>
  <c r="GR1839" i="20"/>
  <c r="GX679" i="20"/>
  <c r="GR1432" i="20"/>
  <c r="GX1700" i="20"/>
  <c r="GS360" i="20"/>
  <c r="GW257" i="20"/>
  <c r="GQ3489" i="20"/>
  <c r="GR3764" i="20"/>
  <c r="GX2609" i="20"/>
  <c r="GU2666" i="20"/>
  <c r="GT445" i="20"/>
  <c r="GV3446" i="20"/>
  <c r="GU1108" i="20"/>
  <c r="GQ3863" i="20"/>
  <c r="GU695" i="20"/>
  <c r="GX3602" i="20"/>
  <c r="GQ2246" i="20"/>
  <c r="GV3873" i="20"/>
  <c r="GU2010" i="20"/>
  <c r="GQ243" i="20"/>
  <c r="GW1852" i="20"/>
  <c r="GV1017" i="20"/>
  <c r="GV1887" i="20"/>
  <c r="GV3646" i="20"/>
  <c r="GR1182" i="20"/>
  <c r="GV1587" i="20"/>
  <c r="GQ3480" i="20"/>
  <c r="GW2852" i="20"/>
  <c r="GV397" i="20"/>
  <c r="GP457" i="20"/>
  <c r="GT163" i="20"/>
  <c r="GT2209" i="20"/>
  <c r="GS3592" i="20"/>
  <c r="GV1267" i="20"/>
  <c r="GW3444" i="20"/>
  <c r="GP527" i="20"/>
  <c r="GR1897" i="20"/>
  <c r="GS1872" i="20"/>
  <c r="GT1950" i="20"/>
  <c r="GT2263" i="20"/>
  <c r="GP3497" i="20"/>
  <c r="GR1494" i="20"/>
  <c r="GS3095" i="20"/>
  <c r="GS294" i="20"/>
  <c r="GT2148" i="20"/>
  <c r="GR3763" i="20"/>
  <c r="GW1226" i="20"/>
  <c r="GV2826" i="20"/>
  <c r="GX3710" i="20"/>
  <c r="GQ1512" i="20"/>
  <c r="GP2443" i="20"/>
  <c r="GP385" i="20"/>
  <c r="GP1063" i="20"/>
  <c r="GW1795" i="20"/>
  <c r="GQ3766" i="20"/>
  <c r="GU3280" i="20"/>
  <c r="GP2953" i="20"/>
  <c r="GR3503" i="20"/>
  <c r="GW2929" i="20"/>
  <c r="GS3409" i="20"/>
  <c r="GW233" i="20"/>
  <c r="GW2129" i="20"/>
  <c r="GX3493" i="20"/>
  <c r="GU1950" i="20"/>
  <c r="GV3878" i="20"/>
  <c r="GV1398" i="20"/>
  <c r="GQ1751" i="20"/>
  <c r="GT1907" i="20"/>
  <c r="GS1336" i="20"/>
  <c r="GX2286" i="20"/>
  <c r="GR1993" i="20"/>
  <c r="GW3272" i="20"/>
  <c r="GQ3860" i="20"/>
  <c r="GQ2313" i="20"/>
  <c r="GS1865" i="20"/>
  <c r="GX2490" i="20"/>
  <c r="GV1679" i="20"/>
  <c r="GP1373" i="20"/>
  <c r="GT787" i="20"/>
  <c r="GS3872" i="20"/>
  <c r="GU4004" i="20"/>
  <c r="GW974" i="20"/>
  <c r="GU3651" i="20"/>
  <c r="GW44" i="20"/>
  <c r="GV1913" i="20"/>
  <c r="GU3143" i="20"/>
  <c r="GW2319" i="20"/>
  <c r="GR91" i="20"/>
  <c r="GQ582" i="20"/>
  <c r="GT1838" i="20"/>
  <c r="GV1647" i="20"/>
  <c r="GS1997" i="20"/>
  <c r="GR1942" i="20"/>
  <c r="GT7" i="20"/>
  <c r="GW1509" i="20"/>
  <c r="GV1054" i="20"/>
  <c r="GQ1040" i="20"/>
  <c r="GW1113" i="20"/>
  <c r="GP2610" i="20"/>
  <c r="GP1069" i="20"/>
  <c r="GS979" i="20"/>
  <c r="GX3951" i="20"/>
  <c r="GQ1373" i="20"/>
  <c r="GR1849" i="20"/>
  <c r="GR844" i="20"/>
  <c r="GW3751" i="20"/>
  <c r="GT2249" i="20"/>
  <c r="GW2194" i="20"/>
  <c r="GX3260" i="20"/>
  <c r="GQ3582" i="20"/>
  <c r="GX986" i="20"/>
  <c r="GW660" i="20"/>
  <c r="GX1922" i="20"/>
  <c r="GP1858" i="20"/>
  <c r="GW2580" i="20"/>
  <c r="GR3184" i="20"/>
  <c r="GP3686" i="20"/>
  <c r="GU918" i="20"/>
  <c r="GV1712" i="20"/>
  <c r="GR1071" i="20"/>
  <c r="GU1098" i="20"/>
  <c r="GU2152" i="20"/>
  <c r="GV844" i="20"/>
  <c r="GU2111" i="20"/>
  <c r="GV1207" i="20"/>
  <c r="GU3021" i="20"/>
  <c r="GU514" i="20"/>
  <c r="GW3097" i="20"/>
  <c r="GX494" i="20"/>
  <c r="GW3107" i="20"/>
  <c r="GS361" i="20"/>
  <c r="GW597" i="20"/>
  <c r="GS2171" i="20"/>
  <c r="GR2532" i="20"/>
  <c r="GP2469" i="20"/>
  <c r="GU1989" i="20"/>
  <c r="GW1275" i="20"/>
  <c r="GP613" i="20"/>
  <c r="GR2295" i="20"/>
  <c r="GU2603" i="20"/>
  <c r="GR3594" i="20"/>
  <c r="GT2237" i="20"/>
  <c r="GQ68" i="20"/>
  <c r="GU2507" i="20"/>
  <c r="GR1743" i="20"/>
  <c r="GQ1274" i="20"/>
  <c r="GS3853" i="20"/>
  <c r="GQ803" i="20"/>
  <c r="GW2682" i="20"/>
  <c r="GV1602" i="20"/>
  <c r="GV2899" i="20"/>
  <c r="GU3101" i="20"/>
  <c r="GT3533" i="20"/>
  <c r="GX1736" i="20"/>
  <c r="GT366" i="20"/>
  <c r="GW830" i="20"/>
  <c r="GW3298" i="20"/>
  <c r="GQ2795" i="20"/>
  <c r="GS2186" i="20"/>
  <c r="GV1632" i="20"/>
  <c r="GX2279" i="20"/>
  <c r="GP3289" i="20"/>
  <c r="GS2414" i="20"/>
  <c r="GV3563" i="20"/>
  <c r="GV3767" i="20"/>
  <c r="GW3032" i="20"/>
  <c r="GR1034" i="20"/>
  <c r="GV2835" i="20"/>
  <c r="GS153" i="20"/>
  <c r="GV548" i="20"/>
  <c r="GT1993" i="20"/>
  <c r="GW2375" i="20"/>
  <c r="GX1719" i="20"/>
  <c r="GT1408" i="20"/>
  <c r="GR3747" i="20"/>
  <c r="GS3982" i="20"/>
  <c r="GP2028" i="20"/>
  <c r="GQ2592" i="20"/>
  <c r="GS2617" i="20"/>
  <c r="GX3962" i="20"/>
  <c r="GV1572" i="20"/>
  <c r="GT375" i="20"/>
  <c r="GR1617" i="20"/>
  <c r="GR323" i="20"/>
  <c r="GP1467" i="20"/>
  <c r="GU2971" i="20"/>
  <c r="GP1956" i="20"/>
  <c r="GX1164" i="20"/>
  <c r="GR1728" i="20"/>
  <c r="GU346" i="20"/>
  <c r="GT360" i="20"/>
  <c r="GQ1876" i="20"/>
  <c r="GX2741" i="20"/>
  <c r="GS1503" i="20"/>
  <c r="GX294" i="20"/>
  <c r="GQ1362" i="20"/>
  <c r="GP2576" i="20"/>
  <c r="GQ1916" i="20"/>
  <c r="GW1013" i="20"/>
  <c r="GU1881" i="20"/>
  <c r="GX1079" i="20"/>
  <c r="GR2804" i="20"/>
  <c r="GU2461" i="20"/>
  <c r="GW436" i="20"/>
  <c r="GP737" i="20"/>
  <c r="GS3668" i="20"/>
  <c r="GU750" i="20"/>
  <c r="GW3786" i="20"/>
  <c r="GR1804" i="20"/>
  <c r="GP2033" i="20"/>
  <c r="GP374" i="20"/>
  <c r="GQ1185" i="20"/>
  <c r="GS2733" i="20"/>
  <c r="GU3299" i="20"/>
  <c r="GX307" i="20"/>
  <c r="GX2156" i="20"/>
  <c r="GP960" i="20"/>
  <c r="GW1684" i="20"/>
  <c r="GR493" i="20"/>
  <c r="GT2590" i="20"/>
  <c r="GP3336" i="20"/>
  <c r="GV3372" i="20"/>
  <c r="GU470" i="20"/>
  <c r="GX1008" i="20"/>
  <c r="GW130" i="20"/>
  <c r="GQ56" i="20"/>
  <c r="GU1651" i="20"/>
  <c r="GX1852" i="20"/>
  <c r="GV1150" i="20"/>
  <c r="GW2947" i="20"/>
  <c r="GT341" i="20"/>
  <c r="GP2122" i="20"/>
  <c r="GU3211" i="20"/>
  <c r="GT2545" i="20"/>
  <c r="GR2149" i="20"/>
  <c r="GQ2517" i="20"/>
  <c r="GV1744" i="20"/>
  <c r="GS2465" i="20"/>
  <c r="GU309" i="20"/>
  <c r="GQ295" i="20"/>
  <c r="GX1664" i="20"/>
  <c r="GQ2407" i="20"/>
  <c r="GR3583" i="20"/>
  <c r="GW799" i="20"/>
  <c r="GU784" i="20"/>
  <c r="GP55" i="20"/>
  <c r="GU1436" i="20"/>
  <c r="GX2396" i="20"/>
  <c r="GP752" i="20"/>
  <c r="GR621" i="20"/>
  <c r="GV1107" i="20"/>
  <c r="GQ1805" i="20"/>
  <c r="GV1590" i="20"/>
  <c r="GQ7" i="20"/>
  <c r="GV1524" i="20"/>
  <c r="GT1786" i="20"/>
  <c r="GQ1250" i="20"/>
  <c r="GR3791" i="20"/>
  <c r="GW1225" i="20"/>
  <c r="GW2591" i="20"/>
  <c r="GP866" i="20"/>
  <c r="GU844" i="20"/>
  <c r="GT930" i="20"/>
  <c r="GS2241" i="20"/>
  <c r="GV114" i="20"/>
  <c r="GP3833" i="20"/>
  <c r="GV1985" i="20"/>
  <c r="GT3569" i="20"/>
  <c r="GX3824" i="20"/>
  <c r="GX783" i="20"/>
  <c r="GX1518" i="20"/>
  <c r="GS2497" i="20"/>
  <c r="GQ788" i="20"/>
  <c r="GR1989" i="20"/>
  <c r="GW1090" i="20"/>
  <c r="GW73" i="20"/>
  <c r="GQ665" i="20"/>
  <c r="GV1179" i="20"/>
  <c r="GT2816" i="20"/>
  <c r="GQ3458" i="20"/>
  <c r="GU2645" i="20"/>
  <c r="GX3104" i="20"/>
  <c r="GT2711" i="20"/>
  <c r="GP1716" i="20"/>
  <c r="GX3345" i="20"/>
  <c r="GP1592" i="20"/>
  <c r="GR1706" i="20"/>
  <c r="GT979" i="20"/>
  <c r="GS2474" i="20"/>
  <c r="GW2695" i="20"/>
  <c r="GT1823" i="20"/>
  <c r="GX2533" i="20"/>
  <c r="GV3848" i="20"/>
  <c r="GT1901" i="20"/>
  <c r="GT187" i="20"/>
  <c r="GP3639" i="20"/>
  <c r="GT708" i="20"/>
  <c r="GW2697" i="20"/>
  <c r="GW1645" i="20"/>
  <c r="GS142" i="20"/>
  <c r="GS2010" i="20"/>
  <c r="GQ3289" i="20"/>
  <c r="GW1615" i="20"/>
  <c r="GV792" i="20"/>
  <c r="GW754" i="20"/>
  <c r="GU2539" i="20"/>
  <c r="GS1253" i="20"/>
  <c r="GW1603" i="20"/>
  <c r="GX3135" i="20"/>
  <c r="GS3028" i="20"/>
  <c r="GU1163" i="20"/>
  <c r="GT2628" i="20"/>
  <c r="GW2038" i="20"/>
  <c r="GT2215" i="20"/>
  <c r="GU2483" i="20"/>
  <c r="GQ162" i="20"/>
  <c r="GQ3524" i="20"/>
  <c r="GT3352" i="20"/>
  <c r="GR3304" i="20"/>
  <c r="GU1615" i="20"/>
  <c r="GX2813" i="20"/>
  <c r="GW3294" i="20"/>
  <c r="GR1805" i="20"/>
  <c r="GU1958" i="20"/>
  <c r="GX3997" i="20"/>
  <c r="GT3965" i="20"/>
  <c r="GP1492" i="20"/>
  <c r="GP2361" i="20"/>
  <c r="GS554" i="20"/>
  <c r="GW1783" i="20"/>
  <c r="GS578" i="20"/>
  <c r="GQ3045" i="20"/>
  <c r="GQ1341" i="20"/>
  <c r="GP920" i="20"/>
  <c r="GS1954" i="20"/>
  <c r="GV3984" i="20"/>
  <c r="GS3288" i="20"/>
  <c r="GQ1217" i="20"/>
  <c r="GX2184" i="20"/>
  <c r="GP2057" i="20"/>
  <c r="GT364" i="20"/>
  <c r="GQ2874" i="20"/>
  <c r="GS1904" i="20"/>
  <c r="GT2521" i="20"/>
  <c r="GR1541" i="20"/>
  <c r="GS668" i="20"/>
  <c r="GQ2153" i="20"/>
  <c r="GQ3262" i="20"/>
  <c r="GS2151" i="20"/>
  <c r="GX3109" i="20"/>
  <c r="GX1140" i="20"/>
  <c r="GQ1543" i="20"/>
  <c r="GX2790" i="20"/>
  <c r="GT3315" i="20"/>
  <c r="GR2337" i="20"/>
  <c r="GQ1090" i="20"/>
  <c r="GQ2828" i="20"/>
  <c r="GU2122" i="20"/>
  <c r="GV885" i="20"/>
  <c r="GS3255" i="20"/>
  <c r="GW697" i="20"/>
  <c r="GT2808" i="20"/>
  <c r="GU2023" i="20"/>
  <c r="GQ2780" i="20"/>
  <c r="GX2622" i="20"/>
  <c r="GR1694" i="20"/>
  <c r="GU2944" i="20"/>
  <c r="GP2867" i="20"/>
  <c r="GR1140" i="20"/>
  <c r="GU3658" i="20"/>
  <c r="GU593" i="20"/>
  <c r="GW3209" i="20"/>
  <c r="GP3482" i="20"/>
  <c r="GV3143" i="20"/>
  <c r="GR1603" i="20"/>
  <c r="GV1103" i="20"/>
  <c r="GR966" i="20"/>
  <c r="GR1237" i="20"/>
  <c r="GX3188" i="20"/>
  <c r="GS122" i="20"/>
  <c r="GT1058" i="20"/>
  <c r="GU1668" i="20"/>
  <c r="GU2776" i="20"/>
  <c r="GW1162" i="20"/>
  <c r="GS2066" i="20"/>
  <c r="GV7" i="20"/>
  <c r="GR2661" i="20"/>
  <c r="GS1035" i="20"/>
  <c r="GQ1690" i="20"/>
  <c r="GX3286" i="20"/>
  <c r="GQ3041" i="20"/>
  <c r="GV819" i="20"/>
  <c r="GV2601" i="20"/>
  <c r="GP3526" i="20"/>
  <c r="GS3510" i="20"/>
  <c r="GV2648" i="20"/>
  <c r="GU2821" i="20"/>
  <c r="GT2015" i="20"/>
  <c r="GR3507" i="20"/>
  <c r="GR3647" i="20"/>
  <c r="GV1279" i="20"/>
  <c r="GX3727" i="20"/>
  <c r="GT2394" i="20"/>
  <c r="GP539" i="20"/>
  <c r="GW368" i="20"/>
  <c r="GP1136" i="20"/>
  <c r="GU3616" i="20"/>
  <c r="GR3662" i="20"/>
  <c r="GU1145" i="20"/>
  <c r="GS3808" i="20"/>
  <c r="GU3173" i="20"/>
  <c r="GX2495" i="20"/>
  <c r="GU3216" i="20"/>
  <c r="GU2255" i="20"/>
  <c r="GU155" i="20"/>
  <c r="GW3677" i="20"/>
  <c r="GP428" i="20"/>
  <c r="GT664" i="20"/>
  <c r="GW3495" i="20"/>
  <c r="GT2312" i="20"/>
  <c r="GR1243" i="20"/>
  <c r="GU258" i="20"/>
  <c r="GV3384" i="20"/>
  <c r="GP124" i="20"/>
  <c r="GS1694" i="20"/>
  <c r="GR1117" i="20"/>
  <c r="GQ2650" i="20"/>
  <c r="GX3620" i="20"/>
  <c r="GP2931" i="20"/>
  <c r="GW3816" i="20"/>
  <c r="GS3699" i="20"/>
  <c r="GP269" i="20"/>
  <c r="GV3539" i="20"/>
  <c r="GP2273" i="20"/>
  <c r="GR2968" i="20"/>
  <c r="GX1193" i="20"/>
  <c r="GQ673" i="20"/>
  <c r="GX2863" i="20"/>
  <c r="GW310" i="20"/>
  <c r="GU2063" i="20"/>
  <c r="GP517" i="20"/>
  <c r="GT3966" i="20"/>
  <c r="GR1479" i="20"/>
  <c r="GS1987" i="20"/>
  <c r="GS1222" i="20"/>
  <c r="GW388" i="20"/>
  <c r="GX3882" i="20"/>
  <c r="GW192" i="20"/>
  <c r="GT584" i="20"/>
  <c r="GP2347" i="20"/>
  <c r="GP1974" i="20"/>
  <c r="GT2751" i="20"/>
  <c r="GU342" i="20"/>
  <c r="GP592" i="20"/>
  <c r="GX1122" i="20"/>
  <c r="GS1368" i="20"/>
  <c r="GW3523" i="20"/>
  <c r="GP1083" i="20"/>
  <c r="GW1566" i="20"/>
  <c r="GR2815" i="20"/>
  <c r="GR22" i="20"/>
  <c r="GP2039" i="20"/>
  <c r="GV2990" i="20"/>
  <c r="GQ1454" i="20"/>
  <c r="GU134" i="20"/>
  <c r="GV1227" i="20"/>
  <c r="GR3280" i="20"/>
  <c r="GX2914" i="20"/>
  <c r="GU3385" i="20"/>
  <c r="GX2478" i="20"/>
  <c r="GV469" i="20"/>
  <c r="GU77" i="20"/>
  <c r="GQ1419" i="20"/>
  <c r="GV3985" i="20"/>
  <c r="GS864" i="20"/>
  <c r="GW3820" i="20"/>
  <c r="GX1906" i="20"/>
  <c r="GQ2571" i="20"/>
  <c r="GU228" i="20"/>
  <c r="GP2476" i="20"/>
  <c r="GP589" i="20"/>
  <c r="GS3880" i="20"/>
  <c r="GT192" i="20"/>
  <c r="GP2720" i="20"/>
  <c r="GQ1816" i="20"/>
  <c r="GU716" i="20"/>
  <c r="GU2570" i="20"/>
  <c r="GW3433" i="20"/>
  <c r="GX2803" i="20"/>
  <c r="GX192" i="20"/>
  <c r="GR1244" i="20"/>
  <c r="GQ1642" i="20"/>
  <c r="GT3589" i="20"/>
  <c r="GX2121" i="20"/>
  <c r="GW765" i="20"/>
  <c r="GT1932" i="20"/>
  <c r="GV2042" i="20"/>
  <c r="GR2942" i="20"/>
  <c r="GW1734" i="20"/>
  <c r="GS1700" i="20"/>
  <c r="GT3479" i="20"/>
  <c r="GX179" i="20"/>
  <c r="GT1607" i="20"/>
  <c r="GW2602" i="20"/>
  <c r="GU3262" i="20"/>
  <c r="GR1813" i="20"/>
  <c r="GP1205" i="20"/>
  <c r="GW2228" i="20"/>
  <c r="GS670" i="20"/>
  <c r="GT3275" i="20"/>
  <c r="GQ2743" i="20"/>
  <c r="GR3295" i="20"/>
  <c r="GV1535" i="20"/>
  <c r="GV3779" i="20"/>
  <c r="GX2756" i="20"/>
  <c r="GQ536" i="20"/>
  <c r="GQ2511" i="20"/>
  <c r="GQ2022" i="20"/>
  <c r="GP1653" i="20"/>
  <c r="GW3829" i="20"/>
  <c r="GS921" i="20"/>
  <c r="GU742" i="20"/>
  <c r="GQ3308" i="20"/>
  <c r="GU1065" i="20"/>
  <c r="GT3392" i="20"/>
  <c r="GU2384" i="20"/>
  <c r="GR1239" i="20"/>
  <c r="GR994" i="20"/>
  <c r="GV2343" i="20"/>
  <c r="GU3622" i="20"/>
  <c r="GV826" i="20"/>
  <c r="GW2632" i="20"/>
  <c r="GT67" i="20"/>
  <c r="GU1489" i="20"/>
  <c r="GX1276" i="20"/>
  <c r="GV3645" i="20"/>
  <c r="GV774" i="20"/>
  <c r="GW423" i="20"/>
  <c r="GX2552" i="20"/>
  <c r="GR2272" i="20"/>
  <c r="GU1254" i="20"/>
  <c r="GS3537" i="20"/>
  <c r="GS465" i="20"/>
  <c r="GR1412" i="20"/>
  <c r="GW531" i="20"/>
  <c r="GS2630" i="20"/>
  <c r="GS2890" i="20"/>
  <c r="GX2128" i="20"/>
  <c r="GX3536" i="20"/>
  <c r="GT2410" i="20"/>
  <c r="GR1057" i="20"/>
  <c r="GX1038" i="20"/>
  <c r="GU3206" i="20"/>
  <c r="GX3604" i="20"/>
  <c r="GR810" i="20"/>
  <c r="GP3476" i="20"/>
  <c r="GR1782" i="20"/>
  <c r="GQ1374" i="20"/>
  <c r="GX2657" i="20"/>
  <c r="GR3709" i="20"/>
  <c r="GV545" i="20"/>
  <c r="GQ3316" i="20"/>
  <c r="GU2868" i="20"/>
  <c r="GT2109" i="20"/>
  <c r="GV302" i="20"/>
  <c r="GQ2219" i="20"/>
  <c r="GP832" i="20"/>
  <c r="GV1293" i="20"/>
  <c r="GU1886" i="20"/>
  <c r="GX3961" i="20"/>
  <c r="GV190" i="20"/>
  <c r="GQ2556" i="20"/>
  <c r="GR1842" i="20"/>
  <c r="GV2399" i="20"/>
  <c r="GX375" i="20"/>
  <c r="GX1130" i="20"/>
  <c r="GX2241" i="20"/>
  <c r="GQ1854" i="20"/>
  <c r="GX837" i="20"/>
  <c r="GT3513" i="20"/>
  <c r="GQ1906" i="20"/>
  <c r="GP351" i="20"/>
  <c r="GS2577" i="20"/>
  <c r="GR3462" i="20"/>
  <c r="GW3247" i="20"/>
  <c r="GU672" i="20"/>
  <c r="GV419" i="20"/>
  <c r="GW3041" i="20"/>
  <c r="GT1841" i="20"/>
  <c r="GW657" i="20"/>
  <c r="GU2811" i="20"/>
  <c r="GU1737" i="20"/>
  <c r="GS2051" i="20"/>
  <c r="GR1378" i="20"/>
  <c r="GX1210" i="20"/>
  <c r="GP1740" i="20"/>
  <c r="GV2247" i="20"/>
  <c r="GP3901" i="20"/>
  <c r="GR3933" i="20"/>
  <c r="GR468" i="20"/>
  <c r="GP1416" i="20"/>
  <c r="GU3507" i="20"/>
  <c r="GW3152" i="20"/>
  <c r="GV3486" i="20"/>
  <c r="GS2769" i="20"/>
  <c r="GS3578" i="20"/>
  <c r="GT1712" i="20"/>
  <c r="GT2319" i="20"/>
  <c r="GU108" i="20"/>
  <c r="GX3766" i="20"/>
  <c r="GS1750" i="20"/>
  <c r="GU2605" i="20"/>
  <c r="GU1930" i="20"/>
  <c r="GR3308" i="20"/>
  <c r="GW3106" i="20"/>
  <c r="GR2876" i="20"/>
  <c r="GW1011" i="20"/>
  <c r="GT1886" i="20"/>
  <c r="GP3244" i="20"/>
  <c r="GQ3084" i="20"/>
  <c r="GQ3550" i="20"/>
  <c r="GQ2609" i="20"/>
  <c r="GR3475" i="20"/>
  <c r="GQ2020" i="20"/>
  <c r="GU2434" i="20"/>
  <c r="GR1094" i="20"/>
  <c r="GX869" i="20"/>
  <c r="GR3241" i="20"/>
  <c r="GS1367" i="20"/>
  <c r="GU503" i="20"/>
  <c r="GW1296" i="20"/>
  <c r="GU3697" i="20"/>
  <c r="GX1741" i="20"/>
  <c r="GQ1365" i="20"/>
  <c r="GQ1692" i="20"/>
  <c r="GQ140" i="20"/>
  <c r="GS1380" i="20"/>
  <c r="GQ1499" i="20"/>
  <c r="GS2364" i="20"/>
  <c r="GS764" i="20"/>
  <c r="GW1115" i="20"/>
  <c r="GP2471" i="20"/>
  <c r="GU1499" i="20"/>
  <c r="GP977" i="20"/>
  <c r="GT3816" i="20"/>
  <c r="GQ2574" i="20"/>
  <c r="GR2158" i="20"/>
  <c r="GX3902" i="20"/>
  <c r="GS916" i="20"/>
  <c r="GP3281" i="20"/>
  <c r="GR1115" i="20"/>
  <c r="GR2489" i="20"/>
  <c r="GQ1155" i="20"/>
  <c r="GS1290" i="20"/>
  <c r="GX2014" i="20"/>
  <c r="GT2037" i="20"/>
  <c r="GP1686" i="20"/>
  <c r="GV82" i="20"/>
  <c r="GP822" i="20"/>
  <c r="GV3908" i="20"/>
  <c r="GS2921" i="20"/>
  <c r="GR666" i="20"/>
  <c r="GV979" i="20"/>
  <c r="GP2035" i="20"/>
  <c r="GX350" i="20"/>
  <c r="GX1820" i="20"/>
  <c r="GQ3265" i="20"/>
  <c r="GX852" i="20"/>
  <c r="GU1645" i="20"/>
  <c r="GP3499" i="20"/>
  <c r="GP623" i="20"/>
  <c r="GT2170" i="20"/>
  <c r="GR1514" i="20"/>
  <c r="GP1937" i="20"/>
  <c r="GS1113" i="20"/>
  <c r="GX3829" i="20"/>
  <c r="GP300" i="20"/>
  <c r="GX2601" i="20"/>
  <c r="GT2380" i="20"/>
  <c r="GU2529" i="20"/>
  <c r="GU451" i="20"/>
  <c r="GX107" i="20"/>
  <c r="GW1185" i="20"/>
  <c r="GQ2924" i="20"/>
  <c r="GX1908" i="20"/>
  <c r="GU316" i="20"/>
  <c r="GV3461" i="20"/>
  <c r="GW783" i="20"/>
  <c r="GU374" i="20"/>
  <c r="GU3482" i="20"/>
  <c r="GR2756" i="20"/>
  <c r="GS1396" i="20"/>
  <c r="GR453" i="20"/>
  <c r="GQ1623" i="20"/>
  <c r="GU3265" i="20"/>
  <c r="GP137" i="20"/>
  <c r="GU2443" i="20"/>
  <c r="GS1903" i="20"/>
  <c r="GT2432" i="20"/>
  <c r="GU2406" i="20"/>
  <c r="GX85" i="20"/>
  <c r="GW3400" i="20"/>
  <c r="GR1145" i="20"/>
  <c r="GV3122" i="20"/>
  <c r="GQ2813" i="20"/>
  <c r="GT1248" i="20"/>
  <c r="GX3040" i="20"/>
  <c r="GS3315" i="20"/>
  <c r="GQ931" i="20"/>
  <c r="GW1459" i="20"/>
  <c r="GT1346" i="20"/>
  <c r="GW2803" i="20"/>
  <c r="GW640" i="20"/>
  <c r="GU971" i="20"/>
  <c r="GT3273" i="20"/>
  <c r="GP2508" i="20"/>
  <c r="GV131" i="20"/>
  <c r="GR701" i="20"/>
  <c r="GP3355" i="20"/>
  <c r="GU2808" i="20"/>
  <c r="GX2595" i="20"/>
  <c r="GS3576" i="20"/>
  <c r="GX3522" i="20"/>
  <c r="GS190" i="20"/>
  <c r="GU623" i="20"/>
  <c r="GX3316" i="20"/>
  <c r="GW2313" i="20"/>
  <c r="GS1161" i="20"/>
  <c r="GW2179" i="20"/>
  <c r="GQ3627" i="20"/>
  <c r="GV1421" i="20"/>
  <c r="GV1510" i="20"/>
  <c r="GS3626" i="20"/>
  <c r="GS2652" i="20"/>
  <c r="GP2139" i="20"/>
  <c r="GS2959" i="20"/>
  <c r="GW2699" i="20"/>
  <c r="GR232" i="20"/>
  <c r="GV1062" i="20"/>
  <c r="GT2112" i="20"/>
  <c r="GX867" i="20"/>
  <c r="GV2930" i="20"/>
  <c r="GW2346" i="20"/>
  <c r="GW924" i="20"/>
  <c r="GT3464" i="20"/>
  <c r="GP3458" i="20"/>
  <c r="GQ728" i="20"/>
  <c r="GP1970" i="20"/>
  <c r="GT697" i="20"/>
  <c r="GR2483" i="20"/>
  <c r="GQ2998" i="20"/>
  <c r="GP648" i="20"/>
  <c r="GU3665" i="20"/>
  <c r="GT1328" i="20"/>
  <c r="GT1701" i="20"/>
  <c r="GX2435" i="20"/>
  <c r="GQ296" i="20"/>
  <c r="GU652" i="20"/>
  <c r="GU1304" i="20"/>
  <c r="GW2621" i="20"/>
  <c r="GQ1885" i="20"/>
  <c r="GX2110" i="20"/>
  <c r="GT175" i="20"/>
  <c r="GT4000" i="20"/>
  <c r="GV741" i="20"/>
  <c r="GT2665" i="20"/>
  <c r="GU414" i="20"/>
  <c r="GP1728" i="20"/>
  <c r="GT1496" i="20"/>
  <c r="GU102" i="20"/>
  <c r="GU2371" i="20"/>
  <c r="GV538" i="20"/>
  <c r="GQ2750" i="20"/>
  <c r="GX1606" i="20"/>
  <c r="GS1717" i="20"/>
  <c r="GR3134" i="20"/>
  <c r="GW1504" i="20"/>
  <c r="GU3329" i="20"/>
  <c r="GU1314" i="20"/>
  <c r="GW262" i="20"/>
  <c r="GT1417" i="20"/>
  <c r="GV325" i="20"/>
  <c r="GQ2192" i="20"/>
  <c r="GT2104" i="20"/>
  <c r="GP2349" i="20"/>
  <c r="GX2581" i="20"/>
  <c r="GP2151" i="20"/>
  <c r="GQ1268" i="20"/>
  <c r="GV3015" i="20"/>
  <c r="GV3144" i="20"/>
  <c r="GT546" i="20"/>
  <c r="GT2759" i="20"/>
  <c r="GV3805" i="20"/>
  <c r="GQ2268" i="20"/>
  <c r="GR92" i="20"/>
  <c r="GV344" i="20"/>
  <c r="GU365" i="20"/>
  <c r="GV3257" i="20"/>
  <c r="GS347" i="20"/>
  <c r="GT2053" i="20"/>
  <c r="GX429" i="20"/>
  <c r="GR1747" i="20"/>
  <c r="GP2590" i="20"/>
  <c r="GP2640" i="20"/>
  <c r="GP1885" i="20"/>
  <c r="GT3463" i="20"/>
  <c r="GP2438" i="20"/>
  <c r="GS1180" i="20"/>
  <c r="GR2052" i="20"/>
  <c r="GW2001" i="20"/>
  <c r="GU3149" i="20"/>
  <c r="GX2282" i="20"/>
  <c r="GQ61" i="20"/>
  <c r="GU1865" i="20"/>
  <c r="GP2658" i="20"/>
  <c r="GU678" i="20"/>
  <c r="GX788" i="20"/>
  <c r="GQ2565" i="20"/>
  <c r="GT1038" i="20"/>
  <c r="GX1912" i="20"/>
  <c r="GU1273" i="20"/>
  <c r="GV1386" i="20"/>
  <c r="GV3569" i="20"/>
  <c r="GX419" i="20"/>
  <c r="GX183" i="20"/>
  <c r="GX99" i="20"/>
  <c r="GX1975" i="20"/>
  <c r="GU379" i="20"/>
  <c r="GT588" i="20"/>
  <c r="GX2719" i="20"/>
  <c r="GR262" i="20"/>
  <c r="GS3573" i="20"/>
  <c r="GX388" i="20"/>
  <c r="GX3377" i="20"/>
  <c r="GT1888" i="20"/>
  <c r="GP1548" i="20"/>
  <c r="GP2205" i="20"/>
  <c r="GR2893" i="20"/>
  <c r="GP550" i="20"/>
  <c r="GX252" i="20"/>
  <c r="GX1138" i="20"/>
  <c r="GU3319" i="20"/>
  <c r="GS2229" i="20"/>
  <c r="GP720" i="20"/>
  <c r="GX2113" i="20"/>
  <c r="GX3999" i="20"/>
  <c r="GX1438" i="20"/>
  <c r="GU663" i="20"/>
  <c r="GP1549" i="20"/>
  <c r="GT233" i="20"/>
  <c r="GX212" i="20"/>
  <c r="GR1060" i="20"/>
  <c r="GR3454" i="20"/>
  <c r="GX3587" i="20"/>
  <c r="GR3549" i="20"/>
  <c r="GQ1408" i="20"/>
  <c r="GX1996" i="20"/>
  <c r="GV45" i="20"/>
  <c r="GX3090" i="20"/>
  <c r="GR3001" i="20"/>
  <c r="GX1021" i="20"/>
  <c r="GW3551" i="20"/>
  <c r="GW373" i="20"/>
  <c r="GP1384" i="20"/>
  <c r="GW2474" i="20"/>
  <c r="GU1740" i="20"/>
  <c r="GR1049" i="20"/>
  <c r="GS877" i="20"/>
  <c r="GS3158" i="20"/>
  <c r="GU2696" i="20"/>
  <c r="GP3794" i="20"/>
  <c r="GS2715" i="20"/>
  <c r="GW1005" i="20"/>
  <c r="GQ1505" i="20"/>
  <c r="GU67" i="20"/>
  <c r="GT3625" i="20"/>
  <c r="GP2393" i="20"/>
  <c r="GW1157" i="20"/>
  <c r="GU3598" i="20"/>
  <c r="GQ3581" i="20"/>
  <c r="GX3559" i="20"/>
  <c r="GW338" i="20"/>
  <c r="GX3163" i="20"/>
  <c r="GT3094" i="20"/>
  <c r="GV812" i="20"/>
  <c r="GX961" i="20"/>
  <c r="GX2407" i="20"/>
  <c r="GR3368" i="20"/>
  <c r="GP514" i="20"/>
  <c r="GV3284" i="20"/>
  <c r="GW3651" i="20"/>
  <c r="GS2695" i="20"/>
  <c r="GV1096" i="20"/>
  <c r="GX2392" i="20"/>
  <c r="GS3593" i="20"/>
  <c r="GT3067" i="20"/>
  <c r="GV2909" i="20"/>
  <c r="GS2524" i="20"/>
  <c r="GS3948" i="20"/>
  <c r="GU3953" i="20"/>
  <c r="GR3987" i="20"/>
  <c r="GV1448" i="20"/>
  <c r="GP285" i="20"/>
  <c r="GR1339" i="20"/>
  <c r="GU3404" i="20"/>
  <c r="GP1786" i="20"/>
  <c r="GU3384" i="20"/>
  <c r="GX952" i="20"/>
  <c r="GR2130" i="20"/>
  <c r="GR3048" i="20"/>
  <c r="GS997" i="20"/>
  <c r="GQ229" i="20"/>
  <c r="GX2632" i="20"/>
  <c r="GU449" i="20"/>
  <c r="GU3873" i="20"/>
  <c r="GS3603" i="20"/>
  <c r="GV1240" i="20"/>
  <c r="GU2188" i="20"/>
  <c r="GU1757" i="20"/>
  <c r="GT2938" i="20"/>
  <c r="GS3792" i="20"/>
  <c r="GW3592" i="20"/>
  <c r="GW901" i="20"/>
  <c r="GS1090" i="20"/>
  <c r="GV1329" i="20"/>
  <c r="GS3433" i="20"/>
  <c r="GV1622" i="20"/>
  <c r="GR3423" i="20"/>
  <c r="GX920" i="20"/>
  <c r="GP3863" i="20"/>
  <c r="GR458" i="20"/>
  <c r="GW358" i="20"/>
  <c r="GU3462" i="20"/>
  <c r="GU1914" i="20"/>
  <c r="GX3669" i="20"/>
  <c r="GU2715" i="20"/>
  <c r="GS289" i="20"/>
  <c r="GU54" i="20"/>
  <c r="GW2585" i="20"/>
  <c r="GX996" i="20"/>
  <c r="GX2439" i="20"/>
  <c r="GP314" i="20"/>
  <c r="GU3741" i="20"/>
  <c r="GQ2534" i="20"/>
  <c r="GT3160" i="20"/>
  <c r="GS577" i="20"/>
  <c r="GW1712" i="20"/>
  <c r="GU1611" i="20"/>
  <c r="GU535" i="20"/>
  <c r="GV498" i="20"/>
  <c r="GP681" i="20"/>
  <c r="GW2144" i="20"/>
  <c r="GQ2235" i="20"/>
  <c r="GT3121" i="20"/>
  <c r="GV1033" i="20"/>
  <c r="GT3939" i="20"/>
  <c r="GS2142" i="20"/>
  <c r="GX2020" i="20"/>
  <c r="GU2940" i="20"/>
  <c r="GR2345" i="20"/>
  <c r="GQ1641" i="20"/>
  <c r="GQ1330" i="20"/>
  <c r="GU938" i="20"/>
  <c r="GX481" i="20"/>
  <c r="GX787" i="20"/>
  <c r="GQ1136" i="20"/>
  <c r="GS2393" i="20"/>
  <c r="GT2672" i="20"/>
  <c r="GP1755" i="20"/>
  <c r="GW390" i="20"/>
  <c r="GP3893" i="20"/>
  <c r="GQ3637" i="20"/>
  <c r="GP3280" i="20"/>
  <c r="GW3386" i="20"/>
  <c r="GT2701" i="20"/>
  <c r="GX3613" i="20"/>
  <c r="GX727" i="20"/>
  <c r="GV3991" i="20"/>
  <c r="GW3290" i="20"/>
  <c r="GP2306" i="20"/>
  <c r="GR2143" i="20"/>
  <c r="GU3018" i="20"/>
  <c r="GP2245" i="20"/>
  <c r="GR2454" i="20"/>
  <c r="GQ2693" i="20"/>
  <c r="GW2200" i="20"/>
  <c r="GP714" i="20"/>
  <c r="GV2105" i="20"/>
  <c r="GT754" i="20"/>
  <c r="GW727" i="20"/>
  <c r="GV2663" i="20"/>
  <c r="GW736" i="20"/>
  <c r="GQ1079" i="20"/>
  <c r="GR2737" i="20"/>
  <c r="GX3668" i="20"/>
  <c r="GW3119" i="20"/>
  <c r="GP116" i="20"/>
  <c r="GP3483" i="20"/>
  <c r="GW982" i="20"/>
  <c r="GR3548" i="20"/>
  <c r="GU2296" i="20"/>
  <c r="GS394" i="20"/>
  <c r="GQ3768" i="20"/>
  <c r="GV2664" i="20"/>
  <c r="GR2821" i="20"/>
  <c r="GS2758" i="20"/>
  <c r="GS2516" i="20"/>
  <c r="GV2396" i="20"/>
  <c r="GU1266" i="20"/>
  <c r="GS631" i="20"/>
  <c r="GX934" i="20"/>
  <c r="GT3974" i="20"/>
  <c r="GV3198" i="20"/>
  <c r="GS1159" i="20"/>
  <c r="GR787" i="20"/>
  <c r="GX780" i="20"/>
  <c r="GX908" i="20"/>
  <c r="GV1265" i="20"/>
  <c r="GW2930" i="20"/>
  <c r="GX1354" i="20"/>
  <c r="GQ2462" i="20"/>
  <c r="GP1627" i="20"/>
  <c r="GT1069" i="20"/>
  <c r="GV2955" i="20"/>
  <c r="GP3282" i="20"/>
  <c r="GQ254" i="20"/>
  <c r="GT840" i="20"/>
  <c r="GP1470" i="20"/>
  <c r="GP2578" i="20"/>
  <c r="GT3921" i="20"/>
  <c r="GX2008" i="20"/>
  <c r="GR1323" i="20"/>
  <c r="GS2731" i="20"/>
  <c r="GQ2786" i="20"/>
  <c r="GX2844" i="20"/>
  <c r="GW2981" i="20"/>
  <c r="GU366" i="20"/>
  <c r="GQ3494" i="20"/>
  <c r="GV3824" i="20"/>
  <c r="GP3339" i="20"/>
  <c r="GV3166" i="20"/>
  <c r="GP781" i="20"/>
  <c r="GT1136" i="20"/>
  <c r="GQ3069" i="20"/>
  <c r="GX2319" i="20"/>
  <c r="GS2518" i="20"/>
  <c r="GR3260" i="20"/>
  <c r="GR614" i="20"/>
  <c r="GX3599" i="20"/>
  <c r="GQ1777" i="20"/>
  <c r="GR2747" i="20"/>
  <c r="GR3300" i="20"/>
  <c r="GP2399" i="20"/>
  <c r="GT380" i="20"/>
  <c r="GU3473" i="20"/>
  <c r="GW503" i="20"/>
  <c r="GV969" i="20"/>
  <c r="GR540" i="20"/>
  <c r="GX2543" i="20"/>
  <c r="GX1120" i="20"/>
  <c r="GS3916" i="20"/>
  <c r="GQ2007" i="20"/>
  <c r="GX1534" i="20"/>
  <c r="GQ2999" i="20"/>
  <c r="GR2379" i="20"/>
  <c r="GP2143" i="20"/>
  <c r="GT298" i="20"/>
  <c r="GX671" i="20"/>
  <c r="GU2965" i="20"/>
  <c r="GW1432" i="20"/>
  <c r="GV1036" i="20"/>
  <c r="GV85" i="20"/>
  <c r="GV3914" i="20"/>
  <c r="GQ1173" i="20"/>
  <c r="GU2556" i="20"/>
  <c r="GU3884" i="20"/>
  <c r="GT1192" i="20"/>
  <c r="GU3263" i="20"/>
  <c r="GX1417" i="20"/>
  <c r="GX605" i="20"/>
  <c r="GQ1536" i="20"/>
  <c r="GP222" i="20"/>
  <c r="GX390" i="20"/>
  <c r="GS3374" i="20"/>
  <c r="GV2811" i="20"/>
  <c r="GW3249" i="20"/>
  <c r="GV1325" i="20"/>
  <c r="GV1963" i="20"/>
  <c r="GT2379" i="20"/>
  <c r="GX3470" i="20"/>
  <c r="GW923" i="20"/>
  <c r="GS1545" i="20"/>
  <c r="GV2022" i="20"/>
  <c r="GP3545" i="20"/>
  <c r="GS2125" i="20"/>
  <c r="GS3030" i="20"/>
  <c r="GV799" i="20"/>
  <c r="GR2072" i="20"/>
  <c r="GS358" i="20"/>
  <c r="GX3450" i="20"/>
  <c r="GP857" i="20"/>
  <c r="GP1214" i="20"/>
  <c r="GW2381" i="20"/>
  <c r="GR1653" i="20"/>
  <c r="GT250" i="20"/>
  <c r="GT1831" i="20"/>
  <c r="GQ447" i="20"/>
  <c r="GU2016" i="20"/>
  <c r="GW2778" i="20"/>
  <c r="GU3988" i="20"/>
  <c r="GV3979" i="20"/>
  <c r="GR3644" i="20"/>
  <c r="GX2436" i="20"/>
  <c r="GV897" i="20"/>
  <c r="GS913" i="20"/>
  <c r="GT559" i="20"/>
  <c r="GS477" i="20"/>
  <c r="GQ2139" i="20"/>
  <c r="GP1527" i="20"/>
  <c r="GV2642" i="20"/>
  <c r="GQ1610" i="20"/>
  <c r="GW1184" i="20"/>
  <c r="GS827" i="20"/>
  <c r="GT482" i="20"/>
  <c r="GV3123" i="20"/>
  <c r="GW779" i="20"/>
  <c r="GX1808" i="20"/>
  <c r="GT2830" i="20"/>
  <c r="GS2400" i="20"/>
  <c r="GT927" i="20"/>
  <c r="GR1665" i="20"/>
  <c r="GQ726" i="20"/>
  <c r="GX490" i="20"/>
  <c r="GS2437" i="20"/>
  <c r="GR717" i="20"/>
  <c r="GX1221" i="20"/>
  <c r="GU3155" i="20"/>
  <c r="GQ1061" i="20"/>
  <c r="GP791" i="20"/>
  <c r="GW3989" i="20"/>
  <c r="GU230" i="20"/>
  <c r="GT1198" i="20"/>
  <c r="GX2438" i="20"/>
  <c r="GP1875" i="20"/>
  <c r="GV3238" i="20"/>
  <c r="GW1628" i="20"/>
  <c r="GW2132" i="20"/>
  <c r="GW655" i="20"/>
  <c r="GU2179" i="20"/>
  <c r="GR1820" i="20"/>
  <c r="GX1742" i="20"/>
  <c r="GW3979" i="20"/>
  <c r="GP1273" i="20"/>
  <c r="GV1243" i="20"/>
  <c r="GU3626" i="20"/>
  <c r="GV166" i="20"/>
  <c r="GW213" i="20"/>
  <c r="GS3138" i="20"/>
  <c r="GP1692" i="20"/>
  <c r="GR2715" i="20"/>
  <c r="GQ535" i="20"/>
  <c r="GU384" i="20"/>
  <c r="GS892" i="20"/>
  <c r="GQ1544" i="20"/>
  <c r="GQ1055" i="20"/>
  <c r="GX897" i="20"/>
  <c r="GT3424" i="20"/>
  <c r="GX2304" i="20"/>
  <c r="GT1885" i="20"/>
  <c r="GQ534" i="20"/>
  <c r="GP2448" i="20"/>
  <c r="GQ2461" i="20"/>
  <c r="GP2545" i="20"/>
  <c r="GV3960" i="20"/>
  <c r="GT719" i="20"/>
  <c r="GV877" i="20"/>
  <c r="GR2175" i="20"/>
  <c r="GP2263" i="20"/>
  <c r="GW1091" i="20"/>
  <c r="GP2483" i="20"/>
  <c r="GX2696" i="20"/>
  <c r="GS3325" i="20"/>
  <c r="GQ185" i="20"/>
  <c r="GR2290" i="20"/>
  <c r="GU1371" i="20"/>
  <c r="GP3032" i="20"/>
  <c r="GQ401" i="20"/>
  <c r="GU1500" i="20"/>
  <c r="GS2390" i="20"/>
  <c r="GT2870" i="20"/>
  <c r="GU3382" i="20"/>
  <c r="GP2109" i="20"/>
  <c r="GT1875" i="20"/>
  <c r="GW2227" i="20"/>
  <c r="GX281" i="20"/>
  <c r="GP2896" i="20"/>
  <c r="GW2014" i="20"/>
  <c r="GV3367" i="20"/>
  <c r="GR3002" i="20"/>
  <c r="GX1850" i="20"/>
  <c r="GU3915" i="20"/>
  <c r="GT1442" i="20"/>
  <c r="GW2109" i="20"/>
  <c r="GQ693" i="20"/>
  <c r="GV219" i="20"/>
  <c r="GW2167" i="20"/>
  <c r="GX2692" i="20"/>
  <c r="GS1719" i="20"/>
  <c r="GT3909" i="20"/>
  <c r="GP3146" i="20"/>
  <c r="GU1142" i="20"/>
  <c r="GR2403" i="20"/>
  <c r="GP2198" i="20"/>
  <c r="GW112" i="20"/>
  <c r="GR3924" i="20"/>
  <c r="GQ2349" i="20"/>
  <c r="GS2276" i="20"/>
  <c r="GT266" i="20"/>
  <c r="GP298" i="20"/>
  <c r="GP325" i="20"/>
  <c r="GR420" i="20"/>
  <c r="GW922" i="20"/>
  <c r="GV2419" i="20"/>
  <c r="GR1496" i="20"/>
  <c r="GX3667" i="20"/>
  <c r="GS761" i="20"/>
  <c r="GS2449" i="20"/>
  <c r="GU158" i="20"/>
  <c r="GR336" i="20"/>
  <c r="GU897" i="20"/>
  <c r="GT55" i="20"/>
  <c r="GS2278" i="20"/>
  <c r="GW57" i="20"/>
  <c r="GV3903" i="20"/>
  <c r="GX2035" i="20"/>
  <c r="GW3736" i="20"/>
  <c r="GR2105" i="20"/>
  <c r="GW3922" i="20"/>
  <c r="GQ1940" i="20"/>
  <c r="GW2825" i="20"/>
  <c r="GW2862" i="20"/>
  <c r="GS1933" i="20"/>
  <c r="GU2237" i="20"/>
  <c r="GQ2590" i="20"/>
  <c r="GU1856" i="20"/>
  <c r="GT3753" i="20"/>
  <c r="GP1557" i="20"/>
  <c r="GR1090" i="20"/>
  <c r="GQ1754" i="20"/>
  <c r="GS2160" i="20"/>
  <c r="GQ2151" i="20"/>
  <c r="GP2004" i="20"/>
  <c r="GU358" i="20"/>
  <c r="GS1499" i="20"/>
  <c r="GP678" i="20"/>
  <c r="GP2885" i="20"/>
  <c r="GW3191" i="20"/>
  <c r="GR1622" i="20"/>
  <c r="GP263" i="20"/>
  <c r="GP3500" i="20"/>
  <c r="GS2305" i="20"/>
  <c r="GU1431" i="20"/>
  <c r="GS1902" i="20"/>
  <c r="GV2910" i="20"/>
  <c r="GP3128" i="20"/>
  <c r="GR1572" i="20"/>
  <c r="GX326" i="20"/>
  <c r="GQ2175" i="20"/>
  <c r="GR352" i="20"/>
  <c r="GV3656" i="20"/>
  <c r="GX832" i="20"/>
  <c r="GX251" i="20"/>
  <c r="GW1141" i="20"/>
  <c r="GU3961" i="20"/>
  <c r="GV3126" i="20"/>
  <c r="GV2959" i="20"/>
  <c r="GT1037" i="20"/>
  <c r="GR3333" i="20"/>
  <c r="GU3576" i="20"/>
  <c r="GX1757" i="20"/>
  <c r="GQ2265" i="20"/>
  <c r="GW569" i="20"/>
  <c r="GT2784" i="20"/>
  <c r="GS3331" i="20"/>
  <c r="GW3108" i="20"/>
  <c r="GX3382" i="20"/>
  <c r="GV1732" i="20"/>
  <c r="GU2150" i="20"/>
  <c r="GU2661" i="20"/>
  <c r="GV143" i="20"/>
  <c r="GQ2853" i="20"/>
  <c r="GV2250" i="20"/>
  <c r="GQ1914" i="20"/>
  <c r="GQ969" i="20"/>
  <c r="GQ662" i="20"/>
  <c r="GS1394" i="20"/>
  <c r="GT872" i="20"/>
  <c r="GU3148" i="20"/>
  <c r="GP448" i="20"/>
  <c r="GX2586" i="20"/>
  <c r="GW114" i="20"/>
  <c r="GV3552" i="20"/>
  <c r="GW2911" i="20"/>
  <c r="GX4005" i="20"/>
  <c r="GT2911" i="20"/>
  <c r="GP2330" i="20"/>
  <c r="GR3541" i="20"/>
  <c r="GQ3698" i="20"/>
  <c r="GU1288" i="20"/>
  <c r="GT2422" i="20"/>
  <c r="GW331" i="20"/>
  <c r="GR1388" i="20"/>
  <c r="GW166" i="20"/>
  <c r="GX2321" i="20"/>
  <c r="GT3866" i="20"/>
  <c r="GW2031" i="20"/>
  <c r="GX1960" i="20"/>
  <c r="GU2349" i="20"/>
  <c r="GX486" i="20"/>
  <c r="GP1046" i="20"/>
  <c r="GR1987" i="20"/>
  <c r="GW3211" i="20"/>
  <c r="GT365" i="20"/>
  <c r="GP2380" i="20"/>
  <c r="GQ1786" i="20"/>
  <c r="GU475" i="20"/>
  <c r="GX1546" i="20"/>
  <c r="GX1345" i="20"/>
  <c r="GR1705" i="20"/>
  <c r="GV3837" i="20"/>
  <c r="GT2176" i="20"/>
  <c r="GT337" i="20"/>
  <c r="GT2300" i="20"/>
  <c r="GW2153" i="20"/>
  <c r="GP1806" i="20"/>
  <c r="GV3752" i="20"/>
  <c r="GV2895" i="20"/>
  <c r="GT1537" i="20"/>
  <c r="GP702" i="20"/>
  <c r="GV628" i="20"/>
  <c r="GW2908" i="20"/>
  <c r="GS503" i="20"/>
  <c r="GW3068" i="20"/>
  <c r="GS453" i="20"/>
  <c r="GW3512" i="20"/>
  <c r="GP243" i="20"/>
  <c r="GU334" i="20"/>
  <c r="GV3787" i="20"/>
  <c r="GR3451" i="20"/>
  <c r="GV2671" i="20"/>
  <c r="GQ1645" i="20"/>
  <c r="GQ52" i="20"/>
  <c r="GX3046" i="20"/>
  <c r="GX879" i="20"/>
  <c r="GQ2145" i="20"/>
  <c r="GP3590" i="20"/>
  <c r="GQ617" i="20"/>
  <c r="GV959" i="20"/>
  <c r="GQ1828" i="20"/>
  <c r="GQ801" i="20"/>
  <c r="GV2937" i="20"/>
  <c r="GR1109" i="20"/>
  <c r="GV3329" i="20"/>
  <c r="GP2468" i="20"/>
  <c r="GR312" i="20"/>
  <c r="GR3848" i="20"/>
  <c r="GS1105" i="20"/>
  <c r="GX2157" i="20"/>
  <c r="GS2938" i="20"/>
  <c r="GP2406" i="20"/>
  <c r="GW2863" i="20"/>
  <c r="GV657" i="20"/>
  <c r="GS1596" i="20"/>
  <c r="GT316" i="20"/>
  <c r="GX3155" i="20"/>
  <c r="GX3448" i="20"/>
  <c r="GR3441" i="20"/>
  <c r="GV3186" i="20"/>
  <c r="GV1639" i="20"/>
  <c r="GX609" i="20"/>
  <c r="GR962" i="20"/>
  <c r="GR740" i="20"/>
  <c r="GS1899" i="20"/>
  <c r="GX1708" i="20"/>
  <c r="GU2904" i="20"/>
  <c r="GW3463" i="20"/>
  <c r="GW110" i="20"/>
  <c r="GQ3437" i="20"/>
  <c r="GU3770" i="20"/>
  <c r="GV1708" i="20"/>
  <c r="GW2196" i="20"/>
  <c r="GT2303" i="20"/>
  <c r="GR3303" i="20"/>
  <c r="GP2708" i="20"/>
  <c r="GW842" i="20"/>
  <c r="GV3965" i="20"/>
  <c r="GX782" i="20"/>
  <c r="GT839" i="20"/>
  <c r="GT3930" i="20"/>
  <c r="GV712" i="20"/>
  <c r="GS2200" i="20"/>
  <c r="GR3800" i="20"/>
  <c r="GS496" i="20"/>
  <c r="GS847" i="20"/>
  <c r="GT2598" i="20"/>
  <c r="GQ3080" i="20"/>
  <c r="GV1414" i="20"/>
  <c r="GW459" i="20"/>
  <c r="GP1407" i="20"/>
  <c r="GR685" i="20"/>
  <c r="GP3493" i="20"/>
  <c r="GU3854" i="20"/>
  <c r="GR4004" i="20"/>
  <c r="GR2446" i="20"/>
  <c r="GS210" i="20"/>
  <c r="GX3706" i="20"/>
  <c r="GX3186" i="20"/>
  <c r="GT1889" i="20"/>
  <c r="GW3256" i="20"/>
  <c r="GU642" i="20"/>
  <c r="GS64" i="20"/>
  <c r="GT174" i="20"/>
  <c r="GV3181" i="20"/>
  <c r="GW931" i="20"/>
  <c r="GR3350" i="20"/>
  <c r="GT3508" i="20"/>
  <c r="GQ2950" i="20"/>
  <c r="GR2108" i="20"/>
  <c r="GW3189" i="20"/>
  <c r="GS3542" i="20"/>
  <c r="GW1918" i="20"/>
  <c r="GP3402" i="20"/>
  <c r="GP2265" i="20"/>
  <c r="GS65" i="20"/>
  <c r="GX1344" i="20"/>
  <c r="GX172" i="20"/>
  <c r="GP709" i="20"/>
  <c r="GT2080" i="20"/>
  <c r="GT3140" i="20"/>
  <c r="GV756" i="20"/>
  <c r="GW2588" i="20"/>
  <c r="GX977" i="20"/>
  <c r="GU3082" i="20"/>
  <c r="GU2153" i="20"/>
  <c r="GT3233" i="20"/>
  <c r="GW1909" i="20"/>
  <c r="GQ1573" i="20"/>
  <c r="GW1474" i="20"/>
  <c r="GP3039" i="20"/>
  <c r="GV2572" i="20"/>
  <c r="GW1945" i="20"/>
  <c r="GR2275" i="20"/>
  <c r="GT3907" i="20"/>
  <c r="GP1693" i="20"/>
  <c r="GR129" i="20"/>
  <c r="GS3335" i="20"/>
  <c r="GW3164" i="20"/>
  <c r="GQ78" i="20"/>
  <c r="GV1253" i="20"/>
  <c r="GX1777" i="20"/>
  <c r="GV426" i="20"/>
  <c r="GP568" i="20"/>
  <c r="GT1345" i="20"/>
  <c r="GU261" i="20"/>
  <c r="GU760" i="20"/>
  <c r="GP584" i="20"/>
  <c r="GQ146" i="20"/>
  <c r="GU3693" i="20"/>
  <c r="GW2447" i="20"/>
  <c r="GT2595" i="20"/>
  <c r="GP216" i="20"/>
  <c r="GU2456" i="20"/>
  <c r="GR1652" i="20"/>
  <c r="GW309" i="20"/>
  <c r="GV2553" i="20"/>
  <c r="GU3632" i="20"/>
  <c r="GT2932" i="20"/>
  <c r="GT2279" i="20"/>
  <c r="GS432" i="20"/>
  <c r="GS4001" i="20"/>
  <c r="GS1474" i="20"/>
  <c r="GW1028" i="20"/>
  <c r="GV206" i="20"/>
  <c r="GV1479" i="20"/>
  <c r="GU3569" i="20"/>
  <c r="GV3395" i="20"/>
  <c r="GP2287" i="20"/>
  <c r="GU3243" i="20"/>
  <c r="GX1195" i="20"/>
  <c r="GP3253" i="20"/>
  <c r="GU271" i="20"/>
  <c r="GS205" i="20"/>
  <c r="GS1513" i="20"/>
  <c r="GT502" i="20"/>
  <c r="GS2661" i="20"/>
  <c r="GU3154" i="20"/>
  <c r="GS3690" i="20"/>
  <c r="GS1805" i="20"/>
  <c r="GS3502" i="20"/>
  <c r="GX1897" i="20"/>
  <c r="GP150" i="20"/>
  <c r="GQ2699" i="20"/>
  <c r="GR2161" i="20"/>
  <c r="GU210" i="20"/>
  <c r="GU2720" i="20"/>
  <c r="GV14" i="20"/>
  <c r="GS2147" i="20"/>
  <c r="GW463" i="20"/>
  <c r="GV3400" i="20"/>
  <c r="GR3244" i="20"/>
  <c r="GS1768" i="20"/>
  <c r="GV1525" i="20"/>
  <c r="GR917" i="20"/>
  <c r="GV643" i="20"/>
  <c r="GQ2454" i="20"/>
  <c r="GR1223" i="20"/>
  <c r="GU3000" i="20"/>
  <c r="GX862" i="20"/>
  <c r="GT1008" i="20"/>
  <c r="GW2587" i="20"/>
  <c r="GV2997" i="20"/>
  <c r="GX1202" i="20"/>
  <c r="GQ2520" i="20"/>
  <c r="GT2676" i="20"/>
  <c r="GT3897" i="20"/>
  <c r="GW1277" i="20"/>
  <c r="GS2384" i="20"/>
  <c r="GT3293" i="20"/>
  <c r="GX1678" i="20"/>
  <c r="GV1495" i="20"/>
  <c r="GV1536" i="20"/>
  <c r="GU1348" i="20"/>
  <c r="GW307" i="20"/>
  <c r="GV2438" i="20"/>
  <c r="GQ1789" i="20"/>
  <c r="GR3651" i="20"/>
  <c r="GW3895" i="20"/>
  <c r="GX1032" i="20"/>
  <c r="GP2080" i="20"/>
  <c r="GT2658" i="20"/>
  <c r="GQ32" i="20"/>
  <c r="GR747" i="20"/>
  <c r="GT1191" i="20"/>
  <c r="GQ1616" i="20"/>
  <c r="GW2795" i="20"/>
  <c r="GP3521" i="20"/>
  <c r="GX2306" i="20"/>
  <c r="GW477" i="20"/>
  <c r="GV6" i="20"/>
  <c r="GW3404" i="20"/>
  <c r="GV589" i="20"/>
  <c r="GT2610" i="20"/>
  <c r="GQ538" i="20"/>
  <c r="GS3024" i="20"/>
  <c r="GX1245" i="20"/>
  <c r="GQ717" i="20"/>
  <c r="GP2731" i="20"/>
  <c r="GR2472" i="20"/>
  <c r="GW2237" i="20"/>
  <c r="GU2246" i="20"/>
  <c r="GR163" i="20"/>
  <c r="GS2865" i="20"/>
  <c r="GV1047" i="20"/>
  <c r="GW3676" i="20"/>
  <c r="GS44" i="20"/>
  <c r="GU778" i="20"/>
  <c r="GV681" i="20"/>
  <c r="GV106" i="20"/>
  <c r="GQ3376" i="20"/>
  <c r="GU3752" i="20"/>
  <c r="GW2329" i="20"/>
  <c r="GX304" i="20"/>
  <c r="GU3806" i="20"/>
  <c r="GR2912" i="20"/>
  <c r="GU775" i="20"/>
  <c r="GR3966" i="20"/>
  <c r="GT1616" i="20"/>
  <c r="GT3253" i="20"/>
  <c r="GV292" i="20"/>
  <c r="GQ2833" i="20"/>
  <c r="GP170" i="20"/>
  <c r="GP1666" i="20"/>
  <c r="GR2920" i="20"/>
  <c r="GX1481" i="20"/>
  <c r="GS2107" i="20"/>
  <c r="GT1438" i="20"/>
  <c r="GS3445" i="20"/>
  <c r="GX2310" i="20"/>
  <c r="GV2882" i="20"/>
  <c r="GW3325" i="20"/>
  <c r="GX6" i="20"/>
  <c r="GX517" i="20"/>
  <c r="GV3225" i="20"/>
  <c r="GU2708" i="20"/>
  <c r="GP2771" i="20"/>
  <c r="GR1215" i="20"/>
  <c r="GT110" i="20"/>
  <c r="GS1885" i="20"/>
  <c r="GX2444" i="20"/>
  <c r="GV3253" i="20"/>
  <c r="GU3268" i="20"/>
  <c r="GP440" i="20"/>
  <c r="GP567" i="20"/>
  <c r="GS419" i="20"/>
  <c r="GX726" i="20"/>
  <c r="GX911" i="20"/>
  <c r="GS413" i="20"/>
  <c r="GQ908" i="20"/>
  <c r="GX2842" i="20"/>
  <c r="GR1922" i="20"/>
  <c r="GU1939" i="20"/>
  <c r="GP2880" i="20"/>
  <c r="GV3376" i="20"/>
  <c r="GU1778" i="20"/>
  <c r="GW2085" i="20"/>
  <c r="GU1913" i="20"/>
  <c r="GP3226" i="20"/>
  <c r="GX1549" i="20"/>
  <c r="GV2584" i="20"/>
  <c r="GQ1561" i="20"/>
  <c r="GT3942" i="20"/>
  <c r="GS1187" i="20"/>
  <c r="GU2545" i="20"/>
  <c r="GR3944" i="20"/>
  <c r="GT3168" i="20"/>
  <c r="GW3232" i="20"/>
  <c r="GX3995" i="20"/>
  <c r="GR712" i="20"/>
  <c r="GP250" i="20"/>
  <c r="GQ3454" i="20"/>
  <c r="GU3516" i="20"/>
  <c r="GX2307" i="20"/>
  <c r="GU39" i="20"/>
  <c r="GS2365" i="20"/>
  <c r="GV3983" i="20"/>
  <c r="GS1520" i="20"/>
  <c r="GW749" i="20"/>
  <c r="GW2924" i="20"/>
  <c r="GR3479" i="20"/>
  <c r="GP3107" i="20"/>
  <c r="GQ814" i="20"/>
  <c r="GQ3777" i="20"/>
  <c r="GS3150" i="20"/>
  <c r="GS944" i="20"/>
  <c r="GP2667" i="20"/>
  <c r="GU1323" i="20"/>
  <c r="GP421" i="20"/>
  <c r="GS1529" i="20"/>
  <c r="GV2278" i="20"/>
  <c r="GS3174" i="20"/>
  <c r="GS1296" i="20"/>
  <c r="GU2097" i="20"/>
  <c r="GP3743" i="20"/>
  <c r="GV949" i="20"/>
  <c r="GP3928" i="20"/>
  <c r="GX1161" i="20"/>
  <c r="GV3292" i="20"/>
  <c r="GR1892" i="20"/>
  <c r="GR2783" i="20"/>
  <c r="GX173" i="20"/>
  <c r="GQ1084" i="20"/>
  <c r="GQ1853" i="20"/>
  <c r="GX989" i="20"/>
  <c r="GR3" i="20"/>
  <c r="GP352" i="20"/>
  <c r="GR3315" i="20"/>
  <c r="GQ266" i="20"/>
  <c r="GX2131" i="20"/>
  <c r="GP1338" i="20"/>
  <c r="GU2377" i="20"/>
  <c r="GR480" i="20"/>
  <c r="GP2900" i="20"/>
  <c r="GW2528" i="20"/>
  <c r="GQ3192" i="20"/>
  <c r="GS3990" i="20"/>
  <c r="GP1138" i="20"/>
  <c r="GV1030" i="20"/>
  <c r="GP2206" i="20"/>
  <c r="GQ1724" i="20"/>
  <c r="GQ350" i="20"/>
  <c r="GR1413" i="20"/>
  <c r="GP2186" i="20"/>
  <c r="GU868" i="20"/>
  <c r="GW1889" i="20"/>
  <c r="GR1775" i="20"/>
  <c r="GP1341" i="20"/>
  <c r="GR177" i="20"/>
  <c r="GR2924" i="20"/>
  <c r="GU1379" i="20"/>
  <c r="GU2816" i="20"/>
  <c r="GX812" i="20"/>
  <c r="GU1287" i="20"/>
  <c r="GX3878" i="20"/>
  <c r="GS3717" i="20"/>
  <c r="GS1648" i="20"/>
  <c r="GS1390" i="20"/>
  <c r="GX3987" i="20"/>
  <c r="GS2734" i="20"/>
  <c r="GX1027" i="20"/>
  <c r="GU2291" i="20"/>
  <c r="GR3057" i="20"/>
  <c r="GW141" i="20"/>
  <c r="GT1072" i="20"/>
  <c r="GV3581" i="20"/>
  <c r="GU428" i="20"/>
  <c r="GU3940" i="20"/>
  <c r="GQ2902" i="20"/>
  <c r="GX1776" i="20"/>
  <c r="GV2850" i="20"/>
  <c r="GS590" i="20"/>
  <c r="GR854" i="20"/>
  <c r="GQ3712" i="20"/>
  <c r="GU3318" i="20"/>
  <c r="GU1096" i="20"/>
  <c r="GW3436" i="20"/>
  <c r="GP1818" i="20"/>
  <c r="GR3223" i="20"/>
  <c r="GR2095" i="20"/>
  <c r="GQ190" i="20"/>
  <c r="GX3237" i="20"/>
  <c r="GS2297" i="20"/>
  <c r="GV2056" i="20"/>
  <c r="GW2066" i="20"/>
  <c r="GU3706" i="20"/>
  <c r="GP1926" i="20"/>
  <c r="GQ3688" i="20"/>
  <c r="GX703" i="20"/>
  <c r="GU1612" i="20"/>
  <c r="GQ999" i="20"/>
  <c r="GQ2579" i="20"/>
  <c r="GU3118" i="20"/>
  <c r="GW3533" i="20"/>
  <c r="GQ42" i="20"/>
  <c r="GQ1867" i="20"/>
  <c r="GP3418" i="20"/>
  <c r="GS2411" i="20"/>
  <c r="GQ39" i="20"/>
  <c r="GW3421" i="20"/>
  <c r="GW2541" i="20"/>
  <c r="GW522" i="20"/>
  <c r="GX3632" i="20"/>
  <c r="GV3599" i="20"/>
  <c r="GQ115" i="20"/>
  <c r="GQ2855" i="20"/>
  <c r="GV1958" i="20"/>
  <c r="GT1149" i="20"/>
  <c r="GS1897" i="20"/>
  <c r="GV2333" i="20"/>
  <c r="GR2765" i="20"/>
  <c r="GU1024" i="20"/>
  <c r="GS2000" i="20"/>
  <c r="GV1877" i="20"/>
  <c r="GS2508" i="20"/>
  <c r="GX1241" i="20"/>
  <c r="GV2938" i="20"/>
  <c r="GQ997" i="20"/>
  <c r="GV3043" i="20"/>
  <c r="GW223" i="20"/>
  <c r="GW3422" i="20"/>
  <c r="GT3385" i="20"/>
  <c r="GW3713" i="20"/>
  <c r="GX1727" i="20"/>
  <c r="GT2459" i="20"/>
  <c r="GS3439" i="20"/>
  <c r="GS3589" i="20"/>
  <c r="GV3451" i="20"/>
  <c r="GR2630" i="20"/>
  <c r="GW1056" i="20"/>
  <c r="GW1082" i="20"/>
  <c r="GV576" i="20"/>
  <c r="GP2354" i="20"/>
  <c r="GU1718" i="20"/>
  <c r="GQ967" i="20"/>
  <c r="GQ2638" i="20"/>
  <c r="GP3371" i="20"/>
  <c r="GP2315" i="20"/>
  <c r="GP761" i="20"/>
  <c r="GX1308" i="20"/>
  <c r="GP771" i="20"/>
  <c r="GW3265" i="20"/>
  <c r="GV2346" i="20"/>
  <c r="GQ1484" i="20"/>
  <c r="GU3479" i="20"/>
  <c r="GS1116" i="20"/>
  <c r="GP1832" i="20"/>
  <c r="GR3797" i="20"/>
  <c r="GU1249" i="20"/>
  <c r="GV722" i="20"/>
  <c r="GQ3790" i="20"/>
  <c r="GU1596" i="20"/>
  <c r="GV2071" i="20"/>
  <c r="GT1830" i="20"/>
  <c r="GR257" i="20"/>
  <c r="GQ445" i="20"/>
  <c r="GQ3259" i="20"/>
  <c r="GP3923" i="20"/>
  <c r="GW1255" i="20"/>
  <c r="GW2378" i="20"/>
  <c r="GU1196" i="20"/>
  <c r="GW301" i="20"/>
  <c r="GU3203" i="20"/>
  <c r="GP1908" i="20"/>
  <c r="GU2988" i="20"/>
  <c r="GU1283" i="20"/>
  <c r="GP16" i="20"/>
  <c r="GQ3670" i="20"/>
  <c r="GW161" i="20"/>
  <c r="GV1361" i="20"/>
  <c r="GX1827" i="20"/>
  <c r="GT3834" i="20"/>
  <c r="GQ2921" i="20"/>
  <c r="GQ2064" i="20"/>
  <c r="GV2495" i="20"/>
  <c r="GX3330" i="20"/>
  <c r="GT339" i="20"/>
  <c r="GU3944" i="20"/>
  <c r="GW1111" i="20"/>
  <c r="GX3339" i="20"/>
  <c r="GV494" i="20"/>
  <c r="GV3483" i="20"/>
  <c r="GV2233" i="20"/>
  <c r="GP1541" i="20"/>
  <c r="GQ2164" i="20"/>
  <c r="GP1170" i="20"/>
  <c r="GU1434" i="20"/>
  <c r="GU1970" i="20"/>
  <c r="GS2853" i="20"/>
  <c r="GV567" i="20"/>
  <c r="GQ1677" i="20"/>
  <c r="GR798" i="20"/>
  <c r="GW2594" i="20"/>
  <c r="GT220" i="20"/>
  <c r="GX3274" i="20"/>
  <c r="GU2578" i="20"/>
  <c r="GX2171" i="20"/>
  <c r="GV1043" i="20"/>
  <c r="GQ835" i="20"/>
  <c r="GT3596" i="20"/>
  <c r="GT2327" i="20"/>
  <c r="GQ3094" i="20"/>
  <c r="GW1919" i="20"/>
  <c r="GS1701" i="20"/>
  <c r="GW351" i="20"/>
  <c r="GV2112" i="20"/>
  <c r="GV3716" i="20"/>
  <c r="GS3308" i="20"/>
  <c r="GQ1211" i="20"/>
  <c r="GQ3727" i="20"/>
  <c r="GW3883" i="20"/>
  <c r="GW2842" i="20"/>
  <c r="GX2971" i="20"/>
  <c r="GR3415" i="20"/>
  <c r="GQ3782" i="20"/>
  <c r="GW395" i="20"/>
  <c r="GP1633" i="20"/>
  <c r="GR2565" i="20"/>
  <c r="GX1709" i="20"/>
  <c r="GX1845" i="20"/>
  <c r="GQ2729" i="20"/>
  <c r="GT731" i="20"/>
  <c r="GU3751" i="20"/>
  <c r="GP3886" i="20"/>
  <c r="GV312" i="20"/>
  <c r="GP1372" i="20"/>
  <c r="GQ511" i="20"/>
  <c r="GR2084" i="20"/>
  <c r="GQ3133" i="20"/>
  <c r="GX3089" i="20"/>
  <c r="GR1040" i="20"/>
  <c r="GU469" i="20"/>
  <c r="GT2043" i="20"/>
  <c r="GS620" i="20"/>
  <c r="GX3342" i="20"/>
  <c r="GX2195" i="20"/>
  <c r="GR389" i="20"/>
  <c r="GU3524" i="20"/>
  <c r="GU1157" i="20"/>
  <c r="GT2991" i="20"/>
  <c r="GT3874" i="20"/>
  <c r="GV3614" i="20"/>
  <c r="GT21" i="20"/>
  <c r="GX1917" i="20"/>
  <c r="GS2005" i="20"/>
  <c r="GR2200" i="20"/>
  <c r="GP1770" i="20"/>
  <c r="GR2644" i="20"/>
  <c r="GQ347" i="20"/>
  <c r="GT1793" i="20"/>
  <c r="GS57" i="20"/>
  <c r="GV634" i="20"/>
  <c r="GU1175" i="20"/>
  <c r="GX2063" i="20"/>
  <c r="GW3334" i="20"/>
  <c r="GS1414" i="20"/>
  <c r="GR626" i="20"/>
  <c r="GR2819" i="20"/>
  <c r="GW2011" i="20"/>
  <c r="GP1008" i="20"/>
  <c r="GW100" i="20"/>
  <c r="GU3592" i="20"/>
  <c r="GW3414" i="20"/>
  <c r="GW2516" i="20"/>
  <c r="GX634" i="20"/>
  <c r="GW131" i="20"/>
  <c r="GX1150" i="20"/>
  <c r="GU1687" i="20"/>
  <c r="GV2680" i="20"/>
  <c r="GP979" i="20"/>
  <c r="GT583" i="20"/>
  <c r="GV3900" i="20"/>
  <c r="GP1564" i="20"/>
  <c r="GS2598" i="20"/>
  <c r="GR3728" i="20"/>
  <c r="GU626" i="20"/>
  <c r="GX1988" i="20"/>
  <c r="GP628" i="20"/>
  <c r="GP1269" i="20"/>
  <c r="GV1699" i="20"/>
  <c r="GX2073" i="20"/>
  <c r="GR3413" i="20"/>
  <c r="GQ3564" i="20"/>
  <c r="GR3149" i="20"/>
  <c r="GX17" i="20"/>
  <c r="GS3536" i="20"/>
  <c r="GV1019" i="20"/>
  <c r="GQ3448" i="20"/>
  <c r="GR3278" i="20"/>
  <c r="GP2856" i="20"/>
  <c r="GX805" i="20"/>
  <c r="GQ3923" i="20"/>
  <c r="GV1926" i="20"/>
  <c r="GU306" i="20"/>
  <c r="GR3822" i="20"/>
  <c r="GV58" i="20"/>
  <c r="GV680" i="20"/>
  <c r="GV1246" i="20"/>
  <c r="GV1218" i="20"/>
  <c r="GS3721" i="20"/>
  <c r="GW3165" i="20"/>
  <c r="GR1773" i="20"/>
  <c r="GT714" i="20"/>
  <c r="GU1690" i="20"/>
  <c r="GP2157" i="20"/>
  <c r="GT2272" i="20"/>
  <c r="GS3070" i="20"/>
  <c r="GV3321" i="20"/>
  <c r="GX2597" i="20"/>
  <c r="GQ3299" i="20"/>
  <c r="GS2510" i="20"/>
  <c r="GW3373" i="20"/>
  <c r="GR2416" i="20"/>
  <c r="GW2836" i="20"/>
  <c r="GQ1000" i="20"/>
  <c r="GW2685" i="20"/>
  <c r="GR1732" i="20"/>
  <c r="GX2502" i="20"/>
  <c r="GT1639" i="20"/>
  <c r="GR984" i="20"/>
  <c r="GP1116" i="20"/>
  <c r="GV3689" i="20"/>
  <c r="GS1766" i="20"/>
  <c r="GU3742" i="20"/>
  <c r="GP1300" i="20"/>
  <c r="GS6" i="20"/>
  <c r="GQ512" i="20"/>
  <c r="GW11" i="20"/>
  <c r="GR3121" i="20"/>
  <c r="GR1794" i="20"/>
  <c r="GR3995" i="20"/>
  <c r="GT3768" i="20"/>
  <c r="GW3205" i="20"/>
  <c r="GU2361" i="20"/>
  <c r="GQ2783" i="20"/>
  <c r="GX3830" i="20"/>
  <c r="GT3475" i="20"/>
  <c r="GX677" i="20"/>
  <c r="GV618" i="20"/>
  <c r="GP834" i="20"/>
  <c r="GP3085" i="20"/>
  <c r="GU3381" i="20"/>
  <c r="GX1300" i="20"/>
  <c r="GR3645" i="20"/>
  <c r="GQ3067" i="20"/>
  <c r="GS1233" i="20"/>
  <c r="GX3123" i="20"/>
  <c r="GW2917" i="20"/>
  <c r="GS1642" i="20"/>
  <c r="GU112" i="20"/>
  <c r="GU3050" i="20"/>
  <c r="GV2629" i="20"/>
  <c r="GP1891" i="20"/>
  <c r="GR2407" i="20"/>
  <c r="GS2099" i="20"/>
  <c r="GU2910" i="20"/>
  <c r="GP840" i="20"/>
  <c r="GQ3776" i="20"/>
  <c r="GP508" i="20"/>
  <c r="GX1544" i="20"/>
  <c r="GT2486" i="20"/>
  <c r="GU87" i="20"/>
  <c r="GV3571" i="20"/>
  <c r="GW978" i="20"/>
  <c r="GP2651" i="20"/>
  <c r="GV1914" i="20"/>
  <c r="GQ3951" i="20"/>
  <c r="GR2391" i="20"/>
  <c r="GV1636" i="20"/>
  <c r="GX1464" i="20"/>
  <c r="GR3031" i="20"/>
  <c r="GU2051" i="20"/>
  <c r="GP2770" i="20"/>
  <c r="GS271" i="20"/>
  <c r="GQ317" i="20"/>
  <c r="GP1284" i="20"/>
  <c r="GW2214" i="20"/>
  <c r="GT1112" i="20"/>
  <c r="GU2251" i="20"/>
  <c r="GX3451" i="20"/>
  <c r="GT2244" i="20"/>
  <c r="GU1061" i="20"/>
  <c r="GW1559" i="20"/>
  <c r="GU1478" i="20"/>
  <c r="GS2960" i="20"/>
  <c r="GV1255" i="20"/>
  <c r="GX3011" i="20"/>
  <c r="GP1520" i="20"/>
  <c r="GS1569" i="20"/>
  <c r="GS2526" i="20"/>
  <c r="GX1724" i="20"/>
  <c r="GW2940" i="20"/>
  <c r="GR2681" i="20"/>
  <c r="GT1933" i="20"/>
  <c r="GP376" i="20"/>
  <c r="GW2688" i="20"/>
  <c r="GR1755" i="20"/>
  <c r="GQ3965" i="20"/>
  <c r="GT2798" i="20"/>
  <c r="GX697" i="20"/>
  <c r="GT3123" i="20"/>
  <c r="GT2680" i="20"/>
  <c r="GR1588" i="20"/>
  <c r="GQ2082" i="20"/>
  <c r="GU1957" i="20"/>
  <c r="GX2773" i="20"/>
  <c r="GU3345" i="20"/>
  <c r="GP1152" i="20"/>
  <c r="GT2831" i="20"/>
  <c r="GQ3251" i="20"/>
  <c r="GR26" i="20"/>
  <c r="GQ2433" i="20"/>
  <c r="GS3209" i="20"/>
  <c r="GR967" i="20"/>
  <c r="GU3720" i="20"/>
  <c r="GX2070" i="20"/>
  <c r="GR5" i="20"/>
  <c r="GR3603" i="20"/>
  <c r="GT2197" i="20"/>
  <c r="GQ2214" i="20"/>
  <c r="GW1674" i="20"/>
  <c r="GS1299" i="20"/>
  <c r="GQ1664" i="20"/>
  <c r="GT3026" i="20"/>
  <c r="GU1922" i="20"/>
  <c r="GV2188" i="20"/>
  <c r="GX3439" i="20"/>
  <c r="GQ2759" i="20"/>
  <c r="GX431" i="20"/>
  <c r="GT1979" i="20"/>
  <c r="GU2500" i="20"/>
  <c r="GP899" i="20"/>
  <c r="GP3313" i="20"/>
  <c r="GT2969" i="20"/>
  <c r="GV3153" i="20"/>
  <c r="GS1362" i="20"/>
  <c r="GP2850" i="20"/>
  <c r="GV2870" i="20"/>
  <c r="GU2886" i="20"/>
  <c r="GV3530" i="20"/>
  <c r="GP664" i="20"/>
  <c r="GX2294" i="20"/>
  <c r="GS3343" i="20"/>
  <c r="GX1714" i="20"/>
  <c r="GU3552" i="20"/>
  <c r="GS949" i="20"/>
  <c r="GW203" i="20"/>
  <c r="GT3843" i="20"/>
  <c r="GT959" i="20"/>
  <c r="GP2765" i="20"/>
  <c r="GR3392" i="20"/>
  <c r="GV3753" i="20"/>
  <c r="GT948" i="20"/>
  <c r="GX1250" i="20"/>
  <c r="GU1659" i="20"/>
  <c r="GQ643" i="20"/>
  <c r="GR3158" i="20"/>
  <c r="GP238" i="20"/>
  <c r="GP2181" i="20"/>
  <c r="GW2193" i="20"/>
  <c r="GR3444" i="20"/>
  <c r="GS3839" i="20"/>
  <c r="GV2498" i="20"/>
  <c r="GQ3867" i="20"/>
  <c r="GP3539" i="20"/>
  <c r="GP3942" i="20"/>
  <c r="GX2422" i="20"/>
  <c r="GS614" i="20"/>
  <c r="GU1073" i="20"/>
  <c r="GR1304" i="20"/>
  <c r="GV973" i="20"/>
  <c r="GS3642" i="20"/>
  <c r="GT1605" i="20"/>
  <c r="GP3096" i="20"/>
  <c r="GP1401" i="20"/>
  <c r="GR2727" i="20"/>
  <c r="GX373" i="20"/>
  <c r="GX2840" i="20"/>
  <c r="GU2442" i="20"/>
  <c r="GS3068" i="20"/>
  <c r="GQ1875" i="20"/>
  <c r="GW2463" i="20"/>
  <c r="GR2913" i="20"/>
  <c r="GX3869" i="20"/>
  <c r="GT263" i="20"/>
  <c r="GX524" i="20"/>
  <c r="GS2282" i="20"/>
  <c r="GP653" i="20"/>
  <c r="GQ2282" i="20"/>
  <c r="GV492" i="20"/>
  <c r="GQ3063" i="20"/>
  <c r="GQ237" i="20"/>
  <c r="GS3429" i="20"/>
  <c r="GS941" i="20"/>
  <c r="GX190" i="20"/>
  <c r="GU1604" i="20"/>
  <c r="GX1194" i="20"/>
  <c r="GQ1635" i="20"/>
  <c r="GV2101" i="20"/>
  <c r="GT1360" i="20"/>
  <c r="GP456" i="20"/>
  <c r="GR1235" i="20"/>
  <c r="GU2788" i="20"/>
  <c r="GU493" i="20"/>
  <c r="GT1195" i="20"/>
  <c r="GR237" i="20"/>
  <c r="GQ1837" i="20"/>
  <c r="GQ3282" i="20"/>
  <c r="GQ639" i="20"/>
  <c r="GT811" i="20"/>
  <c r="GW3609" i="20"/>
  <c r="GS2294" i="20"/>
  <c r="GQ627" i="20"/>
  <c r="GV2192" i="20"/>
  <c r="GW2946" i="20"/>
  <c r="GR2276" i="20"/>
  <c r="GS1670" i="20"/>
  <c r="GX3591" i="20"/>
  <c r="GQ456" i="20"/>
  <c r="GT3519" i="20"/>
  <c r="GW1073" i="20"/>
  <c r="GU2055" i="20"/>
  <c r="GQ1881" i="20"/>
  <c r="GQ3792" i="20"/>
  <c r="GQ1770" i="20"/>
  <c r="GS2127" i="20"/>
  <c r="GV1064" i="20"/>
  <c r="GW158" i="20"/>
  <c r="GQ2927" i="20"/>
  <c r="GT1869" i="20"/>
  <c r="GS2670" i="20"/>
  <c r="GS1880" i="20"/>
  <c r="GW3293" i="20"/>
  <c r="GU2084" i="20"/>
  <c r="GW1015" i="20"/>
  <c r="GP43" i="20"/>
  <c r="GP1688" i="20"/>
  <c r="GW3061" i="20"/>
  <c r="GV3383" i="20"/>
  <c r="GX2824" i="20"/>
  <c r="GV1982" i="20"/>
  <c r="GW1081" i="20"/>
  <c r="GR349" i="20"/>
  <c r="GS3778" i="20"/>
  <c r="GQ2653" i="20"/>
  <c r="GU3443" i="20"/>
  <c r="GV3205" i="20"/>
  <c r="GW753" i="20"/>
  <c r="GU2382" i="20"/>
  <c r="GT1565" i="20"/>
  <c r="GQ1893" i="20"/>
  <c r="GU2219" i="20"/>
  <c r="GP3287" i="20"/>
  <c r="GT144" i="20"/>
  <c r="GU911" i="20"/>
  <c r="GT3235" i="20"/>
  <c r="GR1686" i="20"/>
  <c r="GU766" i="20"/>
  <c r="GQ2090" i="20"/>
  <c r="GR1326" i="20"/>
  <c r="GW825" i="20"/>
  <c r="GW3395" i="20"/>
  <c r="GW1428" i="20"/>
  <c r="GV1257" i="20"/>
  <c r="GU144" i="20"/>
  <c r="GW3501" i="20"/>
  <c r="GW408" i="20"/>
  <c r="GT1879" i="20"/>
  <c r="GU3871" i="20"/>
  <c r="GS1356" i="20"/>
  <c r="GV2162" i="20"/>
  <c r="GP52" i="20"/>
  <c r="GX241" i="20"/>
  <c r="GU3197" i="20"/>
  <c r="GR958" i="20"/>
  <c r="GQ946" i="20"/>
  <c r="GS835" i="20"/>
  <c r="GU3830" i="20"/>
  <c r="GT1287" i="20"/>
  <c r="GV703" i="20"/>
  <c r="GT2767" i="20"/>
  <c r="GP2345" i="20"/>
  <c r="GS3986" i="20"/>
  <c r="GP1009" i="20"/>
  <c r="GT2582" i="20"/>
  <c r="GP956" i="20"/>
  <c r="GX22" i="20"/>
  <c r="GV1867" i="20"/>
  <c r="GT3356" i="20"/>
  <c r="GV1358" i="20"/>
  <c r="GT2917" i="20"/>
  <c r="GP2121" i="20"/>
  <c r="GT1265" i="20"/>
  <c r="GV1940" i="20"/>
  <c r="GX1041" i="20"/>
  <c r="GW987" i="20"/>
  <c r="GS2624" i="20"/>
  <c r="GP2742" i="20"/>
  <c r="GS165" i="20"/>
  <c r="GP3654" i="20"/>
  <c r="GV3348" i="20"/>
  <c r="GP699" i="20"/>
  <c r="GS1401" i="20"/>
  <c r="GT2940" i="20"/>
  <c r="GQ1700" i="20"/>
  <c r="GX1677" i="20"/>
  <c r="GQ1686" i="20"/>
  <c r="GQ767" i="20"/>
  <c r="GR461" i="20"/>
  <c r="GU3418" i="20"/>
  <c r="GX1425" i="20"/>
  <c r="GW619" i="20"/>
  <c r="GR444" i="20"/>
  <c r="GW3646" i="20"/>
  <c r="GV3180" i="20"/>
  <c r="GU682" i="20"/>
  <c r="GS2834" i="20"/>
  <c r="GR443" i="20"/>
  <c r="GR1406" i="20"/>
  <c r="GS2984" i="20"/>
  <c r="GW74" i="20"/>
  <c r="GW2810" i="20"/>
  <c r="GV2317" i="20"/>
  <c r="GP1318" i="20"/>
  <c r="GX2602" i="20"/>
  <c r="GQ3147" i="20"/>
  <c r="GT1235" i="20"/>
  <c r="GW537" i="20"/>
  <c r="GT1433" i="20"/>
  <c r="GP3736" i="20"/>
  <c r="GV1507" i="20"/>
  <c r="GV3828" i="20"/>
  <c r="GT3769" i="20"/>
  <c r="GQ1194" i="20"/>
  <c r="GR1025" i="20"/>
  <c r="GP3381" i="20"/>
  <c r="GP160" i="20"/>
  <c r="GP3584" i="20"/>
  <c r="GQ2550" i="20"/>
  <c r="GW2481" i="20"/>
  <c r="GW2524" i="20"/>
  <c r="GU3326" i="20"/>
  <c r="GT429" i="20"/>
  <c r="GT1001" i="20"/>
  <c r="GP42" i="20"/>
  <c r="GQ265" i="20"/>
  <c r="GW1662" i="20"/>
  <c r="GV2386" i="20"/>
  <c r="GX2287" i="20"/>
  <c r="GV3799" i="20"/>
  <c r="GP2988" i="20"/>
  <c r="GU3069" i="20"/>
  <c r="GR1787" i="20"/>
  <c r="GV1981" i="20"/>
  <c r="GP1574" i="20"/>
  <c r="GR3073" i="20"/>
  <c r="GU420" i="20"/>
  <c r="GP313" i="20"/>
  <c r="GV1951" i="20"/>
  <c r="GV1077" i="20"/>
  <c r="GT2163" i="20"/>
  <c r="GX3644" i="20"/>
  <c r="GX633" i="20"/>
  <c r="GQ2218" i="20"/>
  <c r="GW36" i="20"/>
  <c r="GS2363" i="20"/>
  <c r="GV1920" i="20"/>
  <c r="GT2307" i="20"/>
  <c r="GV328" i="20"/>
  <c r="GX1502" i="20"/>
  <c r="GQ2829" i="20"/>
  <c r="GX210" i="20"/>
  <c r="GV1723" i="20"/>
  <c r="GP3377" i="20"/>
  <c r="GU1300" i="20"/>
  <c r="GQ2509" i="20"/>
  <c r="GR3310" i="20"/>
  <c r="GV2674" i="20"/>
  <c r="GX3026" i="20"/>
  <c r="GU2733" i="20"/>
  <c r="GW706" i="20"/>
  <c r="GS1965" i="20"/>
  <c r="GS345" i="20"/>
  <c r="GP2817" i="20"/>
  <c r="GR1663" i="20"/>
  <c r="GP556" i="20"/>
  <c r="GX2468" i="20"/>
  <c r="GP901" i="20"/>
  <c r="GS159" i="20"/>
  <c r="GP3587" i="20"/>
  <c r="GX90" i="20"/>
  <c r="GV2613" i="20"/>
  <c r="GX3682" i="20"/>
  <c r="GW1984" i="20"/>
  <c r="GR3290" i="20"/>
  <c r="GU3483" i="20"/>
  <c r="GV2179" i="20"/>
  <c r="GV3902" i="20"/>
  <c r="GX3107" i="20"/>
  <c r="GW1010" i="20"/>
  <c r="GS1344" i="20"/>
  <c r="GS3521" i="20"/>
  <c r="GT1874" i="20"/>
  <c r="GR1247" i="20"/>
  <c r="GS3182" i="20"/>
  <c r="GW266" i="20"/>
  <c r="GW3839" i="20"/>
  <c r="GX3853" i="20"/>
  <c r="GR857" i="20"/>
  <c r="GR3109" i="20"/>
  <c r="GS337" i="20"/>
  <c r="GV2413" i="20"/>
  <c r="GX3651" i="20"/>
  <c r="GT430" i="20"/>
  <c r="GP1819" i="20"/>
  <c r="GW3634" i="20"/>
  <c r="GQ2395" i="20"/>
  <c r="GW1382" i="20"/>
  <c r="GS1734" i="20"/>
  <c r="GV3197" i="20"/>
  <c r="GW2294" i="20"/>
  <c r="GP465" i="20"/>
  <c r="GP974" i="20"/>
  <c r="GS909" i="20"/>
  <c r="GP2058" i="20"/>
  <c r="GR775" i="20"/>
  <c r="GR1969" i="20"/>
  <c r="GU1152" i="20"/>
  <c r="GX3665" i="20"/>
  <c r="GR101" i="20"/>
  <c r="GS1982" i="20"/>
  <c r="GV56" i="20"/>
  <c r="GX9" i="20"/>
  <c r="GV136" i="20"/>
  <c r="GQ450" i="20"/>
  <c r="GQ24" i="20"/>
  <c r="GT440" i="20"/>
  <c r="GQ2640" i="20"/>
  <c r="GU89" i="20"/>
  <c r="GP2368" i="20"/>
  <c r="GX2564" i="20"/>
  <c r="GU1686" i="20"/>
  <c r="GW148" i="20"/>
  <c r="GR110" i="20"/>
  <c r="GU2731" i="20"/>
  <c r="GS3040" i="20"/>
  <c r="GT1546" i="20"/>
  <c r="GR3491" i="20"/>
  <c r="GS3207" i="20"/>
  <c r="GP3887" i="20"/>
  <c r="GT1548" i="20"/>
  <c r="GP520" i="20"/>
  <c r="GX3434" i="20"/>
  <c r="GV601" i="20"/>
  <c r="GT2622" i="20"/>
  <c r="GR1210" i="20"/>
  <c r="GQ2572" i="20"/>
  <c r="GR697" i="20"/>
  <c r="GS2860" i="20"/>
  <c r="GS2221" i="20"/>
  <c r="GU2080" i="20"/>
  <c r="GT847" i="20"/>
  <c r="GW2983" i="20"/>
  <c r="GR1567" i="20"/>
  <c r="GV3410" i="20"/>
  <c r="GP413" i="20"/>
  <c r="GT571" i="20"/>
  <c r="GU1162" i="20"/>
  <c r="GX2954" i="20"/>
  <c r="GW2464" i="20"/>
  <c r="GQ1192" i="20"/>
  <c r="GV1035" i="20"/>
  <c r="GT147" i="20"/>
  <c r="GT1059" i="20"/>
  <c r="GR1598" i="20"/>
  <c r="GU2343" i="20"/>
  <c r="GT816" i="20"/>
  <c r="GP773" i="20"/>
  <c r="GV2257" i="20"/>
  <c r="GR1812" i="20"/>
  <c r="GU2167" i="20"/>
  <c r="GP3616" i="20"/>
  <c r="GP986" i="20"/>
  <c r="GP3236" i="20"/>
  <c r="GP109" i="20"/>
  <c r="GR3615" i="20"/>
  <c r="GP1671" i="20"/>
  <c r="GP3985" i="20"/>
  <c r="GP1433" i="20"/>
  <c r="GR3900" i="20"/>
  <c r="GQ3810" i="20"/>
  <c r="GT1587" i="20"/>
  <c r="GS1066" i="20"/>
  <c r="GW332" i="20"/>
  <c r="GR3435" i="20"/>
  <c r="GU1295" i="20"/>
  <c r="GR3910" i="20"/>
  <c r="GV850" i="20"/>
  <c r="GU2669" i="20"/>
  <c r="GR3298" i="20"/>
  <c r="GQ3206" i="20"/>
  <c r="GU1995" i="20"/>
  <c r="GU1653" i="20"/>
  <c r="GQ1263" i="20"/>
  <c r="GQ3326" i="20"/>
  <c r="GW2469" i="20"/>
  <c r="GS3088" i="20"/>
  <c r="GV2242" i="20"/>
  <c r="GR883" i="20"/>
  <c r="GU1035" i="20"/>
  <c r="GX2871" i="20"/>
  <c r="GX3044" i="20"/>
  <c r="GU1195" i="20"/>
  <c r="GU3511" i="20"/>
  <c r="GS2140" i="20"/>
  <c r="GU3057" i="20"/>
  <c r="GW3568" i="20"/>
  <c r="GR1777" i="20"/>
  <c r="GS735" i="20"/>
  <c r="GS813" i="20"/>
  <c r="GQ349" i="20"/>
  <c r="GR2032" i="20"/>
  <c r="GW460" i="20"/>
  <c r="GT1873" i="20"/>
  <c r="GU3448" i="20"/>
  <c r="GQ123" i="20"/>
  <c r="GV2653" i="20"/>
  <c r="GT3227" i="20"/>
  <c r="GW621" i="20"/>
  <c r="GP3428" i="20"/>
  <c r="GX624" i="20"/>
  <c r="GS2621" i="20"/>
  <c r="GV1116" i="20"/>
  <c r="GU2002" i="20"/>
  <c r="GP1620" i="20"/>
  <c r="GV3011" i="20"/>
  <c r="GS1759" i="20"/>
  <c r="GR1334" i="20"/>
  <c r="GP500" i="20"/>
  <c r="GW1747" i="20"/>
  <c r="GW2459" i="20"/>
  <c r="GX3575" i="20"/>
  <c r="GU3097" i="20"/>
  <c r="GQ3451" i="20"/>
  <c r="GT1217" i="20"/>
  <c r="GR2167" i="20"/>
  <c r="GQ1757" i="20"/>
  <c r="GU3527" i="20"/>
  <c r="GR3408" i="20"/>
  <c r="GT2646" i="20"/>
  <c r="GV1217" i="20"/>
  <c r="GQ3204" i="20"/>
  <c r="GQ2875" i="20"/>
  <c r="GP1773" i="20"/>
  <c r="GR2948" i="20"/>
  <c r="GR2408" i="20"/>
  <c r="GT1856" i="20"/>
  <c r="GU3285" i="20"/>
  <c r="GP2600" i="20"/>
  <c r="GP2403" i="20"/>
  <c r="GR2689" i="20"/>
  <c r="GQ2746" i="20"/>
  <c r="GU3032" i="20"/>
  <c r="GV3513" i="20"/>
  <c r="GU3492" i="20"/>
  <c r="GW3300" i="20"/>
  <c r="GX732" i="20"/>
  <c r="GR2434" i="20"/>
  <c r="GR3348" i="20"/>
  <c r="GV367" i="20"/>
  <c r="GQ405" i="20"/>
  <c r="GS603" i="20"/>
  <c r="GS2327" i="20"/>
  <c r="GS1125" i="20"/>
  <c r="GR2603" i="20"/>
  <c r="GV1967" i="20"/>
  <c r="GU1424" i="20"/>
  <c r="GS2062" i="20"/>
  <c r="GS2611" i="20"/>
  <c r="GP3747" i="20"/>
  <c r="GX772" i="20"/>
  <c r="GU2805" i="20"/>
  <c r="GQ2862" i="20"/>
  <c r="GX1395" i="20"/>
  <c r="GR3930" i="20"/>
  <c r="GS1715" i="20"/>
  <c r="GQ1783" i="20"/>
  <c r="GS3397" i="20"/>
  <c r="GS3196" i="20"/>
  <c r="GT56" i="20"/>
  <c r="GP455" i="20"/>
  <c r="GS291" i="20"/>
  <c r="GS1649" i="20"/>
  <c r="GX1973" i="20"/>
  <c r="GR1972" i="20"/>
  <c r="GR3689" i="20"/>
  <c r="GP191" i="20"/>
  <c r="GP3770" i="20"/>
  <c r="GP438" i="20"/>
  <c r="GT1840" i="20"/>
  <c r="GR2585" i="20"/>
  <c r="GS334" i="20"/>
  <c r="GQ353" i="20"/>
  <c r="GP904" i="20"/>
  <c r="GU2785" i="20"/>
  <c r="GW1435" i="20"/>
  <c r="GW1014" i="20"/>
  <c r="GX1769" i="20"/>
  <c r="GR811" i="20"/>
  <c r="GR2795" i="20"/>
  <c r="GS2699" i="20"/>
  <c r="GR1409" i="20"/>
  <c r="GV362" i="20"/>
  <c r="GR827" i="20"/>
  <c r="GT2140" i="20"/>
  <c r="GV875" i="20"/>
  <c r="GR3254" i="20"/>
  <c r="GT3156" i="20"/>
  <c r="GS1453" i="20"/>
  <c r="GX1737" i="20"/>
  <c r="GS1140" i="20"/>
  <c r="GU3377" i="20"/>
  <c r="GW1076" i="20"/>
  <c r="GW3482" i="20"/>
  <c r="GU1443" i="20"/>
  <c r="GV2452" i="20"/>
  <c r="GS329" i="20"/>
  <c r="GP1602" i="20"/>
  <c r="GW2473" i="20"/>
  <c r="GQ2216" i="20"/>
  <c r="GT1043" i="20"/>
  <c r="GX3840" i="20"/>
  <c r="GU3887" i="20"/>
  <c r="GX1267" i="20"/>
  <c r="GQ2359" i="20"/>
  <c r="GP2553" i="20"/>
  <c r="GU2604" i="20"/>
  <c r="GT2721" i="20"/>
  <c r="GR1861" i="20"/>
  <c r="GV2395" i="20"/>
  <c r="GX1833" i="20"/>
  <c r="GP1322" i="20"/>
  <c r="GQ3707" i="20"/>
  <c r="GP192" i="20"/>
  <c r="GR941" i="20"/>
  <c r="GQ1797" i="20"/>
  <c r="GP1922" i="20"/>
  <c r="GX2007" i="20"/>
  <c r="GS2219" i="20"/>
  <c r="GW1644" i="20"/>
  <c r="GX3222" i="20"/>
  <c r="GT579" i="20"/>
  <c r="GT2654" i="20"/>
  <c r="GT3152" i="20"/>
  <c r="GQ3573" i="20"/>
  <c r="GV572" i="20"/>
  <c r="GQ3499" i="20"/>
  <c r="GU708" i="20"/>
  <c r="GS3594" i="20"/>
  <c r="GV3747" i="20"/>
  <c r="GR1636" i="20"/>
  <c r="GP1141" i="20"/>
  <c r="GQ2355" i="20"/>
  <c r="GP3801" i="20"/>
  <c r="GX2316" i="20"/>
  <c r="GX2582" i="20"/>
  <c r="GQ686" i="20"/>
  <c r="GP3831" i="20"/>
  <c r="GQ3416" i="20"/>
  <c r="GV2040" i="20"/>
  <c r="GX529" i="20"/>
  <c r="GP3433" i="20"/>
  <c r="GW2127" i="20"/>
  <c r="GR124" i="20"/>
  <c r="GR1784" i="20"/>
  <c r="GP3503" i="20"/>
  <c r="GW1665" i="20"/>
  <c r="GU1200" i="20"/>
  <c r="GS3424" i="20"/>
  <c r="GQ2331" i="20"/>
  <c r="GW2082" i="20"/>
  <c r="GQ62" i="20"/>
  <c r="GQ2093" i="20"/>
  <c r="GT746" i="20"/>
  <c r="GW1951" i="20"/>
  <c r="GW1826" i="20"/>
  <c r="GU1888" i="20"/>
  <c r="GR496" i="20"/>
  <c r="GU1118" i="20"/>
  <c r="GS1837" i="20"/>
  <c r="GP3520" i="20"/>
  <c r="GT3711" i="20"/>
  <c r="GP198" i="20"/>
  <c r="GX3062" i="20"/>
  <c r="GT980" i="20"/>
  <c r="GV945" i="20"/>
  <c r="GP195" i="20"/>
  <c r="GU728" i="20"/>
  <c r="GW2958" i="20"/>
  <c r="GU2883" i="20"/>
  <c r="GV2222" i="20"/>
  <c r="GQ181" i="20"/>
  <c r="GW2446" i="20"/>
  <c r="GQ3514" i="20"/>
  <c r="GX2956" i="20"/>
  <c r="GQ2730" i="20"/>
  <c r="GR517" i="20"/>
  <c r="GX1144" i="20"/>
  <c r="GT1046" i="20"/>
  <c r="GV2122" i="20"/>
  <c r="GW3969" i="20"/>
  <c r="GV2291" i="20"/>
  <c r="GX3076" i="20"/>
  <c r="GX2314" i="20"/>
  <c r="GP1229" i="20"/>
  <c r="GU2009" i="20"/>
  <c r="GW1345" i="20"/>
  <c r="GV1579" i="20"/>
  <c r="GW1421" i="20"/>
  <c r="GX2199" i="20"/>
  <c r="GX2342" i="20"/>
  <c r="GW1824" i="20"/>
  <c r="GR3729" i="20"/>
  <c r="GV2837" i="20"/>
  <c r="GV1232" i="20"/>
  <c r="GQ3769" i="20"/>
  <c r="GV3650" i="20"/>
  <c r="GU2837" i="20"/>
  <c r="GP3007" i="20"/>
  <c r="GV3062" i="20"/>
  <c r="GT896" i="20"/>
  <c r="GX1526" i="20"/>
  <c r="GP71" i="20"/>
  <c r="GW3652" i="20"/>
  <c r="GP2046" i="20"/>
  <c r="GR2035" i="20"/>
  <c r="GT2333" i="20"/>
  <c r="GW1851" i="20"/>
  <c r="GQ53" i="20"/>
  <c r="GR3102" i="20"/>
  <c r="GP1168" i="20"/>
  <c r="GW3140" i="20"/>
  <c r="GT3828" i="20"/>
  <c r="GT693" i="20"/>
  <c r="GV3608" i="20"/>
  <c r="GX939" i="20"/>
  <c r="GR2363" i="20"/>
  <c r="GT83" i="20"/>
  <c r="GV3882" i="20"/>
  <c r="GQ1564" i="20"/>
  <c r="GX670" i="20"/>
  <c r="GQ138" i="20"/>
  <c r="GR760" i="20"/>
  <c r="GU3645" i="20"/>
  <c r="GQ63" i="20"/>
  <c r="GP2623" i="20"/>
  <c r="GU3214" i="20"/>
  <c r="GU3470" i="20"/>
  <c r="GR138" i="20"/>
  <c r="GX3842" i="20"/>
  <c r="GT387" i="20"/>
  <c r="GQ1085" i="20"/>
  <c r="GR1084" i="20"/>
  <c r="GV586" i="20"/>
  <c r="GX3354" i="20"/>
  <c r="GS1600" i="20"/>
  <c r="GS729" i="20"/>
  <c r="GX3696" i="20"/>
  <c r="GU3816" i="20"/>
  <c r="GR489" i="20"/>
  <c r="GX3922" i="20"/>
  <c r="GT126" i="20"/>
  <c r="GS1832" i="20"/>
  <c r="GR1932" i="20"/>
  <c r="GU2692" i="20"/>
  <c r="GP3538" i="20"/>
  <c r="GP3693" i="20"/>
  <c r="GX2348" i="20"/>
  <c r="GQ1122" i="20"/>
  <c r="GP3999" i="20"/>
  <c r="GX1653" i="20"/>
  <c r="GP1148" i="20"/>
  <c r="GR2306" i="20"/>
  <c r="GX2568" i="20"/>
  <c r="GX3939" i="20"/>
  <c r="GP119" i="20"/>
  <c r="GQ3436" i="20"/>
  <c r="GW2344" i="20"/>
  <c r="GP3678" i="20"/>
  <c r="GR2100" i="20"/>
  <c r="GP1607" i="20"/>
  <c r="GT2834" i="20"/>
  <c r="GU698" i="20"/>
  <c r="GU537" i="20"/>
  <c r="GR3135" i="20"/>
  <c r="GP3902" i="20"/>
  <c r="GR2409" i="20"/>
  <c r="GS21" i="20"/>
  <c r="GV3628" i="20"/>
  <c r="GX693" i="20"/>
  <c r="GS2603" i="20"/>
  <c r="GS1990" i="20"/>
  <c r="GS301" i="20"/>
  <c r="GU3406" i="20"/>
  <c r="GU1380" i="20"/>
  <c r="GP2621" i="20"/>
  <c r="GQ262" i="20"/>
  <c r="GW1957" i="20"/>
  <c r="GT3637" i="20"/>
  <c r="GV438" i="20"/>
  <c r="GP1614" i="20"/>
  <c r="GW371" i="20"/>
  <c r="GT1189" i="20"/>
  <c r="GS461" i="20"/>
  <c r="GP2131" i="20"/>
  <c r="GX846" i="20"/>
  <c r="GV214" i="20"/>
  <c r="GQ2115" i="20"/>
  <c r="GV3297" i="20"/>
  <c r="GR497" i="20"/>
  <c r="GW3557" i="20"/>
  <c r="GV2777" i="20"/>
  <c r="GW1859" i="20"/>
  <c r="GQ90" i="20"/>
  <c r="GW2408" i="20"/>
  <c r="GW789" i="20"/>
  <c r="GR819" i="20"/>
  <c r="GW831" i="20"/>
  <c r="GR184" i="20"/>
  <c r="GS1616" i="20"/>
  <c r="GT892" i="20"/>
  <c r="GP2762" i="20"/>
  <c r="GP2482" i="20"/>
  <c r="GR1454" i="20"/>
  <c r="GS2696" i="20"/>
  <c r="GT2238" i="20"/>
  <c r="GS236" i="20"/>
  <c r="GT505" i="20"/>
  <c r="GT2807" i="20"/>
  <c r="GS1316" i="20"/>
  <c r="GX458" i="20"/>
  <c r="GT1240" i="20"/>
  <c r="GR3406" i="20"/>
  <c r="GX825" i="20"/>
  <c r="GP1221" i="20"/>
  <c r="GV2013" i="20"/>
  <c r="GP3468" i="20"/>
  <c r="GX3111" i="20"/>
  <c r="GU969" i="20"/>
  <c r="GT3444" i="20"/>
  <c r="GQ3654" i="20"/>
  <c r="GS3341" i="20"/>
  <c r="GV2508" i="20"/>
  <c r="GR2273" i="20"/>
  <c r="GX3519" i="20"/>
  <c r="GV220" i="20"/>
  <c r="GQ72" i="20"/>
  <c r="GX3403" i="20"/>
  <c r="GP797" i="20"/>
  <c r="GS367" i="20"/>
  <c r="GV3738" i="20"/>
  <c r="GW1399" i="20"/>
  <c r="GS3053" i="20"/>
  <c r="GP1529" i="20"/>
  <c r="GV3926" i="20"/>
  <c r="GR3945" i="20"/>
  <c r="GR3329" i="20"/>
  <c r="GW3569" i="20"/>
  <c r="GV926" i="20"/>
  <c r="GU24" i="20"/>
  <c r="GW704" i="20"/>
  <c r="GQ1293" i="20"/>
  <c r="GQ3229" i="20"/>
  <c r="GR1704" i="20"/>
  <c r="GQ3504" i="20"/>
  <c r="GT680" i="20"/>
  <c r="GP1398" i="20"/>
  <c r="GS23" i="20"/>
  <c r="GV2636" i="20"/>
  <c r="GT1912" i="20"/>
  <c r="GT1550" i="20"/>
  <c r="GR276" i="20"/>
  <c r="GW75" i="20"/>
  <c r="GT1850" i="20"/>
  <c r="GP2527" i="20"/>
  <c r="GP3467" i="20"/>
  <c r="GW762" i="20"/>
  <c r="GQ3495" i="20"/>
  <c r="GP2005" i="20"/>
  <c r="GP3554" i="20"/>
  <c r="GP364" i="20"/>
  <c r="GW3372" i="20"/>
  <c r="GP640" i="20"/>
  <c r="GQ1344" i="20"/>
  <c r="GQ1526" i="20"/>
  <c r="GW716" i="20"/>
  <c r="GT574" i="20"/>
  <c r="GW419" i="20"/>
  <c r="GT1600" i="20"/>
  <c r="GU170" i="20"/>
  <c r="GW3005" i="20"/>
  <c r="GU745" i="20"/>
  <c r="GS1518" i="20"/>
  <c r="GW2952" i="20"/>
  <c r="GS2333" i="20"/>
  <c r="GX3247" i="20"/>
  <c r="GV2927" i="20"/>
  <c r="GV502" i="20"/>
  <c r="GW2874" i="20"/>
  <c r="GR3613" i="20"/>
  <c r="GU2347" i="20"/>
  <c r="GU3727" i="20"/>
  <c r="GW346" i="20"/>
  <c r="GT631" i="20"/>
  <c r="GU1837" i="20"/>
  <c r="GW125" i="20"/>
  <c r="GS1874" i="20"/>
  <c r="GW734" i="20"/>
  <c r="GX2058" i="20"/>
  <c r="GV857" i="20"/>
  <c r="GQ3406" i="20"/>
  <c r="GT3193" i="20"/>
  <c r="GR2060" i="20"/>
  <c r="GT3016" i="20"/>
  <c r="GP846" i="20"/>
  <c r="GV869" i="20"/>
  <c r="GT3055" i="20"/>
  <c r="GP1669" i="20"/>
  <c r="GW3398" i="20"/>
  <c r="GQ1653" i="20"/>
  <c r="GW95" i="20"/>
  <c r="GT287" i="20"/>
  <c r="GW1842" i="20"/>
  <c r="GQ1627" i="20"/>
  <c r="GS2143" i="20"/>
  <c r="GP3013" i="20"/>
  <c r="GU3446" i="20"/>
  <c r="GP2986" i="20"/>
  <c r="GX501" i="20"/>
  <c r="GR1778" i="20"/>
  <c r="GV908" i="20"/>
  <c r="GR1699" i="20"/>
  <c r="GV802" i="20"/>
  <c r="GU453" i="20"/>
  <c r="GU2626" i="20"/>
  <c r="GW1305" i="20"/>
  <c r="GS1732" i="20"/>
  <c r="GP951" i="20"/>
  <c r="GU884" i="20"/>
  <c r="GR3429" i="20"/>
  <c r="GT1128" i="20"/>
  <c r="GR1502" i="20"/>
  <c r="GQ192" i="20"/>
  <c r="GU3026" i="20"/>
  <c r="GR2460" i="20"/>
  <c r="GS1672" i="20"/>
  <c r="GW1172" i="20"/>
  <c r="GU1140" i="20"/>
  <c r="GR1045" i="20"/>
  <c r="GQ3038" i="20"/>
  <c r="GW1857" i="20"/>
  <c r="GP1156" i="20"/>
  <c r="GV1935" i="20"/>
  <c r="GU1017" i="20"/>
  <c r="GP3856" i="20"/>
  <c r="GT3530" i="20"/>
  <c r="GX733" i="20"/>
  <c r="GR3051" i="20"/>
  <c r="GP458" i="20"/>
  <c r="GU2602" i="20"/>
  <c r="GS1259" i="20"/>
  <c r="GR2223" i="20"/>
  <c r="GW4002" i="20"/>
  <c r="GV3498" i="20"/>
  <c r="GW1937" i="20"/>
  <c r="GW3299" i="20"/>
  <c r="GQ3743" i="20"/>
  <c r="GS1574" i="20"/>
  <c r="GV2546" i="20"/>
  <c r="GW3854" i="20"/>
  <c r="GX953" i="20"/>
  <c r="GP31" i="20"/>
  <c r="GS2957" i="20"/>
  <c r="GX2285" i="20"/>
  <c r="GV3933" i="20"/>
  <c r="GT3575" i="20"/>
  <c r="GV485" i="20"/>
  <c r="GP3695" i="20"/>
  <c r="GT2608" i="20"/>
  <c r="GU2644" i="20"/>
  <c r="GX1034" i="20"/>
  <c r="GU1071" i="20"/>
  <c r="GT111" i="20"/>
  <c r="GQ2482" i="20"/>
  <c r="GS3766" i="20"/>
  <c r="GP3303" i="20"/>
  <c r="GW2423" i="20"/>
  <c r="GV1537" i="20"/>
  <c r="GX2359" i="20"/>
  <c r="GS2042" i="20"/>
  <c r="GU1194" i="20"/>
  <c r="GP498" i="20"/>
  <c r="GU1417" i="20"/>
  <c r="GV2239" i="20"/>
  <c r="GS409" i="20"/>
  <c r="GX1587" i="20"/>
  <c r="GS1378" i="20"/>
  <c r="GV3477" i="20"/>
  <c r="GT1750" i="20"/>
  <c r="GQ3859" i="20"/>
  <c r="GS1785" i="20"/>
  <c r="GS300" i="20"/>
  <c r="GU1975" i="20"/>
  <c r="GQ487" i="20"/>
  <c r="GS1149" i="20"/>
  <c r="GP3496" i="20"/>
  <c r="GX2024" i="20"/>
  <c r="GW2831" i="20"/>
  <c r="GS3896" i="20"/>
  <c r="GQ442" i="20"/>
  <c r="GU2154" i="20"/>
  <c r="GQ2767" i="20"/>
  <c r="GX2485" i="20"/>
  <c r="GV2011" i="20"/>
  <c r="GX1185" i="20"/>
  <c r="GX2675" i="20"/>
  <c r="GS2684" i="20"/>
  <c r="GP958" i="20"/>
  <c r="GU2231" i="20"/>
  <c r="GR28" i="20"/>
  <c r="GQ3129" i="20"/>
  <c r="GR149" i="20"/>
  <c r="GU3383" i="20"/>
  <c r="GV2905" i="20"/>
  <c r="GX3463" i="20"/>
  <c r="GV958" i="20"/>
  <c r="GR2499" i="20"/>
  <c r="GR3675" i="20"/>
  <c r="GP1496" i="20"/>
  <c r="GQ1676" i="20"/>
  <c r="GR1898" i="20"/>
  <c r="GR1555" i="20"/>
  <c r="GT1436" i="20"/>
  <c r="GR660" i="20"/>
  <c r="GQ2071" i="20"/>
  <c r="GX227" i="20"/>
  <c r="GV1335" i="20"/>
  <c r="GX2901" i="20"/>
  <c r="GQ3537" i="20"/>
  <c r="GR301" i="20"/>
  <c r="GU2878" i="20"/>
  <c r="GV2618" i="20"/>
  <c r="GS3161" i="20"/>
  <c r="GU3308" i="20"/>
  <c r="GW1884" i="20"/>
  <c r="GW2772" i="20"/>
  <c r="GW1804" i="20"/>
  <c r="GT1842" i="20"/>
  <c r="GP2537" i="20"/>
  <c r="GW1836" i="20"/>
  <c r="GP3793" i="20"/>
  <c r="GS696" i="20"/>
  <c r="GR1274" i="20"/>
  <c r="GR3380" i="20"/>
  <c r="GR2144" i="20"/>
  <c r="GV3467" i="20"/>
  <c r="GV3594" i="20"/>
  <c r="GQ2248" i="20"/>
  <c r="GU894" i="20"/>
  <c r="GQ3695" i="20"/>
  <c r="GT3412" i="20"/>
  <c r="GW2554" i="20"/>
  <c r="GS2016" i="20"/>
  <c r="GR1730" i="20"/>
  <c r="GP3814" i="20"/>
  <c r="GW32" i="20"/>
  <c r="GW3452" i="20"/>
  <c r="GT374" i="20"/>
  <c r="GU1572" i="20"/>
  <c r="GQ623" i="20"/>
  <c r="GS2953" i="20"/>
  <c r="GU2994" i="20"/>
  <c r="GQ995" i="20"/>
  <c r="GT769" i="20"/>
  <c r="GR1583" i="20"/>
  <c r="GV2724" i="20"/>
  <c r="GQ584" i="20"/>
  <c r="GW872" i="20"/>
  <c r="GT3324" i="20"/>
  <c r="GU2989" i="20"/>
  <c r="GQ3111" i="20"/>
  <c r="GR2087" i="20"/>
  <c r="GW3914" i="20"/>
  <c r="GQ2342" i="20"/>
  <c r="GU1327" i="20"/>
  <c r="GW240" i="20"/>
  <c r="GT929" i="20"/>
  <c r="GT2455" i="20"/>
  <c r="GS1220" i="20"/>
  <c r="GQ3639" i="20"/>
  <c r="GR1890" i="20"/>
  <c r="GQ1909" i="20"/>
  <c r="GR432" i="20"/>
  <c r="GR1081" i="20"/>
  <c r="GP591" i="20"/>
  <c r="GW1420" i="20"/>
  <c r="GV560" i="20"/>
  <c r="GT2990" i="20"/>
  <c r="GT756" i="20"/>
  <c r="GT3287" i="20"/>
  <c r="GS1999" i="20"/>
  <c r="GR1390" i="20"/>
  <c r="GP3306" i="20"/>
  <c r="GP204" i="20"/>
  <c r="GP2123" i="20"/>
  <c r="GV1126" i="20"/>
  <c r="GW3401" i="20"/>
  <c r="GT1180" i="20"/>
  <c r="GX1981" i="20"/>
  <c r="GQ2817" i="20"/>
  <c r="GV394" i="20"/>
  <c r="GT2981" i="20"/>
  <c r="GX1048" i="20"/>
  <c r="GW2231" i="20"/>
  <c r="GV75" i="20"/>
  <c r="GX2090" i="20"/>
  <c r="GS2009" i="20"/>
  <c r="GW1629" i="20"/>
  <c r="GR2938" i="20"/>
  <c r="GW2559" i="20"/>
  <c r="GQ2083" i="20"/>
  <c r="GX1869" i="20"/>
  <c r="GR1422" i="20"/>
  <c r="GS1951" i="20"/>
  <c r="GP2766" i="20"/>
  <c r="GU2240" i="20"/>
  <c r="GU2707" i="20"/>
  <c r="GV2738" i="20"/>
  <c r="GU2593" i="20"/>
  <c r="GS3267" i="20"/>
  <c r="GS3991" i="20"/>
  <c r="GT2655" i="20"/>
  <c r="GV194" i="20"/>
  <c r="GW3217" i="20"/>
  <c r="GP1101" i="20"/>
  <c r="GS955" i="20"/>
  <c r="GV1807" i="20"/>
  <c r="GT1333" i="20"/>
  <c r="GR1765" i="20"/>
  <c r="GR874" i="20"/>
  <c r="GX657" i="20"/>
  <c r="GP1758" i="20"/>
  <c r="GS1598" i="20"/>
  <c r="GW293" i="20"/>
  <c r="GR1396" i="20"/>
  <c r="GT2512" i="20"/>
  <c r="GP843" i="20"/>
  <c r="GW1068" i="20"/>
  <c r="GX3623" i="20"/>
  <c r="GR2933" i="20"/>
  <c r="GU1138" i="20"/>
  <c r="GU237" i="20"/>
  <c r="GR2544" i="20"/>
  <c r="GT2011" i="20"/>
  <c r="GP1481" i="20"/>
  <c r="GQ3674" i="20"/>
  <c r="GW1117" i="20"/>
  <c r="GT1586" i="20"/>
  <c r="GV3454" i="20"/>
  <c r="GX1731" i="20"/>
  <c r="GS2385" i="20"/>
  <c r="GQ1788" i="20"/>
  <c r="GT3377" i="20"/>
  <c r="GW1802" i="20"/>
  <c r="GR2176" i="20"/>
  <c r="GR2632" i="20"/>
  <c r="GW325" i="20"/>
  <c r="GT1561" i="20"/>
  <c r="GR1751" i="20"/>
  <c r="GS3073" i="20"/>
  <c r="GR2664" i="20"/>
  <c r="GX2998" i="20"/>
  <c r="GX1302" i="20"/>
  <c r="GP2075" i="20"/>
  <c r="GU2309" i="20"/>
  <c r="GQ557" i="20"/>
  <c r="GR1954" i="20"/>
  <c r="GR518" i="20"/>
  <c r="GR1612" i="20"/>
  <c r="GW2058" i="20"/>
  <c r="GR1916" i="20"/>
  <c r="GT2301" i="20"/>
  <c r="GV2218" i="20"/>
  <c r="GW91" i="20"/>
  <c r="GX1063" i="20"/>
  <c r="GV1399" i="20"/>
  <c r="GT2892" i="20"/>
  <c r="GR1656" i="20"/>
  <c r="GV1665" i="20"/>
  <c r="GQ2557" i="20"/>
  <c r="GT1678" i="20"/>
  <c r="GP2911" i="20"/>
  <c r="GX299" i="20"/>
  <c r="GU3909" i="20"/>
  <c r="GS1664" i="20"/>
  <c r="GR4003" i="20"/>
  <c r="GV1315" i="20"/>
  <c r="GV1191" i="20"/>
  <c r="GV2995" i="20"/>
  <c r="GQ1822" i="20"/>
  <c r="GQ610" i="20"/>
  <c r="GQ841" i="20"/>
  <c r="GX2729" i="20"/>
  <c r="GR3356" i="20"/>
  <c r="GP2146" i="20"/>
  <c r="GP337" i="20"/>
  <c r="GR401" i="20"/>
  <c r="GR431" i="20"/>
  <c r="GU1435" i="20"/>
  <c r="GS2854" i="20"/>
  <c r="GU2415" i="20"/>
  <c r="GV271" i="20"/>
  <c r="GR1038" i="20"/>
  <c r="GV2593" i="20"/>
  <c r="GT3173" i="20"/>
  <c r="GW34" i="20"/>
  <c r="GT984" i="20"/>
  <c r="GQ3596" i="20"/>
  <c r="GP115" i="20"/>
  <c r="GW2026" i="20"/>
  <c r="GV2536" i="20"/>
  <c r="GX826" i="20"/>
  <c r="GR44" i="20"/>
  <c r="GP336" i="20"/>
  <c r="GX2132" i="20"/>
  <c r="GP3156" i="20"/>
  <c r="GW3130" i="20"/>
  <c r="GW2918" i="20"/>
  <c r="GV232" i="20"/>
  <c r="GT1116" i="20"/>
  <c r="GU3826" i="20"/>
  <c r="GP1635" i="20"/>
  <c r="GS1639" i="20"/>
  <c r="GP880" i="20"/>
  <c r="GU3863" i="20"/>
  <c r="GV876" i="20"/>
  <c r="GR3222" i="20"/>
  <c r="GW3020" i="20"/>
  <c r="GX2259" i="20"/>
  <c r="GQ1987" i="20"/>
  <c r="GW2655" i="20"/>
  <c r="GR2519" i="20"/>
  <c r="GQ2702" i="20"/>
  <c r="GP704" i="20"/>
  <c r="GS3747" i="20"/>
  <c r="GQ1590" i="20"/>
  <c r="GP3626" i="20"/>
  <c r="GS2735" i="20"/>
  <c r="GQ2136" i="20"/>
  <c r="GS550" i="20"/>
  <c r="GT508" i="20"/>
  <c r="GU468" i="20"/>
  <c r="GQ84" i="20"/>
  <c r="GS1479" i="20"/>
  <c r="GQ3466" i="20"/>
  <c r="GV3420" i="20"/>
  <c r="GU2810" i="20"/>
  <c r="GP2216" i="20"/>
  <c r="GW3810" i="20"/>
  <c r="GU1007" i="20"/>
  <c r="GQ2245" i="20"/>
  <c r="GP1258" i="20"/>
  <c r="GS169" i="20"/>
  <c r="GU2469" i="20"/>
  <c r="GW220" i="20"/>
  <c r="GX3959" i="20"/>
  <c r="GQ1643" i="20"/>
  <c r="GS3981" i="20"/>
  <c r="GT369" i="20"/>
  <c r="GU2584" i="20"/>
  <c r="GR2386" i="20"/>
  <c r="GT933" i="20"/>
  <c r="GP1996" i="20"/>
  <c r="GU179" i="20"/>
  <c r="GV374" i="20"/>
  <c r="GP2924" i="20"/>
  <c r="GW653" i="20"/>
  <c r="GV1396" i="20"/>
  <c r="GT253" i="20"/>
  <c r="GW3405" i="20"/>
  <c r="GU2033" i="20"/>
  <c r="GX3627" i="20"/>
  <c r="GX3173" i="20"/>
  <c r="GR1486" i="20"/>
  <c r="GT3329" i="20"/>
  <c r="GU3331" i="20"/>
  <c r="GW560" i="20"/>
  <c r="GR273" i="20"/>
  <c r="GR889" i="20"/>
  <c r="GQ1577" i="20"/>
  <c r="GR1063" i="20"/>
  <c r="GQ3161" i="20"/>
  <c r="GX2891" i="20"/>
  <c r="GU3412" i="20"/>
  <c r="GW2377" i="20"/>
  <c r="GS1191" i="20"/>
  <c r="GU2718" i="20"/>
  <c r="GR1887" i="20"/>
  <c r="GV3537" i="20"/>
  <c r="GQ1051" i="20"/>
  <c r="GS1234" i="20"/>
  <c r="GW552" i="20"/>
  <c r="GW2816" i="20"/>
  <c r="GP2591" i="20"/>
  <c r="GT58" i="20"/>
  <c r="GU2775" i="20"/>
  <c r="GU2191" i="20"/>
  <c r="GX838" i="20"/>
  <c r="GU2943" i="20"/>
  <c r="GV674" i="20"/>
  <c r="GW865" i="20"/>
  <c r="GS1491" i="20"/>
  <c r="GT421" i="20"/>
  <c r="GQ3755" i="20"/>
  <c r="GP3347" i="20"/>
  <c r="GX3156" i="20"/>
  <c r="GT2076" i="20"/>
  <c r="GU3142" i="20"/>
  <c r="GR2412" i="20"/>
  <c r="GX821" i="20"/>
  <c r="GS118" i="20"/>
  <c r="GV1661" i="20"/>
  <c r="GS2763" i="20"/>
  <c r="GS3515" i="20"/>
  <c r="GX1499" i="20"/>
  <c r="GW1658" i="20"/>
  <c r="GX2983" i="20"/>
  <c r="GV1184" i="20"/>
  <c r="GW849" i="20"/>
  <c r="GT1034" i="20"/>
  <c r="GS1881" i="20"/>
  <c r="GP316" i="20"/>
  <c r="GT1028" i="20"/>
  <c r="GS1808" i="20"/>
  <c r="GQ711" i="20"/>
  <c r="GW658" i="20"/>
  <c r="GW3340" i="20"/>
  <c r="GX434" i="20"/>
  <c r="GU578" i="20"/>
  <c r="GW818" i="20"/>
  <c r="GP3448" i="20"/>
  <c r="GT3045" i="20"/>
  <c r="GW2261" i="20"/>
  <c r="GW3740" i="20"/>
  <c r="GX2201" i="20"/>
  <c r="GW690" i="20"/>
  <c r="GU1107" i="20"/>
  <c r="GT1135" i="20"/>
  <c r="GP3772" i="20"/>
  <c r="GU1136" i="20"/>
  <c r="GR1016" i="20"/>
  <c r="GR327" i="20"/>
  <c r="GS3163" i="20"/>
  <c r="GV575" i="20"/>
  <c r="GW2421" i="20"/>
  <c r="GR2307" i="20"/>
  <c r="GX3957" i="20"/>
  <c r="GW255" i="20"/>
  <c r="GV1112" i="20"/>
  <c r="GV2952" i="20"/>
  <c r="GR1714" i="20"/>
  <c r="GW2271" i="20"/>
  <c r="GS2347" i="20"/>
  <c r="GX3816" i="20"/>
  <c r="GR1179" i="20"/>
  <c r="GP162" i="20"/>
  <c r="GP2793" i="20"/>
  <c r="GQ37" i="20"/>
  <c r="GU847" i="20"/>
  <c r="GV2161" i="20"/>
  <c r="GV2666" i="20"/>
  <c r="GQ2125" i="20"/>
  <c r="GW1895" i="20"/>
  <c r="GW2166" i="20"/>
  <c r="GU2174" i="20"/>
  <c r="GT3192" i="20"/>
  <c r="GR3827" i="20"/>
  <c r="GU3701" i="20"/>
  <c r="GU548" i="20"/>
  <c r="GX724" i="20"/>
  <c r="GU1070" i="20"/>
  <c r="GU3627" i="20"/>
  <c r="GS2053" i="20"/>
  <c r="GU2503" i="20"/>
  <c r="GP1162" i="20"/>
  <c r="GP3223" i="20"/>
  <c r="GS2086" i="20"/>
  <c r="GT183" i="20"/>
  <c r="GS1573" i="20"/>
  <c r="GW3657" i="20"/>
  <c r="GX983" i="20"/>
  <c r="GQ286" i="20"/>
  <c r="GR1268" i="20"/>
  <c r="GQ2595" i="20"/>
  <c r="GV1471" i="20"/>
  <c r="GR3807" i="20"/>
  <c r="GX1248" i="20"/>
  <c r="GT1531" i="20"/>
  <c r="GQ787" i="20"/>
  <c r="GR2748" i="20"/>
  <c r="GQ2350" i="20"/>
  <c r="GQ1220" i="20"/>
  <c r="GR2432" i="20"/>
  <c r="GU532" i="20"/>
  <c r="GX1941" i="20"/>
  <c r="GW3833" i="20"/>
  <c r="GV2255" i="20"/>
  <c r="GW2798" i="20"/>
  <c r="GW1252" i="20"/>
  <c r="GS371" i="20"/>
  <c r="GX3202" i="20"/>
  <c r="GR1817" i="20"/>
  <c r="GQ1978" i="20"/>
  <c r="GV1454" i="20"/>
  <c r="GS528" i="20"/>
  <c r="GX2031" i="20"/>
  <c r="GR3898" i="20"/>
  <c r="GQ3114" i="20"/>
  <c r="GW2420" i="20"/>
  <c r="GV2732" i="20"/>
  <c r="GU552" i="20"/>
  <c r="GR429" i="20"/>
  <c r="GQ2794" i="20"/>
  <c r="GS2997" i="20"/>
  <c r="GW3565" i="20"/>
  <c r="GT3328" i="20"/>
  <c r="GT678" i="20"/>
  <c r="GP2178" i="20"/>
  <c r="GS1351" i="20"/>
  <c r="GP716" i="20"/>
  <c r="GX3207" i="20"/>
  <c r="GP1184" i="20"/>
  <c r="GR3212" i="20"/>
  <c r="GU276" i="20"/>
  <c r="GX3446" i="20"/>
  <c r="GX3160" i="20"/>
  <c r="GT2982" i="20"/>
  <c r="GU1492" i="20"/>
  <c r="GP1685" i="20"/>
  <c r="GQ3355" i="20"/>
  <c r="GR94" i="20"/>
  <c r="GX3942" i="20"/>
  <c r="GR3730" i="20"/>
  <c r="GR2554" i="20"/>
  <c r="GR877" i="20"/>
  <c r="GP2074" i="20"/>
  <c r="GV2270" i="20"/>
  <c r="GV2502" i="20"/>
  <c r="GW3425" i="20"/>
  <c r="GX2620" i="20"/>
  <c r="GR3085" i="20"/>
  <c r="GT1825" i="20"/>
  <c r="GR3660" i="20"/>
  <c r="GR3249" i="20"/>
  <c r="GS3291" i="20"/>
  <c r="GV571" i="20"/>
  <c r="GX2094" i="20"/>
  <c r="GR569" i="20"/>
  <c r="GU1276" i="20"/>
  <c r="GT2227" i="20"/>
  <c r="GQ3131" i="20"/>
  <c r="GR1108" i="20"/>
  <c r="GU3441" i="20"/>
  <c r="GU425" i="20"/>
  <c r="GU3566" i="20"/>
  <c r="GQ251" i="20"/>
  <c r="GV2988" i="20"/>
  <c r="L6" i="10"/>
  <c r="GX2716" i="20"/>
  <c r="GX723" i="20"/>
  <c r="GW2187" i="20"/>
  <c r="GV1424" i="20"/>
  <c r="GX337" i="20"/>
  <c r="GX1831" i="20"/>
  <c r="GS54" i="20"/>
  <c r="GX1339" i="20"/>
  <c r="GT2195" i="20"/>
  <c r="GQ2396" i="20"/>
  <c r="GV306" i="20"/>
  <c r="GT3167" i="20"/>
  <c r="GR1460" i="20"/>
  <c r="GV1443" i="20"/>
  <c r="GX2504" i="20"/>
  <c r="GP3229" i="20"/>
  <c r="GR3968" i="20"/>
  <c r="GR3094" i="20"/>
  <c r="GP1552" i="20"/>
  <c r="GV1390" i="20"/>
  <c r="GU1566" i="20"/>
  <c r="GQ3166" i="20"/>
  <c r="GS3400" i="20"/>
  <c r="GQ2527" i="20"/>
  <c r="GX3191" i="20"/>
  <c r="GT682" i="20"/>
  <c r="GT2978" i="20"/>
  <c r="GT1651" i="20"/>
  <c r="GR2303" i="20"/>
  <c r="GX1017" i="20"/>
  <c r="GW2549" i="20"/>
  <c r="GT2064" i="20"/>
  <c r="GT2262" i="20"/>
  <c r="GP1934" i="20"/>
  <c r="GS1416" i="20"/>
  <c r="GV2849" i="20"/>
  <c r="GT2570" i="20"/>
  <c r="GU3646" i="20"/>
  <c r="GP1390" i="20"/>
  <c r="GP1872" i="20"/>
  <c r="GR2658" i="20"/>
  <c r="GU1618" i="20"/>
  <c r="GS3605" i="20"/>
  <c r="GQ1197" i="20"/>
  <c r="GU1777" i="20"/>
  <c r="GX871" i="20"/>
  <c r="GR1593" i="20"/>
  <c r="GW3319" i="20"/>
  <c r="GX143" i="20"/>
  <c r="GV3856" i="20"/>
  <c r="GU3165" i="20"/>
  <c r="GR2577" i="20"/>
  <c r="GT2275" i="20"/>
  <c r="GP2841" i="20"/>
  <c r="GT2073" i="20"/>
  <c r="GP1895" i="20"/>
  <c r="GR1915" i="20"/>
  <c r="GS1247" i="20"/>
  <c r="GV671" i="20"/>
  <c r="GW3649" i="20"/>
  <c r="GX2509" i="20"/>
  <c r="GS1444" i="20"/>
  <c r="GT2141" i="20"/>
  <c r="GQ135" i="20"/>
  <c r="GX1076" i="20"/>
  <c r="GT34" i="20"/>
  <c r="GP2256" i="20"/>
  <c r="GV1532" i="20"/>
  <c r="GV376" i="20"/>
  <c r="GS500" i="20"/>
  <c r="GV1542" i="20"/>
  <c r="GT2234" i="20"/>
  <c r="GT410" i="20"/>
  <c r="GX256" i="20"/>
  <c r="GU831" i="20"/>
  <c r="GW3479" i="20"/>
  <c r="GT3095" i="20"/>
  <c r="GR1595" i="20"/>
  <c r="GS1059" i="20"/>
  <c r="GW3303" i="20"/>
  <c r="GV2420" i="20"/>
  <c r="GR1639" i="20"/>
  <c r="GW3058" i="20"/>
  <c r="GQ3215" i="20"/>
  <c r="GP891" i="20"/>
  <c r="GV252" i="20"/>
  <c r="GX2930" i="20"/>
  <c r="GQ3254" i="20"/>
  <c r="GQ8" i="20"/>
  <c r="GV823" i="20"/>
  <c r="GW1844" i="20"/>
  <c r="GQ978" i="20"/>
  <c r="GR3593" i="20"/>
  <c r="GS517" i="20"/>
  <c r="GV1994" i="20"/>
  <c r="GV3496" i="20"/>
  <c r="GQ1905" i="20"/>
  <c r="GS2428" i="20"/>
  <c r="GU3311" i="20"/>
  <c r="GP2785" i="20"/>
  <c r="GQ1522" i="20"/>
  <c r="GQ2493" i="20"/>
  <c r="GT394" i="20"/>
  <c r="GR2713" i="20"/>
  <c r="GS1373" i="20"/>
  <c r="GR3656" i="20"/>
  <c r="GV2312" i="20"/>
  <c r="GW1800" i="20"/>
  <c r="GS839" i="20"/>
  <c r="GU1069" i="20"/>
  <c r="GS2796" i="20"/>
  <c r="GQ2955" i="20"/>
  <c r="GV2953" i="20"/>
  <c r="GR2269" i="20"/>
  <c r="GW1170" i="20"/>
  <c r="GX1515" i="20"/>
  <c r="GU1698" i="20"/>
  <c r="GS1217" i="20"/>
  <c r="GT2069" i="20"/>
  <c r="GU2301" i="20"/>
  <c r="GX807" i="20"/>
  <c r="GQ1765" i="20"/>
  <c r="GR2465" i="20"/>
  <c r="GT2449" i="20"/>
  <c r="GW1901" i="20"/>
  <c r="GW812" i="20"/>
  <c r="GV3811" i="20"/>
  <c r="GQ2430" i="20"/>
  <c r="GS3914" i="20"/>
  <c r="GX919" i="20"/>
  <c r="GV222" i="20"/>
  <c r="GT43" i="20"/>
  <c r="GV3791" i="20"/>
  <c r="GP3605" i="20"/>
  <c r="GP2874" i="20"/>
  <c r="GP3139" i="20"/>
  <c r="GP405" i="20"/>
  <c r="GS1966" i="20"/>
  <c r="GT1466" i="20"/>
  <c r="GX1730" i="20"/>
  <c r="GR2957" i="20"/>
  <c r="GT3142" i="20"/>
  <c r="GV2271" i="20"/>
  <c r="GU1971" i="20"/>
  <c r="GW451" i="20"/>
  <c r="GQ655" i="20"/>
  <c r="GU660" i="20"/>
  <c r="GW3831" i="20"/>
  <c r="GX1535" i="20"/>
  <c r="GX960" i="20"/>
  <c r="GS2561" i="20"/>
  <c r="GS2315" i="20"/>
  <c r="GP808" i="20"/>
  <c r="GS2985" i="20"/>
  <c r="GU3681" i="20"/>
  <c r="GW3575" i="20"/>
  <c r="GU3903" i="20"/>
  <c r="GQ3292" i="20"/>
  <c r="GV1089" i="20"/>
  <c r="GR3092" i="20"/>
  <c r="GT1982" i="20"/>
  <c r="GT1422" i="20"/>
  <c r="GR1745" i="20"/>
  <c r="GW1288" i="20"/>
  <c r="GV3256" i="20"/>
  <c r="GU2932" i="20"/>
  <c r="GS1958" i="20"/>
  <c r="GS1410" i="20"/>
  <c r="GR2892" i="20"/>
  <c r="GW3326" i="20"/>
  <c r="GU2294" i="20"/>
  <c r="GV67" i="20"/>
  <c r="GW681" i="20"/>
  <c r="GT1289" i="20"/>
  <c r="GP360" i="20"/>
  <c r="GP2673" i="20"/>
  <c r="GT3360" i="20"/>
  <c r="GQ1388" i="20"/>
  <c r="GX3184" i="20"/>
  <c r="GW227" i="20"/>
  <c r="GP2318" i="20"/>
  <c r="GQ457" i="20"/>
  <c r="GR2436" i="20"/>
  <c r="GU1738" i="20"/>
  <c r="GX2067" i="20"/>
  <c r="GQ383" i="20"/>
  <c r="GR836" i="20"/>
  <c r="GV3249" i="20"/>
  <c r="GQ2260" i="20"/>
  <c r="GQ3874" i="20"/>
  <c r="GS3455" i="20"/>
  <c r="GW1379" i="20"/>
  <c r="GR2505" i="20"/>
  <c r="GR1844" i="20"/>
  <c r="GQ562" i="20"/>
  <c r="GT1300" i="20"/>
  <c r="GS2868" i="20"/>
  <c r="GV2103" i="20"/>
  <c r="GP2711" i="20"/>
  <c r="GV1605" i="20"/>
  <c r="GS3855" i="20"/>
  <c r="GX2766" i="20"/>
  <c r="GW330" i="20"/>
  <c r="GV3695" i="20"/>
  <c r="GP1743" i="20"/>
  <c r="GS3069" i="20"/>
  <c r="GU3086" i="20"/>
  <c r="GQ3876" i="20"/>
  <c r="GX2347" i="20"/>
  <c r="GP915" i="20"/>
  <c r="GP3181" i="20"/>
  <c r="GS1786" i="20"/>
  <c r="GQ3329" i="20"/>
  <c r="GV3901" i="20"/>
  <c r="GU1202" i="20"/>
  <c r="GQ844" i="20"/>
  <c r="GX808" i="20"/>
  <c r="GT1681" i="20"/>
  <c r="GP1091" i="20"/>
  <c r="GU541" i="20"/>
  <c r="GW1153" i="20"/>
  <c r="GS2932" i="20"/>
  <c r="GW2934" i="20"/>
  <c r="GS1158" i="20"/>
  <c r="GS3506" i="20"/>
  <c r="GU962" i="20"/>
  <c r="GU2984" i="20"/>
  <c r="GS3760" i="20"/>
  <c r="GV3839" i="20"/>
  <c r="GU2288" i="20"/>
  <c r="GV266" i="20"/>
  <c r="GS535" i="20"/>
  <c r="GU1786" i="20"/>
  <c r="GT1960" i="20"/>
  <c r="GV2672" i="20"/>
  <c r="GX1219" i="20"/>
  <c r="GX2735" i="20"/>
  <c r="GU558" i="20"/>
  <c r="GW2978" i="20"/>
  <c r="GX630" i="20"/>
  <c r="GW3844" i="20"/>
  <c r="GV620" i="20"/>
  <c r="GS193" i="20"/>
  <c r="GW1430" i="20"/>
  <c r="GT3989" i="20"/>
  <c r="GX184" i="20"/>
  <c r="GX2665" i="20"/>
  <c r="GU3351" i="20"/>
  <c r="GX3582" i="20"/>
  <c r="GT3797" i="20"/>
  <c r="GP2419" i="20"/>
  <c r="GV445" i="20"/>
  <c r="GS52" i="20"/>
  <c r="GV427" i="20"/>
  <c r="GW1855" i="20"/>
  <c r="GU666" i="20"/>
  <c r="GV2459" i="20"/>
  <c r="GP3739" i="20"/>
  <c r="GU2025" i="20"/>
  <c r="GP4006" i="20"/>
  <c r="GP1456" i="20"/>
  <c r="GX310" i="20"/>
  <c r="GT3574" i="20"/>
  <c r="GQ3009" i="20"/>
  <c r="GU3718" i="20"/>
  <c r="GS2810" i="20"/>
  <c r="GS3645" i="20"/>
  <c r="GQ3528" i="20"/>
  <c r="GS3848" i="20"/>
  <c r="GS33" i="20"/>
  <c r="GU3317" i="20"/>
  <c r="GS81" i="20"/>
  <c r="GR2904" i="20"/>
  <c r="GQ313" i="20"/>
  <c r="GX1413" i="20"/>
  <c r="GQ40" i="20"/>
  <c r="GW1363" i="20"/>
  <c r="GU1806" i="20"/>
  <c r="GR194" i="20"/>
  <c r="GT801" i="20"/>
  <c r="GR2042" i="20"/>
  <c r="GU2022" i="20"/>
  <c r="GP3872" i="20"/>
  <c r="GT3955" i="20"/>
  <c r="GP1389" i="20"/>
  <c r="GQ116" i="20"/>
  <c r="GW3284" i="20"/>
  <c r="GP2589" i="20"/>
  <c r="GT1891" i="20"/>
  <c r="GQ853" i="20"/>
  <c r="GT2325" i="20"/>
  <c r="GR2906" i="20"/>
  <c r="GT3587" i="20"/>
  <c r="GV2612" i="20"/>
  <c r="GS147" i="20"/>
  <c r="GV808" i="20"/>
  <c r="GW2331" i="20"/>
  <c r="GU1706" i="20"/>
  <c r="GW93" i="20"/>
  <c r="GX3073" i="20"/>
  <c r="GQ1660" i="20"/>
  <c r="GP712" i="20"/>
  <c r="GP2799" i="20"/>
  <c r="GX2430" i="20"/>
  <c r="GQ2060" i="20"/>
  <c r="GU1603" i="20"/>
  <c r="GQ2826" i="20"/>
  <c r="GP3429" i="20"/>
  <c r="GV1307" i="20"/>
  <c r="GW3380" i="20"/>
  <c r="GS1985" i="20"/>
  <c r="GT1439" i="20"/>
  <c r="GS2918" i="20"/>
  <c r="GX1236" i="20"/>
  <c r="GX1181" i="20"/>
  <c r="GS859" i="20"/>
  <c r="GV2796" i="20"/>
  <c r="GR799" i="20"/>
  <c r="GT2810" i="20"/>
  <c r="GT1623" i="20"/>
  <c r="GT1792" i="20"/>
  <c r="GQ533" i="20"/>
  <c r="GX2386" i="20"/>
  <c r="GX1735" i="20"/>
  <c r="GR3275" i="20"/>
  <c r="GW3845" i="20"/>
  <c r="GP3293" i="20"/>
  <c r="GP138" i="20"/>
  <c r="GU165" i="20"/>
  <c r="GR1289" i="20"/>
  <c r="GU1887" i="20"/>
  <c r="GV1834" i="20"/>
  <c r="GS3108" i="20"/>
  <c r="GP148" i="20"/>
  <c r="GW219" i="20"/>
  <c r="GW1446" i="20"/>
  <c r="GT3274" i="20"/>
  <c r="GR2402" i="20"/>
  <c r="GU1978" i="20"/>
  <c r="GP2649" i="20"/>
  <c r="GX3606" i="20"/>
  <c r="GW1522" i="20"/>
  <c r="GU2424" i="20"/>
  <c r="GU2614" i="20"/>
  <c r="GW3067" i="20"/>
  <c r="GP2363" i="20"/>
  <c r="GV2492" i="20"/>
  <c r="GS2088" i="20"/>
  <c r="GV1093" i="20"/>
  <c r="GW53" i="20"/>
  <c r="GU972" i="20"/>
  <c r="GR1585" i="20"/>
  <c r="GU1094" i="20"/>
  <c r="GU1843" i="20"/>
  <c r="GR3326" i="20"/>
  <c r="GU3172" i="20"/>
  <c r="GP3806" i="20"/>
  <c r="GQ2150" i="20"/>
  <c r="GT630" i="20"/>
  <c r="GQ863" i="20"/>
  <c r="GQ3626" i="20"/>
  <c r="GW2389" i="20"/>
  <c r="GX130" i="20"/>
  <c r="GR1457" i="20"/>
  <c r="GS2751" i="20"/>
  <c r="GU214" i="20"/>
  <c r="GX374" i="20"/>
  <c r="GR3339" i="20"/>
  <c r="GW3052" i="20"/>
  <c r="GW2281" i="20"/>
  <c r="GX2934" i="20"/>
  <c r="GU1758" i="20"/>
  <c r="GV290" i="20"/>
  <c r="GQ2701" i="20"/>
  <c r="GV2215" i="20"/>
  <c r="GX571" i="20"/>
  <c r="GX342" i="20"/>
  <c r="GX1081" i="20"/>
  <c r="GU2441" i="20"/>
  <c r="GX2005" i="20"/>
  <c r="GR3813" i="20"/>
  <c r="GR976" i="20"/>
  <c r="GX1231" i="20"/>
  <c r="GX1386" i="20"/>
  <c r="GW146" i="20"/>
  <c r="GP1330" i="20"/>
  <c r="GX2688" i="20"/>
  <c r="GQ743" i="20"/>
  <c r="GT468" i="20"/>
  <c r="GW2140" i="20"/>
  <c r="GQ2210" i="20"/>
  <c r="GR3358" i="20"/>
  <c r="GW466" i="20"/>
  <c r="GV1543" i="20"/>
  <c r="GR2767" i="20"/>
  <c r="GV2301" i="20"/>
  <c r="GW2010" i="20"/>
  <c r="GS2784" i="20"/>
  <c r="GS1675" i="20"/>
  <c r="GW3227" i="20"/>
  <c r="GP1542" i="20"/>
  <c r="GV2737" i="20"/>
  <c r="GQ1190" i="20"/>
  <c r="GU722" i="20"/>
  <c r="GX663" i="20"/>
  <c r="GT2534" i="20"/>
  <c r="GS1097" i="20"/>
  <c r="GV383" i="20"/>
  <c r="GP3047" i="20"/>
  <c r="GX2865" i="20"/>
  <c r="GT1528" i="20"/>
  <c r="GW673" i="20"/>
  <c r="GT1759" i="20"/>
  <c r="GQ700" i="20"/>
  <c r="GT68" i="20"/>
  <c r="GT3410" i="20"/>
  <c r="GR2378" i="20"/>
  <c r="GT1337" i="20"/>
  <c r="GR761" i="20"/>
  <c r="GX3372" i="20"/>
  <c r="GS2549" i="20"/>
  <c r="GP255" i="20"/>
  <c r="GP3659" i="20"/>
  <c r="GR118" i="20"/>
  <c r="GS599" i="20"/>
  <c r="GR3378" i="20"/>
  <c r="GP3210" i="20"/>
  <c r="GQ2696" i="20"/>
  <c r="GS1560" i="20"/>
  <c r="GT51" i="20"/>
  <c r="GT2086" i="20"/>
  <c r="GU796" i="20"/>
  <c r="GS1498" i="20"/>
  <c r="GT3776" i="20"/>
  <c r="GW2069" i="20"/>
  <c r="GR221" i="20"/>
  <c r="GP265" i="20"/>
  <c r="GP2674" i="20"/>
  <c r="GQ2402" i="20"/>
  <c r="GU1375" i="20"/>
  <c r="GX1418" i="20"/>
  <c r="GS709" i="20"/>
  <c r="GU288" i="20"/>
  <c r="GP322" i="20"/>
  <c r="GS959" i="20"/>
  <c r="GT2800" i="20"/>
  <c r="GT3346" i="20"/>
  <c r="GU2770" i="20"/>
  <c r="GX1133" i="20"/>
  <c r="GQ2068" i="20"/>
  <c r="GV2786" i="20"/>
  <c r="GW2608" i="20"/>
  <c r="GQ1239" i="20"/>
  <c r="GR3579" i="20"/>
  <c r="GT735" i="20"/>
  <c r="GR1156" i="20"/>
  <c r="GT1619" i="20"/>
  <c r="GW635" i="20"/>
  <c r="GV1748" i="20"/>
  <c r="GV2747" i="20"/>
  <c r="GS369" i="20"/>
  <c r="GU919" i="20"/>
  <c r="GU221" i="20"/>
  <c r="GV2904" i="20"/>
  <c r="GV2097" i="20"/>
  <c r="GU2300" i="20"/>
  <c r="GU2410" i="20"/>
  <c r="GP3972" i="20"/>
  <c r="GP3782" i="20"/>
  <c r="GX2071" i="20"/>
  <c r="GW3342" i="20"/>
  <c r="GX1125" i="20"/>
  <c r="GQ2720" i="20"/>
  <c r="GQ2671" i="20"/>
  <c r="GV580" i="20"/>
  <c r="GU35" i="20"/>
  <c r="GV2008" i="20"/>
  <c r="GP1601" i="20"/>
  <c r="GX3821" i="20"/>
  <c r="GV453" i="20"/>
  <c r="GP3812" i="20"/>
  <c r="GR2257" i="20"/>
  <c r="GW1974" i="20"/>
  <c r="GQ3830" i="20"/>
  <c r="GU2659" i="20"/>
  <c r="GU3133" i="20"/>
  <c r="GW1856" i="20"/>
  <c r="GT2187" i="20"/>
  <c r="GX1553" i="20"/>
  <c r="GT1685" i="20"/>
  <c r="GS2716" i="20"/>
  <c r="GR207" i="20"/>
  <c r="GR1640" i="20"/>
  <c r="GW905" i="20"/>
  <c r="GS1388" i="20"/>
  <c r="GV1178" i="20"/>
  <c r="GW3984" i="20"/>
  <c r="GT3159" i="20"/>
  <c r="GW1887" i="20"/>
  <c r="GX86" i="20"/>
  <c r="GX1313" i="20"/>
  <c r="GR1860" i="20"/>
  <c r="GV2744" i="20"/>
  <c r="GW2518" i="20"/>
  <c r="GX2879" i="20"/>
  <c r="GW2835" i="20"/>
  <c r="GV1354" i="20"/>
  <c r="GT2819" i="20"/>
  <c r="GR876" i="20"/>
  <c r="GS3740" i="20"/>
  <c r="GR1232" i="20"/>
  <c r="GR112" i="20"/>
  <c r="GV2372" i="20"/>
  <c r="GU3275" i="20"/>
  <c r="GS1764" i="20"/>
  <c r="GS787" i="20"/>
  <c r="GS996" i="20"/>
  <c r="GX555" i="20"/>
  <c r="GT2341" i="20"/>
  <c r="GX1728" i="20"/>
  <c r="GX1323" i="20"/>
  <c r="GW1205" i="20"/>
  <c r="GS270" i="20"/>
  <c r="GR3427" i="20"/>
  <c r="GV173" i="20"/>
  <c r="GX1463" i="20"/>
  <c r="GV1289" i="20"/>
  <c r="GQ2271" i="20"/>
  <c r="GP3898" i="20"/>
  <c r="GU1430" i="20"/>
  <c r="GT2070" i="20"/>
  <c r="GR2668" i="20"/>
  <c r="GR3601" i="20"/>
  <c r="GW2956" i="20"/>
  <c r="GT877" i="20"/>
  <c r="GR721" i="20"/>
  <c r="GX2244" i="20"/>
  <c r="GU2399" i="20"/>
  <c r="GQ462" i="20"/>
  <c r="GX293" i="20"/>
  <c r="GX2561" i="20"/>
  <c r="GQ2310" i="20"/>
  <c r="GX2114" i="20"/>
  <c r="GX1257" i="20"/>
  <c r="GV3275" i="20"/>
  <c r="GX1855" i="20"/>
  <c r="GW2895" i="20"/>
  <c r="GV1980" i="20"/>
  <c r="GP3217" i="20"/>
  <c r="GU2761" i="20"/>
  <c r="GQ2679" i="20"/>
  <c r="GQ1371" i="20"/>
  <c r="GX3964" i="20"/>
  <c r="GU1055" i="20"/>
  <c r="GR279" i="20"/>
  <c r="GQ568" i="20"/>
  <c r="GR392" i="20"/>
  <c r="GR1103" i="20"/>
  <c r="GX2884" i="20"/>
  <c r="GQ854" i="20"/>
  <c r="GT2900" i="20"/>
  <c r="GP3597" i="20"/>
  <c r="GP807" i="20"/>
  <c r="GW2169" i="20"/>
  <c r="GS1392" i="20"/>
  <c r="GS3023" i="20"/>
  <c r="GW3470" i="20"/>
  <c r="GT3976" i="20"/>
  <c r="GV786" i="20"/>
  <c r="GQ1048" i="20"/>
  <c r="GP2453" i="20"/>
  <c r="GW521" i="20"/>
  <c r="GX467" i="20"/>
  <c r="GT2116" i="20"/>
  <c r="GS1179" i="20"/>
  <c r="GR2419" i="20"/>
  <c r="GU2392" i="20"/>
  <c r="GV3877" i="20"/>
  <c r="GQ299" i="20"/>
  <c r="GT1409" i="20"/>
  <c r="GU1920" i="20"/>
  <c r="GT3654" i="20"/>
  <c r="GS2222" i="20"/>
  <c r="GU198" i="20"/>
  <c r="GS1523" i="20"/>
  <c r="GS3903" i="20"/>
  <c r="GR1293" i="20"/>
  <c r="GP3310" i="20"/>
  <c r="GW2872" i="20"/>
  <c r="GP1448" i="20"/>
  <c r="GR2520" i="20"/>
  <c r="GP3305" i="20"/>
  <c r="GV3176" i="20"/>
  <c r="GS363" i="20"/>
  <c r="GU2440" i="20"/>
  <c r="GV2133" i="20"/>
  <c r="GS3265" i="20"/>
  <c r="GS837" i="20"/>
  <c r="GR3833" i="20"/>
  <c r="GV3333" i="20"/>
  <c r="GU2336" i="20"/>
  <c r="GX276" i="20"/>
  <c r="GU1124" i="20"/>
  <c r="GT2627" i="20"/>
  <c r="GS1455" i="20"/>
  <c r="GP3011" i="20"/>
  <c r="GV1086" i="20"/>
  <c r="GW1327" i="20"/>
  <c r="GW1729" i="20"/>
  <c r="GS779" i="20"/>
  <c r="GX59" i="20"/>
  <c r="GX33" i="20"/>
  <c r="GQ3001" i="20"/>
  <c r="GT594" i="20"/>
  <c r="GP997" i="20"/>
  <c r="GS3074" i="20"/>
  <c r="GW2552" i="20"/>
  <c r="GU712" i="20"/>
  <c r="GQ4003" i="20"/>
  <c r="GS20" i="20"/>
  <c r="GV3283" i="20"/>
  <c r="GV3789" i="20"/>
  <c r="GV1088" i="20"/>
  <c r="GU2416" i="20"/>
  <c r="GQ104" i="20"/>
  <c r="GS3532" i="20"/>
  <c r="GT1343" i="20"/>
  <c r="GS2424" i="20"/>
  <c r="GQ625" i="20"/>
  <c r="GT2027" i="20"/>
  <c r="GT3361" i="20"/>
  <c r="GP427" i="20"/>
  <c r="GX673" i="20"/>
  <c r="GQ3974" i="20"/>
  <c r="GV879" i="20"/>
  <c r="GT256" i="20"/>
  <c r="GX196" i="20"/>
  <c r="GT3370" i="20"/>
  <c r="GX801" i="20"/>
  <c r="GS2713" i="20"/>
  <c r="GR3954" i="20"/>
  <c r="GU2459" i="20"/>
  <c r="GX1648" i="20"/>
  <c r="GP515" i="20"/>
  <c r="GQ155" i="20"/>
  <c r="GS3782" i="20"/>
  <c r="GQ2326" i="20"/>
  <c r="GS3353" i="20"/>
  <c r="GX1625" i="20"/>
  <c r="GS2260" i="20"/>
  <c r="GP3548" i="20"/>
  <c r="GV1488" i="20"/>
  <c r="GT3629" i="20"/>
  <c r="GT2326" i="20"/>
  <c r="GS3501" i="20"/>
  <c r="GR536" i="20"/>
  <c r="GU1444" i="20"/>
  <c r="GT1183" i="20"/>
  <c r="GU245" i="20"/>
  <c r="GT2106" i="20"/>
  <c r="GQ3366" i="20"/>
  <c r="GU2764" i="20"/>
  <c r="GV1190" i="20"/>
  <c r="GR3526" i="20"/>
  <c r="GR3497" i="20"/>
  <c r="GS509" i="20"/>
  <c r="GS3534" i="20"/>
  <c r="GS726" i="20"/>
  <c r="GQ1024" i="20"/>
  <c r="GT3590" i="20"/>
  <c r="GT3634" i="20"/>
  <c r="GR937" i="20"/>
  <c r="GR2417" i="20"/>
  <c r="GX1849" i="20"/>
  <c r="GW428" i="20"/>
  <c r="GR1506" i="20"/>
  <c r="GQ2887" i="20"/>
  <c r="GU1203" i="20"/>
  <c r="GW2293" i="20"/>
  <c r="GU1306" i="20"/>
  <c r="GQ186" i="20"/>
  <c r="GW1164" i="20"/>
  <c r="GS592" i="20"/>
  <c r="GT2282" i="20"/>
  <c r="GR2012" i="20"/>
  <c r="GT2846" i="20"/>
  <c r="GV2325" i="20"/>
  <c r="GU1084" i="20"/>
  <c r="GS2658" i="20"/>
  <c r="GV326" i="20"/>
  <c r="GQ3168" i="20"/>
  <c r="GP1153" i="20"/>
  <c r="GU1533" i="20"/>
  <c r="GV3987" i="20"/>
  <c r="GW296" i="20"/>
  <c r="GS1888" i="20"/>
  <c r="GP2677" i="20"/>
  <c r="GV551" i="20"/>
  <c r="GV2313" i="20"/>
  <c r="GR1642" i="20"/>
  <c r="GQ70" i="20"/>
  <c r="GQ3783" i="20"/>
  <c r="GV3838" i="20"/>
  <c r="GX3282" i="20"/>
  <c r="GV754" i="20"/>
  <c r="GT1120" i="20"/>
  <c r="GW1817" i="20"/>
  <c r="GT2184" i="20"/>
  <c r="GR86" i="20"/>
  <c r="GW3035" i="20"/>
  <c r="GW385" i="20"/>
  <c r="GT784" i="20"/>
  <c r="GP2044" i="20"/>
  <c r="GQ233" i="20"/>
  <c r="GS3462" i="20"/>
  <c r="GQ2118" i="20"/>
  <c r="GQ3370" i="20"/>
  <c r="GW3292" i="20"/>
  <c r="GT2188" i="20"/>
  <c r="GP564" i="20"/>
  <c r="GV2018" i="20"/>
  <c r="GT2632" i="20"/>
  <c r="GU1861" i="20"/>
  <c r="GS129" i="20"/>
  <c r="GR321" i="20"/>
  <c r="GT3592" i="20"/>
  <c r="GS2837" i="20"/>
  <c r="GX2448" i="20"/>
  <c r="GW2679" i="20"/>
  <c r="GQ624" i="20"/>
  <c r="GX62" i="20"/>
  <c r="GX3643" i="20"/>
  <c r="GQ2231" i="20"/>
  <c r="GQ1773" i="20"/>
  <c r="GR658" i="20"/>
  <c r="GQ2684" i="20"/>
  <c r="GX3294" i="20"/>
  <c r="GT2259" i="20"/>
  <c r="GT2154" i="20"/>
  <c r="GP1598" i="20"/>
  <c r="GP2154" i="20"/>
  <c r="GW124" i="20"/>
  <c r="GP820" i="20"/>
  <c r="GT1269" i="20"/>
  <c r="GQ850" i="20"/>
  <c r="GV2497" i="20"/>
  <c r="GP1239" i="20"/>
  <c r="GW672" i="20"/>
  <c r="GP2838" i="20"/>
  <c r="GT1452" i="20"/>
  <c r="GR3210" i="20"/>
  <c r="GX2470" i="20"/>
  <c r="GQ2472" i="20"/>
  <c r="GV615" i="20"/>
  <c r="GT744" i="20"/>
  <c r="GV3210" i="20"/>
  <c r="GW668" i="20"/>
  <c r="GQ2463" i="20"/>
  <c r="GR900" i="20"/>
  <c r="GX2105" i="20"/>
  <c r="GV1779" i="20"/>
  <c r="GQ3349" i="20"/>
  <c r="GV3135" i="20"/>
  <c r="GV381" i="20"/>
  <c r="GX3154" i="20"/>
  <c r="GP690" i="20"/>
  <c r="GQ2066" i="20"/>
  <c r="GP2916" i="20"/>
  <c r="GQ3558" i="20"/>
  <c r="GU1121" i="20"/>
  <c r="GV2753" i="20"/>
  <c r="GU395" i="20"/>
  <c r="GT3715" i="20"/>
  <c r="GU3905" i="20"/>
  <c r="GP1990" i="20"/>
  <c r="GX3708" i="20"/>
  <c r="GX3025" i="20"/>
  <c r="GV2294" i="20"/>
  <c r="GV2573" i="20"/>
  <c r="GW2317" i="20"/>
  <c r="GT672" i="20"/>
  <c r="GU3128" i="20"/>
  <c r="GR3790" i="20"/>
  <c r="GU973" i="20"/>
  <c r="GV108" i="20"/>
  <c r="GP3789" i="20"/>
  <c r="GW2245" i="20"/>
  <c r="GT3669" i="20"/>
  <c r="GQ2537" i="20"/>
  <c r="GV423" i="20"/>
  <c r="GQ3918" i="20"/>
  <c r="GP1732" i="20"/>
  <c r="GS2162" i="20"/>
  <c r="GT3162" i="20"/>
  <c r="GS3296" i="20"/>
  <c r="GQ1726" i="20"/>
  <c r="GR1354" i="20"/>
  <c r="GW752" i="20"/>
  <c r="GX3561" i="20"/>
  <c r="GQ1218" i="20"/>
  <c r="GP2190" i="20"/>
  <c r="GV3999" i="20"/>
  <c r="GW2797" i="20"/>
  <c r="GT3904" i="20"/>
  <c r="GU274" i="20"/>
  <c r="GT3037" i="20"/>
  <c r="GW2657" i="20"/>
  <c r="GV1058" i="20"/>
  <c r="GT1684" i="20"/>
  <c r="GP1585" i="20"/>
  <c r="GP2092" i="20"/>
  <c r="GX3943" i="20"/>
  <c r="GQ874" i="20"/>
  <c r="GT3985" i="20"/>
  <c r="GT2650" i="20"/>
  <c r="GW2674" i="20"/>
  <c r="GU2138" i="20"/>
  <c r="GT78" i="20"/>
  <c r="GS3220" i="20"/>
  <c r="GQ2597" i="20"/>
  <c r="GT616" i="20"/>
  <c r="GU1420" i="20"/>
  <c r="GQ1311" i="20"/>
  <c r="GT2406" i="20"/>
  <c r="GR3631" i="20"/>
  <c r="GS1082" i="20"/>
  <c r="GV1401" i="20"/>
  <c r="GP26" i="20"/>
  <c r="GX115" i="20"/>
  <c r="GV2159" i="20"/>
  <c r="GX2985" i="20"/>
  <c r="GW1429" i="20"/>
  <c r="GQ2830" i="20"/>
  <c r="GP2129" i="20"/>
  <c r="GP1900" i="20"/>
  <c r="GQ1910" i="20"/>
  <c r="GX1641" i="20"/>
  <c r="GW758" i="20"/>
  <c r="GU817" i="20"/>
  <c r="GS3450" i="20"/>
  <c r="GR3063" i="20"/>
  <c r="GS1485" i="20"/>
  <c r="GW2120" i="20"/>
  <c r="GW1393" i="20"/>
  <c r="GV1923" i="20"/>
  <c r="GU1874" i="20"/>
  <c r="GT1735" i="20"/>
  <c r="GV775" i="20"/>
  <c r="GX739" i="20"/>
  <c r="GV44" i="20"/>
  <c r="GW1573" i="20"/>
  <c r="GS1718" i="20"/>
  <c r="GQ3442" i="20"/>
  <c r="GQ2866" i="20"/>
  <c r="GU1754" i="20"/>
  <c r="GX1102" i="20"/>
  <c r="GR2469" i="20"/>
  <c r="GW320" i="20"/>
  <c r="GP89" i="20"/>
  <c r="GQ1463" i="20"/>
  <c r="GV2411" i="20"/>
  <c r="GQ1461" i="20"/>
  <c r="GX1752" i="20"/>
  <c r="GW3060" i="20"/>
  <c r="GP2460" i="20"/>
  <c r="GP1320" i="20"/>
  <c r="GR1216" i="20"/>
  <c r="GX639" i="20"/>
  <c r="GX1431" i="20"/>
  <c r="GU1557" i="20"/>
  <c r="GW251" i="20"/>
  <c r="GR3544" i="20"/>
  <c r="GU3356" i="20"/>
  <c r="GW913" i="20"/>
  <c r="GX439" i="20"/>
  <c r="GT1105" i="20"/>
  <c r="GT1394" i="20"/>
  <c r="GW2234" i="20"/>
  <c r="GP460" i="20"/>
  <c r="GX2812" i="20"/>
  <c r="GS2656" i="20"/>
  <c r="GQ2198" i="20"/>
  <c r="GU1101" i="20"/>
  <c r="GR986" i="20"/>
  <c r="GW3869" i="20"/>
  <c r="GT3362" i="20"/>
  <c r="GU3093" i="20"/>
  <c r="GX2151" i="20"/>
  <c r="GS785" i="20"/>
  <c r="GQ1213" i="20"/>
  <c r="GU1153" i="20"/>
  <c r="GX2431" i="20"/>
  <c r="GQ1817" i="20"/>
  <c r="GT1763" i="20"/>
  <c r="GR164" i="20"/>
  <c r="GQ961" i="20"/>
  <c r="GP122" i="20"/>
  <c r="GP125" i="20"/>
  <c r="GW1883" i="20"/>
  <c r="GU1649" i="20"/>
  <c r="GU1291" i="20"/>
  <c r="GW1050" i="20"/>
  <c r="GU2368" i="20"/>
  <c r="GQ3447" i="20"/>
  <c r="GQ3562" i="20"/>
  <c r="GT40" i="20"/>
  <c r="GP2833" i="20"/>
  <c r="GX2012" i="20"/>
  <c r="GW3174" i="20"/>
  <c r="GP2385" i="20"/>
  <c r="GQ1434" i="20"/>
  <c r="GX845" i="20"/>
  <c r="GV2858" i="20"/>
  <c r="GU808" i="20"/>
  <c r="GP3524" i="20"/>
  <c r="GS480" i="20"/>
  <c r="GV2148" i="20"/>
  <c r="GP1043" i="20"/>
  <c r="GW2891" i="20"/>
  <c r="GU1883" i="20"/>
  <c r="GS3956" i="20"/>
  <c r="GP1533" i="20"/>
  <c r="GT2977" i="20"/>
  <c r="GU1565" i="20"/>
  <c r="GV3248" i="20"/>
  <c r="GQ1900" i="20"/>
  <c r="GX637" i="20"/>
  <c r="GT2093" i="20"/>
  <c r="GP1593" i="20"/>
  <c r="GW1325" i="20"/>
  <c r="GS1911" i="20"/>
  <c r="GR2197" i="20"/>
  <c r="GQ126" i="20"/>
  <c r="GW2894" i="20"/>
  <c r="GP604" i="20"/>
  <c r="GW1035" i="20"/>
  <c r="GW3974" i="20"/>
  <c r="GU1607" i="20"/>
  <c r="GS1974" i="20"/>
  <c r="GW2997" i="20"/>
  <c r="GU513" i="20"/>
  <c r="GR414" i="20"/>
  <c r="GP2857" i="20"/>
  <c r="GS3214" i="20"/>
  <c r="GR133" i="20"/>
  <c r="GW198" i="20"/>
  <c r="GP3435" i="20"/>
  <c r="GU1646" i="20"/>
  <c r="GV1785" i="20"/>
  <c r="GU166" i="20"/>
  <c r="GQ904" i="20"/>
  <c r="GV2202" i="20"/>
  <c r="GR1501" i="20"/>
  <c r="GS3203" i="20"/>
  <c r="GS3292" i="20"/>
  <c r="GX1224" i="20"/>
  <c r="GQ3291" i="20"/>
  <c r="GQ2168" i="20"/>
  <c r="GP1827" i="20"/>
  <c r="GT2550" i="20"/>
  <c r="GQ1734" i="20"/>
  <c r="GU2996" i="20"/>
  <c r="GV420" i="20"/>
  <c r="GT1226" i="20"/>
  <c r="GP1794" i="20"/>
  <c r="GT3801" i="20"/>
  <c r="GQ629" i="20"/>
  <c r="GQ3497" i="20"/>
  <c r="GR2925" i="20"/>
  <c r="GW2826" i="20"/>
  <c r="GX3402" i="20"/>
  <c r="GW3040" i="20"/>
  <c r="GR3505" i="20"/>
  <c r="GU835" i="20"/>
  <c r="GX1976" i="20"/>
  <c r="GQ3324" i="20"/>
  <c r="GS3199" i="20"/>
  <c r="GS3930" i="20"/>
  <c r="GT3604" i="20"/>
  <c r="GV1194" i="20"/>
  <c r="GW2724" i="20"/>
  <c r="GV3070" i="20"/>
  <c r="GS522" i="20"/>
  <c r="GS3755" i="20"/>
  <c r="GX544" i="20"/>
  <c r="GQ668" i="20"/>
  <c r="GP3583" i="20"/>
  <c r="GU2867" i="20"/>
  <c r="GQ1429" i="20"/>
  <c r="GS1165" i="20"/>
  <c r="GW2854" i="20"/>
  <c r="GT1709" i="20"/>
  <c r="GV648" i="20"/>
  <c r="GR2980" i="20"/>
  <c r="GS3837" i="20"/>
  <c r="GT395" i="20"/>
  <c r="GW3081" i="20"/>
  <c r="GX2874" i="20"/>
  <c r="GW1806" i="20"/>
  <c r="GT156" i="20"/>
  <c r="GW3127" i="20"/>
  <c r="GT285" i="20"/>
  <c r="GR3013" i="20"/>
  <c r="GP2125" i="20"/>
  <c r="GU1855" i="20"/>
  <c r="GT305" i="20"/>
  <c r="GV862" i="20"/>
  <c r="GS1193" i="20"/>
  <c r="GV2404" i="20"/>
  <c r="GS3688" i="20"/>
  <c r="GW2097" i="20"/>
  <c r="GW1025" i="20"/>
  <c r="GT3012" i="20"/>
  <c r="GQ3560" i="20"/>
  <c r="GR2586" i="20"/>
  <c r="GW2" i="20"/>
  <c r="GV155" i="20"/>
  <c r="GP3220" i="20"/>
  <c r="GT3759" i="20"/>
  <c r="GR1472" i="20"/>
  <c r="GU3187" i="20"/>
  <c r="GW3238" i="20"/>
  <c r="GP1263" i="20"/>
  <c r="GW363" i="20"/>
  <c r="GR63" i="20"/>
  <c r="GT2179" i="20"/>
  <c r="GP3599" i="20"/>
  <c r="GR1039" i="20"/>
  <c r="GR2058" i="20"/>
  <c r="GV3495" i="20"/>
  <c r="GV2951" i="20"/>
  <c r="GS1313" i="20"/>
  <c r="GR229" i="20"/>
  <c r="GX2607" i="20"/>
  <c r="GW2468" i="20"/>
  <c r="GP1950" i="20"/>
  <c r="GT10" i="20"/>
  <c r="GX3459" i="20"/>
  <c r="GX1746" i="20"/>
  <c r="GT1296" i="20"/>
  <c r="GV177" i="20"/>
  <c r="GQ361" i="20"/>
  <c r="GU1411" i="20"/>
  <c r="GS2628" i="20"/>
  <c r="GW3906" i="20"/>
  <c r="GR3205" i="20"/>
  <c r="GX3751" i="20"/>
  <c r="GP2050" i="20"/>
  <c r="GQ430" i="20"/>
  <c r="GP406" i="20"/>
  <c r="GP3979" i="20"/>
  <c r="GT3916" i="20"/>
  <c r="GV3909" i="20"/>
  <c r="GR1601" i="20"/>
  <c r="GS2515" i="20"/>
  <c r="GS2381" i="20"/>
  <c r="GV1822" i="20"/>
  <c r="GX2457" i="20"/>
  <c r="GW1188" i="20"/>
  <c r="GX584" i="20"/>
  <c r="GV761" i="20"/>
  <c r="GQ3939" i="20"/>
  <c r="GX3530" i="20"/>
  <c r="GV1664" i="20"/>
  <c r="GS3932" i="20"/>
  <c r="GT2647" i="20"/>
  <c r="GQ3443" i="20"/>
  <c r="GU3704" i="20"/>
  <c r="GV277" i="20"/>
  <c r="GX3475" i="20"/>
  <c r="GV1204" i="20"/>
  <c r="GQ727" i="20"/>
  <c r="GW3017" i="20"/>
  <c r="GX1512" i="20"/>
  <c r="GW159" i="20"/>
  <c r="GW3069" i="20"/>
  <c r="GR2655" i="20"/>
  <c r="GV3069" i="20"/>
  <c r="GW2603" i="20"/>
  <c r="GX3276" i="20"/>
  <c r="GQ2752" i="20"/>
  <c r="GU3030" i="20"/>
  <c r="GU1224" i="20"/>
  <c r="GR3669" i="20"/>
  <c r="GT1050" i="20"/>
  <c r="GV3892" i="20"/>
  <c r="GX1437" i="20"/>
  <c r="GP3731" i="20"/>
  <c r="GQ3928" i="20"/>
  <c r="GX3903" i="20"/>
  <c r="GS3790" i="20"/>
  <c r="GX302" i="20"/>
  <c r="GU3010" i="20"/>
  <c r="GR2211" i="20"/>
  <c r="GR3778" i="20"/>
  <c r="GS3927" i="20"/>
  <c r="GX1377" i="20"/>
  <c r="GU1891" i="20"/>
  <c r="GU1472" i="20"/>
  <c r="GW843" i="20"/>
  <c r="GS3319" i="20"/>
  <c r="GS595" i="20"/>
  <c r="GX3941" i="20"/>
  <c r="GP675" i="20"/>
  <c r="GT3846" i="20"/>
  <c r="GS2280" i="20"/>
  <c r="GV3801" i="20"/>
  <c r="GV331" i="20"/>
  <c r="GX2768" i="20"/>
  <c r="GS1028" i="20"/>
  <c r="GV3725" i="20"/>
  <c r="GP3394" i="20"/>
  <c r="GV2699" i="20"/>
  <c r="GT2640" i="20"/>
  <c r="GQ87" i="20"/>
  <c r="GP330" i="20"/>
  <c r="GT197" i="20"/>
  <c r="GS3014" i="20"/>
  <c r="GT2811" i="20"/>
  <c r="GU3779" i="20"/>
  <c r="GV477" i="20"/>
  <c r="GW3596" i="20"/>
  <c r="GS1581" i="20"/>
  <c r="GR3887" i="20"/>
  <c r="GX694" i="20"/>
  <c r="GP3897" i="20"/>
  <c r="GV672" i="20"/>
  <c r="GU902" i="20"/>
  <c r="GS3382" i="20"/>
  <c r="GV1512" i="20"/>
  <c r="GW20" i="20"/>
  <c r="GV1310" i="20"/>
  <c r="GV743" i="20"/>
  <c r="GP2980" i="20"/>
  <c r="GU14" i="20"/>
  <c r="GX275" i="20"/>
  <c r="GQ3345" i="20"/>
  <c r="GU3011" i="20"/>
  <c r="GP190" i="20"/>
  <c r="GR260" i="20"/>
  <c r="GS2759" i="20"/>
  <c r="GR115" i="20"/>
  <c r="GW454" i="20"/>
  <c r="GT3008" i="20"/>
  <c r="GT507" i="20"/>
  <c r="GU3451" i="20"/>
  <c r="GT1658" i="20"/>
  <c r="GW3838" i="20"/>
  <c r="GS3968" i="20"/>
  <c r="GV189" i="20"/>
  <c r="GS2444" i="20"/>
  <c r="GV474" i="20"/>
  <c r="GW1409" i="20"/>
  <c r="GX1568" i="20"/>
  <c r="GX356" i="20"/>
  <c r="GU2313" i="20"/>
  <c r="GT1987" i="20"/>
  <c r="GV235" i="20"/>
  <c r="GS1122" i="20"/>
  <c r="GW82" i="20"/>
  <c r="GU488" i="20"/>
  <c r="GR176" i="20"/>
  <c r="GU2893" i="20"/>
  <c r="GQ76" i="20"/>
  <c r="GQ1567" i="20"/>
  <c r="GP1612" i="20"/>
  <c r="GS695" i="20"/>
  <c r="GR1125" i="20"/>
  <c r="GS1104" i="20"/>
  <c r="GT589" i="20"/>
  <c r="GP1441" i="20"/>
  <c r="GT2980" i="20"/>
  <c r="GR2951" i="20"/>
  <c r="GP547" i="20"/>
  <c r="GT3510" i="20"/>
  <c r="GP1001" i="20"/>
  <c r="GU875" i="20"/>
  <c r="GQ3913" i="20"/>
  <c r="GT2526" i="20"/>
  <c r="GS1760" i="20"/>
  <c r="GS2771" i="20"/>
  <c r="GU2819" i="20"/>
  <c r="GV982" i="20"/>
  <c r="GU3712" i="20"/>
  <c r="GX856" i="20"/>
  <c r="GP1604" i="20"/>
  <c r="GP286" i="20"/>
  <c r="GV2769" i="20"/>
  <c r="GS3276" i="20"/>
  <c r="GS459" i="20"/>
  <c r="GU1297" i="20"/>
  <c r="GS2038" i="20"/>
  <c r="GS1174" i="20"/>
  <c r="GP1417" i="20"/>
  <c r="GP569" i="20"/>
  <c r="GX3193" i="20"/>
  <c r="GQ1361" i="20"/>
  <c r="GV2087" i="20"/>
  <c r="GW1033" i="20"/>
  <c r="GX3793" i="20"/>
  <c r="GR169" i="20"/>
  <c r="GR2123" i="20"/>
  <c r="GS1407" i="20"/>
  <c r="GT2602" i="20"/>
  <c r="GU1606" i="20"/>
  <c r="GR1370" i="20"/>
  <c r="GX2346" i="20"/>
  <c r="GU2595" i="20"/>
  <c r="GS3655" i="20"/>
  <c r="GX1835" i="20"/>
  <c r="GS303" i="20"/>
  <c r="GS3093" i="20"/>
  <c r="GQ2756" i="20"/>
  <c r="GS2634" i="20"/>
  <c r="GX1396" i="20"/>
  <c r="GV1092" i="20"/>
  <c r="GR662" i="20"/>
  <c r="GU3958" i="20"/>
  <c r="GP1788" i="20"/>
  <c r="GW3955" i="20"/>
  <c r="GT2218" i="20"/>
  <c r="GP1004" i="20"/>
  <c r="GW3515" i="20"/>
  <c r="GW3370" i="20"/>
  <c r="GR1317" i="20"/>
  <c r="GP2423" i="20"/>
  <c r="GV1004" i="20"/>
  <c r="GV3188" i="20"/>
  <c r="GT2231" i="20"/>
  <c r="GP1793" i="20"/>
  <c r="GQ2683" i="20"/>
  <c r="GQ1430" i="20"/>
  <c r="GX3272" i="20"/>
  <c r="GV1331" i="20"/>
  <c r="GT2171" i="20"/>
  <c r="GU494" i="20"/>
  <c r="GU3233" i="20"/>
  <c r="GS3697" i="20"/>
  <c r="GT1779" i="20"/>
  <c r="GU2113" i="20"/>
  <c r="GP1626" i="20"/>
  <c r="GW1609" i="20"/>
  <c r="GS2361" i="20"/>
  <c r="GV602" i="20"/>
  <c r="GT1011" i="20"/>
  <c r="GQ813" i="20"/>
  <c r="GV2754" i="20"/>
  <c r="GV1139" i="20"/>
  <c r="GP2776" i="20"/>
  <c r="GX3197" i="20"/>
  <c r="GW461" i="20"/>
  <c r="GQ86" i="20"/>
  <c r="GV2866" i="20"/>
  <c r="GP3373" i="20"/>
  <c r="GV246" i="20"/>
  <c r="GQ3124" i="20"/>
  <c r="GX3392" i="20"/>
  <c r="GV215" i="20"/>
  <c r="GW3351" i="20"/>
  <c r="GQ194" i="20"/>
  <c r="GX1699" i="20"/>
  <c r="GS2379" i="20"/>
  <c r="GP1880" i="20"/>
  <c r="GQ3478" i="20"/>
  <c r="GU3749" i="20"/>
  <c r="GT2214" i="20"/>
  <c r="GW652" i="20"/>
  <c r="GQ1459" i="20"/>
  <c r="GX3070" i="20"/>
  <c r="GU2779" i="20"/>
  <c r="GW3956" i="20"/>
  <c r="GT122" i="20"/>
  <c r="GU1741" i="20"/>
  <c r="GP3562" i="20"/>
  <c r="GQ2031" i="20"/>
  <c r="GQ2054" i="20"/>
  <c r="GV679" i="20"/>
  <c r="GX1414" i="20"/>
  <c r="GX1721" i="20"/>
  <c r="GS2308" i="20"/>
  <c r="GS2742" i="20"/>
  <c r="GU518" i="20"/>
  <c r="GU2458" i="20"/>
  <c r="GR2083" i="20"/>
  <c r="GW3022" i="20"/>
  <c r="GT658" i="20"/>
  <c r="GS243" i="20"/>
  <c r="GW1270" i="20"/>
  <c r="GS1841" i="20"/>
  <c r="GW3492" i="20"/>
  <c r="GT3557" i="20"/>
  <c r="GP3581" i="20"/>
  <c r="GU1554" i="20"/>
  <c r="GW2848" i="20"/>
  <c r="GR3211" i="20"/>
  <c r="GR1564" i="20"/>
  <c r="GR3621" i="20"/>
  <c r="GT2281" i="20"/>
  <c r="GR360" i="20"/>
  <c r="GU683" i="20"/>
  <c r="GP2332" i="20"/>
  <c r="GT453" i="20"/>
  <c r="GS2640" i="20"/>
  <c r="GP2803" i="20"/>
  <c r="GX2668" i="20"/>
  <c r="GP1250" i="20"/>
  <c r="GV2049" i="20"/>
  <c r="GT1167" i="20"/>
  <c r="GX3734" i="20"/>
  <c r="GP152" i="20"/>
  <c r="GR1534" i="20"/>
  <c r="GW3368" i="20"/>
  <c r="GQ1576" i="20"/>
  <c r="GR3812" i="20"/>
  <c r="GW661" i="20"/>
  <c r="GX1734" i="20"/>
  <c r="GX211" i="20"/>
  <c r="GS3060" i="20"/>
  <c r="GW938" i="20"/>
  <c r="GV2964" i="20"/>
  <c r="GS415" i="20"/>
  <c r="GS2218" i="20"/>
  <c r="GQ605" i="20"/>
  <c r="GQ648" i="20"/>
  <c r="GS1547" i="20"/>
  <c r="GP990" i="20"/>
  <c r="GV2092" i="20"/>
  <c r="GT1251" i="20"/>
  <c r="GP2570" i="20"/>
  <c r="GW1418" i="20"/>
  <c r="GQ3641" i="20"/>
  <c r="GW2616" i="20"/>
  <c r="GQ2109" i="20"/>
  <c r="GX2281" i="20"/>
  <c r="GS1601" i="20"/>
  <c r="GT2212" i="20"/>
  <c r="GS2135" i="20"/>
  <c r="GP3582" i="20"/>
  <c r="GQ2900" i="20"/>
  <c r="GR217" i="20"/>
  <c r="GR2895" i="20"/>
  <c r="GS1272" i="20"/>
  <c r="GW3466" i="20"/>
  <c r="GV2710" i="20"/>
  <c r="GU3196" i="20"/>
  <c r="GQ1598" i="20"/>
  <c r="GS3143" i="20"/>
  <c r="GU1284" i="20"/>
  <c r="GR1162" i="20"/>
  <c r="GW798" i="20"/>
  <c r="GT2267" i="20"/>
  <c r="GS2823" i="20"/>
  <c r="GR3243" i="20"/>
  <c r="GS1288" i="20"/>
  <c r="GS1776" i="20"/>
  <c r="GT3029" i="20"/>
  <c r="GU2861" i="20"/>
  <c r="GQ3754" i="20"/>
  <c r="GP3780" i="20"/>
  <c r="GT2095" i="20"/>
  <c r="GX1926" i="20"/>
  <c r="GV856" i="20"/>
  <c r="GV996" i="20"/>
  <c r="GS228" i="20"/>
  <c r="GX962" i="20"/>
  <c r="GQ3172" i="20"/>
  <c r="GT2485" i="20"/>
  <c r="GQ1572" i="20"/>
  <c r="GU2616" i="20"/>
  <c r="GS2215" i="20"/>
  <c r="GW1390" i="20"/>
  <c r="GV1263" i="20"/>
  <c r="GP506" i="20"/>
  <c r="GQ2254" i="20"/>
  <c r="GV410" i="20"/>
  <c r="GV1949" i="20"/>
  <c r="GP602" i="20"/>
  <c r="GR1756" i="20"/>
  <c r="GT921" i="20"/>
  <c r="GR2552" i="20"/>
  <c r="GV3774" i="20"/>
  <c r="GS978" i="20"/>
  <c r="GT758" i="20"/>
  <c r="GS529" i="20"/>
  <c r="GW64" i="20"/>
  <c r="GQ1796" i="20"/>
  <c r="GV3337" i="20"/>
  <c r="GP2569" i="20"/>
  <c r="GW3270" i="20"/>
  <c r="GV1114" i="20"/>
  <c r="GP1887" i="20"/>
  <c r="GV2029" i="20"/>
  <c r="GS3681" i="20"/>
  <c r="GU2040" i="20"/>
  <c r="GP3652" i="20"/>
  <c r="GU3325" i="20"/>
  <c r="GR3569" i="20"/>
  <c r="GX23" i="20"/>
  <c r="GW172" i="20"/>
  <c r="GT1171" i="20"/>
  <c r="GR18" i="20"/>
  <c r="GT1937" i="20"/>
  <c r="GV2817" i="20"/>
  <c r="GU3889" i="20"/>
  <c r="GU2583" i="20"/>
  <c r="GS1480" i="20"/>
  <c r="GP2429" i="20"/>
  <c r="GU719" i="20"/>
  <c r="GR2779" i="20"/>
  <c r="GV263" i="20"/>
  <c r="GV3162" i="20"/>
  <c r="GS2799" i="20"/>
  <c r="GU3624" i="20"/>
  <c r="GQ1687" i="20"/>
  <c r="GS3925" i="20"/>
  <c r="GX3876" i="20"/>
  <c r="GU3171" i="20"/>
  <c r="GU2029" i="20"/>
  <c r="GX2124" i="20"/>
  <c r="GR1919" i="20"/>
  <c r="GW1206" i="20"/>
  <c r="GT934" i="20"/>
  <c r="GX1292" i="20"/>
  <c r="GT24" i="20"/>
  <c r="GS1050" i="20"/>
  <c r="GV647" i="20"/>
  <c r="GW2397" i="20"/>
  <c r="GP1694" i="20"/>
  <c r="GS239" i="20"/>
  <c r="GP3858" i="20"/>
  <c r="GU857" i="20"/>
  <c r="GR916" i="20"/>
  <c r="GP2212" i="20"/>
  <c r="GW509" i="20"/>
  <c r="GW2985" i="20"/>
  <c r="GV639" i="20"/>
  <c r="GS2755" i="20"/>
  <c r="GS672" i="20"/>
  <c r="GS1812" i="20"/>
  <c r="GW1868" i="20"/>
  <c r="GS768" i="20"/>
  <c r="GP2919" i="20"/>
  <c r="GW2707" i="20"/>
  <c r="GS117" i="20"/>
  <c r="GV3386" i="20"/>
  <c r="GS3546" i="20"/>
  <c r="GS2748" i="20"/>
  <c r="GU1135" i="20"/>
  <c r="GQ3813" i="20"/>
  <c r="GT659" i="20"/>
  <c r="GX3906" i="20"/>
  <c r="GT160" i="20"/>
  <c r="GU3839" i="20"/>
  <c r="GT1641" i="20"/>
  <c r="GT457" i="20"/>
  <c r="GR3606" i="20"/>
  <c r="GX537" i="20"/>
  <c r="GP3648" i="20"/>
  <c r="GX3975" i="20"/>
  <c r="GW2350" i="20"/>
  <c r="GR423" i="20"/>
  <c r="GR499" i="20"/>
  <c r="GV2500" i="20"/>
  <c r="GW3663" i="20"/>
  <c r="GS3167" i="20"/>
  <c r="GU2006" i="20"/>
  <c r="GX259" i="20"/>
  <c r="GS263" i="20"/>
  <c r="GX1862" i="20"/>
  <c r="GS3036" i="20"/>
  <c r="GX3003" i="20"/>
  <c r="GX3811" i="20"/>
  <c r="GR2991" i="20"/>
  <c r="GS2265" i="20"/>
  <c r="GQ3007" i="20"/>
  <c r="GQ3096" i="20"/>
  <c r="GU3270" i="20"/>
  <c r="GT3426" i="20"/>
  <c r="GU3258" i="20"/>
  <c r="GP1882" i="20"/>
  <c r="GX1651" i="20"/>
  <c r="GX2254" i="20"/>
  <c r="GU968" i="20"/>
  <c r="GR3316" i="20"/>
  <c r="GT3524" i="20"/>
  <c r="GT1375" i="20"/>
  <c r="GR2806" i="20"/>
  <c r="GV289" i="20"/>
  <c r="GP895" i="20"/>
  <c r="GX379" i="20"/>
  <c r="GX3488" i="20"/>
  <c r="GS1199" i="20"/>
  <c r="GR2566" i="20"/>
  <c r="GR3164" i="20"/>
  <c r="GT1397" i="20"/>
  <c r="GQ1133" i="20"/>
  <c r="GR977" i="20"/>
  <c r="GW2409" i="20"/>
  <c r="GU3568" i="20"/>
  <c r="GS3892" i="20"/>
  <c r="GP3922" i="20"/>
  <c r="GQ448" i="20"/>
  <c r="GX676" i="20"/>
  <c r="GV1635" i="20"/>
  <c r="GV564" i="20"/>
  <c r="GW2002" i="20"/>
  <c r="GU1067" i="20"/>
  <c r="GU3121" i="20"/>
  <c r="GP873" i="20"/>
  <c r="GW1678" i="20"/>
  <c r="GQ1302" i="20"/>
  <c r="GR3301" i="20"/>
  <c r="GQ3555" i="20"/>
  <c r="GV135" i="20"/>
  <c r="GV3957" i="20"/>
  <c r="GQ3068" i="20"/>
  <c r="GT3137" i="20"/>
  <c r="GX2434" i="20"/>
  <c r="GX1930" i="20"/>
  <c r="GX1432" i="20"/>
  <c r="GT1477" i="20"/>
  <c r="GT1948" i="20"/>
  <c r="GT1461" i="20"/>
  <c r="GQ1628" i="20"/>
  <c r="GS3945" i="20"/>
  <c r="GX472" i="20"/>
  <c r="GS561" i="20"/>
  <c r="GV2994" i="20"/>
  <c r="GQ3088" i="20"/>
  <c r="GR3125" i="20"/>
  <c r="GV115" i="20"/>
  <c r="GT1571" i="20"/>
  <c r="GX2976" i="20"/>
  <c r="GR981" i="20"/>
  <c r="GW2094" i="20"/>
  <c r="GR1451" i="20"/>
  <c r="GT1403" i="20"/>
  <c r="GP2732" i="20"/>
  <c r="GT368" i="20"/>
  <c r="GS1340" i="20"/>
  <c r="GT1064" i="20"/>
  <c r="GT1263" i="20"/>
  <c r="GP607" i="20"/>
  <c r="GX2619" i="20"/>
  <c r="GV1237" i="20"/>
  <c r="GP2710" i="20"/>
  <c r="GS1449" i="20"/>
  <c r="GX1559" i="20"/>
  <c r="GT2626" i="20"/>
  <c r="GQ2485" i="20"/>
  <c r="GS2779" i="20"/>
  <c r="GS2582" i="20"/>
  <c r="GP2490" i="20"/>
  <c r="GQ893" i="20"/>
  <c r="GT2748" i="20"/>
  <c r="GX2188" i="20"/>
  <c r="GQ338" i="20"/>
  <c r="GX1661" i="20"/>
  <c r="GS1267" i="20"/>
  <c r="GS3564" i="20"/>
  <c r="GP2111" i="20"/>
  <c r="GX3945" i="20"/>
  <c r="GQ1926" i="20"/>
  <c r="GT3491" i="20"/>
  <c r="GV2229" i="20"/>
  <c r="GT1945" i="20"/>
  <c r="GP3724" i="20"/>
  <c r="GP3504" i="20"/>
  <c r="GU2693" i="20"/>
  <c r="GT3150" i="20"/>
  <c r="GV1206" i="20"/>
  <c r="GW2722" i="20"/>
  <c r="GV952" i="20"/>
  <c r="GS2608" i="20"/>
  <c r="GT1103" i="20"/>
  <c r="GT2651" i="20"/>
  <c r="GQ2241" i="20"/>
  <c r="GU2236" i="20"/>
  <c r="GV3093" i="20"/>
  <c r="GR3335" i="20"/>
  <c r="GT2099" i="20"/>
  <c r="GP3829" i="20"/>
  <c r="GQ3134" i="20"/>
  <c r="GT2278" i="20"/>
  <c r="GU1365" i="20"/>
  <c r="GS1913" i="20"/>
  <c r="GU319" i="20"/>
  <c r="GS1319" i="20"/>
  <c r="GT1114" i="20"/>
  <c r="GP24" i="20"/>
  <c r="GW1326" i="20"/>
  <c r="GU2263" i="20"/>
  <c r="GT608" i="20"/>
  <c r="GT2431" i="20"/>
  <c r="GU1876" i="20"/>
  <c r="GV2443" i="20"/>
  <c r="GU394" i="20"/>
  <c r="GR1345" i="20"/>
  <c r="GR300" i="20"/>
  <c r="GW1139" i="20"/>
  <c r="GU1833" i="20"/>
  <c r="GX2266" i="20"/>
  <c r="GV532" i="20"/>
  <c r="GU1550" i="20"/>
  <c r="GU3647" i="20"/>
  <c r="GV1764" i="20"/>
  <c r="GX2158" i="20"/>
  <c r="GT3459" i="20"/>
  <c r="GW1968" i="20"/>
  <c r="GT1292" i="20"/>
  <c r="GX2982" i="20"/>
  <c r="GS3926" i="20"/>
  <c r="GW1751" i="20"/>
  <c r="GV3516" i="20"/>
  <c r="GS968" i="20"/>
  <c r="GW2738" i="20"/>
  <c r="GX1025" i="20"/>
  <c r="GP4002" i="20"/>
  <c r="GX1878" i="20"/>
  <c r="GV3287" i="20"/>
  <c r="GU1006" i="20"/>
  <c r="GQ1072" i="20"/>
  <c r="GV3596" i="20"/>
  <c r="GT1866" i="20"/>
  <c r="GU27" i="20"/>
  <c r="GP1078" i="20"/>
  <c r="GS2357" i="20"/>
  <c r="GX3436" i="20"/>
  <c r="GV1165" i="20"/>
  <c r="GQ2196" i="20"/>
  <c r="GS1434" i="20"/>
  <c r="GQ1869" i="20"/>
  <c r="GS242" i="20"/>
  <c r="GQ3915" i="20"/>
  <c r="GT2749" i="20"/>
  <c r="GW3114" i="20"/>
  <c r="GX734" i="20"/>
  <c r="GP906" i="20"/>
  <c r="GS1357" i="20"/>
  <c r="GV1239" i="20"/>
  <c r="GS3061" i="20"/>
  <c r="GX881" i="20"/>
  <c r="GV3239" i="20"/>
  <c r="GW1419" i="20"/>
  <c r="GS3833" i="20"/>
  <c r="GU2359" i="20"/>
  <c r="GU45" i="20"/>
  <c r="GT530" i="20"/>
  <c r="GS2538" i="20"/>
  <c r="GW3219" i="20"/>
  <c r="GP3941" i="20"/>
  <c r="GU1204" i="20"/>
  <c r="GT3979" i="20"/>
  <c r="GV2804" i="20"/>
  <c r="GU3290" i="20"/>
  <c r="GR3550" i="20"/>
  <c r="GS2295" i="20"/>
  <c r="GT3092" i="20"/>
  <c r="GQ2755" i="20"/>
  <c r="GX766" i="20"/>
  <c r="GR1449" i="20"/>
  <c r="GT3446" i="20"/>
  <c r="GT519" i="20"/>
  <c r="GR2837" i="20"/>
  <c r="GX3549" i="20"/>
  <c r="GW1021" i="20"/>
  <c r="GR789" i="20"/>
  <c r="GT328" i="20"/>
  <c r="GV738" i="20"/>
  <c r="GS3299" i="20"/>
  <c r="GU231" i="20"/>
  <c r="GS3541" i="20"/>
  <c r="GX1012" i="20"/>
  <c r="GS3933" i="20"/>
  <c r="GX410" i="20"/>
  <c r="GT2957" i="20"/>
  <c r="GP2583" i="20"/>
  <c r="GV3704" i="20"/>
  <c r="GP3853" i="20"/>
  <c r="GW1455" i="20"/>
  <c r="GU2126" i="20"/>
  <c r="GV2614" i="20"/>
  <c r="GR2792" i="20"/>
  <c r="GV2552" i="20"/>
  <c r="GR411" i="20"/>
  <c r="GW2871" i="20"/>
  <c r="GQ393" i="20"/>
  <c r="GS2831" i="20"/>
  <c r="GP624" i="20"/>
  <c r="GR2769" i="20"/>
  <c r="GP2950" i="20"/>
  <c r="GW2357" i="20"/>
  <c r="GU3298" i="20"/>
  <c r="GP814" i="20"/>
  <c r="GS2093" i="20"/>
  <c r="GS1559" i="20"/>
  <c r="GT1795" i="20"/>
  <c r="GS2342" i="20"/>
  <c r="GU1450" i="20"/>
  <c r="GQ985" i="20"/>
  <c r="GR2732" i="20"/>
  <c r="GR2964" i="20"/>
  <c r="GS2091" i="20"/>
  <c r="GW2122" i="20"/>
  <c r="GW393" i="20"/>
  <c r="GR55" i="20"/>
  <c r="GX2883" i="20"/>
  <c r="GS3191" i="20"/>
  <c r="GR3506" i="20"/>
  <c r="GQ758" i="20"/>
  <c r="GW22" i="20"/>
  <c r="GQ1471" i="20"/>
  <c r="GV2522" i="20"/>
  <c r="GR2622" i="20"/>
  <c r="GT673" i="20"/>
  <c r="GP1696" i="20"/>
  <c r="GP672" i="20"/>
  <c r="GT2856" i="20"/>
  <c r="GQ1614" i="20"/>
  <c r="GW2141" i="20"/>
  <c r="GQ3917" i="20"/>
  <c r="GW1794" i="20"/>
  <c r="GW1259" i="20"/>
  <c r="GT2633" i="20"/>
  <c r="GX978" i="20"/>
  <c r="GQ2788" i="20"/>
  <c r="GR2524" i="20"/>
  <c r="GV2265" i="20"/>
  <c r="GT248" i="20"/>
  <c r="GU1404" i="20"/>
  <c r="GP3067" i="20"/>
  <c r="GS1127" i="20"/>
  <c r="GT1780" i="20"/>
  <c r="GR2649" i="20"/>
  <c r="GS395" i="20"/>
  <c r="GR3155" i="20"/>
  <c r="GR636" i="20"/>
  <c r="GR1295" i="20"/>
  <c r="GV1368" i="20"/>
  <c r="GT210" i="20"/>
  <c r="GP1238" i="20"/>
  <c r="GR2758" i="20"/>
  <c r="GQ3074" i="20"/>
  <c r="GV2749" i="20"/>
  <c r="GV318" i="20"/>
  <c r="GR1169" i="20"/>
  <c r="GS2332" i="20"/>
  <c r="GS3048" i="20"/>
  <c r="GX2126" i="20"/>
  <c r="GW595" i="20"/>
  <c r="GW3138" i="20"/>
  <c r="GU3726" i="20"/>
  <c r="GW2718" i="20"/>
  <c r="GT3244" i="20"/>
  <c r="GR1362" i="20"/>
  <c r="GW527" i="20"/>
  <c r="GX2618" i="20"/>
  <c r="GW1639" i="20"/>
  <c r="GS1343" i="20"/>
  <c r="GR1014" i="20"/>
  <c r="GU3847" i="20"/>
  <c r="GV31" i="20"/>
  <c r="GT2396" i="20"/>
  <c r="GR3841" i="20"/>
  <c r="GP2982" i="20"/>
  <c r="GW3519" i="20"/>
  <c r="GV737" i="20"/>
  <c r="GP2795" i="20"/>
  <c r="GP2705" i="20"/>
  <c r="GW151" i="20"/>
  <c r="GT2822" i="20"/>
  <c r="GP2247" i="20"/>
  <c r="GW3794" i="20"/>
  <c r="GP2474" i="20"/>
  <c r="GV507" i="20"/>
  <c r="GW2646" i="20"/>
  <c r="GQ195" i="20"/>
  <c r="GT2366" i="20"/>
  <c r="GR2633" i="20"/>
  <c r="GQ2075" i="20"/>
  <c r="GR3499" i="20"/>
  <c r="GX2352" i="20"/>
  <c r="GU2641" i="20"/>
  <c r="GR2180" i="20"/>
  <c r="GR3515" i="20"/>
  <c r="GQ3756" i="20"/>
  <c r="GQ3611" i="20"/>
  <c r="GQ1483" i="20"/>
  <c r="GT1231" i="20"/>
  <c r="GS187" i="20"/>
  <c r="GX987" i="20"/>
  <c r="GU3244" i="20"/>
  <c r="GS326" i="20"/>
  <c r="GR2094" i="20"/>
  <c r="GP2791" i="20"/>
  <c r="GQ3145" i="20"/>
  <c r="GT3089" i="20"/>
  <c r="GV2275" i="20"/>
  <c r="GQ1131" i="20"/>
  <c r="GS1069" i="20"/>
  <c r="GQ917" i="20"/>
  <c r="GR1080" i="20"/>
  <c r="GR2947" i="20"/>
  <c r="GQ1656" i="20"/>
  <c r="GW3021" i="20"/>
  <c r="GR2521" i="20"/>
  <c r="GS1844" i="20"/>
  <c r="GR2875" i="20"/>
  <c r="GV1071" i="20"/>
  <c r="GU1208" i="20"/>
  <c r="GX240" i="20"/>
  <c r="GW3803" i="20"/>
  <c r="GR1762" i="20"/>
  <c r="GP3825" i="20"/>
  <c r="GQ540" i="20"/>
  <c r="GW2394" i="20"/>
  <c r="GX1143" i="20"/>
  <c r="GU907" i="20"/>
  <c r="GR2974" i="20"/>
  <c r="GR3535" i="20"/>
  <c r="GX735" i="20"/>
  <c r="GQ2948" i="20"/>
  <c r="GX3743" i="20"/>
  <c r="GQ3334" i="20"/>
  <c r="GP742" i="20"/>
  <c r="GX1846" i="20"/>
  <c r="GV991" i="20"/>
  <c r="GS2581" i="20"/>
  <c r="GP2571" i="20"/>
  <c r="GV1142" i="20"/>
  <c r="GT3129" i="20"/>
  <c r="GR2321" i="20"/>
  <c r="GX2459" i="20"/>
  <c r="GW343" i="20"/>
  <c r="GX589" i="20"/>
  <c r="GR2741" i="20"/>
  <c r="GP3416" i="20"/>
  <c r="GV2461" i="20"/>
  <c r="GS2167" i="20"/>
  <c r="GU3152" i="20"/>
  <c r="GR1961" i="20"/>
  <c r="GR2926" i="20"/>
  <c r="GU3420" i="20"/>
  <c r="GP3952" i="20"/>
  <c r="GX1482" i="20"/>
  <c r="GQ1784" i="20"/>
  <c r="GX1314" i="20"/>
  <c r="GP3638" i="20"/>
  <c r="GQ1464" i="20"/>
  <c r="GR1740" i="20"/>
  <c r="GT3153" i="20"/>
  <c r="GT2908" i="20"/>
  <c r="GU3131" i="20"/>
  <c r="GP565" i="20"/>
  <c r="GW3732" i="20"/>
  <c r="GP346" i="20"/>
  <c r="GW2897" i="20"/>
  <c r="GW268" i="20"/>
  <c r="GP992" i="20"/>
  <c r="GU3236" i="20"/>
  <c r="GW1006" i="20"/>
  <c r="GU940" i="20"/>
  <c r="GP2019" i="20"/>
  <c r="GR1871" i="20"/>
  <c r="GU842" i="20"/>
  <c r="GQ1568" i="20"/>
  <c r="GU2601" i="20"/>
  <c r="GS1013" i="20"/>
  <c r="GQ1017" i="20"/>
  <c r="GW444" i="20"/>
  <c r="GX1201" i="20"/>
  <c r="GT2765" i="20"/>
  <c r="GQ543" i="20"/>
  <c r="GX1613" i="20"/>
  <c r="GX1473" i="20"/>
  <c r="GP2221" i="20"/>
  <c r="GU1836" i="20"/>
  <c r="GW3622" i="20"/>
  <c r="GV4005" i="20"/>
  <c r="GX3268" i="20"/>
  <c r="GT1410" i="20"/>
  <c r="GT2495" i="20"/>
  <c r="GV443" i="20"/>
  <c r="GX3068" i="20"/>
  <c r="GT2349" i="20"/>
  <c r="GV555" i="20"/>
  <c r="GU2462" i="20"/>
  <c r="GQ108" i="20"/>
  <c r="GR2722" i="20"/>
  <c r="GV1901" i="20"/>
  <c r="GV475" i="20"/>
  <c r="GS2916" i="20"/>
  <c r="GW104" i="20"/>
  <c r="GS3286" i="20"/>
  <c r="GR2480" i="20"/>
  <c r="GS753" i="20"/>
  <c r="GX1949" i="20"/>
  <c r="GU323" i="20"/>
  <c r="GW2400" i="20"/>
  <c r="GQ2500" i="20"/>
  <c r="GT2849" i="20"/>
  <c r="GR3360" i="20"/>
  <c r="GR1893" i="20"/>
  <c r="GR2941" i="20"/>
  <c r="GV2518" i="20"/>
  <c r="GV3111" i="20"/>
  <c r="GU20" i="20"/>
  <c r="GP2699" i="20"/>
  <c r="GT644" i="20"/>
  <c r="GR2568" i="20"/>
  <c r="GW1500" i="20"/>
  <c r="GS1128" i="20"/>
  <c r="GR2817" i="20"/>
  <c r="GX3349" i="20"/>
  <c r="GT2285" i="20"/>
  <c r="GR1423" i="20"/>
  <c r="GP344" i="20"/>
  <c r="GT1400" i="20"/>
  <c r="GS3459" i="20"/>
  <c r="GR991" i="20"/>
  <c r="GV1492" i="20"/>
  <c r="GW3571" i="20"/>
  <c r="GT2561" i="20"/>
  <c r="GR2944" i="20"/>
  <c r="GP3361" i="20"/>
  <c r="GV2104" i="20"/>
  <c r="GW3662" i="20"/>
  <c r="GW2601" i="20"/>
  <c r="GQ2207" i="20"/>
  <c r="GX1890" i="20"/>
  <c r="GS2885" i="20"/>
  <c r="GX1137" i="20"/>
  <c r="GX3200" i="20"/>
  <c r="GX1039" i="20"/>
  <c r="GV3653" i="20"/>
  <c r="GT242" i="20"/>
  <c r="GU2744" i="20"/>
  <c r="GW2800" i="20"/>
  <c r="GP3140" i="20"/>
  <c r="GQ2086" i="20"/>
  <c r="GW2960" i="20"/>
  <c r="GT3112" i="20"/>
  <c r="GV1286" i="20"/>
  <c r="GT636" i="20"/>
  <c r="GS1456" i="20"/>
  <c r="GP3224" i="20"/>
  <c r="GS1437" i="20"/>
  <c r="GU3948" i="20"/>
  <c r="GQ1309" i="20"/>
  <c r="GT2729" i="20"/>
  <c r="GW245" i="20"/>
  <c r="GS99" i="20"/>
  <c r="GV1533" i="20"/>
  <c r="GT3544" i="20"/>
  <c r="GX715" i="20"/>
  <c r="GX2256" i="20"/>
  <c r="GP2635" i="20"/>
  <c r="GT962" i="20"/>
  <c r="GQ220" i="20"/>
  <c r="GR1189" i="20"/>
  <c r="GS1851" i="20"/>
  <c r="GT103" i="20"/>
  <c r="GU1230" i="20"/>
  <c r="GW3222" i="20"/>
  <c r="GT1621" i="20"/>
  <c r="GP2544" i="20"/>
  <c r="GW3407" i="20"/>
  <c r="GS510" i="20"/>
  <c r="GW1813" i="20"/>
  <c r="GU1269" i="20"/>
  <c r="GU546" i="20"/>
  <c r="GS1934" i="20"/>
  <c r="GT3981" i="20"/>
  <c r="GP1672" i="20"/>
  <c r="GX368" i="20"/>
  <c r="GP3056" i="20"/>
  <c r="GV752" i="20"/>
  <c r="GU3562" i="20"/>
  <c r="GV2127" i="20"/>
  <c r="GT1110" i="20"/>
  <c r="GW3790" i="20"/>
  <c r="GV1438" i="20"/>
  <c r="GQ356" i="20"/>
  <c r="GW1180" i="20"/>
  <c r="GR1488" i="20"/>
  <c r="GQ2354" i="20"/>
  <c r="GV946" i="20"/>
  <c r="GU3235" i="20"/>
  <c r="GU3456" i="20"/>
  <c r="GW2136" i="20"/>
  <c r="GP1825" i="20"/>
  <c r="GW1072" i="20"/>
  <c r="GV1618" i="20"/>
  <c r="GS3361" i="20"/>
  <c r="GS46" i="20"/>
  <c r="GQ1332" i="20"/>
  <c r="GT3620" i="20"/>
  <c r="GU1131" i="20"/>
  <c r="GX34" i="20"/>
  <c r="GP2504" i="20"/>
  <c r="GX1092" i="20"/>
  <c r="GT3300" i="20"/>
  <c r="GR1995" i="20"/>
  <c r="GW187" i="20"/>
  <c r="GT3628" i="20"/>
  <c r="GV599" i="20"/>
  <c r="GR2614" i="20"/>
  <c r="GV1359" i="20"/>
  <c r="GS2450" i="20"/>
  <c r="GX3417" i="20"/>
  <c r="GX128" i="20"/>
  <c r="GS805" i="20"/>
  <c r="GQ838" i="20"/>
  <c r="GS1476" i="20"/>
  <c r="GR3809" i="20"/>
  <c r="GS324" i="20"/>
  <c r="GR3235" i="20"/>
  <c r="GX478" i="20"/>
  <c r="GS199" i="20"/>
  <c r="GQ1571" i="20"/>
  <c r="GR3980" i="20"/>
  <c r="GV2621" i="20"/>
  <c r="GP2631" i="20"/>
  <c r="GR1097" i="20"/>
  <c r="GR2406" i="20"/>
  <c r="GX1682" i="20"/>
  <c r="GS457" i="20"/>
  <c r="GP636" i="20"/>
  <c r="GU382" i="20"/>
  <c r="GP3527" i="20"/>
  <c r="GV3823" i="20"/>
  <c r="GU3553" i="20"/>
  <c r="GU941" i="20"/>
  <c r="GW2691" i="20"/>
  <c r="GW1879" i="20"/>
  <c r="GP3012" i="20"/>
  <c r="GU1476" i="20"/>
  <c r="GX2226" i="20"/>
  <c r="GP1423" i="20"/>
  <c r="GW819" i="20"/>
  <c r="GW2768" i="20"/>
  <c r="GR2121" i="20"/>
  <c r="GW3543" i="20"/>
  <c r="GS1462" i="20"/>
  <c r="GT3541" i="20"/>
  <c r="GP2669" i="20"/>
  <c r="GU1592" i="20"/>
  <c r="GX1867" i="20"/>
  <c r="GT2097" i="20"/>
  <c r="GT2760" i="20"/>
  <c r="GX2588" i="20"/>
  <c r="GU3551" i="20"/>
  <c r="GQ2687" i="20"/>
  <c r="GQ3980" i="20"/>
  <c r="GX2423" i="20"/>
  <c r="GV1552" i="20"/>
  <c r="GU1670" i="20"/>
  <c r="GV140" i="20"/>
  <c r="GV2998" i="20"/>
  <c r="GS304" i="20"/>
  <c r="GQ1982" i="20"/>
  <c r="GW381" i="20"/>
  <c r="GS189" i="20"/>
  <c r="GR1891" i="20"/>
  <c r="GW2457" i="20"/>
  <c r="GQ1968" i="20"/>
  <c r="GU2292" i="20"/>
  <c r="GU1712" i="20"/>
  <c r="GU2999" i="20"/>
  <c r="GV2065" i="20"/>
  <c r="GW2989" i="20"/>
  <c r="GP3193" i="20"/>
  <c r="GW136" i="20"/>
  <c r="GW1788" i="20"/>
  <c r="GW2943" i="20"/>
  <c r="GU1182" i="20"/>
  <c r="GV3138" i="20"/>
  <c r="GW322" i="20"/>
  <c r="GQ11" i="20"/>
  <c r="GX3088" i="20"/>
  <c r="GV1003" i="20"/>
  <c r="GQ1411" i="20"/>
  <c r="GP3009" i="20"/>
  <c r="GT3813" i="20"/>
  <c r="GV1798" i="20"/>
  <c r="GR2579" i="20"/>
  <c r="GX3275" i="20"/>
  <c r="GT3301" i="20"/>
  <c r="GS3651" i="20"/>
  <c r="GV239" i="20"/>
  <c r="GS3480" i="20"/>
  <c r="GQ3927" i="20"/>
  <c r="GS235" i="20"/>
  <c r="GR1091" i="20"/>
  <c r="GR3750" i="20"/>
  <c r="GS1550" i="20"/>
  <c r="GQ1318" i="20"/>
  <c r="GU3342" i="20"/>
  <c r="GW1897" i="20"/>
  <c r="GR2605" i="20"/>
  <c r="GR1089" i="20"/>
  <c r="GW2083" i="20"/>
  <c r="GU1239" i="20"/>
  <c r="GX1563" i="20"/>
  <c r="GR1463" i="20"/>
  <c r="GW25" i="20"/>
  <c r="GT1487" i="20"/>
  <c r="GX3736" i="20"/>
  <c r="GP2934" i="20"/>
  <c r="GR477" i="20"/>
  <c r="GV809" i="20"/>
  <c r="GS2531" i="20"/>
  <c r="GX56" i="20"/>
  <c r="GP924" i="20"/>
  <c r="GT2469" i="20"/>
  <c r="GX339" i="20"/>
  <c r="GS1522" i="20"/>
  <c r="GQ3588" i="20"/>
  <c r="GW750" i="20"/>
  <c r="GX2961" i="20"/>
  <c r="GR866" i="20"/>
  <c r="GW588" i="20"/>
  <c r="GP1736" i="20"/>
  <c r="GR95" i="20"/>
  <c r="GV462" i="20"/>
  <c r="GX650" i="20"/>
  <c r="GR1305" i="20"/>
  <c r="GT1921" i="20"/>
  <c r="GT3784" i="20"/>
  <c r="GT2413" i="20"/>
  <c r="GS2766" i="20"/>
  <c r="GT2047" i="20"/>
  <c r="GX1768" i="20"/>
  <c r="GW2991" i="20"/>
  <c r="GS1622" i="20"/>
  <c r="GP3142" i="20"/>
  <c r="GV2201" i="20"/>
  <c r="GX1782" i="20"/>
  <c r="GT3177" i="20"/>
  <c r="GT1197" i="20"/>
  <c r="GW3044" i="20"/>
  <c r="GV1294" i="20"/>
  <c r="GX887" i="20"/>
  <c r="GU70" i="20"/>
  <c r="GX3914" i="20"/>
  <c r="GX1802" i="20"/>
  <c r="GQ2319" i="20"/>
  <c r="GU943" i="20"/>
  <c r="GQ929" i="20"/>
  <c r="GV3081" i="20"/>
  <c r="GQ2791" i="20"/>
  <c r="GP3325" i="20"/>
  <c r="GU3692" i="20"/>
  <c r="GQ1450" i="20"/>
  <c r="GP2847" i="20"/>
  <c r="GP262" i="20"/>
  <c r="GS873" i="20"/>
  <c r="GU2087" i="20"/>
  <c r="GQ285" i="20"/>
  <c r="GP861" i="20"/>
  <c r="GS3613" i="20"/>
  <c r="GX2260" i="20"/>
  <c r="GS1681" i="20"/>
  <c r="GU3920" i="20"/>
  <c r="GV13" i="20"/>
  <c r="GS2578" i="20"/>
  <c r="GX3358" i="20"/>
  <c r="GW1128" i="20"/>
  <c r="GU298" i="20"/>
  <c r="GS2965" i="20"/>
  <c r="GS2453" i="20"/>
  <c r="GR608" i="20"/>
  <c r="GX1029" i="20"/>
  <c r="GT325" i="20"/>
  <c r="GV2477" i="20"/>
  <c r="GV1128" i="20"/>
  <c r="GQ976" i="20"/>
  <c r="GX126" i="20"/>
  <c r="GV899" i="20"/>
  <c r="GP3670" i="20"/>
  <c r="GX3240" i="20"/>
  <c r="GP3018" i="20"/>
  <c r="GV2887" i="20"/>
  <c r="GR1112" i="20"/>
  <c r="GP1092" i="20"/>
  <c r="GR1213" i="20"/>
  <c r="GQ3141" i="20"/>
  <c r="GR2706" i="20"/>
  <c r="GU491" i="20"/>
  <c r="GP1391" i="20"/>
  <c r="GQ3888" i="20"/>
  <c r="GR3973" i="20"/>
  <c r="GV2759" i="20"/>
  <c r="GS2901" i="20"/>
  <c r="GP3746" i="20"/>
  <c r="GW333" i="20"/>
  <c r="GX2418" i="20"/>
  <c r="GU3979" i="20"/>
  <c r="GQ849" i="20"/>
  <c r="GT3154" i="20"/>
  <c r="GQ3526" i="20"/>
  <c r="GV1983" i="20"/>
  <c r="GU3001" i="20"/>
  <c r="GW2139" i="20"/>
  <c r="GS796" i="20"/>
  <c r="GR3915" i="20"/>
  <c r="GW1303" i="20"/>
  <c r="GV2061" i="20"/>
  <c r="GV989" i="20"/>
  <c r="GX1320" i="20"/>
  <c r="GS1576" i="20"/>
  <c r="GR2916" i="20"/>
  <c r="GX3985" i="20"/>
  <c r="GV3004" i="20"/>
  <c r="GV563" i="20"/>
  <c r="GR1499" i="20"/>
  <c r="GV3457" i="20"/>
  <c r="GV1611" i="20"/>
  <c r="GW2711" i="20"/>
  <c r="GS3733" i="20"/>
  <c r="GV2667" i="20"/>
  <c r="GR3046" i="20"/>
  <c r="GX2548" i="20"/>
  <c r="GV770" i="20"/>
  <c r="GR240" i="20"/>
  <c r="GW1572" i="20"/>
  <c r="GQ2652" i="20"/>
  <c r="GT2509" i="20"/>
  <c r="GV3293" i="20"/>
  <c r="GX3232" i="20"/>
  <c r="GX2057" i="20"/>
  <c r="GW2804" i="20"/>
  <c r="GS3479" i="20"/>
  <c r="GW2396" i="20"/>
  <c r="GV1998" i="20"/>
  <c r="GS2580" i="20"/>
  <c r="GR106" i="20"/>
  <c r="GU959" i="20"/>
  <c r="GW10" i="20"/>
  <c r="GU590" i="20"/>
  <c r="GP768" i="20"/>
  <c r="GT222" i="20"/>
  <c r="GQ300" i="20"/>
  <c r="GQ1200" i="20"/>
  <c r="GT3009" i="20"/>
  <c r="GV2423" i="20"/>
  <c r="GX497" i="20"/>
  <c r="GT2310" i="20"/>
  <c r="GS2080" i="20"/>
  <c r="GU2112" i="20"/>
  <c r="GU182" i="20"/>
  <c r="GQ3368" i="20"/>
  <c r="GT2273" i="20"/>
  <c r="GX2106" i="20"/>
  <c r="GR311" i="20"/>
  <c r="GX1873" i="20"/>
  <c r="GX2034" i="20"/>
  <c r="GX1089" i="20"/>
  <c r="GT2308" i="20"/>
  <c r="GT173" i="20"/>
  <c r="GQ2143" i="20"/>
  <c r="GP2632" i="20"/>
  <c r="GP2836" i="20"/>
  <c r="GW935" i="20"/>
  <c r="GW3542" i="20"/>
  <c r="GR2153" i="20"/>
  <c r="GR623" i="20"/>
  <c r="GS2285" i="20"/>
  <c r="GT2191" i="20"/>
  <c r="GS2825" i="20"/>
  <c r="GV242" i="20"/>
  <c r="GR919" i="20"/>
  <c r="GT3488" i="20"/>
  <c r="GT2657" i="20"/>
  <c r="GR1168" i="20"/>
  <c r="GX1328" i="20"/>
  <c r="GS1327" i="20"/>
  <c r="GP2370" i="20"/>
  <c r="GT1" i="20"/>
  <c r="GT362" i="20"/>
  <c r="GV2961" i="20"/>
  <c r="GT1871" i="20"/>
  <c r="GS1399" i="20"/>
  <c r="GQ3322" i="20"/>
  <c r="GT1127" i="20"/>
  <c r="GQ2967" i="20"/>
  <c r="GX2371" i="20"/>
  <c r="GP3950" i="20"/>
  <c r="GP2992" i="20"/>
  <c r="GV2622" i="20"/>
  <c r="GX298" i="20"/>
  <c r="GV3783" i="20"/>
  <c r="GT740" i="20"/>
  <c r="GT2198" i="20"/>
  <c r="GT578" i="20"/>
  <c r="GS727" i="20"/>
  <c r="GP2998" i="20"/>
  <c r="GQ710" i="20"/>
  <c r="GS2248" i="20"/>
  <c r="GW2277" i="20"/>
  <c r="GR1821" i="20"/>
  <c r="GS2846" i="20"/>
  <c r="GU1536" i="20"/>
  <c r="GU369" i="20"/>
  <c r="GT3688" i="20"/>
  <c r="GS1515" i="20"/>
  <c r="GR3328" i="20"/>
  <c r="GW2720" i="20"/>
  <c r="GW2527" i="20"/>
  <c r="GU1349" i="20"/>
  <c r="GR3716" i="20"/>
  <c r="GV2145" i="20"/>
  <c r="GU2205" i="20"/>
  <c r="GR525" i="20"/>
  <c r="GQ3279" i="20"/>
  <c r="GU765" i="20"/>
  <c r="GQ2029" i="20"/>
  <c r="GR2647" i="20"/>
  <c r="GS704" i="20"/>
  <c r="GU3636" i="20"/>
  <c r="GU2151" i="20"/>
  <c r="GV1100" i="20"/>
  <c r="GQ661" i="20"/>
  <c r="GV1462" i="20"/>
  <c r="GT91" i="20"/>
  <c r="GX1050" i="20"/>
  <c r="GP3155" i="20"/>
  <c r="GQ3040" i="20"/>
  <c r="GQ2160" i="20"/>
  <c r="GP796" i="20"/>
  <c r="GW3733" i="20"/>
  <c r="GQ201" i="20"/>
  <c r="GP1283" i="20"/>
  <c r="GR879" i="20"/>
  <c r="GU690" i="20"/>
  <c r="GT1407" i="20"/>
  <c r="GP3698" i="20"/>
  <c r="GP2302" i="20"/>
  <c r="GR792" i="20"/>
  <c r="GQ2324" i="20"/>
  <c r="GX13" i="20"/>
  <c r="GR1319" i="20"/>
  <c r="GS2618" i="20"/>
  <c r="GP3316" i="20"/>
  <c r="GQ3934" i="20"/>
  <c r="GR1262" i="20"/>
  <c r="GX1457" i="20"/>
  <c r="GW299" i="20"/>
  <c r="GX2197" i="20"/>
  <c r="GV3233" i="20"/>
  <c r="GW3034" i="20"/>
  <c r="GQ1221" i="20"/>
  <c r="GU2228" i="20"/>
  <c r="GS13" i="20"/>
  <c r="GU850" i="20"/>
  <c r="GW2138" i="20"/>
  <c r="GT1185" i="20"/>
  <c r="GW2689" i="20"/>
  <c r="GQ1427" i="20"/>
  <c r="GW394" i="20"/>
  <c r="GX487" i="20"/>
  <c r="GV3575" i="20"/>
  <c r="GW1062" i="20"/>
  <c r="GP1183" i="20"/>
  <c r="GR875" i="20"/>
  <c r="GR2688" i="20"/>
  <c r="GU2823" i="20"/>
  <c r="GX440" i="20"/>
  <c r="GP1048" i="20"/>
  <c r="GS3362" i="20"/>
  <c r="GW2125" i="20"/>
  <c r="GU1072" i="20"/>
  <c r="GU2691" i="20"/>
  <c r="GX1154" i="20"/>
  <c r="GT3845" i="20"/>
  <c r="GW1735" i="20"/>
  <c r="GW1905" i="20"/>
  <c r="GQ3882" i="20"/>
  <c r="GQ1546" i="20"/>
  <c r="GP3063" i="20"/>
  <c r="GQ713" i="20"/>
  <c r="GS3097" i="20"/>
  <c r="GS931" i="20"/>
  <c r="GS91" i="20"/>
  <c r="GX515" i="20"/>
  <c r="GQ963" i="20"/>
  <c r="GP2739" i="20"/>
  <c r="GP139" i="20"/>
  <c r="GR1904" i="20"/>
  <c r="GQ3843" i="20"/>
  <c r="GS3937" i="20"/>
  <c r="GW1074" i="20"/>
  <c r="GX3822" i="20"/>
  <c r="GP1554" i="20"/>
  <c r="GP3145" i="20"/>
  <c r="GS1994" i="20"/>
  <c r="GT1288" i="20"/>
  <c r="GX2846" i="20"/>
  <c r="GQ2793" i="20"/>
  <c r="GT351" i="20"/>
  <c r="GW1215" i="20"/>
  <c r="GQ2623" i="20"/>
  <c r="GT1303" i="20"/>
  <c r="GU1747" i="20"/>
  <c r="GP2727" i="20"/>
  <c r="GQ3471" i="20"/>
  <c r="GP30" i="20"/>
  <c r="GR852" i="20"/>
  <c r="GR1540" i="20"/>
  <c r="GP403" i="20"/>
  <c r="GR4005" i="20"/>
  <c r="GV1420" i="20"/>
  <c r="GW2599" i="20"/>
  <c r="GT3998" i="20"/>
  <c r="GV2780" i="20"/>
  <c r="GQ2337" i="20"/>
  <c r="GV2591" i="20"/>
  <c r="GU2869" i="20"/>
  <c r="GV751" i="20"/>
  <c r="GS2419" i="20"/>
  <c r="GU1464" i="20"/>
  <c r="GS1816" i="20"/>
  <c r="GU3193" i="20"/>
  <c r="GP1960" i="20"/>
  <c r="GQ2943" i="20"/>
  <c r="GQ886" i="20"/>
  <c r="GS3967" i="20"/>
  <c r="GW14" i="20"/>
  <c r="GT906" i="20"/>
  <c r="GU654" i="20"/>
  <c r="GT297" i="20"/>
  <c r="GX2754" i="20"/>
  <c r="GR3337" i="20"/>
  <c r="GU3229" i="20"/>
  <c r="GV2193" i="20"/>
  <c r="GP3507" i="20"/>
  <c r="GP2427" i="20"/>
  <c r="GT854" i="20"/>
  <c r="GP112" i="20"/>
  <c r="GW3046" i="20"/>
  <c r="GQ1735" i="20"/>
  <c r="GV1153" i="20"/>
  <c r="GV2668" i="20"/>
  <c r="GR3468" i="20"/>
  <c r="GV3888" i="20"/>
  <c r="GR2091" i="20"/>
  <c r="GP3451" i="20"/>
  <c r="GP3388" i="20"/>
  <c r="GW943" i="20"/>
  <c r="GU3067" i="20"/>
  <c r="GT2024" i="20"/>
  <c r="GW1003" i="20"/>
  <c r="GV1472" i="20"/>
  <c r="GV2530" i="20"/>
  <c r="GR436" i="20"/>
  <c r="GT1215" i="20"/>
  <c r="GS3500" i="20"/>
  <c r="GW2314" i="20"/>
  <c r="GQ3317" i="20"/>
  <c r="GT1962" i="20"/>
  <c r="GQ1037" i="20"/>
  <c r="GU2575" i="20"/>
  <c r="GP72" i="20"/>
  <c r="GV3375" i="20"/>
  <c r="GQ3657" i="20"/>
  <c r="GR767" i="20"/>
  <c r="GW2128" i="20"/>
  <c r="GT3265" i="20"/>
  <c r="GP3921" i="20"/>
  <c r="GQ3286" i="20"/>
  <c r="GR1072" i="20"/>
  <c r="GU2855" i="20"/>
  <c r="GS3629" i="20"/>
  <c r="GX3280" i="20"/>
  <c r="GP2371" i="20"/>
  <c r="GP3647" i="20"/>
  <c r="GX131" i="20"/>
  <c r="GP894" i="20"/>
  <c r="GR1524" i="20"/>
  <c r="GS1246" i="20"/>
  <c r="GR2833" i="20"/>
  <c r="GQ2374" i="20"/>
  <c r="GT3499" i="20"/>
  <c r="GS1240" i="20"/>
  <c r="GQ390" i="20"/>
  <c r="GU606" i="20"/>
  <c r="GV3549" i="20"/>
  <c r="GW2875" i="20"/>
  <c r="GV917" i="20"/>
  <c r="GR2428" i="20"/>
  <c r="GX3317" i="20"/>
  <c r="GX2866" i="20"/>
  <c r="GT1031" i="20"/>
  <c r="GT2383" i="20"/>
  <c r="GS681" i="20"/>
  <c r="GX2130" i="20"/>
  <c r="GT3306" i="20"/>
  <c r="GT3076" i="20"/>
  <c r="GU2866" i="20"/>
  <c r="GP3095" i="20"/>
  <c r="GR2247" i="20"/>
  <c r="GX2267" i="20"/>
  <c r="GR824" i="20"/>
  <c r="GW788" i="20"/>
  <c r="GR950" i="20"/>
  <c r="GP3547" i="20"/>
  <c r="GP254" i="20"/>
  <c r="GT292" i="20"/>
  <c r="GS484" i="20"/>
  <c r="GX2663" i="20"/>
  <c r="GR72" i="20"/>
  <c r="GR82" i="20"/>
  <c r="GU3398" i="20"/>
  <c r="GT2124" i="20"/>
  <c r="GW3926" i="20"/>
  <c r="GS2369" i="20"/>
  <c r="GV2947" i="20"/>
  <c r="GU2995" i="20"/>
  <c r="GQ3351" i="20"/>
  <c r="GW1956" i="20"/>
  <c r="GX666" i="20"/>
  <c r="GU935" i="20"/>
  <c r="GP3514" i="20"/>
  <c r="GR654" i="20"/>
  <c r="GW608" i="20"/>
  <c r="GT713" i="20"/>
  <c r="GT1213" i="20"/>
  <c r="GS624" i="20"/>
  <c r="GR3815" i="20"/>
  <c r="GX3464" i="20"/>
  <c r="GR2863" i="20"/>
  <c r="GQ3015" i="20"/>
  <c r="GX2796" i="20"/>
  <c r="GV3759" i="20"/>
  <c r="GR1779" i="20"/>
  <c r="GU3189" i="20"/>
  <c r="GR1180" i="20"/>
  <c r="GX559" i="20"/>
  <c r="GX2804" i="20"/>
  <c r="GX769" i="20"/>
  <c r="GQ3293" i="20"/>
  <c r="GR2602" i="20"/>
  <c r="GV3977" i="20"/>
  <c r="GU3797" i="20"/>
  <c r="GU3488" i="20"/>
  <c r="GQ3256" i="20"/>
  <c r="GW1882" i="20"/>
  <c r="GW3735" i="20"/>
  <c r="GV2923" i="20"/>
  <c r="GW292" i="20"/>
  <c r="GR2106" i="20"/>
  <c r="GV3072" i="20"/>
  <c r="GS3953" i="20"/>
  <c r="GS2480" i="20"/>
  <c r="GT776" i="20"/>
  <c r="GS2054" i="20"/>
  <c r="GS311" i="20"/>
  <c r="GU2320" i="20"/>
  <c r="GW3036" i="20"/>
  <c r="GW2662" i="20"/>
  <c r="GQ3465" i="20"/>
  <c r="GT3440" i="20"/>
  <c r="GP2172" i="20"/>
  <c r="GW1579" i="20"/>
  <c r="GQ2275" i="20"/>
  <c r="GQ3984" i="20"/>
  <c r="GR3997" i="20"/>
  <c r="GR985" i="20"/>
  <c r="GT970" i="20"/>
  <c r="GX114" i="20"/>
  <c r="GR2431" i="20"/>
  <c r="GR2901" i="20"/>
  <c r="GV1709" i="20"/>
  <c r="GW856" i="20"/>
  <c r="GR3820" i="20"/>
  <c r="GW625" i="20"/>
  <c r="GU822" i="20"/>
  <c r="GV1803" i="20"/>
  <c r="GW2898" i="20"/>
  <c r="GV2748" i="20"/>
  <c r="GT518" i="20"/>
  <c r="GT460" i="20"/>
  <c r="GR3277" i="20"/>
  <c r="GQ2851" i="20"/>
  <c r="GW3070" i="20"/>
  <c r="GP441" i="20"/>
  <c r="GS1117" i="20"/>
  <c r="GX892" i="20"/>
  <c r="GT2487" i="20"/>
  <c r="GS356" i="20"/>
  <c r="GQ805" i="20"/>
  <c r="GS2368" i="20"/>
  <c r="GS734" i="20"/>
  <c r="GT96" i="20"/>
  <c r="GQ3665" i="20"/>
  <c r="GP918" i="20"/>
  <c r="GP1194" i="20"/>
  <c r="GS3369" i="20"/>
  <c r="GV2311" i="20"/>
  <c r="GX1263" i="20"/>
  <c r="GS1372" i="20"/>
  <c r="GV2102" i="20"/>
  <c r="GR2330" i="20"/>
  <c r="GT3353" i="20"/>
  <c r="GX3937" i="20"/>
  <c r="GU2327" i="20"/>
  <c r="GR508" i="20"/>
  <c r="GT3044" i="20"/>
  <c r="GR1425" i="20"/>
  <c r="GV975" i="20"/>
  <c r="GW2560" i="20"/>
  <c r="GS2208" i="20"/>
  <c r="GV401" i="20"/>
  <c r="GQ3455" i="20"/>
  <c r="GS3393" i="20"/>
  <c r="GR2349" i="20"/>
  <c r="GP638" i="20"/>
  <c r="GU616" i="20"/>
  <c r="GW380" i="20"/>
  <c r="GW1043" i="20"/>
  <c r="GQ3549" i="20"/>
  <c r="GP3215" i="20"/>
  <c r="GR1297" i="20"/>
  <c r="GP3160" i="20"/>
  <c r="GX2910" i="20"/>
  <c r="GU3859" i="20"/>
  <c r="GX3554" i="20"/>
  <c r="GT1099" i="20"/>
  <c r="GX1826" i="20"/>
  <c r="GQ328" i="20"/>
  <c r="GW609" i="20"/>
  <c r="GW3399" i="20"/>
  <c r="GP3368" i="20"/>
  <c r="GX2458" i="20"/>
  <c r="GT231" i="20"/>
  <c r="GU992" i="20"/>
  <c r="GV693" i="20"/>
  <c r="GV1993" i="20"/>
  <c r="GT946" i="20"/>
  <c r="GQ2023" i="20"/>
  <c r="GX3848" i="20"/>
  <c r="GP46" i="20"/>
  <c r="GS1989" i="20"/>
  <c r="GS2084" i="20"/>
  <c r="GR683" i="20"/>
  <c r="GT2291" i="20"/>
  <c r="GV3574" i="20"/>
  <c r="GP2096" i="20"/>
  <c r="GW1120" i="20"/>
  <c r="GT62" i="20"/>
  <c r="GU273" i="20"/>
  <c r="GW2380" i="20"/>
  <c r="GS3349" i="20"/>
  <c r="GP3455" i="20"/>
  <c r="GT2134" i="20"/>
  <c r="GP2680" i="20"/>
  <c r="GT1986" i="20"/>
  <c r="GT1648" i="20"/>
  <c r="GV1189" i="20"/>
  <c r="GV2776" i="20"/>
  <c r="GS2774" i="20"/>
  <c r="GP1572" i="20"/>
  <c r="GW1621" i="20"/>
  <c r="GP3400" i="20"/>
  <c r="GR1380" i="20"/>
  <c r="GT2125" i="20"/>
  <c r="GQ2434" i="20"/>
  <c r="GX3880" i="20"/>
  <c r="GP2859" i="20"/>
  <c r="GR3138" i="20"/>
  <c r="GX2989" i="20"/>
  <c r="GV2432" i="20"/>
  <c r="GV2374" i="20"/>
  <c r="GW1415" i="20"/>
  <c r="GP371" i="20"/>
  <c r="GQ2117" i="20"/>
  <c r="GP3956" i="20"/>
  <c r="GS1409" i="20"/>
  <c r="GW1709" i="20"/>
  <c r="GQ2980" i="20"/>
  <c r="GR2029" i="20"/>
  <c r="GX2483" i="20"/>
  <c r="GT624" i="20"/>
  <c r="GV358" i="20"/>
  <c r="GS2904" i="20"/>
  <c r="GV2129" i="20"/>
  <c r="GT2025" i="20"/>
  <c r="GU2039" i="20"/>
  <c r="GV3579" i="20"/>
  <c r="GV3445" i="20"/>
  <c r="GV3709" i="20"/>
  <c r="GS119" i="20"/>
  <c r="GS1295" i="20"/>
  <c r="GW2416" i="20"/>
  <c r="GV1793" i="20"/>
  <c r="GQ777" i="20"/>
  <c r="GU927" i="20"/>
  <c r="GU1211" i="20"/>
  <c r="GV1841" i="20"/>
  <c r="GP3277" i="20"/>
  <c r="GS912" i="20"/>
  <c r="GQ2052" i="20"/>
  <c r="GT2497" i="20"/>
  <c r="GR193" i="20"/>
  <c r="GU1601" i="20"/>
  <c r="GT741" i="20"/>
  <c r="GP224" i="20"/>
  <c r="GU200" i="20"/>
  <c r="GW3045" i="20"/>
  <c r="GQ3932" i="20"/>
  <c r="GP2037" i="20"/>
  <c r="GW3757" i="20"/>
  <c r="GU905" i="20"/>
  <c r="GV3084" i="20"/>
  <c r="GU1822" i="20"/>
  <c r="GP2752" i="20"/>
  <c r="GR1" i="20"/>
  <c r="GS3057" i="20"/>
  <c r="GX3398" i="20"/>
  <c r="GU1597" i="20"/>
  <c r="GS3805" i="20"/>
  <c r="GX1806" i="20"/>
  <c r="GX2832" i="20"/>
  <c r="GP64" i="20"/>
  <c r="GS1699" i="20"/>
  <c r="GS2116" i="20"/>
  <c r="GV41" i="20"/>
  <c r="GQ3053" i="20"/>
  <c r="GR3885" i="20"/>
  <c r="GX3255" i="20"/>
  <c r="GW501" i="20"/>
  <c r="GX1160" i="20"/>
  <c r="GU1803" i="20"/>
  <c r="GU1694" i="20"/>
  <c r="GX296" i="20"/>
  <c r="GQ3468" i="20"/>
  <c r="GW400" i="20"/>
  <c r="GP396" i="20"/>
  <c r="GT867" i="20"/>
  <c r="GR1310" i="20"/>
  <c r="GV1309" i="20"/>
  <c r="GU312" i="20"/>
  <c r="GX2835" i="20"/>
  <c r="GU84" i="20"/>
  <c r="GV2194" i="20"/>
  <c r="GW3702" i="20"/>
  <c r="GX26" i="20"/>
  <c r="GX3132" i="20"/>
  <c r="GV245" i="20"/>
  <c r="GV253" i="20"/>
  <c r="GW1394" i="20"/>
  <c r="GT648" i="20"/>
  <c r="GP1488" i="20"/>
  <c r="GP2014" i="20"/>
  <c r="GQ1473" i="20"/>
  <c r="GV895" i="20"/>
  <c r="GS1740" i="20"/>
  <c r="GQ2713" i="20"/>
  <c r="GV2166" i="20"/>
  <c r="GR735" i="20"/>
  <c r="GT1787" i="20"/>
  <c r="GP1945" i="20"/>
  <c r="GP635" i="20"/>
  <c r="GQ1195" i="20"/>
  <c r="GP3465" i="20"/>
  <c r="GR51" i="20"/>
  <c r="GP299" i="20"/>
  <c r="GW3413" i="20"/>
  <c r="GX462" i="20"/>
  <c r="GW3601" i="20"/>
  <c r="GX3305" i="20"/>
  <c r="GP3911" i="20"/>
  <c r="GR3047" i="20"/>
  <c r="GX815" i="20"/>
  <c r="GX1259" i="20"/>
  <c r="GU993" i="20"/>
  <c r="GV1010" i="20"/>
  <c r="GW140" i="20"/>
  <c r="GQ819" i="20"/>
  <c r="GS2344" i="20"/>
  <c r="GS2660" i="20"/>
  <c r="GV1171" i="20"/>
  <c r="GR2264" i="20"/>
  <c r="GX2799" i="20"/>
  <c r="GT3266" i="20"/>
  <c r="GU3485" i="20"/>
  <c r="GP2908" i="20"/>
  <c r="GP3173" i="20"/>
  <c r="GQ3920" i="20"/>
  <c r="GU676" i="20"/>
  <c r="GW3417" i="20"/>
  <c r="GQ3364" i="20"/>
  <c r="GQ3873" i="20"/>
  <c r="GR341" i="20"/>
  <c r="GU2922" i="20"/>
  <c r="GW1313" i="20"/>
  <c r="GP1684" i="20"/>
  <c r="GV3112" i="20"/>
  <c r="GU2484" i="20"/>
  <c r="GP855" i="20"/>
  <c r="GW3443" i="20"/>
  <c r="GP2893" i="20"/>
  <c r="GT956" i="20"/>
  <c r="GV3089" i="20"/>
  <c r="GV3416" i="20"/>
  <c r="GQ2212" i="20"/>
  <c r="GS2593" i="20"/>
  <c r="GR1632" i="20"/>
  <c r="GQ27" i="20"/>
  <c r="GX1581" i="20"/>
  <c r="GR3767" i="20"/>
  <c r="GS133" i="20"/>
  <c r="GP2286" i="20"/>
  <c r="GV2581" i="20"/>
  <c r="GV3102" i="20"/>
  <c r="GT3548" i="20"/>
  <c r="GQ227" i="20"/>
  <c r="GQ1208" i="20"/>
  <c r="GW2996" i="20"/>
  <c r="GU2579" i="20"/>
  <c r="GV3007" i="20"/>
  <c r="GV3303" i="20"/>
  <c r="GW1464" i="20"/>
  <c r="GQ3095" i="20"/>
  <c r="GU2472" i="20"/>
  <c r="GT159" i="20"/>
  <c r="GX864" i="20"/>
  <c r="GU3352" i="20"/>
  <c r="GQ1259" i="20"/>
  <c r="GP292" i="20"/>
  <c r="GP1014" i="20"/>
  <c r="GU651" i="20"/>
  <c r="GQ3048" i="20"/>
  <c r="GW1708" i="20"/>
  <c r="GT1911" i="20"/>
  <c r="GP1515" i="20"/>
  <c r="GW317" i="20"/>
  <c r="GS1150" i="20"/>
  <c r="GT582" i="20"/>
  <c r="GU3259" i="20"/>
  <c r="GR2458" i="20"/>
  <c r="GT3781" i="20"/>
  <c r="GR3517" i="20"/>
  <c r="GP3884" i="20"/>
  <c r="GX647" i="20"/>
  <c r="GU1068" i="20"/>
  <c r="GP408" i="20"/>
  <c r="GP765" i="20"/>
  <c r="GQ1312" i="20"/>
  <c r="GT2902" i="20"/>
  <c r="GP3534" i="20"/>
  <c r="GT3743" i="20"/>
  <c r="GR3449" i="20"/>
  <c r="GV3817" i="20"/>
  <c r="GS3669" i="20"/>
  <c r="GR1825" i="20"/>
  <c r="GV1251" i="20"/>
  <c r="GR3880" i="20"/>
  <c r="GS1822" i="20"/>
  <c r="GT943" i="20"/>
  <c r="GX2994" i="20"/>
  <c r="GP993" i="20"/>
  <c r="GW126" i="20"/>
  <c r="GV2911" i="20"/>
  <c r="GR2268" i="20"/>
  <c r="GQ3507" i="20"/>
  <c r="GP676" i="20"/>
  <c r="GT315" i="20"/>
  <c r="GQ35" i="20"/>
  <c r="GR752" i="20"/>
  <c r="GQ320" i="20"/>
  <c r="GQ3977" i="20"/>
  <c r="GS2547" i="20"/>
  <c r="GS2117" i="20"/>
  <c r="GV1125" i="20"/>
  <c r="GV3677" i="20"/>
  <c r="GU670" i="20"/>
  <c r="GW1578" i="20"/>
  <c r="GU164" i="20"/>
  <c r="GU2909" i="20"/>
  <c r="GS2851" i="20"/>
  <c r="GS1936" i="20"/>
  <c r="GS98" i="20"/>
  <c r="GU260" i="20"/>
  <c r="GX3711" i="20"/>
  <c r="GP1619" i="20"/>
  <c r="GR1644" i="20"/>
  <c r="GP3958" i="20"/>
  <c r="GV48" i="20"/>
  <c r="GS2380" i="20"/>
  <c r="GP1609" i="20"/>
  <c r="GP184" i="20"/>
  <c r="GV2765" i="20"/>
  <c r="GP3407" i="20"/>
  <c r="GU531" i="20"/>
  <c r="GQ2305" i="20"/>
  <c r="GV2728" i="20"/>
  <c r="GT3752" i="20"/>
  <c r="GW221" i="20"/>
  <c r="GR3574" i="20"/>
  <c r="GU430" i="20"/>
  <c r="GX2328" i="20"/>
  <c r="GX1810" i="20"/>
  <c r="GW138" i="20"/>
  <c r="GQ3118" i="20"/>
  <c r="GP3170" i="20"/>
  <c r="GX1222" i="20"/>
  <c r="GV3532" i="20"/>
  <c r="GW3877" i="20"/>
  <c r="GS1557" i="20"/>
  <c r="GT3736" i="20"/>
  <c r="GV1829" i="20"/>
  <c r="GU2396" i="20"/>
  <c r="GP1445" i="20"/>
  <c r="GR1698" i="20"/>
  <c r="GW1538" i="20"/>
  <c r="GS22" i="20"/>
  <c r="GP3266" i="20"/>
  <c r="GR571" i="20"/>
  <c r="GU2200" i="20"/>
  <c r="GR2547" i="20"/>
  <c r="GP1998" i="20"/>
  <c r="GS3183" i="20"/>
  <c r="GV2334" i="20"/>
  <c r="GP118" i="20"/>
  <c r="GW2390" i="20"/>
  <c r="GQ3565" i="20"/>
  <c r="GW1707" i="20"/>
  <c r="GV782" i="20"/>
  <c r="GT1610" i="20"/>
  <c r="GX3580" i="20"/>
  <c r="GS788" i="20"/>
  <c r="GT166" i="20"/>
  <c r="GT3157" i="20"/>
  <c r="GS143" i="20"/>
  <c r="GX1680" i="20"/>
  <c r="GR2940" i="20"/>
  <c r="GW3846" i="20"/>
  <c r="GQ3000" i="20"/>
  <c r="GT2068" i="20"/>
  <c r="GT2996" i="20"/>
  <c r="GX1051" i="20"/>
  <c r="GS3482" i="20"/>
  <c r="GQ1497" i="20"/>
  <c r="GR1490" i="20"/>
  <c r="GU3162" i="20"/>
  <c r="GV3235" i="20"/>
  <c r="GR2429" i="20"/>
  <c r="GV3700" i="20"/>
  <c r="GR13" i="20"/>
  <c r="GW2910" i="20"/>
  <c r="GR2790" i="20"/>
  <c r="GX73" i="20"/>
  <c r="GP2251" i="20"/>
  <c r="GW841" i="20"/>
  <c r="GT1847" i="20"/>
  <c r="GS2422" i="20"/>
  <c r="GQ1560" i="20"/>
  <c r="GU2913" i="20"/>
  <c r="GS2220" i="20"/>
  <c r="GX1571" i="20"/>
  <c r="GT3115" i="20"/>
  <c r="GV3693" i="20"/>
  <c r="GT1832" i="20"/>
  <c r="GR965" i="20"/>
  <c r="GQ3850" i="20"/>
  <c r="GV1137" i="20"/>
  <c r="GU762" i="20"/>
  <c r="GP1892" i="20"/>
  <c r="GR56" i="20"/>
  <c r="GP848" i="20"/>
  <c r="GS3184" i="20"/>
  <c r="GT696" i="20"/>
  <c r="GW2340" i="20"/>
  <c r="GS2031" i="20"/>
  <c r="GV1528" i="20"/>
  <c r="GW1947" i="20"/>
  <c r="GP2027" i="20"/>
  <c r="GX2298" i="20"/>
  <c r="GP1590" i="20"/>
  <c r="GX966" i="20"/>
  <c r="GU2171" i="20"/>
  <c r="GQ1099" i="20"/>
  <c r="GP1090" i="20"/>
  <c r="GR364" i="20"/>
  <c r="GT1493" i="20"/>
  <c r="GW3358" i="20"/>
  <c r="GX535" i="20"/>
  <c r="GX92" i="20"/>
  <c r="GP481" i="20"/>
  <c r="GV2834" i="20"/>
  <c r="GP1418" i="20"/>
  <c r="GU3276" i="20"/>
  <c r="GQ1549" i="20"/>
  <c r="GQ281" i="20"/>
  <c r="GV2906" i="20"/>
  <c r="GX1558" i="20"/>
  <c r="GT2172" i="20"/>
  <c r="GX3720" i="20"/>
  <c r="GX3251" i="20"/>
  <c r="GW3727" i="20"/>
  <c r="GS849" i="20"/>
  <c r="GS1214" i="20"/>
  <c r="GU3081" i="20"/>
  <c r="GP3662" i="20"/>
  <c r="GQ3866" i="20"/>
  <c r="GP2450" i="20"/>
  <c r="GU2011" i="20"/>
  <c r="GQ3184" i="20"/>
  <c r="GX421" i="20"/>
  <c r="GP2760" i="20"/>
  <c r="GR3536" i="20"/>
  <c r="GS3170" i="20"/>
  <c r="GT2861" i="20"/>
  <c r="GQ2309" i="20"/>
  <c r="GV3370" i="20"/>
  <c r="GQ263" i="20"/>
  <c r="GQ1814" i="20"/>
  <c r="GX1305" i="20"/>
  <c r="GX3789" i="20"/>
  <c r="GQ1993" i="20"/>
  <c r="GS1674" i="20"/>
  <c r="GQ1273" i="20"/>
  <c r="GW576" i="20"/>
  <c r="GQ3187" i="20"/>
  <c r="GW2159" i="20"/>
  <c r="GS1266" i="20"/>
  <c r="GU397" i="20"/>
  <c r="GS3373" i="20"/>
  <c r="GW3157" i="20"/>
  <c r="GS1129" i="20"/>
  <c r="GR268" i="20"/>
  <c r="GP2288" i="20"/>
  <c r="GS3709" i="20"/>
  <c r="GR3892" i="20"/>
  <c r="GT3663" i="20"/>
  <c r="GR181" i="20"/>
  <c r="GR1549" i="20"/>
  <c r="GU1009" i="20"/>
  <c r="GW2184" i="20"/>
  <c r="GP2410" i="20"/>
  <c r="GP2759" i="20"/>
  <c r="GT1536" i="20"/>
  <c r="GV967" i="20"/>
  <c r="GP828" i="20"/>
  <c r="GV654" i="20"/>
  <c r="GR415" i="20"/>
  <c r="GV1934" i="20"/>
  <c r="GU2754" i="20"/>
  <c r="GU2966" i="20"/>
  <c r="GR2877" i="20"/>
  <c r="GV3405" i="20"/>
  <c r="GS2440" i="20"/>
  <c r="GR908" i="20"/>
  <c r="GW2796" i="20"/>
  <c r="GS1975" i="20"/>
  <c r="GR355" i="20"/>
  <c r="GW2547" i="20"/>
  <c r="GP2416" i="20"/>
  <c r="GR1569" i="20"/>
  <c r="GX1264" i="20"/>
  <c r="GQ1710" i="20"/>
  <c r="GW2359" i="20"/>
  <c r="GX3312" i="20"/>
  <c r="GQ343" i="20"/>
  <c r="GX433" i="20"/>
  <c r="GV1366" i="20"/>
  <c r="GU349" i="20"/>
  <c r="GX3216" i="20"/>
  <c r="GT2360" i="20"/>
  <c r="GS555" i="20"/>
  <c r="GS2956" i="20"/>
  <c r="GX3638" i="20"/>
  <c r="GP1453" i="20"/>
  <c r="GW2191" i="20"/>
  <c r="GR2736" i="20"/>
  <c r="GP3061" i="20"/>
  <c r="GR1209" i="20"/>
  <c r="GQ1255" i="20"/>
  <c r="GW3509" i="20"/>
  <c r="GR1181" i="20"/>
  <c r="GX2732" i="20"/>
  <c r="GP333" i="20"/>
  <c r="GV988" i="20"/>
  <c r="GT3147" i="20"/>
  <c r="GW966" i="20"/>
  <c r="GW1890" i="20"/>
  <c r="GP196" i="20"/>
  <c r="GU2356" i="20"/>
  <c r="GP3344" i="20"/>
  <c r="GS1525" i="20"/>
  <c r="GT3703" i="20"/>
  <c r="GV1642" i="20"/>
  <c r="GT330" i="20"/>
  <c r="GX3277" i="20"/>
  <c r="GR2110" i="20"/>
  <c r="GQ1313" i="20"/>
  <c r="GV2607" i="20"/>
  <c r="GS2457" i="20"/>
  <c r="GW700" i="20"/>
  <c r="GW1733" i="20"/>
  <c r="GV768" i="20"/>
  <c r="GQ3218" i="20"/>
  <c r="GS37" i="20"/>
  <c r="GX1947" i="20"/>
  <c r="GT1293" i="20"/>
  <c r="GP1766" i="20"/>
  <c r="GR322" i="20"/>
  <c r="GU2116" i="20"/>
  <c r="GV1014" i="20"/>
  <c r="GR2594" i="20"/>
  <c r="GS1270" i="20"/>
  <c r="GT3573" i="20"/>
  <c r="GS1326" i="20"/>
  <c r="GX1639" i="20"/>
  <c r="GU2908" i="20"/>
  <c r="GQ2197" i="20"/>
  <c r="GU3330" i="20"/>
  <c r="GT1716" i="20"/>
  <c r="GS3574" i="20"/>
  <c r="GQ493" i="20"/>
  <c r="GV440" i="20"/>
  <c r="GQ2202" i="20"/>
  <c r="GT85" i="20"/>
  <c r="GW287" i="20"/>
  <c r="GX277" i="20"/>
  <c r="GQ1878" i="20"/>
  <c r="GV554" i="20"/>
  <c r="GP1524" i="20"/>
  <c r="GX3482" i="20"/>
  <c r="GQ1152" i="20"/>
  <c r="GR3719" i="20"/>
  <c r="GQ189" i="20"/>
  <c r="GV3196" i="20"/>
  <c r="GX3819" i="20"/>
  <c r="GQ1123" i="20"/>
  <c r="GP307" i="20"/>
  <c r="GR628" i="20"/>
  <c r="GW3186" i="20"/>
  <c r="GS3031" i="20"/>
  <c r="GV3952" i="20"/>
  <c r="GW2696" i="20"/>
  <c r="GW3367" i="20"/>
  <c r="GS1255" i="20"/>
  <c r="GR2377" i="20"/>
  <c r="GR1382" i="20"/>
  <c r="GW3059" i="20"/>
  <c r="GS3641" i="20"/>
  <c r="GX587" i="20"/>
  <c r="GU519" i="20"/>
  <c r="GW3085" i="20"/>
  <c r="GR596" i="20"/>
  <c r="GS2536" i="20"/>
  <c r="GW2523" i="20"/>
  <c r="GT799" i="20"/>
  <c r="GV144" i="20"/>
  <c r="GR1316" i="20"/>
  <c r="GT770" i="20"/>
  <c r="GT3057" i="20"/>
  <c r="GR3678" i="20"/>
  <c r="GT569" i="20"/>
  <c r="GQ3394" i="20"/>
  <c r="GR1265" i="20"/>
  <c r="GR35" i="20"/>
  <c r="GQ394" i="20"/>
  <c r="GQ569" i="20"/>
  <c r="GP2663" i="20"/>
  <c r="GT1268" i="20"/>
  <c r="GT2989" i="20"/>
  <c r="GR2462" i="20"/>
  <c r="GU3662" i="20"/>
  <c r="GV1581" i="20"/>
  <c r="GT2181" i="20"/>
  <c r="GP1348" i="20"/>
  <c r="GR3130" i="20"/>
  <c r="GX2903" i="20"/>
  <c r="GQ1716" i="20"/>
  <c r="GP2903" i="20"/>
  <c r="GP1587" i="20"/>
  <c r="GQ395" i="20"/>
  <c r="GQ2469" i="20"/>
  <c r="GU1235" i="20"/>
  <c r="GT3810" i="20"/>
  <c r="GX3424" i="20"/>
  <c r="GT2556" i="20"/>
  <c r="GV2516" i="20"/>
  <c r="GQ1930" i="20"/>
  <c r="GX2060" i="20"/>
  <c r="GQ3491" i="20"/>
  <c r="GU1296" i="20"/>
  <c r="GX653" i="20"/>
  <c r="GW3688" i="20"/>
  <c r="GS101" i="20"/>
  <c r="GT3387" i="20"/>
  <c r="GR3546" i="20"/>
  <c r="GV2928" i="20"/>
  <c r="GV2421" i="20"/>
  <c r="GX834" i="20"/>
  <c r="GX355" i="20"/>
  <c r="GU3759" i="20"/>
  <c r="GQ3445" i="20"/>
  <c r="GT131" i="20"/>
  <c r="GX1545" i="20"/>
  <c r="GR1397" i="20"/>
  <c r="GX2107" i="20"/>
  <c r="GX3144" i="20"/>
  <c r="GV1784" i="20"/>
  <c r="GP3084" i="20"/>
  <c r="GR2134" i="20"/>
  <c r="GW2957" i="20"/>
  <c r="GT1249" i="20"/>
  <c r="GP1460" i="20"/>
  <c r="GW689" i="20"/>
  <c r="GQ2657" i="20"/>
  <c r="GX1310" i="20"/>
  <c r="GP2153" i="20"/>
  <c r="GW3263" i="20"/>
  <c r="GT2305" i="20"/>
  <c r="GP1224" i="20"/>
  <c r="GV491" i="20"/>
  <c r="GW3874" i="20"/>
  <c r="GV2580" i="20"/>
  <c r="GV1266" i="20"/>
  <c r="GR2917" i="20"/>
  <c r="GQ3816" i="20"/>
  <c r="GR2653" i="20"/>
  <c r="GX3927" i="20"/>
  <c r="GU3907" i="20"/>
  <c r="GP2305" i="20"/>
  <c r="GX2227" i="20"/>
  <c r="GP1085" i="20"/>
  <c r="GR2844" i="20"/>
  <c r="GX712" i="20"/>
  <c r="GX554" i="20"/>
  <c r="GT2852" i="20"/>
  <c r="GP3037" i="20"/>
  <c r="GT543" i="20"/>
  <c r="GQ2674" i="20"/>
  <c r="GR1556" i="20"/>
  <c r="GX3740" i="20"/>
  <c r="GR3542" i="20"/>
  <c r="GT1604" i="20"/>
  <c r="GT3951" i="20"/>
  <c r="GQ1839" i="20"/>
  <c r="GX2890" i="20"/>
  <c r="GV2277" i="20"/>
  <c r="GQ502" i="20"/>
  <c r="GW3759" i="20"/>
  <c r="GW1885" i="20"/>
  <c r="GW2081" i="20"/>
  <c r="GP1865" i="20"/>
  <c r="GS1101" i="20"/>
  <c r="GT3559" i="20"/>
  <c r="GU42" i="20"/>
  <c r="GT3683" i="20"/>
  <c r="GP583" i="20"/>
  <c r="GU2625" i="20"/>
  <c r="GV617" i="20"/>
  <c r="GV3047" i="20"/>
  <c r="GX2018" i="20"/>
  <c r="GQ3126" i="20"/>
  <c r="GX1946" i="20"/>
  <c r="GU1744" i="20"/>
  <c r="GU3084" i="20"/>
  <c r="GR2540" i="20"/>
  <c r="GW265" i="20"/>
  <c r="GS2736" i="20"/>
  <c r="GX2640" i="20"/>
  <c r="GW971" i="20"/>
  <c r="GP485" i="20"/>
  <c r="GW3406" i="20"/>
  <c r="GR586" i="20"/>
  <c r="GV526" i="20"/>
  <c r="GS3398" i="20"/>
  <c r="GX1002" i="20"/>
  <c r="GV3540" i="20"/>
  <c r="GS2287" i="20"/>
  <c r="GT3202" i="20"/>
  <c r="GV2503" i="20"/>
  <c r="GP3701" i="20"/>
  <c r="GQ895" i="20"/>
  <c r="GQ547" i="20"/>
  <c r="GU3076" i="20"/>
  <c r="GX3094" i="20"/>
  <c r="GP2051" i="20"/>
  <c r="GV3765" i="20"/>
  <c r="GR417" i="20"/>
  <c r="GV2697" i="20"/>
  <c r="GS1996" i="20"/>
  <c r="GU3758" i="20"/>
  <c r="GS938" i="20"/>
  <c r="GS1427" i="20"/>
  <c r="GU1378" i="20"/>
  <c r="GT695" i="20"/>
  <c r="GU128" i="20"/>
  <c r="GU2935" i="20"/>
  <c r="GV2480" i="20"/>
  <c r="GR85" i="20"/>
  <c r="GU2436" i="20"/>
  <c r="GQ1289" i="20"/>
  <c r="GS211" i="20"/>
  <c r="GQ439" i="20"/>
  <c r="GS3" i="20"/>
  <c r="GX2927" i="20"/>
  <c r="GT3724" i="20"/>
  <c r="GV2860" i="20"/>
  <c r="GS250" i="20"/>
  <c r="GR713" i="20"/>
  <c r="GR2816" i="20"/>
  <c r="GQ513" i="20"/>
  <c r="GS2666" i="20"/>
  <c r="GX2486" i="20"/>
  <c r="GQ3085" i="20"/>
  <c r="GV3545" i="20"/>
  <c r="GP1022" i="20"/>
  <c r="GV1301" i="20"/>
  <c r="GU643" i="20"/>
  <c r="GT3010" i="20"/>
  <c r="GR7" i="20"/>
  <c r="GX545" i="20"/>
  <c r="GS1183" i="20"/>
  <c r="GT1252" i="20"/>
  <c r="GQ2411" i="20"/>
  <c r="GU2553" i="20"/>
  <c r="GW3308" i="20"/>
  <c r="GT1944" i="20"/>
  <c r="GX3534" i="20"/>
  <c r="GU229" i="20"/>
  <c r="GT3489" i="20"/>
  <c r="GP2442" i="20"/>
  <c r="GS2498" i="20"/>
  <c r="GT1054" i="20"/>
  <c r="GW2369" i="20"/>
  <c r="GP1523" i="20"/>
  <c r="GQ1034" i="20"/>
  <c r="GS3357" i="20"/>
  <c r="GR842" i="20"/>
  <c r="GQ1835" i="20"/>
  <c r="GP1853" i="20"/>
  <c r="GQ226" i="20"/>
  <c r="GP1852" i="20"/>
  <c r="GS1447" i="20"/>
  <c r="GR425" i="20"/>
  <c r="GW1506" i="20"/>
  <c r="GR2138" i="20"/>
  <c r="GT348" i="20"/>
  <c r="GR2061" i="20"/>
  <c r="GV921" i="20"/>
  <c r="GU345" i="20"/>
  <c r="GQ98" i="20"/>
  <c r="GS2203" i="20"/>
  <c r="GX1684" i="20"/>
  <c r="GT3180" i="20"/>
  <c r="GT2365" i="20"/>
  <c r="GP1954" i="20"/>
  <c r="GR2353" i="20"/>
  <c r="GR1120" i="20"/>
  <c r="GQ3214" i="20"/>
  <c r="GS3049" i="20"/>
  <c r="GU736" i="20"/>
  <c r="GP2827" i="20"/>
  <c r="GW729" i="20"/>
  <c r="GU3881" i="20"/>
  <c r="GV522" i="20"/>
  <c r="GR3530" i="20"/>
  <c r="GX2054" i="20"/>
  <c r="GW1534" i="20"/>
  <c r="GT563" i="20"/>
  <c r="GW3261" i="20"/>
  <c r="GV2164" i="20"/>
  <c r="GV3234" i="20"/>
  <c r="GX3642" i="20"/>
  <c r="GV2660" i="20"/>
  <c r="GV2370" i="20"/>
  <c r="GS993" i="20"/>
  <c r="GR1979" i="20"/>
  <c r="GT65" i="20"/>
  <c r="GP3710" i="20"/>
  <c r="GT3903" i="20"/>
  <c r="GR2051" i="20"/>
  <c r="GQ672" i="20"/>
  <c r="GQ870" i="20"/>
  <c r="GX828" i="20"/>
  <c r="GT2407" i="20"/>
  <c r="GU2631" i="20"/>
  <c r="GU694" i="20"/>
  <c r="GX2830" i="20"/>
  <c r="GQ3309" i="20"/>
  <c r="GW3981" i="20"/>
  <c r="GX43" i="20"/>
  <c r="GQ3711" i="20"/>
  <c r="GU1022" i="20"/>
  <c r="GR2043" i="20"/>
  <c r="GV2883" i="20"/>
  <c r="GR750" i="20"/>
  <c r="GX1442" i="20"/>
  <c r="GW873" i="20"/>
  <c r="GQ3056" i="20"/>
  <c r="GQ689" i="20"/>
  <c r="GW2817" i="20"/>
  <c r="GW602" i="20"/>
  <c r="GV1041" i="20"/>
  <c r="GX1618" i="20"/>
  <c r="GQ428" i="20"/>
  <c r="GS888" i="20"/>
  <c r="GR1670" i="20"/>
  <c r="GQ3331" i="20"/>
  <c r="GQ1732" i="20"/>
  <c r="GV1750" i="20"/>
  <c r="GP1483" i="20"/>
  <c r="GT3977" i="20"/>
  <c r="GT1769" i="20"/>
  <c r="GQ2529" i="20"/>
  <c r="GQ3780" i="20"/>
  <c r="GT3720" i="20"/>
  <c r="GR381" i="20"/>
  <c r="GP933" i="20"/>
  <c r="GR1587" i="20"/>
  <c r="GT2823" i="20"/>
  <c r="GW967" i="20"/>
  <c r="GQ2019" i="20"/>
  <c r="GS2546" i="20"/>
  <c r="GR434" i="20"/>
  <c r="GP3579" i="20"/>
  <c r="GR588" i="20"/>
  <c r="GR1658" i="20"/>
  <c r="GP2562" i="20"/>
  <c r="GX3814" i="20"/>
  <c r="GQ1998" i="20"/>
  <c r="GP1166" i="20"/>
  <c r="GR3384" i="20"/>
  <c r="GW1938" i="20"/>
  <c r="GV3244" i="20"/>
  <c r="GP2257" i="20"/>
  <c r="GT1557" i="20"/>
  <c r="GX69" i="20"/>
  <c r="GU2513" i="20"/>
  <c r="GV276" i="20"/>
  <c r="GX3125" i="20"/>
  <c r="GR1531" i="20"/>
  <c r="GQ2281" i="20"/>
  <c r="GP610" i="20"/>
  <c r="GR397" i="20"/>
  <c r="GQ972" i="20"/>
  <c r="GR2997" i="20"/>
  <c r="GP2563" i="20"/>
  <c r="GT3116" i="20"/>
  <c r="GW3490" i="20"/>
  <c r="GS946" i="20"/>
  <c r="GW415" i="20"/>
  <c r="GU3068" i="20"/>
  <c r="GW3031" i="20"/>
  <c r="GU1610" i="20"/>
  <c r="GU2212" i="20"/>
  <c r="GW2687" i="20"/>
  <c r="GU1549" i="20"/>
  <c r="GW3521" i="20"/>
  <c r="GW748" i="20"/>
  <c r="GV516" i="20"/>
  <c r="GR2518" i="20"/>
  <c r="GU2640" i="20"/>
  <c r="GQ2228" i="20"/>
  <c r="GQ703" i="20"/>
  <c r="GP2199" i="20"/>
  <c r="GW3083" i="20"/>
  <c r="GT2277" i="20"/>
  <c r="GQ29" i="20"/>
  <c r="GR3156" i="20"/>
  <c r="GS1346" i="20"/>
  <c r="GP786" i="20"/>
  <c r="GT2127" i="20"/>
  <c r="GX387" i="20"/>
  <c r="GS1627" i="20"/>
  <c r="GT1970" i="20"/>
  <c r="GS183" i="20"/>
  <c r="GS3456" i="20"/>
  <c r="GU1692" i="20"/>
  <c r="GT124" i="20"/>
  <c r="GV2709" i="20"/>
  <c r="GU1497" i="20"/>
  <c r="GQ69" i="20"/>
  <c r="GS547" i="20"/>
  <c r="GQ3427" i="20"/>
  <c r="GP379" i="20"/>
  <c r="GU2997" i="20"/>
  <c r="GQ3365" i="20"/>
  <c r="GW3254" i="20"/>
  <c r="GR949" i="20"/>
  <c r="GW1167" i="20"/>
  <c r="GU1763" i="20"/>
  <c r="GU838" i="20"/>
  <c r="GQ3668" i="20"/>
  <c r="GW80" i="20"/>
  <c r="GP964" i="20"/>
  <c r="GQ2545" i="20"/>
  <c r="GV1521" i="20"/>
  <c r="GU3375" i="20"/>
  <c r="GR3843" i="20"/>
  <c r="GS2153" i="20"/>
  <c r="GS256" i="20"/>
  <c r="GU1189" i="20"/>
  <c r="GW1096" i="20"/>
  <c r="GP2644" i="20"/>
  <c r="GU1312" i="20"/>
  <c r="GR258" i="20"/>
  <c r="GX928" i="20"/>
  <c r="GW1877" i="20"/>
  <c r="GW1986" i="20"/>
  <c r="GX2127" i="20"/>
  <c r="GU2722" i="20"/>
  <c r="GQ275" i="20"/>
  <c r="GW1638" i="20"/>
  <c r="GQ2346" i="20"/>
  <c r="GX3302" i="20"/>
  <c r="GR1568" i="20"/>
  <c r="GX2229" i="20"/>
  <c r="GP3105" i="20"/>
  <c r="GP3595" i="20"/>
  <c r="GW2563" i="20"/>
  <c r="GU3790" i="20"/>
  <c r="GP1076" i="20"/>
  <c r="GQ1100" i="20"/>
  <c r="GR3322" i="20"/>
  <c r="GW1591" i="20"/>
  <c r="GX1570" i="20"/>
  <c r="GU1274" i="20"/>
  <c r="GR3702" i="20"/>
  <c r="GX1192" i="20"/>
  <c r="GP2466" i="20"/>
  <c r="GS3742" i="20"/>
  <c r="GU2448" i="20"/>
  <c r="GP3523" i="20"/>
  <c r="GR3407" i="20"/>
  <c r="GQ3814" i="20"/>
  <c r="GP478" i="20"/>
  <c r="GW1565" i="20"/>
  <c r="GX3008" i="20"/>
  <c r="GS2882" i="20"/>
  <c r="GP2070" i="20"/>
  <c r="GW26" i="20"/>
  <c r="GX2368" i="20"/>
  <c r="GX2159" i="20"/>
  <c r="GP2613" i="20"/>
  <c r="GQ1707" i="20"/>
  <c r="GV1870" i="20"/>
  <c r="GP1034" i="20"/>
  <c r="GT284" i="20"/>
  <c r="GS1207" i="20"/>
  <c r="GW2428" i="20"/>
  <c r="GW122" i="20"/>
  <c r="GW3502" i="20"/>
  <c r="GW2116" i="20"/>
  <c r="GS3192" i="20"/>
  <c r="GR2179" i="20"/>
  <c r="GV1851" i="20"/>
  <c r="GR2773" i="20"/>
  <c r="GP3488" i="20"/>
  <c r="GV147" i="20"/>
  <c r="GR2267" i="20"/>
  <c r="GR3937" i="20"/>
  <c r="GU2454" i="20"/>
  <c r="GS3367" i="20"/>
  <c r="GV1916" i="20"/>
  <c r="GX2670" i="20"/>
  <c r="GQ2799" i="20"/>
  <c r="GQ1489" i="20"/>
  <c r="GP939" i="20"/>
  <c r="GR3053" i="20"/>
  <c r="GV3929" i="20"/>
  <c r="GX1316" i="20"/>
  <c r="GV1761" i="20"/>
  <c r="GX2859" i="20"/>
  <c r="GV2611" i="20"/>
  <c r="GX893" i="20"/>
  <c r="GQ397" i="20"/>
  <c r="GQ2654" i="20"/>
  <c r="GR1912" i="20"/>
  <c r="GV2368" i="20"/>
  <c r="GX1787" i="20"/>
  <c r="GU3137" i="20"/>
  <c r="GU3464" i="20"/>
  <c r="GR1196" i="20"/>
  <c r="GV2228" i="20"/>
  <c r="GX3719" i="20"/>
  <c r="GS2701" i="20"/>
  <c r="GT595" i="20"/>
  <c r="GS744" i="20"/>
  <c r="GU3314" i="20"/>
  <c r="GS406" i="20"/>
  <c r="GX1440" i="20"/>
  <c r="GX364" i="20"/>
  <c r="GR2074" i="20"/>
  <c r="GW209" i="20"/>
  <c r="GS2496" i="20"/>
  <c r="GQ2643" i="20"/>
  <c r="GX974" i="20"/>
  <c r="GT2728" i="20"/>
  <c r="GQ704" i="20"/>
  <c r="GU1113" i="20"/>
  <c r="GQ2442" i="20"/>
  <c r="GW361" i="20"/>
  <c r="GW3357" i="20"/>
  <c r="GV562" i="20"/>
  <c r="GP1061" i="20"/>
  <c r="GU2140" i="20"/>
  <c r="GV2329" i="20"/>
  <c r="GX3990" i="20"/>
  <c r="GS2931" i="20"/>
  <c r="GX1408" i="20"/>
  <c r="GU2992" i="20"/>
  <c r="GT145" i="20"/>
  <c r="GW2779" i="20"/>
  <c r="GS1668" i="20"/>
  <c r="GR1799" i="20"/>
  <c r="GS3198" i="20"/>
  <c r="GX3680" i="20"/>
  <c r="GQ1033" i="20"/>
  <c r="GS1282" i="20"/>
  <c r="GW1593" i="20"/>
  <c r="GP49" i="20"/>
  <c r="GX2809" i="20"/>
  <c r="GT2897" i="20"/>
  <c r="GU1551" i="20"/>
  <c r="GX1189" i="20"/>
  <c r="GW2637" i="20"/>
  <c r="GX1240" i="20"/>
  <c r="GP1421" i="20"/>
  <c r="GT3288" i="20"/>
  <c r="GV3590" i="20"/>
  <c r="GP3074" i="20"/>
  <c r="GV3339" i="20"/>
  <c r="GP1844" i="20"/>
  <c r="GP1823" i="20"/>
  <c r="GP1006" i="20"/>
  <c r="GX97" i="20"/>
  <c r="GP2126" i="20"/>
  <c r="GX1233" i="20"/>
  <c r="GQ362" i="20"/>
  <c r="GT1770" i="20"/>
  <c r="GW1961" i="20"/>
  <c r="GU2004" i="20"/>
  <c r="GQ885" i="20"/>
  <c r="GS1146" i="20"/>
  <c r="GW2075" i="20"/>
  <c r="GX2852" i="20"/>
  <c r="GS1730" i="20"/>
  <c r="GV3175" i="20"/>
  <c r="GU372" i="20"/>
  <c r="GR1096" i="20"/>
  <c r="GR1149" i="20"/>
  <c r="GW2820" i="20"/>
  <c r="GP295" i="20"/>
  <c r="GW1564" i="20"/>
  <c r="GR547" i="20"/>
  <c r="GV3849" i="20"/>
  <c r="GP923" i="20"/>
  <c r="GX457" i="20"/>
  <c r="GR774" i="20"/>
  <c r="GW2121" i="20"/>
  <c r="GP2597" i="20"/>
  <c r="GS2227" i="20"/>
  <c r="GR2777" i="20"/>
  <c r="GR601" i="20"/>
  <c r="GP3532" i="20"/>
  <c r="GT2801" i="20"/>
  <c r="GP2405" i="20"/>
  <c r="GQ3509" i="20"/>
  <c r="GP3845" i="20"/>
  <c r="GW1297" i="20"/>
  <c r="GU3431" i="20"/>
  <c r="GX2932" i="20"/>
  <c r="GS1615" i="20"/>
  <c r="GQ1655" i="20"/>
  <c r="GQ1496" i="20"/>
  <c r="GQ2869" i="20"/>
  <c r="GQ2624" i="20"/>
  <c r="GR1836" i="20"/>
  <c r="GU3902" i="20"/>
  <c r="GR2872" i="20"/>
  <c r="GS2534" i="20"/>
  <c r="GT75" i="20"/>
  <c r="GU1853" i="20"/>
  <c r="GR2205" i="20"/>
  <c r="GX2762" i="20"/>
  <c r="GQ644" i="20"/>
  <c r="GW1663" i="20"/>
  <c r="GW1840" i="20"/>
  <c r="GU2403" i="20"/>
  <c r="GW62" i="20"/>
  <c r="GT2157" i="20"/>
  <c r="GU15" i="20"/>
  <c r="GX3981" i="20"/>
  <c r="GX2780" i="20"/>
  <c r="GS2323" i="20"/>
  <c r="GV824" i="20"/>
  <c r="GX3860" i="20"/>
  <c r="GU2207" i="20"/>
  <c r="GU2954" i="20"/>
  <c r="GP2481" i="20"/>
  <c r="GS3969" i="20"/>
  <c r="GP2831" i="20"/>
  <c r="GQ2423" i="20"/>
  <c r="GV972" i="20"/>
  <c r="GW3927" i="20"/>
  <c r="GR2248" i="20"/>
  <c r="GS2362" i="20"/>
  <c r="GV1690" i="20"/>
  <c r="GQ3897" i="20"/>
  <c r="GP3975" i="20"/>
  <c r="GV3353" i="20"/>
  <c r="GV2806" i="20"/>
  <c r="GS34" i="20"/>
  <c r="GU251" i="20"/>
  <c r="GS2753" i="20"/>
  <c r="GQ3765" i="20"/>
  <c r="GW3933" i="20"/>
  <c r="GR580" i="20"/>
  <c r="GQ2378" i="20"/>
  <c r="GP2366" i="20"/>
  <c r="GV2772" i="20"/>
  <c r="GS1314" i="20"/>
  <c r="GP1139" i="20"/>
  <c r="GP815" i="20"/>
  <c r="GP60" i="20"/>
  <c r="GV1768" i="20"/>
  <c r="GQ3880" i="20"/>
  <c r="GW2039" i="20"/>
  <c r="GX2433" i="20"/>
  <c r="GV1941" i="20"/>
  <c r="GX3633" i="20"/>
  <c r="GS2723" i="20"/>
  <c r="GX1301" i="20"/>
  <c r="GV1603" i="20"/>
  <c r="GP2029" i="20"/>
  <c r="GV3336" i="20"/>
  <c r="GW1127" i="20"/>
  <c r="GU1979" i="20"/>
  <c r="GP2169" i="20"/>
  <c r="GV3913" i="20"/>
  <c r="GU3498" i="20"/>
  <c r="GV132" i="20"/>
  <c r="GT3481" i="20"/>
  <c r="GU227" i="20"/>
  <c r="GX2277" i="20"/>
  <c r="GV3510" i="20"/>
  <c r="GP2603" i="20"/>
  <c r="GQ2091" i="20"/>
  <c r="GR1070" i="20"/>
  <c r="GT1615" i="20"/>
  <c r="GW1070" i="20"/>
  <c r="GU2158" i="20"/>
  <c r="GU3455" i="20"/>
  <c r="GT2601" i="20"/>
  <c r="GQ1439" i="20"/>
  <c r="GP3027" i="20"/>
  <c r="GQ2908" i="20"/>
  <c r="GU1622" i="20"/>
  <c r="GS2291" i="20"/>
  <c r="GS2223" i="20"/>
  <c r="GS3630" i="20"/>
  <c r="GV1280" i="20"/>
  <c r="GS2976" i="20"/>
  <c r="GP3811" i="20"/>
  <c r="GT2967" i="20"/>
  <c r="GQ2435" i="20"/>
  <c r="GT3417" i="20"/>
  <c r="GR2838" i="20"/>
  <c r="GP3744" i="20"/>
  <c r="GX3792" i="20"/>
  <c r="GW3180" i="20"/>
  <c r="GS692" i="20"/>
  <c r="GV610" i="20"/>
  <c r="GW2241" i="20"/>
  <c r="GQ3311" i="20"/>
  <c r="GW928" i="20"/>
  <c r="GX2919" i="20"/>
  <c r="GX3608" i="20"/>
  <c r="GU3283" i="20"/>
  <c r="GT2976" i="20"/>
  <c r="GQ1722" i="20"/>
  <c r="GQ1288" i="20"/>
  <c r="GR1220" i="20"/>
  <c r="GV3382" i="20"/>
  <c r="GP795" i="20"/>
  <c r="GP1475" i="20"/>
  <c r="GS3347" i="20"/>
  <c r="GW1318" i="20"/>
  <c r="GW185" i="20"/>
  <c r="GS2205" i="20"/>
  <c r="GX944" i="20"/>
  <c r="GX3801" i="20"/>
  <c r="GU2043" i="20"/>
  <c r="GS1389" i="20"/>
  <c r="GS2671" i="20"/>
  <c r="GQ930" i="20"/>
  <c r="GR2631" i="20"/>
  <c r="GR1624" i="20"/>
  <c r="GW2806" i="20"/>
  <c r="GR3364" i="20"/>
  <c r="GV2390" i="20"/>
  <c r="GQ915" i="20"/>
  <c r="GS659" i="20"/>
  <c r="GW1309" i="20"/>
  <c r="GP2422" i="20"/>
  <c r="GV3698" i="20"/>
  <c r="GT605" i="20"/>
  <c r="GT2122" i="20"/>
  <c r="GV1589" i="20"/>
  <c r="GS296" i="20"/>
  <c r="GT650" i="20"/>
  <c r="GX3140" i="20"/>
  <c r="GQ2554" i="20"/>
  <c r="GW1239" i="20"/>
  <c r="GR491" i="20"/>
  <c r="GQ3354" i="20"/>
  <c r="GR1431" i="20"/>
  <c r="GW1451" i="20"/>
  <c r="GP1440" i="20"/>
  <c r="GT3178" i="20"/>
  <c r="GR3628" i="20"/>
  <c r="GU2619" i="20"/>
  <c r="GQ482" i="20"/>
  <c r="GS2845" i="20"/>
  <c r="GW2225" i="20"/>
  <c r="GW1175" i="20"/>
  <c r="GT1963" i="20"/>
  <c r="GT565" i="20"/>
  <c r="GW3453" i="20"/>
  <c r="GV499" i="20"/>
  <c r="GU565" i="20"/>
  <c r="GW2254" i="20"/>
  <c r="GQ3995" i="20"/>
  <c r="GT154" i="20"/>
  <c r="GR1607" i="20"/>
  <c r="GV3757" i="20"/>
  <c r="GX3681" i="20"/>
  <c r="GV1628" i="20"/>
  <c r="GT590" i="20"/>
  <c r="GU1605" i="20"/>
  <c r="GV2463" i="20"/>
  <c r="GX1636" i="20"/>
  <c r="GX3149" i="20"/>
  <c r="GR3068" i="20"/>
  <c r="GU912" i="20"/>
  <c r="GU1895" i="20"/>
  <c r="GV3870" i="20"/>
  <c r="GX1999" i="20"/>
  <c r="GW1705" i="20"/>
  <c r="GX3012" i="20"/>
  <c r="GX3758" i="20"/>
  <c r="GW2307" i="20"/>
  <c r="GP370" i="20"/>
  <c r="GX3141" i="20"/>
  <c r="GT3692" i="20"/>
  <c r="GV3340" i="20"/>
  <c r="GU1512" i="20"/>
  <c r="GR241" i="20"/>
  <c r="GW2969" i="20"/>
  <c r="GS3443" i="20"/>
  <c r="GV195" i="20"/>
  <c r="GR1983" i="20"/>
  <c r="GS1508" i="20"/>
  <c r="GV2248" i="20"/>
  <c r="GX3763" i="20"/>
  <c r="GX699" i="20"/>
  <c r="GV2328" i="20"/>
  <c r="GU2918" i="20"/>
  <c r="GQ1831" i="20"/>
  <c r="GX2265" i="20"/>
  <c r="GW1748" i="20"/>
  <c r="GX285" i="20"/>
  <c r="GU3077" i="20"/>
  <c r="GV2083" i="20"/>
  <c r="GW1820" i="20"/>
  <c r="GP1797" i="20"/>
  <c r="GR933" i="20"/>
  <c r="GW847" i="20"/>
  <c r="GR1471" i="20"/>
  <c r="GT619" i="20"/>
  <c r="GX3054" i="20"/>
  <c r="GT2787" i="20"/>
  <c r="GV1797" i="20"/>
  <c r="GW1914" i="20"/>
  <c r="GQ3248" i="20"/>
  <c r="GP2685" i="20"/>
  <c r="GR1582" i="20"/>
  <c r="GP2891" i="20"/>
  <c r="GT1913" i="20"/>
  <c r="GP1025" i="20"/>
  <c r="GS3898" i="20"/>
  <c r="GV3912" i="20"/>
  <c r="GP2335" i="20"/>
  <c r="GT1494" i="20"/>
  <c r="GW1847" i="20"/>
  <c r="GS2078" i="20"/>
  <c r="GP3953" i="20"/>
  <c r="GP544" i="20"/>
  <c r="GU1966" i="20"/>
  <c r="GP2176" i="20"/>
  <c r="GP2823" i="20"/>
  <c r="GP1319" i="20"/>
  <c r="GP157" i="20"/>
  <c r="GQ2263" i="20"/>
  <c r="GQ2006" i="20"/>
  <c r="GT2419" i="20"/>
  <c r="GU1739" i="20"/>
  <c r="GP805" i="20"/>
  <c r="GP3480" i="20"/>
  <c r="GQ391" i="20"/>
  <c r="GX560" i="20"/>
  <c r="GT2270" i="20"/>
  <c r="GV1549" i="20"/>
  <c r="GX1954" i="20"/>
  <c r="GP1403" i="20"/>
  <c r="GR367" i="20"/>
  <c r="GS1763" i="20"/>
  <c r="GW1152" i="20"/>
  <c r="GV227" i="20"/>
  <c r="GU1238" i="20"/>
  <c r="GQ348" i="20"/>
  <c r="GV1564" i="20"/>
  <c r="GX1644" i="20"/>
  <c r="GQ1329" i="20"/>
  <c r="GQ3527" i="20"/>
  <c r="GW3870" i="20"/>
  <c r="GS2204" i="20"/>
  <c r="GT486" i="20"/>
  <c r="GW3516" i="20"/>
  <c r="GT3655" i="20"/>
  <c r="GU153" i="20"/>
  <c r="GW1632" i="20"/>
  <c r="GU2991" i="20"/>
  <c r="GR2396" i="20"/>
  <c r="GQ2450" i="20"/>
  <c r="GQ261" i="20"/>
  <c r="GU3567" i="20"/>
  <c r="GV2082" i="20"/>
  <c r="GP1096" i="20"/>
  <c r="GV2821" i="20"/>
  <c r="GW3485" i="20"/>
  <c r="GV3956" i="20"/>
  <c r="GU3605" i="20"/>
  <c r="GS1134" i="20"/>
  <c r="GS1869" i="20"/>
  <c r="GQ1530" i="20"/>
  <c r="GW435" i="20"/>
  <c r="GS914" i="20"/>
  <c r="GV3229" i="20"/>
  <c r="GU1147" i="20"/>
  <c r="GX786" i="20"/>
  <c r="GQ709" i="20"/>
  <c r="GS151" i="20"/>
  <c r="GU399" i="20"/>
  <c r="GS130" i="20"/>
  <c r="GU1315" i="20"/>
  <c r="GV3938" i="20"/>
  <c r="GS1458" i="20"/>
  <c r="GT2772" i="20"/>
  <c r="GU3861" i="20"/>
  <c r="GQ2722" i="20"/>
  <c r="GQ3580" i="20"/>
  <c r="GQ932" i="20"/>
  <c r="GW3990" i="20"/>
  <c r="GV2085" i="20"/>
  <c r="GU2535" i="20"/>
  <c r="GW3823" i="20"/>
  <c r="GU3730" i="20"/>
  <c r="GS27" i="20"/>
  <c r="GW3009" i="20"/>
  <c r="GX1062" i="20"/>
  <c r="GQ2559" i="20"/>
  <c r="GR637" i="20"/>
  <c r="GR216" i="20"/>
  <c r="GT3712" i="20"/>
  <c r="GX403" i="20"/>
  <c r="GU3544" i="20"/>
  <c r="GR832" i="20"/>
  <c r="GW1349" i="20"/>
  <c r="GT1079" i="20"/>
  <c r="GR2845" i="20"/>
  <c r="GU1556" i="20"/>
  <c r="GR2728" i="20"/>
  <c r="GR3397" i="20"/>
  <c r="GW538" i="20"/>
  <c r="GU1511" i="20"/>
  <c r="GV3040" i="20"/>
  <c r="GW1587" i="20"/>
  <c r="GW2206" i="20"/>
  <c r="GX2372" i="20"/>
  <c r="GU1691" i="20"/>
  <c r="GP810" i="20"/>
  <c r="GU2711" i="20"/>
  <c r="GV1771" i="20"/>
  <c r="GV382" i="20"/>
  <c r="GU3103" i="20"/>
  <c r="GQ1596" i="20"/>
  <c r="GW823" i="20"/>
  <c r="GQ3881" i="20"/>
  <c r="GR456" i="20"/>
  <c r="GQ642" i="20"/>
  <c r="GW1116" i="20"/>
  <c r="GV2165" i="20"/>
  <c r="GX316" i="20"/>
  <c r="GR2102" i="20"/>
  <c r="GP868" i="20"/>
  <c r="GQ3797" i="20"/>
  <c r="GV779" i="20"/>
  <c r="GX3747" i="20"/>
  <c r="GS1697" i="20"/>
  <c r="GT1319" i="20"/>
  <c r="GP3025" i="20"/>
  <c r="GU3753" i="20"/>
  <c r="GT2302" i="20"/>
  <c r="GQ3179" i="20"/>
  <c r="GU1191" i="20"/>
  <c r="GT461" i="20"/>
  <c r="GV828" i="20"/>
  <c r="GU2891" i="20"/>
  <c r="GU2311" i="20"/>
  <c r="GS1935" i="20"/>
  <c r="GU2402" i="20"/>
  <c r="GQ3535" i="20"/>
  <c r="GQ2011" i="20"/>
  <c r="GT2548" i="20"/>
  <c r="GU2494" i="20"/>
  <c r="GU3046" i="20"/>
  <c r="GV2725" i="20"/>
  <c r="GU1356" i="20"/>
  <c r="GX2988" i="20"/>
  <c r="GR2850" i="20"/>
  <c r="GV1474" i="20"/>
  <c r="GU1082" i="20"/>
  <c r="GP1676" i="20"/>
  <c r="GU3215" i="20"/>
  <c r="GW1023" i="20"/>
  <c r="GX1061" i="20"/>
  <c r="GT3567" i="20"/>
  <c r="GV332" i="20"/>
  <c r="GX2999" i="20"/>
  <c r="GU870" i="20"/>
  <c r="GU1299" i="20"/>
  <c r="GR1901" i="20"/>
  <c r="GV3388" i="20"/>
  <c r="GR467" i="20"/>
  <c r="GR3302" i="20"/>
  <c r="GT1636" i="20"/>
  <c r="GX220" i="20"/>
  <c r="GQ3646" i="20"/>
  <c r="GP2515" i="20"/>
  <c r="GT3838" i="20"/>
  <c r="GT545" i="20"/>
  <c r="GT524" i="20"/>
  <c r="GR2279" i="20"/>
  <c r="GX1537" i="20"/>
  <c r="GU1578" i="20"/>
  <c r="GQ1969" i="20"/>
  <c r="GX2611" i="20"/>
  <c r="GX763" i="20"/>
  <c r="GU3733" i="20"/>
  <c r="GV1281" i="20"/>
  <c r="GR715" i="20"/>
  <c r="GR3183" i="20"/>
  <c r="GU1965" i="20"/>
  <c r="GT1210" i="20"/>
  <c r="GX3204" i="20"/>
  <c r="GT2350" i="20"/>
  <c r="GX2332" i="20"/>
  <c r="GU254" i="20"/>
  <c r="GQ3519" i="20"/>
  <c r="GW780" i="20"/>
  <c r="GX3285" i="20"/>
  <c r="GT1745" i="20"/>
  <c r="GP2155" i="20"/>
  <c r="GP3490" i="20"/>
  <c r="GQ1254" i="20"/>
  <c r="GS2462" i="20"/>
  <c r="GV3868" i="20"/>
  <c r="GS623" i="20"/>
  <c r="GT2653" i="20"/>
  <c r="GU2050" i="20"/>
  <c r="GW2899" i="20"/>
  <c r="GR2530" i="20"/>
  <c r="GR687" i="20"/>
  <c r="GU3239" i="20"/>
  <c r="GX7" i="20"/>
  <c r="GP940" i="20"/>
  <c r="GT997" i="20"/>
  <c r="GQ1205" i="20"/>
  <c r="GV2942" i="20"/>
  <c r="GU3975" i="20"/>
  <c r="GQ3220" i="20"/>
  <c r="GW3724" i="20"/>
  <c r="GW3783" i="20"/>
  <c r="GX3352" i="20"/>
  <c r="GX868" i="20"/>
  <c r="GR1846" i="20"/>
  <c r="GQ2523" i="20"/>
  <c r="GW1698" i="20"/>
  <c r="GP3041" i="20"/>
  <c r="GX2469" i="20"/>
  <c r="GS3045" i="20"/>
  <c r="GR831" i="20"/>
  <c r="GX3897" i="20"/>
  <c r="GV2647" i="20"/>
  <c r="GX813" i="20"/>
  <c r="GS201" i="20"/>
  <c r="GW2004" i="20"/>
  <c r="GX3051" i="20"/>
  <c r="GR2636" i="20"/>
  <c r="GV3553" i="20"/>
  <c r="GS3289" i="20"/>
  <c r="GX3705" i="20"/>
  <c r="GV871" i="20"/>
  <c r="GR1360" i="20"/>
  <c r="GQ2883" i="20"/>
  <c r="GT2225" i="20"/>
  <c r="GU1877" i="20"/>
  <c r="GP1087" i="20"/>
  <c r="GS3586" i="20"/>
  <c r="GW632" i="20"/>
  <c r="GV2037" i="20"/>
  <c r="GX577" i="20"/>
  <c r="GR1768" i="20"/>
  <c r="GX575" i="20"/>
  <c r="GU437" i="20"/>
  <c r="GT1044" i="20"/>
  <c r="GS607" i="20"/>
  <c r="GS2887" i="20"/>
  <c r="GX1692" i="20"/>
  <c r="GW1489" i="20"/>
  <c r="GT1371" i="20"/>
  <c r="GV2972" i="20"/>
  <c r="GQ2533" i="20"/>
  <c r="GW1723" i="20"/>
  <c r="GT3937" i="20"/>
  <c r="GV2967" i="20"/>
  <c r="GP2001" i="20"/>
  <c r="GT3931" i="20"/>
  <c r="GW1388" i="20"/>
  <c r="GT2028" i="20"/>
  <c r="GW1269" i="20"/>
  <c r="GR3819" i="20"/>
  <c r="GP2970" i="20"/>
  <c r="GR797" i="20"/>
  <c r="GT251" i="20"/>
  <c r="GW2937" i="20"/>
  <c r="GS483" i="20"/>
  <c r="GS2687" i="20"/>
  <c r="GR1437" i="20"/>
  <c r="GT3639" i="20"/>
  <c r="GP3484" i="20"/>
  <c r="GV339" i="20"/>
  <c r="GT1055" i="20"/>
  <c r="GQ632" i="20"/>
  <c r="GV1242" i="20"/>
  <c r="GT2847" i="20"/>
  <c r="GW2076" i="20"/>
  <c r="GW3706" i="20"/>
  <c r="GV2929" i="20"/>
  <c r="GV378" i="20"/>
  <c r="GV2785" i="20"/>
  <c r="GU2950" i="20"/>
  <c r="GP3552" i="20"/>
  <c r="GU1078" i="20"/>
  <c r="GX237" i="20"/>
  <c r="GS1603" i="20"/>
  <c r="GX254" i="20"/>
  <c r="GP3729" i="20"/>
  <c r="GP2598" i="20"/>
  <c r="GR3216" i="20"/>
  <c r="GR3607" i="20"/>
  <c r="GQ3194" i="20"/>
  <c r="GW2054" i="20"/>
  <c r="GT560" i="20"/>
  <c r="GW885" i="20"/>
  <c r="GP321" i="20"/>
  <c r="GS1495" i="20"/>
  <c r="GX758" i="20"/>
  <c r="GR230" i="20"/>
  <c r="GW929" i="20"/>
  <c r="GV299" i="20"/>
  <c r="GU1518" i="20"/>
  <c r="GT1665" i="20"/>
  <c r="GW3220" i="20"/>
  <c r="GQ2252" i="20"/>
  <c r="GW776" i="20"/>
  <c r="GW3354" i="20"/>
  <c r="GU3698" i="20"/>
  <c r="GP1836" i="20"/>
  <c r="GV3635" i="20"/>
  <c r="GR3771" i="20"/>
  <c r="GT686" i="20"/>
  <c r="GT1459" i="20"/>
  <c r="GX1184" i="20"/>
  <c r="GV500" i="20"/>
  <c r="GV2342" i="20"/>
  <c r="GU290" i="20"/>
  <c r="GT3166" i="20"/>
  <c r="GQ1326" i="20"/>
  <c r="GW3159" i="20"/>
  <c r="GT471" i="20"/>
  <c r="GT1816" i="20"/>
  <c r="GP1212" i="20"/>
  <c r="GS3525" i="20"/>
  <c r="GS3950" i="20"/>
  <c r="GS570" i="20"/>
  <c r="GP1232" i="20"/>
  <c r="GV2987" i="20"/>
  <c r="GT3520" i="20"/>
  <c r="GR1202" i="20"/>
  <c r="GT2619" i="20"/>
  <c r="GW134" i="20"/>
  <c r="GT1877" i="20"/>
  <c r="GR2584" i="20"/>
  <c r="GX1531" i="20"/>
  <c r="GQ3023" i="20"/>
  <c r="GX3334" i="20"/>
  <c r="GU1292" i="20"/>
  <c r="GU1573" i="20"/>
  <c r="GX1178" i="20"/>
  <c r="GP211" i="20"/>
  <c r="GQ432" i="20"/>
  <c r="GQ2737" i="20"/>
  <c r="GP1916" i="20"/>
  <c r="GX499" i="20"/>
  <c r="GV1166" i="20"/>
  <c r="GV3452" i="20"/>
  <c r="GS742" i="20"/>
  <c r="GX3773" i="20"/>
  <c r="GT143" i="20"/>
  <c r="GR320" i="20"/>
  <c r="GP1143" i="20"/>
  <c r="GS1870" i="20"/>
  <c r="GU1293" i="20"/>
  <c r="GR2637" i="20"/>
  <c r="GU538" i="20"/>
  <c r="GW1962" i="20"/>
  <c r="GU860" i="20"/>
  <c r="GX1594" i="20"/>
  <c r="GW3008" i="20"/>
  <c r="GT3014" i="20"/>
  <c r="GW3079" i="20"/>
  <c r="GQ2388" i="20"/>
  <c r="GU246" i="20"/>
  <c r="GS2585" i="20"/>
  <c r="GU286" i="20"/>
  <c r="GW2025" i="20"/>
  <c r="GQ2468" i="20"/>
  <c r="GR3849" i="20"/>
  <c r="GT3651" i="20"/>
  <c r="GR1647" i="20"/>
  <c r="GS1587" i="20"/>
  <c r="GP3315" i="20"/>
  <c r="GV1509" i="20"/>
  <c r="GS323" i="20"/>
  <c r="GW405" i="20"/>
  <c r="GW2337" i="20"/>
  <c r="GW852" i="20"/>
  <c r="GV128" i="20"/>
  <c r="GW3185" i="20"/>
  <c r="GW2506" i="20"/>
  <c r="GR3097" i="20"/>
  <c r="GW1608" i="20"/>
  <c r="GS1532" i="20"/>
  <c r="GS2573" i="20"/>
  <c r="GX3413" i="20"/>
  <c r="GV1384" i="20"/>
  <c r="GS1347" i="20"/>
  <c r="GV2184" i="20"/>
  <c r="GU942" i="20"/>
  <c r="GV3156" i="20"/>
  <c r="GU3116" i="20"/>
  <c r="GS1051" i="20"/>
  <c r="GX2010" i="20"/>
  <c r="GT1153" i="20"/>
  <c r="GQ136" i="20"/>
  <c r="GT1508" i="20"/>
  <c r="GP4003" i="20"/>
  <c r="GR3307" i="20"/>
  <c r="GS3168" i="20"/>
  <c r="GR1435" i="20"/>
  <c r="GU1564" i="20"/>
  <c r="GV3784" i="20"/>
  <c r="GX330" i="20"/>
  <c r="GW1210" i="20"/>
  <c r="GS1654" i="20"/>
  <c r="GS3844" i="20"/>
  <c r="GS2818" i="20"/>
  <c r="GQ1848" i="20"/>
  <c r="GS3215" i="20"/>
  <c r="GW2465" i="20"/>
  <c r="GX1732" i="20"/>
  <c r="GS3233" i="20"/>
  <c r="GR2766" i="20"/>
  <c r="GR2025" i="20"/>
  <c r="GT411" i="20"/>
  <c r="GW596" i="20"/>
  <c r="GR2965" i="20"/>
  <c r="GW3203" i="20"/>
  <c r="GU2630" i="20"/>
  <c r="GW3959" i="20"/>
  <c r="GQ2436" i="20"/>
  <c r="GW575" i="20"/>
  <c r="GX3692" i="20"/>
  <c r="GQ1802" i="20"/>
  <c r="GW3383" i="20"/>
  <c r="GS1385" i="20"/>
  <c r="GU1037" i="20"/>
  <c r="GT3758" i="20"/>
  <c r="GW2073" i="20"/>
  <c r="GP3925" i="20"/>
  <c r="GQ1405" i="20"/>
  <c r="GU2734" i="20"/>
  <c r="GQ2405" i="20"/>
  <c r="GS3451" i="20"/>
  <c r="GP3633" i="20"/>
  <c r="GX37" i="20"/>
  <c r="GR3088" i="20"/>
  <c r="GQ3571" i="20"/>
  <c r="GT1771" i="20"/>
  <c r="GS2441" i="20"/>
  <c r="GR1525" i="20"/>
  <c r="GQ1807" i="20"/>
  <c r="GP2452" i="20"/>
  <c r="GP860" i="20"/>
  <c r="GQ2796" i="20"/>
  <c r="GX2183" i="20"/>
  <c r="GQ858" i="20"/>
  <c r="GW883" i="20"/>
  <c r="GX1186" i="20"/>
  <c r="GU2543" i="20"/>
  <c r="GV461" i="20"/>
  <c r="GV2211" i="20"/>
  <c r="GS3027" i="20"/>
  <c r="GV1850" i="20"/>
  <c r="GV2348" i="20"/>
  <c r="GW2540" i="20"/>
  <c r="GQ1823" i="20"/>
  <c r="GU1384" i="20"/>
  <c r="GQ718" i="20"/>
  <c r="GR516" i="20"/>
  <c r="GV2095" i="20"/>
  <c r="GT1800" i="20"/>
  <c r="GQ2814" i="20"/>
  <c r="GP666" i="20"/>
  <c r="GV1317" i="20"/>
  <c r="GU1848" i="20"/>
  <c r="GU3926" i="20"/>
  <c r="GS3186" i="20"/>
  <c r="GT2522" i="20"/>
  <c r="GP2224" i="20"/>
  <c r="GS2690" i="20"/>
  <c r="GW2999" i="20"/>
  <c r="GU3480" i="20"/>
  <c r="GQ14" i="20"/>
  <c r="GQ346" i="20"/>
  <c r="GX683" i="20"/>
  <c r="GU3349" i="20"/>
  <c r="GW983" i="20"/>
  <c r="GX2264" i="20"/>
  <c r="GP464" i="20"/>
  <c r="GS2133" i="20"/>
  <c r="GR2293" i="20"/>
  <c r="GW508" i="20"/>
  <c r="GS3993" i="20"/>
  <c r="GW2955" i="20"/>
  <c r="GW3535" i="20"/>
  <c r="GS832" i="20"/>
  <c r="GS745" i="20"/>
  <c r="GQ3719" i="20"/>
  <c r="GW2520" i="20"/>
  <c r="GW2713" i="20"/>
  <c r="GR2507" i="20"/>
  <c r="GP1742" i="20"/>
  <c r="GP1369" i="20"/>
  <c r="GU3526" i="20"/>
  <c r="GT3822" i="20"/>
  <c r="GX3428" i="20"/>
  <c r="GP2067" i="20"/>
  <c r="GT2615" i="20"/>
  <c r="GQ964" i="20"/>
  <c r="GQ1671" i="20"/>
  <c r="GW1468" i="20"/>
  <c r="GS2591" i="20"/>
  <c r="GX3027" i="20"/>
  <c r="GX3797" i="20"/>
  <c r="GR1441" i="20"/>
  <c r="GX1910" i="20"/>
  <c r="GS1461" i="20"/>
  <c r="GT1726" i="20"/>
  <c r="GS1663" i="20"/>
  <c r="GU1080" i="20"/>
  <c r="GV520" i="20"/>
  <c r="GR928" i="20"/>
  <c r="GU3450" i="20"/>
  <c r="GX3449" i="20"/>
  <c r="GV3658" i="20"/>
  <c r="GQ634" i="20"/>
  <c r="GS867" i="20"/>
  <c r="GQ3643" i="20"/>
  <c r="GV1348" i="20"/>
  <c r="GV2030" i="20"/>
  <c r="GX2335" i="20"/>
  <c r="GW1979" i="20"/>
  <c r="GU3347" i="20"/>
  <c r="GQ2973" i="20"/>
  <c r="GV2509" i="20"/>
  <c r="GX2794" i="20"/>
  <c r="GR314" i="20"/>
  <c r="GS1609" i="20"/>
  <c r="GR3788" i="20"/>
  <c r="GQ980" i="20"/>
  <c r="GT687" i="20"/>
  <c r="GV3885" i="20"/>
  <c r="GW1768" i="20"/>
  <c r="GW3327" i="20"/>
  <c r="GU3838" i="20"/>
  <c r="GS3132" i="20"/>
  <c r="GU3144" i="20"/>
  <c r="GT1427" i="20"/>
  <c r="GQ1468" i="20"/>
  <c r="GX1608" i="20"/>
  <c r="GW3860" i="20"/>
  <c r="GR1194" i="20"/>
  <c r="GX3765" i="20"/>
  <c r="GQ883" i="20"/>
  <c r="GS3550" i="20"/>
  <c r="GV2560" i="20"/>
  <c r="GT703" i="20"/>
  <c r="GU2875" i="20"/>
  <c r="GQ1336" i="20"/>
  <c r="GV370" i="20"/>
  <c r="GQ2017" i="20"/>
  <c r="GW3814" i="20"/>
  <c r="GV10" i="20"/>
  <c r="GW1067" i="20"/>
  <c r="GR2230" i="20"/>
  <c r="GR3107" i="20"/>
  <c r="GV1976" i="20"/>
  <c r="GQ2126" i="20"/>
  <c r="GR198" i="20"/>
  <c r="GT3254" i="20"/>
  <c r="GU1482" i="20"/>
  <c r="GR2213" i="20"/>
  <c r="GQ117" i="20"/>
  <c r="GW3928" i="20"/>
  <c r="GX101" i="20"/>
  <c r="GS3454" i="20"/>
  <c r="GW1222" i="20"/>
  <c r="GX2658" i="20"/>
  <c r="GU2618" i="20"/>
  <c r="GU3805" i="20"/>
  <c r="GP1961" i="20"/>
  <c r="GT419" i="20"/>
  <c r="GV2863" i="20"/>
  <c r="GR1278" i="20"/>
  <c r="GU2302" i="20"/>
  <c r="GP479" i="20"/>
  <c r="GW1721" i="20"/>
  <c r="GP1306" i="20"/>
  <c r="GT3261" i="20"/>
  <c r="GU772" i="20"/>
  <c r="GV3365" i="20"/>
  <c r="GP3376" i="20"/>
  <c r="GP1713" i="20"/>
  <c r="GU956" i="20"/>
  <c r="GS2537" i="20"/>
  <c r="GR1003" i="20"/>
  <c r="GP2279" i="20"/>
  <c r="GW636" i="20"/>
  <c r="GU2244" i="20"/>
  <c r="GP2890" i="20"/>
  <c r="GR3690" i="20"/>
  <c r="GV1144" i="20"/>
  <c r="GT3779" i="20"/>
  <c r="GU1160" i="20"/>
  <c r="GT1805" i="20"/>
  <c r="GS1250" i="20"/>
  <c r="GW2611" i="20"/>
  <c r="GV1319" i="20"/>
  <c r="GR393" i="20"/>
  <c r="GU1884" i="20"/>
  <c r="GU2970" i="20"/>
  <c r="GP988" i="20"/>
  <c r="GX1579" i="20"/>
  <c r="GX1045" i="20"/>
  <c r="GT189" i="20"/>
  <c r="GR71" i="20"/>
  <c r="GX3980" i="20"/>
  <c r="GU2129" i="20"/>
  <c r="GP1244" i="20"/>
  <c r="GS2889" i="20"/>
  <c r="GP566" i="20"/>
  <c r="GP783" i="20"/>
  <c r="GR2558" i="20"/>
  <c r="GR31" i="20"/>
  <c r="GP3324" i="20"/>
  <c r="GR1797" i="20"/>
  <c r="GX3484" i="20"/>
  <c r="GW1619" i="20"/>
  <c r="GP2486" i="20"/>
  <c r="GW1181" i="20"/>
  <c r="GW2615" i="20"/>
  <c r="GR1772" i="20"/>
  <c r="GS1360" i="20"/>
  <c r="GR882" i="20"/>
  <c r="GV2369" i="20"/>
  <c r="GP3153" i="20"/>
  <c r="GQ798" i="20"/>
  <c r="GP2441" i="20"/>
  <c r="GR157" i="20"/>
  <c r="GT2031" i="20"/>
  <c r="GP3248" i="20"/>
  <c r="GT373" i="20"/>
  <c r="GU913" i="20"/>
  <c r="GW1764" i="20"/>
  <c r="GW2904" i="20"/>
  <c r="GW2558" i="20"/>
  <c r="GP2056" i="20"/>
  <c r="GP3038" i="20"/>
  <c r="GP1577" i="20"/>
  <c r="GX406" i="20"/>
  <c r="GQ3175" i="20"/>
  <c r="GX1098" i="20"/>
  <c r="GQ2940" i="20"/>
  <c r="GP3141" i="20"/>
  <c r="GW1439" i="20"/>
  <c r="GV1819" i="20"/>
  <c r="GV544" i="20"/>
  <c r="GP416" i="20"/>
  <c r="GR430" i="20"/>
  <c r="GU3867" i="20"/>
  <c r="GU2636" i="20"/>
  <c r="GX2800" i="20"/>
  <c r="GV2535" i="20"/>
  <c r="GR607" i="20"/>
  <c r="GR544" i="20"/>
  <c r="GQ21" i="20"/>
  <c r="GU2114" i="20"/>
  <c r="GU1637" i="20"/>
  <c r="GV2610" i="20"/>
  <c r="GU2842" i="20"/>
  <c r="GU1534" i="20"/>
  <c r="GQ1414" i="20"/>
  <c r="GP1347" i="20"/>
  <c r="GR1467" i="20"/>
  <c r="GU882" i="20"/>
  <c r="GR3701" i="20"/>
  <c r="GW3170" i="20"/>
  <c r="GU3427" i="20"/>
  <c r="GV1173" i="20"/>
  <c r="GS1566" i="20"/>
  <c r="GP553" i="20"/>
  <c r="GW438" i="20"/>
  <c r="GS3054" i="20"/>
  <c r="GQ1494" i="20"/>
  <c r="GW3704" i="20"/>
  <c r="GX305" i="20"/>
  <c r="GQ3800" i="20"/>
  <c r="GS1363" i="20"/>
  <c r="GP130" i="20"/>
  <c r="GT3082" i="20"/>
  <c r="GT2905" i="20"/>
  <c r="GX283" i="20"/>
  <c r="GT3650" i="20"/>
  <c r="GW2847" i="20"/>
  <c r="GQ1103" i="20"/>
  <c r="GP2390" i="20"/>
  <c r="GX3776" i="20"/>
  <c r="GT2052" i="20"/>
  <c r="GU2465" i="20"/>
  <c r="GS2371" i="20"/>
  <c r="GT1660" i="20"/>
  <c r="GU2226" i="20"/>
  <c r="GQ50" i="20"/>
  <c r="GS1348" i="20"/>
  <c r="GW1441" i="20"/>
  <c r="GX2097" i="20"/>
  <c r="GP409" i="20"/>
  <c r="GV3586" i="20"/>
  <c r="GQ2431" i="20"/>
  <c r="GP2713" i="20"/>
  <c r="GS411" i="20"/>
  <c r="GX2269" i="20"/>
  <c r="GW3965" i="20"/>
  <c r="GP175" i="20"/>
  <c r="GW316" i="20"/>
  <c r="GV3593" i="20"/>
  <c r="GV468" i="20"/>
  <c r="GQ3276" i="20"/>
  <c r="GW3365" i="20"/>
  <c r="GX2867" i="20"/>
  <c r="GT1606" i="20"/>
  <c r="GW3384" i="20"/>
  <c r="GR1655" i="20"/>
  <c r="GV1722" i="20"/>
  <c r="GX2388" i="20"/>
  <c r="GT105" i="20"/>
  <c r="GT3694" i="20"/>
  <c r="GW3026" i="20"/>
  <c r="GP3182" i="20"/>
  <c r="GU1648" i="20"/>
  <c r="GP2455" i="20"/>
  <c r="GX2512" i="20"/>
  <c r="GX1957" i="20"/>
  <c r="GW3650" i="20"/>
  <c r="GV581" i="20"/>
  <c r="GS2992" i="20"/>
  <c r="GQ563" i="20"/>
  <c r="GU1146" i="20"/>
  <c r="GP2138" i="20"/>
  <c r="GR1809" i="20"/>
  <c r="GP2301" i="20"/>
  <c r="GP2969" i="20"/>
  <c r="GS3526" i="20"/>
  <c r="GU1992" i="20"/>
  <c r="GV237" i="20"/>
  <c r="GP1784" i="20"/>
  <c r="GU480" i="20"/>
  <c r="GV2149" i="20"/>
  <c r="GP698" i="20"/>
  <c r="GQ869" i="20"/>
  <c r="GX3531" i="20"/>
  <c r="GQ678" i="20"/>
  <c r="GR1163" i="20"/>
  <c r="GV957" i="20"/>
  <c r="GS3490" i="20"/>
  <c r="GV375" i="20"/>
  <c r="GV3866" i="20"/>
  <c r="GP1130" i="20"/>
  <c r="GP419" i="20"/>
  <c r="GQ2570" i="20"/>
  <c r="GS1585" i="20"/>
  <c r="GU2221" i="20"/>
  <c r="GP3992" i="20"/>
  <c r="GX3017" i="20"/>
  <c r="GV1445" i="20"/>
  <c r="GQ3226" i="20"/>
  <c r="GQ2540" i="20"/>
  <c r="GX1695" i="20"/>
  <c r="GV363" i="20"/>
  <c r="GW2764" i="20"/>
  <c r="GR1837" i="20"/>
  <c r="GP3860" i="20"/>
  <c r="GW1290" i="20"/>
  <c r="GR1771" i="20"/>
  <c r="GT1489" i="20"/>
  <c r="GQ2193" i="20"/>
  <c r="GT1968" i="20"/>
  <c r="GV2108" i="20"/>
  <c r="GQ1168" i="20"/>
  <c r="GV340" i="20"/>
  <c r="GQ1934" i="20"/>
  <c r="GS3485" i="20"/>
  <c r="GQ1251" i="20"/>
  <c r="GU1215" i="20"/>
  <c r="GS3769" i="20"/>
  <c r="GS2374" i="20"/>
  <c r="GQ1101" i="20"/>
  <c r="GU631" i="20"/>
  <c r="GR3379" i="20"/>
  <c r="GU577" i="20"/>
  <c r="GV2267" i="20"/>
  <c r="GW1876" i="20"/>
  <c r="GP270" i="20"/>
  <c r="GX3764" i="20"/>
  <c r="GT2348" i="20"/>
  <c r="GS3962" i="20"/>
  <c r="GU3064" i="20"/>
  <c r="GU3893" i="20"/>
  <c r="GX2877" i="20"/>
  <c r="GW1921" i="20"/>
  <c r="GV2812" i="20"/>
  <c r="GT1936" i="20"/>
  <c r="GP3885" i="20"/>
  <c r="GX3106" i="20"/>
  <c r="GV1651" i="20"/>
  <c r="GR734" i="20"/>
  <c r="GS3671" i="20"/>
  <c r="GP3802" i="20"/>
  <c r="GR523" i="20"/>
  <c r="GS1753" i="20"/>
  <c r="GX595" i="20"/>
  <c r="GS1114" i="20"/>
  <c r="GP2811" i="20"/>
  <c r="GR1404" i="20"/>
  <c r="GV1686" i="20"/>
  <c r="GX1509" i="20"/>
  <c r="GP486" i="20"/>
  <c r="GX1256" i="20"/>
  <c r="GX1592" i="20"/>
  <c r="GV1290" i="20"/>
  <c r="GT3699" i="20"/>
  <c r="GW3859" i="20"/>
  <c r="GV2296" i="20"/>
  <c r="GQ3391" i="20"/>
  <c r="GQ3911" i="20"/>
  <c r="GR3897" i="20"/>
  <c r="GP1927" i="20"/>
  <c r="GX2527" i="20"/>
  <c r="GX3433" i="20"/>
  <c r="GV664" i="20"/>
  <c r="GU178" i="20"/>
  <c r="GV3326" i="20"/>
  <c r="GU3438" i="20"/>
  <c r="GP696" i="20"/>
  <c r="GV3684" i="20"/>
  <c r="GS1578" i="20"/>
  <c r="GW2484" i="20"/>
  <c r="GW3583" i="20"/>
  <c r="GV585" i="20"/>
  <c r="GT2337" i="20"/>
  <c r="GS3379" i="20"/>
  <c r="GW3134" i="20"/>
  <c r="GS84" i="20"/>
  <c r="GX558" i="20"/>
  <c r="GS170" i="20"/>
  <c r="GQ1945" i="20"/>
  <c r="GT2185" i="20"/>
  <c r="GP237" i="20"/>
  <c r="GU400" i="20"/>
  <c r="GW3285" i="20"/>
  <c r="GR2478" i="20"/>
  <c r="GP1489" i="20"/>
  <c r="GX2033" i="20"/>
  <c r="GP3351" i="20"/>
  <c r="GS1387" i="20"/>
  <c r="GS3646" i="20"/>
  <c r="GT3189" i="20"/>
  <c r="GV3347" i="20"/>
  <c r="GT2199" i="20"/>
  <c r="GV683" i="20"/>
  <c r="GP2845" i="20"/>
  <c r="GP657" i="20"/>
  <c r="GP780" i="20"/>
  <c r="GS1770" i="20"/>
  <c r="GR3430" i="20"/>
  <c r="GQ613" i="20"/>
  <c r="GS675" i="20"/>
  <c r="GU2683" i="20"/>
  <c r="GT3749" i="20"/>
  <c r="GX1943" i="20"/>
  <c r="GX2231" i="20"/>
  <c r="GP182" i="20"/>
  <c r="GQ9" i="20"/>
  <c r="GV706" i="20"/>
  <c r="GS2973" i="20"/>
  <c r="GW1689" i="20"/>
  <c r="GR64" i="20"/>
  <c r="GV1499" i="20"/>
  <c r="GV3127" i="20"/>
  <c r="GV1209" i="20"/>
  <c r="GU3355" i="20"/>
  <c r="GQ782" i="20"/>
  <c r="GT705" i="20"/>
  <c r="GT229" i="20"/>
  <c r="GR1266" i="20"/>
  <c r="GX2981" i="20"/>
  <c r="GS2307" i="20"/>
  <c r="GT252" i="20"/>
  <c r="GU2100" i="20"/>
  <c r="GR3141" i="20"/>
  <c r="GR3279" i="20"/>
  <c r="GP2530" i="20"/>
  <c r="GU463" i="20"/>
  <c r="GU204" i="20"/>
  <c r="GR1657" i="20"/>
  <c r="GT400" i="20"/>
  <c r="GX1907" i="20"/>
  <c r="GS2908" i="20"/>
  <c r="GP819" i="20"/>
  <c r="GQ1944" i="20"/>
  <c r="GW3716" i="20"/>
  <c r="GX53" i="20"/>
  <c r="GS2993" i="20"/>
  <c r="GW926" i="20"/>
  <c r="GP2634" i="20"/>
  <c r="GP2421" i="20"/>
  <c r="GQ3297" i="20"/>
  <c r="GT2804" i="20"/>
  <c r="GU3110" i="20"/>
  <c r="GW1204" i="20"/>
  <c r="GR3480" i="20"/>
  <c r="GT1042" i="20"/>
  <c r="GT3430" i="20"/>
  <c r="GV2892" i="20"/>
  <c r="GP233" i="20"/>
  <c r="GX459" i="20"/>
  <c r="GR3677" i="20"/>
  <c r="GU339" i="20"/>
  <c r="GT2851" i="20"/>
  <c r="GV2144" i="20"/>
  <c r="GU2338" i="20"/>
  <c r="GR1717" i="20"/>
  <c r="GR2456" i="20"/>
  <c r="GU303" i="20"/>
  <c r="GT2532" i="20"/>
  <c r="GP459" i="20"/>
  <c r="GQ3144" i="20"/>
  <c r="GW3620" i="20"/>
  <c r="GX2374" i="20"/>
  <c r="GR778" i="20"/>
  <c r="GW2865" i="20"/>
  <c r="GW1156" i="20"/>
  <c r="GT3714" i="20"/>
  <c r="GX1177" i="20"/>
  <c r="GR3074" i="20"/>
  <c r="GX552" i="20"/>
  <c r="GW3418" i="20"/>
  <c r="GQ510" i="20"/>
  <c r="GX3769" i="20"/>
  <c r="GT447" i="20"/>
  <c r="GX2514" i="20"/>
  <c r="GP3785" i="20"/>
  <c r="GQ2357" i="20"/>
  <c r="GV923" i="20"/>
  <c r="GX1583" i="20"/>
  <c r="GQ1581" i="20"/>
  <c r="GR1823" i="20"/>
  <c r="GR469" i="20"/>
  <c r="GV379" i="20"/>
  <c r="GR3120" i="20"/>
  <c r="GP1286" i="20"/>
  <c r="GS2150" i="20"/>
  <c r="GV1343" i="20"/>
  <c r="GQ2073" i="20"/>
  <c r="GU268" i="20"/>
  <c r="GS857" i="20"/>
  <c r="GP849" i="20"/>
  <c r="GU282" i="20"/>
  <c r="GT157" i="20"/>
  <c r="GQ3970" i="20"/>
  <c r="GT3224" i="20"/>
  <c r="GW1283" i="20"/>
  <c r="GS2391" i="20"/>
  <c r="GU3411" i="20"/>
  <c r="GT1814" i="20"/>
  <c r="GP12" i="20"/>
  <c r="GV3161" i="20"/>
  <c r="GX3702" i="20"/>
  <c r="GX3181" i="20"/>
  <c r="GU611" i="20"/>
  <c r="GT945" i="20"/>
  <c r="GW1473" i="20"/>
  <c r="GT3889" i="20"/>
  <c r="GQ3170" i="20"/>
  <c r="GT2389" i="20"/>
  <c r="GU1673" i="20"/>
  <c r="GR507" i="20"/>
  <c r="GW2110" i="20"/>
  <c r="GT1202" i="20"/>
  <c r="GW275" i="20"/>
  <c r="GX3977" i="20"/>
  <c r="GV1131" i="20"/>
  <c r="GR2985" i="20"/>
  <c r="GX3615" i="20"/>
  <c r="GU2519" i="20"/>
  <c r="GW2348" i="20"/>
  <c r="GV3595" i="20"/>
  <c r="GX678" i="20"/>
  <c r="GS2192" i="20"/>
  <c r="GT318" i="20"/>
  <c r="GR3381" i="20"/>
  <c r="GS2560" i="20"/>
  <c r="GT1894" i="20"/>
  <c r="GT1426" i="20"/>
  <c r="GQ1126" i="20"/>
  <c r="GQ1428" i="20"/>
  <c r="GW1348" i="20"/>
  <c r="GP793" i="20"/>
  <c r="GW3599" i="20"/>
  <c r="GU624" i="20"/>
  <c r="GW739" i="20"/>
  <c r="GT2458" i="20"/>
  <c r="GR1667" i="20"/>
  <c r="GW2837" i="20"/>
  <c r="GR784" i="20"/>
  <c r="GS2767" i="20"/>
  <c r="GR2317" i="20"/>
  <c r="GQ2092" i="20"/>
  <c r="GT1000" i="20"/>
  <c r="GQ3878" i="20"/>
  <c r="GQ784" i="20"/>
  <c r="GQ1612" i="20"/>
  <c r="GT444" i="20"/>
  <c r="GU1805" i="20"/>
  <c r="GU2019" i="20"/>
  <c r="GT2210" i="20"/>
  <c r="GP1140" i="20"/>
  <c r="GT888" i="20"/>
  <c r="GT2927" i="20"/>
  <c r="GS1500" i="20"/>
  <c r="GQ2567" i="20"/>
  <c r="GS1309" i="20"/>
  <c r="GQ417" i="20"/>
  <c r="GQ2705" i="20"/>
  <c r="GQ1073" i="20"/>
  <c r="GT497" i="20"/>
  <c r="GX369" i="20"/>
  <c r="GS907" i="20"/>
  <c r="GT1434" i="20"/>
  <c r="GW2535" i="20"/>
  <c r="GV1957" i="20"/>
  <c r="GT3741" i="20"/>
  <c r="GT1973" i="20"/>
  <c r="GQ1604" i="20"/>
  <c r="GP3822" i="20"/>
  <c r="GW2349" i="20"/>
  <c r="GS3971" i="20"/>
  <c r="GT2092" i="20"/>
  <c r="GV757" i="20"/>
  <c r="GR3179" i="20"/>
  <c r="GV1996" i="20"/>
  <c r="GP798" i="20"/>
  <c r="GT3707" i="20"/>
  <c r="GU266" i="20"/>
  <c r="GW2296" i="20"/>
  <c r="GP1512" i="20"/>
  <c r="GQ3201" i="20"/>
  <c r="GV3621" i="20"/>
  <c r="GT2974" i="20"/>
  <c r="GW1706" i="20"/>
  <c r="GR1064" i="20"/>
  <c r="GW1339" i="20"/>
  <c r="GX1929" i="20"/>
  <c r="GX2678" i="20"/>
  <c r="GU3597" i="20"/>
  <c r="GU3217" i="20"/>
  <c r="GT451" i="20"/>
  <c r="GV742" i="20"/>
  <c r="GX2690" i="20"/>
  <c r="GP1890" i="20"/>
  <c r="GU2323" i="20"/>
  <c r="GT1224" i="20"/>
  <c r="GU954" i="20"/>
  <c r="GS2934" i="20"/>
  <c r="GT1117" i="20"/>
  <c r="GX2948" i="20"/>
  <c r="GX3296" i="20"/>
  <c r="GT3204" i="20"/>
  <c r="GQ1785" i="20"/>
  <c r="GU1807" i="20"/>
  <c r="GS2700" i="20"/>
  <c r="GS1731" i="20"/>
  <c r="GX405" i="20"/>
  <c r="GX2051" i="20"/>
  <c r="GQ1532" i="20"/>
  <c r="GW623" i="20"/>
  <c r="GT1080" i="20"/>
  <c r="GT1808" i="20"/>
  <c r="GX3745" i="20"/>
  <c r="GR1500" i="20"/>
  <c r="GR2300" i="20"/>
  <c r="GQ1015" i="20"/>
  <c r="GT1975" i="20"/>
  <c r="GQ2375" i="20"/>
  <c r="GQ3052" i="20"/>
  <c r="GP529" i="20"/>
  <c r="GQ1954" i="20"/>
  <c r="GS2284" i="20"/>
  <c r="GX1948" i="20"/>
  <c r="GU1227" i="20"/>
  <c r="GT3063" i="20"/>
  <c r="GU2917" i="20"/>
  <c r="GP1624" i="20"/>
  <c r="GW2023" i="20"/>
  <c r="GR1992" i="20"/>
  <c r="GV3942" i="20"/>
  <c r="GW1916" i="20"/>
  <c r="GU709" i="20"/>
  <c r="GP1131" i="20"/>
  <c r="GQ1972" i="20"/>
  <c r="GX3325" i="20"/>
  <c r="GR2104" i="20"/>
  <c r="GR1372" i="20"/>
  <c r="GT2983" i="20"/>
  <c r="GR3122" i="20"/>
  <c r="GQ3832" i="20"/>
  <c r="GV3216" i="20"/>
  <c r="GS3419" i="20"/>
  <c r="GT3799" i="20"/>
  <c r="GR290" i="20"/>
  <c r="GQ2769" i="20"/>
  <c r="GV3529" i="20"/>
  <c r="GX2798" i="20"/>
  <c r="GW1150" i="20"/>
  <c r="GV1105" i="20"/>
  <c r="GU3951" i="20"/>
  <c r="GT3369" i="20"/>
  <c r="GP1039" i="20"/>
  <c r="GW2414" i="20"/>
  <c r="GS2339" i="20"/>
  <c r="GU1484" i="20"/>
  <c r="GW3458" i="20"/>
  <c r="GS2300" i="20"/>
  <c r="GX2379" i="20"/>
  <c r="GP733" i="20"/>
  <c r="GT3295" i="20"/>
  <c r="GQ2803" i="20"/>
  <c r="GX1325" i="20"/>
  <c r="GR3054" i="20"/>
  <c r="GP3878" i="20"/>
  <c r="GR2666" i="20"/>
  <c r="GX3657" i="20"/>
  <c r="GX3886" i="20"/>
  <c r="GQ1118" i="20"/>
  <c r="GQ820" i="20"/>
  <c r="GT2600" i="20"/>
  <c r="GW1692" i="20"/>
  <c r="GR2987" i="20"/>
  <c r="GQ74" i="20"/>
  <c r="GS2749" i="20"/>
  <c r="GW1903" i="20"/>
  <c r="GR24" i="20"/>
  <c r="GX3263" i="20"/>
  <c r="GV148" i="20"/>
  <c r="GT125" i="20"/>
  <c r="GS795" i="20"/>
  <c r="GX2827" i="20"/>
  <c r="GU2383" i="20"/>
  <c r="GT1205" i="20"/>
  <c r="GR1757" i="20"/>
  <c r="GT2019" i="20"/>
  <c r="GT1572" i="20"/>
  <c r="GP945" i="20"/>
  <c r="GQ3077" i="20"/>
  <c r="GV3617" i="20"/>
  <c r="GP872" i="20"/>
  <c r="GW712" i="20"/>
  <c r="GV3067" i="20"/>
  <c r="GW1366" i="20"/>
  <c r="GQ856" i="20"/>
  <c r="GQ2428" i="20"/>
  <c r="GX843" i="20"/>
  <c r="GX3423" i="20"/>
  <c r="GV2034" i="20"/>
  <c r="GW315" i="20"/>
  <c r="GT3982" i="20"/>
  <c r="GR1146" i="20"/>
  <c r="GT2072" i="20"/>
  <c r="GS2146" i="20"/>
  <c r="GR2393" i="20"/>
  <c r="GR542" i="20"/>
  <c r="GS2937" i="20"/>
  <c r="GT2867" i="20"/>
  <c r="GV1682" i="20"/>
  <c r="GS797" i="20"/>
  <c r="GW297" i="20"/>
  <c r="GQ1748" i="20"/>
  <c r="GT2584" i="20"/>
  <c r="GR130" i="20"/>
  <c r="GP2420" i="20"/>
  <c r="GU3361" i="20"/>
  <c r="GQ583" i="20"/>
  <c r="GP599" i="20"/>
  <c r="GS19" i="20"/>
  <c r="GU664" i="20"/>
  <c r="GS3324" i="20"/>
  <c r="GV849" i="20"/>
  <c r="GP1535" i="20"/>
  <c r="GP203" i="20"/>
  <c r="GS2196" i="20"/>
  <c r="GR3657" i="20"/>
  <c r="GR2572" i="20"/>
  <c r="GR2177" i="20"/>
  <c r="GX3385" i="20"/>
  <c r="GV406" i="20"/>
  <c r="GV1656" i="20"/>
  <c r="GU123" i="20"/>
  <c r="GV2269" i="20"/>
  <c r="GX2897" i="20"/>
  <c r="GS59" i="20"/>
  <c r="GR1277" i="20"/>
  <c r="GT1109" i="20"/>
  <c r="GP3505" i="20"/>
  <c r="GQ542" i="20"/>
  <c r="GR835" i="20"/>
  <c r="GW1137" i="20"/>
  <c r="GW3378" i="20"/>
  <c r="GX1283" i="20"/>
  <c r="GR438" i="20"/>
  <c r="GW3121" i="20"/>
  <c r="GQ3034" i="20"/>
  <c r="GW336" i="20"/>
  <c r="GV2316" i="20"/>
  <c r="GR1619" i="20"/>
  <c r="GX447" i="20"/>
  <c r="GS645" i="20"/>
  <c r="GV2472" i="20"/>
  <c r="GP1408" i="20"/>
  <c r="GR2531" i="20"/>
  <c r="GS3859" i="20"/>
  <c r="GU1433" i="20"/>
  <c r="GW2376" i="20"/>
  <c r="GR3878" i="20"/>
  <c r="GU1305" i="20"/>
  <c r="GQ1087" i="20"/>
  <c r="GW1461" i="20"/>
  <c r="GU1268" i="20"/>
  <c r="GT3243" i="20"/>
  <c r="GX2389" i="20"/>
  <c r="GU3591" i="20"/>
  <c r="GW2787" i="20"/>
  <c r="GQ1937" i="20"/>
  <c r="GV629" i="20"/>
  <c r="GV3354" i="20"/>
  <c r="GU3679" i="20"/>
  <c r="GS149" i="20"/>
  <c r="GQ3869" i="20"/>
  <c r="GS2022" i="20"/>
  <c r="GQ3744" i="20"/>
  <c r="GV2513" i="20"/>
  <c r="GQ158" i="20"/>
  <c r="GW1681" i="20"/>
  <c r="GX2141" i="20"/>
  <c r="GP2926" i="20"/>
  <c r="GP1643" i="20"/>
  <c r="GP1871" i="20"/>
  <c r="GQ3076" i="20"/>
  <c r="GT1887" i="20"/>
  <c r="GP1821" i="20"/>
  <c r="GU1496" i="20"/>
  <c r="GS1506" i="20"/>
  <c r="GX3005" i="20"/>
  <c r="GT2659" i="20"/>
  <c r="GX536" i="20"/>
  <c r="GT3403" i="20"/>
  <c r="GQ531" i="20"/>
  <c r="GX1923" i="20"/>
  <c r="GX2205" i="20"/>
  <c r="GV2235" i="20"/>
  <c r="GS3794" i="20"/>
  <c r="GW2623" i="20"/>
  <c r="GS2773" i="20"/>
  <c r="GQ1723" i="20"/>
  <c r="GR150" i="20"/>
  <c r="GT3309" i="20"/>
  <c r="GV2357" i="20"/>
  <c r="GU1917" i="20"/>
  <c r="GR1242" i="20"/>
  <c r="GQ1385" i="20"/>
  <c r="GV2869" i="20"/>
  <c r="GU3126" i="20"/>
  <c r="GS3248" i="20"/>
  <c r="GS953" i="20"/>
  <c r="GT3110" i="20"/>
  <c r="GX144" i="20"/>
  <c r="GS523" i="20"/>
  <c r="GQ436" i="20"/>
  <c r="GU2671" i="20"/>
  <c r="GW3387" i="20"/>
  <c r="GX2026" i="20"/>
  <c r="GR2496" i="20"/>
  <c r="GR3044" i="20"/>
  <c r="GR3349" i="20"/>
  <c r="GR1116" i="20"/>
  <c r="GR3070" i="20"/>
  <c r="GR2801" i="20"/>
  <c r="GP3192" i="20"/>
  <c r="GQ3875" i="20"/>
  <c r="GU700" i="20"/>
  <c r="GQ681" i="20"/>
  <c r="GX3831" i="20"/>
  <c r="GW3613" i="20"/>
  <c r="GP267" i="20"/>
  <c r="GV3546" i="20"/>
  <c r="GU2104" i="20"/>
  <c r="GV3002" i="20"/>
  <c r="GV3772" i="20"/>
  <c r="GU1218" i="20"/>
  <c r="GW3755" i="20"/>
  <c r="GX3095" i="20"/>
  <c r="GX1707" i="20"/>
  <c r="GX3808" i="20"/>
  <c r="GP3962" i="20"/>
  <c r="GV537" i="20"/>
  <c r="GP22" i="20"/>
  <c r="GS2782" i="20"/>
  <c r="GQ2033" i="20"/>
  <c r="GT2906" i="20"/>
  <c r="GX2491" i="20"/>
  <c r="GX2305" i="20"/>
  <c r="GV458" i="20"/>
  <c r="GV1412" i="20"/>
  <c r="GU1459" i="20"/>
  <c r="GP2507" i="20"/>
  <c r="GV2481" i="20"/>
  <c r="GV2151" i="20"/>
  <c r="GP2333" i="20"/>
  <c r="GX324" i="20"/>
  <c r="GR3855" i="20"/>
  <c r="GV1966" i="20"/>
  <c r="GU2938" i="20"/>
  <c r="GV249" i="20"/>
  <c r="GT991" i="20"/>
  <c r="GS9" i="20"/>
  <c r="GP585" i="20"/>
  <c r="GR2022" i="20"/>
  <c r="GX3700" i="20"/>
  <c r="GS1890" i="20"/>
  <c r="GS2777" i="20"/>
  <c r="GS3386" i="20"/>
  <c r="GR1533" i="20"/>
  <c r="GS2443" i="20"/>
  <c r="GQ2792" i="20"/>
  <c r="GP1714" i="20"/>
  <c r="GP2076" i="20"/>
  <c r="GU2920" i="20"/>
  <c r="GT3867" i="20"/>
  <c r="GV3231" i="20"/>
  <c r="GP3914" i="20"/>
  <c r="GS1003" i="20"/>
  <c r="GP2203" i="20"/>
  <c r="GP2188" i="20"/>
  <c r="GR2751" i="20"/>
  <c r="GT3327" i="20"/>
  <c r="GU130" i="20"/>
  <c r="GW2028" i="20"/>
  <c r="GW1929" i="20"/>
  <c r="GP219" i="20"/>
  <c r="GP1868" i="20"/>
  <c r="GW2308" i="20"/>
  <c r="GR2241" i="20"/>
  <c r="GU313" i="20"/>
  <c r="GP3541" i="20"/>
  <c r="GP600" i="20"/>
  <c r="GP338" i="20"/>
  <c r="GX1068" i="20"/>
  <c r="GT1444" i="20"/>
  <c r="GP3354" i="20"/>
  <c r="GP3279" i="20"/>
  <c r="GV3638" i="20"/>
  <c r="GU1652" i="20"/>
  <c r="GU3628" i="20"/>
  <c r="GW188" i="20"/>
  <c r="GR703" i="20"/>
  <c r="GS3850" i="20"/>
  <c r="GX1548" i="20"/>
  <c r="GP1652" i="20"/>
  <c r="GS571" i="20"/>
  <c r="GV1678" i="20"/>
  <c r="GV1187" i="20"/>
  <c r="GS3745" i="20"/>
  <c r="GT17" i="20"/>
  <c r="GP2326" i="20"/>
  <c r="GP847" i="20"/>
  <c r="GR1165" i="20"/>
  <c r="GT244" i="20"/>
  <c r="GQ1585" i="20"/>
  <c r="GT135" i="20"/>
  <c r="GT3698" i="20"/>
  <c r="GQ3677" i="20"/>
  <c r="GW2448" i="20"/>
  <c r="GW1672" i="20"/>
  <c r="GP18" i="20"/>
  <c r="GX2499" i="20"/>
  <c r="GP3787" i="20"/>
  <c r="GS1705" i="20"/>
  <c r="GS2310" i="20"/>
  <c r="GQ3940" i="20"/>
  <c r="GR3400" i="20"/>
  <c r="GP853" i="20"/>
  <c r="GS233" i="20"/>
  <c r="GT2778" i="20"/>
  <c r="GR1408" i="20"/>
  <c r="GT3394" i="20"/>
  <c r="GV1367" i="20"/>
  <c r="GW3316" i="20"/>
  <c r="GU2831" i="20"/>
  <c r="GS260" i="20"/>
  <c r="GR281" i="20"/>
  <c r="GV3953" i="20"/>
  <c r="GW627" i="20"/>
  <c r="GQ1363" i="20"/>
  <c r="GQ2841" i="20"/>
  <c r="GP1547" i="20"/>
  <c r="GW991" i="20"/>
  <c r="GX1317" i="20"/>
  <c r="GW2044" i="20"/>
  <c r="GV2711" i="20"/>
  <c r="GT2434" i="20"/>
  <c r="GW839" i="20"/>
  <c r="GP563" i="20"/>
  <c r="GP3463" i="20"/>
  <c r="GU1934" i="20"/>
  <c r="GU56" i="20"/>
  <c r="GQ3988" i="20"/>
  <c r="GV303" i="20"/>
  <c r="GW3804" i="20"/>
  <c r="GX848" i="20"/>
  <c r="GV162" i="20"/>
  <c r="GT2110" i="20"/>
  <c r="GP617" i="20"/>
  <c r="GP3980" i="20"/>
  <c r="GS1329" i="20"/>
  <c r="GS778" i="20"/>
  <c r="GU249" i="20"/>
  <c r="GP3162" i="20"/>
  <c r="GW1470" i="20"/>
  <c r="GP2373" i="20"/>
  <c r="GX1429" i="20"/>
  <c r="GS1761" i="20"/>
  <c r="GR3803" i="20"/>
  <c r="GX2562" i="20"/>
  <c r="GS2047" i="20"/>
  <c r="GP930" i="20"/>
  <c r="GX1112" i="20"/>
  <c r="GP1351" i="20"/>
  <c r="GW3255" i="20"/>
  <c r="GX3365" i="20"/>
  <c r="GU1801" i="20"/>
  <c r="GV2900" i="20"/>
  <c r="GU1132" i="20"/>
  <c r="GW3628" i="20"/>
  <c r="GW109" i="20"/>
  <c r="GV1671" i="20"/>
  <c r="GP1299" i="20"/>
  <c r="GT2129" i="20"/>
  <c r="GU1751" i="20"/>
  <c r="GW362" i="20"/>
  <c r="GP1737" i="20"/>
  <c r="GX404" i="20"/>
  <c r="GV2297" i="20"/>
  <c r="GT3610" i="20"/>
  <c r="GQ1265" i="20"/>
  <c r="GW1664" i="20"/>
  <c r="GT1086" i="20"/>
  <c r="GV2315" i="20"/>
  <c r="GT2540" i="20"/>
  <c r="GV2035" i="20"/>
  <c r="GR3433" i="20"/>
  <c r="GR2896" i="20"/>
  <c r="GR2910" i="20"/>
  <c r="GW353" i="20"/>
  <c r="GX496" i="20"/>
  <c r="GT2824" i="20"/>
  <c r="GQ2700" i="20"/>
  <c r="GT3316" i="20"/>
  <c r="GU3878" i="20"/>
  <c r="GP1377" i="20"/>
  <c r="GS987" i="20"/>
  <c r="GV2677" i="20"/>
  <c r="GX3502" i="20"/>
  <c r="GS506" i="20"/>
  <c r="GT3719" i="20"/>
  <c r="GR1018" i="20"/>
  <c r="GW2683" i="20"/>
  <c r="GW156" i="20"/>
  <c r="GX2361" i="20"/>
  <c r="GV3325" i="20"/>
  <c r="GT225" i="20"/>
  <c r="GQ3788" i="20"/>
  <c r="GW768" i="20"/>
  <c r="GS2639" i="20"/>
  <c r="GQ3066" i="20"/>
  <c r="GX3578" i="20"/>
  <c r="GU3663" i="20"/>
  <c r="GS3206" i="20"/>
  <c r="GQ3154" i="20"/>
  <c r="GP758" i="20"/>
  <c r="GV2002" i="20"/>
  <c r="GX2009" i="20"/>
  <c r="GU2108" i="20"/>
  <c r="GU3981" i="20"/>
  <c r="GX2792" i="20"/>
  <c r="GS2657" i="20"/>
  <c r="GQ1096" i="20"/>
  <c r="GQ1840" i="20"/>
  <c r="GP534" i="20"/>
  <c r="GR1257" i="20"/>
  <c r="GR2898" i="20"/>
  <c r="GX2643" i="20"/>
  <c r="GW1129" i="20"/>
  <c r="GP429" i="20"/>
  <c r="GX1891" i="20"/>
  <c r="GP3967" i="20"/>
  <c r="GX180" i="20"/>
  <c r="GR2314" i="20"/>
  <c r="GQ611" i="20"/>
  <c r="GP3166" i="20"/>
  <c r="GV561" i="20"/>
  <c r="GQ1995" i="20"/>
  <c r="GQ638" i="20"/>
  <c r="GP289" i="20"/>
  <c r="GV3074" i="20"/>
  <c r="GP350" i="20"/>
  <c r="GQ2099" i="20"/>
  <c r="GR2439" i="20"/>
  <c r="GP2582" i="20"/>
  <c r="GV765" i="20"/>
  <c r="GQ3632" i="20"/>
  <c r="GU2319" i="20"/>
  <c r="GS1876" i="20"/>
  <c r="GT2572" i="20"/>
  <c r="GS2847" i="20"/>
  <c r="GU1902" i="20"/>
  <c r="GP1984" i="20"/>
  <c r="GS2967" i="20"/>
  <c r="GS403" i="20"/>
  <c r="GQ58" i="20"/>
  <c r="GQ2800" i="20"/>
  <c r="GP1044" i="20"/>
  <c r="GR3061" i="20"/>
  <c r="GX3142" i="20"/>
  <c r="GT3200" i="20"/>
  <c r="GV947" i="20"/>
  <c r="GX1453" i="20"/>
  <c r="GS1583" i="20"/>
  <c r="GT2261" i="20"/>
  <c r="GQ1180" i="20"/>
  <c r="GT2483" i="20"/>
  <c r="GT1363" i="20"/>
  <c r="GR867" i="20"/>
  <c r="GS1912" i="20"/>
  <c r="GU2769" i="20"/>
  <c r="GW832" i="20"/>
  <c r="GW2424" i="20"/>
  <c r="GP551" i="20"/>
  <c r="GS1608" i="20"/>
  <c r="GX3753" i="20"/>
  <c r="GW2877" i="20"/>
  <c r="GR2119" i="20"/>
  <c r="GS1716" i="20"/>
  <c r="GT656" i="20"/>
  <c r="GV2708" i="20"/>
  <c r="GQ1025" i="20"/>
  <c r="GP1810" i="20"/>
  <c r="GW1083" i="20"/>
  <c r="GV1007" i="20"/>
  <c r="GR3404" i="20"/>
  <c r="GP2753" i="20"/>
  <c r="GV1547" i="20"/>
  <c r="GT859" i="20"/>
  <c r="GS1595" i="20"/>
  <c r="GV3300" i="20"/>
  <c r="GT1411" i="20"/>
  <c r="GX3683" i="20"/>
  <c r="GQ832" i="20"/>
  <c r="GW313" i="20"/>
  <c r="GR3817" i="20"/>
  <c r="GQ3795" i="20"/>
  <c r="GR3372" i="20"/>
  <c r="GR1320" i="20"/>
  <c r="GQ309" i="20"/>
  <c r="GT1922" i="20"/>
  <c r="GP3565" i="20"/>
  <c r="GR2020" i="20"/>
  <c r="GR956" i="20"/>
  <c r="GR310" i="20"/>
  <c r="GR3246" i="20"/>
  <c r="GW3197" i="20"/>
  <c r="GW713" i="20"/>
  <c r="GP3791" i="20"/>
  <c r="GP3522" i="20"/>
  <c r="GV864" i="20"/>
  <c r="GQ3617" i="20"/>
  <c r="GU2206" i="20"/>
  <c r="GP1121" i="20"/>
  <c r="GR2785" i="20"/>
  <c r="GP1094" i="20"/>
  <c r="GW3065" i="20"/>
  <c r="GS2762" i="20"/>
  <c r="GU3969" i="20"/>
  <c r="GX1101" i="20"/>
  <c r="GX1879" i="20"/>
  <c r="GU2728" i="20"/>
  <c r="GV21" i="20"/>
  <c r="GV2960" i="20"/>
  <c r="GQ2298" i="20"/>
  <c r="GS3888" i="20"/>
  <c r="GR545" i="20"/>
  <c r="GT3065" i="20"/>
  <c r="GQ83" i="20"/>
  <c r="GT1691" i="20"/>
  <c r="GU2464" i="20"/>
  <c r="GQ1872" i="20"/>
  <c r="GX2742" i="20"/>
  <c r="GQ905" i="20"/>
  <c r="GQ3603" i="20"/>
  <c r="GR3330" i="20"/>
  <c r="GV2662" i="20"/>
  <c r="GQ2651" i="20"/>
  <c r="GV478" i="20"/>
  <c r="GV3350" i="20"/>
  <c r="GU824" i="20"/>
  <c r="GP181" i="20"/>
  <c r="GR1523" i="20"/>
  <c r="GV797" i="20"/>
  <c r="GW3313" i="20"/>
  <c r="GW1405" i="20"/>
  <c r="GU635" i="20"/>
  <c r="GW3281" i="20"/>
  <c r="GW3379" i="20"/>
  <c r="GT196" i="20"/>
  <c r="GT902" i="20"/>
  <c r="GU2430" i="20"/>
  <c r="GS427" i="20"/>
  <c r="GP1270" i="20"/>
  <c r="GR419" i="20"/>
  <c r="GX3400" i="20"/>
  <c r="GU1250" i="20"/>
  <c r="GS2778" i="20"/>
  <c r="GV1433" i="20"/>
  <c r="GT14" i="20"/>
  <c r="GR151" i="20"/>
  <c r="GV3422" i="20"/>
  <c r="GQ177" i="20"/>
  <c r="GT1298" i="20"/>
  <c r="GQ2801" i="20"/>
  <c r="GS370" i="20"/>
  <c r="GS216" i="20"/>
  <c r="GS391" i="20"/>
  <c r="GW2962" i="20"/>
  <c r="GR413" i="20"/>
  <c r="GV3146" i="20"/>
  <c r="GU3570" i="20"/>
  <c r="GR1246" i="20"/>
  <c r="GR617" i="20"/>
  <c r="GX346" i="20"/>
  <c r="GQ593" i="20"/>
  <c r="GU3811" i="20"/>
  <c r="GQ2360" i="20"/>
  <c r="GP507" i="20"/>
  <c r="GX2373" i="20"/>
  <c r="GT1258" i="20"/>
  <c r="GS1659" i="20"/>
  <c r="GT3595" i="20"/>
  <c r="GV3966" i="20"/>
  <c r="GT825" i="20"/>
  <c r="GU2013" i="20"/>
  <c r="GP1223" i="20"/>
  <c r="GX1967" i="20"/>
  <c r="GQ1829" i="20"/>
  <c r="GQ3802" i="20"/>
  <c r="GR2261" i="20"/>
  <c r="GU3927" i="20"/>
  <c r="GX1109" i="20"/>
  <c r="GT3449" i="20"/>
  <c r="GU3070" i="20"/>
  <c r="GT3861" i="20"/>
  <c r="GV3990" i="20"/>
  <c r="GQ1422" i="20"/>
  <c r="GP876" i="20"/>
  <c r="GR1883" i="20"/>
  <c r="GT1897" i="20"/>
  <c r="GU119" i="20"/>
  <c r="GR1300" i="20"/>
  <c r="GU1928" i="20"/>
  <c r="GS2375" i="20"/>
  <c r="GR1752" i="20"/>
  <c r="GR53" i="20"/>
  <c r="GW3332" i="20"/>
  <c r="GR3258" i="20"/>
  <c r="GQ2777" i="20"/>
  <c r="GW2896" i="20"/>
  <c r="GU3336" i="20"/>
  <c r="GU1899" i="20"/>
  <c r="GX1004" i="20"/>
  <c r="GR1544" i="20"/>
  <c r="GS2746" i="20"/>
  <c r="GR2560" i="20"/>
  <c r="GU2847" i="20"/>
  <c r="GT3859" i="20"/>
  <c r="GT2045" i="20"/>
  <c r="GR574" i="20"/>
  <c r="GR2437" i="20"/>
  <c r="GV2441" i="20"/>
  <c r="GP3889" i="20"/>
  <c r="GP817" i="20"/>
  <c r="GX2774" i="20"/>
  <c r="GP996" i="20"/>
  <c r="GQ1890" i="20"/>
  <c r="GT3518" i="20"/>
  <c r="GU2597" i="20"/>
  <c r="GX3907" i="20"/>
  <c r="GU3109" i="20"/>
  <c r="GS594" i="20"/>
  <c r="GU43" i="20"/>
  <c r="GT1984" i="20"/>
  <c r="GT1640" i="20"/>
  <c r="GP1360" i="20"/>
  <c r="GQ1402" i="20"/>
  <c r="GQ1651" i="20"/>
  <c r="GU2049" i="20"/>
  <c r="GP2418" i="20"/>
  <c r="GV3524" i="20"/>
  <c r="GS3420" i="20"/>
  <c r="GP114" i="20"/>
  <c r="GR2381" i="20"/>
  <c r="GT690" i="20"/>
  <c r="GS831" i="20"/>
  <c r="GV1663" i="20"/>
  <c r="GV2965" i="20"/>
  <c r="GW1166" i="20"/>
  <c r="GR490" i="20"/>
  <c r="GV3110" i="20"/>
  <c r="GW986" i="20"/>
  <c r="GT831" i="20"/>
  <c r="GS1218" i="20"/>
  <c r="GT463" i="20"/>
  <c r="GU1810" i="20"/>
  <c r="GX3641" i="20"/>
  <c r="GQ1661" i="20"/>
  <c r="GW3151" i="20"/>
  <c r="GU391" i="20"/>
  <c r="GR446" i="20"/>
  <c r="GV1741" i="20"/>
  <c r="GU2021" i="20"/>
  <c r="GW3789" i="20"/>
  <c r="GV1449" i="20"/>
  <c r="GT1246" i="20"/>
  <c r="GQ1364" i="20"/>
  <c r="GP1566" i="20"/>
  <c r="GX2557" i="20"/>
  <c r="GR3776" i="20"/>
  <c r="GV2798" i="20"/>
  <c r="GT700" i="20"/>
  <c r="GS3711" i="20"/>
  <c r="GV3164" i="20"/>
  <c r="GX3480" i="20"/>
  <c r="GP3211" i="20"/>
  <c r="GR125" i="20"/>
  <c r="GV2059" i="20"/>
  <c r="GT878" i="20"/>
  <c r="GT1006" i="20"/>
  <c r="GQ1528" i="20"/>
  <c r="GX3443" i="20"/>
  <c r="GU1507" i="20"/>
  <c r="GR2589" i="20"/>
  <c r="GV3517" i="20"/>
  <c r="GP650" i="20"/>
  <c r="GV1597" i="20"/>
  <c r="GV3305" i="20"/>
  <c r="GR1947" i="20"/>
  <c r="GP2607" i="20"/>
  <c r="GQ73" i="20"/>
  <c r="GT3940" i="20"/>
  <c r="GQ618" i="20"/>
  <c r="GQ1896" i="20"/>
  <c r="GQ1826" i="20"/>
  <c r="GR1548" i="20"/>
  <c r="GQ3968" i="20"/>
  <c r="GX751" i="20"/>
  <c r="GX1775" i="20"/>
  <c r="GQ3762" i="20"/>
  <c r="GW2432" i="20"/>
  <c r="GP2846" i="20"/>
  <c r="GT1707" i="20"/>
  <c r="GT2752" i="20"/>
  <c r="GT52" i="20"/>
  <c r="GT3374" i="20"/>
  <c r="GU1164" i="20"/>
  <c r="GP3042" i="20"/>
  <c r="GP2211" i="20"/>
  <c r="GW1545" i="20"/>
  <c r="GS3321" i="20"/>
  <c r="GV3195" i="20"/>
  <c r="GQ344" i="20"/>
  <c r="GV2076" i="20"/>
  <c r="GS1572" i="20"/>
  <c r="GR2309" i="20"/>
  <c r="GW2732" i="20"/>
  <c r="GV1753" i="20"/>
  <c r="GX3329" i="20"/>
  <c r="GS185" i="20"/>
  <c r="GV1514" i="20"/>
  <c r="GQ1538" i="20"/>
  <c r="GQ2322" i="20"/>
  <c r="GU3409" i="20"/>
  <c r="GW2182" i="20"/>
  <c r="GP935" i="20"/>
  <c r="GP3792" i="20"/>
  <c r="GU1748" i="20"/>
  <c r="GS1079" i="20"/>
  <c r="GU2017" i="20"/>
  <c r="GW1350" i="20"/>
  <c r="GR2250" i="20"/>
  <c r="GS1244" i="20"/>
  <c r="GS573" i="20"/>
  <c r="GP2704" i="20"/>
  <c r="GR3213" i="20"/>
  <c r="GQ3137" i="20"/>
  <c r="GS2172" i="20"/>
  <c r="GP1683" i="20"/>
  <c r="GP3321" i="20"/>
  <c r="GP1792" i="20"/>
  <c r="GQ2045" i="20"/>
  <c r="GQ3090" i="20"/>
  <c r="GQ2327" i="20"/>
  <c r="GP3727" i="20"/>
  <c r="GX2747" i="20"/>
  <c r="GW2766" i="20"/>
  <c r="GW1695" i="20"/>
  <c r="GU386" i="20"/>
  <c r="GQ3374" i="20"/>
  <c r="GT2621" i="20"/>
  <c r="GT2631" i="20"/>
  <c r="GU1752" i="20"/>
  <c r="GS86" i="20"/>
  <c r="GQ3105" i="20"/>
  <c r="GX242" i="20"/>
  <c r="GP1942" i="20"/>
  <c r="GP3474" i="20"/>
  <c r="GX226" i="20"/>
  <c r="GW3465" i="20"/>
  <c r="GU19" i="20"/>
  <c r="GW2504" i="20"/>
  <c r="GQ748" i="20"/>
  <c r="GX2870" i="20"/>
  <c r="GS2857" i="20"/>
  <c r="GS3635" i="20"/>
  <c r="GW2658" i="20"/>
  <c r="GP1446" i="20"/>
  <c r="GP1526" i="20"/>
  <c r="GW3842" i="20"/>
  <c r="GX207" i="20"/>
  <c r="GS3972" i="20"/>
  <c r="GX565" i="20"/>
  <c r="GW137" i="20"/>
  <c r="GW197" i="20"/>
  <c r="GX601" i="20"/>
  <c r="GP826" i="20"/>
  <c r="GU2224" i="20"/>
  <c r="GR2192" i="20"/>
  <c r="GP1599" i="20"/>
  <c r="GW1248" i="20"/>
  <c r="GW1186" i="20"/>
  <c r="GX2192" i="20"/>
  <c r="GQ467" i="20"/>
  <c r="GQ3420" i="20"/>
  <c r="GU1501" i="20"/>
  <c r="GU136" i="20"/>
  <c r="GU163" i="20"/>
  <c r="GU671" i="20"/>
  <c r="GV181" i="20"/>
  <c r="GP3763" i="20"/>
  <c r="GV2460" i="20"/>
  <c r="GX3176" i="20"/>
  <c r="GR964" i="20"/>
  <c r="GX2978" i="20"/>
  <c r="GV2551" i="20"/>
  <c r="GX2375" i="20"/>
  <c r="GR2501" i="20"/>
  <c r="GV1018" i="20"/>
  <c r="GX2149" i="20"/>
  <c r="GS861" i="20"/>
  <c r="GX1412" i="20"/>
  <c r="GW3678" i="20"/>
  <c r="GR1415" i="20"/>
  <c r="GX3208" i="20"/>
  <c r="GX3386" i="20"/>
  <c r="GV3864" i="20"/>
  <c r="GS1790" i="20"/>
  <c r="GW1796" i="20"/>
  <c r="GU1677" i="20"/>
  <c r="GS3577" i="20"/>
  <c r="GP3260" i="20"/>
  <c r="GV396" i="20"/>
  <c r="GW1308" i="20"/>
  <c r="GS1956" i="20"/>
  <c r="GT2205" i="20"/>
  <c r="GT1085" i="20"/>
  <c r="GW785" i="20"/>
  <c r="GR1803" i="20"/>
  <c r="GQ680" i="20"/>
  <c r="GP3551" i="20"/>
  <c r="GW432" i="20"/>
  <c r="GS2562" i="20"/>
  <c r="GW222" i="20"/>
  <c r="GV2378" i="20"/>
  <c r="GT2332" i="20"/>
  <c r="GS3640" i="20"/>
  <c r="GX3146" i="20"/>
  <c r="GT2473" i="20"/>
  <c r="GW3" i="20"/>
  <c r="GV313" i="20"/>
  <c r="GP929" i="20"/>
  <c r="GX1715" i="20"/>
  <c r="GX1271" i="20"/>
  <c r="GT884" i="20"/>
  <c r="GT3380" i="20"/>
  <c r="GP3207" i="20"/>
  <c r="GS3112" i="20"/>
  <c r="GR558" i="20"/>
  <c r="GT1918" i="20"/>
  <c r="GX3905" i="20"/>
  <c r="GQ1093" i="20"/>
  <c r="GQ2101" i="20"/>
  <c r="GX376" i="20"/>
  <c r="GV26" i="20"/>
  <c r="GT1094" i="20"/>
  <c r="GU3261" i="20"/>
  <c r="GS1986" i="20"/>
  <c r="GP3528" i="20"/>
  <c r="GS1938" i="20"/>
  <c r="GX1925" i="20"/>
  <c r="GP3330" i="20"/>
  <c r="GT963" i="20"/>
  <c r="GX3616" i="20"/>
  <c r="GX1071" i="20"/>
  <c r="GQ3620" i="20"/>
  <c r="GR3531" i="20"/>
  <c r="GP2060" i="20"/>
  <c r="GV3670" i="20"/>
  <c r="GP760" i="20"/>
  <c r="GU2967" i="20"/>
  <c r="GV2894" i="20"/>
  <c r="GP231" i="20"/>
  <c r="GU3837" i="20"/>
  <c r="GS1154" i="20"/>
  <c r="GX1376" i="20"/>
  <c r="GT1413" i="20"/>
  <c r="GR1618" i="20"/>
  <c r="GW2557" i="20"/>
  <c r="GQ3948" i="20"/>
  <c r="GT2694" i="20"/>
  <c r="GX3218" i="20"/>
  <c r="GS397" i="20"/>
  <c r="GV3840" i="20"/>
  <c r="GT2887" i="20"/>
  <c r="GT887" i="20"/>
  <c r="GQ599" i="20"/>
  <c r="GW1317" i="20"/>
  <c r="GW2494" i="20"/>
  <c r="GV1908" i="20"/>
  <c r="GX2021" i="20"/>
  <c r="GU3051" i="20"/>
  <c r="GP1400" i="20"/>
  <c r="GX3006" i="20"/>
  <c r="GT1594" i="20"/>
  <c r="GV3634" i="20"/>
  <c r="GT698" i="20"/>
  <c r="GV506" i="20"/>
  <c r="GV66" i="20"/>
  <c r="GV3282" i="20"/>
  <c r="GT3028" i="20"/>
  <c r="GV187" i="20"/>
  <c r="GX538" i="20"/>
  <c r="GT3093" i="20"/>
  <c r="GV3390" i="20"/>
  <c r="GS2360" i="20"/>
  <c r="GX1822" i="20"/>
  <c r="GT1014" i="20"/>
  <c r="GV265" i="20"/>
  <c r="GT358" i="20"/>
  <c r="GS703" i="20"/>
  <c r="GU1128" i="20"/>
  <c r="GQ2439" i="20"/>
  <c r="GX2594" i="20"/>
  <c r="GT1282" i="20"/>
  <c r="GP2741" i="20"/>
  <c r="GS1172" i="20"/>
  <c r="GU2482" i="20"/>
  <c r="GX1423" i="20"/>
  <c r="GU2782" i="20"/>
  <c r="GR1848" i="20"/>
  <c r="GR3665" i="20"/>
  <c r="GW1798" i="20"/>
  <c r="GR3687" i="20"/>
  <c r="GQ2549" i="20"/>
  <c r="GV3500" i="20"/>
  <c r="GX2475" i="20"/>
  <c r="GX2312" i="20"/>
  <c r="GV2195" i="20"/>
  <c r="GR2451" i="20"/>
  <c r="GU3991" i="20"/>
  <c r="GS2987" i="20"/>
  <c r="GW506" i="20"/>
  <c r="GW2953" i="20"/>
  <c r="GT849" i="20"/>
  <c r="GX2738" i="20"/>
  <c r="GR62" i="20"/>
  <c r="GT1111" i="20"/>
  <c r="GT1720" i="20"/>
  <c r="GW902" i="20"/>
  <c r="GW1871" i="20"/>
  <c r="GW3992" i="20"/>
  <c r="GV3980" i="20"/>
  <c r="GQ2445" i="20"/>
  <c r="GQ591" i="20"/>
  <c r="GT890" i="20"/>
  <c r="GS3246" i="20"/>
  <c r="GV3746" i="20"/>
  <c r="GU3266" i="20"/>
  <c r="GP3832" i="20"/>
  <c r="GT2460" i="20"/>
  <c r="GW2968" i="20"/>
  <c r="GT2223" i="20"/>
  <c r="GS776" i="20"/>
  <c r="GX3223" i="20"/>
  <c r="GQ3198" i="20"/>
  <c r="GU2952" i="20"/>
  <c r="GX1261" i="20"/>
  <c r="GX317" i="20"/>
  <c r="GX3986" i="20"/>
  <c r="GV1130" i="20"/>
  <c r="GU567" i="20"/>
  <c r="GX2940" i="20"/>
  <c r="GT1150" i="20"/>
  <c r="GT2571" i="20"/>
  <c r="GV3852" i="20"/>
  <c r="GT1547" i="20"/>
  <c r="GR891" i="20"/>
  <c r="GP1137" i="20"/>
  <c r="GQ1108" i="20"/>
  <c r="GQ3151" i="20"/>
  <c r="GX746" i="20"/>
  <c r="GV2365" i="20"/>
  <c r="GP2446" i="20"/>
  <c r="GS1931" i="20"/>
  <c r="GS1454" i="20"/>
  <c r="GX2261" i="20"/>
  <c r="GQ614" i="20"/>
  <c r="GP197" i="20"/>
  <c r="GV3666" i="20"/>
  <c r="GP287" i="20"/>
  <c r="GU477" i="20"/>
  <c r="GW731" i="20"/>
  <c r="GW247" i="20"/>
  <c r="GQ516" i="20"/>
  <c r="GR47" i="20"/>
  <c r="GV1212" i="20"/>
  <c r="GQ3858" i="20"/>
  <c r="GQ827" i="20"/>
  <c r="GS1379" i="20"/>
  <c r="GX1155" i="20"/>
  <c r="GT1504" i="20"/>
  <c r="GU2217" i="20"/>
  <c r="GQ2291" i="20"/>
  <c r="GX1" i="20"/>
  <c r="GU3231" i="20"/>
  <c r="GQ215" i="20"/>
  <c r="GT3555" i="20"/>
  <c r="GR1828" i="20"/>
  <c r="GP2068" i="20"/>
  <c r="GU3765" i="20"/>
  <c r="GW55" i="20"/>
  <c r="GP1912" i="20"/>
  <c r="GX1030" i="20"/>
  <c r="GV3728" i="20"/>
  <c r="GR1520" i="20"/>
  <c r="GV642" i="20"/>
  <c r="GR2871" i="20"/>
  <c r="GU356" i="20"/>
  <c r="GX3924" i="20"/>
  <c r="GX407" i="20"/>
  <c r="GX2522" i="20"/>
  <c r="GU3860" i="20"/>
  <c r="GP3819" i="20"/>
  <c r="GP436" i="20"/>
  <c r="GP1210" i="20"/>
  <c r="GT1788" i="20"/>
  <c r="GT3122" i="20"/>
  <c r="GV3029" i="20"/>
  <c r="GV1995" i="20"/>
  <c r="GS3638" i="20"/>
  <c r="GS2137" i="20"/>
  <c r="GP1075" i="20"/>
  <c r="GV3241" i="20"/>
  <c r="GP2238" i="20"/>
  <c r="GV1345" i="20"/>
  <c r="GX721" i="20"/>
  <c r="GX3256" i="20"/>
  <c r="GP952" i="20"/>
  <c r="GR3261" i="20"/>
  <c r="GW3027" i="20"/>
  <c r="GQ2591" i="20"/>
  <c r="GQ3461" i="20"/>
  <c r="GT3568" i="20"/>
  <c r="GW2442" i="20"/>
  <c r="GR471" i="20"/>
  <c r="GX3823" i="20"/>
  <c r="GS1536" i="20"/>
  <c r="GP3443" i="20"/>
  <c r="GV2939" i="20"/>
  <c r="GS2794" i="20"/>
  <c r="GQ2712" i="20"/>
  <c r="GX475" i="20"/>
  <c r="GP301" i="20"/>
  <c r="GW1677" i="20"/>
  <c r="GP2781" i="20"/>
  <c r="GS50" i="20"/>
  <c r="GV906" i="20"/>
  <c r="GU2508" i="20"/>
  <c r="GV994" i="20"/>
  <c r="GS3487" i="20"/>
  <c r="GP491" i="20"/>
  <c r="GW2590" i="20"/>
  <c r="GW651" i="20"/>
  <c r="GR3456" i="20"/>
  <c r="GR1447" i="20"/>
  <c r="GR1850" i="20"/>
  <c r="GW2823" i="20"/>
  <c r="GP449" i="20"/>
  <c r="GP1930" i="20"/>
  <c r="GU52" i="20"/>
  <c r="GR2041" i="20"/>
  <c r="GR3620" i="20"/>
  <c r="GR1358" i="20"/>
  <c r="GV3091" i="20"/>
  <c r="GS1592" i="20"/>
  <c r="GQ2738" i="20"/>
  <c r="GV2323" i="20"/>
  <c r="GU1695" i="20"/>
  <c r="GP883" i="20"/>
  <c r="GR3414" i="20"/>
  <c r="GS1103" i="20"/>
  <c r="GR2973" i="20"/>
  <c r="GP1878" i="20"/>
  <c r="GQ3113" i="20"/>
  <c r="GW1351" i="20"/>
  <c r="GV2126" i="20"/>
  <c r="GS3052" i="20"/>
  <c r="GU1905" i="20"/>
  <c r="GR1660" i="20"/>
  <c r="GS2929" i="20"/>
  <c r="GQ1235" i="20"/>
  <c r="GS3317" i="20"/>
  <c r="GS2314" i="20"/>
  <c r="GV2286" i="20"/>
  <c r="GU3836" i="20"/>
  <c r="GU2737" i="20"/>
  <c r="GV588" i="20"/>
  <c r="GX3343" i="20"/>
  <c r="GP2619" i="20"/>
  <c r="GQ670" i="20"/>
  <c r="GQ2634" i="20"/>
  <c r="GP2184" i="20"/>
  <c r="GW2886" i="20"/>
  <c r="GX2169" i="20"/>
  <c r="GR61" i="20"/>
  <c r="GW2059" i="20"/>
  <c r="GW3655" i="20"/>
  <c r="GT2799" i="20"/>
  <c r="GP3386" i="20"/>
  <c r="GT2429" i="20"/>
  <c r="GP2497" i="20"/>
  <c r="GT3500" i="20"/>
  <c r="GR1905" i="20"/>
  <c r="GR1234" i="20"/>
  <c r="GR3059" i="20"/>
  <c r="GR2749" i="20"/>
  <c r="GW1736" i="20"/>
  <c r="GR3116" i="20"/>
  <c r="GR1377" i="20"/>
  <c r="GV34" i="20"/>
  <c r="GW1995" i="20"/>
  <c r="GX1235" i="20"/>
  <c r="GV473" i="20"/>
  <c r="GS722" i="20"/>
  <c r="GQ3457" i="20"/>
  <c r="GT511" i="20"/>
  <c r="GR2590" i="20"/>
  <c r="GQ776" i="20"/>
  <c r="GS981" i="20"/>
  <c r="GR1373" i="20"/>
  <c r="GP244" i="20"/>
  <c r="GT548" i="20"/>
  <c r="GX2772" i="20"/>
  <c r="GQ3018" i="20"/>
  <c r="GT2604" i="20"/>
  <c r="GQ3203" i="20"/>
  <c r="GV5" i="20"/>
  <c r="GS3346" i="20"/>
  <c r="GU69" i="20"/>
  <c r="GV346" i="20"/>
  <c r="GP668" i="20"/>
  <c r="GX2313" i="20"/>
  <c r="GU2977" i="20"/>
  <c r="GP3930" i="20"/>
  <c r="GW1036" i="20"/>
  <c r="GR220" i="20"/>
  <c r="GU2851" i="20"/>
  <c r="GV1978" i="20"/>
  <c r="GT2421" i="20"/>
  <c r="GT108" i="20"/>
  <c r="GV3211" i="20"/>
  <c r="GV2124" i="20"/>
  <c r="GS1431" i="20"/>
  <c r="GU2653" i="20"/>
  <c r="GV2831" i="20"/>
  <c r="GQ2048" i="20"/>
  <c r="GR1713" i="20"/>
  <c r="GQ2400" i="20"/>
  <c r="GT1330" i="20"/>
  <c r="GU2567" i="20"/>
  <c r="GP3278" i="20"/>
  <c r="GS1338" i="20"/>
  <c r="GU1675" i="20"/>
  <c r="GV157" i="20"/>
  <c r="GP916" i="20"/>
  <c r="GV1001" i="20"/>
  <c r="GW2661" i="20"/>
  <c r="GS985" i="20"/>
  <c r="GW1680" i="20"/>
  <c r="GW3525" i="20"/>
  <c r="GX1170" i="20"/>
  <c r="GR2212" i="20"/>
  <c r="GV1464" i="20"/>
  <c r="GW2569" i="20"/>
  <c r="GS2553" i="20"/>
  <c r="GR1010" i="20"/>
  <c r="GW3915" i="20"/>
  <c r="GU331" i="20"/>
  <c r="GP2260" i="20"/>
  <c r="GS871" i="20"/>
  <c r="GR113" i="20"/>
  <c r="GR357" i="20"/>
  <c r="GV69" i="20"/>
  <c r="GQ3681" i="20"/>
  <c r="GW2903" i="20"/>
  <c r="GW1581" i="20"/>
  <c r="GT869" i="20"/>
  <c r="GX932" i="20"/>
  <c r="GW1701" i="20"/>
  <c r="GU916" i="20"/>
  <c r="GV3705" i="20"/>
  <c r="GP3947" i="20"/>
  <c r="GX2892" i="20"/>
  <c r="GU507" i="20"/>
  <c r="GV2224" i="20"/>
  <c r="GW550" i="20"/>
  <c r="GW2431" i="20"/>
  <c r="GQ2492" i="20"/>
  <c r="GV3975" i="20"/>
  <c r="GV1098" i="20"/>
  <c r="GP2159" i="20"/>
  <c r="GU3982" i="20"/>
  <c r="GT1778" i="20"/>
  <c r="GS2972" i="20"/>
  <c r="GS1142" i="20"/>
  <c r="GP2972" i="20"/>
  <c r="GR1113" i="20"/>
  <c r="GX3841" i="20"/>
  <c r="GU152" i="20"/>
  <c r="GP665" i="20"/>
  <c r="GQ399" i="20"/>
  <c r="GV129" i="20"/>
  <c r="GQ1658" i="20"/>
  <c r="GX1713" i="20"/>
  <c r="GS539" i="20"/>
  <c r="GX435" i="20"/>
  <c r="GQ3339" i="20"/>
  <c r="GT1958" i="20"/>
  <c r="GR3428" i="20"/>
  <c r="GX2381" i="20"/>
  <c r="GP1651" i="20"/>
  <c r="GW3604" i="20"/>
  <c r="GQ3786" i="20"/>
  <c r="GP1013" i="20"/>
  <c r="GW2508" i="20"/>
  <c r="GR3588" i="20"/>
  <c r="GR3399" i="20"/>
  <c r="GQ1755" i="20"/>
  <c r="GV297" i="20"/>
  <c r="GQ1065" i="20"/>
  <c r="GW1785" i="20"/>
  <c r="GU1840" i="20"/>
  <c r="GV42" i="20"/>
  <c r="GP2112" i="20"/>
  <c r="GQ3818" i="20"/>
  <c r="GX1370" i="20"/>
  <c r="GP3836" i="20"/>
  <c r="GV3406" i="20"/>
  <c r="GV1625" i="20"/>
  <c r="GQ810" i="20"/>
  <c r="GU906" i="20"/>
  <c r="GQ2896" i="20"/>
  <c r="GU3690" i="20"/>
  <c r="GX3034" i="20"/>
  <c r="GX1174" i="20"/>
  <c r="GV260" i="20"/>
  <c r="GU3192" i="20"/>
  <c r="GX3810" i="20"/>
  <c r="GV2582" i="20"/>
  <c r="GU3099" i="20"/>
  <c r="GQ2471" i="20"/>
  <c r="GS872" i="20"/>
  <c r="GX1861" i="20"/>
  <c r="GU2836" i="20"/>
  <c r="GW2032" i="20"/>
  <c r="GR2724" i="20"/>
  <c r="GQ3417" i="20"/>
  <c r="GV3872" i="20"/>
  <c r="GP79" i="20"/>
  <c r="GQ1002" i="20"/>
  <c r="GT2488" i="20"/>
  <c r="GS11" i="20"/>
  <c r="GX3800" i="20"/>
  <c r="GU95" i="20"/>
  <c r="GU620" i="20"/>
  <c r="GP1050" i="20"/>
  <c r="GR2525" i="20"/>
  <c r="GP3076" i="20"/>
  <c r="GV3598" i="20"/>
  <c r="GX1588" i="20"/>
  <c r="GQ1709" i="20"/>
  <c r="GQ2195" i="20"/>
  <c r="GS2273" i="20"/>
  <c r="GS2209" i="20"/>
  <c r="GT332" i="20"/>
  <c r="GW2037" i="20"/>
  <c r="GQ2178" i="20"/>
  <c r="GU2849" i="20"/>
  <c r="GQ3022" i="20"/>
  <c r="GQ2191" i="20"/>
  <c r="GT1867" i="20"/>
  <c r="GR2701" i="20"/>
  <c r="GR3502" i="20"/>
  <c r="GT1503" i="20"/>
  <c r="GQ1665" i="20"/>
  <c r="GW1814" i="20"/>
  <c r="GW497" i="20"/>
  <c r="GR2347" i="20"/>
  <c r="GU1414" i="20"/>
  <c r="GS1412" i="20"/>
  <c r="GW586" i="20"/>
  <c r="GX3442" i="20"/>
  <c r="GR2793" i="20"/>
  <c r="GS683" i="20"/>
  <c r="GR25" i="20"/>
  <c r="GU1236" i="20"/>
  <c r="GW3216" i="20"/>
  <c r="GP1899" i="20"/>
  <c r="GX3284" i="20"/>
  <c r="GT3234" i="20"/>
  <c r="GP1146" i="20"/>
  <c r="GR3188" i="20"/>
  <c r="GR1453" i="20"/>
  <c r="GP3715" i="20"/>
  <c r="GX27" i="20"/>
  <c r="GU746" i="20"/>
  <c r="GV1022" i="20"/>
  <c r="GX2253" i="20"/>
  <c r="GT3512" i="20"/>
  <c r="GP898" i="20"/>
  <c r="GR2037" i="20"/>
  <c r="GS1232" i="20"/>
  <c r="GQ2618" i="20"/>
  <c r="GW2815" i="20"/>
  <c r="GP2566" i="20"/>
  <c r="GU407" i="20"/>
  <c r="GS1300" i="20"/>
  <c r="GP2218" i="20"/>
  <c r="GS3295" i="20"/>
  <c r="GT1602" i="20"/>
  <c r="GX2043" i="20"/>
  <c r="GU1178" i="20"/>
  <c r="GU2073" i="20"/>
  <c r="GR3389" i="20"/>
  <c r="GW3594" i="20"/>
  <c r="GW3204" i="20"/>
  <c r="GS2936" i="20"/>
  <c r="GX2208" i="20"/>
  <c r="GR2546" i="20"/>
  <c r="GX2473" i="20"/>
  <c r="GQ804" i="20"/>
  <c r="GU364" i="20"/>
  <c r="GR2132" i="20"/>
  <c r="GQ234" i="20"/>
  <c r="GP2826" i="20"/>
  <c r="GV1308" i="20"/>
  <c r="GT1421" i="20"/>
  <c r="GW1456" i="20"/>
  <c r="GS1053" i="20"/>
  <c r="GX412" i="20"/>
  <c r="GX3338" i="20"/>
  <c r="GQ3410" i="20"/>
  <c r="GW3987" i="20"/>
  <c r="GV1455" i="20"/>
  <c r="GV1444" i="20"/>
  <c r="GV288" i="20"/>
  <c r="GT1959" i="20"/>
  <c r="GS3710" i="20"/>
  <c r="GX301" i="20"/>
  <c r="GX3787" i="20"/>
  <c r="GU1967" i="20"/>
  <c r="GU1882" i="20"/>
  <c r="GV940" i="20"/>
  <c r="GU3680" i="20"/>
  <c r="GR3443" i="20"/>
  <c r="GQ939" i="20"/>
  <c r="GP188" i="20"/>
  <c r="GX1374" i="20"/>
  <c r="GU1036" i="20"/>
  <c r="GU2670" i="20"/>
  <c r="GV688" i="20"/>
  <c r="GQ2132" i="20"/>
  <c r="GX3639" i="20"/>
  <c r="GX3304" i="20"/>
  <c r="GP2626" i="20"/>
  <c r="GS569" i="20"/>
  <c r="GQ2819" i="20"/>
  <c r="GW3574" i="20"/>
  <c r="GT3002" i="20"/>
  <c r="GQ31" i="20"/>
  <c r="GV3159" i="20"/>
  <c r="GS1438" i="20"/>
  <c r="GW996" i="20"/>
  <c r="GQ2768" i="20"/>
  <c r="GS3039" i="20"/>
  <c r="GV1122" i="20"/>
  <c r="GS2134" i="20"/>
  <c r="GX3836" i="20"/>
  <c r="GT3330" i="20"/>
  <c r="GQ88" i="20"/>
  <c r="GW620" i="20"/>
  <c r="GT2958" i="20"/>
  <c r="GR3736" i="20"/>
  <c r="GP3030" i="20"/>
  <c r="GT2050" i="20"/>
  <c r="GX1212" i="20"/>
  <c r="GQ3149" i="20"/>
  <c r="GS232" i="20"/>
  <c r="GV1349" i="20"/>
  <c r="GT1796" i="20"/>
  <c r="GU3183" i="20"/>
  <c r="GR1831" i="20"/>
  <c r="GU1944" i="20"/>
  <c r="GW2151" i="20"/>
  <c r="GW3028" i="20"/>
  <c r="GQ2639" i="20"/>
  <c r="GQ3261" i="20"/>
  <c r="GR347" i="20"/>
  <c r="GT3502" i="20"/>
  <c r="GV444" i="20"/>
  <c r="GW2752" i="20"/>
  <c r="GR2927" i="20"/>
  <c r="GQ1793" i="20"/>
  <c r="GX1970" i="20"/>
  <c r="GR2334" i="20"/>
  <c r="GX894" i="20"/>
  <c r="GP625" i="20"/>
  <c r="GV3780" i="20"/>
  <c r="GT2757" i="20"/>
  <c r="GR2778" i="20"/>
  <c r="GV2639" i="20"/>
  <c r="GT1692" i="20"/>
  <c r="GX933" i="20"/>
  <c r="GW693" i="20"/>
  <c r="GU656" i="20"/>
  <c r="GX2172" i="20"/>
  <c r="GP2555" i="20"/>
  <c r="GT2020" i="20"/>
  <c r="GT1005" i="20"/>
  <c r="GV3409" i="20"/>
  <c r="GV2232" i="20"/>
  <c r="GV2117" i="20"/>
  <c r="GR2057" i="20"/>
  <c r="GR1245" i="20"/>
  <c r="GR3672" i="20"/>
  <c r="GR1197" i="20"/>
  <c r="GQ1698" i="20"/>
  <c r="GQ2185" i="20"/>
  <c r="GP1052" i="20"/>
  <c r="GS2805" i="20"/>
  <c r="GV321" i="20"/>
  <c r="GQ570" i="20"/>
  <c r="GS1420" i="20"/>
  <c r="GS762" i="20"/>
  <c r="GS3414" i="20"/>
  <c r="GU854" i="20"/>
  <c r="GP3592" i="20"/>
  <c r="GR2642" i="20"/>
  <c r="GQ2996" i="20"/>
  <c r="GX640" i="20"/>
  <c r="GR1796" i="20"/>
  <c r="GV172" i="20"/>
  <c r="GX840" i="20"/>
  <c r="GV3555" i="20"/>
  <c r="GW1246" i="20"/>
  <c r="GV660" i="20"/>
  <c r="GR3557" i="20"/>
  <c r="GT2677" i="20"/>
  <c r="GP121" i="20"/>
  <c r="GT587" i="20"/>
  <c r="GQ2918" i="20"/>
  <c r="GV3880" i="20"/>
  <c r="GQ3553" i="20"/>
  <c r="GQ284" i="20"/>
  <c r="GQ2421" i="20"/>
  <c r="GP400" i="20"/>
  <c r="GS3221" i="20"/>
  <c r="GU1503" i="20"/>
  <c r="GX2546" i="20"/>
  <c r="GR809" i="20"/>
  <c r="GU194" i="20"/>
  <c r="GW3570" i="20"/>
  <c r="GS1263" i="20"/>
  <c r="GV719" i="20"/>
  <c r="GS3056" i="20"/>
  <c r="GV174" i="20"/>
  <c r="GU1959" i="20"/>
  <c r="GV1095" i="20"/>
  <c r="GT826" i="20"/>
  <c r="GP3094" i="20"/>
  <c r="GU2951" i="20"/>
  <c r="GP1951" i="20"/>
  <c r="GR3639" i="20"/>
  <c r="GS2230" i="20"/>
  <c r="GV3570" i="20"/>
  <c r="GP1679" i="20"/>
  <c r="GV354" i="20"/>
  <c r="GT442" i="20"/>
  <c r="GR3267" i="20"/>
  <c r="GT810" i="20"/>
  <c r="GP2324" i="20"/>
  <c r="GP3895" i="20"/>
  <c r="GS1085" i="20"/>
  <c r="GR2189" i="20"/>
  <c r="GS772" i="20"/>
  <c r="GU1161" i="20"/>
  <c r="GQ197" i="20"/>
  <c r="GW2160" i="20"/>
  <c r="GT2777" i="20"/>
  <c r="GQ598" i="20"/>
  <c r="GU3734" i="20"/>
  <c r="GW1535" i="20"/>
  <c r="GX1214" i="20"/>
  <c r="GU450" i="20"/>
  <c r="GX2179" i="20"/>
  <c r="GP1561" i="20"/>
  <c r="GS656" i="20"/>
  <c r="GP1392" i="20"/>
  <c r="GT2264" i="20"/>
  <c r="GQ3511" i="20"/>
  <c r="GQ3208" i="20"/>
  <c r="GR3942" i="20"/>
  <c r="GS3858" i="20"/>
  <c r="GV882" i="20"/>
  <c r="GU1925" i="20"/>
  <c r="GT781" i="20"/>
  <c r="GW3942" i="20"/>
  <c r="GP1706" i="20"/>
  <c r="GR3884" i="20"/>
  <c r="GS2012" i="20"/>
  <c r="GV2371" i="20"/>
  <c r="GR2131" i="20"/>
  <c r="GP2325" i="20"/>
  <c r="GQ1" i="20"/>
  <c r="GT1414" i="20"/>
  <c r="GQ1928" i="20"/>
  <c r="GV1939" i="20"/>
  <c r="GS3428" i="20"/>
  <c r="GX1953" i="20"/>
  <c r="GX2755" i="20"/>
  <c r="GP1185" i="20"/>
  <c r="GV1134" i="20"/>
  <c r="GQ3612" i="20"/>
  <c r="GS1428" i="20"/>
  <c r="GW1040" i="20"/>
  <c r="GX2765" i="20"/>
  <c r="GU892" i="20"/>
  <c r="GT2418" i="20"/>
  <c r="GU1867" i="20"/>
  <c r="GQ273" i="20"/>
  <c r="GX1115" i="20"/>
  <c r="GW1546" i="20"/>
  <c r="GQ3971" i="20"/>
  <c r="GX3533" i="20"/>
  <c r="GT3111" i="20"/>
  <c r="GQ3666" i="20"/>
  <c r="GQ65" i="20"/>
  <c r="GP2579" i="20"/>
  <c r="GQ280" i="20"/>
  <c r="GQ2612" i="20"/>
  <c r="GV1170" i="20"/>
  <c r="GQ697" i="20"/>
  <c r="GT3626" i="20"/>
  <c r="GR2995" i="20"/>
  <c r="GQ3587" i="20"/>
  <c r="GT458" i="20"/>
  <c r="GU3723" i="20"/>
  <c r="GU1701" i="20"/>
  <c r="GQ2188" i="20"/>
  <c r="GX2764" i="20"/>
  <c r="GP3066" i="20"/>
  <c r="GV3060" i="20"/>
  <c r="GW3532" i="20"/>
  <c r="GT540" i="20"/>
  <c r="GP2163" i="20"/>
  <c r="GX3170" i="20"/>
  <c r="GQ716" i="20"/>
  <c r="GT1518" i="20"/>
  <c r="GW2715" i="20"/>
  <c r="GR1668" i="20"/>
  <c r="GX3110" i="20"/>
  <c r="GR1111" i="20"/>
  <c r="GT1964" i="20"/>
  <c r="GU1781" i="20"/>
  <c r="GQ1412" i="20"/>
  <c r="GR2570" i="20"/>
  <c r="GV2001" i="20"/>
  <c r="GX681" i="20"/>
  <c r="GQ2575" i="20"/>
  <c r="GU3964" i="20"/>
  <c r="GQ359" i="20"/>
  <c r="GT824" i="20"/>
  <c r="GR333" i="20"/>
  <c r="GP3871" i="20"/>
  <c r="GQ3572" i="20"/>
  <c r="GQ199" i="20"/>
  <c r="GU320" i="20"/>
  <c r="GQ2127" i="20"/>
  <c r="GQ2914" i="20"/>
  <c r="GP1530" i="20"/>
  <c r="GV1222" i="20"/>
  <c r="GS2050" i="20"/>
  <c r="GS586" i="20"/>
  <c r="GT501" i="20"/>
  <c r="GT425" i="20"/>
  <c r="GW3236" i="20"/>
  <c r="GR886" i="20"/>
  <c r="GT988" i="20"/>
  <c r="GW3985" i="20"/>
  <c r="GS842" i="20"/>
  <c r="GQ3419" i="20"/>
  <c r="GV1613" i="20"/>
  <c r="GV3710" i="20"/>
  <c r="GS560" i="20"/>
  <c r="GP2465" i="20"/>
  <c r="GR317" i="20"/>
  <c r="GP1132" i="20"/>
  <c r="GR3673" i="20"/>
  <c r="GV2138" i="20"/>
  <c r="GP3262" i="20"/>
  <c r="GV1234" i="20"/>
  <c r="GT1857" i="20"/>
  <c r="GX2274" i="20"/>
  <c r="GS1226" i="20"/>
  <c r="GT1909" i="20"/>
  <c r="GS3467" i="20"/>
  <c r="GS2679" i="20"/>
  <c r="GU2826" i="20"/>
  <c r="GV3023" i="20"/>
  <c r="GQ54" i="20"/>
  <c r="GQ2551" i="20"/>
  <c r="GR1288" i="20"/>
  <c r="GT4008" i="20"/>
  <c r="GT2075" i="20"/>
  <c r="GR3396" i="20"/>
  <c r="GR1689" i="20"/>
  <c r="GW3999" i="20"/>
  <c r="GW1249" i="20"/>
  <c r="GP2518" i="20"/>
  <c r="GT413" i="20"/>
  <c r="GT3653" i="20"/>
  <c r="GR2780" i="20"/>
  <c r="GT50" i="20"/>
  <c r="GR3338" i="20"/>
  <c r="GV1984" i="20"/>
  <c r="GP3589" i="20"/>
  <c r="GS307" i="20"/>
  <c r="GP2323" i="20"/>
  <c r="GS3017" i="20"/>
  <c r="GV3815" i="20"/>
  <c r="GP2788" i="20"/>
  <c r="GX3926" i="20"/>
  <c r="GX2828" i="20"/>
  <c r="GP3771" i="20"/>
  <c r="GP3949" i="20"/>
  <c r="GT1478" i="20"/>
  <c r="GV3696" i="20"/>
  <c r="GV1314" i="20"/>
  <c r="GT2151" i="20"/>
  <c r="GX799" i="20"/>
  <c r="GW2435" i="20"/>
  <c r="GX3440" i="20"/>
  <c r="GS2943" i="20"/>
  <c r="GV930" i="20"/>
  <c r="GW3278" i="20"/>
  <c r="GU3841" i="20"/>
  <c r="GQ2040" i="20"/>
  <c r="GW1958" i="20"/>
  <c r="GR2170" i="20"/>
  <c r="GV1857" i="20"/>
  <c r="GV3818" i="20"/>
  <c r="GS2313" i="20"/>
  <c r="GR1004" i="20"/>
  <c r="GT3136" i="20"/>
  <c r="GX1629" i="20"/>
  <c r="GS3225" i="20"/>
  <c r="GQ2389" i="20"/>
  <c r="GQ1894" i="20"/>
  <c r="GP3380" i="20"/>
  <c r="GT968" i="20"/>
  <c r="GW1055" i="20"/>
  <c r="GW2622" i="20"/>
  <c r="GW303" i="20"/>
  <c r="GT1577" i="20"/>
  <c r="GX493" i="20"/>
  <c r="GS3715" i="20"/>
  <c r="GS3807" i="20"/>
  <c r="GR1281" i="20"/>
  <c r="GT604" i="20"/>
  <c r="GS463" i="20"/>
  <c r="GW3734" i="20"/>
  <c r="GP3485" i="20"/>
  <c r="GR838" i="20"/>
  <c r="GS2812" i="20"/>
  <c r="GS1896" i="20"/>
  <c r="GT2850" i="20"/>
  <c r="GT1327" i="20"/>
  <c r="GX629" i="20"/>
  <c r="GS2067" i="20"/>
  <c r="GQ2062" i="20"/>
  <c r="GX2946" i="20"/>
  <c r="GV2627" i="20"/>
  <c r="GV1875" i="20"/>
  <c r="GP1234" i="20"/>
  <c r="GS2269" i="20"/>
  <c r="GS1886" i="20"/>
  <c r="GR1693" i="20"/>
  <c r="GQ337" i="20"/>
  <c r="GT960" i="20"/>
  <c r="GW3887" i="20"/>
  <c r="GV1225" i="20"/>
  <c r="GQ1871" i="20"/>
  <c r="GQ1021" i="20"/>
  <c r="GP1380" i="20"/>
  <c r="GU2147" i="20"/>
  <c r="GS3757" i="20"/>
  <c r="GW2570" i="20"/>
  <c r="GT3239" i="20"/>
  <c r="GV3551" i="20"/>
  <c r="GT370" i="20"/>
  <c r="GV1813" i="20"/>
  <c r="GQ738" i="20"/>
  <c r="GS1611" i="20"/>
  <c r="GP2960" i="20"/>
  <c r="GT2461" i="20"/>
  <c r="GX1242" i="20"/>
  <c r="GV3212" i="20"/>
  <c r="GU976" i="20"/>
  <c r="GX1211" i="20"/>
  <c r="GQ2121" i="20"/>
  <c r="GW3260" i="20"/>
  <c r="GT3963" i="20"/>
  <c r="GS2686" i="20"/>
  <c r="GT599" i="20"/>
  <c r="GU630" i="20"/>
  <c r="GT2470" i="20"/>
  <c r="GS275" i="20"/>
  <c r="GW3774" i="20"/>
  <c r="GP902" i="20"/>
  <c r="GW286" i="20"/>
  <c r="GR1398" i="20"/>
  <c r="GT3526" i="20"/>
  <c r="GS2190" i="20"/>
  <c r="GT1629" i="20"/>
  <c r="GQ157" i="20"/>
  <c r="GW629" i="20"/>
  <c r="GR688" i="20"/>
  <c r="GW730" i="20"/>
  <c r="GV2764" i="20"/>
  <c r="GP1761" i="20"/>
  <c r="GU2449" i="20"/>
  <c r="GX1347" i="20"/>
  <c r="GP3337" i="20"/>
  <c r="GU697" i="20"/>
  <c r="GU3517" i="20"/>
  <c r="GV3078" i="20"/>
  <c r="GP932" i="20"/>
  <c r="GP2965" i="20"/>
  <c r="GP1615" i="20"/>
  <c r="GV1094" i="20"/>
  <c r="GS3099" i="20"/>
  <c r="GS3797" i="20"/>
  <c r="GP1573" i="20"/>
  <c r="GP3372" i="20"/>
  <c r="GT1223" i="20"/>
  <c r="GP1747" i="20"/>
  <c r="GR3732" i="20"/>
  <c r="GW3243" i="20"/>
  <c r="GX3067" i="20"/>
  <c r="GU1795" i="20"/>
  <c r="GR2154" i="20"/>
  <c r="GX2553" i="20"/>
  <c r="GR2500" i="20"/>
  <c r="GW3696" i="20"/>
  <c r="GR1855" i="20"/>
  <c r="GR2559" i="20"/>
  <c r="GT1361" i="20"/>
  <c r="GV3875" i="20"/>
  <c r="GW1103" i="20"/>
  <c r="GR1315" i="20"/>
  <c r="GP673" i="20"/>
  <c r="GW927" i="20"/>
  <c r="GU1081" i="20"/>
  <c r="GX1577" i="20"/>
  <c r="GV3541" i="20"/>
  <c r="GW1738" i="20"/>
  <c r="GT1583" i="20"/>
  <c r="GP1913" i="20"/>
  <c r="GR3127" i="20"/>
  <c r="GS716" i="20"/>
  <c r="GR3891" i="20"/>
  <c r="GV2197" i="20"/>
  <c r="GX2334" i="20"/>
  <c r="GT3021" i="20"/>
  <c r="GS4002" i="20"/>
  <c r="GW43" i="20"/>
  <c r="GQ807" i="20"/>
  <c r="GQ1605" i="20"/>
  <c r="GQ3267" i="20"/>
  <c r="GR3336" i="20"/>
  <c r="GX182" i="20"/>
  <c r="GS1016" i="20"/>
  <c r="GT1309" i="20"/>
  <c r="GQ2620" i="20"/>
  <c r="GV2314" i="20"/>
  <c r="GW807" i="20"/>
  <c r="GS2872" i="20"/>
  <c r="GX2654" i="20"/>
  <c r="GU176" i="20"/>
  <c r="GW3104" i="20"/>
  <c r="GR1481" i="20"/>
  <c r="GR1781" i="20"/>
  <c r="GR1546" i="20"/>
  <c r="GW3496" i="20"/>
  <c r="GS1543" i="20"/>
  <c r="GS2651" i="20"/>
  <c r="GQ2619" i="20"/>
  <c r="GU3324" i="20"/>
  <c r="GT3176" i="20"/>
  <c r="GP579" i="20"/>
  <c r="GQ896" i="20"/>
  <c r="GX949" i="20"/>
  <c r="GP57" i="20"/>
  <c r="GP2746" i="20"/>
  <c r="GV153" i="20"/>
  <c r="GT528" i="20"/>
  <c r="GP3783" i="20"/>
  <c r="GT2511" i="20"/>
  <c r="GQ2906" i="20"/>
  <c r="GV1718" i="20"/>
  <c r="GR3312" i="20"/>
  <c r="GT915" i="20"/>
  <c r="GV3898" i="20"/>
  <c r="GT2581" i="20"/>
  <c r="GR3006" i="20"/>
  <c r="GP2985" i="20"/>
  <c r="GW2853" i="20"/>
  <c r="GX3295" i="20"/>
  <c r="GX1877" i="20"/>
  <c r="GU816" i="20"/>
  <c r="GT3443" i="20"/>
  <c r="GP884" i="20"/>
  <c r="GQ3614" i="20"/>
  <c r="GT3755" i="20"/>
  <c r="GQ2102" i="20"/>
  <c r="GP1851" i="20"/>
  <c r="GR2401" i="20"/>
  <c r="GU297" i="20"/>
  <c r="GQ1452" i="20"/>
  <c r="GW3836" i="20"/>
  <c r="GX1771" i="20"/>
  <c r="GX2103" i="20"/>
  <c r="GU3761" i="20"/>
  <c r="GW2351" i="20"/>
  <c r="GW3862" i="20"/>
  <c r="GR567" i="20"/>
  <c r="GV2701" i="20"/>
  <c r="GR2319" i="20"/>
  <c r="GS2059" i="20"/>
  <c r="GV3394" i="20"/>
  <c r="GP1098" i="20"/>
  <c r="GV3654" i="20"/>
  <c r="GQ89" i="20"/>
  <c r="GV3033" i="20"/>
  <c r="GR2118" i="20"/>
  <c r="GW3591" i="20"/>
  <c r="GX465" i="20"/>
  <c r="GQ1077" i="20"/>
  <c r="GR850" i="20"/>
  <c r="GT3222" i="20"/>
  <c r="GR1134" i="20"/>
  <c r="GV3536" i="20"/>
  <c r="GT3175" i="20"/>
  <c r="GS1364" i="20"/>
  <c r="GX2758" i="20"/>
  <c r="GR3533" i="20"/>
  <c r="GT2629" i="20"/>
  <c r="GX175" i="20"/>
  <c r="GU3842" i="20"/>
  <c r="GV1269" i="20"/>
  <c r="GR855" i="20"/>
  <c r="GU2674" i="20"/>
  <c r="GV1364" i="20"/>
  <c r="GR2970" i="20"/>
  <c r="GP2487" i="20"/>
  <c r="GR575" i="20"/>
  <c r="GP1266" i="20"/>
  <c r="GP1501" i="20"/>
  <c r="GR3642" i="20"/>
  <c r="GS1350" i="20"/>
  <c r="GR3140" i="20"/>
  <c r="GT2790" i="20"/>
  <c r="GT205" i="20"/>
  <c r="GW453" i="20"/>
  <c r="GP2374" i="20"/>
  <c r="GX1360" i="20"/>
  <c r="GT2618" i="20"/>
  <c r="GP3927" i="20"/>
  <c r="GW3307" i="20"/>
  <c r="GQ3086" i="20"/>
  <c r="GS3931" i="20"/>
  <c r="GQ484" i="20"/>
  <c r="GP2011" i="20"/>
  <c r="GX1297" i="20"/>
  <c r="GT1552" i="20"/>
  <c r="GS450" i="20"/>
  <c r="GU3529" i="20"/>
  <c r="GU2432" i="20"/>
  <c r="GX401" i="20"/>
  <c r="GR463" i="20"/>
  <c r="GS442" i="20"/>
  <c r="GR2986" i="20"/>
  <c r="GX1671" i="20"/>
  <c r="GU1294" i="20"/>
  <c r="GU3559" i="20"/>
  <c r="GU2667" i="20"/>
  <c r="GT1084" i="20"/>
  <c r="GV913" i="20"/>
  <c r="GT666" i="20"/>
  <c r="GQ2330" i="20"/>
  <c r="GR1041" i="20"/>
  <c r="GW691" i="20"/>
  <c r="GW1866" i="20"/>
  <c r="GV1592" i="20"/>
  <c r="GU3184" i="20"/>
  <c r="GW3880" i="20"/>
  <c r="GP1337" i="20"/>
  <c r="GQ3272" i="20"/>
  <c r="GT3404" i="20"/>
  <c r="GX1474" i="20"/>
  <c r="GV1258" i="20"/>
  <c r="GS3887" i="20"/>
  <c r="GR3757" i="20"/>
  <c r="GV2920" i="20"/>
  <c r="GS2277" i="20"/>
  <c r="GW2201" i="20"/>
  <c r="GQ1525" i="20"/>
  <c r="GQ1506" i="20"/>
  <c r="GT3242" i="20"/>
  <c r="GT1776" i="20"/>
  <c r="GQ1943" i="20"/>
  <c r="GT1541" i="20"/>
  <c r="GS3552" i="20"/>
  <c r="GV2440" i="20"/>
  <c r="GP3239" i="20"/>
  <c r="GX1783" i="20"/>
  <c r="GR1864" i="20"/>
  <c r="GS2275" i="20"/>
  <c r="GW377" i="20"/>
  <c r="GX2821" i="20"/>
  <c r="GQ1032" i="20"/>
  <c r="GU113" i="20"/>
  <c r="GS2348" i="20"/>
  <c r="GX3898" i="20"/>
  <c r="GR215" i="20"/>
  <c r="GV3346" i="20"/>
  <c r="GU1513" i="20"/>
  <c r="GS2043" i="20"/>
  <c r="GT3757" i="20"/>
  <c r="GU692" i="20"/>
  <c r="GX3108" i="20"/>
  <c r="GV1480" i="20"/>
  <c r="GR1845" i="20"/>
  <c r="GU2341" i="20"/>
  <c r="GW720" i="20"/>
  <c r="GP36" i="20"/>
  <c r="GR818" i="20"/>
  <c r="GP671" i="20"/>
  <c r="GV2897" i="20"/>
  <c r="GS3988" i="20"/>
  <c r="GW3665" i="20"/>
  <c r="GR3412" i="20"/>
  <c r="GX3422" i="20"/>
  <c r="GP581" i="20"/>
  <c r="GP1744" i="20"/>
  <c r="GW1218" i="20"/>
  <c r="GV924" i="20"/>
  <c r="GV1020" i="20"/>
  <c r="GV1526" i="20"/>
  <c r="GS2253" i="20"/>
  <c r="GR2789" i="20"/>
  <c r="GP2339" i="20"/>
  <c r="GX28" i="20"/>
  <c r="GV4007" i="20"/>
  <c r="GW3711" i="20"/>
  <c r="GX3630" i="20"/>
  <c r="GQ1331" i="20"/>
  <c r="GX1471" i="20"/>
  <c r="GU2898" i="20"/>
  <c r="GT2939" i="20"/>
  <c r="GU2902" i="20"/>
  <c r="GW2063" i="20"/>
  <c r="GT1997" i="20"/>
  <c r="GS2268" i="20"/>
  <c r="GS669" i="20"/>
  <c r="GR278" i="20"/>
  <c r="GX2508" i="20"/>
  <c r="GP2614" i="20"/>
  <c r="GW144" i="20"/>
  <c r="GU3573" i="20"/>
  <c r="GU748" i="20"/>
  <c r="GX3628" i="20"/>
  <c r="GR565" i="20"/>
  <c r="GP3913" i="20"/>
  <c r="GW557" i="20"/>
  <c r="GV2041" i="20"/>
  <c r="GW742" i="20"/>
  <c r="GW1686" i="20"/>
  <c r="GV3418" i="20"/>
  <c r="GU2334" i="20"/>
  <c r="GS1331" i="20"/>
  <c r="GT133" i="20"/>
  <c r="GV451" i="20"/>
  <c r="GP1504" i="20"/>
  <c r="GQ2954" i="20"/>
  <c r="GS2740" i="20"/>
  <c r="GR2390" i="20"/>
  <c r="GV552" i="20"/>
  <c r="GW599" i="20"/>
  <c r="GV2568" i="20"/>
  <c r="GP812" i="20"/>
  <c r="GS2011" i="20"/>
  <c r="GU2896" i="20"/>
  <c r="GW3963" i="20"/>
  <c r="GQ3357" i="20"/>
  <c r="GR3724" i="20"/>
  <c r="GW580" i="20"/>
  <c r="GR2744" i="20"/>
  <c r="GU504" i="20"/>
  <c r="GV3861" i="20"/>
  <c r="GS2288" i="20"/>
  <c r="GR1184" i="20"/>
  <c r="GS195" i="20"/>
  <c r="GT2555" i="20"/>
  <c r="GR154" i="20"/>
  <c r="GU939" i="20"/>
  <c r="GW229" i="20"/>
  <c r="GV2338" i="20"/>
  <c r="GQ602" i="20"/>
  <c r="GX1459" i="20"/>
  <c r="GT3105" i="20"/>
  <c r="GV3219" i="20"/>
  <c r="GP3734" i="20"/>
  <c r="GQ1821" i="20"/>
  <c r="GP2362" i="20"/>
  <c r="GQ1376" i="20"/>
  <c r="GS2770" i="20"/>
  <c r="GX2823" i="20"/>
  <c r="GV2251" i="20"/>
  <c r="GV1487" i="20"/>
  <c r="GW3092" i="20"/>
  <c r="GR2502" i="20"/>
  <c r="GX3760" i="20"/>
  <c r="GS3399" i="20"/>
  <c r="GT3498" i="20"/>
  <c r="GR2425" i="20"/>
  <c r="GV1585" i="20"/>
  <c r="GX3729" i="20"/>
  <c r="GV3359" i="20"/>
  <c r="GX3115" i="20"/>
  <c r="GS1653" i="20"/>
  <c r="GR2841" i="20"/>
  <c r="GU3185" i="20"/>
  <c r="GQ3636" i="20"/>
  <c r="GR105" i="20"/>
  <c r="GT2071" i="20"/>
  <c r="GU2072" i="20"/>
  <c r="GQ389" i="20"/>
  <c r="GW81" i="20"/>
  <c r="GX2498" i="20"/>
  <c r="GR3124" i="20"/>
  <c r="GX3366" i="20"/>
  <c r="GS1815" i="20"/>
  <c r="GW1589" i="20"/>
  <c r="GS1107" i="20"/>
  <c r="GX1397" i="20"/>
  <c r="GR1949" i="20"/>
  <c r="GT2949" i="20"/>
  <c r="GV293" i="20"/>
  <c r="GX152" i="20"/>
  <c r="GR406" i="20"/>
  <c r="GV2877" i="20"/>
  <c r="GU2956" i="20"/>
  <c r="GU232" i="20"/>
  <c r="GP2061" i="20"/>
  <c r="GT2560" i="20"/>
  <c r="GX362" i="20"/>
  <c r="GW2730" i="20"/>
  <c r="GX3364" i="20"/>
  <c r="GW1491" i="20"/>
  <c r="GT1868" i="20"/>
  <c r="GU3614" i="20"/>
  <c r="GP1746" i="20"/>
  <c r="GU2355" i="20"/>
  <c r="GS2974" i="20"/>
  <c r="GX357" i="20"/>
  <c r="GS2886" i="20"/>
  <c r="GV2200" i="20"/>
  <c r="GX1172" i="20"/>
  <c r="GR3528" i="20"/>
  <c r="GU3950" i="20"/>
  <c r="GU3100" i="20"/>
  <c r="GR1719" i="20"/>
  <c r="GR2553" i="20"/>
  <c r="GX3030" i="20"/>
  <c r="GS3936" i="20"/>
  <c r="GV868" i="20"/>
  <c r="GS2118" i="20"/>
  <c r="GX2606" i="20"/>
  <c r="GR2364" i="20"/>
  <c r="GW886" i="20"/>
  <c r="GW1922" i="20"/>
  <c r="GS1967" i="20"/>
  <c r="GU3618" i="20"/>
  <c r="GP1920" i="20"/>
  <c r="GS3383" i="20"/>
  <c r="GV3055" i="20"/>
  <c r="GX1448" i="20"/>
  <c r="GP3068" i="20"/>
  <c r="GT1672" i="20"/>
  <c r="GW3445" i="20"/>
  <c r="GX206" i="20"/>
  <c r="GX3815" i="20"/>
  <c r="GR1574" i="20"/>
  <c r="GP2378" i="20"/>
  <c r="GS1042" i="20"/>
  <c r="GX1942" i="20"/>
  <c r="GP525" i="20"/>
  <c r="GR2956" i="20"/>
  <c r="GW3750" i="20"/>
  <c r="GV1272" i="20"/>
  <c r="GP420" i="20"/>
  <c r="GP513" i="20"/>
  <c r="GR226" i="20"/>
  <c r="GR1766" i="20"/>
  <c r="GU2697" i="20"/>
  <c r="GX3341" i="20"/>
  <c r="GS3913" i="20"/>
  <c r="GV1160" i="20"/>
  <c r="GP2747" i="20"/>
  <c r="GX3911" i="20"/>
  <c r="GR2954" i="20"/>
  <c r="GX453" i="20"/>
  <c r="GQ2812" i="20"/>
  <c r="GT3849" i="20"/>
  <c r="GU747" i="20"/>
  <c r="GR297" i="20"/>
  <c r="GR3794" i="20"/>
  <c r="GX2194" i="20"/>
  <c r="GV324" i="20"/>
  <c r="GX738" i="20"/>
  <c r="GW2093" i="20"/>
  <c r="GX2681" i="20"/>
  <c r="GU2485" i="20"/>
  <c r="GU26" i="20"/>
  <c r="GT2200" i="20"/>
  <c r="GR3453" i="20"/>
  <c r="GW1007" i="20"/>
  <c r="GV3302" i="20"/>
  <c r="GP1074" i="20"/>
  <c r="GS697" i="20"/>
  <c r="GT1589" i="20"/>
  <c r="GR2879" i="20"/>
  <c r="GR968" i="20"/>
  <c r="GQ2259" i="20"/>
  <c r="GX3426" i="20"/>
  <c r="GR513" i="20"/>
  <c r="GU3643" i="20"/>
  <c r="GQ3430" i="20"/>
  <c r="GQ2077" i="20"/>
  <c r="GX921" i="20"/>
  <c r="GQ1553" i="20"/>
  <c r="GP209" i="20"/>
  <c r="GV1804" i="20"/>
  <c r="GP1675" i="20"/>
  <c r="GR1600" i="20"/>
  <c r="GU1343" i="20"/>
  <c r="GV511" i="20"/>
  <c r="GS2236" i="20"/>
  <c r="GT3492" i="20"/>
  <c r="GW3277" i="20"/>
  <c r="GP3960" i="20"/>
  <c r="GX1455" i="20"/>
  <c r="GW1145" i="20"/>
  <c r="GV3131" i="20"/>
  <c r="GT1200" i="20"/>
  <c r="GS667" i="20"/>
  <c r="GV3083" i="20"/>
  <c r="GV1897" i="20"/>
  <c r="GX1779" i="20"/>
  <c r="GW1100" i="20"/>
  <c r="GX2566" i="20"/>
  <c r="GQ3732" i="20"/>
  <c r="GV1303" i="20"/>
  <c r="GS3934" i="20"/>
  <c r="GV2954" i="20"/>
  <c r="GU985" i="20"/>
  <c r="GU3135" i="20"/>
  <c r="GQ3238" i="20"/>
  <c r="GS2688" i="20"/>
  <c r="GR390" i="20"/>
  <c r="GX3461" i="20"/>
  <c r="GP2881" i="20"/>
  <c r="GP3081" i="20"/>
  <c r="GR17" i="20"/>
  <c r="GW1624" i="20"/>
  <c r="GQ3696" i="20"/>
  <c r="GT2871" i="20"/>
  <c r="GU114" i="20"/>
  <c r="GS498" i="20"/>
  <c r="GT2786" i="20"/>
  <c r="GU328" i="20"/>
  <c r="GS3385" i="20"/>
  <c r="GR2757" i="20"/>
  <c r="GU669" i="20"/>
  <c r="GT3853" i="20"/>
  <c r="GP1126" i="20"/>
  <c r="GQ1125" i="20"/>
  <c r="GQ2850" i="20"/>
  <c r="GT1581" i="20"/>
  <c r="GV2720" i="20"/>
  <c r="GU2899" i="20"/>
  <c r="GS3995" i="20"/>
  <c r="GQ889" i="20"/>
  <c r="GV1326" i="20"/>
  <c r="GS1702" i="20"/>
  <c r="GR449" i="20"/>
  <c r="GP1317" i="20"/>
  <c r="GT2952" i="20"/>
  <c r="GV3657" i="20"/>
  <c r="GV282" i="20"/>
  <c r="GP2839" i="20"/>
  <c r="GS3105" i="20"/>
  <c r="GX941" i="20"/>
  <c r="GU3997" i="20"/>
  <c r="GW1953" i="20"/>
  <c r="GS636" i="20"/>
  <c r="GQ3108" i="20"/>
  <c r="GT2444" i="20"/>
  <c r="GW2365" i="20"/>
  <c r="GT3219" i="20"/>
  <c r="GQ3952" i="20"/>
  <c r="GU172" i="20"/>
  <c r="GQ2798" i="20"/>
  <c r="GT864" i="20"/>
  <c r="GQ953" i="20"/>
  <c r="GW3162" i="20"/>
  <c r="GT2401" i="20"/>
  <c r="GP2278" i="20"/>
  <c r="GR3870" i="20"/>
  <c r="GT3700" i="20"/>
  <c r="GV1676" i="20"/>
  <c r="GR944" i="20"/>
  <c r="GW1458" i="20"/>
  <c r="GQ676" i="20"/>
  <c r="GX720" i="20"/>
  <c r="GW3110" i="20"/>
  <c r="GW970" i="20"/>
  <c r="GW755" i="20"/>
  <c r="GP1124" i="20"/>
  <c r="GW3442" i="20"/>
  <c r="GW534" i="20"/>
  <c r="GT3382" i="20"/>
  <c r="GQ3997" i="20"/>
  <c r="GS1008" i="20"/>
  <c r="GS1842" i="20"/>
  <c r="GP2165" i="20"/>
  <c r="GX3077" i="20"/>
  <c r="GS875" i="20"/>
  <c r="GX3750" i="20"/>
  <c r="GR2235" i="20"/>
  <c r="GS1278" i="20"/>
  <c r="GW278" i="20"/>
  <c r="GX982" i="20"/>
  <c r="GR924" i="20"/>
  <c r="GT2448" i="20"/>
  <c r="GU243" i="20"/>
  <c r="GS3561" i="20"/>
  <c r="GQ867" i="20"/>
  <c r="GX1920" i="20"/>
  <c r="GT2424" i="20"/>
  <c r="GS3915" i="20"/>
  <c r="GP2645" i="20"/>
  <c r="GQ2005" i="20"/>
  <c r="GU3447" i="20"/>
  <c r="GV2908" i="20"/>
  <c r="GV3371" i="20"/>
  <c r="GP3618" i="20"/>
  <c r="GP3040" i="20"/>
  <c r="GR868" i="20"/>
  <c r="GV357" i="20"/>
  <c r="GP719" i="20"/>
  <c r="GU296" i="20"/>
  <c r="GS1868" i="20"/>
  <c r="GX443" i="20"/>
  <c r="GS2768" i="20"/>
  <c r="GP87" i="20"/>
  <c r="GP2272" i="20"/>
  <c r="GS316" i="20"/>
  <c r="GV727" i="20"/>
  <c r="GQ418" i="20"/>
  <c r="GS1567" i="20"/>
  <c r="GT97" i="20"/>
  <c r="GQ2079" i="20"/>
  <c r="GW1368" i="20"/>
  <c r="GV3548" i="20"/>
  <c r="GW3656" i="20"/>
  <c r="GS1696" i="20"/>
  <c r="GW1696" i="20"/>
  <c r="GR3445" i="20"/>
  <c r="GX3871" i="20"/>
  <c r="GQ2928" i="20"/>
  <c r="GS3460" i="20"/>
  <c r="GQ1390" i="20"/>
  <c r="GW2838" i="20"/>
  <c r="GQ3675" i="20"/>
  <c r="GT1358" i="20"/>
  <c r="GX1857" i="20"/>
  <c r="GP1805" i="20"/>
  <c r="GR3824" i="20"/>
  <c r="GW2425" i="20"/>
  <c r="GV2093" i="20"/>
  <c r="GX2646" i="20"/>
  <c r="GT2193" i="20"/>
  <c r="GS3899" i="20"/>
  <c r="GT3599" i="20"/>
  <c r="GX937" i="20"/>
  <c r="GQ1810" i="20"/>
  <c r="GW3253" i="20"/>
  <c r="GU3523" i="20"/>
  <c r="GR3478" i="20"/>
  <c r="GP245" i="20"/>
  <c r="GT788" i="20"/>
  <c r="GP1161" i="20"/>
  <c r="GP1661" i="20"/>
  <c r="GV428" i="20"/>
  <c r="GS482" i="20"/>
  <c r="GT3465" i="20"/>
  <c r="GU1907" i="20"/>
  <c r="GW3360" i="20"/>
  <c r="GW3077" i="20"/>
  <c r="GT378" i="20"/>
  <c r="GS3813" i="20"/>
  <c r="GR3738" i="20"/>
  <c r="GS2398" i="20"/>
  <c r="GR2008" i="20"/>
  <c r="GS431" i="20"/>
  <c r="GQ701" i="20"/>
  <c r="GQ1967" i="20"/>
  <c r="GT1492" i="20"/>
  <c r="GT862" i="20"/>
  <c r="GU1852" i="20"/>
  <c r="GU2905" i="20"/>
  <c r="GQ384" i="20"/>
  <c r="GQ3735" i="20"/>
  <c r="GQ1509" i="20"/>
  <c r="GP3987" i="20"/>
  <c r="GX906" i="20"/>
  <c r="GP2200" i="20"/>
  <c r="GP3214" i="20"/>
  <c r="GV964" i="20"/>
  <c r="GR1577" i="20"/>
  <c r="GV1977" i="20"/>
  <c r="GX1992" i="20"/>
  <c r="GW2430" i="20"/>
  <c r="GQ3435" i="20"/>
  <c r="GR1121" i="20"/>
  <c r="GU2471" i="20"/>
  <c r="GX588" i="20"/>
  <c r="GV121" i="20"/>
  <c r="GP3494" i="20"/>
  <c r="GX292" i="20"/>
  <c r="GR1991" i="20"/>
  <c r="GV2885" i="20"/>
  <c r="GX1139" i="20"/>
  <c r="GV490" i="20"/>
  <c r="GW3878" i="20"/>
  <c r="GW579" i="20"/>
  <c r="GT2761" i="20"/>
  <c r="GW723" i="20"/>
  <c r="GW1453" i="20"/>
  <c r="GQ2678" i="20"/>
  <c r="GS3683" i="20"/>
  <c r="GS3408" i="20"/>
  <c r="GR2698" i="20"/>
  <c r="GR718" i="20"/>
  <c r="GW917" i="20"/>
  <c r="GT3542" i="20"/>
  <c r="GQ2165" i="20"/>
  <c r="GV569" i="20"/>
  <c r="GR3684" i="20"/>
  <c r="GQ1548" i="20"/>
  <c r="GV225" i="20"/>
  <c r="GW1263" i="20"/>
  <c r="GU8" i="20"/>
  <c r="GP1979" i="20"/>
  <c r="GS1169" i="20"/>
  <c r="GT3050" i="20"/>
  <c r="GX3782" i="20"/>
  <c r="GP763" i="20"/>
  <c r="GP2344" i="20"/>
  <c r="GQ3763" i="20"/>
  <c r="GW3580" i="20"/>
  <c r="GT1431" i="20"/>
  <c r="GT1631" i="20"/>
  <c r="GT3081" i="20"/>
  <c r="GQ1485" i="20"/>
  <c r="GT3251" i="20"/>
  <c r="GT1519" i="20"/>
  <c r="GQ699" i="20"/>
  <c r="GP1457" i="20"/>
  <c r="GT1526" i="20"/>
  <c r="GP2506" i="20"/>
  <c r="GQ3760" i="20"/>
  <c r="GU352" i="20"/>
  <c r="GP2737" i="20"/>
  <c r="GQ4" i="20"/>
  <c r="GR2222" i="20"/>
  <c r="GQ1188" i="20"/>
  <c r="GR2743" i="20"/>
  <c r="GQ3333" i="20"/>
  <c r="GV3607" i="20"/>
  <c r="GT2352" i="20"/>
  <c r="GV1691" i="20"/>
  <c r="GW3742" i="20"/>
  <c r="GX2808" i="20"/>
  <c r="GT702" i="20"/>
  <c r="GT838" i="20"/>
  <c r="GP3358" i="20"/>
  <c r="GS790" i="20"/>
  <c r="GR1238" i="20"/>
  <c r="GP2516" i="20"/>
  <c r="GR2959" i="20"/>
  <c r="GS1430" i="20"/>
  <c r="GU1187" i="20"/>
  <c r="GS1047" i="20"/>
  <c r="GV72" i="20"/>
  <c r="GX3172" i="20"/>
  <c r="GQ47" i="20"/>
  <c r="GR210" i="20"/>
  <c r="GS3860" i="20"/>
  <c r="GU2587" i="20"/>
  <c r="GR3133" i="20"/>
  <c r="GP1135" i="20"/>
  <c r="GX2111" i="20"/>
  <c r="GW3062" i="20"/>
  <c r="GQ1069" i="20"/>
  <c r="GU739" i="20"/>
  <c r="GW3946" i="20"/>
  <c r="GP1323" i="20"/>
  <c r="GQ1733" i="20"/>
  <c r="GT894" i="20"/>
  <c r="GS7" i="20"/>
  <c r="GW3904" i="20"/>
  <c r="GU3139" i="20"/>
  <c r="GS2925" i="20"/>
  <c r="GX1399" i="20"/>
  <c r="GU2391" i="20"/>
  <c r="GU1820" i="20"/>
  <c r="GS2376" i="20"/>
  <c r="GX1978" i="20"/>
  <c r="GT1162" i="20"/>
  <c r="GQ3690" i="20"/>
  <c r="GP206" i="20"/>
  <c r="GX1129" i="20"/>
  <c r="GW2152" i="20"/>
  <c r="GT3308" i="20"/>
  <c r="GX2221" i="20"/>
  <c r="GX3082" i="20"/>
  <c r="GP3687" i="20"/>
  <c r="GR2358" i="20"/>
  <c r="GS3832" i="20"/>
  <c r="GP943" i="20"/>
  <c r="GR659" i="20"/>
  <c r="GS1328" i="20"/>
  <c r="GV103" i="20"/>
  <c r="GU3306" i="20"/>
  <c r="GP3264" i="20"/>
  <c r="GU3593" i="20"/>
  <c r="GV336" i="20"/>
  <c r="GR3374" i="20"/>
  <c r="GR3571" i="20"/>
  <c r="GT3133" i="20"/>
  <c r="GT227" i="20"/>
  <c r="GT3468" i="20"/>
  <c r="GV1859" i="20"/>
  <c r="GR2960" i="20"/>
  <c r="GV2131" i="20"/>
  <c r="GX94" i="20"/>
  <c r="GX2913" i="20"/>
  <c r="GV3319" i="20"/>
  <c r="GR2858" i="20"/>
  <c r="GS2298" i="20"/>
  <c r="GW1682" i="20"/>
  <c r="GP1630" i="20"/>
  <c r="GX2455" i="20"/>
  <c r="GT743" i="20"/>
  <c r="GV361" i="20"/>
  <c r="GQ539" i="20"/>
  <c r="GX2096" i="20"/>
  <c r="GT585" i="20"/>
  <c r="GQ3700" i="20"/>
  <c r="GV2450" i="20"/>
  <c r="GT308" i="20"/>
  <c r="GV669" i="20"/>
  <c r="GU3374" i="20"/>
  <c r="GR3071" i="20"/>
  <c r="GV3803" i="20"/>
  <c r="GU1392" i="20"/>
  <c r="GQ809" i="20"/>
  <c r="GX2816" i="20"/>
  <c r="GT3950" i="20"/>
  <c r="GT2160" i="20"/>
  <c r="GU1912" i="20"/>
  <c r="GR3292" i="20"/>
  <c r="GV1917" i="20"/>
  <c r="GS3470" i="20"/>
  <c r="GR208" i="20"/>
  <c r="GW3892" i="20"/>
  <c r="GU2169" i="20"/>
  <c r="GW249" i="20"/>
  <c r="GP3576" i="20"/>
  <c r="GV1477" i="20"/>
  <c r="GX1799" i="20"/>
  <c r="GW1601" i="20"/>
  <c r="GW431" i="20"/>
  <c r="GR3132" i="20"/>
  <c r="GX136" i="20"/>
  <c r="GW3988" i="20"/>
  <c r="GU447" i="20"/>
  <c r="GS3391" i="20"/>
  <c r="GW796" i="20"/>
  <c r="GP991" i="20"/>
  <c r="GX938" i="20"/>
  <c r="GW3636" i="20"/>
  <c r="GW1236" i="20"/>
  <c r="GW2118" i="20"/>
  <c r="GU3226" i="20"/>
  <c r="GU1535" i="20"/>
  <c r="GR1476" i="20"/>
  <c r="GQ2" i="20"/>
  <c r="GW3201" i="20"/>
  <c r="GV359" i="20"/>
  <c r="GS17" i="20"/>
  <c r="GR2639" i="20"/>
  <c r="GQ2159" i="20"/>
  <c r="GV505" i="20"/>
  <c r="GV3404" i="20"/>
  <c r="GR2764" i="20"/>
  <c r="GP3777" i="20"/>
  <c r="GV167" i="20"/>
  <c r="GT95" i="20"/>
  <c r="GP2605" i="20"/>
  <c r="GR737" i="20"/>
  <c r="GS1007" i="20"/>
  <c r="GX3078" i="20"/>
  <c r="GU645" i="20"/>
  <c r="GW1179" i="20"/>
  <c r="GP2557" i="20"/>
  <c r="GR3941" i="20"/>
  <c r="GX3754" i="20"/>
  <c r="GX3279" i="20"/>
  <c r="GV2689" i="20"/>
  <c r="GR2983" i="20"/>
  <c r="GP803" i="20"/>
  <c r="GW2401" i="20"/>
  <c r="GR3949" i="20"/>
  <c r="GP474" i="20"/>
  <c r="GX51" i="20"/>
  <c r="GP3352" i="20"/>
  <c r="GV2678" i="20"/>
  <c r="GX885" i="20"/>
  <c r="GQ1778" i="20"/>
  <c r="GR369" i="20"/>
  <c r="GP2787" i="20"/>
  <c r="GU3818" i="20"/>
  <c r="GW2269" i="20"/>
  <c r="GR1348" i="20"/>
  <c r="GT2507" i="20"/>
  <c r="GU1077" i="20"/>
  <c r="GV2813" i="20"/>
  <c r="GU3937" i="20"/>
  <c r="GP294" i="20"/>
  <c r="GS2455" i="20"/>
  <c r="GT3427" i="20"/>
  <c r="GT2243" i="20"/>
  <c r="GP1397" i="20"/>
  <c r="GR3585" i="20"/>
  <c r="GV1811" i="20"/>
  <c r="GV3955" i="20"/>
  <c r="GR37" i="20"/>
  <c r="GQ1059" i="20"/>
  <c r="GS3231" i="20"/>
  <c r="GU3615" i="20"/>
  <c r="GT3163" i="20"/>
  <c r="GU767" i="20"/>
  <c r="GP1850" i="20"/>
  <c r="GR143" i="20"/>
  <c r="GR3831" i="20"/>
  <c r="GU2079" i="20"/>
  <c r="GU965" i="20"/>
  <c r="GP2020" i="20"/>
  <c r="GR3622" i="20"/>
  <c r="GT886" i="20"/>
  <c r="GU2581" i="20"/>
  <c r="GS3952" i="20"/>
  <c r="GQ2329" i="20"/>
  <c r="GP555" i="20"/>
  <c r="GW898" i="20"/>
  <c r="GV635" i="20"/>
  <c r="GU2426" i="20"/>
  <c r="GW1761" i="20"/>
  <c r="GS3415" i="20"/>
  <c r="GW1329" i="20"/>
  <c r="GP2352" i="20"/>
  <c r="GR3882" i="20"/>
  <c r="GX476" i="20"/>
  <c r="GU3582" i="20"/>
  <c r="GP1081" i="20"/>
  <c r="GQ94" i="20"/>
  <c r="GP3408" i="20"/>
  <c r="GP2246" i="20"/>
  <c r="GX761" i="20"/>
  <c r="GX3499" i="20"/>
  <c r="GS2906" i="20"/>
  <c r="GP2032" i="20"/>
  <c r="GX1554" i="20"/>
  <c r="GX1564" i="20"/>
  <c r="GV3030" i="20"/>
  <c r="GU2657" i="20"/>
  <c r="GU1909" i="20"/>
  <c r="GX3249" i="20"/>
  <c r="GW606" i="20"/>
  <c r="GX3412" i="20"/>
  <c r="GT404" i="20"/>
  <c r="GW1347" i="20"/>
  <c r="GU1008" i="20"/>
  <c r="GR1621" i="20"/>
  <c r="GT3119" i="20"/>
  <c r="GV1283" i="20"/>
  <c r="GU3430" i="20"/>
  <c r="GP1411" i="20"/>
  <c r="GS3125" i="20"/>
  <c r="GQ3189" i="20"/>
  <c r="GS2926" i="20"/>
  <c r="GQ1026" i="20"/>
  <c r="GQ3697" i="20"/>
  <c r="GV1777" i="20"/>
  <c r="GQ416" i="20"/>
  <c r="GV3125" i="20"/>
  <c r="GP3650" i="20"/>
  <c r="GX818" i="20"/>
  <c r="GV2649" i="20"/>
  <c r="GS217" i="20"/>
  <c r="GU545" i="20"/>
  <c r="GW3000" i="20"/>
  <c r="GV884" i="20"/>
  <c r="GT1405" i="20"/>
  <c r="GX1528" i="20"/>
  <c r="GV3718" i="20"/>
  <c r="GU1171" i="20"/>
  <c r="GU797" i="20"/>
  <c r="GS3498" i="20"/>
  <c r="GR84" i="20"/>
  <c r="GW3545" i="20"/>
  <c r="GW3335" i="20"/>
  <c r="GW3385" i="20"/>
  <c r="GU1025" i="20"/>
  <c r="GR2199" i="20"/>
  <c r="GQ2161" i="20"/>
  <c r="GW3929" i="20"/>
  <c r="GW1304" i="20"/>
  <c r="GT2090" i="20"/>
  <c r="GQ1157" i="20"/>
  <c r="GS3607" i="20"/>
  <c r="GU2364" i="20"/>
  <c r="GU3213" i="20"/>
  <c r="GS2911" i="20"/>
  <c r="GV2549" i="20"/>
  <c r="GP3864" i="20"/>
  <c r="GV134" i="20"/>
  <c r="GS404" i="20"/>
  <c r="GX3290" i="20"/>
  <c r="GS2156" i="20"/>
  <c r="GQ3338" i="20"/>
  <c r="GT3742" i="20"/>
  <c r="GQ1539" i="20"/>
  <c r="GU1960" i="20"/>
  <c r="GP3672" i="20"/>
  <c r="GP149" i="20"/>
  <c r="GW1631" i="20"/>
  <c r="GQ1054" i="20"/>
  <c r="GV1956" i="20"/>
  <c r="GU1579" i="20"/>
  <c r="GT206" i="20"/>
  <c r="GV3103" i="20"/>
  <c r="GT179" i="20"/>
  <c r="GT850" i="20"/>
  <c r="GQ377" i="20"/>
  <c r="GV2946" i="20"/>
  <c r="GW3126" i="20"/>
  <c r="GV3480" i="20"/>
  <c r="GP381" i="20"/>
  <c r="GW274" i="20"/>
  <c r="GU1568" i="20"/>
  <c r="GP641" i="20"/>
  <c r="GW225" i="20"/>
  <c r="GT2158" i="20"/>
  <c r="GR1734" i="20"/>
  <c r="GR2184" i="20"/>
  <c r="GV1568" i="20"/>
  <c r="GU61" i="20"/>
  <c r="GX229" i="20"/>
  <c r="GT184" i="20"/>
  <c r="GP1722" i="20"/>
  <c r="GW2827" i="20"/>
  <c r="GX123" i="20"/>
  <c r="GW613" i="20"/>
  <c r="GU569" i="20"/>
  <c r="GQ1372" i="20"/>
  <c r="GR816" i="20"/>
  <c r="GX3153" i="20"/>
  <c r="GS1058" i="20"/>
  <c r="GT2919" i="20"/>
  <c r="GQ156" i="20"/>
  <c r="GU1159" i="20"/>
  <c r="GU3322" i="20"/>
  <c r="GV1249" i="20"/>
  <c r="GQ3019" i="20"/>
  <c r="GS893" i="20"/>
  <c r="GU3250" i="20"/>
  <c r="GQ1946" i="20"/>
  <c r="GV23" i="20"/>
  <c r="GV404" i="20"/>
  <c r="GT3538" i="20"/>
  <c r="GQ1445" i="20"/>
  <c r="GS373" i="20"/>
  <c r="GS2418" i="20"/>
  <c r="GS3038" i="20"/>
  <c r="GQ2105" i="20"/>
  <c r="GR3201" i="20"/>
  <c r="GW1717" i="20"/>
  <c r="GX3320" i="20"/>
  <c r="GW3694" i="20"/>
  <c r="GU878" i="20"/>
  <c r="GX3065" i="20"/>
  <c r="GX3646" i="20"/>
  <c r="GV3208" i="20"/>
  <c r="GS598" i="20"/>
  <c r="GU1398" i="20"/>
  <c r="GV1515" i="20"/>
  <c r="GS2179" i="20"/>
  <c r="GU1285" i="20"/>
  <c r="GR3317" i="20"/>
  <c r="GQ3990" i="20"/>
  <c r="GV3240" i="20"/>
  <c r="GU2119" i="20"/>
  <c r="GR3067" i="20"/>
  <c r="GT2190" i="20"/>
  <c r="GP387" i="20"/>
  <c r="GU1542" i="20"/>
  <c r="GT3864" i="20"/>
  <c r="GT1106" i="20"/>
  <c r="GR1528" i="20"/>
  <c r="GU1627" i="20"/>
  <c r="GW2607" i="20"/>
  <c r="GR2548" i="20"/>
  <c r="GQ1947" i="20"/>
  <c r="GQ2758" i="20"/>
  <c r="GT396" i="20"/>
  <c r="GX57" i="20"/>
  <c r="GW3826" i="20"/>
  <c r="GW2223" i="20"/>
  <c r="GX513" i="20"/>
  <c r="GS2213" i="20"/>
  <c r="GV3170" i="20"/>
  <c r="GX562" i="20"/>
  <c r="GR3343" i="20"/>
  <c r="GT230" i="20"/>
  <c r="GT3032" i="20"/>
  <c r="GP2999" i="20"/>
  <c r="GU1766" i="20"/>
  <c r="GP3171" i="20"/>
  <c r="GQ2725" i="20"/>
  <c r="GW3714" i="20"/>
  <c r="GX3600" i="20"/>
  <c r="GX3254" i="20"/>
  <c r="GX2301" i="20"/>
  <c r="GX2962" i="20"/>
  <c r="GR1681" i="20"/>
  <c r="GU426" i="20"/>
  <c r="GW907" i="20"/>
  <c r="GX1275" i="20"/>
  <c r="GQ2513" i="20"/>
  <c r="GQ878" i="20"/>
  <c r="GW1618" i="20"/>
  <c r="GQ1764" i="20"/>
  <c r="GW189" i="20"/>
  <c r="GS565" i="20"/>
  <c r="GW696" i="20"/>
  <c r="GW1024" i="20"/>
  <c r="GU2007" i="20"/>
  <c r="GR1998" i="20"/>
  <c r="GS1798" i="20"/>
  <c r="GW190" i="20"/>
  <c r="GR3698" i="20"/>
  <c r="GV3314" i="20"/>
  <c r="GQ2401" i="20"/>
  <c r="GP3959" i="20"/>
  <c r="GP637" i="20"/>
  <c r="GT2287" i="20"/>
  <c r="GU526" i="20"/>
  <c r="GU3055" i="20"/>
  <c r="GQ1456" i="20"/>
  <c r="GS327" i="20"/>
  <c r="GS3204" i="20"/>
  <c r="GV454" i="20"/>
  <c r="GX698" i="20"/>
  <c r="GQ2180" i="20"/>
  <c r="GT2162" i="20"/>
  <c r="GR1596" i="20"/>
  <c r="GU1223" i="20"/>
  <c r="GX1527" i="20"/>
  <c r="GQ1603" i="20"/>
  <c r="GR3671" i="20"/>
  <c r="GS1711" i="20"/>
  <c r="GS284" i="20"/>
  <c r="GR1819" i="20"/>
  <c r="GT2297" i="20"/>
  <c r="GU3983" i="20"/>
  <c r="GW1367" i="20"/>
  <c r="GX3356" i="20"/>
  <c r="GW1231" i="20"/>
  <c r="GV154" i="20"/>
  <c r="GX1064" i="20"/>
  <c r="GR3024" i="20"/>
  <c r="GW3037" i="20"/>
  <c r="GT1370" i="20"/>
  <c r="GR2112" i="20"/>
  <c r="GS3596" i="20"/>
  <c r="GV605" i="20"/>
  <c r="GR3161" i="20"/>
  <c r="GT2143" i="20"/>
  <c r="GW1787" i="20"/>
  <c r="GU1642" i="20"/>
  <c r="GT1029" i="20"/>
  <c r="GV707" i="20"/>
  <c r="GQ567" i="20"/>
  <c r="GQ1368" i="20"/>
  <c r="GX3645" i="20"/>
  <c r="GR822" i="20"/>
  <c r="GR342" i="20"/>
  <c r="GT1549" i="20"/>
  <c r="GU2628" i="20"/>
  <c r="GR2259" i="20"/>
  <c r="GT3896" i="20"/>
  <c r="GQ2303" i="20"/>
  <c r="GP2834" i="20"/>
  <c r="GP1929" i="20"/>
  <c r="GP1364" i="20"/>
  <c r="GR59" i="20"/>
  <c r="GQ2399" i="20"/>
  <c r="GR2797" i="20"/>
  <c r="GR1654" i="20"/>
  <c r="GU2964" i="20"/>
  <c r="GR1343" i="20"/>
  <c r="GS3235" i="20"/>
  <c r="GW2324" i="20"/>
  <c r="GP2397" i="20"/>
  <c r="GQ2051" i="20"/>
  <c r="GX1147" i="20"/>
  <c r="GP2606" i="20"/>
  <c r="GW2149" i="20"/>
  <c r="GS2756" i="20"/>
  <c r="GR1019" i="20"/>
  <c r="GU2149" i="20"/>
  <c r="GQ3046" i="20"/>
  <c r="GQ1772" i="20"/>
  <c r="GR370" i="20"/>
  <c r="GS1625" i="20"/>
  <c r="GP1611" i="20"/>
  <c r="GS2693" i="20"/>
  <c r="GV1377" i="20"/>
  <c r="GP1919" i="20"/>
  <c r="GV3632" i="20"/>
  <c r="GQ3819" i="20"/>
  <c r="GX176" i="20"/>
  <c r="GS706" i="20"/>
  <c r="GW2555" i="20"/>
  <c r="GX351" i="20"/>
  <c r="GU203" i="20"/>
  <c r="GP1354" i="20"/>
  <c r="GU1524" i="20"/>
  <c r="GS1005" i="20"/>
  <c r="GW2809" i="20"/>
  <c r="GT2641" i="20"/>
  <c r="GV3076" i="20"/>
  <c r="GU2135" i="20"/>
  <c r="GS2154" i="20"/>
  <c r="GT3372" i="20"/>
  <c r="GX3042" i="20"/>
  <c r="GT3284" i="20"/>
  <c r="GR527" i="20"/>
  <c r="GQ495" i="20"/>
  <c r="GP2500" i="20"/>
  <c r="GQ3021" i="20"/>
  <c r="GU2812" i="20"/>
  <c r="GX247" i="20"/>
  <c r="GV2889" i="20"/>
  <c r="GV3380" i="20"/>
  <c r="GW1703" i="20"/>
  <c r="GP3513" i="20"/>
  <c r="GT1013" i="20"/>
  <c r="GU786" i="20"/>
  <c r="GS229" i="20"/>
  <c r="GU362" i="20"/>
  <c r="GX3795" i="20"/>
  <c r="GS2862" i="20"/>
  <c r="GT3473" i="20"/>
  <c r="GT3106" i="20"/>
  <c r="GQ3157" i="20"/>
  <c r="GS2863" i="20"/>
  <c r="GX3555" i="20"/>
  <c r="GU2591" i="20"/>
  <c r="GT1254" i="20"/>
  <c r="GU2968" i="20"/>
  <c r="GT1076" i="20"/>
  <c r="GU3138" i="20"/>
  <c r="GW1580" i="20"/>
  <c r="GX3521" i="20"/>
  <c r="GS1779" i="20"/>
  <c r="GR3734" i="20"/>
  <c r="GS267" i="20"/>
  <c r="GV2098" i="20"/>
  <c r="GS1962" i="20"/>
  <c r="GT2695" i="20"/>
  <c r="GP1985" i="20"/>
  <c r="GP3691" i="20"/>
  <c r="GQ3525" i="20"/>
  <c r="GP2082" i="20"/>
  <c r="GX2079" i="20"/>
  <c r="GP275" i="20"/>
  <c r="GV3215" i="20"/>
  <c r="GV2330" i="20"/>
  <c r="GU3588" i="20"/>
  <c r="GP3120" i="20"/>
  <c r="GV3522" i="20"/>
  <c r="GV25" i="20"/>
  <c r="GX3525" i="20"/>
  <c r="GV3059" i="20"/>
  <c r="GP1216" i="20"/>
  <c r="GR901" i="20"/>
  <c r="GW1653" i="20"/>
  <c r="GQ2970" i="20"/>
  <c r="GP1435" i="20"/>
  <c r="GQ2881" i="20"/>
  <c r="GP3702" i="20"/>
  <c r="GP3080" i="20"/>
  <c r="GP3571" i="20"/>
  <c r="GT1810" i="20"/>
  <c r="GT2202" i="20"/>
  <c r="GX3336" i="20"/>
  <c r="GS725" i="20"/>
  <c r="GS1034" i="20"/>
  <c r="GU679" i="20"/>
  <c r="GV101" i="20"/>
  <c r="GU1558" i="20"/>
  <c r="GU1711" i="20"/>
  <c r="GP3309" i="20"/>
  <c r="GT2820" i="20"/>
  <c r="GU3312" i="20"/>
  <c r="GX1200" i="20"/>
  <c r="GR3323" i="20"/>
  <c r="GW3136" i="20"/>
  <c r="GP2851" i="20"/>
  <c r="GV566" i="20"/>
  <c r="GQ147" i="20"/>
  <c r="GT3812" i="20"/>
  <c r="GU520" i="20"/>
  <c r="GT554" i="20"/>
  <c r="GP3732" i="20"/>
  <c r="GV3024" i="20"/>
  <c r="GU1510" i="20"/>
  <c r="GQ438" i="20"/>
  <c r="GT176" i="20"/>
  <c r="GQ1154" i="20"/>
  <c r="GV2146" i="20"/>
  <c r="GV1121" i="20"/>
  <c r="GS2105" i="20"/>
  <c r="GT1500" i="20"/>
  <c r="GU2054" i="20"/>
  <c r="GP2512" i="20"/>
  <c r="GR2720" i="20"/>
  <c r="GT1687" i="20"/>
  <c r="GW1343" i="20"/>
  <c r="GQ683" i="20"/>
  <c r="GV2561" i="20"/>
  <c r="GV2298" i="20"/>
  <c r="GQ3122" i="20"/>
  <c r="GV470" i="20"/>
  <c r="GT193" i="20"/>
  <c r="GW68" i="20"/>
  <c r="GV1644" i="20"/>
  <c r="GW3362" i="20"/>
  <c r="GS1863" i="20"/>
  <c r="GX1669" i="20"/>
  <c r="GP2701" i="20"/>
  <c r="GU9" i="20"/>
  <c r="GU2703" i="20"/>
  <c r="GT2457" i="20"/>
  <c r="GR3904" i="20"/>
  <c r="GT808" i="20"/>
  <c r="GW3770" i="20"/>
  <c r="GT2363" i="20"/>
  <c r="GR706" i="20"/>
  <c r="GP632" i="20"/>
  <c r="GT1706" i="20"/>
  <c r="GQ2645" i="20"/>
  <c r="GS299" i="20"/>
  <c r="GS456" i="20"/>
  <c r="GP2084" i="20"/>
  <c r="GW364" i="20"/>
  <c r="GW3863" i="20"/>
  <c r="GW403" i="20"/>
  <c r="GR1480" i="20"/>
  <c r="GT852" i="20"/>
  <c r="GX2451" i="20"/>
  <c r="GS2217" i="20"/>
  <c r="GX3195" i="20"/>
  <c r="GU2046" i="20"/>
  <c r="GU3852" i="20"/>
  <c r="GR724" i="20"/>
  <c r="GU3273" i="20"/>
  <c r="GV3363" i="20"/>
  <c r="GP2706" i="20"/>
  <c r="GP2574" i="20"/>
  <c r="GQ1949" i="20"/>
  <c r="GP3823" i="20"/>
  <c r="GQ1948" i="20"/>
  <c r="GP3292" i="20"/>
  <c r="GV1111" i="20"/>
  <c r="GV2020" i="20"/>
  <c r="GV2119" i="20"/>
  <c r="GX3474" i="20"/>
  <c r="GW1933" i="20"/>
  <c r="GU3370" i="20"/>
  <c r="GX1902" i="20"/>
  <c r="GS2836" i="20"/>
  <c r="GW3050" i="20"/>
  <c r="GT2374" i="20"/>
  <c r="GW2415" i="20"/>
  <c r="GW992" i="20"/>
  <c r="GX2152" i="20"/>
  <c r="GV1124" i="20"/>
  <c r="GS3659" i="20"/>
  <c r="GS321" i="20"/>
  <c r="GU1338" i="20"/>
  <c r="GX3603" i="20"/>
  <c r="GV3424" i="20"/>
  <c r="GQ1193" i="20"/>
  <c r="GS2470" i="20"/>
  <c r="GS3079" i="20"/>
  <c r="GR719" i="20"/>
  <c r="GU215" i="20"/>
  <c r="GW244" i="20"/>
  <c r="GX3511" i="20"/>
  <c r="GR3566" i="20"/>
  <c r="GP1995" i="20"/>
  <c r="GV1161" i="20"/>
  <c r="GW801" i="20"/>
  <c r="GP1739" i="20"/>
  <c r="GS2373" i="20"/>
  <c r="GQ2577" i="20"/>
  <c r="GX3967" i="20"/>
  <c r="GT1578" i="20"/>
  <c r="GQ1708" i="20"/>
  <c r="GS2817" i="20"/>
  <c r="GX564" i="20"/>
  <c r="GV2512" i="20"/>
  <c r="GV2356" i="20"/>
  <c r="GR1807" i="20"/>
  <c r="GS3009" i="20"/>
  <c r="GP3046" i="20"/>
  <c r="GT2252" i="20"/>
  <c r="GU685" i="20"/>
  <c r="GT996" i="20"/>
  <c r="HJ2356" i="20" l="1"/>
  <c r="HL2356" i="20"/>
  <c r="HK2356" i="20"/>
  <c r="HP2356" i="20"/>
  <c r="HM2356" i="20"/>
  <c r="HQ2356" i="20"/>
  <c r="HJ2512" i="20"/>
  <c r="HP2512" i="20"/>
  <c r="HM2512" i="20"/>
  <c r="HL2512" i="20"/>
  <c r="HK2512" i="20"/>
  <c r="HQ2512" i="20"/>
  <c r="HJ1161" i="20"/>
  <c r="HK1161" i="20"/>
  <c r="HQ1161" i="20"/>
  <c r="HL1161" i="20"/>
  <c r="HP1161" i="20"/>
  <c r="HM1161" i="20"/>
  <c r="HK3424" i="20"/>
  <c r="HJ3424" i="20"/>
  <c r="HP3424" i="20"/>
  <c r="HL3424" i="20"/>
  <c r="HM3424" i="20"/>
  <c r="HQ3424" i="20"/>
  <c r="HP1124" i="20"/>
  <c r="HM1124" i="20"/>
  <c r="HK1124" i="20"/>
  <c r="HQ1124" i="20"/>
  <c r="HL1124" i="20"/>
  <c r="HJ1124" i="20"/>
  <c r="HK2119" i="20"/>
  <c r="HJ2119" i="20"/>
  <c r="HQ2119" i="20"/>
  <c r="HP2119" i="20"/>
  <c r="HM2119" i="20"/>
  <c r="HL2119" i="20"/>
  <c r="HP2020" i="20"/>
  <c r="HM2020" i="20"/>
  <c r="HJ2020" i="20"/>
  <c r="HK2020" i="20"/>
  <c r="HQ2020" i="20"/>
  <c r="HL2020" i="20"/>
  <c r="HL1111" i="20"/>
  <c r="HM1111" i="20"/>
  <c r="HJ1111" i="20"/>
  <c r="HQ1111" i="20"/>
  <c r="HP1111" i="20"/>
  <c r="HK1111" i="20"/>
  <c r="HL3363" i="20"/>
  <c r="HJ3363" i="20"/>
  <c r="HP3363" i="20"/>
  <c r="HM3363" i="20"/>
  <c r="HK3363" i="20"/>
  <c r="HQ3363" i="20"/>
  <c r="HQ1644" i="20"/>
  <c r="HK1644" i="20"/>
  <c r="HJ1644" i="20"/>
  <c r="HP1644" i="20"/>
  <c r="HL1644" i="20"/>
  <c r="HM1644" i="20"/>
  <c r="HK470" i="20"/>
  <c r="HM470" i="20"/>
  <c r="HP470" i="20"/>
  <c r="HJ470" i="20"/>
  <c r="HQ470" i="20"/>
  <c r="HL470" i="20"/>
  <c r="HP2298" i="20"/>
  <c r="HL2298" i="20"/>
  <c r="HM2298" i="20"/>
  <c r="HQ2298" i="20"/>
  <c r="HJ2298" i="20"/>
  <c r="HK2298" i="20"/>
  <c r="HP2561" i="20"/>
  <c r="HJ2561" i="20"/>
  <c r="HM2561" i="20"/>
  <c r="HQ2561" i="20"/>
  <c r="HK2561" i="20"/>
  <c r="HL2561" i="20"/>
  <c r="HQ1121" i="20"/>
  <c r="HJ1121" i="20"/>
  <c r="HM1121" i="20"/>
  <c r="HL1121" i="20"/>
  <c r="HK1121" i="20"/>
  <c r="HP1121" i="20"/>
  <c r="HM2146" i="20"/>
  <c r="HJ2146" i="20"/>
  <c r="HL2146" i="20"/>
  <c r="HK2146" i="20"/>
  <c r="HQ2146" i="20"/>
  <c r="HP2146" i="20"/>
  <c r="HJ3024" i="20"/>
  <c r="HM3024" i="20"/>
  <c r="HP3024" i="20"/>
  <c r="HK3024" i="20"/>
  <c r="HL3024" i="20"/>
  <c r="HQ3024" i="20"/>
  <c r="HL566" i="20"/>
  <c r="HQ566" i="20"/>
  <c r="HJ566" i="20"/>
  <c r="HM566" i="20"/>
  <c r="HP566" i="20"/>
  <c r="HK566" i="20"/>
  <c r="HM101" i="20"/>
  <c r="HJ101" i="20"/>
  <c r="HQ101" i="20"/>
  <c r="HP101" i="20"/>
  <c r="HL101" i="20"/>
  <c r="HK101" i="20"/>
  <c r="HJ3059" i="20"/>
  <c r="HL3059" i="20"/>
  <c r="HQ3059" i="20"/>
  <c r="HP3059" i="20"/>
  <c r="HM3059" i="20"/>
  <c r="HK3059" i="20"/>
  <c r="HP25" i="20"/>
  <c r="HQ25" i="20"/>
  <c r="HL25" i="20"/>
  <c r="HK25" i="20"/>
  <c r="HM25" i="20"/>
  <c r="HJ25" i="20"/>
  <c r="HL3522" i="20"/>
  <c r="HQ3522" i="20"/>
  <c r="HP3522" i="20"/>
  <c r="HJ3522" i="20"/>
  <c r="HK3522" i="20"/>
  <c r="HM3522" i="20"/>
  <c r="HM2330" i="20"/>
  <c r="HQ2330" i="20"/>
  <c r="HP2330" i="20"/>
  <c r="HJ2330" i="20"/>
  <c r="HL2330" i="20"/>
  <c r="HK2330" i="20"/>
  <c r="HP3215" i="20"/>
  <c r="HQ3215" i="20"/>
  <c r="HK3215" i="20"/>
  <c r="HJ3215" i="20"/>
  <c r="HL3215" i="20"/>
  <c r="HM3215" i="20"/>
  <c r="HJ2098" i="20"/>
  <c r="HM2098" i="20"/>
  <c r="HQ2098" i="20"/>
  <c r="HK2098" i="20"/>
  <c r="HL2098" i="20"/>
  <c r="HP2098" i="20"/>
  <c r="HK3380" i="20"/>
  <c r="HQ3380" i="20"/>
  <c r="HJ3380" i="20"/>
  <c r="HP3380" i="20"/>
  <c r="HM3380" i="20"/>
  <c r="HL3380" i="20"/>
  <c r="HK2889" i="20"/>
  <c r="HQ2889" i="20"/>
  <c r="HP2889" i="20"/>
  <c r="HL2889" i="20"/>
  <c r="HJ2889" i="20"/>
  <c r="HM2889" i="20"/>
  <c r="HM3076" i="20"/>
  <c r="HQ3076" i="20"/>
  <c r="HK3076" i="20"/>
  <c r="HP3076" i="20"/>
  <c r="HJ3076" i="20"/>
  <c r="HL3076" i="20"/>
  <c r="HP3632" i="20"/>
  <c r="HL3632" i="20"/>
  <c r="HK3632" i="20"/>
  <c r="HJ3632" i="20"/>
  <c r="HM3632" i="20"/>
  <c r="HQ3632" i="20"/>
  <c r="HJ1377" i="20"/>
  <c r="HK1377" i="20"/>
  <c r="HQ1377" i="20"/>
  <c r="HL1377" i="20"/>
  <c r="HM1377" i="20"/>
  <c r="HP1377" i="20"/>
  <c r="HL707" i="20"/>
  <c r="HM707" i="20"/>
  <c r="HJ707" i="20"/>
  <c r="HP707" i="20"/>
  <c r="HK707" i="20"/>
  <c r="HQ707" i="20"/>
  <c r="HQ605" i="20"/>
  <c r="HP605" i="20"/>
  <c r="HK605" i="20"/>
  <c r="HL605" i="20"/>
  <c r="HM605" i="20"/>
  <c r="HJ605" i="20"/>
  <c r="HL154" i="20"/>
  <c r="HQ154" i="20"/>
  <c r="HP154" i="20"/>
  <c r="HM154" i="20"/>
  <c r="HJ154" i="20"/>
  <c r="HK154" i="20"/>
  <c r="HK454" i="20"/>
  <c r="HM454" i="20"/>
  <c r="HP454" i="20"/>
  <c r="HJ454" i="20"/>
  <c r="HQ454" i="20"/>
  <c r="HL454" i="20"/>
  <c r="HL3314" i="20"/>
  <c r="HK3314" i="20"/>
  <c r="HJ3314" i="20"/>
  <c r="HQ3314" i="20"/>
  <c r="HM3314" i="20"/>
  <c r="HP3314" i="20"/>
  <c r="HK3170" i="20"/>
  <c r="HL3170" i="20"/>
  <c r="HM3170" i="20"/>
  <c r="HJ3170" i="20"/>
  <c r="HP3170" i="20"/>
  <c r="HQ3170" i="20"/>
  <c r="HK3240" i="20"/>
  <c r="HQ3240" i="20"/>
  <c r="HL3240" i="20"/>
  <c r="HM3240" i="20"/>
  <c r="HJ3240" i="20"/>
  <c r="HP3240" i="20"/>
  <c r="HJ1515" i="20"/>
  <c r="HK1515" i="20"/>
  <c r="HL1515" i="20"/>
  <c r="HQ1515" i="20"/>
  <c r="HP1515" i="20"/>
  <c r="HM1515" i="20"/>
  <c r="HM3208" i="20"/>
  <c r="HP3208" i="20"/>
  <c r="HQ3208" i="20"/>
  <c r="HK3208" i="20"/>
  <c r="HL3208" i="20"/>
  <c r="HJ3208" i="20"/>
  <c r="HJ404" i="20"/>
  <c r="HM404" i="20"/>
  <c r="HK404" i="20"/>
  <c r="HQ404" i="20"/>
  <c r="HP404" i="20"/>
  <c r="HL404" i="20"/>
  <c r="HP23" i="20"/>
  <c r="HJ23" i="20"/>
  <c r="HQ23" i="20"/>
  <c r="HL23" i="20"/>
  <c r="HM23" i="20"/>
  <c r="HK23" i="20"/>
  <c r="HL1249" i="20"/>
  <c r="HK1249" i="20"/>
  <c r="HQ1249" i="20"/>
  <c r="HP1249" i="20"/>
  <c r="HM1249" i="20"/>
  <c r="HJ1249" i="20"/>
  <c r="HM1568" i="20"/>
  <c r="HJ1568" i="20"/>
  <c r="HQ1568" i="20"/>
  <c r="HK1568" i="20"/>
  <c r="HP1568" i="20"/>
  <c r="HL1568" i="20"/>
  <c r="HJ3480" i="20"/>
  <c r="HM3480" i="20"/>
  <c r="HQ3480" i="20"/>
  <c r="HK3480" i="20"/>
  <c r="HL3480" i="20"/>
  <c r="HP3480" i="20"/>
  <c r="HL2946" i="20"/>
  <c r="HP2946" i="20"/>
  <c r="HQ2946" i="20"/>
  <c r="HK2946" i="20"/>
  <c r="HM2946" i="20"/>
  <c r="HJ2946" i="20"/>
  <c r="HK3103" i="20"/>
  <c r="HJ3103" i="20"/>
  <c r="HQ3103" i="20"/>
  <c r="HL3103" i="20"/>
  <c r="HM3103" i="20"/>
  <c r="HP3103" i="20"/>
  <c r="HP1956" i="20"/>
  <c r="HQ1956" i="20"/>
  <c r="HL1956" i="20"/>
  <c r="HJ1956" i="20"/>
  <c r="HK1956" i="20"/>
  <c r="HM1956" i="20"/>
  <c r="HL134" i="20"/>
  <c r="HP134" i="20"/>
  <c r="HK134" i="20"/>
  <c r="HM134" i="20"/>
  <c r="HJ134" i="20"/>
  <c r="HQ134" i="20"/>
  <c r="HL2549" i="20"/>
  <c r="HP2549" i="20"/>
  <c r="HQ2549" i="20"/>
  <c r="HM2549" i="20"/>
  <c r="HJ2549" i="20"/>
  <c r="HK2549" i="20"/>
  <c r="HP3718" i="20"/>
  <c r="HK3718" i="20"/>
  <c r="HQ3718" i="20"/>
  <c r="HJ3718" i="20"/>
  <c r="HL3718" i="20"/>
  <c r="HM3718" i="20"/>
  <c r="HL884" i="20"/>
  <c r="HP884" i="20"/>
  <c r="HM884" i="20"/>
  <c r="HQ884" i="20"/>
  <c r="HK884" i="20"/>
  <c r="HJ884" i="20"/>
  <c r="HM2649" i="20"/>
  <c r="HQ2649" i="20"/>
  <c r="HJ2649" i="20"/>
  <c r="HP2649" i="20"/>
  <c r="HK2649" i="20"/>
  <c r="HL2649" i="20"/>
  <c r="HM3125" i="20"/>
  <c r="HJ3125" i="20"/>
  <c r="HQ3125" i="20"/>
  <c r="HL3125" i="20"/>
  <c r="HP3125" i="20"/>
  <c r="HK3125" i="20"/>
  <c r="HK1777" i="20"/>
  <c r="HL1777" i="20"/>
  <c r="HP1777" i="20"/>
  <c r="HJ1777" i="20"/>
  <c r="HM1777" i="20"/>
  <c r="HQ1777" i="20"/>
  <c r="HK1283" i="20"/>
  <c r="HM1283" i="20"/>
  <c r="HL1283" i="20"/>
  <c r="HP1283" i="20"/>
  <c r="HJ1283" i="20"/>
  <c r="HQ1283" i="20"/>
  <c r="HK3030" i="20"/>
  <c r="HP3030" i="20"/>
  <c r="HM3030" i="20"/>
  <c r="HJ3030" i="20"/>
  <c r="HL3030" i="20"/>
  <c r="HQ3030" i="20"/>
  <c r="HP635" i="20"/>
  <c r="HK635" i="20"/>
  <c r="HM635" i="20"/>
  <c r="HQ635" i="20"/>
  <c r="HL635" i="20"/>
  <c r="HJ635" i="20"/>
  <c r="HK3955" i="20"/>
  <c r="HQ3955" i="20"/>
  <c r="HJ3955" i="20"/>
  <c r="HP3955" i="20"/>
  <c r="HM3955" i="20"/>
  <c r="HL3955" i="20"/>
  <c r="HQ1811" i="20"/>
  <c r="HP1811" i="20"/>
  <c r="HK1811" i="20"/>
  <c r="HM1811" i="20"/>
  <c r="HJ1811" i="20"/>
  <c r="HL1811" i="20"/>
  <c r="HK2813" i="20"/>
  <c r="HQ2813" i="20"/>
  <c r="HJ2813" i="20"/>
  <c r="HL2813" i="20"/>
  <c r="HM2813" i="20"/>
  <c r="HP2813" i="20"/>
  <c r="HP2678" i="20"/>
  <c r="HQ2678" i="20"/>
  <c r="HM2678" i="20"/>
  <c r="HK2678" i="20"/>
  <c r="HL2678" i="20"/>
  <c r="HJ2678" i="20"/>
  <c r="HQ2689" i="20"/>
  <c r="HJ2689" i="20"/>
  <c r="HM2689" i="20"/>
  <c r="HL2689" i="20"/>
  <c r="HK2689" i="20"/>
  <c r="HP2689" i="20"/>
  <c r="HK167" i="20"/>
  <c r="HL167" i="20"/>
  <c r="HM167" i="20"/>
  <c r="HP167" i="20"/>
  <c r="HQ167" i="20"/>
  <c r="HJ167" i="20"/>
  <c r="HQ3404" i="20"/>
  <c r="HK3404" i="20"/>
  <c r="HM3404" i="20"/>
  <c r="HP3404" i="20"/>
  <c r="HJ3404" i="20"/>
  <c r="HL3404" i="20"/>
  <c r="HP505" i="20"/>
  <c r="HJ505" i="20"/>
  <c r="HM505" i="20"/>
  <c r="HQ505" i="20"/>
  <c r="HL505" i="20"/>
  <c r="HK505" i="20"/>
  <c r="HP359" i="20"/>
  <c r="HL359" i="20"/>
  <c r="HM359" i="20"/>
  <c r="HK359" i="20"/>
  <c r="HJ359" i="20"/>
  <c r="HQ359" i="20"/>
  <c r="HM1477" i="20"/>
  <c r="HL1477" i="20"/>
  <c r="HK1477" i="20"/>
  <c r="HP1477" i="20"/>
  <c r="HJ1477" i="20"/>
  <c r="HQ1477" i="20"/>
  <c r="HJ1917" i="20"/>
  <c r="HQ1917" i="20"/>
  <c r="HM1917" i="20"/>
  <c r="HL1917" i="20"/>
  <c r="HP1917" i="20"/>
  <c r="HK1917" i="20"/>
  <c r="HP3803" i="20"/>
  <c r="HK3803" i="20"/>
  <c r="HJ3803" i="20"/>
  <c r="HL3803" i="20"/>
  <c r="HQ3803" i="20"/>
  <c r="HM3803" i="20"/>
  <c r="HQ669" i="20"/>
  <c r="HJ669" i="20"/>
  <c r="HP669" i="20"/>
  <c r="HL669" i="20"/>
  <c r="HK669" i="20"/>
  <c r="HM669" i="20"/>
  <c r="HQ2450" i="20"/>
  <c r="HJ2450" i="20"/>
  <c r="HL2450" i="20"/>
  <c r="HK2450" i="20"/>
  <c r="HM2450" i="20"/>
  <c r="HP2450" i="20"/>
  <c r="HK361" i="20"/>
  <c r="HL361" i="20"/>
  <c r="HJ361" i="20"/>
  <c r="HP361" i="20"/>
  <c r="HM361" i="20"/>
  <c r="HQ361" i="20"/>
  <c r="HJ3319" i="20"/>
  <c r="HM3319" i="20"/>
  <c r="HL3319" i="20"/>
  <c r="HQ3319" i="20"/>
  <c r="HK3319" i="20"/>
  <c r="HP3319" i="20"/>
  <c r="HK2131" i="20"/>
  <c r="HP2131" i="20"/>
  <c r="HM2131" i="20"/>
  <c r="HQ2131" i="20"/>
  <c r="HL2131" i="20"/>
  <c r="HJ2131" i="20"/>
  <c r="HL1859" i="20"/>
  <c r="HM1859" i="20"/>
  <c r="HJ1859" i="20"/>
  <c r="HQ1859" i="20"/>
  <c r="HP1859" i="20"/>
  <c r="HK1859" i="20"/>
  <c r="HP336" i="20"/>
  <c r="HQ336" i="20"/>
  <c r="HM336" i="20"/>
  <c r="HL336" i="20"/>
  <c r="HJ336" i="20"/>
  <c r="HK336" i="20"/>
  <c r="HQ103" i="20"/>
  <c r="HP103" i="20"/>
  <c r="HL103" i="20"/>
  <c r="HM103" i="20"/>
  <c r="HJ103" i="20"/>
  <c r="HK103" i="20"/>
  <c r="HJ72" i="20"/>
  <c r="HQ72" i="20"/>
  <c r="HM72" i="20"/>
  <c r="HL72" i="20"/>
  <c r="HK72" i="20"/>
  <c r="HP72" i="20"/>
  <c r="HQ1691" i="20"/>
  <c r="HK1691" i="20"/>
  <c r="HJ1691" i="20"/>
  <c r="HL1691" i="20"/>
  <c r="HM1691" i="20"/>
  <c r="HP1691" i="20"/>
  <c r="HQ3607" i="20"/>
  <c r="HL3607" i="20"/>
  <c r="HJ3607" i="20"/>
  <c r="HM3607" i="20"/>
  <c r="HK3607" i="20"/>
  <c r="HP3607" i="20"/>
  <c r="HK225" i="20"/>
  <c r="HL225" i="20"/>
  <c r="HM225" i="20"/>
  <c r="HP225" i="20"/>
  <c r="HQ225" i="20"/>
  <c r="HJ225" i="20"/>
  <c r="HP569" i="20"/>
  <c r="HL569" i="20"/>
  <c r="HK569" i="20"/>
  <c r="HM569" i="20"/>
  <c r="HQ569" i="20"/>
  <c r="HJ569" i="20"/>
  <c r="HK490" i="20"/>
  <c r="HM490" i="20"/>
  <c r="HP490" i="20"/>
  <c r="HL490" i="20"/>
  <c r="HQ490" i="20"/>
  <c r="HJ490" i="20"/>
  <c r="HK2885" i="20"/>
  <c r="HL2885" i="20"/>
  <c r="HQ2885" i="20"/>
  <c r="HJ2885" i="20"/>
  <c r="HP2885" i="20"/>
  <c r="HM2885" i="20"/>
  <c r="HP121" i="20"/>
  <c r="HK121" i="20"/>
  <c r="HQ121" i="20"/>
  <c r="HL121" i="20"/>
  <c r="HM121" i="20"/>
  <c r="HJ121" i="20"/>
  <c r="HL1977" i="20"/>
  <c r="HM1977" i="20"/>
  <c r="HP1977" i="20"/>
  <c r="HQ1977" i="20"/>
  <c r="HJ1977" i="20"/>
  <c r="HK1977" i="20"/>
  <c r="HL964" i="20"/>
  <c r="HJ964" i="20"/>
  <c r="HQ964" i="20"/>
  <c r="HK964" i="20"/>
  <c r="HP964" i="20"/>
  <c r="HM964" i="20"/>
  <c r="HP428" i="20"/>
  <c r="HL428" i="20"/>
  <c r="HM428" i="20"/>
  <c r="HK428" i="20"/>
  <c r="HJ428" i="20"/>
  <c r="HQ428" i="20"/>
  <c r="HL2093" i="20"/>
  <c r="HJ2093" i="20"/>
  <c r="HK2093" i="20"/>
  <c r="HQ2093" i="20"/>
  <c r="HM2093" i="20"/>
  <c r="HP2093" i="20"/>
  <c r="HL3548" i="20"/>
  <c r="HQ3548" i="20"/>
  <c r="HM3548" i="20"/>
  <c r="HJ3548" i="20"/>
  <c r="HK3548" i="20"/>
  <c r="HP3548" i="20"/>
  <c r="HQ727" i="20"/>
  <c r="HL727" i="20"/>
  <c r="HP727" i="20"/>
  <c r="HK727" i="20"/>
  <c r="HM727" i="20"/>
  <c r="HJ727" i="20"/>
  <c r="HM357" i="20"/>
  <c r="HQ357" i="20"/>
  <c r="HL357" i="20"/>
  <c r="HP357" i="20"/>
  <c r="HK357" i="20"/>
  <c r="HJ357" i="20"/>
  <c r="HJ3371" i="20"/>
  <c r="HQ3371" i="20"/>
  <c r="HM3371" i="20"/>
  <c r="HK3371" i="20"/>
  <c r="HP3371" i="20"/>
  <c r="HL3371" i="20"/>
  <c r="HK2908" i="20"/>
  <c r="HP2908" i="20"/>
  <c r="HQ2908" i="20"/>
  <c r="HJ2908" i="20"/>
  <c r="HL2908" i="20"/>
  <c r="HM2908" i="20"/>
  <c r="HJ1676" i="20"/>
  <c r="HQ1676" i="20"/>
  <c r="HL1676" i="20"/>
  <c r="HM1676" i="20"/>
  <c r="HK1676" i="20"/>
  <c r="HP1676" i="20"/>
  <c r="HL282" i="20"/>
  <c r="HJ282" i="20"/>
  <c r="HP282" i="20"/>
  <c r="HK282" i="20"/>
  <c r="HM282" i="20"/>
  <c r="HQ282" i="20"/>
  <c r="HQ3657" i="20"/>
  <c r="HL3657" i="20"/>
  <c r="HP3657" i="20"/>
  <c r="HJ3657" i="20"/>
  <c r="HM3657" i="20"/>
  <c r="HK3657" i="20"/>
  <c r="HJ1326" i="20"/>
  <c r="HM1326" i="20"/>
  <c r="HQ1326" i="20"/>
  <c r="HK1326" i="20"/>
  <c r="HL1326" i="20"/>
  <c r="HP1326" i="20"/>
  <c r="HP2720" i="20"/>
  <c r="HK2720" i="20"/>
  <c r="HQ2720" i="20"/>
  <c r="HL2720" i="20"/>
  <c r="HM2720" i="20"/>
  <c r="HJ2720" i="20"/>
  <c r="HK2954" i="20"/>
  <c r="HQ2954" i="20"/>
  <c r="HP2954" i="20"/>
  <c r="HM2954" i="20"/>
  <c r="HJ2954" i="20"/>
  <c r="HL2954" i="20"/>
  <c r="HP1303" i="20"/>
  <c r="HK1303" i="20"/>
  <c r="HQ1303" i="20"/>
  <c r="HL1303" i="20"/>
  <c r="HM1303" i="20"/>
  <c r="HJ1303" i="20"/>
  <c r="HQ1897" i="20"/>
  <c r="HM1897" i="20"/>
  <c r="HK1897" i="20"/>
  <c r="HJ1897" i="20"/>
  <c r="HP1897" i="20"/>
  <c r="HL1897" i="20"/>
  <c r="HM3083" i="20"/>
  <c r="HQ3083" i="20"/>
  <c r="HL3083" i="20"/>
  <c r="HP3083" i="20"/>
  <c r="HJ3083" i="20"/>
  <c r="HK3083" i="20"/>
  <c r="HQ3131" i="20"/>
  <c r="HK3131" i="20"/>
  <c r="HM3131" i="20"/>
  <c r="HJ3131" i="20"/>
  <c r="HL3131" i="20"/>
  <c r="HP3131" i="20"/>
  <c r="HK511" i="20"/>
  <c r="HJ511" i="20"/>
  <c r="HM511" i="20"/>
  <c r="HQ511" i="20"/>
  <c r="HL511" i="20"/>
  <c r="HP511" i="20"/>
  <c r="HJ1804" i="20"/>
  <c r="HQ1804" i="20"/>
  <c r="HP1804" i="20"/>
  <c r="HL1804" i="20"/>
  <c r="HK1804" i="20"/>
  <c r="HM1804" i="20"/>
  <c r="HL3302" i="20"/>
  <c r="HM3302" i="20"/>
  <c r="HK3302" i="20"/>
  <c r="HJ3302" i="20"/>
  <c r="HQ3302" i="20"/>
  <c r="HP3302" i="20"/>
  <c r="HJ324" i="20"/>
  <c r="HM324" i="20"/>
  <c r="HP324" i="20"/>
  <c r="HK324" i="20"/>
  <c r="HL324" i="20"/>
  <c r="HQ324" i="20"/>
  <c r="HJ1160" i="20"/>
  <c r="HM1160" i="20"/>
  <c r="HK1160" i="20"/>
  <c r="HQ1160" i="20"/>
  <c r="HL1160" i="20"/>
  <c r="HP1160" i="20"/>
  <c r="HK1272" i="20"/>
  <c r="HM1272" i="20"/>
  <c r="HJ1272" i="20"/>
  <c r="HP1272" i="20"/>
  <c r="HL1272" i="20"/>
  <c r="HQ1272" i="20"/>
  <c r="HM3055" i="20"/>
  <c r="HL3055" i="20"/>
  <c r="HP3055" i="20"/>
  <c r="HJ3055" i="20"/>
  <c r="HQ3055" i="20"/>
  <c r="HK3055" i="20"/>
  <c r="HM868" i="20"/>
  <c r="HJ868" i="20"/>
  <c r="HL868" i="20"/>
  <c r="HK868" i="20"/>
  <c r="HQ868" i="20"/>
  <c r="HP868" i="20"/>
  <c r="HQ2200" i="20"/>
  <c r="HJ2200" i="20"/>
  <c r="HL2200" i="20"/>
  <c r="HM2200" i="20"/>
  <c r="HK2200" i="20"/>
  <c r="HP2200" i="20"/>
  <c r="HK2877" i="20"/>
  <c r="HL2877" i="20"/>
  <c r="HJ2877" i="20"/>
  <c r="HM2877" i="20"/>
  <c r="HP2877" i="20"/>
  <c r="HQ2877" i="20"/>
  <c r="HJ293" i="20"/>
  <c r="HM293" i="20"/>
  <c r="HL293" i="20"/>
  <c r="HQ293" i="20"/>
  <c r="HK293" i="20"/>
  <c r="HP293" i="20"/>
  <c r="HK3359" i="20"/>
  <c r="HM3359" i="20"/>
  <c r="HP3359" i="20"/>
  <c r="HJ3359" i="20"/>
  <c r="HL3359" i="20"/>
  <c r="HQ3359" i="20"/>
  <c r="HJ1585" i="20"/>
  <c r="HM1585" i="20"/>
  <c r="HK1585" i="20"/>
  <c r="HQ1585" i="20"/>
  <c r="HL1585" i="20"/>
  <c r="HP1585" i="20"/>
  <c r="HK1487" i="20"/>
  <c r="HQ1487" i="20"/>
  <c r="HP1487" i="20"/>
  <c r="HL1487" i="20"/>
  <c r="HJ1487" i="20"/>
  <c r="HM1487" i="20"/>
  <c r="HJ2251" i="20"/>
  <c r="HM2251" i="20"/>
  <c r="HP2251" i="20"/>
  <c r="HK2251" i="20"/>
  <c r="HL2251" i="20"/>
  <c r="HQ2251" i="20"/>
  <c r="HP3219" i="20"/>
  <c r="HQ3219" i="20"/>
  <c r="HK3219" i="20"/>
  <c r="HJ3219" i="20"/>
  <c r="HM3219" i="20"/>
  <c r="HL3219" i="20"/>
  <c r="HP2338" i="20"/>
  <c r="HM2338" i="20"/>
  <c r="HJ2338" i="20"/>
  <c r="HQ2338" i="20"/>
  <c r="HL2338" i="20"/>
  <c r="HK2338" i="20"/>
  <c r="HL3861" i="20"/>
  <c r="HM3861" i="20"/>
  <c r="HJ3861" i="20"/>
  <c r="HQ3861" i="20"/>
  <c r="HP3861" i="20"/>
  <c r="HK3861" i="20"/>
  <c r="HP2568" i="20"/>
  <c r="HM2568" i="20"/>
  <c r="HL2568" i="20"/>
  <c r="HJ2568" i="20"/>
  <c r="HK2568" i="20"/>
  <c r="HQ2568" i="20"/>
  <c r="HP552" i="20"/>
  <c r="HM552" i="20"/>
  <c r="HQ552" i="20"/>
  <c r="HJ552" i="20"/>
  <c r="HK552" i="20"/>
  <c r="HL552" i="20"/>
  <c r="HQ451" i="20"/>
  <c r="HP451" i="20"/>
  <c r="HK451" i="20"/>
  <c r="HM451" i="20"/>
  <c r="HJ451" i="20"/>
  <c r="HL451" i="20"/>
  <c r="HM3418" i="20"/>
  <c r="HQ3418" i="20"/>
  <c r="HK3418" i="20"/>
  <c r="HL3418" i="20"/>
  <c r="HJ3418" i="20"/>
  <c r="HP3418" i="20"/>
  <c r="HL2041" i="20"/>
  <c r="HJ2041" i="20"/>
  <c r="HQ2041" i="20"/>
  <c r="HP2041" i="20"/>
  <c r="HM2041" i="20"/>
  <c r="HK2041" i="20"/>
  <c r="HK4007" i="20"/>
  <c r="HM4007" i="20"/>
  <c r="HJ4007" i="20"/>
  <c r="HL4007" i="20"/>
  <c r="HP4007" i="20"/>
  <c r="HQ4007" i="20"/>
  <c r="HQ1526" i="20"/>
  <c r="HL1526" i="20"/>
  <c r="HM1526" i="20"/>
  <c r="HJ1526" i="20"/>
  <c r="HK1526" i="20"/>
  <c r="HP1526" i="20"/>
  <c r="HP1020" i="20"/>
  <c r="HL1020" i="20"/>
  <c r="HM1020" i="20"/>
  <c r="HK1020" i="20"/>
  <c r="HQ1020" i="20"/>
  <c r="HJ1020" i="20"/>
  <c r="HK924" i="20"/>
  <c r="HP924" i="20"/>
  <c r="HL924" i="20"/>
  <c r="HM924" i="20"/>
  <c r="HQ924" i="20"/>
  <c r="HJ924" i="20"/>
  <c r="HK2897" i="20"/>
  <c r="HQ2897" i="20"/>
  <c r="HL2897" i="20"/>
  <c r="HM2897" i="20"/>
  <c r="HJ2897" i="20"/>
  <c r="HP2897" i="20"/>
  <c r="HM1480" i="20"/>
  <c r="HQ1480" i="20"/>
  <c r="HJ1480" i="20"/>
  <c r="HK1480" i="20"/>
  <c r="HL1480" i="20"/>
  <c r="HP1480" i="20"/>
  <c r="HL3346" i="20"/>
  <c r="HQ3346" i="20"/>
  <c r="HJ3346" i="20"/>
  <c r="HP3346" i="20"/>
  <c r="HM3346" i="20"/>
  <c r="HK3346" i="20"/>
  <c r="HM2440" i="20"/>
  <c r="HP2440" i="20"/>
  <c r="HK2440" i="20"/>
  <c r="HQ2440" i="20"/>
  <c r="HJ2440" i="20"/>
  <c r="HL2440" i="20"/>
  <c r="HQ2920" i="20"/>
  <c r="HL2920" i="20"/>
  <c r="HM2920" i="20"/>
  <c r="HJ2920" i="20"/>
  <c r="HP2920" i="20"/>
  <c r="HK2920" i="20"/>
  <c r="HL1258" i="20"/>
  <c r="HK1258" i="20"/>
  <c r="HQ1258" i="20"/>
  <c r="HP1258" i="20"/>
  <c r="HM1258" i="20"/>
  <c r="HJ1258" i="20"/>
  <c r="HJ1592" i="20"/>
  <c r="HP1592" i="20"/>
  <c r="HQ1592" i="20"/>
  <c r="HK1592" i="20"/>
  <c r="HM1592" i="20"/>
  <c r="HL1592" i="20"/>
  <c r="HQ913" i="20"/>
  <c r="HP913" i="20"/>
  <c r="HL913" i="20"/>
  <c r="HM913" i="20"/>
  <c r="HK913" i="20"/>
  <c r="HJ913" i="20"/>
  <c r="HM1364" i="20"/>
  <c r="HL1364" i="20"/>
  <c r="HJ1364" i="20"/>
  <c r="HK1364" i="20"/>
  <c r="HP1364" i="20"/>
  <c r="HQ1364" i="20"/>
  <c r="HK1269" i="20"/>
  <c r="HP1269" i="20"/>
  <c r="HL1269" i="20"/>
  <c r="HJ1269" i="20"/>
  <c r="HQ1269" i="20"/>
  <c r="HM1269" i="20"/>
  <c r="HK3536" i="20"/>
  <c r="HQ3536" i="20"/>
  <c r="HJ3536" i="20"/>
  <c r="HL3536" i="20"/>
  <c r="HM3536" i="20"/>
  <c r="HP3536" i="20"/>
  <c r="HK3033" i="20"/>
  <c r="HP3033" i="20"/>
  <c r="HM3033" i="20"/>
  <c r="HJ3033" i="20"/>
  <c r="HL3033" i="20"/>
  <c r="HQ3033" i="20"/>
  <c r="HQ3654" i="20"/>
  <c r="HJ3654" i="20"/>
  <c r="HK3654" i="20"/>
  <c r="HL3654" i="20"/>
  <c r="HM3654" i="20"/>
  <c r="HP3654" i="20"/>
  <c r="HM3394" i="20"/>
  <c r="HK3394" i="20"/>
  <c r="HL3394" i="20"/>
  <c r="HP3394" i="20"/>
  <c r="HJ3394" i="20"/>
  <c r="HQ3394" i="20"/>
  <c r="HJ2701" i="20"/>
  <c r="HP2701" i="20"/>
  <c r="HQ2701" i="20"/>
  <c r="HM2701" i="20"/>
  <c r="HL2701" i="20"/>
  <c r="HK2701" i="20"/>
  <c r="HJ3898" i="20"/>
  <c r="HK3898" i="20"/>
  <c r="HM3898" i="20"/>
  <c r="HL3898" i="20"/>
  <c r="HQ3898" i="20"/>
  <c r="HP3898" i="20"/>
  <c r="HP1718" i="20"/>
  <c r="HQ1718" i="20"/>
  <c r="HK1718" i="20"/>
  <c r="HJ1718" i="20"/>
  <c r="HM1718" i="20"/>
  <c r="HL1718" i="20"/>
  <c r="HQ153" i="20"/>
  <c r="HP153" i="20"/>
  <c r="HM153" i="20"/>
  <c r="HL153" i="20"/>
  <c r="HJ153" i="20"/>
  <c r="HK153" i="20"/>
  <c r="HM2314" i="20"/>
  <c r="HL2314" i="20"/>
  <c r="HP2314" i="20"/>
  <c r="HQ2314" i="20"/>
  <c r="HK2314" i="20"/>
  <c r="HJ2314" i="20"/>
  <c r="HK2197" i="20"/>
  <c r="HQ2197" i="20"/>
  <c r="HL2197" i="20"/>
  <c r="HJ2197" i="20"/>
  <c r="HP2197" i="20"/>
  <c r="HM2197" i="20"/>
  <c r="HJ3541" i="20"/>
  <c r="HK3541" i="20"/>
  <c r="HP3541" i="20"/>
  <c r="HQ3541" i="20"/>
  <c r="HL3541" i="20"/>
  <c r="HM3541" i="20"/>
  <c r="HP3875" i="20"/>
  <c r="HJ3875" i="20"/>
  <c r="HM3875" i="20"/>
  <c r="HL3875" i="20"/>
  <c r="HQ3875" i="20"/>
  <c r="HK3875" i="20"/>
  <c r="HJ1094" i="20"/>
  <c r="HL1094" i="20"/>
  <c r="HP1094" i="20"/>
  <c r="HM1094" i="20"/>
  <c r="HQ1094" i="20"/>
  <c r="HK1094" i="20"/>
  <c r="HM3078" i="20"/>
  <c r="HK3078" i="20"/>
  <c r="HP3078" i="20"/>
  <c r="HQ3078" i="20"/>
  <c r="HJ3078" i="20"/>
  <c r="HL3078" i="20"/>
  <c r="HJ2764" i="20"/>
  <c r="HQ2764" i="20"/>
  <c r="HL2764" i="20"/>
  <c r="HM2764" i="20"/>
  <c r="HP2764" i="20"/>
  <c r="HK2764" i="20"/>
  <c r="HM3212" i="20"/>
  <c r="HQ3212" i="20"/>
  <c r="HP3212" i="20"/>
  <c r="HK3212" i="20"/>
  <c r="HL3212" i="20"/>
  <c r="HJ3212" i="20"/>
  <c r="HQ1813" i="20"/>
  <c r="HL1813" i="20"/>
  <c r="HK1813" i="20"/>
  <c r="HJ1813" i="20"/>
  <c r="HP1813" i="20"/>
  <c r="HM1813" i="20"/>
  <c r="HP3551" i="20"/>
  <c r="HQ3551" i="20"/>
  <c r="HL3551" i="20"/>
  <c r="HK3551" i="20"/>
  <c r="HM3551" i="20"/>
  <c r="HJ3551" i="20"/>
  <c r="HL1225" i="20"/>
  <c r="HQ1225" i="20"/>
  <c r="HP1225" i="20"/>
  <c r="HJ1225" i="20"/>
  <c r="HK1225" i="20"/>
  <c r="HM1225" i="20"/>
  <c r="HM1875" i="20"/>
  <c r="HL1875" i="20"/>
  <c r="HK1875" i="20"/>
  <c r="HQ1875" i="20"/>
  <c r="HJ1875" i="20"/>
  <c r="HP1875" i="20"/>
  <c r="HK2627" i="20"/>
  <c r="HQ2627" i="20"/>
  <c r="HP2627" i="20"/>
  <c r="HL2627" i="20"/>
  <c r="HM2627" i="20"/>
  <c r="HJ2627" i="20"/>
  <c r="HJ3818" i="20"/>
  <c r="HL3818" i="20"/>
  <c r="HM3818" i="20"/>
  <c r="HK3818" i="20"/>
  <c r="HQ3818" i="20"/>
  <c r="HP3818" i="20"/>
  <c r="HJ1857" i="20"/>
  <c r="HP1857" i="20"/>
  <c r="HM1857" i="20"/>
  <c r="HQ1857" i="20"/>
  <c r="HL1857" i="20"/>
  <c r="HK1857" i="20"/>
  <c r="HM930" i="20"/>
  <c r="HQ930" i="20"/>
  <c r="HK930" i="20"/>
  <c r="HL930" i="20"/>
  <c r="HP930" i="20"/>
  <c r="HJ930" i="20"/>
  <c r="HM1314" i="20"/>
  <c r="HL1314" i="20"/>
  <c r="HK1314" i="20"/>
  <c r="HQ1314" i="20"/>
  <c r="HJ1314" i="20"/>
  <c r="HP1314" i="20"/>
  <c r="HL3696" i="20"/>
  <c r="HP3696" i="20"/>
  <c r="HQ3696" i="20"/>
  <c r="HK3696" i="20"/>
  <c r="HJ3696" i="20"/>
  <c r="HM3696" i="20"/>
  <c r="HJ3815" i="20"/>
  <c r="HM3815" i="20"/>
  <c r="HL3815" i="20"/>
  <c r="HP3815" i="20"/>
  <c r="HK3815" i="20"/>
  <c r="HQ3815" i="20"/>
  <c r="HJ1984" i="20"/>
  <c r="HM1984" i="20"/>
  <c r="HL1984" i="20"/>
  <c r="HK1984" i="20"/>
  <c r="HP1984" i="20"/>
  <c r="HQ1984" i="20"/>
  <c r="HJ3023" i="20"/>
  <c r="HM3023" i="20"/>
  <c r="HL3023" i="20"/>
  <c r="HK3023" i="20"/>
  <c r="HP3023" i="20"/>
  <c r="HQ3023" i="20"/>
  <c r="HL1234" i="20"/>
  <c r="HM1234" i="20"/>
  <c r="HJ1234" i="20"/>
  <c r="HK1234" i="20"/>
  <c r="HQ1234" i="20"/>
  <c r="HP1234" i="20"/>
  <c r="HM2138" i="20"/>
  <c r="HL2138" i="20"/>
  <c r="HJ2138" i="20"/>
  <c r="HK2138" i="20"/>
  <c r="HP2138" i="20"/>
  <c r="HQ2138" i="20"/>
  <c r="HQ3710" i="20"/>
  <c r="HM3710" i="20"/>
  <c r="HL3710" i="20"/>
  <c r="HK3710" i="20"/>
  <c r="HJ3710" i="20"/>
  <c r="HP3710" i="20"/>
  <c r="HJ1613" i="20"/>
  <c r="HP1613" i="20"/>
  <c r="HL1613" i="20"/>
  <c r="HM1613" i="20"/>
  <c r="HK1613" i="20"/>
  <c r="HQ1613" i="20"/>
  <c r="HQ1222" i="20"/>
  <c r="HJ1222" i="20"/>
  <c r="HK1222" i="20"/>
  <c r="HM1222" i="20"/>
  <c r="HL1222" i="20"/>
  <c r="HP1222" i="20"/>
  <c r="HM2001" i="20"/>
  <c r="HP2001" i="20"/>
  <c r="HJ2001" i="20"/>
  <c r="HK2001" i="20"/>
  <c r="HQ2001" i="20"/>
  <c r="HL2001" i="20"/>
  <c r="HM3060" i="20"/>
  <c r="HL3060" i="20"/>
  <c r="HP3060" i="20"/>
  <c r="HJ3060" i="20"/>
  <c r="HQ3060" i="20"/>
  <c r="HK3060" i="20"/>
  <c r="HL1170" i="20"/>
  <c r="HM1170" i="20"/>
  <c r="HK1170" i="20"/>
  <c r="HJ1170" i="20"/>
  <c r="HQ1170" i="20"/>
  <c r="HP1170" i="20"/>
  <c r="HK1134" i="20"/>
  <c r="HM1134" i="20"/>
  <c r="HJ1134" i="20"/>
  <c r="HL1134" i="20"/>
  <c r="HQ1134" i="20"/>
  <c r="HP1134" i="20"/>
  <c r="HQ1939" i="20"/>
  <c r="HM1939" i="20"/>
  <c r="HK1939" i="20"/>
  <c r="HJ1939" i="20"/>
  <c r="HP1939" i="20"/>
  <c r="HL1939" i="20"/>
  <c r="HK2371" i="20"/>
  <c r="HP2371" i="20"/>
  <c r="HJ2371" i="20"/>
  <c r="HM2371" i="20"/>
  <c r="HQ2371" i="20"/>
  <c r="HL2371" i="20"/>
  <c r="HJ882" i="20"/>
  <c r="HQ882" i="20"/>
  <c r="HL882" i="20"/>
  <c r="HM882" i="20"/>
  <c r="HK882" i="20"/>
  <c r="HP882" i="20"/>
  <c r="HL354" i="20"/>
  <c r="HJ354" i="20"/>
  <c r="HP354" i="20"/>
  <c r="HQ354" i="20"/>
  <c r="HM354" i="20"/>
  <c r="HK354" i="20"/>
  <c r="HL3570" i="20"/>
  <c r="HP3570" i="20"/>
  <c r="HJ3570" i="20"/>
  <c r="HQ3570" i="20"/>
  <c r="HM3570" i="20"/>
  <c r="HK3570" i="20"/>
  <c r="HP1095" i="20"/>
  <c r="HM1095" i="20"/>
  <c r="HL1095" i="20"/>
  <c r="HQ1095" i="20"/>
  <c r="HJ1095" i="20"/>
  <c r="HK1095" i="20"/>
  <c r="HQ174" i="20"/>
  <c r="HP174" i="20"/>
  <c r="HL174" i="20"/>
  <c r="HJ174" i="20"/>
  <c r="HM174" i="20"/>
  <c r="HK174" i="20"/>
  <c r="HJ719" i="20"/>
  <c r="HP719" i="20"/>
  <c r="HK719" i="20"/>
  <c r="HM719" i="20"/>
  <c r="HQ719" i="20"/>
  <c r="HL719" i="20"/>
  <c r="HQ3880" i="20"/>
  <c r="HM3880" i="20"/>
  <c r="HK3880" i="20"/>
  <c r="HJ3880" i="20"/>
  <c r="HL3880" i="20"/>
  <c r="HP3880" i="20"/>
  <c r="HK660" i="20"/>
  <c r="HM660" i="20"/>
  <c r="HL660" i="20"/>
  <c r="HP660" i="20"/>
  <c r="HJ660" i="20"/>
  <c r="HQ660" i="20"/>
  <c r="HP3555" i="20"/>
  <c r="HQ3555" i="20"/>
  <c r="HJ3555" i="20"/>
  <c r="HK3555" i="20"/>
  <c r="HM3555" i="20"/>
  <c r="HL3555" i="20"/>
  <c r="HJ172" i="20"/>
  <c r="HK172" i="20"/>
  <c r="HM172" i="20"/>
  <c r="HQ172" i="20"/>
  <c r="HL172" i="20"/>
  <c r="HP172" i="20"/>
  <c r="HL321" i="20"/>
  <c r="HQ321" i="20"/>
  <c r="HK321" i="20"/>
  <c r="HJ321" i="20"/>
  <c r="HM321" i="20"/>
  <c r="HP321" i="20"/>
  <c r="HQ2117" i="20"/>
  <c r="HP2117" i="20"/>
  <c r="HM2117" i="20"/>
  <c r="HJ2117" i="20"/>
  <c r="HL2117" i="20"/>
  <c r="HK2117" i="20"/>
  <c r="HJ2232" i="20"/>
  <c r="HK2232" i="20"/>
  <c r="HM2232" i="20"/>
  <c r="HL2232" i="20"/>
  <c r="HQ2232" i="20"/>
  <c r="HP2232" i="20"/>
  <c r="HK3409" i="20"/>
  <c r="HJ3409" i="20"/>
  <c r="HL3409" i="20"/>
  <c r="HQ3409" i="20"/>
  <c r="HP3409" i="20"/>
  <c r="HM3409" i="20"/>
  <c r="HK2639" i="20"/>
  <c r="HJ2639" i="20"/>
  <c r="HP2639" i="20"/>
  <c r="HL2639" i="20"/>
  <c r="HM2639" i="20"/>
  <c r="HQ2639" i="20"/>
  <c r="HP3780" i="20"/>
  <c r="HJ3780" i="20"/>
  <c r="HM3780" i="20"/>
  <c r="HQ3780" i="20"/>
  <c r="HL3780" i="20"/>
  <c r="HK3780" i="20"/>
  <c r="HK444" i="20"/>
  <c r="HQ444" i="20"/>
  <c r="HL444" i="20"/>
  <c r="HJ444" i="20"/>
  <c r="HM444" i="20"/>
  <c r="HP444" i="20"/>
  <c r="HQ1349" i="20"/>
  <c r="HP1349" i="20"/>
  <c r="HJ1349" i="20"/>
  <c r="HM1349" i="20"/>
  <c r="HK1349" i="20"/>
  <c r="HL1349" i="20"/>
  <c r="HQ1122" i="20"/>
  <c r="HL1122" i="20"/>
  <c r="HP1122" i="20"/>
  <c r="HJ1122" i="20"/>
  <c r="HM1122" i="20"/>
  <c r="HK1122" i="20"/>
  <c r="HQ3159" i="20"/>
  <c r="HP3159" i="20"/>
  <c r="HJ3159" i="20"/>
  <c r="HM3159" i="20"/>
  <c r="HL3159" i="20"/>
  <c r="HK3159" i="20"/>
  <c r="HK688" i="20"/>
  <c r="HQ688" i="20"/>
  <c r="HJ688" i="20"/>
  <c r="HM688" i="20"/>
  <c r="HL688" i="20"/>
  <c r="HP688" i="20"/>
  <c r="HL940" i="20"/>
  <c r="HQ940" i="20"/>
  <c r="HP940" i="20"/>
  <c r="HJ940" i="20"/>
  <c r="HM940" i="20"/>
  <c r="HK940" i="20"/>
  <c r="HJ288" i="20"/>
  <c r="HL288" i="20"/>
  <c r="HP288" i="20"/>
  <c r="HK288" i="20"/>
  <c r="HQ288" i="20"/>
  <c r="HM288" i="20"/>
  <c r="HJ1444" i="20"/>
  <c r="HL1444" i="20"/>
  <c r="HQ1444" i="20"/>
  <c r="HK1444" i="20"/>
  <c r="HM1444" i="20"/>
  <c r="HP1444" i="20"/>
  <c r="HJ1455" i="20"/>
  <c r="HL1455" i="20"/>
  <c r="HP1455" i="20"/>
  <c r="HK1455" i="20"/>
  <c r="HM1455" i="20"/>
  <c r="HQ1455" i="20"/>
  <c r="HK1308" i="20"/>
  <c r="HJ1308" i="20"/>
  <c r="HQ1308" i="20"/>
  <c r="HM1308" i="20"/>
  <c r="HP1308" i="20"/>
  <c r="HL1308" i="20"/>
  <c r="HK1022" i="20"/>
  <c r="HP1022" i="20"/>
  <c r="HJ1022" i="20"/>
  <c r="HQ1022" i="20"/>
  <c r="HL1022" i="20"/>
  <c r="HM1022" i="20"/>
  <c r="HM3598" i="20"/>
  <c r="HP3598" i="20"/>
  <c r="HJ3598" i="20"/>
  <c r="HL3598" i="20"/>
  <c r="HK3598" i="20"/>
  <c r="HQ3598" i="20"/>
  <c r="HK3872" i="20"/>
  <c r="HL3872" i="20"/>
  <c r="HM3872" i="20"/>
  <c r="HP3872" i="20"/>
  <c r="HQ3872" i="20"/>
  <c r="HJ3872" i="20"/>
  <c r="HM2582" i="20"/>
  <c r="HK2582" i="20"/>
  <c r="HJ2582" i="20"/>
  <c r="HP2582" i="20"/>
  <c r="HQ2582" i="20"/>
  <c r="HL2582" i="20"/>
  <c r="HM260" i="20"/>
  <c r="HJ260" i="20"/>
  <c r="HP260" i="20"/>
  <c r="HL260" i="20"/>
  <c r="HQ260" i="20"/>
  <c r="HK260" i="20"/>
  <c r="HP1625" i="20"/>
  <c r="HJ1625" i="20"/>
  <c r="HQ1625" i="20"/>
  <c r="HL1625" i="20"/>
  <c r="HM1625" i="20"/>
  <c r="HK1625" i="20"/>
  <c r="HK3406" i="20"/>
  <c r="HM3406" i="20"/>
  <c r="HJ3406" i="20"/>
  <c r="HP3406" i="20"/>
  <c r="HL3406" i="20"/>
  <c r="HQ3406" i="20"/>
  <c r="HL42" i="20"/>
  <c r="HM42" i="20"/>
  <c r="HJ42" i="20"/>
  <c r="HP42" i="20"/>
  <c r="HQ42" i="20"/>
  <c r="HK42" i="20"/>
  <c r="HQ297" i="20"/>
  <c r="HP297" i="20"/>
  <c r="HL297" i="20"/>
  <c r="HJ297" i="20"/>
  <c r="HK297" i="20"/>
  <c r="HM297" i="20"/>
  <c r="HP129" i="20"/>
  <c r="HJ129" i="20"/>
  <c r="HK129" i="20"/>
  <c r="HM129" i="20"/>
  <c r="HL129" i="20"/>
  <c r="HQ129" i="20"/>
  <c r="HQ1098" i="20"/>
  <c r="HP1098" i="20"/>
  <c r="HJ1098" i="20"/>
  <c r="HM1098" i="20"/>
  <c r="HL1098" i="20"/>
  <c r="HK1098" i="20"/>
  <c r="HJ3975" i="20"/>
  <c r="HP3975" i="20"/>
  <c r="HQ3975" i="20"/>
  <c r="HL3975" i="20"/>
  <c r="HM3975" i="20"/>
  <c r="HK3975" i="20"/>
  <c r="HQ2224" i="20"/>
  <c r="HP2224" i="20"/>
  <c r="HK2224" i="20"/>
  <c r="HM2224" i="20"/>
  <c r="HL2224" i="20"/>
  <c r="HJ2224" i="20"/>
  <c r="HK3705" i="20"/>
  <c r="HP3705" i="20"/>
  <c r="HQ3705" i="20"/>
  <c r="HM3705" i="20"/>
  <c r="HL3705" i="20"/>
  <c r="HJ3705" i="20"/>
  <c r="HJ69" i="20"/>
  <c r="HQ69" i="20"/>
  <c r="HL69" i="20"/>
  <c r="HK69" i="20"/>
  <c r="HP69" i="20"/>
  <c r="HM69" i="20"/>
  <c r="HL1464" i="20"/>
  <c r="HJ1464" i="20"/>
  <c r="HP1464" i="20"/>
  <c r="HK1464" i="20"/>
  <c r="HM1464" i="20"/>
  <c r="HQ1464" i="20"/>
  <c r="HM1001" i="20"/>
  <c r="HJ1001" i="20"/>
  <c r="HQ1001" i="20"/>
  <c r="HL1001" i="20"/>
  <c r="HP1001" i="20"/>
  <c r="HK1001" i="20"/>
  <c r="HJ157" i="20"/>
  <c r="HL157" i="20"/>
  <c r="HP157" i="20"/>
  <c r="HQ157" i="20"/>
  <c r="HM157" i="20"/>
  <c r="HK157" i="20"/>
  <c r="HQ2831" i="20"/>
  <c r="HL2831" i="20"/>
  <c r="HM2831" i="20"/>
  <c r="HP2831" i="20"/>
  <c r="HJ2831" i="20"/>
  <c r="HK2831" i="20"/>
  <c r="HL2124" i="20"/>
  <c r="HJ2124" i="20"/>
  <c r="HK2124" i="20"/>
  <c r="HQ2124" i="20"/>
  <c r="HP2124" i="20"/>
  <c r="HM2124" i="20"/>
  <c r="HP3211" i="20"/>
  <c r="HK3211" i="20"/>
  <c r="HM3211" i="20"/>
  <c r="HJ3211" i="20"/>
  <c r="HQ3211" i="20"/>
  <c r="HL3211" i="20"/>
  <c r="HL1978" i="20"/>
  <c r="HP1978" i="20"/>
  <c r="HQ1978" i="20"/>
  <c r="HJ1978" i="20"/>
  <c r="HM1978" i="20"/>
  <c r="HK1978" i="20"/>
  <c r="HQ346" i="20"/>
  <c r="HJ346" i="20"/>
  <c r="HM346" i="20"/>
  <c r="HK346" i="20"/>
  <c r="HL346" i="20"/>
  <c r="HP346" i="20"/>
  <c r="HK5" i="20"/>
  <c r="HM5" i="20"/>
  <c r="HP5" i="20"/>
  <c r="HL5" i="20"/>
  <c r="HJ5" i="20"/>
  <c r="HQ5" i="20"/>
  <c r="HQ473" i="20"/>
  <c r="HL473" i="20"/>
  <c r="HK473" i="20"/>
  <c r="HJ473" i="20"/>
  <c r="HP473" i="20"/>
  <c r="HM473" i="20"/>
  <c r="HP34" i="20"/>
  <c r="HL34" i="20"/>
  <c r="HJ34" i="20"/>
  <c r="HK34" i="20"/>
  <c r="HQ34" i="20"/>
  <c r="HM34" i="20"/>
  <c r="HK588" i="20"/>
  <c r="HJ588" i="20"/>
  <c r="HL588" i="20"/>
  <c r="HP588" i="20"/>
  <c r="HM588" i="20"/>
  <c r="HQ588" i="20"/>
  <c r="HQ2286" i="20"/>
  <c r="HJ2286" i="20"/>
  <c r="HL2286" i="20"/>
  <c r="HM2286" i="20"/>
  <c r="HP2286" i="20"/>
  <c r="HK2286" i="20"/>
  <c r="HL2126" i="20"/>
  <c r="HK2126" i="20"/>
  <c r="HJ2126" i="20"/>
  <c r="HM2126" i="20"/>
  <c r="HP2126" i="20"/>
  <c r="HQ2126" i="20"/>
  <c r="HJ2323" i="20"/>
  <c r="HK2323" i="20"/>
  <c r="HM2323" i="20"/>
  <c r="HP2323" i="20"/>
  <c r="HQ2323" i="20"/>
  <c r="HL2323" i="20"/>
  <c r="HL3091" i="20"/>
  <c r="HM3091" i="20"/>
  <c r="HQ3091" i="20"/>
  <c r="HP3091" i="20"/>
  <c r="HJ3091" i="20"/>
  <c r="HK3091" i="20"/>
  <c r="HJ994" i="20"/>
  <c r="HP994" i="20"/>
  <c r="HK994" i="20"/>
  <c r="HQ994" i="20"/>
  <c r="HL994" i="20"/>
  <c r="HM994" i="20"/>
  <c r="HP906" i="20"/>
  <c r="HJ906" i="20"/>
  <c r="HK906" i="20"/>
  <c r="HL906" i="20"/>
  <c r="HM906" i="20"/>
  <c r="HQ906" i="20"/>
  <c r="HJ2939" i="20"/>
  <c r="HQ2939" i="20"/>
  <c r="HK2939" i="20"/>
  <c r="HL2939" i="20"/>
  <c r="HP2939" i="20"/>
  <c r="HM2939" i="20"/>
  <c r="HK1345" i="20"/>
  <c r="HQ1345" i="20"/>
  <c r="HJ1345" i="20"/>
  <c r="HL1345" i="20"/>
  <c r="HP1345" i="20"/>
  <c r="HM1345" i="20"/>
  <c r="HQ3241" i="20"/>
  <c r="HP3241" i="20"/>
  <c r="HL3241" i="20"/>
  <c r="HJ3241" i="20"/>
  <c r="HK3241" i="20"/>
  <c r="HM3241" i="20"/>
  <c r="HP1995" i="20"/>
  <c r="HM1995" i="20"/>
  <c r="HL1995" i="20"/>
  <c r="HQ1995" i="20"/>
  <c r="HK1995" i="20"/>
  <c r="HJ1995" i="20"/>
  <c r="HP3029" i="20"/>
  <c r="HM3029" i="20"/>
  <c r="HL3029" i="20"/>
  <c r="HQ3029" i="20"/>
  <c r="HK3029" i="20"/>
  <c r="HJ3029" i="20"/>
  <c r="HP642" i="20"/>
  <c r="HQ642" i="20"/>
  <c r="HM642" i="20"/>
  <c r="HJ642" i="20"/>
  <c r="HL642" i="20"/>
  <c r="HK642" i="20"/>
  <c r="HJ3728" i="20"/>
  <c r="HK3728" i="20"/>
  <c r="HM3728" i="20"/>
  <c r="HQ3728" i="20"/>
  <c r="HP3728" i="20"/>
  <c r="HL3728" i="20"/>
  <c r="HP1212" i="20"/>
  <c r="HL1212" i="20"/>
  <c r="HM1212" i="20"/>
  <c r="HJ1212" i="20"/>
  <c r="HQ1212" i="20"/>
  <c r="HK1212" i="20"/>
  <c r="HP3666" i="20"/>
  <c r="HQ3666" i="20"/>
  <c r="HJ3666" i="20"/>
  <c r="HM3666" i="20"/>
  <c r="HL3666" i="20"/>
  <c r="HK3666" i="20"/>
  <c r="HK2365" i="20"/>
  <c r="HP2365" i="20"/>
  <c r="HM2365" i="20"/>
  <c r="HJ2365" i="20"/>
  <c r="HL2365" i="20"/>
  <c r="HQ2365" i="20"/>
  <c r="HL3852" i="20"/>
  <c r="HK3852" i="20"/>
  <c r="HQ3852" i="20"/>
  <c r="HP3852" i="20"/>
  <c r="HM3852" i="20"/>
  <c r="HJ3852" i="20"/>
  <c r="HJ1130" i="20"/>
  <c r="HQ1130" i="20"/>
  <c r="HM1130" i="20"/>
  <c r="HP1130" i="20"/>
  <c r="HK1130" i="20"/>
  <c r="HL1130" i="20"/>
  <c r="HK3746" i="20"/>
  <c r="HP3746" i="20"/>
  <c r="HQ3746" i="20"/>
  <c r="HJ3746" i="20"/>
  <c r="HM3746" i="20"/>
  <c r="HL3746" i="20"/>
  <c r="HL3980" i="20"/>
  <c r="HQ3980" i="20"/>
  <c r="HP3980" i="20"/>
  <c r="HJ3980" i="20"/>
  <c r="HM3980" i="20"/>
  <c r="HK3980" i="20"/>
  <c r="HK2195" i="20"/>
  <c r="HL2195" i="20"/>
  <c r="HM2195" i="20"/>
  <c r="HQ2195" i="20"/>
  <c r="HJ2195" i="20"/>
  <c r="HP2195" i="20"/>
  <c r="HM3500" i="20"/>
  <c r="HK3500" i="20"/>
  <c r="HJ3500" i="20"/>
  <c r="HP3500" i="20"/>
  <c r="HQ3500" i="20"/>
  <c r="HL3500" i="20"/>
  <c r="HK265" i="20"/>
  <c r="HL265" i="20"/>
  <c r="HM265" i="20"/>
  <c r="HP265" i="20"/>
  <c r="HQ265" i="20"/>
  <c r="HJ265" i="20"/>
  <c r="HQ3390" i="20"/>
  <c r="HL3390" i="20"/>
  <c r="HK3390" i="20"/>
  <c r="HP3390" i="20"/>
  <c r="HJ3390" i="20"/>
  <c r="HM3390" i="20"/>
  <c r="HQ187" i="20"/>
  <c r="HM187" i="20"/>
  <c r="HK187" i="20"/>
  <c r="HP187" i="20"/>
  <c r="HL187" i="20"/>
  <c r="HJ187" i="20"/>
  <c r="HK3282" i="20"/>
  <c r="HP3282" i="20"/>
  <c r="HM3282" i="20"/>
  <c r="HJ3282" i="20"/>
  <c r="HL3282" i="20"/>
  <c r="HQ3282" i="20"/>
  <c r="HM66" i="20"/>
  <c r="HK66" i="20"/>
  <c r="HL66" i="20"/>
  <c r="HQ66" i="20"/>
  <c r="HJ66" i="20"/>
  <c r="HP66" i="20"/>
  <c r="HQ506" i="20"/>
  <c r="HJ506" i="20"/>
  <c r="HK506" i="20"/>
  <c r="HL506" i="20"/>
  <c r="HM506" i="20"/>
  <c r="HP506" i="20"/>
  <c r="HQ3634" i="20"/>
  <c r="HP3634" i="20"/>
  <c r="HL3634" i="20"/>
  <c r="HJ3634" i="20"/>
  <c r="HM3634" i="20"/>
  <c r="HK3634" i="20"/>
  <c r="HM1908" i="20"/>
  <c r="HJ1908" i="20"/>
  <c r="HL1908" i="20"/>
  <c r="HP1908" i="20"/>
  <c r="HK1908" i="20"/>
  <c r="HQ1908" i="20"/>
  <c r="HL3840" i="20"/>
  <c r="HJ3840" i="20"/>
  <c r="HM3840" i="20"/>
  <c r="HQ3840" i="20"/>
  <c r="HK3840" i="20"/>
  <c r="HP3840" i="20"/>
  <c r="HJ2894" i="20"/>
  <c r="HP2894" i="20"/>
  <c r="HQ2894" i="20"/>
  <c r="HK2894" i="20"/>
  <c r="HL2894" i="20"/>
  <c r="HM2894" i="20"/>
  <c r="HQ3670" i="20"/>
  <c r="HL3670" i="20"/>
  <c r="HM3670" i="20"/>
  <c r="HJ3670" i="20"/>
  <c r="HK3670" i="20"/>
  <c r="HP3670" i="20"/>
  <c r="HM26" i="20"/>
  <c r="HK26" i="20"/>
  <c r="HJ26" i="20"/>
  <c r="HQ26" i="20"/>
  <c r="HP26" i="20"/>
  <c r="HL26" i="20"/>
  <c r="HP313" i="20"/>
  <c r="HL313" i="20"/>
  <c r="HM313" i="20"/>
  <c r="HK313" i="20"/>
  <c r="HQ313" i="20"/>
  <c r="HJ313" i="20"/>
  <c r="HQ2378" i="20"/>
  <c r="HP2378" i="20"/>
  <c r="HM2378" i="20"/>
  <c r="HL2378" i="20"/>
  <c r="HJ2378" i="20"/>
  <c r="HK2378" i="20"/>
  <c r="HJ396" i="20"/>
  <c r="HP396" i="20"/>
  <c r="HK396" i="20"/>
  <c r="HL396" i="20"/>
  <c r="HM396" i="20"/>
  <c r="HQ396" i="20"/>
  <c r="HQ3864" i="20"/>
  <c r="HM3864" i="20"/>
  <c r="HP3864" i="20"/>
  <c r="HK3864" i="20"/>
  <c r="HJ3864" i="20"/>
  <c r="HL3864" i="20"/>
  <c r="HJ1018" i="20"/>
  <c r="HL1018" i="20"/>
  <c r="HP1018" i="20"/>
  <c r="HM1018" i="20"/>
  <c r="HQ1018" i="20"/>
  <c r="HK1018" i="20"/>
  <c r="HJ2551" i="20"/>
  <c r="HL2551" i="20"/>
  <c r="HM2551" i="20"/>
  <c r="HQ2551" i="20"/>
  <c r="HP2551" i="20"/>
  <c r="HK2551" i="20"/>
  <c r="HL2460" i="20"/>
  <c r="HJ2460" i="20"/>
  <c r="HM2460" i="20"/>
  <c r="HK2460" i="20"/>
  <c r="HQ2460" i="20"/>
  <c r="HP2460" i="20"/>
  <c r="HM181" i="20"/>
  <c r="HQ181" i="20"/>
  <c r="HJ181" i="20"/>
  <c r="HP181" i="20"/>
  <c r="HK181" i="20"/>
  <c r="HL181" i="20"/>
  <c r="HQ1514" i="20"/>
  <c r="HL1514" i="20"/>
  <c r="HK1514" i="20"/>
  <c r="HJ1514" i="20"/>
  <c r="HM1514" i="20"/>
  <c r="HP1514" i="20"/>
  <c r="HJ1753" i="20"/>
  <c r="HP1753" i="20"/>
  <c r="HM1753" i="20"/>
  <c r="HK1753" i="20"/>
  <c r="HL1753" i="20"/>
  <c r="HQ1753" i="20"/>
  <c r="HP2076" i="20"/>
  <c r="HL2076" i="20"/>
  <c r="HM2076" i="20"/>
  <c r="HJ2076" i="20"/>
  <c r="HK2076" i="20"/>
  <c r="HQ2076" i="20"/>
  <c r="HQ3195" i="20"/>
  <c r="HK3195" i="20"/>
  <c r="HJ3195" i="20"/>
  <c r="HP3195" i="20"/>
  <c r="HM3195" i="20"/>
  <c r="HL3195" i="20"/>
  <c r="HL3305" i="20"/>
  <c r="HK3305" i="20"/>
  <c r="HQ3305" i="20"/>
  <c r="HM3305" i="20"/>
  <c r="HJ3305" i="20"/>
  <c r="HP3305" i="20"/>
  <c r="HJ1597" i="20"/>
  <c r="HL1597" i="20"/>
  <c r="HP1597" i="20"/>
  <c r="HK1597" i="20"/>
  <c r="HQ1597" i="20"/>
  <c r="HM1597" i="20"/>
  <c r="HP3517" i="20"/>
  <c r="HQ3517" i="20"/>
  <c r="HM3517" i="20"/>
  <c r="HK3517" i="20"/>
  <c r="HL3517" i="20"/>
  <c r="HJ3517" i="20"/>
  <c r="HL2059" i="20"/>
  <c r="HK2059" i="20"/>
  <c r="HJ2059" i="20"/>
  <c r="HQ2059" i="20"/>
  <c r="HP2059" i="20"/>
  <c r="HM2059" i="20"/>
  <c r="HJ3164" i="20"/>
  <c r="HM3164" i="20"/>
  <c r="HQ3164" i="20"/>
  <c r="HL3164" i="20"/>
  <c r="HK3164" i="20"/>
  <c r="HP3164" i="20"/>
  <c r="HJ2798" i="20"/>
  <c r="HP2798" i="20"/>
  <c r="HQ2798" i="20"/>
  <c r="HL2798" i="20"/>
  <c r="HK2798" i="20"/>
  <c r="HM2798" i="20"/>
  <c r="HJ1449" i="20"/>
  <c r="HM1449" i="20"/>
  <c r="HK1449" i="20"/>
  <c r="HL1449" i="20"/>
  <c r="HQ1449" i="20"/>
  <c r="HP1449" i="20"/>
  <c r="HK1741" i="20"/>
  <c r="HQ1741" i="20"/>
  <c r="HL1741" i="20"/>
  <c r="HM1741" i="20"/>
  <c r="HJ1741" i="20"/>
  <c r="HP1741" i="20"/>
  <c r="HK3110" i="20"/>
  <c r="HP3110" i="20"/>
  <c r="HL3110" i="20"/>
  <c r="HQ3110" i="20"/>
  <c r="HM3110" i="20"/>
  <c r="HJ3110" i="20"/>
  <c r="HQ2965" i="20"/>
  <c r="HK2965" i="20"/>
  <c r="HJ2965" i="20"/>
  <c r="HP2965" i="20"/>
  <c r="HL2965" i="20"/>
  <c r="HM2965" i="20"/>
  <c r="HJ1663" i="20"/>
  <c r="HK1663" i="20"/>
  <c r="HP1663" i="20"/>
  <c r="HM1663" i="20"/>
  <c r="HQ1663" i="20"/>
  <c r="HL1663" i="20"/>
  <c r="HM3524" i="20"/>
  <c r="HP3524" i="20"/>
  <c r="HL3524" i="20"/>
  <c r="HK3524" i="20"/>
  <c r="HJ3524" i="20"/>
  <c r="HQ3524" i="20"/>
  <c r="HP2441" i="20"/>
  <c r="HL2441" i="20"/>
  <c r="HM2441" i="20"/>
  <c r="HQ2441" i="20"/>
  <c r="HK2441" i="20"/>
  <c r="HJ2441" i="20"/>
  <c r="HL3990" i="20"/>
  <c r="HK3990" i="20"/>
  <c r="HP3990" i="20"/>
  <c r="HQ3990" i="20"/>
  <c r="HM3990" i="20"/>
  <c r="HJ3990" i="20"/>
  <c r="HQ3966" i="20"/>
  <c r="HP3966" i="20"/>
  <c r="HL3966" i="20"/>
  <c r="HK3966" i="20"/>
  <c r="HM3966" i="20"/>
  <c r="HJ3966" i="20"/>
  <c r="HL3146" i="20"/>
  <c r="HJ3146" i="20"/>
  <c r="HM3146" i="20"/>
  <c r="HQ3146" i="20"/>
  <c r="HK3146" i="20"/>
  <c r="HP3146" i="20"/>
  <c r="HM3422" i="20"/>
  <c r="HK3422" i="20"/>
  <c r="HJ3422" i="20"/>
  <c r="HQ3422" i="20"/>
  <c r="HL3422" i="20"/>
  <c r="HP3422" i="20"/>
  <c r="HK1433" i="20"/>
  <c r="HM1433" i="20"/>
  <c r="HQ1433" i="20"/>
  <c r="HL1433" i="20"/>
  <c r="HJ1433" i="20"/>
  <c r="HP1433" i="20"/>
  <c r="HJ797" i="20"/>
  <c r="HK797" i="20"/>
  <c r="HL797" i="20"/>
  <c r="HQ797" i="20"/>
  <c r="HM797" i="20"/>
  <c r="HP797" i="20"/>
  <c r="HJ3350" i="20"/>
  <c r="HK3350" i="20"/>
  <c r="HQ3350" i="20"/>
  <c r="HP3350" i="20"/>
  <c r="HL3350" i="20"/>
  <c r="HM3350" i="20"/>
  <c r="HQ478" i="20"/>
  <c r="HL478" i="20"/>
  <c r="HP478" i="20"/>
  <c r="HM478" i="20"/>
  <c r="HJ478" i="20"/>
  <c r="HK478" i="20"/>
  <c r="HL2662" i="20"/>
  <c r="HP2662" i="20"/>
  <c r="HQ2662" i="20"/>
  <c r="HJ2662" i="20"/>
  <c r="HM2662" i="20"/>
  <c r="HK2662" i="20"/>
  <c r="HM2960" i="20"/>
  <c r="HL2960" i="20"/>
  <c r="HP2960" i="20"/>
  <c r="HJ2960" i="20"/>
  <c r="HQ2960" i="20"/>
  <c r="HK2960" i="20"/>
  <c r="HQ21" i="20"/>
  <c r="HM21" i="20"/>
  <c r="HK21" i="20"/>
  <c r="HJ21" i="20"/>
  <c r="HL21" i="20"/>
  <c r="HP21" i="20"/>
  <c r="HL864" i="20"/>
  <c r="HK864" i="20"/>
  <c r="HP864" i="20"/>
  <c r="HQ864" i="20"/>
  <c r="HM864" i="20"/>
  <c r="HJ864" i="20"/>
  <c r="HM3300" i="20"/>
  <c r="HK3300" i="20"/>
  <c r="HQ3300" i="20"/>
  <c r="HJ3300" i="20"/>
  <c r="HL3300" i="20"/>
  <c r="HP3300" i="20"/>
  <c r="HL1547" i="20"/>
  <c r="HQ1547" i="20"/>
  <c r="HP1547" i="20"/>
  <c r="HJ1547" i="20"/>
  <c r="HK1547" i="20"/>
  <c r="HM1547" i="20"/>
  <c r="HJ1007" i="20"/>
  <c r="HL1007" i="20"/>
  <c r="HM1007" i="20"/>
  <c r="HP1007" i="20"/>
  <c r="HQ1007" i="20"/>
  <c r="HK1007" i="20"/>
  <c r="HP2708" i="20"/>
  <c r="HM2708" i="20"/>
  <c r="HJ2708" i="20"/>
  <c r="HQ2708" i="20"/>
  <c r="HL2708" i="20"/>
  <c r="HK2708" i="20"/>
  <c r="HK947" i="20"/>
  <c r="HP947" i="20"/>
  <c r="HM947" i="20"/>
  <c r="HQ947" i="20"/>
  <c r="HL947" i="20"/>
  <c r="HJ947" i="20"/>
  <c r="HL765" i="20"/>
  <c r="HM765" i="20"/>
  <c r="HJ765" i="20"/>
  <c r="HP765" i="20"/>
  <c r="HQ765" i="20"/>
  <c r="HK765" i="20"/>
  <c r="HP3074" i="20"/>
  <c r="HL3074" i="20"/>
  <c r="HQ3074" i="20"/>
  <c r="HM3074" i="20"/>
  <c r="HK3074" i="20"/>
  <c r="HJ3074" i="20"/>
  <c r="HK561" i="20"/>
  <c r="HP561" i="20"/>
  <c r="HM561" i="20"/>
  <c r="HJ561" i="20"/>
  <c r="HQ561" i="20"/>
  <c r="HL561" i="20"/>
  <c r="HJ2002" i="20"/>
  <c r="HK2002" i="20"/>
  <c r="HQ2002" i="20"/>
  <c r="HM2002" i="20"/>
  <c r="HP2002" i="20"/>
  <c r="HL2002" i="20"/>
  <c r="HP3325" i="20"/>
  <c r="HJ3325" i="20"/>
  <c r="HQ3325" i="20"/>
  <c r="HK3325" i="20"/>
  <c r="HL3325" i="20"/>
  <c r="HM3325" i="20"/>
  <c r="HJ2677" i="20"/>
  <c r="HQ2677" i="20"/>
  <c r="HP2677" i="20"/>
  <c r="HL2677" i="20"/>
  <c r="HK2677" i="20"/>
  <c r="HM2677" i="20"/>
  <c r="HP2035" i="20"/>
  <c r="HK2035" i="20"/>
  <c r="HQ2035" i="20"/>
  <c r="HM2035" i="20"/>
  <c r="HJ2035" i="20"/>
  <c r="HL2035" i="20"/>
  <c r="HQ2315" i="20"/>
  <c r="HM2315" i="20"/>
  <c r="HP2315" i="20"/>
  <c r="HJ2315" i="20"/>
  <c r="HL2315" i="20"/>
  <c r="HK2315" i="20"/>
  <c r="HJ2297" i="20"/>
  <c r="HQ2297" i="20"/>
  <c r="HK2297" i="20"/>
  <c r="HP2297" i="20"/>
  <c r="HM2297" i="20"/>
  <c r="HL2297" i="20"/>
  <c r="HM1671" i="20"/>
  <c r="HJ1671" i="20"/>
  <c r="HP1671" i="20"/>
  <c r="HL1671" i="20"/>
  <c r="HQ1671" i="20"/>
  <c r="HK1671" i="20"/>
  <c r="HJ2900" i="20"/>
  <c r="HL2900" i="20"/>
  <c r="HQ2900" i="20"/>
  <c r="HK2900" i="20"/>
  <c r="HP2900" i="20"/>
  <c r="HM2900" i="20"/>
  <c r="HL162" i="20"/>
  <c r="HJ162" i="20"/>
  <c r="HQ162" i="20"/>
  <c r="HK162" i="20"/>
  <c r="HP162" i="20"/>
  <c r="HM162" i="20"/>
  <c r="HQ303" i="20"/>
  <c r="HP303" i="20"/>
  <c r="HL303" i="20"/>
  <c r="HK303" i="20"/>
  <c r="HJ303" i="20"/>
  <c r="HM303" i="20"/>
  <c r="HJ2711" i="20"/>
  <c r="HL2711" i="20"/>
  <c r="HK2711" i="20"/>
  <c r="HP2711" i="20"/>
  <c r="HM2711" i="20"/>
  <c r="HQ2711" i="20"/>
  <c r="HM3953" i="20"/>
  <c r="HQ3953" i="20"/>
  <c r="HL3953" i="20"/>
  <c r="HP3953" i="20"/>
  <c r="HK3953" i="20"/>
  <c r="HJ3953" i="20"/>
  <c r="HJ1367" i="20"/>
  <c r="HL1367" i="20"/>
  <c r="HK1367" i="20"/>
  <c r="HP1367" i="20"/>
  <c r="HM1367" i="20"/>
  <c r="HQ1367" i="20"/>
  <c r="HP1187" i="20"/>
  <c r="HQ1187" i="20"/>
  <c r="HM1187" i="20"/>
  <c r="HJ1187" i="20"/>
  <c r="HL1187" i="20"/>
  <c r="HK1187" i="20"/>
  <c r="HJ1678" i="20"/>
  <c r="HQ1678" i="20"/>
  <c r="HL1678" i="20"/>
  <c r="HP1678" i="20"/>
  <c r="HM1678" i="20"/>
  <c r="HK1678" i="20"/>
  <c r="HJ3638" i="20"/>
  <c r="HM3638" i="20"/>
  <c r="HP3638" i="20"/>
  <c r="HL3638" i="20"/>
  <c r="HQ3638" i="20"/>
  <c r="HK3638" i="20"/>
  <c r="HQ3231" i="20"/>
  <c r="HM3231" i="20"/>
  <c r="HL3231" i="20"/>
  <c r="HK3231" i="20"/>
  <c r="HP3231" i="20"/>
  <c r="HJ3231" i="20"/>
  <c r="HL249" i="20"/>
  <c r="HK249" i="20"/>
  <c r="HP249" i="20"/>
  <c r="HJ249" i="20"/>
  <c r="HQ249" i="20"/>
  <c r="HM249" i="20"/>
  <c r="HP1966" i="20"/>
  <c r="HQ1966" i="20"/>
  <c r="HK1966" i="20"/>
  <c r="HM1966" i="20"/>
  <c r="HL1966" i="20"/>
  <c r="HJ1966" i="20"/>
  <c r="HM2151" i="20"/>
  <c r="HQ2151" i="20"/>
  <c r="HL2151" i="20"/>
  <c r="HP2151" i="20"/>
  <c r="HJ2151" i="20"/>
  <c r="HK2151" i="20"/>
  <c r="HM2481" i="20"/>
  <c r="HJ2481" i="20"/>
  <c r="HK2481" i="20"/>
  <c r="HP2481" i="20"/>
  <c r="HL2481" i="20"/>
  <c r="HQ2481" i="20"/>
  <c r="HP1412" i="20"/>
  <c r="HM1412" i="20"/>
  <c r="HL1412" i="20"/>
  <c r="HQ1412" i="20"/>
  <c r="HJ1412" i="20"/>
  <c r="HK1412" i="20"/>
  <c r="HM458" i="20"/>
  <c r="HL458" i="20"/>
  <c r="HP458" i="20"/>
  <c r="HJ458" i="20"/>
  <c r="HK458" i="20"/>
  <c r="HQ458" i="20"/>
  <c r="HQ537" i="20"/>
  <c r="HK537" i="20"/>
  <c r="HM537" i="20"/>
  <c r="HL537" i="20"/>
  <c r="HJ537" i="20"/>
  <c r="HP537" i="20"/>
  <c r="HJ3772" i="20"/>
  <c r="HP3772" i="20"/>
  <c r="HK3772" i="20"/>
  <c r="HQ3772" i="20"/>
  <c r="HM3772" i="20"/>
  <c r="HL3772" i="20"/>
  <c r="HL3002" i="20"/>
  <c r="HQ3002" i="20"/>
  <c r="HP3002" i="20"/>
  <c r="HJ3002" i="20"/>
  <c r="HM3002" i="20"/>
  <c r="HK3002" i="20"/>
  <c r="HP3546" i="20"/>
  <c r="HJ3546" i="20"/>
  <c r="HM3546" i="20"/>
  <c r="HL3546" i="20"/>
  <c r="HQ3546" i="20"/>
  <c r="HK3546" i="20"/>
  <c r="HQ2869" i="20"/>
  <c r="HJ2869" i="20"/>
  <c r="HK2869" i="20"/>
  <c r="HL2869" i="20"/>
  <c r="HM2869" i="20"/>
  <c r="HP2869" i="20"/>
  <c r="HK2357" i="20"/>
  <c r="HJ2357" i="20"/>
  <c r="HQ2357" i="20"/>
  <c r="HP2357" i="20"/>
  <c r="HL2357" i="20"/>
  <c r="HM2357" i="20"/>
  <c r="HM2235" i="20"/>
  <c r="HK2235" i="20"/>
  <c r="HQ2235" i="20"/>
  <c r="HL2235" i="20"/>
  <c r="HP2235" i="20"/>
  <c r="HJ2235" i="20"/>
  <c r="HQ2513" i="20"/>
  <c r="HJ2513" i="20"/>
  <c r="HM2513" i="20"/>
  <c r="HP2513" i="20"/>
  <c r="HL2513" i="20"/>
  <c r="HK2513" i="20"/>
  <c r="HQ3354" i="20"/>
  <c r="HP3354" i="20"/>
  <c r="HM3354" i="20"/>
  <c r="HL3354" i="20"/>
  <c r="HJ3354" i="20"/>
  <c r="HK3354" i="20"/>
  <c r="HJ629" i="20"/>
  <c r="HP629" i="20"/>
  <c r="HK629" i="20"/>
  <c r="HL629" i="20"/>
  <c r="HQ629" i="20"/>
  <c r="HM629" i="20"/>
  <c r="HL2472" i="20"/>
  <c r="HP2472" i="20"/>
  <c r="HK2472" i="20"/>
  <c r="HM2472" i="20"/>
  <c r="HJ2472" i="20"/>
  <c r="HQ2472" i="20"/>
  <c r="HJ2316" i="20"/>
  <c r="HQ2316" i="20"/>
  <c r="HK2316" i="20"/>
  <c r="HL2316" i="20"/>
  <c r="HM2316" i="20"/>
  <c r="HP2316" i="20"/>
  <c r="HQ2269" i="20"/>
  <c r="HP2269" i="20"/>
  <c r="HK2269" i="20"/>
  <c r="HM2269" i="20"/>
  <c r="HJ2269" i="20"/>
  <c r="HL2269" i="20"/>
  <c r="HM1656" i="20"/>
  <c r="HL1656" i="20"/>
  <c r="HQ1656" i="20"/>
  <c r="HJ1656" i="20"/>
  <c r="HP1656" i="20"/>
  <c r="HK1656" i="20"/>
  <c r="HJ406" i="20"/>
  <c r="HM406" i="20"/>
  <c r="HP406" i="20"/>
  <c r="HL406" i="20"/>
  <c r="HK406" i="20"/>
  <c r="HQ406" i="20"/>
  <c r="HK849" i="20"/>
  <c r="HQ849" i="20"/>
  <c r="HP849" i="20"/>
  <c r="HM849" i="20"/>
  <c r="HL849" i="20"/>
  <c r="HJ849" i="20"/>
  <c r="HL1682" i="20"/>
  <c r="HP1682" i="20"/>
  <c r="HK1682" i="20"/>
  <c r="HQ1682" i="20"/>
  <c r="HM1682" i="20"/>
  <c r="HJ1682" i="20"/>
  <c r="HP2034" i="20"/>
  <c r="HQ2034" i="20"/>
  <c r="HM2034" i="20"/>
  <c r="HK2034" i="20"/>
  <c r="HJ2034" i="20"/>
  <c r="HL2034" i="20"/>
  <c r="HM3067" i="20"/>
  <c r="HQ3067" i="20"/>
  <c r="HK3067" i="20"/>
  <c r="HJ3067" i="20"/>
  <c r="HP3067" i="20"/>
  <c r="HL3067" i="20"/>
  <c r="HM3617" i="20"/>
  <c r="HK3617" i="20"/>
  <c r="HJ3617" i="20"/>
  <c r="HP3617" i="20"/>
  <c r="HL3617" i="20"/>
  <c r="HQ3617" i="20"/>
  <c r="HL148" i="20"/>
  <c r="HP148" i="20"/>
  <c r="HK148" i="20"/>
  <c r="HM148" i="20"/>
  <c r="HQ148" i="20"/>
  <c r="HJ148" i="20"/>
  <c r="HQ1105" i="20"/>
  <c r="HJ1105" i="20"/>
  <c r="HK1105" i="20"/>
  <c r="HP1105" i="20"/>
  <c r="HM1105" i="20"/>
  <c r="HL1105" i="20"/>
  <c r="HK3529" i="20"/>
  <c r="HQ3529" i="20"/>
  <c r="HL3529" i="20"/>
  <c r="HJ3529" i="20"/>
  <c r="HP3529" i="20"/>
  <c r="HM3529" i="20"/>
  <c r="HK3216" i="20"/>
  <c r="HL3216" i="20"/>
  <c r="HP3216" i="20"/>
  <c r="HJ3216" i="20"/>
  <c r="HM3216" i="20"/>
  <c r="HQ3216" i="20"/>
  <c r="HQ3942" i="20"/>
  <c r="HK3942" i="20"/>
  <c r="HL3942" i="20"/>
  <c r="HJ3942" i="20"/>
  <c r="HM3942" i="20"/>
  <c r="HP3942" i="20"/>
  <c r="HL742" i="20"/>
  <c r="HK742" i="20"/>
  <c r="HQ742" i="20"/>
  <c r="HM742" i="20"/>
  <c r="HJ742" i="20"/>
  <c r="HP742" i="20"/>
  <c r="HP3621" i="20"/>
  <c r="HM3621" i="20"/>
  <c r="HK3621" i="20"/>
  <c r="HQ3621" i="20"/>
  <c r="HJ3621" i="20"/>
  <c r="HL3621" i="20"/>
  <c r="HQ1996" i="20"/>
  <c r="HL1996" i="20"/>
  <c r="HM1996" i="20"/>
  <c r="HP1996" i="20"/>
  <c r="HK1996" i="20"/>
  <c r="HJ1996" i="20"/>
  <c r="HM757" i="20"/>
  <c r="HQ757" i="20"/>
  <c r="HL757" i="20"/>
  <c r="HJ757" i="20"/>
  <c r="HK757" i="20"/>
  <c r="HP757" i="20"/>
  <c r="HL1957" i="20"/>
  <c r="HJ1957" i="20"/>
  <c r="HP1957" i="20"/>
  <c r="HK1957" i="20"/>
  <c r="HQ1957" i="20"/>
  <c r="HM1957" i="20"/>
  <c r="HP3595" i="20"/>
  <c r="HK3595" i="20"/>
  <c r="HJ3595" i="20"/>
  <c r="HM3595" i="20"/>
  <c r="HL3595" i="20"/>
  <c r="HQ3595" i="20"/>
  <c r="HJ1131" i="20"/>
  <c r="HL1131" i="20"/>
  <c r="HM1131" i="20"/>
  <c r="HQ1131" i="20"/>
  <c r="HP1131" i="20"/>
  <c r="HK1131" i="20"/>
  <c r="HK3161" i="20"/>
  <c r="HP3161" i="20"/>
  <c r="HJ3161" i="20"/>
  <c r="HM3161" i="20"/>
  <c r="HQ3161" i="20"/>
  <c r="HL3161" i="20"/>
  <c r="HM1343" i="20"/>
  <c r="HK1343" i="20"/>
  <c r="HJ1343" i="20"/>
  <c r="HP1343" i="20"/>
  <c r="HQ1343" i="20"/>
  <c r="HL1343" i="20"/>
  <c r="HP379" i="20"/>
  <c r="HQ379" i="20"/>
  <c r="HK379" i="20"/>
  <c r="HM379" i="20"/>
  <c r="HJ379" i="20"/>
  <c r="HL379" i="20"/>
  <c r="HQ923" i="20"/>
  <c r="HJ923" i="20"/>
  <c r="HP923" i="20"/>
  <c r="HM923" i="20"/>
  <c r="HK923" i="20"/>
  <c r="HL923" i="20"/>
  <c r="HL2144" i="20"/>
  <c r="HM2144" i="20"/>
  <c r="HQ2144" i="20"/>
  <c r="HJ2144" i="20"/>
  <c r="HK2144" i="20"/>
  <c r="HP2144" i="20"/>
  <c r="HK2892" i="20"/>
  <c r="HQ2892" i="20"/>
  <c r="HJ2892" i="20"/>
  <c r="HM2892" i="20"/>
  <c r="HP2892" i="20"/>
  <c r="HL2892" i="20"/>
  <c r="HP1209" i="20"/>
  <c r="HQ1209" i="20"/>
  <c r="HL1209" i="20"/>
  <c r="HK1209" i="20"/>
  <c r="HM1209" i="20"/>
  <c r="HJ1209" i="20"/>
  <c r="HL3127" i="20"/>
  <c r="HM3127" i="20"/>
  <c r="HQ3127" i="20"/>
  <c r="HP3127" i="20"/>
  <c r="HJ3127" i="20"/>
  <c r="HK3127" i="20"/>
  <c r="HQ1499" i="20"/>
  <c r="HL1499" i="20"/>
  <c r="HP1499" i="20"/>
  <c r="HJ1499" i="20"/>
  <c r="HM1499" i="20"/>
  <c r="HK1499" i="20"/>
  <c r="HP706" i="20"/>
  <c r="HM706" i="20"/>
  <c r="HQ706" i="20"/>
  <c r="HJ706" i="20"/>
  <c r="HL706" i="20"/>
  <c r="HK706" i="20"/>
  <c r="HL683" i="20"/>
  <c r="HJ683" i="20"/>
  <c r="HQ683" i="20"/>
  <c r="HM683" i="20"/>
  <c r="HK683" i="20"/>
  <c r="HP683" i="20"/>
  <c r="HK3347" i="20"/>
  <c r="HM3347" i="20"/>
  <c r="HJ3347" i="20"/>
  <c r="HL3347" i="20"/>
  <c r="HP3347" i="20"/>
  <c r="HQ3347" i="20"/>
  <c r="HK585" i="20"/>
  <c r="HM585" i="20"/>
  <c r="HQ585" i="20"/>
  <c r="HP585" i="20"/>
  <c r="HJ585" i="20"/>
  <c r="HL585" i="20"/>
  <c r="HQ3684" i="20"/>
  <c r="HP3684" i="20"/>
  <c r="HK3684" i="20"/>
  <c r="HJ3684" i="20"/>
  <c r="HL3684" i="20"/>
  <c r="HM3684" i="20"/>
  <c r="HK3326" i="20"/>
  <c r="HQ3326" i="20"/>
  <c r="HP3326" i="20"/>
  <c r="HM3326" i="20"/>
  <c r="HL3326" i="20"/>
  <c r="HJ3326" i="20"/>
  <c r="HQ664" i="20"/>
  <c r="HK664" i="20"/>
  <c r="HL664" i="20"/>
  <c r="HP664" i="20"/>
  <c r="HJ664" i="20"/>
  <c r="HM664" i="20"/>
  <c r="HL2296" i="20"/>
  <c r="HQ2296" i="20"/>
  <c r="HM2296" i="20"/>
  <c r="HK2296" i="20"/>
  <c r="HP2296" i="20"/>
  <c r="HJ2296" i="20"/>
  <c r="HQ1290" i="20"/>
  <c r="HP1290" i="20"/>
  <c r="HM1290" i="20"/>
  <c r="HK1290" i="20"/>
  <c r="HJ1290" i="20"/>
  <c r="HL1290" i="20"/>
  <c r="HL1686" i="20"/>
  <c r="HP1686" i="20"/>
  <c r="HK1686" i="20"/>
  <c r="HM1686" i="20"/>
  <c r="HJ1686" i="20"/>
  <c r="HQ1686" i="20"/>
  <c r="HP1651" i="20"/>
  <c r="HJ1651" i="20"/>
  <c r="HM1651" i="20"/>
  <c r="HQ1651" i="20"/>
  <c r="HK1651" i="20"/>
  <c r="HL1651" i="20"/>
  <c r="HJ2812" i="20"/>
  <c r="HL2812" i="20"/>
  <c r="HQ2812" i="20"/>
  <c r="HM2812" i="20"/>
  <c r="HP2812" i="20"/>
  <c r="HK2812" i="20"/>
  <c r="HQ2267" i="20"/>
  <c r="HL2267" i="20"/>
  <c r="HJ2267" i="20"/>
  <c r="HP2267" i="20"/>
  <c r="HM2267" i="20"/>
  <c r="HK2267" i="20"/>
  <c r="HJ340" i="20"/>
  <c r="HM340" i="20"/>
  <c r="HK340" i="20"/>
  <c r="HL340" i="20"/>
  <c r="HQ340" i="20"/>
  <c r="HP340" i="20"/>
  <c r="HM2108" i="20"/>
  <c r="HP2108" i="20"/>
  <c r="HK2108" i="20"/>
  <c r="HJ2108" i="20"/>
  <c r="HL2108" i="20"/>
  <c r="HQ2108" i="20"/>
  <c r="HL363" i="20"/>
  <c r="HJ363" i="20"/>
  <c r="HQ363" i="20"/>
  <c r="HP363" i="20"/>
  <c r="HM363" i="20"/>
  <c r="HK363" i="20"/>
  <c r="HM1445" i="20"/>
  <c r="HL1445" i="20"/>
  <c r="HK1445" i="20"/>
  <c r="HP1445" i="20"/>
  <c r="HJ1445" i="20"/>
  <c r="HQ1445" i="20"/>
  <c r="HM3866" i="20"/>
  <c r="HP3866" i="20"/>
  <c r="HQ3866" i="20"/>
  <c r="HK3866" i="20"/>
  <c r="HL3866" i="20"/>
  <c r="HJ3866" i="20"/>
  <c r="HM375" i="20"/>
  <c r="HQ375" i="20"/>
  <c r="HL375" i="20"/>
  <c r="HP375" i="20"/>
  <c r="HJ375" i="20"/>
  <c r="HK375" i="20"/>
  <c r="HQ957" i="20"/>
  <c r="HJ957" i="20"/>
  <c r="HM957" i="20"/>
  <c r="HK957" i="20"/>
  <c r="HP957" i="20"/>
  <c r="HL957" i="20"/>
  <c r="HJ2149" i="20"/>
  <c r="HQ2149" i="20"/>
  <c r="HP2149" i="20"/>
  <c r="HM2149" i="20"/>
  <c r="HL2149" i="20"/>
  <c r="HK2149" i="20"/>
  <c r="HM237" i="20"/>
  <c r="HK237" i="20"/>
  <c r="HQ237" i="20"/>
  <c r="HJ237" i="20"/>
  <c r="HL237" i="20"/>
  <c r="HP237" i="20"/>
  <c r="HL581" i="20"/>
  <c r="HK581" i="20"/>
  <c r="HM581" i="20"/>
  <c r="HJ581" i="20"/>
  <c r="HP581" i="20"/>
  <c r="HQ581" i="20"/>
  <c r="HK1722" i="20"/>
  <c r="HM1722" i="20"/>
  <c r="HJ1722" i="20"/>
  <c r="HL1722" i="20"/>
  <c r="HQ1722" i="20"/>
  <c r="HP1722" i="20"/>
  <c r="HK468" i="20"/>
  <c r="HM468" i="20"/>
  <c r="HL468" i="20"/>
  <c r="HQ468" i="20"/>
  <c r="HP468" i="20"/>
  <c r="HJ468" i="20"/>
  <c r="HQ3593" i="20"/>
  <c r="HM3593" i="20"/>
  <c r="HK3593" i="20"/>
  <c r="HL3593" i="20"/>
  <c r="HP3593" i="20"/>
  <c r="HJ3593" i="20"/>
  <c r="HQ3586" i="20"/>
  <c r="HP3586" i="20"/>
  <c r="HM3586" i="20"/>
  <c r="HL3586" i="20"/>
  <c r="HK3586" i="20"/>
  <c r="HJ3586" i="20"/>
  <c r="HM1173" i="20"/>
  <c r="HK1173" i="20"/>
  <c r="HQ1173" i="20"/>
  <c r="HJ1173" i="20"/>
  <c r="HP1173" i="20"/>
  <c r="HL1173" i="20"/>
  <c r="HM2610" i="20"/>
  <c r="HL2610" i="20"/>
  <c r="HK2610" i="20"/>
  <c r="HQ2610" i="20"/>
  <c r="HJ2610" i="20"/>
  <c r="HP2610" i="20"/>
  <c r="HP2535" i="20"/>
  <c r="HJ2535" i="20"/>
  <c r="HM2535" i="20"/>
  <c r="HL2535" i="20"/>
  <c r="HQ2535" i="20"/>
  <c r="HK2535" i="20"/>
  <c r="HK544" i="20"/>
  <c r="HP544" i="20"/>
  <c r="HQ544" i="20"/>
  <c r="HJ544" i="20"/>
  <c r="HL544" i="20"/>
  <c r="HM544" i="20"/>
  <c r="HQ1819" i="20"/>
  <c r="HJ1819" i="20"/>
  <c r="HP1819" i="20"/>
  <c r="HM1819" i="20"/>
  <c r="HK1819" i="20"/>
  <c r="HL1819" i="20"/>
  <c r="HL2369" i="20"/>
  <c r="HQ2369" i="20"/>
  <c r="HM2369" i="20"/>
  <c r="HP2369" i="20"/>
  <c r="HK2369" i="20"/>
  <c r="HJ2369" i="20"/>
  <c r="HM1319" i="20"/>
  <c r="HP1319" i="20"/>
  <c r="HJ1319" i="20"/>
  <c r="HQ1319" i="20"/>
  <c r="HL1319" i="20"/>
  <c r="HK1319" i="20"/>
  <c r="HL1144" i="20"/>
  <c r="HK1144" i="20"/>
  <c r="HQ1144" i="20"/>
  <c r="HP1144" i="20"/>
  <c r="HM1144" i="20"/>
  <c r="HJ1144" i="20"/>
  <c r="HQ3365" i="20"/>
  <c r="HK3365" i="20"/>
  <c r="HP3365" i="20"/>
  <c r="HL3365" i="20"/>
  <c r="HJ3365" i="20"/>
  <c r="HM3365" i="20"/>
  <c r="HQ2863" i="20"/>
  <c r="HM2863" i="20"/>
  <c r="HK2863" i="20"/>
  <c r="HP2863" i="20"/>
  <c r="HL2863" i="20"/>
  <c r="HJ2863" i="20"/>
  <c r="HP1976" i="20"/>
  <c r="HK1976" i="20"/>
  <c r="HM1976" i="20"/>
  <c r="HJ1976" i="20"/>
  <c r="HL1976" i="20"/>
  <c r="HQ1976" i="20"/>
  <c r="HQ10" i="20"/>
  <c r="HL10" i="20"/>
  <c r="HK10" i="20"/>
  <c r="HP10" i="20"/>
  <c r="HJ10" i="20"/>
  <c r="HM10" i="20"/>
  <c r="HJ370" i="20"/>
  <c r="HP370" i="20"/>
  <c r="HM370" i="20"/>
  <c r="HL370" i="20"/>
  <c r="HK370" i="20"/>
  <c r="HQ370" i="20"/>
  <c r="HK2560" i="20"/>
  <c r="HQ2560" i="20"/>
  <c r="HL2560" i="20"/>
  <c r="HJ2560" i="20"/>
  <c r="HM2560" i="20"/>
  <c r="HP2560" i="20"/>
  <c r="HJ3885" i="20"/>
  <c r="HK3885" i="20"/>
  <c r="HL3885" i="20"/>
  <c r="HP3885" i="20"/>
  <c r="HM3885" i="20"/>
  <c r="HQ3885" i="20"/>
  <c r="HP2509" i="20"/>
  <c r="HM2509" i="20"/>
  <c r="HJ2509" i="20"/>
  <c r="HL2509" i="20"/>
  <c r="HQ2509" i="20"/>
  <c r="HK2509" i="20"/>
  <c r="HQ2030" i="20"/>
  <c r="HP2030" i="20"/>
  <c r="HK2030" i="20"/>
  <c r="HM2030" i="20"/>
  <c r="HJ2030" i="20"/>
  <c r="HL2030" i="20"/>
  <c r="HK1348" i="20"/>
  <c r="HJ1348" i="20"/>
  <c r="HQ1348" i="20"/>
  <c r="HM1348" i="20"/>
  <c r="HP1348" i="20"/>
  <c r="HL1348" i="20"/>
  <c r="HP3658" i="20"/>
  <c r="HM3658" i="20"/>
  <c r="HL3658" i="20"/>
  <c r="HK3658" i="20"/>
  <c r="HJ3658" i="20"/>
  <c r="HQ3658" i="20"/>
  <c r="HL520" i="20"/>
  <c r="HM520" i="20"/>
  <c r="HP520" i="20"/>
  <c r="HJ520" i="20"/>
  <c r="HK520" i="20"/>
  <c r="HQ520" i="20"/>
  <c r="HK1317" i="20"/>
  <c r="HQ1317" i="20"/>
  <c r="HM1317" i="20"/>
  <c r="HL1317" i="20"/>
  <c r="HJ1317" i="20"/>
  <c r="HP1317" i="20"/>
  <c r="HJ2095" i="20"/>
  <c r="HM2095" i="20"/>
  <c r="HL2095" i="20"/>
  <c r="HQ2095" i="20"/>
  <c r="HK2095" i="20"/>
  <c r="HP2095" i="20"/>
  <c r="HL2348" i="20"/>
  <c r="HJ2348" i="20"/>
  <c r="HM2348" i="20"/>
  <c r="HP2348" i="20"/>
  <c r="HK2348" i="20"/>
  <c r="HQ2348" i="20"/>
  <c r="HP1850" i="20"/>
  <c r="HM1850" i="20"/>
  <c r="HJ1850" i="20"/>
  <c r="HQ1850" i="20"/>
  <c r="HK1850" i="20"/>
  <c r="HL1850" i="20"/>
  <c r="HP2211" i="20"/>
  <c r="HQ2211" i="20"/>
  <c r="HK2211" i="20"/>
  <c r="HL2211" i="20"/>
  <c r="HJ2211" i="20"/>
  <c r="HM2211" i="20"/>
  <c r="HL461" i="20"/>
  <c r="HK461" i="20"/>
  <c r="HP461" i="20"/>
  <c r="HJ461" i="20"/>
  <c r="HQ461" i="20"/>
  <c r="HM461" i="20"/>
  <c r="HP3784" i="20"/>
  <c r="HK3784" i="20"/>
  <c r="HJ3784" i="20"/>
  <c r="HM3784" i="20"/>
  <c r="HQ3784" i="20"/>
  <c r="HL3784" i="20"/>
  <c r="HK3156" i="20"/>
  <c r="HP3156" i="20"/>
  <c r="HL3156" i="20"/>
  <c r="HM3156" i="20"/>
  <c r="HJ3156" i="20"/>
  <c r="HQ3156" i="20"/>
  <c r="HM2184" i="20"/>
  <c r="HL2184" i="20"/>
  <c r="HK2184" i="20"/>
  <c r="HP2184" i="20"/>
  <c r="HJ2184" i="20"/>
  <c r="HQ2184" i="20"/>
  <c r="HM1384" i="20"/>
  <c r="HJ1384" i="20"/>
  <c r="HL1384" i="20"/>
  <c r="HP1384" i="20"/>
  <c r="HQ1384" i="20"/>
  <c r="HK1384" i="20"/>
  <c r="HQ128" i="20"/>
  <c r="HM128" i="20"/>
  <c r="HP128" i="20"/>
  <c r="HJ128" i="20"/>
  <c r="HL128" i="20"/>
  <c r="HK128" i="20"/>
  <c r="HP1509" i="20"/>
  <c r="HQ1509" i="20"/>
  <c r="HJ1509" i="20"/>
  <c r="HM1509" i="20"/>
  <c r="HK1509" i="20"/>
  <c r="HL1509" i="20"/>
  <c r="HK3452" i="20"/>
  <c r="HJ3452" i="20"/>
  <c r="HP3452" i="20"/>
  <c r="HL3452" i="20"/>
  <c r="HQ3452" i="20"/>
  <c r="HM3452" i="20"/>
  <c r="HJ1166" i="20"/>
  <c r="HM1166" i="20"/>
  <c r="HQ1166" i="20"/>
  <c r="HL1166" i="20"/>
  <c r="HP1166" i="20"/>
  <c r="HK1166" i="20"/>
  <c r="HM2987" i="20"/>
  <c r="HQ2987" i="20"/>
  <c r="HK2987" i="20"/>
  <c r="HJ2987" i="20"/>
  <c r="HP2987" i="20"/>
  <c r="HL2987" i="20"/>
  <c r="HJ2342" i="20"/>
  <c r="HP2342" i="20"/>
  <c r="HM2342" i="20"/>
  <c r="HL2342" i="20"/>
  <c r="HQ2342" i="20"/>
  <c r="HK2342" i="20"/>
  <c r="HL500" i="20"/>
  <c r="HK500" i="20"/>
  <c r="HQ500" i="20"/>
  <c r="HJ500" i="20"/>
  <c r="HM500" i="20"/>
  <c r="HP500" i="20"/>
  <c r="HJ3635" i="20"/>
  <c r="HM3635" i="20"/>
  <c r="HQ3635" i="20"/>
  <c r="HK3635" i="20"/>
  <c r="HL3635" i="20"/>
  <c r="HP3635" i="20"/>
  <c r="HK299" i="20"/>
  <c r="HJ299" i="20"/>
  <c r="HQ299" i="20"/>
  <c r="HM299" i="20"/>
  <c r="HL299" i="20"/>
  <c r="HP299" i="20"/>
  <c r="HP2785" i="20"/>
  <c r="HL2785" i="20"/>
  <c r="HK2785" i="20"/>
  <c r="HJ2785" i="20"/>
  <c r="HM2785" i="20"/>
  <c r="HQ2785" i="20"/>
  <c r="HQ378" i="20"/>
  <c r="HJ378" i="20"/>
  <c r="HK378" i="20"/>
  <c r="HL378" i="20"/>
  <c r="HM378" i="20"/>
  <c r="HP378" i="20"/>
  <c r="HQ2929" i="20"/>
  <c r="HL2929" i="20"/>
  <c r="HM2929" i="20"/>
  <c r="HP2929" i="20"/>
  <c r="HJ2929" i="20"/>
  <c r="HK2929" i="20"/>
  <c r="HJ1242" i="20"/>
  <c r="HP1242" i="20"/>
  <c r="HK1242" i="20"/>
  <c r="HQ1242" i="20"/>
  <c r="HL1242" i="20"/>
  <c r="HM1242" i="20"/>
  <c r="HK339" i="20"/>
  <c r="HQ339" i="20"/>
  <c r="HP339" i="20"/>
  <c r="HJ339" i="20"/>
  <c r="HM339" i="20"/>
  <c r="HL339" i="20"/>
  <c r="HJ2967" i="20"/>
  <c r="HP2967" i="20"/>
  <c r="HM2967" i="20"/>
  <c r="HQ2967" i="20"/>
  <c r="HL2967" i="20"/>
  <c r="HK2967" i="20"/>
  <c r="HM2972" i="20"/>
  <c r="HK2972" i="20"/>
  <c r="HQ2972" i="20"/>
  <c r="HJ2972" i="20"/>
  <c r="HL2972" i="20"/>
  <c r="HP2972" i="20"/>
  <c r="HL2037" i="20"/>
  <c r="HP2037" i="20"/>
  <c r="HM2037" i="20"/>
  <c r="HK2037" i="20"/>
  <c r="HJ2037" i="20"/>
  <c r="HQ2037" i="20"/>
  <c r="HJ871" i="20"/>
  <c r="HK871" i="20"/>
  <c r="HM871" i="20"/>
  <c r="HL871" i="20"/>
  <c r="HQ871" i="20"/>
  <c r="HP871" i="20"/>
  <c r="HP3553" i="20"/>
  <c r="HK3553" i="20"/>
  <c r="HJ3553" i="20"/>
  <c r="HM3553" i="20"/>
  <c r="HL3553" i="20"/>
  <c r="HQ3553" i="20"/>
  <c r="HJ2647" i="20"/>
  <c r="HM2647" i="20"/>
  <c r="HQ2647" i="20"/>
  <c r="HL2647" i="20"/>
  <c r="HK2647" i="20"/>
  <c r="HP2647" i="20"/>
  <c r="HL2942" i="20"/>
  <c r="HP2942" i="20"/>
  <c r="HM2942" i="20"/>
  <c r="HJ2942" i="20"/>
  <c r="HK2942" i="20"/>
  <c r="HQ2942" i="20"/>
  <c r="HL3868" i="20"/>
  <c r="HP3868" i="20"/>
  <c r="HM3868" i="20"/>
  <c r="HJ3868" i="20"/>
  <c r="HQ3868" i="20"/>
  <c r="HK3868" i="20"/>
  <c r="HP1281" i="20"/>
  <c r="HK1281" i="20"/>
  <c r="HL1281" i="20"/>
  <c r="HM1281" i="20"/>
  <c r="HQ1281" i="20"/>
  <c r="HJ1281" i="20"/>
  <c r="HK3388" i="20"/>
  <c r="HQ3388" i="20"/>
  <c r="HM3388" i="20"/>
  <c r="HL3388" i="20"/>
  <c r="HJ3388" i="20"/>
  <c r="HP3388" i="20"/>
  <c r="HK332" i="20"/>
  <c r="HQ332" i="20"/>
  <c r="HL332" i="20"/>
  <c r="HP332" i="20"/>
  <c r="HM332" i="20"/>
  <c r="HJ332" i="20"/>
  <c r="HM1474" i="20"/>
  <c r="HK1474" i="20"/>
  <c r="HP1474" i="20"/>
  <c r="HJ1474" i="20"/>
  <c r="HQ1474" i="20"/>
  <c r="HL1474" i="20"/>
  <c r="HP2725" i="20"/>
  <c r="HM2725" i="20"/>
  <c r="HK2725" i="20"/>
  <c r="HL2725" i="20"/>
  <c r="HQ2725" i="20"/>
  <c r="HJ2725" i="20"/>
  <c r="HJ828" i="20"/>
  <c r="HK828" i="20"/>
  <c r="HQ828" i="20"/>
  <c r="HL828" i="20"/>
  <c r="HP828" i="20"/>
  <c r="HM828" i="20"/>
  <c r="HK779" i="20"/>
  <c r="HL779" i="20"/>
  <c r="HM779" i="20"/>
  <c r="HJ779" i="20"/>
  <c r="HQ779" i="20"/>
  <c r="HP779" i="20"/>
  <c r="HJ2165" i="20"/>
  <c r="HL2165" i="20"/>
  <c r="HM2165" i="20"/>
  <c r="HP2165" i="20"/>
  <c r="HQ2165" i="20"/>
  <c r="HK2165" i="20"/>
  <c r="HM382" i="20"/>
  <c r="HQ382" i="20"/>
  <c r="HP382" i="20"/>
  <c r="HK382" i="20"/>
  <c r="HJ382" i="20"/>
  <c r="HL382" i="20"/>
  <c r="HM1771" i="20"/>
  <c r="HL1771" i="20"/>
  <c r="HK1771" i="20"/>
  <c r="HQ1771" i="20"/>
  <c r="HJ1771" i="20"/>
  <c r="HP1771" i="20"/>
  <c r="HQ3040" i="20"/>
  <c r="HK3040" i="20"/>
  <c r="HP3040" i="20"/>
  <c r="HJ3040" i="20"/>
  <c r="HL3040" i="20"/>
  <c r="HM3040" i="20"/>
  <c r="HL2085" i="20"/>
  <c r="HP2085" i="20"/>
  <c r="HQ2085" i="20"/>
  <c r="HJ2085" i="20"/>
  <c r="HM2085" i="20"/>
  <c r="HK2085" i="20"/>
  <c r="HP3938" i="20"/>
  <c r="HQ3938" i="20"/>
  <c r="HL3938" i="20"/>
  <c r="HM3938" i="20"/>
  <c r="HJ3938" i="20"/>
  <c r="HK3938" i="20"/>
  <c r="HP3229" i="20"/>
  <c r="HQ3229" i="20"/>
  <c r="HK3229" i="20"/>
  <c r="HM3229" i="20"/>
  <c r="HL3229" i="20"/>
  <c r="HJ3229" i="20"/>
  <c r="HQ3956" i="20"/>
  <c r="HK3956" i="20"/>
  <c r="HJ3956" i="20"/>
  <c r="HP3956" i="20"/>
  <c r="HL3956" i="20"/>
  <c r="HM3956" i="20"/>
  <c r="HP2821" i="20"/>
  <c r="HL2821" i="20"/>
  <c r="HJ2821" i="20"/>
  <c r="HQ2821" i="20"/>
  <c r="HM2821" i="20"/>
  <c r="HK2821" i="20"/>
  <c r="HL2082" i="20"/>
  <c r="HK2082" i="20"/>
  <c r="HP2082" i="20"/>
  <c r="HJ2082" i="20"/>
  <c r="HQ2082" i="20"/>
  <c r="HM2082" i="20"/>
  <c r="HQ1564" i="20"/>
  <c r="HL1564" i="20"/>
  <c r="HK1564" i="20"/>
  <c r="HJ1564" i="20"/>
  <c r="HM1564" i="20"/>
  <c r="HP1564" i="20"/>
  <c r="HQ227" i="20"/>
  <c r="HM227" i="20"/>
  <c r="HL227" i="20"/>
  <c r="HP227" i="20"/>
  <c r="HJ227" i="20"/>
  <c r="HK227" i="20"/>
  <c r="HK1549" i="20"/>
  <c r="HP1549" i="20"/>
  <c r="HL1549" i="20"/>
  <c r="HQ1549" i="20"/>
  <c r="HJ1549" i="20"/>
  <c r="HM1549" i="20"/>
  <c r="HL3912" i="20"/>
  <c r="HJ3912" i="20"/>
  <c r="HM3912" i="20"/>
  <c r="HK3912" i="20"/>
  <c r="HQ3912" i="20"/>
  <c r="HP3912" i="20"/>
  <c r="HJ1797" i="20"/>
  <c r="HL1797" i="20"/>
  <c r="HM1797" i="20"/>
  <c r="HK1797" i="20"/>
  <c r="HQ1797" i="20"/>
  <c r="HP1797" i="20"/>
  <c r="HK2083" i="20"/>
  <c r="HM2083" i="20"/>
  <c r="HP2083" i="20"/>
  <c r="HQ2083" i="20"/>
  <c r="HJ2083" i="20"/>
  <c r="HL2083" i="20"/>
  <c r="HL2328" i="20"/>
  <c r="HM2328" i="20"/>
  <c r="HQ2328" i="20"/>
  <c r="HK2328" i="20"/>
  <c r="HJ2328" i="20"/>
  <c r="HP2328" i="20"/>
  <c r="HQ2248" i="20"/>
  <c r="HJ2248" i="20"/>
  <c r="HL2248" i="20"/>
  <c r="HM2248" i="20"/>
  <c r="HK2248" i="20"/>
  <c r="HP2248" i="20"/>
  <c r="HQ195" i="20"/>
  <c r="HP195" i="20"/>
  <c r="HK195" i="20"/>
  <c r="HJ195" i="20"/>
  <c r="HM195" i="20"/>
  <c r="HL195" i="20"/>
  <c r="HL3340" i="20"/>
  <c r="HM3340" i="20"/>
  <c r="HK3340" i="20"/>
  <c r="HP3340" i="20"/>
  <c r="HQ3340" i="20"/>
  <c r="HJ3340" i="20"/>
  <c r="HP3870" i="20"/>
  <c r="HQ3870" i="20"/>
  <c r="HK3870" i="20"/>
  <c r="HJ3870" i="20"/>
  <c r="HM3870" i="20"/>
  <c r="HL3870" i="20"/>
  <c r="HQ2463" i="20"/>
  <c r="HJ2463" i="20"/>
  <c r="HM2463" i="20"/>
  <c r="HP2463" i="20"/>
  <c r="HL2463" i="20"/>
  <c r="HK2463" i="20"/>
  <c r="HK1628" i="20"/>
  <c r="HP1628" i="20"/>
  <c r="HQ1628" i="20"/>
  <c r="HL1628" i="20"/>
  <c r="HM1628" i="20"/>
  <c r="HJ1628" i="20"/>
  <c r="HQ3757" i="20"/>
  <c r="HP3757" i="20"/>
  <c r="HM3757" i="20"/>
  <c r="HJ3757" i="20"/>
  <c r="HK3757" i="20"/>
  <c r="HL3757" i="20"/>
  <c r="HQ499" i="20"/>
  <c r="HP499" i="20"/>
  <c r="HJ499" i="20"/>
  <c r="HK499" i="20"/>
  <c r="HL499" i="20"/>
  <c r="HM499" i="20"/>
  <c r="HM1589" i="20"/>
  <c r="HP1589" i="20"/>
  <c r="HJ1589" i="20"/>
  <c r="HQ1589" i="20"/>
  <c r="HL1589" i="20"/>
  <c r="HK1589" i="20"/>
  <c r="HL3698" i="20"/>
  <c r="HK3698" i="20"/>
  <c r="HP3698" i="20"/>
  <c r="HM3698" i="20"/>
  <c r="HQ3698" i="20"/>
  <c r="HJ3698" i="20"/>
  <c r="HK2390" i="20"/>
  <c r="HM2390" i="20"/>
  <c r="HP2390" i="20"/>
  <c r="HQ2390" i="20"/>
  <c r="HJ2390" i="20"/>
  <c r="HL2390" i="20"/>
  <c r="HJ3382" i="20"/>
  <c r="HP3382" i="20"/>
  <c r="HL3382" i="20"/>
  <c r="HM3382" i="20"/>
  <c r="HQ3382" i="20"/>
  <c r="HK3382" i="20"/>
  <c r="HL610" i="20"/>
  <c r="HQ610" i="20"/>
  <c r="HK610" i="20"/>
  <c r="HJ610" i="20"/>
  <c r="HM610" i="20"/>
  <c r="HP610" i="20"/>
  <c r="HP1280" i="20"/>
  <c r="HK1280" i="20"/>
  <c r="HM1280" i="20"/>
  <c r="HJ1280" i="20"/>
  <c r="HL1280" i="20"/>
  <c r="HQ1280" i="20"/>
  <c r="HP3510" i="20"/>
  <c r="HK3510" i="20"/>
  <c r="HJ3510" i="20"/>
  <c r="HL3510" i="20"/>
  <c r="HM3510" i="20"/>
  <c r="HQ3510" i="20"/>
  <c r="HP132" i="20"/>
  <c r="HK132" i="20"/>
  <c r="HM132" i="20"/>
  <c r="HJ132" i="20"/>
  <c r="HQ132" i="20"/>
  <c r="HL132" i="20"/>
  <c r="HK3913" i="20"/>
  <c r="HM3913" i="20"/>
  <c r="HP3913" i="20"/>
  <c r="HQ3913" i="20"/>
  <c r="HJ3913" i="20"/>
  <c r="HL3913" i="20"/>
  <c r="HQ3336" i="20"/>
  <c r="HK3336" i="20"/>
  <c r="HM3336" i="20"/>
  <c r="HL3336" i="20"/>
  <c r="HJ3336" i="20"/>
  <c r="HP3336" i="20"/>
  <c r="HK1603" i="20"/>
  <c r="HQ1603" i="20"/>
  <c r="HP1603" i="20"/>
  <c r="HM1603" i="20"/>
  <c r="HL1603" i="20"/>
  <c r="HJ1603" i="20"/>
  <c r="HJ1941" i="20"/>
  <c r="HP1941" i="20"/>
  <c r="HL1941" i="20"/>
  <c r="HQ1941" i="20"/>
  <c r="HK1941" i="20"/>
  <c r="HM1941" i="20"/>
  <c r="HM1768" i="20"/>
  <c r="HP1768" i="20"/>
  <c r="HJ1768" i="20"/>
  <c r="HK1768" i="20"/>
  <c r="HQ1768" i="20"/>
  <c r="HL1768" i="20"/>
  <c r="HK2772" i="20"/>
  <c r="HJ2772" i="20"/>
  <c r="HM2772" i="20"/>
  <c r="HQ2772" i="20"/>
  <c r="HP2772" i="20"/>
  <c r="HL2772" i="20"/>
  <c r="HQ2806" i="20"/>
  <c r="HP2806" i="20"/>
  <c r="HJ2806" i="20"/>
  <c r="HL2806" i="20"/>
  <c r="HM2806" i="20"/>
  <c r="HK2806" i="20"/>
  <c r="HP3353" i="20"/>
  <c r="HM3353" i="20"/>
  <c r="HK3353" i="20"/>
  <c r="HL3353" i="20"/>
  <c r="HJ3353" i="20"/>
  <c r="HQ3353" i="20"/>
  <c r="HM1690" i="20"/>
  <c r="HP1690" i="20"/>
  <c r="HJ1690" i="20"/>
  <c r="HQ1690" i="20"/>
  <c r="HL1690" i="20"/>
  <c r="HK1690" i="20"/>
  <c r="HP972" i="20"/>
  <c r="HJ972" i="20"/>
  <c r="HM972" i="20"/>
  <c r="HQ972" i="20"/>
  <c r="HL972" i="20"/>
  <c r="HK972" i="20"/>
  <c r="HL824" i="20"/>
  <c r="HM824" i="20"/>
  <c r="HP824" i="20"/>
  <c r="HK824" i="20"/>
  <c r="HJ824" i="20"/>
  <c r="HQ824" i="20"/>
  <c r="HL3849" i="20"/>
  <c r="HK3849" i="20"/>
  <c r="HM3849" i="20"/>
  <c r="HJ3849" i="20"/>
  <c r="HQ3849" i="20"/>
  <c r="HP3849" i="20"/>
  <c r="HJ3175" i="20"/>
  <c r="HL3175" i="20"/>
  <c r="HK3175" i="20"/>
  <c r="HP3175" i="20"/>
  <c r="HQ3175" i="20"/>
  <c r="HM3175" i="20"/>
  <c r="HJ3339" i="20"/>
  <c r="HQ3339" i="20"/>
  <c r="HK3339" i="20"/>
  <c r="HL3339" i="20"/>
  <c r="HP3339" i="20"/>
  <c r="HM3339" i="20"/>
  <c r="HQ3590" i="20"/>
  <c r="HJ3590" i="20"/>
  <c r="HL3590" i="20"/>
  <c r="HM3590" i="20"/>
  <c r="HP3590" i="20"/>
  <c r="HK3590" i="20"/>
  <c r="HQ2329" i="20"/>
  <c r="HM2329" i="20"/>
  <c r="HJ2329" i="20"/>
  <c r="HP2329" i="20"/>
  <c r="HL2329" i="20"/>
  <c r="HK2329" i="20"/>
  <c r="HM562" i="20"/>
  <c r="HL562" i="20"/>
  <c r="HK562" i="20"/>
  <c r="HJ562" i="20"/>
  <c r="HQ562" i="20"/>
  <c r="HP562" i="20"/>
  <c r="HK2228" i="20"/>
  <c r="HL2228" i="20"/>
  <c r="HM2228" i="20"/>
  <c r="HP2228" i="20"/>
  <c r="HQ2228" i="20"/>
  <c r="HJ2228" i="20"/>
  <c r="HM2368" i="20"/>
  <c r="HK2368" i="20"/>
  <c r="HP2368" i="20"/>
  <c r="HL2368" i="20"/>
  <c r="HJ2368" i="20"/>
  <c r="HQ2368" i="20"/>
  <c r="HP2611" i="20"/>
  <c r="HK2611" i="20"/>
  <c r="HJ2611" i="20"/>
  <c r="HM2611" i="20"/>
  <c r="HL2611" i="20"/>
  <c r="HQ2611" i="20"/>
  <c r="HM1761" i="20"/>
  <c r="HK1761" i="20"/>
  <c r="HQ1761" i="20"/>
  <c r="HP1761" i="20"/>
  <c r="HL1761" i="20"/>
  <c r="HJ1761" i="20"/>
  <c r="HJ3929" i="20"/>
  <c r="HQ3929" i="20"/>
  <c r="HP3929" i="20"/>
  <c r="HK3929" i="20"/>
  <c r="HL3929" i="20"/>
  <c r="HM3929" i="20"/>
  <c r="HK1916" i="20"/>
  <c r="HM1916" i="20"/>
  <c r="HL1916" i="20"/>
  <c r="HP1916" i="20"/>
  <c r="HJ1916" i="20"/>
  <c r="HQ1916" i="20"/>
  <c r="HJ147" i="20"/>
  <c r="HQ147" i="20"/>
  <c r="HL147" i="20"/>
  <c r="HK147" i="20"/>
  <c r="HP147" i="20"/>
  <c r="HM147" i="20"/>
  <c r="HP1851" i="20"/>
  <c r="HQ1851" i="20"/>
  <c r="HK1851" i="20"/>
  <c r="HL1851" i="20"/>
  <c r="HJ1851" i="20"/>
  <c r="HM1851" i="20"/>
  <c r="HM1870" i="20"/>
  <c r="HL1870" i="20"/>
  <c r="HP1870" i="20"/>
  <c r="HJ1870" i="20"/>
  <c r="HK1870" i="20"/>
  <c r="HQ1870" i="20"/>
  <c r="HP1521" i="20"/>
  <c r="HM1521" i="20"/>
  <c r="HL1521" i="20"/>
  <c r="HK1521" i="20"/>
  <c r="HQ1521" i="20"/>
  <c r="HJ1521" i="20"/>
  <c r="HJ2709" i="20"/>
  <c r="HM2709" i="20"/>
  <c r="HK2709" i="20"/>
  <c r="HQ2709" i="20"/>
  <c r="HP2709" i="20"/>
  <c r="HL2709" i="20"/>
  <c r="HL516" i="20"/>
  <c r="HP516" i="20"/>
  <c r="HJ516" i="20"/>
  <c r="HK516" i="20"/>
  <c r="HQ516" i="20"/>
  <c r="HM516" i="20"/>
  <c r="HP276" i="20"/>
  <c r="HM276" i="20"/>
  <c r="HQ276" i="20"/>
  <c r="HJ276" i="20"/>
  <c r="HL276" i="20"/>
  <c r="HK276" i="20"/>
  <c r="HK3244" i="20"/>
  <c r="HM3244" i="20"/>
  <c r="HQ3244" i="20"/>
  <c r="HP3244" i="20"/>
  <c r="HL3244" i="20"/>
  <c r="HJ3244" i="20"/>
  <c r="HP1750" i="20"/>
  <c r="HQ1750" i="20"/>
  <c r="HM1750" i="20"/>
  <c r="HJ1750" i="20"/>
  <c r="HL1750" i="20"/>
  <c r="HK1750" i="20"/>
  <c r="HL1041" i="20"/>
  <c r="HQ1041" i="20"/>
  <c r="HP1041" i="20"/>
  <c r="HM1041" i="20"/>
  <c r="HJ1041" i="20"/>
  <c r="HK1041" i="20"/>
  <c r="HL2883" i="20"/>
  <c r="HK2883" i="20"/>
  <c r="HQ2883" i="20"/>
  <c r="HM2883" i="20"/>
  <c r="HJ2883" i="20"/>
  <c r="HP2883" i="20"/>
  <c r="HL2370" i="20"/>
  <c r="HM2370" i="20"/>
  <c r="HP2370" i="20"/>
  <c r="HJ2370" i="20"/>
  <c r="HK2370" i="20"/>
  <c r="HQ2370" i="20"/>
  <c r="HP2660" i="20"/>
  <c r="HL2660" i="20"/>
  <c r="HK2660" i="20"/>
  <c r="HQ2660" i="20"/>
  <c r="HM2660" i="20"/>
  <c r="HJ2660" i="20"/>
  <c r="HQ3234" i="20"/>
  <c r="HL3234" i="20"/>
  <c r="HK3234" i="20"/>
  <c r="HJ3234" i="20"/>
  <c r="HM3234" i="20"/>
  <c r="HP3234" i="20"/>
  <c r="HQ2164" i="20"/>
  <c r="HJ2164" i="20"/>
  <c r="HP2164" i="20"/>
  <c r="HL2164" i="20"/>
  <c r="HM2164" i="20"/>
  <c r="HK2164" i="20"/>
  <c r="HL522" i="20"/>
  <c r="HK522" i="20"/>
  <c r="HJ522" i="20"/>
  <c r="HQ522" i="20"/>
  <c r="HM522" i="20"/>
  <c r="HP522" i="20"/>
  <c r="HQ921" i="20"/>
  <c r="HK921" i="20"/>
  <c r="HL921" i="20"/>
  <c r="HJ921" i="20"/>
  <c r="HM921" i="20"/>
  <c r="HP921" i="20"/>
  <c r="HM1301" i="20"/>
  <c r="HJ1301" i="20"/>
  <c r="HQ1301" i="20"/>
  <c r="HK1301" i="20"/>
  <c r="HL1301" i="20"/>
  <c r="HP1301" i="20"/>
  <c r="HM3545" i="20"/>
  <c r="HQ3545" i="20"/>
  <c r="HL3545" i="20"/>
  <c r="HK3545" i="20"/>
  <c r="HP3545" i="20"/>
  <c r="HJ3545" i="20"/>
  <c r="HQ2860" i="20"/>
  <c r="HK2860" i="20"/>
  <c r="HL2860" i="20"/>
  <c r="HP2860" i="20"/>
  <c r="HJ2860" i="20"/>
  <c r="HM2860" i="20"/>
  <c r="HM2480" i="20"/>
  <c r="HJ2480" i="20"/>
  <c r="HQ2480" i="20"/>
  <c r="HL2480" i="20"/>
  <c r="HP2480" i="20"/>
  <c r="HK2480" i="20"/>
  <c r="HK2697" i="20"/>
  <c r="HL2697" i="20"/>
  <c r="HQ2697" i="20"/>
  <c r="HP2697" i="20"/>
  <c r="HJ2697" i="20"/>
  <c r="HM2697" i="20"/>
  <c r="HP3765" i="20"/>
  <c r="HL3765" i="20"/>
  <c r="HM3765" i="20"/>
  <c r="HJ3765" i="20"/>
  <c r="HK3765" i="20"/>
  <c r="HQ3765" i="20"/>
  <c r="HL2503" i="20"/>
  <c r="HM2503" i="20"/>
  <c r="HK2503" i="20"/>
  <c r="HJ2503" i="20"/>
  <c r="HP2503" i="20"/>
  <c r="HQ2503" i="20"/>
  <c r="HP3540" i="20"/>
  <c r="HJ3540" i="20"/>
  <c r="HM3540" i="20"/>
  <c r="HK3540" i="20"/>
  <c r="HQ3540" i="20"/>
  <c r="HL3540" i="20"/>
  <c r="HL526" i="20"/>
  <c r="HQ526" i="20"/>
  <c r="HP526" i="20"/>
  <c r="HJ526" i="20"/>
  <c r="HK526" i="20"/>
  <c r="HM526" i="20"/>
  <c r="HJ3047" i="20"/>
  <c r="HL3047" i="20"/>
  <c r="HP3047" i="20"/>
  <c r="HK3047" i="20"/>
  <c r="HM3047" i="20"/>
  <c r="HQ3047" i="20"/>
  <c r="HK617" i="20"/>
  <c r="HJ617" i="20"/>
  <c r="HP617" i="20"/>
  <c r="HL617" i="20"/>
  <c r="HM617" i="20"/>
  <c r="HQ617" i="20"/>
  <c r="HL2277" i="20"/>
  <c r="HQ2277" i="20"/>
  <c r="HM2277" i="20"/>
  <c r="HJ2277" i="20"/>
  <c r="HK2277" i="20"/>
  <c r="HP2277" i="20"/>
  <c r="HK1266" i="20"/>
  <c r="HM1266" i="20"/>
  <c r="HQ1266" i="20"/>
  <c r="HJ1266" i="20"/>
  <c r="HP1266" i="20"/>
  <c r="HL1266" i="20"/>
  <c r="HM2580" i="20"/>
  <c r="HP2580" i="20"/>
  <c r="HL2580" i="20"/>
  <c r="HJ2580" i="20"/>
  <c r="HK2580" i="20"/>
  <c r="HQ2580" i="20"/>
  <c r="HP491" i="20"/>
  <c r="HQ491" i="20"/>
  <c r="HJ491" i="20"/>
  <c r="HL491" i="20"/>
  <c r="HM491" i="20"/>
  <c r="HK491" i="20"/>
  <c r="HL1784" i="20"/>
  <c r="HM1784" i="20"/>
  <c r="HK1784" i="20"/>
  <c r="HJ1784" i="20"/>
  <c r="HQ1784" i="20"/>
  <c r="HP1784" i="20"/>
  <c r="HL2421" i="20"/>
  <c r="HJ2421" i="20"/>
  <c r="HP2421" i="20"/>
  <c r="HQ2421" i="20"/>
  <c r="HM2421" i="20"/>
  <c r="HK2421" i="20"/>
  <c r="HM2928" i="20"/>
  <c r="HL2928" i="20"/>
  <c r="HP2928" i="20"/>
  <c r="HQ2928" i="20"/>
  <c r="HJ2928" i="20"/>
  <c r="HK2928" i="20"/>
  <c r="HM2516" i="20"/>
  <c r="HP2516" i="20"/>
  <c r="HL2516" i="20"/>
  <c r="HK2516" i="20"/>
  <c r="HQ2516" i="20"/>
  <c r="HJ2516" i="20"/>
  <c r="HM1581" i="20"/>
  <c r="HK1581" i="20"/>
  <c r="HQ1581" i="20"/>
  <c r="HP1581" i="20"/>
  <c r="HJ1581" i="20"/>
  <c r="HL1581" i="20"/>
  <c r="HM144" i="20"/>
  <c r="HP144" i="20"/>
  <c r="HK144" i="20"/>
  <c r="HQ144" i="20"/>
  <c r="HL144" i="20"/>
  <c r="HJ144" i="20"/>
  <c r="HJ3952" i="20"/>
  <c r="HL3952" i="20"/>
  <c r="HM3952" i="20"/>
  <c r="HQ3952" i="20"/>
  <c r="HK3952" i="20"/>
  <c r="HP3952" i="20"/>
  <c r="HQ3196" i="20"/>
  <c r="HM3196" i="20"/>
  <c r="HK3196" i="20"/>
  <c r="HP3196" i="20"/>
  <c r="HL3196" i="20"/>
  <c r="HJ3196" i="20"/>
  <c r="HQ554" i="20"/>
  <c r="HJ554" i="20"/>
  <c r="HL554" i="20"/>
  <c r="HM554" i="20"/>
  <c r="HP554" i="20"/>
  <c r="HK554" i="20"/>
  <c r="HJ440" i="20"/>
  <c r="HQ440" i="20"/>
  <c r="HL440" i="20"/>
  <c r="HM440" i="20"/>
  <c r="HP440" i="20"/>
  <c r="HK440" i="20"/>
  <c r="HL1014" i="20"/>
  <c r="HJ1014" i="20"/>
  <c r="HP1014" i="20"/>
  <c r="HQ1014" i="20"/>
  <c r="HM1014" i="20"/>
  <c r="HK1014" i="20"/>
  <c r="HL768" i="20"/>
  <c r="HM768" i="20"/>
  <c r="HP768" i="20"/>
  <c r="HQ768" i="20"/>
  <c r="HJ768" i="20"/>
  <c r="HK768" i="20"/>
  <c r="HL2607" i="20"/>
  <c r="HJ2607" i="20"/>
  <c r="HK2607" i="20"/>
  <c r="HM2607" i="20"/>
  <c r="HQ2607" i="20"/>
  <c r="HP2607" i="20"/>
  <c r="HJ1642" i="20"/>
  <c r="HM1642" i="20"/>
  <c r="HK1642" i="20"/>
  <c r="HL1642" i="20"/>
  <c r="HQ1642" i="20"/>
  <c r="HP1642" i="20"/>
  <c r="HJ988" i="20"/>
  <c r="HP988" i="20"/>
  <c r="HQ988" i="20"/>
  <c r="HK988" i="20"/>
  <c r="HL988" i="20"/>
  <c r="HM988" i="20"/>
  <c r="HM1366" i="20"/>
  <c r="HP1366" i="20"/>
  <c r="HL1366" i="20"/>
  <c r="HJ1366" i="20"/>
  <c r="HQ1366" i="20"/>
  <c r="HK1366" i="20"/>
  <c r="HK3405" i="20"/>
  <c r="HP3405" i="20"/>
  <c r="HQ3405" i="20"/>
  <c r="HL3405" i="20"/>
  <c r="HJ3405" i="20"/>
  <c r="HM3405" i="20"/>
  <c r="HL1934" i="20"/>
  <c r="HQ1934" i="20"/>
  <c r="HK1934" i="20"/>
  <c r="HJ1934" i="20"/>
  <c r="HP1934" i="20"/>
  <c r="HM1934" i="20"/>
  <c r="HK654" i="20"/>
  <c r="HL654" i="20"/>
  <c r="HP654" i="20"/>
  <c r="HJ654" i="20"/>
  <c r="HQ654" i="20"/>
  <c r="HM654" i="20"/>
  <c r="HQ967" i="20"/>
  <c r="HK967" i="20"/>
  <c r="HJ967" i="20"/>
  <c r="HM967" i="20"/>
  <c r="HL967" i="20"/>
  <c r="HP967" i="20"/>
  <c r="HP3370" i="20"/>
  <c r="HL3370" i="20"/>
  <c r="HM3370" i="20"/>
  <c r="HQ3370" i="20"/>
  <c r="HJ3370" i="20"/>
  <c r="HK3370" i="20"/>
  <c r="HL2906" i="20"/>
  <c r="HJ2906" i="20"/>
  <c r="HM2906" i="20"/>
  <c r="HP2906" i="20"/>
  <c r="HQ2906" i="20"/>
  <c r="HK2906" i="20"/>
  <c r="HJ2834" i="20"/>
  <c r="HP2834" i="20"/>
  <c r="HL2834" i="20"/>
  <c r="HM2834" i="20"/>
  <c r="HQ2834" i="20"/>
  <c r="HK2834" i="20"/>
  <c r="HL1528" i="20"/>
  <c r="HK1528" i="20"/>
  <c r="HJ1528" i="20"/>
  <c r="HM1528" i="20"/>
  <c r="HQ1528" i="20"/>
  <c r="HP1528" i="20"/>
  <c r="HL1137" i="20"/>
  <c r="HJ1137" i="20"/>
  <c r="HK1137" i="20"/>
  <c r="HP1137" i="20"/>
  <c r="HM1137" i="20"/>
  <c r="HQ1137" i="20"/>
  <c r="HQ3693" i="20"/>
  <c r="HM3693" i="20"/>
  <c r="HP3693" i="20"/>
  <c r="HL3693" i="20"/>
  <c r="HK3693" i="20"/>
  <c r="HJ3693" i="20"/>
  <c r="HP3700" i="20"/>
  <c r="HL3700" i="20"/>
  <c r="HM3700" i="20"/>
  <c r="HQ3700" i="20"/>
  <c r="HJ3700" i="20"/>
  <c r="HK3700" i="20"/>
  <c r="HL3235" i="20"/>
  <c r="HK3235" i="20"/>
  <c r="HP3235" i="20"/>
  <c r="HJ3235" i="20"/>
  <c r="HM3235" i="20"/>
  <c r="HQ3235" i="20"/>
  <c r="HK782" i="20"/>
  <c r="HJ782" i="20"/>
  <c r="HL782" i="20"/>
  <c r="HM782" i="20"/>
  <c r="HP782" i="20"/>
  <c r="HQ782" i="20"/>
  <c r="HK2334" i="20"/>
  <c r="HL2334" i="20"/>
  <c r="HM2334" i="20"/>
  <c r="HQ2334" i="20"/>
  <c r="HP2334" i="20"/>
  <c r="HJ2334" i="20"/>
  <c r="HL1829" i="20"/>
  <c r="HQ1829" i="20"/>
  <c r="HK1829" i="20"/>
  <c r="HM1829" i="20"/>
  <c r="HJ1829" i="20"/>
  <c r="HP1829" i="20"/>
  <c r="HP3532" i="20"/>
  <c r="HM3532" i="20"/>
  <c r="HJ3532" i="20"/>
  <c r="HQ3532" i="20"/>
  <c r="HK3532" i="20"/>
  <c r="HL3532" i="20"/>
  <c r="HK2728" i="20"/>
  <c r="HP2728" i="20"/>
  <c r="HM2728" i="20"/>
  <c r="HL2728" i="20"/>
  <c r="HQ2728" i="20"/>
  <c r="HJ2728" i="20"/>
  <c r="HM2765" i="20"/>
  <c r="HQ2765" i="20"/>
  <c r="HL2765" i="20"/>
  <c r="HJ2765" i="20"/>
  <c r="HP2765" i="20"/>
  <c r="HK2765" i="20"/>
  <c r="HL48" i="20"/>
  <c r="HM48" i="20"/>
  <c r="HK48" i="20"/>
  <c r="HQ48" i="20"/>
  <c r="HP48" i="20"/>
  <c r="HJ48" i="20"/>
  <c r="HJ3677" i="20"/>
  <c r="HL3677" i="20"/>
  <c r="HK3677" i="20"/>
  <c r="HP3677" i="20"/>
  <c r="HQ3677" i="20"/>
  <c r="HM3677" i="20"/>
  <c r="HP1125" i="20"/>
  <c r="HJ1125" i="20"/>
  <c r="HQ1125" i="20"/>
  <c r="HK1125" i="20"/>
  <c r="HM1125" i="20"/>
  <c r="HL1125" i="20"/>
  <c r="HJ2911" i="20"/>
  <c r="HQ2911" i="20"/>
  <c r="HM2911" i="20"/>
  <c r="HP2911" i="20"/>
  <c r="HL2911" i="20"/>
  <c r="HK2911" i="20"/>
  <c r="HL1251" i="20"/>
  <c r="HJ1251" i="20"/>
  <c r="HP1251" i="20"/>
  <c r="HM1251" i="20"/>
  <c r="HK1251" i="20"/>
  <c r="HQ1251" i="20"/>
  <c r="HJ3817" i="20"/>
  <c r="HP3817" i="20"/>
  <c r="HL3817" i="20"/>
  <c r="HK3817" i="20"/>
  <c r="HM3817" i="20"/>
  <c r="HQ3817" i="20"/>
  <c r="HJ3303" i="20"/>
  <c r="HQ3303" i="20"/>
  <c r="HP3303" i="20"/>
  <c r="HL3303" i="20"/>
  <c r="HK3303" i="20"/>
  <c r="HM3303" i="20"/>
  <c r="HJ3007" i="20"/>
  <c r="HQ3007" i="20"/>
  <c r="HK3007" i="20"/>
  <c r="HM3007" i="20"/>
  <c r="HL3007" i="20"/>
  <c r="HP3007" i="20"/>
  <c r="HP3102" i="20"/>
  <c r="HJ3102" i="20"/>
  <c r="HM3102" i="20"/>
  <c r="HQ3102" i="20"/>
  <c r="HK3102" i="20"/>
  <c r="HL3102" i="20"/>
  <c r="HJ2581" i="20"/>
  <c r="HM2581" i="20"/>
  <c r="HQ2581" i="20"/>
  <c r="HL2581" i="20"/>
  <c r="HP2581" i="20"/>
  <c r="HK2581" i="20"/>
  <c r="HM3416" i="20"/>
  <c r="HL3416" i="20"/>
  <c r="HQ3416" i="20"/>
  <c r="HK3416" i="20"/>
  <c r="HP3416" i="20"/>
  <c r="HJ3416" i="20"/>
  <c r="HJ3089" i="20"/>
  <c r="HP3089" i="20"/>
  <c r="HQ3089" i="20"/>
  <c r="HK3089" i="20"/>
  <c r="HL3089" i="20"/>
  <c r="HM3089" i="20"/>
  <c r="HL3112" i="20"/>
  <c r="HJ3112" i="20"/>
  <c r="HP3112" i="20"/>
  <c r="HM3112" i="20"/>
  <c r="HQ3112" i="20"/>
  <c r="HK3112" i="20"/>
  <c r="HM1171" i="20"/>
  <c r="HQ1171" i="20"/>
  <c r="HK1171" i="20"/>
  <c r="HJ1171" i="20"/>
  <c r="HP1171" i="20"/>
  <c r="HL1171" i="20"/>
  <c r="HQ1010" i="20"/>
  <c r="HP1010" i="20"/>
  <c r="HK1010" i="20"/>
  <c r="HM1010" i="20"/>
  <c r="HL1010" i="20"/>
  <c r="HJ1010" i="20"/>
  <c r="HQ2166" i="20"/>
  <c r="HJ2166" i="20"/>
  <c r="HM2166" i="20"/>
  <c r="HL2166" i="20"/>
  <c r="HK2166" i="20"/>
  <c r="HP2166" i="20"/>
  <c r="HL895" i="20"/>
  <c r="HP895" i="20"/>
  <c r="HK895" i="20"/>
  <c r="HQ895" i="20"/>
  <c r="HM895" i="20"/>
  <c r="HJ895" i="20"/>
  <c r="HQ253" i="20"/>
  <c r="HL253" i="20"/>
  <c r="HP253" i="20"/>
  <c r="HM253" i="20"/>
  <c r="HK253" i="20"/>
  <c r="HJ253" i="20"/>
  <c r="HK245" i="20"/>
  <c r="HM245" i="20"/>
  <c r="HQ245" i="20"/>
  <c r="HP245" i="20"/>
  <c r="HJ245" i="20"/>
  <c r="HL245" i="20"/>
  <c r="HP2194" i="20"/>
  <c r="HM2194" i="20"/>
  <c r="HK2194" i="20"/>
  <c r="HQ2194" i="20"/>
  <c r="HL2194" i="20"/>
  <c r="HJ2194" i="20"/>
  <c r="HJ1309" i="20"/>
  <c r="HL1309" i="20"/>
  <c r="HK1309" i="20"/>
  <c r="HQ1309" i="20"/>
  <c r="HP1309" i="20"/>
  <c r="HM1309" i="20"/>
  <c r="HK41" i="20"/>
  <c r="HJ41" i="20"/>
  <c r="HP41" i="20"/>
  <c r="HM41" i="20"/>
  <c r="HL41" i="20"/>
  <c r="HQ41" i="20"/>
  <c r="HK3084" i="20"/>
  <c r="HP3084" i="20"/>
  <c r="HJ3084" i="20"/>
  <c r="HQ3084" i="20"/>
  <c r="HM3084" i="20"/>
  <c r="HL3084" i="20"/>
  <c r="HJ1841" i="20"/>
  <c r="HK1841" i="20"/>
  <c r="HP1841" i="20"/>
  <c r="HM1841" i="20"/>
  <c r="HL1841" i="20"/>
  <c r="HQ1841" i="20"/>
  <c r="HQ1793" i="20"/>
  <c r="HM1793" i="20"/>
  <c r="HL1793" i="20"/>
  <c r="HP1793" i="20"/>
  <c r="HJ1793" i="20"/>
  <c r="HK1793" i="20"/>
  <c r="HP3709" i="20"/>
  <c r="HJ3709" i="20"/>
  <c r="HL3709" i="20"/>
  <c r="HK3709" i="20"/>
  <c r="HQ3709" i="20"/>
  <c r="HM3709" i="20"/>
  <c r="HK3445" i="20"/>
  <c r="HP3445" i="20"/>
  <c r="HQ3445" i="20"/>
  <c r="HL3445" i="20"/>
  <c r="HM3445" i="20"/>
  <c r="HJ3445" i="20"/>
  <c r="HM3579" i="20"/>
  <c r="HL3579" i="20"/>
  <c r="HP3579" i="20"/>
  <c r="HK3579" i="20"/>
  <c r="HQ3579" i="20"/>
  <c r="HJ3579" i="20"/>
  <c r="HK2129" i="20"/>
  <c r="HM2129" i="20"/>
  <c r="HL2129" i="20"/>
  <c r="HJ2129" i="20"/>
  <c r="HP2129" i="20"/>
  <c r="HQ2129" i="20"/>
  <c r="HQ358" i="20"/>
  <c r="HL358" i="20"/>
  <c r="HP358" i="20"/>
  <c r="HK358" i="20"/>
  <c r="HM358" i="20"/>
  <c r="HJ358" i="20"/>
  <c r="HK2374" i="20"/>
  <c r="HM2374" i="20"/>
  <c r="HL2374" i="20"/>
  <c r="HJ2374" i="20"/>
  <c r="HQ2374" i="20"/>
  <c r="HP2374" i="20"/>
  <c r="HJ2432" i="20"/>
  <c r="HL2432" i="20"/>
  <c r="HM2432" i="20"/>
  <c r="HK2432" i="20"/>
  <c r="HP2432" i="20"/>
  <c r="HQ2432" i="20"/>
  <c r="HK2776" i="20"/>
  <c r="HQ2776" i="20"/>
  <c r="HJ2776" i="20"/>
  <c r="HP2776" i="20"/>
  <c r="HL2776" i="20"/>
  <c r="HM2776" i="20"/>
  <c r="HP1189" i="20"/>
  <c r="HK1189" i="20"/>
  <c r="HQ1189" i="20"/>
  <c r="HJ1189" i="20"/>
  <c r="HM1189" i="20"/>
  <c r="HL1189" i="20"/>
  <c r="HM3574" i="20"/>
  <c r="HL3574" i="20"/>
  <c r="HP3574" i="20"/>
  <c r="HJ3574" i="20"/>
  <c r="HK3574" i="20"/>
  <c r="HQ3574" i="20"/>
  <c r="HJ1993" i="20"/>
  <c r="HP1993" i="20"/>
  <c r="HL1993" i="20"/>
  <c r="HK1993" i="20"/>
  <c r="HM1993" i="20"/>
  <c r="HQ1993" i="20"/>
  <c r="HP693" i="20"/>
  <c r="HK693" i="20"/>
  <c r="HJ693" i="20"/>
  <c r="HL693" i="20"/>
  <c r="HM693" i="20"/>
  <c r="HQ693" i="20"/>
  <c r="HJ401" i="20"/>
  <c r="HP401" i="20"/>
  <c r="HL401" i="20"/>
  <c r="HK401" i="20"/>
  <c r="HQ401" i="20"/>
  <c r="HM401" i="20"/>
  <c r="HL975" i="20"/>
  <c r="HQ975" i="20"/>
  <c r="HM975" i="20"/>
  <c r="HP975" i="20"/>
  <c r="HK975" i="20"/>
  <c r="HJ975" i="20"/>
  <c r="HM2102" i="20"/>
  <c r="HQ2102" i="20"/>
  <c r="HL2102" i="20"/>
  <c r="HK2102" i="20"/>
  <c r="HJ2102" i="20"/>
  <c r="HP2102" i="20"/>
  <c r="HM2311" i="20"/>
  <c r="HL2311" i="20"/>
  <c r="HQ2311" i="20"/>
  <c r="HK2311" i="20"/>
  <c r="HP2311" i="20"/>
  <c r="HJ2311" i="20"/>
  <c r="HJ2748" i="20"/>
  <c r="HQ2748" i="20"/>
  <c r="HM2748" i="20"/>
  <c r="HL2748" i="20"/>
  <c r="HK2748" i="20"/>
  <c r="HP2748" i="20"/>
  <c r="HQ1803" i="20"/>
  <c r="HK1803" i="20"/>
  <c r="HJ1803" i="20"/>
  <c r="HM1803" i="20"/>
  <c r="HP1803" i="20"/>
  <c r="HL1803" i="20"/>
  <c r="HM1709" i="20"/>
  <c r="HL1709" i="20"/>
  <c r="HK1709" i="20"/>
  <c r="HP1709" i="20"/>
  <c r="HJ1709" i="20"/>
  <c r="HQ1709" i="20"/>
  <c r="HK3072" i="20"/>
  <c r="HP3072" i="20"/>
  <c r="HJ3072" i="20"/>
  <c r="HM3072" i="20"/>
  <c r="HQ3072" i="20"/>
  <c r="HL3072" i="20"/>
  <c r="HJ2923" i="20"/>
  <c r="HK2923" i="20"/>
  <c r="HM2923" i="20"/>
  <c r="HL2923" i="20"/>
  <c r="HP2923" i="20"/>
  <c r="HQ2923" i="20"/>
  <c r="HJ3977" i="20"/>
  <c r="HQ3977" i="20"/>
  <c r="HM3977" i="20"/>
  <c r="HP3977" i="20"/>
  <c r="HL3977" i="20"/>
  <c r="HK3977" i="20"/>
  <c r="HJ3759" i="20"/>
  <c r="HL3759" i="20"/>
  <c r="HK3759" i="20"/>
  <c r="HP3759" i="20"/>
  <c r="HQ3759" i="20"/>
  <c r="HM3759" i="20"/>
  <c r="HP2947" i="20"/>
  <c r="HK2947" i="20"/>
  <c r="HL2947" i="20"/>
  <c r="HM2947" i="20"/>
  <c r="HJ2947" i="20"/>
  <c r="HQ2947" i="20"/>
  <c r="HJ917" i="20"/>
  <c r="HQ917" i="20"/>
  <c r="HL917" i="20"/>
  <c r="HM917" i="20"/>
  <c r="HP917" i="20"/>
  <c r="HK917" i="20"/>
  <c r="HP3549" i="20"/>
  <c r="HK3549" i="20"/>
  <c r="HQ3549" i="20"/>
  <c r="HL3549" i="20"/>
  <c r="HJ3549" i="20"/>
  <c r="HM3549" i="20"/>
  <c r="HP3375" i="20"/>
  <c r="HQ3375" i="20"/>
  <c r="HL3375" i="20"/>
  <c r="HM3375" i="20"/>
  <c r="HK3375" i="20"/>
  <c r="HJ3375" i="20"/>
  <c r="HP2530" i="20"/>
  <c r="HK2530" i="20"/>
  <c r="HJ2530" i="20"/>
  <c r="HL2530" i="20"/>
  <c r="HM2530" i="20"/>
  <c r="HQ2530" i="20"/>
  <c r="HJ1472" i="20"/>
  <c r="HP1472" i="20"/>
  <c r="HM1472" i="20"/>
  <c r="HQ1472" i="20"/>
  <c r="HL1472" i="20"/>
  <c r="HK1472" i="20"/>
  <c r="HP3888" i="20"/>
  <c r="HK3888" i="20"/>
  <c r="HL3888" i="20"/>
  <c r="HQ3888" i="20"/>
  <c r="HJ3888" i="20"/>
  <c r="HM3888" i="20"/>
  <c r="HL2668" i="20"/>
  <c r="HM2668" i="20"/>
  <c r="HP2668" i="20"/>
  <c r="HJ2668" i="20"/>
  <c r="HQ2668" i="20"/>
  <c r="HK2668" i="20"/>
  <c r="HJ1153" i="20"/>
  <c r="HL1153" i="20"/>
  <c r="HM1153" i="20"/>
  <c r="HQ1153" i="20"/>
  <c r="HP1153" i="20"/>
  <c r="HK1153" i="20"/>
  <c r="HQ2193" i="20"/>
  <c r="HP2193" i="20"/>
  <c r="HJ2193" i="20"/>
  <c r="HM2193" i="20"/>
  <c r="HL2193" i="20"/>
  <c r="HK2193" i="20"/>
  <c r="HK751" i="20"/>
  <c r="HM751" i="20"/>
  <c r="HJ751" i="20"/>
  <c r="HL751" i="20"/>
  <c r="HQ751" i="20"/>
  <c r="HP751" i="20"/>
  <c r="HQ2591" i="20"/>
  <c r="HP2591" i="20"/>
  <c r="HK2591" i="20"/>
  <c r="HL2591" i="20"/>
  <c r="HJ2591" i="20"/>
  <c r="HM2591" i="20"/>
  <c r="HP2780" i="20"/>
  <c r="HK2780" i="20"/>
  <c r="HL2780" i="20"/>
  <c r="HQ2780" i="20"/>
  <c r="HM2780" i="20"/>
  <c r="HJ2780" i="20"/>
  <c r="HK1420" i="20"/>
  <c r="HM1420" i="20"/>
  <c r="HP1420" i="20"/>
  <c r="HQ1420" i="20"/>
  <c r="HL1420" i="20"/>
  <c r="HJ1420" i="20"/>
  <c r="HM3575" i="20"/>
  <c r="HP3575" i="20"/>
  <c r="HQ3575" i="20"/>
  <c r="HK3575" i="20"/>
  <c r="HJ3575" i="20"/>
  <c r="HL3575" i="20"/>
  <c r="HL3233" i="20"/>
  <c r="HM3233" i="20"/>
  <c r="HP3233" i="20"/>
  <c r="HJ3233" i="20"/>
  <c r="HK3233" i="20"/>
  <c r="HQ3233" i="20"/>
  <c r="HL1462" i="20"/>
  <c r="HJ1462" i="20"/>
  <c r="HP1462" i="20"/>
  <c r="HM1462" i="20"/>
  <c r="HQ1462" i="20"/>
  <c r="HK1462" i="20"/>
  <c r="HJ1100" i="20"/>
  <c r="HP1100" i="20"/>
  <c r="HL1100" i="20"/>
  <c r="HQ1100" i="20"/>
  <c r="HK1100" i="20"/>
  <c r="HM1100" i="20"/>
  <c r="HP2145" i="20"/>
  <c r="HM2145" i="20"/>
  <c r="HK2145" i="20"/>
  <c r="HL2145" i="20"/>
  <c r="HJ2145" i="20"/>
  <c r="HQ2145" i="20"/>
  <c r="HM3783" i="20"/>
  <c r="HJ3783" i="20"/>
  <c r="HL3783" i="20"/>
  <c r="HP3783" i="20"/>
  <c r="HQ3783" i="20"/>
  <c r="HK3783" i="20"/>
  <c r="HM2622" i="20"/>
  <c r="HP2622" i="20"/>
  <c r="HL2622" i="20"/>
  <c r="HQ2622" i="20"/>
  <c r="HK2622" i="20"/>
  <c r="HJ2622" i="20"/>
  <c r="HJ2961" i="20"/>
  <c r="HL2961" i="20"/>
  <c r="HK2961" i="20"/>
  <c r="HP2961" i="20"/>
  <c r="HQ2961" i="20"/>
  <c r="HM2961" i="20"/>
  <c r="HP242" i="20"/>
  <c r="HM242" i="20"/>
  <c r="HL242" i="20"/>
  <c r="HQ242" i="20"/>
  <c r="HJ242" i="20"/>
  <c r="HK242" i="20"/>
  <c r="HQ2423" i="20"/>
  <c r="HP2423" i="20"/>
  <c r="HJ2423" i="20"/>
  <c r="HM2423" i="20"/>
  <c r="HK2423" i="20"/>
  <c r="HL2423" i="20"/>
  <c r="HK1998" i="20"/>
  <c r="HL1998" i="20"/>
  <c r="HM1998" i="20"/>
  <c r="HJ1998" i="20"/>
  <c r="HQ1998" i="20"/>
  <c r="HP1998" i="20"/>
  <c r="HM3293" i="20"/>
  <c r="HK3293" i="20"/>
  <c r="HP3293" i="20"/>
  <c r="HJ3293" i="20"/>
  <c r="HL3293" i="20"/>
  <c r="HQ3293" i="20"/>
  <c r="HQ770" i="20"/>
  <c r="HP770" i="20"/>
  <c r="HM770" i="20"/>
  <c r="HL770" i="20"/>
  <c r="HK770" i="20"/>
  <c r="HJ770" i="20"/>
  <c r="HM2667" i="20"/>
  <c r="HP2667" i="20"/>
  <c r="HJ2667" i="20"/>
  <c r="HK2667" i="20"/>
  <c r="HQ2667" i="20"/>
  <c r="HL2667" i="20"/>
  <c r="HM1611" i="20"/>
  <c r="HP1611" i="20"/>
  <c r="HQ1611" i="20"/>
  <c r="HL1611" i="20"/>
  <c r="HJ1611" i="20"/>
  <c r="HK1611" i="20"/>
  <c r="HP3457" i="20"/>
  <c r="HK3457" i="20"/>
  <c r="HM3457" i="20"/>
  <c r="HJ3457" i="20"/>
  <c r="HL3457" i="20"/>
  <c r="HQ3457" i="20"/>
  <c r="HQ563" i="20"/>
  <c r="HM563" i="20"/>
  <c r="HP563" i="20"/>
  <c r="HJ563" i="20"/>
  <c r="HK563" i="20"/>
  <c r="HL563" i="20"/>
  <c r="HK3004" i="20"/>
  <c r="HL3004" i="20"/>
  <c r="HJ3004" i="20"/>
  <c r="HP3004" i="20"/>
  <c r="HM3004" i="20"/>
  <c r="HQ3004" i="20"/>
  <c r="HM989" i="20"/>
  <c r="HP989" i="20"/>
  <c r="HQ989" i="20"/>
  <c r="HK989" i="20"/>
  <c r="HL989" i="20"/>
  <c r="HJ989" i="20"/>
  <c r="HM2061" i="20"/>
  <c r="HQ2061" i="20"/>
  <c r="HJ2061" i="20"/>
  <c r="HK2061" i="20"/>
  <c r="HP2061" i="20"/>
  <c r="HL2061" i="20"/>
  <c r="HP1983" i="20"/>
  <c r="HJ1983" i="20"/>
  <c r="HM1983" i="20"/>
  <c r="HK1983" i="20"/>
  <c r="HQ1983" i="20"/>
  <c r="HL1983" i="20"/>
  <c r="HJ2759" i="20"/>
  <c r="HP2759" i="20"/>
  <c r="HL2759" i="20"/>
  <c r="HM2759" i="20"/>
  <c r="HK2759" i="20"/>
  <c r="HQ2759" i="20"/>
  <c r="HK2887" i="20"/>
  <c r="HJ2887" i="20"/>
  <c r="HM2887" i="20"/>
  <c r="HQ2887" i="20"/>
  <c r="HP2887" i="20"/>
  <c r="HL2887" i="20"/>
  <c r="HK899" i="20"/>
  <c r="HP899" i="20"/>
  <c r="HQ899" i="20"/>
  <c r="HJ899" i="20"/>
  <c r="HL899" i="20"/>
  <c r="HM899" i="20"/>
  <c r="HP1128" i="20"/>
  <c r="HJ1128" i="20"/>
  <c r="HM1128" i="20"/>
  <c r="HL1128" i="20"/>
  <c r="HQ1128" i="20"/>
  <c r="HK1128" i="20"/>
  <c r="HQ2477" i="20"/>
  <c r="HK2477" i="20"/>
  <c r="HL2477" i="20"/>
  <c r="HM2477" i="20"/>
  <c r="HP2477" i="20"/>
  <c r="HJ2477" i="20"/>
  <c r="HP13" i="20"/>
  <c r="HQ13" i="20"/>
  <c r="HM13" i="20"/>
  <c r="HJ13" i="20"/>
  <c r="HK13" i="20"/>
  <c r="HL13" i="20"/>
  <c r="HP3081" i="20"/>
  <c r="HJ3081" i="20"/>
  <c r="HQ3081" i="20"/>
  <c r="HM3081" i="20"/>
  <c r="HK3081" i="20"/>
  <c r="HL3081" i="20"/>
  <c r="HP1294" i="20"/>
  <c r="HM1294" i="20"/>
  <c r="HL1294" i="20"/>
  <c r="HQ1294" i="20"/>
  <c r="HK1294" i="20"/>
  <c r="HJ1294" i="20"/>
  <c r="HJ2201" i="20"/>
  <c r="HK2201" i="20"/>
  <c r="HM2201" i="20"/>
  <c r="HP2201" i="20"/>
  <c r="HQ2201" i="20"/>
  <c r="HL2201" i="20"/>
  <c r="HM462" i="20"/>
  <c r="HL462" i="20"/>
  <c r="HQ462" i="20"/>
  <c r="HK462" i="20"/>
  <c r="HP462" i="20"/>
  <c r="HJ462" i="20"/>
  <c r="HK809" i="20"/>
  <c r="HJ809" i="20"/>
  <c r="HP809" i="20"/>
  <c r="HL809" i="20"/>
  <c r="HQ809" i="20"/>
  <c r="HM809" i="20"/>
  <c r="HQ239" i="20"/>
  <c r="HP239" i="20"/>
  <c r="HM239" i="20"/>
  <c r="HK239" i="20"/>
  <c r="HL239" i="20"/>
  <c r="HJ239" i="20"/>
  <c r="HJ1798" i="20"/>
  <c r="HP1798" i="20"/>
  <c r="HL1798" i="20"/>
  <c r="HQ1798" i="20"/>
  <c r="HM1798" i="20"/>
  <c r="HK1798" i="20"/>
  <c r="HJ1003" i="20"/>
  <c r="HM1003" i="20"/>
  <c r="HP1003" i="20"/>
  <c r="HL1003" i="20"/>
  <c r="HQ1003" i="20"/>
  <c r="HK1003" i="20"/>
  <c r="HK3138" i="20"/>
  <c r="HJ3138" i="20"/>
  <c r="HL3138" i="20"/>
  <c r="HM3138" i="20"/>
  <c r="HP3138" i="20"/>
  <c r="HQ3138" i="20"/>
  <c r="HJ2065" i="20"/>
  <c r="HP2065" i="20"/>
  <c r="HK2065" i="20"/>
  <c r="HM2065" i="20"/>
  <c r="HQ2065" i="20"/>
  <c r="HL2065" i="20"/>
  <c r="HP2998" i="20"/>
  <c r="HL2998" i="20"/>
  <c r="HQ2998" i="20"/>
  <c r="HK2998" i="20"/>
  <c r="HM2998" i="20"/>
  <c r="HJ2998" i="20"/>
  <c r="HJ140" i="20"/>
  <c r="HQ140" i="20"/>
  <c r="HP140" i="20"/>
  <c r="HM140" i="20"/>
  <c r="HL140" i="20"/>
  <c r="HK140" i="20"/>
  <c r="HM1552" i="20"/>
  <c r="HP1552" i="20"/>
  <c r="HK1552" i="20"/>
  <c r="HL1552" i="20"/>
  <c r="HJ1552" i="20"/>
  <c r="HQ1552" i="20"/>
  <c r="HQ3823" i="20"/>
  <c r="HJ3823" i="20"/>
  <c r="HP3823" i="20"/>
  <c r="HL3823" i="20"/>
  <c r="HK3823" i="20"/>
  <c r="HM3823" i="20"/>
  <c r="HK2621" i="20"/>
  <c r="HJ2621" i="20"/>
  <c r="HQ2621" i="20"/>
  <c r="HM2621" i="20"/>
  <c r="HL2621" i="20"/>
  <c r="HP2621" i="20"/>
  <c r="HM1359" i="20"/>
  <c r="HL1359" i="20"/>
  <c r="HK1359" i="20"/>
  <c r="HP1359" i="20"/>
  <c r="HJ1359" i="20"/>
  <c r="HQ1359" i="20"/>
  <c r="HQ599" i="20"/>
  <c r="HK599" i="20"/>
  <c r="HL599" i="20"/>
  <c r="HM599" i="20"/>
  <c r="HP599" i="20"/>
  <c r="HJ599" i="20"/>
  <c r="HM1618" i="20"/>
  <c r="HP1618" i="20"/>
  <c r="HQ1618" i="20"/>
  <c r="HL1618" i="20"/>
  <c r="HK1618" i="20"/>
  <c r="HJ1618" i="20"/>
  <c r="HL946" i="20"/>
  <c r="HM946" i="20"/>
  <c r="HP946" i="20"/>
  <c r="HJ946" i="20"/>
  <c r="HQ946" i="20"/>
  <c r="HK946" i="20"/>
  <c r="HJ1438" i="20"/>
  <c r="HP1438" i="20"/>
  <c r="HM1438" i="20"/>
  <c r="HQ1438" i="20"/>
  <c r="HK1438" i="20"/>
  <c r="HL1438" i="20"/>
  <c r="HP2127" i="20"/>
  <c r="HM2127" i="20"/>
  <c r="HJ2127" i="20"/>
  <c r="HQ2127" i="20"/>
  <c r="HK2127" i="20"/>
  <c r="HL2127" i="20"/>
  <c r="HL752" i="20"/>
  <c r="HM752" i="20"/>
  <c r="HQ752" i="20"/>
  <c r="HK752" i="20"/>
  <c r="HP752" i="20"/>
  <c r="HJ752" i="20"/>
  <c r="HQ1533" i="20"/>
  <c r="HL1533" i="20"/>
  <c r="HM1533" i="20"/>
  <c r="HJ1533" i="20"/>
  <c r="HK1533" i="20"/>
  <c r="HP1533" i="20"/>
  <c r="HL1286" i="20"/>
  <c r="HK1286" i="20"/>
  <c r="HP1286" i="20"/>
  <c r="HM1286" i="20"/>
  <c r="HQ1286" i="20"/>
  <c r="HJ1286" i="20"/>
  <c r="HK3653" i="20"/>
  <c r="HQ3653" i="20"/>
  <c r="HL3653" i="20"/>
  <c r="HP3653" i="20"/>
  <c r="HJ3653" i="20"/>
  <c r="HM3653" i="20"/>
  <c r="HM2104" i="20"/>
  <c r="HL2104" i="20"/>
  <c r="HP2104" i="20"/>
  <c r="HJ2104" i="20"/>
  <c r="HQ2104" i="20"/>
  <c r="HK2104" i="20"/>
  <c r="HJ1492" i="20"/>
  <c r="HQ1492" i="20"/>
  <c r="HL1492" i="20"/>
  <c r="HK1492" i="20"/>
  <c r="HM1492" i="20"/>
  <c r="HP1492" i="20"/>
  <c r="HK3111" i="20"/>
  <c r="HM3111" i="20"/>
  <c r="HL3111" i="20"/>
  <c r="HP3111" i="20"/>
  <c r="HQ3111" i="20"/>
  <c r="HJ3111" i="20"/>
  <c r="HJ2518" i="20"/>
  <c r="HQ2518" i="20"/>
  <c r="HP2518" i="20"/>
  <c r="HK2518" i="20"/>
  <c r="HL2518" i="20"/>
  <c r="HM2518" i="20"/>
  <c r="HJ475" i="20"/>
  <c r="HL475" i="20"/>
  <c r="HK475" i="20"/>
  <c r="HQ475" i="20"/>
  <c r="HP475" i="20"/>
  <c r="HM475" i="20"/>
  <c r="HJ1901" i="20"/>
  <c r="HP1901" i="20"/>
  <c r="HM1901" i="20"/>
  <c r="HQ1901" i="20"/>
  <c r="HK1901" i="20"/>
  <c r="HL1901" i="20"/>
  <c r="HJ555" i="20"/>
  <c r="HM555" i="20"/>
  <c r="HK555" i="20"/>
  <c r="HQ555" i="20"/>
  <c r="HL555" i="20"/>
  <c r="HP555" i="20"/>
  <c r="HL443" i="20"/>
  <c r="HK443" i="20"/>
  <c r="HQ443" i="20"/>
  <c r="HJ443" i="20"/>
  <c r="HP443" i="20"/>
  <c r="HM443" i="20"/>
  <c r="HP4005" i="20"/>
  <c r="HM4005" i="20"/>
  <c r="HL4005" i="20"/>
  <c r="HJ4005" i="20"/>
  <c r="HQ4005" i="20"/>
  <c r="HK4005" i="20"/>
  <c r="HK2461" i="20"/>
  <c r="HP2461" i="20"/>
  <c r="HQ2461" i="20"/>
  <c r="HJ2461" i="20"/>
  <c r="HM2461" i="20"/>
  <c r="HL2461" i="20"/>
  <c r="HJ1142" i="20"/>
  <c r="HQ1142" i="20"/>
  <c r="HP1142" i="20"/>
  <c r="HM1142" i="20"/>
  <c r="HK1142" i="20"/>
  <c r="HL1142" i="20"/>
  <c r="HP991" i="20"/>
  <c r="HJ991" i="20"/>
  <c r="HM991" i="20"/>
  <c r="HL991" i="20"/>
  <c r="HQ991" i="20"/>
  <c r="HK991" i="20"/>
  <c r="HQ1071" i="20"/>
  <c r="HK1071" i="20"/>
  <c r="HM1071" i="20"/>
  <c r="HP1071" i="20"/>
  <c r="HL1071" i="20"/>
  <c r="HJ1071" i="20"/>
  <c r="HL2275" i="20"/>
  <c r="HQ2275" i="20"/>
  <c r="HK2275" i="20"/>
  <c r="HP2275" i="20"/>
  <c r="HM2275" i="20"/>
  <c r="HJ2275" i="20"/>
  <c r="HM507" i="20"/>
  <c r="HP507" i="20"/>
  <c r="HK507" i="20"/>
  <c r="HQ507" i="20"/>
  <c r="HJ507" i="20"/>
  <c r="HL507" i="20"/>
  <c r="HM737" i="20"/>
  <c r="HP737" i="20"/>
  <c r="HK737" i="20"/>
  <c r="HQ737" i="20"/>
  <c r="HL737" i="20"/>
  <c r="HJ737" i="20"/>
  <c r="HJ31" i="20"/>
  <c r="HK31" i="20"/>
  <c r="HQ31" i="20"/>
  <c r="HL31" i="20"/>
  <c r="HP31" i="20"/>
  <c r="HM31" i="20"/>
  <c r="HQ318" i="20"/>
  <c r="HP318" i="20"/>
  <c r="HJ318" i="20"/>
  <c r="HK318" i="20"/>
  <c r="HL318" i="20"/>
  <c r="HM318" i="20"/>
  <c r="HK2749" i="20"/>
  <c r="HJ2749" i="20"/>
  <c r="HQ2749" i="20"/>
  <c r="HM2749" i="20"/>
  <c r="HP2749" i="20"/>
  <c r="HL2749" i="20"/>
  <c r="HP1368" i="20"/>
  <c r="HL1368" i="20"/>
  <c r="HM1368" i="20"/>
  <c r="HK1368" i="20"/>
  <c r="HQ1368" i="20"/>
  <c r="HJ1368" i="20"/>
  <c r="HM2265" i="20"/>
  <c r="HP2265" i="20"/>
  <c r="HL2265" i="20"/>
  <c r="HK2265" i="20"/>
  <c r="HQ2265" i="20"/>
  <c r="HJ2265" i="20"/>
  <c r="HK2522" i="20"/>
  <c r="HL2522" i="20"/>
  <c r="HM2522" i="20"/>
  <c r="HP2522" i="20"/>
  <c r="HQ2522" i="20"/>
  <c r="HJ2522" i="20"/>
  <c r="HL2552" i="20"/>
  <c r="HJ2552" i="20"/>
  <c r="HK2552" i="20"/>
  <c r="HP2552" i="20"/>
  <c r="HQ2552" i="20"/>
  <c r="HM2552" i="20"/>
  <c r="HJ2614" i="20"/>
  <c r="HM2614" i="20"/>
  <c r="HK2614" i="20"/>
  <c r="HL2614" i="20"/>
  <c r="HQ2614" i="20"/>
  <c r="HP2614" i="20"/>
  <c r="HK3704" i="20"/>
  <c r="HJ3704" i="20"/>
  <c r="HL3704" i="20"/>
  <c r="HQ3704" i="20"/>
  <c r="HM3704" i="20"/>
  <c r="HP3704" i="20"/>
  <c r="HK738" i="20"/>
  <c r="HQ738" i="20"/>
  <c r="HJ738" i="20"/>
  <c r="HL738" i="20"/>
  <c r="HM738" i="20"/>
  <c r="HP738" i="20"/>
  <c r="HK2804" i="20"/>
  <c r="HP2804" i="20"/>
  <c r="HM2804" i="20"/>
  <c r="HL2804" i="20"/>
  <c r="HQ2804" i="20"/>
  <c r="HJ2804" i="20"/>
  <c r="HK3239" i="20"/>
  <c r="HJ3239" i="20"/>
  <c r="HQ3239" i="20"/>
  <c r="HP3239" i="20"/>
  <c r="HM3239" i="20"/>
  <c r="HL3239" i="20"/>
  <c r="HM1239" i="20"/>
  <c r="HL1239" i="20"/>
  <c r="HJ1239" i="20"/>
  <c r="HK1239" i="20"/>
  <c r="HQ1239" i="20"/>
  <c r="HP1239" i="20"/>
  <c r="HK1165" i="20"/>
  <c r="HQ1165" i="20"/>
  <c r="HP1165" i="20"/>
  <c r="HM1165" i="20"/>
  <c r="HL1165" i="20"/>
  <c r="HJ1165" i="20"/>
  <c r="HP3596" i="20"/>
  <c r="HM3596" i="20"/>
  <c r="HL3596" i="20"/>
  <c r="HQ3596" i="20"/>
  <c r="HK3596" i="20"/>
  <c r="HJ3596" i="20"/>
  <c r="HL3287" i="20"/>
  <c r="HM3287" i="20"/>
  <c r="HQ3287" i="20"/>
  <c r="HK3287" i="20"/>
  <c r="HP3287" i="20"/>
  <c r="HJ3287" i="20"/>
  <c r="HK3516" i="20"/>
  <c r="HQ3516" i="20"/>
  <c r="HL3516" i="20"/>
  <c r="HJ3516" i="20"/>
  <c r="HP3516" i="20"/>
  <c r="HM3516" i="20"/>
  <c r="HM1764" i="20"/>
  <c r="HJ1764" i="20"/>
  <c r="HQ1764" i="20"/>
  <c r="HL1764" i="20"/>
  <c r="HP1764" i="20"/>
  <c r="HK1764" i="20"/>
  <c r="HM532" i="20"/>
  <c r="HJ532" i="20"/>
  <c r="HP532" i="20"/>
  <c r="HK532" i="20"/>
  <c r="HL532" i="20"/>
  <c r="HQ532" i="20"/>
  <c r="HP2443" i="20"/>
  <c r="HQ2443" i="20"/>
  <c r="HK2443" i="20"/>
  <c r="HL2443" i="20"/>
  <c r="HJ2443" i="20"/>
  <c r="HM2443" i="20"/>
  <c r="HM3093" i="20"/>
  <c r="HJ3093" i="20"/>
  <c r="HP3093" i="20"/>
  <c r="HL3093" i="20"/>
  <c r="HK3093" i="20"/>
  <c r="HQ3093" i="20"/>
  <c r="HK952" i="20"/>
  <c r="HL952" i="20"/>
  <c r="HQ952" i="20"/>
  <c r="HJ952" i="20"/>
  <c r="HM952" i="20"/>
  <c r="HP952" i="20"/>
  <c r="HJ1206" i="20"/>
  <c r="HL1206" i="20"/>
  <c r="HM1206" i="20"/>
  <c r="HK1206" i="20"/>
  <c r="HQ1206" i="20"/>
  <c r="HP1206" i="20"/>
  <c r="HQ2229" i="20"/>
  <c r="HM2229" i="20"/>
  <c r="HK2229" i="20"/>
  <c r="HJ2229" i="20"/>
  <c r="HP2229" i="20"/>
  <c r="HL2229" i="20"/>
  <c r="HP1237" i="20"/>
  <c r="HL1237" i="20"/>
  <c r="HQ1237" i="20"/>
  <c r="HJ1237" i="20"/>
  <c r="HM1237" i="20"/>
  <c r="HK1237" i="20"/>
  <c r="HQ115" i="20"/>
  <c r="HJ115" i="20"/>
  <c r="HL115" i="20"/>
  <c r="HM115" i="20"/>
  <c r="HK115" i="20"/>
  <c r="HP115" i="20"/>
  <c r="HJ2994" i="20"/>
  <c r="HQ2994" i="20"/>
  <c r="HK2994" i="20"/>
  <c r="HP2994" i="20"/>
  <c r="HM2994" i="20"/>
  <c r="HL2994" i="20"/>
  <c r="HL3957" i="20"/>
  <c r="HM3957" i="20"/>
  <c r="HP3957" i="20"/>
  <c r="HQ3957" i="20"/>
  <c r="HJ3957" i="20"/>
  <c r="HK3957" i="20"/>
  <c r="HJ135" i="20"/>
  <c r="HL135" i="20"/>
  <c r="HM135" i="20"/>
  <c r="HK135" i="20"/>
  <c r="HP135" i="20"/>
  <c r="HQ135" i="20"/>
  <c r="HL564" i="20"/>
  <c r="HQ564" i="20"/>
  <c r="HP564" i="20"/>
  <c r="HM564" i="20"/>
  <c r="HJ564" i="20"/>
  <c r="HK564" i="20"/>
  <c r="HL1635" i="20"/>
  <c r="HM1635" i="20"/>
  <c r="HJ1635" i="20"/>
  <c r="HK1635" i="20"/>
  <c r="HQ1635" i="20"/>
  <c r="HP1635" i="20"/>
  <c r="HL289" i="20"/>
  <c r="HP289" i="20"/>
  <c r="HQ289" i="20"/>
  <c r="HK289" i="20"/>
  <c r="HM289" i="20"/>
  <c r="HJ289" i="20"/>
  <c r="HQ2500" i="20"/>
  <c r="HK2500" i="20"/>
  <c r="HP2500" i="20"/>
  <c r="HJ2500" i="20"/>
  <c r="HM2500" i="20"/>
  <c r="HL2500" i="20"/>
  <c r="HQ3386" i="20"/>
  <c r="HP3386" i="20"/>
  <c r="HM3386" i="20"/>
  <c r="HK3386" i="20"/>
  <c r="HJ3386" i="20"/>
  <c r="HL3386" i="20"/>
  <c r="HJ639" i="20"/>
  <c r="HM639" i="20"/>
  <c r="HP639" i="20"/>
  <c r="HK639" i="20"/>
  <c r="HQ639" i="20"/>
  <c r="HL639" i="20"/>
  <c r="HJ647" i="20"/>
  <c r="HP647" i="20"/>
  <c r="HK647" i="20"/>
  <c r="HL647" i="20"/>
  <c r="HM647" i="20"/>
  <c r="HQ647" i="20"/>
  <c r="HM3162" i="20"/>
  <c r="HP3162" i="20"/>
  <c r="HJ3162" i="20"/>
  <c r="HQ3162" i="20"/>
  <c r="HK3162" i="20"/>
  <c r="HL3162" i="20"/>
  <c r="HQ263" i="20"/>
  <c r="HL263" i="20"/>
  <c r="HP263" i="20"/>
  <c r="HM263" i="20"/>
  <c r="HJ263" i="20"/>
  <c r="HK263" i="20"/>
  <c r="HJ2817" i="20"/>
  <c r="HK2817" i="20"/>
  <c r="HQ2817" i="20"/>
  <c r="HM2817" i="20"/>
  <c r="HL2817" i="20"/>
  <c r="HP2817" i="20"/>
  <c r="HQ2029" i="20"/>
  <c r="HM2029" i="20"/>
  <c r="HK2029" i="20"/>
  <c r="HJ2029" i="20"/>
  <c r="HL2029" i="20"/>
  <c r="HP2029" i="20"/>
  <c r="HM1114" i="20"/>
  <c r="HJ1114" i="20"/>
  <c r="HQ1114" i="20"/>
  <c r="HK1114" i="20"/>
  <c r="HL1114" i="20"/>
  <c r="HP1114" i="20"/>
  <c r="HP3337" i="20"/>
  <c r="HL3337" i="20"/>
  <c r="HQ3337" i="20"/>
  <c r="HJ3337" i="20"/>
  <c r="HM3337" i="20"/>
  <c r="HK3337" i="20"/>
  <c r="HQ3774" i="20"/>
  <c r="HP3774" i="20"/>
  <c r="HJ3774" i="20"/>
  <c r="HL3774" i="20"/>
  <c r="HM3774" i="20"/>
  <c r="HK3774" i="20"/>
  <c r="HM1949" i="20"/>
  <c r="HQ1949" i="20"/>
  <c r="HJ1949" i="20"/>
  <c r="HP1949" i="20"/>
  <c r="HK1949" i="20"/>
  <c r="HL1949" i="20"/>
  <c r="HP410" i="20"/>
  <c r="HQ410" i="20"/>
  <c r="HK410" i="20"/>
  <c r="HM410" i="20"/>
  <c r="HL410" i="20"/>
  <c r="HJ410" i="20"/>
  <c r="HJ1263" i="20"/>
  <c r="HL1263" i="20"/>
  <c r="HP1263" i="20"/>
  <c r="HQ1263" i="20"/>
  <c r="HM1263" i="20"/>
  <c r="HK1263" i="20"/>
  <c r="HL996" i="20"/>
  <c r="HJ996" i="20"/>
  <c r="HK996" i="20"/>
  <c r="HQ996" i="20"/>
  <c r="HM996" i="20"/>
  <c r="HP996" i="20"/>
  <c r="HM856" i="20"/>
  <c r="HQ856" i="20"/>
  <c r="HK856" i="20"/>
  <c r="HJ856" i="20"/>
  <c r="HP856" i="20"/>
  <c r="HL856" i="20"/>
  <c r="HK2710" i="20"/>
  <c r="HJ2710" i="20"/>
  <c r="HQ2710" i="20"/>
  <c r="HM2710" i="20"/>
  <c r="HL2710" i="20"/>
  <c r="HP2710" i="20"/>
  <c r="HP2092" i="20"/>
  <c r="HJ2092" i="20"/>
  <c r="HM2092" i="20"/>
  <c r="HK2092" i="20"/>
  <c r="HQ2092" i="20"/>
  <c r="HL2092" i="20"/>
  <c r="HP2964" i="20"/>
  <c r="HK2964" i="20"/>
  <c r="HM2964" i="20"/>
  <c r="HJ2964" i="20"/>
  <c r="HQ2964" i="20"/>
  <c r="HL2964" i="20"/>
  <c r="HQ2049" i="20"/>
  <c r="HM2049" i="20"/>
  <c r="HL2049" i="20"/>
  <c r="HJ2049" i="20"/>
  <c r="HK2049" i="20"/>
  <c r="HP2049" i="20"/>
  <c r="HQ679" i="20"/>
  <c r="HL679" i="20"/>
  <c r="HJ679" i="20"/>
  <c r="HM679" i="20"/>
  <c r="HP679" i="20"/>
  <c r="HK679" i="20"/>
  <c r="HQ215" i="20"/>
  <c r="HM215" i="20"/>
  <c r="HP215" i="20"/>
  <c r="HJ215" i="20"/>
  <c r="HL215" i="20"/>
  <c r="HK215" i="20"/>
  <c r="HM246" i="20"/>
  <c r="HP246" i="20"/>
  <c r="HJ246" i="20"/>
  <c r="HK246" i="20"/>
  <c r="HL246" i="20"/>
  <c r="HQ246" i="20"/>
  <c r="HP2866" i="20"/>
  <c r="HL2866" i="20"/>
  <c r="HJ2866" i="20"/>
  <c r="HM2866" i="20"/>
  <c r="HK2866" i="20"/>
  <c r="HQ2866" i="20"/>
  <c r="HQ1139" i="20"/>
  <c r="HL1139" i="20"/>
  <c r="HJ1139" i="20"/>
  <c r="HM1139" i="20"/>
  <c r="HK1139" i="20"/>
  <c r="HP1139" i="20"/>
  <c r="HK2754" i="20"/>
  <c r="HP2754" i="20"/>
  <c r="HL2754" i="20"/>
  <c r="HQ2754" i="20"/>
  <c r="HJ2754" i="20"/>
  <c r="HM2754" i="20"/>
  <c r="HQ602" i="20"/>
  <c r="HL602" i="20"/>
  <c r="HM602" i="20"/>
  <c r="HJ602" i="20"/>
  <c r="HK602" i="20"/>
  <c r="HP602" i="20"/>
  <c r="HJ1331" i="20"/>
  <c r="HQ1331" i="20"/>
  <c r="HL1331" i="20"/>
  <c r="HK1331" i="20"/>
  <c r="HP1331" i="20"/>
  <c r="HM1331" i="20"/>
  <c r="HM3188" i="20"/>
  <c r="HP3188" i="20"/>
  <c r="HL3188" i="20"/>
  <c r="HQ3188" i="20"/>
  <c r="HK3188" i="20"/>
  <c r="HJ3188" i="20"/>
  <c r="HP1004" i="20"/>
  <c r="HJ1004" i="20"/>
  <c r="HM1004" i="20"/>
  <c r="HQ1004" i="20"/>
  <c r="HK1004" i="20"/>
  <c r="HL1004" i="20"/>
  <c r="HQ1092" i="20"/>
  <c r="HM1092" i="20"/>
  <c r="HP1092" i="20"/>
  <c r="HL1092" i="20"/>
  <c r="HK1092" i="20"/>
  <c r="HJ1092" i="20"/>
  <c r="HM2087" i="20"/>
  <c r="HJ2087" i="20"/>
  <c r="HL2087" i="20"/>
  <c r="HK2087" i="20"/>
  <c r="HP2087" i="20"/>
  <c r="HQ2087" i="20"/>
  <c r="HK2769" i="20"/>
  <c r="HM2769" i="20"/>
  <c r="HJ2769" i="20"/>
  <c r="HL2769" i="20"/>
  <c r="HQ2769" i="20"/>
  <c r="HP2769" i="20"/>
  <c r="HP982" i="20"/>
  <c r="HL982" i="20"/>
  <c r="HM982" i="20"/>
  <c r="HQ982" i="20"/>
  <c r="HJ982" i="20"/>
  <c r="HK982" i="20"/>
  <c r="HP235" i="20"/>
  <c r="HQ235" i="20"/>
  <c r="HJ235" i="20"/>
  <c r="HK235" i="20"/>
  <c r="HL235" i="20"/>
  <c r="HM235" i="20"/>
  <c r="HJ474" i="20"/>
  <c r="HQ474" i="20"/>
  <c r="HK474" i="20"/>
  <c r="HL474" i="20"/>
  <c r="HP474" i="20"/>
  <c r="HM474" i="20"/>
  <c r="HK189" i="20"/>
  <c r="HL189" i="20"/>
  <c r="HJ189" i="20"/>
  <c r="HP189" i="20"/>
  <c r="HQ189" i="20"/>
  <c r="HM189" i="20"/>
  <c r="HK743" i="20"/>
  <c r="HJ743" i="20"/>
  <c r="HQ743" i="20"/>
  <c r="HM743" i="20"/>
  <c r="HL743" i="20"/>
  <c r="HP743" i="20"/>
  <c r="HQ1310" i="20"/>
  <c r="HK1310" i="20"/>
  <c r="HM1310" i="20"/>
  <c r="HJ1310" i="20"/>
  <c r="HP1310" i="20"/>
  <c r="HL1310" i="20"/>
  <c r="HJ1512" i="20"/>
  <c r="HQ1512" i="20"/>
  <c r="HL1512" i="20"/>
  <c r="HK1512" i="20"/>
  <c r="HP1512" i="20"/>
  <c r="HM1512" i="20"/>
  <c r="HK672" i="20"/>
  <c r="HP672" i="20"/>
  <c r="HJ672" i="20"/>
  <c r="HM672" i="20"/>
  <c r="HL672" i="20"/>
  <c r="HQ672" i="20"/>
  <c r="HM477" i="20"/>
  <c r="HK477" i="20"/>
  <c r="HQ477" i="20"/>
  <c r="HJ477" i="20"/>
  <c r="HL477" i="20"/>
  <c r="HP477" i="20"/>
  <c r="HJ2699" i="20"/>
  <c r="HL2699" i="20"/>
  <c r="HP2699" i="20"/>
  <c r="HK2699" i="20"/>
  <c r="HM2699" i="20"/>
  <c r="HQ2699" i="20"/>
  <c r="HQ3725" i="20"/>
  <c r="HL3725" i="20"/>
  <c r="HP3725" i="20"/>
  <c r="HM3725" i="20"/>
  <c r="HK3725" i="20"/>
  <c r="HJ3725" i="20"/>
  <c r="HK331" i="20"/>
  <c r="HM331" i="20"/>
  <c r="HJ331" i="20"/>
  <c r="HL331" i="20"/>
  <c r="HQ331" i="20"/>
  <c r="HP331" i="20"/>
  <c r="HQ3801" i="20"/>
  <c r="HJ3801" i="20"/>
  <c r="HP3801" i="20"/>
  <c r="HM3801" i="20"/>
  <c r="HK3801" i="20"/>
  <c r="HL3801" i="20"/>
  <c r="HK3892" i="20"/>
  <c r="HQ3892" i="20"/>
  <c r="HJ3892" i="20"/>
  <c r="HM3892" i="20"/>
  <c r="HP3892" i="20"/>
  <c r="HL3892" i="20"/>
  <c r="HK3069" i="20"/>
  <c r="HJ3069" i="20"/>
  <c r="HP3069" i="20"/>
  <c r="HL3069" i="20"/>
  <c r="HM3069" i="20"/>
  <c r="HQ3069" i="20"/>
  <c r="HJ1204" i="20"/>
  <c r="HQ1204" i="20"/>
  <c r="HM1204" i="20"/>
  <c r="HL1204" i="20"/>
  <c r="HK1204" i="20"/>
  <c r="HP1204" i="20"/>
  <c r="HQ277" i="20"/>
  <c r="HL277" i="20"/>
  <c r="HM277" i="20"/>
  <c r="HJ277" i="20"/>
  <c r="HK277" i="20"/>
  <c r="HP277" i="20"/>
  <c r="HL1664" i="20"/>
  <c r="HJ1664" i="20"/>
  <c r="HK1664" i="20"/>
  <c r="HP1664" i="20"/>
  <c r="HQ1664" i="20"/>
  <c r="HM1664" i="20"/>
  <c r="HM761" i="20"/>
  <c r="HJ761" i="20"/>
  <c r="HK761" i="20"/>
  <c r="HQ761" i="20"/>
  <c r="HP761" i="20"/>
  <c r="HL761" i="20"/>
  <c r="HQ1822" i="20"/>
  <c r="HM1822" i="20"/>
  <c r="HJ1822" i="20"/>
  <c r="HP1822" i="20"/>
  <c r="HL1822" i="20"/>
  <c r="HK1822" i="20"/>
  <c r="HJ3909" i="20"/>
  <c r="HQ3909" i="20"/>
  <c r="HM3909" i="20"/>
  <c r="HP3909" i="20"/>
  <c r="HL3909" i="20"/>
  <c r="HK3909" i="20"/>
  <c r="HP177" i="20"/>
  <c r="HK177" i="20"/>
  <c r="HQ177" i="20"/>
  <c r="HM177" i="20"/>
  <c r="HJ177" i="20"/>
  <c r="HL177" i="20"/>
  <c r="HQ2951" i="20"/>
  <c r="HJ2951" i="20"/>
  <c r="HP2951" i="20"/>
  <c r="HK2951" i="20"/>
  <c r="HL2951" i="20"/>
  <c r="HM2951" i="20"/>
  <c r="HL3495" i="20"/>
  <c r="HK3495" i="20"/>
  <c r="HM3495" i="20"/>
  <c r="HP3495" i="20"/>
  <c r="HQ3495" i="20"/>
  <c r="HJ3495" i="20"/>
  <c r="HQ155" i="20"/>
  <c r="HL155" i="20"/>
  <c r="HP155" i="20"/>
  <c r="HK155" i="20"/>
  <c r="HJ155" i="20"/>
  <c r="HM155" i="20"/>
  <c r="HK2404" i="20"/>
  <c r="HP2404" i="20"/>
  <c r="HQ2404" i="20"/>
  <c r="HJ2404" i="20"/>
  <c r="HM2404" i="20"/>
  <c r="HL2404" i="20"/>
  <c r="HQ862" i="20"/>
  <c r="HK862" i="20"/>
  <c r="HL862" i="20"/>
  <c r="HP862" i="20"/>
  <c r="HJ862" i="20"/>
  <c r="HM862" i="20"/>
  <c r="HM648" i="20"/>
  <c r="HK648" i="20"/>
  <c r="HL648" i="20"/>
  <c r="HJ648" i="20"/>
  <c r="HQ648" i="20"/>
  <c r="HP648" i="20"/>
  <c r="HJ3070" i="20"/>
  <c r="HL3070" i="20"/>
  <c r="HQ3070" i="20"/>
  <c r="HK3070" i="20"/>
  <c r="HP3070" i="20"/>
  <c r="HM3070" i="20"/>
  <c r="HL1194" i="20"/>
  <c r="HQ1194" i="20"/>
  <c r="HM1194" i="20"/>
  <c r="HP1194" i="20"/>
  <c r="HK1194" i="20"/>
  <c r="HJ1194" i="20"/>
  <c r="HQ420" i="20"/>
  <c r="HP420" i="20"/>
  <c r="HM420" i="20"/>
  <c r="HJ420" i="20"/>
  <c r="HK420" i="20"/>
  <c r="HL420" i="20"/>
  <c r="HL2202" i="20"/>
  <c r="HJ2202" i="20"/>
  <c r="HK2202" i="20"/>
  <c r="HM2202" i="20"/>
  <c r="HP2202" i="20"/>
  <c r="HQ2202" i="20"/>
  <c r="HQ1785" i="20"/>
  <c r="HL1785" i="20"/>
  <c r="HJ1785" i="20"/>
  <c r="HK1785" i="20"/>
  <c r="HP1785" i="20"/>
  <c r="HM1785" i="20"/>
  <c r="HQ3248" i="20"/>
  <c r="HP3248" i="20"/>
  <c r="HL3248" i="20"/>
  <c r="HM3248" i="20"/>
  <c r="HJ3248" i="20"/>
  <c r="HK3248" i="20"/>
  <c r="HJ2148" i="20"/>
  <c r="HM2148" i="20"/>
  <c r="HQ2148" i="20"/>
  <c r="HL2148" i="20"/>
  <c r="HP2148" i="20"/>
  <c r="HK2148" i="20"/>
  <c r="HJ2858" i="20"/>
  <c r="HP2858" i="20"/>
  <c r="HQ2858" i="20"/>
  <c r="HK2858" i="20"/>
  <c r="HL2858" i="20"/>
  <c r="HM2858" i="20"/>
  <c r="HQ2411" i="20"/>
  <c r="HM2411" i="20"/>
  <c r="HK2411" i="20"/>
  <c r="HJ2411" i="20"/>
  <c r="HL2411" i="20"/>
  <c r="HP2411" i="20"/>
  <c r="HQ44" i="20"/>
  <c r="HP44" i="20"/>
  <c r="HM44" i="20"/>
  <c r="HK44" i="20"/>
  <c r="HJ44" i="20"/>
  <c r="HL44" i="20"/>
  <c r="HJ775" i="20"/>
  <c r="HK775" i="20"/>
  <c r="HQ775" i="20"/>
  <c r="HP775" i="20"/>
  <c r="HM775" i="20"/>
  <c r="HL775" i="20"/>
  <c r="HM1923" i="20"/>
  <c r="HK1923" i="20"/>
  <c r="HQ1923" i="20"/>
  <c r="HJ1923" i="20"/>
  <c r="HL1923" i="20"/>
  <c r="HP1923" i="20"/>
  <c r="HJ2159" i="20"/>
  <c r="HQ2159" i="20"/>
  <c r="HP2159" i="20"/>
  <c r="HL2159" i="20"/>
  <c r="HM2159" i="20"/>
  <c r="HK2159" i="20"/>
  <c r="HQ1401" i="20"/>
  <c r="HL1401" i="20"/>
  <c r="HJ1401" i="20"/>
  <c r="HP1401" i="20"/>
  <c r="HK1401" i="20"/>
  <c r="HM1401" i="20"/>
  <c r="HQ1058" i="20"/>
  <c r="HK1058" i="20"/>
  <c r="HL1058" i="20"/>
  <c r="HJ1058" i="20"/>
  <c r="HP1058" i="20"/>
  <c r="HM1058" i="20"/>
  <c r="HK3999" i="20"/>
  <c r="HQ3999" i="20"/>
  <c r="HL3999" i="20"/>
  <c r="HJ3999" i="20"/>
  <c r="HM3999" i="20"/>
  <c r="HP3999" i="20"/>
  <c r="HL423" i="20"/>
  <c r="HK423" i="20"/>
  <c r="HM423" i="20"/>
  <c r="HP423" i="20"/>
  <c r="HQ423" i="20"/>
  <c r="HJ423" i="20"/>
  <c r="HK108" i="20"/>
  <c r="HM108" i="20"/>
  <c r="HL108" i="20"/>
  <c r="HP108" i="20"/>
  <c r="HQ108" i="20"/>
  <c r="HJ108" i="20"/>
  <c r="HQ2573" i="20"/>
  <c r="HK2573" i="20"/>
  <c r="HM2573" i="20"/>
  <c r="HJ2573" i="20"/>
  <c r="HL2573" i="20"/>
  <c r="HP2573" i="20"/>
  <c r="HQ2294" i="20"/>
  <c r="HP2294" i="20"/>
  <c r="HL2294" i="20"/>
  <c r="HK2294" i="20"/>
  <c r="HM2294" i="20"/>
  <c r="HJ2294" i="20"/>
  <c r="HQ2753" i="20"/>
  <c r="HM2753" i="20"/>
  <c r="HK2753" i="20"/>
  <c r="HP2753" i="20"/>
  <c r="HJ2753" i="20"/>
  <c r="HL2753" i="20"/>
  <c r="HK381" i="20"/>
  <c r="HQ381" i="20"/>
  <c r="HP381" i="20"/>
  <c r="HM381" i="20"/>
  <c r="HL381" i="20"/>
  <c r="HJ381" i="20"/>
  <c r="HM3135" i="20"/>
  <c r="HJ3135" i="20"/>
  <c r="HQ3135" i="20"/>
  <c r="HK3135" i="20"/>
  <c r="HL3135" i="20"/>
  <c r="HP3135" i="20"/>
  <c r="HP1779" i="20"/>
  <c r="HL1779" i="20"/>
  <c r="HQ1779" i="20"/>
  <c r="HM1779" i="20"/>
  <c r="HK1779" i="20"/>
  <c r="HJ1779" i="20"/>
  <c r="HM3210" i="20"/>
  <c r="HQ3210" i="20"/>
  <c r="HK3210" i="20"/>
  <c r="HJ3210" i="20"/>
  <c r="HP3210" i="20"/>
  <c r="HL3210" i="20"/>
  <c r="HQ615" i="20"/>
  <c r="HL615" i="20"/>
  <c r="HJ615" i="20"/>
  <c r="HP615" i="20"/>
  <c r="HM615" i="20"/>
  <c r="HK615" i="20"/>
  <c r="HM2497" i="20"/>
  <c r="HJ2497" i="20"/>
  <c r="HQ2497" i="20"/>
  <c r="HL2497" i="20"/>
  <c r="HP2497" i="20"/>
  <c r="HK2497" i="20"/>
  <c r="HL2018" i="20"/>
  <c r="HK2018" i="20"/>
  <c r="HP2018" i="20"/>
  <c r="HM2018" i="20"/>
  <c r="HQ2018" i="20"/>
  <c r="HJ2018" i="20"/>
  <c r="HM754" i="20"/>
  <c r="HQ754" i="20"/>
  <c r="HL754" i="20"/>
  <c r="HK754" i="20"/>
  <c r="HP754" i="20"/>
  <c r="HJ754" i="20"/>
  <c r="HK3838" i="20"/>
  <c r="HJ3838" i="20"/>
  <c r="HP3838" i="20"/>
  <c r="HQ3838" i="20"/>
  <c r="HM3838" i="20"/>
  <c r="HL3838" i="20"/>
  <c r="HM2313" i="20"/>
  <c r="HK2313" i="20"/>
  <c r="HP2313" i="20"/>
  <c r="HQ2313" i="20"/>
  <c r="HL2313" i="20"/>
  <c r="HJ2313" i="20"/>
  <c r="HM551" i="20"/>
  <c r="HL551" i="20"/>
  <c r="HK551" i="20"/>
  <c r="HJ551" i="20"/>
  <c r="HQ551" i="20"/>
  <c r="HP551" i="20"/>
  <c r="HK3987" i="20"/>
  <c r="HM3987" i="20"/>
  <c r="HP3987" i="20"/>
  <c r="HJ3987" i="20"/>
  <c r="HQ3987" i="20"/>
  <c r="HL3987" i="20"/>
  <c r="HP326" i="20"/>
  <c r="HJ326" i="20"/>
  <c r="HQ326" i="20"/>
  <c r="HK326" i="20"/>
  <c r="HL326" i="20"/>
  <c r="HM326" i="20"/>
  <c r="HK2325" i="20"/>
  <c r="HQ2325" i="20"/>
  <c r="HJ2325" i="20"/>
  <c r="HL2325" i="20"/>
  <c r="HP2325" i="20"/>
  <c r="HM2325" i="20"/>
  <c r="HK1190" i="20"/>
  <c r="HP1190" i="20"/>
  <c r="HJ1190" i="20"/>
  <c r="HM1190" i="20"/>
  <c r="HQ1190" i="20"/>
  <c r="HL1190" i="20"/>
  <c r="HK1488" i="20"/>
  <c r="HM1488" i="20"/>
  <c r="HQ1488" i="20"/>
  <c r="HP1488" i="20"/>
  <c r="HJ1488" i="20"/>
  <c r="HL1488" i="20"/>
  <c r="HP879" i="20"/>
  <c r="HQ879" i="20"/>
  <c r="HL879" i="20"/>
  <c r="HM879" i="20"/>
  <c r="HK879" i="20"/>
  <c r="HJ879" i="20"/>
  <c r="HM1088" i="20"/>
  <c r="HJ1088" i="20"/>
  <c r="HP1088" i="20"/>
  <c r="HQ1088" i="20"/>
  <c r="HK1088" i="20"/>
  <c r="HL1088" i="20"/>
  <c r="HJ3789" i="20"/>
  <c r="HK3789" i="20"/>
  <c r="HP3789" i="20"/>
  <c r="HQ3789" i="20"/>
  <c r="HM3789" i="20"/>
  <c r="HL3789" i="20"/>
  <c r="HL3283" i="20"/>
  <c r="HQ3283" i="20"/>
  <c r="HJ3283" i="20"/>
  <c r="HM3283" i="20"/>
  <c r="HP3283" i="20"/>
  <c r="HK3283" i="20"/>
  <c r="HQ1086" i="20"/>
  <c r="HP1086" i="20"/>
  <c r="HK1086" i="20"/>
  <c r="HL1086" i="20"/>
  <c r="HM1086" i="20"/>
  <c r="HJ1086" i="20"/>
  <c r="HM3333" i="20"/>
  <c r="HJ3333" i="20"/>
  <c r="HL3333" i="20"/>
  <c r="HQ3333" i="20"/>
  <c r="HP3333" i="20"/>
  <c r="HK3333" i="20"/>
  <c r="HK2133" i="20"/>
  <c r="HM2133" i="20"/>
  <c r="HQ2133" i="20"/>
  <c r="HJ2133" i="20"/>
  <c r="HL2133" i="20"/>
  <c r="HP2133" i="20"/>
  <c r="HQ3176" i="20"/>
  <c r="HL3176" i="20"/>
  <c r="HJ3176" i="20"/>
  <c r="HP3176" i="20"/>
  <c r="HM3176" i="20"/>
  <c r="HK3176" i="20"/>
  <c r="HM3877" i="20"/>
  <c r="HP3877" i="20"/>
  <c r="HJ3877" i="20"/>
  <c r="HK3877" i="20"/>
  <c r="HQ3877" i="20"/>
  <c r="HL3877" i="20"/>
  <c r="HK786" i="20"/>
  <c r="HM786" i="20"/>
  <c r="HL786" i="20"/>
  <c r="HQ786" i="20"/>
  <c r="HP786" i="20"/>
  <c r="HJ786" i="20"/>
  <c r="HM1980" i="20"/>
  <c r="HQ1980" i="20"/>
  <c r="HP1980" i="20"/>
  <c r="HK1980" i="20"/>
  <c r="HL1980" i="20"/>
  <c r="HJ1980" i="20"/>
  <c r="HQ3275" i="20"/>
  <c r="HK3275" i="20"/>
  <c r="HJ3275" i="20"/>
  <c r="HL3275" i="20"/>
  <c r="HP3275" i="20"/>
  <c r="HM3275" i="20"/>
  <c r="HP1289" i="20"/>
  <c r="HM1289" i="20"/>
  <c r="HK1289" i="20"/>
  <c r="HJ1289" i="20"/>
  <c r="HL1289" i="20"/>
  <c r="HQ1289" i="20"/>
  <c r="HM173" i="20"/>
  <c r="HJ173" i="20"/>
  <c r="HQ173" i="20"/>
  <c r="HP173" i="20"/>
  <c r="HL173" i="20"/>
  <c r="HK173" i="20"/>
  <c r="HM2372" i="20"/>
  <c r="HL2372" i="20"/>
  <c r="HK2372" i="20"/>
  <c r="HP2372" i="20"/>
  <c r="HQ2372" i="20"/>
  <c r="HJ2372" i="20"/>
  <c r="HL1354" i="20"/>
  <c r="HP1354" i="20"/>
  <c r="HJ1354" i="20"/>
  <c r="HQ1354" i="20"/>
  <c r="HK1354" i="20"/>
  <c r="HM1354" i="20"/>
  <c r="HQ2744" i="20"/>
  <c r="HP2744" i="20"/>
  <c r="HJ2744" i="20"/>
  <c r="HL2744" i="20"/>
  <c r="HM2744" i="20"/>
  <c r="HK2744" i="20"/>
  <c r="HQ1178" i="20"/>
  <c r="HJ1178" i="20"/>
  <c r="HK1178" i="20"/>
  <c r="HL1178" i="20"/>
  <c r="HP1178" i="20"/>
  <c r="HM1178" i="20"/>
  <c r="HQ453" i="20"/>
  <c r="HM453" i="20"/>
  <c r="HK453" i="20"/>
  <c r="HJ453" i="20"/>
  <c r="HL453" i="20"/>
  <c r="HP453" i="20"/>
  <c r="HK2008" i="20"/>
  <c r="HL2008" i="20"/>
  <c r="HJ2008" i="20"/>
  <c r="HM2008" i="20"/>
  <c r="HQ2008" i="20"/>
  <c r="HP2008" i="20"/>
  <c r="HL580" i="20"/>
  <c r="HK580" i="20"/>
  <c r="HQ580" i="20"/>
  <c r="HJ580" i="20"/>
  <c r="HP580" i="20"/>
  <c r="HM580" i="20"/>
  <c r="HL2097" i="20"/>
  <c r="HP2097" i="20"/>
  <c r="HM2097" i="20"/>
  <c r="HQ2097" i="20"/>
  <c r="HJ2097" i="20"/>
  <c r="HK2097" i="20"/>
  <c r="HJ2904" i="20"/>
  <c r="HL2904" i="20"/>
  <c r="HM2904" i="20"/>
  <c r="HK2904" i="20"/>
  <c r="HQ2904" i="20"/>
  <c r="HP2904" i="20"/>
  <c r="HL2747" i="20"/>
  <c r="HK2747" i="20"/>
  <c r="HP2747" i="20"/>
  <c r="HM2747" i="20"/>
  <c r="HJ2747" i="20"/>
  <c r="HQ2747" i="20"/>
  <c r="HM1748" i="20"/>
  <c r="HJ1748" i="20"/>
  <c r="HL1748" i="20"/>
  <c r="HP1748" i="20"/>
  <c r="HQ1748" i="20"/>
  <c r="HK1748" i="20"/>
  <c r="HK2786" i="20"/>
  <c r="HP2786" i="20"/>
  <c r="HJ2786" i="20"/>
  <c r="HL2786" i="20"/>
  <c r="HQ2786" i="20"/>
  <c r="HM2786" i="20"/>
  <c r="HP383" i="20"/>
  <c r="HM383" i="20"/>
  <c r="HL383" i="20"/>
  <c r="HJ383" i="20"/>
  <c r="HK383" i="20"/>
  <c r="HQ383" i="20"/>
  <c r="HJ2737" i="20"/>
  <c r="HQ2737" i="20"/>
  <c r="HK2737" i="20"/>
  <c r="HP2737" i="20"/>
  <c r="HM2737" i="20"/>
  <c r="HL2737" i="20"/>
  <c r="HM2301" i="20"/>
  <c r="HK2301" i="20"/>
  <c r="HP2301" i="20"/>
  <c r="HQ2301" i="20"/>
  <c r="HL2301" i="20"/>
  <c r="HJ2301" i="20"/>
  <c r="HM1543" i="20"/>
  <c r="HJ1543" i="20"/>
  <c r="HK1543" i="20"/>
  <c r="HL1543" i="20"/>
  <c r="HP1543" i="20"/>
  <c r="HQ1543" i="20"/>
  <c r="HM2215" i="20"/>
  <c r="HJ2215" i="20"/>
  <c r="HP2215" i="20"/>
  <c r="HK2215" i="20"/>
  <c r="HQ2215" i="20"/>
  <c r="HL2215" i="20"/>
  <c r="HJ290" i="20"/>
  <c r="HP290" i="20"/>
  <c r="HM290" i="20"/>
  <c r="HL290" i="20"/>
  <c r="HK290" i="20"/>
  <c r="HQ290" i="20"/>
  <c r="HL1093" i="20"/>
  <c r="HM1093" i="20"/>
  <c r="HP1093" i="20"/>
  <c r="HK1093" i="20"/>
  <c r="HQ1093" i="20"/>
  <c r="HJ1093" i="20"/>
  <c r="HM2492" i="20"/>
  <c r="HL2492" i="20"/>
  <c r="HQ2492" i="20"/>
  <c r="HP2492" i="20"/>
  <c r="HK2492" i="20"/>
  <c r="HJ2492" i="20"/>
  <c r="HQ1834" i="20"/>
  <c r="HM1834" i="20"/>
  <c r="HL1834" i="20"/>
  <c r="HJ1834" i="20"/>
  <c r="HK1834" i="20"/>
  <c r="HP1834" i="20"/>
  <c r="HM2796" i="20"/>
  <c r="HK2796" i="20"/>
  <c r="HJ2796" i="20"/>
  <c r="HP2796" i="20"/>
  <c r="HQ2796" i="20"/>
  <c r="HL2796" i="20"/>
  <c r="HM1307" i="20"/>
  <c r="HJ1307" i="20"/>
  <c r="HP1307" i="20"/>
  <c r="HL1307" i="20"/>
  <c r="HQ1307" i="20"/>
  <c r="HK1307" i="20"/>
  <c r="HJ808" i="20"/>
  <c r="HP808" i="20"/>
  <c r="HQ808" i="20"/>
  <c r="HL808" i="20"/>
  <c r="HK808" i="20"/>
  <c r="HM808" i="20"/>
  <c r="HK2612" i="20"/>
  <c r="HL2612" i="20"/>
  <c r="HQ2612" i="20"/>
  <c r="HM2612" i="20"/>
  <c r="HJ2612" i="20"/>
  <c r="HP2612" i="20"/>
  <c r="HL2459" i="20"/>
  <c r="HP2459" i="20"/>
  <c r="HJ2459" i="20"/>
  <c r="HK2459" i="20"/>
  <c r="HQ2459" i="20"/>
  <c r="HM2459" i="20"/>
  <c r="HK427" i="20"/>
  <c r="HL427" i="20"/>
  <c r="HP427" i="20"/>
  <c r="HJ427" i="20"/>
  <c r="HQ427" i="20"/>
  <c r="HM427" i="20"/>
  <c r="HM445" i="20"/>
  <c r="HP445" i="20"/>
  <c r="HL445" i="20"/>
  <c r="HQ445" i="20"/>
  <c r="HJ445" i="20"/>
  <c r="HK445" i="20"/>
  <c r="HJ620" i="20"/>
  <c r="HM620" i="20"/>
  <c r="HP620" i="20"/>
  <c r="HQ620" i="20"/>
  <c r="HL620" i="20"/>
  <c r="HK620" i="20"/>
  <c r="HM2672" i="20"/>
  <c r="HK2672" i="20"/>
  <c r="HJ2672" i="20"/>
  <c r="HL2672" i="20"/>
  <c r="HQ2672" i="20"/>
  <c r="HP2672" i="20"/>
  <c r="HJ266" i="20"/>
  <c r="HM266" i="20"/>
  <c r="HP266" i="20"/>
  <c r="HL266" i="20"/>
  <c r="HK266" i="20"/>
  <c r="HQ266" i="20"/>
  <c r="HM3839" i="20"/>
  <c r="HP3839" i="20"/>
  <c r="HJ3839" i="20"/>
  <c r="HK3839" i="20"/>
  <c r="HQ3839" i="20"/>
  <c r="HL3839" i="20"/>
  <c r="HM3901" i="20"/>
  <c r="HK3901" i="20"/>
  <c r="HJ3901" i="20"/>
  <c r="HL3901" i="20"/>
  <c r="HP3901" i="20"/>
  <c r="HQ3901" i="20"/>
  <c r="HM3695" i="20"/>
  <c r="HJ3695" i="20"/>
  <c r="HQ3695" i="20"/>
  <c r="HL3695" i="20"/>
  <c r="HP3695" i="20"/>
  <c r="HK3695" i="20"/>
  <c r="HK1605" i="20"/>
  <c r="HJ1605" i="20"/>
  <c r="HM1605" i="20"/>
  <c r="HP1605" i="20"/>
  <c r="HL1605" i="20"/>
  <c r="HQ1605" i="20"/>
  <c r="HP2103" i="20"/>
  <c r="HQ2103" i="20"/>
  <c r="HM2103" i="20"/>
  <c r="HK2103" i="20"/>
  <c r="HL2103" i="20"/>
  <c r="HJ2103" i="20"/>
  <c r="HQ3249" i="20"/>
  <c r="HL3249" i="20"/>
  <c r="HK3249" i="20"/>
  <c r="HP3249" i="20"/>
  <c r="HJ3249" i="20"/>
  <c r="HM3249" i="20"/>
  <c r="HQ67" i="20"/>
  <c r="HK67" i="20"/>
  <c r="HM67" i="20"/>
  <c r="HP67" i="20"/>
  <c r="HL67" i="20"/>
  <c r="HJ67" i="20"/>
  <c r="HK3256" i="20"/>
  <c r="HP3256" i="20"/>
  <c r="HL3256" i="20"/>
  <c r="HM3256" i="20"/>
  <c r="HJ3256" i="20"/>
  <c r="HQ3256" i="20"/>
  <c r="HP1089" i="20"/>
  <c r="HL1089" i="20"/>
  <c r="HK1089" i="20"/>
  <c r="HM1089" i="20"/>
  <c r="HJ1089" i="20"/>
  <c r="HQ1089" i="20"/>
  <c r="HK2271" i="20"/>
  <c r="HJ2271" i="20"/>
  <c r="HM2271" i="20"/>
  <c r="HP2271" i="20"/>
  <c r="HQ2271" i="20"/>
  <c r="HL2271" i="20"/>
  <c r="HQ3791" i="20"/>
  <c r="HJ3791" i="20"/>
  <c r="HL3791" i="20"/>
  <c r="HP3791" i="20"/>
  <c r="HK3791" i="20"/>
  <c r="HM3791" i="20"/>
  <c r="HM222" i="20"/>
  <c r="HJ222" i="20"/>
  <c r="HL222" i="20"/>
  <c r="HK222" i="20"/>
  <c r="HP222" i="20"/>
  <c r="HQ222" i="20"/>
  <c r="HP3811" i="20"/>
  <c r="HQ3811" i="20"/>
  <c r="HL3811" i="20"/>
  <c r="HK3811" i="20"/>
  <c r="HM3811" i="20"/>
  <c r="HJ3811" i="20"/>
  <c r="HL2953" i="20"/>
  <c r="HJ2953" i="20"/>
  <c r="HP2953" i="20"/>
  <c r="HQ2953" i="20"/>
  <c r="HM2953" i="20"/>
  <c r="HK2953" i="20"/>
  <c r="HQ2312" i="20"/>
  <c r="HK2312" i="20"/>
  <c r="HL2312" i="20"/>
  <c r="HM2312" i="20"/>
  <c r="HJ2312" i="20"/>
  <c r="HP2312" i="20"/>
  <c r="HP3496" i="20"/>
  <c r="HM3496" i="20"/>
  <c r="HL3496" i="20"/>
  <c r="HJ3496" i="20"/>
  <c r="HK3496" i="20"/>
  <c r="HQ3496" i="20"/>
  <c r="HL1994" i="20"/>
  <c r="HP1994" i="20"/>
  <c r="HQ1994" i="20"/>
  <c r="HM1994" i="20"/>
  <c r="HJ1994" i="20"/>
  <c r="HK1994" i="20"/>
  <c r="HM823" i="20"/>
  <c r="HL823" i="20"/>
  <c r="HJ823" i="20"/>
  <c r="HK823" i="20"/>
  <c r="HQ823" i="20"/>
  <c r="HP823" i="20"/>
  <c r="HQ252" i="20"/>
  <c r="HL252" i="20"/>
  <c r="HP252" i="20"/>
  <c r="HM252" i="20"/>
  <c r="HJ252" i="20"/>
  <c r="HK252" i="20"/>
  <c r="HM2420" i="20"/>
  <c r="HP2420" i="20"/>
  <c r="HQ2420" i="20"/>
  <c r="HJ2420" i="20"/>
  <c r="HL2420" i="20"/>
  <c r="HK2420" i="20"/>
  <c r="HP1542" i="20"/>
  <c r="HQ1542" i="20"/>
  <c r="HM1542" i="20"/>
  <c r="HK1542" i="20"/>
  <c r="HJ1542" i="20"/>
  <c r="HL1542" i="20"/>
  <c r="HJ376" i="20"/>
  <c r="HQ376" i="20"/>
  <c r="HK376" i="20"/>
  <c r="HM376" i="20"/>
  <c r="HL376" i="20"/>
  <c r="HP376" i="20"/>
  <c r="HM1532" i="20"/>
  <c r="HP1532" i="20"/>
  <c r="HJ1532" i="20"/>
  <c r="HL1532" i="20"/>
  <c r="HK1532" i="20"/>
  <c r="HQ1532" i="20"/>
  <c r="HP671" i="20"/>
  <c r="HQ671" i="20"/>
  <c r="HJ671" i="20"/>
  <c r="HK671" i="20"/>
  <c r="HL671" i="20"/>
  <c r="HM671" i="20"/>
  <c r="HK3856" i="20"/>
  <c r="HL3856" i="20"/>
  <c r="HP3856" i="20"/>
  <c r="HQ3856" i="20"/>
  <c r="HJ3856" i="20"/>
  <c r="HM3856" i="20"/>
  <c r="HQ2849" i="20"/>
  <c r="HL2849" i="20"/>
  <c r="HK2849" i="20"/>
  <c r="HM2849" i="20"/>
  <c r="HP2849" i="20"/>
  <c r="HJ2849" i="20"/>
  <c r="HJ1390" i="20"/>
  <c r="HL1390" i="20"/>
  <c r="HM1390" i="20"/>
  <c r="HK1390" i="20"/>
  <c r="HP1390" i="20"/>
  <c r="HQ1390" i="20"/>
  <c r="HL1443" i="20"/>
  <c r="HP1443" i="20"/>
  <c r="HJ1443" i="20"/>
  <c r="HK1443" i="20"/>
  <c r="HQ1443" i="20"/>
  <c r="HM1443" i="20"/>
  <c r="HJ306" i="20"/>
  <c r="HQ306" i="20"/>
  <c r="HK306" i="20"/>
  <c r="HM306" i="20"/>
  <c r="HP306" i="20"/>
  <c r="HL306" i="20"/>
  <c r="HQ1424" i="20"/>
  <c r="HJ1424" i="20"/>
  <c r="HK1424" i="20"/>
  <c r="HP1424" i="20"/>
  <c r="HM1424" i="20"/>
  <c r="HL1424" i="20"/>
  <c r="HM2988" i="20"/>
  <c r="HP2988" i="20"/>
  <c r="HL2988" i="20"/>
  <c r="HK2988" i="20"/>
  <c r="HJ2988" i="20"/>
  <c r="HQ2988" i="20"/>
  <c r="HL571" i="20"/>
  <c r="HJ571" i="20"/>
  <c r="HK571" i="20"/>
  <c r="HM571" i="20"/>
  <c r="HQ571" i="20"/>
  <c r="HP571" i="20"/>
  <c r="HL2502" i="20"/>
  <c r="HK2502" i="20"/>
  <c r="HP2502" i="20"/>
  <c r="HM2502" i="20"/>
  <c r="HJ2502" i="20"/>
  <c r="HQ2502" i="20"/>
  <c r="HK2270" i="20"/>
  <c r="HQ2270" i="20"/>
  <c r="HJ2270" i="20"/>
  <c r="HM2270" i="20"/>
  <c r="HP2270" i="20"/>
  <c r="HL2270" i="20"/>
  <c r="HJ2732" i="20"/>
  <c r="HL2732" i="20"/>
  <c r="HP2732" i="20"/>
  <c r="HQ2732" i="20"/>
  <c r="HK2732" i="20"/>
  <c r="HM2732" i="20"/>
  <c r="HL1454" i="20"/>
  <c r="HQ1454" i="20"/>
  <c r="HK1454" i="20"/>
  <c r="HM1454" i="20"/>
  <c r="HP1454" i="20"/>
  <c r="HJ1454" i="20"/>
  <c r="HJ2255" i="20"/>
  <c r="HQ2255" i="20"/>
  <c r="HM2255" i="20"/>
  <c r="HP2255" i="20"/>
  <c r="HK2255" i="20"/>
  <c r="HL2255" i="20"/>
  <c r="HM1471" i="20"/>
  <c r="HL1471" i="20"/>
  <c r="HK1471" i="20"/>
  <c r="HJ1471" i="20"/>
  <c r="HQ1471" i="20"/>
  <c r="HP1471" i="20"/>
  <c r="HK2666" i="20"/>
  <c r="HJ2666" i="20"/>
  <c r="HM2666" i="20"/>
  <c r="HL2666" i="20"/>
  <c r="HQ2666" i="20"/>
  <c r="HP2666" i="20"/>
  <c r="HQ2161" i="20"/>
  <c r="HL2161" i="20"/>
  <c r="HP2161" i="20"/>
  <c r="HM2161" i="20"/>
  <c r="HJ2161" i="20"/>
  <c r="HK2161" i="20"/>
  <c r="HP2952" i="20"/>
  <c r="HQ2952" i="20"/>
  <c r="HK2952" i="20"/>
  <c r="HL2952" i="20"/>
  <c r="HJ2952" i="20"/>
  <c r="HM2952" i="20"/>
  <c r="HP1112" i="20"/>
  <c r="HJ1112" i="20"/>
  <c r="HL1112" i="20"/>
  <c r="HM1112" i="20"/>
  <c r="HK1112" i="20"/>
  <c r="HQ1112" i="20"/>
  <c r="HL575" i="20"/>
  <c r="HJ575" i="20"/>
  <c r="HK575" i="20"/>
  <c r="HQ575" i="20"/>
  <c r="HP575" i="20"/>
  <c r="HM575" i="20"/>
  <c r="HP1184" i="20"/>
  <c r="HL1184" i="20"/>
  <c r="HQ1184" i="20"/>
  <c r="HM1184" i="20"/>
  <c r="HJ1184" i="20"/>
  <c r="HK1184" i="20"/>
  <c r="HK1661" i="20"/>
  <c r="HL1661" i="20"/>
  <c r="HM1661" i="20"/>
  <c r="HP1661" i="20"/>
  <c r="HQ1661" i="20"/>
  <c r="HJ1661" i="20"/>
  <c r="HK674" i="20"/>
  <c r="HQ674" i="20"/>
  <c r="HJ674" i="20"/>
  <c r="HM674" i="20"/>
  <c r="HP674" i="20"/>
  <c r="HL674" i="20"/>
  <c r="HL3537" i="20"/>
  <c r="HJ3537" i="20"/>
  <c r="HQ3537" i="20"/>
  <c r="HM3537" i="20"/>
  <c r="HK3537" i="20"/>
  <c r="HP3537" i="20"/>
  <c r="HJ1396" i="20"/>
  <c r="HL1396" i="20"/>
  <c r="HP1396" i="20"/>
  <c r="HM1396" i="20"/>
  <c r="HK1396" i="20"/>
  <c r="HQ1396" i="20"/>
  <c r="HJ374" i="20"/>
  <c r="HK374" i="20"/>
  <c r="HP374" i="20"/>
  <c r="HL374" i="20"/>
  <c r="HQ374" i="20"/>
  <c r="HM374" i="20"/>
  <c r="HP3420" i="20"/>
  <c r="HM3420" i="20"/>
  <c r="HK3420" i="20"/>
  <c r="HL3420" i="20"/>
  <c r="HJ3420" i="20"/>
  <c r="HQ3420" i="20"/>
  <c r="HL876" i="20"/>
  <c r="HP876" i="20"/>
  <c r="HK876" i="20"/>
  <c r="HQ876" i="20"/>
  <c r="HJ876" i="20"/>
  <c r="HM876" i="20"/>
  <c r="HK232" i="20"/>
  <c r="HL232" i="20"/>
  <c r="HP232" i="20"/>
  <c r="HM232" i="20"/>
  <c r="HJ232" i="20"/>
  <c r="HQ232" i="20"/>
  <c r="HM2536" i="20"/>
  <c r="HQ2536" i="20"/>
  <c r="HP2536" i="20"/>
  <c r="HL2536" i="20"/>
  <c r="HJ2536" i="20"/>
  <c r="HK2536" i="20"/>
  <c r="HQ2593" i="20"/>
  <c r="HK2593" i="20"/>
  <c r="HM2593" i="20"/>
  <c r="HJ2593" i="20"/>
  <c r="HL2593" i="20"/>
  <c r="HP2593" i="20"/>
  <c r="HP271" i="20"/>
  <c r="HK271" i="20"/>
  <c r="HM271" i="20"/>
  <c r="HQ271" i="20"/>
  <c r="HJ271" i="20"/>
  <c r="HL271" i="20"/>
  <c r="HL2995" i="20"/>
  <c r="HQ2995" i="20"/>
  <c r="HM2995" i="20"/>
  <c r="HJ2995" i="20"/>
  <c r="HK2995" i="20"/>
  <c r="HP2995" i="20"/>
  <c r="HP1191" i="20"/>
  <c r="HL1191" i="20"/>
  <c r="HQ1191" i="20"/>
  <c r="HK1191" i="20"/>
  <c r="HJ1191" i="20"/>
  <c r="HM1191" i="20"/>
  <c r="HL1315" i="20"/>
  <c r="HP1315" i="20"/>
  <c r="HK1315" i="20"/>
  <c r="HM1315" i="20"/>
  <c r="HJ1315" i="20"/>
  <c r="HQ1315" i="20"/>
  <c r="HJ1665" i="20"/>
  <c r="HL1665" i="20"/>
  <c r="HM1665" i="20"/>
  <c r="HP1665" i="20"/>
  <c r="HQ1665" i="20"/>
  <c r="HK1665" i="20"/>
  <c r="HQ1399" i="20"/>
  <c r="HP1399" i="20"/>
  <c r="HL1399" i="20"/>
  <c r="HM1399" i="20"/>
  <c r="HK1399" i="20"/>
  <c r="HJ1399" i="20"/>
  <c r="HM2218" i="20"/>
  <c r="HQ2218" i="20"/>
  <c r="HP2218" i="20"/>
  <c r="HK2218" i="20"/>
  <c r="HL2218" i="20"/>
  <c r="HJ2218" i="20"/>
  <c r="HK3454" i="20"/>
  <c r="HJ3454" i="20"/>
  <c r="HQ3454" i="20"/>
  <c r="HL3454" i="20"/>
  <c r="HP3454" i="20"/>
  <c r="HM3454" i="20"/>
  <c r="HL1807" i="20"/>
  <c r="HK1807" i="20"/>
  <c r="HJ1807" i="20"/>
  <c r="HP1807" i="20"/>
  <c r="HM1807" i="20"/>
  <c r="HQ1807" i="20"/>
  <c r="HJ194" i="20"/>
  <c r="HK194" i="20"/>
  <c r="HL194" i="20"/>
  <c r="HM194" i="20"/>
  <c r="HQ194" i="20"/>
  <c r="HP194" i="20"/>
  <c r="HK2738" i="20"/>
  <c r="HP2738" i="20"/>
  <c r="HL2738" i="20"/>
  <c r="HJ2738" i="20"/>
  <c r="HM2738" i="20"/>
  <c r="HQ2738" i="20"/>
  <c r="HL75" i="20"/>
  <c r="HM75" i="20"/>
  <c r="HQ75" i="20"/>
  <c r="HK75" i="20"/>
  <c r="HP75" i="20"/>
  <c r="HJ75" i="20"/>
  <c r="HL394" i="20"/>
  <c r="HK394" i="20"/>
  <c r="HJ394" i="20"/>
  <c r="HP394" i="20"/>
  <c r="HM394" i="20"/>
  <c r="HQ394" i="20"/>
  <c r="HM1126" i="20"/>
  <c r="HJ1126" i="20"/>
  <c r="HQ1126" i="20"/>
  <c r="HL1126" i="20"/>
  <c r="HP1126" i="20"/>
  <c r="HK1126" i="20"/>
  <c r="HP560" i="20"/>
  <c r="HM560" i="20"/>
  <c r="HJ560" i="20"/>
  <c r="HL560" i="20"/>
  <c r="HQ560" i="20"/>
  <c r="HK560" i="20"/>
  <c r="HL2724" i="20"/>
  <c r="HP2724" i="20"/>
  <c r="HQ2724" i="20"/>
  <c r="HM2724" i="20"/>
  <c r="HJ2724" i="20"/>
  <c r="HK2724" i="20"/>
  <c r="HK3594" i="20"/>
  <c r="HJ3594" i="20"/>
  <c r="HP3594" i="20"/>
  <c r="HM3594" i="20"/>
  <c r="HQ3594" i="20"/>
  <c r="HL3594" i="20"/>
  <c r="HQ3467" i="20"/>
  <c r="HM3467" i="20"/>
  <c r="HK3467" i="20"/>
  <c r="HL3467" i="20"/>
  <c r="HJ3467" i="20"/>
  <c r="HP3467" i="20"/>
  <c r="HM2618" i="20"/>
  <c r="HQ2618" i="20"/>
  <c r="HK2618" i="20"/>
  <c r="HL2618" i="20"/>
  <c r="HJ2618" i="20"/>
  <c r="HP2618" i="20"/>
  <c r="HP1335" i="20"/>
  <c r="HL1335" i="20"/>
  <c r="HM1335" i="20"/>
  <c r="HJ1335" i="20"/>
  <c r="HK1335" i="20"/>
  <c r="HQ1335" i="20"/>
  <c r="HP958" i="20"/>
  <c r="HL958" i="20"/>
  <c r="HM958" i="20"/>
  <c r="HQ958" i="20"/>
  <c r="HJ958" i="20"/>
  <c r="HK958" i="20"/>
  <c r="HQ2905" i="20"/>
  <c r="HP2905" i="20"/>
  <c r="HL2905" i="20"/>
  <c r="HJ2905" i="20"/>
  <c r="HK2905" i="20"/>
  <c r="HM2905" i="20"/>
  <c r="HK2011" i="20"/>
  <c r="HQ2011" i="20"/>
  <c r="HP2011" i="20"/>
  <c r="HJ2011" i="20"/>
  <c r="HL2011" i="20"/>
  <c r="HM2011" i="20"/>
  <c r="HL3477" i="20"/>
  <c r="HJ3477" i="20"/>
  <c r="HM3477" i="20"/>
  <c r="HQ3477" i="20"/>
  <c r="HP3477" i="20"/>
  <c r="HK3477" i="20"/>
  <c r="HJ2239" i="20"/>
  <c r="HK2239" i="20"/>
  <c r="HL2239" i="20"/>
  <c r="HP2239" i="20"/>
  <c r="HQ2239" i="20"/>
  <c r="HM2239" i="20"/>
  <c r="HQ1537" i="20"/>
  <c r="HM1537" i="20"/>
  <c r="HP1537" i="20"/>
  <c r="HJ1537" i="20"/>
  <c r="HK1537" i="20"/>
  <c r="HL1537" i="20"/>
  <c r="HQ485" i="20"/>
  <c r="HP485" i="20"/>
  <c r="HM485" i="20"/>
  <c r="HL485" i="20"/>
  <c r="HK485" i="20"/>
  <c r="HJ485" i="20"/>
  <c r="HL3933" i="20"/>
  <c r="HM3933" i="20"/>
  <c r="HQ3933" i="20"/>
  <c r="HJ3933" i="20"/>
  <c r="HK3933" i="20"/>
  <c r="HP3933" i="20"/>
  <c r="HP2546" i="20"/>
  <c r="HK2546" i="20"/>
  <c r="HJ2546" i="20"/>
  <c r="HM2546" i="20"/>
  <c r="HQ2546" i="20"/>
  <c r="HL2546" i="20"/>
  <c r="HL3498" i="20"/>
  <c r="HP3498" i="20"/>
  <c r="HM3498" i="20"/>
  <c r="HJ3498" i="20"/>
  <c r="HQ3498" i="20"/>
  <c r="HK3498" i="20"/>
  <c r="HK1935" i="20"/>
  <c r="HQ1935" i="20"/>
  <c r="HM1935" i="20"/>
  <c r="HP1935" i="20"/>
  <c r="HJ1935" i="20"/>
  <c r="HL1935" i="20"/>
  <c r="HL802" i="20"/>
  <c r="HM802" i="20"/>
  <c r="HK802" i="20"/>
  <c r="HJ802" i="20"/>
  <c r="HP802" i="20"/>
  <c r="HQ802" i="20"/>
  <c r="HM908" i="20"/>
  <c r="HP908" i="20"/>
  <c r="HK908" i="20"/>
  <c r="HQ908" i="20"/>
  <c r="HL908" i="20"/>
  <c r="HJ908" i="20"/>
  <c r="HM869" i="20"/>
  <c r="HQ869" i="20"/>
  <c r="HK869" i="20"/>
  <c r="HP869" i="20"/>
  <c r="HL869" i="20"/>
  <c r="HJ869" i="20"/>
  <c r="HQ857" i="20"/>
  <c r="HL857" i="20"/>
  <c r="HK857" i="20"/>
  <c r="HJ857" i="20"/>
  <c r="HP857" i="20"/>
  <c r="HM857" i="20"/>
  <c r="HL502" i="20"/>
  <c r="HP502" i="20"/>
  <c r="HM502" i="20"/>
  <c r="HK502" i="20"/>
  <c r="HQ502" i="20"/>
  <c r="HJ502" i="20"/>
  <c r="HL2927" i="20"/>
  <c r="HK2927" i="20"/>
  <c r="HM2927" i="20"/>
  <c r="HP2927" i="20"/>
  <c r="HQ2927" i="20"/>
  <c r="HJ2927" i="20"/>
  <c r="HQ2636" i="20"/>
  <c r="HK2636" i="20"/>
  <c r="HP2636" i="20"/>
  <c r="HM2636" i="20"/>
  <c r="HL2636" i="20"/>
  <c r="HJ2636" i="20"/>
  <c r="HM926" i="20"/>
  <c r="HJ926" i="20"/>
  <c r="HL926" i="20"/>
  <c r="HP926" i="20"/>
  <c r="HK926" i="20"/>
  <c r="HQ926" i="20"/>
  <c r="HP3926" i="20"/>
  <c r="HM3926" i="20"/>
  <c r="HJ3926" i="20"/>
  <c r="HQ3926" i="20"/>
  <c r="HK3926" i="20"/>
  <c r="HL3926" i="20"/>
  <c r="HJ3738" i="20"/>
  <c r="HK3738" i="20"/>
  <c r="HP3738" i="20"/>
  <c r="HL3738" i="20"/>
  <c r="HM3738" i="20"/>
  <c r="HQ3738" i="20"/>
  <c r="HQ220" i="20"/>
  <c r="HK220" i="20"/>
  <c r="HM220" i="20"/>
  <c r="HJ220" i="20"/>
  <c r="HL220" i="20"/>
  <c r="HP220" i="20"/>
  <c r="HP2508" i="20"/>
  <c r="HM2508" i="20"/>
  <c r="HJ2508" i="20"/>
  <c r="HL2508" i="20"/>
  <c r="HK2508" i="20"/>
  <c r="HQ2508" i="20"/>
  <c r="HP2013" i="20"/>
  <c r="HQ2013" i="20"/>
  <c r="HL2013" i="20"/>
  <c r="HM2013" i="20"/>
  <c r="HK2013" i="20"/>
  <c r="HJ2013" i="20"/>
  <c r="HL2777" i="20"/>
  <c r="HJ2777" i="20"/>
  <c r="HM2777" i="20"/>
  <c r="HP2777" i="20"/>
  <c r="HQ2777" i="20"/>
  <c r="HK2777" i="20"/>
  <c r="HK3297" i="20"/>
  <c r="HQ3297" i="20"/>
  <c r="HP3297" i="20"/>
  <c r="HM3297" i="20"/>
  <c r="HL3297" i="20"/>
  <c r="HJ3297" i="20"/>
  <c r="HJ214" i="20"/>
  <c r="HP214" i="20"/>
  <c r="HL214" i="20"/>
  <c r="HM214" i="20"/>
  <c r="HQ214" i="20"/>
  <c r="HK214" i="20"/>
  <c r="HQ438" i="20"/>
  <c r="HK438" i="20"/>
  <c r="HM438" i="20"/>
  <c r="HJ438" i="20"/>
  <c r="HP438" i="20"/>
  <c r="HL438" i="20"/>
  <c r="HQ3628" i="20"/>
  <c r="HL3628" i="20"/>
  <c r="HM3628" i="20"/>
  <c r="HK3628" i="20"/>
  <c r="HP3628" i="20"/>
  <c r="HJ3628" i="20"/>
  <c r="HM586" i="20"/>
  <c r="HK586" i="20"/>
  <c r="HJ586" i="20"/>
  <c r="HQ586" i="20"/>
  <c r="HP586" i="20"/>
  <c r="HL586" i="20"/>
  <c r="HK3882" i="20"/>
  <c r="HQ3882" i="20"/>
  <c r="HM3882" i="20"/>
  <c r="HP3882" i="20"/>
  <c r="HJ3882" i="20"/>
  <c r="HL3882" i="20"/>
  <c r="HP3608" i="20"/>
  <c r="HL3608" i="20"/>
  <c r="HQ3608" i="20"/>
  <c r="HJ3608" i="20"/>
  <c r="HM3608" i="20"/>
  <c r="HK3608" i="20"/>
  <c r="HK3062" i="20"/>
  <c r="HM3062" i="20"/>
  <c r="HL3062" i="20"/>
  <c r="HQ3062" i="20"/>
  <c r="HJ3062" i="20"/>
  <c r="HP3062" i="20"/>
  <c r="HK3650" i="20"/>
  <c r="HL3650" i="20"/>
  <c r="HQ3650" i="20"/>
  <c r="HJ3650" i="20"/>
  <c r="HP3650" i="20"/>
  <c r="HM3650" i="20"/>
  <c r="HP1232" i="20"/>
  <c r="HQ1232" i="20"/>
  <c r="HM1232" i="20"/>
  <c r="HL1232" i="20"/>
  <c r="HJ1232" i="20"/>
  <c r="HK1232" i="20"/>
  <c r="HQ2837" i="20"/>
  <c r="HK2837" i="20"/>
  <c r="HP2837" i="20"/>
  <c r="HM2837" i="20"/>
  <c r="HL2837" i="20"/>
  <c r="HJ2837" i="20"/>
  <c r="HJ1579" i="20"/>
  <c r="HK1579" i="20"/>
  <c r="HP1579" i="20"/>
  <c r="HQ1579" i="20"/>
  <c r="HM1579" i="20"/>
  <c r="HL1579" i="20"/>
  <c r="HJ2291" i="20"/>
  <c r="HL2291" i="20"/>
  <c r="HQ2291" i="20"/>
  <c r="HP2291" i="20"/>
  <c r="HM2291" i="20"/>
  <c r="HK2291" i="20"/>
  <c r="HP2122" i="20"/>
  <c r="HQ2122" i="20"/>
  <c r="HL2122" i="20"/>
  <c r="HK2122" i="20"/>
  <c r="HJ2122" i="20"/>
  <c r="HM2122" i="20"/>
  <c r="HJ2222" i="20"/>
  <c r="HK2222" i="20"/>
  <c r="HP2222" i="20"/>
  <c r="HL2222" i="20"/>
  <c r="HM2222" i="20"/>
  <c r="HQ2222" i="20"/>
  <c r="HK945" i="20"/>
  <c r="HQ945" i="20"/>
  <c r="HP945" i="20"/>
  <c r="HJ945" i="20"/>
  <c r="HL945" i="20"/>
  <c r="HM945" i="20"/>
  <c r="HP2040" i="20"/>
  <c r="HQ2040" i="20"/>
  <c r="HM2040" i="20"/>
  <c r="HL2040" i="20"/>
  <c r="HJ2040" i="20"/>
  <c r="HK2040" i="20"/>
  <c r="HK3747" i="20"/>
  <c r="HJ3747" i="20"/>
  <c r="HL3747" i="20"/>
  <c r="HQ3747" i="20"/>
  <c r="HP3747" i="20"/>
  <c r="HM3747" i="20"/>
  <c r="HP572" i="20"/>
  <c r="HM572" i="20"/>
  <c r="HQ572" i="20"/>
  <c r="HK572" i="20"/>
  <c r="HL572" i="20"/>
  <c r="HJ572" i="20"/>
  <c r="HQ2395" i="20"/>
  <c r="HL2395" i="20"/>
  <c r="HM2395" i="20"/>
  <c r="HP2395" i="20"/>
  <c r="HJ2395" i="20"/>
  <c r="HK2395" i="20"/>
  <c r="HL2452" i="20"/>
  <c r="HM2452" i="20"/>
  <c r="HJ2452" i="20"/>
  <c r="HP2452" i="20"/>
  <c r="HQ2452" i="20"/>
  <c r="HK2452" i="20"/>
  <c r="HP875" i="20"/>
  <c r="HM875" i="20"/>
  <c r="HJ875" i="20"/>
  <c r="HL875" i="20"/>
  <c r="HK875" i="20"/>
  <c r="HQ875" i="20"/>
  <c r="HJ362" i="20"/>
  <c r="HQ362" i="20"/>
  <c r="HL362" i="20"/>
  <c r="HM362" i="20"/>
  <c r="HP362" i="20"/>
  <c r="HK362" i="20"/>
  <c r="HM1967" i="20"/>
  <c r="HL1967" i="20"/>
  <c r="HK1967" i="20"/>
  <c r="HP1967" i="20"/>
  <c r="HQ1967" i="20"/>
  <c r="HJ1967" i="20"/>
  <c r="HP367" i="20"/>
  <c r="HK367" i="20"/>
  <c r="HJ367" i="20"/>
  <c r="HL367" i="20"/>
  <c r="HM367" i="20"/>
  <c r="HQ367" i="20"/>
  <c r="HK3513" i="20"/>
  <c r="HJ3513" i="20"/>
  <c r="HQ3513" i="20"/>
  <c r="HP3513" i="20"/>
  <c r="HL3513" i="20"/>
  <c r="HM3513" i="20"/>
  <c r="HQ1217" i="20"/>
  <c r="HM1217" i="20"/>
  <c r="HJ1217" i="20"/>
  <c r="HP1217" i="20"/>
  <c r="HK1217" i="20"/>
  <c r="HL1217" i="20"/>
  <c r="HL3011" i="20"/>
  <c r="HQ3011" i="20"/>
  <c r="HM3011" i="20"/>
  <c r="HK3011" i="20"/>
  <c r="HJ3011" i="20"/>
  <c r="HP3011" i="20"/>
  <c r="HL1116" i="20"/>
  <c r="HJ1116" i="20"/>
  <c r="HP1116" i="20"/>
  <c r="HK1116" i="20"/>
  <c r="HQ1116" i="20"/>
  <c r="HM1116" i="20"/>
  <c r="HP2653" i="20"/>
  <c r="HQ2653" i="20"/>
  <c r="HM2653" i="20"/>
  <c r="HK2653" i="20"/>
  <c r="HJ2653" i="20"/>
  <c r="HL2653" i="20"/>
  <c r="HJ2242" i="20"/>
  <c r="HK2242" i="20"/>
  <c r="HP2242" i="20"/>
  <c r="HL2242" i="20"/>
  <c r="HQ2242" i="20"/>
  <c r="HM2242" i="20"/>
  <c r="HP850" i="20"/>
  <c r="HQ850" i="20"/>
  <c r="HJ850" i="20"/>
  <c r="HL850" i="20"/>
  <c r="HM850" i="20"/>
  <c r="HK850" i="20"/>
  <c r="HQ2257" i="20"/>
  <c r="HK2257" i="20"/>
  <c r="HL2257" i="20"/>
  <c r="HM2257" i="20"/>
  <c r="HP2257" i="20"/>
  <c r="HJ2257" i="20"/>
  <c r="HP1035" i="20"/>
  <c r="HJ1035" i="20"/>
  <c r="HL1035" i="20"/>
  <c r="HK1035" i="20"/>
  <c r="HM1035" i="20"/>
  <c r="HQ1035" i="20"/>
  <c r="HQ3410" i="20"/>
  <c r="HM3410" i="20"/>
  <c r="HP3410" i="20"/>
  <c r="HL3410" i="20"/>
  <c r="HK3410" i="20"/>
  <c r="HJ3410" i="20"/>
  <c r="HM601" i="20"/>
  <c r="HJ601" i="20"/>
  <c r="HK601" i="20"/>
  <c r="HL601" i="20"/>
  <c r="HQ601" i="20"/>
  <c r="HP601" i="20"/>
  <c r="HP136" i="20"/>
  <c r="HJ136" i="20"/>
  <c r="HK136" i="20"/>
  <c r="HL136" i="20"/>
  <c r="HQ136" i="20"/>
  <c r="HM136" i="20"/>
  <c r="HM56" i="20"/>
  <c r="HP56" i="20"/>
  <c r="HJ56" i="20"/>
  <c r="HQ56" i="20"/>
  <c r="HK56" i="20"/>
  <c r="HL56" i="20"/>
  <c r="HP3197" i="20"/>
  <c r="HQ3197" i="20"/>
  <c r="HM3197" i="20"/>
  <c r="HK3197" i="20"/>
  <c r="HL3197" i="20"/>
  <c r="HJ3197" i="20"/>
  <c r="HQ2413" i="20"/>
  <c r="HM2413" i="20"/>
  <c r="HK2413" i="20"/>
  <c r="HP2413" i="20"/>
  <c r="HJ2413" i="20"/>
  <c r="HL2413" i="20"/>
  <c r="HP3902" i="20"/>
  <c r="HK3902" i="20"/>
  <c r="HJ3902" i="20"/>
  <c r="HM3902" i="20"/>
  <c r="HQ3902" i="20"/>
  <c r="HL3902" i="20"/>
  <c r="HL2179" i="20"/>
  <c r="HP2179" i="20"/>
  <c r="HK2179" i="20"/>
  <c r="HM2179" i="20"/>
  <c r="HQ2179" i="20"/>
  <c r="HJ2179" i="20"/>
  <c r="HL2613" i="20"/>
  <c r="HQ2613" i="20"/>
  <c r="HJ2613" i="20"/>
  <c r="HK2613" i="20"/>
  <c r="HP2613" i="20"/>
  <c r="HM2613" i="20"/>
  <c r="HK2674" i="20"/>
  <c r="HP2674" i="20"/>
  <c r="HJ2674" i="20"/>
  <c r="HM2674" i="20"/>
  <c r="HL2674" i="20"/>
  <c r="HQ2674" i="20"/>
  <c r="HQ1723" i="20"/>
  <c r="HJ1723" i="20"/>
  <c r="HK1723" i="20"/>
  <c r="HP1723" i="20"/>
  <c r="HM1723" i="20"/>
  <c r="HL1723" i="20"/>
  <c r="HJ328" i="20"/>
  <c r="HM328" i="20"/>
  <c r="HK328" i="20"/>
  <c r="HL328" i="20"/>
  <c r="HP328" i="20"/>
  <c r="HQ328" i="20"/>
  <c r="HJ1920" i="20"/>
  <c r="HL1920" i="20"/>
  <c r="HQ1920" i="20"/>
  <c r="HK1920" i="20"/>
  <c r="HP1920" i="20"/>
  <c r="HM1920" i="20"/>
  <c r="HL1077" i="20"/>
  <c r="HQ1077" i="20"/>
  <c r="HK1077" i="20"/>
  <c r="HJ1077" i="20"/>
  <c r="HP1077" i="20"/>
  <c r="HM1077" i="20"/>
  <c r="HQ1951" i="20"/>
  <c r="HL1951" i="20"/>
  <c r="HJ1951" i="20"/>
  <c r="HP1951" i="20"/>
  <c r="HK1951" i="20"/>
  <c r="HM1951" i="20"/>
  <c r="HJ1981" i="20"/>
  <c r="HP1981" i="20"/>
  <c r="HM1981" i="20"/>
  <c r="HL1981" i="20"/>
  <c r="HQ1981" i="20"/>
  <c r="HK1981" i="20"/>
  <c r="HM3799" i="20"/>
  <c r="HK3799" i="20"/>
  <c r="HQ3799" i="20"/>
  <c r="HJ3799" i="20"/>
  <c r="HL3799" i="20"/>
  <c r="HP3799" i="20"/>
  <c r="HP2386" i="20"/>
  <c r="HL2386" i="20"/>
  <c r="HQ2386" i="20"/>
  <c r="HJ2386" i="20"/>
  <c r="HK2386" i="20"/>
  <c r="HM2386" i="20"/>
  <c r="HJ3828" i="20"/>
  <c r="HP3828" i="20"/>
  <c r="HM3828" i="20"/>
  <c r="HK3828" i="20"/>
  <c r="HQ3828" i="20"/>
  <c r="HL3828" i="20"/>
  <c r="HQ1507" i="20"/>
  <c r="HK1507" i="20"/>
  <c r="HP1507" i="20"/>
  <c r="HL1507" i="20"/>
  <c r="HJ1507" i="20"/>
  <c r="HM1507" i="20"/>
  <c r="HK2317" i="20"/>
  <c r="HQ2317" i="20"/>
  <c r="HP2317" i="20"/>
  <c r="HL2317" i="20"/>
  <c r="HM2317" i="20"/>
  <c r="HJ2317" i="20"/>
  <c r="HL3180" i="20"/>
  <c r="HP3180" i="20"/>
  <c r="HM3180" i="20"/>
  <c r="HK3180" i="20"/>
  <c r="HJ3180" i="20"/>
  <c r="HQ3180" i="20"/>
  <c r="HQ3348" i="20"/>
  <c r="HM3348" i="20"/>
  <c r="HK3348" i="20"/>
  <c r="HL3348" i="20"/>
  <c r="HJ3348" i="20"/>
  <c r="HP3348" i="20"/>
  <c r="HM1940" i="20"/>
  <c r="HK1940" i="20"/>
  <c r="HL1940" i="20"/>
  <c r="HQ1940" i="20"/>
  <c r="HJ1940" i="20"/>
  <c r="HP1940" i="20"/>
  <c r="HJ1358" i="20"/>
  <c r="HQ1358" i="20"/>
  <c r="HK1358" i="20"/>
  <c r="HP1358" i="20"/>
  <c r="HL1358" i="20"/>
  <c r="HM1358" i="20"/>
  <c r="HM1867" i="20"/>
  <c r="HP1867" i="20"/>
  <c r="HJ1867" i="20"/>
  <c r="HL1867" i="20"/>
  <c r="HK1867" i="20"/>
  <c r="HQ1867" i="20"/>
  <c r="HM703" i="20"/>
  <c r="HJ703" i="20"/>
  <c r="HK703" i="20"/>
  <c r="HL703" i="20"/>
  <c r="HP703" i="20"/>
  <c r="HQ703" i="20"/>
  <c r="HL2162" i="20"/>
  <c r="HK2162" i="20"/>
  <c r="HP2162" i="20"/>
  <c r="HQ2162" i="20"/>
  <c r="HJ2162" i="20"/>
  <c r="HM2162" i="20"/>
  <c r="HM1257" i="20"/>
  <c r="HK1257" i="20"/>
  <c r="HJ1257" i="20"/>
  <c r="HQ1257" i="20"/>
  <c r="HP1257" i="20"/>
  <c r="HL1257" i="20"/>
  <c r="HQ3205" i="20"/>
  <c r="HJ3205" i="20"/>
  <c r="HP3205" i="20"/>
  <c r="HL3205" i="20"/>
  <c r="HM3205" i="20"/>
  <c r="HK3205" i="20"/>
  <c r="HK1982" i="20"/>
  <c r="HP1982" i="20"/>
  <c r="HJ1982" i="20"/>
  <c r="HM1982" i="20"/>
  <c r="HL1982" i="20"/>
  <c r="HQ1982" i="20"/>
  <c r="HP3383" i="20"/>
  <c r="HJ3383" i="20"/>
  <c r="HM3383" i="20"/>
  <c r="HL3383" i="20"/>
  <c r="HK3383" i="20"/>
  <c r="HQ3383" i="20"/>
  <c r="HJ1064" i="20"/>
  <c r="HK1064" i="20"/>
  <c r="HL1064" i="20"/>
  <c r="HQ1064" i="20"/>
  <c r="HM1064" i="20"/>
  <c r="HP1064" i="20"/>
  <c r="HM2192" i="20"/>
  <c r="HJ2192" i="20"/>
  <c r="HL2192" i="20"/>
  <c r="HK2192" i="20"/>
  <c r="HQ2192" i="20"/>
  <c r="HP2192" i="20"/>
  <c r="HM2101" i="20"/>
  <c r="HQ2101" i="20"/>
  <c r="HP2101" i="20"/>
  <c r="HL2101" i="20"/>
  <c r="HJ2101" i="20"/>
  <c r="HK2101" i="20"/>
  <c r="HK492" i="20"/>
  <c r="HJ492" i="20"/>
  <c r="HL492" i="20"/>
  <c r="HQ492" i="20"/>
  <c r="HP492" i="20"/>
  <c r="HM492" i="20"/>
  <c r="HK973" i="20"/>
  <c r="HQ973" i="20"/>
  <c r="HM973" i="20"/>
  <c r="HJ973" i="20"/>
  <c r="HP973" i="20"/>
  <c r="HL973" i="20"/>
  <c r="HQ2498" i="20"/>
  <c r="HM2498" i="20"/>
  <c r="HK2498" i="20"/>
  <c r="HJ2498" i="20"/>
  <c r="HL2498" i="20"/>
  <c r="HP2498" i="20"/>
  <c r="HP3753" i="20"/>
  <c r="HK3753" i="20"/>
  <c r="HL3753" i="20"/>
  <c r="HQ3753" i="20"/>
  <c r="HJ3753" i="20"/>
  <c r="HM3753" i="20"/>
  <c r="HP3530" i="20"/>
  <c r="HQ3530" i="20"/>
  <c r="HK3530" i="20"/>
  <c r="HM3530" i="20"/>
  <c r="HJ3530" i="20"/>
  <c r="HL3530" i="20"/>
  <c r="HQ2870" i="20"/>
  <c r="HL2870" i="20"/>
  <c r="HP2870" i="20"/>
  <c r="HM2870" i="20"/>
  <c r="HK2870" i="20"/>
  <c r="HJ2870" i="20"/>
  <c r="HP3153" i="20"/>
  <c r="HM3153" i="20"/>
  <c r="HK3153" i="20"/>
  <c r="HQ3153" i="20"/>
  <c r="HJ3153" i="20"/>
  <c r="HL3153" i="20"/>
  <c r="HL2188" i="20"/>
  <c r="HK2188" i="20"/>
  <c r="HP2188" i="20"/>
  <c r="HQ2188" i="20"/>
  <c r="HM2188" i="20"/>
  <c r="HJ2188" i="20"/>
  <c r="HJ1255" i="20"/>
  <c r="HL1255" i="20"/>
  <c r="HM1255" i="20"/>
  <c r="HP1255" i="20"/>
  <c r="HQ1255" i="20"/>
  <c r="HK1255" i="20"/>
  <c r="HL1636" i="20"/>
  <c r="HQ1636" i="20"/>
  <c r="HP1636" i="20"/>
  <c r="HK1636" i="20"/>
  <c r="HJ1636" i="20"/>
  <c r="HM1636" i="20"/>
  <c r="HK1914" i="20"/>
  <c r="HL1914" i="20"/>
  <c r="HJ1914" i="20"/>
  <c r="HM1914" i="20"/>
  <c r="HP1914" i="20"/>
  <c r="HQ1914" i="20"/>
  <c r="HL3571" i="20"/>
  <c r="HQ3571" i="20"/>
  <c r="HP3571" i="20"/>
  <c r="HM3571" i="20"/>
  <c r="HJ3571" i="20"/>
  <c r="HK3571" i="20"/>
  <c r="HK2629" i="20"/>
  <c r="HJ2629" i="20"/>
  <c r="HM2629" i="20"/>
  <c r="HQ2629" i="20"/>
  <c r="HP2629" i="20"/>
  <c r="HL2629" i="20"/>
  <c r="HJ618" i="20"/>
  <c r="HK618" i="20"/>
  <c r="HL618" i="20"/>
  <c r="HP618" i="20"/>
  <c r="HM618" i="20"/>
  <c r="HQ618" i="20"/>
  <c r="HQ3689" i="20"/>
  <c r="HP3689" i="20"/>
  <c r="HL3689" i="20"/>
  <c r="HJ3689" i="20"/>
  <c r="HM3689" i="20"/>
  <c r="HK3689" i="20"/>
  <c r="HJ3321" i="20"/>
  <c r="HK3321" i="20"/>
  <c r="HL3321" i="20"/>
  <c r="HQ3321" i="20"/>
  <c r="HM3321" i="20"/>
  <c r="HP3321" i="20"/>
  <c r="HL1218" i="20"/>
  <c r="HM1218" i="20"/>
  <c r="HP1218" i="20"/>
  <c r="HQ1218" i="20"/>
  <c r="HK1218" i="20"/>
  <c r="HJ1218" i="20"/>
  <c r="HL1246" i="20"/>
  <c r="HK1246" i="20"/>
  <c r="HM1246" i="20"/>
  <c r="HJ1246" i="20"/>
  <c r="HQ1246" i="20"/>
  <c r="HP1246" i="20"/>
  <c r="HM680" i="20"/>
  <c r="HJ680" i="20"/>
  <c r="HL680" i="20"/>
  <c r="HQ680" i="20"/>
  <c r="HK680" i="20"/>
  <c r="HP680" i="20"/>
  <c r="HK58" i="20"/>
  <c r="HQ58" i="20"/>
  <c r="HM58" i="20"/>
  <c r="HP58" i="20"/>
  <c r="HL58" i="20"/>
  <c r="HJ58" i="20"/>
  <c r="HJ1926" i="20"/>
  <c r="HL1926" i="20"/>
  <c r="HQ1926" i="20"/>
  <c r="HM1926" i="20"/>
  <c r="HK1926" i="20"/>
  <c r="HP1926" i="20"/>
  <c r="HL1019" i="20"/>
  <c r="HP1019" i="20"/>
  <c r="HJ1019" i="20"/>
  <c r="HM1019" i="20"/>
  <c r="HK1019" i="20"/>
  <c r="HQ1019" i="20"/>
  <c r="HJ1699" i="20"/>
  <c r="HP1699" i="20"/>
  <c r="HL1699" i="20"/>
  <c r="HK1699" i="20"/>
  <c r="HQ1699" i="20"/>
  <c r="HM1699" i="20"/>
  <c r="HL3900" i="20"/>
  <c r="HK3900" i="20"/>
  <c r="HM3900" i="20"/>
  <c r="HP3900" i="20"/>
  <c r="HJ3900" i="20"/>
  <c r="HQ3900" i="20"/>
  <c r="HL2680" i="20"/>
  <c r="HQ2680" i="20"/>
  <c r="HM2680" i="20"/>
  <c r="HP2680" i="20"/>
  <c r="HK2680" i="20"/>
  <c r="HJ2680" i="20"/>
  <c r="HK634" i="20"/>
  <c r="HM634" i="20"/>
  <c r="HJ634" i="20"/>
  <c r="HQ634" i="20"/>
  <c r="HP634" i="20"/>
  <c r="HL634" i="20"/>
  <c r="HQ3614" i="20"/>
  <c r="HM3614" i="20"/>
  <c r="HJ3614" i="20"/>
  <c r="HK3614" i="20"/>
  <c r="HP3614" i="20"/>
  <c r="HL3614" i="20"/>
  <c r="HK312" i="20"/>
  <c r="HJ312" i="20"/>
  <c r="HL312" i="20"/>
  <c r="HM312" i="20"/>
  <c r="HP312" i="20"/>
  <c r="HQ312" i="20"/>
  <c r="HK3716" i="20"/>
  <c r="HM3716" i="20"/>
  <c r="HL3716" i="20"/>
  <c r="HQ3716" i="20"/>
  <c r="HP3716" i="20"/>
  <c r="HJ3716" i="20"/>
  <c r="HQ2112" i="20"/>
  <c r="HJ2112" i="20"/>
  <c r="HK2112" i="20"/>
  <c r="HL2112" i="20"/>
  <c r="HP2112" i="20"/>
  <c r="HM2112" i="20"/>
  <c r="HP1043" i="20"/>
  <c r="HJ1043" i="20"/>
  <c r="HL1043" i="20"/>
  <c r="HQ1043" i="20"/>
  <c r="HK1043" i="20"/>
  <c r="HM1043" i="20"/>
  <c r="HL567" i="20"/>
  <c r="HK567" i="20"/>
  <c r="HJ567" i="20"/>
  <c r="HQ567" i="20"/>
  <c r="HM567" i="20"/>
  <c r="HP567" i="20"/>
  <c r="HK2233" i="20"/>
  <c r="HP2233" i="20"/>
  <c r="HL2233" i="20"/>
  <c r="HJ2233" i="20"/>
  <c r="HQ2233" i="20"/>
  <c r="HM2233" i="20"/>
  <c r="HL3483" i="20"/>
  <c r="HJ3483" i="20"/>
  <c r="HP3483" i="20"/>
  <c r="HQ3483" i="20"/>
  <c r="HM3483" i="20"/>
  <c r="HK3483" i="20"/>
  <c r="HL494" i="20"/>
  <c r="HJ494" i="20"/>
  <c r="HQ494" i="20"/>
  <c r="HK494" i="20"/>
  <c r="HP494" i="20"/>
  <c r="HM494" i="20"/>
  <c r="HL2495" i="20"/>
  <c r="HJ2495" i="20"/>
  <c r="HK2495" i="20"/>
  <c r="HP2495" i="20"/>
  <c r="HQ2495" i="20"/>
  <c r="HM2495" i="20"/>
  <c r="HM1361" i="20"/>
  <c r="HK1361" i="20"/>
  <c r="HL1361" i="20"/>
  <c r="HJ1361" i="20"/>
  <c r="HP1361" i="20"/>
  <c r="HQ1361" i="20"/>
  <c r="HL2071" i="20"/>
  <c r="HQ2071" i="20"/>
  <c r="HJ2071" i="20"/>
  <c r="HP2071" i="20"/>
  <c r="HM2071" i="20"/>
  <c r="HK2071" i="20"/>
  <c r="HL722" i="20"/>
  <c r="HJ722" i="20"/>
  <c r="HQ722" i="20"/>
  <c r="HK722" i="20"/>
  <c r="HP722" i="20"/>
  <c r="HM722" i="20"/>
  <c r="HM2346" i="20"/>
  <c r="HL2346" i="20"/>
  <c r="HP2346" i="20"/>
  <c r="HJ2346" i="20"/>
  <c r="HQ2346" i="20"/>
  <c r="HK2346" i="20"/>
  <c r="HL576" i="20"/>
  <c r="HK576" i="20"/>
  <c r="HP576" i="20"/>
  <c r="HJ576" i="20"/>
  <c r="HM576" i="20"/>
  <c r="HQ576" i="20"/>
  <c r="HQ3451" i="20"/>
  <c r="HP3451" i="20"/>
  <c r="HJ3451" i="20"/>
  <c r="HL3451" i="20"/>
  <c r="HK3451" i="20"/>
  <c r="HM3451" i="20"/>
  <c r="HP3043" i="20"/>
  <c r="HQ3043" i="20"/>
  <c r="HL3043" i="20"/>
  <c r="HJ3043" i="20"/>
  <c r="HM3043" i="20"/>
  <c r="HK3043" i="20"/>
  <c r="HM2938" i="20"/>
  <c r="HJ2938" i="20"/>
  <c r="HP2938" i="20"/>
  <c r="HK2938" i="20"/>
  <c r="HL2938" i="20"/>
  <c r="HQ2938" i="20"/>
  <c r="HL1877" i="20"/>
  <c r="HP1877" i="20"/>
  <c r="HQ1877" i="20"/>
  <c r="HJ1877" i="20"/>
  <c r="HK1877" i="20"/>
  <c r="HM1877" i="20"/>
  <c r="HP2333" i="20"/>
  <c r="HK2333" i="20"/>
  <c r="HQ2333" i="20"/>
  <c r="HL2333" i="20"/>
  <c r="HJ2333" i="20"/>
  <c r="HM2333" i="20"/>
  <c r="HP1958" i="20"/>
  <c r="HL1958" i="20"/>
  <c r="HM1958" i="20"/>
  <c r="HK1958" i="20"/>
  <c r="HJ1958" i="20"/>
  <c r="HQ1958" i="20"/>
  <c r="HL3599" i="20"/>
  <c r="HJ3599" i="20"/>
  <c r="HQ3599" i="20"/>
  <c r="HM3599" i="20"/>
  <c r="HK3599" i="20"/>
  <c r="HP3599" i="20"/>
  <c r="HM2056" i="20"/>
  <c r="HQ2056" i="20"/>
  <c r="HP2056" i="20"/>
  <c r="HL2056" i="20"/>
  <c r="HK2056" i="20"/>
  <c r="HJ2056" i="20"/>
  <c r="HQ2850" i="20"/>
  <c r="HL2850" i="20"/>
  <c r="HM2850" i="20"/>
  <c r="HK2850" i="20"/>
  <c r="HP2850" i="20"/>
  <c r="HJ2850" i="20"/>
  <c r="HJ3581" i="20"/>
  <c r="HP3581" i="20"/>
  <c r="HK3581" i="20"/>
  <c r="HQ3581" i="20"/>
  <c r="HL3581" i="20"/>
  <c r="HM3581" i="20"/>
  <c r="HK1030" i="20"/>
  <c r="HJ1030" i="20"/>
  <c r="HQ1030" i="20"/>
  <c r="HM1030" i="20"/>
  <c r="HL1030" i="20"/>
  <c r="HP1030" i="20"/>
  <c r="HL3292" i="20"/>
  <c r="HM3292" i="20"/>
  <c r="HP3292" i="20"/>
  <c r="HK3292" i="20"/>
  <c r="HJ3292" i="20"/>
  <c r="HQ3292" i="20"/>
  <c r="HJ949" i="20"/>
  <c r="HQ949" i="20"/>
  <c r="HK949" i="20"/>
  <c r="HP949" i="20"/>
  <c r="HM949" i="20"/>
  <c r="HL949" i="20"/>
  <c r="HK2278" i="20"/>
  <c r="HL2278" i="20"/>
  <c r="HM2278" i="20"/>
  <c r="HP2278" i="20"/>
  <c r="HQ2278" i="20"/>
  <c r="HJ2278" i="20"/>
  <c r="HQ3983" i="20"/>
  <c r="HK3983" i="20"/>
  <c r="HL3983" i="20"/>
  <c r="HP3983" i="20"/>
  <c r="HJ3983" i="20"/>
  <c r="HM3983" i="20"/>
  <c r="HL2584" i="20"/>
  <c r="HK2584" i="20"/>
  <c r="HQ2584" i="20"/>
  <c r="HJ2584" i="20"/>
  <c r="HM2584" i="20"/>
  <c r="HP2584" i="20"/>
  <c r="HQ3376" i="20"/>
  <c r="HP3376" i="20"/>
  <c r="HK3376" i="20"/>
  <c r="HJ3376" i="20"/>
  <c r="HL3376" i="20"/>
  <c r="HM3376" i="20"/>
  <c r="HQ3253" i="20"/>
  <c r="HL3253" i="20"/>
  <c r="HP3253" i="20"/>
  <c r="HK3253" i="20"/>
  <c r="HM3253" i="20"/>
  <c r="HJ3253" i="20"/>
  <c r="HK3225" i="20"/>
  <c r="HJ3225" i="20"/>
  <c r="HM3225" i="20"/>
  <c r="HL3225" i="20"/>
  <c r="HP3225" i="20"/>
  <c r="HQ3225" i="20"/>
  <c r="HM2882" i="20"/>
  <c r="HK2882" i="20"/>
  <c r="HL2882" i="20"/>
  <c r="HP2882" i="20"/>
  <c r="HQ2882" i="20"/>
  <c r="HJ2882" i="20"/>
  <c r="HJ292" i="20"/>
  <c r="HM292" i="20"/>
  <c r="HK292" i="20"/>
  <c r="HL292" i="20"/>
  <c r="HQ292" i="20"/>
  <c r="HP292" i="20"/>
  <c r="HM106" i="20"/>
  <c r="HQ106" i="20"/>
  <c r="HL106" i="20"/>
  <c r="HP106" i="20"/>
  <c r="HJ106" i="20"/>
  <c r="HK106" i="20"/>
  <c r="HP681" i="20"/>
  <c r="HM681" i="20"/>
  <c r="HK681" i="20"/>
  <c r="HJ681" i="20"/>
  <c r="HL681" i="20"/>
  <c r="HQ681" i="20"/>
  <c r="HK1047" i="20"/>
  <c r="HJ1047" i="20"/>
  <c r="HM1047" i="20"/>
  <c r="HL1047" i="20"/>
  <c r="HQ1047" i="20"/>
  <c r="HP1047" i="20"/>
  <c r="HM589" i="20"/>
  <c r="HK589" i="20"/>
  <c r="HL589" i="20"/>
  <c r="HJ589" i="20"/>
  <c r="HQ589" i="20"/>
  <c r="HP589" i="20"/>
  <c r="HP6" i="20"/>
  <c r="HL6" i="20"/>
  <c r="HQ6" i="20"/>
  <c r="HJ6" i="20"/>
  <c r="HM6" i="20"/>
  <c r="HK6" i="20"/>
  <c r="HQ2438" i="20"/>
  <c r="HK2438" i="20"/>
  <c r="HM2438" i="20"/>
  <c r="HL2438" i="20"/>
  <c r="HP2438" i="20"/>
  <c r="HJ2438" i="20"/>
  <c r="HL1536" i="20"/>
  <c r="HQ1536" i="20"/>
  <c r="HJ1536" i="20"/>
  <c r="HM1536" i="20"/>
  <c r="HP1536" i="20"/>
  <c r="HK1536" i="20"/>
  <c r="HJ1495" i="20"/>
  <c r="HP1495" i="20"/>
  <c r="HQ1495" i="20"/>
  <c r="HL1495" i="20"/>
  <c r="HK1495" i="20"/>
  <c r="HM1495" i="20"/>
  <c r="HK2997" i="20"/>
  <c r="HM2997" i="20"/>
  <c r="HJ2997" i="20"/>
  <c r="HL2997" i="20"/>
  <c r="HP2997" i="20"/>
  <c r="HQ2997" i="20"/>
  <c r="HK643" i="20"/>
  <c r="HL643" i="20"/>
  <c r="HJ643" i="20"/>
  <c r="HM643" i="20"/>
  <c r="HQ643" i="20"/>
  <c r="HP643" i="20"/>
  <c r="HJ1525" i="20"/>
  <c r="HK1525" i="20"/>
  <c r="HM1525" i="20"/>
  <c r="HQ1525" i="20"/>
  <c r="HP1525" i="20"/>
  <c r="HL1525" i="20"/>
  <c r="HL3400" i="20"/>
  <c r="HJ3400" i="20"/>
  <c r="HQ3400" i="20"/>
  <c r="HM3400" i="20"/>
  <c r="HK3400" i="20"/>
  <c r="HP3400" i="20"/>
  <c r="HJ14" i="20"/>
  <c r="HQ14" i="20"/>
  <c r="HK14" i="20"/>
  <c r="HM14" i="20"/>
  <c r="HL14" i="20"/>
  <c r="HP14" i="20"/>
  <c r="HJ3395" i="20"/>
  <c r="HM3395" i="20"/>
  <c r="HP3395" i="20"/>
  <c r="HK3395" i="20"/>
  <c r="HQ3395" i="20"/>
  <c r="HL3395" i="20"/>
  <c r="HJ1479" i="20"/>
  <c r="HK1479" i="20"/>
  <c r="HP1479" i="20"/>
  <c r="HL1479" i="20"/>
  <c r="HQ1479" i="20"/>
  <c r="HM1479" i="20"/>
  <c r="HL206" i="20"/>
  <c r="HP206" i="20"/>
  <c r="HK206" i="20"/>
  <c r="HJ206" i="20"/>
  <c r="HM206" i="20"/>
  <c r="HQ206" i="20"/>
  <c r="HK2553" i="20"/>
  <c r="HM2553" i="20"/>
  <c r="HQ2553" i="20"/>
  <c r="HP2553" i="20"/>
  <c r="HL2553" i="20"/>
  <c r="HJ2553" i="20"/>
  <c r="HJ426" i="20"/>
  <c r="HQ426" i="20"/>
  <c r="HM426" i="20"/>
  <c r="HK426" i="20"/>
  <c r="HL426" i="20"/>
  <c r="HP426" i="20"/>
  <c r="HJ1253" i="20"/>
  <c r="HL1253" i="20"/>
  <c r="HM1253" i="20"/>
  <c r="HQ1253" i="20"/>
  <c r="HP1253" i="20"/>
  <c r="HK1253" i="20"/>
  <c r="HP2572" i="20"/>
  <c r="HJ2572" i="20"/>
  <c r="HM2572" i="20"/>
  <c r="HL2572" i="20"/>
  <c r="HQ2572" i="20"/>
  <c r="HK2572" i="20"/>
  <c r="HL756" i="20"/>
  <c r="HK756" i="20"/>
  <c r="HP756" i="20"/>
  <c r="HJ756" i="20"/>
  <c r="HM756" i="20"/>
  <c r="HQ756" i="20"/>
  <c r="HP3181" i="20"/>
  <c r="HM3181" i="20"/>
  <c r="HL3181" i="20"/>
  <c r="HQ3181" i="20"/>
  <c r="HJ3181" i="20"/>
  <c r="HK3181" i="20"/>
  <c r="HL1414" i="20"/>
  <c r="HQ1414" i="20"/>
  <c r="HJ1414" i="20"/>
  <c r="HK1414" i="20"/>
  <c r="HM1414" i="20"/>
  <c r="HP1414" i="20"/>
  <c r="HM712" i="20"/>
  <c r="HJ712" i="20"/>
  <c r="HP712" i="20"/>
  <c r="HQ712" i="20"/>
  <c r="HL712" i="20"/>
  <c r="HK712" i="20"/>
  <c r="HJ3965" i="20"/>
  <c r="HL3965" i="20"/>
  <c r="HP3965" i="20"/>
  <c r="HM3965" i="20"/>
  <c r="HQ3965" i="20"/>
  <c r="HK3965" i="20"/>
  <c r="HM1708" i="20"/>
  <c r="HP1708" i="20"/>
  <c r="HL1708" i="20"/>
  <c r="HQ1708" i="20"/>
  <c r="HJ1708" i="20"/>
  <c r="HK1708" i="20"/>
  <c r="HJ1639" i="20"/>
  <c r="HK1639" i="20"/>
  <c r="HP1639" i="20"/>
  <c r="HM1639" i="20"/>
  <c r="HQ1639" i="20"/>
  <c r="HL1639" i="20"/>
  <c r="HL3186" i="20"/>
  <c r="HQ3186" i="20"/>
  <c r="HP3186" i="20"/>
  <c r="HM3186" i="20"/>
  <c r="HJ3186" i="20"/>
  <c r="HK3186" i="20"/>
  <c r="HM657" i="20"/>
  <c r="HK657" i="20"/>
  <c r="HL657" i="20"/>
  <c r="HJ657" i="20"/>
  <c r="HQ657" i="20"/>
  <c r="HP657" i="20"/>
  <c r="HQ3329" i="20"/>
  <c r="HP3329" i="20"/>
  <c r="HJ3329" i="20"/>
  <c r="HL3329" i="20"/>
  <c r="HM3329" i="20"/>
  <c r="HK3329" i="20"/>
  <c r="HM2937" i="20"/>
  <c r="HP2937" i="20"/>
  <c r="HQ2937" i="20"/>
  <c r="HK2937" i="20"/>
  <c r="HL2937" i="20"/>
  <c r="HJ2937" i="20"/>
  <c r="HJ959" i="20"/>
  <c r="HM959" i="20"/>
  <c r="HK959" i="20"/>
  <c r="HP959" i="20"/>
  <c r="HL959" i="20"/>
  <c r="HQ959" i="20"/>
  <c r="HJ2671" i="20"/>
  <c r="HK2671" i="20"/>
  <c r="HQ2671" i="20"/>
  <c r="HL2671" i="20"/>
  <c r="HM2671" i="20"/>
  <c r="HP2671" i="20"/>
  <c r="HJ3787" i="20"/>
  <c r="HP3787" i="20"/>
  <c r="HK3787" i="20"/>
  <c r="HL3787" i="20"/>
  <c r="HM3787" i="20"/>
  <c r="HQ3787" i="20"/>
  <c r="HQ628" i="20"/>
  <c r="HL628" i="20"/>
  <c r="HM628" i="20"/>
  <c r="HK628" i="20"/>
  <c r="HJ628" i="20"/>
  <c r="HP628" i="20"/>
  <c r="HQ2895" i="20"/>
  <c r="HM2895" i="20"/>
  <c r="HK2895" i="20"/>
  <c r="HL2895" i="20"/>
  <c r="HP2895" i="20"/>
  <c r="HJ2895" i="20"/>
  <c r="HK3752" i="20"/>
  <c r="HM3752" i="20"/>
  <c r="HQ3752" i="20"/>
  <c r="HL3752" i="20"/>
  <c r="HP3752" i="20"/>
  <c r="HJ3752" i="20"/>
  <c r="HQ3837" i="20"/>
  <c r="HL3837" i="20"/>
  <c r="HM3837" i="20"/>
  <c r="HK3837" i="20"/>
  <c r="HP3837" i="20"/>
  <c r="HJ3837" i="20"/>
  <c r="HK3552" i="20"/>
  <c r="HM3552" i="20"/>
  <c r="HL3552" i="20"/>
  <c r="HP3552" i="20"/>
  <c r="HQ3552" i="20"/>
  <c r="HJ3552" i="20"/>
  <c r="HK2250" i="20"/>
  <c r="HQ2250" i="20"/>
  <c r="HL2250" i="20"/>
  <c r="HM2250" i="20"/>
  <c r="HJ2250" i="20"/>
  <c r="HP2250" i="20"/>
  <c r="HL143" i="20"/>
  <c r="HQ143" i="20"/>
  <c r="HK143" i="20"/>
  <c r="HJ143" i="20"/>
  <c r="HM143" i="20"/>
  <c r="HP143" i="20"/>
  <c r="HM1732" i="20"/>
  <c r="HJ1732" i="20"/>
  <c r="HL1732" i="20"/>
  <c r="HP1732" i="20"/>
  <c r="HQ1732" i="20"/>
  <c r="HK1732" i="20"/>
  <c r="HP2959" i="20"/>
  <c r="HL2959" i="20"/>
  <c r="HJ2959" i="20"/>
  <c r="HQ2959" i="20"/>
  <c r="HM2959" i="20"/>
  <c r="HK2959" i="20"/>
  <c r="HQ3126" i="20"/>
  <c r="HJ3126" i="20"/>
  <c r="HM3126" i="20"/>
  <c r="HP3126" i="20"/>
  <c r="HL3126" i="20"/>
  <c r="HK3126" i="20"/>
  <c r="HM3656" i="20"/>
  <c r="HP3656" i="20"/>
  <c r="HK3656" i="20"/>
  <c r="HJ3656" i="20"/>
  <c r="HQ3656" i="20"/>
  <c r="HL3656" i="20"/>
  <c r="HK2910" i="20"/>
  <c r="HL2910" i="20"/>
  <c r="HQ2910" i="20"/>
  <c r="HJ2910" i="20"/>
  <c r="HM2910" i="20"/>
  <c r="HP2910" i="20"/>
  <c r="HK3903" i="20"/>
  <c r="HM3903" i="20"/>
  <c r="HL3903" i="20"/>
  <c r="HP3903" i="20"/>
  <c r="HQ3903" i="20"/>
  <c r="HJ3903" i="20"/>
  <c r="HK2419" i="20"/>
  <c r="HJ2419" i="20"/>
  <c r="HM2419" i="20"/>
  <c r="HL2419" i="20"/>
  <c r="HP2419" i="20"/>
  <c r="HQ2419" i="20"/>
  <c r="HJ219" i="20"/>
  <c r="HK219" i="20"/>
  <c r="HP219" i="20"/>
  <c r="HL219" i="20"/>
  <c r="HQ219" i="20"/>
  <c r="HM219" i="20"/>
  <c r="HK3367" i="20"/>
  <c r="HP3367" i="20"/>
  <c r="HQ3367" i="20"/>
  <c r="HM3367" i="20"/>
  <c r="HJ3367" i="20"/>
  <c r="HL3367" i="20"/>
  <c r="HP877" i="20"/>
  <c r="HL877" i="20"/>
  <c r="HK877" i="20"/>
  <c r="HQ877" i="20"/>
  <c r="HJ877" i="20"/>
  <c r="HM877" i="20"/>
  <c r="HL3960" i="20"/>
  <c r="HM3960" i="20"/>
  <c r="HQ3960" i="20"/>
  <c r="HJ3960" i="20"/>
  <c r="HK3960" i="20"/>
  <c r="HP3960" i="20"/>
  <c r="HM166" i="20"/>
  <c r="HP166" i="20"/>
  <c r="HJ166" i="20"/>
  <c r="HK166" i="20"/>
  <c r="HL166" i="20"/>
  <c r="HQ166" i="20"/>
  <c r="HQ1243" i="20"/>
  <c r="HP1243" i="20"/>
  <c r="HK1243" i="20"/>
  <c r="HM1243" i="20"/>
  <c r="HL1243" i="20"/>
  <c r="HJ1243" i="20"/>
  <c r="HK3238" i="20"/>
  <c r="HQ3238" i="20"/>
  <c r="HM3238" i="20"/>
  <c r="HJ3238" i="20"/>
  <c r="HP3238" i="20"/>
  <c r="HL3238" i="20"/>
  <c r="HJ3123" i="20"/>
  <c r="HQ3123" i="20"/>
  <c r="HP3123" i="20"/>
  <c r="HM3123" i="20"/>
  <c r="HK3123" i="20"/>
  <c r="HL3123" i="20"/>
  <c r="HK2642" i="20"/>
  <c r="HQ2642" i="20"/>
  <c r="HJ2642" i="20"/>
  <c r="HP2642" i="20"/>
  <c r="HM2642" i="20"/>
  <c r="HL2642" i="20"/>
  <c r="HK897" i="20"/>
  <c r="HM897" i="20"/>
  <c r="HJ897" i="20"/>
  <c r="HP897" i="20"/>
  <c r="HL897" i="20"/>
  <c r="HQ897" i="20"/>
  <c r="HM3979" i="20"/>
  <c r="HL3979" i="20"/>
  <c r="HQ3979" i="20"/>
  <c r="HK3979" i="20"/>
  <c r="HJ3979" i="20"/>
  <c r="HP3979" i="20"/>
  <c r="HP799" i="20"/>
  <c r="HJ799" i="20"/>
  <c r="HK799" i="20"/>
  <c r="HM799" i="20"/>
  <c r="HL799" i="20"/>
  <c r="HQ799" i="20"/>
  <c r="HM2022" i="20"/>
  <c r="HQ2022" i="20"/>
  <c r="HP2022" i="20"/>
  <c r="HJ2022" i="20"/>
  <c r="HK2022" i="20"/>
  <c r="HL2022" i="20"/>
  <c r="HM1963" i="20"/>
  <c r="HK1963" i="20"/>
  <c r="HL1963" i="20"/>
  <c r="HQ1963" i="20"/>
  <c r="HP1963" i="20"/>
  <c r="HJ1963" i="20"/>
  <c r="HQ1325" i="20"/>
  <c r="HK1325" i="20"/>
  <c r="HM1325" i="20"/>
  <c r="HP1325" i="20"/>
  <c r="HL1325" i="20"/>
  <c r="HJ1325" i="20"/>
  <c r="HM2811" i="20"/>
  <c r="HP2811" i="20"/>
  <c r="HK2811" i="20"/>
  <c r="HQ2811" i="20"/>
  <c r="HJ2811" i="20"/>
  <c r="HL2811" i="20"/>
  <c r="HM3914" i="20"/>
  <c r="HL3914" i="20"/>
  <c r="HP3914" i="20"/>
  <c r="HK3914" i="20"/>
  <c r="HJ3914" i="20"/>
  <c r="HQ3914" i="20"/>
  <c r="HM85" i="20"/>
  <c r="HL85" i="20"/>
  <c r="HP85" i="20"/>
  <c r="HK85" i="20"/>
  <c r="HJ85" i="20"/>
  <c r="HQ85" i="20"/>
  <c r="HP1036" i="20"/>
  <c r="HQ1036" i="20"/>
  <c r="HM1036" i="20"/>
  <c r="HL1036" i="20"/>
  <c r="HJ1036" i="20"/>
  <c r="HK1036" i="20"/>
  <c r="HL969" i="20"/>
  <c r="HP969" i="20"/>
  <c r="HQ969" i="20"/>
  <c r="HJ969" i="20"/>
  <c r="HK969" i="20"/>
  <c r="HM969" i="20"/>
  <c r="HM3166" i="20"/>
  <c r="HK3166" i="20"/>
  <c r="HJ3166" i="20"/>
  <c r="HL3166" i="20"/>
  <c r="HQ3166" i="20"/>
  <c r="HP3166" i="20"/>
  <c r="HQ3824" i="20"/>
  <c r="HM3824" i="20"/>
  <c r="HK3824" i="20"/>
  <c r="HP3824" i="20"/>
  <c r="HL3824" i="20"/>
  <c r="HJ3824" i="20"/>
  <c r="HP2955" i="20"/>
  <c r="HM2955" i="20"/>
  <c r="HK2955" i="20"/>
  <c r="HQ2955" i="20"/>
  <c r="HL2955" i="20"/>
  <c r="HJ2955" i="20"/>
  <c r="HM1265" i="20"/>
  <c r="HQ1265" i="20"/>
  <c r="HJ1265" i="20"/>
  <c r="HK1265" i="20"/>
  <c r="HL1265" i="20"/>
  <c r="HP1265" i="20"/>
  <c r="HL3198" i="20"/>
  <c r="HM3198" i="20"/>
  <c r="HJ3198" i="20"/>
  <c r="HQ3198" i="20"/>
  <c r="HP3198" i="20"/>
  <c r="HK3198" i="20"/>
  <c r="HP2396" i="20"/>
  <c r="HL2396" i="20"/>
  <c r="HJ2396" i="20"/>
  <c r="HK2396" i="20"/>
  <c r="HM2396" i="20"/>
  <c r="HQ2396" i="20"/>
  <c r="HL2664" i="20"/>
  <c r="HP2664" i="20"/>
  <c r="HQ2664" i="20"/>
  <c r="HK2664" i="20"/>
  <c r="HJ2664" i="20"/>
  <c r="HM2664" i="20"/>
  <c r="HM2663" i="20"/>
  <c r="HJ2663" i="20"/>
  <c r="HQ2663" i="20"/>
  <c r="HP2663" i="20"/>
  <c r="HK2663" i="20"/>
  <c r="HL2663" i="20"/>
  <c r="HP2105" i="20"/>
  <c r="HM2105" i="20"/>
  <c r="HQ2105" i="20"/>
  <c r="HL2105" i="20"/>
  <c r="HK2105" i="20"/>
  <c r="HJ2105" i="20"/>
  <c r="HP3991" i="20"/>
  <c r="HM3991" i="20"/>
  <c r="HQ3991" i="20"/>
  <c r="HL3991" i="20"/>
  <c r="HK3991" i="20"/>
  <c r="HJ3991" i="20"/>
  <c r="HP1033" i="20"/>
  <c r="HL1033" i="20"/>
  <c r="HQ1033" i="20"/>
  <c r="HJ1033" i="20"/>
  <c r="HK1033" i="20"/>
  <c r="HM1033" i="20"/>
  <c r="HK498" i="20"/>
  <c r="HP498" i="20"/>
  <c r="HL498" i="20"/>
  <c r="HJ498" i="20"/>
  <c r="HQ498" i="20"/>
  <c r="HM498" i="20"/>
  <c r="HJ1622" i="20"/>
  <c r="HQ1622" i="20"/>
  <c r="HP1622" i="20"/>
  <c r="HK1622" i="20"/>
  <c r="HM1622" i="20"/>
  <c r="HL1622" i="20"/>
  <c r="HM1329" i="20"/>
  <c r="HK1329" i="20"/>
  <c r="HJ1329" i="20"/>
  <c r="HQ1329" i="20"/>
  <c r="HP1329" i="20"/>
  <c r="HL1329" i="20"/>
  <c r="HJ1240" i="20"/>
  <c r="HL1240" i="20"/>
  <c r="HK1240" i="20"/>
  <c r="HQ1240" i="20"/>
  <c r="HM1240" i="20"/>
  <c r="HP1240" i="20"/>
  <c r="HK1448" i="20"/>
  <c r="HJ1448" i="20"/>
  <c r="HL1448" i="20"/>
  <c r="HM1448" i="20"/>
  <c r="HP1448" i="20"/>
  <c r="HQ1448" i="20"/>
  <c r="HJ2909" i="20"/>
  <c r="HQ2909" i="20"/>
  <c r="HK2909" i="20"/>
  <c r="HM2909" i="20"/>
  <c r="HP2909" i="20"/>
  <c r="HL2909" i="20"/>
  <c r="HJ1096" i="20"/>
  <c r="HQ1096" i="20"/>
  <c r="HM1096" i="20"/>
  <c r="HL1096" i="20"/>
  <c r="HK1096" i="20"/>
  <c r="HP1096" i="20"/>
  <c r="HM3284" i="20"/>
  <c r="HP3284" i="20"/>
  <c r="HK3284" i="20"/>
  <c r="HL3284" i="20"/>
  <c r="HQ3284" i="20"/>
  <c r="HJ3284" i="20"/>
  <c r="HJ812" i="20"/>
  <c r="HQ812" i="20"/>
  <c r="HM812" i="20"/>
  <c r="HP812" i="20"/>
  <c r="HK812" i="20"/>
  <c r="HL812" i="20"/>
  <c r="HJ45" i="20"/>
  <c r="HK45" i="20"/>
  <c r="HL45" i="20"/>
  <c r="HP45" i="20"/>
  <c r="HQ45" i="20"/>
  <c r="HM45" i="20"/>
  <c r="HK3569" i="20"/>
  <c r="HJ3569" i="20"/>
  <c r="HQ3569" i="20"/>
  <c r="HM3569" i="20"/>
  <c r="HL3569" i="20"/>
  <c r="HP3569" i="20"/>
  <c r="HQ1386" i="20"/>
  <c r="HM1386" i="20"/>
  <c r="HP1386" i="20"/>
  <c r="HL1386" i="20"/>
  <c r="HK1386" i="20"/>
  <c r="HJ1386" i="20"/>
  <c r="HL3257" i="20"/>
  <c r="HP3257" i="20"/>
  <c r="HQ3257" i="20"/>
  <c r="HK3257" i="20"/>
  <c r="HM3257" i="20"/>
  <c r="HJ3257" i="20"/>
  <c r="HL344" i="20"/>
  <c r="HP344" i="20"/>
  <c r="HQ344" i="20"/>
  <c r="HK344" i="20"/>
  <c r="HJ344" i="20"/>
  <c r="HM344" i="20"/>
  <c r="HL3805" i="20"/>
  <c r="HJ3805" i="20"/>
  <c r="HK3805" i="20"/>
  <c r="HM3805" i="20"/>
  <c r="HQ3805" i="20"/>
  <c r="HP3805" i="20"/>
  <c r="HJ3144" i="20"/>
  <c r="HK3144" i="20"/>
  <c r="HM3144" i="20"/>
  <c r="HP3144" i="20"/>
  <c r="HL3144" i="20"/>
  <c r="HQ3144" i="20"/>
  <c r="HM3015" i="20"/>
  <c r="HP3015" i="20"/>
  <c r="HL3015" i="20"/>
  <c r="HK3015" i="20"/>
  <c r="HQ3015" i="20"/>
  <c r="HJ3015" i="20"/>
  <c r="HL325" i="20"/>
  <c r="HM325" i="20"/>
  <c r="HQ325" i="20"/>
  <c r="HJ325" i="20"/>
  <c r="HK325" i="20"/>
  <c r="HP325" i="20"/>
  <c r="HK538" i="20"/>
  <c r="HM538" i="20"/>
  <c r="HL538" i="20"/>
  <c r="HQ538" i="20"/>
  <c r="HJ538" i="20"/>
  <c r="HP538" i="20"/>
  <c r="HJ741" i="20"/>
  <c r="HM741" i="20"/>
  <c r="HQ741" i="20"/>
  <c r="HP741" i="20"/>
  <c r="HK741" i="20"/>
  <c r="HL741" i="20"/>
  <c r="HK2930" i="20"/>
  <c r="HL2930" i="20"/>
  <c r="HM2930" i="20"/>
  <c r="HQ2930" i="20"/>
  <c r="HP2930" i="20"/>
  <c r="HJ2930" i="20"/>
  <c r="HK1062" i="20"/>
  <c r="HM1062" i="20"/>
  <c r="HJ1062" i="20"/>
  <c r="HP1062" i="20"/>
  <c r="HL1062" i="20"/>
  <c r="HQ1062" i="20"/>
  <c r="HM1510" i="20"/>
  <c r="HL1510" i="20"/>
  <c r="HK1510" i="20"/>
  <c r="HJ1510" i="20"/>
  <c r="HP1510" i="20"/>
  <c r="HQ1510" i="20"/>
  <c r="HQ1421" i="20"/>
  <c r="HP1421" i="20"/>
  <c r="HJ1421" i="20"/>
  <c r="HK1421" i="20"/>
  <c r="HM1421" i="20"/>
  <c r="HL1421" i="20"/>
  <c r="HP131" i="20"/>
  <c r="HQ131" i="20"/>
  <c r="HM131" i="20"/>
  <c r="HL131" i="20"/>
  <c r="HJ131" i="20"/>
  <c r="HK131" i="20"/>
  <c r="HK3122" i="20"/>
  <c r="HJ3122" i="20"/>
  <c r="HL3122" i="20"/>
  <c r="HP3122" i="20"/>
  <c r="HM3122" i="20"/>
  <c r="HQ3122" i="20"/>
  <c r="HL3461" i="20"/>
  <c r="HM3461" i="20"/>
  <c r="HJ3461" i="20"/>
  <c r="HP3461" i="20"/>
  <c r="HK3461" i="20"/>
  <c r="HQ3461" i="20"/>
  <c r="HQ979" i="20"/>
  <c r="HK979" i="20"/>
  <c r="HJ979" i="20"/>
  <c r="HP979" i="20"/>
  <c r="HM979" i="20"/>
  <c r="HL979" i="20"/>
  <c r="HK3908" i="20"/>
  <c r="HP3908" i="20"/>
  <c r="HJ3908" i="20"/>
  <c r="HL3908" i="20"/>
  <c r="HQ3908" i="20"/>
  <c r="HM3908" i="20"/>
  <c r="HQ82" i="20"/>
  <c r="HM82" i="20"/>
  <c r="HL82" i="20"/>
  <c r="HK82" i="20"/>
  <c r="HP82" i="20"/>
  <c r="HJ82" i="20"/>
  <c r="HM3486" i="20"/>
  <c r="HP3486" i="20"/>
  <c r="HJ3486" i="20"/>
  <c r="HL3486" i="20"/>
  <c r="HK3486" i="20"/>
  <c r="HQ3486" i="20"/>
  <c r="HP2247" i="20"/>
  <c r="HK2247" i="20"/>
  <c r="HM2247" i="20"/>
  <c r="HQ2247" i="20"/>
  <c r="HJ2247" i="20"/>
  <c r="HL2247" i="20"/>
  <c r="HK419" i="20"/>
  <c r="HQ419" i="20"/>
  <c r="HL419" i="20"/>
  <c r="HP419" i="20"/>
  <c r="HJ419" i="20"/>
  <c r="HM419" i="20"/>
  <c r="HJ2399" i="20"/>
  <c r="HP2399" i="20"/>
  <c r="HQ2399" i="20"/>
  <c r="HL2399" i="20"/>
  <c r="HK2399" i="20"/>
  <c r="HM2399" i="20"/>
  <c r="HP190" i="20"/>
  <c r="HJ190" i="20"/>
  <c r="HK190" i="20"/>
  <c r="HQ190" i="20"/>
  <c r="HL190" i="20"/>
  <c r="HM190" i="20"/>
  <c r="HM1293" i="20"/>
  <c r="HL1293" i="20"/>
  <c r="HJ1293" i="20"/>
  <c r="HQ1293" i="20"/>
  <c r="HK1293" i="20"/>
  <c r="HP1293" i="20"/>
  <c r="HM302" i="20"/>
  <c r="HJ302" i="20"/>
  <c r="HP302" i="20"/>
  <c r="HL302" i="20"/>
  <c r="HK302" i="20"/>
  <c r="HQ302" i="20"/>
  <c r="HL545" i="20"/>
  <c r="HJ545" i="20"/>
  <c r="HQ545" i="20"/>
  <c r="HP545" i="20"/>
  <c r="HK545" i="20"/>
  <c r="HM545" i="20"/>
  <c r="HM774" i="20"/>
  <c r="HP774" i="20"/>
  <c r="HJ774" i="20"/>
  <c r="HQ774" i="20"/>
  <c r="HK774" i="20"/>
  <c r="HL774" i="20"/>
  <c r="HQ3645" i="20"/>
  <c r="HL3645" i="20"/>
  <c r="HJ3645" i="20"/>
  <c r="HM3645" i="20"/>
  <c r="HK3645" i="20"/>
  <c r="HP3645" i="20"/>
  <c r="HP826" i="20"/>
  <c r="HL826" i="20"/>
  <c r="HM826" i="20"/>
  <c r="HQ826" i="20"/>
  <c r="HK826" i="20"/>
  <c r="HJ826" i="20"/>
  <c r="HQ2343" i="20"/>
  <c r="HL2343" i="20"/>
  <c r="HJ2343" i="20"/>
  <c r="HM2343" i="20"/>
  <c r="HP2343" i="20"/>
  <c r="HK2343" i="20"/>
  <c r="HL3779" i="20"/>
  <c r="HK3779" i="20"/>
  <c r="HP3779" i="20"/>
  <c r="HQ3779" i="20"/>
  <c r="HM3779" i="20"/>
  <c r="HJ3779" i="20"/>
  <c r="HQ1535" i="20"/>
  <c r="HP1535" i="20"/>
  <c r="HK1535" i="20"/>
  <c r="HM1535" i="20"/>
  <c r="HJ1535" i="20"/>
  <c r="HL1535" i="20"/>
  <c r="HP2042" i="20"/>
  <c r="HQ2042" i="20"/>
  <c r="HK2042" i="20"/>
  <c r="HJ2042" i="20"/>
  <c r="HM2042" i="20"/>
  <c r="HL2042" i="20"/>
  <c r="HL3985" i="20"/>
  <c r="HK3985" i="20"/>
  <c r="HQ3985" i="20"/>
  <c r="HJ3985" i="20"/>
  <c r="HP3985" i="20"/>
  <c r="HM3985" i="20"/>
  <c r="HM469" i="20"/>
  <c r="HP469" i="20"/>
  <c r="HQ469" i="20"/>
  <c r="HK469" i="20"/>
  <c r="HL469" i="20"/>
  <c r="HJ469" i="20"/>
  <c r="HP1227" i="20"/>
  <c r="HL1227" i="20"/>
  <c r="HK1227" i="20"/>
  <c r="HQ1227" i="20"/>
  <c r="HM1227" i="20"/>
  <c r="HJ1227" i="20"/>
  <c r="HM2990" i="20"/>
  <c r="HK2990" i="20"/>
  <c r="HP2990" i="20"/>
  <c r="HL2990" i="20"/>
  <c r="HJ2990" i="20"/>
  <c r="HQ2990" i="20"/>
  <c r="HL3539" i="20"/>
  <c r="HM3539" i="20"/>
  <c r="HQ3539" i="20"/>
  <c r="HP3539" i="20"/>
  <c r="HJ3539" i="20"/>
  <c r="HK3539" i="20"/>
  <c r="HJ3384" i="20"/>
  <c r="HQ3384" i="20"/>
  <c r="HK3384" i="20"/>
  <c r="HP3384" i="20"/>
  <c r="HM3384" i="20"/>
  <c r="HL3384" i="20"/>
  <c r="HL1279" i="20"/>
  <c r="HQ1279" i="20"/>
  <c r="HM1279" i="20"/>
  <c r="HP1279" i="20"/>
  <c r="HJ1279" i="20"/>
  <c r="HK1279" i="20"/>
  <c r="HL2648" i="20"/>
  <c r="HJ2648" i="20"/>
  <c r="HK2648" i="20"/>
  <c r="HQ2648" i="20"/>
  <c r="HM2648" i="20"/>
  <c r="HP2648" i="20"/>
  <c r="HM2601" i="20"/>
  <c r="HQ2601" i="20"/>
  <c r="HL2601" i="20"/>
  <c r="HK2601" i="20"/>
  <c r="HP2601" i="20"/>
  <c r="HJ2601" i="20"/>
  <c r="HP819" i="20"/>
  <c r="HK819" i="20"/>
  <c r="HL819" i="20"/>
  <c r="HQ819" i="20"/>
  <c r="HJ819" i="20"/>
  <c r="HM819" i="20"/>
  <c r="HP7" i="20"/>
  <c r="HL7" i="20"/>
  <c r="HQ7" i="20"/>
  <c r="HK7" i="20"/>
  <c r="HJ7" i="20"/>
  <c r="HM7" i="20"/>
  <c r="HK1103" i="20"/>
  <c r="HP1103" i="20"/>
  <c r="HJ1103" i="20"/>
  <c r="HM1103" i="20"/>
  <c r="HL1103" i="20"/>
  <c r="HQ1103" i="20"/>
  <c r="HK3143" i="20"/>
  <c r="HQ3143" i="20"/>
  <c r="HM3143" i="20"/>
  <c r="HP3143" i="20"/>
  <c r="HJ3143" i="20"/>
  <c r="HL3143" i="20"/>
  <c r="HK885" i="20"/>
  <c r="HP885" i="20"/>
  <c r="HJ885" i="20"/>
  <c r="HQ885" i="20"/>
  <c r="HM885" i="20"/>
  <c r="HL885" i="20"/>
  <c r="HK3984" i="20"/>
  <c r="HM3984" i="20"/>
  <c r="HP3984" i="20"/>
  <c r="HJ3984" i="20"/>
  <c r="HQ3984" i="20"/>
  <c r="HL3984" i="20"/>
  <c r="HQ792" i="20"/>
  <c r="HL792" i="20"/>
  <c r="HP792" i="20"/>
  <c r="HM792" i="20"/>
  <c r="HK792" i="20"/>
  <c r="HJ792" i="20"/>
  <c r="HK3848" i="20"/>
  <c r="HQ3848" i="20"/>
  <c r="HP3848" i="20"/>
  <c r="HJ3848" i="20"/>
  <c r="HL3848" i="20"/>
  <c r="HM3848" i="20"/>
  <c r="HM1179" i="20"/>
  <c r="HP1179" i="20"/>
  <c r="HL1179" i="20"/>
  <c r="HJ1179" i="20"/>
  <c r="HK1179" i="20"/>
  <c r="HQ1179" i="20"/>
  <c r="HP1985" i="20"/>
  <c r="HJ1985" i="20"/>
  <c r="HK1985" i="20"/>
  <c r="HL1985" i="20"/>
  <c r="HQ1985" i="20"/>
  <c r="HM1985" i="20"/>
  <c r="HK114" i="20"/>
  <c r="HL114" i="20"/>
  <c r="HQ114" i="20"/>
  <c r="HP114" i="20"/>
  <c r="HJ114" i="20"/>
  <c r="HM114" i="20"/>
  <c r="HK1524" i="20"/>
  <c r="HJ1524" i="20"/>
  <c r="HP1524" i="20"/>
  <c r="HL1524" i="20"/>
  <c r="HQ1524" i="20"/>
  <c r="HM1524" i="20"/>
  <c r="HL1590" i="20"/>
  <c r="HP1590" i="20"/>
  <c r="HM1590" i="20"/>
  <c r="HK1590" i="20"/>
  <c r="HQ1590" i="20"/>
  <c r="HJ1590" i="20"/>
  <c r="HK1107" i="20"/>
  <c r="HP1107" i="20"/>
  <c r="HL1107" i="20"/>
  <c r="HQ1107" i="20"/>
  <c r="HJ1107" i="20"/>
  <c r="HM1107" i="20"/>
  <c r="HJ1744" i="20"/>
  <c r="HQ1744" i="20"/>
  <c r="HK1744" i="20"/>
  <c r="HP1744" i="20"/>
  <c r="HM1744" i="20"/>
  <c r="HL1744" i="20"/>
  <c r="HL1150" i="20"/>
  <c r="HQ1150" i="20"/>
  <c r="HJ1150" i="20"/>
  <c r="HP1150" i="20"/>
  <c r="HM1150" i="20"/>
  <c r="HK1150" i="20"/>
  <c r="HM3372" i="20"/>
  <c r="HK3372" i="20"/>
  <c r="HQ3372" i="20"/>
  <c r="HJ3372" i="20"/>
  <c r="HL3372" i="20"/>
  <c r="HP3372" i="20"/>
  <c r="HL1572" i="20"/>
  <c r="HJ1572" i="20"/>
  <c r="HK1572" i="20"/>
  <c r="HM1572" i="20"/>
  <c r="HQ1572" i="20"/>
  <c r="HP1572" i="20"/>
  <c r="HP548" i="20"/>
  <c r="HJ548" i="20"/>
  <c r="HM548" i="20"/>
  <c r="HL548" i="20"/>
  <c r="HQ548" i="20"/>
  <c r="HK548" i="20"/>
  <c r="HJ2835" i="20"/>
  <c r="HQ2835" i="20"/>
  <c r="HK2835" i="20"/>
  <c r="HM2835" i="20"/>
  <c r="HP2835" i="20"/>
  <c r="HL2835" i="20"/>
  <c r="HK3767" i="20"/>
  <c r="HP3767" i="20"/>
  <c r="HL3767" i="20"/>
  <c r="HM3767" i="20"/>
  <c r="HQ3767" i="20"/>
  <c r="HJ3767" i="20"/>
  <c r="HJ3563" i="20"/>
  <c r="HL3563" i="20"/>
  <c r="HP3563" i="20"/>
  <c r="HM3563" i="20"/>
  <c r="HK3563" i="20"/>
  <c r="HQ3563" i="20"/>
  <c r="HK1632" i="20"/>
  <c r="HQ1632" i="20"/>
  <c r="HM1632" i="20"/>
  <c r="HP1632" i="20"/>
  <c r="HJ1632" i="20"/>
  <c r="HL1632" i="20"/>
  <c r="HP2899" i="20"/>
  <c r="HL2899" i="20"/>
  <c r="HM2899" i="20"/>
  <c r="HJ2899" i="20"/>
  <c r="HQ2899" i="20"/>
  <c r="HK2899" i="20"/>
  <c r="HP1602" i="20"/>
  <c r="HQ1602" i="20"/>
  <c r="HK1602" i="20"/>
  <c r="HL1602" i="20"/>
  <c r="HJ1602" i="20"/>
  <c r="HM1602" i="20"/>
  <c r="HP1207" i="20"/>
  <c r="HM1207" i="20"/>
  <c r="HJ1207" i="20"/>
  <c r="HL1207" i="20"/>
  <c r="HK1207" i="20"/>
  <c r="HQ1207" i="20"/>
  <c r="HM844" i="20"/>
  <c r="HL844" i="20"/>
  <c r="HJ844" i="20"/>
  <c r="HQ844" i="20"/>
  <c r="HP844" i="20"/>
  <c r="HK844" i="20"/>
  <c r="HJ1712" i="20"/>
  <c r="HL1712" i="20"/>
  <c r="HP1712" i="20"/>
  <c r="HK1712" i="20"/>
  <c r="HM1712" i="20"/>
  <c r="HQ1712" i="20"/>
  <c r="HM1054" i="20"/>
  <c r="HQ1054" i="20"/>
  <c r="HP1054" i="20"/>
  <c r="HJ1054" i="20"/>
  <c r="HK1054" i="20"/>
  <c r="HL1054" i="20"/>
  <c r="HP1647" i="20"/>
  <c r="HM1647" i="20"/>
  <c r="HK1647" i="20"/>
  <c r="HL1647" i="20"/>
  <c r="HJ1647" i="20"/>
  <c r="HQ1647" i="20"/>
  <c r="HK1913" i="20"/>
  <c r="HP1913" i="20"/>
  <c r="HQ1913" i="20"/>
  <c r="HL1913" i="20"/>
  <c r="HM1913" i="20"/>
  <c r="HJ1913" i="20"/>
  <c r="HK1679" i="20"/>
  <c r="HP1679" i="20"/>
  <c r="HL1679" i="20"/>
  <c r="HJ1679" i="20"/>
  <c r="HM1679" i="20"/>
  <c r="HQ1679" i="20"/>
  <c r="HP1398" i="20"/>
  <c r="HQ1398" i="20"/>
  <c r="HL1398" i="20"/>
  <c r="HK1398" i="20"/>
  <c r="HJ1398" i="20"/>
  <c r="HM1398" i="20"/>
  <c r="HP3878" i="20"/>
  <c r="HM3878" i="20"/>
  <c r="HQ3878" i="20"/>
  <c r="HJ3878" i="20"/>
  <c r="HL3878" i="20"/>
  <c r="HK3878" i="20"/>
  <c r="HL2826" i="20"/>
  <c r="HQ2826" i="20"/>
  <c r="HM2826" i="20"/>
  <c r="HP2826" i="20"/>
  <c r="HK2826" i="20"/>
  <c r="HJ2826" i="20"/>
  <c r="HJ1267" i="20"/>
  <c r="HQ1267" i="20"/>
  <c r="HL1267" i="20"/>
  <c r="HK1267" i="20"/>
  <c r="HM1267" i="20"/>
  <c r="HP1267" i="20"/>
  <c r="HM397" i="20"/>
  <c r="HJ397" i="20"/>
  <c r="HK397" i="20"/>
  <c r="HL397" i="20"/>
  <c r="HP397" i="20"/>
  <c r="HQ397" i="20"/>
  <c r="HK1587" i="20"/>
  <c r="HQ1587" i="20"/>
  <c r="HP1587" i="20"/>
  <c r="HL1587" i="20"/>
  <c r="HM1587" i="20"/>
  <c r="HJ1587" i="20"/>
  <c r="HM3646" i="20"/>
  <c r="HK3646" i="20"/>
  <c r="HL3646" i="20"/>
  <c r="HQ3646" i="20"/>
  <c r="HP3646" i="20"/>
  <c r="HJ3646" i="20"/>
  <c r="HQ1887" i="20"/>
  <c r="HK1887" i="20"/>
  <c r="HP1887" i="20"/>
  <c r="HM1887" i="20"/>
  <c r="HL1887" i="20"/>
  <c r="HJ1887" i="20"/>
  <c r="HK1017" i="20"/>
  <c r="HL1017" i="20"/>
  <c r="HJ1017" i="20"/>
  <c r="HM1017" i="20"/>
  <c r="HP1017" i="20"/>
  <c r="HQ1017" i="20"/>
  <c r="HK3873" i="20"/>
  <c r="HJ3873" i="20"/>
  <c r="HP3873" i="20"/>
  <c r="HM3873" i="20"/>
  <c r="HL3873" i="20"/>
  <c r="HQ3873" i="20"/>
  <c r="HQ3446" i="20"/>
  <c r="HK3446" i="20"/>
  <c r="HM3446" i="20"/>
  <c r="HP3446" i="20"/>
  <c r="HL3446" i="20"/>
  <c r="HJ3446" i="20"/>
  <c r="HL3288" i="20"/>
  <c r="HQ3288" i="20"/>
  <c r="HK3288" i="20"/>
  <c r="HM3288" i="20"/>
  <c r="HJ3288" i="20"/>
  <c r="HP3288" i="20"/>
  <c r="HJ950" i="20"/>
  <c r="HM950" i="20"/>
  <c r="HQ950" i="20"/>
  <c r="HP950" i="20"/>
  <c r="HK950" i="20"/>
  <c r="HL950" i="20"/>
  <c r="HP998" i="20"/>
  <c r="HJ998" i="20"/>
  <c r="HK998" i="20"/>
  <c r="HM998" i="20"/>
  <c r="HQ998" i="20"/>
  <c r="HL998" i="20"/>
  <c r="HK2268" i="20"/>
  <c r="HQ2268" i="20"/>
  <c r="HJ2268" i="20"/>
  <c r="HL2268" i="20"/>
  <c r="HP2268" i="20"/>
  <c r="HM2268" i="20"/>
  <c r="HJ2758" i="20"/>
  <c r="HM2758" i="20"/>
  <c r="HL2758" i="20"/>
  <c r="HK2758" i="20"/>
  <c r="HP2758" i="20"/>
  <c r="HQ2758" i="20"/>
  <c r="HP2139" i="20"/>
  <c r="HQ2139" i="20"/>
  <c r="HL2139" i="20"/>
  <c r="HK2139" i="20"/>
  <c r="HJ2139" i="20"/>
  <c r="HM2139" i="20"/>
  <c r="HK3514" i="20"/>
  <c r="HQ3514" i="20"/>
  <c r="HJ3514" i="20"/>
  <c r="HL3514" i="20"/>
  <c r="HM3514" i="20"/>
  <c r="HP3514" i="20"/>
  <c r="HK700" i="20"/>
  <c r="HJ700" i="20"/>
  <c r="HQ700" i="20"/>
  <c r="HL700" i="20"/>
  <c r="HP700" i="20"/>
  <c r="HM700" i="20"/>
  <c r="HQ1751" i="20"/>
  <c r="HM1751" i="20"/>
  <c r="HK1751" i="20"/>
  <c r="HP1751" i="20"/>
  <c r="HL1751" i="20"/>
  <c r="HJ1751" i="20"/>
  <c r="HQ319" i="20"/>
  <c r="HL319" i="20"/>
  <c r="HM319" i="20"/>
  <c r="HJ319" i="20"/>
  <c r="HK319" i="20"/>
  <c r="HP319" i="20"/>
  <c r="HP33" i="20"/>
  <c r="HL33" i="20"/>
  <c r="HQ33" i="20"/>
  <c r="HJ33" i="20"/>
  <c r="HM33" i="20"/>
  <c r="HK33" i="20"/>
  <c r="HP2693" i="20"/>
  <c r="HM2693" i="20"/>
  <c r="HK2693" i="20"/>
  <c r="HL2693" i="20"/>
  <c r="HJ2693" i="20"/>
  <c r="HQ2693" i="20"/>
  <c r="HL2950" i="20"/>
  <c r="HJ2950" i="20"/>
  <c r="HK2950" i="20"/>
  <c r="HM2950" i="20"/>
  <c r="HP2950" i="20"/>
  <c r="HQ2950" i="20"/>
  <c r="HP2722" i="20"/>
  <c r="HM2722" i="20"/>
  <c r="HK2722" i="20"/>
  <c r="HL2722" i="20"/>
  <c r="HQ2722" i="20"/>
  <c r="HJ2722" i="20"/>
  <c r="HM2844" i="20"/>
  <c r="HQ2844" i="20"/>
  <c r="HJ2844" i="20"/>
  <c r="HK2844" i="20"/>
  <c r="HP2844" i="20"/>
  <c r="HL2844" i="20"/>
  <c r="HM3485" i="20"/>
  <c r="HK3485" i="20"/>
  <c r="HP3485" i="20"/>
  <c r="HQ3485" i="20"/>
  <c r="HJ3485" i="20"/>
  <c r="HL3485" i="20"/>
  <c r="HQ2871" i="20"/>
  <c r="HJ2871" i="20"/>
  <c r="HK2871" i="20"/>
  <c r="HM2871" i="20"/>
  <c r="HL2871" i="20"/>
  <c r="HP2871" i="20"/>
  <c r="HK1861" i="20"/>
  <c r="HL1861" i="20"/>
  <c r="HP1861" i="20"/>
  <c r="HM1861" i="20"/>
  <c r="HQ1861" i="20"/>
  <c r="HJ1861" i="20"/>
  <c r="HK1101" i="20"/>
  <c r="HM1101" i="20"/>
  <c r="HJ1101" i="20"/>
  <c r="HP1101" i="20"/>
  <c r="HQ1101" i="20"/>
  <c r="HL1101" i="20"/>
  <c r="HK1883" i="20"/>
  <c r="HP1883" i="20"/>
  <c r="HM1883" i="20"/>
  <c r="HQ1883" i="20"/>
  <c r="HJ1883" i="20"/>
  <c r="HL1883" i="20"/>
  <c r="HQ845" i="20"/>
  <c r="HL845" i="20"/>
  <c r="HJ845" i="20"/>
  <c r="HK845" i="20"/>
  <c r="HP845" i="20"/>
  <c r="HM845" i="20"/>
  <c r="HQ3130" i="20"/>
  <c r="HM3130" i="20"/>
  <c r="HP3130" i="20"/>
  <c r="HL3130" i="20"/>
  <c r="HK3130" i="20"/>
  <c r="HJ3130" i="20"/>
  <c r="HK509" i="20"/>
  <c r="HP509" i="20"/>
  <c r="HL509" i="20"/>
  <c r="HQ509" i="20"/>
  <c r="HM509" i="20"/>
  <c r="HJ509" i="20"/>
  <c r="HJ2276" i="20"/>
  <c r="HP2276" i="20"/>
  <c r="HM2276" i="20"/>
  <c r="HL2276" i="20"/>
  <c r="HK2276" i="20"/>
  <c r="HQ2276" i="20"/>
  <c r="HM1848" i="20"/>
  <c r="HK1848" i="20"/>
  <c r="HQ1848" i="20"/>
  <c r="HL1848" i="20"/>
  <c r="HJ1848" i="20"/>
  <c r="HP1848" i="20"/>
  <c r="HM3535" i="20"/>
  <c r="HL3535" i="20"/>
  <c r="HJ3535" i="20"/>
  <c r="HQ3535" i="20"/>
  <c r="HP3535" i="20"/>
  <c r="HK3535" i="20"/>
  <c r="HL3719" i="20"/>
  <c r="HP3719" i="20"/>
  <c r="HJ3719" i="20"/>
  <c r="HK3719" i="20"/>
  <c r="HQ3719" i="20"/>
  <c r="HM3719" i="20"/>
  <c r="HQ766" i="20"/>
  <c r="HK766" i="20"/>
  <c r="HM766" i="20"/>
  <c r="HJ766" i="20"/>
  <c r="HL766" i="20"/>
  <c r="HP766" i="20"/>
  <c r="HM695" i="20"/>
  <c r="HL695" i="20"/>
  <c r="HP695" i="20"/>
  <c r="HQ695" i="20"/>
  <c r="HK695" i="20"/>
  <c r="HJ695" i="20"/>
  <c r="HJ11" i="20"/>
  <c r="HQ11" i="20"/>
  <c r="HK11" i="20"/>
  <c r="HL11" i="20"/>
  <c r="HM11" i="20"/>
  <c r="HP11" i="20"/>
  <c r="HM3600" i="20"/>
  <c r="HJ3600" i="20"/>
  <c r="HL3600" i="20"/>
  <c r="HQ3600" i="20"/>
  <c r="HP3600" i="20"/>
  <c r="HK3600" i="20"/>
  <c r="HK3962" i="20"/>
  <c r="HQ3962" i="20"/>
  <c r="HP3962" i="20"/>
  <c r="HJ3962" i="20"/>
  <c r="HM3962" i="20"/>
  <c r="HL3962" i="20"/>
  <c r="HQ1193" i="20"/>
  <c r="HK1193" i="20"/>
  <c r="HM1193" i="20"/>
  <c r="HP1193" i="20"/>
  <c r="HJ1193" i="20"/>
  <c r="HL1193" i="20"/>
  <c r="HJ1123" i="20"/>
  <c r="HQ1123" i="20"/>
  <c r="HP1123" i="20"/>
  <c r="HL1123" i="20"/>
  <c r="HM1123" i="20"/>
  <c r="HK1123" i="20"/>
  <c r="HK3427" i="20"/>
  <c r="HL3427" i="20"/>
  <c r="HJ3427" i="20"/>
  <c r="HM3427" i="20"/>
  <c r="HQ3427" i="20"/>
  <c r="HP3427" i="20"/>
  <c r="HQ2868" i="20"/>
  <c r="HK2868" i="20"/>
  <c r="HP2868" i="20"/>
  <c r="HL2868" i="20"/>
  <c r="HM2868" i="20"/>
  <c r="HJ2868" i="20"/>
  <c r="HQ2886" i="20"/>
  <c r="HM2886" i="20"/>
  <c r="HK2886" i="20"/>
  <c r="HL2886" i="20"/>
  <c r="HP2886" i="20"/>
  <c r="HJ2886" i="20"/>
  <c r="HQ320" i="20"/>
  <c r="HJ320" i="20"/>
  <c r="HP320" i="20"/>
  <c r="HM320" i="20"/>
  <c r="HL320" i="20"/>
  <c r="HK320" i="20"/>
  <c r="HJ2562" i="20"/>
  <c r="HQ2562" i="20"/>
  <c r="HM2562" i="20"/>
  <c r="HK2562" i="20"/>
  <c r="HP2562" i="20"/>
  <c r="HL2562" i="20"/>
  <c r="HP1238" i="20"/>
  <c r="HK1238" i="20"/>
  <c r="HJ1238" i="20"/>
  <c r="HL1238" i="20"/>
  <c r="HM1238" i="20"/>
  <c r="HQ1238" i="20"/>
  <c r="HM1814" i="20"/>
  <c r="HK1814" i="20"/>
  <c r="HQ1814" i="20"/>
  <c r="HP1814" i="20"/>
  <c r="HJ1814" i="20"/>
  <c r="HL1814" i="20"/>
  <c r="HP3773" i="20"/>
  <c r="HK3773" i="20"/>
  <c r="HL3773" i="20"/>
  <c r="HJ3773" i="20"/>
  <c r="HM3773" i="20"/>
  <c r="HQ3773" i="20"/>
  <c r="HP262" i="20"/>
  <c r="HM262" i="20"/>
  <c r="HQ262" i="20"/>
  <c r="HL262" i="20"/>
  <c r="HK262" i="20"/>
  <c r="HJ262" i="20"/>
  <c r="HP3459" i="20"/>
  <c r="HM3459" i="20"/>
  <c r="HJ3459" i="20"/>
  <c r="HQ3459" i="20"/>
  <c r="HL3459" i="20"/>
  <c r="HK3459" i="20"/>
  <c r="HK327" i="20"/>
  <c r="HL327" i="20"/>
  <c r="HP327" i="20"/>
  <c r="HQ327" i="20"/>
  <c r="HJ327" i="20"/>
  <c r="HM327" i="20"/>
  <c r="HP1387" i="20"/>
  <c r="HM1387" i="20"/>
  <c r="HQ1387" i="20"/>
  <c r="HL1387" i="20"/>
  <c r="HK1387" i="20"/>
  <c r="HJ1387" i="20"/>
  <c r="HQ3863" i="20"/>
  <c r="HK3863" i="20"/>
  <c r="HJ3863" i="20"/>
  <c r="HM3863" i="20"/>
  <c r="HL3863" i="20"/>
  <c r="HP3863" i="20"/>
  <c r="HM2389" i="20"/>
  <c r="HL2389" i="20"/>
  <c r="HP2389" i="20"/>
  <c r="HJ2389" i="20"/>
  <c r="HQ2389" i="20"/>
  <c r="HK2389" i="20"/>
  <c r="HK400" i="20"/>
  <c r="HL400" i="20"/>
  <c r="HP400" i="20"/>
  <c r="HM400" i="20"/>
  <c r="HQ400" i="20"/>
  <c r="HJ400" i="20"/>
  <c r="HP2339" i="20"/>
  <c r="HK2339" i="20"/>
  <c r="HQ2339" i="20"/>
  <c r="HM2339" i="20"/>
  <c r="HL2339" i="20"/>
  <c r="HJ2339" i="20"/>
  <c r="HP3591" i="20"/>
  <c r="HJ3591" i="20"/>
  <c r="HL3591" i="20"/>
  <c r="HK3591" i="20"/>
  <c r="HQ3591" i="20"/>
  <c r="HM3591" i="20"/>
  <c r="HK1954" i="20"/>
  <c r="HQ1954" i="20"/>
  <c r="HJ1954" i="20"/>
  <c r="HP1954" i="20"/>
  <c r="HL1954" i="20"/>
  <c r="HM1954" i="20"/>
  <c r="HM3721" i="20"/>
  <c r="HQ3721" i="20"/>
  <c r="HK3721" i="20"/>
  <c r="HP3721" i="20"/>
  <c r="HL3721" i="20"/>
  <c r="HJ3721" i="20"/>
  <c r="HM2773" i="20"/>
  <c r="HJ2773" i="20"/>
  <c r="HL2773" i="20"/>
  <c r="HQ2773" i="20"/>
  <c r="HP2773" i="20"/>
  <c r="HK2773" i="20"/>
  <c r="HL2320" i="20"/>
  <c r="HJ2320" i="20"/>
  <c r="HP2320" i="20"/>
  <c r="HQ2320" i="20"/>
  <c r="HM2320" i="20"/>
  <c r="HK2320" i="20"/>
  <c r="HL4000" i="20"/>
  <c r="HP4000" i="20"/>
  <c r="HK4000" i="20"/>
  <c r="HJ4000" i="20"/>
  <c r="HM4000" i="20"/>
  <c r="HQ4000" i="20"/>
  <c r="HM1372" i="20"/>
  <c r="HP1372" i="20"/>
  <c r="HL1372" i="20"/>
  <c r="HQ1372" i="20"/>
  <c r="HJ1372" i="20"/>
  <c r="HK1372" i="20"/>
  <c r="HQ2687" i="20"/>
  <c r="HK2687" i="20"/>
  <c r="HJ2687" i="20"/>
  <c r="HP2687" i="20"/>
  <c r="HM2687" i="20"/>
  <c r="HL2687" i="20"/>
  <c r="HJ666" i="20"/>
  <c r="HL666" i="20"/>
  <c r="HK666" i="20"/>
  <c r="HP666" i="20"/>
  <c r="HQ666" i="20"/>
  <c r="HM666" i="20"/>
  <c r="HP2252" i="20"/>
  <c r="HJ2252" i="20"/>
  <c r="HK2252" i="20"/>
  <c r="HQ2252" i="20"/>
  <c r="HL2252" i="20"/>
  <c r="HM2252" i="20"/>
  <c r="HQ1201" i="20"/>
  <c r="HM1201" i="20"/>
  <c r="HL1201" i="20"/>
  <c r="HK1201" i="20"/>
  <c r="HJ1201" i="20"/>
  <c r="HP1201" i="20"/>
  <c r="HP2799" i="20"/>
  <c r="HM2799" i="20"/>
  <c r="HJ2799" i="20"/>
  <c r="HK2799" i="20"/>
  <c r="HL2799" i="20"/>
  <c r="HQ2799" i="20"/>
  <c r="HJ1591" i="20"/>
  <c r="HP1591" i="20"/>
  <c r="HK1591" i="20"/>
  <c r="HM1591" i="20"/>
  <c r="HL1591" i="20"/>
  <c r="HQ1591" i="20"/>
  <c r="HP2958" i="20"/>
  <c r="HL2958" i="20"/>
  <c r="HK2958" i="20"/>
  <c r="HQ2958" i="20"/>
  <c r="HM2958" i="20"/>
  <c r="HJ2958" i="20"/>
  <c r="HK983" i="20"/>
  <c r="HJ983" i="20"/>
  <c r="HL983" i="20"/>
  <c r="HM983" i="20"/>
  <c r="HQ983" i="20"/>
  <c r="HP983" i="20"/>
  <c r="HP3369" i="20"/>
  <c r="HQ3369" i="20"/>
  <c r="HJ3369" i="20"/>
  <c r="HM3369" i="20"/>
  <c r="HL3369" i="20"/>
  <c r="HK3369" i="20"/>
  <c r="HQ3478" i="20"/>
  <c r="HM3478" i="20"/>
  <c r="HL3478" i="20"/>
  <c r="HP3478" i="20"/>
  <c r="HK3478" i="20"/>
  <c r="HJ3478" i="20"/>
  <c r="HL948" i="20"/>
  <c r="HM948" i="20"/>
  <c r="HJ948" i="20"/>
  <c r="HP948" i="20"/>
  <c r="HK948" i="20"/>
  <c r="HQ948" i="20"/>
  <c r="HK2735" i="20"/>
  <c r="HL2735" i="20"/>
  <c r="HJ2735" i="20"/>
  <c r="HM2735" i="20"/>
  <c r="HQ2735" i="20"/>
  <c r="HP2735" i="20"/>
  <c r="HP596" i="20"/>
  <c r="HM596" i="20"/>
  <c r="HL596" i="20"/>
  <c r="HQ596" i="20"/>
  <c r="HK596" i="20"/>
  <c r="HJ596" i="20"/>
  <c r="HP2258" i="20"/>
  <c r="HJ2258" i="20"/>
  <c r="HM2258" i="20"/>
  <c r="HK2258" i="20"/>
  <c r="HQ2258" i="20"/>
  <c r="HL2258" i="20"/>
  <c r="HK1653" i="20"/>
  <c r="HJ1653" i="20"/>
  <c r="HP1653" i="20"/>
  <c r="HL1653" i="20"/>
  <c r="HQ1653" i="20"/>
  <c r="HM1653" i="20"/>
  <c r="HM3637" i="20"/>
  <c r="HJ3637" i="20"/>
  <c r="HQ3637" i="20"/>
  <c r="HP3637" i="20"/>
  <c r="HK3637" i="20"/>
  <c r="HL3637" i="20"/>
  <c r="HP480" i="20"/>
  <c r="HL480" i="20"/>
  <c r="HQ480" i="20"/>
  <c r="HM480" i="20"/>
  <c r="HJ480" i="20"/>
  <c r="HK480" i="20"/>
  <c r="HL2060" i="20"/>
  <c r="HM2060" i="20"/>
  <c r="HK2060" i="20"/>
  <c r="HJ2060" i="20"/>
  <c r="HQ2060" i="20"/>
  <c r="HP2060" i="20"/>
  <c r="HK2044" i="20"/>
  <c r="HJ2044" i="20"/>
  <c r="HP2044" i="20"/>
  <c r="HQ2044" i="20"/>
  <c r="HL2044" i="20"/>
  <c r="HM2044" i="20"/>
  <c r="HK2919" i="20"/>
  <c r="HJ2919" i="20"/>
  <c r="HP2919" i="20"/>
  <c r="HL2919" i="20"/>
  <c r="HM2919" i="20"/>
  <c r="HQ2919" i="20"/>
  <c r="HM3402" i="20"/>
  <c r="HQ3402" i="20"/>
  <c r="HL3402" i="20"/>
  <c r="HP3402" i="20"/>
  <c r="HJ3402" i="20"/>
  <c r="HK3402" i="20"/>
  <c r="HL2825" i="20"/>
  <c r="HQ2825" i="20"/>
  <c r="HK2825" i="20"/>
  <c r="HJ2825" i="20"/>
  <c r="HP2825" i="20"/>
  <c r="HM2825" i="20"/>
  <c r="HQ1418" i="20"/>
  <c r="HK1418" i="20"/>
  <c r="HP1418" i="20"/>
  <c r="HJ1418" i="20"/>
  <c r="HM1418" i="20"/>
  <c r="HL1418" i="20"/>
  <c r="HP465" i="20"/>
  <c r="HL465" i="20"/>
  <c r="HQ465" i="20"/>
  <c r="HK465" i="20"/>
  <c r="HM465" i="20"/>
  <c r="HJ465" i="20"/>
  <c r="HM547" i="20"/>
  <c r="HQ547" i="20"/>
  <c r="HP547" i="20"/>
  <c r="HK547" i="20"/>
  <c r="HJ547" i="20"/>
  <c r="HL547" i="20"/>
  <c r="HP425" i="20"/>
  <c r="HK425" i="20"/>
  <c r="HQ425" i="20"/>
  <c r="HL425" i="20"/>
  <c r="HJ425" i="20"/>
  <c r="HM425" i="20"/>
  <c r="HK2381" i="20"/>
  <c r="HJ2381" i="20"/>
  <c r="HP2381" i="20"/>
  <c r="HL2381" i="20"/>
  <c r="HQ2381" i="20"/>
  <c r="HM2381" i="20"/>
  <c r="HK2449" i="20"/>
  <c r="HJ2449" i="20"/>
  <c r="HQ2449" i="20"/>
  <c r="HM2449" i="20"/>
  <c r="HP2449" i="20"/>
  <c r="HL2449" i="20"/>
  <c r="HL927" i="20"/>
  <c r="HM927" i="20"/>
  <c r="HQ927" i="20"/>
  <c r="HP927" i="20"/>
  <c r="HK927" i="20"/>
  <c r="HJ927" i="20"/>
  <c r="HK1429" i="20"/>
  <c r="HJ1429" i="20"/>
  <c r="HM1429" i="20"/>
  <c r="HP1429" i="20"/>
  <c r="HL1429" i="20"/>
  <c r="HQ1429" i="20"/>
  <c r="HJ3947" i="20"/>
  <c r="HL3947" i="20"/>
  <c r="HM3947" i="20"/>
  <c r="HK3947" i="20"/>
  <c r="HQ3947" i="20"/>
  <c r="HP3947" i="20"/>
  <c r="HM348" i="20"/>
  <c r="HQ348" i="20"/>
  <c r="HL348" i="20"/>
  <c r="HP348" i="20"/>
  <c r="HJ348" i="20"/>
  <c r="HK348" i="20"/>
  <c r="HL512" i="20"/>
  <c r="HJ512" i="20"/>
  <c r="HK512" i="20"/>
  <c r="HP512" i="20"/>
  <c r="HQ512" i="20"/>
  <c r="HM512" i="20"/>
  <c r="HM3399" i="20"/>
  <c r="HQ3399" i="20"/>
  <c r="HP3399" i="20"/>
  <c r="HK3399" i="20"/>
  <c r="HL3399" i="20"/>
  <c r="HJ3399" i="20"/>
  <c r="HK1975" i="20"/>
  <c r="HL1975" i="20"/>
  <c r="HM1975" i="20"/>
  <c r="HP1975" i="20"/>
  <c r="HQ1975" i="20"/>
  <c r="HJ1975" i="20"/>
  <c r="HM334" i="20"/>
  <c r="HJ334" i="20"/>
  <c r="HK334" i="20"/>
  <c r="HQ334" i="20"/>
  <c r="HP334" i="20"/>
  <c r="HL334" i="20"/>
  <c r="HJ1350" i="20"/>
  <c r="HL1350" i="20"/>
  <c r="HK1350" i="20"/>
  <c r="HP1350" i="20"/>
  <c r="HM1350" i="20"/>
  <c r="HQ1350" i="20"/>
  <c r="HM3147" i="20"/>
  <c r="HL3147" i="20"/>
  <c r="HJ3147" i="20"/>
  <c r="HP3147" i="20"/>
  <c r="HK3147" i="20"/>
  <c r="HQ3147" i="20"/>
  <c r="HM1541" i="20"/>
  <c r="HK1541" i="20"/>
  <c r="HL1541" i="20"/>
  <c r="HQ1541" i="20"/>
  <c r="HJ1541" i="20"/>
  <c r="HP1541" i="20"/>
  <c r="HP2466" i="20"/>
  <c r="HJ2466" i="20"/>
  <c r="HM2466" i="20"/>
  <c r="HL2466" i="20"/>
  <c r="HQ2466" i="20"/>
  <c r="HK2466" i="20"/>
  <c r="HQ624" i="20"/>
  <c r="HL624" i="20"/>
  <c r="HJ624" i="20"/>
  <c r="HK624" i="20"/>
  <c r="HM624" i="20"/>
  <c r="HP624" i="20"/>
  <c r="HP2408" i="20"/>
  <c r="HK2408" i="20"/>
  <c r="HM2408" i="20"/>
  <c r="HQ2408" i="20"/>
  <c r="HJ2408" i="20"/>
  <c r="HL2408" i="20"/>
  <c r="HP2273" i="20"/>
  <c r="HJ2273" i="20"/>
  <c r="HM2273" i="20"/>
  <c r="HK2273" i="20"/>
  <c r="HL2273" i="20"/>
  <c r="HQ2273" i="20"/>
  <c r="HQ790" i="20"/>
  <c r="HM790" i="20"/>
  <c r="HK790" i="20"/>
  <c r="HP790" i="20"/>
  <c r="HJ790" i="20"/>
  <c r="HL790" i="20"/>
  <c r="HM3100" i="20"/>
  <c r="HJ3100" i="20"/>
  <c r="HP3100" i="20"/>
  <c r="HQ3100" i="20"/>
  <c r="HL3100" i="20"/>
  <c r="HK3100" i="20"/>
  <c r="HM1755" i="20"/>
  <c r="HK1755" i="20"/>
  <c r="HQ1755" i="20"/>
  <c r="HJ1755" i="20"/>
  <c r="HL1755" i="20"/>
  <c r="HP1755" i="20"/>
  <c r="HM4004" i="20"/>
  <c r="HL4004" i="20"/>
  <c r="HP4004" i="20"/>
  <c r="HK4004" i="20"/>
  <c r="HQ4004" i="20"/>
  <c r="HJ4004" i="20"/>
  <c r="HJ3087" i="20"/>
  <c r="HQ3087" i="20"/>
  <c r="HM3087" i="20"/>
  <c r="HP3087" i="20"/>
  <c r="HL3087" i="20"/>
  <c r="HK3087" i="20"/>
  <c r="HP1711" i="20"/>
  <c r="HM1711" i="20"/>
  <c r="HJ1711" i="20"/>
  <c r="HK1711" i="20"/>
  <c r="HQ1711" i="20"/>
  <c r="HL1711" i="20"/>
  <c r="HP1853" i="20"/>
  <c r="HM1853" i="20"/>
  <c r="HL1853" i="20"/>
  <c r="HK1853" i="20"/>
  <c r="HJ1853" i="20"/>
  <c r="HQ1853" i="20"/>
  <c r="HJ3431" i="20"/>
  <c r="HK3431" i="20"/>
  <c r="HM3431" i="20"/>
  <c r="HP3431" i="20"/>
  <c r="HL3431" i="20"/>
  <c r="HQ3431" i="20"/>
  <c r="HP448" i="20"/>
  <c r="HJ448" i="20"/>
  <c r="HQ448" i="20"/>
  <c r="HL448" i="20"/>
  <c r="HK448" i="20"/>
  <c r="HM448" i="20"/>
  <c r="HL2692" i="20"/>
  <c r="HM2692" i="20"/>
  <c r="HK2692" i="20"/>
  <c r="HQ2692" i="20"/>
  <c r="HP2692" i="20"/>
  <c r="HJ2692" i="20"/>
  <c r="HQ3491" i="20"/>
  <c r="HM3491" i="20"/>
  <c r="HP3491" i="20"/>
  <c r="HK3491" i="20"/>
  <c r="HJ3491" i="20"/>
  <c r="HL3491" i="20"/>
  <c r="HM3834" i="20"/>
  <c r="HL3834" i="20"/>
  <c r="HQ3834" i="20"/>
  <c r="HK3834" i="20"/>
  <c r="HP3834" i="20"/>
  <c r="HJ3834" i="20"/>
  <c r="HQ905" i="20"/>
  <c r="HP905" i="20"/>
  <c r="HK905" i="20"/>
  <c r="HJ905" i="20"/>
  <c r="HM905" i="20"/>
  <c r="HL905" i="20"/>
  <c r="HL3744" i="20"/>
  <c r="HQ3744" i="20"/>
  <c r="HP3744" i="20"/>
  <c r="HM3744" i="20"/>
  <c r="HJ3744" i="20"/>
  <c r="HK3744" i="20"/>
  <c r="HM1215" i="20"/>
  <c r="HQ1215" i="20"/>
  <c r="HP1215" i="20"/>
  <c r="HJ1215" i="20"/>
  <c r="HL1215" i="20"/>
  <c r="HK1215" i="20"/>
  <c r="HK3048" i="20"/>
  <c r="HM3048" i="20"/>
  <c r="HL3048" i="20"/>
  <c r="HJ3048" i="20"/>
  <c r="HP3048" i="20"/>
  <c r="HQ3048" i="20"/>
  <c r="HK747" i="20"/>
  <c r="HM747" i="20"/>
  <c r="HJ747" i="20"/>
  <c r="HL747" i="20"/>
  <c r="HQ747" i="20"/>
  <c r="HP747" i="20"/>
  <c r="HK1830" i="20"/>
  <c r="HP1830" i="20"/>
  <c r="HQ1830" i="20"/>
  <c r="HM1830" i="20"/>
  <c r="HL1830" i="20"/>
  <c r="HJ1830" i="20"/>
  <c r="HL343" i="20"/>
  <c r="HJ343" i="20"/>
  <c r="HK343" i="20"/>
  <c r="HM343" i="20"/>
  <c r="HQ343" i="20"/>
  <c r="HP343" i="20"/>
  <c r="HL725" i="20"/>
  <c r="HP725" i="20"/>
  <c r="HK725" i="20"/>
  <c r="HM725" i="20"/>
  <c r="HQ725" i="20"/>
  <c r="HJ725" i="20"/>
  <c r="HM1815" i="20"/>
  <c r="HK1815" i="20"/>
  <c r="HJ1815" i="20"/>
  <c r="HP1815" i="20"/>
  <c r="HL1815" i="20"/>
  <c r="HQ1815" i="20"/>
  <c r="HL2486" i="20"/>
  <c r="HQ2486" i="20"/>
  <c r="HP2486" i="20"/>
  <c r="HK2486" i="20"/>
  <c r="HM2486" i="20"/>
  <c r="HJ2486" i="20"/>
  <c r="HP1048" i="20"/>
  <c r="HL1048" i="20"/>
  <c r="HJ1048" i="20"/>
  <c r="HK1048" i="20"/>
  <c r="HQ1048" i="20"/>
  <c r="HM1048" i="20"/>
  <c r="HQ2290" i="20"/>
  <c r="HL2290" i="20"/>
  <c r="HM2290" i="20"/>
  <c r="HK2290" i="20"/>
  <c r="HP2290" i="20"/>
  <c r="HJ2290" i="20"/>
  <c r="HM3136" i="20"/>
  <c r="HQ3136" i="20"/>
  <c r="HP3136" i="20"/>
  <c r="HL3136" i="20"/>
  <c r="HJ3136" i="20"/>
  <c r="HK3136" i="20"/>
  <c r="HM1460" i="20"/>
  <c r="HL1460" i="20"/>
  <c r="HK1460" i="20"/>
  <c r="HJ1460" i="20"/>
  <c r="HP1460" i="20"/>
  <c r="HQ1460" i="20"/>
  <c r="HL3273" i="20"/>
  <c r="HP3273" i="20"/>
  <c r="HJ3273" i="20"/>
  <c r="HQ3273" i="20"/>
  <c r="HM3273" i="20"/>
  <c r="HK3273" i="20"/>
  <c r="HK3250" i="20"/>
  <c r="HM3250" i="20"/>
  <c r="HJ3250" i="20"/>
  <c r="HQ3250" i="20"/>
  <c r="HP3250" i="20"/>
  <c r="HL3250" i="20"/>
  <c r="HM641" i="20"/>
  <c r="HP641" i="20"/>
  <c r="HK641" i="20"/>
  <c r="HL641" i="20"/>
  <c r="HJ641" i="20"/>
  <c r="HQ641" i="20"/>
  <c r="HP2499" i="20"/>
  <c r="HK2499" i="20"/>
  <c r="HQ2499" i="20"/>
  <c r="HM2499" i="20"/>
  <c r="HJ2499" i="20"/>
  <c r="HL2499" i="20"/>
  <c r="HP1210" i="20"/>
  <c r="HL1210" i="20"/>
  <c r="HJ1210" i="20"/>
  <c r="HK1210" i="20"/>
  <c r="HM1210" i="20"/>
  <c r="HQ1210" i="20"/>
  <c r="HM2846" i="20"/>
  <c r="HL2846" i="20"/>
  <c r="HK2846" i="20"/>
  <c r="HQ2846" i="20"/>
  <c r="HJ2846" i="20"/>
  <c r="HP2846" i="20"/>
  <c r="HJ3883" i="20"/>
  <c r="HP3883" i="20"/>
  <c r="HK3883" i="20"/>
  <c r="HQ3883" i="20"/>
  <c r="HL3883" i="20"/>
  <c r="HM3883" i="20"/>
  <c r="HQ19" i="20"/>
  <c r="HK19" i="20"/>
  <c r="HM19" i="20"/>
  <c r="HP19" i="20"/>
  <c r="HL19" i="20"/>
  <c r="HJ19" i="20"/>
  <c r="HQ1332" i="20"/>
  <c r="HM1332" i="20"/>
  <c r="HJ1332" i="20"/>
  <c r="HL1332" i="20"/>
  <c r="HK1332" i="20"/>
  <c r="HP1332" i="20"/>
  <c r="HL460" i="20"/>
  <c r="HK460" i="20"/>
  <c r="HM460" i="20"/>
  <c r="HJ460" i="20"/>
  <c r="HQ460" i="20"/>
  <c r="HP460" i="20"/>
  <c r="HJ1406" i="20"/>
  <c r="HK1406" i="20"/>
  <c r="HP1406" i="20"/>
  <c r="HM1406" i="20"/>
  <c r="HL1406" i="20"/>
  <c r="HQ1406" i="20"/>
  <c r="HQ3482" i="20"/>
  <c r="HM3482" i="20"/>
  <c r="HJ3482" i="20"/>
  <c r="HK3482" i="20"/>
  <c r="HP3482" i="20"/>
  <c r="HL3482" i="20"/>
  <c r="HK2158" i="20"/>
  <c r="HJ2158" i="20"/>
  <c r="HM2158" i="20"/>
  <c r="HP2158" i="20"/>
  <c r="HL2158" i="20"/>
  <c r="HQ2158" i="20"/>
  <c r="HK3266" i="20"/>
  <c r="HM3266" i="20"/>
  <c r="HL3266" i="20"/>
  <c r="HJ3266" i="20"/>
  <c r="HP3266" i="20"/>
  <c r="HQ3266" i="20"/>
  <c r="HM3192" i="20"/>
  <c r="HL3192" i="20"/>
  <c r="HJ3192" i="20"/>
  <c r="HQ3192" i="20"/>
  <c r="HK3192" i="20"/>
  <c r="HP3192" i="20"/>
  <c r="HM3625" i="20"/>
  <c r="HQ3625" i="20"/>
  <c r="HJ3625" i="20"/>
  <c r="HK3625" i="20"/>
  <c r="HP3625" i="20"/>
  <c r="HL3625" i="20"/>
  <c r="HJ2977" i="20"/>
  <c r="HP2977" i="20"/>
  <c r="HK2977" i="20"/>
  <c r="HL2977" i="20"/>
  <c r="HM2977" i="20"/>
  <c r="HQ2977" i="20"/>
  <c r="HQ841" i="20"/>
  <c r="HM841" i="20"/>
  <c r="HK841" i="20"/>
  <c r="HP841" i="20"/>
  <c r="HL841" i="20"/>
  <c r="HJ841" i="20"/>
  <c r="HL61" i="20"/>
  <c r="HJ61" i="20"/>
  <c r="HK61" i="20"/>
  <c r="HQ61" i="20"/>
  <c r="HP61" i="20"/>
  <c r="HM61" i="20"/>
  <c r="HP3324" i="20"/>
  <c r="HQ3324" i="20"/>
  <c r="HJ3324" i="20"/>
  <c r="HM3324" i="20"/>
  <c r="HL3324" i="20"/>
  <c r="HK3324" i="20"/>
  <c r="HQ3567" i="20"/>
  <c r="HL3567" i="20"/>
  <c r="HM3567" i="20"/>
  <c r="HP3567" i="20"/>
  <c r="HK3567" i="20"/>
  <c r="HJ3567" i="20"/>
  <c r="HM3379" i="20"/>
  <c r="HK3379" i="20"/>
  <c r="HQ3379" i="20"/>
  <c r="HJ3379" i="20"/>
  <c r="HP3379" i="20"/>
  <c r="HL3379" i="20"/>
  <c r="HP3506" i="20"/>
  <c r="HM3506" i="20"/>
  <c r="HJ3506" i="20"/>
  <c r="HK3506" i="20"/>
  <c r="HQ3506" i="20"/>
  <c r="HL3506" i="20"/>
  <c r="HM2644" i="20"/>
  <c r="HJ2644" i="20"/>
  <c r="HK2644" i="20"/>
  <c r="HQ2644" i="20"/>
  <c r="HP2644" i="20"/>
  <c r="HL2644" i="20"/>
  <c r="HK2455" i="20"/>
  <c r="HM2455" i="20"/>
  <c r="HJ2455" i="20"/>
  <c r="HP2455" i="20"/>
  <c r="HQ2455" i="20"/>
  <c r="HL2455" i="20"/>
  <c r="HQ430" i="20"/>
  <c r="HM430" i="20"/>
  <c r="HP430" i="20"/>
  <c r="HL430" i="20"/>
  <c r="HK430" i="20"/>
  <c r="HJ430" i="20"/>
  <c r="HP745" i="20"/>
  <c r="HM745" i="20"/>
  <c r="HK745" i="20"/>
  <c r="HJ745" i="20"/>
  <c r="HQ745" i="20"/>
  <c r="HL745" i="20"/>
  <c r="HJ2600" i="20"/>
  <c r="HP2600" i="20"/>
  <c r="HQ2600" i="20"/>
  <c r="HM2600" i="20"/>
  <c r="HK2600" i="20"/>
  <c r="HL2600" i="20"/>
  <c r="HQ2583" i="20"/>
  <c r="HK2583" i="20"/>
  <c r="HJ2583" i="20"/>
  <c r="HM2583" i="20"/>
  <c r="HP2583" i="20"/>
  <c r="HL2583" i="20"/>
  <c r="HM390" i="20"/>
  <c r="HQ390" i="20"/>
  <c r="HK390" i="20"/>
  <c r="HP390" i="20"/>
  <c r="HJ390" i="20"/>
  <c r="HL390" i="20"/>
  <c r="HM1971" i="20"/>
  <c r="HQ1971" i="20"/>
  <c r="HL1971" i="20"/>
  <c r="HK1971" i="20"/>
  <c r="HJ1971" i="20"/>
  <c r="HP1971" i="20"/>
  <c r="HQ2021" i="20"/>
  <c r="HP2021" i="20"/>
  <c r="HJ2021" i="20"/>
  <c r="HL2021" i="20"/>
  <c r="HK2021" i="20"/>
  <c r="HM2021" i="20"/>
  <c r="HJ1154" i="20"/>
  <c r="HK1154" i="20"/>
  <c r="HM1154" i="20"/>
  <c r="HP1154" i="20"/>
  <c r="HQ1154" i="20"/>
  <c r="HL1154" i="20"/>
  <c r="HL1195" i="20"/>
  <c r="HP1195" i="20"/>
  <c r="HK1195" i="20"/>
  <c r="HM1195" i="20"/>
  <c r="HJ1195" i="20"/>
  <c r="HQ1195" i="20"/>
  <c r="HQ1079" i="20"/>
  <c r="HM1079" i="20"/>
  <c r="HP1079" i="20"/>
  <c r="HL1079" i="20"/>
  <c r="HJ1079" i="20"/>
  <c r="HK1079" i="20"/>
  <c r="HQ1921" i="20"/>
  <c r="HP1921" i="20"/>
  <c r="HJ1921" i="20"/>
  <c r="HL1921" i="20"/>
  <c r="HM1921" i="20"/>
  <c r="HK1921" i="20"/>
  <c r="HP1909" i="20"/>
  <c r="HQ1909" i="20"/>
  <c r="HL1909" i="20"/>
  <c r="HM1909" i="20"/>
  <c r="HJ1909" i="20"/>
  <c r="HK1909" i="20"/>
  <c r="HJ3542" i="20"/>
  <c r="HL3542" i="20"/>
  <c r="HP3542" i="20"/>
  <c r="HM3542" i="20"/>
  <c r="HQ3542" i="20"/>
  <c r="HK3542" i="20"/>
  <c r="HP2287" i="20"/>
  <c r="HJ2287" i="20"/>
  <c r="HM2287" i="20"/>
  <c r="HL2287" i="20"/>
  <c r="HK2287" i="20"/>
  <c r="HQ2287" i="20"/>
  <c r="HJ2110" i="20"/>
  <c r="HM2110" i="20"/>
  <c r="HP2110" i="20"/>
  <c r="HK2110" i="20"/>
  <c r="HQ2110" i="20"/>
  <c r="HL2110" i="20"/>
  <c r="HQ1511" i="20"/>
  <c r="HM1511" i="20"/>
  <c r="HK1511" i="20"/>
  <c r="HL1511" i="20"/>
  <c r="HJ1511" i="20"/>
  <c r="HP1511" i="20"/>
  <c r="HM825" i="20"/>
  <c r="HP825" i="20"/>
  <c r="HJ825" i="20"/>
  <c r="HQ825" i="20"/>
  <c r="HK825" i="20"/>
  <c r="HL825" i="20"/>
  <c r="HM1965" i="20"/>
  <c r="HJ1965" i="20"/>
  <c r="HL1965" i="20"/>
  <c r="HQ1965" i="20"/>
  <c r="HK1965" i="20"/>
  <c r="HP1965" i="20"/>
  <c r="HM2069" i="20"/>
  <c r="HL2069" i="20"/>
  <c r="HQ2069" i="20"/>
  <c r="HJ2069" i="20"/>
  <c r="HP2069" i="20"/>
  <c r="HK2069" i="20"/>
  <c r="HL2943" i="20"/>
  <c r="HQ2943" i="20"/>
  <c r="HK2943" i="20"/>
  <c r="HM2943" i="20"/>
  <c r="HP2943" i="20"/>
  <c r="HJ2943" i="20"/>
  <c r="HL1008" i="20"/>
  <c r="HK1008" i="20"/>
  <c r="HP1008" i="20"/>
  <c r="HQ1008" i="20"/>
  <c r="HM1008" i="20"/>
  <c r="HJ1008" i="20"/>
  <c r="HJ3344" i="20"/>
  <c r="HK3344" i="20"/>
  <c r="HM3344" i="20"/>
  <c r="HL3344" i="20"/>
  <c r="HQ3344" i="20"/>
  <c r="HP3344" i="20"/>
  <c r="HJ1809" i="20"/>
  <c r="HL1809" i="20"/>
  <c r="HP1809" i="20"/>
  <c r="HK1809" i="20"/>
  <c r="HM1809" i="20"/>
  <c r="HQ1809" i="20"/>
  <c r="HQ604" i="20"/>
  <c r="HK604" i="20"/>
  <c r="HL604" i="20"/>
  <c r="HM604" i="20"/>
  <c r="HP604" i="20"/>
  <c r="HJ604" i="20"/>
  <c r="HL739" i="20"/>
  <c r="HQ739" i="20"/>
  <c r="HP739" i="20"/>
  <c r="HM739" i="20"/>
  <c r="HJ739" i="20"/>
  <c r="HK739" i="20"/>
  <c r="HM1864" i="20"/>
  <c r="HQ1864" i="20"/>
  <c r="HK1864" i="20"/>
  <c r="HP1864" i="20"/>
  <c r="HJ1864" i="20"/>
  <c r="HL1864" i="20"/>
  <c r="HL971" i="20"/>
  <c r="HJ971" i="20"/>
  <c r="HQ971" i="20"/>
  <c r="HP971" i="20"/>
  <c r="HM971" i="20"/>
  <c r="HK971" i="20"/>
  <c r="HP922" i="20"/>
  <c r="HQ922" i="20"/>
  <c r="HJ922" i="20"/>
  <c r="HL922" i="20"/>
  <c r="HM922" i="20"/>
  <c r="HK922" i="20"/>
  <c r="HM1888" i="20"/>
  <c r="HL1888" i="20"/>
  <c r="HP1888" i="20"/>
  <c r="HQ1888" i="20"/>
  <c r="HJ1888" i="20"/>
  <c r="HK1888" i="20"/>
  <c r="HQ3191" i="20"/>
  <c r="HP3191" i="20"/>
  <c r="HL3191" i="20"/>
  <c r="HK3191" i="20"/>
  <c r="HM3191" i="20"/>
  <c r="HJ3191" i="20"/>
  <c r="HQ2489" i="20"/>
  <c r="HM2489" i="20"/>
  <c r="HK2489" i="20"/>
  <c r="HP2489" i="20"/>
  <c r="HL2489" i="20"/>
  <c r="HJ2489" i="20"/>
  <c r="HL351" i="20"/>
  <c r="HM351" i="20"/>
  <c r="HK351" i="20"/>
  <c r="HJ351" i="20"/>
  <c r="HP351" i="20"/>
  <c r="HQ351" i="20"/>
  <c r="HK3672" i="20"/>
  <c r="HP3672" i="20"/>
  <c r="HJ3672" i="20"/>
  <c r="HM3672" i="20"/>
  <c r="HQ3672" i="20"/>
  <c r="HL3672" i="20"/>
  <c r="HM3560" i="20"/>
  <c r="HL3560" i="20"/>
  <c r="HP3560" i="20"/>
  <c r="HQ3560" i="20"/>
  <c r="HK3560" i="20"/>
  <c r="HJ3560" i="20"/>
  <c r="HQ1868" i="20"/>
  <c r="HM1868" i="20"/>
  <c r="HL1868" i="20"/>
  <c r="HP1868" i="20"/>
  <c r="HK1868" i="20"/>
  <c r="HJ1868" i="20"/>
  <c r="HJ353" i="20"/>
  <c r="HP353" i="20"/>
  <c r="HQ353" i="20"/>
  <c r="HL353" i="20"/>
  <c r="HK353" i="20"/>
  <c r="HM353" i="20"/>
  <c r="HK1497" i="20"/>
  <c r="HP1497" i="20"/>
  <c r="HM1497" i="20"/>
  <c r="HL1497" i="20"/>
  <c r="HQ1497" i="20"/>
  <c r="HJ1497" i="20"/>
  <c r="HP2072" i="20"/>
  <c r="HQ2072" i="20"/>
  <c r="HL2072" i="20"/>
  <c r="HM2072" i="20"/>
  <c r="HK2072" i="20"/>
  <c r="HJ2072" i="20"/>
  <c r="HJ1337" i="20"/>
  <c r="HP1337" i="20"/>
  <c r="HQ1337" i="20"/>
  <c r="HK1337" i="20"/>
  <c r="HM1337" i="20"/>
  <c r="HL1337" i="20"/>
  <c r="HK3558" i="20"/>
  <c r="HQ3558" i="20"/>
  <c r="HP3558" i="20"/>
  <c r="HJ3558" i="20"/>
  <c r="HL3558" i="20"/>
  <c r="HM3558" i="20"/>
  <c r="HK2913" i="20"/>
  <c r="HP2913" i="20"/>
  <c r="HL2913" i="20"/>
  <c r="HM2913" i="20"/>
  <c r="HQ2913" i="20"/>
  <c r="HJ2913" i="20"/>
  <c r="HL298" i="20"/>
  <c r="HK298" i="20"/>
  <c r="HJ298" i="20"/>
  <c r="HP298" i="20"/>
  <c r="HQ298" i="20"/>
  <c r="HM298" i="20"/>
  <c r="HM3566" i="20"/>
  <c r="HL3566" i="20"/>
  <c r="HJ3566" i="20"/>
  <c r="HQ3566" i="20"/>
  <c r="HP3566" i="20"/>
  <c r="HK3566" i="20"/>
  <c r="HL1944" i="20"/>
  <c r="HK1944" i="20"/>
  <c r="HQ1944" i="20"/>
  <c r="HP1944" i="20"/>
  <c r="HJ1944" i="20"/>
  <c r="HM1944" i="20"/>
  <c r="HJ1069" i="20"/>
  <c r="HQ1069" i="20"/>
  <c r="HP1069" i="20"/>
  <c r="HK1069" i="20"/>
  <c r="HM1069" i="20"/>
  <c r="HL1069" i="20"/>
  <c r="HQ1633" i="20"/>
  <c r="HM1633" i="20"/>
  <c r="HK1633" i="20"/>
  <c r="HP1633" i="20"/>
  <c r="HJ1633" i="20"/>
  <c r="HL1633" i="20"/>
  <c r="HQ2456" i="20"/>
  <c r="HJ2456" i="20"/>
  <c r="HP2456" i="20"/>
  <c r="HM2456" i="20"/>
  <c r="HK2456" i="20"/>
  <c r="HL2456" i="20"/>
  <c r="HP3812" i="20"/>
  <c r="HQ3812" i="20"/>
  <c r="HM3812" i="20"/>
  <c r="HK3812" i="20"/>
  <c r="HJ3812" i="20"/>
  <c r="HL3812" i="20"/>
  <c r="HL291" i="20"/>
  <c r="HJ291" i="20"/>
  <c r="HM291" i="20"/>
  <c r="HK291" i="20"/>
  <c r="HQ291" i="20"/>
  <c r="HP291" i="20"/>
  <c r="HL2875" i="20"/>
  <c r="HJ2875" i="20"/>
  <c r="HK2875" i="20"/>
  <c r="HQ2875" i="20"/>
  <c r="HM2875" i="20"/>
  <c r="HP2875" i="20"/>
  <c r="HJ62" i="20"/>
  <c r="HQ62" i="20"/>
  <c r="HP62" i="20"/>
  <c r="HK62" i="20"/>
  <c r="HM62" i="20"/>
  <c r="HL62" i="20"/>
  <c r="HP2321" i="20"/>
  <c r="HM2321" i="20"/>
  <c r="HJ2321" i="20"/>
  <c r="HQ2321" i="20"/>
  <c r="HK2321" i="20"/>
  <c r="HL2321" i="20"/>
  <c r="HM2682" i="20"/>
  <c r="HQ2682" i="20"/>
  <c r="HL2682" i="20"/>
  <c r="HJ2682" i="20"/>
  <c r="HP2682" i="20"/>
  <c r="HK2682" i="20"/>
  <c r="HJ968" i="20"/>
  <c r="HK968" i="20"/>
  <c r="HP968" i="20"/>
  <c r="HL968" i="20"/>
  <c r="HM968" i="20"/>
  <c r="HQ968" i="20"/>
  <c r="HK3199" i="20"/>
  <c r="HP3199" i="20"/>
  <c r="HL3199" i="20"/>
  <c r="HJ3199" i="20"/>
  <c r="HQ3199" i="20"/>
  <c r="HM3199" i="20"/>
  <c r="HQ1871" i="20"/>
  <c r="HM1871" i="20"/>
  <c r="HL1871" i="20"/>
  <c r="HJ1871" i="20"/>
  <c r="HK1871" i="20"/>
  <c r="HP1871" i="20"/>
  <c r="HK608" i="20"/>
  <c r="HM608" i="20"/>
  <c r="HQ608" i="20"/>
  <c r="HJ608" i="20"/>
  <c r="HP608" i="20"/>
  <c r="HL608" i="20"/>
  <c r="HP904" i="20"/>
  <c r="HJ904" i="20"/>
  <c r="HM904" i="20"/>
  <c r="HK904" i="20"/>
  <c r="HQ904" i="20"/>
  <c r="HL904" i="20"/>
  <c r="HK533" i="20"/>
  <c r="HJ533" i="20"/>
  <c r="HP533" i="20"/>
  <c r="HL533" i="20"/>
  <c r="HM533" i="20"/>
  <c r="HQ533" i="20"/>
  <c r="HJ3222" i="20"/>
  <c r="HL3222" i="20"/>
  <c r="HK3222" i="20"/>
  <c r="HQ3222" i="20"/>
  <c r="HP3222" i="20"/>
  <c r="HM3222" i="20"/>
  <c r="HQ2800" i="20"/>
  <c r="HM2800" i="20"/>
  <c r="HL2800" i="20"/>
  <c r="HK2800" i="20"/>
  <c r="HJ2800" i="20"/>
  <c r="HP2800" i="20"/>
  <c r="HK3995" i="20"/>
  <c r="HL3995" i="20"/>
  <c r="HM3995" i="20"/>
  <c r="HQ3995" i="20"/>
  <c r="HP3995" i="20"/>
  <c r="HJ3995" i="20"/>
  <c r="HQ582" i="20"/>
  <c r="HL582" i="20"/>
  <c r="HJ582" i="20"/>
  <c r="HP582" i="20"/>
  <c r="HK582" i="20"/>
  <c r="HM582" i="20"/>
  <c r="HL3723" i="20"/>
  <c r="HM3723" i="20"/>
  <c r="HP3723" i="20"/>
  <c r="HQ3723" i="20"/>
  <c r="HJ3723" i="20"/>
  <c r="HK3723" i="20"/>
  <c r="HL559" i="20"/>
  <c r="HP559" i="20"/>
  <c r="HQ559" i="20"/>
  <c r="HJ559" i="20"/>
  <c r="HK559" i="20"/>
  <c r="HM559" i="20"/>
  <c r="HJ2597" i="20"/>
  <c r="HM2597" i="20"/>
  <c r="HK2597" i="20"/>
  <c r="HL2597" i="20"/>
  <c r="HP2597" i="20"/>
  <c r="HQ2597" i="20"/>
  <c r="HJ847" i="20"/>
  <c r="HM847" i="20"/>
  <c r="HL847" i="20"/>
  <c r="HP847" i="20"/>
  <c r="HK847" i="20"/>
  <c r="HQ847" i="20"/>
  <c r="HJ1274" i="20"/>
  <c r="HM1274" i="20"/>
  <c r="HK1274" i="20"/>
  <c r="HP1274" i="20"/>
  <c r="HL1274" i="20"/>
  <c r="HQ1274" i="20"/>
  <c r="HK337" i="20"/>
  <c r="HM337" i="20"/>
  <c r="HP337" i="20"/>
  <c r="HL337" i="20"/>
  <c r="HQ337" i="20"/>
  <c r="HJ337" i="20"/>
  <c r="HL1295" i="20"/>
  <c r="HJ1295" i="20"/>
  <c r="HK1295" i="20"/>
  <c r="HP1295" i="20"/>
  <c r="HM1295" i="20"/>
  <c r="HQ1295" i="20"/>
  <c r="HL1442" i="20"/>
  <c r="HQ1442" i="20"/>
  <c r="HM1442" i="20"/>
  <c r="HK1442" i="20"/>
  <c r="HJ1442" i="20"/>
  <c r="HP1442" i="20"/>
  <c r="HQ867" i="20"/>
  <c r="HL867" i="20"/>
  <c r="HP867" i="20"/>
  <c r="HM867" i="20"/>
  <c r="HJ867" i="20"/>
  <c r="HK867" i="20"/>
  <c r="HL1149" i="20"/>
  <c r="HQ1149" i="20"/>
  <c r="HK1149" i="20"/>
  <c r="HM1149" i="20"/>
  <c r="HJ1149" i="20"/>
  <c r="HP1149" i="20"/>
  <c r="HL984" i="20"/>
  <c r="HK984" i="20"/>
  <c r="HJ984" i="20"/>
  <c r="HQ984" i="20"/>
  <c r="HP984" i="20"/>
  <c r="HM984" i="20"/>
  <c r="HJ3020" i="20"/>
  <c r="HQ3020" i="20"/>
  <c r="HL3020" i="20"/>
  <c r="HK3020" i="20"/>
  <c r="HM3020" i="20"/>
  <c r="HP3020" i="20"/>
  <c r="HM2006" i="20"/>
  <c r="HJ2006" i="20"/>
  <c r="HQ2006" i="20"/>
  <c r="HK2006" i="20"/>
  <c r="HP2006" i="20"/>
  <c r="HL2006" i="20"/>
  <c r="HQ769" i="20"/>
  <c r="HP769" i="20"/>
  <c r="HL769" i="20"/>
  <c r="HJ769" i="20"/>
  <c r="HM769" i="20"/>
  <c r="HK769" i="20"/>
  <c r="HK208" i="20"/>
  <c r="HM208" i="20"/>
  <c r="HQ208" i="20"/>
  <c r="HJ208" i="20"/>
  <c r="HL208" i="20"/>
  <c r="HP208" i="20"/>
  <c r="HM1383" i="20"/>
  <c r="HQ1383" i="20"/>
  <c r="HL1383" i="20"/>
  <c r="HJ1383" i="20"/>
  <c r="HK1383" i="20"/>
  <c r="HP1383" i="20"/>
  <c r="HM294" i="20"/>
  <c r="HJ294" i="20"/>
  <c r="HL294" i="20"/>
  <c r="HQ294" i="20"/>
  <c r="HK294" i="20"/>
  <c r="HP294" i="20"/>
  <c r="HQ211" i="20"/>
  <c r="HL211" i="20"/>
  <c r="HM211" i="20"/>
  <c r="HP211" i="20"/>
  <c r="HJ211" i="20"/>
  <c r="HK211" i="20"/>
  <c r="HM1911" i="20"/>
  <c r="HJ1911" i="20"/>
  <c r="HQ1911" i="20"/>
  <c r="HK1911" i="20"/>
  <c r="HL1911" i="20"/>
  <c r="HP1911" i="20"/>
  <c r="HL2902" i="20"/>
  <c r="HQ2902" i="20"/>
  <c r="HK2902" i="20"/>
  <c r="HJ2902" i="20"/>
  <c r="HM2902" i="20"/>
  <c r="HP2902" i="20"/>
  <c r="HP2116" i="20"/>
  <c r="HM2116" i="20"/>
  <c r="HL2116" i="20"/>
  <c r="HQ2116" i="20"/>
  <c r="HK2116" i="20"/>
  <c r="HJ2116" i="20"/>
  <c r="HQ3781" i="20"/>
  <c r="HM3781" i="20"/>
  <c r="HL3781" i="20"/>
  <c r="HP3781" i="20"/>
  <c r="HJ3781" i="20"/>
  <c r="HK3781" i="20"/>
  <c r="HL2234" i="20"/>
  <c r="HP2234" i="20"/>
  <c r="HK2234" i="20"/>
  <c r="HQ2234" i="20"/>
  <c r="HJ2234" i="20"/>
  <c r="HM2234" i="20"/>
  <c r="HL744" i="20"/>
  <c r="HP744" i="20"/>
  <c r="HJ744" i="20"/>
  <c r="HQ744" i="20"/>
  <c r="HK744" i="20"/>
  <c r="HM744" i="20"/>
  <c r="HM9" i="20"/>
  <c r="HP9" i="20"/>
  <c r="HQ9" i="20"/>
  <c r="HL9" i="20"/>
  <c r="HK9" i="20"/>
  <c r="HJ9" i="20"/>
  <c r="HM1024" i="20"/>
  <c r="HL1024" i="20"/>
  <c r="HP1024" i="20"/>
  <c r="HK1024" i="20"/>
  <c r="HJ1024" i="20"/>
  <c r="HQ1024" i="20"/>
  <c r="HM180" i="20"/>
  <c r="HP180" i="20"/>
  <c r="HJ180" i="20"/>
  <c r="HK180" i="20"/>
  <c r="HQ180" i="20"/>
  <c r="HL180" i="20"/>
  <c r="HM3154" i="20"/>
  <c r="HQ3154" i="20"/>
  <c r="HK3154" i="20"/>
  <c r="HJ3154" i="20"/>
  <c r="HL3154" i="20"/>
  <c r="HP3154" i="20"/>
  <c r="HJ935" i="20"/>
  <c r="HM935" i="20"/>
  <c r="HK935" i="20"/>
  <c r="HP935" i="20"/>
  <c r="HQ935" i="20"/>
  <c r="HL935" i="20"/>
  <c r="HP1021" i="20"/>
  <c r="HJ1021" i="20"/>
  <c r="HL1021" i="20"/>
  <c r="HQ1021" i="20"/>
  <c r="HK1021" i="20"/>
  <c r="HM1021" i="20"/>
  <c r="HJ466" i="20"/>
  <c r="HP466" i="20"/>
  <c r="HK466" i="20"/>
  <c r="HL466" i="20"/>
  <c r="HQ466" i="20"/>
  <c r="HM466" i="20"/>
  <c r="HM1151" i="20"/>
  <c r="HK1151" i="20"/>
  <c r="HQ1151" i="20"/>
  <c r="HJ1151" i="20"/>
  <c r="HL1151" i="20"/>
  <c r="HP1151" i="20"/>
  <c r="HJ455" i="20"/>
  <c r="HM455" i="20"/>
  <c r="HK455" i="20"/>
  <c r="HL455" i="20"/>
  <c r="HP455" i="20"/>
  <c r="HQ455" i="20"/>
  <c r="HP795" i="20"/>
  <c r="HJ795" i="20"/>
  <c r="HK795" i="20"/>
  <c r="HQ795" i="20"/>
  <c r="HM795" i="20"/>
  <c r="HL795" i="20"/>
  <c r="HL1456" i="20"/>
  <c r="HM1456" i="20"/>
  <c r="HJ1456" i="20"/>
  <c r="HQ1456" i="20"/>
  <c r="HK1456" i="20"/>
  <c r="HP1456" i="20"/>
  <c r="HK408" i="20"/>
  <c r="HQ408" i="20"/>
  <c r="HJ408" i="20"/>
  <c r="HL408" i="20"/>
  <c r="HP408" i="20"/>
  <c r="HM408" i="20"/>
  <c r="HP4002" i="20"/>
  <c r="HQ4002" i="20"/>
  <c r="HM4002" i="20"/>
  <c r="HJ4002" i="20"/>
  <c r="HK4002" i="20"/>
  <c r="HL4002" i="20"/>
  <c r="HL591" i="20"/>
  <c r="HK591" i="20"/>
  <c r="HP591" i="20"/>
  <c r="HQ591" i="20"/>
  <c r="HM591" i="20"/>
  <c r="HJ591" i="20"/>
  <c r="HQ1767" i="20"/>
  <c r="HK1767" i="20"/>
  <c r="HM1767" i="20"/>
  <c r="HP1767" i="20"/>
  <c r="HJ1767" i="20"/>
  <c r="HL1767" i="20"/>
  <c r="HJ3304" i="20"/>
  <c r="HP3304" i="20"/>
  <c r="HL3304" i="20"/>
  <c r="HQ3304" i="20"/>
  <c r="HM3304" i="20"/>
  <c r="HK3304" i="20"/>
  <c r="HP3629" i="20"/>
  <c r="HM3629" i="20"/>
  <c r="HQ3629" i="20"/>
  <c r="HJ3629" i="20"/>
  <c r="HL3629" i="20"/>
  <c r="HK3629" i="20"/>
  <c r="HM815" i="20"/>
  <c r="HQ815" i="20"/>
  <c r="HK815" i="20"/>
  <c r="HL815" i="20"/>
  <c r="HP815" i="20"/>
  <c r="HJ815" i="20"/>
  <c r="HL55" i="20"/>
  <c r="HP55" i="20"/>
  <c r="HM55" i="20"/>
  <c r="HJ55" i="20"/>
  <c r="HQ55" i="20"/>
  <c r="HK55" i="20"/>
  <c r="HM60" i="20"/>
  <c r="HQ60" i="20"/>
  <c r="HP60" i="20"/>
  <c r="HJ60" i="20"/>
  <c r="HK60" i="20"/>
  <c r="HL60" i="20"/>
  <c r="HL1034" i="20"/>
  <c r="HQ1034" i="20"/>
  <c r="HK1034" i="20"/>
  <c r="HJ1034" i="20"/>
  <c r="HM1034" i="20"/>
  <c r="HP1034" i="20"/>
  <c r="HP993" i="20"/>
  <c r="HJ993" i="20"/>
  <c r="HK993" i="20"/>
  <c r="HL993" i="20"/>
  <c r="HM993" i="20"/>
  <c r="HQ993" i="20"/>
  <c r="HJ3412" i="20"/>
  <c r="HL3412" i="20"/>
  <c r="HK3412" i="20"/>
  <c r="HP3412" i="20"/>
  <c r="HM3412" i="20"/>
  <c r="HQ3412" i="20"/>
  <c r="HK3742" i="20"/>
  <c r="HQ3742" i="20"/>
  <c r="HJ3742" i="20"/>
  <c r="HM3742" i="20"/>
  <c r="HL3742" i="20"/>
  <c r="HP3742" i="20"/>
  <c r="HQ3317" i="20"/>
  <c r="HP3317" i="20"/>
  <c r="HK3317" i="20"/>
  <c r="HL3317" i="20"/>
  <c r="HJ3317" i="20"/>
  <c r="HM3317" i="20"/>
  <c r="HL3019" i="20"/>
  <c r="HP3019" i="20"/>
  <c r="HK3019" i="20"/>
  <c r="HM3019" i="20"/>
  <c r="HQ3019" i="20"/>
  <c r="HJ3019" i="20"/>
  <c r="HM1042" i="20"/>
  <c r="HJ1042" i="20"/>
  <c r="HK1042" i="20"/>
  <c r="HQ1042" i="20"/>
  <c r="HL1042" i="20"/>
  <c r="HP1042" i="20"/>
  <c r="HL3602" i="20"/>
  <c r="HQ3602" i="20"/>
  <c r="HM3602" i="20"/>
  <c r="HK3602" i="20"/>
  <c r="HP3602" i="20"/>
  <c r="HJ3602" i="20"/>
  <c r="HL3179" i="20"/>
  <c r="HJ3179" i="20"/>
  <c r="HQ3179" i="20"/>
  <c r="HK3179" i="20"/>
  <c r="HP3179" i="20"/>
  <c r="HM3179" i="20"/>
  <c r="HM2478" i="20"/>
  <c r="HQ2478" i="20"/>
  <c r="HL2478" i="20"/>
  <c r="HJ2478" i="20"/>
  <c r="HK2478" i="20"/>
  <c r="HP2478" i="20"/>
  <c r="HL2429" i="20"/>
  <c r="HJ2429" i="20"/>
  <c r="HQ2429" i="20"/>
  <c r="HK2429" i="20"/>
  <c r="HM2429" i="20"/>
  <c r="HP2429" i="20"/>
  <c r="HJ81" i="20"/>
  <c r="HL81" i="20"/>
  <c r="HM81" i="20"/>
  <c r="HQ81" i="20"/>
  <c r="HP81" i="20"/>
  <c r="HK81" i="20"/>
  <c r="HP3265" i="20"/>
  <c r="HK3265" i="20"/>
  <c r="HJ3265" i="20"/>
  <c r="HL3265" i="20"/>
  <c r="HM3265" i="20"/>
  <c r="HQ3265" i="20"/>
  <c r="HJ3373" i="20"/>
  <c r="HQ3373" i="20"/>
  <c r="HL3373" i="20"/>
  <c r="HP3373" i="20"/>
  <c r="HM3373" i="20"/>
  <c r="HK3373" i="20"/>
  <c r="HL603" i="20"/>
  <c r="HM603" i="20"/>
  <c r="HP603" i="20"/>
  <c r="HQ603" i="20"/>
  <c r="HK603" i="20"/>
  <c r="HJ603" i="20"/>
  <c r="HM1188" i="20"/>
  <c r="HK1188" i="20"/>
  <c r="HL1188" i="20"/>
  <c r="HJ1188" i="20"/>
  <c r="HQ1188" i="20"/>
  <c r="HP1188" i="20"/>
  <c r="HJ1304" i="20"/>
  <c r="HL1304" i="20"/>
  <c r="HQ1304" i="20"/>
  <c r="HK1304" i="20"/>
  <c r="HM1304" i="20"/>
  <c r="HP1304" i="20"/>
  <c r="HK3711" i="20"/>
  <c r="HJ3711" i="20"/>
  <c r="HQ3711" i="20"/>
  <c r="HM3711" i="20"/>
  <c r="HP3711" i="20"/>
  <c r="HL3711" i="20"/>
  <c r="HQ3267" i="20"/>
  <c r="HK3267" i="20"/>
  <c r="HP3267" i="20"/>
  <c r="HL3267" i="20"/>
  <c r="HM3267" i="20"/>
  <c r="HJ3267" i="20"/>
  <c r="HJ1580" i="20"/>
  <c r="HL1580" i="20"/>
  <c r="HP1580" i="20"/>
  <c r="HM1580" i="20"/>
  <c r="HK1580" i="20"/>
  <c r="HQ1580" i="20"/>
  <c r="HM1523" i="20"/>
  <c r="HL1523" i="20"/>
  <c r="HP1523" i="20"/>
  <c r="HJ1523" i="20"/>
  <c r="HK1523" i="20"/>
  <c r="HQ1523" i="20"/>
  <c r="HQ2341" i="20"/>
  <c r="HP2341" i="20"/>
  <c r="HM2341" i="20"/>
  <c r="HK2341" i="20"/>
  <c r="HL2341" i="20"/>
  <c r="HJ2341" i="20"/>
  <c r="HL2384" i="20"/>
  <c r="HK2384" i="20"/>
  <c r="HM2384" i="20"/>
  <c r="HJ2384" i="20"/>
  <c r="HQ2384" i="20"/>
  <c r="HP2384" i="20"/>
  <c r="HM1932" i="20"/>
  <c r="HQ1932" i="20"/>
  <c r="HP1932" i="20"/>
  <c r="HK1932" i="20"/>
  <c r="HJ1932" i="20"/>
  <c r="HL1932" i="20"/>
  <c r="HK3814" i="20"/>
  <c r="HL3814" i="20"/>
  <c r="HJ3814" i="20"/>
  <c r="HQ3814" i="20"/>
  <c r="HM3814" i="20"/>
  <c r="HP3814" i="20"/>
  <c r="HJ976" i="20"/>
  <c r="HM976" i="20"/>
  <c r="HK976" i="20"/>
  <c r="HQ976" i="20"/>
  <c r="HL976" i="20"/>
  <c r="HP976" i="20"/>
  <c r="HK429" i="20"/>
  <c r="HL429" i="20"/>
  <c r="HP429" i="20"/>
  <c r="HQ429" i="20"/>
  <c r="HM429" i="20"/>
  <c r="HJ429" i="20"/>
  <c r="HM1313" i="20"/>
  <c r="HJ1313" i="20"/>
  <c r="HQ1313" i="20"/>
  <c r="HK1313" i="20"/>
  <c r="HP1313" i="20"/>
  <c r="HL1313" i="20"/>
  <c r="HK68" i="20"/>
  <c r="HP68" i="20"/>
  <c r="HM68" i="20"/>
  <c r="HL68" i="20"/>
  <c r="HQ68" i="20"/>
  <c r="HJ68" i="20"/>
  <c r="HQ1051" i="20"/>
  <c r="HP1051" i="20"/>
  <c r="HK1051" i="20"/>
  <c r="HJ1051" i="20"/>
  <c r="HL1051" i="20"/>
  <c r="HM1051" i="20"/>
  <c r="HQ1176" i="20"/>
  <c r="HP1176" i="20"/>
  <c r="HK1176" i="20"/>
  <c r="HJ1176" i="20"/>
  <c r="HM1176" i="20"/>
  <c r="HL1176" i="20"/>
  <c r="HP3262" i="20"/>
  <c r="HQ3262" i="20"/>
  <c r="HJ3262" i="20"/>
  <c r="HK3262" i="20"/>
  <c r="HL3262" i="20"/>
  <c r="HM3262" i="20"/>
  <c r="HM3338" i="20"/>
  <c r="HL3338" i="20"/>
  <c r="HQ3338" i="20"/>
  <c r="HJ3338" i="20"/>
  <c r="HP3338" i="20"/>
  <c r="HK3338" i="20"/>
  <c r="HM3393" i="20"/>
  <c r="HQ3393" i="20"/>
  <c r="HJ3393" i="20"/>
  <c r="HL3393" i="20"/>
  <c r="HP3393" i="20"/>
  <c r="HK3393" i="20"/>
  <c r="HM1654" i="20"/>
  <c r="HP1654" i="20"/>
  <c r="HK1654" i="20"/>
  <c r="HQ1654" i="20"/>
  <c r="HL1654" i="20"/>
  <c r="HJ1654" i="20"/>
  <c r="HQ1353" i="20"/>
  <c r="HK1353" i="20"/>
  <c r="HJ1353" i="20"/>
  <c r="HM1353" i="20"/>
  <c r="HP1353" i="20"/>
  <c r="HL1353" i="20"/>
  <c r="HP3185" i="20"/>
  <c r="HM3185" i="20"/>
  <c r="HL3185" i="20"/>
  <c r="HK3185" i="20"/>
  <c r="HJ3185" i="20"/>
  <c r="HQ3185" i="20"/>
  <c r="HM1959" i="20"/>
  <c r="HL1959" i="20"/>
  <c r="HK1959" i="20"/>
  <c r="HJ1959" i="20"/>
  <c r="HP1959" i="20"/>
  <c r="HQ1959" i="20"/>
  <c r="HM652" i="20"/>
  <c r="HJ652" i="20"/>
  <c r="HK652" i="20"/>
  <c r="HQ652" i="20"/>
  <c r="HL652" i="20"/>
  <c r="HP652" i="20"/>
  <c r="HK3224" i="20"/>
  <c r="HQ3224" i="20"/>
  <c r="HJ3224" i="20"/>
  <c r="HM3224" i="20"/>
  <c r="HL3224" i="20"/>
  <c r="HP3224" i="20"/>
  <c r="HJ3228" i="20"/>
  <c r="HL3228" i="20"/>
  <c r="HK3228" i="20"/>
  <c r="HP3228" i="20"/>
  <c r="HM3228" i="20"/>
  <c r="HQ3228" i="20"/>
  <c r="HP3675" i="20"/>
  <c r="HQ3675" i="20"/>
  <c r="HJ3675" i="20"/>
  <c r="HK3675" i="20"/>
  <c r="HM3675" i="20"/>
  <c r="HL3675" i="20"/>
  <c r="HL1559" i="20"/>
  <c r="HJ1559" i="20"/>
  <c r="HM1559" i="20"/>
  <c r="HQ1559" i="20"/>
  <c r="HK1559" i="20"/>
  <c r="HP1559" i="20"/>
  <c r="HL1594" i="20"/>
  <c r="HK1594" i="20"/>
  <c r="HP1594" i="20"/>
  <c r="HJ1594" i="20"/>
  <c r="HM1594" i="20"/>
  <c r="HQ1594" i="20"/>
  <c r="HL1117" i="20"/>
  <c r="HM1117" i="20"/>
  <c r="HQ1117" i="20"/>
  <c r="HJ1117" i="20"/>
  <c r="HP1117" i="20"/>
  <c r="HK1117" i="20"/>
  <c r="HM2263" i="20"/>
  <c r="HQ2263" i="20"/>
  <c r="HL2263" i="20"/>
  <c r="HJ2263" i="20"/>
  <c r="HK2263" i="20"/>
  <c r="HP2263" i="20"/>
  <c r="HM241" i="20"/>
  <c r="HP241" i="20"/>
  <c r="HL241" i="20"/>
  <c r="HQ241" i="20"/>
  <c r="HK241" i="20"/>
  <c r="HJ241" i="20"/>
  <c r="HQ2739" i="20"/>
  <c r="HP2739" i="20"/>
  <c r="HM2739" i="20"/>
  <c r="HL2739" i="20"/>
  <c r="HJ2739" i="20"/>
  <c r="HK2739" i="20"/>
  <c r="HM626" i="20"/>
  <c r="HQ626" i="20"/>
  <c r="HJ626" i="20"/>
  <c r="HK626" i="20"/>
  <c r="HP626" i="20"/>
  <c r="HL626" i="20"/>
  <c r="HJ2430" i="20"/>
  <c r="HK2430" i="20"/>
  <c r="HM2430" i="20"/>
  <c r="HQ2430" i="20"/>
  <c r="HP2430" i="20"/>
  <c r="HL2430" i="20"/>
  <c r="HP1376" i="20"/>
  <c r="HQ1376" i="20"/>
  <c r="HM1376" i="20"/>
  <c r="HK1376" i="20"/>
  <c r="HJ1376" i="20"/>
  <c r="HL1376" i="20"/>
  <c r="HJ84" i="20"/>
  <c r="HL84" i="20"/>
  <c r="HQ84" i="20"/>
  <c r="HK84" i="20"/>
  <c r="HP84" i="20"/>
  <c r="HM84" i="20"/>
  <c r="HP3610" i="20"/>
  <c r="HL3610" i="20"/>
  <c r="HM3610" i="20"/>
  <c r="HQ3610" i="20"/>
  <c r="HK3610" i="20"/>
  <c r="HJ3610" i="20"/>
  <c r="HP1727" i="20"/>
  <c r="HK1727" i="20"/>
  <c r="HQ1727" i="20"/>
  <c r="HJ1727" i="20"/>
  <c r="HL1727" i="20"/>
  <c r="HM1727" i="20"/>
  <c r="HP139" i="20"/>
  <c r="HM139" i="20"/>
  <c r="HQ139" i="20"/>
  <c r="HL139" i="20"/>
  <c r="HK139" i="20"/>
  <c r="HJ139" i="20"/>
  <c r="HL2723" i="20"/>
  <c r="HJ2723" i="20"/>
  <c r="HM2723" i="20"/>
  <c r="HP2723" i="20"/>
  <c r="HK2723" i="20"/>
  <c r="HQ2723" i="20"/>
  <c r="HJ616" i="20"/>
  <c r="HL616" i="20"/>
  <c r="HM616" i="20"/>
  <c r="HK616" i="20"/>
  <c r="HP616" i="20"/>
  <c r="HQ616" i="20"/>
  <c r="HM789" i="20"/>
  <c r="HJ789" i="20"/>
  <c r="HK789" i="20"/>
  <c r="HL789" i="20"/>
  <c r="HQ789" i="20"/>
  <c r="HP789" i="20"/>
  <c r="HP2665" i="20"/>
  <c r="HL2665" i="20"/>
  <c r="HK2665" i="20"/>
  <c r="HQ2665" i="20"/>
  <c r="HJ2665" i="20"/>
  <c r="HM2665" i="20"/>
  <c r="HJ3342" i="20"/>
  <c r="HK3342" i="20"/>
  <c r="HP3342" i="20"/>
  <c r="HL3342" i="20"/>
  <c r="HQ3342" i="20"/>
  <c r="HM3342" i="20"/>
  <c r="HJ1561" i="20"/>
  <c r="HQ1561" i="20"/>
  <c r="HP1561" i="20"/>
  <c r="HK1561" i="20"/>
  <c r="HM1561" i="20"/>
  <c r="HL1561" i="20"/>
  <c r="HK2457" i="20"/>
  <c r="HM2457" i="20"/>
  <c r="HL2457" i="20"/>
  <c r="HP2457" i="20"/>
  <c r="HQ2457" i="20"/>
  <c r="HJ2457" i="20"/>
  <c r="HQ1756" i="20"/>
  <c r="HK1756" i="20"/>
  <c r="HL1756" i="20"/>
  <c r="HM1756" i="20"/>
  <c r="HP1756" i="20"/>
  <c r="HJ1756" i="20"/>
  <c r="HJ2439" i="20"/>
  <c r="HM2439" i="20"/>
  <c r="HL2439" i="20"/>
  <c r="HP2439" i="20"/>
  <c r="HQ2439" i="20"/>
  <c r="HK2439" i="20"/>
  <c r="HL1300" i="20"/>
  <c r="HM1300" i="20"/>
  <c r="HJ1300" i="20"/>
  <c r="HK1300" i="20"/>
  <c r="HP1300" i="20"/>
  <c r="HQ1300" i="20"/>
  <c r="HL1796" i="20"/>
  <c r="HM1796" i="20"/>
  <c r="HJ1796" i="20"/>
  <c r="HK1796" i="20"/>
  <c r="HQ1796" i="20"/>
  <c r="HP1796" i="20"/>
  <c r="HM633" i="20"/>
  <c r="HK633" i="20"/>
  <c r="HL633" i="20"/>
  <c r="HJ633" i="20"/>
  <c r="HP633" i="20"/>
  <c r="HQ633" i="20"/>
  <c r="HQ2366" i="20"/>
  <c r="HP2366" i="20"/>
  <c r="HL2366" i="20"/>
  <c r="HK2366" i="20"/>
  <c r="HJ2366" i="20"/>
  <c r="HM2366" i="20"/>
  <c r="HP1554" i="20"/>
  <c r="HL1554" i="20"/>
  <c r="HK1554" i="20"/>
  <c r="HQ1554" i="20"/>
  <c r="HM1554" i="20"/>
  <c r="HJ1554" i="20"/>
  <c r="HL3931" i="20"/>
  <c r="HJ3931" i="20"/>
  <c r="HK3931" i="20"/>
  <c r="HQ3931" i="20"/>
  <c r="HM3931" i="20"/>
  <c r="HP3931" i="20"/>
  <c r="HK1485" i="20"/>
  <c r="HQ1485" i="20"/>
  <c r="HL1485" i="20"/>
  <c r="HJ1485" i="20"/>
  <c r="HM1485" i="20"/>
  <c r="HP1485" i="20"/>
  <c r="HP198" i="20"/>
  <c r="HQ198" i="20"/>
  <c r="HK198" i="20"/>
  <c r="HL198" i="20"/>
  <c r="HJ198" i="20"/>
  <c r="HM198" i="20"/>
  <c r="HL247" i="20"/>
  <c r="HM247" i="20"/>
  <c r="HK247" i="20"/>
  <c r="HJ247" i="20"/>
  <c r="HP247" i="20"/>
  <c r="HQ247" i="20"/>
  <c r="HP1855" i="20"/>
  <c r="HJ1855" i="20"/>
  <c r="HL1855" i="20"/>
  <c r="HQ1855" i="20"/>
  <c r="HK1855" i="20"/>
  <c r="HM1855" i="20"/>
  <c r="HK1327" i="20"/>
  <c r="HL1327" i="20"/>
  <c r="HP1327" i="20"/>
  <c r="HM1327" i="20"/>
  <c r="HQ1327" i="20"/>
  <c r="HJ1327" i="20"/>
  <c r="HJ3943" i="20"/>
  <c r="HM3943" i="20"/>
  <c r="HK3943" i="20"/>
  <c r="HL3943" i="20"/>
  <c r="HQ3943" i="20"/>
  <c r="HP3943" i="20"/>
  <c r="HM1856" i="20"/>
  <c r="HL1856" i="20"/>
  <c r="HP1856" i="20"/>
  <c r="HJ1856" i="20"/>
  <c r="HQ1856" i="20"/>
  <c r="HK1856" i="20"/>
  <c r="HQ2227" i="20"/>
  <c r="HP2227" i="20"/>
  <c r="HM2227" i="20"/>
  <c r="HK2227" i="20"/>
  <c r="HL2227" i="20"/>
  <c r="HJ2227" i="20"/>
  <c r="HM1903" i="20"/>
  <c r="HL1903" i="20"/>
  <c r="HJ1903" i="20"/>
  <c r="HQ1903" i="20"/>
  <c r="HP1903" i="20"/>
  <c r="HK1903" i="20"/>
  <c r="HQ1276" i="20"/>
  <c r="HM1276" i="20"/>
  <c r="HL1276" i="20"/>
  <c r="HP1276" i="20"/>
  <c r="HK1276" i="20"/>
  <c r="HJ1276" i="20"/>
  <c r="HM133" i="20"/>
  <c r="HJ133" i="20"/>
  <c r="HP133" i="20"/>
  <c r="HL133" i="20"/>
  <c r="HQ133" i="20"/>
  <c r="HK133" i="20"/>
  <c r="HK3564" i="20"/>
  <c r="HL3564" i="20"/>
  <c r="HJ3564" i="20"/>
  <c r="HP3564" i="20"/>
  <c r="HM3564" i="20"/>
  <c r="HQ3564" i="20"/>
  <c r="HP1271" i="20"/>
  <c r="HM1271" i="20"/>
  <c r="HQ1271" i="20"/>
  <c r="HK1271" i="20"/>
  <c r="HJ1271" i="20"/>
  <c r="HL1271" i="20"/>
  <c r="HJ1157" i="20"/>
  <c r="HP1157" i="20"/>
  <c r="HQ1157" i="20"/>
  <c r="HK1157" i="20"/>
  <c r="HL1157" i="20"/>
  <c r="HM1157" i="20"/>
  <c r="HQ3910" i="20"/>
  <c r="HJ3910" i="20"/>
  <c r="HL3910" i="20"/>
  <c r="HP3910" i="20"/>
  <c r="HM3910" i="20"/>
  <c r="HK3910" i="20"/>
  <c r="HP1922" i="20"/>
  <c r="HJ1922" i="20"/>
  <c r="HL1922" i="20"/>
  <c r="HQ1922" i="20"/>
  <c r="HK1922" i="20"/>
  <c r="HM1922" i="20"/>
  <c r="HQ1517" i="20"/>
  <c r="HP1517" i="20"/>
  <c r="HL1517" i="20"/>
  <c r="HK1517" i="20"/>
  <c r="HM1517" i="20"/>
  <c r="HJ1517" i="20"/>
  <c r="HP2556" i="20"/>
  <c r="HQ2556" i="20"/>
  <c r="HK2556" i="20"/>
  <c r="HJ2556" i="20"/>
  <c r="HL2556" i="20"/>
  <c r="HM2556" i="20"/>
  <c r="HL3697" i="20"/>
  <c r="HQ3697" i="20"/>
  <c r="HK3697" i="20"/>
  <c r="HM3697" i="20"/>
  <c r="HP3697" i="20"/>
  <c r="HJ3697" i="20"/>
  <c r="HM3887" i="20"/>
  <c r="HK3887" i="20"/>
  <c r="HJ3887" i="20"/>
  <c r="HL3887" i="20"/>
  <c r="HP3887" i="20"/>
  <c r="HQ3887" i="20"/>
  <c r="HP1467" i="20"/>
  <c r="HL1467" i="20"/>
  <c r="HJ1467" i="20"/>
  <c r="HM1467" i="20"/>
  <c r="HK1467" i="20"/>
  <c r="HQ1467" i="20"/>
  <c r="HL2447" i="20"/>
  <c r="HJ2447" i="20"/>
  <c r="HK2447" i="20"/>
  <c r="HM2447" i="20"/>
  <c r="HP2447" i="20"/>
  <c r="HQ2447" i="20"/>
  <c r="HQ32" i="20"/>
  <c r="HM32" i="20"/>
  <c r="HL32" i="20"/>
  <c r="HK32" i="20"/>
  <c r="HJ32" i="20"/>
  <c r="HP32" i="20"/>
  <c r="HM1333" i="20"/>
  <c r="HL1333" i="20"/>
  <c r="HJ1333" i="20"/>
  <c r="HP1333" i="20"/>
  <c r="HK1333" i="20"/>
  <c r="HQ1333" i="20"/>
  <c r="HL3414" i="20"/>
  <c r="HP3414" i="20"/>
  <c r="HK3414" i="20"/>
  <c r="HQ3414" i="20"/>
  <c r="HM3414" i="20"/>
  <c r="HJ3414" i="20"/>
  <c r="HP2630" i="20"/>
  <c r="HJ2630" i="20"/>
  <c r="HL2630" i="20"/>
  <c r="HQ2630" i="20"/>
  <c r="HK2630" i="20"/>
  <c r="HM2630" i="20"/>
  <c r="HK1808" i="20"/>
  <c r="HM1808" i="20"/>
  <c r="HP1808" i="20"/>
  <c r="HL1808" i="20"/>
  <c r="HQ1808" i="20"/>
  <c r="HJ1808" i="20"/>
  <c r="HP186" i="20"/>
  <c r="HQ186" i="20"/>
  <c r="HL186" i="20"/>
  <c r="HJ186" i="20"/>
  <c r="HM186" i="20"/>
  <c r="HK186" i="20"/>
  <c r="HL1643" i="20"/>
  <c r="HM1643" i="20"/>
  <c r="HJ1643" i="20"/>
  <c r="HK1643" i="20"/>
  <c r="HQ1643" i="20"/>
  <c r="HP1643" i="20"/>
  <c r="HP1057" i="20"/>
  <c r="HL1057" i="20"/>
  <c r="HQ1057" i="20"/>
  <c r="HM1057" i="20"/>
  <c r="HJ1057" i="20"/>
  <c r="HK1057" i="20"/>
  <c r="HM3276" i="20"/>
  <c r="HP3276" i="20"/>
  <c r="HJ3276" i="20"/>
  <c r="HQ3276" i="20"/>
  <c r="HL3276" i="20"/>
  <c r="HK3276" i="20"/>
  <c r="HP2652" i="20"/>
  <c r="HJ2652" i="20"/>
  <c r="HM2652" i="20"/>
  <c r="HQ2652" i="20"/>
  <c r="HK2652" i="20"/>
  <c r="HL2652" i="20"/>
  <c r="HL1362" i="20"/>
  <c r="HP1362" i="20"/>
  <c r="HJ1362" i="20"/>
  <c r="HM1362" i="20"/>
  <c r="HQ1362" i="20"/>
  <c r="HK1362" i="20"/>
  <c r="HK2700" i="20"/>
  <c r="HP2700" i="20"/>
  <c r="HL2700" i="20"/>
  <c r="HM2700" i="20"/>
  <c r="HJ2700" i="20"/>
  <c r="HQ2700" i="20"/>
  <c r="HM1893" i="20"/>
  <c r="HK1893" i="20"/>
  <c r="HL1893" i="20"/>
  <c r="HQ1893" i="20"/>
  <c r="HP1893" i="20"/>
  <c r="HJ1893" i="20"/>
  <c r="HM1583" i="20"/>
  <c r="HP1583" i="20"/>
  <c r="HQ1583" i="20"/>
  <c r="HL1583" i="20"/>
  <c r="HK1583" i="20"/>
  <c r="HJ1583" i="20"/>
  <c r="HL3556" i="20"/>
  <c r="HQ3556" i="20"/>
  <c r="HP3556" i="20"/>
  <c r="HK3556" i="20"/>
  <c r="HM3556" i="20"/>
  <c r="HJ3556" i="20"/>
  <c r="HP3220" i="20"/>
  <c r="HL3220" i="20"/>
  <c r="HM3220" i="20"/>
  <c r="HK3220" i="20"/>
  <c r="HJ3220" i="20"/>
  <c r="HQ3220" i="20"/>
  <c r="HQ2344" i="20"/>
  <c r="HP2344" i="20"/>
  <c r="HM2344" i="20"/>
  <c r="HK2344" i="20"/>
  <c r="HL2344" i="20"/>
  <c r="HJ2344" i="20"/>
  <c r="HM1491" i="20"/>
  <c r="HP1491" i="20"/>
  <c r="HQ1491" i="20"/>
  <c r="HK1491" i="20"/>
  <c r="HJ1491" i="20"/>
  <c r="HL1491" i="20"/>
  <c r="HQ3493" i="20"/>
  <c r="HL3493" i="20"/>
  <c r="HK3493" i="20"/>
  <c r="HM3493" i="20"/>
  <c r="HJ3493" i="20"/>
  <c r="HP3493" i="20"/>
  <c r="HJ178" i="20"/>
  <c r="HM178" i="20"/>
  <c r="HK178" i="20"/>
  <c r="HL178" i="20"/>
  <c r="HP178" i="20"/>
  <c r="HQ178" i="20"/>
  <c r="HQ3232" i="20"/>
  <c r="HP3232" i="20"/>
  <c r="HK3232" i="20"/>
  <c r="HL3232" i="20"/>
  <c r="HJ3232" i="20"/>
  <c r="HM3232" i="20"/>
  <c r="HL3702" i="20"/>
  <c r="HP3702" i="20"/>
  <c r="HM3702" i="20"/>
  <c r="HQ3702" i="20"/>
  <c r="HK3702" i="20"/>
  <c r="HJ3702" i="20"/>
  <c r="HK3662" i="20"/>
  <c r="HL3662" i="20"/>
  <c r="HM3662" i="20"/>
  <c r="HP3662" i="20"/>
  <c r="HQ3662" i="20"/>
  <c r="HJ3662" i="20"/>
  <c r="HM901" i="20"/>
  <c r="HP901" i="20"/>
  <c r="HK901" i="20"/>
  <c r="HL901" i="20"/>
  <c r="HJ901" i="20"/>
  <c r="HQ901" i="20"/>
  <c r="HM2435" i="20"/>
  <c r="HK2435" i="20"/>
  <c r="HL2435" i="20"/>
  <c r="HJ2435" i="20"/>
  <c r="HQ2435" i="20"/>
  <c r="HP2435" i="20"/>
  <c r="HQ753" i="20"/>
  <c r="HL753" i="20"/>
  <c r="HP753" i="20"/>
  <c r="HM753" i="20"/>
  <c r="HJ753" i="20"/>
  <c r="HK753" i="20"/>
  <c r="HQ2745" i="20"/>
  <c r="HP2745" i="20"/>
  <c r="HM2745" i="20"/>
  <c r="HJ2745" i="20"/>
  <c r="HK2745" i="20"/>
  <c r="HL2745" i="20"/>
  <c r="HM2025" i="20"/>
  <c r="HJ2025" i="20"/>
  <c r="HP2025" i="20"/>
  <c r="HL2025" i="20"/>
  <c r="HQ2025" i="20"/>
  <c r="HK2025" i="20"/>
  <c r="HP2174" i="20"/>
  <c r="HL2174" i="20"/>
  <c r="HQ2174" i="20"/>
  <c r="HM2174" i="20"/>
  <c r="HJ2174" i="20"/>
  <c r="HK2174" i="20"/>
  <c r="HP2187" i="20"/>
  <c r="HM2187" i="20"/>
  <c r="HK2187" i="20"/>
  <c r="HJ2187" i="20"/>
  <c r="HQ2187" i="20"/>
  <c r="HL2187" i="20"/>
  <c r="HP1099" i="20"/>
  <c r="HM1099" i="20"/>
  <c r="HL1099" i="20"/>
  <c r="HJ1099" i="20"/>
  <c r="HQ1099" i="20"/>
  <c r="HK1099" i="20"/>
  <c r="HK813" i="20"/>
  <c r="HP813" i="20"/>
  <c r="HJ813" i="20"/>
  <c r="HL813" i="20"/>
  <c r="HM813" i="20"/>
  <c r="HQ813" i="20"/>
  <c r="HJ3140" i="20"/>
  <c r="HQ3140" i="20"/>
  <c r="HL3140" i="20"/>
  <c r="HM3140" i="20"/>
  <c r="HK3140" i="20"/>
  <c r="HP3140" i="20"/>
  <c r="HP1731" i="20"/>
  <c r="HK1731" i="20"/>
  <c r="HM1731" i="20"/>
  <c r="HQ1731" i="20"/>
  <c r="HL1731" i="20"/>
  <c r="HJ1731" i="20"/>
  <c r="HK3527" i="20"/>
  <c r="HJ3527" i="20"/>
  <c r="HM3527" i="20"/>
  <c r="HL3527" i="20"/>
  <c r="HQ3527" i="20"/>
  <c r="HP3527" i="20"/>
  <c r="HK1882" i="20"/>
  <c r="HQ1882" i="20"/>
  <c r="HJ1882" i="20"/>
  <c r="HP1882" i="20"/>
  <c r="HL1882" i="20"/>
  <c r="HM1882" i="20"/>
  <c r="HK2070" i="20"/>
  <c r="HQ2070" i="20"/>
  <c r="HM2070" i="20"/>
  <c r="HL2070" i="20"/>
  <c r="HP2070" i="20"/>
  <c r="HJ2070" i="20"/>
  <c r="HP1766" i="20"/>
  <c r="HL1766" i="20"/>
  <c r="HJ1766" i="20"/>
  <c r="HM1766" i="20"/>
  <c r="HK1766" i="20"/>
  <c r="HQ1766" i="20"/>
  <c r="HL4" i="20"/>
  <c r="HP4" i="20"/>
  <c r="HK4" i="20"/>
  <c r="HQ4" i="20"/>
  <c r="HM4" i="20"/>
  <c r="HJ4" i="20"/>
  <c r="HK1773" i="20"/>
  <c r="HM1773" i="20"/>
  <c r="HP1773" i="20"/>
  <c r="HL1773" i="20"/>
  <c r="HJ1773" i="20"/>
  <c r="HQ1773" i="20"/>
  <c r="HM2822" i="20"/>
  <c r="HQ2822" i="20"/>
  <c r="HK2822" i="20"/>
  <c r="HL2822" i="20"/>
  <c r="HJ2822" i="20"/>
  <c r="HP2822" i="20"/>
  <c r="HK2079" i="20"/>
  <c r="HQ2079" i="20"/>
  <c r="HM2079" i="20"/>
  <c r="HL2079" i="20"/>
  <c r="HJ2079" i="20"/>
  <c r="HP2079" i="20"/>
  <c r="HQ1519" i="20"/>
  <c r="HL1519" i="20"/>
  <c r="HK1519" i="20"/>
  <c r="HJ1519" i="20"/>
  <c r="HP1519" i="20"/>
  <c r="HM1519" i="20"/>
  <c r="HQ504" i="20"/>
  <c r="HP504" i="20"/>
  <c r="HM504" i="20"/>
  <c r="HL504" i="20"/>
  <c r="HK504" i="20"/>
  <c r="HJ504" i="20"/>
  <c r="HJ2940" i="20"/>
  <c r="HP2940" i="20"/>
  <c r="HL2940" i="20"/>
  <c r="HQ2940" i="20"/>
  <c r="HK2940" i="20"/>
  <c r="HM2940" i="20"/>
  <c r="HK2571" i="20"/>
  <c r="HM2571" i="20"/>
  <c r="HL2571" i="20"/>
  <c r="HQ2571" i="20"/>
  <c r="HP2571" i="20"/>
  <c r="HJ2571" i="20"/>
  <c r="HQ2280" i="20"/>
  <c r="HK2280" i="20"/>
  <c r="HM2280" i="20"/>
  <c r="HP2280" i="20"/>
  <c r="HJ2280" i="20"/>
  <c r="HL2280" i="20"/>
  <c r="HK3092" i="20"/>
  <c r="HP3092" i="20"/>
  <c r="HQ3092" i="20"/>
  <c r="HM3092" i="20"/>
  <c r="HL3092" i="20"/>
  <c r="HJ3092" i="20"/>
  <c r="HQ793" i="20"/>
  <c r="HK793" i="20"/>
  <c r="HM793" i="20"/>
  <c r="HL793" i="20"/>
  <c r="HP793" i="20"/>
  <c r="HJ793" i="20"/>
  <c r="HL203" i="20"/>
  <c r="HM203" i="20"/>
  <c r="HJ203" i="20"/>
  <c r="HQ203" i="20"/>
  <c r="HP203" i="20"/>
  <c r="HK203" i="20"/>
  <c r="HK1689" i="20"/>
  <c r="HM1689" i="20"/>
  <c r="HP1689" i="20"/>
  <c r="HL1689" i="20"/>
  <c r="HQ1689" i="20"/>
  <c r="HJ1689" i="20"/>
  <c r="HQ839" i="20"/>
  <c r="HJ839" i="20"/>
  <c r="HL839" i="20"/>
  <c r="HP839" i="20"/>
  <c r="HM839" i="20"/>
  <c r="HK839" i="20"/>
  <c r="HJ682" i="20"/>
  <c r="HP682" i="20"/>
  <c r="HQ682" i="20"/>
  <c r="HM682" i="20"/>
  <c r="HK682" i="20"/>
  <c r="HL682" i="20"/>
  <c r="HJ1044" i="20"/>
  <c r="HK1044" i="20"/>
  <c r="HL1044" i="20"/>
  <c r="HQ1044" i="20"/>
  <c r="HM1044" i="20"/>
  <c r="HP1044" i="20"/>
  <c r="HL2434" i="20"/>
  <c r="HM2434" i="20"/>
  <c r="HP2434" i="20"/>
  <c r="HK2434" i="20"/>
  <c r="HJ2434" i="20"/>
  <c r="HQ2434" i="20"/>
  <c r="HL1565" i="20"/>
  <c r="HM1565" i="20"/>
  <c r="HP1565" i="20"/>
  <c r="HK1565" i="20"/>
  <c r="HJ1565" i="20"/>
  <c r="HQ1565" i="20"/>
  <c r="HL1876" i="20"/>
  <c r="HJ1876" i="20"/>
  <c r="HQ1876" i="20"/>
  <c r="HM1876" i="20"/>
  <c r="HP1876" i="20"/>
  <c r="HK1876" i="20"/>
  <c r="HL2853" i="20"/>
  <c r="HQ2853" i="20"/>
  <c r="HP2853" i="20"/>
  <c r="HK2853" i="20"/>
  <c r="HJ2853" i="20"/>
  <c r="HM2853" i="20"/>
  <c r="HP1470" i="20"/>
  <c r="HQ1470" i="20"/>
  <c r="HJ1470" i="20"/>
  <c r="HM1470" i="20"/>
  <c r="HL1470" i="20"/>
  <c r="HK1470" i="20"/>
  <c r="HQ3972" i="20"/>
  <c r="HK3972" i="20"/>
  <c r="HJ3972" i="20"/>
  <c r="HL3972" i="20"/>
  <c r="HP3972" i="20"/>
  <c r="HM3972" i="20"/>
  <c r="HK944" i="20"/>
  <c r="HP944" i="20"/>
  <c r="HQ944" i="20"/>
  <c r="HM944" i="20"/>
  <c r="HJ944" i="20"/>
  <c r="HL944" i="20"/>
  <c r="HL18" i="20"/>
  <c r="HP18" i="20"/>
  <c r="HQ18" i="20"/>
  <c r="HK18" i="20"/>
  <c r="HJ18" i="20"/>
  <c r="HM18" i="20"/>
  <c r="HQ558" i="20"/>
  <c r="HP558" i="20"/>
  <c r="HK558" i="20"/>
  <c r="HM558" i="20"/>
  <c r="HJ558" i="20"/>
  <c r="HL558" i="20"/>
  <c r="HM1624" i="20"/>
  <c r="HP1624" i="20"/>
  <c r="HQ1624" i="20"/>
  <c r="HL1624" i="20"/>
  <c r="HK1624" i="20"/>
  <c r="HJ1624" i="20"/>
  <c r="HP3095" i="20"/>
  <c r="HM3095" i="20"/>
  <c r="HQ3095" i="20"/>
  <c r="HL3095" i="20"/>
  <c r="HK3095" i="20"/>
  <c r="HJ3095" i="20"/>
  <c r="HP1065" i="20"/>
  <c r="HJ1065" i="20"/>
  <c r="HQ1065" i="20"/>
  <c r="HK1065" i="20"/>
  <c r="HM1065" i="20"/>
  <c r="HL1065" i="20"/>
  <c r="HQ360" i="20"/>
  <c r="HP360" i="20"/>
  <c r="HJ360" i="20"/>
  <c r="HK360" i="20"/>
  <c r="HL360" i="20"/>
  <c r="HM360" i="20"/>
  <c r="HQ2412" i="20"/>
  <c r="HP2412" i="20"/>
  <c r="HL2412" i="20"/>
  <c r="HK2412" i="20"/>
  <c r="HJ2412" i="20"/>
  <c r="HM2412" i="20"/>
  <c r="HL2086" i="20"/>
  <c r="HJ2086" i="20"/>
  <c r="HM2086" i="20"/>
  <c r="HK2086" i="20"/>
  <c r="HQ2086" i="20"/>
  <c r="HP2086" i="20"/>
  <c r="HL3080" i="20"/>
  <c r="HM3080" i="20"/>
  <c r="HQ3080" i="20"/>
  <c r="HP3080" i="20"/>
  <c r="HJ3080" i="20"/>
  <c r="HK3080" i="20"/>
  <c r="HK2308" i="20"/>
  <c r="HM2308" i="20"/>
  <c r="HQ2308" i="20"/>
  <c r="HP2308" i="20"/>
  <c r="HL2308" i="20"/>
  <c r="HJ2308" i="20"/>
  <c r="HQ2225" i="20"/>
  <c r="HJ2225" i="20"/>
  <c r="HP2225" i="20"/>
  <c r="HK2225" i="20"/>
  <c r="HM2225" i="20"/>
  <c r="HL2225" i="20"/>
  <c r="HM2337" i="20"/>
  <c r="HK2337" i="20"/>
  <c r="HQ2337" i="20"/>
  <c r="HJ2337" i="20"/>
  <c r="HP2337" i="20"/>
  <c r="HL2337" i="20"/>
  <c r="HP311" i="20"/>
  <c r="HQ311" i="20"/>
  <c r="HM311" i="20"/>
  <c r="HJ311" i="20"/>
  <c r="HL311" i="20"/>
  <c r="HK311" i="20"/>
  <c r="HM2506" i="20"/>
  <c r="HL2506" i="20"/>
  <c r="HJ2506" i="20"/>
  <c r="HP2506" i="20"/>
  <c r="HQ2506" i="20"/>
  <c r="HK2506" i="20"/>
  <c r="HL2199" i="20"/>
  <c r="HM2199" i="20"/>
  <c r="HQ2199" i="20"/>
  <c r="HK2199" i="20"/>
  <c r="HJ2199" i="20"/>
  <c r="HP2199" i="20"/>
  <c r="HM80" i="20"/>
  <c r="HQ80" i="20"/>
  <c r="HJ80" i="20"/>
  <c r="HP80" i="20"/>
  <c r="HK80" i="20"/>
  <c r="HL80" i="20"/>
  <c r="HP881" i="20"/>
  <c r="HL881" i="20"/>
  <c r="HJ881" i="20"/>
  <c r="HM881" i="20"/>
  <c r="HQ881" i="20"/>
  <c r="HK881" i="20"/>
  <c r="HP3501" i="20"/>
  <c r="HQ3501" i="20"/>
  <c r="HJ3501" i="20"/>
  <c r="HM3501" i="20"/>
  <c r="HL3501" i="20"/>
  <c r="HK3501" i="20"/>
  <c r="HK508" i="20"/>
  <c r="HM508" i="20"/>
  <c r="HL508" i="20"/>
  <c r="HQ508" i="20"/>
  <c r="HP508" i="20"/>
  <c r="HJ508" i="20"/>
  <c r="HM3361" i="20"/>
  <c r="HQ3361" i="20"/>
  <c r="HL3361" i="20"/>
  <c r="HP3361" i="20"/>
  <c r="HK3361" i="20"/>
  <c r="HJ3361" i="20"/>
  <c r="HJ3853" i="20"/>
  <c r="HP3853" i="20"/>
  <c r="HM3853" i="20"/>
  <c r="HL3853" i="20"/>
  <c r="HK3853" i="20"/>
  <c r="HQ3853" i="20"/>
  <c r="HJ3206" i="20"/>
  <c r="HL3206" i="20"/>
  <c r="HQ3206" i="20"/>
  <c r="HM3206" i="20"/>
  <c r="HK3206" i="20"/>
  <c r="HP3206" i="20"/>
  <c r="HM1087" i="20"/>
  <c r="HP1087" i="20"/>
  <c r="HJ1087" i="20"/>
  <c r="HL1087" i="20"/>
  <c r="HQ1087" i="20"/>
  <c r="HK1087" i="20"/>
  <c r="HM2859" i="20"/>
  <c r="HP2859" i="20"/>
  <c r="HQ2859" i="20"/>
  <c r="HJ2859" i="20"/>
  <c r="HL2859" i="20"/>
  <c r="HK2859" i="20"/>
  <c r="HJ2979" i="20"/>
  <c r="HM2979" i="20"/>
  <c r="HL2979" i="20"/>
  <c r="HP2979" i="20"/>
  <c r="HQ2979" i="20"/>
  <c r="HK2979" i="20"/>
  <c r="HQ1172" i="20"/>
  <c r="HK1172" i="20"/>
  <c r="HM1172" i="20"/>
  <c r="HL1172" i="20"/>
  <c r="HP1172" i="20"/>
  <c r="HJ1172" i="20"/>
  <c r="HJ1374" i="20"/>
  <c r="HM1374" i="20"/>
  <c r="HP1374" i="20"/>
  <c r="HL1374" i="20"/>
  <c r="HK1374" i="20"/>
  <c r="HQ1374" i="20"/>
  <c r="HP2839" i="20"/>
  <c r="HL2839" i="20"/>
  <c r="HK2839" i="20"/>
  <c r="HQ2839" i="20"/>
  <c r="HM2839" i="20"/>
  <c r="HJ2839" i="20"/>
  <c r="HP501" i="20"/>
  <c r="HM501" i="20"/>
  <c r="HL501" i="20"/>
  <c r="HK501" i="20"/>
  <c r="HJ501" i="20"/>
  <c r="HQ501" i="20"/>
  <c r="HM1476" i="20"/>
  <c r="HK1476" i="20"/>
  <c r="HJ1476" i="20"/>
  <c r="HL1476" i="20"/>
  <c r="HQ1476" i="20"/>
  <c r="HP1476" i="20"/>
  <c r="HK1889" i="20"/>
  <c r="HQ1889" i="20"/>
  <c r="HL1889" i="20"/>
  <c r="HJ1889" i="20"/>
  <c r="HM1889" i="20"/>
  <c r="HP1889" i="20"/>
  <c r="HM987" i="20"/>
  <c r="HQ987" i="20"/>
  <c r="HJ987" i="20"/>
  <c r="HK987" i="20"/>
  <c r="HP987" i="20"/>
  <c r="HL987" i="20"/>
  <c r="HK3949" i="20"/>
  <c r="HL3949" i="20"/>
  <c r="HJ3949" i="20"/>
  <c r="HM3949" i="20"/>
  <c r="HP3949" i="20"/>
  <c r="HQ3949" i="20"/>
  <c r="HQ970" i="20"/>
  <c r="HM970" i="20"/>
  <c r="HK970" i="20"/>
  <c r="HJ970" i="20"/>
  <c r="HL970" i="20"/>
  <c r="HP970" i="20"/>
  <c r="HM1599" i="20"/>
  <c r="HJ1599" i="20"/>
  <c r="HQ1599" i="20"/>
  <c r="HL1599" i="20"/>
  <c r="HK1599" i="20"/>
  <c r="HP1599" i="20"/>
  <c r="HP3082" i="20"/>
  <c r="HJ3082" i="20"/>
  <c r="HK3082" i="20"/>
  <c r="HM3082" i="20"/>
  <c r="HQ3082" i="20"/>
  <c r="HL3082" i="20"/>
  <c r="HQ1182" i="20"/>
  <c r="HK1182" i="20"/>
  <c r="HP1182" i="20"/>
  <c r="HJ1182" i="20"/>
  <c r="HL1182" i="20"/>
  <c r="HM1182" i="20"/>
  <c r="HJ1220" i="20"/>
  <c r="HM1220" i="20"/>
  <c r="HP1220" i="20"/>
  <c r="HL1220" i="20"/>
  <c r="HQ1220" i="20"/>
  <c r="HK1220" i="20"/>
  <c r="HL3729" i="20"/>
  <c r="HJ3729" i="20"/>
  <c r="HK3729" i="20"/>
  <c r="HQ3729" i="20"/>
  <c r="HP3729" i="20"/>
  <c r="HM3729" i="20"/>
  <c r="HJ503" i="20"/>
  <c r="HL503" i="20"/>
  <c r="HQ503" i="20"/>
  <c r="HP503" i="20"/>
  <c r="HM503" i="20"/>
  <c r="HK503" i="20"/>
  <c r="HM3649" i="20"/>
  <c r="HQ3649" i="20"/>
  <c r="HP3649" i="20"/>
  <c r="HJ3649" i="20"/>
  <c r="HK3649" i="20"/>
  <c r="HL3649" i="20"/>
  <c r="HJ3085" i="20"/>
  <c r="HK3085" i="20"/>
  <c r="HQ3085" i="20"/>
  <c r="HP3085" i="20"/>
  <c r="HL3085" i="20"/>
  <c r="HM3085" i="20"/>
  <c r="HK2918" i="20"/>
  <c r="HM2918" i="20"/>
  <c r="HJ2918" i="20"/>
  <c r="HP2918" i="20"/>
  <c r="HQ2918" i="20"/>
  <c r="HL2918" i="20"/>
  <c r="HJ2213" i="20"/>
  <c r="HP2213" i="20"/>
  <c r="HM2213" i="20"/>
  <c r="HL2213" i="20"/>
  <c r="HQ2213" i="20"/>
  <c r="HK2213" i="20"/>
  <c r="HL3039" i="20"/>
  <c r="HM3039" i="20"/>
  <c r="HQ3039" i="20"/>
  <c r="HJ3039" i="20"/>
  <c r="HK3039" i="20"/>
  <c r="HP3039" i="20"/>
  <c r="HL539" i="20"/>
  <c r="HQ539" i="20"/>
  <c r="HP539" i="20"/>
  <c r="HK539" i="20"/>
  <c r="HM539" i="20"/>
  <c r="HJ539" i="20"/>
  <c r="HK3296" i="20"/>
  <c r="HQ3296" i="20"/>
  <c r="HL3296" i="20"/>
  <c r="HM3296" i="20"/>
  <c r="HJ3296" i="20"/>
  <c r="HP3296" i="20"/>
  <c r="HQ447" i="20"/>
  <c r="HL447" i="20"/>
  <c r="HJ447" i="20"/>
  <c r="HM447" i="20"/>
  <c r="HP447" i="20"/>
  <c r="HK447" i="20"/>
  <c r="HP531" i="20"/>
  <c r="HJ531" i="20"/>
  <c r="HM531" i="20"/>
  <c r="HL531" i="20"/>
  <c r="HQ531" i="20"/>
  <c r="HK531" i="20"/>
  <c r="HP2462" i="20"/>
  <c r="HM2462" i="20"/>
  <c r="HK2462" i="20"/>
  <c r="HJ2462" i="20"/>
  <c r="HL2462" i="20"/>
  <c r="HQ2462" i="20"/>
  <c r="HM3453" i="20"/>
  <c r="HL3453" i="20"/>
  <c r="HK3453" i="20"/>
  <c r="HQ3453" i="20"/>
  <c r="HP3453" i="20"/>
  <c r="HJ3453" i="20"/>
  <c r="HK2898" i="20"/>
  <c r="HM2898" i="20"/>
  <c r="HP2898" i="20"/>
  <c r="HJ2898" i="20"/>
  <c r="HQ2898" i="20"/>
  <c r="HL2898" i="20"/>
  <c r="HL3463" i="20"/>
  <c r="HQ3463" i="20"/>
  <c r="HP3463" i="20"/>
  <c r="HJ3463" i="20"/>
  <c r="HK3463" i="20"/>
  <c r="HM3463" i="20"/>
  <c r="HJ197" i="20"/>
  <c r="HP197" i="20"/>
  <c r="HK197" i="20"/>
  <c r="HL197" i="20"/>
  <c r="HQ197" i="20"/>
  <c r="HM197" i="20"/>
  <c r="HL3612" i="20"/>
  <c r="HJ3612" i="20"/>
  <c r="HM3612" i="20"/>
  <c r="HP3612" i="20"/>
  <c r="HQ3612" i="20"/>
  <c r="HK3612" i="20"/>
  <c r="HL2376" i="20"/>
  <c r="HP2376" i="20"/>
  <c r="HK2376" i="20"/>
  <c r="HM2376" i="20"/>
  <c r="HJ2376" i="20"/>
  <c r="HQ2376" i="20"/>
  <c r="HQ2243" i="20"/>
  <c r="HM2243" i="20"/>
  <c r="HK2243" i="20"/>
  <c r="HL2243" i="20"/>
  <c r="HJ2243" i="20"/>
  <c r="HP2243" i="20"/>
  <c r="HJ3450" i="20"/>
  <c r="HP3450" i="20"/>
  <c r="HQ3450" i="20"/>
  <c r="HM3450" i="20"/>
  <c r="HL3450" i="20"/>
  <c r="HK3450" i="20"/>
  <c r="HL46" i="20"/>
  <c r="HP46" i="20"/>
  <c r="HQ46" i="20"/>
  <c r="HJ46" i="20"/>
  <c r="HK46" i="20"/>
  <c r="HM46" i="20"/>
  <c r="HP3733" i="20"/>
  <c r="HJ3733" i="20"/>
  <c r="HM3733" i="20"/>
  <c r="HK3733" i="20"/>
  <c r="HQ3733" i="20"/>
  <c r="HL3733" i="20"/>
  <c r="HL1025" i="20"/>
  <c r="HQ1025" i="20"/>
  <c r="HP1025" i="20"/>
  <c r="HM1025" i="20"/>
  <c r="HJ1025" i="20"/>
  <c r="HK1025" i="20"/>
  <c r="HJ1898" i="20"/>
  <c r="HM1898" i="20"/>
  <c r="HQ1898" i="20"/>
  <c r="HK1898" i="20"/>
  <c r="HP1898" i="20"/>
  <c r="HL1898" i="20"/>
  <c r="HJ985" i="20"/>
  <c r="HK985" i="20"/>
  <c r="HP985" i="20"/>
  <c r="HL985" i="20"/>
  <c r="HM985" i="20"/>
  <c r="HQ985" i="20"/>
  <c r="HQ467" i="20"/>
  <c r="HJ467" i="20"/>
  <c r="HL467" i="20"/>
  <c r="HK467" i="20"/>
  <c r="HM467" i="20"/>
  <c r="HP467" i="20"/>
  <c r="HP118" i="20"/>
  <c r="HQ118" i="20"/>
  <c r="HM118" i="20"/>
  <c r="HL118" i="20"/>
  <c r="HK118" i="20"/>
  <c r="HJ118" i="20"/>
  <c r="HQ3851" i="20"/>
  <c r="HM3851" i="20"/>
  <c r="HL3851" i="20"/>
  <c r="HP3851" i="20"/>
  <c r="HK3851" i="20"/>
  <c r="HJ3851" i="20"/>
  <c r="HP1226" i="20"/>
  <c r="HK1226" i="20"/>
  <c r="HQ1226" i="20"/>
  <c r="HJ1226" i="20"/>
  <c r="HL1226" i="20"/>
  <c r="HM1226" i="20"/>
  <c r="HM1546" i="20"/>
  <c r="HJ1546" i="20"/>
  <c r="HQ1546" i="20"/>
  <c r="HL1546" i="20"/>
  <c r="HK1546" i="20"/>
  <c r="HP1546" i="20"/>
  <c r="HQ1700" i="20"/>
  <c r="HP1700" i="20"/>
  <c r="HK1700" i="20"/>
  <c r="HJ1700" i="20"/>
  <c r="HM1700" i="20"/>
  <c r="HL1700" i="20"/>
  <c r="HL2793" i="20"/>
  <c r="HJ2793" i="20"/>
  <c r="HM2793" i="20"/>
  <c r="HK2793" i="20"/>
  <c r="HQ2793" i="20"/>
  <c r="HP2793" i="20"/>
  <c r="HP518" i="20"/>
  <c r="HM518" i="20"/>
  <c r="HK518" i="20"/>
  <c r="HQ518" i="20"/>
  <c r="HJ518" i="20"/>
  <c r="HL518" i="20"/>
  <c r="HP2091" i="20"/>
  <c r="HL2091" i="20"/>
  <c r="HQ2091" i="20"/>
  <c r="HM2091" i="20"/>
  <c r="HK2091" i="20"/>
  <c r="HJ2091" i="20"/>
  <c r="HL1933" i="20"/>
  <c r="HM1933" i="20"/>
  <c r="HK1933" i="20"/>
  <c r="HP1933" i="20"/>
  <c r="HQ1933" i="20"/>
  <c r="HJ1933" i="20"/>
  <c r="HQ2819" i="20"/>
  <c r="HK2819" i="20"/>
  <c r="HL2819" i="20"/>
  <c r="HP2819" i="20"/>
  <c r="HJ2819" i="20"/>
  <c r="HM2819" i="20"/>
  <c r="HP3734" i="20"/>
  <c r="HJ3734" i="20"/>
  <c r="HM3734" i="20"/>
  <c r="HL3734" i="20"/>
  <c r="HQ3734" i="20"/>
  <c r="HK3734" i="20"/>
  <c r="HL2140" i="20"/>
  <c r="HQ2140" i="20"/>
  <c r="HM2140" i="20"/>
  <c r="HK2140" i="20"/>
  <c r="HJ2140" i="20"/>
  <c r="HP2140" i="20"/>
  <c r="HL3869" i="20"/>
  <c r="HM3869" i="20"/>
  <c r="HK3869" i="20"/>
  <c r="HJ3869" i="20"/>
  <c r="HP3869" i="20"/>
  <c r="HQ3869" i="20"/>
  <c r="HQ199" i="20"/>
  <c r="HL199" i="20"/>
  <c r="HK199" i="20"/>
  <c r="HM199" i="20"/>
  <c r="HP199" i="20"/>
  <c r="HJ199" i="20"/>
  <c r="HJ2962" i="20"/>
  <c r="HM2962" i="20"/>
  <c r="HP2962" i="20"/>
  <c r="HQ2962" i="20"/>
  <c r="HK2962" i="20"/>
  <c r="HL2962" i="20"/>
  <c r="HL1821" i="20"/>
  <c r="HK1821" i="20"/>
  <c r="HM1821" i="20"/>
  <c r="HQ1821" i="20"/>
  <c r="HP1821" i="20"/>
  <c r="HJ1821" i="20"/>
  <c r="HP2784" i="20"/>
  <c r="HJ2784" i="20"/>
  <c r="HL2784" i="20"/>
  <c r="HK2784" i="20"/>
  <c r="HM2784" i="20"/>
  <c r="HQ2784" i="20"/>
  <c r="HP2214" i="20"/>
  <c r="HJ2214" i="20"/>
  <c r="HQ2214" i="20"/>
  <c r="HM2214" i="20"/>
  <c r="HL2214" i="20"/>
  <c r="HK2214" i="20"/>
  <c r="HP1408" i="20"/>
  <c r="HQ1408" i="20"/>
  <c r="HK1408" i="20"/>
  <c r="HJ1408" i="20"/>
  <c r="HL1408" i="20"/>
  <c r="HM1408" i="20"/>
  <c r="HM2246" i="20"/>
  <c r="HK2246" i="20"/>
  <c r="HP2246" i="20"/>
  <c r="HQ2246" i="20"/>
  <c r="HJ2246" i="20"/>
  <c r="HL2246" i="20"/>
  <c r="HK1863" i="20"/>
  <c r="HQ1863" i="20"/>
  <c r="HL1863" i="20"/>
  <c r="HP1863" i="20"/>
  <c r="HJ1863" i="20"/>
  <c r="HM1863" i="20"/>
  <c r="HM702" i="20"/>
  <c r="HQ702" i="20"/>
  <c r="HL702" i="20"/>
  <c r="HJ702" i="20"/>
  <c r="HP702" i="20"/>
  <c r="HK702" i="20"/>
  <c r="HK1544" i="20"/>
  <c r="HM1544" i="20"/>
  <c r="HQ1544" i="20"/>
  <c r="HL1544" i="20"/>
  <c r="HJ1544" i="20"/>
  <c r="HP1544" i="20"/>
  <c r="HM2426" i="20"/>
  <c r="HQ2426" i="20"/>
  <c r="HL2426" i="20"/>
  <c r="HP2426" i="20"/>
  <c r="HJ2426" i="20"/>
  <c r="HK2426" i="20"/>
  <c r="HM2514" i="20"/>
  <c r="HL2514" i="20"/>
  <c r="HP2514" i="20"/>
  <c r="HQ2514" i="20"/>
  <c r="HK2514" i="20"/>
  <c r="HJ2514" i="20"/>
  <c r="HJ1229" i="20"/>
  <c r="HM1229" i="20"/>
  <c r="HQ1229" i="20"/>
  <c r="HK1229" i="20"/>
  <c r="HL1229" i="20"/>
  <c r="HP1229" i="20"/>
  <c r="HL1435" i="20"/>
  <c r="HJ1435" i="20"/>
  <c r="HQ1435" i="20"/>
  <c r="HK1435" i="20"/>
  <c r="HM1435" i="20"/>
  <c r="HP1435" i="20"/>
  <c r="HK2066" i="20"/>
  <c r="HL2066" i="20"/>
  <c r="HQ2066" i="20"/>
  <c r="HM2066" i="20"/>
  <c r="HP2066" i="20"/>
  <c r="HJ2066" i="20"/>
  <c r="HL2445" i="20"/>
  <c r="HK2445" i="20"/>
  <c r="HJ2445" i="20"/>
  <c r="HP2445" i="20"/>
  <c r="HQ2445" i="20"/>
  <c r="HM2445" i="20"/>
  <c r="HL366" i="20"/>
  <c r="HJ366" i="20"/>
  <c r="HQ366" i="20"/>
  <c r="HK366" i="20"/>
  <c r="HM366" i="20"/>
  <c r="HP366" i="20"/>
  <c r="HQ3561" i="20"/>
  <c r="HP3561" i="20"/>
  <c r="HK3561" i="20"/>
  <c r="HL3561" i="20"/>
  <c r="HJ3561" i="20"/>
  <c r="HM3561" i="20"/>
  <c r="HJ4006" i="20"/>
  <c r="HK4006" i="20"/>
  <c r="HM4006" i="20"/>
  <c r="HP4006" i="20"/>
  <c r="HL4006" i="20"/>
  <c r="HQ4006" i="20"/>
  <c r="HQ557" i="20"/>
  <c r="HJ557" i="20"/>
  <c r="HP557" i="20"/>
  <c r="HL557" i="20"/>
  <c r="HK557" i="20"/>
  <c r="HM557" i="20"/>
  <c r="HQ489" i="20"/>
  <c r="HM489" i="20"/>
  <c r="HK489" i="20"/>
  <c r="HL489" i="20"/>
  <c r="HP489" i="20"/>
  <c r="HJ489" i="20"/>
  <c r="HQ1425" i="20"/>
  <c r="HP1425" i="20"/>
  <c r="HL1425" i="20"/>
  <c r="HK1425" i="20"/>
  <c r="HJ1425" i="20"/>
  <c r="HM1425" i="20"/>
  <c r="HK2230" i="20"/>
  <c r="HP2230" i="20"/>
  <c r="HQ2230" i="20"/>
  <c r="HM2230" i="20"/>
  <c r="HJ2230" i="20"/>
  <c r="HL2230" i="20"/>
  <c r="HP2574" i="20"/>
  <c r="HQ2574" i="20"/>
  <c r="HL2574" i="20"/>
  <c r="HJ2574" i="20"/>
  <c r="HM2574" i="20"/>
  <c r="HK2574" i="20"/>
  <c r="HK1831" i="20"/>
  <c r="HP1831" i="20"/>
  <c r="HQ1831" i="20"/>
  <c r="HM1831" i="20"/>
  <c r="HJ1831" i="20"/>
  <c r="HL1831" i="20"/>
  <c r="HJ3442" i="20"/>
  <c r="HL3442" i="20"/>
  <c r="HQ3442" i="20"/>
  <c r="HK3442" i="20"/>
  <c r="HP3442" i="20"/>
  <c r="HM3442" i="20"/>
  <c r="HK2170" i="20"/>
  <c r="HP2170" i="20"/>
  <c r="HJ2170" i="20"/>
  <c r="HQ2170" i="20"/>
  <c r="HL2170" i="20"/>
  <c r="HM2170" i="20"/>
  <c r="HQ3481" i="20"/>
  <c r="HL3481" i="20"/>
  <c r="HJ3481" i="20"/>
  <c r="HK3481" i="20"/>
  <c r="HM3481" i="20"/>
  <c r="HP3481" i="20"/>
  <c r="HJ1615" i="20"/>
  <c r="HP1615" i="20"/>
  <c r="HM1615" i="20"/>
  <c r="HL1615" i="20"/>
  <c r="HK1615" i="20"/>
  <c r="HQ1615" i="20"/>
  <c r="HP1423" i="20"/>
  <c r="HM1423" i="20"/>
  <c r="HQ1423" i="20"/>
  <c r="HK1423" i="20"/>
  <c r="HL1423" i="20"/>
  <c r="HJ1423" i="20"/>
  <c r="HK317" i="20"/>
  <c r="HJ317" i="20"/>
  <c r="HL317" i="20"/>
  <c r="HM317" i="20"/>
  <c r="HP317" i="20"/>
  <c r="HQ317" i="20"/>
  <c r="HL3925" i="20"/>
  <c r="HK3925" i="20"/>
  <c r="HP3925" i="20"/>
  <c r="HM3925" i="20"/>
  <c r="HJ3925" i="20"/>
  <c r="HQ3925" i="20"/>
  <c r="HL3315" i="20"/>
  <c r="HM3315" i="20"/>
  <c r="HK3315" i="20"/>
  <c r="HJ3315" i="20"/>
  <c r="HP3315" i="20"/>
  <c r="HQ3315" i="20"/>
  <c r="HP1073" i="20"/>
  <c r="HM1073" i="20"/>
  <c r="HK1073" i="20"/>
  <c r="HL1073" i="20"/>
  <c r="HJ1073" i="20"/>
  <c r="HQ1073" i="20"/>
  <c r="HJ2554" i="20"/>
  <c r="HM2554" i="20"/>
  <c r="HL2554" i="20"/>
  <c r="HQ2554" i="20"/>
  <c r="HP2554" i="20"/>
  <c r="HK2554" i="20"/>
  <c r="HK1696" i="20"/>
  <c r="HQ1696" i="20"/>
  <c r="HJ1696" i="20"/>
  <c r="HL1696" i="20"/>
  <c r="HM1696" i="20"/>
  <c r="HP1696" i="20"/>
  <c r="HL1152" i="20"/>
  <c r="HK1152" i="20"/>
  <c r="HJ1152" i="20"/>
  <c r="HP1152" i="20"/>
  <c r="HQ1152" i="20"/>
  <c r="HM1152" i="20"/>
  <c r="HQ2661" i="20"/>
  <c r="HK2661" i="20"/>
  <c r="HJ2661" i="20"/>
  <c r="HP2661" i="20"/>
  <c r="HL2661" i="20"/>
  <c r="HM2661" i="20"/>
  <c r="HJ1434" i="20"/>
  <c r="HL1434" i="20"/>
  <c r="HM1434" i="20"/>
  <c r="HP1434" i="20"/>
  <c r="HK1434" i="20"/>
  <c r="HQ1434" i="20"/>
  <c r="HP653" i="20"/>
  <c r="HJ653" i="20"/>
  <c r="HK653" i="20"/>
  <c r="HL653" i="20"/>
  <c r="HM653" i="20"/>
  <c r="HQ653" i="20"/>
  <c r="HQ1858" i="20"/>
  <c r="HL1858" i="20"/>
  <c r="HP1858" i="20"/>
  <c r="HJ1858" i="20"/>
  <c r="HM1858" i="20"/>
  <c r="HK1858" i="20"/>
  <c r="HQ919" i="20"/>
  <c r="HL919" i="20"/>
  <c r="HJ919" i="20"/>
  <c r="HP919" i="20"/>
  <c r="HM919" i="20"/>
  <c r="HK919" i="20"/>
  <c r="HJ3736" i="20"/>
  <c r="HQ3736" i="20"/>
  <c r="HP3736" i="20"/>
  <c r="HL3736" i="20"/>
  <c r="HM3736" i="20"/>
  <c r="HK3736" i="20"/>
  <c r="HJ623" i="20"/>
  <c r="HL623" i="20"/>
  <c r="HQ623" i="20"/>
  <c r="HP623" i="20"/>
  <c r="HK623" i="20"/>
  <c r="HM623" i="20"/>
  <c r="HL1028" i="20"/>
  <c r="HQ1028" i="20"/>
  <c r="HP1028" i="20"/>
  <c r="HM1028" i="20"/>
  <c r="HJ1028" i="20"/>
  <c r="HK1028" i="20"/>
  <c r="HP3715" i="20"/>
  <c r="HM3715" i="20"/>
  <c r="HJ3715" i="20"/>
  <c r="HK3715" i="20"/>
  <c r="HL3715" i="20"/>
  <c r="HQ3715" i="20"/>
  <c r="HK890" i="20"/>
  <c r="HQ890" i="20"/>
  <c r="HJ890" i="20"/>
  <c r="HP890" i="20"/>
  <c r="HM890" i="20"/>
  <c r="HL890" i="20"/>
  <c r="HK842" i="20"/>
  <c r="HJ842" i="20"/>
  <c r="HP842" i="20"/>
  <c r="HL842" i="20"/>
  <c r="HM842" i="20"/>
  <c r="HQ842" i="20"/>
  <c r="HJ835" i="20"/>
  <c r="HM835" i="20"/>
  <c r="HL835" i="20"/>
  <c r="HQ835" i="20"/>
  <c r="HP835" i="20"/>
  <c r="HK835" i="20"/>
  <c r="HM2544" i="20"/>
  <c r="HK2544" i="20"/>
  <c r="HL2544" i="20"/>
  <c r="HQ2544" i="20"/>
  <c r="HJ2544" i="20"/>
  <c r="HP2544" i="20"/>
  <c r="HL3735" i="20"/>
  <c r="HQ3735" i="20"/>
  <c r="HJ3735" i="20"/>
  <c r="HK3735" i="20"/>
  <c r="HP3735" i="20"/>
  <c r="HM3735" i="20"/>
  <c r="HM2675" i="20"/>
  <c r="HP2675" i="20"/>
  <c r="HK2675" i="20"/>
  <c r="HL2675" i="20"/>
  <c r="HJ2675" i="20"/>
  <c r="HQ2675" i="20"/>
  <c r="HM3788" i="20"/>
  <c r="HL3788" i="20"/>
  <c r="HK3788" i="20"/>
  <c r="HP3788" i="20"/>
  <c r="HQ3788" i="20"/>
  <c r="HJ3788" i="20"/>
  <c r="HJ2033" i="20"/>
  <c r="HQ2033" i="20"/>
  <c r="HK2033" i="20"/>
  <c r="HM2033" i="20"/>
  <c r="HP2033" i="20"/>
  <c r="HL2033" i="20"/>
  <c r="HK1617" i="20"/>
  <c r="HL1617" i="20"/>
  <c r="HJ1617" i="20"/>
  <c r="HM1617" i="20"/>
  <c r="HP1617" i="20"/>
  <c r="HQ1617" i="20"/>
  <c r="HP1968" i="20"/>
  <c r="HM1968" i="20"/>
  <c r="HQ1968" i="20"/>
  <c r="HJ1968" i="20"/>
  <c r="HL1968" i="20"/>
  <c r="HK1968" i="20"/>
  <c r="HL1539" i="20"/>
  <c r="HM1539" i="20"/>
  <c r="HK1539" i="20"/>
  <c r="HP1539" i="20"/>
  <c r="HQ1539" i="20"/>
  <c r="HJ1539" i="20"/>
  <c r="HM2829" i="20"/>
  <c r="HQ2829" i="20"/>
  <c r="HK2829" i="20"/>
  <c r="HJ2829" i="20"/>
  <c r="HL2829" i="20"/>
  <c r="HP2829" i="20"/>
  <c r="HP3512" i="20"/>
  <c r="HK3512" i="20"/>
  <c r="HL3512" i="20"/>
  <c r="HM3512" i="20"/>
  <c r="HQ3512" i="20"/>
  <c r="HJ3512" i="20"/>
  <c r="HM800" i="20"/>
  <c r="HP800" i="20"/>
  <c r="HL800" i="20"/>
  <c r="HJ800" i="20"/>
  <c r="HQ800" i="20"/>
  <c r="HK800" i="20"/>
  <c r="HQ2305" i="20"/>
  <c r="HP2305" i="20"/>
  <c r="HM2305" i="20"/>
  <c r="HK2305" i="20"/>
  <c r="HL2305" i="20"/>
  <c r="HJ2305" i="20"/>
  <c r="HQ3858" i="20"/>
  <c r="HK3858" i="20"/>
  <c r="HP3858" i="20"/>
  <c r="HM3858" i="20"/>
  <c r="HL3858" i="20"/>
  <c r="HJ3858" i="20"/>
  <c r="HJ3014" i="20"/>
  <c r="HL3014" i="20"/>
  <c r="HP3014" i="20"/>
  <c r="HQ3014" i="20"/>
  <c r="HK3014" i="20"/>
  <c r="HM3014" i="20"/>
  <c r="HK201" i="20"/>
  <c r="HM201" i="20"/>
  <c r="HL201" i="20"/>
  <c r="HQ201" i="20"/>
  <c r="HP201" i="20"/>
  <c r="HJ201" i="20"/>
  <c r="HJ2548" i="20"/>
  <c r="HQ2548" i="20"/>
  <c r="HL2548" i="20"/>
  <c r="HK2548" i="20"/>
  <c r="HM2548" i="20"/>
  <c r="HP2548" i="20"/>
  <c r="HM3754" i="20"/>
  <c r="HL3754" i="20"/>
  <c r="HK3754" i="20"/>
  <c r="HP3754" i="20"/>
  <c r="HQ3754" i="20"/>
  <c r="HJ3754" i="20"/>
  <c r="HK2319" i="20"/>
  <c r="HJ2319" i="20"/>
  <c r="HM2319" i="20"/>
  <c r="HL2319" i="20"/>
  <c r="HP2319" i="20"/>
  <c r="HQ2319" i="20"/>
  <c r="HM714" i="20"/>
  <c r="HQ714" i="20"/>
  <c r="HP714" i="20"/>
  <c r="HJ714" i="20"/>
  <c r="HK714" i="20"/>
  <c r="HL714" i="20"/>
  <c r="HM2256" i="20"/>
  <c r="HP2256" i="20"/>
  <c r="HJ2256" i="20"/>
  <c r="HK2256" i="20"/>
  <c r="HQ2256" i="20"/>
  <c r="HL2256" i="20"/>
  <c r="HL3258" i="20"/>
  <c r="HJ3258" i="20"/>
  <c r="HQ3258" i="20"/>
  <c r="HM3258" i="20"/>
  <c r="HK3258" i="20"/>
  <c r="HP3258" i="20"/>
  <c r="HK2931" i="20"/>
  <c r="HM2931" i="20"/>
  <c r="HL2931" i="20"/>
  <c r="HJ2931" i="20"/>
  <c r="HQ2931" i="20"/>
  <c r="HP2931" i="20"/>
  <c r="HJ2335" i="20"/>
  <c r="HQ2335" i="20"/>
  <c r="HL2335" i="20"/>
  <c r="HP2335" i="20"/>
  <c r="HM2335" i="20"/>
  <c r="HK2335" i="20"/>
  <c r="HQ1228" i="20"/>
  <c r="HL1228" i="20"/>
  <c r="HJ1228" i="20"/>
  <c r="HP1228" i="20"/>
  <c r="HM1228" i="20"/>
  <c r="HK1228" i="20"/>
  <c r="HK2274" i="20"/>
  <c r="HP2274" i="20"/>
  <c r="HQ2274" i="20"/>
  <c r="HL2274" i="20"/>
  <c r="HJ2274" i="20"/>
  <c r="HM2274" i="20"/>
  <c r="HP663" i="20"/>
  <c r="HM663" i="20"/>
  <c r="HL663" i="20"/>
  <c r="HK663" i="20"/>
  <c r="HQ663" i="20"/>
  <c r="HJ663" i="20"/>
  <c r="HJ1236" i="20"/>
  <c r="HL1236" i="20"/>
  <c r="HM1236" i="20"/>
  <c r="HQ1236" i="20"/>
  <c r="HP1236" i="20"/>
  <c r="HK1236" i="20"/>
  <c r="HL3641" i="20"/>
  <c r="HQ3641" i="20"/>
  <c r="HK3641" i="20"/>
  <c r="HJ3641" i="20"/>
  <c r="HP3641" i="20"/>
  <c r="HM3641" i="20"/>
  <c r="HP3202" i="20"/>
  <c r="HJ3202" i="20"/>
  <c r="HQ3202" i="20"/>
  <c r="HL3202" i="20"/>
  <c r="HK3202" i="20"/>
  <c r="HM3202" i="20"/>
  <c r="HK2638" i="20"/>
  <c r="HP2638" i="20"/>
  <c r="HJ2638" i="20"/>
  <c r="HL2638" i="20"/>
  <c r="HM2638" i="20"/>
  <c r="HQ2638" i="20"/>
  <c r="HM3550" i="20"/>
  <c r="HQ3550" i="20"/>
  <c r="HK3550" i="20"/>
  <c r="HL3550" i="20"/>
  <c r="HJ3550" i="20"/>
  <c r="HP3550" i="20"/>
  <c r="HP992" i="20"/>
  <c r="HJ992" i="20"/>
  <c r="HK992" i="20"/>
  <c r="HL992" i="20"/>
  <c r="HQ992" i="20"/>
  <c r="HM992" i="20"/>
  <c r="HQ3750" i="20"/>
  <c r="HM3750" i="20"/>
  <c r="HK3750" i="20"/>
  <c r="HP3750" i="20"/>
  <c r="HL3750" i="20"/>
  <c r="HJ3750" i="20"/>
  <c r="HP3626" i="20"/>
  <c r="HQ3626" i="20"/>
  <c r="HJ3626" i="20"/>
  <c r="HM3626" i="20"/>
  <c r="HL3626" i="20"/>
  <c r="HK3626" i="20"/>
  <c r="HL3499" i="20"/>
  <c r="HP3499" i="20"/>
  <c r="HQ3499" i="20"/>
  <c r="HJ3499" i="20"/>
  <c r="HK3499" i="20"/>
  <c r="HM3499" i="20"/>
  <c r="HJ1049" i="20"/>
  <c r="HL1049" i="20"/>
  <c r="HP1049" i="20"/>
  <c r="HK1049" i="20"/>
  <c r="HQ1049" i="20"/>
  <c r="HM1049" i="20"/>
  <c r="HJ130" i="20"/>
  <c r="HM130" i="20"/>
  <c r="HP130" i="20"/>
  <c r="HK130" i="20"/>
  <c r="HL130" i="20"/>
  <c r="HQ130" i="20"/>
  <c r="HP1192" i="20"/>
  <c r="HJ1192" i="20"/>
  <c r="HQ1192" i="20"/>
  <c r="HL1192" i="20"/>
  <c r="HK1192" i="20"/>
  <c r="HM1192" i="20"/>
  <c r="HJ2191" i="20"/>
  <c r="HM2191" i="20"/>
  <c r="HK2191" i="20"/>
  <c r="HL2191" i="20"/>
  <c r="HQ2191" i="20"/>
  <c r="HP2191" i="20"/>
  <c r="HQ529" i="20"/>
  <c r="HP529" i="20"/>
  <c r="HJ529" i="20"/>
  <c r="HK529" i="20"/>
  <c r="HL529" i="20"/>
  <c r="HM529" i="20"/>
  <c r="HM278" i="20"/>
  <c r="HP278" i="20"/>
  <c r="HQ278" i="20"/>
  <c r="HK278" i="20"/>
  <c r="HL278" i="20"/>
  <c r="HJ278" i="20"/>
  <c r="HJ1997" i="20"/>
  <c r="HL1997" i="20"/>
  <c r="HM1997" i="20"/>
  <c r="HQ1997" i="20"/>
  <c r="HK1997" i="20"/>
  <c r="HP1997" i="20"/>
  <c r="HQ900" i="20"/>
  <c r="HM900" i="20"/>
  <c r="HK900" i="20"/>
  <c r="HJ900" i="20"/>
  <c r="HL900" i="20"/>
  <c r="HP900" i="20"/>
  <c r="HQ3807" i="20"/>
  <c r="HP3807" i="20"/>
  <c r="HM3807" i="20"/>
  <c r="HL3807" i="20"/>
  <c r="HK3807" i="20"/>
  <c r="HJ3807" i="20"/>
  <c r="HQ1927" i="20"/>
  <c r="HJ1927" i="20"/>
  <c r="HM1927" i="20"/>
  <c r="HL1927" i="20"/>
  <c r="HP1927" i="20"/>
  <c r="HK1927" i="20"/>
  <c r="HP1575" i="20"/>
  <c r="HJ1575" i="20"/>
  <c r="HK1575" i="20"/>
  <c r="HL1575" i="20"/>
  <c r="HM1575" i="20"/>
  <c r="HQ1575" i="20"/>
  <c r="HM1705" i="20"/>
  <c r="HL1705" i="20"/>
  <c r="HQ1705" i="20"/>
  <c r="HP1705" i="20"/>
  <c r="HK1705" i="20"/>
  <c r="HJ1705" i="20"/>
  <c r="HP3986" i="20"/>
  <c r="HQ3986" i="20"/>
  <c r="HK3986" i="20"/>
  <c r="HJ3986" i="20"/>
  <c r="HM3986" i="20"/>
  <c r="HL3986" i="20"/>
  <c r="HL74" i="20"/>
  <c r="HP74" i="20"/>
  <c r="HQ74" i="20"/>
  <c r="HJ74" i="20"/>
  <c r="HM74" i="20"/>
  <c r="HK74" i="20"/>
  <c r="HL386" i="20"/>
  <c r="HQ386" i="20"/>
  <c r="HP386" i="20"/>
  <c r="HK386" i="20"/>
  <c r="HJ386" i="20"/>
  <c r="HM386" i="20"/>
  <c r="HP542" i="20"/>
  <c r="HK542" i="20"/>
  <c r="HL542" i="20"/>
  <c r="HQ542" i="20"/>
  <c r="HJ542" i="20"/>
  <c r="HM542" i="20"/>
  <c r="HP1620" i="20"/>
  <c r="HM1620" i="20"/>
  <c r="HJ1620" i="20"/>
  <c r="HL1620" i="20"/>
  <c r="HK1620" i="20"/>
  <c r="HQ1620" i="20"/>
  <c r="HJ3261" i="20"/>
  <c r="HQ3261" i="20"/>
  <c r="HM3261" i="20"/>
  <c r="HL3261" i="20"/>
  <c r="HP3261" i="20"/>
  <c r="HK3261" i="20"/>
  <c r="HQ2815" i="20"/>
  <c r="HJ2815" i="20"/>
  <c r="HL2815" i="20"/>
  <c r="HP2815" i="20"/>
  <c r="HK2815" i="20"/>
  <c r="HM2815" i="20"/>
  <c r="HL3356" i="20"/>
  <c r="HQ3356" i="20"/>
  <c r="HK3356" i="20"/>
  <c r="HJ3356" i="20"/>
  <c r="HM3356" i="20"/>
  <c r="HP3356" i="20"/>
  <c r="HQ697" i="20"/>
  <c r="HP697" i="20"/>
  <c r="HL697" i="20"/>
  <c r="HK697" i="20"/>
  <c r="HM697" i="20"/>
  <c r="HJ697" i="20"/>
  <c r="HM1608" i="20"/>
  <c r="HK1608" i="20"/>
  <c r="HP1608" i="20"/>
  <c r="HJ1608" i="20"/>
  <c r="HQ1608" i="20"/>
  <c r="HL1608" i="20"/>
  <c r="HQ699" i="20"/>
  <c r="HM699" i="20"/>
  <c r="HJ699" i="20"/>
  <c r="HK699" i="20"/>
  <c r="HL699" i="20"/>
  <c r="HP699" i="20"/>
  <c r="HK2451" i="20"/>
  <c r="HJ2451" i="20"/>
  <c r="HL2451" i="20"/>
  <c r="HP2451" i="20"/>
  <c r="HM2451" i="20"/>
  <c r="HQ2451" i="20"/>
  <c r="HP713" i="20"/>
  <c r="HM713" i="20"/>
  <c r="HL713" i="20"/>
  <c r="HJ713" i="20"/>
  <c r="HQ713" i="20"/>
  <c r="HK713" i="20"/>
  <c r="HP843" i="20"/>
  <c r="HM843" i="20"/>
  <c r="HK843" i="20"/>
  <c r="HL843" i="20"/>
  <c r="HQ843" i="20"/>
  <c r="HJ843" i="20"/>
  <c r="HM1380" i="20"/>
  <c r="HJ1380" i="20"/>
  <c r="HP1380" i="20"/>
  <c r="HL1380" i="20"/>
  <c r="HK1380" i="20"/>
  <c r="HQ1380" i="20"/>
  <c r="HQ637" i="20"/>
  <c r="HK637" i="20"/>
  <c r="HJ637" i="20"/>
  <c r="HM637" i="20"/>
  <c r="HP637" i="20"/>
  <c r="HL637" i="20"/>
  <c r="HP30" i="20"/>
  <c r="HJ30" i="20"/>
  <c r="HQ30" i="20"/>
  <c r="HL30" i="20"/>
  <c r="HK30" i="20"/>
  <c r="HM30" i="20"/>
  <c r="HQ2494" i="20"/>
  <c r="HK2494" i="20"/>
  <c r="HL2494" i="20"/>
  <c r="HM2494" i="20"/>
  <c r="HP2494" i="20"/>
  <c r="HJ2494" i="20"/>
  <c r="HM3525" i="20"/>
  <c r="HJ3525" i="20"/>
  <c r="HP3525" i="20"/>
  <c r="HK3525" i="20"/>
  <c r="HQ3525" i="20"/>
  <c r="HL3525" i="20"/>
  <c r="HM773" i="20"/>
  <c r="HQ773" i="20"/>
  <c r="HP773" i="20"/>
  <c r="HL773" i="20"/>
  <c r="HK773" i="20"/>
  <c r="HJ773" i="20"/>
  <c r="HP2400" i="20"/>
  <c r="HK2400" i="20"/>
  <c r="HM2400" i="20"/>
  <c r="HL2400" i="20"/>
  <c r="HQ2400" i="20"/>
  <c r="HJ2400" i="20"/>
  <c r="HQ612" i="20"/>
  <c r="HM612" i="20"/>
  <c r="HJ612" i="20"/>
  <c r="HP612" i="20"/>
  <c r="HK612" i="20"/>
  <c r="HL612" i="20"/>
  <c r="HP3429" i="20"/>
  <c r="HQ3429" i="20"/>
  <c r="HJ3429" i="20"/>
  <c r="HL3429" i="20"/>
  <c r="HK3429" i="20"/>
  <c r="HM3429" i="20"/>
  <c r="HK3121" i="20"/>
  <c r="HP3121" i="20"/>
  <c r="HQ3121" i="20"/>
  <c r="HL3121" i="20"/>
  <c r="HM3121" i="20"/>
  <c r="HJ3121" i="20"/>
  <c r="HQ3157" i="20"/>
  <c r="HM3157" i="20"/>
  <c r="HP3157" i="20"/>
  <c r="HJ3157" i="20"/>
  <c r="HL3157" i="20"/>
  <c r="HK3157" i="20"/>
  <c r="HM1502" i="20"/>
  <c r="HK1502" i="20"/>
  <c r="HQ1502" i="20"/>
  <c r="HJ1502" i="20"/>
  <c r="HP1502" i="20"/>
  <c r="HL1502" i="20"/>
  <c r="HJ1990" i="20"/>
  <c r="HK1990" i="20"/>
  <c r="HP1990" i="20"/>
  <c r="HQ1990" i="20"/>
  <c r="HL1990" i="20"/>
  <c r="HM1990" i="20"/>
  <c r="HL1264" i="20"/>
  <c r="HK1264" i="20"/>
  <c r="HJ1264" i="20"/>
  <c r="HP1264" i="20"/>
  <c r="HM1264" i="20"/>
  <c r="HQ1264" i="20"/>
  <c r="HP936" i="20"/>
  <c r="HL936" i="20"/>
  <c r="HJ936" i="20"/>
  <c r="HM936" i="20"/>
  <c r="HQ936" i="20"/>
  <c r="HK936" i="20"/>
  <c r="HQ3031" i="20"/>
  <c r="HP3031" i="20"/>
  <c r="HM3031" i="20"/>
  <c r="HK3031" i="20"/>
  <c r="HJ3031" i="20"/>
  <c r="HL3031" i="20"/>
  <c r="HM2541" i="20"/>
  <c r="HJ2541" i="20"/>
  <c r="HP2541" i="20"/>
  <c r="HK2541" i="20"/>
  <c r="HL2541" i="20"/>
  <c r="HQ2541" i="20"/>
  <c r="HK1530" i="20"/>
  <c r="HJ1530" i="20"/>
  <c r="HQ1530" i="20"/>
  <c r="HM1530" i="20"/>
  <c r="HP1530" i="20"/>
  <c r="HL1530" i="20"/>
  <c r="HL209" i="20"/>
  <c r="HP209" i="20"/>
  <c r="HJ209" i="20"/>
  <c r="HQ209" i="20"/>
  <c r="HK209" i="20"/>
  <c r="HM209" i="20"/>
  <c r="HJ2487" i="20"/>
  <c r="HK2487" i="20"/>
  <c r="HP2487" i="20"/>
  <c r="HM2487" i="20"/>
  <c r="HQ2487" i="20"/>
  <c r="HL2487" i="20"/>
  <c r="HJ894" i="20"/>
  <c r="HK894" i="20"/>
  <c r="HM894" i="20"/>
  <c r="HQ894" i="20"/>
  <c r="HP894" i="20"/>
  <c r="HL894" i="20"/>
  <c r="HK2387" i="20"/>
  <c r="HJ2387" i="20"/>
  <c r="HL2387" i="20"/>
  <c r="HQ2387" i="20"/>
  <c r="HM2387" i="20"/>
  <c r="HP2387" i="20"/>
  <c r="HK175" i="20"/>
  <c r="HM175" i="20"/>
  <c r="HP175" i="20"/>
  <c r="HJ175" i="20"/>
  <c r="HQ175" i="20"/>
  <c r="HL175" i="20"/>
  <c r="HJ1527" i="20"/>
  <c r="HK1527" i="20"/>
  <c r="HM1527" i="20"/>
  <c r="HQ1527" i="20"/>
  <c r="HP1527" i="20"/>
  <c r="HL1527" i="20"/>
  <c r="HP1486" i="20"/>
  <c r="HJ1486" i="20"/>
  <c r="HK1486" i="20"/>
  <c r="HQ1486" i="20"/>
  <c r="HM1486" i="20"/>
  <c r="HL1486" i="20"/>
  <c r="HQ1110" i="20"/>
  <c r="HK1110" i="20"/>
  <c r="HM1110" i="20"/>
  <c r="HJ1110" i="20"/>
  <c r="HP1110" i="20"/>
  <c r="HL1110" i="20"/>
  <c r="HJ3174" i="20"/>
  <c r="HK3174" i="20"/>
  <c r="HL3174" i="20"/>
  <c r="HM3174" i="20"/>
  <c r="HQ3174" i="20"/>
  <c r="HP3174" i="20"/>
  <c r="HP1805" i="20"/>
  <c r="HJ1805" i="20"/>
  <c r="HL1805" i="20"/>
  <c r="HK1805" i="20"/>
  <c r="HM1805" i="20"/>
  <c r="HQ1805" i="20"/>
  <c r="HM456" i="20"/>
  <c r="HJ456" i="20"/>
  <c r="HK456" i="20"/>
  <c r="HQ456" i="20"/>
  <c r="HL456" i="20"/>
  <c r="HP456" i="20"/>
  <c r="HP517" i="20"/>
  <c r="HK517" i="20"/>
  <c r="HM517" i="20"/>
  <c r="HQ517" i="20"/>
  <c r="HJ517" i="20"/>
  <c r="HL517" i="20"/>
  <c r="HP3835" i="20"/>
  <c r="HL3835" i="20"/>
  <c r="HK3835" i="20"/>
  <c r="HJ3835" i="20"/>
  <c r="HQ3835" i="20"/>
  <c r="HM3835" i="20"/>
  <c r="HM3737" i="20"/>
  <c r="HP3737" i="20"/>
  <c r="HK3737" i="20"/>
  <c r="HL3737" i="20"/>
  <c r="HQ3737" i="20"/>
  <c r="HJ3737" i="20"/>
  <c r="HJ2941" i="20"/>
  <c r="HL2941" i="20"/>
  <c r="HQ2941" i="20"/>
  <c r="HP2941" i="20"/>
  <c r="HK2941" i="20"/>
  <c r="HM2941" i="20"/>
  <c r="HP523" i="20"/>
  <c r="HK523" i="20"/>
  <c r="HQ523" i="20"/>
  <c r="HJ523" i="20"/>
  <c r="HL523" i="20"/>
  <c r="HM523" i="20"/>
  <c r="HM3682" i="20"/>
  <c r="HJ3682" i="20"/>
  <c r="HQ3682" i="20"/>
  <c r="HK3682" i="20"/>
  <c r="HP3682" i="20"/>
  <c r="HL3682" i="20"/>
  <c r="HJ1637" i="20"/>
  <c r="HK1637" i="20"/>
  <c r="HL1637" i="20"/>
  <c r="HM1637" i="20"/>
  <c r="HP1637" i="20"/>
  <c r="HQ1637" i="20"/>
  <c r="HQ2731" i="20"/>
  <c r="HK2731" i="20"/>
  <c r="HJ2731" i="20"/>
  <c r="HM2731" i="20"/>
  <c r="HP2731" i="20"/>
  <c r="HL2731" i="20"/>
  <c r="HK1960" i="20"/>
  <c r="HQ1960" i="20"/>
  <c r="HJ1960" i="20"/>
  <c r="HL1960" i="20"/>
  <c r="HM1960" i="20"/>
  <c r="HP1960" i="20"/>
  <c r="HL2803" i="20"/>
  <c r="HK2803" i="20"/>
  <c r="HM2803" i="20"/>
  <c r="HJ2803" i="20"/>
  <c r="HQ2803" i="20"/>
  <c r="HP2803" i="20"/>
  <c r="HM482" i="20"/>
  <c r="HQ482" i="20"/>
  <c r="HP482" i="20"/>
  <c r="HJ482" i="20"/>
  <c r="HK482" i="20"/>
  <c r="HL482" i="20"/>
  <c r="HK3035" i="20"/>
  <c r="HL3035" i="20"/>
  <c r="HM3035" i="20"/>
  <c r="HJ3035" i="20"/>
  <c r="HP3035" i="20"/>
  <c r="HQ3035" i="20"/>
  <c r="HK2226" i="20"/>
  <c r="HM2226" i="20"/>
  <c r="HL2226" i="20"/>
  <c r="HP2226" i="20"/>
  <c r="HQ2226" i="20"/>
  <c r="HJ2226" i="20"/>
  <c r="HQ3518" i="20"/>
  <c r="HL3518" i="20"/>
  <c r="HP3518" i="20"/>
  <c r="HM3518" i="20"/>
  <c r="HK3518" i="20"/>
  <c r="HJ3518" i="20"/>
  <c r="HJ2507" i="20"/>
  <c r="HQ2507" i="20"/>
  <c r="HL2507" i="20"/>
  <c r="HP2507" i="20"/>
  <c r="HM2507" i="20"/>
  <c r="HK2507" i="20"/>
  <c r="HM392" i="20"/>
  <c r="HP392" i="20"/>
  <c r="HJ392" i="20"/>
  <c r="HK392" i="20"/>
  <c r="HQ392" i="20"/>
  <c r="HL392" i="20"/>
  <c r="HK2625" i="20"/>
  <c r="HQ2625" i="20"/>
  <c r="HL2625" i="20"/>
  <c r="HP2625" i="20"/>
  <c r="HM2625" i="20"/>
  <c r="HJ2625" i="20"/>
  <c r="HM2706" i="20"/>
  <c r="HL2706" i="20"/>
  <c r="HP2706" i="20"/>
  <c r="HQ2706" i="20"/>
  <c r="HJ2706" i="20"/>
  <c r="HK2706" i="20"/>
  <c r="HM3842" i="20"/>
  <c r="HQ3842" i="20"/>
  <c r="HL3842" i="20"/>
  <c r="HJ3842" i="20"/>
  <c r="HP3842" i="20"/>
  <c r="HK3842" i="20"/>
  <c r="HP2203" i="20"/>
  <c r="HK2203" i="20"/>
  <c r="HQ2203" i="20"/>
  <c r="HL2203" i="20"/>
  <c r="HJ2203" i="20"/>
  <c r="HM2203" i="20"/>
  <c r="HL3134" i="20"/>
  <c r="HK3134" i="20"/>
  <c r="HP3134" i="20"/>
  <c r="HJ3134" i="20"/>
  <c r="HM3134" i="20"/>
  <c r="HQ3134" i="20"/>
  <c r="HK3776" i="20"/>
  <c r="HL3776" i="20"/>
  <c r="HM3776" i="20"/>
  <c r="HP3776" i="20"/>
  <c r="HJ3776" i="20"/>
  <c r="HQ3776" i="20"/>
  <c r="HQ598" i="20"/>
  <c r="HM598" i="20"/>
  <c r="HK598" i="20"/>
  <c r="HJ598" i="20"/>
  <c r="HP598" i="20"/>
  <c r="HL598" i="20"/>
  <c r="HJ3183" i="20"/>
  <c r="HQ3183" i="20"/>
  <c r="HP3183" i="20"/>
  <c r="HM3183" i="20"/>
  <c r="HK3183" i="20"/>
  <c r="HL3183" i="20"/>
  <c r="HM2241" i="20"/>
  <c r="HK2241" i="20"/>
  <c r="HP2241" i="20"/>
  <c r="HL2241" i="20"/>
  <c r="HJ2241" i="20"/>
  <c r="HQ2241" i="20"/>
  <c r="HP3648" i="20"/>
  <c r="HQ3648" i="20"/>
  <c r="HL3648" i="20"/>
  <c r="HJ3648" i="20"/>
  <c r="HM3648" i="20"/>
  <c r="HK3648" i="20"/>
  <c r="HK2547" i="20"/>
  <c r="HP2547" i="20"/>
  <c r="HJ2547" i="20"/>
  <c r="HL2547" i="20"/>
  <c r="HM2547" i="20"/>
  <c r="HQ2547" i="20"/>
  <c r="HP999" i="20"/>
  <c r="HQ999" i="20"/>
  <c r="HK999" i="20"/>
  <c r="HM999" i="20"/>
  <c r="HL999" i="20"/>
  <c r="HJ999" i="20"/>
  <c r="HL2142" i="20"/>
  <c r="HJ2142" i="20"/>
  <c r="HM2142" i="20"/>
  <c r="HQ2142" i="20"/>
  <c r="HP2142" i="20"/>
  <c r="HK2142" i="20"/>
  <c r="HM2431" i="20"/>
  <c r="HP2431" i="20"/>
  <c r="HJ2431" i="20"/>
  <c r="HK2431" i="20"/>
  <c r="HQ2431" i="20"/>
  <c r="HL2431" i="20"/>
  <c r="HP718" i="20"/>
  <c r="HM718" i="20"/>
  <c r="HK718" i="20"/>
  <c r="HJ718" i="20"/>
  <c r="HL718" i="20"/>
  <c r="HQ718" i="20"/>
  <c r="HM3213" i="20"/>
  <c r="HJ3213" i="20"/>
  <c r="HQ3213" i="20"/>
  <c r="HP3213" i="20"/>
  <c r="HK3213" i="20"/>
  <c r="HL3213" i="20"/>
  <c r="HJ2106" i="20"/>
  <c r="HL2106" i="20"/>
  <c r="HK2106" i="20"/>
  <c r="HQ2106" i="20"/>
  <c r="HM2106" i="20"/>
  <c r="HP2106" i="20"/>
  <c r="HJ3916" i="20"/>
  <c r="HM3916" i="20"/>
  <c r="HL3916" i="20"/>
  <c r="HP3916" i="20"/>
  <c r="HK3916" i="20"/>
  <c r="HQ3916" i="20"/>
  <c r="HQ2742" i="20"/>
  <c r="HJ2742" i="20"/>
  <c r="HM2742" i="20"/>
  <c r="HL2742" i="20"/>
  <c r="HK2742" i="20"/>
  <c r="HP2742" i="20"/>
  <c r="HM2756" i="20"/>
  <c r="HK2756" i="20"/>
  <c r="HJ2756" i="20"/>
  <c r="HP2756" i="20"/>
  <c r="HL2756" i="20"/>
  <c r="HQ2756" i="20"/>
  <c r="HJ2746" i="20"/>
  <c r="HP2746" i="20"/>
  <c r="HQ2746" i="20"/>
  <c r="HL2746" i="20"/>
  <c r="HM2746" i="20"/>
  <c r="HK2746" i="20"/>
  <c r="HJ2802" i="20"/>
  <c r="HP2802" i="20"/>
  <c r="HL2802" i="20"/>
  <c r="HK2802" i="20"/>
  <c r="HM2802" i="20"/>
  <c r="HQ2802" i="20"/>
  <c r="HP51" i="20"/>
  <c r="HJ51" i="20"/>
  <c r="HL51" i="20"/>
  <c r="HK51" i="20"/>
  <c r="HM51" i="20"/>
  <c r="HQ51" i="20"/>
  <c r="HK1453" i="20"/>
  <c r="HL1453" i="20"/>
  <c r="HM1453" i="20"/>
  <c r="HQ1453" i="20"/>
  <c r="HP1453" i="20"/>
  <c r="HJ1453" i="20"/>
  <c r="HL2925" i="20"/>
  <c r="HQ2925" i="20"/>
  <c r="HM2925" i="20"/>
  <c r="HP2925" i="20"/>
  <c r="HJ2925" i="20"/>
  <c r="HK2925" i="20"/>
  <c r="HM463" i="20"/>
  <c r="HL463" i="20"/>
  <c r="HQ463" i="20"/>
  <c r="HJ463" i="20"/>
  <c r="HP463" i="20"/>
  <c r="HK463" i="20"/>
  <c r="HJ2624" i="20"/>
  <c r="HM2624" i="20"/>
  <c r="HQ2624" i="20"/>
  <c r="HP2624" i="20"/>
  <c r="HK2624" i="20"/>
  <c r="HL2624" i="20"/>
  <c r="HP668" i="20"/>
  <c r="HQ668" i="20"/>
  <c r="HK668" i="20"/>
  <c r="HL668" i="20"/>
  <c r="HJ668" i="20"/>
  <c r="HM668" i="20"/>
  <c r="HK97" i="20"/>
  <c r="HJ97" i="20"/>
  <c r="HP97" i="20"/>
  <c r="HM97" i="20"/>
  <c r="HQ97" i="20"/>
  <c r="HL97" i="20"/>
  <c r="HL2205" i="20"/>
  <c r="HP2205" i="20"/>
  <c r="HM2205" i="20"/>
  <c r="HQ2205" i="20"/>
  <c r="HK2205" i="20"/>
  <c r="HJ2205" i="20"/>
  <c r="HK3806" i="20"/>
  <c r="HP3806" i="20"/>
  <c r="HL3806" i="20"/>
  <c r="HM3806" i="20"/>
  <c r="HJ3806" i="20"/>
  <c r="HQ3806" i="20"/>
  <c r="HQ767" i="20"/>
  <c r="HP767" i="20"/>
  <c r="HM767" i="20"/>
  <c r="HL767" i="20"/>
  <c r="HK767" i="20"/>
  <c r="HJ767" i="20"/>
  <c r="HJ2178" i="20"/>
  <c r="HK2178" i="20"/>
  <c r="HL2178" i="20"/>
  <c r="HQ2178" i="20"/>
  <c r="HP2178" i="20"/>
  <c r="HM2178" i="20"/>
  <c r="HJ2945" i="20"/>
  <c r="HP2945" i="20"/>
  <c r="HL2945" i="20"/>
  <c r="HK2945" i="20"/>
  <c r="HQ2945" i="20"/>
  <c r="HM2945" i="20"/>
  <c r="HM64" i="20"/>
  <c r="HK64" i="20"/>
  <c r="HP64" i="20"/>
  <c r="HJ64" i="20"/>
  <c r="HQ64" i="20"/>
  <c r="HL64" i="20"/>
  <c r="HJ1245" i="20"/>
  <c r="HK1245" i="20"/>
  <c r="HL1245" i="20"/>
  <c r="HQ1245" i="20"/>
  <c r="HP1245" i="20"/>
  <c r="HM1245" i="20"/>
  <c r="HM2694" i="20"/>
  <c r="HJ2694" i="20"/>
  <c r="HL2694" i="20"/>
  <c r="HK2694" i="20"/>
  <c r="HP2694" i="20"/>
  <c r="HQ2694" i="20"/>
  <c r="HQ3538" i="20"/>
  <c r="HK3538" i="20"/>
  <c r="HJ3538" i="20"/>
  <c r="HP3538" i="20"/>
  <c r="HL3538" i="20"/>
  <c r="HM3538" i="20"/>
  <c r="HP63" i="20"/>
  <c r="HL63" i="20"/>
  <c r="HJ63" i="20"/>
  <c r="HM63" i="20"/>
  <c r="HK63" i="20"/>
  <c r="HQ63" i="20"/>
  <c r="HM2673" i="20"/>
  <c r="HQ2673" i="20"/>
  <c r="HJ2673" i="20"/>
  <c r="HP2673" i="20"/>
  <c r="HL2673" i="20"/>
  <c r="HK2673" i="20"/>
  <c r="HJ138" i="20"/>
  <c r="HM138" i="20"/>
  <c r="HP138" i="20"/>
  <c r="HL138" i="20"/>
  <c r="HQ138" i="20"/>
  <c r="HK138" i="20"/>
  <c r="HQ2402" i="20"/>
  <c r="HP2402" i="20"/>
  <c r="HJ2402" i="20"/>
  <c r="HM2402" i="20"/>
  <c r="HL2402" i="20"/>
  <c r="HK2402" i="20"/>
  <c r="HJ2975" i="20"/>
  <c r="HK2975" i="20"/>
  <c r="HP2975" i="20"/>
  <c r="HQ2975" i="20"/>
  <c r="HM2975" i="20"/>
  <c r="HL2975" i="20"/>
  <c r="HJ3343" i="20"/>
  <c r="HK3343" i="20"/>
  <c r="HP3343" i="20"/>
  <c r="HM3343" i="20"/>
  <c r="HQ3343" i="20"/>
  <c r="HL3343" i="20"/>
  <c r="HP863" i="20"/>
  <c r="HQ863" i="20"/>
  <c r="HL863" i="20"/>
  <c r="HM863" i="20"/>
  <c r="HJ863" i="20"/>
  <c r="HK863" i="20"/>
  <c r="HP1668" i="20"/>
  <c r="HM1668" i="20"/>
  <c r="HQ1668" i="20"/>
  <c r="HK1668" i="20"/>
  <c r="HJ1668" i="20"/>
  <c r="HL1668" i="20"/>
  <c r="HP1040" i="20"/>
  <c r="HQ1040" i="20"/>
  <c r="HJ1040" i="20"/>
  <c r="HK1040" i="20"/>
  <c r="HM1040" i="20"/>
  <c r="HL1040" i="20"/>
  <c r="HQ3813" i="20"/>
  <c r="HK3813" i="20"/>
  <c r="HM3813" i="20"/>
  <c r="HP3813" i="20"/>
  <c r="HJ3813" i="20"/>
  <c r="HL3813" i="20"/>
  <c r="HQ785" i="20"/>
  <c r="HL785" i="20"/>
  <c r="HK785" i="20"/>
  <c r="HP785" i="20"/>
  <c r="HM785" i="20"/>
  <c r="HJ785" i="20"/>
  <c r="HP2991" i="20"/>
  <c r="HL2991" i="20"/>
  <c r="HK2991" i="20"/>
  <c r="HQ2991" i="20"/>
  <c r="HM2991" i="20"/>
  <c r="HJ2991" i="20"/>
  <c r="HQ350" i="20"/>
  <c r="HM350" i="20"/>
  <c r="HP350" i="20"/>
  <c r="HJ350" i="20"/>
  <c r="HL350" i="20"/>
  <c r="HK350" i="20"/>
  <c r="HQ2707" i="20"/>
  <c r="HL2707" i="20"/>
  <c r="HK2707" i="20"/>
  <c r="HJ2707" i="20"/>
  <c r="HM2707" i="20"/>
  <c r="HP2707" i="20"/>
  <c r="HL2620" i="20"/>
  <c r="HP2620" i="20"/>
  <c r="HM2620" i="20"/>
  <c r="HQ2620" i="20"/>
  <c r="HJ2620" i="20"/>
  <c r="HK2620" i="20"/>
  <c r="HL1288" i="20"/>
  <c r="HQ1288" i="20"/>
  <c r="HP1288" i="20"/>
  <c r="HK1288" i="20"/>
  <c r="HJ1288" i="20"/>
  <c r="HM1288" i="20"/>
  <c r="HM183" i="20"/>
  <c r="HQ183" i="20"/>
  <c r="HP183" i="20"/>
  <c r="HK183" i="20"/>
  <c r="HL183" i="20"/>
  <c r="HJ183" i="20"/>
  <c r="HP1078" i="20"/>
  <c r="HM1078" i="20"/>
  <c r="HQ1078" i="20"/>
  <c r="HJ1078" i="20"/>
  <c r="HL1078" i="20"/>
  <c r="HK1078" i="20"/>
  <c r="HL352" i="20"/>
  <c r="HJ352" i="20"/>
  <c r="HM352" i="20"/>
  <c r="HP352" i="20"/>
  <c r="HQ352" i="20"/>
  <c r="HK352" i="20"/>
  <c r="HJ4003" i="20"/>
  <c r="HK4003" i="20"/>
  <c r="HL4003" i="20"/>
  <c r="HP4003" i="20"/>
  <c r="HM4003" i="20"/>
  <c r="HQ4003" i="20"/>
  <c r="HJ3764" i="20"/>
  <c r="HM3764" i="20"/>
  <c r="HP3764" i="20"/>
  <c r="HQ3764" i="20"/>
  <c r="HK3764" i="20"/>
  <c r="HL3764" i="20"/>
  <c r="HL1840" i="20"/>
  <c r="HJ1840" i="20"/>
  <c r="HQ1840" i="20"/>
  <c r="HM1840" i="20"/>
  <c r="HK1840" i="20"/>
  <c r="HP1840" i="20"/>
  <c r="HM273" i="20"/>
  <c r="HK273" i="20"/>
  <c r="HJ273" i="20"/>
  <c r="HL273" i="20"/>
  <c r="HP273" i="20"/>
  <c r="HQ273" i="20"/>
  <c r="HP2281" i="20"/>
  <c r="HL2281" i="20"/>
  <c r="HJ2281" i="20"/>
  <c r="HM2281" i="20"/>
  <c r="HK2281" i="20"/>
  <c r="HQ2281" i="20"/>
  <c r="HP3009" i="20"/>
  <c r="HL3009" i="20"/>
  <c r="HK3009" i="20"/>
  <c r="HQ3009" i="20"/>
  <c r="HJ3009" i="20"/>
  <c r="HM3009" i="20"/>
  <c r="HQ687" i="20"/>
  <c r="HL687" i="20"/>
  <c r="HJ687" i="20"/>
  <c r="HK687" i="20"/>
  <c r="HP687" i="20"/>
  <c r="HM687" i="20"/>
  <c r="HM2683" i="20"/>
  <c r="HK2683" i="20"/>
  <c r="HQ2683" i="20"/>
  <c r="HP2683" i="20"/>
  <c r="HL2683" i="20"/>
  <c r="HJ2683" i="20"/>
  <c r="HP145" i="20"/>
  <c r="HJ145" i="20"/>
  <c r="HK145" i="20"/>
  <c r="HL145" i="20"/>
  <c r="HM145" i="20"/>
  <c r="HQ145" i="20"/>
  <c r="HM3937" i="20"/>
  <c r="HP3937" i="20"/>
  <c r="HL3937" i="20"/>
  <c r="HQ3937" i="20"/>
  <c r="HJ3937" i="20"/>
  <c r="HK3937" i="20"/>
  <c r="HP1698" i="20"/>
  <c r="HK1698" i="20"/>
  <c r="HQ1698" i="20"/>
  <c r="HM1698" i="20"/>
  <c r="HL1698" i="20"/>
  <c r="HJ1698" i="20"/>
  <c r="HM1357" i="20"/>
  <c r="HL1357" i="20"/>
  <c r="HQ1357" i="20"/>
  <c r="HJ1357" i="20"/>
  <c r="HP1357" i="20"/>
  <c r="HK1357" i="20"/>
  <c r="HK848" i="20"/>
  <c r="HL848" i="20"/>
  <c r="HP848" i="20"/>
  <c r="HQ848" i="20"/>
  <c r="HM848" i="20"/>
  <c r="HJ848" i="20"/>
  <c r="HQ1919" i="20"/>
  <c r="HJ1919" i="20"/>
  <c r="HM1919" i="20"/>
  <c r="HL1919" i="20"/>
  <c r="HP1919" i="20"/>
  <c r="HK1919" i="20"/>
  <c r="HK3318" i="20"/>
  <c r="HM3318" i="20"/>
  <c r="HL3318" i="20"/>
  <c r="HQ3318" i="20"/>
  <c r="HJ3318" i="20"/>
  <c r="HP3318" i="20"/>
  <c r="HM2380" i="20"/>
  <c r="HP2380" i="20"/>
  <c r="HK2380" i="20"/>
  <c r="HJ2380" i="20"/>
  <c r="HL2380" i="20"/>
  <c r="HQ2380" i="20"/>
  <c r="HQ665" i="20"/>
  <c r="HM665" i="20"/>
  <c r="HJ665" i="20"/>
  <c r="HK665" i="20"/>
  <c r="HP665" i="20"/>
  <c r="HL665" i="20"/>
  <c r="HK1513" i="20"/>
  <c r="HP1513" i="20"/>
  <c r="HL1513" i="20"/>
  <c r="HQ1513" i="20"/>
  <c r="HJ1513" i="20"/>
  <c r="HM1513" i="20"/>
  <c r="HM3021" i="20"/>
  <c r="HQ3021" i="20"/>
  <c r="HK3021" i="20"/>
  <c r="HJ3021" i="20"/>
  <c r="HL3021" i="20"/>
  <c r="HP3021" i="20"/>
  <c r="HL2714" i="20"/>
  <c r="HJ2714" i="20"/>
  <c r="HK2714" i="20"/>
  <c r="HQ2714" i="20"/>
  <c r="HP2714" i="20"/>
  <c r="HM2714" i="20"/>
  <c r="HJ2896" i="20"/>
  <c r="HQ2896" i="20"/>
  <c r="HK2896" i="20"/>
  <c r="HL2896" i="20"/>
  <c r="HP2896" i="20"/>
  <c r="HM2896" i="20"/>
  <c r="HK2585" i="20"/>
  <c r="HP2585" i="20"/>
  <c r="HQ2585" i="20"/>
  <c r="HM2585" i="20"/>
  <c r="HJ2585" i="20"/>
  <c r="HL2585" i="20"/>
  <c r="HL3830" i="20"/>
  <c r="HK3830" i="20"/>
  <c r="HJ3830" i="20"/>
  <c r="HP3830" i="20"/>
  <c r="HQ3830" i="20"/>
  <c r="HM3830" i="20"/>
  <c r="HP1817" i="20"/>
  <c r="HK1817" i="20"/>
  <c r="HQ1817" i="20"/>
  <c r="HL1817" i="20"/>
  <c r="HJ1817" i="20"/>
  <c r="HM1817" i="20"/>
  <c r="HK2999" i="20"/>
  <c r="HM2999" i="20"/>
  <c r="HP2999" i="20"/>
  <c r="HQ2999" i="20"/>
  <c r="HL2999" i="20"/>
  <c r="HJ2999" i="20"/>
  <c r="HP796" i="20"/>
  <c r="HL796" i="20"/>
  <c r="HJ796" i="20"/>
  <c r="HM796" i="20"/>
  <c r="HQ796" i="20"/>
  <c r="HK796" i="20"/>
  <c r="HL1339" i="20"/>
  <c r="HP1339" i="20"/>
  <c r="HQ1339" i="20"/>
  <c r="HM1339" i="20"/>
  <c r="HK1339" i="20"/>
  <c r="HJ1339" i="20"/>
  <c r="HM3854" i="20"/>
  <c r="HJ3854" i="20"/>
  <c r="HL3854" i="20"/>
  <c r="HQ3854" i="20"/>
  <c r="HP3854" i="20"/>
  <c r="HK3854" i="20"/>
  <c r="HJ3565" i="20"/>
  <c r="HL3565" i="20"/>
  <c r="HM3565" i="20"/>
  <c r="HQ3565" i="20"/>
  <c r="HK3565" i="20"/>
  <c r="HP3565" i="20"/>
  <c r="HK1734" i="20"/>
  <c r="HQ1734" i="20"/>
  <c r="HJ1734" i="20"/>
  <c r="HM1734" i="20"/>
  <c r="HL1734" i="20"/>
  <c r="HP1734" i="20"/>
  <c r="HL223" i="20"/>
  <c r="HK223" i="20"/>
  <c r="HJ223" i="20"/>
  <c r="HP223" i="20"/>
  <c r="HQ223" i="20"/>
  <c r="HM223" i="20"/>
  <c r="HJ3722" i="20"/>
  <c r="HL3722" i="20"/>
  <c r="HP3722" i="20"/>
  <c r="HQ3722" i="20"/>
  <c r="HM3722" i="20"/>
  <c r="HK3722" i="20"/>
  <c r="HJ3012" i="20"/>
  <c r="HL3012" i="20"/>
  <c r="HP3012" i="20"/>
  <c r="HK3012" i="20"/>
  <c r="HM3012" i="20"/>
  <c r="HQ3012" i="20"/>
  <c r="HP840" i="20"/>
  <c r="HL840" i="20"/>
  <c r="HM840" i="20"/>
  <c r="HQ840" i="20"/>
  <c r="HK840" i="20"/>
  <c r="HJ840" i="20"/>
  <c r="HM865" i="20"/>
  <c r="HL865" i="20"/>
  <c r="HK865" i="20"/>
  <c r="HQ865" i="20"/>
  <c r="HP865" i="20"/>
  <c r="HJ865" i="20"/>
  <c r="HP2284" i="20"/>
  <c r="HK2284" i="20"/>
  <c r="HM2284" i="20"/>
  <c r="HJ2284" i="20"/>
  <c r="HQ2284" i="20"/>
  <c r="HL2284" i="20"/>
  <c r="HM1660" i="20"/>
  <c r="HQ1660" i="20"/>
  <c r="HP1660" i="20"/>
  <c r="HL1660" i="20"/>
  <c r="HJ1660" i="20"/>
  <c r="HK1660" i="20"/>
  <c r="HQ3286" i="20"/>
  <c r="HP3286" i="20"/>
  <c r="HK3286" i="20"/>
  <c r="HM3286" i="20"/>
  <c r="HL3286" i="20"/>
  <c r="HJ3286" i="20"/>
  <c r="HJ1778" i="20"/>
  <c r="HP1778" i="20"/>
  <c r="HK1778" i="20"/>
  <c r="HL1778" i="20"/>
  <c r="HM1778" i="20"/>
  <c r="HQ1778" i="20"/>
  <c r="HK3332" i="20"/>
  <c r="HM3332" i="20"/>
  <c r="HL3332" i="20"/>
  <c r="HJ3332" i="20"/>
  <c r="HQ3332" i="20"/>
  <c r="HP3332" i="20"/>
  <c r="HJ3116" i="20"/>
  <c r="HM3116" i="20"/>
  <c r="HK3116" i="20"/>
  <c r="HL3116" i="20"/>
  <c r="HQ3116" i="20"/>
  <c r="HP3116" i="20"/>
  <c r="HJ1516" i="20"/>
  <c r="HL1516" i="20"/>
  <c r="HQ1516" i="20"/>
  <c r="HM1516" i="20"/>
  <c r="HK1516" i="20"/>
  <c r="HP1516" i="20"/>
  <c r="HK2736" i="20"/>
  <c r="HJ2736" i="20"/>
  <c r="HQ2736" i="20"/>
  <c r="HL2736" i="20"/>
  <c r="HM2736" i="20"/>
  <c r="HP2736" i="20"/>
  <c r="HJ3290" i="20"/>
  <c r="HQ3290" i="20"/>
  <c r="HM3290" i="20"/>
  <c r="HP3290" i="20"/>
  <c r="HL3290" i="20"/>
  <c r="HK3290" i="20"/>
  <c r="HJ2598" i="20"/>
  <c r="HM2598" i="20"/>
  <c r="HK2598" i="20"/>
  <c r="HP2598" i="20"/>
  <c r="HL2598" i="20"/>
  <c r="HQ2598" i="20"/>
  <c r="HP3316" i="20"/>
  <c r="HM3316" i="20"/>
  <c r="HL3316" i="20"/>
  <c r="HJ3316" i="20"/>
  <c r="HK3316" i="20"/>
  <c r="HQ3316" i="20"/>
  <c r="HP3793" i="20"/>
  <c r="HJ3793" i="20"/>
  <c r="HM3793" i="20"/>
  <c r="HK3793" i="20"/>
  <c r="HL3793" i="20"/>
  <c r="HQ3793" i="20"/>
  <c r="HL3200" i="20"/>
  <c r="HM3200" i="20"/>
  <c r="HQ3200" i="20"/>
  <c r="HK3200" i="20"/>
  <c r="HP3200" i="20"/>
  <c r="HJ3200" i="20"/>
  <c r="HQ372" i="20"/>
  <c r="HJ372" i="20"/>
  <c r="HL372" i="20"/>
  <c r="HP372" i="20"/>
  <c r="HM372" i="20"/>
  <c r="HK372" i="20"/>
  <c r="HJ1371" i="20"/>
  <c r="HK1371" i="20"/>
  <c r="HL1371" i="20"/>
  <c r="HQ1371" i="20"/>
  <c r="HM1371" i="20"/>
  <c r="HP1371" i="20"/>
  <c r="HQ3601" i="20"/>
  <c r="HM3601" i="20"/>
  <c r="HK3601" i="20"/>
  <c r="HP3601" i="20"/>
  <c r="HJ3601" i="20"/>
  <c r="HL3601" i="20"/>
  <c r="HM3749" i="20"/>
  <c r="HK3749" i="20"/>
  <c r="HL3749" i="20"/>
  <c r="HP3749" i="20"/>
  <c r="HQ3749" i="20"/>
  <c r="HJ3749" i="20"/>
  <c r="HM3079" i="20"/>
  <c r="HJ3079" i="20"/>
  <c r="HP3079" i="20"/>
  <c r="HK3079" i="20"/>
  <c r="HQ3079" i="20"/>
  <c r="HL3079" i="20"/>
  <c r="HL546" i="20"/>
  <c r="HP546" i="20"/>
  <c r="HK546" i="20"/>
  <c r="HM546" i="20"/>
  <c r="HQ546" i="20"/>
  <c r="HJ546" i="20"/>
  <c r="HL1634" i="20"/>
  <c r="HK1634" i="20"/>
  <c r="HJ1634" i="20"/>
  <c r="HM1634" i="20"/>
  <c r="HQ1634" i="20"/>
  <c r="HP1634" i="20"/>
  <c r="HL171" i="20"/>
  <c r="HJ171" i="20"/>
  <c r="HQ171" i="20"/>
  <c r="HM171" i="20"/>
  <c r="HK171" i="20"/>
  <c r="HP171" i="20"/>
  <c r="HL986" i="20"/>
  <c r="HM986" i="20"/>
  <c r="HP986" i="20"/>
  <c r="HK986" i="20"/>
  <c r="HJ986" i="20"/>
  <c r="HQ986" i="20"/>
  <c r="HM3730" i="20"/>
  <c r="HJ3730" i="20"/>
  <c r="HP3730" i="20"/>
  <c r="HQ3730" i="20"/>
  <c r="HK3730" i="20"/>
  <c r="HL3730" i="20"/>
  <c r="HQ1746" i="20"/>
  <c r="HM1746" i="20"/>
  <c r="HJ1746" i="20"/>
  <c r="HK1746" i="20"/>
  <c r="HL1746" i="20"/>
  <c r="HP1746" i="20"/>
  <c r="HM3699" i="20"/>
  <c r="HQ3699" i="20"/>
  <c r="HL3699" i="20"/>
  <c r="HP3699" i="20"/>
  <c r="HJ3699" i="20"/>
  <c r="HK3699" i="20"/>
  <c r="HK1783" i="20"/>
  <c r="HQ1783" i="20"/>
  <c r="HJ1783" i="20"/>
  <c r="HM1783" i="20"/>
  <c r="HL1783" i="20"/>
  <c r="HP1783" i="20"/>
  <c r="HP2704" i="20"/>
  <c r="HQ2704" i="20"/>
  <c r="HJ2704" i="20"/>
  <c r="HL2704" i="20"/>
  <c r="HM2704" i="20"/>
  <c r="HK2704" i="20"/>
  <c r="HJ99" i="20"/>
  <c r="HQ99" i="20"/>
  <c r="HK99" i="20"/>
  <c r="HM99" i="20"/>
  <c r="HL99" i="20"/>
  <c r="HP99" i="20"/>
  <c r="HJ3899" i="20"/>
  <c r="HP3899" i="20"/>
  <c r="HL3899" i="20"/>
  <c r="HM3899" i="20"/>
  <c r="HK3899" i="20"/>
  <c r="HQ3899" i="20"/>
  <c r="HK781" i="20"/>
  <c r="HQ781" i="20"/>
  <c r="HP781" i="20"/>
  <c r="HL781" i="20"/>
  <c r="HM781" i="20"/>
  <c r="HJ781" i="20"/>
  <c r="HJ902" i="20"/>
  <c r="HK902" i="20"/>
  <c r="HP902" i="20"/>
  <c r="HQ902" i="20"/>
  <c r="HM902" i="20"/>
  <c r="HL902" i="20"/>
  <c r="HP673" i="20"/>
  <c r="HQ673" i="20"/>
  <c r="HL673" i="20"/>
  <c r="HM673" i="20"/>
  <c r="HJ673" i="20"/>
  <c r="HK673" i="20"/>
  <c r="HK3377" i="20"/>
  <c r="HQ3377" i="20"/>
  <c r="HM3377" i="20"/>
  <c r="HJ3377" i="20"/>
  <c r="HL3377" i="20"/>
  <c r="HP3377" i="20"/>
  <c r="HJ481" i="20"/>
  <c r="HM481" i="20"/>
  <c r="HL481" i="20"/>
  <c r="HQ481" i="20"/>
  <c r="HP481" i="20"/>
  <c r="HK481" i="20"/>
  <c r="HK698" i="20"/>
  <c r="HJ698" i="20"/>
  <c r="HP698" i="20"/>
  <c r="HQ698" i="20"/>
  <c r="HL698" i="20"/>
  <c r="HM698" i="20"/>
  <c r="HL2100" i="20"/>
  <c r="HK2100" i="20"/>
  <c r="HQ2100" i="20"/>
  <c r="HJ2100" i="20"/>
  <c r="HM2100" i="20"/>
  <c r="HP2100" i="20"/>
  <c r="HK2816" i="20"/>
  <c r="HQ2816" i="20"/>
  <c r="HM2816" i="20"/>
  <c r="HL2816" i="20"/>
  <c r="HP2816" i="20"/>
  <c r="HJ2816" i="20"/>
  <c r="HM3763" i="20"/>
  <c r="HK3763" i="20"/>
  <c r="HJ3763" i="20"/>
  <c r="HL3763" i="20"/>
  <c r="HQ3763" i="20"/>
  <c r="HP3763" i="20"/>
  <c r="HQ2594" i="20"/>
  <c r="HJ2594" i="20"/>
  <c r="HK2594" i="20"/>
  <c r="HM2594" i="20"/>
  <c r="HL2594" i="20"/>
  <c r="HP2594" i="20"/>
  <c r="HK3615" i="20"/>
  <c r="HQ3615" i="20"/>
  <c r="HL3615" i="20"/>
  <c r="HM3615" i="20"/>
  <c r="HP3615" i="20"/>
  <c r="HJ3615" i="20"/>
  <c r="HJ3050" i="20"/>
  <c r="HL3050" i="20"/>
  <c r="HM3050" i="20"/>
  <c r="HP3050" i="20"/>
  <c r="HQ3050" i="20"/>
  <c r="HK3050" i="20"/>
  <c r="HQ3243" i="20"/>
  <c r="HP3243" i="20"/>
  <c r="HL3243" i="20"/>
  <c r="HM3243" i="20"/>
  <c r="HK3243" i="20"/>
  <c r="HJ3243" i="20"/>
  <c r="HQ685" i="20"/>
  <c r="HP685" i="20"/>
  <c r="HM685" i="20"/>
  <c r="HJ685" i="20"/>
  <c r="HL685" i="20"/>
  <c r="HK685" i="20"/>
  <c r="HL3397" i="20"/>
  <c r="HM3397" i="20"/>
  <c r="HK3397" i="20"/>
  <c r="HJ3397" i="20"/>
  <c r="HP3397" i="20"/>
  <c r="HQ3397" i="20"/>
  <c r="HJ1775" i="20"/>
  <c r="HP1775" i="20"/>
  <c r="HL1775" i="20"/>
  <c r="HM1775" i="20"/>
  <c r="HK1775" i="20"/>
  <c r="HQ1775" i="20"/>
  <c r="HQ1385" i="20"/>
  <c r="HP1385" i="20"/>
  <c r="HJ1385" i="20"/>
  <c r="HM1385" i="20"/>
  <c r="HL1385" i="20"/>
  <c r="HK1385" i="20"/>
  <c r="HQ2206" i="20"/>
  <c r="HJ2206" i="20"/>
  <c r="HK2206" i="20"/>
  <c r="HM2206" i="20"/>
  <c r="HP2206" i="20"/>
  <c r="HL2206" i="20"/>
  <c r="HM2488" i="20"/>
  <c r="HQ2488" i="20"/>
  <c r="HP2488" i="20"/>
  <c r="HJ2488" i="20"/>
  <c r="HK2488" i="20"/>
  <c r="HL2488" i="20"/>
  <c r="HK248" i="20"/>
  <c r="HJ248" i="20"/>
  <c r="HQ248" i="20"/>
  <c r="HM248" i="20"/>
  <c r="HL248" i="20"/>
  <c r="HP248" i="20"/>
  <c r="HM583" i="20"/>
  <c r="HJ583" i="20"/>
  <c r="HK583" i="20"/>
  <c r="HL583" i="20"/>
  <c r="HP583" i="20"/>
  <c r="HQ583" i="20"/>
  <c r="HM2169" i="20"/>
  <c r="HP2169" i="20"/>
  <c r="HL2169" i="20"/>
  <c r="HQ2169" i="20"/>
  <c r="HK2169" i="20"/>
  <c r="HJ2169" i="20"/>
  <c r="HQ3392" i="20"/>
  <c r="HJ3392" i="20"/>
  <c r="HK3392" i="20"/>
  <c r="HL3392" i="20"/>
  <c r="HM3392" i="20"/>
  <c r="HP3392" i="20"/>
  <c r="HM810" i="20"/>
  <c r="HK810" i="20"/>
  <c r="HP810" i="20"/>
  <c r="HL810" i="20"/>
  <c r="HJ810" i="20"/>
  <c r="HQ810" i="20"/>
  <c r="HQ3703" i="20"/>
  <c r="HP3703" i="20"/>
  <c r="HJ3703" i="20"/>
  <c r="HL3703" i="20"/>
  <c r="HM3703" i="20"/>
  <c r="HK3703" i="20"/>
  <c r="HJ3741" i="20"/>
  <c r="HK3741" i="20"/>
  <c r="HQ3741" i="20"/>
  <c r="HP3741" i="20"/>
  <c r="HL3741" i="20"/>
  <c r="HM3741" i="20"/>
  <c r="HK1721" i="20"/>
  <c r="HL1721" i="20"/>
  <c r="HM1721" i="20"/>
  <c r="HP1721" i="20"/>
  <c r="HJ1721" i="20"/>
  <c r="HQ1721" i="20"/>
  <c r="HL1432" i="20"/>
  <c r="HM1432" i="20"/>
  <c r="HJ1432" i="20"/>
  <c r="HK1432" i="20"/>
  <c r="HQ1432" i="20"/>
  <c r="HP1432" i="20"/>
  <c r="HM2415" i="20"/>
  <c r="HP2415" i="20"/>
  <c r="HJ2415" i="20"/>
  <c r="HL2415" i="20"/>
  <c r="HQ2415" i="20"/>
  <c r="HK2415" i="20"/>
  <c r="HM2841" i="20"/>
  <c r="HK2841" i="20"/>
  <c r="HJ2841" i="20"/>
  <c r="HL2841" i="20"/>
  <c r="HP2841" i="20"/>
  <c r="HQ2841" i="20"/>
  <c r="HM1080" i="20"/>
  <c r="HL1080" i="20"/>
  <c r="HJ1080" i="20"/>
  <c r="HP1080" i="20"/>
  <c r="HK1080" i="20"/>
  <c r="HQ1080" i="20"/>
  <c r="HQ3832" i="20"/>
  <c r="HJ3832" i="20"/>
  <c r="HP3832" i="20"/>
  <c r="HK3832" i="20"/>
  <c r="HL3832" i="20"/>
  <c r="HM3832" i="20"/>
  <c r="HL2216" i="20"/>
  <c r="HQ2216" i="20"/>
  <c r="HP2216" i="20"/>
  <c r="HK2216" i="20"/>
  <c r="HJ2216" i="20"/>
  <c r="HM2216" i="20"/>
  <c r="HM878" i="20"/>
  <c r="HK878" i="20"/>
  <c r="HJ878" i="20"/>
  <c r="HP878" i="20"/>
  <c r="HL878" i="20"/>
  <c r="HQ878" i="20"/>
  <c r="HM495" i="20"/>
  <c r="HK495" i="20"/>
  <c r="HJ495" i="20"/>
  <c r="HP495" i="20"/>
  <c r="HL495" i="20"/>
  <c r="HQ495" i="20"/>
  <c r="HP2768" i="20"/>
  <c r="HQ2768" i="20"/>
  <c r="HK2768" i="20"/>
  <c r="HJ2768" i="20"/>
  <c r="HL2768" i="20"/>
  <c r="HM2768" i="20"/>
  <c r="HJ3227" i="20"/>
  <c r="HK3227" i="20"/>
  <c r="HQ3227" i="20"/>
  <c r="HL3227" i="20"/>
  <c r="HM3227" i="20"/>
  <c r="HP3227" i="20"/>
  <c r="HL3444" i="20"/>
  <c r="HQ3444" i="20"/>
  <c r="HM3444" i="20"/>
  <c r="HP3444" i="20"/>
  <c r="HJ3444" i="20"/>
  <c r="HK3444" i="20"/>
  <c r="HP1566" i="20"/>
  <c r="HJ1566" i="20"/>
  <c r="HQ1566" i="20"/>
  <c r="HL1566" i="20"/>
  <c r="HK1566" i="20"/>
  <c r="HM1566" i="20"/>
  <c r="HP2966" i="20"/>
  <c r="HJ2966" i="20"/>
  <c r="HL2966" i="20"/>
  <c r="HK2966" i="20"/>
  <c r="HQ2966" i="20"/>
  <c r="HM2966" i="20"/>
  <c r="HJ349" i="20"/>
  <c r="HL349" i="20"/>
  <c r="HK349" i="20"/>
  <c r="HQ349" i="20"/>
  <c r="HM349" i="20"/>
  <c r="HP349" i="20"/>
  <c r="HJ2545" i="20"/>
  <c r="HL2545" i="20"/>
  <c r="HP2545" i="20"/>
  <c r="HK2545" i="20"/>
  <c r="HM2545" i="20"/>
  <c r="HQ2545" i="20"/>
  <c r="HP3531" i="20"/>
  <c r="HM3531" i="20"/>
  <c r="HK3531" i="20"/>
  <c r="HL3531" i="20"/>
  <c r="HJ3531" i="20"/>
  <c r="HQ3531" i="20"/>
  <c r="HP1468" i="20"/>
  <c r="HJ1468" i="20"/>
  <c r="HK1468" i="20"/>
  <c r="HQ1468" i="20"/>
  <c r="HL1468" i="20"/>
  <c r="HM1468" i="20"/>
  <c r="HK696" i="20"/>
  <c r="HM696" i="20"/>
  <c r="HJ696" i="20"/>
  <c r="HQ696" i="20"/>
  <c r="HL696" i="20"/>
  <c r="HP696" i="20"/>
  <c r="HK2327" i="20"/>
  <c r="HP2327" i="20"/>
  <c r="HM2327" i="20"/>
  <c r="HL2327" i="20"/>
  <c r="HQ2327" i="20"/>
  <c r="HJ2327" i="20"/>
  <c r="HK1890" i="20"/>
  <c r="HL1890" i="20"/>
  <c r="HQ1890" i="20"/>
  <c r="HM1890" i="20"/>
  <c r="HJ1890" i="20"/>
  <c r="HP1890" i="20"/>
  <c r="HJ2510" i="20"/>
  <c r="HL2510" i="20"/>
  <c r="HQ2510" i="20"/>
  <c r="HP2510" i="20"/>
  <c r="HM2510" i="20"/>
  <c r="HK2510" i="20"/>
  <c r="HM3357" i="20"/>
  <c r="HJ3357" i="20"/>
  <c r="HK3357" i="20"/>
  <c r="HQ3357" i="20"/>
  <c r="HP3357" i="20"/>
  <c r="HL3357" i="20"/>
  <c r="HM3349" i="20"/>
  <c r="HJ3349" i="20"/>
  <c r="HQ3349" i="20"/>
  <c r="HL3349" i="20"/>
  <c r="HK3349" i="20"/>
  <c r="HP3349" i="20"/>
  <c r="HP1776" i="20"/>
  <c r="HK1776" i="20"/>
  <c r="HJ1776" i="20"/>
  <c r="HL1776" i="20"/>
  <c r="HQ1776" i="20"/>
  <c r="HM1776" i="20"/>
  <c r="HM1929" i="20"/>
  <c r="HQ1929" i="20"/>
  <c r="HK1929" i="20"/>
  <c r="HJ1929" i="20"/>
  <c r="HP1929" i="20"/>
  <c r="HL1929" i="20"/>
  <c r="HJ244" i="20"/>
  <c r="HP244" i="20"/>
  <c r="HM244" i="20"/>
  <c r="HQ244" i="20"/>
  <c r="HL244" i="20"/>
  <c r="HK244" i="20"/>
  <c r="HP274" i="20"/>
  <c r="HK274" i="20"/>
  <c r="HM274" i="20"/>
  <c r="HL274" i="20"/>
  <c r="HJ274" i="20"/>
  <c r="HQ274" i="20"/>
  <c r="HK2177" i="20"/>
  <c r="HP2177" i="20"/>
  <c r="HL2177" i="20"/>
  <c r="HQ2177" i="20"/>
  <c r="HJ2177" i="20"/>
  <c r="HM2177" i="20"/>
  <c r="HQ185" i="20"/>
  <c r="HP185" i="20"/>
  <c r="HJ185" i="20"/>
  <c r="HM185" i="20"/>
  <c r="HK185" i="20"/>
  <c r="HL185" i="20"/>
  <c r="HK283" i="20"/>
  <c r="HL283" i="20"/>
  <c r="HJ283" i="20"/>
  <c r="HQ283" i="20"/>
  <c r="HM283" i="20"/>
  <c r="HP283" i="20"/>
  <c r="HJ893" i="20"/>
  <c r="HM893" i="20"/>
  <c r="HK893" i="20"/>
  <c r="HL893" i="20"/>
  <c r="HQ893" i="20"/>
  <c r="HP893" i="20"/>
  <c r="HQ587" i="20"/>
  <c r="HM587" i="20"/>
  <c r="HK587" i="20"/>
  <c r="HL587" i="20"/>
  <c r="HJ587" i="20"/>
  <c r="HP587" i="20"/>
  <c r="HL3150" i="20"/>
  <c r="HJ3150" i="20"/>
  <c r="HQ3150" i="20"/>
  <c r="HP3150" i="20"/>
  <c r="HK3150" i="20"/>
  <c r="HM3150" i="20"/>
  <c r="HK3778" i="20"/>
  <c r="HQ3778" i="20"/>
  <c r="HL3778" i="20"/>
  <c r="HJ3778" i="20"/>
  <c r="HM3778" i="20"/>
  <c r="HP3778" i="20"/>
  <c r="HL2295" i="20"/>
  <c r="HP2295" i="20"/>
  <c r="HM2295" i="20"/>
  <c r="HQ2295" i="20"/>
  <c r="HK2295" i="20"/>
  <c r="HJ2295" i="20"/>
  <c r="HP120" i="20"/>
  <c r="HJ120" i="20"/>
  <c r="HK120" i="20"/>
  <c r="HL120" i="20"/>
  <c r="HQ120" i="20"/>
  <c r="HM120" i="20"/>
  <c r="HM1037" i="20"/>
  <c r="HL1037" i="20"/>
  <c r="HP1037" i="20"/>
  <c r="HJ1037" i="20"/>
  <c r="HQ1037" i="20"/>
  <c r="HK1037" i="20"/>
  <c r="HL3182" i="20"/>
  <c r="HJ3182" i="20"/>
  <c r="HM3182" i="20"/>
  <c r="HP3182" i="20"/>
  <c r="HK3182" i="20"/>
  <c r="HQ3182" i="20"/>
  <c r="HQ2181" i="20"/>
  <c r="HP2181" i="20"/>
  <c r="HM2181" i="20"/>
  <c r="HJ2181" i="20"/>
  <c r="HL2181" i="20"/>
  <c r="HK2181" i="20"/>
  <c r="HK2890" i="20"/>
  <c r="HP2890" i="20"/>
  <c r="HL2890" i="20"/>
  <c r="HM2890" i="20"/>
  <c r="HJ2890" i="20"/>
  <c r="HQ2890" i="20"/>
  <c r="HQ515" i="20"/>
  <c r="HM515" i="20"/>
  <c r="HJ515" i="20"/>
  <c r="HP515" i="20"/>
  <c r="HL515" i="20"/>
  <c r="HK515" i="20"/>
  <c r="HQ1702" i="20"/>
  <c r="HJ1702" i="20"/>
  <c r="HM1702" i="20"/>
  <c r="HL1702" i="20"/>
  <c r="HK1702" i="20"/>
  <c r="HP1702" i="20"/>
  <c r="HL3437" i="20"/>
  <c r="HQ3437" i="20"/>
  <c r="HP3437" i="20"/>
  <c r="HK3437" i="20"/>
  <c r="HJ3437" i="20"/>
  <c r="HM3437" i="20"/>
  <c r="HJ2755" i="20"/>
  <c r="HK2755" i="20"/>
  <c r="HQ2755" i="20"/>
  <c r="HM2755" i="20"/>
  <c r="HP2755" i="20"/>
  <c r="HL2755" i="20"/>
  <c r="HP3732" i="20"/>
  <c r="HL3732" i="20"/>
  <c r="HK3732" i="20"/>
  <c r="HQ3732" i="20"/>
  <c r="HM3732" i="20"/>
  <c r="HJ3732" i="20"/>
  <c r="HM3209" i="20"/>
  <c r="HP3209" i="20"/>
  <c r="HK3209" i="20"/>
  <c r="HQ3209" i="20"/>
  <c r="HL3209" i="20"/>
  <c r="HJ3209" i="20"/>
  <c r="HJ2646" i="20"/>
  <c r="HQ2646" i="20"/>
  <c r="HK2646" i="20"/>
  <c r="HP2646" i="20"/>
  <c r="HL2646" i="20"/>
  <c r="HM2646" i="20"/>
  <c r="HL3408" i="20"/>
  <c r="HQ3408" i="20"/>
  <c r="HP3408" i="20"/>
  <c r="HK3408" i="20"/>
  <c r="HJ3408" i="20"/>
  <c r="HM3408" i="20"/>
  <c r="HP3505" i="20"/>
  <c r="HM3505" i="20"/>
  <c r="HL3505" i="20"/>
  <c r="HK3505" i="20"/>
  <c r="HJ3505" i="20"/>
  <c r="HQ3505" i="20"/>
  <c r="HQ3631" i="20"/>
  <c r="HL3631" i="20"/>
  <c r="HJ3631" i="20"/>
  <c r="HK3631" i="20"/>
  <c r="HM3631" i="20"/>
  <c r="HP3631" i="20"/>
  <c r="HP3435" i="20"/>
  <c r="HQ3435" i="20"/>
  <c r="HL3435" i="20"/>
  <c r="HM3435" i="20"/>
  <c r="HJ3435" i="20"/>
  <c r="HK3435" i="20"/>
  <c r="HP267" i="20"/>
  <c r="HK267" i="20"/>
  <c r="HQ267" i="20"/>
  <c r="HL267" i="20"/>
  <c r="HJ267" i="20"/>
  <c r="HM267" i="20"/>
  <c r="HL3843" i="20"/>
  <c r="HM3843" i="20"/>
  <c r="HJ3843" i="20"/>
  <c r="HK3843" i="20"/>
  <c r="HQ3843" i="20"/>
  <c r="HP3843" i="20"/>
  <c r="HL2690" i="20"/>
  <c r="HQ2690" i="20"/>
  <c r="HP2690" i="20"/>
  <c r="HM2690" i="20"/>
  <c r="HJ2690" i="20"/>
  <c r="HK2690" i="20"/>
  <c r="HM2856" i="20"/>
  <c r="HL2856" i="20"/>
  <c r="HQ2856" i="20"/>
  <c r="HJ2856" i="20"/>
  <c r="HK2856" i="20"/>
  <c r="HP2856" i="20"/>
  <c r="HL3714" i="20"/>
  <c r="HM3714" i="20"/>
  <c r="HJ3714" i="20"/>
  <c r="HK3714" i="20"/>
  <c r="HP3714" i="20"/>
  <c r="HQ3714" i="20"/>
  <c r="HL3782" i="20"/>
  <c r="HP3782" i="20"/>
  <c r="HJ3782" i="20"/>
  <c r="HQ3782" i="20"/>
  <c r="HK3782" i="20"/>
  <c r="HM3782" i="20"/>
  <c r="HM1002" i="20"/>
  <c r="HJ1002" i="20"/>
  <c r="HQ1002" i="20"/>
  <c r="HK1002" i="20"/>
  <c r="HL1002" i="20"/>
  <c r="HP1002" i="20"/>
  <c r="HK399" i="20"/>
  <c r="HM399" i="20"/>
  <c r="HQ399" i="20"/>
  <c r="HJ399" i="20"/>
  <c r="HP399" i="20"/>
  <c r="HL399" i="20"/>
  <c r="HP142" i="20"/>
  <c r="HL142" i="20"/>
  <c r="HK142" i="20"/>
  <c r="HJ142" i="20"/>
  <c r="HQ142" i="20"/>
  <c r="HM142" i="20"/>
  <c r="HL2363" i="20"/>
  <c r="HP2363" i="20"/>
  <c r="HQ2363" i="20"/>
  <c r="HM2363" i="20"/>
  <c r="HJ2363" i="20"/>
  <c r="HK2363" i="20"/>
  <c r="HJ3958" i="20"/>
  <c r="HK3958" i="20"/>
  <c r="HQ3958" i="20"/>
  <c r="HP3958" i="20"/>
  <c r="HL3958" i="20"/>
  <c r="HM3958" i="20"/>
  <c r="HM3044" i="20"/>
  <c r="HL3044" i="20"/>
  <c r="HQ3044" i="20"/>
  <c r="HJ3044" i="20"/>
  <c r="HK3044" i="20"/>
  <c r="HP3044" i="20"/>
  <c r="HM1045" i="20"/>
  <c r="HQ1045" i="20"/>
  <c r="HP1045" i="20"/>
  <c r="HK1045" i="20"/>
  <c r="HJ1045" i="20"/>
  <c r="HL1045" i="20"/>
  <c r="HK1055" i="20"/>
  <c r="HM1055" i="20"/>
  <c r="HL1055" i="20"/>
  <c r="HP1055" i="20"/>
  <c r="HJ1055" i="20"/>
  <c r="HQ1055" i="20"/>
  <c r="HK436" i="20"/>
  <c r="HJ436" i="20"/>
  <c r="HL436" i="20"/>
  <c r="HP436" i="20"/>
  <c r="HQ436" i="20"/>
  <c r="HM436" i="20"/>
  <c r="HL783" i="20"/>
  <c r="HQ783" i="20"/>
  <c r="HP783" i="20"/>
  <c r="HJ783" i="20"/>
  <c r="HM783" i="20"/>
  <c r="HK783" i="20"/>
  <c r="HL2517" i="20"/>
  <c r="HQ2517" i="20"/>
  <c r="HK2517" i="20"/>
  <c r="HP2517" i="20"/>
  <c r="HJ2517" i="20"/>
  <c r="HM2517" i="20"/>
  <c r="HM3690" i="20"/>
  <c r="HP3690" i="20"/>
  <c r="HJ3690" i="20"/>
  <c r="HK3690" i="20"/>
  <c r="HQ3690" i="20"/>
  <c r="HL3690" i="20"/>
  <c r="HQ2111" i="20"/>
  <c r="HP2111" i="20"/>
  <c r="HJ2111" i="20"/>
  <c r="HK2111" i="20"/>
  <c r="HM2111" i="20"/>
  <c r="HL2111" i="20"/>
  <c r="HJ3075" i="20"/>
  <c r="HQ3075" i="20"/>
  <c r="HL3075" i="20"/>
  <c r="HP3075" i="20"/>
  <c r="HK3075" i="20"/>
  <c r="HM3075" i="20"/>
  <c r="HM3148" i="20"/>
  <c r="HP3148" i="20"/>
  <c r="HK3148" i="20"/>
  <c r="HJ3148" i="20"/>
  <c r="HL3148" i="20"/>
  <c r="HQ3148" i="20"/>
  <c r="HL2840" i="20"/>
  <c r="HM2840" i="20"/>
  <c r="HK2840" i="20"/>
  <c r="HP2840" i="20"/>
  <c r="HQ2840" i="20"/>
  <c r="HJ2840" i="20"/>
  <c r="HQ2272" i="20"/>
  <c r="HK2272" i="20"/>
  <c r="HP2272" i="20"/>
  <c r="HL2272" i="20"/>
  <c r="HM2272" i="20"/>
  <c r="HJ2272" i="20"/>
  <c r="HP2752" i="20"/>
  <c r="HL2752" i="20"/>
  <c r="HJ2752" i="20"/>
  <c r="HM2752" i="20"/>
  <c r="HK2752" i="20"/>
  <c r="HQ2752" i="20"/>
  <c r="HP88" i="20"/>
  <c r="HQ88" i="20"/>
  <c r="HJ88" i="20"/>
  <c r="HM88" i="20"/>
  <c r="HK88" i="20"/>
  <c r="HL88" i="20"/>
  <c r="HL3433" i="20"/>
  <c r="HK3433" i="20"/>
  <c r="HQ3433" i="20"/>
  <c r="HJ3433" i="20"/>
  <c r="HM3433" i="20"/>
  <c r="HP3433" i="20"/>
  <c r="HK389" i="20"/>
  <c r="HM389" i="20"/>
  <c r="HQ389" i="20"/>
  <c r="HP389" i="20"/>
  <c r="HL389" i="20"/>
  <c r="HJ389" i="20"/>
  <c r="HP100" i="20"/>
  <c r="HL100" i="20"/>
  <c r="HK100" i="20"/>
  <c r="HJ100" i="20"/>
  <c r="HQ100" i="20"/>
  <c r="HM100" i="20"/>
  <c r="HK2532" i="20"/>
  <c r="HL2532" i="20"/>
  <c r="HM2532" i="20"/>
  <c r="HP2532" i="20"/>
  <c r="HJ2532" i="20"/>
  <c r="HQ2532" i="20"/>
  <c r="HM38" i="20"/>
  <c r="HP38" i="20"/>
  <c r="HJ38" i="20"/>
  <c r="HQ38" i="20"/>
  <c r="HK38" i="20"/>
  <c r="HL38" i="20"/>
  <c r="HP2207" i="20"/>
  <c r="HK2207" i="20"/>
  <c r="HJ2207" i="20"/>
  <c r="HQ2207" i="20"/>
  <c r="HL2207" i="20"/>
  <c r="HM2207" i="20"/>
  <c r="HM3447" i="20"/>
  <c r="HL3447" i="20"/>
  <c r="HP3447" i="20"/>
  <c r="HK3447" i="20"/>
  <c r="HJ3447" i="20"/>
  <c r="HQ3447" i="20"/>
  <c r="HL667" i="20"/>
  <c r="HK667" i="20"/>
  <c r="HJ667" i="20"/>
  <c r="HQ667" i="20"/>
  <c r="HP667" i="20"/>
  <c r="HM667" i="20"/>
  <c r="HK137" i="20"/>
  <c r="HQ137" i="20"/>
  <c r="HM137" i="20"/>
  <c r="HP137" i="20"/>
  <c r="HL137" i="20"/>
  <c r="HJ137" i="20"/>
  <c r="HQ1685" i="20"/>
  <c r="HP1685" i="20"/>
  <c r="HL1685" i="20"/>
  <c r="HM1685" i="20"/>
  <c r="HJ1685" i="20"/>
  <c r="HK1685" i="20"/>
  <c r="HL1415" i="20"/>
  <c r="HM1415" i="20"/>
  <c r="HK1415" i="20"/>
  <c r="HP1415" i="20"/>
  <c r="HQ1415" i="20"/>
  <c r="HJ1415" i="20"/>
  <c r="HQ54" i="20"/>
  <c r="HP54" i="20"/>
  <c r="HJ54" i="20"/>
  <c r="HK54" i="20"/>
  <c r="HL54" i="20"/>
  <c r="HM54" i="20"/>
  <c r="HP676" i="20"/>
  <c r="HM676" i="20"/>
  <c r="HJ676" i="20"/>
  <c r="HQ676" i="20"/>
  <c r="HL676" i="20"/>
  <c r="HK676" i="20"/>
  <c r="HM1961" i="20"/>
  <c r="HL1961" i="20"/>
  <c r="HP1961" i="20"/>
  <c r="HK1961" i="20"/>
  <c r="HJ1961" i="20"/>
  <c r="HQ1961" i="20"/>
  <c r="HL3533" i="20"/>
  <c r="HM3533" i="20"/>
  <c r="HJ3533" i="20"/>
  <c r="HQ3533" i="20"/>
  <c r="HK3533" i="20"/>
  <c r="HP3533" i="20"/>
  <c r="HL3661" i="20"/>
  <c r="HK3661" i="20"/>
  <c r="HJ3661" i="20"/>
  <c r="HP3661" i="20"/>
  <c r="HM3661" i="20"/>
  <c r="HQ3661" i="20"/>
  <c r="HQ3969" i="20"/>
  <c r="HJ3969" i="20"/>
  <c r="HP3969" i="20"/>
  <c r="HK3969" i="20"/>
  <c r="HL3969" i="20"/>
  <c r="HM3969" i="20"/>
  <c r="HK888" i="20"/>
  <c r="HQ888" i="20"/>
  <c r="HM888" i="20"/>
  <c r="HL888" i="20"/>
  <c r="HP888" i="20"/>
  <c r="HJ888" i="20"/>
  <c r="HK1763" i="20"/>
  <c r="HM1763" i="20"/>
  <c r="HL1763" i="20"/>
  <c r="HJ1763" i="20"/>
  <c r="HQ1763" i="20"/>
  <c r="HP1763" i="20"/>
  <c r="HQ3037" i="20"/>
  <c r="HP3037" i="20"/>
  <c r="HM3037" i="20"/>
  <c r="HL3037" i="20"/>
  <c r="HK3037" i="20"/>
  <c r="HJ3037" i="20"/>
  <c r="HJ772" i="20"/>
  <c r="HP772" i="20"/>
  <c r="HQ772" i="20"/>
  <c r="HL772" i="20"/>
  <c r="HK772" i="20"/>
  <c r="HM772" i="20"/>
  <c r="HK2064" i="20"/>
  <c r="HJ2064" i="20"/>
  <c r="HP2064" i="20"/>
  <c r="HM2064" i="20"/>
  <c r="HQ2064" i="20"/>
  <c r="HL2064" i="20"/>
  <c r="HP3313" i="20"/>
  <c r="HM3313" i="20"/>
  <c r="HL3313" i="20"/>
  <c r="HJ3313" i="20"/>
  <c r="HQ3313" i="20"/>
  <c r="HK3313" i="20"/>
  <c r="HM2067" i="20"/>
  <c r="HJ2067" i="20"/>
  <c r="HQ2067" i="20"/>
  <c r="HL2067" i="20"/>
  <c r="HK2067" i="20"/>
  <c r="HP2067" i="20"/>
  <c r="HQ403" i="20"/>
  <c r="HL403" i="20"/>
  <c r="HP403" i="20"/>
  <c r="HK403" i="20"/>
  <c r="HM403" i="20"/>
  <c r="HJ403" i="20"/>
  <c r="HL2172" i="20"/>
  <c r="HJ2172" i="20"/>
  <c r="HM2172" i="20"/>
  <c r="HK2172" i="20"/>
  <c r="HQ2172" i="20"/>
  <c r="HP2172" i="20"/>
  <c r="HK3993" i="20"/>
  <c r="HQ3993" i="20"/>
  <c r="HM3993" i="20"/>
  <c r="HJ3993" i="20"/>
  <c r="HL3993" i="20"/>
  <c r="HP3993" i="20"/>
  <c r="HQ3168" i="20"/>
  <c r="HL3168" i="20"/>
  <c r="HJ3168" i="20"/>
  <c r="HM3168" i="20"/>
  <c r="HP3168" i="20"/>
  <c r="HK3168" i="20"/>
  <c r="HJ889" i="20"/>
  <c r="HL889" i="20"/>
  <c r="HK889" i="20"/>
  <c r="HM889" i="20"/>
  <c r="HP889" i="20"/>
  <c r="HQ889" i="20"/>
  <c r="HK2586" i="20"/>
  <c r="HM2586" i="20"/>
  <c r="HJ2586" i="20"/>
  <c r="HL2586" i="20"/>
  <c r="HP2586" i="20"/>
  <c r="HQ2586" i="20"/>
  <c r="HP20" i="20"/>
  <c r="HK20" i="20"/>
  <c r="HQ20" i="20"/>
  <c r="HL20" i="20"/>
  <c r="HM20" i="20"/>
  <c r="HJ20" i="20"/>
  <c r="HP2957" i="20"/>
  <c r="HJ2957" i="20"/>
  <c r="HL2957" i="20"/>
  <c r="HK2957" i="20"/>
  <c r="HM2957" i="20"/>
  <c r="HQ2957" i="20"/>
  <c r="HL2485" i="20"/>
  <c r="HM2485" i="20"/>
  <c r="HJ2485" i="20"/>
  <c r="HK2485" i="20"/>
  <c r="HP2485" i="20"/>
  <c r="HQ2485" i="20"/>
  <c r="HP1674" i="20"/>
  <c r="HL1674" i="20"/>
  <c r="HK1674" i="20"/>
  <c r="HQ1674" i="20"/>
  <c r="HM1674" i="20"/>
  <c r="HJ1674" i="20"/>
  <c r="HJ2854" i="20"/>
  <c r="HL2854" i="20"/>
  <c r="HK2854" i="20"/>
  <c r="HQ2854" i="20"/>
  <c r="HM2854" i="20"/>
  <c r="HP2854" i="20"/>
  <c r="HP2645" i="20"/>
  <c r="HQ2645" i="20"/>
  <c r="HK2645" i="20"/>
  <c r="HL2645" i="20"/>
  <c r="HJ2645" i="20"/>
  <c r="HM2645" i="20"/>
  <c r="HM3706" i="20"/>
  <c r="HK3706" i="20"/>
  <c r="HP3706" i="20"/>
  <c r="HL3706" i="20"/>
  <c r="HJ3706" i="20"/>
  <c r="HQ3706" i="20"/>
  <c r="HK1902" i="20"/>
  <c r="HQ1902" i="20"/>
  <c r="HL1902" i="20"/>
  <c r="HP1902" i="20"/>
  <c r="HJ1902" i="20"/>
  <c r="HM1902" i="20"/>
  <c r="HK1747" i="20"/>
  <c r="HQ1747" i="20"/>
  <c r="HJ1747" i="20"/>
  <c r="HP1747" i="20"/>
  <c r="HL1747" i="20"/>
  <c r="HM1747" i="20"/>
  <c r="HQ2054" i="20"/>
  <c r="HM2054" i="20"/>
  <c r="HL2054" i="20"/>
  <c r="HJ2054" i="20"/>
  <c r="HK2054" i="20"/>
  <c r="HP2054" i="20"/>
  <c r="HL1075" i="20"/>
  <c r="HQ1075" i="20"/>
  <c r="HP1075" i="20"/>
  <c r="HM1075" i="20"/>
  <c r="HJ1075" i="20"/>
  <c r="HK1075" i="20"/>
  <c r="HQ254" i="20"/>
  <c r="HP254" i="20"/>
  <c r="HJ254" i="20"/>
  <c r="HL254" i="20"/>
  <c r="HK254" i="20"/>
  <c r="HM254" i="20"/>
  <c r="HL1881" i="20"/>
  <c r="HM1881" i="20"/>
  <c r="HJ1881" i="20"/>
  <c r="HP1881" i="20"/>
  <c r="HQ1881" i="20"/>
  <c r="HK1881" i="20"/>
  <c r="HL3398" i="20"/>
  <c r="HQ3398" i="20"/>
  <c r="HK3398" i="20"/>
  <c r="HP3398" i="20"/>
  <c r="HM3398" i="20"/>
  <c r="HJ3398" i="20"/>
  <c r="HL1342" i="20"/>
  <c r="HP1342" i="20"/>
  <c r="HJ1342" i="20"/>
  <c r="HQ1342" i="20"/>
  <c r="HK1342" i="20"/>
  <c r="HM1342" i="20"/>
  <c r="HQ3279" i="20"/>
  <c r="HP3279" i="20"/>
  <c r="HK3279" i="20"/>
  <c r="HL3279" i="20"/>
  <c r="HJ3279" i="20"/>
  <c r="HM3279" i="20"/>
  <c r="HP1626" i="20"/>
  <c r="HK1626" i="20"/>
  <c r="HM1626" i="20"/>
  <c r="HJ1626" i="20"/>
  <c r="HQ1626" i="20"/>
  <c r="HL1626" i="20"/>
  <c r="HJ1899" i="20"/>
  <c r="HL1899" i="20"/>
  <c r="HM1899" i="20"/>
  <c r="HK1899" i="20"/>
  <c r="HP1899" i="20"/>
  <c r="HQ1899" i="20"/>
  <c r="HK433" i="20"/>
  <c r="HM433" i="20"/>
  <c r="HQ433" i="20"/>
  <c r="HJ433" i="20"/>
  <c r="HP433" i="20"/>
  <c r="HL433" i="20"/>
  <c r="HM720" i="20"/>
  <c r="HL720" i="20"/>
  <c r="HP720" i="20"/>
  <c r="HJ720" i="20"/>
  <c r="HK720" i="20"/>
  <c r="HQ720" i="20"/>
  <c r="HP1373" i="20"/>
  <c r="HL1373" i="20"/>
  <c r="HM1373" i="20"/>
  <c r="HK1373" i="20"/>
  <c r="HQ1373" i="20"/>
  <c r="HJ1373" i="20"/>
  <c r="HK758" i="20"/>
  <c r="HL758" i="20"/>
  <c r="HJ758" i="20"/>
  <c r="HM758" i="20"/>
  <c r="HP758" i="20"/>
  <c r="HQ758" i="20"/>
  <c r="HQ1833" i="20"/>
  <c r="HK1833" i="20"/>
  <c r="HM1833" i="20"/>
  <c r="HL1833" i="20"/>
  <c r="HJ1833" i="20"/>
  <c r="HP1833" i="20"/>
  <c r="HQ1081" i="20"/>
  <c r="HJ1081" i="20"/>
  <c r="HM1081" i="20"/>
  <c r="HL1081" i="20"/>
  <c r="HK1081" i="20"/>
  <c r="HP1081" i="20"/>
  <c r="HP704" i="20"/>
  <c r="HQ704" i="20"/>
  <c r="HM704" i="20"/>
  <c r="HK704" i="20"/>
  <c r="HL704" i="20"/>
  <c r="HJ704" i="20"/>
  <c r="HJ536" i="20"/>
  <c r="HQ536" i="20"/>
  <c r="HP536" i="20"/>
  <c r="HK536" i="20"/>
  <c r="HM536" i="20"/>
  <c r="HL536" i="20"/>
  <c r="HJ943" i="20"/>
  <c r="HL943" i="20"/>
  <c r="HK943" i="20"/>
  <c r="HQ943" i="20"/>
  <c r="HM943" i="20"/>
  <c r="HP943" i="20"/>
  <c r="HL1697" i="20"/>
  <c r="HK1697" i="20"/>
  <c r="HJ1697" i="20"/>
  <c r="HP1697" i="20"/>
  <c r="HM1697" i="20"/>
  <c r="HQ1697" i="20"/>
  <c r="HL1334" i="20"/>
  <c r="HM1334" i="20"/>
  <c r="HQ1334" i="20"/>
  <c r="HP1334" i="20"/>
  <c r="HK1334" i="20"/>
  <c r="HJ1334" i="20"/>
  <c r="HK2538" i="20"/>
  <c r="HJ2538" i="20"/>
  <c r="HM2538" i="20"/>
  <c r="HQ2538" i="20"/>
  <c r="HP2538" i="20"/>
  <c r="HL2538" i="20"/>
  <c r="HP937" i="20"/>
  <c r="HK937" i="20"/>
  <c r="HM937" i="20"/>
  <c r="HL937" i="20"/>
  <c r="HJ937" i="20"/>
  <c r="HQ937" i="20"/>
  <c r="HM3045" i="20"/>
  <c r="HK3045" i="20"/>
  <c r="HL3045" i="20"/>
  <c r="HP3045" i="20"/>
  <c r="HJ3045" i="20"/>
  <c r="HQ3045" i="20"/>
  <c r="HK724" i="20"/>
  <c r="HM724" i="20"/>
  <c r="HP724" i="20"/>
  <c r="HJ724" i="20"/>
  <c r="HQ724" i="20"/>
  <c r="HL724" i="20"/>
  <c r="HL407" i="20"/>
  <c r="HQ407" i="20"/>
  <c r="HM407" i="20"/>
  <c r="HK407" i="20"/>
  <c r="HJ407" i="20"/>
  <c r="HP407" i="20"/>
  <c r="HL3592" i="20"/>
  <c r="HK3592" i="20"/>
  <c r="HP3592" i="20"/>
  <c r="HM3592" i="20"/>
  <c r="HQ3592" i="20"/>
  <c r="HJ3592" i="20"/>
  <c r="HQ1032" i="20"/>
  <c r="HM1032" i="20"/>
  <c r="HL1032" i="20"/>
  <c r="HJ1032" i="20"/>
  <c r="HK1032" i="20"/>
  <c r="HP1032" i="20"/>
  <c r="HM3906" i="20"/>
  <c r="HP3906" i="20"/>
  <c r="HK3906" i="20"/>
  <c r="HL3906" i="20"/>
  <c r="HQ3906" i="20"/>
  <c r="HJ3906" i="20"/>
  <c r="HP3221" i="20"/>
  <c r="HL3221" i="20"/>
  <c r="HM3221" i="20"/>
  <c r="HQ3221" i="20"/>
  <c r="HJ3221" i="20"/>
  <c r="HK3221" i="20"/>
  <c r="HL1168" i="20"/>
  <c r="HQ1168" i="20"/>
  <c r="HM1168" i="20"/>
  <c r="HJ1168" i="20"/>
  <c r="HP1168" i="20"/>
  <c r="HK1168" i="20"/>
  <c r="HJ2084" i="20"/>
  <c r="HQ2084" i="20"/>
  <c r="HP2084" i="20"/>
  <c r="HM2084" i="20"/>
  <c r="HL2084" i="20"/>
  <c r="HK2084" i="20"/>
  <c r="HK1169" i="20"/>
  <c r="HQ1169" i="20"/>
  <c r="HJ1169" i="20"/>
  <c r="HL1169" i="20"/>
  <c r="HM1169" i="20"/>
  <c r="HP1169" i="20"/>
  <c r="HJ342" i="20"/>
  <c r="HP342" i="20"/>
  <c r="HL342" i="20"/>
  <c r="HK342" i="20"/>
  <c r="HQ342" i="20"/>
  <c r="HM342" i="20"/>
  <c r="HL3341" i="20"/>
  <c r="HK3341" i="20"/>
  <c r="HP3341" i="20"/>
  <c r="HQ3341" i="20"/>
  <c r="HM3341" i="20"/>
  <c r="HJ3341" i="20"/>
  <c r="HP2520" i="20"/>
  <c r="HL2520" i="20"/>
  <c r="HQ2520" i="20"/>
  <c r="HJ2520" i="20"/>
  <c r="HM2520" i="20"/>
  <c r="HK2520" i="20"/>
  <c r="HQ91" i="20"/>
  <c r="HK91" i="20"/>
  <c r="HJ91" i="20"/>
  <c r="HP91" i="20"/>
  <c r="HM91" i="20"/>
  <c r="HL91" i="20"/>
  <c r="HQ301" i="20"/>
  <c r="HJ301" i="20"/>
  <c r="HK301" i="20"/>
  <c r="HM301" i="20"/>
  <c r="HP301" i="20"/>
  <c r="HL301" i="20"/>
  <c r="HJ3622" i="20"/>
  <c r="HP3622" i="20"/>
  <c r="HM3622" i="20"/>
  <c r="HQ3622" i="20"/>
  <c r="HL3622" i="20"/>
  <c r="HK3622" i="20"/>
  <c r="HL658" i="20"/>
  <c r="HM658" i="20"/>
  <c r="HJ658" i="20"/>
  <c r="HQ658" i="20"/>
  <c r="HP658" i="20"/>
  <c r="HK658" i="20"/>
  <c r="HM323" i="20"/>
  <c r="HJ323" i="20"/>
  <c r="HK323" i="20"/>
  <c r="HP323" i="20"/>
  <c r="HL323" i="20"/>
  <c r="HQ323" i="20"/>
  <c r="HL3547" i="20"/>
  <c r="HP3547" i="20"/>
  <c r="HQ3547" i="20"/>
  <c r="HJ3547" i="20"/>
  <c r="HK3547" i="20"/>
  <c r="HM3547" i="20"/>
  <c r="HK3099" i="20"/>
  <c r="HP3099" i="20"/>
  <c r="HJ3099" i="20"/>
  <c r="HM3099" i="20"/>
  <c r="HL3099" i="20"/>
  <c r="HQ3099" i="20"/>
  <c r="HJ2569" i="20"/>
  <c r="HQ2569" i="20"/>
  <c r="HM2569" i="20"/>
  <c r="HL2569" i="20"/>
  <c r="HP2569" i="20"/>
  <c r="HK2569" i="20"/>
  <c r="HQ2880" i="20"/>
  <c r="HM2880" i="20"/>
  <c r="HK2880" i="20"/>
  <c r="HP2880" i="20"/>
  <c r="HJ2880" i="20"/>
  <c r="HL2880" i="20"/>
  <c r="HQ3374" i="20"/>
  <c r="HP3374" i="20"/>
  <c r="HM3374" i="20"/>
  <c r="HJ3374" i="20"/>
  <c r="HL3374" i="20"/>
  <c r="HK3374" i="20"/>
  <c r="HM307" i="20"/>
  <c r="HL307" i="20"/>
  <c r="HJ307" i="20"/>
  <c r="HK307" i="20"/>
  <c r="HQ307" i="20"/>
  <c r="HP307" i="20"/>
  <c r="HL2576" i="20"/>
  <c r="HK2576" i="20"/>
  <c r="HQ2576" i="20"/>
  <c r="HP2576" i="20"/>
  <c r="HJ2576" i="20"/>
  <c r="HM2576" i="20"/>
  <c r="HM2505" i="20"/>
  <c r="HL2505" i="20"/>
  <c r="HP2505" i="20"/>
  <c r="HK2505" i="20"/>
  <c r="HJ2505" i="20"/>
  <c r="HQ2505" i="20"/>
  <c r="HM830" i="20"/>
  <c r="HQ830" i="20"/>
  <c r="HL830" i="20"/>
  <c r="HJ830" i="20"/>
  <c r="HP830" i="20"/>
  <c r="HK830" i="20"/>
  <c r="HL2713" i="20"/>
  <c r="HJ2713" i="20"/>
  <c r="HK2713" i="20"/>
  <c r="HQ2713" i="20"/>
  <c r="HM2713" i="20"/>
  <c r="HP2713" i="20"/>
  <c r="HJ2715" i="20"/>
  <c r="HK2715" i="20"/>
  <c r="HP2715" i="20"/>
  <c r="HM2715" i="20"/>
  <c r="HQ2715" i="20"/>
  <c r="HL2715" i="20"/>
  <c r="HJ2818" i="20"/>
  <c r="HK2818" i="20"/>
  <c r="HL2818" i="20"/>
  <c r="HP2818" i="20"/>
  <c r="HQ2818" i="20"/>
  <c r="HM2818" i="20"/>
  <c r="HK3407" i="20"/>
  <c r="HP3407" i="20"/>
  <c r="HJ3407" i="20"/>
  <c r="HL3407" i="20"/>
  <c r="HM3407" i="20"/>
  <c r="HQ3407" i="20"/>
  <c r="HL3701" i="20"/>
  <c r="HM3701" i="20"/>
  <c r="HQ3701" i="20"/>
  <c r="HP3701" i="20"/>
  <c r="HK3701" i="20"/>
  <c r="HJ3701" i="20"/>
  <c r="HP432" i="20"/>
  <c r="HQ432" i="20"/>
  <c r="HJ432" i="20"/>
  <c r="HK432" i="20"/>
  <c r="HL432" i="20"/>
  <c r="HM432" i="20"/>
  <c r="HQ395" i="20"/>
  <c r="HP395" i="20"/>
  <c r="HM395" i="20"/>
  <c r="HK395" i="20"/>
  <c r="HL395" i="20"/>
  <c r="HJ395" i="20"/>
  <c r="HP2062" i="20"/>
  <c r="HL2062" i="20"/>
  <c r="HJ2062" i="20"/>
  <c r="HM2062" i="20"/>
  <c r="HK2062" i="20"/>
  <c r="HQ2062" i="20"/>
  <c r="HL146" i="20"/>
  <c r="HQ146" i="20"/>
  <c r="HM146" i="20"/>
  <c r="HK146" i="20"/>
  <c r="HJ146" i="20"/>
  <c r="HP146" i="20"/>
  <c r="HK3472" i="20"/>
  <c r="HM3472" i="20"/>
  <c r="HP3472" i="20"/>
  <c r="HJ3472" i="20"/>
  <c r="HQ3472" i="20"/>
  <c r="HL3472" i="20"/>
  <c r="HP329" i="20"/>
  <c r="HJ329" i="20"/>
  <c r="HQ329" i="20"/>
  <c r="HL329" i="20"/>
  <c r="HM329" i="20"/>
  <c r="HK329" i="20"/>
  <c r="HP3930" i="20"/>
  <c r="HK3930" i="20"/>
  <c r="HJ3930" i="20"/>
  <c r="HL3930" i="20"/>
  <c r="HM3930" i="20"/>
  <c r="HQ3930" i="20"/>
  <c r="HJ3411" i="20"/>
  <c r="HQ3411" i="20"/>
  <c r="HL3411" i="20"/>
  <c r="HK3411" i="20"/>
  <c r="HM3411" i="20"/>
  <c r="HP3411" i="20"/>
  <c r="HM858" i="20"/>
  <c r="HQ858" i="20"/>
  <c r="HK858" i="20"/>
  <c r="HL858" i="20"/>
  <c r="HJ858" i="20"/>
  <c r="HP858" i="20"/>
  <c r="HK1930" i="20"/>
  <c r="HM1930" i="20"/>
  <c r="HL1930" i="20"/>
  <c r="HQ1930" i="20"/>
  <c r="HP1930" i="20"/>
  <c r="HJ1930" i="20"/>
  <c r="HQ3051" i="20"/>
  <c r="HK3051" i="20"/>
  <c r="HJ3051" i="20"/>
  <c r="HP3051" i="20"/>
  <c r="HL3051" i="20"/>
  <c r="HM3051" i="20"/>
  <c r="HP1900" i="20"/>
  <c r="HL1900" i="20"/>
  <c r="HJ1900" i="20"/>
  <c r="HM1900" i="20"/>
  <c r="HK1900" i="20"/>
  <c r="HQ1900" i="20"/>
  <c r="HL3976" i="20"/>
  <c r="HK3976" i="20"/>
  <c r="HP3976" i="20"/>
  <c r="HM3976" i="20"/>
  <c r="HQ3976" i="20"/>
  <c r="HJ3976" i="20"/>
  <c r="HK2401" i="20"/>
  <c r="HM2401" i="20"/>
  <c r="HP2401" i="20"/>
  <c r="HJ2401" i="20"/>
  <c r="HQ2401" i="20"/>
  <c r="HL2401" i="20"/>
  <c r="HM621" i="20"/>
  <c r="HP621" i="20"/>
  <c r="HQ621" i="20"/>
  <c r="HK621" i="20"/>
  <c r="HJ621" i="20"/>
  <c r="HL621" i="20"/>
  <c r="HL1395" i="20"/>
  <c r="HQ1395" i="20"/>
  <c r="HJ1395" i="20"/>
  <c r="HP1395" i="20"/>
  <c r="HM1395" i="20"/>
  <c r="HK1395" i="20"/>
  <c r="HP3132" i="20"/>
  <c r="HK3132" i="20"/>
  <c r="HM3132" i="20"/>
  <c r="HQ3132" i="20"/>
  <c r="HL3132" i="20"/>
  <c r="HJ3132" i="20"/>
  <c r="HP760" i="20"/>
  <c r="HQ760" i="20"/>
  <c r="HJ760" i="20"/>
  <c r="HK760" i="20"/>
  <c r="HM760" i="20"/>
  <c r="HL760" i="20"/>
  <c r="HQ2978" i="20"/>
  <c r="HM2978" i="20"/>
  <c r="HL2978" i="20"/>
  <c r="HK2978" i="20"/>
  <c r="HJ2978" i="20"/>
  <c r="HP2978" i="20"/>
  <c r="HJ341" i="20"/>
  <c r="HM341" i="20"/>
  <c r="HQ341" i="20"/>
  <c r="HK341" i="20"/>
  <c r="HL341" i="20"/>
  <c r="HP341" i="20"/>
  <c r="HP3613" i="20"/>
  <c r="HQ3613" i="20"/>
  <c r="HM3613" i="20"/>
  <c r="HL3613" i="20"/>
  <c r="HJ3613" i="20"/>
  <c r="HK3613" i="20"/>
  <c r="HP261" i="20"/>
  <c r="HM261" i="20"/>
  <c r="HJ261" i="20"/>
  <c r="HK261" i="20"/>
  <c r="HL261" i="20"/>
  <c r="HQ261" i="20"/>
  <c r="HM2050" i="20"/>
  <c r="HJ2050" i="20"/>
  <c r="HL2050" i="20"/>
  <c r="HK2050" i="20"/>
  <c r="HQ2050" i="20"/>
  <c r="HP2050" i="20"/>
  <c r="HJ1138" i="20"/>
  <c r="HP1138" i="20"/>
  <c r="HM1138" i="20"/>
  <c r="HQ1138" i="20"/>
  <c r="HL1138" i="20"/>
  <c r="HK1138" i="20"/>
  <c r="HK794" i="20"/>
  <c r="HQ794" i="20"/>
  <c r="HM794" i="20"/>
  <c r="HJ794" i="20"/>
  <c r="HP794" i="20"/>
  <c r="HL794" i="20"/>
  <c r="HM3777" i="20"/>
  <c r="HJ3777" i="20"/>
  <c r="HQ3777" i="20"/>
  <c r="HK3777" i="20"/>
  <c r="HL3777" i="20"/>
  <c r="HP3777" i="20"/>
  <c r="HJ3970" i="20"/>
  <c r="HK3970" i="20"/>
  <c r="HP3970" i="20"/>
  <c r="HM3970" i="20"/>
  <c r="HQ3970" i="20"/>
  <c r="HL3970" i="20"/>
  <c r="HL2989" i="20"/>
  <c r="HK2989" i="20"/>
  <c r="HQ2989" i="20"/>
  <c r="HJ2989" i="20"/>
  <c r="HM2989" i="20"/>
  <c r="HP2989" i="20"/>
  <c r="HM1655" i="20"/>
  <c r="HJ1655" i="20"/>
  <c r="HL1655" i="20"/>
  <c r="HP1655" i="20"/>
  <c r="HK1655" i="20"/>
  <c r="HQ1655" i="20"/>
  <c r="HM896" i="20"/>
  <c r="HK896" i="20"/>
  <c r="HJ896" i="20"/>
  <c r="HQ896" i="20"/>
  <c r="HL896" i="20"/>
  <c r="HP896" i="20"/>
  <c r="HL471" i="20"/>
  <c r="HK471" i="20"/>
  <c r="HM471" i="20"/>
  <c r="HQ471" i="20"/>
  <c r="HJ471" i="20"/>
  <c r="HP471" i="20"/>
  <c r="HP2349" i="20"/>
  <c r="HM2349" i="20"/>
  <c r="HQ2349" i="20"/>
  <c r="HK2349" i="20"/>
  <c r="HJ2349" i="20"/>
  <c r="HL2349" i="20"/>
  <c r="HK1156" i="20"/>
  <c r="HM1156" i="20"/>
  <c r="HQ1156" i="20"/>
  <c r="HL1156" i="20"/>
  <c r="HP1156" i="20"/>
  <c r="HJ1156" i="20"/>
  <c r="HQ892" i="20"/>
  <c r="HJ892" i="20"/>
  <c r="HL892" i="20"/>
  <c r="HP892" i="20"/>
  <c r="HK892" i="20"/>
  <c r="HM892" i="20"/>
  <c r="HQ486" i="20"/>
  <c r="HK486" i="20"/>
  <c r="HP486" i="20"/>
  <c r="HM486" i="20"/>
  <c r="HJ486" i="20"/>
  <c r="HL486" i="20"/>
  <c r="HK2524" i="20"/>
  <c r="HM2524" i="20"/>
  <c r="HQ2524" i="20"/>
  <c r="HP2524" i="20"/>
  <c r="HJ2524" i="20"/>
  <c r="HL2524" i="20"/>
  <c r="HM3308" i="20"/>
  <c r="HP3308" i="20"/>
  <c r="HJ3308" i="20"/>
  <c r="HQ3308" i="20"/>
  <c r="HK3308" i="20"/>
  <c r="HL3308" i="20"/>
  <c r="HP3748" i="20"/>
  <c r="HK3748" i="20"/>
  <c r="HL3748" i="20"/>
  <c r="HJ3748" i="20"/>
  <c r="HM3748" i="20"/>
  <c r="HQ3748" i="20"/>
  <c r="HL2795" i="20"/>
  <c r="HK2795" i="20"/>
  <c r="HQ2795" i="20"/>
  <c r="HM2795" i="20"/>
  <c r="HJ2795" i="20"/>
  <c r="HP2795" i="20"/>
  <c r="HM497" i="20"/>
  <c r="HJ497" i="20"/>
  <c r="HP497" i="20"/>
  <c r="HL497" i="20"/>
  <c r="HQ497" i="20"/>
  <c r="HK497" i="20"/>
  <c r="HP3440" i="20"/>
  <c r="HK3440" i="20"/>
  <c r="HJ3440" i="20"/>
  <c r="HM3440" i="20"/>
  <c r="HQ3440" i="20"/>
  <c r="HL3440" i="20"/>
  <c r="HK424" i="20"/>
  <c r="HL424" i="20"/>
  <c r="HQ424" i="20"/>
  <c r="HM424" i="20"/>
  <c r="HJ424" i="20"/>
  <c r="HP424" i="20"/>
  <c r="HQ934" i="20"/>
  <c r="HJ934" i="20"/>
  <c r="HM934" i="20"/>
  <c r="HK934" i="20"/>
  <c r="HL934" i="20"/>
  <c r="HP934" i="20"/>
  <c r="HP2679" i="20"/>
  <c r="HL2679" i="20"/>
  <c r="HM2679" i="20"/>
  <c r="HJ2679" i="20"/>
  <c r="HK2679" i="20"/>
  <c r="HQ2679" i="20"/>
  <c r="HJ818" i="20"/>
  <c r="HM818" i="20"/>
  <c r="HL818" i="20"/>
  <c r="HQ818" i="20"/>
  <c r="HK818" i="20"/>
  <c r="HP818" i="20"/>
  <c r="HQ3826" i="20"/>
  <c r="HP3826" i="20"/>
  <c r="HL3826" i="20"/>
  <c r="HK3826" i="20"/>
  <c r="HJ3826" i="20"/>
  <c r="HM3826" i="20"/>
  <c r="HQ3981" i="20"/>
  <c r="HJ3981" i="20"/>
  <c r="HM3981" i="20"/>
  <c r="HK3981" i="20"/>
  <c r="HP3981" i="20"/>
  <c r="HL3981" i="20"/>
  <c r="HJ3298" i="20"/>
  <c r="HP3298" i="20"/>
  <c r="HL3298" i="20"/>
  <c r="HM3298" i="20"/>
  <c r="HK3298" i="20"/>
  <c r="HQ3298" i="20"/>
  <c r="HJ1540" i="20"/>
  <c r="HK1540" i="20"/>
  <c r="HQ1540" i="20"/>
  <c r="HP1540" i="20"/>
  <c r="HL1540" i="20"/>
  <c r="HM1540" i="20"/>
  <c r="HJ1953" i="20"/>
  <c r="HQ1953" i="20"/>
  <c r="HK1953" i="20"/>
  <c r="HP1953" i="20"/>
  <c r="HL1953" i="20"/>
  <c r="HM1953" i="20"/>
  <c r="HM284" i="20"/>
  <c r="HL284" i="20"/>
  <c r="HK284" i="20"/>
  <c r="HP284" i="20"/>
  <c r="HQ284" i="20"/>
  <c r="HJ284" i="20"/>
  <c r="HK2922" i="20"/>
  <c r="HM2922" i="20"/>
  <c r="HJ2922" i="20"/>
  <c r="HP2922" i="20"/>
  <c r="HQ2922" i="20"/>
  <c r="HL2922" i="20"/>
  <c r="HK3919" i="20"/>
  <c r="HJ3919" i="20"/>
  <c r="HM3919" i="20"/>
  <c r="HL3919" i="20"/>
  <c r="HP3919" i="20"/>
  <c r="HQ3919" i="20"/>
  <c r="HP1417" i="20"/>
  <c r="HJ1417" i="20"/>
  <c r="HQ1417" i="20"/>
  <c r="HK1417" i="20"/>
  <c r="HL1417" i="20"/>
  <c r="HM1417" i="20"/>
  <c r="HP524" i="20"/>
  <c r="HL524" i="20"/>
  <c r="HQ524" i="20"/>
  <c r="HK524" i="20"/>
  <c r="HJ524" i="20"/>
  <c r="HM524" i="20"/>
  <c r="HK1522" i="20"/>
  <c r="HQ1522" i="20"/>
  <c r="HP1522" i="20"/>
  <c r="HM1522" i="20"/>
  <c r="HL1522" i="20"/>
  <c r="HJ1522" i="20"/>
  <c r="HM1878" i="20"/>
  <c r="HQ1878" i="20"/>
  <c r="HP1878" i="20"/>
  <c r="HJ1878" i="20"/>
  <c r="HL1878" i="20"/>
  <c r="HK1878" i="20"/>
  <c r="HL1478" i="20"/>
  <c r="HP1478" i="20"/>
  <c r="HQ1478" i="20"/>
  <c r="HK1478" i="20"/>
  <c r="HM1478" i="20"/>
  <c r="HJ1478" i="20"/>
  <c r="HJ457" i="20"/>
  <c r="HP457" i="20"/>
  <c r="HL457" i="20"/>
  <c r="HQ457" i="20"/>
  <c r="HM457" i="20"/>
  <c r="HK457" i="20"/>
  <c r="HQ3968" i="20"/>
  <c r="HK3968" i="20"/>
  <c r="HJ3968" i="20"/>
  <c r="HP3968" i="20"/>
  <c r="HM3968" i="20"/>
  <c r="HL3968" i="20"/>
  <c r="HJ855" i="20"/>
  <c r="HL855" i="20"/>
  <c r="HQ855" i="20"/>
  <c r="HK855" i="20"/>
  <c r="HP855" i="20"/>
  <c r="HM855" i="20"/>
  <c r="HP2454" i="20"/>
  <c r="HQ2454" i="20"/>
  <c r="HM2454" i="20"/>
  <c r="HL2454" i="20"/>
  <c r="HK2454" i="20"/>
  <c r="HJ2454" i="20"/>
  <c r="HQ3971" i="20"/>
  <c r="HL3971" i="20"/>
  <c r="HM3971" i="20"/>
  <c r="HK3971" i="20"/>
  <c r="HJ3971" i="20"/>
  <c r="HP3971" i="20"/>
  <c r="HJ333" i="20"/>
  <c r="HL333" i="20"/>
  <c r="HM333" i="20"/>
  <c r="HQ333" i="20"/>
  <c r="HP333" i="20"/>
  <c r="HK333" i="20"/>
  <c r="HK3462" i="20"/>
  <c r="HL3462" i="20"/>
  <c r="HQ3462" i="20"/>
  <c r="HP3462" i="20"/>
  <c r="HM3462" i="20"/>
  <c r="HJ3462" i="20"/>
  <c r="HK636" i="20"/>
  <c r="HP636" i="20"/>
  <c r="HQ636" i="20"/>
  <c r="HM636" i="20"/>
  <c r="HJ636" i="20"/>
  <c r="HL636" i="20"/>
  <c r="HP1389" i="20"/>
  <c r="HJ1389" i="20"/>
  <c r="HM1389" i="20"/>
  <c r="HL1389" i="20"/>
  <c r="HQ1389" i="20"/>
  <c r="HK1389" i="20"/>
  <c r="HP2428" i="20"/>
  <c r="HL2428" i="20"/>
  <c r="HM2428" i="20"/>
  <c r="HK2428" i="20"/>
  <c r="HJ2428" i="20"/>
  <c r="HQ2428" i="20"/>
  <c r="HQ715" i="20"/>
  <c r="HL715" i="20"/>
  <c r="HJ715" i="20"/>
  <c r="HP715" i="20"/>
  <c r="HM715" i="20"/>
  <c r="HK715" i="20"/>
  <c r="HJ3073" i="20"/>
  <c r="HQ3073" i="20"/>
  <c r="HM3073" i="20"/>
  <c r="HP3073" i="20"/>
  <c r="HL3073" i="20"/>
  <c r="HK3073" i="20"/>
  <c r="HL820" i="20"/>
  <c r="HP820" i="20"/>
  <c r="HM820" i="20"/>
  <c r="HJ820" i="20"/>
  <c r="HK820" i="20"/>
  <c r="HQ820" i="20"/>
  <c r="HJ3606" i="20"/>
  <c r="HM3606" i="20"/>
  <c r="HK3606" i="20"/>
  <c r="HL3606" i="20"/>
  <c r="HQ3606" i="20"/>
  <c r="HP3606" i="20"/>
  <c r="HM3820" i="20"/>
  <c r="HK3820" i="20"/>
  <c r="HP3820" i="20"/>
  <c r="HJ3820" i="20"/>
  <c r="HQ3820" i="20"/>
  <c r="HL3820" i="20"/>
  <c r="HL49" i="20"/>
  <c r="HP49" i="20"/>
  <c r="HM49" i="20"/>
  <c r="HJ49" i="20"/>
  <c r="HQ49" i="20"/>
  <c r="HK49" i="20"/>
  <c r="HP3961" i="20"/>
  <c r="HJ3961" i="20"/>
  <c r="HM3961" i="20"/>
  <c r="HQ3961" i="20"/>
  <c r="HL3961" i="20"/>
  <c r="HK3961" i="20"/>
  <c r="HP2391" i="20"/>
  <c r="HM2391" i="20"/>
  <c r="HQ2391" i="20"/>
  <c r="HJ2391" i="20"/>
  <c r="HK2391" i="20"/>
  <c r="HL2391" i="20"/>
  <c r="HQ1197" i="20"/>
  <c r="HM1197" i="20"/>
  <c r="HJ1197" i="20"/>
  <c r="HP1197" i="20"/>
  <c r="HL1197" i="20"/>
  <c r="HK1197" i="20"/>
  <c r="HK3226" i="20"/>
  <c r="HL3226" i="20"/>
  <c r="HP3226" i="20"/>
  <c r="HQ3226" i="20"/>
  <c r="HM3226" i="20"/>
  <c r="HJ3226" i="20"/>
  <c r="HL710" i="20"/>
  <c r="HQ710" i="20"/>
  <c r="HJ710" i="20"/>
  <c r="HM710" i="20"/>
  <c r="HP710" i="20"/>
  <c r="HK710" i="20"/>
  <c r="HJ3177" i="20"/>
  <c r="HK3177" i="20"/>
  <c r="HP3177" i="20"/>
  <c r="HM3177" i="20"/>
  <c r="HL3177" i="20"/>
  <c r="HQ3177" i="20"/>
  <c r="HK3008" i="20"/>
  <c r="HJ3008" i="20"/>
  <c r="HP3008" i="20"/>
  <c r="HL3008" i="20"/>
  <c r="HM3008" i="20"/>
  <c r="HQ3008" i="20"/>
  <c r="HJ3756" i="20"/>
  <c r="HL3756" i="20"/>
  <c r="HP3756" i="20"/>
  <c r="HK3756" i="20"/>
  <c r="HQ3756" i="20"/>
  <c r="HM3756" i="20"/>
  <c r="HL870" i="20"/>
  <c r="HQ870" i="20"/>
  <c r="HJ870" i="20"/>
  <c r="HK870" i="20"/>
  <c r="HM870" i="20"/>
  <c r="HP870" i="20"/>
  <c r="HP3603" i="20"/>
  <c r="HJ3603" i="20"/>
  <c r="HM3603" i="20"/>
  <c r="HQ3603" i="20"/>
  <c r="HK3603" i="20"/>
  <c r="HL3603" i="20"/>
  <c r="HQ966" i="20"/>
  <c r="HJ966" i="20"/>
  <c r="HK966" i="20"/>
  <c r="HP966" i="20"/>
  <c r="HL966" i="20"/>
  <c r="HM966" i="20"/>
  <c r="HM2832" i="20"/>
  <c r="HK2832" i="20"/>
  <c r="HP2832" i="20"/>
  <c r="HJ2832" i="20"/>
  <c r="HQ2832" i="20"/>
  <c r="HL2832" i="20"/>
  <c r="HJ607" i="20"/>
  <c r="HM607" i="20"/>
  <c r="HP607" i="20"/>
  <c r="HK607" i="20"/>
  <c r="HL607" i="20"/>
  <c r="HQ607" i="20"/>
  <c r="HL1570" i="20"/>
  <c r="HQ1570" i="20"/>
  <c r="HK1570" i="20"/>
  <c r="HJ1570" i="20"/>
  <c r="HM1570" i="20"/>
  <c r="HP1570" i="20"/>
  <c r="HM295" i="20"/>
  <c r="HQ295" i="20"/>
  <c r="HL295" i="20"/>
  <c r="HK295" i="20"/>
  <c r="HP295" i="20"/>
  <c r="HJ295" i="20"/>
  <c r="HK1578" i="20"/>
  <c r="HM1578" i="20"/>
  <c r="HL1578" i="20"/>
  <c r="HP1578" i="20"/>
  <c r="HQ1578" i="20"/>
  <c r="HJ1578" i="20"/>
  <c r="HJ472" i="20"/>
  <c r="HK472" i="20"/>
  <c r="HQ472" i="20"/>
  <c r="HL472" i="20"/>
  <c r="HP472" i="20"/>
  <c r="HM472" i="20"/>
  <c r="HP3443" i="20"/>
  <c r="HQ3443" i="20"/>
  <c r="HM3443" i="20"/>
  <c r="HL3443" i="20"/>
  <c r="HJ3443" i="20"/>
  <c r="HK3443" i="20"/>
  <c r="HQ931" i="20"/>
  <c r="HJ931" i="20"/>
  <c r="HP931" i="20"/>
  <c r="HL931" i="20"/>
  <c r="HK931" i="20"/>
  <c r="HM931" i="20"/>
  <c r="HP622" i="20"/>
  <c r="HJ622" i="20"/>
  <c r="HQ622" i="20"/>
  <c r="HL622" i="20"/>
  <c r="HK622" i="20"/>
  <c r="HM622" i="20"/>
  <c r="HM909" i="20"/>
  <c r="HJ909" i="20"/>
  <c r="HQ909" i="20"/>
  <c r="HL909" i="20"/>
  <c r="HP909" i="20"/>
  <c r="HK909" i="20"/>
  <c r="HJ3173" i="20"/>
  <c r="HP3173" i="20"/>
  <c r="HL3173" i="20"/>
  <c r="HM3173" i="20"/>
  <c r="HK3173" i="20"/>
  <c r="HQ3173" i="20"/>
  <c r="HL1715" i="20"/>
  <c r="HK1715" i="20"/>
  <c r="HJ1715" i="20"/>
  <c r="HP1715" i="20"/>
  <c r="HQ1715" i="20"/>
  <c r="HM1715" i="20"/>
  <c r="HK1937" i="20"/>
  <c r="HJ1937" i="20"/>
  <c r="HQ1937" i="20"/>
  <c r="HP1937" i="20"/>
  <c r="HM1937" i="20"/>
  <c r="HL1937" i="20"/>
  <c r="HK1427" i="20"/>
  <c r="HQ1427" i="20"/>
  <c r="HL1427" i="20"/>
  <c r="HM1427" i="20"/>
  <c r="HJ1427" i="20"/>
  <c r="HP1427" i="20"/>
  <c r="HK1906" i="20"/>
  <c r="HJ1906" i="20"/>
  <c r="HM1906" i="20"/>
  <c r="HP1906" i="20"/>
  <c r="HQ1906" i="20"/>
  <c r="HL1906" i="20"/>
  <c r="HJ2171" i="20"/>
  <c r="HL2171" i="20"/>
  <c r="HM2171" i="20"/>
  <c r="HQ2171" i="20"/>
  <c r="HP2171" i="20"/>
  <c r="HK2171" i="20"/>
  <c r="HL3740" i="20"/>
  <c r="HK3740" i="20"/>
  <c r="HJ3740" i="20"/>
  <c r="HQ3740" i="20"/>
  <c r="HP3740" i="20"/>
  <c r="HM3740" i="20"/>
  <c r="HQ1646" i="20"/>
  <c r="HM1646" i="20"/>
  <c r="HL1646" i="20"/>
  <c r="HJ1646" i="20"/>
  <c r="HK1646" i="20"/>
  <c r="HP1646" i="20"/>
  <c r="HL2792" i="20"/>
  <c r="HP2792" i="20"/>
  <c r="HJ2792" i="20"/>
  <c r="HK2792" i="20"/>
  <c r="HM2792" i="20"/>
  <c r="HQ2792" i="20"/>
  <c r="HQ2" i="20"/>
  <c r="HL2" i="20"/>
  <c r="HP2" i="20"/>
  <c r="HK2" i="20"/>
  <c r="HM2" i="20"/>
  <c r="HJ2" i="20"/>
  <c r="HJ1737" i="20"/>
  <c r="HL1737" i="20"/>
  <c r="HM1737" i="20"/>
  <c r="HQ1737" i="20"/>
  <c r="HK1737" i="20"/>
  <c r="HP1737" i="20"/>
  <c r="HP1005" i="20"/>
  <c r="HL1005" i="20"/>
  <c r="HQ1005" i="20"/>
  <c r="HJ1005" i="20"/>
  <c r="HK1005" i="20"/>
  <c r="HM1005" i="20"/>
  <c r="HJ3387" i="20"/>
  <c r="HP3387" i="20"/>
  <c r="HM3387" i="20"/>
  <c r="HK3387" i="20"/>
  <c r="HL3387" i="20"/>
  <c r="HQ3387" i="20"/>
  <c r="HP1759" i="20"/>
  <c r="HM1759" i="20"/>
  <c r="HQ1759" i="20"/>
  <c r="HL1759" i="20"/>
  <c r="HJ1759" i="20"/>
  <c r="HK1759" i="20"/>
  <c r="HL3378" i="20"/>
  <c r="HJ3378" i="20"/>
  <c r="HM3378" i="20"/>
  <c r="HK3378" i="20"/>
  <c r="HP3378" i="20"/>
  <c r="HQ3378" i="20"/>
  <c r="HP484" i="20"/>
  <c r="HQ484" i="20"/>
  <c r="HJ484" i="20"/>
  <c r="HK484" i="20"/>
  <c r="HL484" i="20"/>
  <c r="HM484" i="20"/>
  <c r="HK2820" i="20"/>
  <c r="HJ2820" i="20"/>
  <c r="HM2820" i="20"/>
  <c r="HQ2820" i="20"/>
  <c r="HL2820" i="20"/>
  <c r="HP2820" i="20"/>
  <c r="HQ2094" i="20"/>
  <c r="HL2094" i="20"/>
  <c r="HK2094" i="20"/>
  <c r="HJ2094" i="20"/>
  <c r="HM2094" i="20"/>
  <c r="HP2094" i="20"/>
  <c r="HQ2332" i="20"/>
  <c r="HM2332" i="20"/>
  <c r="HJ2332" i="20"/>
  <c r="HP2332" i="20"/>
  <c r="HL2332" i="20"/>
  <c r="HK2332" i="20"/>
  <c r="HP1247" i="20"/>
  <c r="HL1247" i="20"/>
  <c r="HQ1247" i="20"/>
  <c r="HJ1247" i="20"/>
  <c r="HK1247" i="20"/>
  <c r="HM1247" i="20"/>
  <c r="HK941" i="20"/>
  <c r="HP941" i="20"/>
  <c r="HQ941" i="20"/>
  <c r="HM941" i="20"/>
  <c r="HL941" i="20"/>
  <c r="HJ941" i="20"/>
  <c r="HJ2470" i="20"/>
  <c r="HQ2470" i="20"/>
  <c r="HM2470" i="20"/>
  <c r="HP2470" i="20"/>
  <c r="HK2470" i="20"/>
  <c r="HL2470" i="20"/>
  <c r="HL2917" i="20"/>
  <c r="HK2917" i="20"/>
  <c r="HQ2917" i="20"/>
  <c r="HP2917" i="20"/>
  <c r="HM2917" i="20"/>
  <c r="HJ2917" i="20"/>
  <c r="HK29" i="20"/>
  <c r="HL29" i="20"/>
  <c r="HM29" i="20"/>
  <c r="HJ29" i="20"/>
  <c r="HQ29" i="20"/>
  <c r="HP29" i="20"/>
  <c r="HK2992" i="20"/>
  <c r="HJ2992" i="20"/>
  <c r="HM2992" i="20"/>
  <c r="HL2992" i="20"/>
  <c r="HP2992" i="20"/>
  <c r="HQ2992" i="20"/>
  <c r="HK859" i="20"/>
  <c r="HL859" i="20"/>
  <c r="HM859" i="20"/>
  <c r="HQ859" i="20"/>
  <c r="HJ859" i="20"/>
  <c r="HP859" i="20"/>
  <c r="HP3576" i="20"/>
  <c r="HQ3576" i="20"/>
  <c r="HM3576" i="20"/>
  <c r="HK3576" i="20"/>
  <c r="HJ3576" i="20"/>
  <c r="HL3576" i="20"/>
  <c r="HM487" i="20"/>
  <c r="HQ487" i="20"/>
  <c r="HL487" i="20"/>
  <c r="HJ487" i="20"/>
  <c r="HK487" i="20"/>
  <c r="HP487" i="20"/>
  <c r="HL2783" i="20"/>
  <c r="HJ2783" i="20"/>
  <c r="HQ2783" i="20"/>
  <c r="HP2783" i="20"/>
  <c r="HM2783" i="20"/>
  <c r="HK2783" i="20"/>
  <c r="HJ3306" i="20"/>
  <c r="HM3306" i="20"/>
  <c r="HP3306" i="20"/>
  <c r="HQ3306" i="20"/>
  <c r="HL3306" i="20"/>
  <c r="HK3306" i="20"/>
  <c r="HL925" i="20"/>
  <c r="HJ925" i="20"/>
  <c r="HK925" i="20"/>
  <c r="HQ925" i="20"/>
  <c r="HP925" i="20"/>
  <c r="HM925" i="20"/>
  <c r="HK807" i="20"/>
  <c r="HM807" i="20"/>
  <c r="HP807" i="20"/>
  <c r="HQ807" i="20"/>
  <c r="HL807" i="20"/>
  <c r="HJ807" i="20"/>
  <c r="HK1673" i="20"/>
  <c r="HP1673" i="20"/>
  <c r="HL1673" i="20"/>
  <c r="HJ1673" i="20"/>
  <c r="HM1673" i="20"/>
  <c r="HQ1673" i="20"/>
  <c r="HP2526" i="20"/>
  <c r="HQ2526" i="20"/>
  <c r="HL2526" i="20"/>
  <c r="HM2526" i="20"/>
  <c r="HK2526" i="20"/>
  <c r="HJ2526" i="20"/>
  <c r="HL2388" i="20"/>
  <c r="HJ2388" i="20"/>
  <c r="HK2388" i="20"/>
  <c r="HQ2388" i="20"/>
  <c r="HM2388" i="20"/>
  <c r="HP2388" i="20"/>
  <c r="HK3667" i="20"/>
  <c r="HP3667" i="20"/>
  <c r="HQ3667" i="20"/>
  <c r="HJ3667" i="20"/>
  <c r="HM3667" i="20"/>
  <c r="HL3667" i="20"/>
  <c r="HL2637" i="20"/>
  <c r="HK2637" i="20"/>
  <c r="HM2637" i="20"/>
  <c r="HJ2637" i="20"/>
  <c r="HP2637" i="20"/>
  <c r="HQ2637" i="20"/>
  <c r="HJ3825" i="20"/>
  <c r="HL3825" i="20"/>
  <c r="HM3825" i="20"/>
  <c r="HQ3825" i="20"/>
  <c r="HK3825" i="20"/>
  <c r="HP3825" i="20"/>
  <c r="HM1091" i="20"/>
  <c r="HP1091" i="20"/>
  <c r="HK1091" i="20"/>
  <c r="HQ1091" i="20"/>
  <c r="HL1091" i="20"/>
  <c r="HJ1091" i="20"/>
  <c r="HL1780" i="20"/>
  <c r="HP1780" i="20"/>
  <c r="HJ1780" i="20"/>
  <c r="HM1780" i="20"/>
  <c r="HK1780" i="20"/>
  <c r="HQ1780" i="20"/>
  <c r="HQ1621" i="20"/>
  <c r="HL1621" i="20"/>
  <c r="HJ1621" i="20"/>
  <c r="HM1621" i="20"/>
  <c r="HP1621" i="20"/>
  <c r="HK1621" i="20"/>
  <c r="HQ3041" i="20"/>
  <c r="HP3041" i="20"/>
  <c r="HJ3041" i="20"/>
  <c r="HL3041" i="20"/>
  <c r="HK3041" i="20"/>
  <c r="HM3041" i="20"/>
  <c r="HJ2047" i="20"/>
  <c r="HM2047" i="20"/>
  <c r="HL2047" i="20"/>
  <c r="HP2047" i="20"/>
  <c r="HQ2047" i="20"/>
  <c r="HK2047" i="20"/>
  <c r="HP3096" i="20"/>
  <c r="HL3096" i="20"/>
  <c r="HQ3096" i="20"/>
  <c r="HK3096" i="20"/>
  <c r="HJ3096" i="20"/>
  <c r="HM3096" i="20"/>
  <c r="HQ3358" i="20"/>
  <c r="HK3358" i="20"/>
  <c r="HL3358" i="20"/>
  <c r="HJ3358" i="20"/>
  <c r="HP3358" i="20"/>
  <c r="HM3358" i="20"/>
  <c r="HL2893" i="20"/>
  <c r="HJ2893" i="20"/>
  <c r="HP2893" i="20"/>
  <c r="HQ2893" i="20"/>
  <c r="HK2893" i="20"/>
  <c r="HM2893" i="20"/>
  <c r="HJ932" i="20"/>
  <c r="HQ932" i="20"/>
  <c r="HL932" i="20"/>
  <c r="HK932" i="20"/>
  <c r="HM932" i="20"/>
  <c r="HP932" i="20"/>
  <c r="HM646" i="20"/>
  <c r="HJ646" i="20"/>
  <c r="HQ646" i="20"/>
  <c r="HP646" i="20"/>
  <c r="HL646" i="20"/>
  <c r="HK646" i="20"/>
  <c r="HP3448" i="20"/>
  <c r="HJ3448" i="20"/>
  <c r="HL3448" i="20"/>
  <c r="HK3448" i="20"/>
  <c r="HM3448" i="20"/>
  <c r="HQ3448" i="20"/>
  <c r="HL1402" i="20"/>
  <c r="HK1402" i="20"/>
  <c r="HP1402" i="20"/>
  <c r="HM1402" i="20"/>
  <c r="HQ1402" i="20"/>
  <c r="HJ1402" i="20"/>
  <c r="HQ3881" i="20"/>
  <c r="HL3881" i="20"/>
  <c r="HK3881" i="20"/>
  <c r="HJ3881" i="20"/>
  <c r="HM3881" i="20"/>
  <c r="HP3881" i="20"/>
  <c r="HP1658" i="20"/>
  <c r="HL1658" i="20"/>
  <c r="HJ1658" i="20"/>
  <c r="HK1658" i="20"/>
  <c r="HQ1658" i="20"/>
  <c r="HM1658" i="20"/>
  <c r="HJ2137" i="20"/>
  <c r="HK2137" i="20"/>
  <c r="HQ2137" i="20"/>
  <c r="HM2137" i="20"/>
  <c r="HP2137" i="20"/>
  <c r="HL2137" i="20"/>
  <c r="HK2605" i="20"/>
  <c r="HJ2605" i="20"/>
  <c r="HM2605" i="20"/>
  <c r="HQ2605" i="20"/>
  <c r="HP2605" i="20"/>
  <c r="HL2605" i="20"/>
  <c r="HP2424" i="20"/>
  <c r="HM2424" i="20"/>
  <c r="HJ2424" i="20"/>
  <c r="HK2424" i="20"/>
  <c r="HQ2424" i="20"/>
  <c r="HL2424" i="20"/>
  <c r="HM3097" i="20"/>
  <c r="HJ3097" i="20"/>
  <c r="HQ3097" i="20"/>
  <c r="HK3097" i="20"/>
  <c r="HL3097" i="20"/>
  <c r="HP3097" i="20"/>
  <c r="HP1827" i="20"/>
  <c r="HL1827" i="20"/>
  <c r="HM1827" i="20"/>
  <c r="HQ1827" i="20"/>
  <c r="HJ1827" i="20"/>
  <c r="HK1827" i="20"/>
  <c r="HQ3519" i="20"/>
  <c r="HJ3519" i="20"/>
  <c r="HM3519" i="20"/>
  <c r="HP3519" i="20"/>
  <c r="HL3519" i="20"/>
  <c r="HK3519" i="20"/>
  <c r="HQ2985" i="20"/>
  <c r="HL2985" i="20"/>
  <c r="HK2985" i="20"/>
  <c r="HJ2985" i="20"/>
  <c r="HM2985" i="20"/>
  <c r="HP2985" i="20"/>
  <c r="HK1119" i="20"/>
  <c r="HJ1119" i="20"/>
  <c r="HL1119" i="20"/>
  <c r="HQ1119" i="20"/>
  <c r="HP1119" i="20"/>
  <c r="HM1119" i="20"/>
  <c r="HM1531" i="20"/>
  <c r="HQ1531" i="20"/>
  <c r="HJ1531" i="20"/>
  <c r="HP1531" i="20"/>
  <c r="HL1531" i="20"/>
  <c r="HK1531" i="20"/>
  <c r="HK1452" i="20"/>
  <c r="HM1452" i="20"/>
  <c r="HP1452" i="20"/>
  <c r="HJ1452" i="20"/>
  <c r="HL1452" i="20"/>
  <c r="HQ1452" i="20"/>
  <c r="HQ3167" i="20"/>
  <c r="HP3167" i="20"/>
  <c r="HJ3167" i="20"/>
  <c r="HL3167" i="20"/>
  <c r="HK3167" i="20"/>
  <c r="HM3167" i="20"/>
  <c r="HQ2063" i="20"/>
  <c r="HP2063" i="20"/>
  <c r="HK2063" i="20"/>
  <c r="HM2063" i="20"/>
  <c r="HL2063" i="20"/>
  <c r="HJ2063" i="20"/>
  <c r="HP3642" i="20"/>
  <c r="HQ3642" i="20"/>
  <c r="HJ3642" i="20"/>
  <c r="HK3642" i="20"/>
  <c r="HM3642" i="20"/>
  <c r="HL3642" i="20"/>
  <c r="HK3643" i="20"/>
  <c r="HP3643" i="20"/>
  <c r="HL3643" i="20"/>
  <c r="HJ3643" i="20"/>
  <c r="HQ3643" i="20"/>
  <c r="HM3643" i="20"/>
  <c r="HK3360" i="20"/>
  <c r="HM3360" i="20"/>
  <c r="HL3360" i="20"/>
  <c r="HJ3360" i="20"/>
  <c r="HP3360" i="20"/>
  <c r="HQ3360" i="20"/>
  <c r="HQ188" i="20"/>
  <c r="HK188" i="20"/>
  <c r="HL188" i="20"/>
  <c r="HP188" i="20"/>
  <c r="HJ188" i="20"/>
  <c r="HM188" i="20"/>
  <c r="HP3905" i="20"/>
  <c r="HQ3905" i="20"/>
  <c r="HK3905" i="20"/>
  <c r="HJ3905" i="20"/>
  <c r="HM3905" i="20"/>
  <c r="HL3905" i="20"/>
  <c r="HK2444" i="20"/>
  <c r="HP2444" i="20"/>
  <c r="HQ2444" i="20"/>
  <c r="HM2444" i="20"/>
  <c r="HJ2444" i="20"/>
  <c r="HL2444" i="20"/>
  <c r="HQ1466" i="20"/>
  <c r="HK1466" i="20"/>
  <c r="HJ1466" i="20"/>
  <c r="HM1466" i="20"/>
  <c r="HP1466" i="20"/>
  <c r="HL1466" i="20"/>
  <c r="HQ3798" i="20"/>
  <c r="HL3798" i="20"/>
  <c r="HJ3798" i="20"/>
  <c r="HM3798" i="20"/>
  <c r="HK3798" i="20"/>
  <c r="HP3798" i="20"/>
  <c r="HQ938" i="20"/>
  <c r="HP938" i="20"/>
  <c r="HJ938" i="20"/>
  <c r="HM938" i="20"/>
  <c r="HL938" i="20"/>
  <c r="HK938" i="20"/>
  <c r="HL2220" i="20"/>
  <c r="HM2220" i="20"/>
  <c r="HJ2220" i="20"/>
  <c r="HK2220" i="20"/>
  <c r="HQ2220" i="20"/>
  <c r="HP2220" i="20"/>
  <c r="HJ3623" i="20"/>
  <c r="HM3623" i="20"/>
  <c r="HQ3623" i="20"/>
  <c r="HK3623" i="20"/>
  <c r="HP3623" i="20"/>
  <c r="HL3623" i="20"/>
  <c r="HM3923" i="20"/>
  <c r="HJ3923" i="20"/>
  <c r="HL3923" i="20"/>
  <c r="HP3923" i="20"/>
  <c r="HK3923" i="20"/>
  <c r="HQ3923" i="20"/>
  <c r="HQ1200" i="20"/>
  <c r="HL1200" i="20"/>
  <c r="HK1200" i="20"/>
  <c r="HP1200" i="20"/>
  <c r="HJ1200" i="20"/>
  <c r="HM1200" i="20"/>
  <c r="HJ3217" i="20"/>
  <c r="HQ3217" i="20"/>
  <c r="HP3217" i="20"/>
  <c r="HL3217" i="20"/>
  <c r="HK3217" i="20"/>
  <c r="HM3217" i="20"/>
  <c r="HQ2125" i="20"/>
  <c r="HM2125" i="20"/>
  <c r="HJ2125" i="20"/>
  <c r="HL2125" i="20"/>
  <c r="HP2125" i="20"/>
  <c r="HK2125" i="20"/>
  <c r="HQ2081" i="20"/>
  <c r="HJ2081" i="20"/>
  <c r="HL2081" i="20"/>
  <c r="HK2081" i="20"/>
  <c r="HP2081" i="20"/>
  <c r="HM2081" i="20"/>
  <c r="HK459" i="20"/>
  <c r="HL459" i="20"/>
  <c r="HP459" i="20"/>
  <c r="HM459" i="20"/>
  <c r="HJ459" i="20"/>
  <c r="HQ459" i="20"/>
  <c r="HL2465" i="20"/>
  <c r="HQ2465" i="20"/>
  <c r="HK2465" i="20"/>
  <c r="HP2465" i="20"/>
  <c r="HJ2465" i="20"/>
  <c r="HM2465" i="20"/>
  <c r="HQ2212" i="20"/>
  <c r="HK2212" i="20"/>
  <c r="HJ2212" i="20"/>
  <c r="HM2212" i="20"/>
  <c r="HL2212" i="20"/>
  <c r="HP2212" i="20"/>
  <c r="HJ1873" i="20"/>
  <c r="HM1873" i="20"/>
  <c r="HQ1873" i="20"/>
  <c r="HP1873" i="20"/>
  <c r="HL1873" i="20"/>
  <c r="HK1873" i="20"/>
  <c r="HP1446" i="20"/>
  <c r="HQ1446" i="20"/>
  <c r="HJ1446" i="20"/>
  <c r="HL1446" i="20"/>
  <c r="HK1446" i="20"/>
  <c r="HM1446" i="20"/>
  <c r="HL2282" i="20"/>
  <c r="HM2282" i="20"/>
  <c r="HQ2282" i="20"/>
  <c r="HJ2282" i="20"/>
  <c r="HK2282" i="20"/>
  <c r="HP2282" i="20"/>
  <c r="HK2090" i="20"/>
  <c r="HQ2090" i="20"/>
  <c r="HM2090" i="20"/>
  <c r="HP2090" i="20"/>
  <c r="HL2090" i="20"/>
  <c r="HJ2090" i="20"/>
  <c r="HM2163" i="20"/>
  <c r="HP2163" i="20"/>
  <c r="HL2163" i="20"/>
  <c r="HK2163" i="20"/>
  <c r="HJ2163" i="20"/>
  <c r="HQ2163" i="20"/>
  <c r="HP1163" i="20"/>
  <c r="HL1163" i="20"/>
  <c r="HM1163" i="20"/>
  <c r="HQ1163" i="20"/>
  <c r="HJ1163" i="20"/>
  <c r="HK1163" i="20"/>
  <c r="HQ684" i="20"/>
  <c r="HP684" i="20"/>
  <c r="HL684" i="20"/>
  <c r="HM684" i="20"/>
  <c r="HK684" i="20"/>
  <c r="HJ684" i="20"/>
  <c r="HP182" i="20"/>
  <c r="HM182" i="20"/>
  <c r="HK182" i="20"/>
  <c r="HL182" i="20"/>
  <c r="HQ182" i="20"/>
  <c r="HJ182" i="20"/>
  <c r="HJ3204" i="20"/>
  <c r="HL3204" i="20"/>
  <c r="HP3204" i="20"/>
  <c r="HK3204" i="20"/>
  <c r="HM3204" i="20"/>
  <c r="HQ3204" i="20"/>
  <c r="HM2052" i="20"/>
  <c r="HJ2052" i="20"/>
  <c r="HP2052" i="20"/>
  <c r="HQ2052" i="20"/>
  <c r="HK2052" i="20"/>
  <c r="HL2052" i="20"/>
  <c r="HJ2123" i="20"/>
  <c r="HM2123" i="20"/>
  <c r="HK2123" i="20"/>
  <c r="HL2123" i="20"/>
  <c r="HQ2123" i="20"/>
  <c r="HP2123" i="20"/>
  <c r="HK1186" i="20"/>
  <c r="HJ1186" i="20"/>
  <c r="HL1186" i="20"/>
  <c r="HP1186" i="20"/>
  <c r="HQ1186" i="20"/>
  <c r="HM1186" i="20"/>
  <c r="HP1224" i="20"/>
  <c r="HM1224" i="20"/>
  <c r="HL1224" i="20"/>
  <c r="HK1224" i="20"/>
  <c r="HQ1224" i="20"/>
  <c r="HJ1224" i="20"/>
  <c r="HJ228" i="20"/>
  <c r="HL228" i="20"/>
  <c r="HQ228" i="20"/>
  <c r="HM228" i="20"/>
  <c r="HP228" i="20"/>
  <c r="HK228" i="20"/>
  <c r="HQ1208" i="20"/>
  <c r="HP1208" i="20"/>
  <c r="HL1208" i="20"/>
  <c r="HJ1208" i="20"/>
  <c r="HK1208" i="20"/>
  <c r="HM1208" i="20"/>
  <c r="HK304" i="20"/>
  <c r="HL304" i="20"/>
  <c r="HJ304" i="20"/>
  <c r="HQ304" i="20"/>
  <c r="HP304" i="20"/>
  <c r="HM304" i="20"/>
  <c r="HJ1845" i="20"/>
  <c r="HP1845" i="20"/>
  <c r="HL1845" i="20"/>
  <c r="HQ1845" i="20"/>
  <c r="HM1845" i="20"/>
  <c r="HK1845" i="20"/>
  <c r="HL3573" i="20"/>
  <c r="HQ3573" i="20"/>
  <c r="HP3573" i="20"/>
  <c r="HJ3573" i="20"/>
  <c r="HM3573" i="20"/>
  <c r="HK3573" i="20"/>
  <c r="HP76" i="20"/>
  <c r="HK76" i="20"/>
  <c r="HL76" i="20"/>
  <c r="HM76" i="20"/>
  <c r="HQ76" i="20"/>
  <c r="HJ76" i="20"/>
  <c r="HL2617" i="20"/>
  <c r="HM2617" i="20"/>
  <c r="HP2617" i="20"/>
  <c r="HJ2617" i="20"/>
  <c r="HQ2617" i="20"/>
  <c r="HK2617" i="20"/>
  <c r="HL1324" i="20"/>
  <c r="HJ1324" i="20"/>
  <c r="HM1324" i="20"/>
  <c r="HP1324" i="20"/>
  <c r="HK1324" i="20"/>
  <c r="HQ1324" i="20"/>
  <c r="HJ2394" i="20"/>
  <c r="HK2394" i="20"/>
  <c r="HQ2394" i="20"/>
  <c r="HM2394" i="20"/>
  <c r="HL2394" i="20"/>
  <c r="HP2394" i="20"/>
  <c r="HK2504" i="20"/>
  <c r="HP2504" i="20"/>
  <c r="HL2504" i="20"/>
  <c r="HM2504" i="20"/>
  <c r="HJ2504" i="20"/>
  <c r="HQ2504" i="20"/>
  <c r="HQ1553" i="20"/>
  <c r="HP1553" i="20"/>
  <c r="HM1553" i="20"/>
  <c r="HL1553" i="20"/>
  <c r="HJ1553" i="20"/>
  <c r="HK1553" i="20"/>
  <c r="HK2980" i="20"/>
  <c r="HP2980" i="20"/>
  <c r="HL2980" i="20"/>
  <c r="HM2980" i="20"/>
  <c r="HJ2980" i="20"/>
  <c r="HQ2980" i="20"/>
  <c r="HM3871" i="20"/>
  <c r="HP3871" i="20"/>
  <c r="HL3871" i="20"/>
  <c r="HK3871" i="20"/>
  <c r="HJ3871" i="20"/>
  <c r="HQ3871" i="20"/>
  <c r="HP962" i="20"/>
  <c r="HJ962" i="20"/>
  <c r="HK962" i="20"/>
  <c r="HQ962" i="20"/>
  <c r="HL962" i="20"/>
  <c r="HM962" i="20"/>
  <c r="HQ57" i="20"/>
  <c r="HL57" i="20"/>
  <c r="HK57" i="20"/>
  <c r="HJ57" i="20"/>
  <c r="HM57" i="20"/>
  <c r="HP57" i="20"/>
  <c r="HP2626" i="20"/>
  <c r="HL2626" i="20"/>
  <c r="HQ2626" i="20"/>
  <c r="HM2626" i="20"/>
  <c r="HK2626" i="20"/>
  <c r="HJ2626" i="20"/>
  <c r="HQ200" i="20"/>
  <c r="HP200" i="20"/>
  <c r="HJ200" i="20"/>
  <c r="HL200" i="20"/>
  <c r="HK200" i="20"/>
  <c r="HM200" i="20"/>
  <c r="HL1675" i="20"/>
  <c r="HP1675" i="20"/>
  <c r="HJ1675" i="20"/>
  <c r="HM1675" i="20"/>
  <c r="HK1675" i="20"/>
  <c r="HQ1675" i="20"/>
  <c r="HJ3439" i="20"/>
  <c r="HQ3439" i="20"/>
  <c r="HM3439" i="20"/>
  <c r="HK3439" i="20"/>
  <c r="HP3439" i="20"/>
  <c r="HL3439" i="20"/>
  <c r="HM3739" i="20"/>
  <c r="HL3739" i="20"/>
  <c r="HQ3739" i="20"/>
  <c r="HK3739" i="20"/>
  <c r="HJ3739" i="20"/>
  <c r="HP3739" i="20"/>
  <c r="HK431" i="20"/>
  <c r="HM431" i="20"/>
  <c r="HL431" i="20"/>
  <c r="HP431" i="20"/>
  <c r="HJ431" i="20"/>
  <c r="HQ431" i="20"/>
  <c r="HQ3588" i="20"/>
  <c r="HK3588" i="20"/>
  <c r="HL3588" i="20"/>
  <c r="HM3588" i="20"/>
  <c r="HJ3588" i="20"/>
  <c r="HP3588" i="20"/>
  <c r="HJ230" i="20"/>
  <c r="HM230" i="20"/>
  <c r="HL230" i="20"/>
  <c r="HP230" i="20"/>
  <c r="HQ230" i="20"/>
  <c r="HK230" i="20"/>
  <c r="HP202" i="20"/>
  <c r="HK202" i="20"/>
  <c r="HL202" i="20"/>
  <c r="HM202" i="20"/>
  <c r="HQ202" i="20"/>
  <c r="HJ202" i="20"/>
  <c r="HJ1724" i="20"/>
  <c r="HP1724" i="20"/>
  <c r="HL1724" i="20"/>
  <c r="HM1724" i="20"/>
  <c r="HK1724" i="20"/>
  <c r="HQ1724" i="20"/>
  <c r="HJ1214" i="20"/>
  <c r="HM1214" i="20"/>
  <c r="HQ1214" i="20"/>
  <c r="HP1214" i="20"/>
  <c r="HK1214" i="20"/>
  <c r="HL1214" i="20"/>
  <c r="HL2379" i="20"/>
  <c r="HJ2379" i="20"/>
  <c r="HM2379" i="20"/>
  <c r="HQ2379" i="20"/>
  <c r="HK2379" i="20"/>
  <c r="HP2379" i="20"/>
  <c r="HM1316" i="20"/>
  <c r="HL1316" i="20"/>
  <c r="HQ1316" i="20"/>
  <c r="HP1316" i="20"/>
  <c r="HK1316" i="20"/>
  <c r="HJ1316" i="20"/>
  <c r="HJ2833" i="20"/>
  <c r="HP2833" i="20"/>
  <c r="HQ2833" i="20"/>
  <c r="HL2833" i="20"/>
  <c r="HM2833" i="20"/>
  <c r="HK2833" i="20"/>
  <c r="HP1752" i="20"/>
  <c r="HQ1752" i="20"/>
  <c r="HM1752" i="20"/>
  <c r="HJ1752" i="20"/>
  <c r="HL1752" i="20"/>
  <c r="HK1752" i="20"/>
  <c r="HL3503" i="20"/>
  <c r="HQ3503" i="20"/>
  <c r="HM3503" i="20"/>
  <c r="HP3503" i="20"/>
  <c r="HJ3503" i="20"/>
  <c r="HK3503" i="20"/>
  <c r="HJ3668" i="20"/>
  <c r="HM3668" i="20"/>
  <c r="HK3668" i="20"/>
  <c r="HL3668" i="20"/>
  <c r="HQ3668" i="20"/>
  <c r="HP3668" i="20"/>
  <c r="HK1640" i="20"/>
  <c r="HP1640" i="20"/>
  <c r="HQ1640" i="20"/>
  <c r="HM1640" i="20"/>
  <c r="HL1640" i="20"/>
  <c r="HJ1640" i="20"/>
  <c r="HK3460" i="20"/>
  <c r="HL3460" i="20"/>
  <c r="HQ3460" i="20"/>
  <c r="HM3460" i="20"/>
  <c r="HJ3460" i="20"/>
  <c r="HP3460" i="20"/>
  <c r="HK3543" i="20"/>
  <c r="HJ3543" i="20"/>
  <c r="HP3543" i="20"/>
  <c r="HQ3543" i="20"/>
  <c r="HL3543" i="20"/>
  <c r="HM3543" i="20"/>
  <c r="HK965" i="20"/>
  <c r="HL965" i="20"/>
  <c r="HM965" i="20"/>
  <c r="HQ965" i="20"/>
  <c r="HP965" i="20"/>
  <c r="HJ965" i="20"/>
  <c r="HL1742" i="20"/>
  <c r="HK1742" i="20"/>
  <c r="HP1742" i="20"/>
  <c r="HQ1742" i="20"/>
  <c r="HJ1742" i="20"/>
  <c r="HM1742" i="20"/>
  <c r="HL1791" i="20"/>
  <c r="HQ1791" i="20"/>
  <c r="HJ1791" i="20"/>
  <c r="HK1791" i="20"/>
  <c r="HP1791" i="20"/>
  <c r="HM1791" i="20"/>
  <c r="HM2685" i="20"/>
  <c r="HQ2685" i="20"/>
  <c r="HP2685" i="20"/>
  <c r="HL2685" i="20"/>
  <c r="HK2685" i="20"/>
  <c r="HJ2685" i="20"/>
  <c r="HQ2809" i="20"/>
  <c r="HK2809" i="20"/>
  <c r="HM2809" i="20"/>
  <c r="HJ2809" i="20"/>
  <c r="HP2809" i="20"/>
  <c r="HL2809" i="20"/>
  <c r="HL2397" i="20"/>
  <c r="HJ2397" i="20"/>
  <c r="HP2397" i="20"/>
  <c r="HK2397" i="20"/>
  <c r="HM2397" i="20"/>
  <c r="HQ2397" i="20"/>
  <c r="HM2781" i="20"/>
  <c r="HL2781" i="20"/>
  <c r="HJ2781" i="20"/>
  <c r="HP2781" i="20"/>
  <c r="HK2781" i="20"/>
  <c r="HQ2781" i="20"/>
  <c r="HL2393" i="20"/>
  <c r="HP2393" i="20"/>
  <c r="HM2393" i="20"/>
  <c r="HK2393" i="20"/>
  <c r="HJ2393" i="20"/>
  <c r="HQ2393" i="20"/>
  <c r="HL3066" i="20"/>
  <c r="HJ3066" i="20"/>
  <c r="HP3066" i="20"/>
  <c r="HQ3066" i="20"/>
  <c r="HK3066" i="20"/>
  <c r="HM3066" i="20"/>
  <c r="HP421" i="20"/>
  <c r="HK421" i="20"/>
  <c r="HQ421" i="20"/>
  <c r="HJ421" i="20"/>
  <c r="HL421" i="20"/>
  <c r="HM421" i="20"/>
  <c r="HP3989" i="20"/>
  <c r="HM3989" i="20"/>
  <c r="HL3989" i="20"/>
  <c r="HK3989" i="20"/>
  <c r="HJ3989" i="20"/>
  <c r="HQ3989" i="20"/>
  <c r="HJ2730" i="20"/>
  <c r="HP2730" i="20"/>
  <c r="HL2730" i="20"/>
  <c r="HQ2730" i="20"/>
  <c r="HM2730" i="20"/>
  <c r="HK2730" i="20"/>
  <c r="HJ1733" i="20"/>
  <c r="HK1733" i="20"/>
  <c r="HL1733" i="20"/>
  <c r="HQ1733" i="20"/>
  <c r="HP1733" i="20"/>
  <c r="HM1733" i="20"/>
  <c r="HJ2136" i="20"/>
  <c r="HK2136" i="20"/>
  <c r="HL2136" i="20"/>
  <c r="HM2136" i="20"/>
  <c r="HQ2136" i="20"/>
  <c r="HP2136" i="20"/>
  <c r="HK3921" i="20"/>
  <c r="HM3921" i="20"/>
  <c r="HJ3921" i="20"/>
  <c r="HQ3921" i="20"/>
  <c r="HL3921" i="20"/>
  <c r="HP3921" i="20"/>
  <c r="HP1039" i="20"/>
  <c r="HM1039" i="20"/>
  <c r="HL1039" i="20"/>
  <c r="HK1039" i="20"/>
  <c r="HQ1039" i="20"/>
  <c r="HJ1039" i="20"/>
  <c r="HL1211" i="20"/>
  <c r="HP1211" i="20"/>
  <c r="HM1211" i="20"/>
  <c r="HQ1211" i="20"/>
  <c r="HK1211" i="20"/>
  <c r="HJ1211" i="20"/>
  <c r="HQ1707" i="20"/>
  <c r="HP1707" i="20"/>
  <c r="HM1707" i="20"/>
  <c r="HJ1707" i="20"/>
  <c r="HK1707" i="20"/>
  <c r="HL1707" i="20"/>
  <c r="HL951" i="20"/>
  <c r="HQ951" i="20"/>
  <c r="HK951" i="20"/>
  <c r="HP951" i="20"/>
  <c r="HJ951" i="20"/>
  <c r="HM951" i="20"/>
  <c r="HK527" i="20"/>
  <c r="HJ527" i="20"/>
  <c r="HM527" i="20"/>
  <c r="HL527" i="20"/>
  <c r="HQ527" i="20"/>
  <c r="HP527" i="20"/>
  <c r="HJ151" i="20"/>
  <c r="HP151" i="20"/>
  <c r="HM151" i="20"/>
  <c r="HQ151" i="20"/>
  <c r="HL151" i="20"/>
  <c r="HK151" i="20"/>
  <c r="HJ827" i="20"/>
  <c r="HL827" i="20"/>
  <c r="HM827" i="20"/>
  <c r="HK827" i="20"/>
  <c r="HP827" i="20"/>
  <c r="HQ827" i="20"/>
  <c r="HK731" i="20"/>
  <c r="HJ731" i="20"/>
  <c r="HM731" i="20"/>
  <c r="HL731" i="20"/>
  <c r="HP731" i="20"/>
  <c r="HQ731" i="20"/>
  <c r="HL256" i="20"/>
  <c r="HK256" i="20"/>
  <c r="HM256" i="20"/>
  <c r="HQ256" i="20"/>
  <c r="HP256" i="20"/>
  <c r="HJ256" i="20"/>
  <c r="HJ2592" i="20"/>
  <c r="HP2592" i="20"/>
  <c r="HK2592" i="20"/>
  <c r="HL2592" i="20"/>
  <c r="HQ2592" i="20"/>
  <c r="HM2592" i="20"/>
  <c r="HM3685" i="20"/>
  <c r="HQ3685" i="20"/>
  <c r="HP3685" i="20"/>
  <c r="HJ3685" i="20"/>
  <c r="HK3685" i="20"/>
  <c r="HL3685" i="20"/>
  <c r="HK2143" i="20"/>
  <c r="HP2143" i="20"/>
  <c r="HJ2143" i="20"/>
  <c r="HQ2143" i="20"/>
  <c r="HM2143" i="20"/>
  <c r="HL2143" i="20"/>
  <c r="HM3819" i="20"/>
  <c r="HQ3819" i="20"/>
  <c r="HJ3819" i="20"/>
  <c r="HK3819" i="20"/>
  <c r="HL3819" i="20"/>
  <c r="HP3819" i="20"/>
  <c r="HP746" i="20"/>
  <c r="HK746" i="20"/>
  <c r="HM746" i="20"/>
  <c r="HJ746" i="20"/>
  <c r="HQ746" i="20"/>
  <c r="HL746" i="20"/>
  <c r="HK437" i="20"/>
  <c r="HM437" i="20"/>
  <c r="HP437" i="20"/>
  <c r="HQ437" i="20"/>
  <c r="HJ437" i="20"/>
  <c r="HL437" i="20"/>
  <c r="HM1520" i="20"/>
  <c r="HL1520" i="20"/>
  <c r="HQ1520" i="20"/>
  <c r="HK1520" i="20"/>
  <c r="HJ1520" i="20"/>
  <c r="HP1520" i="20"/>
  <c r="HQ2570" i="20"/>
  <c r="HJ2570" i="20"/>
  <c r="HM2570" i="20"/>
  <c r="HL2570" i="20"/>
  <c r="HK2570" i="20"/>
  <c r="HP2570" i="20"/>
  <c r="HL1745" i="20"/>
  <c r="HJ1745" i="20"/>
  <c r="HM1745" i="20"/>
  <c r="HP1745" i="20"/>
  <c r="HQ1745" i="20"/>
  <c r="HK1745" i="20"/>
  <c r="HQ942" i="20"/>
  <c r="HL942" i="20"/>
  <c r="HK942" i="20"/>
  <c r="HP942" i="20"/>
  <c r="HM942" i="20"/>
  <c r="HJ942" i="20"/>
  <c r="HJ243" i="20"/>
  <c r="HL243" i="20"/>
  <c r="HM243" i="20"/>
  <c r="HQ243" i="20"/>
  <c r="HK243" i="20"/>
  <c r="HP243" i="20"/>
  <c r="HL801" i="20"/>
  <c r="HQ801" i="20"/>
  <c r="HM801" i="20"/>
  <c r="HJ801" i="20"/>
  <c r="HK801" i="20"/>
  <c r="HP801" i="20"/>
  <c r="HJ2519" i="20"/>
  <c r="HM2519" i="20"/>
  <c r="HK2519" i="20"/>
  <c r="HL2519" i="20"/>
  <c r="HP2519" i="20"/>
  <c r="HQ2519" i="20"/>
  <c r="HM2238" i="20"/>
  <c r="HJ2238" i="20"/>
  <c r="HQ2238" i="20"/>
  <c r="HP2238" i="20"/>
  <c r="HK2238" i="20"/>
  <c r="HL2238" i="20"/>
  <c r="HP3934" i="20"/>
  <c r="HL3934" i="20"/>
  <c r="HK3934" i="20"/>
  <c r="HM3934" i="20"/>
  <c r="HQ3934" i="20"/>
  <c r="HJ3934" i="20"/>
  <c r="HM2019" i="20"/>
  <c r="HP2019" i="20"/>
  <c r="HQ2019" i="20"/>
  <c r="HK2019" i="20"/>
  <c r="HL2019" i="20"/>
  <c r="HJ2019" i="20"/>
  <c r="HL250" i="20"/>
  <c r="HJ250" i="20"/>
  <c r="HQ250" i="20"/>
  <c r="HK250" i="20"/>
  <c r="HP250" i="20"/>
  <c r="HM250" i="20"/>
  <c r="HP2970" i="20"/>
  <c r="HK2970" i="20"/>
  <c r="HM2970" i="20"/>
  <c r="HQ2970" i="20"/>
  <c r="HJ2970" i="20"/>
  <c r="HL2970" i="20"/>
  <c r="HL3458" i="20"/>
  <c r="HJ3458" i="20"/>
  <c r="HQ3458" i="20"/>
  <c r="HP3458" i="20"/>
  <c r="HM3458" i="20"/>
  <c r="HK3458" i="20"/>
  <c r="HJ2790" i="20"/>
  <c r="HL2790" i="20"/>
  <c r="HM2790" i="20"/>
  <c r="HP2790" i="20"/>
  <c r="HQ2790" i="20"/>
  <c r="HK2790" i="20"/>
  <c r="HQ2490" i="20"/>
  <c r="HP2490" i="20"/>
  <c r="HK2490" i="20"/>
  <c r="HM2490" i="20"/>
  <c r="HL2490" i="20"/>
  <c r="HJ2490" i="20"/>
  <c r="HK734" i="20"/>
  <c r="HL734" i="20"/>
  <c r="HM734" i="20"/>
  <c r="HQ734" i="20"/>
  <c r="HP734" i="20"/>
  <c r="HJ734" i="20"/>
  <c r="HK2824" i="20"/>
  <c r="HL2824" i="20"/>
  <c r="HP2824" i="20"/>
  <c r="HJ2824" i="20"/>
  <c r="HQ2824" i="20"/>
  <c r="HM2824" i="20"/>
  <c r="HQ1895" i="20"/>
  <c r="HL1895" i="20"/>
  <c r="HM1895" i="20"/>
  <c r="HJ1895" i="20"/>
  <c r="HP1895" i="20"/>
  <c r="HK1895" i="20"/>
  <c r="HL65" i="20"/>
  <c r="HK65" i="20"/>
  <c r="HQ65" i="20"/>
  <c r="HP65" i="20"/>
  <c r="HM65" i="20"/>
  <c r="HJ65" i="20"/>
  <c r="HJ995" i="20"/>
  <c r="HP995" i="20"/>
  <c r="HK995" i="20"/>
  <c r="HL995" i="20"/>
  <c r="HQ995" i="20"/>
  <c r="HM995" i="20"/>
  <c r="HQ2862" i="20"/>
  <c r="HK2862" i="20"/>
  <c r="HL2862" i="20"/>
  <c r="HM2862" i="20"/>
  <c r="HJ2862" i="20"/>
  <c r="HP2862" i="20"/>
  <c r="HK1835" i="20"/>
  <c r="HL1835" i="20"/>
  <c r="HQ1835" i="20"/>
  <c r="HM1835" i="20"/>
  <c r="HJ1835" i="20"/>
  <c r="HP1835" i="20"/>
  <c r="HL2743" i="20"/>
  <c r="HP2743" i="20"/>
  <c r="HK2743" i="20"/>
  <c r="HQ2743" i="20"/>
  <c r="HM2743" i="20"/>
  <c r="HJ2743" i="20"/>
  <c r="HQ1979" i="20"/>
  <c r="HM1979" i="20"/>
  <c r="HK1979" i="20"/>
  <c r="HL1979" i="20"/>
  <c r="HJ1979" i="20"/>
  <c r="HP1979" i="20"/>
  <c r="HK644" i="20"/>
  <c r="HJ644" i="20"/>
  <c r="HL644" i="20"/>
  <c r="HP644" i="20"/>
  <c r="HQ644" i="20"/>
  <c r="HM644" i="20"/>
  <c r="HM3368" i="20"/>
  <c r="HK3368" i="20"/>
  <c r="HP3368" i="20"/>
  <c r="HQ3368" i="20"/>
  <c r="HL3368" i="20"/>
  <c r="HJ3368" i="20"/>
  <c r="HK1053" i="20"/>
  <c r="HP1053" i="20"/>
  <c r="HJ1053" i="20"/>
  <c r="HL1053" i="20"/>
  <c r="HQ1053" i="20"/>
  <c r="HM1053" i="20"/>
  <c r="HJ3860" i="20"/>
  <c r="HP3860" i="20"/>
  <c r="HQ3860" i="20"/>
  <c r="HM3860" i="20"/>
  <c r="HL3860" i="20"/>
  <c r="HK3860" i="20"/>
  <c r="HP2219" i="20"/>
  <c r="HM2219" i="20"/>
  <c r="HJ2219" i="20"/>
  <c r="HK2219" i="20"/>
  <c r="HL2219" i="20"/>
  <c r="HQ2219" i="20"/>
  <c r="HM3673" i="20"/>
  <c r="HJ3673" i="20"/>
  <c r="HP3673" i="20"/>
  <c r="HL3673" i="20"/>
  <c r="HQ3673" i="20"/>
  <c r="HK3673" i="20"/>
  <c r="HQ1558" i="20"/>
  <c r="HM1558" i="20"/>
  <c r="HL1558" i="20"/>
  <c r="HJ1558" i="20"/>
  <c r="HP1558" i="20"/>
  <c r="HK1558" i="20"/>
  <c r="HP3172" i="20"/>
  <c r="HJ3172" i="20"/>
  <c r="HK3172" i="20"/>
  <c r="HQ3172" i="20"/>
  <c r="HM3172" i="20"/>
  <c r="HL3172" i="20"/>
  <c r="HM1223" i="20"/>
  <c r="HQ1223" i="20"/>
  <c r="HK1223" i="20"/>
  <c r="HP1223" i="20"/>
  <c r="HL1223" i="20"/>
  <c r="HJ1223" i="20"/>
  <c r="HP1296" i="20"/>
  <c r="HQ1296" i="20"/>
  <c r="HJ1296" i="20"/>
  <c r="HL1296" i="20"/>
  <c r="HM1296" i="20"/>
  <c r="HK1296" i="20"/>
  <c r="HK978" i="20"/>
  <c r="HM978" i="20"/>
  <c r="HL978" i="20"/>
  <c r="HP978" i="20"/>
  <c r="HJ978" i="20"/>
  <c r="HQ978" i="20"/>
  <c r="HJ3827" i="20"/>
  <c r="HM3827" i="20"/>
  <c r="HL3827" i="20"/>
  <c r="HK3827" i="20"/>
  <c r="HP3827" i="20"/>
  <c r="HQ3827" i="20"/>
  <c r="HK2696" i="20"/>
  <c r="HP2696" i="20"/>
  <c r="HL2696" i="20"/>
  <c r="HJ2696" i="20"/>
  <c r="HQ2696" i="20"/>
  <c r="HM2696" i="20"/>
  <c r="HL1311" i="20"/>
  <c r="HM1311" i="20"/>
  <c r="HP1311" i="20"/>
  <c r="HK1311" i="20"/>
  <c r="HJ1311" i="20"/>
  <c r="HQ1311" i="20"/>
  <c r="HQ1649" i="20"/>
  <c r="HM1649" i="20"/>
  <c r="HJ1649" i="20"/>
  <c r="HL1649" i="20"/>
  <c r="HK1649" i="20"/>
  <c r="HP1649" i="20"/>
  <c r="HM3948" i="20"/>
  <c r="HJ3948" i="20"/>
  <c r="HK3948" i="20"/>
  <c r="HP3948" i="20"/>
  <c r="HL3948" i="20"/>
  <c r="HQ3948" i="20"/>
  <c r="HJ3362" i="20"/>
  <c r="HQ3362" i="20"/>
  <c r="HL3362" i="20"/>
  <c r="HP3362" i="20"/>
  <c r="HK3362" i="20"/>
  <c r="HM3362" i="20"/>
  <c r="HK2761" i="20"/>
  <c r="HM2761" i="20"/>
  <c r="HQ2761" i="20"/>
  <c r="HJ2761" i="20"/>
  <c r="HL2761" i="20"/>
  <c r="HP2761" i="20"/>
  <c r="HM2984" i="20"/>
  <c r="HK2984" i="20"/>
  <c r="HL2984" i="20"/>
  <c r="HQ2984" i="20"/>
  <c r="HJ2984" i="20"/>
  <c r="HP2984" i="20"/>
  <c r="HL1013" i="20"/>
  <c r="HP1013" i="20"/>
  <c r="HM1013" i="20"/>
  <c r="HQ1013" i="20"/>
  <c r="HJ1013" i="20"/>
  <c r="HK1013" i="20"/>
  <c r="HJ2606" i="20"/>
  <c r="HM2606" i="20"/>
  <c r="HP2606" i="20"/>
  <c r="HL2606" i="20"/>
  <c r="HK2606" i="20"/>
  <c r="HQ2606" i="20"/>
  <c r="HP2364" i="20"/>
  <c r="HM2364" i="20"/>
  <c r="HQ2364" i="20"/>
  <c r="HK2364" i="20"/>
  <c r="HL2364" i="20"/>
  <c r="HJ2364" i="20"/>
  <c r="HP402" i="20"/>
  <c r="HK402" i="20"/>
  <c r="HL402" i="20"/>
  <c r="HJ402" i="20"/>
  <c r="HM402" i="20"/>
  <c r="HQ402" i="20"/>
  <c r="HJ3544" i="20"/>
  <c r="HM3544" i="20"/>
  <c r="HK3544" i="20"/>
  <c r="HQ3544" i="20"/>
  <c r="HL3544" i="20"/>
  <c r="HP3544" i="20"/>
  <c r="HP1074" i="20"/>
  <c r="HM1074" i="20"/>
  <c r="HK1074" i="20"/>
  <c r="HJ1074" i="20"/>
  <c r="HL1074" i="20"/>
  <c r="HQ1074" i="20"/>
  <c r="HK920" i="20"/>
  <c r="HM920" i="20"/>
  <c r="HP920" i="20"/>
  <c r="HJ920" i="20"/>
  <c r="HQ920" i="20"/>
  <c r="HL920" i="20"/>
  <c r="HJ2009" i="20"/>
  <c r="HL2009" i="20"/>
  <c r="HM2009" i="20"/>
  <c r="HQ2009" i="20"/>
  <c r="HP2009" i="20"/>
  <c r="HK2009" i="20"/>
  <c r="HK2118" i="20"/>
  <c r="HJ2118" i="20"/>
  <c r="HM2118" i="20"/>
  <c r="HL2118" i="20"/>
  <c r="HP2118" i="20"/>
  <c r="HQ2118" i="20"/>
  <c r="HJ649" i="20"/>
  <c r="HK649" i="20"/>
  <c r="HM649" i="20"/>
  <c r="HL649" i="20"/>
  <c r="HP649" i="20"/>
  <c r="HQ649" i="20"/>
  <c r="HM2774" i="20"/>
  <c r="HQ2774" i="20"/>
  <c r="HL2774" i="20"/>
  <c r="HP2774" i="20"/>
  <c r="HJ2774" i="20"/>
  <c r="HK2774" i="20"/>
  <c r="HP169" i="20"/>
  <c r="HJ169" i="20"/>
  <c r="HM169" i="20"/>
  <c r="HL169" i="20"/>
  <c r="HQ169" i="20"/>
  <c r="HK169" i="20"/>
  <c r="HL2196" i="20"/>
  <c r="HJ2196" i="20"/>
  <c r="HK2196" i="20"/>
  <c r="HP2196" i="20"/>
  <c r="HQ2196" i="20"/>
  <c r="HM2196" i="20"/>
  <c r="HK514" i="20"/>
  <c r="HP514" i="20"/>
  <c r="HQ514" i="20"/>
  <c r="HJ514" i="20"/>
  <c r="HL514" i="20"/>
  <c r="HM514" i="20"/>
  <c r="HQ3322" i="20"/>
  <c r="HJ3322" i="20"/>
  <c r="HM3322" i="20"/>
  <c r="HL3322" i="20"/>
  <c r="HK3322" i="20"/>
  <c r="HP3322" i="20"/>
  <c r="HL2471" i="20"/>
  <c r="HJ2471" i="20"/>
  <c r="HM2471" i="20"/>
  <c r="HQ2471" i="20"/>
  <c r="HP2471" i="20"/>
  <c r="HK2471" i="20"/>
  <c r="HM1619" i="20"/>
  <c r="HJ1619" i="20"/>
  <c r="HQ1619" i="20"/>
  <c r="HK1619" i="20"/>
  <c r="HP1619" i="20"/>
  <c r="HL1619" i="20"/>
  <c r="HP296" i="20"/>
  <c r="HK296" i="20"/>
  <c r="HM296" i="20"/>
  <c r="HJ296" i="20"/>
  <c r="HL296" i="20"/>
  <c r="HQ296" i="20"/>
  <c r="HK483" i="20"/>
  <c r="HM483" i="20"/>
  <c r="HQ483" i="20"/>
  <c r="HP483" i="20"/>
  <c r="HJ483" i="20"/>
  <c r="HL483" i="20"/>
  <c r="HQ3278" i="20"/>
  <c r="HK3278" i="20"/>
  <c r="HL3278" i="20"/>
  <c r="HJ3278" i="20"/>
  <c r="HP3278" i="20"/>
  <c r="HM3278" i="20"/>
  <c r="HQ216" i="20"/>
  <c r="HK216" i="20"/>
  <c r="HJ216" i="20"/>
  <c r="HL216" i="20"/>
  <c r="HM216" i="20"/>
  <c r="HP216" i="20"/>
  <c r="HJ240" i="20"/>
  <c r="HK240" i="20"/>
  <c r="HL240" i="20"/>
  <c r="HP240" i="20"/>
  <c r="HM240" i="20"/>
  <c r="HQ240" i="20"/>
  <c r="HP1328" i="20"/>
  <c r="HK1328" i="20"/>
  <c r="HJ1328" i="20"/>
  <c r="HM1328" i="20"/>
  <c r="HL1328" i="20"/>
  <c r="HQ1328" i="20"/>
  <c r="HP3954" i="20"/>
  <c r="HK3954" i="20"/>
  <c r="HJ3954" i="20"/>
  <c r="HM3954" i="20"/>
  <c r="HQ3954" i="20"/>
  <c r="HL3954" i="20"/>
  <c r="HP3327" i="20"/>
  <c r="HL3327" i="20"/>
  <c r="HQ3327" i="20"/>
  <c r="HM3327" i="20"/>
  <c r="HK3327" i="20"/>
  <c r="HJ3327" i="20"/>
  <c r="HJ258" i="20"/>
  <c r="HK258" i="20"/>
  <c r="HL258" i="20"/>
  <c r="HP258" i="20"/>
  <c r="HQ258" i="20"/>
  <c r="HM258" i="20"/>
  <c r="HL3940" i="20"/>
  <c r="HK3940" i="20"/>
  <c r="HP3940" i="20"/>
  <c r="HM3940" i="20"/>
  <c r="HJ3940" i="20"/>
  <c r="HQ3940" i="20"/>
  <c r="HL565" i="20"/>
  <c r="HJ565" i="20"/>
  <c r="HK565" i="20"/>
  <c r="HM565" i="20"/>
  <c r="HQ565" i="20"/>
  <c r="HP565" i="20"/>
  <c r="HQ2493" i="20"/>
  <c r="HP2493" i="20"/>
  <c r="HL2493" i="20"/>
  <c r="HJ2493" i="20"/>
  <c r="HM2493" i="20"/>
  <c r="HK2493" i="20"/>
  <c r="HK94" i="20"/>
  <c r="HL94" i="20"/>
  <c r="HP94" i="20"/>
  <c r="HJ94" i="20"/>
  <c r="HM94" i="20"/>
  <c r="HQ94" i="20"/>
  <c r="HK614" i="20"/>
  <c r="HQ614" i="20"/>
  <c r="HJ614" i="20"/>
  <c r="HM614" i="20"/>
  <c r="HP614" i="20"/>
  <c r="HL614" i="20"/>
  <c r="HM3189" i="20"/>
  <c r="HL3189" i="20"/>
  <c r="HK3189" i="20"/>
  <c r="HJ3189" i="20"/>
  <c r="HP3189" i="20"/>
  <c r="HQ3189" i="20"/>
  <c r="HM686" i="20"/>
  <c r="HJ686" i="20"/>
  <c r="HK686" i="20"/>
  <c r="HP686" i="20"/>
  <c r="HL686" i="20"/>
  <c r="HQ686" i="20"/>
  <c r="HP3334" i="20"/>
  <c r="HM3334" i="20"/>
  <c r="HK3334" i="20"/>
  <c r="HQ3334" i="20"/>
  <c r="HJ3334" i="20"/>
  <c r="HL3334" i="20"/>
  <c r="HQ3889" i="20"/>
  <c r="HP3889" i="20"/>
  <c r="HJ3889" i="20"/>
  <c r="HL3889" i="20"/>
  <c r="HM3889" i="20"/>
  <c r="HK3889" i="20"/>
  <c r="HK3833" i="20"/>
  <c r="HM3833" i="20"/>
  <c r="HP3833" i="20"/>
  <c r="HJ3833" i="20"/>
  <c r="HQ3833" i="20"/>
  <c r="HL3833" i="20"/>
  <c r="HJ2012" i="20"/>
  <c r="HL2012" i="20"/>
  <c r="HQ2012" i="20"/>
  <c r="HP2012" i="20"/>
  <c r="HK2012" i="20"/>
  <c r="HM2012" i="20"/>
  <c r="HQ1879" i="20"/>
  <c r="HJ1879" i="20"/>
  <c r="HL1879" i="20"/>
  <c r="HP1879" i="20"/>
  <c r="HK1879" i="20"/>
  <c r="HM1879" i="20"/>
  <c r="HL3663" i="20"/>
  <c r="HK3663" i="20"/>
  <c r="HJ3663" i="20"/>
  <c r="HQ3663" i="20"/>
  <c r="HP3663" i="20"/>
  <c r="HM3663" i="20"/>
  <c r="HK597" i="20"/>
  <c r="HQ597" i="20"/>
  <c r="HM597" i="20"/>
  <c r="HP597" i="20"/>
  <c r="HJ597" i="20"/>
  <c r="HL597" i="20"/>
  <c r="HJ3766" i="20"/>
  <c r="HM3766" i="20"/>
  <c r="HK3766" i="20"/>
  <c r="HL3766" i="20"/>
  <c r="HQ3766" i="20"/>
  <c r="HP3766" i="20"/>
  <c r="HP3609" i="20"/>
  <c r="HQ3609" i="20"/>
  <c r="HJ3609" i="20"/>
  <c r="HK3609" i="20"/>
  <c r="HL3609" i="20"/>
  <c r="HM3609" i="20"/>
  <c r="HP625" i="20"/>
  <c r="HK625" i="20"/>
  <c r="HQ625" i="20"/>
  <c r="HM625" i="20"/>
  <c r="HJ625" i="20"/>
  <c r="HL625" i="20"/>
  <c r="HK2288" i="20"/>
  <c r="HL2288" i="20"/>
  <c r="HQ2288" i="20"/>
  <c r="HM2288" i="20"/>
  <c r="HJ2288" i="20"/>
  <c r="HP2288" i="20"/>
  <c r="HJ2422" i="20"/>
  <c r="HL2422" i="20"/>
  <c r="HP2422" i="20"/>
  <c r="HQ2422" i="20"/>
  <c r="HM2422" i="20"/>
  <c r="HK2422" i="20"/>
  <c r="HQ2851" i="20"/>
  <c r="HP2851" i="20"/>
  <c r="HL2851" i="20"/>
  <c r="HJ2851" i="20"/>
  <c r="HM2851" i="20"/>
  <c r="HK2851" i="20"/>
  <c r="HJ2956" i="20"/>
  <c r="HQ2956" i="20"/>
  <c r="HL2956" i="20"/>
  <c r="HK2956" i="20"/>
  <c r="HP2956" i="20"/>
  <c r="HM2956" i="20"/>
  <c r="HJ1198" i="20"/>
  <c r="HP1198" i="20"/>
  <c r="HL1198" i="20"/>
  <c r="HQ1198" i="20"/>
  <c r="HM1198" i="20"/>
  <c r="HK1198" i="20"/>
  <c r="HL391" i="20"/>
  <c r="HJ391" i="20"/>
  <c r="HM391" i="20"/>
  <c r="HQ391" i="20"/>
  <c r="HK391" i="20"/>
  <c r="HP391" i="20"/>
  <c r="HQ2475" i="20"/>
  <c r="HP2475" i="20"/>
  <c r="HL2475" i="20"/>
  <c r="HK2475" i="20"/>
  <c r="HJ2475" i="20"/>
  <c r="HM2475" i="20"/>
  <c r="HM3255" i="20"/>
  <c r="HQ3255" i="20"/>
  <c r="HL3255" i="20"/>
  <c r="HP3255" i="20"/>
  <c r="HK3255" i="20"/>
  <c r="HJ3255" i="20"/>
  <c r="HM977" i="20"/>
  <c r="HP977" i="20"/>
  <c r="HK977" i="20"/>
  <c r="HL977" i="20"/>
  <c r="HJ977" i="20"/>
  <c r="HQ977" i="20"/>
  <c r="HJ2464" i="20"/>
  <c r="HL2464" i="20"/>
  <c r="HK2464" i="20"/>
  <c r="HP2464" i="20"/>
  <c r="HQ2464" i="20"/>
  <c r="HM2464" i="20"/>
  <c r="HL3010" i="20"/>
  <c r="HM3010" i="20"/>
  <c r="HK3010" i="20"/>
  <c r="HJ3010" i="20"/>
  <c r="HQ3010" i="20"/>
  <c r="HP3010" i="20"/>
  <c r="HL1905" i="20"/>
  <c r="HQ1905" i="20"/>
  <c r="HP1905" i="20"/>
  <c r="HM1905" i="20"/>
  <c r="HJ1905" i="20"/>
  <c r="HK1905" i="20"/>
  <c r="HK229" i="20"/>
  <c r="HL229" i="20"/>
  <c r="HP229" i="20"/>
  <c r="HM229" i="20"/>
  <c r="HQ229" i="20"/>
  <c r="HJ229" i="20"/>
  <c r="HM308" i="20"/>
  <c r="HK308" i="20"/>
  <c r="HL308" i="20"/>
  <c r="HQ308" i="20"/>
  <c r="HJ308" i="20"/>
  <c r="HP308" i="20"/>
  <c r="HJ1925" i="20"/>
  <c r="HK1925" i="20"/>
  <c r="HL1925" i="20"/>
  <c r="HQ1925" i="20"/>
  <c r="HM1925" i="20"/>
  <c r="HP1925" i="20"/>
  <c r="HM1285" i="20"/>
  <c r="HP1285" i="20"/>
  <c r="HL1285" i="20"/>
  <c r="HK1285" i="20"/>
  <c r="HJ1285" i="20"/>
  <c r="HQ1285" i="20"/>
  <c r="HM3669" i="20"/>
  <c r="HK3669" i="20"/>
  <c r="HL3669" i="20"/>
  <c r="HP3669" i="20"/>
  <c r="HQ3669" i="20"/>
  <c r="HJ3669" i="20"/>
  <c r="HQ928" i="20"/>
  <c r="HL928" i="20"/>
  <c r="HM928" i="20"/>
  <c r="HJ928" i="20"/>
  <c r="HK928" i="20"/>
  <c r="HP928" i="20"/>
  <c r="HJ3664" i="20"/>
  <c r="HK3664" i="20"/>
  <c r="HM3664" i="20"/>
  <c r="HL3664" i="20"/>
  <c r="HP3664" i="20"/>
  <c r="HQ3664" i="20"/>
  <c r="HJ2968" i="20"/>
  <c r="HK2968" i="20"/>
  <c r="HP2968" i="20"/>
  <c r="HM2968" i="20"/>
  <c r="HL2968" i="20"/>
  <c r="HQ2968" i="20"/>
  <c r="HQ549" i="20"/>
  <c r="HP549" i="20"/>
  <c r="HJ549" i="20"/>
  <c r="HL549" i="20"/>
  <c r="HK549" i="20"/>
  <c r="HM549" i="20"/>
  <c r="HQ3771" i="20"/>
  <c r="HM3771" i="20"/>
  <c r="HJ3771" i="20"/>
  <c r="HL3771" i="20"/>
  <c r="HK3771" i="20"/>
  <c r="HP3771" i="20"/>
  <c r="HP3939" i="20"/>
  <c r="HL3939" i="20"/>
  <c r="HK3939" i="20"/>
  <c r="HJ3939" i="20"/>
  <c r="HM3939" i="20"/>
  <c r="HQ3939" i="20"/>
  <c r="HJ1884" i="20"/>
  <c r="HP1884" i="20"/>
  <c r="HK1884" i="20"/>
  <c r="HQ1884" i="20"/>
  <c r="HM1884" i="20"/>
  <c r="HL1884" i="20"/>
  <c r="HQ126" i="20"/>
  <c r="HP126" i="20"/>
  <c r="HM126" i="20"/>
  <c r="HJ126" i="20"/>
  <c r="HL126" i="20"/>
  <c r="HK126" i="20"/>
  <c r="HM2828" i="20"/>
  <c r="HJ2828" i="20"/>
  <c r="HK2828" i="20"/>
  <c r="HQ2828" i="20"/>
  <c r="HL2828" i="20"/>
  <c r="HP2828" i="20"/>
  <c r="HK2534" i="20"/>
  <c r="HP2534" i="20"/>
  <c r="HL2534" i="20"/>
  <c r="HJ2534" i="20"/>
  <c r="HM2534" i="20"/>
  <c r="HQ2534" i="20"/>
  <c r="HK3269" i="20"/>
  <c r="HJ3269" i="20"/>
  <c r="HP3269" i="20"/>
  <c r="HL3269" i="20"/>
  <c r="HQ3269" i="20"/>
  <c r="HM3269" i="20"/>
  <c r="HK1969" i="20"/>
  <c r="HP1969" i="20"/>
  <c r="HM1969" i="20"/>
  <c r="HL1969" i="20"/>
  <c r="HQ1969" i="20"/>
  <c r="HJ1969" i="20"/>
  <c r="HQ1431" i="20"/>
  <c r="HP1431" i="20"/>
  <c r="HJ1431" i="20"/>
  <c r="HM1431" i="20"/>
  <c r="HL1431" i="20"/>
  <c r="HK1431" i="20"/>
  <c r="HQ3846" i="20"/>
  <c r="HP3846" i="20"/>
  <c r="HJ3846" i="20"/>
  <c r="HM3846" i="20"/>
  <c r="HL3846" i="20"/>
  <c r="HK3846" i="20"/>
  <c r="HJ2782" i="20"/>
  <c r="HP2782" i="20"/>
  <c r="HQ2782" i="20"/>
  <c r="HM2782" i="20"/>
  <c r="HL2782" i="20"/>
  <c r="HK2782" i="20"/>
  <c r="HL3118" i="20"/>
  <c r="HQ3118" i="20"/>
  <c r="HK3118" i="20"/>
  <c r="HM3118" i="20"/>
  <c r="HJ3118" i="20"/>
  <c r="HP3118" i="20"/>
  <c r="HJ2543" i="20"/>
  <c r="HQ2543" i="20"/>
  <c r="HL2543" i="20"/>
  <c r="HK2543" i="20"/>
  <c r="HM2543" i="20"/>
  <c r="HP2543" i="20"/>
  <c r="HP1638" i="20"/>
  <c r="HL1638" i="20"/>
  <c r="HM1638" i="20"/>
  <c r="HJ1638" i="20"/>
  <c r="HQ1638" i="20"/>
  <c r="HK1638" i="20"/>
  <c r="HM1132" i="20"/>
  <c r="HJ1132" i="20"/>
  <c r="HQ1132" i="20"/>
  <c r="HL1132" i="20"/>
  <c r="HK1132" i="20"/>
  <c r="HP1132" i="20"/>
  <c r="HQ1854" i="20"/>
  <c r="HK1854" i="20"/>
  <c r="HM1854" i="20"/>
  <c r="HJ1854" i="20"/>
  <c r="HL1854" i="20"/>
  <c r="HP1854" i="20"/>
  <c r="HQ1129" i="20"/>
  <c r="HK1129" i="20"/>
  <c r="HJ1129" i="20"/>
  <c r="HP1129" i="20"/>
  <c r="HL1129" i="20"/>
  <c r="HM1129" i="20"/>
  <c r="HJ3017" i="20"/>
  <c r="HP3017" i="20"/>
  <c r="HQ3017" i="20"/>
  <c r="HK3017" i="20"/>
  <c r="HM3017" i="20"/>
  <c r="HL3017" i="20"/>
  <c r="HK1416" i="20"/>
  <c r="HJ1416" i="20"/>
  <c r="HQ1416" i="20"/>
  <c r="HM1416" i="20"/>
  <c r="HP1416" i="20"/>
  <c r="HL1416" i="20"/>
  <c r="HJ777" i="20"/>
  <c r="HL777" i="20"/>
  <c r="HQ777" i="20"/>
  <c r="HM777" i="20"/>
  <c r="HP777" i="20"/>
  <c r="HK777" i="20"/>
  <c r="HQ914" i="20"/>
  <c r="HP914" i="20"/>
  <c r="HK914" i="20"/>
  <c r="HM914" i="20"/>
  <c r="HJ914" i="20"/>
  <c r="HL914" i="20"/>
  <c r="HM1720" i="20"/>
  <c r="HJ1720" i="20"/>
  <c r="HQ1720" i="20"/>
  <c r="HP1720" i="20"/>
  <c r="HL1720" i="20"/>
  <c r="HK1720" i="20"/>
  <c r="HQ373" i="20"/>
  <c r="HP373" i="20"/>
  <c r="HL373" i="20"/>
  <c r="HK373" i="20"/>
  <c r="HM373" i="20"/>
  <c r="HJ373" i="20"/>
  <c r="HL452" i="20"/>
  <c r="HP452" i="20"/>
  <c r="HK452" i="20"/>
  <c r="HJ452" i="20"/>
  <c r="HM452" i="20"/>
  <c r="HQ452" i="20"/>
  <c r="HQ2208" i="20"/>
  <c r="HK2208" i="20"/>
  <c r="HP2208" i="20"/>
  <c r="HJ2208" i="20"/>
  <c r="HM2208" i="20"/>
  <c r="HL2208" i="20"/>
  <c r="HM3049" i="20"/>
  <c r="HJ3049" i="20"/>
  <c r="HQ3049" i="20"/>
  <c r="HL3049" i="20"/>
  <c r="HK3049" i="20"/>
  <c r="HP3049" i="20"/>
  <c r="HJ388" i="20"/>
  <c r="HL388" i="20"/>
  <c r="HM388" i="20"/>
  <c r="HP388" i="20"/>
  <c r="HQ388" i="20"/>
  <c r="HK388" i="20"/>
  <c r="HJ3104" i="20"/>
  <c r="HM3104" i="20"/>
  <c r="HL3104" i="20"/>
  <c r="HQ3104" i="20"/>
  <c r="HP3104" i="20"/>
  <c r="HK3104" i="20"/>
  <c r="HL3133" i="20"/>
  <c r="HM3133" i="20"/>
  <c r="HK3133" i="20"/>
  <c r="HQ3133" i="20"/>
  <c r="HP3133" i="20"/>
  <c r="HJ3133" i="20"/>
  <c r="HJ2659" i="20"/>
  <c r="HM2659" i="20"/>
  <c r="HP2659" i="20"/>
  <c r="HK2659" i="20"/>
  <c r="HQ2659" i="20"/>
  <c r="HL2659" i="20"/>
  <c r="HM104" i="20"/>
  <c r="HK104" i="20"/>
  <c r="HL104" i="20"/>
  <c r="HQ104" i="20"/>
  <c r="HJ104" i="20"/>
  <c r="HP104" i="20"/>
  <c r="HQ160" i="20"/>
  <c r="HM160" i="20"/>
  <c r="HL160" i="20"/>
  <c r="HK160" i="20"/>
  <c r="HP160" i="20"/>
  <c r="HJ160" i="20"/>
  <c r="HK2114" i="20"/>
  <c r="HM2114" i="20"/>
  <c r="HJ2114" i="20"/>
  <c r="HQ2114" i="20"/>
  <c r="HP2114" i="20"/>
  <c r="HL2114" i="20"/>
  <c r="HP2496" i="20"/>
  <c r="HL2496" i="20"/>
  <c r="HM2496" i="20"/>
  <c r="HQ2496" i="20"/>
  <c r="HK2496" i="20"/>
  <c r="HJ2496" i="20"/>
  <c r="HJ2805" i="20"/>
  <c r="HQ2805" i="20"/>
  <c r="HK2805" i="20"/>
  <c r="HL2805" i="20"/>
  <c r="HP2805" i="20"/>
  <c r="HM2805" i="20"/>
  <c r="HP1185" i="20"/>
  <c r="HM1185" i="20"/>
  <c r="HK1185" i="20"/>
  <c r="HL1185" i="20"/>
  <c r="HQ1185" i="20"/>
  <c r="HJ1185" i="20"/>
  <c r="HJ2670" i="20"/>
  <c r="HL2670" i="20"/>
  <c r="HQ2670" i="20"/>
  <c r="HK2670" i="20"/>
  <c r="HP2670" i="20"/>
  <c r="HM2670" i="20"/>
  <c r="HL1430" i="20"/>
  <c r="HQ1430" i="20"/>
  <c r="HJ1430" i="20"/>
  <c r="HP1430" i="20"/>
  <c r="HK1430" i="20"/>
  <c r="HM1430" i="20"/>
  <c r="HM1725" i="20"/>
  <c r="HK1725" i="20"/>
  <c r="HP1725" i="20"/>
  <c r="HQ1725" i="20"/>
  <c r="HJ1725" i="20"/>
  <c r="HL1725" i="20"/>
  <c r="HQ872" i="20"/>
  <c r="HP872" i="20"/>
  <c r="HJ872" i="20"/>
  <c r="HM872" i="20"/>
  <c r="HK872" i="20"/>
  <c r="HL872" i="20"/>
  <c r="HJ594" i="20"/>
  <c r="HM594" i="20"/>
  <c r="HK594" i="20"/>
  <c r="HL594" i="20"/>
  <c r="HQ594" i="20"/>
  <c r="HP594" i="20"/>
  <c r="HK1244" i="20"/>
  <c r="HM1244" i="20"/>
  <c r="HP1244" i="20"/>
  <c r="HL1244" i="20"/>
  <c r="HJ1244" i="20"/>
  <c r="HQ1244" i="20"/>
  <c r="HQ2797" i="20"/>
  <c r="HP2797" i="20"/>
  <c r="HJ2797" i="20"/>
  <c r="HM2797" i="20"/>
  <c r="HL2797" i="20"/>
  <c r="HK2797" i="20"/>
  <c r="HQ3660" i="20"/>
  <c r="HJ3660" i="20"/>
  <c r="HL3660" i="20"/>
  <c r="HP3660" i="20"/>
  <c r="HK3660" i="20"/>
  <c r="HM3660" i="20"/>
  <c r="HM2223" i="20"/>
  <c r="HP2223" i="20"/>
  <c r="HQ2223" i="20"/>
  <c r="HK2223" i="20"/>
  <c r="HJ2223" i="20"/>
  <c r="HL2223" i="20"/>
  <c r="HP600" i="20"/>
  <c r="HJ600" i="20"/>
  <c r="HM600" i="20"/>
  <c r="HL600" i="20"/>
  <c r="HK600" i="20"/>
  <c r="HQ600" i="20"/>
  <c r="HP2068" i="20"/>
  <c r="HK2068" i="20"/>
  <c r="HL2068" i="20"/>
  <c r="HQ2068" i="20"/>
  <c r="HJ2068" i="20"/>
  <c r="HM2068" i="20"/>
  <c r="HQ1772" i="20"/>
  <c r="HK1772" i="20"/>
  <c r="HM1772" i="20"/>
  <c r="HJ1772" i="20"/>
  <c r="HP1772" i="20"/>
  <c r="HL1772" i="20"/>
  <c r="HL238" i="20"/>
  <c r="HJ238" i="20"/>
  <c r="HM238" i="20"/>
  <c r="HK238" i="20"/>
  <c r="HQ238" i="20"/>
  <c r="HP238" i="20"/>
  <c r="HL1360" i="20"/>
  <c r="HJ1360" i="20"/>
  <c r="HP1360" i="20"/>
  <c r="HM1360" i="20"/>
  <c r="HQ1360" i="20"/>
  <c r="HK1360" i="20"/>
  <c r="HP1826" i="20"/>
  <c r="HK1826" i="20"/>
  <c r="HQ1826" i="20"/>
  <c r="HM1826" i="20"/>
  <c r="HL1826" i="20"/>
  <c r="HJ1826" i="20"/>
  <c r="HL709" i="20"/>
  <c r="HQ709" i="20"/>
  <c r="HP709" i="20"/>
  <c r="HK709" i="20"/>
  <c r="HJ709" i="20"/>
  <c r="HM709" i="20"/>
  <c r="HK1609" i="20"/>
  <c r="HJ1609" i="20"/>
  <c r="HM1609" i="20"/>
  <c r="HQ1609" i="20"/>
  <c r="HL1609" i="20"/>
  <c r="HP1609" i="20"/>
  <c r="HK3247" i="20"/>
  <c r="HM3247" i="20"/>
  <c r="HP3247" i="20"/>
  <c r="HQ3247" i="20"/>
  <c r="HJ3247" i="20"/>
  <c r="HL3247" i="20"/>
  <c r="HL3038" i="20"/>
  <c r="HK3038" i="20"/>
  <c r="HQ3038" i="20"/>
  <c r="HJ3038" i="20"/>
  <c r="HM3038" i="20"/>
  <c r="HP3038" i="20"/>
  <c r="HQ1706" i="20"/>
  <c r="HJ1706" i="20"/>
  <c r="HP1706" i="20"/>
  <c r="HM1706" i="20"/>
  <c r="HL1706" i="20"/>
  <c r="HK1706" i="20"/>
  <c r="HQ3139" i="20"/>
  <c r="HP3139" i="20"/>
  <c r="HJ3139" i="20"/>
  <c r="HK3139" i="20"/>
  <c r="HM3139" i="20"/>
  <c r="HL3139" i="20"/>
  <c r="HK16" i="20"/>
  <c r="HL16" i="20"/>
  <c r="HJ16" i="20"/>
  <c r="HM16" i="20"/>
  <c r="HQ16" i="20"/>
  <c r="HP16" i="20"/>
  <c r="HK416" i="20"/>
  <c r="HL416" i="20"/>
  <c r="HP416" i="20"/>
  <c r="HQ416" i="20"/>
  <c r="HM416" i="20"/>
  <c r="HJ416" i="20"/>
  <c r="HM1918" i="20"/>
  <c r="HK1918" i="20"/>
  <c r="HJ1918" i="20"/>
  <c r="HQ1918" i="20"/>
  <c r="HL1918" i="20"/>
  <c r="HP1918" i="20"/>
  <c r="HP3165" i="20"/>
  <c r="HQ3165" i="20"/>
  <c r="HM3165" i="20"/>
  <c r="HL3165" i="20"/>
  <c r="HK3165" i="20"/>
  <c r="HJ3165" i="20"/>
  <c r="HK2355" i="20"/>
  <c r="HQ2355" i="20"/>
  <c r="HL2355" i="20"/>
  <c r="HP2355" i="20"/>
  <c r="HJ2355" i="20"/>
  <c r="HM2355" i="20"/>
  <c r="HL1688" i="20"/>
  <c r="HM1688" i="20"/>
  <c r="HJ1688" i="20"/>
  <c r="HQ1688" i="20"/>
  <c r="HK1688" i="20"/>
  <c r="HP1688" i="20"/>
  <c r="HQ1770" i="20"/>
  <c r="HM1770" i="20"/>
  <c r="HP1770" i="20"/>
  <c r="HJ1770" i="20"/>
  <c r="HL1770" i="20"/>
  <c r="HK1770" i="20"/>
  <c r="HK1411" i="20"/>
  <c r="HP1411" i="20"/>
  <c r="HJ1411" i="20"/>
  <c r="HM1411" i="20"/>
  <c r="HL1411" i="20"/>
  <c r="HQ1411" i="20"/>
  <c r="HM1254" i="20"/>
  <c r="HJ1254" i="20"/>
  <c r="HK1254" i="20"/>
  <c r="HL1254" i="20"/>
  <c r="HQ1254" i="20"/>
  <c r="HP1254" i="20"/>
  <c r="HP393" i="20"/>
  <c r="HQ393" i="20"/>
  <c r="HL393" i="20"/>
  <c r="HM393" i="20"/>
  <c r="HK393" i="20"/>
  <c r="HJ393" i="20"/>
  <c r="HJ3428" i="20"/>
  <c r="HQ3428" i="20"/>
  <c r="HM3428" i="20"/>
  <c r="HP3428" i="20"/>
  <c r="HK3428" i="20"/>
  <c r="HL3428" i="20"/>
  <c r="HL1812" i="20"/>
  <c r="HQ1812" i="20"/>
  <c r="HM1812" i="20"/>
  <c r="HK1812" i="20"/>
  <c r="HP1812" i="20"/>
  <c r="HJ1812" i="20"/>
  <c r="HJ3907" i="20"/>
  <c r="HP3907" i="20"/>
  <c r="HQ3907" i="20"/>
  <c r="HK3907" i="20"/>
  <c r="HM3907" i="20"/>
  <c r="HL3907" i="20"/>
  <c r="HQ3391" i="20"/>
  <c r="HM3391" i="20"/>
  <c r="HL3391" i="20"/>
  <c r="HJ3391" i="20"/>
  <c r="HP3391" i="20"/>
  <c r="HK3391" i="20"/>
  <c r="HQ1800" i="20"/>
  <c r="HM1800" i="20"/>
  <c r="HL1800" i="20"/>
  <c r="HP1800" i="20"/>
  <c r="HK1800" i="20"/>
  <c r="HJ1800" i="20"/>
  <c r="HM1604" i="20"/>
  <c r="HJ1604" i="20"/>
  <c r="HP1604" i="20"/>
  <c r="HL1604" i="20"/>
  <c r="HQ1604" i="20"/>
  <c r="HK1604" i="20"/>
  <c r="HJ2299" i="20"/>
  <c r="HL2299" i="20"/>
  <c r="HM2299" i="20"/>
  <c r="HK2299" i="20"/>
  <c r="HQ2299" i="20"/>
  <c r="HP2299" i="20"/>
  <c r="HK89" i="20"/>
  <c r="HQ89" i="20"/>
  <c r="HJ89" i="20"/>
  <c r="HP89" i="20"/>
  <c r="HM89" i="20"/>
  <c r="HL89" i="20"/>
  <c r="HM2686" i="20"/>
  <c r="HJ2686" i="20"/>
  <c r="HK2686" i="20"/>
  <c r="HP2686" i="20"/>
  <c r="HQ2686" i="20"/>
  <c r="HL2686" i="20"/>
  <c r="HL233" i="20"/>
  <c r="HQ233" i="20"/>
  <c r="HJ233" i="20"/>
  <c r="HM233" i="20"/>
  <c r="HP233" i="20"/>
  <c r="HK233" i="20"/>
  <c r="HQ95" i="20"/>
  <c r="HP95" i="20"/>
  <c r="HK95" i="20"/>
  <c r="HL95" i="20"/>
  <c r="HM95" i="20"/>
  <c r="HJ95" i="20"/>
  <c r="HK3323" i="20"/>
  <c r="HQ3323" i="20"/>
  <c r="HP3323" i="20"/>
  <c r="HJ3323" i="20"/>
  <c r="HM3323" i="20"/>
  <c r="HL3323" i="20"/>
  <c r="HK3054" i="20"/>
  <c r="HL3054" i="20"/>
  <c r="HQ3054" i="20"/>
  <c r="HP3054" i="20"/>
  <c r="HJ3054" i="20"/>
  <c r="HM3054" i="20"/>
  <c r="HP1203" i="20"/>
  <c r="HQ1203" i="20"/>
  <c r="HL1203" i="20"/>
  <c r="HK1203" i="20"/>
  <c r="HM1203" i="20"/>
  <c r="HJ1203" i="20"/>
  <c r="HL2847" i="20"/>
  <c r="HJ2847" i="20"/>
  <c r="HK2847" i="20"/>
  <c r="HP2847" i="20"/>
  <c r="HM2847" i="20"/>
  <c r="HQ2847" i="20"/>
  <c r="HP541" i="20"/>
  <c r="HK541" i="20"/>
  <c r="HQ541" i="20"/>
  <c r="HM541" i="20"/>
  <c r="HJ541" i="20"/>
  <c r="HL541" i="20"/>
  <c r="HQ2073" i="20"/>
  <c r="HL2073" i="20"/>
  <c r="HK2073" i="20"/>
  <c r="HM2073" i="20"/>
  <c r="HJ2073" i="20"/>
  <c r="HP2073" i="20"/>
  <c r="HP330" i="20"/>
  <c r="HL330" i="20"/>
  <c r="HJ330" i="20"/>
  <c r="HM330" i="20"/>
  <c r="HQ330" i="20"/>
  <c r="HK330" i="20"/>
  <c r="HJ338" i="20"/>
  <c r="HL338" i="20"/>
  <c r="HP338" i="20"/>
  <c r="HQ338" i="20"/>
  <c r="HK338" i="20"/>
  <c r="HM338" i="20"/>
  <c r="HM3688" i="20"/>
  <c r="HK3688" i="20"/>
  <c r="HL3688" i="20"/>
  <c r="HP3688" i="20"/>
  <c r="HQ3688" i="20"/>
  <c r="HJ3688" i="20"/>
  <c r="HK40" i="20"/>
  <c r="HP40" i="20"/>
  <c r="HM40" i="20"/>
  <c r="HQ40" i="20"/>
  <c r="HJ40" i="20"/>
  <c r="HL40" i="20"/>
  <c r="HK205" i="20"/>
  <c r="HJ205" i="20"/>
  <c r="HQ205" i="20"/>
  <c r="HM205" i="20"/>
  <c r="HL205" i="20"/>
  <c r="HP205" i="20"/>
  <c r="HQ1801" i="20"/>
  <c r="HK1801" i="20"/>
  <c r="HM1801" i="20"/>
  <c r="HJ1801" i="20"/>
  <c r="HP1801" i="20"/>
  <c r="HL1801" i="20"/>
  <c r="HK2523" i="20"/>
  <c r="HQ2523" i="20"/>
  <c r="HP2523" i="20"/>
  <c r="HL2523" i="20"/>
  <c r="HM2523" i="20"/>
  <c r="HJ2523" i="20"/>
  <c r="HQ2933" i="20"/>
  <c r="HK2933" i="20"/>
  <c r="HP2933" i="20"/>
  <c r="HL2933" i="20"/>
  <c r="HJ2933" i="20"/>
  <c r="HM2933" i="20"/>
  <c r="HK22" i="20"/>
  <c r="HP22" i="20"/>
  <c r="HQ22" i="20"/>
  <c r="HM22" i="20"/>
  <c r="HL22" i="20"/>
  <c r="HJ22" i="20"/>
  <c r="HJ3751" i="20"/>
  <c r="HQ3751" i="20"/>
  <c r="HK3751" i="20"/>
  <c r="HP3751" i="20"/>
  <c r="HL3751" i="20"/>
  <c r="HM3751" i="20"/>
  <c r="HL2300" i="20"/>
  <c r="HM2300" i="20"/>
  <c r="HK2300" i="20"/>
  <c r="HJ2300" i="20"/>
  <c r="HP2300" i="20"/>
  <c r="HQ2300" i="20"/>
  <c r="HL3201" i="20"/>
  <c r="HM3201" i="20"/>
  <c r="HK3201" i="20"/>
  <c r="HQ3201" i="20"/>
  <c r="HJ3201" i="20"/>
  <c r="HP3201" i="20"/>
  <c r="HJ2599" i="20"/>
  <c r="HL2599" i="20"/>
  <c r="HM2599" i="20"/>
  <c r="HP2599" i="20"/>
  <c r="HK2599" i="20"/>
  <c r="HQ2599" i="20"/>
  <c r="HM286" i="20"/>
  <c r="HP286" i="20"/>
  <c r="HL286" i="20"/>
  <c r="HQ286" i="20"/>
  <c r="HJ286" i="20"/>
  <c r="HK286" i="20"/>
  <c r="HQ2974" i="20"/>
  <c r="HM2974" i="20"/>
  <c r="HK2974" i="20"/>
  <c r="HL2974" i="20"/>
  <c r="HP2974" i="20"/>
  <c r="HJ2974" i="20"/>
  <c r="HP2528" i="20"/>
  <c r="HJ2528" i="20"/>
  <c r="HK2528" i="20"/>
  <c r="HM2528" i="20"/>
  <c r="HL2528" i="20"/>
  <c r="HQ2528" i="20"/>
  <c r="HK838" i="20"/>
  <c r="HQ838" i="20"/>
  <c r="HM838" i="20"/>
  <c r="HL838" i="20"/>
  <c r="HP838" i="20"/>
  <c r="HJ838" i="20"/>
  <c r="HJ2209" i="20"/>
  <c r="HQ2209" i="20"/>
  <c r="HM2209" i="20"/>
  <c r="HK2209" i="20"/>
  <c r="HL2209" i="20"/>
  <c r="HP2209" i="20"/>
  <c r="HJ2362" i="20"/>
  <c r="HQ2362" i="20"/>
  <c r="HK2362" i="20"/>
  <c r="HL2362" i="20"/>
  <c r="HM2362" i="20"/>
  <c r="HP2362" i="20"/>
  <c r="HJ3497" i="20"/>
  <c r="HQ3497" i="20"/>
  <c r="HP3497" i="20"/>
  <c r="HK3497" i="20"/>
  <c r="HM3497" i="20"/>
  <c r="HL3497" i="20"/>
  <c r="HM3959" i="20"/>
  <c r="HP3959" i="20"/>
  <c r="HL3959" i="20"/>
  <c r="HK3959" i="20"/>
  <c r="HQ3959" i="20"/>
  <c r="HJ3959" i="20"/>
  <c r="HL92" i="20"/>
  <c r="HM92" i="20"/>
  <c r="HK92" i="20"/>
  <c r="HJ92" i="20"/>
  <c r="HP92" i="20"/>
  <c r="HQ92" i="20"/>
  <c r="HJ3000" i="20"/>
  <c r="HK3000" i="20"/>
  <c r="HP3000" i="20"/>
  <c r="HL3000" i="20"/>
  <c r="HQ3000" i="20"/>
  <c r="HM3000" i="20"/>
  <c r="HL776" i="20"/>
  <c r="HJ776" i="20"/>
  <c r="HK776" i="20"/>
  <c r="HP776" i="20"/>
  <c r="HQ776" i="20"/>
  <c r="HM776" i="20"/>
  <c r="HP837" i="20"/>
  <c r="HK837" i="20"/>
  <c r="HM837" i="20"/>
  <c r="HQ837" i="20"/>
  <c r="HJ837" i="20"/>
  <c r="HL837" i="20"/>
  <c r="HK3577" i="20"/>
  <c r="HL3577" i="20"/>
  <c r="HM3577" i="20"/>
  <c r="HP3577" i="20"/>
  <c r="HQ3577" i="20"/>
  <c r="HJ3577" i="20"/>
  <c r="HQ2684" i="20"/>
  <c r="HK2684" i="20"/>
  <c r="HM2684" i="20"/>
  <c r="HJ2684" i="20"/>
  <c r="HP2684" i="20"/>
  <c r="HL2684" i="20"/>
  <c r="HL716" i="20"/>
  <c r="HJ716" i="20"/>
  <c r="HM716" i="20"/>
  <c r="HK716" i="20"/>
  <c r="HQ716" i="20"/>
  <c r="HP716" i="20"/>
  <c r="HK3178" i="20"/>
  <c r="HP3178" i="20"/>
  <c r="HL3178" i="20"/>
  <c r="HQ3178" i="20"/>
  <c r="HM3178" i="20"/>
  <c r="HJ3178" i="20"/>
  <c r="HP1015" i="20"/>
  <c r="HL1015" i="20"/>
  <c r="HJ1015" i="20"/>
  <c r="HQ1015" i="20"/>
  <c r="HK1015" i="20"/>
  <c r="HM1015" i="20"/>
  <c r="HJ1886" i="20"/>
  <c r="HK1886" i="20"/>
  <c r="HP1886" i="20"/>
  <c r="HL1886" i="20"/>
  <c r="HQ1886" i="20"/>
  <c r="HM1886" i="20"/>
  <c r="HQ694" i="20"/>
  <c r="HJ694" i="20"/>
  <c r="HM694" i="20"/>
  <c r="HL694" i="20"/>
  <c r="HP694" i="20"/>
  <c r="HK694" i="20"/>
  <c r="HL1457" i="20"/>
  <c r="HQ1457" i="20"/>
  <c r="HK1457" i="20"/>
  <c r="HJ1457" i="20"/>
  <c r="HM1457" i="20"/>
  <c r="HP1457" i="20"/>
  <c r="HP1369" i="20"/>
  <c r="HK1369" i="20"/>
  <c r="HL1369" i="20"/>
  <c r="HJ1369" i="20"/>
  <c r="HM1369" i="20"/>
  <c r="HQ1369" i="20"/>
  <c r="HL1365" i="20"/>
  <c r="HJ1365" i="20"/>
  <c r="HQ1365" i="20"/>
  <c r="HP1365" i="20"/>
  <c r="HK1365" i="20"/>
  <c r="HM1365" i="20"/>
  <c r="HK2656" i="20"/>
  <c r="HM2656" i="20"/>
  <c r="HP2656" i="20"/>
  <c r="HJ2656" i="20"/>
  <c r="HL2656" i="20"/>
  <c r="HQ2656" i="20"/>
  <c r="HP2352" i="20"/>
  <c r="HL2352" i="20"/>
  <c r="HJ2352" i="20"/>
  <c r="HK2352" i="20"/>
  <c r="HQ2352" i="20"/>
  <c r="HM2352" i="20"/>
  <c r="HJ2615" i="20"/>
  <c r="HP2615" i="20"/>
  <c r="HQ2615" i="20"/>
  <c r="HM2615" i="20"/>
  <c r="HK2615" i="20"/>
  <c r="HL2615" i="20"/>
  <c r="HP434" i="20"/>
  <c r="HJ434" i="20"/>
  <c r="HM434" i="20"/>
  <c r="HQ434" i="20"/>
  <c r="HK434" i="20"/>
  <c r="HL434" i="20"/>
  <c r="HP1596" i="20"/>
  <c r="HQ1596" i="20"/>
  <c r="HK1596" i="20"/>
  <c r="HM1596" i="20"/>
  <c r="HJ1596" i="20"/>
  <c r="HL1596" i="20"/>
  <c r="HP3692" i="20"/>
  <c r="HM3692" i="20"/>
  <c r="HQ3692" i="20"/>
  <c r="HK3692" i="20"/>
  <c r="HJ3692" i="20"/>
  <c r="HL3692" i="20"/>
  <c r="HP2527" i="20"/>
  <c r="HM2527" i="20"/>
  <c r="HQ2527" i="20"/>
  <c r="HL2527" i="20"/>
  <c r="HJ2527" i="20"/>
  <c r="HK2527" i="20"/>
  <c r="HJ300" i="20"/>
  <c r="HK300" i="20"/>
  <c r="HM300" i="20"/>
  <c r="HL300" i="20"/>
  <c r="HP300" i="20"/>
  <c r="HQ300" i="20"/>
  <c r="HL141" i="20"/>
  <c r="HQ141" i="20"/>
  <c r="HK141" i="20"/>
  <c r="HM141" i="20"/>
  <c r="HP141" i="20"/>
  <c r="HJ141" i="20"/>
  <c r="HM2074" i="20"/>
  <c r="HL2074" i="20"/>
  <c r="HP2074" i="20"/>
  <c r="HQ2074" i="20"/>
  <c r="HK2074" i="20"/>
  <c r="HJ2074" i="20"/>
  <c r="HP1610" i="20"/>
  <c r="HL1610" i="20"/>
  <c r="HQ1610" i="20"/>
  <c r="HK1610" i="20"/>
  <c r="HM1610" i="20"/>
  <c r="HJ1610" i="20"/>
  <c r="HK540" i="20"/>
  <c r="HL540" i="20"/>
  <c r="HM540" i="20"/>
  <c r="HP540" i="20"/>
  <c r="HQ540" i="20"/>
  <c r="HJ540" i="20"/>
  <c r="HL217" i="20"/>
  <c r="HP217" i="20"/>
  <c r="HK217" i="20"/>
  <c r="HQ217" i="20"/>
  <c r="HJ217" i="20"/>
  <c r="HM217" i="20"/>
  <c r="HJ164" i="20"/>
  <c r="HP164" i="20"/>
  <c r="HQ164" i="20"/>
  <c r="HM164" i="20"/>
  <c r="HK164" i="20"/>
  <c r="HL164" i="20"/>
  <c r="HK1506" i="20"/>
  <c r="HP1506" i="20"/>
  <c r="HJ1506" i="20"/>
  <c r="HM1506" i="20"/>
  <c r="HQ1506" i="20"/>
  <c r="HL1506" i="20"/>
  <c r="HK119" i="20"/>
  <c r="HL119" i="20"/>
  <c r="HP119" i="20"/>
  <c r="HM119" i="20"/>
  <c r="HJ119" i="20"/>
  <c r="HQ119" i="20"/>
  <c r="HJ3796" i="20"/>
  <c r="HQ3796" i="20"/>
  <c r="HP3796" i="20"/>
  <c r="HK3796" i="20"/>
  <c r="HM3796" i="20"/>
  <c r="HL3796" i="20"/>
  <c r="HK3124" i="20"/>
  <c r="HM3124" i="20"/>
  <c r="HQ3124" i="20"/>
  <c r="HJ3124" i="20"/>
  <c r="HL3124" i="20"/>
  <c r="HP3124" i="20"/>
  <c r="HJ2217" i="20"/>
  <c r="HL2217" i="20"/>
  <c r="HK2217" i="20"/>
  <c r="HM2217" i="20"/>
  <c r="HP2217" i="20"/>
  <c r="HQ2217" i="20"/>
  <c r="HQ1736" i="20"/>
  <c r="HK1736" i="20"/>
  <c r="HM1736" i="20"/>
  <c r="HP1736" i="20"/>
  <c r="HL1736" i="20"/>
  <c r="HJ1736" i="20"/>
  <c r="HP1381" i="20"/>
  <c r="HL1381" i="20"/>
  <c r="HQ1381" i="20"/>
  <c r="HK1381" i="20"/>
  <c r="HM1381" i="20"/>
  <c r="HJ1381" i="20"/>
  <c r="HQ3301" i="20"/>
  <c r="HL3301" i="20"/>
  <c r="HM3301" i="20"/>
  <c r="HK3301" i="20"/>
  <c r="HJ3301" i="20"/>
  <c r="HP3301" i="20"/>
  <c r="HJ3694" i="20"/>
  <c r="HQ3694" i="20"/>
  <c r="HK3694" i="20"/>
  <c r="HL3694" i="20"/>
  <c r="HM3694" i="20"/>
  <c r="HP3694" i="20"/>
  <c r="HM1241" i="20"/>
  <c r="HL1241" i="20"/>
  <c r="HJ1241" i="20"/>
  <c r="HP1241" i="20"/>
  <c r="HQ1241" i="20"/>
  <c r="HK1241" i="20"/>
  <c r="HK1894" i="20"/>
  <c r="HQ1894" i="20"/>
  <c r="HP1894" i="20"/>
  <c r="HM1894" i="20"/>
  <c r="HJ1894" i="20"/>
  <c r="HL1894" i="20"/>
  <c r="HQ3036" i="20"/>
  <c r="HJ3036" i="20"/>
  <c r="HP3036" i="20"/>
  <c r="HK3036" i="20"/>
  <c r="HL3036" i="20"/>
  <c r="HM3036" i="20"/>
  <c r="HM3726" i="20"/>
  <c r="HL3726" i="20"/>
  <c r="HQ3726" i="20"/>
  <c r="HJ3726" i="20"/>
  <c r="HP3726" i="20"/>
  <c r="HK3726" i="20"/>
  <c r="HK1202" i="20"/>
  <c r="HL1202" i="20"/>
  <c r="HP1202" i="20"/>
  <c r="HJ1202" i="20"/>
  <c r="HQ1202" i="20"/>
  <c r="HM1202" i="20"/>
  <c r="HQ2579" i="20"/>
  <c r="HJ2579" i="20"/>
  <c r="HK2579" i="20"/>
  <c r="HL2579" i="20"/>
  <c r="HP2579" i="20"/>
  <c r="HM2579" i="20"/>
  <c r="HP788" i="20"/>
  <c r="HL788" i="20"/>
  <c r="HQ788" i="20"/>
  <c r="HM788" i="20"/>
  <c r="HJ788" i="20"/>
  <c r="HK788" i="20"/>
  <c r="HQ662" i="20"/>
  <c r="HJ662" i="20"/>
  <c r="HK662" i="20"/>
  <c r="HL662" i="20"/>
  <c r="HP662" i="20"/>
  <c r="HM662" i="20"/>
  <c r="HM2479" i="20"/>
  <c r="HK2479" i="20"/>
  <c r="HQ2479" i="20"/>
  <c r="HJ2479" i="20"/>
  <c r="HL2479" i="20"/>
  <c r="HP2479" i="20"/>
  <c r="HJ2827" i="20"/>
  <c r="HQ2827" i="20"/>
  <c r="HM2827" i="20"/>
  <c r="HP2827" i="20"/>
  <c r="HL2827" i="20"/>
  <c r="HK2827" i="20"/>
  <c r="HQ2189" i="20"/>
  <c r="HP2189" i="20"/>
  <c r="HJ2189" i="20"/>
  <c r="HM2189" i="20"/>
  <c r="HL2189" i="20"/>
  <c r="HK2189" i="20"/>
  <c r="HP3034" i="20"/>
  <c r="HQ3034" i="20"/>
  <c r="HM3034" i="20"/>
  <c r="HK3034" i="20"/>
  <c r="HJ3034" i="20"/>
  <c r="HL3034" i="20"/>
  <c r="HL3171" i="20"/>
  <c r="HK3171" i="20"/>
  <c r="HM3171" i="20"/>
  <c r="HJ3171" i="20"/>
  <c r="HQ3171" i="20"/>
  <c r="HP3171" i="20"/>
  <c r="HK2540" i="20"/>
  <c r="HP2540" i="20"/>
  <c r="HJ2540" i="20"/>
  <c r="HQ2540" i="20"/>
  <c r="HM2540" i="20"/>
  <c r="HL2540" i="20"/>
  <c r="HP1261" i="20"/>
  <c r="HM1261" i="20"/>
  <c r="HL1261" i="20"/>
  <c r="HJ1261" i="20"/>
  <c r="HQ1261" i="20"/>
  <c r="HK1261" i="20"/>
  <c r="HL2651" i="20"/>
  <c r="HJ2651" i="20"/>
  <c r="HQ2651" i="20"/>
  <c r="HM2651" i="20"/>
  <c r="HK2651" i="20"/>
  <c r="HP2651" i="20"/>
  <c r="HM1545" i="20"/>
  <c r="HQ1545" i="20"/>
  <c r="HK1545" i="20"/>
  <c r="HL1545" i="20"/>
  <c r="HJ1545" i="20"/>
  <c r="HP1545" i="20"/>
  <c r="HQ192" i="20"/>
  <c r="HK192" i="20"/>
  <c r="HL192" i="20"/>
  <c r="HP192" i="20"/>
  <c r="HJ192" i="20"/>
  <c r="HM192" i="20"/>
  <c r="HQ2153" i="20"/>
  <c r="HJ2153" i="20"/>
  <c r="HM2153" i="20"/>
  <c r="HL2153" i="20"/>
  <c r="HP2153" i="20"/>
  <c r="HK2153" i="20"/>
  <c r="HJ1428" i="20"/>
  <c r="HK1428" i="20"/>
  <c r="HL1428" i="20"/>
  <c r="HM1428" i="20"/>
  <c r="HP1428" i="20"/>
  <c r="HQ1428" i="20"/>
  <c r="HL3992" i="20"/>
  <c r="HM3992" i="20"/>
  <c r="HJ3992" i="20"/>
  <c r="HP3992" i="20"/>
  <c r="HQ3992" i="20"/>
  <c r="HK3992" i="20"/>
  <c r="HQ449" i="20"/>
  <c r="HM449" i="20"/>
  <c r="HP449" i="20"/>
  <c r="HL449" i="20"/>
  <c r="HK449" i="20"/>
  <c r="HJ449" i="20"/>
  <c r="HM3057" i="20"/>
  <c r="HJ3057" i="20"/>
  <c r="HQ3057" i="20"/>
  <c r="HL3057" i="20"/>
  <c r="HP3057" i="20"/>
  <c r="HK3057" i="20"/>
  <c r="HQ1787" i="20"/>
  <c r="HJ1787" i="20"/>
  <c r="HP1787" i="20"/>
  <c r="HK1787" i="20"/>
  <c r="HM1787" i="20"/>
  <c r="HL1787" i="20"/>
  <c r="HP1928" i="20"/>
  <c r="HJ1928" i="20"/>
  <c r="HL1928" i="20"/>
  <c r="HQ1928" i="20"/>
  <c r="HM1928" i="20"/>
  <c r="HK1928" i="20"/>
  <c r="HQ3874" i="20"/>
  <c r="HK3874" i="20"/>
  <c r="HL3874" i="20"/>
  <c r="HP3874" i="20"/>
  <c r="HJ3874" i="20"/>
  <c r="HM3874" i="20"/>
  <c r="HJ150" i="20"/>
  <c r="HQ150" i="20"/>
  <c r="HM150" i="20"/>
  <c r="HL150" i="20"/>
  <c r="HP150" i="20"/>
  <c r="HK150" i="20"/>
  <c r="HQ2963" i="20"/>
  <c r="HL2963" i="20"/>
  <c r="HM2963" i="20"/>
  <c r="HK2963" i="20"/>
  <c r="HP2963" i="20"/>
  <c r="HJ2963" i="20"/>
  <c r="HM1465" i="20"/>
  <c r="HP1465" i="20"/>
  <c r="HK1465" i="20"/>
  <c r="HJ1465" i="20"/>
  <c r="HL1465" i="20"/>
  <c r="HQ1465" i="20"/>
  <c r="HP2539" i="20"/>
  <c r="HJ2539" i="20"/>
  <c r="HL2539" i="20"/>
  <c r="HK2539" i="20"/>
  <c r="HQ2539" i="20"/>
  <c r="HM2539" i="20"/>
  <c r="HJ3113" i="20"/>
  <c r="HK3113" i="20"/>
  <c r="HL3113" i="20"/>
  <c r="HQ3113" i="20"/>
  <c r="HM3113" i="20"/>
  <c r="HP3113" i="20"/>
  <c r="HP2476" i="20"/>
  <c r="HM2476" i="20"/>
  <c r="HL2476" i="20"/>
  <c r="HK2476" i="20"/>
  <c r="HQ2476" i="20"/>
  <c r="HJ2476" i="20"/>
  <c r="HK1659" i="20"/>
  <c r="HJ1659" i="20"/>
  <c r="HQ1659" i="20"/>
  <c r="HM1659" i="20"/>
  <c r="HL1659" i="20"/>
  <c r="HP1659" i="20"/>
  <c r="HK1219" i="20"/>
  <c r="HQ1219" i="20"/>
  <c r="HP1219" i="20"/>
  <c r="HJ1219" i="20"/>
  <c r="HL1219" i="20"/>
  <c r="HM1219" i="20"/>
  <c r="HJ3731" i="20"/>
  <c r="HQ3731" i="20"/>
  <c r="HK3731" i="20"/>
  <c r="HL3731" i="20"/>
  <c r="HP3731" i="20"/>
  <c r="HM3731" i="20"/>
  <c r="HJ3260" i="20"/>
  <c r="HL3260" i="20"/>
  <c r="HQ3260" i="20"/>
  <c r="HP3260" i="20"/>
  <c r="HK3260" i="20"/>
  <c r="HM3260" i="20"/>
  <c r="HQ2914" i="20"/>
  <c r="HL2914" i="20"/>
  <c r="HP2914" i="20"/>
  <c r="HK2914" i="20"/>
  <c r="HJ2914" i="20"/>
  <c r="HM2914" i="20"/>
  <c r="HP1352" i="20"/>
  <c r="HK1352" i="20"/>
  <c r="HL1352" i="20"/>
  <c r="HQ1352" i="20"/>
  <c r="HJ1352" i="20"/>
  <c r="HM1352" i="20"/>
  <c r="HP1717" i="20"/>
  <c r="HJ1717" i="20"/>
  <c r="HL1717" i="20"/>
  <c r="HQ1717" i="20"/>
  <c r="HK1717" i="20"/>
  <c r="HM1717" i="20"/>
  <c r="HQ1299" i="20"/>
  <c r="HL1299" i="20"/>
  <c r="HP1299" i="20"/>
  <c r="HJ1299" i="20"/>
  <c r="HK1299" i="20"/>
  <c r="HM1299" i="20"/>
  <c r="HJ2115" i="20"/>
  <c r="HP2115" i="20"/>
  <c r="HK2115" i="20"/>
  <c r="HQ2115" i="20"/>
  <c r="HL2115" i="20"/>
  <c r="HM2115" i="20"/>
  <c r="HK3708" i="20"/>
  <c r="HJ3708" i="20"/>
  <c r="HQ3708" i="20"/>
  <c r="HP3708" i="20"/>
  <c r="HM3708" i="20"/>
  <c r="HL3708" i="20"/>
  <c r="HL3417" i="20"/>
  <c r="HK3417" i="20"/>
  <c r="HP3417" i="20"/>
  <c r="HJ3417" i="20"/>
  <c r="HQ3417" i="20"/>
  <c r="HM3417" i="20"/>
  <c r="HJ3403" i="20"/>
  <c r="HL3403" i="20"/>
  <c r="HM3403" i="20"/>
  <c r="HK3403" i="20"/>
  <c r="HP3403" i="20"/>
  <c r="HQ3403" i="20"/>
  <c r="HP2109" i="20"/>
  <c r="HQ2109" i="20"/>
  <c r="HM2109" i="20"/>
  <c r="HK2109" i="20"/>
  <c r="HJ2109" i="20"/>
  <c r="HL2109" i="20"/>
  <c r="HQ2407" i="20"/>
  <c r="HL2407" i="20"/>
  <c r="HM2407" i="20"/>
  <c r="HJ2407" i="20"/>
  <c r="HP2407" i="20"/>
  <c r="HK2407" i="20"/>
  <c r="HL3490" i="20"/>
  <c r="HM3490" i="20"/>
  <c r="HK3490" i="20"/>
  <c r="HJ3490" i="20"/>
  <c r="HP3490" i="20"/>
  <c r="HQ3490" i="20"/>
  <c r="HQ476" i="20"/>
  <c r="HK476" i="20"/>
  <c r="HJ476" i="20"/>
  <c r="HP476" i="20"/>
  <c r="HM476" i="20"/>
  <c r="HL476" i="20"/>
  <c r="HP3152" i="20"/>
  <c r="HK3152" i="20"/>
  <c r="HL3152" i="20"/>
  <c r="HQ3152" i="20"/>
  <c r="HJ3152" i="20"/>
  <c r="HM3152" i="20"/>
  <c r="HJ2767" i="20"/>
  <c r="HK2767" i="20"/>
  <c r="HM2767" i="20"/>
  <c r="HL2767" i="20"/>
  <c r="HP2767" i="20"/>
  <c r="HQ2767" i="20"/>
  <c r="HJ1437" i="20"/>
  <c r="HL1437" i="20"/>
  <c r="HP1437" i="20"/>
  <c r="HQ1437" i="20"/>
  <c r="HM1437" i="20"/>
  <c r="HK1437" i="20"/>
  <c r="HK3107" i="20"/>
  <c r="HL3107" i="20"/>
  <c r="HJ3107" i="20"/>
  <c r="HQ3107" i="20"/>
  <c r="HP3107" i="20"/>
  <c r="HM3107" i="20"/>
  <c r="HQ112" i="20"/>
  <c r="HJ112" i="20"/>
  <c r="HM112" i="20"/>
  <c r="HK112" i="20"/>
  <c r="HP112" i="20"/>
  <c r="HL112" i="20"/>
  <c r="HK2578" i="20"/>
  <c r="HJ2578" i="20"/>
  <c r="HP2578" i="20"/>
  <c r="HQ2578" i="20"/>
  <c r="HM2578" i="20"/>
  <c r="HL2578" i="20"/>
  <c r="HK2935" i="20"/>
  <c r="HJ2935" i="20"/>
  <c r="HQ2935" i="20"/>
  <c r="HP2935" i="20"/>
  <c r="HM2935" i="20"/>
  <c r="HL2935" i="20"/>
  <c r="HQ2304" i="20"/>
  <c r="HP2304" i="20"/>
  <c r="HM2304" i="20"/>
  <c r="HL2304" i="20"/>
  <c r="HJ2304" i="20"/>
  <c r="HK2304" i="20"/>
  <c r="HM2741" i="20"/>
  <c r="HQ2741" i="20"/>
  <c r="HP2741" i="20"/>
  <c r="HL2741" i="20"/>
  <c r="HJ2741" i="20"/>
  <c r="HK2741" i="20"/>
  <c r="HL2703" i="20"/>
  <c r="HP2703" i="20"/>
  <c r="HK2703" i="20"/>
  <c r="HJ2703" i="20"/>
  <c r="HM2703" i="20"/>
  <c r="HQ2703" i="20"/>
  <c r="HQ3973" i="20"/>
  <c r="HL3973" i="20"/>
  <c r="HK3973" i="20"/>
  <c r="HJ3973" i="20"/>
  <c r="HM3973" i="20"/>
  <c r="HP3973" i="20"/>
  <c r="HJ3627" i="20"/>
  <c r="HQ3627" i="20"/>
  <c r="HP3627" i="20"/>
  <c r="HM3627" i="20"/>
  <c r="HL3627" i="20"/>
  <c r="HK3627" i="20"/>
  <c r="HM1270" i="20"/>
  <c r="HL1270" i="20"/>
  <c r="HP1270" i="20"/>
  <c r="HK1270" i="20"/>
  <c r="HQ1270" i="20"/>
  <c r="HJ1270" i="20"/>
  <c r="HP3237" i="20"/>
  <c r="HQ3237" i="20"/>
  <c r="HL3237" i="20"/>
  <c r="HM3237" i="20"/>
  <c r="HJ3237" i="20"/>
  <c r="HK3237" i="20"/>
  <c r="HM2643" i="20"/>
  <c r="HJ2643" i="20"/>
  <c r="HK2643" i="20"/>
  <c r="HP2643" i="20"/>
  <c r="HQ2643" i="20"/>
  <c r="HL2643" i="20"/>
  <c r="HP592" i="20"/>
  <c r="HK592" i="20"/>
  <c r="HM592" i="20"/>
  <c r="HQ592" i="20"/>
  <c r="HJ592" i="20"/>
  <c r="HL592" i="20"/>
  <c r="HJ832" i="20"/>
  <c r="HQ832" i="20"/>
  <c r="HK832" i="20"/>
  <c r="HP832" i="20"/>
  <c r="HL832" i="20"/>
  <c r="HM832" i="20"/>
  <c r="HK2347" i="20"/>
  <c r="HM2347" i="20"/>
  <c r="HP2347" i="20"/>
  <c r="HQ2347" i="20"/>
  <c r="HJ2347" i="20"/>
  <c r="HL2347" i="20"/>
  <c r="HJ1505" i="20"/>
  <c r="HL1505" i="20"/>
  <c r="HP1505" i="20"/>
  <c r="HK1505" i="20"/>
  <c r="HM1505" i="20"/>
  <c r="HQ1505" i="20"/>
  <c r="HM574" i="20"/>
  <c r="HJ574" i="20"/>
  <c r="HL574" i="20"/>
  <c r="HQ574" i="20"/>
  <c r="HK574" i="20"/>
  <c r="HP574" i="20"/>
  <c r="HL3013" i="20"/>
  <c r="HP3013" i="20"/>
  <c r="HM3013" i="20"/>
  <c r="HQ3013" i="20"/>
  <c r="HJ3013" i="20"/>
  <c r="HK3013" i="20"/>
  <c r="HK3401" i="20"/>
  <c r="HJ3401" i="20"/>
  <c r="HM3401" i="20"/>
  <c r="HQ3401" i="20"/>
  <c r="HL3401" i="20"/>
  <c r="HP3401" i="20"/>
  <c r="HM3652" i="20"/>
  <c r="HL3652" i="20"/>
  <c r="HQ3652" i="20"/>
  <c r="HJ3652" i="20"/>
  <c r="HK3652" i="20"/>
  <c r="HP3652" i="20"/>
  <c r="HQ1560" i="20"/>
  <c r="HL1560" i="20"/>
  <c r="HP1560" i="20"/>
  <c r="HK1560" i="20"/>
  <c r="HM1560" i="20"/>
  <c r="HJ1560" i="20"/>
  <c r="HJ2121" i="20"/>
  <c r="HQ2121" i="20"/>
  <c r="HM2121" i="20"/>
  <c r="HP2121" i="20"/>
  <c r="HK2121" i="20"/>
  <c r="HL2121" i="20"/>
  <c r="HJ550" i="20"/>
  <c r="HM550" i="20"/>
  <c r="HQ550" i="20"/>
  <c r="HP550" i="20"/>
  <c r="HK550" i="20"/>
  <c r="HL550" i="20"/>
  <c r="HP670" i="20"/>
  <c r="HQ670" i="20"/>
  <c r="HL670" i="20"/>
  <c r="HJ670" i="20"/>
  <c r="HK670" i="20"/>
  <c r="HM670" i="20"/>
  <c r="HP733" i="20"/>
  <c r="HM733" i="20"/>
  <c r="HJ733" i="20"/>
  <c r="HL733" i="20"/>
  <c r="HK733" i="20"/>
  <c r="HQ733" i="20"/>
  <c r="HP3223" i="20"/>
  <c r="HM3223" i="20"/>
  <c r="HL3223" i="20"/>
  <c r="HJ3223" i="20"/>
  <c r="HK3223" i="20"/>
  <c r="HQ3223" i="20"/>
  <c r="HQ27" i="20"/>
  <c r="HL27" i="20"/>
  <c r="HK27" i="20"/>
  <c r="HM27" i="20"/>
  <c r="HP27" i="20"/>
  <c r="HJ27" i="20"/>
  <c r="HL3822" i="20"/>
  <c r="HJ3822" i="20"/>
  <c r="HP3822" i="20"/>
  <c r="HQ3822" i="20"/>
  <c r="HK3822" i="20"/>
  <c r="HM3822" i="20"/>
  <c r="HM1684" i="20"/>
  <c r="HJ1684" i="20"/>
  <c r="HK1684" i="20"/>
  <c r="HL1684" i="20"/>
  <c r="HQ1684" i="20"/>
  <c r="HP1684" i="20"/>
  <c r="HM193" i="20"/>
  <c r="HP193" i="20"/>
  <c r="HQ193" i="20"/>
  <c r="HJ193" i="20"/>
  <c r="HK193" i="20"/>
  <c r="HL193" i="20"/>
  <c r="HM631" i="20"/>
  <c r="HP631" i="20"/>
  <c r="HQ631" i="20"/>
  <c r="HK631" i="20"/>
  <c r="HJ631" i="20"/>
  <c r="HL631" i="20"/>
  <c r="HK3816" i="20"/>
  <c r="HJ3816" i="20"/>
  <c r="HP3816" i="20"/>
  <c r="HQ3816" i="20"/>
  <c r="HL3816" i="20"/>
  <c r="HM3816" i="20"/>
  <c r="HQ1136" i="20"/>
  <c r="HK1136" i="20"/>
  <c r="HP1136" i="20"/>
  <c r="HM1136" i="20"/>
  <c r="HL1136" i="20"/>
  <c r="HJ1136" i="20"/>
  <c r="HJ2491" i="20"/>
  <c r="HL2491" i="20"/>
  <c r="HM2491" i="20"/>
  <c r="HK2491" i="20"/>
  <c r="HP2491" i="20"/>
  <c r="HQ2491" i="20"/>
  <c r="HQ2340" i="20"/>
  <c r="HP2340" i="20"/>
  <c r="HJ2340" i="20"/>
  <c r="HK2340" i="20"/>
  <c r="HL2340" i="20"/>
  <c r="HM2340" i="20"/>
  <c r="HM1070" i="20"/>
  <c r="HK1070" i="20"/>
  <c r="HQ1070" i="20"/>
  <c r="HP1070" i="20"/>
  <c r="HJ1070" i="20"/>
  <c r="HL1070" i="20"/>
  <c r="HJ2932" i="20"/>
  <c r="HP2932" i="20"/>
  <c r="HL2932" i="20"/>
  <c r="HK2932" i="20"/>
  <c r="HQ2932" i="20"/>
  <c r="HM2932" i="20"/>
  <c r="HQ2633" i="20"/>
  <c r="HJ2633" i="20"/>
  <c r="HM2633" i="20"/>
  <c r="HP2633" i="20"/>
  <c r="HK2633" i="20"/>
  <c r="HL2633" i="20"/>
  <c r="HQ2969" i="20"/>
  <c r="HP2969" i="20"/>
  <c r="HJ2969" i="20"/>
  <c r="HK2969" i="20"/>
  <c r="HL2969" i="20"/>
  <c r="HM2969" i="20"/>
  <c r="HM2204" i="20"/>
  <c r="HP2204" i="20"/>
  <c r="HJ2204" i="20"/>
  <c r="HL2204" i="20"/>
  <c r="HQ2204" i="20"/>
  <c r="HK2204" i="20"/>
  <c r="HJ2838" i="20"/>
  <c r="HP2838" i="20"/>
  <c r="HQ2838" i="20"/>
  <c r="HK2838" i="20"/>
  <c r="HM2838" i="20"/>
  <c r="HL2838" i="20"/>
  <c r="HK1403" i="20"/>
  <c r="HM1403" i="20"/>
  <c r="HP1403" i="20"/>
  <c r="HJ1403" i="20"/>
  <c r="HL1403" i="20"/>
  <c r="HQ1403" i="20"/>
  <c r="HQ1891" i="20"/>
  <c r="HK1891" i="20"/>
  <c r="HM1891" i="20"/>
  <c r="HJ1891" i="20"/>
  <c r="HP1891" i="20"/>
  <c r="HL1891" i="20"/>
  <c r="HM3922" i="20"/>
  <c r="HP3922" i="20"/>
  <c r="HQ3922" i="20"/>
  <c r="HL3922" i="20"/>
  <c r="HJ3922" i="20"/>
  <c r="HK3922" i="20"/>
  <c r="HL732" i="20"/>
  <c r="HQ732" i="20"/>
  <c r="HM732" i="20"/>
  <c r="HK732" i="20"/>
  <c r="HJ732" i="20"/>
  <c r="HP732" i="20"/>
  <c r="HK2577" i="20"/>
  <c r="HJ2577" i="20"/>
  <c r="HL2577" i="20"/>
  <c r="HQ2577" i="20"/>
  <c r="HM2577" i="20"/>
  <c r="HP2577" i="20"/>
  <c r="HP963" i="20"/>
  <c r="HK963" i="20"/>
  <c r="HQ963" i="20"/>
  <c r="HL963" i="20"/>
  <c r="HJ963" i="20"/>
  <c r="HM963" i="20"/>
  <c r="HQ3098" i="20"/>
  <c r="HL3098" i="20"/>
  <c r="HM3098" i="20"/>
  <c r="HP3098" i="20"/>
  <c r="HJ3098" i="20"/>
  <c r="HK3098" i="20"/>
  <c r="HP2437" i="20"/>
  <c r="HL2437" i="20"/>
  <c r="HK2437" i="20"/>
  <c r="HM2437" i="20"/>
  <c r="HJ2437" i="20"/>
  <c r="HQ2437" i="20"/>
  <c r="HQ3426" i="20"/>
  <c r="HM3426" i="20"/>
  <c r="HP3426" i="20"/>
  <c r="HJ3426" i="20"/>
  <c r="HK3426" i="20"/>
  <c r="HL3426" i="20"/>
  <c r="HK1180" i="20"/>
  <c r="HP1180" i="20"/>
  <c r="HJ1180" i="20"/>
  <c r="HL1180" i="20"/>
  <c r="HM1180" i="20"/>
  <c r="HQ1180" i="20"/>
  <c r="HP3790" i="20"/>
  <c r="HM3790" i="20"/>
  <c r="HJ3790" i="20"/>
  <c r="HK3790" i="20"/>
  <c r="HQ3790" i="20"/>
  <c r="HL3790" i="20"/>
  <c r="HJ1085" i="20"/>
  <c r="HP1085" i="20"/>
  <c r="HL1085" i="20"/>
  <c r="HM1085" i="20"/>
  <c r="HK1085" i="20"/>
  <c r="HQ1085" i="20"/>
  <c r="HJ3678" i="20"/>
  <c r="HP3678" i="20"/>
  <c r="HL3678" i="20"/>
  <c r="HM3678" i="20"/>
  <c r="HQ3678" i="20"/>
  <c r="HK3678" i="20"/>
  <c r="HQ2253" i="20"/>
  <c r="HJ2253" i="20"/>
  <c r="HL2253" i="20"/>
  <c r="HP2253" i="20"/>
  <c r="HK2253" i="20"/>
  <c r="HM2253" i="20"/>
  <c r="HM3455" i="20"/>
  <c r="HQ3455" i="20"/>
  <c r="HL3455" i="20"/>
  <c r="HP3455" i="20"/>
  <c r="HJ3455" i="20"/>
  <c r="HK3455" i="20"/>
  <c r="HQ2757" i="20"/>
  <c r="HK2757" i="20"/>
  <c r="HJ2757" i="20"/>
  <c r="HM2757" i="20"/>
  <c r="HL2757" i="20"/>
  <c r="HP2757" i="20"/>
  <c r="HQ1915" i="20"/>
  <c r="HP1915" i="20"/>
  <c r="HJ1915" i="20"/>
  <c r="HM1915" i="20"/>
  <c r="HK1915" i="20"/>
  <c r="HL1915" i="20"/>
  <c r="HP3674" i="20"/>
  <c r="HQ3674" i="20"/>
  <c r="HL3674" i="20"/>
  <c r="HM3674" i="20"/>
  <c r="HK3674" i="20"/>
  <c r="HJ3674" i="20"/>
  <c r="HK1645" i="20"/>
  <c r="HQ1645" i="20"/>
  <c r="HM1645" i="20"/>
  <c r="HJ1645" i="20"/>
  <c r="HP1645" i="20"/>
  <c r="HL1645" i="20"/>
  <c r="HL2794" i="20"/>
  <c r="HK2794" i="20"/>
  <c r="HQ2794" i="20"/>
  <c r="HP2794" i="20"/>
  <c r="HM2794" i="20"/>
  <c r="HJ2794" i="20"/>
  <c r="HK953" i="20"/>
  <c r="HP953" i="20"/>
  <c r="HQ953" i="20"/>
  <c r="HJ953" i="20"/>
  <c r="HM953" i="20"/>
  <c r="HL953" i="20"/>
  <c r="HM1248" i="20"/>
  <c r="HL1248" i="20"/>
  <c r="HP1248" i="20"/>
  <c r="HQ1248" i="20"/>
  <c r="HJ1248" i="20"/>
  <c r="HK1248" i="20"/>
  <c r="HM493" i="20"/>
  <c r="HQ493" i="20"/>
  <c r="HJ493" i="20"/>
  <c r="HK493" i="20"/>
  <c r="HP493" i="20"/>
  <c r="HL493" i="20"/>
  <c r="HK3963" i="20"/>
  <c r="HP3963" i="20"/>
  <c r="HQ3963" i="20"/>
  <c r="HL3963" i="20"/>
  <c r="HM3963" i="20"/>
  <c r="HJ3963" i="20"/>
  <c r="HQ1896" i="20"/>
  <c r="HM1896" i="20"/>
  <c r="HP1896" i="20"/>
  <c r="HL1896" i="20"/>
  <c r="HJ1896" i="20"/>
  <c r="HK1896" i="20"/>
  <c r="HJ1504" i="20"/>
  <c r="HP1504" i="20"/>
  <c r="HQ1504" i="20"/>
  <c r="HM1504" i="20"/>
  <c r="HL1504" i="20"/>
  <c r="HK1504" i="20"/>
  <c r="HQ1322" i="20"/>
  <c r="HL1322" i="20"/>
  <c r="HJ1322" i="20"/>
  <c r="HM1322" i="20"/>
  <c r="HP1322" i="20"/>
  <c r="HK1322" i="20"/>
  <c r="HM2603" i="20"/>
  <c r="HP2603" i="20"/>
  <c r="HQ2603" i="20"/>
  <c r="HL2603" i="20"/>
  <c r="HK2603" i="20"/>
  <c r="HJ2603" i="20"/>
  <c r="HL659" i="20"/>
  <c r="HQ659" i="20"/>
  <c r="HK659" i="20"/>
  <c r="HP659" i="20"/>
  <c r="HM659" i="20"/>
  <c r="HJ659" i="20"/>
  <c r="HK3025" i="20"/>
  <c r="HM3025" i="20"/>
  <c r="HL3025" i="20"/>
  <c r="HJ3025" i="20"/>
  <c r="HQ3025" i="20"/>
  <c r="HP3025" i="20"/>
  <c r="HJ956" i="20"/>
  <c r="HL956" i="20"/>
  <c r="HM956" i="20"/>
  <c r="HK956" i="20"/>
  <c r="HP956" i="20"/>
  <c r="HQ956" i="20"/>
  <c r="HL1576" i="20"/>
  <c r="HM1576" i="20"/>
  <c r="HK1576" i="20"/>
  <c r="HJ1576" i="20"/>
  <c r="HP1576" i="20"/>
  <c r="HQ1576" i="20"/>
  <c r="HK2542" i="20"/>
  <c r="HP2542" i="20"/>
  <c r="HM2542" i="20"/>
  <c r="HQ2542" i="20"/>
  <c r="HJ2542" i="20"/>
  <c r="HL2542" i="20"/>
  <c r="HK387" i="20"/>
  <c r="HQ387" i="20"/>
  <c r="HJ387" i="20"/>
  <c r="HP387" i="20"/>
  <c r="HM387" i="20"/>
  <c r="HL387" i="20"/>
  <c r="HK3584" i="20"/>
  <c r="HP3584" i="20"/>
  <c r="HL3584" i="20"/>
  <c r="HM3584" i="20"/>
  <c r="HQ3584" i="20"/>
  <c r="HJ3584" i="20"/>
  <c r="HL1569" i="20"/>
  <c r="HK1569" i="20"/>
  <c r="HM1569" i="20"/>
  <c r="HQ1569" i="20"/>
  <c r="HJ1569" i="20"/>
  <c r="HP1569" i="20"/>
  <c r="HQ1221" i="20"/>
  <c r="HL1221" i="20"/>
  <c r="HP1221" i="20"/>
  <c r="HJ1221" i="20"/>
  <c r="HM1221" i="20"/>
  <c r="HK1221" i="20"/>
  <c r="HP2303" i="20"/>
  <c r="HM2303" i="20"/>
  <c r="HJ2303" i="20"/>
  <c r="HK2303" i="20"/>
  <c r="HL2303" i="20"/>
  <c r="HQ2303" i="20"/>
  <c r="HK77" i="20"/>
  <c r="HL77" i="20"/>
  <c r="HM77" i="20"/>
  <c r="HP77" i="20"/>
  <c r="HQ77" i="20"/>
  <c r="HJ77" i="20"/>
  <c r="HQ1076" i="20"/>
  <c r="HK1076" i="20"/>
  <c r="HJ1076" i="20"/>
  <c r="HP1076" i="20"/>
  <c r="HL1076" i="20"/>
  <c r="HM1076" i="20"/>
  <c r="HK3277" i="20"/>
  <c r="HP3277" i="20"/>
  <c r="HM3277" i="20"/>
  <c r="HQ3277" i="20"/>
  <c r="HL3277" i="20"/>
  <c r="HJ3277" i="20"/>
  <c r="HJ675" i="20"/>
  <c r="HQ675" i="20"/>
  <c r="HK675" i="20"/>
  <c r="HM675" i="20"/>
  <c r="HL675" i="20"/>
  <c r="HP675" i="20"/>
  <c r="HM384" i="20"/>
  <c r="HK384" i="20"/>
  <c r="HQ384" i="20"/>
  <c r="HL384" i="20"/>
  <c r="HP384" i="20"/>
  <c r="HJ384" i="20"/>
  <c r="HK1945" i="20"/>
  <c r="HQ1945" i="20"/>
  <c r="HJ1945" i="20"/>
  <c r="HP1945" i="20"/>
  <c r="HL1945" i="20"/>
  <c r="HM1945" i="20"/>
  <c r="HJ3511" i="20"/>
  <c r="HM3511" i="20"/>
  <c r="HL3511" i="20"/>
  <c r="HQ3511" i="20"/>
  <c r="HP3511" i="20"/>
  <c r="HK3511" i="20"/>
  <c r="HK3681" i="20"/>
  <c r="HQ3681" i="20"/>
  <c r="HJ3681" i="20"/>
  <c r="HM3681" i="20"/>
  <c r="HL3681" i="20"/>
  <c r="HP3681" i="20"/>
  <c r="HJ3950" i="20"/>
  <c r="HM3950" i="20"/>
  <c r="HQ3950" i="20"/>
  <c r="HP3950" i="20"/>
  <c r="HK3950" i="20"/>
  <c r="HL3950" i="20"/>
  <c r="HL3285" i="20"/>
  <c r="HQ3285" i="20"/>
  <c r="HJ3285" i="20"/>
  <c r="HM3285" i="20"/>
  <c r="HP3285" i="20"/>
  <c r="HK3285" i="20"/>
  <c r="HK165" i="20"/>
  <c r="HP165" i="20"/>
  <c r="HJ165" i="20"/>
  <c r="HL165" i="20"/>
  <c r="HQ165" i="20"/>
  <c r="HM165" i="20"/>
  <c r="HJ1584" i="20"/>
  <c r="HK1584" i="20"/>
  <c r="HM1584" i="20"/>
  <c r="HQ1584" i="20"/>
  <c r="HP1584" i="20"/>
  <c r="HL1584" i="20"/>
  <c r="HP2373" i="20"/>
  <c r="HQ2373" i="20"/>
  <c r="HL2373" i="20"/>
  <c r="HK2373" i="20"/>
  <c r="HJ2373" i="20"/>
  <c r="HM2373" i="20"/>
  <c r="HK2916" i="20"/>
  <c r="HQ2916" i="20"/>
  <c r="HP2916" i="20"/>
  <c r="HJ2916" i="20"/>
  <c r="HM2916" i="20"/>
  <c r="HL2916" i="20"/>
  <c r="HQ1109" i="20"/>
  <c r="HL1109" i="20"/>
  <c r="HJ1109" i="20"/>
  <c r="HM1109" i="20"/>
  <c r="HK1109" i="20"/>
  <c r="HP1109" i="20"/>
  <c r="HJ1667" i="20"/>
  <c r="HQ1667" i="20"/>
  <c r="HK1667" i="20"/>
  <c r="HL1667" i="20"/>
  <c r="HP1667" i="20"/>
  <c r="HM1667" i="20"/>
  <c r="HJ218" i="20"/>
  <c r="HL218" i="20"/>
  <c r="HP218" i="20"/>
  <c r="HQ218" i="20"/>
  <c r="HM218" i="20"/>
  <c r="HK218" i="20"/>
  <c r="HQ2564" i="20"/>
  <c r="HM2564" i="20"/>
  <c r="HP2564" i="20"/>
  <c r="HK2564" i="20"/>
  <c r="HJ2564" i="20"/>
  <c r="HL2564" i="20"/>
  <c r="HK613" i="20"/>
  <c r="HJ613" i="20"/>
  <c r="HM613" i="20"/>
  <c r="HQ613" i="20"/>
  <c r="HL613" i="20"/>
  <c r="HP613" i="20"/>
  <c r="HJ1950" i="20"/>
  <c r="HL1950" i="20"/>
  <c r="HQ1950" i="20"/>
  <c r="HM1950" i="20"/>
  <c r="HK1950" i="20"/>
  <c r="HP1950" i="20"/>
  <c r="HQ3381" i="20"/>
  <c r="HL3381" i="20"/>
  <c r="HK3381" i="20"/>
  <c r="HM3381" i="20"/>
  <c r="HJ3381" i="20"/>
  <c r="HP3381" i="20"/>
  <c r="HM3479" i="20"/>
  <c r="HP3479" i="20"/>
  <c r="HK3479" i="20"/>
  <c r="HQ3479" i="20"/>
  <c r="HL3479" i="20"/>
  <c r="HJ3479" i="20"/>
  <c r="HM4001" i="20"/>
  <c r="HK4001" i="20"/>
  <c r="HJ4001" i="20"/>
  <c r="HQ4001" i="20"/>
  <c r="HL4001" i="20"/>
  <c r="HP4001" i="20"/>
  <c r="HQ655" i="20"/>
  <c r="HK655" i="20"/>
  <c r="HM655" i="20"/>
  <c r="HJ655" i="20"/>
  <c r="HL655" i="20"/>
  <c r="HP655" i="20"/>
  <c r="HJ1947" i="20"/>
  <c r="HQ1947" i="20"/>
  <c r="HK1947" i="20"/>
  <c r="HM1947" i="20"/>
  <c r="HL1947" i="20"/>
  <c r="HP1947" i="20"/>
  <c r="HM3335" i="20"/>
  <c r="HK3335" i="20"/>
  <c r="HP3335" i="20"/>
  <c r="HL3335" i="20"/>
  <c r="HQ3335" i="20"/>
  <c r="HJ3335" i="20"/>
  <c r="HP2045" i="20"/>
  <c r="HK2045" i="20"/>
  <c r="HL2045" i="20"/>
  <c r="HJ2045" i="20"/>
  <c r="HM2045" i="20"/>
  <c r="HQ2045" i="20"/>
  <c r="HP2128" i="20"/>
  <c r="HL2128" i="20"/>
  <c r="HM2128" i="20"/>
  <c r="HJ2128" i="20"/>
  <c r="HQ2128" i="20"/>
  <c r="HK2128" i="20"/>
  <c r="HL368" i="20"/>
  <c r="HP368" i="20"/>
  <c r="HQ368" i="20"/>
  <c r="HK368" i="20"/>
  <c r="HM368" i="20"/>
  <c r="HJ368" i="20"/>
  <c r="HQ1563" i="20"/>
  <c r="HM1563" i="20"/>
  <c r="HJ1563" i="20"/>
  <c r="HP1563" i="20"/>
  <c r="HL1563" i="20"/>
  <c r="HK1563" i="20"/>
  <c r="HL1268" i="20"/>
  <c r="HM1268" i="20"/>
  <c r="HJ1268" i="20"/>
  <c r="HQ1268" i="20"/>
  <c r="HP1268" i="20"/>
  <c r="HK1268" i="20"/>
  <c r="HQ3795" i="20"/>
  <c r="HM3795" i="20"/>
  <c r="HK3795" i="20"/>
  <c r="HJ3795" i="20"/>
  <c r="HP3795" i="20"/>
  <c r="HL3795" i="20"/>
  <c r="HQ441" i="20"/>
  <c r="HM441" i="20"/>
  <c r="HK441" i="20"/>
  <c r="HL441" i="20"/>
  <c r="HJ441" i="20"/>
  <c r="HP441" i="20"/>
  <c r="HQ3289" i="20"/>
  <c r="HM3289" i="20"/>
  <c r="HP3289" i="20"/>
  <c r="HJ3289" i="20"/>
  <c r="HK3289" i="20"/>
  <c r="HL3289" i="20"/>
  <c r="HQ2240" i="20"/>
  <c r="HP2240" i="20"/>
  <c r="HJ2240" i="20"/>
  <c r="HK2240" i="20"/>
  <c r="HL2240" i="20"/>
  <c r="HM2240" i="20"/>
  <c r="HQ860" i="20"/>
  <c r="HK860" i="20"/>
  <c r="HP860" i="20"/>
  <c r="HJ860" i="20"/>
  <c r="HM860" i="20"/>
  <c r="HL860" i="20"/>
  <c r="HM1450" i="20"/>
  <c r="HQ1450" i="20"/>
  <c r="HJ1450" i="20"/>
  <c r="HL1450" i="20"/>
  <c r="HK1450" i="20"/>
  <c r="HP1450" i="20"/>
  <c r="HQ2324" i="20"/>
  <c r="HP2324" i="20"/>
  <c r="HK2324" i="20"/>
  <c r="HL2324" i="20"/>
  <c r="HJ2324" i="20"/>
  <c r="HM2324" i="20"/>
  <c r="HK2830" i="20"/>
  <c r="HL2830" i="20"/>
  <c r="HQ2830" i="20"/>
  <c r="HM2830" i="20"/>
  <c r="HJ2830" i="20"/>
  <c r="HP2830" i="20"/>
  <c r="HM2842" i="20"/>
  <c r="HJ2842" i="20"/>
  <c r="HK2842" i="20"/>
  <c r="HL2842" i="20"/>
  <c r="HP2842" i="20"/>
  <c r="HQ2842" i="20"/>
  <c r="HM3572" i="20"/>
  <c r="HL3572" i="20"/>
  <c r="HJ3572" i="20"/>
  <c r="HQ3572" i="20"/>
  <c r="HK3572" i="20"/>
  <c r="HP3572" i="20"/>
  <c r="HP3515" i="20"/>
  <c r="HM3515" i="20"/>
  <c r="HQ3515" i="20"/>
  <c r="HJ3515" i="20"/>
  <c r="HL3515" i="20"/>
  <c r="HK3515" i="20"/>
  <c r="HJ1259" i="20"/>
  <c r="HM1259" i="20"/>
  <c r="HP1259" i="20"/>
  <c r="HQ1259" i="20"/>
  <c r="HL1259" i="20"/>
  <c r="HK1259" i="20"/>
  <c r="HP3218" i="20"/>
  <c r="HJ3218" i="20"/>
  <c r="HK3218" i="20"/>
  <c r="HM3218" i="20"/>
  <c r="HQ3218" i="20"/>
  <c r="HL3218" i="20"/>
  <c r="HQ2134" i="20"/>
  <c r="HM2134" i="20"/>
  <c r="HL2134" i="20"/>
  <c r="HJ2134" i="20"/>
  <c r="HK2134" i="20"/>
  <c r="HP2134" i="20"/>
  <c r="HK645" i="20"/>
  <c r="HJ645" i="20"/>
  <c r="HL645" i="20"/>
  <c r="HQ645" i="20"/>
  <c r="HP645" i="20"/>
  <c r="HM645" i="20"/>
  <c r="HJ981" i="20"/>
  <c r="HL981" i="20"/>
  <c r="HM981" i="20"/>
  <c r="HQ981" i="20"/>
  <c r="HP981" i="20"/>
  <c r="HK981" i="20"/>
  <c r="HK1458" i="20"/>
  <c r="HJ1458" i="20"/>
  <c r="HQ1458" i="20"/>
  <c r="HM1458" i="20"/>
  <c r="HP1458" i="20"/>
  <c r="HL1458" i="20"/>
  <c r="HQ3425" i="20"/>
  <c r="HJ3425" i="20"/>
  <c r="HL3425" i="20"/>
  <c r="HM3425" i="20"/>
  <c r="HK3425" i="20"/>
  <c r="HP3425" i="20"/>
  <c r="HQ3974" i="20"/>
  <c r="HP3974" i="20"/>
  <c r="HL3974" i="20"/>
  <c r="HM3974" i="20"/>
  <c r="HK3974" i="20"/>
  <c r="HJ3974" i="20"/>
  <c r="HJ450" i="20"/>
  <c r="HK450" i="20"/>
  <c r="HQ450" i="20"/>
  <c r="HL450" i="20"/>
  <c r="HP450" i="20"/>
  <c r="HM450" i="20"/>
  <c r="HJ2350" i="20"/>
  <c r="HL2350" i="20"/>
  <c r="HQ2350" i="20"/>
  <c r="HP2350" i="20"/>
  <c r="HK2350" i="20"/>
  <c r="HM2350" i="20"/>
  <c r="HJ1825" i="20"/>
  <c r="HK1825" i="20"/>
  <c r="HQ1825" i="20"/>
  <c r="HM1825" i="20"/>
  <c r="HP1825" i="20"/>
  <c r="HL1825" i="20"/>
  <c r="HK3841" i="20"/>
  <c r="HP3841" i="20"/>
  <c r="HJ3841" i="20"/>
  <c r="HM3841" i="20"/>
  <c r="HL3841" i="20"/>
  <c r="HQ3841" i="20"/>
  <c r="HK2336" i="20"/>
  <c r="HJ2336" i="20"/>
  <c r="HQ2336" i="20"/>
  <c r="HM2336" i="20"/>
  <c r="HL2336" i="20"/>
  <c r="HP2336" i="20"/>
  <c r="HK939" i="20"/>
  <c r="HP939" i="20"/>
  <c r="HL939" i="20"/>
  <c r="HM939" i="20"/>
  <c r="HQ939" i="20"/>
  <c r="HJ939" i="20"/>
  <c r="HL954" i="20"/>
  <c r="HJ954" i="20"/>
  <c r="HP954" i="20"/>
  <c r="HQ954" i="20"/>
  <c r="HK954" i="20"/>
  <c r="HM954" i="20"/>
  <c r="HJ2089" i="20"/>
  <c r="HL2089" i="20"/>
  <c r="HM2089" i="20"/>
  <c r="HK2089" i="20"/>
  <c r="HP2089" i="20"/>
  <c r="HQ2089" i="20"/>
  <c r="HQ3809" i="20"/>
  <c r="HJ3809" i="20"/>
  <c r="HP3809" i="20"/>
  <c r="HK3809" i="20"/>
  <c r="HM3809" i="20"/>
  <c r="HL3809" i="20"/>
  <c r="HM2865" i="20"/>
  <c r="HJ2865" i="20"/>
  <c r="HQ2865" i="20"/>
  <c r="HK2865" i="20"/>
  <c r="HP2865" i="20"/>
  <c r="HL2865" i="20"/>
  <c r="HJ2168" i="20"/>
  <c r="HQ2168" i="20"/>
  <c r="HK2168" i="20"/>
  <c r="HM2168" i="20"/>
  <c r="HP2168" i="20"/>
  <c r="HL2168" i="20"/>
  <c r="HJ2631" i="20"/>
  <c r="HM2631" i="20"/>
  <c r="HL2631" i="20"/>
  <c r="HP2631" i="20"/>
  <c r="HK2631" i="20"/>
  <c r="HQ2631" i="20"/>
  <c r="HJ3917" i="20"/>
  <c r="HL3917" i="20"/>
  <c r="HK3917" i="20"/>
  <c r="HP3917" i="20"/>
  <c r="HQ3917" i="20"/>
  <c r="HM3917" i="20"/>
  <c r="HK2640" i="20"/>
  <c r="HM2640" i="20"/>
  <c r="HP2640" i="20"/>
  <c r="HL2640" i="20"/>
  <c r="HJ2640" i="20"/>
  <c r="HQ2640" i="20"/>
  <c r="HM255" i="20"/>
  <c r="HJ255" i="20"/>
  <c r="HK255" i="20"/>
  <c r="HP255" i="20"/>
  <c r="HL255" i="20"/>
  <c r="HQ255" i="20"/>
  <c r="HP3396" i="20"/>
  <c r="HM3396" i="20"/>
  <c r="HL3396" i="20"/>
  <c r="HJ3396" i="20"/>
  <c r="HQ3396" i="20"/>
  <c r="HK3396" i="20"/>
  <c r="HJ1447" i="20"/>
  <c r="HP1447" i="20"/>
  <c r="HQ1447" i="20"/>
  <c r="HK1447" i="20"/>
  <c r="HL1447" i="20"/>
  <c r="HM1447" i="20"/>
  <c r="HP577" i="20"/>
  <c r="HK577" i="20"/>
  <c r="HM577" i="20"/>
  <c r="HQ577" i="20"/>
  <c r="HJ577" i="20"/>
  <c r="HL577" i="20"/>
  <c r="HL1862" i="20"/>
  <c r="HK1862" i="20"/>
  <c r="HP1862" i="20"/>
  <c r="HJ1862" i="20"/>
  <c r="HM1862" i="20"/>
  <c r="HQ1862" i="20"/>
  <c r="HK2588" i="20"/>
  <c r="HM2588" i="20"/>
  <c r="HL2588" i="20"/>
  <c r="HP2588" i="20"/>
  <c r="HJ2588" i="20"/>
  <c r="HQ2588" i="20"/>
  <c r="HM2425" i="20"/>
  <c r="HQ2425" i="20"/>
  <c r="HK2425" i="20"/>
  <c r="HL2425" i="20"/>
  <c r="HJ2425" i="20"/>
  <c r="HP2425" i="20"/>
  <c r="HP3475" i="20"/>
  <c r="HQ3475" i="20"/>
  <c r="HM3475" i="20"/>
  <c r="HL3475" i="20"/>
  <c r="HJ3475" i="20"/>
  <c r="HK3475" i="20"/>
  <c r="HK117" i="20"/>
  <c r="HM117" i="20"/>
  <c r="HQ117" i="20"/>
  <c r="HJ117" i="20"/>
  <c r="HP117" i="20"/>
  <c r="HL117" i="20"/>
  <c r="HP3559" i="20"/>
  <c r="HQ3559" i="20"/>
  <c r="HL3559" i="20"/>
  <c r="HJ3559" i="20"/>
  <c r="HK3559" i="20"/>
  <c r="HM3559" i="20"/>
  <c r="HQ3436" i="20"/>
  <c r="HL3436" i="20"/>
  <c r="HK3436" i="20"/>
  <c r="HP3436" i="20"/>
  <c r="HM3436" i="20"/>
  <c r="HJ3436" i="20"/>
  <c r="HJ2567" i="20"/>
  <c r="HM2567" i="20"/>
  <c r="HK2567" i="20"/>
  <c r="HQ2567" i="20"/>
  <c r="HL2567" i="20"/>
  <c r="HP2567" i="20"/>
  <c r="HJ578" i="20"/>
  <c r="HL578" i="20"/>
  <c r="HK578" i="20"/>
  <c r="HQ578" i="20"/>
  <c r="HM578" i="20"/>
  <c r="HP578" i="20"/>
  <c r="HK1538" i="20"/>
  <c r="HP1538" i="20"/>
  <c r="HM1538" i="20"/>
  <c r="HL1538" i="20"/>
  <c r="HQ1538" i="20"/>
  <c r="HJ1538" i="20"/>
  <c r="HL3755" i="20"/>
  <c r="HP3755" i="20"/>
  <c r="HJ3755" i="20"/>
  <c r="HK3755" i="20"/>
  <c r="HM3755" i="20"/>
  <c r="HQ3755" i="20"/>
  <c r="HQ122" i="20"/>
  <c r="HP122" i="20"/>
  <c r="HM122" i="20"/>
  <c r="HK122" i="20"/>
  <c r="HJ122" i="20"/>
  <c r="HL122" i="20"/>
  <c r="HL960" i="20"/>
  <c r="HJ960" i="20"/>
  <c r="HQ960" i="20"/>
  <c r="HK960" i="20"/>
  <c r="HP960" i="20"/>
  <c r="HM960" i="20"/>
  <c r="HM2533" i="20"/>
  <c r="HL2533" i="20"/>
  <c r="HP2533" i="20"/>
  <c r="HK2533" i="20"/>
  <c r="HJ2533" i="20"/>
  <c r="HQ2533" i="20"/>
  <c r="HM79" i="20"/>
  <c r="HK79" i="20"/>
  <c r="HP79" i="20"/>
  <c r="HJ79" i="20"/>
  <c r="HL79" i="20"/>
  <c r="HQ79" i="20"/>
  <c r="HQ2702" i="20"/>
  <c r="HM2702" i="20"/>
  <c r="HL2702" i="20"/>
  <c r="HJ2702" i="20"/>
  <c r="HK2702" i="20"/>
  <c r="HP2702" i="20"/>
  <c r="HJ2623" i="20"/>
  <c r="HK2623" i="20"/>
  <c r="HQ2623" i="20"/>
  <c r="HL2623" i="20"/>
  <c r="HP2623" i="20"/>
  <c r="HM2623" i="20"/>
  <c r="HK3187" i="20"/>
  <c r="HP3187" i="20"/>
  <c r="HJ3187" i="20"/>
  <c r="HM3187" i="20"/>
  <c r="HL3187" i="20"/>
  <c r="HQ3187" i="20"/>
  <c r="HJ3762" i="20"/>
  <c r="HP3762" i="20"/>
  <c r="HM3762" i="20"/>
  <c r="HL3762" i="20"/>
  <c r="HK3762" i="20"/>
  <c r="HQ3762" i="20"/>
  <c r="HK1600" i="20"/>
  <c r="HQ1600" i="20"/>
  <c r="HL1600" i="20"/>
  <c r="HJ1600" i="20"/>
  <c r="HM1600" i="20"/>
  <c r="HP1600" i="20"/>
  <c r="HM3821" i="20"/>
  <c r="HL3821" i="20"/>
  <c r="HP3821" i="20"/>
  <c r="HK3821" i="20"/>
  <c r="HJ3821" i="20"/>
  <c r="HQ3821" i="20"/>
  <c r="HL2416" i="20"/>
  <c r="HQ2416" i="20"/>
  <c r="HM2416" i="20"/>
  <c r="HP2416" i="20"/>
  <c r="HK2416" i="20"/>
  <c r="HJ2416" i="20"/>
  <c r="HM980" i="20"/>
  <c r="HK980" i="20"/>
  <c r="HJ980" i="20"/>
  <c r="HQ980" i="20"/>
  <c r="HL980" i="20"/>
  <c r="HP980" i="20"/>
  <c r="HQ910" i="20"/>
  <c r="HM910" i="20"/>
  <c r="HJ910" i="20"/>
  <c r="HP910" i="20"/>
  <c r="HK910" i="20"/>
  <c r="HL910" i="20"/>
  <c r="HQ2383" i="20"/>
  <c r="HL2383" i="20"/>
  <c r="HK2383" i="20"/>
  <c r="HJ2383" i="20"/>
  <c r="HM2383" i="20"/>
  <c r="HP2383" i="20"/>
  <c r="HM3489" i="20"/>
  <c r="HL3489" i="20"/>
  <c r="HQ3489" i="20"/>
  <c r="HJ3489" i="20"/>
  <c r="HP3489" i="20"/>
  <c r="HK3489" i="20"/>
  <c r="HQ1083" i="20"/>
  <c r="HP1083" i="20"/>
  <c r="HK1083" i="20"/>
  <c r="HJ1083" i="20"/>
  <c r="HL1083" i="20"/>
  <c r="HM1083" i="20"/>
  <c r="HP3804" i="20"/>
  <c r="HL3804" i="20"/>
  <c r="HQ3804" i="20"/>
  <c r="HK3804" i="20"/>
  <c r="HJ3804" i="20"/>
  <c r="HM3804" i="20"/>
  <c r="HK1063" i="20"/>
  <c r="HM1063" i="20"/>
  <c r="HL1063" i="20"/>
  <c r="HP1063" i="20"/>
  <c r="HQ1063" i="20"/>
  <c r="HJ1063" i="20"/>
  <c r="HL2775" i="20"/>
  <c r="HM2775" i="20"/>
  <c r="HK2775" i="20"/>
  <c r="HQ2775" i="20"/>
  <c r="HJ2775" i="20"/>
  <c r="HP2775" i="20"/>
  <c r="HM152" i="20"/>
  <c r="HP152" i="20"/>
  <c r="HL152" i="20"/>
  <c r="HQ152" i="20"/>
  <c r="HJ152" i="20"/>
  <c r="HK152" i="20"/>
  <c r="HJ3109" i="20"/>
  <c r="HQ3109" i="20"/>
  <c r="HP3109" i="20"/>
  <c r="HM3109" i="20"/>
  <c r="HK3109" i="20"/>
  <c r="HL3109" i="20"/>
  <c r="HL1031" i="20"/>
  <c r="HK1031" i="20"/>
  <c r="HM1031" i="20"/>
  <c r="HP1031" i="20"/>
  <c r="HQ1031" i="20"/>
  <c r="HJ1031" i="20"/>
  <c r="HP2135" i="20"/>
  <c r="HK2135" i="20"/>
  <c r="HJ2135" i="20"/>
  <c r="HL2135" i="20"/>
  <c r="HM2135" i="20"/>
  <c r="HQ2135" i="20"/>
  <c r="HM1413" i="20"/>
  <c r="HK1413" i="20"/>
  <c r="HJ1413" i="20"/>
  <c r="HP1413" i="20"/>
  <c r="HL1413" i="20"/>
  <c r="HQ1413" i="20"/>
  <c r="HQ3891" i="20"/>
  <c r="HK3891" i="20"/>
  <c r="HL3891" i="20"/>
  <c r="HJ3891" i="20"/>
  <c r="HM3891" i="20"/>
  <c r="HP3891" i="20"/>
  <c r="HP2289" i="20"/>
  <c r="HQ2289" i="20"/>
  <c r="HM2289" i="20"/>
  <c r="HK2289" i="20"/>
  <c r="HJ2289" i="20"/>
  <c r="HL2289" i="20"/>
  <c r="HJ3291" i="20"/>
  <c r="HL3291" i="20"/>
  <c r="HP3291" i="20"/>
  <c r="HQ3291" i="20"/>
  <c r="HM3291" i="20"/>
  <c r="HK3291" i="20"/>
  <c r="HP748" i="20"/>
  <c r="HJ748" i="20"/>
  <c r="HQ748" i="20"/>
  <c r="HL748" i="20"/>
  <c r="HK748" i="20"/>
  <c r="HM748" i="20"/>
  <c r="HK2525" i="20"/>
  <c r="HP2525" i="20"/>
  <c r="HM2525" i="20"/>
  <c r="HL2525" i="20"/>
  <c r="HJ2525" i="20"/>
  <c r="HQ2525" i="20"/>
  <c r="HM176" i="20"/>
  <c r="HK176" i="20"/>
  <c r="HQ176" i="20"/>
  <c r="HJ176" i="20"/>
  <c r="HL176" i="20"/>
  <c r="HP176" i="20"/>
  <c r="HJ3488" i="20"/>
  <c r="HK3488" i="20"/>
  <c r="HM3488" i="20"/>
  <c r="HL3488" i="20"/>
  <c r="HP3488" i="20"/>
  <c r="HQ3488" i="20"/>
  <c r="HQ168" i="20"/>
  <c r="HJ168" i="20"/>
  <c r="HM168" i="20"/>
  <c r="HL168" i="20"/>
  <c r="HP168" i="20"/>
  <c r="HK168" i="20"/>
  <c r="HP3644" i="20"/>
  <c r="HQ3644" i="20"/>
  <c r="HK3644" i="20"/>
  <c r="HM3644" i="20"/>
  <c r="HJ3644" i="20"/>
  <c r="HL3644" i="20"/>
  <c r="HM1500" i="20"/>
  <c r="HK1500" i="20"/>
  <c r="HP1500" i="20"/>
  <c r="HL1500" i="20"/>
  <c r="HJ1500" i="20"/>
  <c r="HQ1500" i="20"/>
  <c r="HL3915" i="20"/>
  <c r="HK3915" i="20"/>
  <c r="HP3915" i="20"/>
  <c r="HM3915" i="20"/>
  <c r="HQ3915" i="20"/>
  <c r="HJ3915" i="20"/>
  <c r="HK1205" i="20"/>
  <c r="HJ1205" i="20"/>
  <c r="HP1205" i="20"/>
  <c r="HL1205" i="20"/>
  <c r="HM1205" i="20"/>
  <c r="HQ1205" i="20"/>
  <c r="HJ690" i="20"/>
  <c r="HK690" i="20"/>
  <c r="HM690" i="20"/>
  <c r="HQ690" i="20"/>
  <c r="HL690" i="20"/>
  <c r="HP690" i="20"/>
  <c r="HM1330" i="20"/>
  <c r="HJ1330" i="20"/>
  <c r="HQ1330" i="20"/>
  <c r="HP1330" i="20"/>
  <c r="HK1330" i="20"/>
  <c r="HL1330" i="20"/>
  <c r="HK3502" i="20"/>
  <c r="HQ3502" i="20"/>
  <c r="HJ3502" i="20"/>
  <c r="HP3502" i="20"/>
  <c r="HL3502" i="20"/>
  <c r="HM3502" i="20"/>
  <c r="HP806" i="20"/>
  <c r="HK806" i="20"/>
  <c r="HM806" i="20"/>
  <c r="HJ806" i="20"/>
  <c r="HL806" i="20"/>
  <c r="HQ806" i="20"/>
  <c r="HJ3471" i="20"/>
  <c r="HP3471" i="20"/>
  <c r="HL3471" i="20"/>
  <c r="HK3471" i="20"/>
  <c r="HQ3471" i="20"/>
  <c r="HM3471" i="20"/>
  <c r="HM3847" i="20"/>
  <c r="HL3847" i="20"/>
  <c r="HJ3847" i="20"/>
  <c r="HQ3847" i="20"/>
  <c r="HP3847" i="20"/>
  <c r="HK3847" i="20"/>
  <c r="HQ2855" i="20"/>
  <c r="HL2855" i="20"/>
  <c r="HP2855" i="20"/>
  <c r="HM2855" i="20"/>
  <c r="HJ2855" i="20"/>
  <c r="HK2855" i="20"/>
  <c r="HM3768" i="20"/>
  <c r="HQ3768" i="20"/>
  <c r="HL3768" i="20"/>
  <c r="HP3768" i="20"/>
  <c r="HK3768" i="20"/>
  <c r="HJ3768" i="20"/>
  <c r="HQ2130" i="20"/>
  <c r="HP2130" i="20"/>
  <c r="HK2130" i="20"/>
  <c r="HJ2130" i="20"/>
  <c r="HM2130" i="20"/>
  <c r="HL2130" i="20"/>
  <c r="HK759" i="20"/>
  <c r="HP759" i="20"/>
  <c r="HM759" i="20"/>
  <c r="HQ759" i="20"/>
  <c r="HJ759" i="20"/>
  <c r="HL759" i="20"/>
  <c r="HJ2801" i="20"/>
  <c r="HM2801" i="20"/>
  <c r="HP2801" i="20"/>
  <c r="HQ2801" i="20"/>
  <c r="HK2801" i="20"/>
  <c r="HL2801" i="20"/>
  <c r="HJ1571" i="20"/>
  <c r="HL1571" i="20"/>
  <c r="HM1571" i="20"/>
  <c r="HK1571" i="20"/>
  <c r="HQ1571" i="20"/>
  <c r="HP1571" i="20"/>
  <c r="HQ2971" i="20"/>
  <c r="HL2971" i="20"/>
  <c r="HK2971" i="20"/>
  <c r="HM2971" i="20"/>
  <c r="HJ2971" i="20"/>
  <c r="HP2971" i="20"/>
  <c r="HM1739" i="20"/>
  <c r="HK1739" i="20"/>
  <c r="HJ1739" i="20"/>
  <c r="HP1739" i="20"/>
  <c r="HL1739" i="20"/>
  <c r="HQ1739" i="20"/>
  <c r="HL1986" i="20"/>
  <c r="HJ1986" i="20"/>
  <c r="HQ1986" i="20"/>
  <c r="HM1986" i="20"/>
  <c r="HK1986" i="20"/>
  <c r="HP1986" i="20"/>
  <c r="HK1970" i="20"/>
  <c r="HQ1970" i="20"/>
  <c r="HL1970" i="20"/>
  <c r="HM1970" i="20"/>
  <c r="HJ1970" i="20"/>
  <c r="HP1970" i="20"/>
  <c r="HJ3936" i="20"/>
  <c r="HM3936" i="20"/>
  <c r="HQ3936" i="20"/>
  <c r="HP3936" i="20"/>
  <c r="HK3936" i="20"/>
  <c r="HL3936" i="20"/>
  <c r="HQ1943" i="20"/>
  <c r="HJ1943" i="20"/>
  <c r="HL1943" i="20"/>
  <c r="HK1943" i="20"/>
  <c r="HM1943" i="20"/>
  <c r="HP1943" i="20"/>
  <c r="HK364" i="20"/>
  <c r="HL364" i="20"/>
  <c r="HJ364" i="20"/>
  <c r="HP364" i="20"/>
  <c r="HQ364" i="20"/>
  <c r="HM364" i="20"/>
  <c r="HL316" i="20"/>
  <c r="HM316" i="20"/>
  <c r="HJ316" i="20"/>
  <c r="HQ316" i="20"/>
  <c r="HK316" i="20"/>
  <c r="HP316" i="20"/>
  <c r="HK3941" i="20"/>
  <c r="HQ3941" i="20"/>
  <c r="HL3941" i="20"/>
  <c r="HM3941" i="20"/>
  <c r="HJ3941" i="20"/>
  <c r="HP3941" i="20"/>
  <c r="HJ2418" i="20"/>
  <c r="HQ2418" i="20"/>
  <c r="HM2418" i="20"/>
  <c r="HK2418" i="20"/>
  <c r="HP2418" i="20"/>
  <c r="HL2418" i="20"/>
  <c r="HL2595" i="20"/>
  <c r="HP2595" i="20"/>
  <c r="HJ2595" i="20"/>
  <c r="HK2595" i="20"/>
  <c r="HQ2595" i="20"/>
  <c r="HM2595" i="20"/>
  <c r="HK1973" i="20"/>
  <c r="HP1973" i="20"/>
  <c r="HL1973" i="20"/>
  <c r="HQ1973" i="20"/>
  <c r="HJ1973" i="20"/>
  <c r="HM1973" i="20"/>
  <c r="HJ110" i="20"/>
  <c r="HQ110" i="20"/>
  <c r="HP110" i="20"/>
  <c r="HM110" i="20"/>
  <c r="HL110" i="20"/>
  <c r="HK110" i="20"/>
  <c r="HM2864" i="20"/>
  <c r="HL2864" i="20"/>
  <c r="HP2864" i="20"/>
  <c r="HK2864" i="20"/>
  <c r="HQ2864" i="20"/>
  <c r="HJ2864" i="20"/>
  <c r="HJ3597" i="20"/>
  <c r="HL3597" i="20"/>
  <c r="HP3597" i="20"/>
  <c r="HQ3597" i="20"/>
  <c r="HM3597" i="20"/>
  <c r="HK3597" i="20"/>
  <c r="HQ1880" i="20"/>
  <c r="HL1880" i="20"/>
  <c r="HK1880" i="20"/>
  <c r="HM1880" i="20"/>
  <c r="HJ1880" i="20"/>
  <c r="HP1880" i="20"/>
  <c r="HP2876" i="20"/>
  <c r="HM2876" i="20"/>
  <c r="HQ2876" i="20"/>
  <c r="HJ2876" i="20"/>
  <c r="HL2876" i="20"/>
  <c r="HK2876" i="20"/>
  <c r="HM2014" i="20"/>
  <c r="HL2014" i="20"/>
  <c r="HQ2014" i="20"/>
  <c r="HP2014" i="20"/>
  <c r="HJ2014" i="20"/>
  <c r="HK2014" i="20"/>
  <c r="HJ1955" i="20"/>
  <c r="HP1955" i="20"/>
  <c r="HK1955" i="20"/>
  <c r="HL1955" i="20"/>
  <c r="HM1955" i="20"/>
  <c r="HQ1955" i="20"/>
  <c r="HQ3364" i="20"/>
  <c r="HK3364" i="20"/>
  <c r="HJ3364" i="20"/>
  <c r="HL3364" i="20"/>
  <c r="HP3364" i="20"/>
  <c r="HM3364" i="20"/>
  <c r="HQ1181" i="20"/>
  <c r="HM1181" i="20"/>
  <c r="HP1181" i="20"/>
  <c r="HK1181" i="20"/>
  <c r="HJ1181" i="20"/>
  <c r="HL1181" i="20"/>
  <c r="HJ553" i="20"/>
  <c r="HM553" i="20"/>
  <c r="HK553" i="20"/>
  <c r="HL553" i="20"/>
  <c r="HP553" i="20"/>
  <c r="HQ553" i="20"/>
  <c r="HJ1118" i="20"/>
  <c r="HP1118" i="20"/>
  <c r="HM1118" i="20"/>
  <c r="HQ1118" i="20"/>
  <c r="HL1118" i="20"/>
  <c r="HK1118" i="20"/>
  <c r="HJ1556" i="20"/>
  <c r="HP1556" i="20"/>
  <c r="HQ1556" i="20"/>
  <c r="HM1556" i="20"/>
  <c r="HL1556" i="20"/>
  <c r="HK1556" i="20"/>
  <c r="HL933" i="20"/>
  <c r="HK933" i="20"/>
  <c r="HJ933" i="20"/>
  <c r="HP933" i="20"/>
  <c r="HQ933" i="20"/>
  <c r="HM933" i="20"/>
  <c r="HJ2650" i="20"/>
  <c r="HM2650" i="20"/>
  <c r="HQ2650" i="20"/>
  <c r="HL2650" i="20"/>
  <c r="HK2650" i="20"/>
  <c r="HP2650" i="20"/>
  <c r="HK1769" i="20"/>
  <c r="HQ1769" i="20"/>
  <c r="HP1769" i="20"/>
  <c r="HJ1769" i="20"/>
  <c r="HL1769" i="20"/>
  <c r="HM1769" i="20"/>
  <c r="HK1839" i="20"/>
  <c r="HL1839" i="20"/>
  <c r="HQ1839" i="20"/>
  <c r="HJ1839" i="20"/>
  <c r="HM1839" i="20"/>
  <c r="HP1839" i="20"/>
  <c r="HM2031" i="20"/>
  <c r="HJ2031" i="20"/>
  <c r="HP2031" i="20"/>
  <c r="HK2031" i="20"/>
  <c r="HL2031" i="20"/>
  <c r="HQ2031" i="20"/>
  <c r="HM1067" i="20"/>
  <c r="HJ1067" i="20"/>
  <c r="HQ1067" i="20"/>
  <c r="HL1067" i="20"/>
  <c r="HK1067" i="20"/>
  <c r="HP1067" i="20"/>
  <c r="HJ3624" i="20"/>
  <c r="HL3624" i="20"/>
  <c r="HP3624" i="20"/>
  <c r="HM3624" i="20"/>
  <c r="HQ3624" i="20"/>
  <c r="HK3624" i="20"/>
  <c r="HQ1104" i="20"/>
  <c r="HP1104" i="20"/>
  <c r="HJ1104" i="20"/>
  <c r="HM1104" i="20"/>
  <c r="HL1104" i="20"/>
  <c r="HK1104" i="20"/>
  <c r="HL1115" i="20"/>
  <c r="HK1115" i="20"/>
  <c r="HM1115" i="20"/>
  <c r="HQ1115" i="20"/>
  <c r="HJ1115" i="20"/>
  <c r="HP1115" i="20"/>
  <c r="HK2948" i="20"/>
  <c r="HQ2948" i="20"/>
  <c r="HL2948" i="20"/>
  <c r="HP2948" i="20"/>
  <c r="HJ2948" i="20"/>
  <c r="HM2948" i="20"/>
  <c r="HQ2010" i="20"/>
  <c r="HM2010" i="20"/>
  <c r="HP2010" i="20"/>
  <c r="HL2010" i="20"/>
  <c r="HK2010" i="20"/>
  <c r="HJ2010" i="20"/>
  <c r="HQ2261" i="20"/>
  <c r="HM2261" i="20"/>
  <c r="HP2261" i="20"/>
  <c r="HL2261" i="20"/>
  <c r="HK2261" i="20"/>
  <c r="HJ2261" i="20"/>
  <c r="HP236" i="20"/>
  <c r="HM236" i="20"/>
  <c r="HL236" i="20"/>
  <c r="HQ236" i="20"/>
  <c r="HK236" i="20"/>
  <c r="HJ236" i="20"/>
  <c r="HQ90" i="20"/>
  <c r="HJ90" i="20"/>
  <c r="HM90" i="20"/>
  <c r="HP90" i="20"/>
  <c r="HK90" i="20"/>
  <c r="HL90" i="20"/>
  <c r="HM1338" i="20"/>
  <c r="HP1338" i="20"/>
  <c r="HK1338" i="20"/>
  <c r="HQ1338" i="20"/>
  <c r="HL1338" i="20"/>
  <c r="HJ1338" i="20"/>
  <c r="HM2099" i="20"/>
  <c r="HJ2099" i="20"/>
  <c r="HQ2099" i="20"/>
  <c r="HP2099" i="20"/>
  <c r="HL2099" i="20"/>
  <c r="HK2099" i="20"/>
  <c r="HQ2004" i="20"/>
  <c r="HM2004" i="20"/>
  <c r="HP2004" i="20"/>
  <c r="HJ2004" i="20"/>
  <c r="HL2004" i="20"/>
  <c r="HK2004" i="20"/>
  <c r="HL2734" i="20"/>
  <c r="HP2734" i="20"/>
  <c r="HK2734" i="20"/>
  <c r="HQ2734" i="20"/>
  <c r="HJ2734" i="20"/>
  <c r="HM2734" i="20"/>
  <c r="HK2043" i="20"/>
  <c r="HM2043" i="20"/>
  <c r="HQ2043" i="20"/>
  <c r="HP2043" i="20"/>
  <c r="HJ2043" i="20"/>
  <c r="HL2043" i="20"/>
  <c r="HJ1529" i="20"/>
  <c r="HM1529" i="20"/>
  <c r="HQ1529" i="20"/>
  <c r="HP1529" i="20"/>
  <c r="HL1529" i="20"/>
  <c r="HK1529" i="20"/>
  <c r="HL2398" i="20"/>
  <c r="HM2398" i="20"/>
  <c r="HJ2398" i="20"/>
  <c r="HK2398" i="20"/>
  <c r="HP2398" i="20"/>
  <c r="HQ2398" i="20"/>
  <c r="HP3465" i="20"/>
  <c r="HK3465" i="20"/>
  <c r="HL3465" i="20"/>
  <c r="HQ3465" i="20"/>
  <c r="HM3465" i="20"/>
  <c r="HJ3465" i="20"/>
  <c r="HK3487" i="20"/>
  <c r="HL3487" i="20"/>
  <c r="HQ3487" i="20"/>
  <c r="HP3487" i="20"/>
  <c r="HM3487" i="20"/>
  <c r="HJ3487" i="20"/>
  <c r="HM1011" i="20"/>
  <c r="HP1011" i="20"/>
  <c r="HL1011" i="20"/>
  <c r="HJ1011" i="20"/>
  <c r="HQ1011" i="20"/>
  <c r="HK1011" i="20"/>
  <c r="HM413" i="20"/>
  <c r="HQ413" i="20"/>
  <c r="HK413" i="20"/>
  <c r="HL413" i="20"/>
  <c r="HJ413" i="20"/>
  <c r="HP413" i="20"/>
  <c r="HM435" i="20"/>
  <c r="HL435" i="20"/>
  <c r="HQ435" i="20"/>
  <c r="HJ435" i="20"/>
  <c r="HK435" i="20"/>
  <c r="HP435" i="20"/>
  <c r="HK2147" i="20"/>
  <c r="HL2147" i="20"/>
  <c r="HP2147" i="20"/>
  <c r="HM2147" i="20"/>
  <c r="HJ2147" i="20"/>
  <c r="HQ2147" i="20"/>
  <c r="HJ3636" i="20"/>
  <c r="HP3636" i="20"/>
  <c r="HL3636" i="20"/>
  <c r="HK3636" i="20"/>
  <c r="HQ3636" i="20"/>
  <c r="HM3636" i="20"/>
  <c r="HL264" i="20"/>
  <c r="HJ264" i="20"/>
  <c r="HP264" i="20"/>
  <c r="HK264" i="20"/>
  <c r="HQ264" i="20"/>
  <c r="HM264" i="20"/>
  <c r="HQ287" i="20"/>
  <c r="HJ287" i="20"/>
  <c r="HK287" i="20"/>
  <c r="HL287" i="20"/>
  <c r="HM287" i="20"/>
  <c r="HP287" i="20"/>
  <c r="HM2182" i="20"/>
  <c r="HK2182" i="20"/>
  <c r="HP2182" i="20"/>
  <c r="HQ2182" i="20"/>
  <c r="HJ2182" i="20"/>
  <c r="HL2182" i="20"/>
  <c r="HP961" i="20"/>
  <c r="HJ961" i="20"/>
  <c r="HQ961" i="20"/>
  <c r="HL961" i="20"/>
  <c r="HM961" i="20"/>
  <c r="HK961" i="20"/>
  <c r="HM3464" i="20"/>
  <c r="HJ3464" i="20"/>
  <c r="HQ3464" i="20"/>
  <c r="HP3464" i="20"/>
  <c r="HK3464" i="20"/>
  <c r="HL3464" i="20"/>
  <c r="HM123" i="20"/>
  <c r="HP123" i="20"/>
  <c r="HQ123" i="20"/>
  <c r="HL123" i="20"/>
  <c r="HK123" i="20"/>
  <c r="HJ123" i="20"/>
  <c r="HL3800" i="20"/>
  <c r="HP3800" i="20"/>
  <c r="HQ3800" i="20"/>
  <c r="HK3800" i="20"/>
  <c r="HM3800" i="20"/>
  <c r="HJ3800" i="20"/>
  <c r="HQ2221" i="20"/>
  <c r="HK2221" i="20"/>
  <c r="HL2221" i="20"/>
  <c r="HJ2221" i="20"/>
  <c r="HM2221" i="20"/>
  <c r="HP2221" i="20"/>
  <c r="HK1097" i="20"/>
  <c r="HM1097" i="20"/>
  <c r="HJ1097" i="20"/>
  <c r="HQ1097" i="20"/>
  <c r="HP1097" i="20"/>
  <c r="HL1097" i="20"/>
  <c r="HK2557" i="20"/>
  <c r="HP2557" i="20"/>
  <c r="HQ2557" i="20"/>
  <c r="HL2557" i="20"/>
  <c r="HJ2557" i="20"/>
  <c r="HM2557" i="20"/>
  <c r="HL2848" i="20"/>
  <c r="HM2848" i="20"/>
  <c r="HQ2848" i="20"/>
  <c r="HK2848" i="20"/>
  <c r="HP2848" i="20"/>
  <c r="HJ2848" i="20"/>
  <c r="HL3245" i="20"/>
  <c r="HJ3245" i="20"/>
  <c r="HP3245" i="20"/>
  <c r="HQ3245" i="20"/>
  <c r="HK3245" i="20"/>
  <c r="HM3245" i="20"/>
  <c r="HK1713" i="20"/>
  <c r="HJ1713" i="20"/>
  <c r="HQ1713" i="20"/>
  <c r="HP1713" i="20"/>
  <c r="HM1713" i="20"/>
  <c r="HL1713" i="20"/>
  <c r="HL1612" i="20"/>
  <c r="HQ1612" i="20"/>
  <c r="HM1612" i="20"/>
  <c r="HP1612" i="20"/>
  <c r="HK1612" i="20"/>
  <c r="HJ1612" i="20"/>
  <c r="HK3003" i="20"/>
  <c r="HJ3003" i="20"/>
  <c r="HM3003" i="20"/>
  <c r="HQ3003" i="20"/>
  <c r="HL3003" i="20"/>
  <c r="HP3003" i="20"/>
  <c r="HJ3214" i="20"/>
  <c r="HK3214" i="20"/>
  <c r="HM3214" i="20"/>
  <c r="HQ3214" i="20"/>
  <c r="HL3214" i="20"/>
  <c r="HP3214" i="20"/>
  <c r="HJ3890" i="20"/>
  <c r="HK3890" i="20"/>
  <c r="HP3890" i="20"/>
  <c r="HM3890" i="20"/>
  <c r="HQ3890" i="20"/>
  <c r="HL3890" i="20"/>
  <c r="HK1789" i="20"/>
  <c r="HL1789" i="20"/>
  <c r="HP1789" i="20"/>
  <c r="HM1789" i="20"/>
  <c r="HQ1789" i="20"/>
  <c r="HJ1789" i="20"/>
  <c r="HJ116" i="20"/>
  <c r="HM116" i="20"/>
  <c r="HQ116" i="20"/>
  <c r="HL116" i="20"/>
  <c r="HP116" i="20"/>
  <c r="HK116" i="20"/>
  <c r="HQ1061" i="20"/>
  <c r="HP1061" i="20"/>
  <c r="HM1061" i="20"/>
  <c r="HK1061" i="20"/>
  <c r="HL1061" i="20"/>
  <c r="HJ1061" i="20"/>
  <c r="HK2051" i="20"/>
  <c r="HL2051" i="20"/>
  <c r="HP2051" i="20"/>
  <c r="HJ2051" i="20"/>
  <c r="HQ2051" i="20"/>
  <c r="HM2051" i="20"/>
  <c r="HQ1557" i="20"/>
  <c r="HP1557" i="20"/>
  <c r="HK1557" i="20"/>
  <c r="HJ1557" i="20"/>
  <c r="HL1557" i="20"/>
  <c r="HM1557" i="20"/>
  <c r="HQ2634" i="20"/>
  <c r="HM2634" i="20"/>
  <c r="HP2634" i="20"/>
  <c r="HL2634" i="20"/>
  <c r="HJ2634" i="20"/>
  <c r="HK2634" i="20"/>
  <c r="HM1860" i="20"/>
  <c r="HP1860" i="20"/>
  <c r="HQ1860" i="20"/>
  <c r="HJ1860" i="20"/>
  <c r="HL1860" i="20"/>
  <c r="HK1860" i="20"/>
  <c r="HM2403" i="20"/>
  <c r="HL2403" i="20"/>
  <c r="HJ2403" i="20"/>
  <c r="HK2403" i="20"/>
  <c r="HQ2403" i="20"/>
  <c r="HP2403" i="20"/>
  <c r="HK1252" i="20"/>
  <c r="HQ1252" i="20"/>
  <c r="HM1252" i="20"/>
  <c r="HP1252" i="20"/>
  <c r="HL1252" i="20"/>
  <c r="HJ1252" i="20"/>
  <c r="HM2719" i="20"/>
  <c r="HJ2719" i="20"/>
  <c r="HK2719" i="20"/>
  <c r="HL2719" i="20"/>
  <c r="HQ2719" i="20"/>
  <c r="HP2719" i="20"/>
  <c r="HJ3665" i="20"/>
  <c r="HP3665" i="20"/>
  <c r="HQ3665" i="20"/>
  <c r="HL3665" i="20"/>
  <c r="HK3665" i="20"/>
  <c r="HM3665" i="20"/>
  <c r="HQ692" i="20"/>
  <c r="HP692" i="20"/>
  <c r="HK692" i="20"/>
  <c r="HJ692" i="20"/>
  <c r="HL692" i="20"/>
  <c r="HM692" i="20"/>
  <c r="HM2912" i="20"/>
  <c r="HQ2912" i="20"/>
  <c r="HK2912" i="20"/>
  <c r="HL2912" i="20"/>
  <c r="HP2912" i="20"/>
  <c r="HJ2912" i="20"/>
  <c r="HL2511" i="20"/>
  <c r="HM2511" i="20"/>
  <c r="HK2511" i="20"/>
  <c r="HQ2511" i="20"/>
  <c r="HP2511" i="20"/>
  <c r="HJ2511" i="20"/>
  <c r="HM1946" i="20"/>
  <c r="HJ1946" i="20"/>
  <c r="HP1946" i="20"/>
  <c r="HK1946" i="20"/>
  <c r="HQ1946" i="20"/>
  <c r="HL1946" i="20"/>
  <c r="HQ853" i="20"/>
  <c r="HM853" i="20"/>
  <c r="HK853" i="20"/>
  <c r="HP853" i="20"/>
  <c r="HL853" i="20"/>
  <c r="HJ853" i="20"/>
  <c r="HK1738" i="20"/>
  <c r="HM1738" i="20"/>
  <c r="HJ1738" i="20"/>
  <c r="HL1738" i="20"/>
  <c r="HQ1738" i="20"/>
  <c r="HP1738" i="20"/>
  <c r="HP1846" i="20"/>
  <c r="HJ1846" i="20"/>
  <c r="HL1846" i="20"/>
  <c r="HM1846" i="20"/>
  <c r="HK1846" i="20"/>
  <c r="HQ1846" i="20"/>
  <c r="HK3745" i="20"/>
  <c r="HQ3745" i="20"/>
  <c r="HP3745" i="20"/>
  <c r="HL3745" i="20"/>
  <c r="HJ3745" i="20"/>
  <c r="HM3745" i="20"/>
  <c r="HJ73" i="20"/>
  <c r="HK73" i="20"/>
  <c r="HP73" i="20"/>
  <c r="HQ73" i="20"/>
  <c r="HL73" i="20"/>
  <c r="HM73" i="20"/>
  <c r="HP2565" i="20"/>
  <c r="HK2565" i="20"/>
  <c r="HQ2565" i="20"/>
  <c r="HM2565" i="20"/>
  <c r="HJ2565" i="20"/>
  <c r="HL2565" i="20"/>
  <c r="HM1167" i="20"/>
  <c r="HQ1167" i="20"/>
  <c r="HL1167" i="20"/>
  <c r="HK1167" i="20"/>
  <c r="HP1167" i="20"/>
  <c r="HJ1167" i="20"/>
  <c r="HJ1757" i="20"/>
  <c r="HP1757" i="20"/>
  <c r="HK1757" i="20"/>
  <c r="HQ1757" i="20"/>
  <c r="HL1757" i="20"/>
  <c r="HM1757" i="20"/>
  <c r="HM1494" i="20"/>
  <c r="HK1494" i="20"/>
  <c r="HQ1494" i="20"/>
  <c r="HJ1494" i="20"/>
  <c r="HL1494" i="20"/>
  <c r="HP1494" i="20"/>
  <c r="HQ221" i="20"/>
  <c r="HP221" i="20"/>
  <c r="HL221" i="20"/>
  <c r="HK221" i="20"/>
  <c r="HM221" i="20"/>
  <c r="HJ221" i="20"/>
  <c r="HJ1127" i="20"/>
  <c r="HK1127" i="20"/>
  <c r="HL1127" i="20"/>
  <c r="HM1127" i="20"/>
  <c r="HP1127" i="20"/>
  <c r="HQ1127" i="20"/>
  <c r="HL2077" i="20"/>
  <c r="HK2077" i="20"/>
  <c r="HJ2077" i="20"/>
  <c r="HP2077" i="20"/>
  <c r="HQ2077" i="20"/>
  <c r="HM2077" i="20"/>
  <c r="HP2881" i="20"/>
  <c r="HM2881" i="20"/>
  <c r="HQ2881" i="20"/>
  <c r="HK2881" i="20"/>
  <c r="HJ2881" i="20"/>
  <c r="HL2881" i="20"/>
  <c r="HM127" i="20"/>
  <c r="HL127" i="20"/>
  <c r="HJ127" i="20"/>
  <c r="HK127" i="20"/>
  <c r="HP127" i="20"/>
  <c r="HQ127" i="20"/>
  <c r="HJ1936" i="20"/>
  <c r="HQ1936" i="20"/>
  <c r="HM1936" i="20"/>
  <c r="HP1936" i="20"/>
  <c r="HK1936" i="20"/>
  <c r="HL1936" i="20"/>
  <c r="HM3616" i="20"/>
  <c r="HK3616" i="20"/>
  <c r="HL3616" i="20"/>
  <c r="HP3616" i="20"/>
  <c r="HQ3616" i="20"/>
  <c r="HJ3616" i="20"/>
  <c r="HM3760" i="20"/>
  <c r="HJ3760" i="20"/>
  <c r="HL3760" i="20"/>
  <c r="HP3760" i="20"/>
  <c r="HQ3760" i="20"/>
  <c r="HK3760" i="20"/>
  <c r="HP226" i="20"/>
  <c r="HQ226" i="20"/>
  <c r="HM226" i="20"/>
  <c r="HL226" i="20"/>
  <c r="HK226" i="20"/>
  <c r="HJ226" i="20"/>
  <c r="HK224" i="20"/>
  <c r="HM224" i="20"/>
  <c r="HL224" i="20"/>
  <c r="HP224" i="20"/>
  <c r="HJ224" i="20"/>
  <c r="HQ224" i="20"/>
  <c r="HJ2641" i="20"/>
  <c r="HK2641" i="20"/>
  <c r="HQ2641" i="20"/>
  <c r="HP2641" i="20"/>
  <c r="HM2641" i="20"/>
  <c r="HL2641" i="20"/>
  <c r="HP528" i="20"/>
  <c r="HK528" i="20"/>
  <c r="HM528" i="20"/>
  <c r="HL528" i="20"/>
  <c r="HJ528" i="20"/>
  <c r="HQ528" i="20"/>
  <c r="HK3758" i="20"/>
  <c r="HP3758" i="20"/>
  <c r="HL3758" i="20"/>
  <c r="HJ3758" i="20"/>
  <c r="HM3758" i="20"/>
  <c r="HQ3758" i="20"/>
  <c r="HL1404" i="20"/>
  <c r="HJ1404" i="20"/>
  <c r="HP1404" i="20"/>
  <c r="HK1404" i="20"/>
  <c r="HM1404" i="20"/>
  <c r="HQ1404" i="20"/>
  <c r="HM2078" i="20"/>
  <c r="HK2078" i="20"/>
  <c r="HQ2078" i="20"/>
  <c r="HJ2078" i="20"/>
  <c r="HP2078" i="20"/>
  <c r="HL2078" i="20"/>
  <c r="HP3027" i="20"/>
  <c r="HQ3027" i="20"/>
  <c r="HJ3027" i="20"/>
  <c r="HL3027" i="20"/>
  <c r="HK3027" i="20"/>
  <c r="HM3027" i="20"/>
  <c r="HP2996" i="20"/>
  <c r="HQ2996" i="20"/>
  <c r="HJ2996" i="20"/>
  <c r="HL2996" i="20"/>
  <c r="HM2996" i="20"/>
  <c r="HK2996" i="20"/>
  <c r="HJ3151" i="20"/>
  <c r="HP3151" i="20"/>
  <c r="HL3151" i="20"/>
  <c r="HM3151" i="20"/>
  <c r="HK3151" i="20"/>
  <c r="HQ3151" i="20"/>
  <c r="HK2414" i="20"/>
  <c r="HM2414" i="20"/>
  <c r="HJ2414" i="20"/>
  <c r="HP2414" i="20"/>
  <c r="HL2414" i="20"/>
  <c r="HQ2414" i="20"/>
  <c r="HP1146" i="20"/>
  <c r="HQ1146" i="20"/>
  <c r="HM1146" i="20"/>
  <c r="HJ1146" i="20"/>
  <c r="HK1146" i="20"/>
  <c r="HL1146" i="20"/>
  <c r="HQ2944" i="20"/>
  <c r="HL2944" i="20"/>
  <c r="HP2944" i="20"/>
  <c r="HM2944" i="20"/>
  <c r="HJ2944" i="20"/>
  <c r="HK2944" i="20"/>
  <c r="HL158" i="20"/>
  <c r="HJ158" i="20"/>
  <c r="HP158" i="20"/>
  <c r="HQ158" i="20"/>
  <c r="HM158" i="20"/>
  <c r="HK158" i="20"/>
  <c r="HL2654" i="20"/>
  <c r="HM2654" i="20"/>
  <c r="HQ2654" i="20"/>
  <c r="HK2654" i="20"/>
  <c r="HJ2654" i="20"/>
  <c r="HP2654" i="20"/>
  <c r="HJ3994" i="20"/>
  <c r="HK3994" i="20"/>
  <c r="HM3994" i="20"/>
  <c r="HL3994" i="20"/>
  <c r="HP3994" i="20"/>
  <c r="HQ3994" i="20"/>
  <c r="HL780" i="20"/>
  <c r="HJ780" i="20"/>
  <c r="HQ780" i="20"/>
  <c r="HP780" i="20"/>
  <c r="HK780" i="20"/>
  <c r="HM780" i="20"/>
  <c r="HK439" i="20"/>
  <c r="HQ439" i="20"/>
  <c r="HP439" i="20"/>
  <c r="HL439" i="20"/>
  <c r="HJ439" i="20"/>
  <c r="HM439" i="20"/>
  <c r="HJ3063" i="20"/>
  <c r="HP3063" i="20"/>
  <c r="HL3063" i="20"/>
  <c r="HK3063" i="20"/>
  <c r="HM3063" i="20"/>
  <c r="HQ3063" i="20"/>
  <c r="HM1440" i="20"/>
  <c r="HQ1440" i="20"/>
  <c r="HK1440" i="20"/>
  <c r="HJ1440" i="20"/>
  <c r="HL1440" i="20"/>
  <c r="HP1440" i="20"/>
  <c r="HL184" i="20"/>
  <c r="HP184" i="20"/>
  <c r="HJ184" i="20"/>
  <c r="HM184" i="20"/>
  <c r="HK184" i="20"/>
  <c r="HQ184" i="20"/>
  <c r="HM2468" i="20"/>
  <c r="HL2468" i="20"/>
  <c r="HK2468" i="20"/>
  <c r="HP2468" i="20"/>
  <c r="HQ2468" i="20"/>
  <c r="HJ2468" i="20"/>
  <c r="HQ2986" i="20"/>
  <c r="HL2986" i="20"/>
  <c r="HJ2986" i="20"/>
  <c r="HP2986" i="20"/>
  <c r="HK2986" i="20"/>
  <c r="HM2986" i="20"/>
  <c r="HP3120" i="20"/>
  <c r="HQ3120" i="20"/>
  <c r="HL3120" i="20"/>
  <c r="HK3120" i="20"/>
  <c r="HJ3120" i="20"/>
  <c r="HM3120" i="20"/>
  <c r="HK711" i="20"/>
  <c r="HL711" i="20"/>
  <c r="HM711" i="20"/>
  <c r="HQ711" i="20"/>
  <c r="HJ711" i="20"/>
  <c r="HP711" i="20"/>
  <c r="HL1972" i="20"/>
  <c r="HP1972" i="20"/>
  <c r="HM1972" i="20"/>
  <c r="HK1972" i="20"/>
  <c r="HJ1972" i="20"/>
  <c r="HQ1972" i="20"/>
  <c r="HJ2183" i="20"/>
  <c r="HK2183" i="20"/>
  <c r="HP2183" i="20"/>
  <c r="HQ2183" i="20"/>
  <c r="HM2183" i="20"/>
  <c r="HL2183" i="20"/>
  <c r="HQ96" i="20"/>
  <c r="HJ96" i="20"/>
  <c r="HL96" i="20"/>
  <c r="HM96" i="20"/>
  <c r="HK96" i="20"/>
  <c r="HP96" i="20"/>
  <c r="HM1305" i="20"/>
  <c r="HQ1305" i="20"/>
  <c r="HP1305" i="20"/>
  <c r="HL1305" i="20"/>
  <c r="HK1305" i="20"/>
  <c r="HJ1305" i="20"/>
  <c r="HM1347" i="20"/>
  <c r="HL1347" i="20"/>
  <c r="HQ1347" i="20"/>
  <c r="HP1347" i="20"/>
  <c r="HK1347" i="20"/>
  <c r="HJ1347" i="20"/>
  <c r="HL2993" i="20"/>
  <c r="HJ2993" i="20"/>
  <c r="HM2993" i="20"/>
  <c r="HP2993" i="20"/>
  <c r="HQ2993" i="20"/>
  <c r="HK2993" i="20"/>
  <c r="HQ479" i="20"/>
  <c r="HL479" i="20"/>
  <c r="HP479" i="20"/>
  <c r="HM479" i="20"/>
  <c r="HK479" i="20"/>
  <c r="HJ479" i="20"/>
  <c r="HL1806" i="20"/>
  <c r="HP1806" i="20"/>
  <c r="HM1806" i="20"/>
  <c r="HJ1806" i="20"/>
  <c r="HK1806" i="20"/>
  <c r="HQ1806" i="20"/>
  <c r="HL275" i="20"/>
  <c r="HK275" i="20"/>
  <c r="HP275" i="20"/>
  <c r="HQ275" i="20"/>
  <c r="HM275" i="20"/>
  <c r="HJ275" i="20"/>
  <c r="HL3583" i="20"/>
  <c r="HP3583" i="20"/>
  <c r="HJ3583" i="20"/>
  <c r="HM3583" i="20"/>
  <c r="HK3583" i="20"/>
  <c r="HQ3583" i="20"/>
  <c r="HL2361" i="20"/>
  <c r="HK2361" i="20"/>
  <c r="HM2361" i="20"/>
  <c r="HJ2361" i="20"/>
  <c r="HP2361" i="20"/>
  <c r="HQ2361" i="20"/>
  <c r="HK1652" i="20"/>
  <c r="HJ1652" i="20"/>
  <c r="HM1652" i="20"/>
  <c r="HP1652" i="20"/>
  <c r="HL1652" i="20"/>
  <c r="HQ1652" i="20"/>
  <c r="HP1135" i="20"/>
  <c r="HL1135" i="20"/>
  <c r="HK1135" i="20"/>
  <c r="HQ1135" i="20"/>
  <c r="HJ1135" i="20"/>
  <c r="HM1135" i="20"/>
  <c r="HM691" i="20"/>
  <c r="HJ691" i="20"/>
  <c r="HQ691" i="20"/>
  <c r="HL691" i="20"/>
  <c r="HP691" i="20"/>
  <c r="HK691" i="20"/>
  <c r="HP3727" i="20"/>
  <c r="HK3727" i="20"/>
  <c r="HJ3727" i="20"/>
  <c r="HM3727" i="20"/>
  <c r="HQ3727" i="20"/>
  <c r="HL3727" i="20"/>
  <c r="HP2616" i="20"/>
  <c r="HJ2616" i="20"/>
  <c r="HK2616" i="20"/>
  <c r="HQ2616" i="20"/>
  <c r="HM2616" i="20"/>
  <c r="HL2616" i="20"/>
  <c r="HQ3988" i="20"/>
  <c r="HL3988" i="20"/>
  <c r="HK3988" i="20"/>
  <c r="HM3988" i="20"/>
  <c r="HJ3988" i="20"/>
  <c r="HP3988" i="20"/>
  <c r="HJ1090" i="20"/>
  <c r="HL1090" i="20"/>
  <c r="HM1090" i="20"/>
  <c r="HK1090" i="20"/>
  <c r="HQ1090" i="20"/>
  <c r="HP1090" i="20"/>
  <c r="HJ1695" i="20"/>
  <c r="HQ1695" i="20"/>
  <c r="HL1695" i="20"/>
  <c r="HK1695" i="20"/>
  <c r="HM1695" i="20"/>
  <c r="HP1695" i="20"/>
  <c r="HQ2762" i="20"/>
  <c r="HM2762" i="20"/>
  <c r="HJ2762" i="20"/>
  <c r="HP2762" i="20"/>
  <c r="HL2762" i="20"/>
  <c r="HK2762" i="20"/>
  <c r="HJ2185" i="20"/>
  <c r="HQ2185" i="20"/>
  <c r="HK2185" i="20"/>
  <c r="HP2185" i="20"/>
  <c r="HL2185" i="20"/>
  <c r="HM2185" i="20"/>
  <c r="HP912" i="20"/>
  <c r="HJ912" i="20"/>
  <c r="HK912" i="20"/>
  <c r="HQ912" i="20"/>
  <c r="HL912" i="20"/>
  <c r="HM912" i="20"/>
  <c r="HQ1823" i="20"/>
  <c r="HJ1823" i="20"/>
  <c r="HL1823" i="20"/>
  <c r="HM1823" i="20"/>
  <c r="HP1823" i="20"/>
  <c r="HK1823" i="20"/>
  <c r="HP2036" i="20"/>
  <c r="HJ2036" i="20"/>
  <c r="HM2036" i="20"/>
  <c r="HQ2036" i="20"/>
  <c r="HK2036" i="20"/>
  <c r="HL2036" i="20"/>
  <c r="HK701" i="20"/>
  <c r="HJ701" i="20"/>
  <c r="HM701" i="20"/>
  <c r="HP701" i="20"/>
  <c r="HQ701" i="20"/>
  <c r="HL701" i="20"/>
  <c r="HP2132" i="20"/>
  <c r="HQ2132" i="20"/>
  <c r="HK2132" i="20"/>
  <c r="HL2132" i="20"/>
  <c r="HJ2132" i="20"/>
  <c r="HM2132" i="20"/>
  <c r="HJ619" i="20"/>
  <c r="HL619" i="20"/>
  <c r="HK619" i="20"/>
  <c r="HP619" i="20"/>
  <c r="HM619" i="20"/>
  <c r="HQ619" i="20"/>
  <c r="HJ1910" i="20"/>
  <c r="HQ1910" i="20"/>
  <c r="HK1910" i="20"/>
  <c r="HP1910" i="20"/>
  <c r="HM1910" i="20"/>
  <c r="HL1910" i="20"/>
  <c r="HP1256" i="20"/>
  <c r="HJ1256" i="20"/>
  <c r="HQ1256" i="20"/>
  <c r="HK1256" i="20"/>
  <c r="HM1256" i="20"/>
  <c r="HL1256" i="20"/>
  <c r="HQ2446" i="20"/>
  <c r="HP2446" i="20"/>
  <c r="HJ2446" i="20"/>
  <c r="HM2446" i="20"/>
  <c r="HL2446" i="20"/>
  <c r="HK2446" i="20"/>
  <c r="HL1765" i="20"/>
  <c r="HK1765" i="20"/>
  <c r="HP1765" i="20"/>
  <c r="HM1765" i="20"/>
  <c r="HJ1765" i="20"/>
  <c r="HQ1765" i="20"/>
  <c r="HQ3432" i="20"/>
  <c r="HK3432" i="20"/>
  <c r="HL3432" i="20"/>
  <c r="HJ3432" i="20"/>
  <c r="HP3432" i="20"/>
  <c r="HM3432" i="20"/>
  <c r="HM570" i="20"/>
  <c r="HQ570" i="20"/>
  <c r="HK570" i="20"/>
  <c r="HP570" i="20"/>
  <c r="HL570" i="20"/>
  <c r="HJ570" i="20"/>
  <c r="HP2596" i="20"/>
  <c r="HQ2596" i="20"/>
  <c r="HL2596" i="20"/>
  <c r="HK2596" i="20"/>
  <c r="HJ2596" i="20"/>
  <c r="HM2596" i="20"/>
  <c r="HL1832" i="20"/>
  <c r="HK1832" i="20"/>
  <c r="HM1832" i="20"/>
  <c r="HQ1832" i="20"/>
  <c r="HJ1832" i="20"/>
  <c r="HP1832" i="20"/>
  <c r="HK3263" i="20"/>
  <c r="HL3263" i="20"/>
  <c r="HP3263" i="20"/>
  <c r="HJ3263" i="20"/>
  <c r="HQ3263" i="20"/>
  <c r="HM3263" i="20"/>
  <c r="HP1555" i="20"/>
  <c r="HL1555" i="20"/>
  <c r="HQ1555" i="20"/>
  <c r="HM1555" i="20"/>
  <c r="HK1555" i="20"/>
  <c r="HJ1555" i="20"/>
  <c r="HP2787" i="20"/>
  <c r="HL2787" i="20"/>
  <c r="HJ2787" i="20"/>
  <c r="HM2787" i="20"/>
  <c r="HQ2787" i="20"/>
  <c r="HK2787" i="20"/>
  <c r="HP3659" i="20"/>
  <c r="HM3659" i="20"/>
  <c r="HK3659" i="20"/>
  <c r="HQ3659" i="20"/>
  <c r="HJ3659" i="20"/>
  <c r="HL3659" i="20"/>
  <c r="HJ3016" i="20"/>
  <c r="HL3016" i="20"/>
  <c r="HQ3016" i="20"/>
  <c r="HM3016" i="20"/>
  <c r="HK3016" i="20"/>
  <c r="HP3016" i="20"/>
  <c r="HM3964" i="20"/>
  <c r="HP3964" i="20"/>
  <c r="HQ3964" i="20"/>
  <c r="HJ3964" i="20"/>
  <c r="HK3964" i="20"/>
  <c r="HL3964" i="20"/>
  <c r="HP3528" i="20"/>
  <c r="HJ3528" i="20"/>
  <c r="HK3528" i="20"/>
  <c r="HL3528" i="20"/>
  <c r="HM3528" i="20"/>
  <c r="HQ3528" i="20"/>
  <c r="HL2726" i="20"/>
  <c r="HM2726" i="20"/>
  <c r="HJ2726" i="20"/>
  <c r="HQ2726" i="20"/>
  <c r="HK2726" i="20"/>
  <c r="HP2726" i="20"/>
  <c r="HL929" i="20"/>
  <c r="HJ929" i="20"/>
  <c r="HQ929" i="20"/>
  <c r="HP929" i="20"/>
  <c r="HK929" i="20"/>
  <c r="HM929" i="20"/>
  <c r="HL3271" i="20"/>
  <c r="HK3271" i="20"/>
  <c r="HP3271" i="20"/>
  <c r="HQ3271" i="20"/>
  <c r="HJ3271" i="20"/>
  <c r="HM3271" i="20"/>
  <c r="HJ1703" i="20"/>
  <c r="HL1703" i="20"/>
  <c r="HM1703" i="20"/>
  <c r="HQ1703" i="20"/>
  <c r="HP1703" i="20"/>
  <c r="HK1703" i="20"/>
  <c r="HJ4008" i="20"/>
  <c r="HL4008" i="20"/>
  <c r="HM4008" i="20"/>
  <c r="HK4008" i="20"/>
  <c r="HP4008" i="20"/>
  <c r="HQ4008" i="20"/>
  <c r="HQ3587" i="20"/>
  <c r="HJ3587" i="20"/>
  <c r="HK3587" i="20"/>
  <c r="HP3587" i="20"/>
  <c r="HM3587" i="20"/>
  <c r="HL3587" i="20"/>
  <c r="HQ446" i="20"/>
  <c r="HK446" i="20"/>
  <c r="HL446" i="20"/>
  <c r="HP446" i="20"/>
  <c r="HM446" i="20"/>
  <c r="HJ446" i="20"/>
  <c r="HL398" i="20"/>
  <c r="HK398" i="20"/>
  <c r="HP398" i="20"/>
  <c r="HQ398" i="20"/>
  <c r="HM398" i="20"/>
  <c r="HJ398" i="20"/>
  <c r="HQ1141" i="20"/>
  <c r="HJ1141" i="20"/>
  <c r="HP1141" i="20"/>
  <c r="HK1141" i="20"/>
  <c r="HM1141" i="20"/>
  <c r="HL1141" i="20"/>
  <c r="HP3449" i="20"/>
  <c r="HK3449" i="20"/>
  <c r="HL3449" i="20"/>
  <c r="HJ3449" i="20"/>
  <c r="HQ3449" i="20"/>
  <c r="HM3449" i="20"/>
  <c r="HL2023" i="20"/>
  <c r="HM2023" i="20"/>
  <c r="HP2023" i="20"/>
  <c r="HJ2023" i="20"/>
  <c r="HQ2023" i="20"/>
  <c r="HK2023" i="20"/>
  <c r="HQ708" i="20"/>
  <c r="HJ708" i="20"/>
  <c r="HP708" i="20"/>
  <c r="HL708" i="20"/>
  <c r="HM708" i="20"/>
  <c r="HK708" i="20"/>
  <c r="HL1216" i="20"/>
  <c r="HM1216" i="20"/>
  <c r="HJ1216" i="20"/>
  <c r="HQ1216" i="20"/>
  <c r="HK1216" i="20"/>
  <c r="HP1216" i="20"/>
  <c r="HL365" i="20"/>
  <c r="HJ365" i="20"/>
  <c r="HK365" i="20"/>
  <c r="HP365" i="20"/>
  <c r="HM365" i="20"/>
  <c r="HQ365" i="20"/>
  <c r="HK811" i="20"/>
  <c r="HM811" i="20"/>
  <c r="HQ811" i="20"/>
  <c r="HJ811" i="20"/>
  <c r="HP811" i="20"/>
  <c r="HL811" i="20"/>
  <c r="HL3430" i="20"/>
  <c r="HP3430" i="20"/>
  <c r="HJ3430" i="20"/>
  <c r="HM3430" i="20"/>
  <c r="HK3430" i="20"/>
  <c r="HQ3430" i="20"/>
  <c r="HK2901" i="20"/>
  <c r="HM2901" i="20"/>
  <c r="HL2901" i="20"/>
  <c r="HJ2901" i="20"/>
  <c r="HQ2901" i="20"/>
  <c r="HP2901" i="20"/>
  <c r="HK1942" i="20"/>
  <c r="HQ1942" i="20"/>
  <c r="HP1942" i="20"/>
  <c r="HJ1942" i="20"/>
  <c r="HL1942" i="20"/>
  <c r="HM1942" i="20"/>
  <c r="HL2231" i="20"/>
  <c r="HQ2231" i="20"/>
  <c r="HM2231" i="20"/>
  <c r="HK2231" i="20"/>
  <c r="HJ2231" i="20"/>
  <c r="HP2231" i="20"/>
  <c r="HQ1363" i="20"/>
  <c r="HM1363" i="20"/>
  <c r="HL1363" i="20"/>
  <c r="HJ1363" i="20"/>
  <c r="HK1363" i="20"/>
  <c r="HP1363" i="20"/>
  <c r="HK2345" i="20"/>
  <c r="HJ2345" i="20"/>
  <c r="HQ2345" i="20"/>
  <c r="HP2345" i="20"/>
  <c r="HL2345" i="20"/>
  <c r="HM2345" i="20"/>
  <c r="HQ3071" i="20"/>
  <c r="HK3071" i="20"/>
  <c r="HJ3071" i="20"/>
  <c r="HM3071" i="20"/>
  <c r="HL3071" i="20"/>
  <c r="HP3071" i="20"/>
  <c r="HL1866" i="20"/>
  <c r="HP1866" i="20"/>
  <c r="HQ1866" i="20"/>
  <c r="HM1866" i="20"/>
  <c r="HK1866" i="20"/>
  <c r="HJ1866" i="20"/>
  <c r="HQ3281" i="20"/>
  <c r="HK3281" i="20"/>
  <c r="HM3281" i="20"/>
  <c r="HP3281" i="20"/>
  <c r="HJ3281" i="20"/>
  <c r="HL3281" i="20"/>
  <c r="HM2484" i="20"/>
  <c r="HP2484" i="20"/>
  <c r="HJ2484" i="20"/>
  <c r="HQ2484" i="20"/>
  <c r="HK2484" i="20"/>
  <c r="HL2484" i="20"/>
  <c r="HM1892" i="20"/>
  <c r="HL1892" i="20"/>
  <c r="HK1892" i="20"/>
  <c r="HQ1892" i="20"/>
  <c r="HJ1892" i="20"/>
  <c r="HP1892" i="20"/>
  <c r="HJ2602" i="20"/>
  <c r="HP2602" i="20"/>
  <c r="HK2602" i="20"/>
  <c r="HM2602" i="20"/>
  <c r="HQ2602" i="20"/>
  <c r="HL2602" i="20"/>
  <c r="HL1292" i="20"/>
  <c r="HP1292" i="20"/>
  <c r="HK1292" i="20"/>
  <c r="HQ1292" i="20"/>
  <c r="HJ1292" i="20"/>
  <c r="HM1292" i="20"/>
  <c r="HM1586" i="20"/>
  <c r="HQ1586" i="20"/>
  <c r="HK1586" i="20"/>
  <c r="HJ1586" i="20"/>
  <c r="HL1586" i="20"/>
  <c r="HP1586" i="20"/>
  <c r="HL1145" i="20"/>
  <c r="HQ1145" i="20"/>
  <c r="HM1145" i="20"/>
  <c r="HK1145" i="20"/>
  <c r="HJ1145" i="20"/>
  <c r="HP1145" i="20"/>
  <c r="HL3508" i="20"/>
  <c r="HQ3508" i="20"/>
  <c r="HM3508" i="20"/>
  <c r="HP3508" i="20"/>
  <c r="HK3508" i="20"/>
  <c r="HJ3508" i="20"/>
  <c r="HJ2976" i="20"/>
  <c r="HK2976" i="20"/>
  <c r="HQ2976" i="20"/>
  <c r="HP2976" i="20"/>
  <c r="HL2976" i="20"/>
  <c r="HM2976" i="20"/>
  <c r="HM997" i="20"/>
  <c r="HL997" i="20"/>
  <c r="HP997" i="20"/>
  <c r="HJ997" i="20"/>
  <c r="HK997" i="20"/>
  <c r="HQ997" i="20"/>
  <c r="HM3845" i="20"/>
  <c r="HP3845" i="20"/>
  <c r="HQ3845" i="20"/>
  <c r="HJ3845" i="20"/>
  <c r="HK3845" i="20"/>
  <c r="HL3845" i="20"/>
  <c r="HK3295" i="20"/>
  <c r="HP3295" i="20"/>
  <c r="HM3295" i="20"/>
  <c r="HQ3295" i="20"/>
  <c r="HL3295" i="20"/>
  <c r="HJ3295" i="20"/>
  <c r="HJ593" i="20"/>
  <c r="HL593" i="20"/>
  <c r="HQ593" i="20"/>
  <c r="HM593" i="20"/>
  <c r="HK593" i="20"/>
  <c r="HP593" i="20"/>
  <c r="HQ834" i="20"/>
  <c r="HL834" i="20"/>
  <c r="HM834" i="20"/>
  <c r="HP834" i="20"/>
  <c r="HK834" i="20"/>
  <c r="HJ834" i="20"/>
  <c r="HM2433" i="20"/>
  <c r="HL2433" i="20"/>
  <c r="HP2433" i="20"/>
  <c r="HK2433" i="20"/>
  <c r="HJ2433" i="20"/>
  <c r="HQ2433" i="20"/>
  <c r="HQ530" i="20"/>
  <c r="HJ530" i="20"/>
  <c r="HM530" i="20"/>
  <c r="HP530" i="20"/>
  <c r="HK530" i="20"/>
  <c r="HL530" i="20"/>
  <c r="HJ3886" i="20"/>
  <c r="HL3886" i="20"/>
  <c r="HP3886" i="20"/>
  <c r="HK3886" i="20"/>
  <c r="HM3886" i="20"/>
  <c r="HQ3886" i="20"/>
  <c r="HJ3193" i="20"/>
  <c r="HP3193" i="20"/>
  <c r="HQ3193" i="20"/>
  <c r="HK3193" i="20"/>
  <c r="HM3193" i="20"/>
  <c r="HL3193" i="20"/>
  <c r="HP15" i="20"/>
  <c r="HK15" i="20"/>
  <c r="HJ15" i="20"/>
  <c r="HM15" i="20"/>
  <c r="HL15" i="20"/>
  <c r="HQ15" i="20"/>
  <c r="HM2688" i="20"/>
  <c r="HL2688" i="20"/>
  <c r="HQ2688" i="20"/>
  <c r="HJ2688" i="20"/>
  <c r="HP2688" i="20"/>
  <c r="HK2688" i="20"/>
  <c r="HQ1340" i="20"/>
  <c r="HM1340" i="20"/>
  <c r="HJ1340" i="20"/>
  <c r="HK1340" i="20"/>
  <c r="HP1340" i="20"/>
  <c r="HL1340" i="20"/>
  <c r="HL1701" i="20"/>
  <c r="HM1701" i="20"/>
  <c r="HQ1701" i="20"/>
  <c r="HK1701" i="20"/>
  <c r="HP1701" i="20"/>
  <c r="HJ1701" i="20"/>
  <c r="HP1284" i="20"/>
  <c r="HM1284" i="20"/>
  <c r="HL1284" i="20"/>
  <c r="HQ1284" i="20"/>
  <c r="HK1284" i="20"/>
  <c r="HJ1284" i="20"/>
  <c r="HP2537" i="20"/>
  <c r="HM2537" i="20"/>
  <c r="HK2537" i="20"/>
  <c r="HJ2537" i="20"/>
  <c r="HL2537" i="20"/>
  <c r="HQ2537" i="20"/>
  <c r="HP3145" i="20"/>
  <c r="HQ3145" i="20"/>
  <c r="HK3145" i="20"/>
  <c r="HM3145" i="20"/>
  <c r="HL3145" i="20"/>
  <c r="HJ3145" i="20"/>
  <c r="HK1355" i="20"/>
  <c r="HM1355" i="20"/>
  <c r="HJ1355" i="20"/>
  <c r="HQ1355" i="20"/>
  <c r="HL1355" i="20"/>
  <c r="HP1355" i="20"/>
  <c r="HJ2190" i="20"/>
  <c r="HL2190" i="20"/>
  <c r="HQ2190" i="20"/>
  <c r="HM2190" i="20"/>
  <c r="HP2190" i="20"/>
  <c r="HK2190" i="20"/>
  <c r="HP2005" i="20"/>
  <c r="HM2005" i="20"/>
  <c r="HK2005" i="20"/>
  <c r="HJ2005" i="20"/>
  <c r="HL2005" i="20"/>
  <c r="HQ2005" i="20"/>
  <c r="HP1370" i="20"/>
  <c r="HJ1370" i="20"/>
  <c r="HM1370" i="20"/>
  <c r="HQ1370" i="20"/>
  <c r="HK1370" i="20"/>
  <c r="HL1370" i="20"/>
  <c r="HP3647" i="20"/>
  <c r="HJ3647" i="20"/>
  <c r="HM3647" i="20"/>
  <c r="HK3647" i="20"/>
  <c r="HL3647" i="20"/>
  <c r="HQ3647" i="20"/>
  <c r="HL852" i="20"/>
  <c r="HK852" i="20"/>
  <c r="HP852" i="20"/>
  <c r="HJ852" i="20"/>
  <c r="HQ852" i="20"/>
  <c r="HM852" i="20"/>
  <c r="HL3526" i="20"/>
  <c r="HM3526" i="20"/>
  <c r="HJ3526" i="20"/>
  <c r="HP3526" i="20"/>
  <c r="HK3526" i="20"/>
  <c r="HQ3526" i="20"/>
  <c r="HK1730" i="20"/>
  <c r="HQ1730" i="20"/>
  <c r="HL1730" i="20"/>
  <c r="HJ1730" i="20"/>
  <c r="HM1730" i="20"/>
  <c r="HP1730" i="20"/>
  <c r="HL2262" i="20"/>
  <c r="HK2262" i="20"/>
  <c r="HQ2262" i="20"/>
  <c r="HJ2262" i="20"/>
  <c r="HM2262" i="20"/>
  <c r="HP2262" i="20"/>
  <c r="HP2861" i="20"/>
  <c r="HL2861" i="20"/>
  <c r="HQ2861" i="20"/>
  <c r="HJ2861" i="20"/>
  <c r="HM2861" i="20"/>
  <c r="HK2861" i="20"/>
  <c r="HJ630" i="20"/>
  <c r="HL630" i="20"/>
  <c r="HM630" i="20"/>
  <c r="HQ630" i="20"/>
  <c r="HP630" i="20"/>
  <c r="HK630" i="20"/>
  <c r="HL3005" i="20"/>
  <c r="HP3005" i="20"/>
  <c r="HM3005" i="20"/>
  <c r="HJ3005" i="20"/>
  <c r="HQ3005" i="20"/>
  <c r="HK3005" i="20"/>
  <c r="HP3894" i="20"/>
  <c r="HQ3894" i="20"/>
  <c r="HL3894" i="20"/>
  <c r="HJ3894" i="20"/>
  <c r="HM3894" i="20"/>
  <c r="HK3894" i="20"/>
  <c r="HK1023" i="20"/>
  <c r="HP1023" i="20"/>
  <c r="HJ1023" i="20"/>
  <c r="HM1023" i="20"/>
  <c r="HQ1023" i="20"/>
  <c r="HL1023" i="20"/>
  <c r="HP3320" i="20"/>
  <c r="HQ3320" i="20"/>
  <c r="HM3320" i="20"/>
  <c r="HJ3320" i="20"/>
  <c r="HL3320" i="20"/>
  <c r="HK3320" i="20"/>
  <c r="HP2587" i="20"/>
  <c r="HL2587" i="20"/>
  <c r="HQ2587" i="20"/>
  <c r="HM2587" i="20"/>
  <c r="HK2587" i="20"/>
  <c r="HJ2587" i="20"/>
  <c r="HM2760" i="20"/>
  <c r="HJ2760" i="20"/>
  <c r="HL2760" i="20"/>
  <c r="HP2760" i="20"/>
  <c r="HQ2760" i="20"/>
  <c r="HK2760" i="20"/>
  <c r="HJ3309" i="20"/>
  <c r="HP3309" i="20"/>
  <c r="HM3309" i="20"/>
  <c r="HQ3309" i="20"/>
  <c r="HK3309" i="20"/>
  <c r="HL3309" i="20"/>
  <c r="HM3494" i="20"/>
  <c r="HP3494" i="20"/>
  <c r="HL3494" i="20"/>
  <c r="HJ3494" i="20"/>
  <c r="HK3494" i="20"/>
  <c r="HQ3494" i="20"/>
  <c r="HQ3423" i="20"/>
  <c r="HP3423" i="20"/>
  <c r="HM3423" i="20"/>
  <c r="HL3423" i="20"/>
  <c r="HK3423" i="20"/>
  <c r="HJ3423" i="20"/>
  <c r="HM109" i="20"/>
  <c r="HK109" i="20"/>
  <c r="HQ109" i="20"/>
  <c r="HP109" i="20"/>
  <c r="HJ109" i="20"/>
  <c r="HL109" i="20"/>
  <c r="HJ568" i="20"/>
  <c r="HM568" i="20"/>
  <c r="HK568" i="20"/>
  <c r="HP568" i="20"/>
  <c r="HL568" i="20"/>
  <c r="HQ568" i="20"/>
  <c r="HP916" i="20"/>
  <c r="HL916" i="20"/>
  <c r="HJ916" i="20"/>
  <c r="HK916" i="20"/>
  <c r="HQ916" i="20"/>
  <c r="HM916" i="20"/>
  <c r="HP1710" i="20"/>
  <c r="HQ1710" i="20"/>
  <c r="HJ1710" i="20"/>
  <c r="HL1710" i="20"/>
  <c r="HK1710" i="20"/>
  <c r="HM1710" i="20"/>
  <c r="HJ2032" i="20"/>
  <c r="HM2032" i="20"/>
  <c r="HQ2032" i="20"/>
  <c r="HP2032" i="20"/>
  <c r="HK2032" i="20"/>
  <c r="HL2032" i="20"/>
  <c r="HK717" i="20"/>
  <c r="HL717" i="20"/>
  <c r="HQ717" i="20"/>
  <c r="HP717" i="20"/>
  <c r="HJ717" i="20"/>
  <c r="HM717" i="20"/>
  <c r="HM2907" i="20"/>
  <c r="HJ2907" i="20"/>
  <c r="HP2907" i="20"/>
  <c r="HQ2907" i="20"/>
  <c r="HK2907" i="20"/>
  <c r="HL2907" i="20"/>
  <c r="HJ3299" i="20"/>
  <c r="HL3299" i="20"/>
  <c r="HK3299" i="20"/>
  <c r="HM3299" i="20"/>
  <c r="HQ3299" i="20"/>
  <c r="HP3299" i="20"/>
  <c r="HP2531" i="20"/>
  <c r="HM2531" i="20"/>
  <c r="HQ2531" i="20"/>
  <c r="HL2531" i="20"/>
  <c r="HJ2531" i="20"/>
  <c r="HK2531" i="20"/>
  <c r="HM2727" i="20"/>
  <c r="HK2727" i="20"/>
  <c r="HL2727" i="20"/>
  <c r="HJ2727" i="20"/>
  <c r="HP2727" i="20"/>
  <c r="HQ2727" i="20"/>
  <c r="HJ2891" i="20"/>
  <c r="HP2891" i="20"/>
  <c r="HL2891" i="20"/>
  <c r="HM2891" i="20"/>
  <c r="HK2891" i="20"/>
  <c r="HQ2891" i="20"/>
  <c r="HM3001" i="20"/>
  <c r="HK3001" i="20"/>
  <c r="HL3001" i="20"/>
  <c r="HJ3001" i="20"/>
  <c r="HQ3001" i="20"/>
  <c r="HP3001" i="20"/>
  <c r="HK3769" i="20"/>
  <c r="HM3769" i="20"/>
  <c r="HQ3769" i="20"/>
  <c r="HL3769" i="20"/>
  <c r="HP3769" i="20"/>
  <c r="HJ3769" i="20"/>
  <c r="HQ87" i="20"/>
  <c r="HL87" i="20"/>
  <c r="HJ87" i="20"/>
  <c r="HK87" i="20"/>
  <c r="HP87" i="20"/>
  <c r="HM87" i="20"/>
  <c r="HJ1422" i="20"/>
  <c r="HM1422" i="20"/>
  <c r="HL1422" i="20"/>
  <c r="HQ1422" i="20"/>
  <c r="HP1422" i="20"/>
  <c r="HK1422" i="20"/>
  <c r="HK883" i="20"/>
  <c r="HL883" i="20"/>
  <c r="HJ883" i="20"/>
  <c r="HQ883" i="20"/>
  <c r="HP883" i="20"/>
  <c r="HM883" i="20"/>
  <c r="HK347" i="20"/>
  <c r="HJ347" i="20"/>
  <c r="HQ347" i="20"/>
  <c r="HP347" i="20"/>
  <c r="HM347" i="20"/>
  <c r="HL347" i="20"/>
  <c r="HM3523" i="20"/>
  <c r="HK3523" i="20"/>
  <c r="HP3523" i="20"/>
  <c r="HQ3523" i="20"/>
  <c r="HL3523" i="20"/>
  <c r="HJ3523" i="20"/>
  <c r="HM3117" i="20"/>
  <c r="HP3117" i="20"/>
  <c r="HJ3117" i="20"/>
  <c r="HQ3117" i="20"/>
  <c r="HK3117" i="20"/>
  <c r="HL3117" i="20"/>
  <c r="HK1498" i="20"/>
  <c r="HM1498" i="20"/>
  <c r="HJ1498" i="20"/>
  <c r="HL1498" i="20"/>
  <c r="HQ1498" i="20"/>
  <c r="HP1498" i="20"/>
  <c r="HQ310" i="20"/>
  <c r="HL310" i="20"/>
  <c r="HM310" i="20"/>
  <c r="HP310" i="20"/>
  <c r="HK310" i="20"/>
  <c r="HJ310" i="20"/>
  <c r="HJ212" i="20"/>
  <c r="HQ212" i="20"/>
  <c r="HK212" i="20"/>
  <c r="HP212" i="20"/>
  <c r="HL212" i="20"/>
  <c r="HM212" i="20"/>
  <c r="HM1577" i="20"/>
  <c r="HJ1577" i="20"/>
  <c r="HK1577" i="20"/>
  <c r="HQ1577" i="20"/>
  <c r="HP1577" i="20"/>
  <c r="HL1577" i="20"/>
  <c r="HK1869" i="20"/>
  <c r="HJ1869" i="20"/>
  <c r="HP1869" i="20"/>
  <c r="HM1869" i="20"/>
  <c r="HQ1869" i="20"/>
  <c r="HL1869" i="20"/>
  <c r="HQ898" i="20"/>
  <c r="HP898" i="20"/>
  <c r="HL898" i="20"/>
  <c r="HK898" i="20"/>
  <c r="HJ898" i="20"/>
  <c r="HM898" i="20"/>
  <c r="HM903" i="20"/>
  <c r="HK903" i="20"/>
  <c r="HJ903" i="20"/>
  <c r="HQ903" i="20"/>
  <c r="HL903" i="20"/>
  <c r="HP903" i="20"/>
  <c r="HM3850" i="20"/>
  <c r="HK3850" i="20"/>
  <c r="HP3850" i="20"/>
  <c r="HQ3850" i="20"/>
  <c r="HL3850" i="20"/>
  <c r="HJ3850" i="20"/>
  <c r="HQ2873" i="20"/>
  <c r="HK2873" i="20"/>
  <c r="HL2873" i="20"/>
  <c r="HJ2873" i="20"/>
  <c r="HM2873" i="20"/>
  <c r="HP2873" i="20"/>
  <c r="HP111" i="20"/>
  <c r="HQ111" i="20"/>
  <c r="HM111" i="20"/>
  <c r="HK111" i="20"/>
  <c r="HL111" i="20"/>
  <c r="HJ111" i="20"/>
  <c r="HK1774" i="20"/>
  <c r="HJ1774" i="20"/>
  <c r="HM1774" i="20"/>
  <c r="HL1774" i="20"/>
  <c r="HP1774" i="20"/>
  <c r="HQ1774" i="20"/>
  <c r="HL3141" i="20"/>
  <c r="HJ3141" i="20"/>
  <c r="HK3141" i="20"/>
  <c r="HM3141" i="20"/>
  <c r="HQ3141" i="20"/>
  <c r="HP3141" i="20"/>
  <c r="HQ1828" i="20"/>
  <c r="HP1828" i="20"/>
  <c r="HK1828" i="20"/>
  <c r="HM1828" i="20"/>
  <c r="HJ1828" i="20"/>
  <c r="HL1828" i="20"/>
  <c r="HL2872" i="20"/>
  <c r="HP2872" i="20"/>
  <c r="HQ2872" i="20"/>
  <c r="HK2872" i="20"/>
  <c r="HJ2872" i="20"/>
  <c r="HM2872" i="20"/>
  <c r="HL1469" i="20"/>
  <c r="HQ1469" i="20"/>
  <c r="HK1469" i="20"/>
  <c r="HP1469" i="20"/>
  <c r="HM1469" i="20"/>
  <c r="HJ1469" i="20"/>
  <c r="HK279" i="20"/>
  <c r="HM279" i="20"/>
  <c r="HL279" i="20"/>
  <c r="HP279" i="20"/>
  <c r="HJ279" i="20"/>
  <c r="HQ279" i="20"/>
  <c r="HQ113" i="20"/>
  <c r="HJ113" i="20"/>
  <c r="HK113" i="20"/>
  <c r="HM113" i="20"/>
  <c r="HL113" i="20"/>
  <c r="HP113" i="20"/>
  <c r="HM3829" i="20"/>
  <c r="HJ3829" i="20"/>
  <c r="HP3829" i="20"/>
  <c r="HK3829" i="20"/>
  <c r="HQ3829" i="20"/>
  <c r="HL3829" i="20"/>
  <c r="HQ3114" i="20"/>
  <c r="HM3114" i="20"/>
  <c r="HK3114" i="20"/>
  <c r="HJ3114" i="20"/>
  <c r="HP3114" i="20"/>
  <c r="HL3114" i="20"/>
  <c r="HQ2160" i="20"/>
  <c r="HL2160" i="20"/>
  <c r="HJ2160" i="20"/>
  <c r="HK2160" i="20"/>
  <c r="HP2160" i="20"/>
  <c r="HM2160" i="20"/>
  <c r="HK1662" i="20"/>
  <c r="HQ1662" i="20"/>
  <c r="HL1662" i="20"/>
  <c r="HP1662" i="20"/>
  <c r="HM1662" i="20"/>
  <c r="HJ1662" i="20"/>
  <c r="HL3655" i="20"/>
  <c r="HM3655" i="20"/>
  <c r="HJ3655" i="20"/>
  <c r="HK3655" i="20"/>
  <c r="HQ3655" i="20"/>
  <c r="HP3655" i="20"/>
  <c r="HP1728" i="20"/>
  <c r="HL1728" i="20"/>
  <c r="HK1728" i="20"/>
  <c r="HQ1728" i="20"/>
  <c r="HJ1728" i="20"/>
  <c r="HM1728" i="20"/>
  <c r="HM1648" i="20"/>
  <c r="HK1648" i="20"/>
  <c r="HQ1648" i="20"/>
  <c r="HP1648" i="20"/>
  <c r="HJ1648" i="20"/>
  <c r="HL1648" i="20"/>
  <c r="HK2292" i="20"/>
  <c r="HJ2292" i="20"/>
  <c r="HP2292" i="20"/>
  <c r="HL2292" i="20"/>
  <c r="HM2292" i="20"/>
  <c r="HQ2292" i="20"/>
  <c r="HQ854" i="20"/>
  <c r="HJ854" i="20"/>
  <c r="HP854" i="20"/>
  <c r="HL854" i="20"/>
  <c r="HM854" i="20"/>
  <c r="HK854" i="20"/>
  <c r="HK1630" i="20"/>
  <c r="HL1630" i="20"/>
  <c r="HJ1630" i="20"/>
  <c r="HQ1630" i="20"/>
  <c r="HM1630" i="20"/>
  <c r="HP1630" i="20"/>
  <c r="HP3476" i="20"/>
  <c r="HL3476" i="20"/>
  <c r="HQ3476" i="20"/>
  <c r="HM3476" i="20"/>
  <c r="HK3476" i="20"/>
  <c r="HJ3476" i="20"/>
  <c r="HJ632" i="20"/>
  <c r="HQ632" i="20"/>
  <c r="HK632" i="20"/>
  <c r="HP632" i="20"/>
  <c r="HM632" i="20"/>
  <c r="HL632" i="20"/>
  <c r="HP2609" i="20"/>
  <c r="HQ2609" i="20"/>
  <c r="HM2609" i="20"/>
  <c r="HL2609" i="20"/>
  <c r="HJ2609" i="20"/>
  <c r="HK2609" i="20"/>
  <c r="HP305" i="20"/>
  <c r="HJ305" i="20"/>
  <c r="HQ305" i="20"/>
  <c r="HK305" i="20"/>
  <c r="HM305" i="20"/>
  <c r="HL305" i="20"/>
  <c r="HM2293" i="20"/>
  <c r="HL2293" i="20"/>
  <c r="HP2293" i="20"/>
  <c r="HQ2293" i="20"/>
  <c r="HK2293" i="20"/>
  <c r="HJ2293" i="20"/>
  <c r="HK1872" i="20"/>
  <c r="HP1872" i="20"/>
  <c r="HM1872" i="20"/>
  <c r="HQ1872" i="20"/>
  <c r="HL1872" i="20"/>
  <c r="HJ1872" i="20"/>
  <c r="HK3194" i="20"/>
  <c r="HQ3194" i="20"/>
  <c r="HL3194" i="20"/>
  <c r="HM3194" i="20"/>
  <c r="HP3194" i="20"/>
  <c r="HJ3194" i="20"/>
  <c r="HQ1164" i="20"/>
  <c r="HP1164" i="20"/>
  <c r="HK1164" i="20"/>
  <c r="HM1164" i="20"/>
  <c r="HL1164" i="20"/>
  <c r="HJ1164" i="20"/>
  <c r="HQ1614" i="20"/>
  <c r="HM1614" i="20"/>
  <c r="HJ1614" i="20"/>
  <c r="HK1614" i="20"/>
  <c r="HL1614" i="20"/>
  <c r="HP1614" i="20"/>
  <c r="HL2628" i="20"/>
  <c r="HP2628" i="20"/>
  <c r="HJ2628" i="20"/>
  <c r="HQ2628" i="20"/>
  <c r="HK2628" i="20"/>
  <c r="HM2628" i="20"/>
  <c r="HJ2843" i="20"/>
  <c r="HM2843" i="20"/>
  <c r="HP2843" i="20"/>
  <c r="HL2843" i="20"/>
  <c r="HK2843" i="20"/>
  <c r="HQ2843" i="20"/>
  <c r="HL1177" i="20"/>
  <c r="HK1177" i="20"/>
  <c r="HM1177" i="20"/>
  <c r="HP1177" i="20"/>
  <c r="HQ1177" i="20"/>
  <c r="HJ1177" i="20"/>
  <c r="HM3474" i="20"/>
  <c r="HL3474" i="20"/>
  <c r="HQ3474" i="20"/>
  <c r="HK3474" i="20"/>
  <c r="HP3474" i="20"/>
  <c r="HJ3474" i="20"/>
  <c r="HL3920" i="20"/>
  <c r="HQ3920" i="20"/>
  <c r="HK3920" i="20"/>
  <c r="HM3920" i="20"/>
  <c r="HP3920" i="20"/>
  <c r="HJ3920" i="20"/>
  <c r="HQ2088" i="20"/>
  <c r="HJ2088" i="20"/>
  <c r="HL2088" i="20"/>
  <c r="HM2088" i="20"/>
  <c r="HK2088" i="20"/>
  <c r="HP2088" i="20"/>
  <c r="HJ2120" i="20"/>
  <c r="HQ2120" i="20"/>
  <c r="HL2120" i="20"/>
  <c r="HK2120" i="20"/>
  <c r="HM2120" i="20"/>
  <c r="HP2120" i="20"/>
  <c r="HL609" i="20"/>
  <c r="HK609" i="20"/>
  <c r="HQ609" i="20"/>
  <c r="HJ609" i="20"/>
  <c r="HM609" i="20"/>
  <c r="HP609" i="20"/>
  <c r="HQ891" i="20"/>
  <c r="HL891" i="20"/>
  <c r="HK891" i="20"/>
  <c r="HM891" i="20"/>
  <c r="HP891" i="20"/>
  <c r="HJ891" i="20"/>
  <c r="HJ3893" i="20"/>
  <c r="HP3893" i="20"/>
  <c r="HQ3893" i="20"/>
  <c r="HL3893" i="20"/>
  <c r="HK3893" i="20"/>
  <c r="HM3893" i="20"/>
  <c r="HK3844" i="20"/>
  <c r="HL3844" i="20"/>
  <c r="HJ3844" i="20"/>
  <c r="HM3844" i="20"/>
  <c r="HP3844" i="20"/>
  <c r="HQ3844" i="20"/>
  <c r="HM3836" i="20"/>
  <c r="HK3836" i="20"/>
  <c r="HP3836" i="20"/>
  <c r="HQ3836" i="20"/>
  <c r="HL3836" i="20"/>
  <c r="HJ3836" i="20"/>
  <c r="HQ1461" i="20"/>
  <c r="HP1461" i="20"/>
  <c r="HK1461" i="20"/>
  <c r="HM1461" i="20"/>
  <c r="HL1461" i="20"/>
  <c r="HJ1461" i="20"/>
  <c r="HQ2915" i="20"/>
  <c r="HJ2915" i="20"/>
  <c r="HM2915" i="20"/>
  <c r="HK2915" i="20"/>
  <c r="HP2915" i="20"/>
  <c r="HL2915" i="20"/>
  <c r="HQ3053" i="20"/>
  <c r="HK3053" i="20"/>
  <c r="HL3053" i="20"/>
  <c r="HM3053" i="20"/>
  <c r="HJ3053" i="20"/>
  <c r="HP3053" i="20"/>
  <c r="HL791" i="20"/>
  <c r="HJ791" i="20"/>
  <c r="HM791" i="20"/>
  <c r="HK791" i="20"/>
  <c r="HP791" i="20"/>
  <c r="HQ791" i="20"/>
  <c r="HJ464" i="20"/>
  <c r="HP464" i="20"/>
  <c r="HL464" i="20"/>
  <c r="HK464" i="20"/>
  <c r="HQ464" i="20"/>
  <c r="HM464" i="20"/>
  <c r="HK2852" i="20"/>
  <c r="HP2852" i="20"/>
  <c r="HM2852" i="20"/>
  <c r="HL2852" i="20"/>
  <c r="HQ2852" i="20"/>
  <c r="HJ2852" i="20"/>
  <c r="HM1719" i="20"/>
  <c r="HQ1719" i="20"/>
  <c r="HJ1719" i="20"/>
  <c r="HL1719" i="20"/>
  <c r="HK1719" i="20"/>
  <c r="HP1719" i="20"/>
  <c r="HM1346" i="20"/>
  <c r="HP1346" i="20"/>
  <c r="HK1346" i="20"/>
  <c r="HQ1346" i="20"/>
  <c r="HJ1346" i="20"/>
  <c r="HL1346" i="20"/>
  <c r="HQ2075" i="20"/>
  <c r="HK2075" i="20"/>
  <c r="HJ2075" i="20"/>
  <c r="HM2075" i="20"/>
  <c r="HP2075" i="20"/>
  <c r="HL2075" i="20"/>
  <c r="HP2198" i="20"/>
  <c r="HK2198" i="20"/>
  <c r="HL2198" i="20"/>
  <c r="HJ2198" i="20"/>
  <c r="HM2198" i="20"/>
  <c r="HQ2198" i="20"/>
  <c r="HM3468" i="20"/>
  <c r="HP3468" i="20"/>
  <c r="HJ3468" i="20"/>
  <c r="HQ3468" i="20"/>
  <c r="HL3468" i="20"/>
  <c r="HK3468" i="20"/>
  <c r="HJ315" i="20"/>
  <c r="HL315" i="20"/>
  <c r="HM315" i="20"/>
  <c r="HQ315" i="20"/>
  <c r="HP315" i="20"/>
  <c r="HK315" i="20"/>
  <c r="HQ2154" i="20"/>
  <c r="HM2154" i="20"/>
  <c r="HP2154" i="20"/>
  <c r="HJ2154" i="20"/>
  <c r="HK2154" i="20"/>
  <c r="HL2154" i="20"/>
  <c r="HP1375" i="20"/>
  <c r="HJ1375" i="20"/>
  <c r="HQ1375" i="20"/>
  <c r="HM1375" i="20"/>
  <c r="HK1375" i="20"/>
  <c r="HL1375" i="20"/>
  <c r="HJ1790" i="20"/>
  <c r="HM1790" i="20"/>
  <c r="HL1790" i="20"/>
  <c r="HK1790" i="20"/>
  <c r="HP1790" i="20"/>
  <c r="HQ1790" i="20"/>
  <c r="HJ735" i="20"/>
  <c r="HM735" i="20"/>
  <c r="HK735" i="20"/>
  <c r="HL735" i="20"/>
  <c r="HQ735" i="20"/>
  <c r="HP735" i="20"/>
  <c r="HJ3149" i="20"/>
  <c r="HQ3149" i="20"/>
  <c r="HM3149" i="20"/>
  <c r="HP3149" i="20"/>
  <c r="HL3149" i="20"/>
  <c r="HK3149" i="20"/>
  <c r="HQ784" i="20"/>
  <c r="HM784" i="20"/>
  <c r="HK784" i="20"/>
  <c r="HP784" i="20"/>
  <c r="HL784" i="20"/>
  <c r="HJ784" i="20"/>
  <c r="HM3415" i="20"/>
  <c r="HQ3415" i="20"/>
  <c r="HJ3415" i="20"/>
  <c r="HP3415" i="20"/>
  <c r="HL3415" i="20"/>
  <c r="HK3415" i="20"/>
  <c r="HK1481" i="20"/>
  <c r="HL1481" i="20"/>
  <c r="HQ1481" i="20"/>
  <c r="HJ1481" i="20"/>
  <c r="HP1481" i="20"/>
  <c r="HM1481" i="20"/>
  <c r="HQ1792" i="20"/>
  <c r="HP1792" i="20"/>
  <c r="HJ1792" i="20"/>
  <c r="HM1792" i="20"/>
  <c r="HK1792" i="20"/>
  <c r="HL1792" i="20"/>
  <c r="HQ417" i="20"/>
  <c r="HP417" i="20"/>
  <c r="HJ417" i="20"/>
  <c r="HL417" i="20"/>
  <c r="HK417" i="20"/>
  <c r="HM417" i="20"/>
  <c r="HP2264" i="20"/>
  <c r="HK2264" i="20"/>
  <c r="HM2264" i="20"/>
  <c r="HL2264" i="20"/>
  <c r="HQ2264" i="20"/>
  <c r="HJ2264" i="20"/>
  <c r="HP2936" i="20"/>
  <c r="HL2936" i="20"/>
  <c r="HM2936" i="20"/>
  <c r="HJ2936" i="20"/>
  <c r="HQ2936" i="20"/>
  <c r="HK2936" i="20"/>
  <c r="HQ3328" i="20"/>
  <c r="HL3328" i="20"/>
  <c r="HK3328" i="20"/>
  <c r="HP3328" i="20"/>
  <c r="HM3328" i="20"/>
  <c r="HJ3328" i="20"/>
  <c r="HL2367" i="20"/>
  <c r="HM2367" i="20"/>
  <c r="HP2367" i="20"/>
  <c r="HJ2367" i="20"/>
  <c r="HK2367" i="20"/>
  <c r="HQ2367" i="20"/>
  <c r="HK2921" i="20"/>
  <c r="HP2921" i="20"/>
  <c r="HM2921" i="20"/>
  <c r="HL2921" i="20"/>
  <c r="HQ2921" i="20"/>
  <c r="HJ2921" i="20"/>
  <c r="HJ1714" i="20"/>
  <c r="HK1714" i="20"/>
  <c r="HM1714" i="20"/>
  <c r="HP1714" i="20"/>
  <c r="HL1714" i="20"/>
  <c r="HQ1714" i="20"/>
  <c r="HM1050" i="20"/>
  <c r="HJ1050" i="20"/>
  <c r="HQ1050" i="20"/>
  <c r="HL1050" i="20"/>
  <c r="HP1050" i="20"/>
  <c r="HK1050" i="20"/>
  <c r="HQ3713" i="20"/>
  <c r="HK3713" i="20"/>
  <c r="HJ3713" i="20"/>
  <c r="HM3713" i="20"/>
  <c r="HP3713" i="20"/>
  <c r="HL3713" i="20"/>
  <c r="HK3018" i="20"/>
  <c r="HM3018" i="20"/>
  <c r="HQ3018" i="20"/>
  <c r="HL3018" i="20"/>
  <c r="HJ3018" i="20"/>
  <c r="HP3018" i="20"/>
  <c r="HL836" i="20"/>
  <c r="HJ836" i="20"/>
  <c r="HM836" i="20"/>
  <c r="HQ836" i="20"/>
  <c r="HP836" i="20"/>
  <c r="HK836" i="20"/>
  <c r="HQ2322" i="20"/>
  <c r="HK2322" i="20"/>
  <c r="HL2322" i="20"/>
  <c r="HM2322" i="20"/>
  <c r="HJ2322" i="20"/>
  <c r="HP2322" i="20"/>
  <c r="HQ1302" i="20"/>
  <c r="HJ1302" i="20"/>
  <c r="HP1302" i="20"/>
  <c r="HL1302" i="20"/>
  <c r="HM1302" i="20"/>
  <c r="HK1302" i="20"/>
  <c r="HJ1693" i="20"/>
  <c r="HP1693" i="20"/>
  <c r="HL1693" i="20"/>
  <c r="HM1693" i="20"/>
  <c r="HQ1693" i="20"/>
  <c r="HK1693" i="20"/>
  <c r="HK3927" i="20"/>
  <c r="HP3927" i="20"/>
  <c r="HJ3927" i="20"/>
  <c r="HM3927" i="20"/>
  <c r="HL3927" i="20"/>
  <c r="HQ3927" i="20"/>
  <c r="HJ3568" i="20"/>
  <c r="HM3568" i="20"/>
  <c r="HL3568" i="20"/>
  <c r="HQ3568" i="20"/>
  <c r="HP3568" i="20"/>
  <c r="HK3568" i="20"/>
  <c r="HL1392" i="20"/>
  <c r="HQ1392" i="20"/>
  <c r="HK1392" i="20"/>
  <c r="HJ1392" i="20"/>
  <c r="HP1392" i="20"/>
  <c r="HM1392" i="20"/>
  <c r="HK1379" i="20"/>
  <c r="HP1379" i="20"/>
  <c r="HL1379" i="20"/>
  <c r="HJ1379" i="20"/>
  <c r="HM1379" i="20"/>
  <c r="HQ1379" i="20"/>
  <c r="HM510" i="20"/>
  <c r="HL510" i="20"/>
  <c r="HK510" i="20"/>
  <c r="HP510" i="20"/>
  <c r="HJ510" i="20"/>
  <c r="HQ510" i="20"/>
  <c r="HK1029" i="20"/>
  <c r="HM1029" i="20"/>
  <c r="HL1029" i="20"/>
  <c r="HQ1029" i="20"/>
  <c r="HP1029" i="20"/>
  <c r="HJ1029" i="20"/>
  <c r="HP369" i="20"/>
  <c r="HQ369" i="20"/>
  <c r="HK369" i="20"/>
  <c r="HL369" i="20"/>
  <c r="HJ369" i="20"/>
  <c r="HM369" i="20"/>
  <c r="HL1174" i="20"/>
  <c r="HM1174" i="20"/>
  <c r="HJ1174" i="20"/>
  <c r="HP1174" i="20"/>
  <c r="HK1174" i="20"/>
  <c r="HQ1174" i="20"/>
  <c r="HP1924" i="20"/>
  <c r="HM1924" i="20"/>
  <c r="HQ1924" i="20"/>
  <c r="HK1924" i="20"/>
  <c r="HJ1924" i="20"/>
  <c r="HL1924" i="20"/>
  <c r="HK1175" i="20"/>
  <c r="HL1175" i="20"/>
  <c r="HJ1175" i="20"/>
  <c r="HP1175" i="20"/>
  <c r="HM1175" i="20"/>
  <c r="HQ1175" i="20"/>
  <c r="HP3" i="20"/>
  <c r="HM3" i="20"/>
  <c r="HQ3" i="20"/>
  <c r="HL3" i="20"/>
  <c r="HK3" i="20"/>
  <c r="HJ3" i="20"/>
  <c r="HQ2382" i="20"/>
  <c r="HK2382" i="20"/>
  <c r="HJ2382" i="20"/>
  <c r="HP2382" i="20"/>
  <c r="HM2382" i="20"/>
  <c r="HL2382" i="20"/>
  <c r="HK814" i="20"/>
  <c r="HQ814" i="20"/>
  <c r="HM814" i="20"/>
  <c r="HL814" i="20"/>
  <c r="HP814" i="20"/>
  <c r="HJ814" i="20"/>
  <c r="HP107" i="20"/>
  <c r="HQ107" i="20"/>
  <c r="HJ107" i="20"/>
  <c r="HL107" i="20"/>
  <c r="HK107" i="20"/>
  <c r="HM107" i="20"/>
  <c r="HQ1810" i="20"/>
  <c r="HM1810" i="20"/>
  <c r="HP1810" i="20"/>
  <c r="HL1810" i="20"/>
  <c r="HK1810" i="20"/>
  <c r="HJ1810" i="20"/>
  <c r="HK3129" i="20"/>
  <c r="HJ3129" i="20"/>
  <c r="HL3129" i="20"/>
  <c r="HP3129" i="20"/>
  <c r="HM3129" i="20"/>
  <c r="HQ3129" i="20"/>
  <c r="HM2973" i="20"/>
  <c r="HQ2973" i="20"/>
  <c r="HL2973" i="20"/>
  <c r="HJ2973" i="20"/>
  <c r="HP2973" i="20"/>
  <c r="HK2973" i="20"/>
  <c r="HL1781" i="20"/>
  <c r="HM1781" i="20"/>
  <c r="HJ1781" i="20"/>
  <c r="HQ1781" i="20"/>
  <c r="HP1781" i="20"/>
  <c r="HK1781" i="20"/>
  <c r="HL2681" i="20"/>
  <c r="HP2681" i="20"/>
  <c r="HM2681" i="20"/>
  <c r="HK2681" i="20"/>
  <c r="HQ2681" i="20"/>
  <c r="HJ2681" i="20"/>
  <c r="HL2015" i="20"/>
  <c r="HP2015" i="20"/>
  <c r="HM2015" i="20"/>
  <c r="HJ2015" i="20"/>
  <c r="HQ2015" i="20"/>
  <c r="HK2015" i="20"/>
  <c r="HK1405" i="20"/>
  <c r="HP1405" i="20"/>
  <c r="HL1405" i="20"/>
  <c r="HQ1405" i="20"/>
  <c r="HJ1405" i="20"/>
  <c r="HM1405" i="20"/>
  <c r="HK3578" i="20"/>
  <c r="HL3578" i="20"/>
  <c r="HP3578" i="20"/>
  <c r="HQ3578" i="20"/>
  <c r="HM3578" i="20"/>
  <c r="HJ3578" i="20"/>
  <c r="HQ721" i="20"/>
  <c r="HJ721" i="20"/>
  <c r="HP721" i="20"/>
  <c r="HM721" i="20"/>
  <c r="HL721" i="20"/>
  <c r="HK721" i="20"/>
  <c r="HK3831" i="20"/>
  <c r="HP3831" i="20"/>
  <c r="HQ3831" i="20"/>
  <c r="HL3831" i="20"/>
  <c r="HJ3831" i="20"/>
  <c r="HM3831" i="20"/>
  <c r="HL3274" i="20"/>
  <c r="HJ3274" i="20"/>
  <c r="HP3274" i="20"/>
  <c r="HQ3274" i="20"/>
  <c r="HK3274" i="20"/>
  <c r="HM3274" i="20"/>
  <c r="HQ1669" i="20"/>
  <c r="HM1669" i="20"/>
  <c r="HJ1669" i="20"/>
  <c r="HP1669" i="20"/>
  <c r="HK1669" i="20"/>
  <c r="HL1669" i="20"/>
  <c r="HQ2326" i="20"/>
  <c r="HP2326" i="20"/>
  <c r="HM2326" i="20"/>
  <c r="HJ2326" i="20"/>
  <c r="HL2326" i="20"/>
  <c r="HK2326" i="20"/>
  <c r="HQ3106" i="20"/>
  <c r="HP3106" i="20"/>
  <c r="HL3106" i="20"/>
  <c r="HM3106" i="20"/>
  <c r="HJ3106" i="20"/>
  <c r="HK3106" i="20"/>
  <c r="HJ1060" i="20"/>
  <c r="HL1060" i="20"/>
  <c r="HQ1060" i="20"/>
  <c r="HK1060" i="20"/>
  <c r="HM1060" i="20"/>
  <c r="HP1060" i="20"/>
  <c r="HM1573" i="20"/>
  <c r="HL1573" i="20"/>
  <c r="HJ1573" i="20"/>
  <c r="HP1573" i="20"/>
  <c r="HK1573" i="20"/>
  <c r="HQ1573" i="20"/>
  <c r="HQ3794" i="20"/>
  <c r="HL3794" i="20"/>
  <c r="HM3794" i="20"/>
  <c r="HP3794" i="20"/>
  <c r="HJ3794" i="20"/>
  <c r="HK3794" i="20"/>
  <c r="HP3473" i="20"/>
  <c r="HJ3473" i="20"/>
  <c r="HM3473" i="20"/>
  <c r="HQ3473" i="20"/>
  <c r="HL3473" i="20"/>
  <c r="HK3473" i="20"/>
  <c r="HM3895" i="20"/>
  <c r="HL3895" i="20"/>
  <c r="HJ3895" i="20"/>
  <c r="HQ3895" i="20"/>
  <c r="HK3895" i="20"/>
  <c r="HP3895" i="20"/>
  <c r="HL3935" i="20"/>
  <c r="HK3935" i="20"/>
  <c r="HM3935" i="20"/>
  <c r="HP3935" i="20"/>
  <c r="HQ3935" i="20"/>
  <c r="HJ3935" i="20"/>
  <c r="HK3056" i="20"/>
  <c r="HM3056" i="20"/>
  <c r="HP3056" i="20"/>
  <c r="HJ3056" i="20"/>
  <c r="HQ3056" i="20"/>
  <c r="HL3056" i="20"/>
  <c r="HQ1683" i="20"/>
  <c r="HJ1683" i="20"/>
  <c r="HK1683" i="20"/>
  <c r="HP1683" i="20"/>
  <c r="HL1683" i="20"/>
  <c r="HM1683" i="20"/>
  <c r="HJ3611" i="20"/>
  <c r="HL3611" i="20"/>
  <c r="HM3611" i="20"/>
  <c r="HP3611" i="20"/>
  <c r="HQ3611" i="20"/>
  <c r="HK3611" i="20"/>
  <c r="HM83" i="20"/>
  <c r="HL83" i="20"/>
  <c r="HJ83" i="20"/>
  <c r="HQ83" i="20"/>
  <c r="HK83" i="20"/>
  <c r="HP83" i="20"/>
  <c r="HJ1108" i="20"/>
  <c r="HP1108" i="20"/>
  <c r="HL1108" i="20"/>
  <c r="HK1108" i="20"/>
  <c r="HQ1108" i="20"/>
  <c r="HM1108" i="20"/>
  <c r="HK2306" i="20"/>
  <c r="HP2306" i="20"/>
  <c r="HM2306" i="20"/>
  <c r="HL2306" i="20"/>
  <c r="HJ2306" i="20"/>
  <c r="HQ2306" i="20"/>
  <c r="HL3810" i="20"/>
  <c r="HP3810" i="20"/>
  <c r="HQ3810" i="20"/>
  <c r="HK3810" i="20"/>
  <c r="HM3810" i="20"/>
  <c r="HJ3810" i="20"/>
  <c r="HM3272" i="20"/>
  <c r="HK3272" i="20"/>
  <c r="HP3272" i="20"/>
  <c r="HQ3272" i="20"/>
  <c r="HL3272" i="20"/>
  <c r="HJ3272" i="20"/>
  <c r="HQ2406" i="20"/>
  <c r="HK2406" i="20"/>
  <c r="HL2406" i="20"/>
  <c r="HJ2406" i="20"/>
  <c r="HM2406" i="20"/>
  <c r="HP2406" i="20"/>
  <c r="HJ3413" i="20"/>
  <c r="HL3413" i="20"/>
  <c r="HP3413" i="20"/>
  <c r="HK3413" i="20"/>
  <c r="HQ3413" i="20"/>
  <c r="HM3413" i="20"/>
  <c r="HJ2635" i="20"/>
  <c r="HL2635" i="20"/>
  <c r="HK2635" i="20"/>
  <c r="HQ2635" i="20"/>
  <c r="HM2635" i="20"/>
  <c r="HP2635" i="20"/>
  <c r="HQ1627" i="20"/>
  <c r="HJ1627" i="20"/>
  <c r="HL1627" i="20"/>
  <c r="HK1627" i="20"/>
  <c r="HM1627" i="20"/>
  <c r="HP1627" i="20"/>
  <c r="HM1567" i="20"/>
  <c r="HK1567" i="20"/>
  <c r="HP1567" i="20"/>
  <c r="HL1567" i="20"/>
  <c r="HQ1567" i="20"/>
  <c r="HJ1567" i="20"/>
  <c r="HP2791" i="20"/>
  <c r="HM2791" i="20"/>
  <c r="HK2791" i="20"/>
  <c r="HL2791" i="20"/>
  <c r="HQ2791" i="20"/>
  <c r="HJ2791" i="20"/>
  <c r="HQ1694" i="20"/>
  <c r="HK1694" i="20"/>
  <c r="HM1694" i="20"/>
  <c r="HJ1694" i="20"/>
  <c r="HP1694" i="20"/>
  <c r="HL1694" i="20"/>
  <c r="HP2186" i="20"/>
  <c r="HM2186" i="20"/>
  <c r="HJ2186" i="20"/>
  <c r="HQ2186" i="20"/>
  <c r="HK2186" i="20"/>
  <c r="HL2186" i="20"/>
  <c r="HQ1650" i="20"/>
  <c r="HP1650" i="20"/>
  <c r="HJ1650" i="20"/>
  <c r="HM1650" i="20"/>
  <c r="HK1650" i="20"/>
  <c r="HL1650" i="20"/>
  <c r="HM1084" i="20"/>
  <c r="HQ1084" i="20"/>
  <c r="HP1084" i="20"/>
  <c r="HL1084" i="20"/>
  <c r="HK1084" i="20"/>
  <c r="HJ1084" i="20"/>
  <c r="HM573" i="20"/>
  <c r="HP573" i="20"/>
  <c r="HK573" i="20"/>
  <c r="HL573" i="20"/>
  <c r="HJ573" i="20"/>
  <c r="HQ573" i="20"/>
  <c r="HK2712" i="20"/>
  <c r="HL2712" i="20"/>
  <c r="HP2712" i="20"/>
  <c r="HM2712" i="20"/>
  <c r="HQ2712" i="20"/>
  <c r="HJ2712" i="20"/>
  <c r="HL1842" i="20"/>
  <c r="HK1842" i="20"/>
  <c r="HP1842" i="20"/>
  <c r="HJ1842" i="20"/>
  <c r="HQ1842" i="20"/>
  <c r="HM1842" i="20"/>
  <c r="HL3352" i="20"/>
  <c r="HQ3352" i="20"/>
  <c r="HP3352" i="20"/>
  <c r="HJ3352" i="20"/>
  <c r="HM3352" i="20"/>
  <c r="HK3352" i="20"/>
  <c r="HJ270" i="20"/>
  <c r="HP270" i="20"/>
  <c r="HK270" i="20"/>
  <c r="HM270" i="20"/>
  <c r="HQ270" i="20"/>
  <c r="HL270" i="20"/>
  <c r="HL1595" i="20"/>
  <c r="HQ1595" i="20"/>
  <c r="HJ1595" i="20"/>
  <c r="HP1595" i="20"/>
  <c r="HK1595" i="20"/>
  <c r="HM1595" i="20"/>
  <c r="HK1795" i="20"/>
  <c r="HP1795" i="20"/>
  <c r="HM1795" i="20"/>
  <c r="HL1795" i="20"/>
  <c r="HQ1795" i="20"/>
  <c r="HJ1795" i="20"/>
  <c r="HK415" i="20"/>
  <c r="HM415" i="20"/>
  <c r="HJ415" i="20"/>
  <c r="HQ415" i="20"/>
  <c r="HL415" i="20"/>
  <c r="HP415" i="20"/>
  <c r="HK3032" i="20"/>
  <c r="HJ3032" i="20"/>
  <c r="HQ3032" i="20"/>
  <c r="HP3032" i="20"/>
  <c r="HL3032" i="20"/>
  <c r="HM3032" i="20"/>
  <c r="HM335" i="20"/>
  <c r="HK335" i="20"/>
  <c r="HQ335" i="20"/>
  <c r="HP335" i="20"/>
  <c r="HL335" i="20"/>
  <c r="HJ335" i="20"/>
  <c r="HL3865" i="20"/>
  <c r="HM3865" i="20"/>
  <c r="HK3865" i="20"/>
  <c r="HP3865" i="20"/>
  <c r="HJ3865" i="20"/>
  <c r="HQ3865" i="20"/>
  <c r="HJ2175" i="20"/>
  <c r="HP2175" i="20"/>
  <c r="HK2175" i="20"/>
  <c r="HM2175" i="20"/>
  <c r="HL2175" i="20"/>
  <c r="HQ2175" i="20"/>
  <c r="HJ2048" i="20"/>
  <c r="HL2048" i="20"/>
  <c r="HP2048" i="20"/>
  <c r="HM2048" i="20"/>
  <c r="HQ2048" i="20"/>
  <c r="HK2048" i="20"/>
  <c r="HM650" i="20"/>
  <c r="HL650" i="20"/>
  <c r="HQ650" i="20"/>
  <c r="HK650" i="20"/>
  <c r="HP650" i="20"/>
  <c r="HJ650" i="20"/>
  <c r="HM1278" i="20"/>
  <c r="HK1278" i="20"/>
  <c r="HJ1278" i="20"/>
  <c r="HL1278" i="20"/>
  <c r="HP1278" i="20"/>
  <c r="HQ1278" i="20"/>
  <c r="HK231" i="20"/>
  <c r="HL231" i="20"/>
  <c r="HQ231" i="20"/>
  <c r="HJ231" i="20"/>
  <c r="HP231" i="20"/>
  <c r="HM231" i="20"/>
  <c r="HP70" i="20"/>
  <c r="HM70" i="20"/>
  <c r="HQ70" i="20"/>
  <c r="HL70" i="20"/>
  <c r="HJ70" i="20"/>
  <c r="HK70" i="20"/>
  <c r="HP2176" i="20"/>
  <c r="HM2176" i="20"/>
  <c r="HL2176" i="20"/>
  <c r="HK2176" i="20"/>
  <c r="HQ2176" i="20"/>
  <c r="HJ2176" i="20"/>
  <c r="HM2563" i="20"/>
  <c r="HP2563" i="20"/>
  <c r="HK2563" i="20"/>
  <c r="HQ2563" i="20"/>
  <c r="HJ2563" i="20"/>
  <c r="HL2563" i="20"/>
  <c r="HJ43" i="20"/>
  <c r="HQ43" i="20"/>
  <c r="HP43" i="20"/>
  <c r="HM43" i="20"/>
  <c r="HL43" i="20"/>
  <c r="HK43" i="20"/>
  <c r="HQ3115" i="20"/>
  <c r="HP3115" i="20"/>
  <c r="HM3115" i="20"/>
  <c r="HK3115" i="20"/>
  <c r="HL3115" i="20"/>
  <c r="HJ3115" i="20"/>
  <c r="HL2669" i="20"/>
  <c r="HJ2669" i="20"/>
  <c r="HP2669" i="20"/>
  <c r="HQ2669" i="20"/>
  <c r="HM2669" i="20"/>
  <c r="HK2669" i="20"/>
  <c r="HQ161" i="20"/>
  <c r="HM161" i="20"/>
  <c r="HK161" i="20"/>
  <c r="HJ161" i="20"/>
  <c r="HP161" i="20"/>
  <c r="HL161" i="20"/>
  <c r="HL86" i="20"/>
  <c r="HJ86" i="20"/>
  <c r="HK86" i="20"/>
  <c r="HM86" i="20"/>
  <c r="HQ86" i="20"/>
  <c r="HP86" i="20"/>
  <c r="HM2501" i="20"/>
  <c r="HK2501" i="20"/>
  <c r="HQ2501" i="20"/>
  <c r="HP2501" i="20"/>
  <c r="HJ2501" i="20"/>
  <c r="HL2501" i="20"/>
  <c r="HJ2152" i="20"/>
  <c r="HM2152" i="20"/>
  <c r="HP2152" i="20"/>
  <c r="HQ2152" i="20"/>
  <c r="HL2152" i="20"/>
  <c r="HK2152" i="20"/>
  <c r="HQ3884" i="20"/>
  <c r="HP3884" i="20"/>
  <c r="HK3884" i="20"/>
  <c r="HM3884" i="20"/>
  <c r="HL3884" i="20"/>
  <c r="HJ3884" i="20"/>
  <c r="HJ1133" i="20"/>
  <c r="HM1133" i="20"/>
  <c r="HQ1133" i="20"/>
  <c r="HK1133" i="20"/>
  <c r="HL1133" i="20"/>
  <c r="HP1133" i="20"/>
  <c r="HM1409" i="20"/>
  <c r="HL1409" i="20"/>
  <c r="HQ1409" i="20"/>
  <c r="HP1409" i="20"/>
  <c r="HJ1409" i="20"/>
  <c r="HK1409" i="20"/>
  <c r="HP584" i="20"/>
  <c r="HL584" i="20"/>
  <c r="HM584" i="20"/>
  <c r="HQ584" i="20"/>
  <c r="HK584" i="20"/>
  <c r="HJ584" i="20"/>
  <c r="HJ2903" i="20"/>
  <c r="HM2903" i="20"/>
  <c r="HP2903" i="20"/>
  <c r="HQ2903" i="20"/>
  <c r="HL2903" i="20"/>
  <c r="HK2903" i="20"/>
  <c r="HM2949" i="20"/>
  <c r="HJ2949" i="20"/>
  <c r="HL2949" i="20"/>
  <c r="HQ2949" i="20"/>
  <c r="HK2949" i="20"/>
  <c r="HP2949" i="20"/>
  <c r="HK234" i="20"/>
  <c r="HM234" i="20"/>
  <c r="HP234" i="20"/>
  <c r="HQ234" i="20"/>
  <c r="HL234" i="20"/>
  <c r="HJ234" i="20"/>
  <c r="HK2245" i="20"/>
  <c r="HM2245" i="20"/>
  <c r="HJ2245" i="20"/>
  <c r="HQ2245" i="20"/>
  <c r="HL2245" i="20"/>
  <c r="HP2245" i="20"/>
  <c r="HQ3421" i="20"/>
  <c r="HM3421" i="20"/>
  <c r="HL3421" i="20"/>
  <c r="HK3421" i="20"/>
  <c r="HP3421" i="20"/>
  <c r="HJ3421" i="20"/>
  <c r="HM627" i="20"/>
  <c r="HJ627" i="20"/>
  <c r="HL627" i="20"/>
  <c r="HQ627" i="20"/>
  <c r="HP627" i="20"/>
  <c r="HK627" i="20"/>
  <c r="HQ3944" i="20"/>
  <c r="HM3944" i="20"/>
  <c r="HJ3944" i="20"/>
  <c r="HP3944" i="20"/>
  <c r="HK3944" i="20"/>
  <c r="HL3944" i="20"/>
  <c r="HM918" i="20"/>
  <c r="HL918" i="20"/>
  <c r="HK918" i="20"/>
  <c r="HJ918" i="20"/>
  <c r="HP918" i="20"/>
  <c r="HQ918" i="20"/>
  <c r="HK1754" i="20"/>
  <c r="HQ1754" i="20"/>
  <c r="HP1754" i="20"/>
  <c r="HJ1754" i="20"/>
  <c r="HL1754" i="20"/>
  <c r="HM1754" i="20"/>
  <c r="HJ1496" i="20"/>
  <c r="HM1496" i="20"/>
  <c r="HL1496" i="20"/>
  <c r="HK1496" i="20"/>
  <c r="HQ1496" i="20"/>
  <c r="HP1496" i="20"/>
  <c r="HJ3859" i="20"/>
  <c r="HP3859" i="20"/>
  <c r="HK3859" i="20"/>
  <c r="HL3859" i="20"/>
  <c r="HQ3859" i="20"/>
  <c r="HM3859" i="20"/>
  <c r="HJ907" i="20"/>
  <c r="HP907" i="20"/>
  <c r="HL907" i="20"/>
  <c r="HQ907" i="20"/>
  <c r="HM907" i="20"/>
  <c r="HK907" i="20"/>
  <c r="HL861" i="20"/>
  <c r="HM861" i="20"/>
  <c r="HP861" i="20"/>
  <c r="HK861" i="20"/>
  <c r="HQ861" i="20"/>
  <c r="HJ861" i="20"/>
  <c r="HJ3997" i="20"/>
  <c r="HP3997" i="20"/>
  <c r="HK3997" i="20"/>
  <c r="HL3997" i="20"/>
  <c r="HM3997" i="20"/>
  <c r="HQ3997" i="20"/>
  <c r="HK1551" i="20"/>
  <c r="HM1551" i="20"/>
  <c r="HQ1551" i="20"/>
  <c r="HL1551" i="20"/>
  <c r="HP1551" i="20"/>
  <c r="HJ1551" i="20"/>
  <c r="HJ3469" i="20"/>
  <c r="HP3469" i="20"/>
  <c r="HQ3469" i="20"/>
  <c r="HL3469" i="20"/>
  <c r="HK3469" i="20"/>
  <c r="HM3469" i="20"/>
  <c r="HL656" i="20"/>
  <c r="HK656" i="20"/>
  <c r="HM656" i="20"/>
  <c r="HP656" i="20"/>
  <c r="HQ656" i="20"/>
  <c r="HJ656" i="20"/>
  <c r="HP521" i="20"/>
  <c r="HK521" i="20"/>
  <c r="HL521" i="20"/>
  <c r="HQ521" i="20"/>
  <c r="HM521" i="20"/>
  <c r="HJ521" i="20"/>
  <c r="HQ3951" i="20"/>
  <c r="HJ3951" i="20"/>
  <c r="HK3951" i="20"/>
  <c r="HM3951" i="20"/>
  <c r="HL3951" i="20"/>
  <c r="HP3951" i="20"/>
  <c r="HQ2705" i="20"/>
  <c r="HJ2705" i="20"/>
  <c r="HP2705" i="20"/>
  <c r="HM2705" i="20"/>
  <c r="HK2705" i="20"/>
  <c r="HL2705" i="20"/>
  <c r="HM3105" i="20"/>
  <c r="HJ3105" i="20"/>
  <c r="HP3105" i="20"/>
  <c r="HL3105" i="20"/>
  <c r="HK3105" i="20"/>
  <c r="HQ3105" i="20"/>
  <c r="HK2807" i="20"/>
  <c r="HQ2807" i="20"/>
  <c r="HM2807" i="20"/>
  <c r="HJ2807" i="20"/>
  <c r="HP2807" i="20"/>
  <c r="HL2807" i="20"/>
  <c r="HM1606" i="20"/>
  <c r="HQ1606" i="20"/>
  <c r="HK1606" i="20"/>
  <c r="HP1606" i="20"/>
  <c r="HJ1606" i="20"/>
  <c r="HL1606" i="20"/>
  <c r="HQ3521" i="20"/>
  <c r="HK3521" i="20"/>
  <c r="HJ3521" i="20"/>
  <c r="HP3521" i="20"/>
  <c r="HL3521" i="20"/>
  <c r="HM3521" i="20"/>
  <c r="HP1391" i="20"/>
  <c r="HL1391" i="20"/>
  <c r="HM1391" i="20"/>
  <c r="HK1391" i="20"/>
  <c r="HQ1391" i="20"/>
  <c r="HJ1391" i="20"/>
  <c r="HM2377" i="20"/>
  <c r="HK2377" i="20"/>
  <c r="HL2377" i="20"/>
  <c r="HP2377" i="20"/>
  <c r="HQ2377" i="20"/>
  <c r="HJ2377" i="20"/>
  <c r="HL71" i="20"/>
  <c r="HP71" i="20"/>
  <c r="HQ71" i="20"/>
  <c r="HJ71" i="20"/>
  <c r="HM71" i="20"/>
  <c r="HK71" i="20"/>
  <c r="HJ638" i="20"/>
  <c r="HK638" i="20"/>
  <c r="HM638" i="20"/>
  <c r="HL638" i="20"/>
  <c r="HQ638" i="20"/>
  <c r="HP638" i="20"/>
  <c r="HJ8" i="20"/>
  <c r="HM8" i="20"/>
  <c r="HQ8" i="20"/>
  <c r="HP8" i="20"/>
  <c r="HK8" i="20"/>
  <c r="HL8" i="20"/>
  <c r="HQ2771" i="20"/>
  <c r="HP2771" i="20"/>
  <c r="HK2771" i="20"/>
  <c r="HL2771" i="20"/>
  <c r="HM2771" i="20"/>
  <c r="HJ2771" i="20"/>
  <c r="HL1066" i="20"/>
  <c r="HP1066" i="20"/>
  <c r="HQ1066" i="20"/>
  <c r="HJ1066" i="20"/>
  <c r="HM1066" i="20"/>
  <c r="HK1066" i="20"/>
  <c r="HP1291" i="20"/>
  <c r="HK1291" i="20"/>
  <c r="HJ1291" i="20"/>
  <c r="HQ1291" i="20"/>
  <c r="HM1291" i="20"/>
  <c r="HL1291" i="20"/>
  <c r="HL3280" i="20"/>
  <c r="HK3280" i="20"/>
  <c r="HM3280" i="20"/>
  <c r="HJ3280" i="20"/>
  <c r="HP3280" i="20"/>
  <c r="HQ3280" i="20"/>
  <c r="HP1657" i="20"/>
  <c r="HQ1657" i="20"/>
  <c r="HM1657" i="20"/>
  <c r="HK1657" i="20"/>
  <c r="HJ1657" i="20"/>
  <c r="HL1657" i="20"/>
  <c r="HJ2566" i="20"/>
  <c r="HM2566" i="20"/>
  <c r="HL2566" i="20"/>
  <c r="HP2566" i="20"/>
  <c r="HK2566" i="20"/>
  <c r="HQ2566" i="20"/>
  <c r="HL3264" i="20"/>
  <c r="HP3264" i="20"/>
  <c r="HQ3264" i="20"/>
  <c r="HJ3264" i="20"/>
  <c r="HK3264" i="20"/>
  <c r="HM3264" i="20"/>
  <c r="HL1287" i="20"/>
  <c r="HK1287" i="20"/>
  <c r="HQ1287" i="20"/>
  <c r="HJ1287" i="20"/>
  <c r="HM1287" i="20"/>
  <c r="HP1287" i="20"/>
  <c r="HQ3230" i="20"/>
  <c r="HK3230" i="20"/>
  <c r="HM3230" i="20"/>
  <c r="HL3230" i="20"/>
  <c r="HP3230" i="20"/>
  <c r="HJ3230" i="20"/>
  <c r="HQ2619" i="20"/>
  <c r="HM2619" i="20"/>
  <c r="HP2619" i="20"/>
  <c r="HK2619" i="20"/>
  <c r="HJ2619" i="20"/>
  <c r="HL2619" i="20"/>
  <c r="HM1410" i="20"/>
  <c r="HL1410" i="20"/>
  <c r="HP1410" i="20"/>
  <c r="HJ1410" i="20"/>
  <c r="HK1410" i="20"/>
  <c r="HQ1410" i="20"/>
  <c r="HP414" i="20"/>
  <c r="HK414" i="20"/>
  <c r="HL414" i="20"/>
  <c r="HM414" i="20"/>
  <c r="HJ414" i="20"/>
  <c r="HQ414" i="20"/>
  <c r="HJ2354" i="20"/>
  <c r="HQ2354" i="20"/>
  <c r="HP2354" i="20"/>
  <c r="HL2354" i="20"/>
  <c r="HM2354" i="20"/>
  <c r="HK2354" i="20"/>
  <c r="HL496" i="20"/>
  <c r="HP496" i="20"/>
  <c r="HK496" i="20"/>
  <c r="HM496" i="20"/>
  <c r="HJ496" i="20"/>
  <c r="HQ496" i="20"/>
  <c r="HL50" i="20"/>
  <c r="HJ50" i="20"/>
  <c r="HM50" i="20"/>
  <c r="HK50" i="20"/>
  <c r="HQ50" i="20"/>
  <c r="HP50" i="20"/>
  <c r="HQ1407" i="20"/>
  <c r="HL1407" i="20"/>
  <c r="HM1407" i="20"/>
  <c r="HK1407" i="20"/>
  <c r="HP1407" i="20"/>
  <c r="HJ1407" i="20"/>
  <c r="HP2632" i="20"/>
  <c r="HK2632" i="20"/>
  <c r="HJ2632" i="20"/>
  <c r="HQ2632" i="20"/>
  <c r="HL2632" i="20"/>
  <c r="HM2632" i="20"/>
  <c r="HM2058" i="20"/>
  <c r="HJ2058" i="20"/>
  <c r="HK2058" i="20"/>
  <c r="HQ2058" i="20"/>
  <c r="HL2058" i="20"/>
  <c r="HP2058" i="20"/>
  <c r="HL2254" i="20"/>
  <c r="HK2254" i="20"/>
  <c r="HQ2254" i="20"/>
  <c r="HM2254" i="20"/>
  <c r="HP2254" i="20"/>
  <c r="HJ2254" i="20"/>
  <c r="HQ1072" i="20"/>
  <c r="HK1072" i="20"/>
  <c r="HJ1072" i="20"/>
  <c r="HP1072" i="20"/>
  <c r="HL1072" i="20"/>
  <c r="HM1072" i="20"/>
  <c r="HP1320" i="20"/>
  <c r="HL1320" i="20"/>
  <c r="HJ1320" i="20"/>
  <c r="HQ1320" i="20"/>
  <c r="HK1320" i="20"/>
  <c r="HM1320" i="20"/>
  <c r="HJ822" i="20"/>
  <c r="HP822" i="20"/>
  <c r="HM822" i="20"/>
  <c r="HL822" i="20"/>
  <c r="HQ822" i="20"/>
  <c r="HK822" i="20"/>
  <c r="HQ1672" i="20"/>
  <c r="HL1672" i="20"/>
  <c r="HP1672" i="20"/>
  <c r="HM1672" i="20"/>
  <c r="HJ1672" i="20"/>
  <c r="HK1672" i="20"/>
  <c r="HP1451" i="20"/>
  <c r="HQ1451" i="20"/>
  <c r="HK1451" i="20"/>
  <c r="HM1451" i="20"/>
  <c r="HJ1451" i="20"/>
  <c r="HL1451" i="20"/>
  <c r="HK2027" i="20"/>
  <c r="HJ2027" i="20"/>
  <c r="HP2027" i="20"/>
  <c r="HQ2027" i="20"/>
  <c r="HL2027" i="20"/>
  <c r="HM2027" i="20"/>
  <c r="HM3554" i="20"/>
  <c r="HK3554" i="20"/>
  <c r="HJ3554" i="20"/>
  <c r="HQ3554" i="20"/>
  <c r="HP3554" i="20"/>
  <c r="HL3554" i="20"/>
  <c r="HQ1989" i="20"/>
  <c r="HL1989" i="20"/>
  <c r="HP1989" i="20"/>
  <c r="HM1989" i="20"/>
  <c r="HJ1989" i="20"/>
  <c r="HK1989" i="20"/>
  <c r="HK3686" i="20"/>
  <c r="HM3686" i="20"/>
  <c r="HL3686" i="20"/>
  <c r="HJ3686" i="20"/>
  <c r="HP3686" i="20"/>
  <c r="HQ3686" i="20"/>
  <c r="HM2559" i="20"/>
  <c r="HQ2559" i="20"/>
  <c r="HK2559" i="20"/>
  <c r="HP2559" i="20"/>
  <c r="HL2559" i="20"/>
  <c r="HJ2559" i="20"/>
  <c r="HK418" i="20"/>
  <c r="HJ418" i="20"/>
  <c r="HQ418" i="20"/>
  <c r="HL418" i="20"/>
  <c r="HM418" i="20"/>
  <c r="HP418" i="20"/>
  <c r="HL1016" i="20"/>
  <c r="HQ1016" i="20"/>
  <c r="HK1016" i="20"/>
  <c r="HJ1016" i="20"/>
  <c r="HM1016" i="20"/>
  <c r="HP1016" i="20"/>
  <c r="HL1992" i="20"/>
  <c r="HJ1992" i="20"/>
  <c r="HQ1992" i="20"/>
  <c r="HM1992" i="20"/>
  <c r="HP1992" i="20"/>
  <c r="HK1992" i="20"/>
  <c r="HJ2453" i="20"/>
  <c r="HQ2453" i="20"/>
  <c r="HP2453" i="20"/>
  <c r="HK2453" i="20"/>
  <c r="HM2453" i="20"/>
  <c r="HL2453" i="20"/>
  <c r="HJ3683" i="20"/>
  <c r="HM3683" i="20"/>
  <c r="HQ3683" i="20"/>
  <c r="HL3683" i="20"/>
  <c r="HK3683" i="20"/>
  <c r="HP3683" i="20"/>
  <c r="HL1824" i="20"/>
  <c r="HQ1824" i="20"/>
  <c r="HP1824" i="20"/>
  <c r="HJ1824" i="20"/>
  <c r="HK1824" i="20"/>
  <c r="HM1824" i="20"/>
  <c r="HP3155" i="20"/>
  <c r="HL3155" i="20"/>
  <c r="HM3155" i="20"/>
  <c r="HJ3155" i="20"/>
  <c r="HK3155" i="20"/>
  <c r="HQ3155" i="20"/>
  <c r="HQ3385" i="20"/>
  <c r="HP3385" i="20"/>
  <c r="HL3385" i="20"/>
  <c r="HM3385" i="20"/>
  <c r="HK3385" i="20"/>
  <c r="HJ3385" i="20"/>
  <c r="HJ1794" i="20"/>
  <c r="HM1794" i="20"/>
  <c r="HK1794" i="20"/>
  <c r="HL1794" i="20"/>
  <c r="HQ1794" i="20"/>
  <c r="HP1794" i="20"/>
  <c r="HQ3331" i="20"/>
  <c r="HJ3331" i="20"/>
  <c r="HP3331" i="20"/>
  <c r="HK3331" i="20"/>
  <c r="HM3331" i="20"/>
  <c r="HL3331" i="20"/>
  <c r="HL1102" i="20"/>
  <c r="HJ1102" i="20"/>
  <c r="HP1102" i="20"/>
  <c r="HM1102" i="20"/>
  <c r="HK1102" i="20"/>
  <c r="HQ1102" i="20"/>
  <c r="HP3351" i="20"/>
  <c r="HQ3351" i="20"/>
  <c r="HK3351" i="20"/>
  <c r="HL3351" i="20"/>
  <c r="HM3351" i="20"/>
  <c r="HJ3351" i="20"/>
  <c r="HK3707" i="20"/>
  <c r="HL3707" i="20"/>
  <c r="HQ3707" i="20"/>
  <c r="HM3707" i="20"/>
  <c r="HP3707" i="20"/>
  <c r="HJ3707" i="20"/>
  <c r="HK2716" i="20"/>
  <c r="HQ2716" i="20"/>
  <c r="HL2716" i="20"/>
  <c r="HP2716" i="20"/>
  <c r="HM2716" i="20"/>
  <c r="HJ2716" i="20"/>
  <c r="HM1321" i="20"/>
  <c r="HK1321" i="20"/>
  <c r="HP1321" i="20"/>
  <c r="HJ1321" i="20"/>
  <c r="HL1321" i="20"/>
  <c r="HQ1321" i="20"/>
  <c r="HP803" i="20"/>
  <c r="HK803" i="20"/>
  <c r="HQ803" i="20"/>
  <c r="HJ803" i="20"/>
  <c r="HL803" i="20"/>
  <c r="HM803" i="20"/>
  <c r="HL2575" i="20"/>
  <c r="HJ2575" i="20"/>
  <c r="HP2575" i="20"/>
  <c r="HM2575" i="20"/>
  <c r="HQ2575" i="20"/>
  <c r="HK2575" i="20"/>
  <c r="HL2467" i="20"/>
  <c r="HK2467" i="20"/>
  <c r="HQ2467" i="20"/>
  <c r="HM2467" i="20"/>
  <c r="HJ2467" i="20"/>
  <c r="HP2467" i="20"/>
  <c r="HM763" i="20"/>
  <c r="HJ763" i="20"/>
  <c r="HL763" i="20"/>
  <c r="HP763" i="20"/>
  <c r="HQ763" i="20"/>
  <c r="HK763" i="20"/>
  <c r="HM3438" i="20"/>
  <c r="HQ3438" i="20"/>
  <c r="HP3438" i="20"/>
  <c r="HJ3438" i="20"/>
  <c r="HL3438" i="20"/>
  <c r="HK3438" i="20"/>
  <c r="HQ1616" i="20"/>
  <c r="HK1616" i="20"/>
  <c r="HP1616" i="20"/>
  <c r="HJ1616" i="20"/>
  <c r="HM1616" i="20"/>
  <c r="HL1616" i="20"/>
  <c r="HP1681" i="20"/>
  <c r="HM1681" i="20"/>
  <c r="HQ1681" i="20"/>
  <c r="HL1681" i="20"/>
  <c r="HJ1681" i="20"/>
  <c r="HK1681" i="20"/>
  <c r="HL125" i="20"/>
  <c r="HQ125" i="20"/>
  <c r="HM125" i="20"/>
  <c r="HK125" i="20"/>
  <c r="HJ125" i="20"/>
  <c r="HP125" i="20"/>
  <c r="HK1550" i="20"/>
  <c r="HL1550" i="20"/>
  <c r="HM1550" i="20"/>
  <c r="HQ1550" i="20"/>
  <c r="HP1550" i="20"/>
  <c r="HJ1550" i="20"/>
  <c r="HQ2515" i="20"/>
  <c r="HP2515" i="20"/>
  <c r="HM2515" i="20"/>
  <c r="HL2515" i="20"/>
  <c r="HJ2515" i="20"/>
  <c r="HK2515" i="20"/>
  <c r="HL911" i="20"/>
  <c r="HQ911" i="20"/>
  <c r="HJ911" i="20"/>
  <c r="HM911" i="20"/>
  <c r="HK911" i="20"/>
  <c r="HP911" i="20"/>
  <c r="HM2113" i="20"/>
  <c r="HJ2113" i="20"/>
  <c r="HL2113" i="20"/>
  <c r="HQ2113" i="20"/>
  <c r="HP2113" i="20"/>
  <c r="HK2113" i="20"/>
  <c r="HL3492" i="20"/>
  <c r="HK3492" i="20"/>
  <c r="HQ3492" i="20"/>
  <c r="HJ3492" i="20"/>
  <c r="HP3492" i="20"/>
  <c r="HM3492" i="20"/>
  <c r="HL3679" i="20"/>
  <c r="HJ3679" i="20"/>
  <c r="HQ3679" i="20"/>
  <c r="HK3679" i="20"/>
  <c r="HM3679" i="20"/>
  <c r="HP3679" i="20"/>
  <c r="HK3119" i="20"/>
  <c r="HP3119" i="20"/>
  <c r="HJ3119" i="20"/>
  <c r="HM3119" i="20"/>
  <c r="HQ3119" i="20"/>
  <c r="HL3119" i="20"/>
  <c r="HK2589" i="20"/>
  <c r="HJ2589" i="20"/>
  <c r="HP2589" i="20"/>
  <c r="HL2589" i="20"/>
  <c r="HM2589" i="20"/>
  <c r="HQ2589" i="20"/>
  <c r="HM2007" i="20"/>
  <c r="HL2007" i="20"/>
  <c r="HJ2007" i="20"/>
  <c r="HK2007" i="20"/>
  <c r="HP2007" i="20"/>
  <c r="HQ2007" i="20"/>
  <c r="HJ2405" i="20"/>
  <c r="HL2405" i="20"/>
  <c r="HP2405" i="20"/>
  <c r="HM2405" i="20"/>
  <c r="HQ2405" i="20"/>
  <c r="HK2405" i="20"/>
  <c r="HM1670" i="20"/>
  <c r="HL1670" i="20"/>
  <c r="HK1670" i="20"/>
  <c r="HJ1670" i="20"/>
  <c r="HQ1670" i="20"/>
  <c r="HP1670" i="20"/>
  <c r="HK1436" i="20"/>
  <c r="HQ1436" i="20"/>
  <c r="HM1436" i="20"/>
  <c r="HJ1436" i="20"/>
  <c r="HP1436" i="20"/>
  <c r="HL1436" i="20"/>
  <c r="HQ1199" i="20"/>
  <c r="HK1199" i="20"/>
  <c r="HJ1199" i="20"/>
  <c r="HP1199" i="20"/>
  <c r="HM1199" i="20"/>
  <c r="HL1199" i="20"/>
  <c r="HM2026" i="20"/>
  <c r="HL2026" i="20"/>
  <c r="HJ2026" i="20"/>
  <c r="HK2026" i="20"/>
  <c r="HQ2026" i="20"/>
  <c r="HP2026" i="20"/>
  <c r="HK2878" i="20"/>
  <c r="HM2878" i="20"/>
  <c r="HL2878" i="20"/>
  <c r="HJ2878" i="20"/>
  <c r="HQ2878" i="20"/>
  <c r="HP2878" i="20"/>
  <c r="HJ3651" i="20"/>
  <c r="HM3651" i="20"/>
  <c r="HQ3651" i="20"/>
  <c r="HP3651" i="20"/>
  <c r="HL3651" i="20"/>
  <c r="HK3651" i="20"/>
  <c r="HJ1143" i="20"/>
  <c r="HP1143" i="20"/>
  <c r="HK1143" i="20"/>
  <c r="HL1143" i="20"/>
  <c r="HM1143" i="20"/>
  <c r="HQ1143" i="20"/>
  <c r="HJ3712" i="20"/>
  <c r="HL3712" i="20"/>
  <c r="HP3712" i="20"/>
  <c r="HM3712" i="20"/>
  <c r="HQ3712" i="20"/>
  <c r="HK3712" i="20"/>
  <c r="HJ915" i="20"/>
  <c r="HQ915" i="20"/>
  <c r="HK915" i="20"/>
  <c r="HM915" i="20"/>
  <c r="HP915" i="20"/>
  <c r="HL915" i="20"/>
  <c r="HM3254" i="20"/>
  <c r="HQ3254" i="20"/>
  <c r="HJ3254" i="20"/>
  <c r="HL3254" i="20"/>
  <c r="HP3254" i="20"/>
  <c r="HK3254" i="20"/>
  <c r="HJ405" i="20"/>
  <c r="HP405" i="20"/>
  <c r="HK405" i="20"/>
  <c r="HL405" i="20"/>
  <c r="HM405" i="20"/>
  <c r="HQ405" i="20"/>
  <c r="HL322" i="20"/>
  <c r="HJ322" i="20"/>
  <c r="HQ322" i="20"/>
  <c r="HP322" i="20"/>
  <c r="HK322" i="20"/>
  <c r="HM322" i="20"/>
  <c r="HM2046" i="20"/>
  <c r="HL2046" i="20"/>
  <c r="HQ2046" i="20"/>
  <c r="HP2046" i="20"/>
  <c r="HK2046" i="20"/>
  <c r="HJ2046" i="20"/>
  <c r="HK2236" i="20"/>
  <c r="HQ2236" i="20"/>
  <c r="HL2236" i="20"/>
  <c r="HP2236" i="20"/>
  <c r="HM2236" i="20"/>
  <c r="HJ2236" i="20"/>
  <c r="HL3640" i="20"/>
  <c r="HJ3640" i="20"/>
  <c r="HM3640" i="20"/>
  <c r="HK3640" i="20"/>
  <c r="HP3640" i="20"/>
  <c r="HQ3640" i="20"/>
  <c r="HM3137" i="20"/>
  <c r="HJ3137" i="20"/>
  <c r="HQ3137" i="20"/>
  <c r="HL3137" i="20"/>
  <c r="HK3137" i="20"/>
  <c r="HP3137" i="20"/>
  <c r="HL12" i="20"/>
  <c r="HK12" i="20"/>
  <c r="HJ12" i="20"/>
  <c r="HM12" i="20"/>
  <c r="HQ12" i="20"/>
  <c r="HP12" i="20"/>
  <c r="HJ755" i="20"/>
  <c r="HP755" i="20"/>
  <c r="HM755" i="20"/>
  <c r="HK755" i="20"/>
  <c r="HL755" i="20"/>
  <c r="HQ755" i="20"/>
  <c r="HQ1680" i="20"/>
  <c r="HM1680" i="20"/>
  <c r="HL1680" i="20"/>
  <c r="HJ1680" i="20"/>
  <c r="HK1680" i="20"/>
  <c r="HP1680" i="20"/>
  <c r="HL2028" i="20"/>
  <c r="HJ2028" i="20"/>
  <c r="HQ2028" i="20"/>
  <c r="HM2028" i="20"/>
  <c r="HP2028" i="20"/>
  <c r="HK2028" i="20"/>
  <c r="HP3310" i="20"/>
  <c r="HK3310" i="20"/>
  <c r="HM3310" i="20"/>
  <c r="HJ3310" i="20"/>
  <c r="HL3310" i="20"/>
  <c r="HQ3310" i="20"/>
  <c r="HK821" i="20"/>
  <c r="HM821" i="20"/>
  <c r="HJ821" i="20"/>
  <c r="HP821" i="20"/>
  <c r="HL821" i="20"/>
  <c r="HQ821" i="20"/>
  <c r="HJ2691" i="20"/>
  <c r="HQ2691" i="20"/>
  <c r="HL2691" i="20"/>
  <c r="HP2691" i="20"/>
  <c r="HM2691" i="20"/>
  <c r="HK2691" i="20"/>
  <c r="HP1155" i="20"/>
  <c r="HK1155" i="20"/>
  <c r="HQ1155" i="20"/>
  <c r="HL1155" i="20"/>
  <c r="HM1155" i="20"/>
  <c r="HJ1155" i="20"/>
  <c r="HL678" i="20"/>
  <c r="HK678" i="20"/>
  <c r="HJ678" i="20"/>
  <c r="HQ678" i="20"/>
  <c r="HP678" i="20"/>
  <c r="HM678" i="20"/>
  <c r="HL1473" i="20"/>
  <c r="HJ1473" i="20"/>
  <c r="HM1473" i="20"/>
  <c r="HK1473" i="20"/>
  <c r="HP1473" i="20"/>
  <c r="HQ1473" i="20"/>
  <c r="HJ590" i="20"/>
  <c r="HQ590" i="20"/>
  <c r="HP590" i="20"/>
  <c r="HM590" i="20"/>
  <c r="HL590" i="20"/>
  <c r="HK590" i="20"/>
  <c r="HJ1837" i="20"/>
  <c r="HP1837" i="20"/>
  <c r="HQ1837" i="20"/>
  <c r="HL1837" i="20"/>
  <c r="HM1837" i="20"/>
  <c r="HK1837" i="20"/>
  <c r="HL595" i="20"/>
  <c r="HJ595" i="20"/>
  <c r="HM595" i="20"/>
  <c r="HQ595" i="20"/>
  <c r="HP595" i="20"/>
  <c r="HK595" i="20"/>
  <c r="HK3802" i="20"/>
  <c r="HP3802" i="20"/>
  <c r="HQ3802" i="20"/>
  <c r="HJ3802" i="20"/>
  <c r="HL3802" i="20"/>
  <c r="HM3802" i="20"/>
  <c r="HL736" i="20"/>
  <c r="HJ736" i="20"/>
  <c r="HQ736" i="20"/>
  <c r="HM736" i="20"/>
  <c r="HP736" i="20"/>
  <c r="HK736" i="20"/>
  <c r="HK730" i="20"/>
  <c r="HP730" i="20"/>
  <c r="HL730" i="20"/>
  <c r="HQ730" i="20"/>
  <c r="HJ730" i="20"/>
  <c r="HM730" i="20"/>
  <c r="HJ1235" i="20"/>
  <c r="HP1235" i="20"/>
  <c r="HQ1235" i="20"/>
  <c r="HM1235" i="20"/>
  <c r="HL1235" i="20"/>
  <c r="HK1235" i="20"/>
  <c r="HQ833" i="20"/>
  <c r="HL833" i="20"/>
  <c r="HM833" i="20"/>
  <c r="HK833" i="20"/>
  <c r="HP833" i="20"/>
  <c r="HJ833" i="20"/>
  <c r="HJ1009" i="20"/>
  <c r="HM1009" i="20"/>
  <c r="HK1009" i="20"/>
  <c r="HP1009" i="20"/>
  <c r="HL1009" i="20"/>
  <c r="HQ1009" i="20"/>
  <c r="HP163" i="20"/>
  <c r="HM163" i="20"/>
  <c r="HJ163" i="20"/>
  <c r="HQ163" i="20"/>
  <c r="HK163" i="20"/>
  <c r="HL163" i="20"/>
  <c r="HQ3904" i="20"/>
  <c r="HM3904" i="20"/>
  <c r="HP3904" i="20"/>
  <c r="HK3904" i="20"/>
  <c r="HL3904" i="20"/>
  <c r="HJ3904" i="20"/>
  <c r="HQ3932" i="20"/>
  <c r="HL3932" i="20"/>
  <c r="HM3932" i="20"/>
  <c r="HP3932" i="20"/>
  <c r="HJ3932" i="20"/>
  <c r="HK3932" i="20"/>
  <c r="HL2924" i="20"/>
  <c r="HM2924" i="20"/>
  <c r="HK2924" i="20"/>
  <c r="HP2924" i="20"/>
  <c r="HJ2924" i="20"/>
  <c r="HQ2924" i="20"/>
  <c r="HM2740" i="20"/>
  <c r="HL2740" i="20"/>
  <c r="HK2740" i="20"/>
  <c r="HJ2740" i="20"/>
  <c r="HQ2740" i="20"/>
  <c r="HP2740" i="20"/>
  <c r="HP345" i="20"/>
  <c r="HL345" i="20"/>
  <c r="HQ345" i="20"/>
  <c r="HJ345" i="20"/>
  <c r="HK345" i="20"/>
  <c r="HM345" i="20"/>
  <c r="HM411" i="20"/>
  <c r="HP411" i="20"/>
  <c r="HL411" i="20"/>
  <c r="HJ411" i="20"/>
  <c r="HQ411" i="20"/>
  <c r="HK411" i="20"/>
  <c r="HJ2167" i="20"/>
  <c r="HP2167" i="20"/>
  <c r="HM2167" i="20"/>
  <c r="HQ2167" i="20"/>
  <c r="HL2167" i="20"/>
  <c r="HK2167" i="20"/>
  <c r="HQ3355" i="20"/>
  <c r="HJ3355" i="20"/>
  <c r="HP3355" i="20"/>
  <c r="HM3355" i="20"/>
  <c r="HL3355" i="20"/>
  <c r="HK3355" i="20"/>
  <c r="HK1534" i="20"/>
  <c r="HL1534" i="20"/>
  <c r="HJ1534" i="20"/>
  <c r="HM1534" i="20"/>
  <c r="HQ1534" i="20"/>
  <c r="HP1534" i="20"/>
  <c r="HK1106" i="20"/>
  <c r="HJ1106" i="20"/>
  <c r="HP1106" i="20"/>
  <c r="HM1106" i="20"/>
  <c r="HQ1106" i="20"/>
  <c r="HL1106" i="20"/>
  <c r="HM2926" i="20"/>
  <c r="HJ2926" i="20"/>
  <c r="HP2926" i="20"/>
  <c r="HQ2926" i="20"/>
  <c r="HK2926" i="20"/>
  <c r="HL2926" i="20"/>
  <c r="HK314" i="20"/>
  <c r="HM314" i="20"/>
  <c r="HJ314" i="20"/>
  <c r="HL314" i="20"/>
  <c r="HP314" i="20"/>
  <c r="HQ314" i="20"/>
  <c r="HK1749" i="20"/>
  <c r="HP1749" i="20"/>
  <c r="HL1749" i="20"/>
  <c r="HM1749" i="20"/>
  <c r="HQ1749" i="20"/>
  <c r="HJ1749" i="20"/>
  <c r="HM1489" i="20"/>
  <c r="HP1489" i="20"/>
  <c r="HQ1489" i="20"/>
  <c r="HL1489" i="20"/>
  <c r="HK1489" i="20"/>
  <c r="HJ1489" i="20"/>
  <c r="HL2750" i="20"/>
  <c r="HJ2750" i="20"/>
  <c r="HM2750" i="20"/>
  <c r="HQ2750" i="20"/>
  <c r="HK2750" i="20"/>
  <c r="HP2750" i="20"/>
  <c r="HL1974" i="20"/>
  <c r="HQ1974" i="20"/>
  <c r="HJ1974" i="20"/>
  <c r="HP1974" i="20"/>
  <c r="HK1974" i="20"/>
  <c r="HM1974" i="20"/>
  <c r="HQ1038" i="20"/>
  <c r="HM1038" i="20"/>
  <c r="HJ1038" i="20"/>
  <c r="HP1038" i="20"/>
  <c r="HL1038" i="20"/>
  <c r="HK1038" i="20"/>
  <c r="HM2309" i="20"/>
  <c r="HL2309" i="20"/>
  <c r="HK2309" i="20"/>
  <c r="HJ2309" i="20"/>
  <c r="HQ2309" i="20"/>
  <c r="HP2309" i="20"/>
  <c r="HK3897" i="20"/>
  <c r="HM3897" i="20"/>
  <c r="HJ3897" i="20"/>
  <c r="HP3897" i="20"/>
  <c r="HQ3897" i="20"/>
  <c r="HL3897" i="20"/>
  <c r="HK1277" i="20"/>
  <c r="HJ1277" i="20"/>
  <c r="HL1277" i="20"/>
  <c r="HQ1277" i="20"/>
  <c r="HM1277" i="20"/>
  <c r="HP1277" i="20"/>
  <c r="HM2285" i="20"/>
  <c r="HP2285" i="20"/>
  <c r="HL2285" i="20"/>
  <c r="HQ2285" i="20"/>
  <c r="HK2285" i="20"/>
  <c r="HJ2285" i="20"/>
  <c r="HQ1344" i="20"/>
  <c r="HM1344" i="20"/>
  <c r="HK1344" i="20"/>
  <c r="HL1344" i="20"/>
  <c r="HJ1344" i="20"/>
  <c r="HP1344" i="20"/>
  <c r="HP1336" i="20"/>
  <c r="HQ1336" i="20"/>
  <c r="HJ1336" i="20"/>
  <c r="HK1336" i="20"/>
  <c r="HM1336" i="20"/>
  <c r="HL1336" i="20"/>
  <c r="HL1740" i="20"/>
  <c r="HK1740" i="20"/>
  <c r="HJ1740" i="20"/>
  <c r="HM1740" i="20"/>
  <c r="HQ1740" i="20"/>
  <c r="HP1740" i="20"/>
  <c r="HJ1987" i="20"/>
  <c r="HQ1987" i="20"/>
  <c r="HL1987" i="20"/>
  <c r="HM1987" i="20"/>
  <c r="HP1987" i="20"/>
  <c r="HK1987" i="20"/>
  <c r="HP1147" i="20"/>
  <c r="HM1147" i="20"/>
  <c r="HJ1147" i="20"/>
  <c r="HL1147" i="20"/>
  <c r="HK1147" i="20"/>
  <c r="HQ1147" i="20"/>
  <c r="HK1052" i="20"/>
  <c r="HL1052" i="20"/>
  <c r="HM1052" i="20"/>
  <c r="HJ1052" i="20"/>
  <c r="HQ1052" i="20"/>
  <c r="HP1052" i="20"/>
  <c r="HK1735" i="20"/>
  <c r="HM1735" i="20"/>
  <c r="HP1735" i="20"/>
  <c r="HQ1735" i="20"/>
  <c r="HJ1735" i="20"/>
  <c r="HL1735" i="20"/>
  <c r="HM1598" i="20"/>
  <c r="HP1598" i="20"/>
  <c r="HL1598" i="20"/>
  <c r="HQ1598" i="20"/>
  <c r="HK1598" i="20"/>
  <c r="HJ1598" i="20"/>
  <c r="HP3064" i="20"/>
  <c r="HK3064" i="20"/>
  <c r="HJ3064" i="20"/>
  <c r="HQ3064" i="20"/>
  <c r="HL3064" i="20"/>
  <c r="HM3064" i="20"/>
  <c r="HJ3743" i="20"/>
  <c r="HQ3743" i="20"/>
  <c r="HP3743" i="20"/>
  <c r="HL3743" i="20"/>
  <c r="HK3743" i="20"/>
  <c r="HM3743" i="20"/>
  <c r="HL556" i="20"/>
  <c r="HK556" i="20"/>
  <c r="HM556" i="20"/>
  <c r="HP556" i="20"/>
  <c r="HQ556" i="20"/>
  <c r="HJ556" i="20"/>
  <c r="HM1158" i="20"/>
  <c r="HJ1158" i="20"/>
  <c r="HP1158" i="20"/>
  <c r="HK1158" i="20"/>
  <c r="HL1158" i="20"/>
  <c r="HQ1158" i="20"/>
  <c r="HQ3252" i="20"/>
  <c r="HM3252" i="20"/>
  <c r="HK3252" i="20"/>
  <c r="HP3252" i="20"/>
  <c r="HL3252" i="20"/>
  <c r="HJ3252" i="20"/>
  <c r="HM1113" i="20"/>
  <c r="HK1113" i="20"/>
  <c r="HQ1113" i="20"/>
  <c r="HJ1113" i="20"/>
  <c r="HP1113" i="20"/>
  <c r="HL1113" i="20"/>
  <c r="HM3094" i="20"/>
  <c r="HJ3094" i="20"/>
  <c r="HL3094" i="20"/>
  <c r="HQ3094" i="20"/>
  <c r="HP3094" i="20"/>
  <c r="HK3094" i="20"/>
  <c r="HM3946" i="20"/>
  <c r="HJ3946" i="20"/>
  <c r="HP3946" i="20"/>
  <c r="HK3946" i="20"/>
  <c r="HQ3946" i="20"/>
  <c r="HL3946" i="20"/>
  <c r="HK3876" i="20"/>
  <c r="HP3876" i="20"/>
  <c r="HL3876" i="20"/>
  <c r="HJ3876" i="20"/>
  <c r="HM3876" i="20"/>
  <c r="HQ3876" i="20"/>
  <c r="HL309" i="20"/>
  <c r="HQ309" i="20"/>
  <c r="HP309" i="20"/>
  <c r="HJ309" i="20"/>
  <c r="HM309" i="20"/>
  <c r="HK309" i="20"/>
  <c r="HK1056" i="20"/>
  <c r="HM1056" i="20"/>
  <c r="HJ1056" i="20"/>
  <c r="HP1056" i="20"/>
  <c r="HQ1056" i="20"/>
  <c r="HL1056" i="20"/>
  <c r="HP17" i="20"/>
  <c r="HQ17" i="20"/>
  <c r="HJ17" i="20"/>
  <c r="HL17" i="20"/>
  <c r="HK17" i="20"/>
  <c r="HM17" i="20"/>
  <c r="HK37" i="20"/>
  <c r="HQ37" i="20"/>
  <c r="HL37" i="20"/>
  <c r="HP37" i="20"/>
  <c r="HJ37" i="20"/>
  <c r="HM37" i="20"/>
  <c r="HL2788" i="20"/>
  <c r="HJ2788" i="20"/>
  <c r="HK2788" i="20"/>
  <c r="HQ2788" i="20"/>
  <c r="HM2788" i="20"/>
  <c r="HP2788" i="20"/>
  <c r="HM729" i="20"/>
  <c r="HP729" i="20"/>
  <c r="HL729" i="20"/>
  <c r="HQ729" i="20"/>
  <c r="HK729" i="20"/>
  <c r="HJ729" i="20"/>
  <c r="HM1885" i="20"/>
  <c r="HP1885" i="20"/>
  <c r="HK1885" i="20"/>
  <c r="HL1885" i="20"/>
  <c r="HJ1885" i="20"/>
  <c r="HQ1885" i="20"/>
  <c r="HJ1692" i="20"/>
  <c r="HM1692" i="20"/>
  <c r="HL1692" i="20"/>
  <c r="HQ1692" i="20"/>
  <c r="HP1692" i="20"/>
  <c r="HK1692" i="20"/>
  <c r="HP2608" i="20"/>
  <c r="HJ2608" i="20"/>
  <c r="HK2608" i="20"/>
  <c r="HM2608" i="20"/>
  <c r="HQ2608" i="20"/>
  <c r="HL2608" i="20"/>
  <c r="HK2521" i="20"/>
  <c r="HQ2521" i="20"/>
  <c r="HJ2521" i="20"/>
  <c r="HM2521" i="20"/>
  <c r="HP2521" i="20"/>
  <c r="HL2521" i="20"/>
  <c r="HP1852" i="20"/>
  <c r="HJ1852" i="20"/>
  <c r="HM1852" i="20"/>
  <c r="HL1852" i="20"/>
  <c r="HQ1852" i="20"/>
  <c r="HK1852" i="20"/>
  <c r="HJ611" i="20"/>
  <c r="HP611" i="20"/>
  <c r="HQ611" i="20"/>
  <c r="HL611" i="20"/>
  <c r="HM611" i="20"/>
  <c r="HK611" i="20"/>
  <c r="HM3052" i="20"/>
  <c r="HK3052" i="20"/>
  <c r="HJ3052" i="20"/>
  <c r="HQ3052" i="20"/>
  <c r="HP3052" i="20"/>
  <c r="HL3052" i="20"/>
  <c r="HJ1782" i="20"/>
  <c r="HP1782" i="20"/>
  <c r="HK1782" i="20"/>
  <c r="HQ1782" i="20"/>
  <c r="HM1782" i="20"/>
  <c r="HL1782" i="20"/>
  <c r="HM1148" i="20"/>
  <c r="HK1148" i="20"/>
  <c r="HP1148" i="20"/>
  <c r="HQ1148" i="20"/>
  <c r="HJ1148" i="20"/>
  <c r="HL1148" i="20"/>
  <c r="HQ3270" i="20"/>
  <c r="HL3270" i="20"/>
  <c r="HJ3270" i="20"/>
  <c r="HP3270" i="20"/>
  <c r="HK3270" i="20"/>
  <c r="HM3270" i="20"/>
  <c r="HM3520" i="20"/>
  <c r="HQ3520" i="20"/>
  <c r="HL3520" i="20"/>
  <c r="HP3520" i="20"/>
  <c r="HK3520" i="20"/>
  <c r="HJ3520" i="20"/>
  <c r="HP1704" i="20"/>
  <c r="HK1704" i="20"/>
  <c r="HM1704" i="20"/>
  <c r="HL1704" i="20"/>
  <c r="HJ1704" i="20"/>
  <c r="HQ1704" i="20"/>
  <c r="HP3108" i="20"/>
  <c r="HL3108" i="20"/>
  <c r="HM3108" i="20"/>
  <c r="HQ3108" i="20"/>
  <c r="HJ3108" i="20"/>
  <c r="HK3108" i="20"/>
  <c r="HK851" i="20"/>
  <c r="HQ851" i="20"/>
  <c r="HJ851" i="20"/>
  <c r="HM851" i="20"/>
  <c r="HP851" i="20"/>
  <c r="HL851" i="20"/>
  <c r="HM124" i="20"/>
  <c r="HJ124" i="20"/>
  <c r="HL124" i="20"/>
  <c r="HP124" i="20"/>
  <c r="HK124" i="20"/>
  <c r="HQ124" i="20"/>
  <c r="HQ1230" i="20"/>
  <c r="HJ1230" i="20"/>
  <c r="HK1230" i="20"/>
  <c r="HM1230" i="20"/>
  <c r="HP1230" i="20"/>
  <c r="HL1230" i="20"/>
  <c r="HP2392" i="20"/>
  <c r="HJ2392" i="20"/>
  <c r="HL2392" i="20"/>
  <c r="HK2392" i="20"/>
  <c r="HQ2392" i="20"/>
  <c r="HM2392" i="20"/>
  <c r="HK2053" i="20"/>
  <c r="HM2053" i="20"/>
  <c r="HQ2053" i="20"/>
  <c r="HJ2053" i="20"/>
  <c r="HL2053" i="20"/>
  <c r="HP2053" i="20"/>
  <c r="HK2283" i="20"/>
  <c r="HM2283" i="20"/>
  <c r="HQ2283" i="20"/>
  <c r="HL2283" i="20"/>
  <c r="HJ2283" i="20"/>
  <c r="HP2283" i="20"/>
  <c r="HL1026" i="20"/>
  <c r="HK1026" i="20"/>
  <c r="HQ1026" i="20"/>
  <c r="HM1026" i="20"/>
  <c r="HP1026" i="20"/>
  <c r="HJ1026" i="20"/>
  <c r="HL874" i="20"/>
  <c r="HP874" i="20"/>
  <c r="HK874" i="20"/>
  <c r="HQ874" i="20"/>
  <c r="HM874" i="20"/>
  <c r="HJ874" i="20"/>
  <c r="HK2260" i="20"/>
  <c r="HL2260" i="20"/>
  <c r="HP2260" i="20"/>
  <c r="HJ2260" i="20"/>
  <c r="HM2260" i="20"/>
  <c r="HQ2260" i="20"/>
  <c r="HK2879" i="20"/>
  <c r="HP2879" i="20"/>
  <c r="HQ2879" i="20"/>
  <c r="HM2879" i="20"/>
  <c r="HL2879" i="20"/>
  <c r="HJ2879" i="20"/>
  <c r="HP3251" i="20"/>
  <c r="HL3251" i="20"/>
  <c r="HM3251" i="20"/>
  <c r="HJ3251" i="20"/>
  <c r="HK3251" i="20"/>
  <c r="HQ3251" i="20"/>
  <c r="HJ1490" i="20"/>
  <c r="HQ1490" i="20"/>
  <c r="HP1490" i="20"/>
  <c r="HM1490" i="20"/>
  <c r="HK1490" i="20"/>
  <c r="HL1490" i="20"/>
  <c r="HP2039" i="20"/>
  <c r="HK2039" i="20"/>
  <c r="HL2039" i="20"/>
  <c r="HQ2039" i="20"/>
  <c r="HJ2039" i="20"/>
  <c r="HM2039" i="20"/>
  <c r="HL749" i="20"/>
  <c r="HJ749" i="20"/>
  <c r="HK749" i="20"/>
  <c r="HM749" i="20"/>
  <c r="HP749" i="20"/>
  <c r="HQ749" i="20"/>
  <c r="HP2024" i="20"/>
  <c r="HQ2024" i="20"/>
  <c r="HL2024" i="20"/>
  <c r="HK2024" i="20"/>
  <c r="HJ2024" i="20"/>
  <c r="HM2024" i="20"/>
  <c r="HK355" i="20"/>
  <c r="HL355" i="20"/>
  <c r="HQ355" i="20"/>
  <c r="HP355" i="20"/>
  <c r="HJ355" i="20"/>
  <c r="HM355" i="20"/>
  <c r="HJ1687" i="20"/>
  <c r="HK1687" i="20"/>
  <c r="HP1687" i="20"/>
  <c r="HM1687" i="20"/>
  <c r="HL1687" i="20"/>
  <c r="HQ1687" i="20"/>
  <c r="HK98" i="20"/>
  <c r="HP98" i="20"/>
  <c r="HM98" i="20"/>
  <c r="HJ98" i="20"/>
  <c r="HQ98" i="20"/>
  <c r="HL98" i="20"/>
  <c r="HM3088" i="20"/>
  <c r="HP3088" i="20"/>
  <c r="HL3088" i="20"/>
  <c r="HJ3088" i="20"/>
  <c r="HQ3088" i="20"/>
  <c r="HK3088" i="20"/>
  <c r="HP3862" i="20"/>
  <c r="HQ3862" i="20"/>
  <c r="HM3862" i="20"/>
  <c r="HJ3862" i="20"/>
  <c r="HL3862" i="20"/>
  <c r="HK3862" i="20"/>
  <c r="HK1027" i="20"/>
  <c r="HP1027" i="20"/>
  <c r="HL1027" i="20"/>
  <c r="HM1027" i="20"/>
  <c r="HJ1027" i="20"/>
  <c r="HQ1027" i="20"/>
  <c r="HJ2409" i="20"/>
  <c r="HP2409" i="20"/>
  <c r="HK2409" i="20"/>
  <c r="HL2409" i="20"/>
  <c r="HQ2409" i="20"/>
  <c r="HM2409" i="20"/>
  <c r="HK53" i="20"/>
  <c r="HL53" i="20"/>
  <c r="HP53" i="20"/>
  <c r="HJ53" i="20"/>
  <c r="HM53" i="20"/>
  <c r="HQ53" i="20"/>
  <c r="HQ259" i="20"/>
  <c r="HM259" i="20"/>
  <c r="HP259" i="20"/>
  <c r="HJ259" i="20"/>
  <c r="HL259" i="20"/>
  <c r="HK259" i="20"/>
  <c r="HQ3867" i="20"/>
  <c r="HL3867" i="20"/>
  <c r="HK3867" i="20"/>
  <c r="HP3867" i="20"/>
  <c r="HM3867" i="20"/>
  <c r="HJ3867" i="20"/>
  <c r="HK2096" i="20"/>
  <c r="HP2096" i="20"/>
  <c r="HJ2096" i="20"/>
  <c r="HM2096" i="20"/>
  <c r="HQ2096" i="20"/>
  <c r="HL2096" i="20"/>
  <c r="HM816" i="20"/>
  <c r="HL816" i="20"/>
  <c r="HJ816" i="20"/>
  <c r="HK816" i="20"/>
  <c r="HP816" i="20"/>
  <c r="HQ816" i="20"/>
  <c r="HK2000" i="20"/>
  <c r="HJ2000" i="20"/>
  <c r="HM2000" i="20"/>
  <c r="HL2000" i="20"/>
  <c r="HP2000" i="20"/>
  <c r="HQ2000" i="20"/>
  <c r="HM2279" i="20"/>
  <c r="HL2279" i="20"/>
  <c r="HK2279" i="20"/>
  <c r="HQ2279" i="20"/>
  <c r="HJ2279" i="20"/>
  <c r="HP2279" i="20"/>
  <c r="HP2814" i="20"/>
  <c r="HL2814" i="20"/>
  <c r="HK2814" i="20"/>
  <c r="HJ2814" i="20"/>
  <c r="HQ2814" i="20"/>
  <c r="HM2814" i="20"/>
  <c r="HP1641" i="20"/>
  <c r="HM1641" i="20"/>
  <c r="HQ1641" i="20"/>
  <c r="HL1641" i="20"/>
  <c r="HK1641" i="20"/>
  <c r="HJ1641" i="20"/>
  <c r="HM3046" i="20"/>
  <c r="HJ3046" i="20"/>
  <c r="HL3046" i="20"/>
  <c r="HK3046" i="20"/>
  <c r="HQ3046" i="20"/>
  <c r="HP3046" i="20"/>
  <c r="HP1463" i="20"/>
  <c r="HJ1463" i="20"/>
  <c r="HM1463" i="20"/>
  <c r="HK1463" i="20"/>
  <c r="HL1463" i="20"/>
  <c r="HQ1463" i="20"/>
  <c r="HK846" i="20"/>
  <c r="HP846" i="20"/>
  <c r="HQ846" i="20"/>
  <c r="HM846" i="20"/>
  <c r="HL846" i="20"/>
  <c r="HJ846" i="20"/>
  <c r="HK3160" i="20"/>
  <c r="HP3160" i="20"/>
  <c r="HQ3160" i="20"/>
  <c r="HM3160" i="20"/>
  <c r="HJ3160" i="20"/>
  <c r="HL3160" i="20"/>
  <c r="HJ705" i="20"/>
  <c r="HQ705" i="20"/>
  <c r="HM705" i="20"/>
  <c r="HK705" i="20"/>
  <c r="HP705" i="20"/>
  <c r="HL705" i="20"/>
  <c r="HP3470" i="20"/>
  <c r="HL3470" i="20"/>
  <c r="HQ3470" i="20"/>
  <c r="HK3470" i="20"/>
  <c r="HM3470" i="20"/>
  <c r="HJ3470" i="20"/>
  <c r="HJ3605" i="20"/>
  <c r="HQ3605" i="20"/>
  <c r="HL3605" i="20"/>
  <c r="HP3605" i="20"/>
  <c r="HK3605" i="20"/>
  <c r="HM3605" i="20"/>
  <c r="HP2331" i="20"/>
  <c r="HK2331" i="20"/>
  <c r="HM2331" i="20"/>
  <c r="HJ2331" i="20"/>
  <c r="HQ2331" i="20"/>
  <c r="HL2331" i="20"/>
  <c r="HQ579" i="20"/>
  <c r="HJ579" i="20"/>
  <c r="HM579" i="20"/>
  <c r="HP579" i="20"/>
  <c r="HL579" i="20"/>
  <c r="HK579" i="20"/>
  <c r="HJ1282" i="20"/>
  <c r="HL1282" i="20"/>
  <c r="HQ1282" i="20"/>
  <c r="HM1282" i="20"/>
  <c r="HP1282" i="20"/>
  <c r="HK1282" i="20"/>
  <c r="HP661" i="20"/>
  <c r="HM661" i="20"/>
  <c r="HK661" i="20"/>
  <c r="HL661" i="20"/>
  <c r="HJ661" i="20"/>
  <c r="HQ661" i="20"/>
  <c r="HL1482" i="20"/>
  <c r="HM1482" i="20"/>
  <c r="HK1482" i="20"/>
  <c r="HQ1482" i="20"/>
  <c r="HP1482" i="20"/>
  <c r="HJ1482" i="20"/>
  <c r="HJ2003" i="20"/>
  <c r="HK2003" i="20"/>
  <c r="HL2003" i="20"/>
  <c r="HM2003" i="20"/>
  <c r="HQ2003" i="20"/>
  <c r="HP2003" i="20"/>
  <c r="HK3389" i="20"/>
  <c r="HJ3389" i="20"/>
  <c r="HQ3389" i="20"/>
  <c r="HP3389" i="20"/>
  <c r="HM3389" i="20"/>
  <c r="HL3389" i="20"/>
  <c r="HL2210" i="20"/>
  <c r="HQ2210" i="20"/>
  <c r="HM2210" i="20"/>
  <c r="HJ2210" i="20"/>
  <c r="HP2210" i="20"/>
  <c r="HK2210" i="20"/>
  <c r="HJ3792" i="20"/>
  <c r="HP3792" i="20"/>
  <c r="HL3792" i="20"/>
  <c r="HM3792" i="20"/>
  <c r="HQ3792" i="20"/>
  <c r="HK3792" i="20"/>
  <c r="HQ1059" i="20"/>
  <c r="HM1059" i="20"/>
  <c r="HP1059" i="20"/>
  <c r="HK1059" i="20"/>
  <c r="HJ1059" i="20"/>
  <c r="HL1059" i="20"/>
  <c r="HJ1484" i="20"/>
  <c r="HK1484" i="20"/>
  <c r="HQ1484" i="20"/>
  <c r="HP1484" i="20"/>
  <c r="HL1484" i="20"/>
  <c r="HM1484" i="20"/>
  <c r="HK728" i="20"/>
  <c r="HP728" i="20"/>
  <c r="HJ728" i="20"/>
  <c r="HM728" i="20"/>
  <c r="HQ728" i="20"/>
  <c r="HL728" i="20"/>
  <c r="HQ2982" i="20"/>
  <c r="HP2982" i="20"/>
  <c r="HM2982" i="20"/>
  <c r="HJ2982" i="20"/>
  <c r="HK2982" i="20"/>
  <c r="HL2982" i="20"/>
  <c r="HJ2017" i="20"/>
  <c r="HM2017" i="20"/>
  <c r="HP2017" i="20"/>
  <c r="HQ2017" i="20"/>
  <c r="HK2017" i="20"/>
  <c r="HL2017" i="20"/>
  <c r="HQ804" i="20"/>
  <c r="HM804" i="20"/>
  <c r="HK804" i="20"/>
  <c r="HP804" i="20"/>
  <c r="HJ804" i="20"/>
  <c r="HL804" i="20"/>
  <c r="HM268" i="20"/>
  <c r="HQ268" i="20"/>
  <c r="HJ268" i="20"/>
  <c r="HK268" i="20"/>
  <c r="HL268" i="20"/>
  <c r="HP268" i="20"/>
  <c r="HP3163" i="20"/>
  <c r="HK3163" i="20"/>
  <c r="HM3163" i="20"/>
  <c r="HQ3163" i="20"/>
  <c r="HJ3163" i="20"/>
  <c r="HL3163" i="20"/>
  <c r="HL3128" i="20"/>
  <c r="HQ3128" i="20"/>
  <c r="HJ3128" i="20"/>
  <c r="HM3128" i="20"/>
  <c r="HK3128" i="20"/>
  <c r="HP3128" i="20"/>
  <c r="HP513" i="20"/>
  <c r="HM513" i="20"/>
  <c r="HK513" i="20"/>
  <c r="HJ513" i="20"/>
  <c r="HQ513" i="20"/>
  <c r="HL513" i="20"/>
  <c r="HJ1818" i="20"/>
  <c r="HQ1818" i="20"/>
  <c r="HL1818" i="20"/>
  <c r="HM1818" i="20"/>
  <c r="HP1818" i="20"/>
  <c r="HK1818" i="20"/>
  <c r="HM764" i="20"/>
  <c r="HQ764" i="20"/>
  <c r="HP764" i="20"/>
  <c r="HJ764" i="20"/>
  <c r="HK764" i="20"/>
  <c r="HL764" i="20"/>
  <c r="HP817" i="20"/>
  <c r="HQ817" i="20"/>
  <c r="HL817" i="20"/>
  <c r="HJ817" i="20"/>
  <c r="HM817" i="20"/>
  <c r="HK817" i="20"/>
  <c r="HJ3619" i="20"/>
  <c r="HQ3619" i="20"/>
  <c r="HL3619" i="20"/>
  <c r="HK3619" i="20"/>
  <c r="HM3619" i="20"/>
  <c r="HP3619" i="20"/>
  <c r="HK2810" i="20"/>
  <c r="HJ2810" i="20"/>
  <c r="HL2810" i="20"/>
  <c r="HM2810" i="20"/>
  <c r="HP2810" i="20"/>
  <c r="HQ2810" i="20"/>
  <c r="HM93" i="20"/>
  <c r="HP93" i="20"/>
  <c r="HQ93" i="20"/>
  <c r="HL93" i="20"/>
  <c r="HJ93" i="20"/>
  <c r="HK93" i="20"/>
  <c r="HM1262" i="20"/>
  <c r="HL1262" i="20"/>
  <c r="HK1262" i="20"/>
  <c r="HJ1262" i="20"/>
  <c r="HP1262" i="20"/>
  <c r="HQ1262" i="20"/>
  <c r="HJ3190" i="20"/>
  <c r="HP3190" i="20"/>
  <c r="HK3190" i="20"/>
  <c r="HM3190" i="20"/>
  <c r="HL3190" i="20"/>
  <c r="HQ3190" i="20"/>
  <c r="HP1000" i="20"/>
  <c r="HQ1000" i="20"/>
  <c r="HM1000" i="20"/>
  <c r="HJ1000" i="20"/>
  <c r="HK1000" i="20"/>
  <c r="HL1000" i="20"/>
  <c r="HL2016" i="20"/>
  <c r="HK2016" i="20"/>
  <c r="HM2016" i="20"/>
  <c r="HJ2016" i="20"/>
  <c r="HP2016" i="20"/>
  <c r="HQ2016" i="20"/>
  <c r="HQ2038" i="20"/>
  <c r="HP2038" i="20"/>
  <c r="HJ2038" i="20"/>
  <c r="HL2038" i="20"/>
  <c r="HK2038" i="20"/>
  <c r="HM2038" i="20"/>
  <c r="HM3604" i="20"/>
  <c r="HP3604" i="20"/>
  <c r="HQ3604" i="20"/>
  <c r="HJ3604" i="20"/>
  <c r="HK3604" i="20"/>
  <c r="HL3604" i="20"/>
  <c r="HK1394" i="20"/>
  <c r="HP1394" i="20"/>
  <c r="HJ1394" i="20"/>
  <c r="HM1394" i="20"/>
  <c r="HL1394" i="20"/>
  <c r="HQ1394" i="20"/>
  <c r="HK207" i="20"/>
  <c r="HL207" i="20"/>
  <c r="HJ207" i="20"/>
  <c r="HQ207" i="20"/>
  <c r="HM207" i="20"/>
  <c r="HP207" i="20"/>
  <c r="HL2763" i="20"/>
  <c r="HP2763" i="20"/>
  <c r="HQ2763" i="20"/>
  <c r="HK2763" i="20"/>
  <c r="HJ2763" i="20"/>
  <c r="HM2763" i="20"/>
  <c r="HK1562" i="20"/>
  <c r="HM1562" i="20"/>
  <c r="HP1562" i="20"/>
  <c r="HL1562" i="20"/>
  <c r="HJ1562" i="20"/>
  <c r="HQ1562" i="20"/>
  <c r="HM689" i="20"/>
  <c r="HJ689" i="20"/>
  <c r="HL689" i="20"/>
  <c r="HK689" i="20"/>
  <c r="HQ689" i="20"/>
  <c r="HP689" i="20"/>
  <c r="HQ47" i="20"/>
  <c r="HJ47" i="20"/>
  <c r="HK47" i="20"/>
  <c r="HM47" i="20"/>
  <c r="HP47" i="20"/>
  <c r="HL47" i="20"/>
  <c r="HK1260" i="20"/>
  <c r="HP1260" i="20"/>
  <c r="HJ1260" i="20"/>
  <c r="HL1260" i="20"/>
  <c r="HM1260" i="20"/>
  <c r="HQ1260" i="20"/>
  <c r="HQ3620" i="20"/>
  <c r="HP3620" i="20"/>
  <c r="HL3620" i="20"/>
  <c r="HM3620" i="20"/>
  <c r="HJ3620" i="20"/>
  <c r="HK3620" i="20"/>
  <c r="HP1046" i="20"/>
  <c r="HQ1046" i="20"/>
  <c r="HL1046" i="20"/>
  <c r="HM1046" i="20"/>
  <c r="HJ1046" i="20"/>
  <c r="HK1046" i="20"/>
  <c r="HL2080" i="20"/>
  <c r="HM2080" i="20"/>
  <c r="HQ2080" i="20"/>
  <c r="HP2080" i="20"/>
  <c r="HK2080" i="20"/>
  <c r="HJ2080" i="20"/>
  <c r="HK1816" i="20"/>
  <c r="HQ1816" i="20"/>
  <c r="HL1816" i="20"/>
  <c r="HJ1816" i="20"/>
  <c r="HP1816" i="20"/>
  <c r="HM1816" i="20"/>
  <c r="HP1574" i="20"/>
  <c r="HJ1574" i="20"/>
  <c r="HQ1574" i="20"/>
  <c r="HL1574" i="20"/>
  <c r="HK1574" i="20"/>
  <c r="HM1574" i="20"/>
  <c r="HM1298" i="20"/>
  <c r="HK1298" i="20"/>
  <c r="HJ1298" i="20"/>
  <c r="HL1298" i="20"/>
  <c r="HQ1298" i="20"/>
  <c r="HP1298" i="20"/>
  <c r="HL2249" i="20"/>
  <c r="HQ2249" i="20"/>
  <c r="HJ2249" i="20"/>
  <c r="HM2249" i="20"/>
  <c r="HK2249" i="20"/>
  <c r="HP2249" i="20"/>
  <c r="HQ3042" i="20"/>
  <c r="HP3042" i="20"/>
  <c r="HL3042" i="20"/>
  <c r="HK3042" i="20"/>
  <c r="HM3042" i="20"/>
  <c r="HJ3042" i="20"/>
  <c r="HL371" i="20"/>
  <c r="HK371" i="20"/>
  <c r="HQ371" i="20"/>
  <c r="HM371" i="20"/>
  <c r="HJ371" i="20"/>
  <c r="HP371" i="20"/>
  <c r="HL1548" i="20"/>
  <c r="HQ1548" i="20"/>
  <c r="HM1548" i="20"/>
  <c r="HP1548" i="20"/>
  <c r="HJ1548" i="20"/>
  <c r="HK1548" i="20"/>
  <c r="HJ191" i="20"/>
  <c r="HL191" i="20"/>
  <c r="HQ191" i="20"/>
  <c r="HP191" i="20"/>
  <c r="HM191" i="20"/>
  <c r="HK191" i="20"/>
  <c r="HP3630" i="20"/>
  <c r="HQ3630" i="20"/>
  <c r="HL3630" i="20"/>
  <c r="HM3630" i="20"/>
  <c r="HJ3630" i="20"/>
  <c r="HK3630" i="20"/>
  <c r="HJ831" i="20"/>
  <c r="HL831" i="20"/>
  <c r="HM831" i="20"/>
  <c r="HQ831" i="20"/>
  <c r="HK831" i="20"/>
  <c r="HP831" i="20"/>
  <c r="HL2845" i="20"/>
  <c r="HK2845" i="20"/>
  <c r="HM2845" i="20"/>
  <c r="HQ2845" i="20"/>
  <c r="HP2845" i="20"/>
  <c r="HJ2845" i="20"/>
  <c r="HK1508" i="20"/>
  <c r="HL1508" i="20"/>
  <c r="HJ1508" i="20"/>
  <c r="HM1508" i="20"/>
  <c r="HQ1508" i="20"/>
  <c r="HP1508" i="20"/>
  <c r="HK3724" i="20"/>
  <c r="HQ3724" i="20"/>
  <c r="HJ3724" i="20"/>
  <c r="HM3724" i="20"/>
  <c r="HP3724" i="20"/>
  <c r="HL3724" i="20"/>
  <c r="HP2173" i="20"/>
  <c r="HK2173" i="20"/>
  <c r="HJ2173" i="20"/>
  <c r="HQ2173" i="20"/>
  <c r="HL2173" i="20"/>
  <c r="HM2173" i="20"/>
  <c r="HL1518" i="20"/>
  <c r="HQ1518" i="20"/>
  <c r="HK1518" i="20"/>
  <c r="HJ1518" i="20"/>
  <c r="HM1518" i="20"/>
  <c r="HP1518" i="20"/>
  <c r="HP28" i="20"/>
  <c r="HQ28" i="20"/>
  <c r="HM28" i="20"/>
  <c r="HJ28" i="20"/>
  <c r="HL28" i="20"/>
  <c r="HK28" i="20"/>
  <c r="HP1493" i="20"/>
  <c r="HM1493" i="20"/>
  <c r="HL1493" i="20"/>
  <c r="HK1493" i="20"/>
  <c r="HJ1493" i="20"/>
  <c r="HQ1493" i="20"/>
  <c r="HM955" i="20"/>
  <c r="HP955" i="20"/>
  <c r="HJ955" i="20"/>
  <c r="HL955" i="20"/>
  <c r="HK955" i="20"/>
  <c r="HQ955" i="20"/>
  <c r="HM3687" i="20"/>
  <c r="HP3687" i="20"/>
  <c r="HL3687" i="20"/>
  <c r="HQ3687" i="20"/>
  <c r="HK3687" i="20"/>
  <c r="HJ3687" i="20"/>
  <c r="HP3065" i="20"/>
  <c r="HK3065" i="20"/>
  <c r="HQ3065" i="20"/>
  <c r="HL3065" i="20"/>
  <c r="HM3065" i="20"/>
  <c r="HJ3065" i="20"/>
  <c r="HK35" i="20"/>
  <c r="HQ35" i="20"/>
  <c r="HP35" i="20"/>
  <c r="HL35" i="20"/>
  <c r="HM35" i="20"/>
  <c r="HJ35" i="20"/>
  <c r="HL2150" i="20"/>
  <c r="HQ2150" i="20"/>
  <c r="HK2150" i="20"/>
  <c r="HM2150" i="20"/>
  <c r="HJ2150" i="20"/>
  <c r="HP2150" i="20"/>
  <c r="HL2555" i="20"/>
  <c r="HK2555" i="20"/>
  <c r="HQ2555" i="20"/>
  <c r="HJ2555" i="20"/>
  <c r="HM2555" i="20"/>
  <c r="HP2555" i="20"/>
  <c r="HK2427" i="20"/>
  <c r="HQ2427" i="20"/>
  <c r="HL2427" i="20"/>
  <c r="HM2427" i="20"/>
  <c r="HP2427" i="20"/>
  <c r="HJ2427" i="20"/>
  <c r="HQ3158" i="20"/>
  <c r="HM3158" i="20"/>
  <c r="HL3158" i="20"/>
  <c r="HP3158" i="20"/>
  <c r="HJ3158" i="20"/>
  <c r="HK3158" i="20"/>
  <c r="HQ2981" i="20"/>
  <c r="HL2981" i="20"/>
  <c r="HJ2981" i="20"/>
  <c r="HK2981" i="20"/>
  <c r="HM2981" i="20"/>
  <c r="HP2981" i="20"/>
  <c r="HK866" i="20"/>
  <c r="HM866" i="20"/>
  <c r="HQ866" i="20"/>
  <c r="HJ866" i="20"/>
  <c r="HL866" i="20"/>
  <c r="HP866" i="20"/>
  <c r="HM3366" i="20"/>
  <c r="HJ3366" i="20"/>
  <c r="HL3366" i="20"/>
  <c r="HP3366" i="20"/>
  <c r="HK3366" i="20"/>
  <c r="HQ3366" i="20"/>
  <c r="HL1341" i="20"/>
  <c r="HQ1341" i="20"/>
  <c r="HK1341" i="20"/>
  <c r="HM1341" i="20"/>
  <c r="HJ1341" i="20"/>
  <c r="HP1341" i="20"/>
  <c r="HJ1196" i="20"/>
  <c r="HP1196" i="20"/>
  <c r="HL1196" i="20"/>
  <c r="HM1196" i="20"/>
  <c r="HK1196" i="20"/>
  <c r="HQ1196" i="20"/>
  <c r="HM2237" i="20"/>
  <c r="HP2237" i="20"/>
  <c r="HK2237" i="20"/>
  <c r="HJ2237" i="20"/>
  <c r="HL2237" i="20"/>
  <c r="HQ2237" i="20"/>
  <c r="HQ887" i="20"/>
  <c r="HP887" i="20"/>
  <c r="HK887" i="20"/>
  <c r="HM887" i="20"/>
  <c r="HL887" i="20"/>
  <c r="HJ887" i="20"/>
  <c r="HL210" i="20"/>
  <c r="HM210" i="20"/>
  <c r="HJ210" i="20"/>
  <c r="HP210" i="20"/>
  <c r="HK210" i="20"/>
  <c r="HQ210" i="20"/>
  <c r="HK543" i="20"/>
  <c r="HL543" i="20"/>
  <c r="HM543" i="20"/>
  <c r="HP543" i="20"/>
  <c r="HQ543" i="20"/>
  <c r="HJ543" i="20"/>
  <c r="HM24" i="20"/>
  <c r="HP24" i="20"/>
  <c r="HJ24" i="20"/>
  <c r="HK24" i="20"/>
  <c r="HQ24" i="20"/>
  <c r="HL24" i="20"/>
  <c r="HJ1426" i="20"/>
  <c r="HM1426" i="20"/>
  <c r="HQ1426" i="20"/>
  <c r="HL1426" i="20"/>
  <c r="HK1426" i="20"/>
  <c r="HP1426" i="20"/>
  <c r="HK1397" i="20"/>
  <c r="HJ1397" i="20"/>
  <c r="HQ1397" i="20"/>
  <c r="HP1397" i="20"/>
  <c r="HM1397" i="20"/>
  <c r="HL1397" i="20"/>
  <c r="HJ1582" i="20"/>
  <c r="HL1582" i="20"/>
  <c r="HQ1582" i="20"/>
  <c r="HK1582" i="20"/>
  <c r="HM1582" i="20"/>
  <c r="HP1582" i="20"/>
  <c r="HQ2057" i="20"/>
  <c r="HK2057" i="20"/>
  <c r="HL2057" i="20"/>
  <c r="HM2057" i="20"/>
  <c r="HJ2057" i="20"/>
  <c r="HP2057" i="20"/>
  <c r="HM3026" i="20"/>
  <c r="HQ3026" i="20"/>
  <c r="HJ3026" i="20"/>
  <c r="HK3026" i="20"/>
  <c r="HL3026" i="20"/>
  <c r="HP3026" i="20"/>
  <c r="HJ179" i="20"/>
  <c r="HL179" i="20"/>
  <c r="HM179" i="20"/>
  <c r="HP179" i="20"/>
  <c r="HQ179" i="20"/>
  <c r="HK179" i="20"/>
  <c r="HQ1716" i="20"/>
  <c r="HP1716" i="20"/>
  <c r="HJ1716" i="20"/>
  <c r="HK1716" i="20"/>
  <c r="HL1716" i="20"/>
  <c r="HM1716" i="20"/>
  <c r="HM1788" i="20"/>
  <c r="HP1788" i="20"/>
  <c r="HL1788" i="20"/>
  <c r="HK1788" i="20"/>
  <c r="HJ1788" i="20"/>
  <c r="HQ1788" i="20"/>
  <c r="HQ3022" i="20"/>
  <c r="HK3022" i="20"/>
  <c r="HJ3022" i="20"/>
  <c r="HP3022" i="20"/>
  <c r="HM3022" i="20"/>
  <c r="HL3022" i="20"/>
  <c r="HM52" i="20"/>
  <c r="HK52" i="20"/>
  <c r="HP52" i="20"/>
  <c r="HL52" i="20"/>
  <c r="HQ52" i="20"/>
  <c r="HJ52" i="20"/>
  <c r="HJ2604" i="20"/>
  <c r="HP2604" i="20"/>
  <c r="HL2604" i="20"/>
  <c r="HM2604" i="20"/>
  <c r="HK2604" i="20"/>
  <c r="HQ2604" i="20"/>
  <c r="HP2718" i="20"/>
  <c r="HK2718" i="20"/>
  <c r="HM2718" i="20"/>
  <c r="HQ2718" i="20"/>
  <c r="HJ2718" i="20"/>
  <c r="HL2718" i="20"/>
  <c r="HJ1948" i="20"/>
  <c r="HP1948" i="20"/>
  <c r="HQ1948" i="20"/>
  <c r="HM1948" i="20"/>
  <c r="HL1948" i="20"/>
  <c r="HK1948" i="20"/>
  <c r="HL377" i="20"/>
  <c r="HQ377" i="20"/>
  <c r="HM377" i="20"/>
  <c r="HJ377" i="20"/>
  <c r="HK377" i="20"/>
  <c r="HP377" i="20"/>
  <c r="HQ990" i="20"/>
  <c r="HM990" i="20"/>
  <c r="HK990" i="20"/>
  <c r="HJ990" i="20"/>
  <c r="HL990" i="20"/>
  <c r="HP990" i="20"/>
  <c r="HQ1588" i="20"/>
  <c r="HJ1588" i="20"/>
  <c r="HK1588" i="20"/>
  <c r="HP1588" i="20"/>
  <c r="HL1588" i="20"/>
  <c r="HM1588" i="20"/>
  <c r="HQ3967" i="20"/>
  <c r="HM3967" i="20"/>
  <c r="HJ3967" i="20"/>
  <c r="HL3967" i="20"/>
  <c r="HK3967" i="20"/>
  <c r="HP3967" i="20"/>
  <c r="HL3671" i="20"/>
  <c r="HK3671" i="20"/>
  <c r="HP3671" i="20"/>
  <c r="HQ3671" i="20"/>
  <c r="HJ3671" i="20"/>
  <c r="HM3671" i="20"/>
  <c r="HL2310" i="20"/>
  <c r="HP2310" i="20"/>
  <c r="HQ2310" i="20"/>
  <c r="HK2310" i="20"/>
  <c r="HJ2310" i="20"/>
  <c r="HM2310" i="20"/>
  <c r="HL3534" i="20"/>
  <c r="HQ3534" i="20"/>
  <c r="HJ3534" i="20"/>
  <c r="HP3534" i="20"/>
  <c r="HM3534" i="20"/>
  <c r="HK3534" i="20"/>
  <c r="HL829" i="20"/>
  <c r="HK829" i="20"/>
  <c r="HQ829" i="20"/>
  <c r="HM829" i="20"/>
  <c r="HP829" i="20"/>
  <c r="HJ829" i="20"/>
  <c r="HK3808" i="20"/>
  <c r="HJ3808" i="20"/>
  <c r="HL3808" i="20"/>
  <c r="HM3808" i="20"/>
  <c r="HQ3808" i="20"/>
  <c r="HP3808" i="20"/>
  <c r="HL3068" i="20"/>
  <c r="HJ3068" i="20"/>
  <c r="HK3068" i="20"/>
  <c r="HM3068" i="20"/>
  <c r="HQ3068" i="20"/>
  <c r="HP3068" i="20"/>
  <c r="HM1120" i="20"/>
  <c r="HK1120" i="20"/>
  <c r="HQ1120" i="20"/>
  <c r="HL1120" i="20"/>
  <c r="HP1120" i="20"/>
  <c r="HJ1120" i="20"/>
  <c r="HL2721" i="20"/>
  <c r="HQ2721" i="20"/>
  <c r="HJ2721" i="20"/>
  <c r="HM2721" i="20"/>
  <c r="HK2721" i="20"/>
  <c r="HP2721" i="20"/>
  <c r="HQ3246" i="20"/>
  <c r="HP3246" i="20"/>
  <c r="HK3246" i="20"/>
  <c r="HL3246" i="20"/>
  <c r="HJ3246" i="20"/>
  <c r="HM3246" i="20"/>
  <c r="HL798" i="20"/>
  <c r="HJ798" i="20"/>
  <c r="HM798" i="20"/>
  <c r="HQ798" i="20"/>
  <c r="HK798" i="20"/>
  <c r="HP798" i="20"/>
  <c r="HQ412" i="20"/>
  <c r="HP412" i="20"/>
  <c r="HM412" i="20"/>
  <c r="HK412" i="20"/>
  <c r="HL412" i="20"/>
  <c r="HJ412" i="20"/>
  <c r="HQ1743" i="20"/>
  <c r="HM1743" i="20"/>
  <c r="HK1743" i="20"/>
  <c r="HL1743" i="20"/>
  <c r="HP1743" i="20"/>
  <c r="HJ1743" i="20"/>
  <c r="HK1312" i="20"/>
  <c r="HL1312" i="20"/>
  <c r="HJ1312" i="20"/>
  <c r="HP1312" i="20"/>
  <c r="HM1312" i="20"/>
  <c r="HQ1312" i="20"/>
  <c r="HJ102" i="20"/>
  <c r="HL102" i="20"/>
  <c r="HM102" i="20"/>
  <c r="HK102" i="20"/>
  <c r="HQ102" i="20"/>
  <c r="HP102" i="20"/>
  <c r="HJ3312" i="20"/>
  <c r="HM3312" i="20"/>
  <c r="HL3312" i="20"/>
  <c r="HK3312" i="20"/>
  <c r="HP3312" i="20"/>
  <c r="HQ3312" i="20"/>
  <c r="HP1843" i="20"/>
  <c r="HJ1843" i="20"/>
  <c r="HK1843" i="20"/>
  <c r="HQ1843" i="20"/>
  <c r="HM1843" i="20"/>
  <c r="HL1843" i="20"/>
  <c r="HP1273" i="20"/>
  <c r="HL1273" i="20"/>
  <c r="HK1273" i="20"/>
  <c r="HM1273" i="20"/>
  <c r="HJ1273" i="20"/>
  <c r="HQ1273" i="20"/>
  <c r="HP2307" i="20"/>
  <c r="HK2307" i="20"/>
  <c r="HJ2307" i="20"/>
  <c r="HM2307" i="20"/>
  <c r="HL2307" i="20"/>
  <c r="HQ2307" i="20"/>
  <c r="HQ3330" i="20"/>
  <c r="HJ3330" i="20"/>
  <c r="HL3330" i="20"/>
  <c r="HP3330" i="20"/>
  <c r="HM3330" i="20"/>
  <c r="HK3330" i="20"/>
  <c r="HP2558" i="20"/>
  <c r="HM2558" i="20"/>
  <c r="HK2558" i="20"/>
  <c r="HJ2558" i="20"/>
  <c r="HL2558" i="20"/>
  <c r="HQ2558" i="20"/>
  <c r="HK1601" i="20"/>
  <c r="HM1601" i="20"/>
  <c r="HQ1601" i="20"/>
  <c r="HL1601" i="20"/>
  <c r="HJ1601" i="20"/>
  <c r="HP1601" i="20"/>
  <c r="HQ525" i="20"/>
  <c r="HL525" i="20"/>
  <c r="HK525" i="20"/>
  <c r="HM525" i="20"/>
  <c r="HP525" i="20"/>
  <c r="HJ525" i="20"/>
  <c r="HJ2458" i="20"/>
  <c r="HK2458" i="20"/>
  <c r="HQ2458" i="20"/>
  <c r="HP2458" i="20"/>
  <c r="HM2458" i="20"/>
  <c r="HL2458" i="20"/>
  <c r="HJ3077" i="20"/>
  <c r="HP3077" i="20"/>
  <c r="HQ3077" i="20"/>
  <c r="HK3077" i="20"/>
  <c r="HM3077" i="20"/>
  <c r="HL3077" i="20"/>
  <c r="HM2448" i="20"/>
  <c r="HJ2448" i="20"/>
  <c r="HQ2448" i="20"/>
  <c r="HK2448" i="20"/>
  <c r="HP2448" i="20"/>
  <c r="HL2448" i="20"/>
  <c r="HQ1962" i="20"/>
  <c r="HK1962" i="20"/>
  <c r="HP1962" i="20"/>
  <c r="HM1962" i="20"/>
  <c r="HL1962" i="20"/>
  <c r="HJ1962" i="20"/>
  <c r="HM2655" i="20"/>
  <c r="HL2655" i="20"/>
  <c r="HQ2655" i="20"/>
  <c r="HP2655" i="20"/>
  <c r="HK2655" i="20"/>
  <c r="HJ2655" i="20"/>
  <c r="HP3456" i="20"/>
  <c r="HM3456" i="20"/>
  <c r="HL3456" i="20"/>
  <c r="HQ3456" i="20"/>
  <c r="HK3456" i="20"/>
  <c r="HJ3456" i="20"/>
  <c r="HJ409" i="20"/>
  <c r="HM409" i="20"/>
  <c r="HK409" i="20"/>
  <c r="HP409" i="20"/>
  <c r="HQ409" i="20"/>
  <c r="HL409" i="20"/>
  <c r="HM2550" i="20"/>
  <c r="HJ2550" i="20"/>
  <c r="HQ2550" i="20"/>
  <c r="HP2550" i="20"/>
  <c r="HL2550" i="20"/>
  <c r="HK2550" i="20"/>
  <c r="HQ2474" i="20"/>
  <c r="HP2474" i="20"/>
  <c r="HJ2474" i="20"/>
  <c r="HM2474" i="20"/>
  <c r="HL2474" i="20"/>
  <c r="HK2474" i="20"/>
  <c r="HQ3633" i="20"/>
  <c r="HJ3633" i="20"/>
  <c r="HM3633" i="20"/>
  <c r="HP3633" i="20"/>
  <c r="HL3633" i="20"/>
  <c r="HK3633" i="20"/>
  <c r="HK1306" i="20"/>
  <c r="HP1306" i="20"/>
  <c r="HJ1306" i="20"/>
  <c r="HM1306" i="20"/>
  <c r="HQ1306" i="20"/>
  <c r="HL1306" i="20"/>
  <c r="HP606" i="20"/>
  <c r="HK606" i="20"/>
  <c r="HQ606" i="20"/>
  <c r="HL606" i="20"/>
  <c r="HJ606" i="20"/>
  <c r="HM606" i="20"/>
  <c r="HK2055" i="20"/>
  <c r="HM2055" i="20"/>
  <c r="HL2055" i="20"/>
  <c r="HJ2055" i="20"/>
  <c r="HQ2055" i="20"/>
  <c r="HP2055" i="20"/>
  <c r="HM1623" i="20"/>
  <c r="HJ1623" i="20"/>
  <c r="HQ1623" i="20"/>
  <c r="HL1623" i="20"/>
  <c r="HK1623" i="20"/>
  <c r="HP1623" i="20"/>
  <c r="HM3419" i="20"/>
  <c r="HL3419" i="20"/>
  <c r="HP3419" i="20"/>
  <c r="HK3419" i="20"/>
  <c r="HQ3419" i="20"/>
  <c r="HJ3419" i="20"/>
  <c r="HM1836" i="20"/>
  <c r="HQ1836" i="20"/>
  <c r="HL1836" i="20"/>
  <c r="HK1836" i="20"/>
  <c r="HP1836" i="20"/>
  <c r="HJ1836" i="20"/>
  <c r="HP3268" i="20"/>
  <c r="HM3268" i="20"/>
  <c r="HJ3268" i="20"/>
  <c r="HL3268" i="20"/>
  <c r="HQ3268" i="20"/>
  <c r="HK3268" i="20"/>
  <c r="HK196" i="20"/>
  <c r="HL196" i="20"/>
  <c r="HP196" i="20"/>
  <c r="HJ196" i="20"/>
  <c r="HQ196" i="20"/>
  <c r="HM196" i="20"/>
  <c r="HQ1459" i="20"/>
  <c r="HM1459" i="20"/>
  <c r="HL1459" i="20"/>
  <c r="HK1459" i="20"/>
  <c r="HJ1459" i="20"/>
  <c r="HP1459" i="20"/>
  <c r="HP105" i="20"/>
  <c r="HQ105" i="20"/>
  <c r="HJ105" i="20"/>
  <c r="HL105" i="20"/>
  <c r="HM105" i="20"/>
  <c r="HK105" i="20"/>
  <c r="HP2259" i="20"/>
  <c r="HQ2259" i="20"/>
  <c r="HJ2259" i="20"/>
  <c r="HL2259" i="20"/>
  <c r="HK2259" i="20"/>
  <c r="HM2259" i="20"/>
  <c r="HL2717" i="20"/>
  <c r="HJ2717" i="20"/>
  <c r="HM2717" i="20"/>
  <c r="HQ2717" i="20"/>
  <c r="HP2717" i="20"/>
  <c r="HK2717" i="20"/>
  <c r="HK204" i="20"/>
  <c r="HP204" i="20"/>
  <c r="HM204" i="20"/>
  <c r="HL204" i="20"/>
  <c r="HJ204" i="20"/>
  <c r="HQ204" i="20"/>
  <c r="HM2141" i="20"/>
  <c r="HK2141" i="20"/>
  <c r="HP2141" i="20"/>
  <c r="HQ2141" i="20"/>
  <c r="HL2141" i="20"/>
  <c r="HJ2141" i="20"/>
  <c r="HM1483" i="20"/>
  <c r="HP1483" i="20"/>
  <c r="HJ1483" i="20"/>
  <c r="HK1483" i="20"/>
  <c r="HL1483" i="20"/>
  <c r="HQ1483" i="20"/>
  <c r="HL2360" i="20"/>
  <c r="HK2360" i="20"/>
  <c r="HJ2360" i="20"/>
  <c r="HP2360" i="20"/>
  <c r="HQ2360" i="20"/>
  <c r="HM2360" i="20"/>
  <c r="HL974" i="20"/>
  <c r="HK974" i="20"/>
  <c r="HQ974" i="20"/>
  <c r="HJ974" i="20"/>
  <c r="HM974" i="20"/>
  <c r="HP974" i="20"/>
  <c r="HM1250" i="20"/>
  <c r="HJ1250" i="20"/>
  <c r="HP1250" i="20"/>
  <c r="HQ1250" i="20"/>
  <c r="HL1250" i="20"/>
  <c r="HK1250" i="20"/>
  <c r="HM1726" i="20"/>
  <c r="HL1726" i="20"/>
  <c r="HP1726" i="20"/>
  <c r="HJ1726" i="20"/>
  <c r="HK1726" i="20"/>
  <c r="HQ1726" i="20"/>
  <c r="HQ1439" i="20"/>
  <c r="HK1439" i="20"/>
  <c r="HM1439" i="20"/>
  <c r="HJ1439" i="20"/>
  <c r="HP1439" i="20"/>
  <c r="HL1439" i="20"/>
  <c r="HJ762" i="20"/>
  <c r="HL762" i="20"/>
  <c r="HQ762" i="20"/>
  <c r="HK762" i="20"/>
  <c r="HP762" i="20"/>
  <c r="HM762" i="20"/>
  <c r="HP3896" i="20"/>
  <c r="HK3896" i="20"/>
  <c r="HL3896" i="20"/>
  <c r="HM3896" i="20"/>
  <c r="HQ3896" i="20"/>
  <c r="HJ3896" i="20"/>
  <c r="HQ2808" i="20"/>
  <c r="HP2808" i="20"/>
  <c r="HM2808" i="20"/>
  <c r="HJ2808" i="20"/>
  <c r="HL2808" i="20"/>
  <c r="HK2808" i="20"/>
  <c r="HQ3618" i="20"/>
  <c r="HP3618" i="20"/>
  <c r="HM3618" i="20"/>
  <c r="HJ3618" i="20"/>
  <c r="HL3618" i="20"/>
  <c r="HK3618" i="20"/>
  <c r="HM1183" i="20"/>
  <c r="HK1183" i="20"/>
  <c r="HQ1183" i="20"/>
  <c r="HP1183" i="20"/>
  <c r="HL1183" i="20"/>
  <c r="HJ1183" i="20"/>
  <c r="HM3770" i="20"/>
  <c r="HQ3770" i="20"/>
  <c r="HL3770" i="20"/>
  <c r="HJ3770" i="20"/>
  <c r="HK3770" i="20"/>
  <c r="HP3770" i="20"/>
  <c r="HM3978" i="20"/>
  <c r="HJ3978" i="20"/>
  <c r="HL3978" i="20"/>
  <c r="HK3978" i="20"/>
  <c r="HQ3978" i="20"/>
  <c r="HP3978" i="20"/>
  <c r="HM3680" i="20"/>
  <c r="HJ3680" i="20"/>
  <c r="HL3680" i="20"/>
  <c r="HK3680" i="20"/>
  <c r="HP3680" i="20"/>
  <c r="HQ3680" i="20"/>
  <c r="HM1820" i="20"/>
  <c r="HQ1820" i="20"/>
  <c r="HJ1820" i="20"/>
  <c r="HL1820" i="20"/>
  <c r="HK1820" i="20"/>
  <c r="HP1820" i="20"/>
  <c r="HL534" i="20"/>
  <c r="HJ534" i="20"/>
  <c r="HQ534" i="20"/>
  <c r="HM534" i="20"/>
  <c r="HP534" i="20"/>
  <c r="HK534" i="20"/>
  <c r="HL2934" i="20"/>
  <c r="HJ2934" i="20"/>
  <c r="HM2934" i="20"/>
  <c r="HP2934" i="20"/>
  <c r="HQ2934" i="20"/>
  <c r="HK2934" i="20"/>
  <c r="HM3928" i="20"/>
  <c r="HK3928" i="20"/>
  <c r="HQ3928" i="20"/>
  <c r="HP3928" i="20"/>
  <c r="HJ3928" i="20"/>
  <c r="HL3928" i="20"/>
  <c r="HL2385" i="20"/>
  <c r="HP2385" i="20"/>
  <c r="HJ2385" i="20"/>
  <c r="HK2385" i="20"/>
  <c r="HM2385" i="20"/>
  <c r="HQ2385" i="20"/>
  <c r="HL3557" i="20"/>
  <c r="HQ3557" i="20"/>
  <c r="HK3557" i="20"/>
  <c r="HP3557" i="20"/>
  <c r="HM3557" i="20"/>
  <c r="HJ3557" i="20"/>
  <c r="HK2770" i="20"/>
  <c r="HJ2770" i="20"/>
  <c r="HP2770" i="20"/>
  <c r="HQ2770" i="20"/>
  <c r="HL2770" i="20"/>
  <c r="HM2770" i="20"/>
  <c r="HL1501" i="20"/>
  <c r="HK1501" i="20"/>
  <c r="HP1501" i="20"/>
  <c r="HJ1501" i="20"/>
  <c r="HQ1501" i="20"/>
  <c r="HM1501" i="20"/>
  <c r="HK2529" i="20"/>
  <c r="HM2529" i="20"/>
  <c r="HL2529" i="20"/>
  <c r="HQ2529" i="20"/>
  <c r="HJ2529" i="20"/>
  <c r="HP2529" i="20"/>
  <c r="HM3786" i="20"/>
  <c r="HK3786" i="20"/>
  <c r="HJ3786" i="20"/>
  <c r="HP3786" i="20"/>
  <c r="HQ3786" i="20"/>
  <c r="HL3786" i="20"/>
  <c r="HK2751" i="20"/>
  <c r="HM2751" i="20"/>
  <c r="HQ2751" i="20"/>
  <c r="HJ2751" i="20"/>
  <c r="HL2751" i="20"/>
  <c r="HP2751" i="20"/>
  <c r="HL3720" i="20"/>
  <c r="HJ3720" i="20"/>
  <c r="HP3720" i="20"/>
  <c r="HQ3720" i="20"/>
  <c r="HK3720" i="20"/>
  <c r="HM3720" i="20"/>
  <c r="HJ3061" i="20"/>
  <c r="HK3061" i="20"/>
  <c r="HM3061" i="20"/>
  <c r="HL3061" i="20"/>
  <c r="HQ3061" i="20"/>
  <c r="HP3061" i="20"/>
  <c r="HM1068" i="20"/>
  <c r="HL1068" i="20"/>
  <c r="HK1068" i="20"/>
  <c r="HJ1068" i="20"/>
  <c r="HQ1068" i="20"/>
  <c r="HP1068" i="20"/>
  <c r="HQ1786" i="20"/>
  <c r="HM1786" i="20"/>
  <c r="HL1786" i="20"/>
  <c r="HK1786" i="20"/>
  <c r="HJ1786" i="20"/>
  <c r="HP1786" i="20"/>
  <c r="HM3090" i="20"/>
  <c r="HQ3090" i="20"/>
  <c r="HL3090" i="20"/>
  <c r="HJ3090" i="20"/>
  <c r="HK3090" i="20"/>
  <c r="HP3090" i="20"/>
  <c r="HK2867" i="20"/>
  <c r="HP2867" i="20"/>
  <c r="HM2867" i="20"/>
  <c r="HJ2867" i="20"/>
  <c r="HQ2867" i="20"/>
  <c r="HL2867" i="20"/>
  <c r="HQ2695" i="20"/>
  <c r="HM2695" i="20"/>
  <c r="HL2695" i="20"/>
  <c r="HP2695" i="20"/>
  <c r="HK2695" i="20"/>
  <c r="HJ2695" i="20"/>
  <c r="HQ3434" i="20"/>
  <c r="HM3434" i="20"/>
  <c r="HK3434" i="20"/>
  <c r="HP3434" i="20"/>
  <c r="HL3434" i="20"/>
  <c r="HJ3434" i="20"/>
  <c r="HJ1318" i="20"/>
  <c r="HQ1318" i="20"/>
  <c r="HL1318" i="20"/>
  <c r="HP1318" i="20"/>
  <c r="HM1318" i="20"/>
  <c r="HK1318" i="20"/>
  <c r="HP2157" i="20"/>
  <c r="HQ2157" i="20"/>
  <c r="HJ2157" i="20"/>
  <c r="HM2157" i="20"/>
  <c r="HL2157" i="20"/>
  <c r="HK2157" i="20"/>
  <c r="HQ3028" i="20"/>
  <c r="HK3028" i="20"/>
  <c r="HM3028" i="20"/>
  <c r="HL3028" i="20"/>
  <c r="HJ3028" i="20"/>
  <c r="HP3028" i="20"/>
  <c r="HJ1849" i="20"/>
  <c r="HQ1849" i="20"/>
  <c r="HM1849" i="20"/>
  <c r="HP1849" i="20"/>
  <c r="HL1849" i="20"/>
  <c r="HK1849" i="20"/>
  <c r="HQ3855" i="20"/>
  <c r="HJ3855" i="20"/>
  <c r="HK3855" i="20"/>
  <c r="HP3855" i="20"/>
  <c r="HM3855" i="20"/>
  <c r="HL3855" i="20"/>
  <c r="HP1760" i="20"/>
  <c r="HM1760" i="20"/>
  <c r="HJ1760" i="20"/>
  <c r="HK1760" i="20"/>
  <c r="HQ1760" i="20"/>
  <c r="HL1760" i="20"/>
  <c r="HJ2983" i="20"/>
  <c r="HM2983" i="20"/>
  <c r="HP2983" i="20"/>
  <c r="HK2983" i="20"/>
  <c r="HL2983" i="20"/>
  <c r="HQ2983" i="20"/>
  <c r="HP59" i="20"/>
  <c r="HJ59" i="20"/>
  <c r="HL59" i="20"/>
  <c r="HM59" i="20"/>
  <c r="HK59" i="20"/>
  <c r="HQ59" i="20"/>
  <c r="HL519" i="20"/>
  <c r="HM519" i="20"/>
  <c r="HQ519" i="20"/>
  <c r="HK519" i="20"/>
  <c r="HJ519" i="20"/>
  <c r="HP519" i="20"/>
  <c r="HP880" i="20"/>
  <c r="HL880" i="20"/>
  <c r="HK880" i="20"/>
  <c r="HJ880" i="20"/>
  <c r="HQ880" i="20"/>
  <c r="HM880" i="20"/>
  <c r="HL805" i="20"/>
  <c r="HK805" i="20"/>
  <c r="HP805" i="20"/>
  <c r="HQ805" i="20"/>
  <c r="HM805" i="20"/>
  <c r="HJ805" i="20"/>
  <c r="HP3691" i="20"/>
  <c r="HK3691" i="20"/>
  <c r="HM3691" i="20"/>
  <c r="HL3691" i="20"/>
  <c r="HJ3691" i="20"/>
  <c r="HQ3691" i="20"/>
  <c r="HK356" i="20"/>
  <c r="HL356" i="20"/>
  <c r="HJ356" i="20"/>
  <c r="HP356" i="20"/>
  <c r="HQ356" i="20"/>
  <c r="HM356" i="20"/>
  <c r="HK2658" i="20"/>
  <c r="HM2658" i="20"/>
  <c r="HL2658" i="20"/>
  <c r="HJ2658" i="20"/>
  <c r="HP2658" i="20"/>
  <c r="HQ2658" i="20"/>
  <c r="HM3207" i="20"/>
  <c r="HP3207" i="20"/>
  <c r="HJ3207" i="20"/>
  <c r="HK3207" i="20"/>
  <c r="HQ3207" i="20"/>
  <c r="HL3207" i="20"/>
  <c r="HL285" i="20"/>
  <c r="HP285" i="20"/>
  <c r="HJ285" i="20"/>
  <c r="HK285" i="20"/>
  <c r="HQ285" i="20"/>
  <c r="HM285" i="20"/>
  <c r="HQ2823" i="20"/>
  <c r="HK2823" i="20"/>
  <c r="HM2823" i="20"/>
  <c r="HL2823" i="20"/>
  <c r="HJ2823" i="20"/>
  <c r="HP2823" i="20"/>
  <c r="HL1999" i="20"/>
  <c r="HJ1999" i="20"/>
  <c r="HP1999" i="20"/>
  <c r="HM1999" i="20"/>
  <c r="HQ1999" i="20"/>
  <c r="HK1999" i="20"/>
  <c r="HP2590" i="20"/>
  <c r="HJ2590" i="20"/>
  <c r="HM2590" i="20"/>
  <c r="HK2590" i="20"/>
  <c r="HQ2590" i="20"/>
  <c r="HL2590" i="20"/>
  <c r="HK677" i="20"/>
  <c r="HQ677" i="20"/>
  <c r="HJ677" i="20"/>
  <c r="HM677" i="20"/>
  <c r="HL677" i="20"/>
  <c r="HP677" i="20"/>
  <c r="HK2375" i="20"/>
  <c r="HP2375" i="20"/>
  <c r="HQ2375" i="20"/>
  <c r="HM2375" i="20"/>
  <c r="HJ2375" i="20"/>
  <c r="HL2375" i="20"/>
  <c r="HL2789" i="20"/>
  <c r="HK2789" i="20"/>
  <c r="HJ2789" i="20"/>
  <c r="HP2789" i="20"/>
  <c r="HM2789" i="20"/>
  <c r="HQ2789" i="20"/>
  <c r="HK488" i="20"/>
  <c r="HQ488" i="20"/>
  <c r="HJ488" i="20"/>
  <c r="HM488" i="20"/>
  <c r="HP488" i="20"/>
  <c r="HL488" i="20"/>
  <c r="HM1233" i="20"/>
  <c r="HL1233" i="20"/>
  <c r="HK1233" i="20"/>
  <c r="HQ1233" i="20"/>
  <c r="HP1233" i="20"/>
  <c r="HJ1233" i="20"/>
  <c r="HL3484" i="20"/>
  <c r="HK3484" i="20"/>
  <c r="HP3484" i="20"/>
  <c r="HQ3484" i="20"/>
  <c r="HM3484" i="20"/>
  <c r="HJ3484" i="20"/>
  <c r="HL1844" i="20"/>
  <c r="HP1844" i="20"/>
  <c r="HM1844" i="20"/>
  <c r="HQ1844" i="20"/>
  <c r="HJ1844" i="20"/>
  <c r="HK1844" i="20"/>
  <c r="HJ3785" i="20"/>
  <c r="HK3785" i="20"/>
  <c r="HP3785" i="20"/>
  <c r="HQ3785" i="20"/>
  <c r="HM3785" i="20"/>
  <c r="HL3785" i="20"/>
  <c r="HK1323" i="20"/>
  <c r="HM1323" i="20"/>
  <c r="HL1323" i="20"/>
  <c r="HJ1323" i="20"/>
  <c r="HQ1323" i="20"/>
  <c r="HP1323" i="20"/>
  <c r="HJ2733" i="20"/>
  <c r="HQ2733" i="20"/>
  <c r="HK2733" i="20"/>
  <c r="HM2733" i="20"/>
  <c r="HL2733" i="20"/>
  <c r="HP2733" i="20"/>
  <c r="HQ213" i="20"/>
  <c r="HJ213" i="20"/>
  <c r="HK213" i="20"/>
  <c r="HM213" i="20"/>
  <c r="HL213" i="20"/>
  <c r="HP213" i="20"/>
  <c r="HL1419" i="20"/>
  <c r="HM1419" i="20"/>
  <c r="HJ1419" i="20"/>
  <c r="HP1419" i="20"/>
  <c r="HK1419" i="20"/>
  <c r="HQ1419" i="20"/>
  <c r="HQ1" i="20"/>
  <c r="HP1" i="20"/>
  <c r="HL1" i="20"/>
  <c r="HJ1" i="20"/>
  <c r="HM1" i="20"/>
  <c r="HK1" i="20"/>
  <c r="HQ1475" i="20"/>
  <c r="HJ1475" i="20"/>
  <c r="HP1475" i="20"/>
  <c r="HM1475" i="20"/>
  <c r="HL1475" i="20"/>
  <c r="HK1475" i="20"/>
  <c r="HQ2779" i="20"/>
  <c r="HL2779" i="20"/>
  <c r="HJ2779" i="20"/>
  <c r="HK2779" i="20"/>
  <c r="HM2779" i="20"/>
  <c r="HP2779" i="20"/>
  <c r="HP2351" i="20"/>
  <c r="HL2351" i="20"/>
  <c r="HK2351" i="20"/>
  <c r="HM2351" i="20"/>
  <c r="HJ2351" i="20"/>
  <c r="HQ2351" i="20"/>
  <c r="HQ3086" i="20"/>
  <c r="HJ3086" i="20"/>
  <c r="HL3086" i="20"/>
  <c r="HP3086" i="20"/>
  <c r="HK3086" i="20"/>
  <c r="HM3086" i="20"/>
  <c r="HK1729" i="20"/>
  <c r="HJ1729" i="20"/>
  <c r="HM1729" i="20"/>
  <c r="HL1729" i="20"/>
  <c r="HQ1729" i="20"/>
  <c r="HP1729" i="20"/>
  <c r="HQ1952" i="20"/>
  <c r="HJ1952" i="20"/>
  <c r="HL1952" i="20"/>
  <c r="HK1952" i="20"/>
  <c r="HM1952" i="20"/>
  <c r="HP1952" i="20"/>
  <c r="HM1988" i="20"/>
  <c r="HL1988" i="20"/>
  <c r="HQ1988" i="20"/>
  <c r="HJ1988" i="20"/>
  <c r="HK1988" i="20"/>
  <c r="HP1988" i="20"/>
  <c r="HQ2778" i="20"/>
  <c r="HJ2778" i="20"/>
  <c r="HM2778" i="20"/>
  <c r="HK2778" i="20"/>
  <c r="HL2778" i="20"/>
  <c r="HP2778" i="20"/>
  <c r="HJ2107" i="20"/>
  <c r="HK2107" i="20"/>
  <c r="HL2107" i="20"/>
  <c r="HM2107" i="20"/>
  <c r="HQ2107" i="20"/>
  <c r="HP2107" i="20"/>
  <c r="HQ3236" i="20"/>
  <c r="HJ3236" i="20"/>
  <c r="HP3236" i="20"/>
  <c r="HM3236" i="20"/>
  <c r="HK3236" i="20"/>
  <c r="HL3236" i="20"/>
  <c r="HM1907" i="20"/>
  <c r="HQ1907" i="20"/>
  <c r="HK1907" i="20"/>
  <c r="HL1907" i="20"/>
  <c r="HJ1907" i="20"/>
  <c r="HP1907" i="20"/>
  <c r="HQ3998" i="20"/>
  <c r="HM3998" i="20"/>
  <c r="HP3998" i="20"/>
  <c r="HJ3998" i="20"/>
  <c r="HK3998" i="20"/>
  <c r="HL3998" i="20"/>
  <c r="HP1631" i="20"/>
  <c r="HQ1631" i="20"/>
  <c r="HK1631" i="20"/>
  <c r="HM1631" i="20"/>
  <c r="HJ1631" i="20"/>
  <c r="HL1631" i="20"/>
  <c r="HQ771" i="20"/>
  <c r="HM771" i="20"/>
  <c r="HJ771" i="20"/>
  <c r="HK771" i="20"/>
  <c r="HP771" i="20"/>
  <c r="HL771" i="20"/>
  <c r="HP36" i="20"/>
  <c r="HK36" i="20"/>
  <c r="HQ36" i="20"/>
  <c r="HL36" i="20"/>
  <c r="HM36" i="20"/>
  <c r="HJ36" i="20"/>
  <c r="HL1838" i="20"/>
  <c r="HQ1838" i="20"/>
  <c r="HK1838" i="20"/>
  <c r="HJ1838" i="20"/>
  <c r="HM1838" i="20"/>
  <c r="HP1838" i="20"/>
  <c r="HQ1991" i="20"/>
  <c r="HL1991" i="20"/>
  <c r="HM1991" i="20"/>
  <c r="HP1991" i="20"/>
  <c r="HK1991" i="20"/>
  <c r="HJ1991" i="20"/>
  <c r="HP2473" i="20"/>
  <c r="HM2473" i="20"/>
  <c r="HL2473" i="20"/>
  <c r="HQ2473" i="20"/>
  <c r="HJ2473" i="20"/>
  <c r="HK2473" i="20"/>
  <c r="HQ1758" i="20"/>
  <c r="HK1758" i="20"/>
  <c r="HM1758" i="20"/>
  <c r="HJ1758" i="20"/>
  <c r="HP1758" i="20"/>
  <c r="HL1758" i="20"/>
  <c r="HK3797" i="20"/>
  <c r="HJ3797" i="20"/>
  <c r="HL3797" i="20"/>
  <c r="HP3797" i="20"/>
  <c r="HQ3797" i="20"/>
  <c r="HM3797" i="20"/>
  <c r="HM3307" i="20"/>
  <c r="HJ3307" i="20"/>
  <c r="HK3307" i="20"/>
  <c r="HP3307" i="20"/>
  <c r="HQ3307" i="20"/>
  <c r="HL3307" i="20"/>
  <c r="HQ3918" i="20"/>
  <c r="HK3918" i="20"/>
  <c r="HP3918" i="20"/>
  <c r="HJ3918" i="20"/>
  <c r="HL3918" i="20"/>
  <c r="HM3918" i="20"/>
  <c r="HM873" i="20"/>
  <c r="HQ873" i="20"/>
  <c r="HK873" i="20"/>
  <c r="HJ873" i="20"/>
  <c r="HP873" i="20"/>
  <c r="HL873" i="20"/>
  <c r="HL1351" i="20"/>
  <c r="HM1351" i="20"/>
  <c r="HP1351" i="20"/>
  <c r="HQ1351" i="20"/>
  <c r="HK1351" i="20"/>
  <c r="HJ1351" i="20"/>
  <c r="HJ2874" i="20"/>
  <c r="HM2874" i="20"/>
  <c r="HL2874" i="20"/>
  <c r="HK2874" i="20"/>
  <c r="HQ2874" i="20"/>
  <c r="HP2874" i="20"/>
  <c r="HQ3585" i="20"/>
  <c r="HM3585" i="20"/>
  <c r="HP3585" i="20"/>
  <c r="HJ3585" i="20"/>
  <c r="HK3585" i="20"/>
  <c r="HL3585" i="20"/>
  <c r="HP1799" i="20"/>
  <c r="HQ1799" i="20"/>
  <c r="HJ1799" i="20"/>
  <c r="HL1799" i="20"/>
  <c r="HM1799" i="20"/>
  <c r="HK1799" i="20"/>
  <c r="HK1162" i="20"/>
  <c r="HL1162" i="20"/>
  <c r="HM1162" i="20"/>
  <c r="HJ1162" i="20"/>
  <c r="HQ1162" i="20"/>
  <c r="HP1162" i="20"/>
  <c r="HP2318" i="20"/>
  <c r="HL2318" i="20"/>
  <c r="HJ2318" i="20"/>
  <c r="HK2318" i="20"/>
  <c r="HM2318" i="20"/>
  <c r="HQ2318" i="20"/>
  <c r="HP3924" i="20"/>
  <c r="HJ3924" i="20"/>
  <c r="HQ3924" i="20"/>
  <c r="HL3924" i="20"/>
  <c r="HK3924" i="20"/>
  <c r="HM3924" i="20"/>
  <c r="HQ2482" i="20"/>
  <c r="HM2482" i="20"/>
  <c r="HL2482" i="20"/>
  <c r="HJ2482" i="20"/>
  <c r="HK2482" i="20"/>
  <c r="HP2482" i="20"/>
  <c r="HQ3259" i="20"/>
  <c r="HK3259" i="20"/>
  <c r="HM3259" i="20"/>
  <c r="HL3259" i="20"/>
  <c r="HP3259" i="20"/>
  <c r="HJ3259" i="20"/>
  <c r="HQ2483" i="20"/>
  <c r="HP2483" i="20"/>
  <c r="HL2483" i="20"/>
  <c r="HJ2483" i="20"/>
  <c r="HM2483" i="20"/>
  <c r="HK2483" i="20"/>
  <c r="HM3879" i="20"/>
  <c r="HJ3879" i="20"/>
  <c r="HQ3879" i="20"/>
  <c r="HP3879" i="20"/>
  <c r="HL3879" i="20"/>
  <c r="HK3879" i="20"/>
  <c r="HP2353" i="20"/>
  <c r="HJ2353" i="20"/>
  <c r="HK2353" i="20"/>
  <c r="HM2353" i="20"/>
  <c r="HQ2353" i="20"/>
  <c r="HL2353" i="20"/>
  <c r="HK2244" i="20"/>
  <c r="HJ2244" i="20"/>
  <c r="HQ2244" i="20"/>
  <c r="HP2244" i="20"/>
  <c r="HM2244" i="20"/>
  <c r="HL2244" i="20"/>
  <c r="HP149" i="20"/>
  <c r="HQ149" i="20"/>
  <c r="HM149" i="20"/>
  <c r="HJ149" i="20"/>
  <c r="HK149" i="20"/>
  <c r="HL149" i="20"/>
  <c r="HP2698" i="20"/>
  <c r="HL2698" i="20"/>
  <c r="HQ2698" i="20"/>
  <c r="HM2698" i="20"/>
  <c r="HJ2698" i="20"/>
  <c r="HK2698" i="20"/>
  <c r="HQ1874" i="20"/>
  <c r="HP1874" i="20"/>
  <c r="HK1874" i="20"/>
  <c r="HM1874" i="20"/>
  <c r="HJ1874" i="20"/>
  <c r="HL1874" i="20"/>
  <c r="HM3184" i="20"/>
  <c r="HP3184" i="20"/>
  <c r="HJ3184" i="20"/>
  <c r="HQ3184" i="20"/>
  <c r="HK3184" i="20"/>
  <c r="HL3184" i="20"/>
  <c r="HL886" i="20"/>
  <c r="HP886" i="20"/>
  <c r="HQ886" i="20"/>
  <c r="HJ886" i="20"/>
  <c r="HK886" i="20"/>
  <c r="HM886" i="20"/>
  <c r="HJ3761" i="20"/>
  <c r="HK3761" i="20"/>
  <c r="HM3761" i="20"/>
  <c r="HP3761" i="20"/>
  <c r="HQ3761" i="20"/>
  <c r="HL3761" i="20"/>
  <c r="HJ2676" i="20"/>
  <c r="HK2676" i="20"/>
  <c r="HM2676" i="20"/>
  <c r="HL2676" i="20"/>
  <c r="HQ2676" i="20"/>
  <c r="HP2676" i="20"/>
  <c r="HL1140" i="20"/>
  <c r="HJ1140" i="20"/>
  <c r="HP1140" i="20"/>
  <c r="HQ1140" i="20"/>
  <c r="HM1140" i="20"/>
  <c r="HK1140" i="20"/>
  <c r="HP2857" i="20"/>
  <c r="HJ2857" i="20"/>
  <c r="HL2857" i="20"/>
  <c r="HM2857" i="20"/>
  <c r="HK2857" i="20"/>
  <c r="HQ2857" i="20"/>
  <c r="HL2657" i="20"/>
  <c r="HJ2657" i="20"/>
  <c r="HM2657" i="20"/>
  <c r="HP2657" i="20"/>
  <c r="HQ2657" i="20"/>
  <c r="HK2657" i="20"/>
  <c r="HL2888" i="20"/>
  <c r="HJ2888" i="20"/>
  <c r="HM2888" i="20"/>
  <c r="HP2888" i="20"/>
  <c r="HQ2888" i="20"/>
  <c r="HK2888" i="20"/>
  <c r="HK1762" i="20"/>
  <c r="HP1762" i="20"/>
  <c r="HL1762" i="20"/>
  <c r="HQ1762" i="20"/>
  <c r="HJ1762" i="20"/>
  <c r="HM1762" i="20"/>
  <c r="HQ3242" i="20"/>
  <c r="HM3242" i="20"/>
  <c r="HP3242" i="20"/>
  <c r="HJ3242" i="20"/>
  <c r="HK3242" i="20"/>
  <c r="HL3242" i="20"/>
  <c r="HK159" i="20"/>
  <c r="HQ159" i="20"/>
  <c r="HL159" i="20"/>
  <c r="HP159" i="20"/>
  <c r="HJ159" i="20"/>
  <c r="HM159" i="20"/>
  <c r="HL3345" i="20"/>
  <c r="HQ3345" i="20"/>
  <c r="HK3345" i="20"/>
  <c r="HJ3345" i="20"/>
  <c r="HM3345" i="20"/>
  <c r="HP3345" i="20"/>
  <c r="HL3504" i="20"/>
  <c r="HQ3504" i="20"/>
  <c r="HP3504" i="20"/>
  <c r="HM3504" i="20"/>
  <c r="HK3504" i="20"/>
  <c r="HJ3504" i="20"/>
  <c r="HM3311" i="20"/>
  <c r="HK3311" i="20"/>
  <c r="HP3311" i="20"/>
  <c r="HQ3311" i="20"/>
  <c r="HJ3311" i="20"/>
  <c r="HL3311" i="20"/>
  <c r="HJ442" i="20"/>
  <c r="HL442" i="20"/>
  <c r="HM442" i="20"/>
  <c r="HP442" i="20"/>
  <c r="HK442" i="20"/>
  <c r="HQ442" i="20"/>
  <c r="HP1400" i="20"/>
  <c r="HL1400" i="20"/>
  <c r="HJ1400" i="20"/>
  <c r="HM1400" i="20"/>
  <c r="HQ1400" i="20"/>
  <c r="HK1400" i="20"/>
  <c r="HP3775" i="20"/>
  <c r="HL3775" i="20"/>
  <c r="HK3775" i="20"/>
  <c r="HQ3775" i="20"/>
  <c r="HJ3775" i="20"/>
  <c r="HM3775" i="20"/>
  <c r="HJ1275" i="20"/>
  <c r="HP1275" i="20"/>
  <c r="HQ1275" i="20"/>
  <c r="HL1275" i="20"/>
  <c r="HK1275" i="20"/>
  <c r="HM1275" i="20"/>
  <c r="HJ170" i="20"/>
  <c r="HQ170" i="20"/>
  <c r="HL170" i="20"/>
  <c r="HP170" i="20"/>
  <c r="HM170" i="20"/>
  <c r="HK170" i="20"/>
  <c r="HQ1082" i="20"/>
  <c r="HP1082" i="20"/>
  <c r="HL1082" i="20"/>
  <c r="HM1082" i="20"/>
  <c r="HJ1082" i="20"/>
  <c r="HK1082" i="20"/>
  <c r="HP3169" i="20"/>
  <c r="HK3169" i="20"/>
  <c r="HM3169" i="20"/>
  <c r="HL3169" i="20"/>
  <c r="HQ3169" i="20"/>
  <c r="HJ3169" i="20"/>
  <c r="HL3058" i="20"/>
  <c r="HM3058" i="20"/>
  <c r="HK3058" i="20"/>
  <c r="HQ3058" i="20"/>
  <c r="HJ3058" i="20"/>
  <c r="HP3058" i="20"/>
  <c r="HL251" i="20"/>
  <c r="HJ251" i="20"/>
  <c r="HP251" i="20"/>
  <c r="HK251" i="20"/>
  <c r="HM251" i="20"/>
  <c r="HQ251" i="20"/>
  <c r="HK3639" i="20"/>
  <c r="HM3639" i="20"/>
  <c r="HL3639" i="20"/>
  <c r="HJ3639" i="20"/>
  <c r="HQ3639" i="20"/>
  <c r="HP3639" i="20"/>
  <c r="HK535" i="20"/>
  <c r="HL535" i="20"/>
  <c r="HQ535" i="20"/>
  <c r="HM535" i="20"/>
  <c r="HJ535" i="20"/>
  <c r="HP535" i="20"/>
  <c r="HL2469" i="20"/>
  <c r="HJ2469" i="20"/>
  <c r="HK2469" i="20"/>
  <c r="HP2469" i="20"/>
  <c r="HM2469" i="20"/>
  <c r="HQ2469" i="20"/>
  <c r="HQ1964" i="20"/>
  <c r="HK1964" i="20"/>
  <c r="HL1964" i="20"/>
  <c r="HM1964" i="20"/>
  <c r="HJ1964" i="20"/>
  <c r="HP1964" i="20"/>
  <c r="HP2729" i="20"/>
  <c r="HK2729" i="20"/>
  <c r="HL2729" i="20"/>
  <c r="HJ2729" i="20"/>
  <c r="HQ2729" i="20"/>
  <c r="HM2729" i="20"/>
  <c r="HL1666" i="20"/>
  <c r="HP1666" i="20"/>
  <c r="HM1666" i="20"/>
  <c r="HK1666" i="20"/>
  <c r="HJ1666" i="20"/>
  <c r="HQ1666" i="20"/>
  <c r="HP1607" i="20"/>
  <c r="HL1607" i="20"/>
  <c r="HM1607" i="20"/>
  <c r="HQ1607" i="20"/>
  <c r="HJ1607" i="20"/>
  <c r="HK1607" i="20"/>
  <c r="HK1297" i="20"/>
  <c r="HJ1297" i="20"/>
  <c r="HM1297" i="20"/>
  <c r="HQ1297" i="20"/>
  <c r="HP1297" i="20"/>
  <c r="HL1297" i="20"/>
  <c r="HK3101" i="20"/>
  <c r="HM3101" i="20"/>
  <c r="HL3101" i="20"/>
  <c r="HP3101" i="20"/>
  <c r="HQ3101" i="20"/>
  <c r="HJ3101" i="20"/>
  <c r="HK3466" i="20"/>
  <c r="HQ3466" i="20"/>
  <c r="HP3466" i="20"/>
  <c r="HL3466" i="20"/>
  <c r="HM3466" i="20"/>
  <c r="HJ3466" i="20"/>
  <c r="HM380" i="20"/>
  <c r="HK380" i="20"/>
  <c r="HL380" i="20"/>
  <c r="HP380" i="20"/>
  <c r="HJ380" i="20"/>
  <c r="HQ380" i="20"/>
  <c r="HK2155" i="20"/>
  <c r="HP2155" i="20"/>
  <c r="HM2155" i="20"/>
  <c r="HL2155" i="20"/>
  <c r="HJ2155" i="20"/>
  <c r="HQ2155" i="20"/>
  <c r="HJ1904" i="20"/>
  <c r="HQ1904" i="20"/>
  <c r="HK1904" i="20"/>
  <c r="HM1904" i="20"/>
  <c r="HL1904" i="20"/>
  <c r="HP1904" i="20"/>
  <c r="HQ787" i="20"/>
  <c r="HK787" i="20"/>
  <c r="HL787" i="20"/>
  <c r="HJ787" i="20"/>
  <c r="HP787" i="20"/>
  <c r="HM787" i="20"/>
  <c r="HQ3911" i="20"/>
  <c r="HM3911" i="20"/>
  <c r="HP3911" i="20"/>
  <c r="HL3911" i="20"/>
  <c r="HK3911" i="20"/>
  <c r="HJ3911" i="20"/>
  <c r="HM1378" i="20"/>
  <c r="HL1378" i="20"/>
  <c r="HK1378" i="20"/>
  <c r="HJ1378" i="20"/>
  <c r="HP1378" i="20"/>
  <c r="HQ1378" i="20"/>
  <c r="HJ422" i="20"/>
  <c r="HK422" i="20"/>
  <c r="HL422" i="20"/>
  <c r="HP422" i="20"/>
  <c r="HQ422" i="20"/>
  <c r="HM422" i="20"/>
  <c r="HQ1159" i="20"/>
  <c r="HL1159" i="20"/>
  <c r="HP1159" i="20"/>
  <c r="HM1159" i="20"/>
  <c r="HJ1159" i="20"/>
  <c r="HK1159" i="20"/>
  <c r="HP3142" i="20"/>
  <c r="HM3142" i="20"/>
  <c r="HL3142" i="20"/>
  <c r="HJ3142" i="20"/>
  <c r="HQ3142" i="20"/>
  <c r="HK3142" i="20"/>
  <c r="HK2436" i="20"/>
  <c r="HL2436" i="20"/>
  <c r="HJ2436" i="20"/>
  <c r="HP2436" i="20"/>
  <c r="HM2436" i="20"/>
  <c r="HQ2436" i="20"/>
  <c r="HM2359" i="20"/>
  <c r="HJ2359" i="20"/>
  <c r="HQ2359" i="20"/>
  <c r="HK2359" i="20"/>
  <c r="HL2359" i="20"/>
  <c r="HP2359" i="20"/>
  <c r="HP280" i="20"/>
  <c r="HJ280" i="20"/>
  <c r="HL280" i="20"/>
  <c r="HQ280" i="20"/>
  <c r="HM280" i="20"/>
  <c r="HK280" i="20"/>
  <c r="HK269" i="20"/>
  <c r="HP269" i="20"/>
  <c r="HQ269" i="20"/>
  <c r="HL269" i="20"/>
  <c r="HJ269" i="20"/>
  <c r="HM269" i="20"/>
  <c r="HJ156" i="20"/>
  <c r="HQ156" i="20"/>
  <c r="HL156" i="20"/>
  <c r="HP156" i="20"/>
  <c r="HK156" i="20"/>
  <c r="HM156" i="20"/>
  <c r="HQ3580" i="20"/>
  <c r="HK3580" i="20"/>
  <c r="HJ3580" i="20"/>
  <c r="HL3580" i="20"/>
  <c r="HM3580" i="20"/>
  <c r="HP3580" i="20"/>
  <c r="HQ1931" i="20"/>
  <c r="HP1931" i="20"/>
  <c r="HL1931" i="20"/>
  <c r="HM1931" i="20"/>
  <c r="HK1931" i="20"/>
  <c r="HJ1931" i="20"/>
  <c r="HP3294" i="20"/>
  <c r="HL3294" i="20"/>
  <c r="HJ3294" i="20"/>
  <c r="HK3294" i="20"/>
  <c r="HQ3294" i="20"/>
  <c r="HM3294" i="20"/>
  <c r="HL3857" i="20"/>
  <c r="HQ3857" i="20"/>
  <c r="HM3857" i="20"/>
  <c r="HP3857" i="20"/>
  <c r="HK3857" i="20"/>
  <c r="HJ3857" i="20"/>
  <c r="HP257" i="20"/>
  <c r="HL257" i="20"/>
  <c r="HM257" i="20"/>
  <c r="HK257" i="20"/>
  <c r="HQ257" i="20"/>
  <c r="HJ257" i="20"/>
  <c r="HL2884" i="20"/>
  <c r="HP2884" i="20"/>
  <c r="HJ2884" i="20"/>
  <c r="HK2884" i="20"/>
  <c r="HQ2884" i="20"/>
  <c r="HM2884" i="20"/>
  <c r="HP1382" i="20"/>
  <c r="HQ1382" i="20"/>
  <c r="HK1382" i="20"/>
  <c r="HM1382" i="20"/>
  <c r="HL1382" i="20"/>
  <c r="HJ1382" i="20"/>
  <c r="HM3996" i="20"/>
  <c r="HP3996" i="20"/>
  <c r="HJ3996" i="20"/>
  <c r="HQ3996" i="20"/>
  <c r="HK3996" i="20"/>
  <c r="HL3996" i="20"/>
  <c r="HM740" i="20"/>
  <c r="HK740" i="20"/>
  <c r="HQ740" i="20"/>
  <c r="HP740" i="20"/>
  <c r="HJ740" i="20"/>
  <c r="HL740" i="20"/>
  <c r="HM1847" i="20"/>
  <c r="HL1847" i="20"/>
  <c r="HK1847" i="20"/>
  <c r="HQ1847" i="20"/>
  <c r="HJ1847" i="20"/>
  <c r="HP1847" i="20"/>
  <c r="HQ3441" i="20"/>
  <c r="HM3441" i="20"/>
  <c r="HK3441" i="20"/>
  <c r="HP3441" i="20"/>
  <c r="HJ3441" i="20"/>
  <c r="HL3441" i="20"/>
  <c r="HQ1912" i="20"/>
  <c r="HL1912" i="20"/>
  <c r="HP1912" i="20"/>
  <c r="HJ1912" i="20"/>
  <c r="HK1912" i="20"/>
  <c r="HM1912" i="20"/>
  <c r="HP2442" i="20"/>
  <c r="HL2442" i="20"/>
  <c r="HM2442" i="20"/>
  <c r="HK2442" i="20"/>
  <c r="HJ2442" i="20"/>
  <c r="HQ2442" i="20"/>
  <c r="HL3203" i="20"/>
  <c r="HQ3203" i="20"/>
  <c r="HJ3203" i="20"/>
  <c r="HP3203" i="20"/>
  <c r="HK3203" i="20"/>
  <c r="HM3203" i="20"/>
  <c r="HP3945" i="20"/>
  <c r="HJ3945" i="20"/>
  <c r="HQ3945" i="20"/>
  <c r="HK3945" i="20"/>
  <c r="HM3945" i="20"/>
  <c r="HL3945" i="20"/>
  <c r="HP750" i="20"/>
  <c r="HQ750" i="20"/>
  <c r="HL750" i="20"/>
  <c r="HM750" i="20"/>
  <c r="HK750" i="20"/>
  <c r="HJ750" i="20"/>
  <c r="HQ2302" i="20"/>
  <c r="HK2302" i="20"/>
  <c r="HP2302" i="20"/>
  <c r="HJ2302" i="20"/>
  <c r="HM2302" i="20"/>
  <c r="HL2302" i="20"/>
  <c r="HQ1441" i="20"/>
  <c r="HL1441" i="20"/>
  <c r="HM1441" i="20"/>
  <c r="HP1441" i="20"/>
  <c r="HK1441" i="20"/>
  <c r="HJ1441" i="20"/>
  <c r="HJ3582" i="20"/>
  <c r="HM3582" i="20"/>
  <c r="HK3582" i="20"/>
  <c r="HQ3582" i="20"/>
  <c r="HP3582" i="20"/>
  <c r="HL3582" i="20"/>
  <c r="HL281" i="20"/>
  <c r="HP281" i="20"/>
  <c r="HJ281" i="20"/>
  <c r="HM281" i="20"/>
  <c r="HK281" i="20"/>
  <c r="HQ281" i="20"/>
  <c r="HL3717" i="20"/>
  <c r="HK3717" i="20"/>
  <c r="HM3717" i="20"/>
  <c r="HP3717" i="20"/>
  <c r="HJ3717" i="20"/>
  <c r="HQ3717" i="20"/>
  <c r="HJ778" i="20"/>
  <c r="HQ778" i="20"/>
  <c r="HM778" i="20"/>
  <c r="HK778" i="20"/>
  <c r="HP778" i="20"/>
  <c r="HL778" i="20"/>
  <c r="HL1393" i="20"/>
  <c r="HP1393" i="20"/>
  <c r="HJ1393" i="20"/>
  <c r="HK1393" i="20"/>
  <c r="HM1393" i="20"/>
  <c r="HQ1393" i="20"/>
  <c r="HP2358" i="20"/>
  <c r="HJ2358" i="20"/>
  <c r="HK2358" i="20"/>
  <c r="HQ2358" i="20"/>
  <c r="HM2358" i="20"/>
  <c r="HL2358" i="20"/>
  <c r="HP640" i="20"/>
  <c r="HK640" i="20"/>
  <c r="HM640" i="20"/>
  <c r="HJ640" i="20"/>
  <c r="HL640" i="20"/>
  <c r="HQ640" i="20"/>
  <c r="HM1503" i="20"/>
  <c r="HQ1503" i="20"/>
  <c r="HP1503" i="20"/>
  <c r="HJ1503" i="20"/>
  <c r="HK1503" i="20"/>
  <c r="HL1503" i="20"/>
  <c r="HM1388" i="20"/>
  <c r="HJ1388" i="20"/>
  <c r="HQ1388" i="20"/>
  <c r="HK1388" i="20"/>
  <c r="HL1388" i="20"/>
  <c r="HP1388" i="20"/>
  <c r="HK3509" i="20"/>
  <c r="HQ3509" i="20"/>
  <c r="HL3509" i="20"/>
  <c r="HJ3509" i="20"/>
  <c r="HP3509" i="20"/>
  <c r="HM3509" i="20"/>
  <c r="HQ39" i="20"/>
  <c r="HJ39" i="20"/>
  <c r="HP39" i="20"/>
  <c r="HK39" i="20"/>
  <c r="HM39" i="20"/>
  <c r="HL39" i="20"/>
  <c r="HL1802" i="20"/>
  <c r="HQ1802" i="20"/>
  <c r="HM1802" i="20"/>
  <c r="HP1802" i="20"/>
  <c r="HK1802" i="20"/>
  <c r="HJ1802" i="20"/>
  <c r="HP2410" i="20"/>
  <c r="HQ2410" i="20"/>
  <c r="HJ2410" i="20"/>
  <c r="HL2410" i="20"/>
  <c r="HK2410" i="20"/>
  <c r="HM2410" i="20"/>
  <c r="HL2266" i="20"/>
  <c r="HP2266" i="20"/>
  <c r="HK2266" i="20"/>
  <c r="HM2266" i="20"/>
  <c r="HJ2266" i="20"/>
  <c r="HQ2266" i="20"/>
  <c r="HQ3589" i="20"/>
  <c r="HL3589" i="20"/>
  <c r="HP3589" i="20"/>
  <c r="HJ3589" i="20"/>
  <c r="HK3589" i="20"/>
  <c r="HM3589" i="20"/>
  <c r="HP651" i="20"/>
  <c r="HJ651" i="20"/>
  <c r="HM651" i="20"/>
  <c r="HL651" i="20"/>
  <c r="HQ651" i="20"/>
  <c r="HK651" i="20"/>
  <c r="HP272" i="20"/>
  <c r="HJ272" i="20"/>
  <c r="HM272" i="20"/>
  <c r="HQ272" i="20"/>
  <c r="HL272" i="20"/>
  <c r="HK272" i="20"/>
  <c r="HP1629" i="20"/>
  <c r="HK1629" i="20"/>
  <c r="HL1629" i="20"/>
  <c r="HJ1629" i="20"/>
  <c r="HM1629" i="20"/>
  <c r="HQ1629" i="20"/>
  <c r="HJ3507" i="20"/>
  <c r="HQ3507" i="20"/>
  <c r="HL3507" i="20"/>
  <c r="HP3507" i="20"/>
  <c r="HM3507" i="20"/>
  <c r="HK3507" i="20"/>
  <c r="HM385" i="20"/>
  <c r="HK385" i="20"/>
  <c r="HP385" i="20"/>
  <c r="HJ385" i="20"/>
  <c r="HQ385" i="20"/>
  <c r="HL385" i="20"/>
  <c r="HQ2156" i="20"/>
  <c r="HP2156" i="20"/>
  <c r="HL2156" i="20"/>
  <c r="HJ2156" i="20"/>
  <c r="HM2156" i="20"/>
  <c r="HK2156" i="20"/>
  <c r="HK2417" i="20"/>
  <c r="HJ2417" i="20"/>
  <c r="HL2417" i="20"/>
  <c r="HP2417" i="20"/>
  <c r="HM2417" i="20"/>
  <c r="HQ2417" i="20"/>
  <c r="HQ3982" i="20"/>
  <c r="HP3982" i="20"/>
  <c r="HK3982" i="20"/>
  <c r="HJ3982" i="20"/>
  <c r="HL3982" i="20"/>
  <c r="HM3982" i="20"/>
  <c r="HJ1356" i="20"/>
  <c r="HM1356" i="20"/>
  <c r="HP1356" i="20"/>
  <c r="HL1356" i="20"/>
  <c r="HQ1356" i="20"/>
  <c r="HK1356" i="20"/>
  <c r="HM3562" i="20"/>
  <c r="HL3562" i="20"/>
  <c r="HQ3562" i="20"/>
  <c r="HK3562" i="20"/>
  <c r="HJ3562" i="20"/>
  <c r="HP3562" i="20"/>
  <c r="HJ1938" i="20"/>
  <c r="HM1938" i="20"/>
  <c r="HQ1938" i="20"/>
  <c r="HP1938" i="20"/>
  <c r="HL1938" i="20"/>
  <c r="HK1938" i="20"/>
  <c r="HM2836" i="20"/>
  <c r="HJ2836" i="20"/>
  <c r="HK2836" i="20"/>
  <c r="HL2836" i="20"/>
  <c r="HQ2836" i="20"/>
  <c r="HP2836" i="20"/>
  <c r="HQ2180" i="20"/>
  <c r="HK2180" i="20"/>
  <c r="HM2180" i="20"/>
  <c r="HP2180" i="20"/>
  <c r="HJ2180" i="20"/>
  <c r="HL2180" i="20"/>
  <c r="HK78" i="20"/>
  <c r="HL78" i="20"/>
  <c r="HP78" i="20"/>
  <c r="HQ78" i="20"/>
  <c r="HJ78" i="20"/>
  <c r="HM78" i="20"/>
  <c r="HQ1593" i="20"/>
  <c r="HP1593" i="20"/>
  <c r="HM1593" i="20"/>
  <c r="HK1593" i="20"/>
  <c r="HJ1593" i="20"/>
  <c r="HL1593" i="20"/>
  <c r="HP1012" i="20"/>
  <c r="HL1012" i="20"/>
  <c r="HQ1012" i="20"/>
  <c r="HM1012" i="20"/>
  <c r="HK1012" i="20"/>
  <c r="HJ1012" i="20"/>
  <c r="HJ1677" i="20"/>
  <c r="HL1677" i="20"/>
  <c r="HP1677" i="20"/>
  <c r="HM1677" i="20"/>
  <c r="HQ1677" i="20"/>
  <c r="HK1677" i="20"/>
  <c r="HP1231" i="20"/>
  <c r="HL1231" i="20"/>
  <c r="HK1231" i="20"/>
  <c r="HM1231" i="20"/>
  <c r="HJ1231" i="20"/>
  <c r="HQ1231" i="20"/>
  <c r="HQ3676" i="20"/>
  <c r="HK3676" i="20"/>
  <c r="HL3676" i="20"/>
  <c r="HM3676" i="20"/>
  <c r="HP3676" i="20"/>
  <c r="HJ3676" i="20"/>
  <c r="HK726" i="20"/>
  <c r="HQ726" i="20"/>
  <c r="HL726" i="20"/>
  <c r="HJ726" i="20"/>
  <c r="HP726" i="20"/>
  <c r="HM726" i="20"/>
  <c r="HQ3006" i="20"/>
  <c r="HK3006" i="20"/>
  <c r="HM3006" i="20"/>
  <c r="HJ3006" i="20"/>
  <c r="HP3006" i="20"/>
  <c r="HL3006" i="20"/>
  <c r="HL723" i="20"/>
  <c r="HP723" i="20"/>
  <c r="HK723" i="20"/>
  <c r="HQ723" i="20"/>
  <c r="HM723" i="20"/>
  <c r="HJ723" i="20"/>
  <c r="HJ1865" i="20"/>
  <c r="HM1865" i="20"/>
  <c r="HK1865" i="20"/>
  <c r="HP1865" i="20"/>
  <c r="HQ1865" i="20"/>
  <c r="HL1865" i="20"/>
  <c r="HM1006" i="20"/>
  <c r="HQ1006" i="20"/>
  <c r="HP1006" i="20"/>
  <c r="HL1006" i="20"/>
  <c r="HK1006" i="20"/>
  <c r="HJ1006" i="20"/>
  <c r="HK2766" i="20"/>
  <c r="HM2766" i="20"/>
  <c r="HJ2766" i="20"/>
  <c r="HL2766" i="20"/>
  <c r="HQ2766" i="20"/>
  <c r="HP2766" i="20"/>
  <c r="HQ1213" i="20"/>
  <c r="HP1213" i="20"/>
  <c r="HK1213" i="20"/>
  <c r="HJ1213" i="20"/>
  <c r="HL1213" i="20"/>
  <c r="HM1213" i="20"/>
  <c r="HR2" i="18"/>
  <c r="HA171" i="18" l="1"/>
  <c r="HA137" i="18" l="1"/>
  <c r="HC137" i="18" l="1"/>
  <c r="HA172" i="18" l="1"/>
  <c r="HA173" i="18" s="1"/>
  <c r="HR3" i="18" l="1"/>
  <c r="HR4" i="18" s="1"/>
  <c r="HR5" i="18" l="1"/>
  <c r="HR171" i="18"/>
  <c r="HC171" i="18" l="1"/>
  <c r="HA103" i="18" l="1"/>
  <c r="HA104" i="18" s="1"/>
  <c r="HA204" i="18"/>
  <c r="HA39" i="18" l="1"/>
  <c r="HA40" i="18" s="1"/>
  <c r="HA41" i="18" l="1"/>
  <c r="HA42" i="18" l="1"/>
  <c r="HR172" i="18"/>
  <c r="HR173" i="18" s="1"/>
  <c r="HA69" i="18"/>
  <c r="HA205" i="18"/>
  <c r="HA206" i="18" s="1"/>
  <c r="HR174" i="18" l="1"/>
  <c r="HR175" i="18" s="1"/>
  <c r="HR176" i="18" s="1"/>
  <c r="HR177" i="18" s="1"/>
  <c r="HR178" i="18" s="1"/>
  <c r="HA43" i="18"/>
  <c r="HA44" i="18" l="1"/>
  <c r="HA45" i="18" s="1"/>
  <c r="HA46" i="18" l="1"/>
  <c r="HA47" i="18" s="1"/>
  <c r="HA138" i="18"/>
  <c r="HA139" i="18" s="1"/>
  <c r="HA48" i="18" l="1"/>
  <c r="HA140" i="18"/>
  <c r="HA105" i="18"/>
  <c r="HA106" i="18" s="1"/>
  <c r="HA107" i="18" l="1"/>
  <c r="HA141" i="18"/>
  <c r="HA49" i="18"/>
  <c r="HR179" i="18"/>
  <c r="HR180" i="18" s="1"/>
  <c r="HR181" i="18" s="1"/>
  <c r="HA50" i="18" l="1"/>
  <c r="HA142" i="18"/>
  <c r="HA108" i="18"/>
  <c r="HR6" i="18"/>
  <c r="HR7" i="18" s="1"/>
  <c r="HA109" i="18" l="1"/>
  <c r="HA143" i="18"/>
  <c r="HA51" i="18"/>
  <c r="HR69" i="18"/>
  <c r="HR70" i="18" s="1"/>
  <c r="HR71" i="18" s="1"/>
  <c r="HR72" i="18" s="1"/>
  <c r="HA110" i="18" l="1"/>
  <c r="HA52" i="18"/>
  <c r="HA144" i="18"/>
  <c r="HC69" i="18"/>
  <c r="HA145" i="18" l="1"/>
  <c r="HA53" i="18"/>
  <c r="HA111" i="18"/>
  <c r="HR182" i="18"/>
  <c r="HR183" i="18" s="1"/>
  <c r="HR73" i="18"/>
  <c r="HR8" i="18"/>
  <c r="HR9" i="18" s="1"/>
  <c r="HR10" i="18" s="1"/>
  <c r="HR11" i="18" s="1"/>
  <c r="HR12" i="18" s="1"/>
  <c r="HR13" i="18" s="1"/>
  <c r="HR14" i="18" s="1"/>
  <c r="HR15" i="18" s="1"/>
  <c r="HA54" i="18" l="1"/>
  <c r="HA112" i="18"/>
  <c r="HR74" i="18"/>
  <c r="HR75" i="18" s="1"/>
  <c r="HR76" i="18" s="1"/>
  <c r="HR77" i="18" s="1"/>
  <c r="HR78" i="18" s="1"/>
  <c r="HA146" i="18"/>
  <c r="HR184" i="18"/>
  <c r="HR16" i="18"/>
  <c r="HR185" i="18" l="1"/>
  <c r="HR186" i="18" s="1"/>
  <c r="HR187" i="18" s="1"/>
  <c r="HR188" i="18" s="1"/>
  <c r="HR189" i="18" s="1"/>
  <c r="HR190" i="18" s="1"/>
  <c r="HR191" i="18" s="1"/>
  <c r="HR192" i="18" s="1"/>
  <c r="HR193" i="18" s="1"/>
  <c r="HR194" i="18" s="1"/>
  <c r="HR195" i="18" s="1"/>
  <c r="HR196" i="18" s="1"/>
  <c r="HR197" i="18" s="1"/>
  <c r="HR198" i="18" s="1"/>
  <c r="HR199" i="18" s="1"/>
  <c r="HR200" i="18" s="1"/>
  <c r="HR201" i="18" s="1"/>
  <c r="HR202" i="18" s="1"/>
  <c r="HR203" i="18" s="1"/>
  <c r="HR17" i="18"/>
  <c r="HR18" i="18" s="1"/>
  <c r="HR19" i="18" s="1"/>
  <c r="HR20" i="18" s="1"/>
  <c r="HA147" i="18"/>
  <c r="HR79" i="18"/>
  <c r="HR80" i="18" s="1"/>
  <c r="HR81" i="18" s="1"/>
  <c r="HR82" i="18" s="1"/>
  <c r="HR83" i="18" s="1"/>
  <c r="HR84" i="18" s="1"/>
  <c r="HR85" i="18" s="1"/>
  <c r="HR86" i="18" s="1"/>
  <c r="HR87" i="18" s="1"/>
  <c r="HR88" i="18" s="1"/>
  <c r="HR89" i="18" s="1"/>
  <c r="HR90" i="18" s="1"/>
  <c r="HR91" i="18" s="1"/>
  <c r="HA113" i="18"/>
  <c r="HA55" i="18"/>
  <c r="HR92" i="18" l="1"/>
  <c r="HR93" i="18" s="1"/>
  <c r="HR94" i="18" s="1"/>
  <c r="HR95" i="18" s="1"/>
  <c r="HR96" i="18" s="1"/>
  <c r="HR97" i="18" s="1"/>
  <c r="HR98" i="18" s="1"/>
  <c r="HR99" i="18" s="1"/>
  <c r="HR100" i="18" s="1"/>
  <c r="HR101" i="18" s="1"/>
  <c r="HR102" i="18" s="1"/>
  <c r="HA56" i="18"/>
  <c r="HA148" i="18"/>
  <c r="HA114" i="18"/>
  <c r="HA115" i="18" l="1"/>
  <c r="HA149" i="18"/>
  <c r="HA57" i="18"/>
  <c r="HA58" i="18" l="1"/>
  <c r="HA150" i="18"/>
  <c r="HA116" i="18"/>
  <c r="HA151" i="18" l="1"/>
  <c r="HA59" i="18"/>
  <c r="HA152" i="18" l="1"/>
  <c r="HA153" i="18" l="1"/>
  <c r="HA154" i="18" l="1"/>
  <c r="HA155" i="18" l="1"/>
  <c r="HA156" i="18" l="1"/>
  <c r="HA157" i="18" l="1"/>
  <c r="HA158" i="18" l="1"/>
  <c r="HA159" i="18" l="1"/>
  <c r="HA160" i="18" l="1"/>
  <c r="HA161" i="18" l="1"/>
  <c r="HA162" i="18" l="1"/>
  <c r="HA163" i="18" l="1"/>
  <c r="HA164" i="18" l="1"/>
  <c r="HA165" i="18" l="1"/>
  <c r="HA166" i="18" l="1"/>
  <c r="HA167" i="18" l="1"/>
  <c r="HA168" i="18" l="1"/>
  <c r="HA169" i="18" l="1"/>
  <c r="HA170" i="18" l="1"/>
  <c r="HR138" i="18"/>
  <c r="HR139" i="18"/>
  <c r="HR140" i="18"/>
  <c r="HR141" i="18"/>
  <c r="HR142" i="18"/>
  <c r="HR143" i="18"/>
  <c r="HR144" i="18"/>
  <c r="HR145" i="18"/>
  <c r="HR146" i="18"/>
  <c r="HR147" i="18"/>
  <c r="HR148" i="18"/>
  <c r="HR149" i="18"/>
  <c r="HR150" i="18"/>
  <c r="HR151" i="18"/>
  <c r="HR152" i="18"/>
  <c r="HR153" i="18"/>
  <c r="HR154" i="18"/>
  <c r="HR155" i="18"/>
  <c r="HR156" i="18"/>
  <c r="HR157" i="18"/>
  <c r="HR158" i="18"/>
  <c r="HR159" i="18"/>
  <c r="HR160" i="18"/>
  <c r="HR161" i="18"/>
  <c r="HR162" i="18"/>
  <c r="HR163" i="18"/>
  <c r="HR164" i="18"/>
  <c r="HR165" i="18"/>
  <c r="HR166" i="18"/>
  <c r="HR167" i="18"/>
  <c r="HR168" i="18"/>
  <c r="HR169" i="18"/>
  <c r="HR170" i="18"/>
  <c r="GZ137" i="18"/>
  <c r="GZ138" i="18"/>
  <c r="GZ139" i="18"/>
  <c r="GZ140" i="18"/>
  <c r="GZ141" i="18"/>
  <c r="GZ142" i="18"/>
  <c r="GZ143" i="18"/>
  <c r="GZ144" i="18"/>
  <c r="GZ145" i="18"/>
  <c r="GZ146" i="18"/>
  <c r="GZ147" i="18"/>
  <c r="GZ148" i="18"/>
  <c r="GZ149" i="18"/>
  <c r="GZ150" i="18"/>
  <c r="GZ151" i="18"/>
  <c r="GZ152" i="18"/>
  <c r="GZ153" i="18"/>
  <c r="GZ154" i="18"/>
  <c r="GZ155" i="18"/>
  <c r="GZ156" i="18"/>
  <c r="GZ157" i="18"/>
  <c r="GZ158" i="18"/>
  <c r="GZ159" i="18"/>
  <c r="GZ160" i="18"/>
  <c r="GZ161" i="18"/>
  <c r="GZ162" i="18"/>
  <c r="GZ163" i="18"/>
  <c r="GZ164" i="18"/>
  <c r="GZ165" i="18"/>
  <c r="GZ166" i="18"/>
  <c r="GZ167" i="18"/>
  <c r="GZ168" i="18"/>
  <c r="GZ169" i="18"/>
  <c r="GZ170" i="18"/>
  <c r="HC170" i="18"/>
  <c r="HC169" i="18"/>
  <c r="HC168" i="18"/>
  <c r="HC167" i="18"/>
  <c r="HC166" i="18"/>
  <c r="HC165" i="18"/>
  <c r="HC164" i="18"/>
  <c r="HC163" i="18"/>
  <c r="HC162" i="18"/>
  <c r="HC161" i="18"/>
  <c r="HC159" i="18"/>
  <c r="HC158" i="18"/>
  <c r="HC157" i="18"/>
  <c r="HC156" i="18"/>
  <c r="HC154" i="18"/>
  <c r="HC153" i="18"/>
  <c r="HC152" i="18"/>
  <c r="HC151" i="18"/>
  <c r="HR39" i="18"/>
  <c r="HR40" i="18"/>
  <c r="HR41" i="18"/>
  <c r="HR42" i="18"/>
  <c r="HR43" i="18"/>
  <c r="HR44" i="18"/>
  <c r="HR45" i="18"/>
  <c r="HR46" i="18"/>
  <c r="HR47" i="18"/>
  <c r="HR48" i="18"/>
  <c r="HR49" i="18"/>
  <c r="HR50" i="18"/>
  <c r="HR51" i="18"/>
  <c r="HR52" i="18"/>
  <c r="HR53" i="18"/>
  <c r="HR54" i="18"/>
  <c r="HR55" i="18"/>
  <c r="HR56" i="18"/>
  <c r="HR57" i="18"/>
  <c r="HR58" i="18"/>
  <c r="HR59" i="18"/>
  <c r="GZ39" i="18"/>
  <c r="GZ40" i="18"/>
  <c r="GZ41" i="18"/>
  <c r="GZ42" i="18"/>
  <c r="GZ43" i="18"/>
  <c r="GZ44" i="18"/>
  <c r="GZ45" i="18"/>
  <c r="GZ46" i="18"/>
  <c r="GZ47" i="18"/>
  <c r="GZ48" i="18"/>
  <c r="GZ49" i="18"/>
  <c r="GZ50" i="18"/>
  <c r="GZ51" i="18"/>
  <c r="GZ52" i="18"/>
  <c r="GZ53" i="18"/>
  <c r="GZ54" i="18"/>
  <c r="GZ55" i="18"/>
  <c r="GZ56" i="18"/>
  <c r="GZ57" i="18"/>
  <c r="GZ58" i="18"/>
  <c r="GZ59" i="18"/>
  <c r="HC59" i="18"/>
  <c r="HR60" i="18"/>
  <c r="HR61" i="18"/>
  <c r="HR62" i="18"/>
  <c r="HR63" i="18"/>
  <c r="HR64" i="18"/>
  <c r="HC58" i="18"/>
  <c r="HC150" i="18"/>
  <c r="HR103" i="18"/>
  <c r="HR104" i="18"/>
  <c r="HR105" i="18"/>
  <c r="HR106" i="18"/>
  <c r="HR107" i="18"/>
  <c r="HR108" i="18"/>
  <c r="HR109" i="18"/>
  <c r="HR110" i="18"/>
  <c r="HR111" i="18"/>
  <c r="HR112" i="18"/>
  <c r="HR113" i="18"/>
  <c r="HR114" i="18"/>
  <c r="HR115" i="18"/>
  <c r="HR116" i="18"/>
  <c r="GZ103" i="18"/>
  <c r="GZ104" i="18"/>
  <c r="GZ105" i="18"/>
  <c r="GZ106" i="18"/>
  <c r="GZ107" i="18"/>
  <c r="GZ108" i="18"/>
  <c r="GZ109" i="18"/>
  <c r="GZ110" i="18"/>
  <c r="GZ111" i="18"/>
  <c r="GZ112" i="18"/>
  <c r="GZ113" i="18"/>
  <c r="GZ114" i="18"/>
  <c r="GZ115" i="18"/>
  <c r="GZ116" i="18"/>
  <c r="HC116" i="18"/>
  <c r="HR117" i="18"/>
  <c r="HR118" i="18"/>
  <c r="HR119" i="18"/>
  <c r="HR120" i="18"/>
  <c r="HR121" i="18"/>
  <c r="HR122" i="18"/>
  <c r="HC115" i="18"/>
  <c r="HC149" i="18"/>
  <c r="HC56" i="18"/>
  <c r="HC148" i="18"/>
  <c r="HC114" i="18"/>
  <c r="HR21" i="18"/>
  <c r="HR22" i="18"/>
  <c r="HR23" i="18"/>
  <c r="HR24" i="18"/>
  <c r="HR25" i="18"/>
  <c r="HC147" i="18"/>
  <c r="HC55" i="18"/>
  <c r="HC113" i="18"/>
  <c r="HR123" i="18"/>
  <c r="HR124" i="18"/>
  <c r="HR125" i="18"/>
  <c r="HR126" i="18"/>
  <c r="HR127" i="18"/>
  <c r="HR128" i="18"/>
  <c r="HR129" i="18"/>
  <c r="HR130" i="18"/>
  <c r="HR131" i="18"/>
  <c r="HR132" i="18"/>
  <c r="HR133" i="18"/>
  <c r="HR134" i="18"/>
  <c r="HC146" i="18"/>
  <c r="HC54" i="18"/>
  <c r="HC112" i="18"/>
  <c r="HA174" i="18"/>
  <c r="HA175" i="18"/>
  <c r="HA176" i="18"/>
  <c r="HA177" i="18"/>
  <c r="HA178" i="18"/>
  <c r="HA179" i="18"/>
  <c r="HA180" i="18"/>
  <c r="HA181" i="18"/>
  <c r="HA182" i="18"/>
  <c r="HA183" i="18"/>
  <c r="HA184" i="18"/>
  <c r="GZ171" i="18"/>
  <c r="GZ172" i="18"/>
  <c r="GZ173" i="18"/>
  <c r="GZ174" i="18"/>
  <c r="GZ175" i="18"/>
  <c r="GZ176" i="18"/>
  <c r="GZ177" i="18"/>
  <c r="GZ178" i="18"/>
  <c r="GZ179" i="18"/>
  <c r="GZ180" i="18"/>
  <c r="GZ181" i="18"/>
  <c r="GZ182" i="18"/>
  <c r="GZ183" i="18"/>
  <c r="GZ184" i="18"/>
  <c r="HC184" i="18"/>
  <c r="HC182" i="18"/>
  <c r="HC145" i="18"/>
  <c r="HC111" i="18"/>
  <c r="HA207" i="18"/>
  <c r="HA208" i="18"/>
  <c r="HA209" i="18"/>
  <c r="HA210" i="18"/>
  <c r="HA211" i="18"/>
  <c r="HA212" i="18"/>
  <c r="HA213" i="18"/>
  <c r="HA214" i="18"/>
  <c r="HA215" i="18"/>
  <c r="HA216" i="18"/>
  <c r="HA217" i="18"/>
  <c r="HA218" i="18"/>
  <c r="HA219" i="18"/>
  <c r="HA220" i="18"/>
  <c r="HA221" i="18"/>
  <c r="HA222" i="18"/>
  <c r="HA223" i="18"/>
  <c r="HA224" i="18"/>
  <c r="HA225" i="18"/>
  <c r="HA226" i="18"/>
  <c r="HA227" i="18"/>
  <c r="HA228" i="18"/>
  <c r="HA229" i="18"/>
  <c r="HA230" i="18"/>
  <c r="HA231" i="18"/>
  <c r="HA232" i="18"/>
  <c r="HA233" i="18"/>
  <c r="HA234" i="18"/>
  <c r="HA235" i="18"/>
  <c r="HA236" i="18"/>
  <c r="HA237" i="18"/>
  <c r="HA238" i="18"/>
  <c r="HC53" i="18"/>
  <c r="HC110" i="18"/>
  <c r="HA2" i="18"/>
  <c r="HA3" i="18"/>
  <c r="HA4" i="18"/>
  <c r="HA5" i="18"/>
  <c r="HA6" i="18"/>
  <c r="HA7" i="18"/>
  <c r="HA8" i="18"/>
  <c r="HA9" i="18"/>
  <c r="HA10" i="18"/>
  <c r="HA11" i="18"/>
  <c r="HA12" i="18"/>
  <c r="HA13" i="18"/>
  <c r="HA14" i="18"/>
  <c r="HA15" i="18"/>
  <c r="HA16" i="18"/>
  <c r="HA17" i="18"/>
  <c r="HA18" i="18"/>
  <c r="HA19" i="18"/>
  <c r="HA20" i="18"/>
  <c r="HA21" i="18"/>
  <c r="HA22" i="18"/>
  <c r="HA23" i="18"/>
  <c r="HA24" i="18"/>
  <c r="GZ2" i="18"/>
  <c r="GZ3" i="18"/>
  <c r="GZ4" i="18"/>
  <c r="GZ5" i="18"/>
  <c r="GZ6" i="18"/>
  <c r="GZ7" i="18"/>
  <c r="GZ8" i="18"/>
  <c r="GZ9" i="18"/>
  <c r="GZ10" i="18"/>
  <c r="GZ11" i="18"/>
  <c r="GZ12" i="18"/>
  <c r="GZ13" i="18"/>
  <c r="GZ14" i="18"/>
  <c r="GZ15" i="18"/>
  <c r="GZ16" i="18"/>
  <c r="GZ17" i="18"/>
  <c r="GZ18" i="18"/>
  <c r="GZ19" i="18"/>
  <c r="GZ20" i="18"/>
  <c r="GZ21" i="18"/>
  <c r="GZ22" i="18"/>
  <c r="GZ23" i="18"/>
  <c r="GZ24" i="18"/>
  <c r="HC24" i="18"/>
  <c r="HC52" i="18"/>
  <c r="HR65" i="18"/>
  <c r="HR66" i="18"/>
  <c r="HR67" i="18"/>
  <c r="HR68" i="18"/>
  <c r="HC51" i="18"/>
  <c r="HC109" i="18"/>
  <c r="HC143" i="18"/>
  <c r="HC50" i="18"/>
  <c r="HC108" i="18"/>
  <c r="HC49" i="18"/>
  <c r="HC179" i="18"/>
  <c r="HC107" i="18"/>
  <c r="HC141" i="18"/>
  <c r="HC48" i="18"/>
  <c r="HC105" i="18"/>
  <c r="HC140" i="18"/>
  <c r="HC106" i="18"/>
  <c r="HC138" i="18"/>
  <c r="HA117" i="18"/>
  <c r="HA118" i="18"/>
  <c r="HA119" i="18"/>
  <c r="HA120" i="18"/>
  <c r="HA121" i="18"/>
  <c r="HA122" i="18"/>
  <c r="HA123" i="18"/>
  <c r="HA124" i="18"/>
  <c r="HA125" i="18"/>
  <c r="HA126" i="18"/>
  <c r="HA127" i="18"/>
  <c r="HA128" i="18"/>
  <c r="GZ117" i="18"/>
  <c r="GZ118" i="18"/>
  <c r="GZ119" i="18"/>
  <c r="GZ120" i="18"/>
  <c r="GZ121" i="18"/>
  <c r="GZ122" i="18"/>
  <c r="GZ123" i="18"/>
  <c r="GZ124" i="18"/>
  <c r="GZ125" i="18"/>
  <c r="GZ126" i="18"/>
  <c r="GZ127" i="18"/>
  <c r="GZ128" i="18"/>
  <c r="HC128" i="18"/>
  <c r="HA25" i="18"/>
  <c r="HA26" i="18"/>
  <c r="HA27" i="18"/>
  <c r="HA28" i="18"/>
  <c r="HA29" i="18"/>
  <c r="HA30" i="18"/>
  <c r="HA31" i="18"/>
  <c r="HA32" i="18"/>
  <c r="HA33" i="18"/>
  <c r="HA34" i="18"/>
  <c r="HA35" i="18"/>
  <c r="HA36" i="18"/>
  <c r="HA37" i="18"/>
  <c r="HA38" i="18"/>
  <c r="HR26" i="18"/>
  <c r="HR27" i="18"/>
  <c r="HR28" i="18"/>
  <c r="HR29" i="18"/>
  <c r="HR30" i="18"/>
  <c r="HR31" i="18"/>
  <c r="HR32" i="18"/>
  <c r="HR33" i="18"/>
  <c r="HR34" i="18"/>
  <c r="HR35" i="18"/>
  <c r="HR36" i="18"/>
  <c r="HR37" i="18"/>
  <c r="HR38" i="18"/>
  <c r="GZ25" i="18"/>
  <c r="GZ26" i="18"/>
  <c r="GZ27" i="18"/>
  <c r="GZ28" i="18"/>
  <c r="GZ29" i="18"/>
  <c r="GZ30" i="18"/>
  <c r="GZ31" i="18"/>
  <c r="GZ32" i="18"/>
  <c r="GZ33" i="18"/>
  <c r="GZ34" i="18"/>
  <c r="GZ35" i="18"/>
  <c r="GZ36" i="18"/>
  <c r="GZ37" i="18"/>
  <c r="GZ38" i="18"/>
  <c r="HC38" i="18"/>
  <c r="HR204" i="18"/>
  <c r="HR205" i="18"/>
  <c r="HR206" i="18"/>
  <c r="HR207" i="18"/>
  <c r="HR208" i="18"/>
  <c r="HR209" i="18"/>
  <c r="HR210" i="18"/>
  <c r="HR211" i="18"/>
  <c r="HR212" i="18"/>
  <c r="HR213" i="18"/>
  <c r="HR214" i="18"/>
  <c r="HR215" i="18"/>
  <c r="HR216" i="18"/>
  <c r="HR217" i="18"/>
  <c r="HR218" i="18"/>
  <c r="HR219" i="18"/>
  <c r="HR220" i="18"/>
  <c r="HR221" i="18"/>
  <c r="HR222" i="18"/>
  <c r="HR223" i="18"/>
  <c r="HR224" i="18"/>
  <c r="HR225" i="18"/>
  <c r="HR226" i="18"/>
  <c r="HR227" i="18"/>
  <c r="HR228" i="18"/>
  <c r="HR229" i="18"/>
  <c r="HR230" i="18"/>
  <c r="HR231" i="18"/>
  <c r="HR232" i="18"/>
  <c r="GZ204" i="18"/>
  <c r="GZ205" i="18"/>
  <c r="GZ206" i="18"/>
  <c r="GZ207" i="18"/>
  <c r="GZ208" i="18"/>
  <c r="GZ209" i="18"/>
  <c r="GZ210" i="18"/>
  <c r="GZ211" i="18"/>
  <c r="GZ212" i="18"/>
  <c r="GZ213" i="18"/>
  <c r="GZ214" i="18"/>
  <c r="GZ215" i="18"/>
  <c r="GZ216" i="18"/>
  <c r="GZ217" i="18"/>
  <c r="GZ218" i="18"/>
  <c r="GZ219" i="18"/>
  <c r="GZ220" i="18"/>
  <c r="GZ221" i="18"/>
  <c r="GZ222" i="18"/>
  <c r="GZ223" i="18"/>
  <c r="GZ224" i="18"/>
  <c r="GZ225" i="18"/>
  <c r="GZ226" i="18"/>
  <c r="GZ227" i="18"/>
  <c r="GZ228" i="18"/>
  <c r="GZ229" i="18"/>
  <c r="GZ230" i="18"/>
  <c r="GZ231" i="18"/>
  <c r="GZ232" i="18"/>
  <c r="HC232" i="18"/>
  <c r="HA70" i="18"/>
  <c r="HA71" i="18"/>
  <c r="HA72" i="18"/>
  <c r="HA73" i="18"/>
  <c r="HA74" i="18"/>
  <c r="HA75" i="18"/>
  <c r="HA76" i="18"/>
  <c r="HA77" i="18"/>
  <c r="HA78" i="18"/>
  <c r="HA79" i="18"/>
  <c r="HA80" i="18"/>
  <c r="HA81" i="18"/>
  <c r="HA82" i="18"/>
  <c r="HA83" i="18"/>
  <c r="HA84" i="18"/>
  <c r="HA85" i="18"/>
  <c r="HA86" i="18"/>
  <c r="HA87" i="18"/>
  <c r="HA88" i="18"/>
  <c r="HA89" i="18"/>
  <c r="HA90" i="18"/>
  <c r="GZ69" i="18"/>
  <c r="GZ70" i="18"/>
  <c r="GZ71" i="18"/>
  <c r="GZ72" i="18"/>
  <c r="GZ73" i="18"/>
  <c r="GZ74" i="18"/>
  <c r="GZ75" i="18"/>
  <c r="GZ76" i="18"/>
  <c r="GZ77" i="18"/>
  <c r="GZ78" i="18"/>
  <c r="GZ79" i="18"/>
  <c r="GZ80" i="18"/>
  <c r="GZ81" i="18"/>
  <c r="GZ82" i="18"/>
  <c r="GZ83" i="18"/>
  <c r="GZ84" i="18"/>
  <c r="GZ85" i="18"/>
  <c r="GZ86" i="18"/>
  <c r="GZ87" i="18"/>
  <c r="GZ88" i="18"/>
  <c r="GZ89" i="18"/>
  <c r="GZ90" i="18"/>
  <c r="HC90" i="18"/>
  <c r="HC47" i="18"/>
  <c r="HC46" i="18"/>
  <c r="HC230" i="18"/>
  <c r="HA185" i="18"/>
  <c r="HA186" i="18"/>
  <c r="HA187" i="18"/>
  <c r="HA188" i="18"/>
  <c r="HA189" i="18"/>
  <c r="HA190" i="18"/>
  <c r="HA191" i="18"/>
  <c r="HA192" i="18"/>
  <c r="GZ185" i="18"/>
  <c r="GZ186" i="18"/>
  <c r="GZ187" i="18"/>
  <c r="GZ188" i="18"/>
  <c r="GZ189" i="18"/>
  <c r="GZ190" i="18"/>
  <c r="GZ191" i="18"/>
  <c r="GZ192" i="18"/>
  <c r="HC192" i="18"/>
  <c r="HC231" i="18"/>
  <c r="HC23" i="18"/>
  <c r="HC8" i="18"/>
  <c r="HC44" i="18"/>
  <c r="HC45" i="18"/>
  <c r="HC72" i="18"/>
  <c r="HA193" i="18"/>
  <c r="HA194" i="18"/>
  <c r="HA195" i="18"/>
  <c r="HA196" i="18"/>
  <c r="HA197" i="18"/>
  <c r="HA198" i="18"/>
  <c r="HA199" i="18"/>
  <c r="HA200" i="18"/>
  <c r="HA201" i="18"/>
  <c r="HA202" i="18"/>
  <c r="HA203" i="18"/>
  <c r="GZ193" i="18"/>
  <c r="GZ194" i="18"/>
  <c r="GZ195" i="18"/>
  <c r="GZ196" i="18"/>
  <c r="GZ197" i="18"/>
  <c r="GZ198" i="18"/>
  <c r="GZ199" i="18"/>
  <c r="GZ200" i="18"/>
  <c r="GZ201" i="18"/>
  <c r="GZ202" i="18"/>
  <c r="GZ203" i="18"/>
  <c r="HC203" i="18"/>
  <c r="HC86" i="18"/>
  <c r="HC43" i="18"/>
  <c r="HC205" i="18"/>
  <c r="HR233" i="18"/>
  <c r="HC42" i="18"/>
  <c r="HC219" i="18"/>
  <c r="HC206" i="18"/>
  <c r="HR234" i="18"/>
  <c r="HR235" i="18"/>
  <c r="HR236" i="18"/>
  <c r="HR237" i="18"/>
  <c r="HC32" i="18"/>
  <c r="HC173" i="18"/>
  <c r="HC121" i="18"/>
  <c r="HA91" i="18"/>
  <c r="HA92" i="18"/>
  <c r="HA93" i="18"/>
  <c r="HA94" i="18"/>
  <c r="HA95" i="18"/>
  <c r="HA96" i="18"/>
  <c r="HA97" i="18"/>
  <c r="HA98" i="18"/>
  <c r="HA99" i="18"/>
  <c r="HA100" i="18"/>
  <c r="HA101" i="18"/>
  <c r="HA102" i="18"/>
  <c r="GZ91" i="18"/>
  <c r="GZ92" i="18"/>
  <c r="GZ93" i="18"/>
  <c r="GZ94" i="18"/>
  <c r="GZ95" i="18"/>
  <c r="GZ96" i="18"/>
  <c r="GZ97" i="18"/>
  <c r="GZ98" i="18"/>
  <c r="GZ99" i="18"/>
  <c r="GZ100" i="18"/>
  <c r="GZ101" i="18"/>
  <c r="GZ102" i="18"/>
  <c r="HC102" i="18"/>
  <c r="HC175" i="18"/>
  <c r="HC41" i="18"/>
  <c r="HA60" i="18"/>
  <c r="HA61" i="18"/>
  <c r="HA62" i="18"/>
  <c r="HA63" i="18"/>
  <c r="HA64" i="18"/>
  <c r="HA65" i="18"/>
  <c r="HA66" i="18"/>
  <c r="GZ60" i="18"/>
  <c r="GZ61" i="18"/>
  <c r="GZ62" i="18"/>
  <c r="GZ63" i="18"/>
  <c r="GZ64" i="18"/>
  <c r="GZ65" i="18"/>
  <c r="GZ66" i="18"/>
  <c r="HC66" i="18"/>
  <c r="HA67" i="18"/>
  <c r="HC200" i="18"/>
  <c r="HC210" i="18"/>
  <c r="HC39" i="18"/>
  <c r="HC226" i="18"/>
  <c r="HC204" i="18"/>
  <c r="HC177" i="18"/>
  <c r="HC10" i="18"/>
  <c r="HC104" i="18"/>
  <c r="HC62" i="18"/>
  <c r="HC209" i="18"/>
  <c r="HC30" i="18"/>
  <c r="HC100" i="18"/>
  <c r="HC223" i="18"/>
  <c r="HC199" i="18"/>
  <c r="HC81" i="18"/>
  <c r="HC194" i="18"/>
  <c r="HC35" i="18"/>
  <c r="HC83" i="18"/>
  <c r="HA129" i="18"/>
  <c r="HA130" i="18"/>
  <c r="HA131" i="18"/>
  <c r="HA132" i="18"/>
  <c r="HA133" i="18"/>
  <c r="HA134" i="18"/>
  <c r="HA135" i="18"/>
  <c r="HA136" i="18"/>
  <c r="HR135" i="18"/>
  <c r="HR136" i="18"/>
  <c r="GZ129" i="18"/>
  <c r="GZ130" i="18"/>
  <c r="GZ131" i="18"/>
  <c r="GZ132" i="18"/>
  <c r="GZ133" i="18"/>
  <c r="GZ134" i="18"/>
  <c r="GZ135" i="18"/>
  <c r="GZ136" i="18"/>
  <c r="HC136" i="18"/>
  <c r="HC227" i="18"/>
  <c r="HC63" i="18"/>
  <c r="HC17" i="18"/>
  <c r="HC85" i="18"/>
  <c r="HC11" i="18"/>
  <c r="HC191" i="18"/>
  <c r="HC15" i="18"/>
  <c r="HC95" i="18"/>
  <c r="HC187" i="18"/>
  <c r="HC79" i="18"/>
  <c r="HC214" i="18"/>
  <c r="HC9" i="18"/>
  <c r="HC202" i="18"/>
  <c r="HC28" i="18"/>
  <c r="HC101" i="18"/>
  <c r="HC125" i="18"/>
  <c r="HC213" i="18"/>
  <c r="HC29" i="18"/>
  <c r="HC220" i="18"/>
  <c r="HC193" i="18"/>
  <c r="HC133" i="18"/>
  <c r="HC225" i="18"/>
  <c r="HC7" i="18"/>
  <c r="HC76" i="18"/>
  <c r="GZ233" i="18"/>
  <c r="GZ234" i="18"/>
  <c r="GZ235" i="18"/>
  <c r="HC235" i="18"/>
  <c r="HC34" i="18"/>
  <c r="HC74" i="18"/>
  <c r="HC234" i="18"/>
  <c r="HC224" i="18"/>
  <c r="HC174" i="18"/>
  <c r="HC87" i="18"/>
  <c r="HC99" i="18"/>
  <c r="HC16" i="18"/>
  <c r="HC176" i="18"/>
  <c r="HC190" i="18"/>
  <c r="HC233" i="18"/>
  <c r="HC84" i="18"/>
  <c r="HC132" i="18"/>
  <c r="HC13" i="18"/>
  <c r="HC14" i="18"/>
  <c r="HC80" i="18"/>
  <c r="HC131" i="18"/>
  <c r="GZ236" i="18"/>
  <c r="HC236" i="18"/>
  <c r="HC127" i="18"/>
  <c r="HC185" i="18"/>
  <c r="HC92" i="18"/>
  <c r="HC65" i="18"/>
  <c r="HC33" i="18"/>
  <c r="HC186" i="18"/>
  <c r="HC96" i="18"/>
  <c r="HC64" i="18"/>
  <c r="HC126" i="18"/>
  <c r="HC27" i="18"/>
  <c r="HC5" i="18"/>
  <c r="HR238" i="18"/>
  <c r="GZ237" i="18"/>
  <c r="GZ238" i="18"/>
  <c r="HC238" i="18"/>
  <c r="HC82" i="18"/>
  <c r="HC237" i="18"/>
  <c r="HC178" i="18"/>
  <c r="HC89" i="18"/>
  <c r="HC198" i="18"/>
  <c r="HC18" i="18"/>
  <c r="HA68" i="18"/>
  <c r="GZ67" i="18"/>
  <c r="GZ68" i="18"/>
  <c r="HC68" i="18"/>
  <c r="HC229" i="18"/>
  <c r="HC94" i="18"/>
  <c r="HC22" i="18"/>
  <c r="HC67" i="18"/>
  <c r="HC183" i="18"/>
  <c r="HC119" i="18"/>
  <c r="HC222" i="18"/>
  <c r="HC6" i="18"/>
  <c r="HC71" i="18"/>
  <c r="HC228" i="18"/>
  <c r="HC31" i="18"/>
  <c r="HC218" i="18"/>
  <c r="HC75" i="18"/>
  <c r="HC221" i="18"/>
  <c r="HC118" i="18"/>
  <c r="HC181" i="18"/>
  <c r="HC26" i="18"/>
  <c r="HC97" i="18"/>
  <c r="HC135" i="18"/>
  <c r="HC216" i="18"/>
  <c r="HC217" i="18"/>
  <c r="HC21" i="18"/>
  <c r="HC12" i="18"/>
  <c r="HC196" i="18"/>
  <c r="HC93" i="18"/>
  <c r="HC201" i="18"/>
  <c r="HC2" i="18"/>
  <c r="HC215" i="18"/>
  <c r="HC25" i="18"/>
  <c r="HC37" i="18"/>
  <c r="HC60" i="18"/>
  <c r="HC123" i="18"/>
  <c r="HC61" i="18"/>
  <c r="HC73" i="18"/>
  <c r="HC120" i="18"/>
  <c r="HC4" i="18"/>
  <c r="HC211" i="18"/>
  <c r="HC91" i="18"/>
  <c r="HC98" i="18"/>
  <c r="HC197" i="18"/>
  <c r="HC117" i="18"/>
  <c r="HC134" i="18"/>
  <c r="HC208" i="18"/>
  <c r="HC212" i="18"/>
  <c r="HC144" i="18"/>
  <c r="HC207" i="18"/>
  <c r="HC40" i="18"/>
  <c r="HC3" i="18"/>
  <c r="HC57" i="18"/>
  <c r="HC160" i="18"/>
  <c r="HC188" i="18"/>
  <c r="HC78" i="18"/>
  <c r="HC88" i="18"/>
  <c r="HC139" i="18"/>
  <c r="HC103" i="18"/>
  <c r="HC36" i="18"/>
  <c r="HC155" i="18"/>
  <c r="HC124" i="18"/>
  <c r="HC122" i="18"/>
  <c r="HC142" i="18"/>
  <c r="HC77" i="18"/>
  <c r="HC180" i="18"/>
  <c r="HC172" i="18"/>
  <c r="HC20" i="18"/>
  <c r="HC195" i="18"/>
  <c r="HC129" i="18"/>
  <c r="HC130" i="18"/>
  <c r="HC19" i="18"/>
  <c r="HC189" i="18"/>
  <c r="HC70" i="18"/>
  <c r="D15" i="10"/>
  <c r="HN2437" i="20" l="1"/>
  <c r="HO2437" i="20" s="1"/>
  <c r="HN3600" i="20"/>
  <c r="HO3600" i="20" s="1"/>
  <c r="HN2988" i="20"/>
  <c r="HO2988" i="20" s="1"/>
  <c r="HN2457" i="20"/>
  <c r="HO2457" i="20" s="1"/>
  <c r="HN313" i="20"/>
  <c r="HO313" i="20" s="1"/>
  <c r="HN2067" i="20"/>
  <c r="HO2067" i="20" s="1"/>
  <c r="HN3210" i="20"/>
  <c r="HO3210" i="20" s="1"/>
  <c r="HN2735" i="20"/>
  <c r="HO2735" i="20" s="1"/>
  <c r="HN3395" i="20"/>
  <c r="HO3395" i="20" s="1"/>
  <c r="HN2386" i="20"/>
  <c r="HO2386" i="20" s="1"/>
  <c r="HN1674" i="20"/>
  <c r="HO1674" i="20" s="1"/>
  <c r="HN2056" i="20"/>
  <c r="HO2056" i="20" s="1"/>
  <c r="HN2116" i="20"/>
  <c r="HO2116" i="20" s="1"/>
  <c r="HN1550" i="20"/>
  <c r="HO1550" i="20" s="1"/>
  <c r="HN1165" i="20"/>
  <c r="HO1165" i="20" s="1"/>
  <c r="HN2433" i="20"/>
  <c r="HO2433" i="20" s="1"/>
  <c r="HN2098" i="20"/>
  <c r="HO2098" i="20" s="1"/>
  <c r="HN1562" i="20"/>
  <c r="HO1562" i="20" s="1"/>
  <c r="HN3457" i="20"/>
  <c r="HO3457" i="20" s="1"/>
  <c r="HN1151" i="20"/>
  <c r="HO1151" i="20" s="1"/>
  <c r="HN3191" i="20"/>
  <c r="HO3191" i="20" s="1"/>
  <c r="HN3330" i="20"/>
  <c r="HO3330" i="20" s="1"/>
  <c r="HN1209" i="20"/>
  <c r="HO1209" i="20" s="1"/>
  <c r="HN3636" i="20"/>
  <c r="HO3636" i="20" s="1"/>
  <c r="HN346" i="20"/>
  <c r="HO346" i="20" s="1"/>
  <c r="HN3692" i="20"/>
  <c r="HO3692" i="20" s="1"/>
  <c r="HN2604" i="20"/>
  <c r="HO2604" i="20" s="1"/>
  <c r="HN2671" i="20"/>
  <c r="HO2671" i="20" s="1"/>
  <c r="HN3725" i="20"/>
  <c r="HO3725" i="20" s="1"/>
  <c r="HN575" i="20"/>
  <c r="HO575" i="20" s="1"/>
  <c r="HN151" i="20"/>
  <c r="HO151" i="20" s="1"/>
  <c r="HN2471" i="20"/>
  <c r="HO2471" i="20" s="1"/>
  <c r="HN66" i="20"/>
  <c r="HO66" i="20" s="1"/>
  <c r="HN2375" i="20"/>
  <c r="HO2375" i="20" s="1"/>
  <c r="HN962" i="20"/>
  <c r="HO962" i="20" s="1"/>
  <c r="HN788" i="20"/>
  <c r="HO788" i="20" s="1"/>
  <c r="HN350" i="20"/>
  <c r="HO350" i="20" s="1"/>
  <c r="HN1241" i="20"/>
  <c r="HO1241" i="20" s="1"/>
  <c r="HN1981" i="20"/>
  <c r="HO1981" i="20" s="1"/>
  <c r="HN1389" i="20"/>
  <c r="HO1389" i="20" s="1"/>
  <c r="HN724" i="20"/>
  <c r="HO724" i="20" s="1"/>
  <c r="HN2318" i="20"/>
  <c r="HO2318" i="20" s="1"/>
  <c r="HN200" i="20"/>
  <c r="HO200" i="20" s="1"/>
  <c r="HN425" i="20"/>
  <c r="HO425" i="20" s="1"/>
  <c r="HN555" i="20"/>
  <c r="HO555" i="20" s="1"/>
  <c r="HN863" i="20"/>
  <c r="HO863" i="20" s="1"/>
  <c r="HN598" i="20"/>
  <c r="HO598" i="20" s="1"/>
  <c r="HN3355" i="20"/>
  <c r="HO3355" i="20" s="1"/>
  <c r="HN3772" i="20"/>
  <c r="HO3772" i="20" s="1"/>
  <c r="HN3874" i="20"/>
  <c r="HO3874" i="20" s="1"/>
  <c r="HN1535" i="20"/>
  <c r="HO1535" i="20" s="1"/>
  <c r="HN1443" i="20"/>
  <c r="HO1443" i="20" s="1"/>
  <c r="HN2927" i="20"/>
  <c r="HO2927" i="20" s="1"/>
  <c r="HN1071" i="20"/>
  <c r="HO1071" i="20" s="1"/>
  <c r="HN2982" i="20"/>
  <c r="HO2982" i="20" s="1"/>
  <c r="HN853" i="20"/>
  <c r="HO853" i="20" s="1"/>
  <c r="HN2557" i="20"/>
  <c r="HO2557" i="20" s="1"/>
  <c r="HN2995" i="20"/>
  <c r="HO2995" i="20" s="1"/>
  <c r="HN2308" i="20"/>
  <c r="HO2308" i="20" s="1"/>
  <c r="HN812" i="20"/>
  <c r="HO812" i="20" s="1"/>
  <c r="HN3635" i="20"/>
  <c r="HO3635" i="20" s="1"/>
  <c r="HN3558" i="20"/>
  <c r="HO3558" i="20" s="1"/>
  <c r="HN2761" i="20"/>
  <c r="HO2761" i="20" s="1"/>
  <c r="HN1005" i="20"/>
  <c r="HO1005" i="20" s="1"/>
  <c r="HN1813" i="20"/>
  <c r="HO1813" i="20" s="1"/>
  <c r="HN1253" i="20"/>
  <c r="HO1253" i="20" s="1"/>
  <c r="HN3821" i="20"/>
  <c r="HO3821" i="20" s="1"/>
  <c r="HN3962" i="20"/>
  <c r="HO3962" i="20" s="1"/>
  <c r="HN3052" i="20"/>
  <c r="HO3052" i="20" s="1"/>
  <c r="HN917" i="20"/>
  <c r="HO917" i="20" s="1"/>
  <c r="HN995" i="20"/>
  <c r="HO995" i="20" s="1"/>
  <c r="HN3277" i="20"/>
  <c r="HO3277" i="20" s="1"/>
  <c r="HN640" i="20"/>
  <c r="HO640" i="20" s="1"/>
  <c r="HN3175" i="20"/>
  <c r="HO3175" i="20" s="1"/>
  <c r="HN1555" i="20"/>
  <c r="HO1555" i="20" s="1"/>
  <c r="HN14" i="20"/>
  <c r="HO14" i="20" s="1"/>
  <c r="HN3930" i="20"/>
  <c r="HO3930" i="20" s="1"/>
  <c r="HN196" i="20"/>
  <c r="HO196" i="20" s="1"/>
  <c r="HN264" i="20"/>
  <c r="HO264" i="20" s="1"/>
  <c r="HN1301" i="20"/>
  <c r="HO1301" i="20" s="1"/>
  <c r="HN918" i="20"/>
  <c r="HO918" i="20" s="1"/>
  <c r="HN2382" i="20"/>
  <c r="HO2382" i="20" s="1"/>
  <c r="HN284" i="20"/>
  <c r="HO284" i="20" s="1"/>
  <c r="HN1396" i="20"/>
  <c r="HO1396" i="20" s="1"/>
  <c r="HN2951" i="20"/>
  <c r="HO2951" i="20" s="1"/>
  <c r="HN1844" i="20"/>
  <c r="HO1844" i="20" s="1"/>
  <c r="HN1766" i="20"/>
  <c r="HO1766" i="20" s="1"/>
  <c r="HN3011" i="20"/>
  <c r="HO3011" i="20" s="1"/>
  <c r="HN2153" i="20"/>
  <c r="HO2153" i="20" s="1"/>
  <c r="HN3132" i="20"/>
  <c r="HO3132" i="20" s="1"/>
  <c r="HN3086" i="20"/>
  <c r="HO3086" i="20" s="1"/>
  <c r="HN3399" i="20"/>
  <c r="HO3399" i="20" s="1"/>
  <c r="HN2298" i="20"/>
  <c r="HO2298" i="20" s="1"/>
  <c r="HN3515" i="20"/>
  <c r="HO3515" i="20" s="1"/>
  <c r="HN2617" i="20"/>
  <c r="HO2617" i="20" s="1"/>
  <c r="HN3178" i="20"/>
  <c r="HO3178" i="20" s="1"/>
  <c r="HN2219" i="20"/>
  <c r="HO2219" i="20" s="1"/>
  <c r="HN2962" i="20"/>
  <c r="HO2962" i="20" s="1"/>
  <c r="HN871" i="20"/>
  <c r="HO871" i="20" s="1"/>
  <c r="HN2732" i="20"/>
  <c r="HO2732" i="20" s="1"/>
  <c r="HN3542" i="20"/>
  <c r="HO3542" i="20" s="1"/>
  <c r="HN1942" i="20"/>
  <c r="HO1942" i="20" s="1"/>
  <c r="HN2144" i="20"/>
  <c r="HO2144" i="20" s="1"/>
  <c r="HN2313" i="20"/>
  <c r="HO2313" i="20" s="1"/>
  <c r="HN3778" i="20"/>
  <c r="HO3778" i="20" s="1"/>
  <c r="HN3081" i="20"/>
  <c r="HO3081" i="20" s="1"/>
  <c r="HN597" i="20"/>
  <c r="HO597" i="20" s="1"/>
  <c r="HN2755" i="20"/>
  <c r="HO2755" i="20" s="1"/>
  <c r="HN1750" i="20"/>
  <c r="HO1750" i="20" s="1"/>
  <c r="HN2476" i="20"/>
  <c r="HO2476" i="20" s="1"/>
  <c r="HN2107" i="20"/>
  <c r="HO2107" i="20" s="1"/>
  <c r="HN1248" i="20"/>
  <c r="HO1248" i="20" s="1"/>
  <c r="HN1423" i="20"/>
  <c r="HO1423" i="20" s="1"/>
  <c r="HN4000" i="20"/>
  <c r="HO4000" i="20" s="1"/>
  <c r="HN1398" i="20"/>
  <c r="HO1398" i="20" s="1"/>
  <c r="HN1819" i="20"/>
  <c r="HO1819" i="20" s="1"/>
  <c r="HN3989" i="20"/>
  <c r="HO3989" i="20" s="1"/>
  <c r="HN2458" i="20"/>
  <c r="HO2458" i="20" s="1"/>
  <c r="HN104" i="20"/>
  <c r="HO104" i="20" s="1"/>
  <c r="HN1533" i="20"/>
  <c r="HO1533" i="20" s="1"/>
  <c r="HN1955" i="20"/>
  <c r="HO1955" i="20" s="1"/>
  <c r="HN2338" i="20"/>
  <c r="HO2338" i="20" s="1"/>
  <c r="HN3851" i="20"/>
  <c r="HO3851" i="20" s="1"/>
  <c r="HN1527" i="20"/>
  <c r="HO1527" i="20" s="1"/>
  <c r="HN2901" i="20"/>
  <c r="HO2901" i="20" s="1"/>
  <c r="HN814" i="20"/>
  <c r="HO814" i="20" s="1"/>
  <c r="HN2185" i="20"/>
  <c r="HO2185" i="20" s="1"/>
  <c r="HN2623" i="20"/>
  <c r="HO2623" i="20" s="1"/>
  <c r="HN2747" i="20"/>
  <c r="HO2747" i="20" s="1"/>
  <c r="HN434" i="20"/>
  <c r="HO434" i="20" s="1"/>
  <c r="HN2473" i="20"/>
  <c r="HO2473" i="20" s="1"/>
  <c r="HN2354" i="20"/>
  <c r="HO2354" i="20" s="1"/>
  <c r="HN835" i="20"/>
  <c r="HO835" i="20" s="1"/>
  <c r="HN118" i="20"/>
  <c r="HO118" i="20" s="1"/>
  <c r="HN634" i="20"/>
  <c r="HO634" i="20" s="1"/>
  <c r="HN617" i="20"/>
  <c r="HO617" i="20" s="1"/>
  <c r="HN2668" i="20"/>
  <c r="HO2668" i="20" s="1"/>
  <c r="HN3921" i="20"/>
  <c r="HO3921" i="20" s="1"/>
  <c r="HN2248" i="20"/>
  <c r="HO2248" i="20" s="1"/>
  <c r="HN216" i="20"/>
  <c r="HO216" i="20" s="1"/>
  <c r="HN3498" i="20"/>
  <c r="HO3498" i="20" s="1"/>
  <c r="HN2339" i="20"/>
  <c r="HO2339" i="20" s="1"/>
  <c r="HN2602" i="20"/>
  <c r="HO2602" i="20" s="1"/>
  <c r="HN1950" i="20"/>
  <c r="HO1950" i="20" s="1"/>
  <c r="HN1336" i="20"/>
  <c r="HO1336" i="20" s="1"/>
  <c r="HN3949" i="20"/>
  <c r="HO3949" i="20" s="1"/>
  <c r="HN1186" i="20"/>
  <c r="HO1186" i="20" s="1"/>
  <c r="HN685" i="20"/>
  <c r="HO685" i="20" s="1"/>
  <c r="HN1054" i="20"/>
  <c r="HO1054" i="20" s="1"/>
  <c r="HN279" i="20"/>
  <c r="HO279" i="20" s="1"/>
  <c r="HN1575" i="20"/>
  <c r="HO1575" i="20" s="1"/>
  <c r="HN2018" i="20"/>
  <c r="HO2018" i="20" s="1"/>
  <c r="HN401" i="20"/>
  <c r="HO401" i="20" s="1"/>
  <c r="HN2868" i="20"/>
  <c r="HO2868" i="20" s="1"/>
  <c r="HN2441" i="20"/>
  <c r="HO2441" i="20" s="1"/>
  <c r="HN2925" i="20"/>
  <c r="HO2925" i="20" s="1"/>
  <c r="HN1299" i="20"/>
  <c r="HO1299" i="20" s="1"/>
  <c r="HN2658" i="20"/>
  <c r="HO2658" i="20" s="1"/>
  <c r="HN2858" i="20"/>
  <c r="HO2858" i="20" s="1"/>
  <c r="HN2929" i="20"/>
  <c r="HO2929" i="20" s="1"/>
  <c r="HN1499" i="20"/>
  <c r="HO1499" i="20" s="1"/>
  <c r="HN175" i="20"/>
  <c r="HO175" i="20" s="1"/>
  <c r="HN3801" i="20"/>
  <c r="HO3801" i="20" s="1"/>
  <c r="HN3582" i="20"/>
  <c r="HO3582" i="20" s="1"/>
  <c r="HN3672" i="20"/>
  <c r="HO3672" i="20" s="1"/>
  <c r="HN2603" i="20"/>
  <c r="HO2603" i="20" s="1"/>
  <c r="HN3130" i="20"/>
  <c r="HO3130" i="20" s="1"/>
  <c r="HN2328" i="20"/>
  <c r="HO2328" i="20" s="1"/>
  <c r="HN2184" i="20"/>
  <c r="HO2184" i="20" s="1"/>
  <c r="HN2949" i="20"/>
  <c r="HO2949" i="20" s="1"/>
  <c r="HN2252" i="20"/>
  <c r="HO2252" i="20" s="1"/>
  <c r="HN2349" i="20"/>
  <c r="HO2349" i="20" s="1"/>
  <c r="HN3463" i="20"/>
  <c r="HO3463" i="20" s="1"/>
  <c r="HN3519" i="20"/>
  <c r="HO3519" i="20" s="1"/>
  <c r="HN3941" i="20"/>
  <c r="HO3941" i="20" s="1"/>
  <c r="HN703" i="20"/>
  <c r="HO703" i="20" s="1"/>
  <c r="HN1642" i="20"/>
  <c r="HO1642" i="20" s="1"/>
  <c r="HN1847" i="20"/>
  <c r="HO1847" i="20" s="1"/>
  <c r="HN2589" i="20"/>
  <c r="HO2589" i="20" s="1"/>
  <c r="HN3765" i="20"/>
  <c r="HO3765" i="20" s="1"/>
  <c r="HN2908" i="20"/>
  <c r="HO2908" i="20" s="1"/>
  <c r="HN179" i="20"/>
  <c r="HO179" i="20" s="1"/>
  <c r="HN1466" i="20"/>
  <c r="HO1466" i="20" s="1"/>
  <c r="HN2716" i="20"/>
  <c r="HO2716" i="20" s="1"/>
  <c r="HN2919" i="20"/>
  <c r="HO2919" i="20" s="1"/>
  <c r="HN2209" i="20"/>
  <c r="HO2209" i="20" s="1"/>
  <c r="HN3631" i="20"/>
  <c r="HO3631" i="20" s="1"/>
  <c r="HN3663" i="20"/>
  <c r="HO3663" i="20" s="1"/>
  <c r="HN2772" i="20"/>
  <c r="HO2772" i="20" s="1"/>
  <c r="HN2795" i="20"/>
  <c r="HO2795" i="20" s="1"/>
  <c r="HN3662" i="20"/>
  <c r="HO3662" i="20" s="1"/>
  <c r="HN1731" i="20"/>
  <c r="HO1731" i="20" s="1"/>
  <c r="HN2537" i="20"/>
  <c r="HO2537" i="20" s="1"/>
  <c r="HN2329" i="20"/>
  <c r="HO2329" i="20" s="1"/>
  <c r="HN3828" i="20"/>
  <c r="HO3828" i="20" s="1"/>
  <c r="HN3366" i="20"/>
  <c r="HO3366" i="20" s="1"/>
  <c r="HN2979" i="20"/>
  <c r="HO2979" i="20" s="1"/>
  <c r="HN873" i="20"/>
  <c r="HO873" i="20" s="1"/>
  <c r="HN3724" i="20"/>
  <c r="HO3724" i="20" s="1"/>
  <c r="HN2542" i="20"/>
  <c r="HO2542" i="20" s="1"/>
  <c r="HN1886" i="20"/>
  <c r="HO1886" i="20" s="1"/>
  <c r="HN660" i="20"/>
  <c r="HO660" i="20" s="1"/>
  <c r="HN2076" i="20"/>
  <c r="HO2076" i="20" s="1"/>
  <c r="HN1335" i="20"/>
  <c r="HO1335" i="20" s="1"/>
  <c r="HN3211" i="20"/>
  <c r="HO3211" i="20" s="1"/>
  <c r="HN2521" i="20"/>
  <c r="HO2521" i="20" s="1"/>
  <c r="HN742" i="20"/>
  <c r="HO742" i="20" s="1"/>
  <c r="HN2323" i="20"/>
  <c r="HO2323" i="20" s="1"/>
  <c r="HN181" i="20"/>
  <c r="HO181" i="20" s="1"/>
  <c r="HN3896" i="20"/>
  <c r="HO3896" i="20" s="1"/>
  <c r="HN1733" i="20"/>
  <c r="HO1733" i="20" s="1"/>
  <c r="HN3673" i="20"/>
  <c r="HO3673" i="20" s="1"/>
  <c r="HN1608" i="20"/>
  <c r="HO1608" i="20" s="1"/>
  <c r="HN972" i="20"/>
  <c r="HO972" i="20" s="1"/>
  <c r="HN3085" i="20"/>
  <c r="HO3085" i="20" s="1"/>
  <c r="HN630" i="20"/>
  <c r="HO630" i="20" s="1"/>
  <c r="HN500" i="20"/>
  <c r="HO500" i="20" s="1"/>
  <c r="HN1257" i="20"/>
  <c r="HO1257" i="20" s="1"/>
  <c r="HN516" i="20"/>
  <c r="HO516" i="20" s="1"/>
  <c r="HN408" i="20"/>
  <c r="HO408" i="20" s="1"/>
  <c r="HN3177" i="20"/>
  <c r="HO3177" i="20" s="1"/>
  <c r="HN3351" i="20"/>
  <c r="HO3351" i="20" s="1"/>
  <c r="HN3817" i="20"/>
  <c r="HO3817" i="20" s="1"/>
  <c r="HN109" i="20"/>
  <c r="HO109" i="20" s="1"/>
  <c r="HN1639" i="20"/>
  <c r="HO1639" i="20" s="1"/>
  <c r="HN3491" i="20"/>
  <c r="HO3491" i="20" s="1"/>
  <c r="HN3454" i="20"/>
  <c r="HO3454" i="20" s="1"/>
  <c r="HN102" i="20"/>
  <c r="HO102" i="20" s="1"/>
  <c r="HN3009" i="20"/>
  <c r="HO3009" i="20" s="1"/>
  <c r="HN602" i="20"/>
  <c r="HO602" i="20" s="1"/>
  <c r="HN2539" i="20"/>
  <c r="HO2539" i="20" s="1"/>
  <c r="HN3871" i="20"/>
  <c r="HO3871" i="20" s="1"/>
  <c r="HN1717" i="20"/>
  <c r="HO1717" i="20" s="1"/>
  <c r="HN1700" i="20"/>
  <c r="HO1700" i="20" s="1"/>
  <c r="HN3166" i="20"/>
  <c r="HO3166" i="20" s="1"/>
  <c r="HN2148" i="20"/>
  <c r="HO2148" i="20" s="1"/>
  <c r="HN1596" i="20"/>
  <c r="HO1596" i="20" s="1"/>
  <c r="HN556" i="20"/>
  <c r="HO556" i="20" s="1"/>
  <c r="HN603" i="20"/>
  <c r="HO603" i="20" s="1"/>
  <c r="HN100" i="20"/>
  <c r="HO100" i="20" s="1"/>
  <c r="HN3909" i="20"/>
  <c r="HO3909" i="20" s="1"/>
  <c r="HN1022" i="20"/>
  <c r="HO1022" i="20" s="1"/>
  <c r="HN1329" i="20"/>
  <c r="HO1329" i="20" s="1"/>
  <c r="HN1660" i="20"/>
  <c r="HO1660" i="20" s="1"/>
  <c r="HN3205" i="20"/>
  <c r="HO3205" i="20" s="1"/>
  <c r="HN3643" i="20"/>
  <c r="HO3643" i="20" s="1"/>
  <c r="HN3153" i="20"/>
  <c r="HO3153" i="20" s="1"/>
  <c r="HN2299" i="20"/>
  <c r="HO2299" i="20" s="1"/>
  <c r="HN734" i="20"/>
  <c r="HO734" i="20" s="1"/>
  <c r="HN3127" i="20"/>
  <c r="HO3127" i="20" s="1"/>
  <c r="HN3590" i="20"/>
  <c r="HO3590" i="20" s="1"/>
  <c r="HN2762" i="20"/>
  <c r="HO2762" i="20" s="1"/>
  <c r="HN2000" i="20"/>
  <c r="HO2000" i="20" s="1"/>
  <c r="HN3082" i="20"/>
  <c r="HO3082" i="20" s="1"/>
  <c r="HN1472" i="20"/>
  <c r="HO1472" i="20" s="1"/>
  <c r="HN2224" i="20"/>
  <c r="HO2224" i="20" s="1"/>
  <c r="HN3578" i="20"/>
  <c r="HO3578" i="20" s="1"/>
  <c r="HN2819" i="20"/>
  <c r="HO2819" i="20" s="1"/>
  <c r="HN2293" i="20"/>
  <c r="HO2293" i="20" s="1"/>
  <c r="HN3601" i="20"/>
  <c r="HO3601" i="20" s="1"/>
  <c r="HN874" i="20"/>
  <c r="HO874" i="20" s="1"/>
  <c r="HN2898" i="20"/>
  <c r="HO2898" i="20" s="1"/>
  <c r="HN1565" i="20"/>
  <c r="HO1565" i="20" s="1"/>
  <c r="HN1207" i="20"/>
  <c r="HO1207" i="20" s="1"/>
  <c r="HN1767" i="20"/>
  <c r="HO1767" i="20" s="1"/>
  <c r="HN117" i="20"/>
  <c r="HO117" i="20" s="1"/>
  <c r="HN852" i="20"/>
  <c r="HO852" i="20" s="1"/>
  <c r="HN3" i="20"/>
  <c r="HO3" i="20" s="1"/>
  <c r="HN69" i="20"/>
  <c r="HO69" i="20" s="1"/>
  <c r="HN3543" i="20"/>
  <c r="HO3543" i="20" s="1"/>
  <c r="HN3530" i="20"/>
  <c r="HO3530" i="20" s="1"/>
  <c r="HN2145" i="20"/>
  <c r="HO2145" i="20" s="1"/>
  <c r="HN3157" i="20"/>
  <c r="HO3157" i="20" s="1"/>
  <c r="HN531" i="20"/>
  <c r="HO531" i="20" s="1"/>
  <c r="HN3935" i="20"/>
  <c r="HO3935" i="20" s="1"/>
  <c r="HN485" i="20"/>
  <c r="HO485" i="20" s="1"/>
  <c r="HN682" i="20"/>
  <c r="HO682" i="20" s="1"/>
  <c r="HN1490" i="20"/>
  <c r="HO1490" i="20" s="1"/>
  <c r="HN2835" i="20"/>
  <c r="HO2835" i="20" s="1"/>
  <c r="HN3975" i="20"/>
  <c r="HO3975" i="20" s="1"/>
  <c r="HN1227" i="20"/>
  <c r="HO1227" i="20" s="1"/>
  <c r="HN2953" i="20"/>
  <c r="HO2953" i="20" s="1"/>
  <c r="HN2028" i="20"/>
  <c r="HO2028" i="20" s="1"/>
  <c r="HN1875" i="20"/>
  <c r="HO1875" i="20" s="1"/>
  <c r="HN747" i="20"/>
  <c r="HO747" i="20" s="1"/>
  <c r="HN3265" i="20"/>
  <c r="HO3265" i="20" s="1"/>
  <c r="HN3988" i="20"/>
  <c r="HO3988" i="20" s="1"/>
  <c r="HN2774" i="20"/>
  <c r="HO2774" i="20" s="1"/>
  <c r="HN785" i="20"/>
  <c r="HO785" i="20" s="1"/>
  <c r="HN3527" i="20"/>
  <c r="HO3527" i="20" s="1"/>
  <c r="HN1737" i="20"/>
  <c r="HO1737" i="20" s="1"/>
  <c r="HN511" i="20"/>
  <c r="HO511" i="20" s="1"/>
  <c r="HN605" i="20"/>
  <c r="HO605" i="20" s="1"/>
  <c r="HN2548" i="20"/>
  <c r="HO2548" i="20" s="1"/>
  <c r="HN3723" i="20"/>
  <c r="HO3723" i="20" s="1"/>
  <c r="HN375" i="20"/>
  <c r="HO375" i="20" s="1"/>
  <c r="HN2055" i="20"/>
  <c r="HO2055" i="20" s="1"/>
  <c r="HN573" i="20"/>
  <c r="HO573" i="20" s="1"/>
  <c r="HN3931" i="20"/>
  <c r="HO3931" i="20" s="1"/>
  <c r="HN339" i="20"/>
  <c r="HO339" i="20" s="1"/>
  <c r="HN389" i="20"/>
  <c r="HO389" i="20" s="1"/>
  <c r="HN3779" i="20"/>
  <c r="HO3779" i="20" s="1"/>
  <c r="HN3733" i="20"/>
  <c r="HO3733" i="20" s="1"/>
  <c r="HN3197" i="20"/>
  <c r="HO3197" i="20" s="1"/>
  <c r="HN398" i="20"/>
  <c r="HO398" i="20" s="1"/>
  <c r="HN116" i="20"/>
  <c r="HO116" i="20" s="1"/>
  <c r="HN3305" i="20"/>
  <c r="HO3305" i="20" s="1"/>
  <c r="HN1356" i="20"/>
  <c r="HO1356" i="20" s="1"/>
  <c r="HN2917" i="20"/>
  <c r="HO2917" i="20" s="1"/>
  <c r="HN3863" i="20"/>
  <c r="HO3863" i="20" s="1"/>
  <c r="HN2700" i="20"/>
  <c r="HO2700" i="20" s="1"/>
  <c r="HN2516" i="20"/>
  <c r="HO2516" i="20" s="1"/>
  <c r="HN2394" i="20"/>
  <c r="HO2394" i="20" s="1"/>
  <c r="HN3729" i="20"/>
  <c r="HO3729" i="20" s="1"/>
  <c r="HN1431" i="20"/>
  <c r="HO1431" i="20" s="1"/>
  <c r="HN13" i="20"/>
  <c r="HO13" i="20" s="1"/>
  <c r="HN1327" i="20"/>
  <c r="HO1327" i="20" s="1"/>
  <c r="HN3880" i="20"/>
  <c r="HO3880" i="20" s="1"/>
  <c r="HN1932" i="20"/>
  <c r="HO1932" i="20" s="1"/>
  <c r="HN1339" i="20"/>
  <c r="HO1339" i="20" s="1"/>
  <c r="HN1896" i="20"/>
  <c r="HO1896" i="20" s="1"/>
  <c r="HN1702" i="20"/>
  <c r="HO1702" i="20" s="1"/>
  <c r="HN432" i="20"/>
  <c r="HO432" i="20" s="1"/>
  <c r="HN3424" i="20"/>
  <c r="HO3424" i="20" s="1"/>
  <c r="HN1063" i="20"/>
  <c r="HO1063" i="20" s="1"/>
  <c r="HN1362" i="20"/>
  <c r="HO1362" i="20" s="1"/>
  <c r="HN3593" i="20"/>
  <c r="HO3593" i="20" s="1"/>
  <c r="HN2526" i="20"/>
  <c r="HO2526" i="20" s="1"/>
  <c r="HN402" i="20"/>
  <c r="HO402" i="20" s="1"/>
  <c r="HN3145" i="20"/>
  <c r="HO3145" i="20" s="1"/>
  <c r="HN888" i="20"/>
  <c r="HO888" i="20" s="1"/>
  <c r="HN3585" i="20"/>
  <c r="HO3585" i="20" s="1"/>
  <c r="HN1414" i="20"/>
  <c r="HO1414" i="20" s="1"/>
  <c r="HN3392" i="20"/>
  <c r="HO3392" i="20" s="1"/>
  <c r="HN1919" i="20"/>
  <c r="HO1919" i="20" s="1"/>
  <c r="HN1326" i="20"/>
  <c r="HO1326" i="20" s="1"/>
  <c r="HN1882" i="20"/>
  <c r="HO1882" i="20" s="1"/>
  <c r="HN3664" i="20"/>
  <c r="HO3664" i="20" s="1"/>
  <c r="HN3181" i="20"/>
  <c r="HO3181" i="20" s="1"/>
  <c r="HN385" i="20"/>
  <c r="HO385" i="20" s="1"/>
  <c r="HN3573" i="20"/>
  <c r="HO3573" i="20" s="1"/>
  <c r="HN2216" i="20"/>
  <c r="HO2216" i="20" s="1"/>
  <c r="HN3324" i="20"/>
  <c r="HO3324" i="20" s="1"/>
  <c r="HN3216" i="20"/>
  <c r="HO3216" i="20" s="1"/>
  <c r="HN2502" i="20"/>
  <c r="HO2502" i="20" s="1"/>
  <c r="HN237" i="20"/>
  <c r="HO237" i="20" s="1"/>
  <c r="HN454" i="20"/>
  <c r="HO454" i="20" s="1"/>
  <c r="HN3602" i="20"/>
  <c r="HO3602" i="20" s="1"/>
  <c r="HN3940" i="20"/>
  <c r="HO3940" i="20" s="1"/>
  <c r="HN336" i="20"/>
  <c r="HO336" i="20" s="1"/>
  <c r="HN2163" i="20"/>
  <c r="HO2163" i="20" s="1"/>
  <c r="HN471" i="20"/>
  <c r="HO471" i="20" s="1"/>
  <c r="HN2059" i="20"/>
  <c r="HO2059" i="20" s="1"/>
  <c r="HN3651" i="20"/>
  <c r="HO3651" i="20" s="1"/>
  <c r="HN1440" i="20"/>
  <c r="HO1440" i="20" s="1"/>
  <c r="HN206" i="20"/>
  <c r="HO206" i="20" s="1"/>
  <c r="HN749" i="20"/>
  <c r="HO749" i="20" s="1"/>
  <c r="HN2345" i="20"/>
  <c r="HO2345" i="20" s="1"/>
  <c r="HN731" i="20"/>
  <c r="HO731" i="20" s="1"/>
  <c r="HN2628" i="20"/>
  <c r="HO2628" i="20" s="1"/>
  <c r="HN2579" i="20"/>
  <c r="HO2579" i="20" s="1"/>
  <c r="HN98" i="20"/>
  <c r="HO98" i="20" s="1"/>
  <c r="HN2085" i="20"/>
  <c r="HO2085" i="20" s="1"/>
  <c r="HN3146" i="20"/>
  <c r="HO3146" i="20" s="1"/>
  <c r="HN3477" i="20"/>
  <c r="HO3477" i="20" s="1"/>
  <c r="HN2615" i="20"/>
  <c r="HO2615" i="20" s="1"/>
  <c r="HN2140" i="20"/>
  <c r="HO2140" i="20" s="1"/>
  <c r="HN2599" i="20"/>
  <c r="HO2599" i="20" s="1"/>
  <c r="HN647" i="20"/>
  <c r="HO647" i="20" s="1"/>
  <c r="HN2484" i="20"/>
  <c r="HO2484" i="20" s="1"/>
  <c r="HN2530" i="20"/>
  <c r="HO2530" i="20" s="1"/>
  <c r="HN613" i="20"/>
  <c r="HO613" i="20" s="1"/>
  <c r="HN3420" i="20"/>
  <c r="HO3420" i="20" s="1"/>
  <c r="HN1539" i="20"/>
  <c r="HO1539" i="20" s="1"/>
  <c r="HN2799" i="20"/>
  <c r="HO2799" i="20" s="1"/>
  <c r="HN865" i="20"/>
  <c r="HO865" i="20" s="1"/>
  <c r="HN2786" i="20"/>
  <c r="HO2786" i="20" s="1"/>
  <c r="HN529" i="20"/>
  <c r="HO529" i="20" s="1"/>
  <c r="HN3243" i="20"/>
  <c r="HO3243" i="20" s="1"/>
  <c r="HN519" i="20"/>
  <c r="HO519" i="20" s="1"/>
  <c r="HN299" i="20"/>
  <c r="HO299" i="20" s="1"/>
  <c r="HN1382" i="20"/>
  <c r="HO1382" i="20" s="1"/>
  <c r="HN2278" i="20"/>
  <c r="HO2278" i="20" s="1"/>
  <c r="HN1429" i="20"/>
  <c r="HO1429" i="20" s="1"/>
  <c r="HN2222" i="20"/>
  <c r="HO2222" i="20" s="1"/>
  <c r="HN3283" i="20"/>
  <c r="HO3283" i="20" s="1"/>
  <c r="HN827" i="20"/>
  <c r="HO827" i="20" s="1"/>
  <c r="HN1285" i="20"/>
  <c r="HO1285" i="20" s="1"/>
  <c r="HN2813" i="20"/>
  <c r="HO2813" i="20" s="1"/>
  <c r="HN3776" i="20"/>
  <c r="HO3776" i="20" s="1"/>
  <c r="HN1663" i="20"/>
  <c r="HO1663" i="20" s="1"/>
  <c r="HN3377" i="20"/>
  <c r="HO3377" i="20" s="1"/>
  <c r="HN2821" i="20"/>
  <c r="HO2821" i="20" s="1"/>
  <c r="HN180" i="20"/>
  <c r="HO180" i="20" s="1"/>
  <c r="HN298" i="20"/>
  <c r="HO298" i="20" s="1"/>
  <c r="HN1890" i="20"/>
  <c r="HO1890" i="20" s="1"/>
  <c r="HN889" i="20"/>
  <c r="HO889" i="20" s="1"/>
  <c r="HN224" i="20"/>
  <c r="HO224" i="20" s="1"/>
  <c r="HN1846" i="20"/>
  <c r="HO1846" i="20" s="1"/>
  <c r="HN3787" i="20"/>
  <c r="HO3787" i="20" s="1"/>
  <c r="HN3448" i="20"/>
  <c r="HO3448" i="20" s="1"/>
  <c r="HN3575" i="20"/>
  <c r="HO3575" i="20" s="1"/>
  <c r="HN3886" i="20"/>
  <c r="HO3886" i="20" s="1"/>
  <c r="HN3066" i="20"/>
  <c r="HO3066" i="20" s="1"/>
  <c r="HN797" i="20"/>
  <c r="HO797" i="20" s="1"/>
  <c r="HN2121" i="20"/>
  <c r="HO2121" i="20" s="1"/>
  <c r="HN3557" i="20"/>
  <c r="HO3557" i="20" s="1"/>
  <c r="HN1749" i="20"/>
  <c r="HO1749" i="20" s="1"/>
  <c r="HN844" i="20"/>
  <c r="HO844" i="20" s="1"/>
  <c r="HN1231" i="20"/>
  <c r="HO1231" i="20" s="1"/>
  <c r="HN1756" i="20"/>
  <c r="HO1756" i="20" s="1"/>
  <c r="HN3938" i="20"/>
  <c r="HO3938" i="20" s="1"/>
  <c r="HN3613" i="20"/>
  <c r="HO3613" i="20" s="1"/>
  <c r="HN2983" i="20"/>
  <c r="HO2983" i="20" s="1"/>
  <c r="HN887" i="20"/>
  <c r="HO887" i="20" s="1"/>
  <c r="HN1495" i="20"/>
  <c r="HO1495" i="20" s="1"/>
  <c r="HN2696" i="20"/>
  <c r="HO2696" i="20" s="1"/>
  <c r="HN3818" i="20"/>
  <c r="HO3818" i="20" s="1"/>
  <c r="HN3567" i="20"/>
  <c r="HO3567" i="20" s="1"/>
  <c r="HN2416" i="20"/>
  <c r="HO2416" i="20" s="1"/>
  <c r="HN982" i="20"/>
  <c r="HO982" i="20" s="1"/>
  <c r="HN3610" i="20"/>
  <c r="HO3610" i="20" s="1"/>
  <c r="HN783" i="20"/>
  <c r="HO783" i="20" s="1"/>
  <c r="HN2157" i="20"/>
  <c r="HO2157" i="20" s="1"/>
  <c r="HN1862" i="20"/>
  <c r="HO1862" i="20" s="1"/>
  <c r="HN3266" i="20"/>
  <c r="HO3266" i="20" s="1"/>
  <c r="HN3903" i="20"/>
  <c r="HO3903" i="20" s="1"/>
  <c r="HN1765" i="20"/>
  <c r="HO1765" i="20" s="1"/>
  <c r="HN2723" i="20"/>
  <c r="HO2723" i="20" s="1"/>
  <c r="HN1705" i="20"/>
  <c r="HO1705" i="20" s="1"/>
  <c r="HN1548" i="20"/>
  <c r="HO1548" i="20" s="1"/>
  <c r="HN440" i="20"/>
  <c r="HO440" i="20" s="1"/>
  <c r="HN2722" i="20"/>
  <c r="HO2722" i="20" s="1"/>
  <c r="HN1457" i="20"/>
  <c r="HO1457" i="20" s="1"/>
  <c r="HN2404" i="20"/>
  <c r="HO2404" i="20" s="1"/>
  <c r="HN53" i="20"/>
  <c r="HO53" i="20" s="1"/>
  <c r="HN1394" i="20"/>
  <c r="HO1394" i="20" s="1"/>
  <c r="HN1041" i="20"/>
  <c r="HO1041" i="20" s="1"/>
  <c r="HN1825" i="20"/>
  <c r="HO1825" i="20" s="1"/>
  <c r="HN833" i="20"/>
  <c r="HO833" i="20" s="1"/>
  <c r="HN3025" i="20"/>
  <c r="HO3025" i="20" s="1"/>
  <c r="HN2377" i="20"/>
  <c r="HO2377" i="20" s="1"/>
  <c r="HN1561" i="20"/>
  <c r="HO1561" i="20" s="1"/>
  <c r="HN3792" i="20"/>
  <c r="HO3792" i="20" s="1"/>
  <c r="HN1941" i="20"/>
  <c r="HO1941" i="20" s="1"/>
  <c r="HN2767" i="20"/>
  <c r="HO2767" i="20" s="1"/>
  <c r="HN808" i="20"/>
  <c r="HO808" i="20" s="1"/>
  <c r="HN2210" i="20"/>
  <c r="HO2210" i="20" s="1"/>
  <c r="HN1296" i="20"/>
  <c r="HO1296" i="20" s="1"/>
  <c r="HN920" i="20"/>
  <c r="HO920" i="20" s="1"/>
  <c r="HN2935" i="20"/>
  <c r="HO2935" i="20" s="1"/>
  <c r="HN2506" i="20"/>
  <c r="HO2506" i="20" s="1"/>
  <c r="HN2486" i="20"/>
  <c r="HO2486" i="20" s="1"/>
  <c r="HN2873" i="20"/>
  <c r="HO2873" i="20" s="1"/>
  <c r="HN3752" i="20"/>
  <c r="HO3752" i="20" s="1"/>
  <c r="HN166" i="20"/>
  <c r="HO166" i="20" s="1"/>
  <c r="HN811" i="20"/>
  <c r="HO811" i="20" s="1"/>
  <c r="HN763" i="20"/>
  <c r="HO763" i="20" s="1"/>
  <c r="HN427" i="20"/>
  <c r="HO427" i="20" s="1"/>
  <c r="HN1132" i="20"/>
  <c r="HO1132" i="20" s="1"/>
  <c r="HN989" i="20"/>
  <c r="HO989" i="20" s="1"/>
  <c r="HN3478" i="20"/>
  <c r="HO3478" i="20" s="1"/>
  <c r="HN3158" i="20"/>
  <c r="HO3158" i="20" s="1"/>
  <c r="HN71" i="20"/>
  <c r="HO71" i="20" s="1"/>
  <c r="HN948" i="20"/>
  <c r="HO948" i="20" s="1"/>
  <c r="HN2714" i="20"/>
  <c r="HO2714" i="20" s="1"/>
  <c r="HN1395" i="20"/>
  <c r="HO1395" i="20" s="1"/>
  <c r="HN3287" i="20"/>
  <c r="HO3287" i="20" s="1"/>
  <c r="HN330" i="20"/>
  <c r="HO330" i="20" s="1"/>
  <c r="HN2567" i="20"/>
  <c r="HO2567" i="20" s="1"/>
  <c r="HN2609" i="20"/>
  <c r="HO2609" i="20" s="1"/>
  <c r="HN1157" i="20"/>
  <c r="HO1157" i="20" s="1"/>
  <c r="HN2823" i="20"/>
  <c r="HO2823" i="20" s="1"/>
  <c r="HN3016" i="20"/>
  <c r="HO3016" i="20" s="1"/>
  <c r="HN1366" i="20"/>
  <c r="HO1366" i="20" s="1"/>
  <c r="HN161" i="20"/>
  <c r="HO161" i="20" s="1"/>
  <c r="HN3004" i="20"/>
  <c r="HO3004" i="20" s="1"/>
  <c r="HN1162" i="20"/>
  <c r="HO1162" i="20" s="1"/>
  <c r="HN2191" i="20"/>
  <c r="HO2191" i="20" s="1"/>
  <c r="HN993" i="20"/>
  <c r="HO993" i="20" s="1"/>
  <c r="HN10" i="20"/>
  <c r="HO10" i="20" s="1"/>
  <c r="HN3441" i="20"/>
  <c r="HO3441" i="20" s="1"/>
  <c r="HN1984" i="20"/>
  <c r="HO1984" i="20" s="1"/>
  <c r="HN261" i="20"/>
  <c r="HO261" i="20" s="1"/>
  <c r="HN136" i="20"/>
  <c r="HO136" i="20" s="1"/>
  <c r="HN559" i="20"/>
  <c r="HO559" i="20" s="1"/>
  <c r="HN456" i="20"/>
  <c r="HO456" i="20" s="1"/>
  <c r="HN3800" i="20"/>
  <c r="HO3800" i="20" s="1"/>
  <c r="HN2272" i="20"/>
  <c r="HO2272" i="20" s="1"/>
  <c r="HN50" i="20"/>
  <c r="HO50" i="20" s="1"/>
  <c r="HN3032" i="20"/>
  <c r="HO3032" i="20" s="1"/>
  <c r="HN3630" i="20"/>
  <c r="HO3630" i="20" s="1"/>
  <c r="HN1383" i="20"/>
  <c r="HO1383" i="20" s="1"/>
  <c r="HN2920" i="20"/>
  <c r="HO2920" i="20" s="1"/>
  <c r="HN796" i="20"/>
  <c r="HO796" i="20" s="1"/>
  <c r="HN259" i="20"/>
  <c r="HO259" i="20" s="1"/>
  <c r="HN1064" i="20"/>
  <c r="HO1064" i="20" s="1"/>
  <c r="HN1826" i="20"/>
  <c r="HO1826" i="20" s="1"/>
  <c r="HN3291" i="20"/>
  <c r="HO3291" i="20" s="1"/>
  <c r="HN3508" i="20"/>
  <c r="HO3508" i="20" s="1"/>
  <c r="HN1771" i="20"/>
  <c r="HO1771" i="20" s="1"/>
  <c r="HN3565" i="20"/>
  <c r="HO3565" i="20" s="1"/>
  <c r="HN3754" i="20"/>
  <c r="HO3754" i="20" s="1"/>
  <c r="HN1293" i="20"/>
  <c r="HO1293" i="20" s="1"/>
  <c r="HN885" i="20"/>
  <c r="HO885" i="20" s="1"/>
  <c r="HN2902" i="20"/>
  <c r="HO2902" i="20" s="1"/>
  <c r="HN2670" i="20"/>
  <c r="HO2670" i="20" s="1"/>
  <c r="HN2110" i="20"/>
  <c r="HO2110" i="20" s="1"/>
  <c r="HN227" i="20"/>
  <c r="HO227" i="20" s="1"/>
  <c r="HN687" i="20"/>
  <c r="HO687" i="20" s="1"/>
  <c r="HN87" i="20"/>
  <c r="HO87" i="20" s="1"/>
  <c r="HN3541" i="20"/>
  <c r="HO3541" i="20" s="1"/>
  <c r="HN349" i="20"/>
  <c r="HO349" i="20" s="1"/>
  <c r="HN3514" i="20"/>
  <c r="HO3514" i="20" s="1"/>
  <c r="HN729" i="20"/>
  <c r="HO729" i="20" s="1"/>
  <c r="HN3965" i="20"/>
  <c r="HO3965" i="20" s="1"/>
  <c r="HN3264" i="20"/>
  <c r="HO3264" i="20" s="1"/>
  <c r="HN319" i="20"/>
  <c r="HO319" i="20" s="1"/>
  <c r="HN3763" i="20"/>
  <c r="HO3763" i="20" s="1"/>
  <c r="HN1688" i="20"/>
  <c r="HO1688" i="20" s="1"/>
  <c r="HN3653" i="20"/>
  <c r="HO3653" i="20" s="1"/>
  <c r="HN1706" i="20"/>
  <c r="HO1706" i="20" s="1"/>
  <c r="HN3334" i="20"/>
  <c r="HO3334" i="20" s="1"/>
  <c r="HN3245" i="20"/>
  <c r="HO3245" i="20" s="1"/>
  <c r="HN3501" i="20"/>
  <c r="HO3501" i="20" s="1"/>
  <c r="HN2048" i="20"/>
  <c r="HO2048" i="20" s="1"/>
  <c r="HN656" i="20"/>
  <c r="HO656" i="20" s="1"/>
  <c r="HN2683" i="20"/>
  <c r="HO2683" i="20" s="1"/>
  <c r="HN2306" i="20"/>
  <c r="HO2306" i="20" s="1"/>
  <c r="HN2105" i="20"/>
  <c r="HO2105" i="20" s="1"/>
  <c r="HN2939" i="20"/>
  <c r="HO2939" i="20" s="1"/>
  <c r="HN2227" i="20"/>
  <c r="HO2227" i="20" s="1"/>
  <c r="HN2969" i="20"/>
  <c r="HO2969" i="20" s="1"/>
  <c r="HN2314" i="20"/>
  <c r="HO2314" i="20" s="1"/>
  <c r="HN3580" i="20"/>
  <c r="HO3580" i="20" s="1"/>
  <c r="HN976" i="20"/>
  <c r="HO976" i="20" s="1"/>
  <c r="HN958" i="20"/>
  <c r="HO958" i="20" s="1"/>
  <c r="HN2340" i="20"/>
  <c r="HO2340" i="20" s="1"/>
  <c r="HN2682" i="20"/>
  <c r="HO2682" i="20" s="1"/>
  <c r="HN543" i="20"/>
  <c r="HO543" i="20" s="1"/>
  <c r="HN1080" i="20"/>
  <c r="HO1080" i="20" s="1"/>
  <c r="HN1014" i="20"/>
  <c r="HO1014" i="20" s="1"/>
  <c r="HN669" i="20"/>
  <c r="HO669" i="20" s="1"/>
  <c r="HN2829" i="20"/>
  <c r="HO2829" i="20" s="1"/>
  <c r="HN1843" i="20"/>
  <c r="HO1843" i="20" s="1"/>
  <c r="HN1827" i="20"/>
  <c r="HO1827" i="20" s="1"/>
  <c r="HN2243" i="20"/>
  <c r="HO2243" i="20" s="1"/>
  <c r="HN268" i="20"/>
  <c r="HO268" i="20" s="1"/>
  <c r="HN3910" i="20"/>
  <c r="HO3910" i="20" s="1"/>
  <c r="HN2520" i="20"/>
  <c r="HO2520" i="20" s="1"/>
  <c r="HN2139" i="20"/>
  <c r="HO2139" i="20" s="1"/>
  <c r="HN3959" i="20"/>
  <c r="HO3959" i="20" s="1"/>
  <c r="HN1895" i="20"/>
  <c r="HO1895" i="20" s="1"/>
  <c r="HN241" i="20"/>
  <c r="HO241" i="20" s="1"/>
  <c r="HN1643" i="20"/>
  <c r="HO1643" i="20" s="1"/>
  <c r="HN864" i="20"/>
  <c r="HO864" i="20" s="1"/>
  <c r="HN912" i="20"/>
  <c r="HO912" i="20" s="1"/>
  <c r="HN92" i="20"/>
  <c r="HO92" i="20" s="1"/>
  <c r="HN1697" i="20"/>
  <c r="HO1697" i="20" s="1"/>
  <c r="HN1516" i="20"/>
  <c r="HO1516" i="20" s="1"/>
  <c r="HN1213" i="20"/>
  <c r="HO1213" i="20" s="1"/>
  <c r="HN3254" i="20"/>
  <c r="HO3254" i="20" s="1"/>
  <c r="HN413" i="20"/>
  <c r="HO413" i="20" s="1"/>
  <c r="HN2763" i="20"/>
  <c r="HO2763" i="20" s="1"/>
  <c r="HN817" i="20"/>
  <c r="HO817" i="20" s="1"/>
  <c r="HN1007" i="20"/>
  <c r="HO1007" i="20" s="1"/>
  <c r="HN2839" i="20"/>
  <c r="HO2839" i="20" s="1"/>
  <c r="HN857" i="20"/>
  <c r="HO857" i="20" s="1"/>
  <c r="HN296" i="20"/>
  <c r="HO296" i="20" s="1"/>
  <c r="HN3564" i="20"/>
  <c r="HO3564" i="20" s="1"/>
  <c r="HN3932" i="20"/>
  <c r="HO3932" i="20" s="1"/>
  <c r="HN3241" i="20"/>
  <c r="HO3241" i="20" s="1"/>
  <c r="HN1961" i="20"/>
  <c r="HO1961" i="20" s="1"/>
  <c r="HN3090" i="20"/>
  <c r="HO3090" i="20" s="1"/>
  <c r="HN2499" i="20"/>
  <c r="HO2499" i="20" s="1"/>
  <c r="HN419" i="20"/>
  <c r="HO419" i="20" s="1"/>
  <c r="HN1315" i="20"/>
  <c r="HO1315" i="20" s="1"/>
  <c r="HN3458" i="20"/>
  <c r="HO3458" i="20" s="1"/>
  <c r="HN378" i="20"/>
  <c r="HO378" i="20" s="1"/>
  <c r="HN795" i="20"/>
  <c r="HO795" i="20" s="1"/>
  <c r="HN557" i="20"/>
  <c r="HO557" i="20" s="1"/>
  <c r="HN208" i="20"/>
  <c r="HO208" i="20" s="1"/>
  <c r="HN523" i="20"/>
  <c r="HO523" i="20" s="1"/>
  <c r="HN3348" i="20"/>
  <c r="HO3348" i="20" s="1"/>
  <c r="HN584" i="20"/>
  <c r="HO584" i="20" s="1"/>
  <c r="HN3789" i="20"/>
  <c r="HO3789" i="20" s="1"/>
  <c r="HN445" i="20"/>
  <c r="HO445" i="20" s="1"/>
  <c r="HN3384" i="20"/>
  <c r="HO3384" i="20" s="1"/>
  <c r="HN2446" i="20"/>
  <c r="HO2446" i="20" s="1"/>
  <c r="HN238" i="20"/>
  <c r="HO238" i="20" s="1"/>
  <c r="HN1375" i="20"/>
  <c r="HO1375" i="20" s="1"/>
  <c r="HN2250" i="20"/>
  <c r="HO2250" i="20" s="1"/>
  <c r="HN1474" i="20"/>
  <c r="HO1474" i="20" s="1"/>
  <c r="HN554" i="20"/>
  <c r="HO554" i="20" s="1"/>
  <c r="HN1505" i="20"/>
  <c r="HO1505" i="20" s="1"/>
  <c r="HN1418" i="20"/>
  <c r="HO1418" i="20" s="1"/>
  <c r="HN169" i="20"/>
  <c r="HO169" i="20" s="1"/>
  <c r="HN1" i="20"/>
  <c r="HO1" i="20" s="1"/>
  <c r="HN2923" i="20"/>
  <c r="HO2923" i="20" s="1"/>
  <c r="HN3171" i="20"/>
  <c r="HO3171" i="20" s="1"/>
  <c r="HN462" i="20"/>
  <c r="HO462" i="20" s="1"/>
  <c r="HN1208" i="20"/>
  <c r="HO1208" i="20" s="1"/>
  <c r="HN1392" i="20"/>
  <c r="HO1392" i="20" s="1"/>
  <c r="HN361" i="20"/>
  <c r="HO361" i="20" s="1"/>
  <c r="HN1587" i="20"/>
  <c r="HO1587" i="20" s="1"/>
  <c r="HN2803" i="20"/>
  <c r="HO2803" i="20" s="1"/>
  <c r="HN3876" i="20"/>
  <c r="HO3876" i="20" s="1"/>
  <c r="HN3018" i="20"/>
  <c r="HO3018" i="20" s="1"/>
  <c r="HN2342" i="20"/>
  <c r="HO2342" i="20" s="1"/>
  <c r="HN1092" i="20"/>
  <c r="HO1092" i="20" s="1"/>
  <c r="HN3918" i="20"/>
  <c r="HO3918" i="20" s="1"/>
  <c r="HN2096" i="20"/>
  <c r="HO2096" i="20" s="1"/>
  <c r="HN628" i="20"/>
  <c r="HO628" i="20" s="1"/>
  <c r="HN3410" i="20"/>
  <c r="HO3410" i="20" s="1"/>
  <c r="HN1652" i="20"/>
  <c r="HO1652" i="20" s="1"/>
  <c r="HN1297" i="20"/>
  <c r="HO1297" i="20" s="1"/>
  <c r="HN717" i="20"/>
  <c r="HO717" i="20" s="1"/>
  <c r="HN2415" i="20"/>
  <c r="HO2415" i="20" s="1"/>
  <c r="HN2974" i="20"/>
  <c r="HO2974" i="20" s="1"/>
  <c r="HN955" i="20"/>
  <c r="HO955" i="20" s="1"/>
  <c r="HN2776" i="20"/>
  <c r="HO2776" i="20" s="1"/>
  <c r="HN3562" i="20"/>
  <c r="HO3562" i="20" s="1"/>
  <c r="HN2790" i="20"/>
  <c r="HO2790" i="20" s="1"/>
  <c r="HN2504" i="20"/>
  <c r="HO2504" i="20" s="1"/>
  <c r="HN1147" i="20"/>
  <c r="HO1147" i="20" s="1"/>
  <c r="HN1552" i="20"/>
  <c r="HO1552" i="20" s="1"/>
  <c r="HN1021" i="20"/>
  <c r="HO1021" i="20" s="1"/>
  <c r="HN1851" i="20"/>
  <c r="HO1851" i="20" s="1"/>
  <c r="HN3770" i="20"/>
  <c r="HO3770" i="20" s="1"/>
  <c r="HN626" i="20"/>
  <c r="HO626" i="20" s="1"/>
  <c r="HN2495" i="20"/>
  <c r="HO2495" i="20" s="1"/>
  <c r="HN354" i="20"/>
  <c r="HO354" i="20" s="1"/>
  <c r="HN648" i="20"/>
  <c r="HO648" i="20" s="1"/>
  <c r="HN1106" i="20"/>
  <c r="HO1106" i="20" s="1"/>
  <c r="HN211" i="20"/>
  <c r="HO211" i="20" s="1"/>
  <c r="HN3747" i="20"/>
  <c r="HO3747" i="20" s="1"/>
  <c r="HN1027" i="20"/>
  <c r="HO1027" i="20" s="1"/>
  <c r="HN1263" i="20"/>
  <c r="HO1263" i="20" s="1"/>
  <c r="HN2034" i="20"/>
  <c r="HO2034" i="20" s="1"/>
  <c r="HN3521" i="20"/>
  <c r="HO3521" i="20" s="1"/>
  <c r="HN2560" i="20"/>
  <c r="HO2560" i="20" s="1"/>
  <c r="HN220" i="20"/>
  <c r="HO220" i="20" s="1"/>
  <c r="HN1130" i="20"/>
  <c r="HO1130" i="20" s="1"/>
  <c r="HN154" i="20"/>
  <c r="HO154" i="20" s="1"/>
  <c r="HN2517" i="20"/>
  <c r="HO2517" i="20" s="1"/>
  <c r="HN2182" i="20"/>
  <c r="HO2182" i="20" s="1"/>
  <c r="HN165" i="20"/>
  <c r="HO165" i="20" s="1"/>
  <c r="HN1790" i="20"/>
  <c r="HO1790" i="20" s="1"/>
  <c r="HN1718" i="20"/>
  <c r="HO1718" i="20" s="1"/>
  <c r="HN723" i="20"/>
  <c r="HO723" i="20" s="1"/>
  <c r="HN2207" i="20"/>
  <c r="HO2207" i="20" s="1"/>
  <c r="HN659" i="20"/>
  <c r="HO659" i="20" s="1"/>
  <c r="HN2578" i="20"/>
  <c r="HO2578" i="20" s="1"/>
  <c r="HN3077" i="20"/>
  <c r="HO3077" i="20" s="1"/>
  <c r="HN309" i="20"/>
  <c r="HO309" i="20" s="1"/>
  <c r="HN3701" i="20"/>
  <c r="HO3701" i="20" s="1"/>
  <c r="HN79" i="20"/>
  <c r="HO79" i="20" s="1"/>
  <c r="HN3969" i="20"/>
  <c r="HO3969" i="20" s="1"/>
  <c r="HN2454" i="20"/>
  <c r="HO2454" i="20" s="1"/>
  <c r="HN2074" i="20"/>
  <c r="HO2074" i="20" s="1"/>
  <c r="HN1974" i="20"/>
  <c r="HO1974" i="20" s="1"/>
  <c r="HN1066" i="20"/>
  <c r="HO1066" i="20" s="1"/>
  <c r="HN1149" i="20"/>
  <c r="HO1149" i="20" s="1"/>
  <c r="HN3229" i="20"/>
  <c r="HO3229" i="20" s="1"/>
  <c r="HN338" i="20"/>
  <c r="HO338" i="20" s="1"/>
  <c r="HN249" i="20"/>
  <c r="HO249" i="20" s="1"/>
  <c r="HN2945" i="20"/>
  <c r="HO2945" i="20" s="1"/>
  <c r="HN1161" i="20"/>
  <c r="HO1161" i="20" s="1"/>
  <c r="HN1654" i="20"/>
  <c r="HO1654" i="20" s="1"/>
  <c r="HN3855" i="20"/>
  <c r="HO3855" i="20" s="1"/>
  <c r="HN1480" i="20"/>
  <c r="HO1480" i="20" s="1"/>
  <c r="HN141" i="20"/>
  <c r="HO141" i="20" s="1"/>
  <c r="HN688" i="20"/>
  <c r="HO688" i="20" s="1"/>
  <c r="HN1363" i="20"/>
  <c r="HO1363" i="20" s="1"/>
  <c r="HN2160" i="20"/>
  <c r="HO2160" i="20" s="1"/>
  <c r="HN2093" i="20"/>
  <c r="HO2093" i="20" s="1"/>
  <c r="HN2501" i="20"/>
  <c r="HO2501" i="20" s="1"/>
  <c r="HN3509" i="20"/>
  <c r="HO3509" i="20" s="1"/>
  <c r="HN2588" i="20"/>
  <c r="HO2588" i="20" s="1"/>
  <c r="HN2946" i="20"/>
  <c r="HO2946" i="20" s="1"/>
  <c r="HN737" i="20"/>
  <c r="HO737" i="20" s="1"/>
  <c r="HN1973" i="20"/>
  <c r="HO1973" i="20" s="1"/>
  <c r="HN2804" i="20"/>
  <c r="HO2804" i="20" s="1"/>
  <c r="HN3524" i="20"/>
  <c r="HO3524" i="20" s="1"/>
  <c r="HN3895" i="20"/>
  <c r="HO3895" i="20" s="1"/>
  <c r="HN1741" i="20"/>
  <c r="HO1741" i="20" s="1"/>
  <c r="HN2403" i="20"/>
  <c r="HO2403" i="20" s="1"/>
  <c r="HN2797" i="20"/>
  <c r="HO2797" i="20" s="1"/>
  <c r="HN3717" i="20"/>
  <c r="HO3717" i="20" s="1"/>
  <c r="HN2587" i="20"/>
  <c r="HO2587" i="20" s="1"/>
  <c r="HN3882" i="20"/>
  <c r="HO3882" i="20" s="1"/>
  <c r="HN489" i="20"/>
  <c r="HO489" i="20" s="1"/>
  <c r="HN1408" i="20"/>
  <c r="HO1408" i="20" s="1"/>
  <c r="HN1124" i="20"/>
  <c r="HO1124" i="20" s="1"/>
  <c r="HN3339" i="20"/>
  <c r="HO3339" i="20" s="1"/>
  <c r="HN2572" i="20"/>
  <c r="HO2572" i="20" s="1"/>
  <c r="HN368" i="20"/>
  <c r="HO368" i="20" s="1"/>
  <c r="HN3308" i="20"/>
  <c r="HO3308" i="20" s="1"/>
  <c r="HN1888" i="20"/>
  <c r="HO1888" i="20" s="1"/>
  <c r="HN2498" i="20"/>
  <c r="HO2498" i="20" s="1"/>
  <c r="HN1820" i="20"/>
  <c r="HO1820" i="20" s="1"/>
  <c r="HN2423" i="20"/>
  <c r="HO2423" i="20" s="1"/>
  <c r="HN2899" i="20"/>
  <c r="HO2899" i="20" s="1"/>
  <c r="HN1983" i="20"/>
  <c r="HO1983" i="20" s="1"/>
  <c r="HN3583" i="20"/>
  <c r="HO3583" i="20" s="1"/>
  <c r="HN502" i="20"/>
  <c r="HO502" i="20" s="1"/>
  <c r="HN2002" i="20"/>
  <c r="HO2002" i="20" s="1"/>
  <c r="HN1504" i="20"/>
  <c r="HO1504" i="20" s="1"/>
  <c r="HN2590" i="20"/>
  <c r="HO2590" i="20" s="1"/>
  <c r="HN2966" i="20"/>
  <c r="HO2966" i="20" s="1"/>
  <c r="HN1264" i="20"/>
  <c r="HO1264" i="20" s="1"/>
  <c r="HN3235" i="20"/>
  <c r="HO3235" i="20" s="1"/>
  <c r="HN3901" i="20"/>
  <c r="HO3901" i="20" s="1"/>
  <c r="HN3209" i="20"/>
  <c r="HO3209" i="20" s="1"/>
  <c r="HN2447" i="20"/>
  <c r="HO2447" i="20" s="1"/>
  <c r="HN1939" i="20"/>
  <c r="HO1939" i="20" s="1"/>
  <c r="HN3652" i="20"/>
  <c r="HO3652" i="20" s="1"/>
  <c r="HN2448" i="20"/>
  <c r="HO2448" i="20" s="1"/>
  <c r="HN3075" i="20"/>
  <c r="HO3075" i="20" s="1"/>
  <c r="HN3900" i="20"/>
  <c r="HO3900" i="20" s="1"/>
  <c r="HN3483" i="20"/>
  <c r="HO3483" i="20" s="1"/>
  <c r="HN1780" i="20"/>
  <c r="HO1780" i="20" s="1"/>
  <c r="HN2367" i="20"/>
  <c r="HO2367" i="20" s="1"/>
  <c r="HN2146" i="20"/>
  <c r="HO2146" i="20" s="1"/>
  <c r="HN2511" i="20"/>
  <c r="HO2511" i="20" s="1"/>
  <c r="HN422" i="20"/>
  <c r="HO422" i="20" s="1"/>
  <c r="HN860" i="20"/>
  <c r="HO860" i="20" s="1"/>
  <c r="HN444" i="20"/>
  <c r="HO444" i="20" s="1"/>
  <c r="HN2801" i="20"/>
  <c r="HO2801" i="20" s="1"/>
  <c r="HN19" i="20"/>
  <c r="HO19" i="20" s="1"/>
  <c r="HN1855" i="20"/>
  <c r="HO1855" i="20" s="1"/>
  <c r="HN1744" i="20"/>
  <c r="HO1744" i="20" s="1"/>
  <c r="HN631" i="20"/>
  <c r="HO631" i="20" s="1"/>
  <c r="HN1360" i="20"/>
  <c r="HO1360" i="20" s="1"/>
  <c r="HN1506" i="20"/>
  <c r="HO1506" i="20" s="1"/>
  <c r="HN3711" i="20"/>
  <c r="HO3711" i="20" s="1"/>
  <c r="HN1645" i="20"/>
  <c r="HO1645" i="20" s="1"/>
  <c r="HN3467" i="20"/>
  <c r="HO3467" i="20" s="1"/>
  <c r="HN283" i="20"/>
  <c r="HO283" i="20" s="1"/>
  <c r="HN3531" i="20"/>
  <c r="HO3531" i="20" s="1"/>
  <c r="HN2649" i="20"/>
  <c r="HO2649" i="20" s="1"/>
  <c r="HN3402" i="20"/>
  <c r="HO3402" i="20" s="1"/>
  <c r="HN818" i="20"/>
  <c r="HO818" i="20" s="1"/>
  <c r="HN3219" i="20"/>
  <c r="HO3219" i="20" s="1"/>
  <c r="HN1802" i="20"/>
  <c r="HO1802" i="20" s="1"/>
  <c r="HN1936" i="20"/>
  <c r="HO1936" i="20" s="1"/>
  <c r="HN3131" i="20"/>
  <c r="HO3131" i="20" s="1"/>
  <c r="HN3563" i="20"/>
  <c r="HO3563" i="20" s="1"/>
  <c r="HN2129" i="20"/>
  <c r="HO2129" i="20" s="1"/>
  <c r="HN2336" i="20"/>
  <c r="HO2336" i="20" s="1"/>
  <c r="HN1553" i="20"/>
  <c r="HO1553" i="20" s="1"/>
  <c r="HN2036" i="20"/>
  <c r="HO2036" i="20" s="1"/>
  <c r="HN2315" i="20"/>
  <c r="HO2315" i="20" s="1"/>
  <c r="HN806" i="20"/>
  <c r="HO806" i="20" s="1"/>
  <c r="HN1013" i="20"/>
  <c r="HO1013" i="20" s="1"/>
  <c r="HN1031" i="20"/>
  <c r="HO1031" i="20" s="1"/>
  <c r="HN3027" i="20"/>
  <c r="HO3027" i="20" s="1"/>
  <c r="HN3691" i="20"/>
  <c r="HO3691" i="20" s="1"/>
  <c r="HN1884" i="20"/>
  <c r="HO1884" i="20" s="1"/>
  <c r="HN3233" i="20"/>
  <c r="HO3233" i="20" s="1"/>
  <c r="HN3290" i="20"/>
  <c r="HO3290" i="20" s="1"/>
  <c r="HN2430" i="20"/>
  <c r="HO2430" i="20" s="1"/>
  <c r="HN379" i="20"/>
  <c r="HO379" i="20" s="1"/>
  <c r="HN3199" i="20"/>
  <c r="HO3199" i="20" s="1"/>
  <c r="HN3569" i="20"/>
  <c r="HO3569" i="20" s="1"/>
  <c r="HN2286" i="20"/>
  <c r="HO2286" i="20" s="1"/>
  <c r="HN3221" i="20"/>
  <c r="HO3221" i="20" s="1"/>
  <c r="HN344" i="20"/>
  <c r="HO344" i="20" s="1"/>
  <c r="HN3604" i="20"/>
  <c r="HO3604" i="20" s="1"/>
  <c r="HN3098" i="20"/>
  <c r="HO3098" i="20" s="1"/>
  <c r="HN2321" i="20"/>
  <c r="HO2321" i="20" s="1"/>
  <c r="HN3144" i="20"/>
  <c r="HO3144" i="20" s="1"/>
  <c r="HN859" i="20"/>
  <c r="HO859" i="20" s="1"/>
  <c r="HN451" i="20"/>
  <c r="HO451" i="20" s="1"/>
  <c r="HN1228" i="20"/>
  <c r="HO1228" i="20" s="1"/>
  <c r="HN243" i="20"/>
  <c r="HO243" i="20" s="1"/>
  <c r="HN1594" i="20"/>
  <c r="HO1594" i="20" s="1"/>
  <c r="HN2702" i="20"/>
  <c r="HO2702" i="20" s="1"/>
  <c r="HN1662" i="20"/>
  <c r="HO1662" i="20" s="1"/>
  <c r="HN15" i="20"/>
  <c r="HO15" i="20" s="1"/>
  <c r="HN2281" i="20"/>
  <c r="HO2281" i="20" s="1"/>
  <c r="HN314" i="20"/>
  <c r="HO314" i="20" s="1"/>
  <c r="HN846" i="20"/>
  <c r="HO846" i="20" s="1"/>
  <c r="HN3217" i="20"/>
  <c r="HO3217" i="20" s="1"/>
  <c r="HN122" i="20"/>
  <c r="HO122" i="20" s="1"/>
  <c r="HN76" i="20"/>
  <c r="HO76" i="20" s="1"/>
  <c r="HN2150" i="20"/>
  <c r="HO2150" i="20" s="1"/>
  <c r="HN3670" i="20"/>
  <c r="HO3670" i="20" s="1"/>
  <c r="HN3948" i="20"/>
  <c r="HO3948" i="20" s="1"/>
  <c r="HN3561" i="20"/>
  <c r="HO3561" i="20" s="1"/>
  <c r="HN823" i="20"/>
  <c r="HO823" i="20" s="1"/>
  <c r="HN3326" i="20"/>
  <c r="HO3326" i="20" s="1"/>
  <c r="HN3203" i="20"/>
  <c r="HO3203" i="20" s="1"/>
  <c r="HN1787" i="20"/>
  <c r="HO1787" i="20" s="1"/>
  <c r="HN1112" i="20"/>
  <c r="HO1112" i="20" s="1"/>
  <c r="HN1922" i="20"/>
  <c r="HO1922" i="20" s="1"/>
  <c r="HN2914" i="20"/>
  <c r="HO2914" i="20" s="1"/>
  <c r="HN3620" i="20"/>
  <c r="HO3620" i="20" s="1"/>
  <c r="HN3995" i="20"/>
  <c r="HO3995" i="20" s="1"/>
  <c r="HN65" i="20"/>
  <c r="HO65" i="20" s="1"/>
  <c r="HN588" i="20"/>
  <c r="HO588" i="20" s="1"/>
  <c r="HN186" i="20"/>
  <c r="HO186" i="20" s="1"/>
  <c r="HN1220" i="20"/>
  <c r="HO1220" i="20" s="1"/>
  <c r="HN2810" i="20"/>
  <c r="HO2810" i="20" s="1"/>
  <c r="HN3352" i="20"/>
  <c r="HO3352" i="20" s="1"/>
  <c r="HN263" i="20"/>
  <c r="HO263" i="20" s="1"/>
  <c r="HN2017" i="20"/>
  <c r="HO2017" i="20" s="1"/>
  <c r="HN2088" i="20"/>
  <c r="HO2088" i="20" s="1"/>
  <c r="HN884" i="20"/>
  <c r="HO884" i="20" s="1"/>
  <c r="HN3963" i="20"/>
  <c r="HO3963" i="20" s="1"/>
  <c r="HN3388" i="20"/>
  <c r="HO3388" i="20" s="1"/>
  <c r="HN292" i="20"/>
  <c r="HO292" i="20" s="1"/>
  <c r="HN2094" i="20"/>
  <c r="HO2094" i="20" s="1"/>
  <c r="HN1298" i="20"/>
  <c r="HO1298" i="20" s="1"/>
  <c r="HN1434" i="20"/>
  <c r="HO1434" i="20" s="1"/>
  <c r="HN3885" i="20"/>
  <c r="HO3885" i="20" s="1"/>
  <c r="HN2119" i="20"/>
  <c r="HO2119" i="20" s="1"/>
  <c r="HN2030" i="20"/>
  <c r="HO2030" i="20" s="1"/>
  <c r="HN1965" i="20"/>
  <c r="HO1965" i="20" s="1"/>
  <c r="HN3788" i="20"/>
  <c r="HO3788" i="20" s="1"/>
  <c r="HN964" i="20"/>
  <c r="HO964" i="20" s="1"/>
  <c r="HN3102" i="20"/>
  <c r="HO3102" i="20" s="1"/>
  <c r="HN3319" i="20"/>
  <c r="HO3319" i="20" s="1"/>
  <c r="HN3742" i="20"/>
  <c r="HO3742" i="20" s="1"/>
  <c r="HN1640" i="20"/>
  <c r="HO1640" i="20" s="1"/>
  <c r="HN1606" i="20"/>
  <c r="HO1606" i="20" s="1"/>
  <c r="HN483" i="20"/>
  <c r="HO483" i="20" s="1"/>
  <c r="HN1058" i="20"/>
  <c r="HO1058" i="20" s="1"/>
  <c r="HN1388" i="20"/>
  <c r="HO1388" i="20" s="1"/>
  <c r="HN72" i="20"/>
  <c r="HO72" i="20" s="1"/>
  <c r="HN1556" i="20"/>
  <c r="HO1556" i="20" s="1"/>
  <c r="HN2508" i="20"/>
  <c r="HO2508" i="20" s="1"/>
  <c r="HN861" i="20"/>
  <c r="HO861" i="20" s="1"/>
  <c r="HN2656" i="20"/>
  <c r="HO2656" i="20" s="1"/>
  <c r="HN3634" i="20"/>
  <c r="HO3634" i="20" s="1"/>
  <c r="HN3481" i="20"/>
  <c r="HO3481" i="20" s="1"/>
  <c r="HN2715" i="20"/>
  <c r="HO2715" i="20" s="1"/>
  <c r="HN744" i="20"/>
  <c r="HO744" i="20" s="1"/>
  <c r="HN1302" i="20"/>
  <c r="HO1302" i="20" s="1"/>
  <c r="HN3786" i="20"/>
  <c r="HO3786" i="20" s="1"/>
  <c r="HN64" i="20"/>
  <c r="HO64" i="20" s="1"/>
  <c r="HN2947" i="20"/>
  <c r="HO2947" i="20" s="1"/>
  <c r="HN3088" i="20"/>
  <c r="HO3088" i="20" s="1"/>
  <c r="HN3946" i="20"/>
  <c r="HO3946" i="20" s="1"/>
  <c r="HN3597" i="20"/>
  <c r="HO3597" i="20" s="1"/>
  <c r="HN2262" i="20"/>
  <c r="HO2262" i="20" s="1"/>
  <c r="HN1034" i="20"/>
  <c r="HO1034" i="20" s="1"/>
  <c r="HN3109" i="20"/>
  <c r="HO3109" i="20" s="1"/>
  <c r="HN1488" i="20"/>
  <c r="HO1488" i="20" s="1"/>
  <c r="HN287" i="20"/>
  <c r="HO287" i="20" s="1"/>
  <c r="HN1904" i="20"/>
  <c r="HO1904" i="20" s="1"/>
  <c r="HN2259" i="20"/>
  <c r="HO2259" i="20" s="1"/>
  <c r="HN1579" i="20"/>
  <c r="HO1579" i="20" s="1"/>
  <c r="HN2008" i="20"/>
  <c r="HO2008" i="20" s="1"/>
  <c r="HN222" i="20"/>
  <c r="HO222" i="20" s="1"/>
  <c r="HN488" i="20"/>
  <c r="HO488" i="20" s="1"/>
  <c r="HN3968" i="20"/>
  <c r="HO3968" i="20" s="1"/>
  <c r="HN2426" i="20"/>
  <c r="HO2426" i="20" s="1"/>
  <c r="HN1397" i="20"/>
  <c r="HO1397" i="20" s="1"/>
  <c r="HN1399" i="20"/>
  <c r="HO1399" i="20" s="1"/>
  <c r="HN59" i="20"/>
  <c r="HO59" i="20" s="1"/>
  <c r="HN1881" i="20"/>
  <c r="HO1881" i="20" s="1"/>
  <c r="HN3859" i="20"/>
  <c r="HO3859" i="20" s="1"/>
  <c r="HN2907" i="20"/>
  <c r="HO2907" i="20" s="1"/>
  <c r="HN3712" i="20"/>
  <c r="HO3712" i="20" s="1"/>
  <c r="HN2312" i="20"/>
  <c r="HO2312" i="20" s="1"/>
  <c r="HN849" i="20"/>
  <c r="HO849" i="20" s="1"/>
  <c r="HN1684" i="20"/>
  <c r="HO1684" i="20" s="1"/>
  <c r="HN3798" i="20"/>
  <c r="HO3798" i="20" s="1"/>
  <c r="HN1859" i="20"/>
  <c r="HO1859" i="20" s="1"/>
  <c r="HN2703" i="20"/>
  <c r="HO2703" i="20" s="1"/>
  <c r="HN1177" i="20"/>
  <c r="HO1177" i="20" s="1"/>
  <c r="HN3809" i="20"/>
  <c r="HO3809" i="20" s="1"/>
  <c r="HN2489" i="20"/>
  <c r="HO2489" i="20" s="1"/>
  <c r="HN3997" i="20"/>
  <c r="HO3997" i="20" s="1"/>
  <c r="HN3987" i="20"/>
  <c r="HO3987" i="20" s="1"/>
  <c r="HN3813" i="20"/>
  <c r="HO3813" i="20" s="1"/>
  <c r="HN461" i="20"/>
  <c r="HO461" i="20" s="1"/>
  <c r="HN191" i="20"/>
  <c r="HO191" i="20" s="1"/>
  <c r="HN1659" i="20"/>
  <c r="HO1659" i="20" s="1"/>
  <c r="HN1016" i="20"/>
  <c r="HO1016" i="20" s="1"/>
  <c r="HN2989" i="20"/>
  <c r="HO2989" i="20" s="1"/>
  <c r="HN3338" i="20"/>
  <c r="HO3338" i="20" s="1"/>
  <c r="HN786" i="20"/>
  <c r="HO786" i="20" s="1"/>
  <c r="HN2860" i="20"/>
  <c r="HO2860" i="20" s="1"/>
  <c r="HN2" i="20"/>
  <c r="HO2" i="20" s="1"/>
  <c r="HN2089" i="20"/>
  <c r="HO2089" i="20" s="1"/>
  <c r="HN3607" i="20"/>
  <c r="HO3607" i="20" s="1"/>
  <c r="HN545" i="20"/>
  <c r="HO545" i="20" s="1"/>
  <c r="HN3978" i="20"/>
  <c r="HO3978" i="20" s="1"/>
  <c r="HN3703" i="20"/>
  <c r="HO3703" i="20" s="1"/>
  <c r="HN39" i="20"/>
  <c r="HO39" i="20" s="1"/>
  <c r="HN2355" i="20"/>
  <c r="HO2355" i="20" s="1"/>
  <c r="HN3492" i="20"/>
  <c r="HO3492" i="20" s="1"/>
  <c r="HN932" i="20"/>
  <c r="HO932" i="20" s="1"/>
  <c r="HN3785" i="20"/>
  <c r="HO3785" i="20" s="1"/>
  <c r="HN2893" i="20"/>
  <c r="HO2893" i="20" s="1"/>
  <c r="HN854" i="20"/>
  <c r="HO854" i="20" s="1"/>
  <c r="HN637" i="20"/>
  <c r="HO637" i="20" s="1"/>
  <c r="HN2568" i="20"/>
  <c r="HO2568" i="20" s="1"/>
  <c r="HN254" i="20"/>
  <c r="HO254" i="20" s="1"/>
  <c r="HN1686" i="20"/>
  <c r="HO1686" i="20" s="1"/>
  <c r="HN776" i="20"/>
  <c r="HO776" i="20" s="1"/>
  <c r="HN3794" i="20"/>
  <c r="HO3794" i="20" s="1"/>
  <c r="HN850" i="20"/>
  <c r="HO850" i="20" s="1"/>
  <c r="HN2282" i="20"/>
  <c r="HO2282" i="20" s="1"/>
  <c r="HN5" i="20"/>
  <c r="HO5" i="20" s="1"/>
  <c r="HN3699" i="20"/>
  <c r="HO3699" i="20" s="1"/>
  <c r="HN2859" i="20"/>
  <c r="HO2859" i="20" s="1"/>
  <c r="HN1470" i="20"/>
  <c r="HO1470" i="20" s="1"/>
  <c r="HN3407" i="20"/>
  <c r="HO3407" i="20" s="1"/>
  <c r="HN492" i="20"/>
  <c r="HO492" i="20" s="1"/>
  <c r="HN3812" i="20"/>
  <c r="HO3812" i="20" s="1"/>
  <c r="HN1108" i="20"/>
  <c r="HO1108" i="20" s="1"/>
  <c r="HN582" i="20"/>
  <c r="HO582" i="20" s="1"/>
  <c r="HN226" i="20"/>
  <c r="HO226" i="20" s="1"/>
  <c r="HN1519" i="20"/>
  <c r="HO1519" i="20" s="1"/>
  <c r="HN1857" i="20"/>
  <c r="HO1857" i="20" s="1"/>
  <c r="HN2126" i="20"/>
  <c r="HO2126" i="20" s="1"/>
  <c r="HN2607" i="20"/>
  <c r="HO2607" i="20" s="1"/>
  <c r="HN532" i="20"/>
  <c r="HO532" i="20" s="1"/>
  <c r="HN1798" i="20"/>
  <c r="HO1798" i="20" s="1"/>
  <c r="HN2379" i="20"/>
  <c r="HO2379" i="20" s="1"/>
  <c r="HN2675" i="20"/>
  <c r="HO2675" i="20" s="1"/>
  <c r="HN838" i="20"/>
  <c r="HO838" i="20" s="1"/>
  <c r="HN991" i="20"/>
  <c r="HO991" i="20" s="1"/>
  <c r="HN2287" i="20"/>
  <c r="HO2287" i="20" s="1"/>
  <c r="HN3239" i="20"/>
  <c r="HO3239" i="20" s="1"/>
  <c r="HN2561" i="20"/>
  <c r="HO2561" i="20" s="1"/>
  <c r="HN3301" i="20"/>
  <c r="HO3301" i="20" s="1"/>
  <c r="HN1549" i="20"/>
  <c r="HO1549" i="20" s="1"/>
  <c r="HN2709" i="20"/>
  <c r="HO2709" i="20" s="1"/>
  <c r="HN2630" i="20"/>
  <c r="HO2630" i="20" s="1"/>
  <c r="HN1482" i="20"/>
  <c r="HO1482" i="20" s="1"/>
  <c r="HN1121" i="20"/>
  <c r="HO1121" i="20" s="1"/>
  <c r="HN234" i="20"/>
  <c r="HO234" i="20" s="1"/>
  <c r="HN3577" i="20"/>
  <c r="HO3577" i="20" s="1"/>
  <c r="HN2541" i="20"/>
  <c r="HO2541" i="20" s="1"/>
  <c r="HN3732" i="20"/>
  <c r="HO3732" i="20" s="1"/>
  <c r="HN1238" i="20"/>
  <c r="HO1238" i="20" s="1"/>
  <c r="HN474" i="20"/>
  <c r="HO474" i="20" s="1"/>
  <c r="HN2245" i="20"/>
  <c r="HO2245" i="20" s="1"/>
  <c r="HN952" i="20"/>
  <c r="HO952" i="20" s="1"/>
  <c r="HN1748" i="20"/>
  <c r="HO1748" i="20" s="1"/>
  <c r="HN1291" i="20"/>
  <c r="HO1291" i="20" s="1"/>
  <c r="HN46" i="20"/>
  <c r="HO46" i="20" s="1"/>
  <c r="HN3667" i="20"/>
  <c r="HO3667" i="20" s="1"/>
  <c r="HN152" i="20"/>
  <c r="HO152" i="20" s="1"/>
  <c r="HN1545" i="20"/>
  <c r="HO1545" i="20" s="1"/>
  <c r="HN2741" i="20"/>
  <c r="HO2741" i="20" s="1"/>
  <c r="HN2798" i="20"/>
  <c r="HO2798" i="20" s="1"/>
  <c r="HN870" i="20"/>
  <c r="HO870" i="20" s="1"/>
  <c r="HN738" i="20"/>
  <c r="HO738" i="20" s="1"/>
  <c r="HN2676" i="20"/>
  <c r="HO2676" i="20" s="1"/>
  <c r="HN2870" i="20"/>
  <c r="HO2870" i="20" s="1"/>
  <c r="HN2644" i="20"/>
  <c r="HO2644" i="20" s="1"/>
  <c r="HN3079" i="20"/>
  <c r="HO3079" i="20" s="1"/>
  <c r="HN1818" i="20"/>
  <c r="HO1818" i="20" s="1"/>
  <c r="HN1003" i="20"/>
  <c r="HO1003" i="20" s="1"/>
  <c r="HN2333" i="20"/>
  <c r="HO2333" i="20" s="1"/>
  <c r="HN1727" i="20"/>
  <c r="HO1727" i="20" s="1"/>
  <c r="HN1962" i="20"/>
  <c r="HO1962" i="20" s="1"/>
  <c r="HN2445" i="20"/>
  <c r="HO2445" i="20" s="1"/>
  <c r="HN681" i="20"/>
  <c r="HO681" i="20" s="1"/>
  <c r="HN2788" i="20"/>
  <c r="HO2788" i="20" s="1"/>
  <c r="HN1273" i="20"/>
  <c r="HO1273" i="20" s="1"/>
  <c r="HN2164" i="20"/>
  <c r="HO2164" i="20" s="1"/>
  <c r="HN140" i="20"/>
  <c r="HO140" i="20" s="1"/>
  <c r="HN1871" i="20"/>
  <c r="HO1871" i="20" s="1"/>
  <c r="HN3170" i="20"/>
  <c r="HO3170" i="20" s="1"/>
  <c r="HN3838" i="20"/>
  <c r="HO3838" i="20" s="1"/>
  <c r="HN2622" i="20"/>
  <c r="HO2622" i="20" s="1"/>
  <c r="HN3071" i="20"/>
  <c r="HO3071" i="20" s="1"/>
  <c r="HN2832" i="20"/>
  <c r="HO2832" i="20" s="1"/>
  <c r="HN757" i="20"/>
  <c r="HO757" i="20" s="1"/>
  <c r="HN930" i="20"/>
  <c r="HO930" i="20" s="1"/>
  <c r="HN3356" i="20"/>
  <c r="HO3356" i="20" s="1"/>
  <c r="HN1497" i="20"/>
  <c r="HO1497" i="20" s="1"/>
  <c r="HN3954" i="20"/>
  <c r="HO3954" i="20" s="1"/>
  <c r="HN1426" i="20"/>
  <c r="HO1426" i="20" s="1"/>
  <c r="HN1412" i="20"/>
  <c r="HO1412" i="20" s="1"/>
  <c r="HN2828" i="20"/>
  <c r="HO2828" i="20" s="1"/>
  <c r="HN3150" i="20"/>
  <c r="HO3150" i="20" s="1"/>
  <c r="HN2619" i="20"/>
  <c r="HO2619" i="20" s="1"/>
  <c r="HN3084" i="20"/>
  <c r="HO3084" i="20" s="1"/>
  <c r="HN1163" i="20"/>
  <c r="HO1163" i="20" s="1"/>
  <c r="HN302" i="20"/>
  <c r="HO302" i="20" s="1"/>
  <c r="HN1055" i="20"/>
  <c r="HO1055" i="20" s="1"/>
  <c r="HN3442" i="20"/>
  <c r="HO3442" i="20" s="1"/>
  <c r="HN2383" i="20"/>
  <c r="HO2383" i="20" s="1"/>
  <c r="HN635" i="20"/>
  <c r="HO635" i="20" s="1"/>
  <c r="HN3907" i="20"/>
  <c r="HO3907" i="20" s="1"/>
  <c r="HN2363" i="20"/>
  <c r="HO2363" i="20" s="1"/>
  <c r="HN2717" i="20"/>
  <c r="HO2717" i="20" s="1"/>
  <c r="HN3169" i="20"/>
  <c r="HO3169" i="20" s="1"/>
  <c r="HN486" i="20"/>
  <c r="HO486" i="20" s="1"/>
  <c r="HN1425" i="20"/>
  <c r="HO1425" i="20" s="1"/>
  <c r="HN3271" i="20"/>
  <c r="HO3271" i="20" s="1"/>
  <c r="HN1191" i="20"/>
  <c r="HO1191" i="20" s="1"/>
  <c r="HN983" i="20"/>
  <c r="HO983" i="20" s="1"/>
  <c r="HN266" i="20"/>
  <c r="HO266" i="20" s="1"/>
  <c r="HN2981" i="20"/>
  <c r="HO2981" i="20" s="1"/>
  <c r="HN1494" i="20"/>
  <c r="HO1494" i="20" s="1"/>
  <c r="HN1274" i="20"/>
  <c r="HO1274" i="20" s="1"/>
  <c r="HN450" i="20"/>
  <c r="HO450" i="20" s="1"/>
  <c r="HN2425" i="20"/>
  <c r="HO2425" i="20" s="1"/>
  <c r="HN2214" i="20"/>
  <c r="HO2214" i="20" s="1"/>
  <c r="HN448" i="20"/>
  <c r="HO448" i="20" s="1"/>
  <c r="HN2825" i="20"/>
  <c r="HO2825" i="20" s="1"/>
  <c r="HN2387" i="20"/>
  <c r="HO2387" i="20" s="1"/>
  <c r="HN793" i="20"/>
  <c r="HO793" i="20" s="1"/>
  <c r="HN807" i="20"/>
  <c r="HO807" i="20" s="1"/>
  <c r="HN3764" i="20"/>
  <c r="HO3764" i="20" s="1"/>
  <c r="HN214" i="20"/>
  <c r="HO214" i="20" s="1"/>
  <c r="HN732" i="20"/>
  <c r="HO732" i="20" s="1"/>
  <c r="HN2083" i="20"/>
  <c r="HO2083" i="20" s="1"/>
  <c r="HN6" i="20"/>
  <c r="HO6" i="20" s="1"/>
  <c r="HN12" i="20"/>
  <c r="HO12" i="20" s="1"/>
  <c r="HN1026" i="20"/>
  <c r="HO1026" i="20" s="1"/>
  <c r="HN3237" i="20"/>
  <c r="HO3237" i="20" s="1"/>
  <c r="HN1543" i="20"/>
  <c r="HO1543" i="20" s="1"/>
  <c r="HN3860" i="20"/>
  <c r="HO3860" i="20" s="1"/>
  <c r="HN3017" i="20"/>
  <c r="HO3017" i="20" s="1"/>
  <c r="HN3654" i="20"/>
  <c r="HO3654" i="20" s="1"/>
  <c r="HN1636" i="20"/>
  <c r="HO1636" i="20" s="1"/>
  <c r="HN1588" i="20"/>
  <c r="HO1588" i="20" s="1"/>
  <c r="HN2712" i="20"/>
  <c r="HO2712" i="20" s="1"/>
  <c r="HN3497" i="20"/>
  <c r="HO3497" i="20" s="1"/>
  <c r="HN2866" i="20"/>
  <c r="HO2866" i="20" s="1"/>
  <c r="HN2811" i="20"/>
  <c r="HO2811" i="20" s="1"/>
  <c r="HN2151" i="20"/>
  <c r="HO2151" i="20" s="1"/>
  <c r="HN1069" i="20"/>
  <c r="HO1069" i="20" s="1"/>
  <c r="HN2928" i="20"/>
  <c r="HO2928" i="20" s="1"/>
  <c r="HN493" i="20"/>
  <c r="HO493" i="20" s="1"/>
  <c r="HN3107" i="20"/>
  <c r="HO3107" i="20" s="1"/>
  <c r="HN178" i="20"/>
  <c r="HO178" i="20" s="1"/>
  <c r="HN1957" i="20"/>
  <c r="HO1957" i="20" s="1"/>
  <c r="HN1600" i="20"/>
  <c r="HO1600" i="20" s="1"/>
  <c r="HN947" i="20"/>
  <c r="HO947" i="20" s="1"/>
  <c r="HN2600" i="20"/>
  <c r="HO2600" i="20" s="1"/>
  <c r="HN1337" i="20"/>
  <c r="HO1337" i="20" s="1"/>
  <c r="HN3911" i="20"/>
  <c r="HO3911" i="20" s="1"/>
  <c r="HN1704" i="20"/>
  <c r="HO1704" i="20" s="1"/>
  <c r="HN2482" i="20"/>
  <c r="HO2482" i="20" s="1"/>
  <c r="HN3400" i="20"/>
  <c r="HO3400" i="20" s="1"/>
  <c r="HN1450" i="20"/>
  <c r="HO1450" i="20" s="1"/>
  <c r="HN2648" i="20"/>
  <c r="HO2648" i="20" s="1"/>
  <c r="HN3110" i="20"/>
  <c r="HO3110" i="20" s="1"/>
  <c r="HN3198" i="20"/>
  <c r="HO3198" i="20" s="1"/>
  <c r="HN666" i="20"/>
  <c r="HO666" i="20" s="1"/>
  <c r="HN2054" i="20"/>
  <c r="HO2054" i="20" s="1"/>
  <c r="HN2309" i="20"/>
  <c r="HO2309" i="20" s="1"/>
  <c r="HN2203" i="20"/>
  <c r="HO2203" i="20" s="1"/>
  <c r="HN1954" i="20"/>
  <c r="HO1954" i="20" s="1"/>
  <c r="HN2244" i="20"/>
  <c r="HO2244" i="20" s="1"/>
  <c r="HN3505" i="20"/>
  <c r="HO3505" i="20" s="1"/>
  <c r="HN1262" i="20"/>
  <c r="HO1262" i="20" s="1"/>
  <c r="HN579" i="20"/>
  <c r="HO579" i="20" s="1"/>
  <c r="HN355" i="20"/>
  <c r="HO355" i="20" s="1"/>
  <c r="HN1598" i="20"/>
  <c r="HO1598" i="20" s="1"/>
  <c r="HN2744" i="20"/>
  <c r="HO2744" i="20" s="1"/>
  <c r="HN1805" i="20"/>
  <c r="HO1805" i="20" s="1"/>
  <c r="HN3429" i="20"/>
  <c r="HO3429" i="20" s="1"/>
  <c r="HN1307" i="20"/>
  <c r="HO1307" i="20" s="1"/>
  <c r="HN3839" i="20"/>
  <c r="HO3839" i="20" s="1"/>
  <c r="HN443" i="20"/>
  <c r="HO443" i="20" s="1"/>
  <c r="HN2474" i="20"/>
  <c r="HO2474" i="20" s="1"/>
  <c r="HN1164" i="20"/>
  <c r="HO1164" i="20" s="1"/>
  <c r="HN1592" i="20"/>
  <c r="HO1592" i="20" s="1"/>
  <c r="HN2515" i="20"/>
  <c r="HO2515" i="20" s="1"/>
  <c r="HN2882" i="20"/>
  <c r="HO2882" i="20" s="1"/>
  <c r="HN3840" i="20"/>
  <c r="HO3840" i="20" s="1"/>
  <c r="HN2406" i="20"/>
  <c r="HO2406" i="20" s="1"/>
  <c r="HN3686" i="20"/>
  <c r="HO3686" i="20" s="1"/>
  <c r="HN779" i="20"/>
  <c r="HO779" i="20" s="1"/>
  <c r="HN2706" i="20"/>
  <c r="HO2706" i="20" s="1"/>
  <c r="HN3937" i="20"/>
  <c r="HO3937" i="20" s="1"/>
  <c r="HN2260" i="20"/>
  <c r="HO2260" i="20" s="1"/>
  <c r="HN3255" i="20"/>
  <c r="HO3255" i="20" s="1"/>
  <c r="HN1240" i="20"/>
  <c r="HO1240" i="20" s="1"/>
  <c r="HN3668" i="20"/>
  <c r="HO3668" i="20" s="1"/>
  <c r="HN158" i="20"/>
  <c r="HO158" i="20" s="1"/>
  <c r="HN2552" i="20"/>
  <c r="HO2552" i="20" s="1"/>
  <c r="HN950" i="20"/>
  <c r="HO950" i="20" s="1"/>
  <c r="HN2218" i="20"/>
  <c r="HO2218" i="20" s="1"/>
  <c r="HN868" i="20"/>
  <c r="HO868" i="20" s="1"/>
  <c r="HN2189" i="20"/>
  <c r="HO2189" i="20" s="1"/>
  <c r="HN3695" i="20"/>
  <c r="HO3695" i="20" s="1"/>
  <c r="HN1646" i="20"/>
  <c r="HO1646" i="20" s="1"/>
  <c r="HN2459" i="20"/>
  <c r="HO2459" i="20" s="1"/>
  <c r="HN1015" i="20"/>
  <c r="HO1015" i="20" s="1"/>
  <c r="HN928" i="20"/>
  <c r="HO928" i="20" s="1"/>
  <c r="HN3202" i="20"/>
  <c r="HO3202" i="20" s="1"/>
  <c r="HN3080" i="20"/>
  <c r="HO3080" i="20" s="1"/>
  <c r="HN2225" i="20"/>
  <c r="HO2225" i="20" s="1"/>
  <c r="HN3641" i="20"/>
  <c r="HO3641" i="20" s="1"/>
  <c r="HN463" i="20"/>
  <c r="HO463" i="20" s="1"/>
  <c r="HN3252" i="20"/>
  <c r="HO3252" i="20" s="1"/>
  <c r="HN1417" i="20"/>
  <c r="HO1417" i="20" s="1"/>
  <c r="HN2773" i="20"/>
  <c r="HO2773" i="20" s="1"/>
  <c r="HN1061" i="20"/>
  <c r="HO1061" i="20" s="1"/>
  <c r="HN1944" i="20"/>
  <c r="HO1944" i="20" s="1"/>
  <c r="HN1647" i="20"/>
  <c r="HO1647" i="20" s="1"/>
  <c r="HN1407" i="20"/>
  <c r="HO1407" i="20" s="1"/>
  <c r="HN1325" i="20"/>
  <c r="HO1325" i="20" s="1"/>
  <c r="HN3119" i="20"/>
  <c r="HO3119" i="20" s="1"/>
  <c r="HN470" i="20"/>
  <c r="HO470" i="20" s="1"/>
  <c r="HN979" i="20"/>
  <c r="HO979" i="20" s="1"/>
  <c r="HN3412" i="20"/>
  <c r="HO3412" i="20" s="1"/>
  <c r="HN337" i="20"/>
  <c r="HO337" i="20" s="1"/>
  <c r="HN1072" i="20"/>
  <c r="HO1072" i="20" s="1"/>
  <c r="HN2533" i="20"/>
  <c r="HO2533" i="20" s="1"/>
  <c r="HN1229" i="20"/>
  <c r="HO1229" i="20" s="1"/>
  <c r="HN3956" i="20"/>
  <c r="HO3956" i="20" s="1"/>
  <c r="HN1171" i="20"/>
  <c r="HO1171" i="20" s="1"/>
  <c r="HN1333" i="20"/>
  <c r="HO1333" i="20" s="1"/>
  <c r="HN108" i="20"/>
  <c r="HO108" i="20" s="1"/>
  <c r="HN780" i="20"/>
  <c r="HO780" i="20" s="1"/>
  <c r="HN3899" i="20"/>
  <c r="HO3899" i="20" s="1"/>
  <c r="HN1419" i="20"/>
  <c r="HO1419" i="20" s="1"/>
  <c r="HN2903" i="20"/>
  <c r="HO2903" i="20" s="1"/>
  <c r="HN2075" i="20"/>
  <c r="HO2075" i="20" s="1"/>
  <c r="HN353" i="20"/>
  <c r="HO353" i="20" s="1"/>
  <c r="HN730" i="20"/>
  <c r="HO730" i="20" s="1"/>
  <c r="HN67" i="20"/>
  <c r="HO67" i="20" s="1"/>
  <c r="HN97" i="20"/>
  <c r="HO97" i="20" s="1"/>
  <c r="HN3738" i="20"/>
  <c r="HO3738" i="20" s="1"/>
  <c r="HN931" i="20"/>
  <c r="HO931" i="20" s="1"/>
  <c r="HN1247" i="20"/>
  <c r="HO1247" i="20" s="1"/>
  <c r="HN2550" i="20"/>
  <c r="HO2550" i="20" s="1"/>
  <c r="HN3548" i="20"/>
  <c r="HO3548" i="20" s="1"/>
  <c r="HN1267" i="20"/>
  <c r="HO1267" i="20" s="1"/>
  <c r="HN2679" i="20"/>
  <c r="HO2679" i="20" s="1"/>
  <c r="HN1769" i="20"/>
  <c r="HO1769" i="20" s="1"/>
  <c r="HN2973" i="20"/>
  <c r="HO2973" i="20" s="1"/>
  <c r="HN3862" i="20"/>
  <c r="HO3862" i="20" s="1"/>
  <c r="HN2665" i="20"/>
  <c r="HO2665" i="20" s="1"/>
  <c r="HN3035" i="20"/>
  <c r="HO3035" i="20" s="1"/>
  <c r="HN3830" i="20"/>
  <c r="HO3830" i="20" s="1"/>
  <c r="HN953" i="20"/>
  <c r="HO953" i="20" s="1"/>
  <c r="HN3576" i="20"/>
  <c r="HO3576" i="20" s="1"/>
  <c r="HN1795" i="20"/>
  <c r="HO1795" i="20" s="1"/>
  <c r="HN3116" i="20"/>
  <c r="HO3116" i="20" s="1"/>
  <c r="HN2681" i="20"/>
  <c r="HO2681" i="20" s="1"/>
  <c r="HN3797" i="20"/>
  <c r="HO3797" i="20" s="1"/>
  <c r="HN3925" i="20"/>
  <c r="HO3925" i="20" s="1"/>
  <c r="HN3768" i="20"/>
  <c r="HO3768" i="20" s="1"/>
  <c r="HN769" i="20"/>
  <c r="HO769" i="20" s="1"/>
  <c r="HN3829" i="20"/>
  <c r="HO3829" i="20" s="1"/>
  <c r="HN832" i="20"/>
  <c r="HO832" i="20" s="1"/>
  <c r="HN924" i="20"/>
  <c r="HO924" i="20" s="1"/>
  <c r="HN903" i="20"/>
  <c r="HO903" i="20" s="1"/>
  <c r="HN1312" i="20"/>
  <c r="HO1312" i="20" s="1"/>
  <c r="HN145" i="20"/>
  <c r="HO145" i="20" s="1"/>
  <c r="HN596" i="20"/>
  <c r="HO596" i="20" s="1"/>
  <c r="HN2463" i="20"/>
  <c r="HO2463" i="20" s="1"/>
  <c r="HN2986" i="20"/>
  <c r="HO2986" i="20" s="1"/>
  <c r="HN1712" i="20"/>
  <c r="HO1712" i="20" s="1"/>
  <c r="HN2385" i="20"/>
  <c r="HO2385" i="20" s="1"/>
  <c r="HN185" i="20"/>
  <c r="HO185" i="20" s="1"/>
  <c r="HN2562" i="20"/>
  <c r="HO2562" i="20" s="1"/>
  <c r="HN2880" i="20"/>
  <c r="HO2880" i="20" s="1"/>
  <c r="HN1698" i="20"/>
  <c r="HO1698" i="20" s="1"/>
  <c r="HN2621" i="20"/>
  <c r="HO2621" i="20" s="1"/>
  <c r="HN1572" i="20"/>
  <c r="HO1572" i="20" s="1"/>
  <c r="HN442" i="20"/>
  <c r="HO442" i="20" s="1"/>
  <c r="HN2230" i="20"/>
  <c r="HO2230" i="20" s="1"/>
  <c r="HN1000" i="20"/>
  <c r="HO1000" i="20" s="1"/>
  <c r="HN1853" i="20"/>
  <c r="HO1853" i="20" s="1"/>
  <c r="HN1030" i="20"/>
  <c r="HO1030" i="20" s="1"/>
  <c r="HN160" i="20"/>
  <c r="HO160" i="20" s="1"/>
  <c r="HN3031" i="20"/>
  <c r="HO3031" i="20" s="1"/>
  <c r="HN1152" i="20"/>
  <c r="HO1152" i="20" s="1"/>
  <c r="HN2913" i="20"/>
  <c r="HO2913" i="20" s="1"/>
  <c r="HN615" i="20"/>
  <c r="HO615" i="20" s="1"/>
  <c r="HN3642" i="20"/>
  <c r="HO3642" i="20" s="1"/>
  <c r="HN1821" i="20"/>
  <c r="HO1821" i="20" s="1"/>
  <c r="HN1199" i="20"/>
  <c r="HO1199" i="20" s="1"/>
  <c r="HN3626" i="20"/>
  <c r="HO3626" i="20" s="1"/>
  <c r="HN867" i="20"/>
  <c r="HO867" i="20" s="1"/>
  <c r="HN3215" i="20"/>
  <c r="HO3215" i="20" s="1"/>
  <c r="HN525" i="20"/>
  <c r="HO525" i="20" s="1"/>
  <c r="HN1852" i="20"/>
  <c r="HO1852" i="20" s="1"/>
  <c r="HN271" i="20"/>
  <c r="HO271" i="20" s="1"/>
  <c r="HN174" i="20"/>
  <c r="HO174" i="20" s="1"/>
  <c r="HN3225" i="20"/>
  <c r="HO3225" i="20" s="1"/>
  <c r="HN645" i="20"/>
  <c r="HO645" i="20" s="1"/>
  <c r="HN1217" i="20"/>
  <c r="HO1217" i="20" s="1"/>
  <c r="HN1715" i="20"/>
  <c r="HO1715" i="20" s="1"/>
  <c r="HN1070" i="20"/>
  <c r="HO1070" i="20" s="1"/>
  <c r="HN3253" i="20"/>
  <c r="HO3253" i="20" s="1"/>
  <c r="HN130" i="20"/>
  <c r="HO130" i="20" s="1"/>
  <c r="HN3617" i="20"/>
  <c r="HO3617" i="20" s="1"/>
  <c r="HN2891" i="20"/>
  <c r="HO2891" i="20" s="1"/>
  <c r="HN671" i="20"/>
  <c r="HO671" i="20" s="1"/>
  <c r="HN3599" i="20"/>
  <c r="HO3599" i="20" s="1"/>
  <c r="HN123" i="20"/>
  <c r="HO123" i="20" s="1"/>
  <c r="HN3121" i="20"/>
  <c r="HO3121" i="20" s="1"/>
  <c r="HN969" i="20"/>
  <c r="HO969" i="20" s="1"/>
  <c r="HN1210" i="20"/>
  <c r="HO1210" i="20" s="1"/>
  <c r="HN1331" i="20"/>
  <c r="HO1331" i="20" s="1"/>
  <c r="HN1837" i="20"/>
  <c r="HO1837" i="20" s="1"/>
  <c r="HN121" i="20"/>
  <c r="HO121" i="20" s="1"/>
  <c r="HN3087" i="20"/>
  <c r="HO3087" i="20" s="1"/>
  <c r="HN2453" i="20"/>
  <c r="HO2453" i="20" s="1"/>
  <c r="HN1829" i="20"/>
  <c r="HO1829" i="20" s="1"/>
  <c r="HN2162" i="20"/>
  <c r="HO2162" i="20" s="1"/>
  <c r="HN342" i="20"/>
  <c r="HO342" i="20" s="1"/>
  <c r="HN1775" i="20"/>
  <c r="HO1775" i="20" s="1"/>
  <c r="HN1823" i="20"/>
  <c r="HO1823" i="20" s="1"/>
  <c r="HN3676" i="20"/>
  <c r="HO3676" i="20" s="1"/>
  <c r="HN2674" i="20"/>
  <c r="HO2674" i="20" s="1"/>
  <c r="HN3094" i="20"/>
  <c r="HO3094" i="20" s="1"/>
  <c r="HN35" i="20"/>
  <c r="HO35" i="20" s="1"/>
  <c r="HN3401" i="20"/>
  <c r="HO3401" i="20" s="1"/>
  <c r="HN1546" i="20"/>
  <c r="HO1546" i="20" s="1"/>
  <c r="HN1760" i="20"/>
  <c r="HO1760" i="20" s="1"/>
  <c r="HN740" i="20"/>
  <c r="HO740" i="20" s="1"/>
  <c r="HN1370" i="20"/>
  <c r="HO1370" i="20" s="1"/>
  <c r="HN1812" i="20"/>
  <c r="HO1812" i="20" s="1"/>
  <c r="HN2725" i="20"/>
  <c r="HO2725" i="20" s="1"/>
  <c r="HN698" i="20"/>
  <c r="HO698" i="20" s="1"/>
  <c r="HN3340" i="20"/>
  <c r="HO3340" i="20" s="1"/>
  <c r="HN2268" i="20"/>
  <c r="HO2268" i="20" s="1"/>
  <c r="HN1393" i="20"/>
  <c r="HO1393" i="20" s="1"/>
  <c r="HN2769" i="20"/>
  <c r="HO2769" i="20" s="1"/>
  <c r="HN904" i="20"/>
  <c r="HO904" i="20" s="1"/>
  <c r="HN2143" i="20"/>
  <c r="HO2143" i="20" s="1"/>
  <c r="HN1172" i="20"/>
  <c r="HO1172" i="20" s="1"/>
  <c r="HN2577" i="20"/>
  <c r="HO2577" i="20" s="1"/>
  <c r="HN1576" i="20"/>
  <c r="HO1576" i="20" s="1"/>
  <c r="HN164" i="20"/>
  <c r="HO164" i="20" s="1"/>
  <c r="HN3294" i="20"/>
  <c r="HO3294" i="20" s="1"/>
  <c r="HN2867" i="20"/>
  <c r="HO2867" i="20" s="1"/>
  <c r="HN518" i="20"/>
  <c r="HO518" i="20" s="1"/>
  <c r="HN1232" i="20"/>
  <c r="HO1232" i="20" s="1"/>
  <c r="HN3731" i="20"/>
  <c r="HO3731" i="20" s="1"/>
  <c r="HN3044" i="20"/>
  <c r="HO3044" i="20" s="1"/>
  <c r="HN2884" i="20"/>
  <c r="HO2884" i="20" s="1"/>
  <c r="HN1150" i="20"/>
  <c r="HO1150" i="20" s="1"/>
  <c r="HN3445" i="20"/>
  <c r="HO3445" i="20" s="1"/>
  <c r="HN3516" i="20"/>
  <c r="HO3516" i="20" s="1"/>
  <c r="HN1937" i="20"/>
  <c r="HO1937" i="20" s="1"/>
  <c r="HN736" i="20"/>
  <c r="HO736" i="20" s="1"/>
  <c r="HN3526" i="20"/>
  <c r="HO3526" i="20" s="1"/>
  <c r="HN691" i="20"/>
  <c r="HO691" i="20" s="1"/>
  <c r="HN1901" i="20"/>
  <c r="HO1901" i="20" s="1"/>
  <c r="HN3523" i="20"/>
  <c r="HO3523" i="20" s="1"/>
  <c r="HN482" i="20"/>
  <c r="HO482" i="20" s="1"/>
  <c r="HN215" i="20"/>
  <c r="HO215" i="20" s="1"/>
  <c r="HN781" i="20"/>
  <c r="HO781" i="20" s="1"/>
  <c r="HN459" i="20"/>
  <c r="HO459" i="20" s="1"/>
  <c r="HN1486" i="20"/>
  <c r="HO1486" i="20" s="1"/>
  <c r="HN1254" i="20"/>
  <c r="HO1254" i="20" s="1"/>
  <c r="HN1467" i="20"/>
  <c r="HO1467" i="20" s="1"/>
  <c r="HN43" i="20"/>
  <c r="HO43" i="20" s="1"/>
  <c r="HN2556" i="20"/>
  <c r="HO2556" i="20" s="1"/>
  <c r="HN866" i="20"/>
  <c r="HO866" i="20" s="1"/>
  <c r="HN2082" i="20"/>
  <c r="HO2082" i="20" s="1"/>
  <c r="HN301" i="20"/>
  <c r="HO301" i="20" s="1"/>
  <c r="HN1422" i="20"/>
  <c r="HO1422" i="20" s="1"/>
  <c r="HN3923" i="20"/>
  <c r="HO3923" i="20" s="1"/>
  <c r="HN2608" i="20"/>
  <c r="HO2608" i="20" s="1"/>
  <c r="HN3134" i="20"/>
  <c r="HO3134" i="20" s="1"/>
  <c r="HN710" i="20"/>
  <c r="HO710" i="20" s="1"/>
  <c r="HN3259" i="20"/>
  <c r="HO3259" i="20" s="1"/>
  <c r="HN1308" i="20"/>
  <c r="HO1308" i="20" s="1"/>
  <c r="HN82" i="20"/>
  <c r="HO82" i="20" s="1"/>
  <c r="HN1446" i="20"/>
  <c r="HO1446" i="20" s="1"/>
  <c r="HN1096" i="20"/>
  <c r="HO1096" i="20" s="1"/>
  <c r="HN3929" i="20"/>
  <c r="HO3929" i="20" s="1"/>
  <c r="HN2220" i="20"/>
  <c r="HO2220" i="20" s="1"/>
  <c r="HN2497" i="20"/>
  <c r="HO2497" i="20" s="1"/>
  <c r="HN3674" i="20"/>
  <c r="HO3674" i="20" s="1"/>
  <c r="HN1557" i="20"/>
  <c r="HO1557" i="20" s="1"/>
  <c r="HN772" i="20"/>
  <c r="HO772" i="20" s="1"/>
  <c r="HN86" i="20"/>
  <c r="HO86" i="20" s="1"/>
  <c r="HN2718" i="20"/>
  <c r="HO2718" i="20" s="1"/>
  <c r="HN815" i="20"/>
  <c r="HO815" i="20" s="1"/>
  <c r="HN1372" i="20"/>
  <c r="HO1372" i="20" s="1"/>
  <c r="HN2133" i="20"/>
  <c r="HO2133" i="20" s="1"/>
  <c r="HN897" i="20"/>
  <c r="HO897" i="20" s="1"/>
  <c r="HN146" i="20"/>
  <c r="HO146" i="20" s="1"/>
  <c r="HN1035" i="20"/>
  <c r="HO1035" i="20" s="1"/>
  <c r="HN458" i="20"/>
  <c r="HO458" i="20" s="1"/>
  <c r="HN653" i="20"/>
  <c r="HO653" i="20" s="1"/>
  <c r="HN417" i="20"/>
  <c r="HO417" i="20" s="1"/>
  <c r="HN2990" i="20"/>
  <c r="HO2990" i="20" s="1"/>
  <c r="HN845" i="20"/>
  <c r="HO845" i="20" s="1"/>
  <c r="HN3368" i="20"/>
  <c r="HO3368" i="20" s="1"/>
  <c r="HN2136" i="20"/>
  <c r="HO2136" i="20" s="1"/>
  <c r="HN1215" i="20"/>
  <c r="HO1215" i="20" s="1"/>
  <c r="HN362" i="20"/>
  <c r="HO362" i="20" s="1"/>
  <c r="HN3660" i="20"/>
  <c r="HO3660" i="20" s="1"/>
  <c r="HN3162" i="20"/>
  <c r="HO3162" i="20" s="1"/>
  <c r="HN879" i="20"/>
  <c r="HO879" i="20" s="1"/>
  <c r="HN1803" i="20"/>
  <c r="HO1803" i="20" s="1"/>
  <c r="HN876" i="20"/>
  <c r="HO876" i="20" s="1"/>
  <c r="HN2078" i="20"/>
  <c r="HO2078" i="20" s="1"/>
  <c r="HN2455" i="20"/>
  <c r="HO2455" i="20" s="1"/>
  <c r="HN48" i="20"/>
  <c r="HO48" i="20" s="1"/>
  <c r="HN2566" i="20"/>
  <c r="HO2566" i="20" s="1"/>
  <c r="HN225" i="20"/>
  <c r="HO225" i="20" s="1"/>
  <c r="HN1197" i="20"/>
  <c r="HO1197" i="20" s="1"/>
  <c r="HN1483" i="20"/>
  <c r="HO1483" i="20" s="1"/>
  <c r="HN3385" i="20"/>
  <c r="HO3385" i="20" s="1"/>
  <c r="HN2310" i="20"/>
  <c r="HO2310" i="20" s="1"/>
  <c r="HN2104" i="20"/>
  <c r="HO2104" i="20" s="1"/>
  <c r="HN1531" i="20"/>
  <c r="HO1531" i="20" s="1"/>
  <c r="HN782" i="20"/>
  <c r="HO782" i="20" s="1"/>
  <c r="HN2553" i="20"/>
  <c r="HO2553" i="20" s="1"/>
  <c r="HN3390" i="20"/>
  <c r="HO3390" i="20" s="1"/>
  <c r="HN3143" i="20"/>
  <c r="HO3143" i="20" s="1"/>
  <c r="HN1906" i="20"/>
  <c r="HO1906" i="20" s="1"/>
  <c r="HN3057" i="20"/>
  <c r="HO3057" i="20" s="1"/>
  <c r="HN3955" i="20"/>
  <c r="HO3955" i="20" s="1"/>
  <c r="HN2677" i="20"/>
  <c r="HO2677" i="20" s="1"/>
  <c r="HN2147" i="20"/>
  <c r="HO2147" i="20" s="1"/>
  <c r="HN1690" i="20"/>
  <c r="HO1690" i="20" s="1"/>
  <c r="HN2654" i="20"/>
  <c r="HO2654" i="20" s="1"/>
  <c r="HN622" i="20"/>
  <c r="HO622" i="20" s="1"/>
  <c r="HN318" i="20"/>
  <c r="HO318" i="20" s="1"/>
  <c r="HN466" i="20"/>
  <c r="HO466" i="20" s="1"/>
  <c r="HN1374" i="20"/>
  <c r="HO1374" i="20" s="1"/>
  <c r="HN2450" i="20"/>
  <c r="HO2450" i="20" s="1"/>
  <c r="HN4003" i="20"/>
  <c r="HO4003" i="20" s="1"/>
  <c r="HN1261" i="20"/>
  <c r="HO1261" i="20" s="1"/>
  <c r="HN2856" i="20"/>
  <c r="HO2856" i="20" s="1"/>
  <c r="HN469" i="20"/>
  <c r="HO469" i="20" s="1"/>
  <c r="HN111" i="20"/>
  <c r="HO111" i="20" s="1"/>
  <c r="HN3760" i="20"/>
  <c r="HO3760" i="20" s="1"/>
  <c r="HN644" i="20"/>
  <c r="HO644" i="20" s="1"/>
  <c r="HN3753" i="20"/>
  <c r="HO3753" i="20" s="1"/>
  <c r="HN2840" i="20"/>
  <c r="HO2840" i="20" s="1"/>
  <c r="HN3781" i="20"/>
  <c r="HO3781" i="20" s="1"/>
  <c r="HN3836" i="20"/>
  <c r="HO3836" i="20" s="1"/>
  <c r="HN2629" i="20"/>
  <c r="HO2629" i="20" s="1"/>
  <c r="HN3106" i="20"/>
  <c r="HO3106" i="20" s="1"/>
  <c r="HN1730" i="20"/>
  <c r="HO1730" i="20" s="1"/>
  <c r="HN1378" i="20"/>
  <c r="HO1378" i="20" s="1"/>
  <c r="HN2285" i="20"/>
  <c r="HO2285" i="20" s="1"/>
  <c r="HN3574" i="20"/>
  <c r="HO3574" i="20" s="1"/>
  <c r="HN1910" i="20"/>
  <c r="HO1910" i="20" s="1"/>
  <c r="HN1332" i="20"/>
  <c r="HO1332" i="20" s="1"/>
  <c r="HN1310" i="20"/>
  <c r="HO1310" i="20" s="1"/>
  <c r="HN1081" i="20"/>
  <c r="HO1081" i="20" s="1"/>
  <c r="HN1998" i="20"/>
  <c r="HO1998" i="20" s="1"/>
  <c r="HN24" i="20"/>
  <c r="HO24" i="20" s="1"/>
  <c r="HN176" i="20"/>
  <c r="HO176" i="20" s="1"/>
  <c r="HN727" i="20"/>
  <c r="HO727" i="20" s="1"/>
  <c r="HN277" i="20"/>
  <c r="HO277" i="20" s="1"/>
  <c r="HN507" i="20"/>
  <c r="HO507" i="20" s="1"/>
  <c r="HN159" i="20"/>
  <c r="HO159" i="20" s="1"/>
  <c r="HN3608" i="20"/>
  <c r="HO3608" i="20" s="1"/>
  <c r="HN2086" i="20"/>
  <c r="HO2086" i="20" s="1"/>
  <c r="HN794" i="20"/>
  <c r="HO794" i="20" s="1"/>
  <c r="HN3380" i="20"/>
  <c r="HO3380" i="20" s="1"/>
  <c r="HN2616" i="20"/>
  <c r="HO2616" i="20" s="1"/>
  <c r="HN2045" i="20"/>
  <c r="HO2045" i="20" s="1"/>
  <c r="HN3594" i="20"/>
  <c r="HO3594" i="20" s="1"/>
  <c r="HN3242" i="20"/>
  <c r="HO3242" i="20" s="1"/>
  <c r="HN2188" i="20"/>
  <c r="HO2188" i="20" s="1"/>
  <c r="HN3905" i="20"/>
  <c r="HO3905" i="20" s="1"/>
  <c r="HN907" i="20"/>
  <c r="HO907" i="20" s="1"/>
  <c r="HN1622" i="20"/>
  <c r="HO1622" i="20" s="1"/>
  <c r="HN1091" i="20"/>
  <c r="HO1091" i="20" s="1"/>
  <c r="HN3687" i="20"/>
  <c r="HO3687" i="20" s="1"/>
  <c r="HN3572" i="20"/>
  <c r="HO3572" i="20" s="1"/>
  <c r="HN831" i="20"/>
  <c r="HO831" i="20" s="1"/>
  <c r="HN1277" i="20"/>
  <c r="HO1277" i="20" s="1"/>
  <c r="HN3603" i="20"/>
  <c r="HO3603" i="20" s="1"/>
  <c r="HN3417" i="20"/>
  <c r="HO3417" i="20" s="1"/>
  <c r="HN3520" i="20"/>
  <c r="HO3520" i="20" s="1"/>
  <c r="HN2739" i="20"/>
  <c r="HO2739" i="20" s="1"/>
  <c r="HN473" i="20"/>
  <c r="HO473" i="20" s="1"/>
  <c r="HN1219" i="20"/>
  <c r="HO1219" i="20" s="1"/>
  <c r="HN1330" i="20"/>
  <c r="HO1330" i="20" s="1"/>
  <c r="HN3426" i="20"/>
  <c r="HO3426" i="20" s="1"/>
  <c r="HN2591" i="20"/>
  <c r="HO2591" i="20" s="1"/>
  <c r="HN3056" i="20"/>
  <c r="HO3056" i="20" s="1"/>
  <c r="HN2639" i="20"/>
  <c r="HO2639" i="20" s="1"/>
  <c r="HN3487" i="20"/>
  <c r="HO3487" i="20" s="1"/>
  <c r="HN577" i="20"/>
  <c r="HO577" i="20" s="1"/>
  <c r="HN1176" i="20"/>
  <c r="HO1176" i="20" s="1"/>
  <c r="HN527" i="20"/>
  <c r="HO527" i="20" s="1"/>
  <c r="HN2793" i="20"/>
  <c r="HO2793" i="20" s="1"/>
  <c r="HN611" i="20"/>
  <c r="HO611" i="20" s="1"/>
  <c r="HN2081" i="20"/>
  <c r="HO2081" i="20" s="1"/>
  <c r="HN3837" i="20"/>
  <c r="HO3837" i="20" s="1"/>
  <c r="HN2060" i="20"/>
  <c r="HO2060" i="20" s="1"/>
  <c r="HN2900" i="20"/>
  <c r="HO2900" i="20" s="1"/>
  <c r="HN1714" i="20"/>
  <c r="HO1714" i="20" s="1"/>
  <c r="HN184" i="20"/>
  <c r="HO184" i="20" s="1"/>
  <c r="HN496" i="20"/>
  <c r="HO496" i="20" s="1"/>
  <c r="HN1343" i="20"/>
  <c r="HO1343" i="20" s="1"/>
  <c r="HN1544" i="20"/>
  <c r="HO1544" i="20" s="1"/>
  <c r="HN3126" i="20"/>
  <c r="HO3126" i="20" s="1"/>
  <c r="HN3659" i="20"/>
  <c r="HO3659" i="20" s="1"/>
  <c r="HN3628" i="20"/>
  <c r="HO3628" i="20" s="1"/>
  <c r="HN322" i="20"/>
  <c r="HO322" i="20" s="1"/>
  <c r="HN1585" i="20"/>
  <c r="HO1585" i="20" s="1"/>
  <c r="HN548" i="20"/>
  <c r="HO548" i="20" s="1"/>
  <c r="HN2794" i="20"/>
  <c r="HO2794" i="20" s="1"/>
  <c r="HN2043" i="20"/>
  <c r="HO2043" i="20" s="1"/>
  <c r="HN1759" i="20"/>
  <c r="HO1759" i="20" s="1"/>
  <c r="HN2346" i="20"/>
  <c r="HO2346" i="20" s="1"/>
  <c r="HN1811" i="20"/>
  <c r="HO1811" i="20" s="1"/>
  <c r="HN472" i="20"/>
  <c r="HO472" i="20" s="1"/>
  <c r="HN2570" i="20"/>
  <c r="HO2570" i="20" s="1"/>
  <c r="HN1814" i="20"/>
  <c r="HO1814" i="20" s="1"/>
  <c r="HN911" i="20"/>
  <c r="HO911" i="20" s="1"/>
  <c r="HN2852" i="20"/>
  <c r="HO2852" i="20" s="1"/>
  <c r="HN3124" i="20"/>
  <c r="HO3124" i="20" s="1"/>
  <c r="HN2410" i="20"/>
  <c r="HO2410" i="20" s="1"/>
  <c r="HN1951" i="20"/>
  <c r="HO1951" i="20" s="1"/>
  <c r="HN1178" i="20"/>
  <c r="HO1178" i="20" s="1"/>
  <c r="HN2909" i="20"/>
  <c r="HO2909" i="20" s="1"/>
  <c r="HN2937" i="20"/>
  <c r="HO2937" i="20" s="1"/>
  <c r="HN988" i="20"/>
  <c r="HO988" i="20" s="1"/>
  <c r="HN3795" i="20"/>
  <c r="HO3795" i="20" s="1"/>
  <c r="HN1967" i="20"/>
  <c r="HO1967" i="20" s="1"/>
  <c r="HN3861" i="20"/>
  <c r="HO3861" i="20" s="1"/>
  <c r="HN1348" i="20"/>
  <c r="HO1348" i="20" s="1"/>
  <c r="HN2277" i="20"/>
  <c r="HO2277" i="20" s="1"/>
  <c r="HN2993" i="20"/>
  <c r="HO2993" i="20" s="1"/>
  <c r="HN1923" i="20"/>
  <c r="HO1923" i="20" s="1"/>
  <c r="HN2760" i="20"/>
  <c r="HO2760" i="20" s="1"/>
  <c r="HN3815" i="20"/>
  <c r="HO3815" i="20" s="1"/>
  <c r="HN771" i="20"/>
  <c r="HO771" i="20" s="1"/>
  <c r="HN3268" i="20"/>
  <c r="HO3268" i="20" s="1"/>
  <c r="HN2921" i="20"/>
  <c r="HO2921" i="20" s="1"/>
  <c r="HN1476" i="20"/>
  <c r="HO1476" i="20" s="1"/>
  <c r="HN3048" i="20"/>
  <c r="HO3048" i="20" s="1"/>
  <c r="HN1836" i="20"/>
  <c r="HO1836" i="20" s="1"/>
  <c r="HN197" i="20"/>
  <c r="HO197" i="20" s="1"/>
  <c r="HN3288" i="20"/>
  <c r="HO3288" i="20" s="1"/>
  <c r="HN1083" i="20"/>
  <c r="HO1083" i="20" s="1"/>
  <c r="HN914" i="20"/>
  <c r="HO914" i="20" s="1"/>
  <c r="HN1865" i="20"/>
  <c r="HO1865" i="20" s="1"/>
  <c r="HN2033" i="20"/>
  <c r="HO2033" i="20" s="1"/>
  <c r="HN2888" i="20"/>
  <c r="HO2888" i="20" s="1"/>
  <c r="HN1580" i="20"/>
  <c r="HO1580" i="20" s="1"/>
  <c r="HN3774" i="20"/>
  <c r="HO3774" i="20" s="1"/>
  <c r="HN1346" i="20"/>
  <c r="HO1346" i="20" s="1"/>
  <c r="HN2641" i="20"/>
  <c r="HO2641" i="20" s="1"/>
  <c r="HN3655" i="20"/>
  <c r="HO3655" i="20" s="1"/>
  <c r="HN1433" i="20"/>
  <c r="HO1433" i="20" s="1"/>
  <c r="HN2084" i="20"/>
  <c r="HO2084" i="20" s="1"/>
  <c r="HN1773" i="20"/>
  <c r="HO1773" i="20" s="1"/>
  <c r="HN2371" i="20"/>
  <c r="HO2371" i="20" s="1"/>
  <c r="HN3103" i="20"/>
  <c r="HO3103" i="20" s="1"/>
  <c r="HN1142" i="20"/>
  <c r="HO1142" i="20" s="1"/>
  <c r="HN2895" i="20"/>
  <c r="HO2895" i="20" s="1"/>
  <c r="HN1487" i="20"/>
  <c r="HO1487" i="20" s="1"/>
  <c r="HN3784" i="20"/>
  <c r="HO3784" i="20" s="1"/>
  <c r="HN2831" i="20"/>
  <c r="HO2831" i="20" s="1"/>
  <c r="HN382" i="20"/>
  <c r="HO382" i="20" s="1"/>
  <c r="HN3495" i="20"/>
  <c r="HO3495" i="20" s="1"/>
  <c r="HN1999" i="20"/>
  <c r="HO1999" i="20" s="1"/>
  <c r="HN269" i="20"/>
  <c r="HO269" i="20" s="1"/>
  <c r="HN101" i="20"/>
  <c r="HO101" i="20" s="1"/>
  <c r="HN1185" i="20"/>
  <c r="HO1185" i="20" s="1"/>
  <c r="HN2924" i="20"/>
  <c r="HO2924" i="20" s="1"/>
  <c r="HN1734" i="20"/>
  <c r="HO1734" i="20" s="1"/>
  <c r="HN3525" i="20"/>
  <c r="HO3525" i="20" s="1"/>
  <c r="HN1876" i="20"/>
  <c r="HO1876" i="20" s="1"/>
  <c r="HN2232" i="20"/>
  <c r="HO2232" i="20" s="1"/>
  <c r="HN491" i="20"/>
  <c r="HO491" i="20" s="1"/>
  <c r="HN2634" i="20"/>
  <c r="HO2634" i="20" s="1"/>
  <c r="HN2493" i="20"/>
  <c r="HO2493" i="20" s="1"/>
  <c r="HN891" i="20"/>
  <c r="HO891" i="20" s="1"/>
  <c r="HN2693" i="20"/>
  <c r="HO2693" i="20" s="1"/>
  <c r="HN1614" i="20"/>
  <c r="HO1614" i="20" s="1"/>
  <c r="HN2574" i="20"/>
  <c r="HO2574" i="20" s="1"/>
  <c r="HN3865" i="20"/>
  <c r="HO3865" i="20" s="1"/>
  <c r="HN566" i="20"/>
  <c r="HO566" i="20" s="1"/>
  <c r="HN396" i="20"/>
  <c r="HO396" i="20" s="1"/>
  <c r="HN2565" i="20"/>
  <c r="HO2565" i="20" s="1"/>
  <c r="HN1411" i="20"/>
  <c r="HO1411" i="20" s="1"/>
  <c r="HN1275" i="20"/>
  <c r="HO1275" i="20" s="1"/>
  <c r="HN2958" i="20"/>
  <c r="HO2958" i="20" s="1"/>
  <c r="HN429" i="20"/>
  <c r="HO429" i="20" s="1"/>
  <c r="HN880" i="20"/>
  <c r="HO880" i="20" s="1"/>
  <c r="HN1347" i="20"/>
  <c r="HO1347" i="20" s="1"/>
  <c r="HN77" i="20"/>
  <c r="HO77" i="20" s="1"/>
  <c r="HN90" i="20"/>
  <c r="HO90" i="20" s="1"/>
  <c r="HN2303" i="20"/>
  <c r="HO2303" i="20" s="1"/>
  <c r="HN3592" i="20"/>
  <c r="HO3592" i="20" s="1"/>
  <c r="HN3196" i="20"/>
  <c r="HO3196" i="20" s="1"/>
  <c r="HN2429" i="20"/>
  <c r="HO2429" i="20" s="1"/>
  <c r="HN1279" i="20"/>
  <c r="HO1279" i="20" s="1"/>
  <c r="HN2022" i="20"/>
  <c r="HO2022" i="20" s="1"/>
  <c r="HN1931" i="20"/>
  <c r="HO1931" i="20" s="1"/>
  <c r="HN1566" i="20"/>
  <c r="HO1566" i="20" s="1"/>
  <c r="HN3748" i="20"/>
  <c r="HO3748" i="20" s="1"/>
  <c r="HN477" i="20"/>
  <c r="HO477" i="20" s="1"/>
  <c r="HN3852" i="20"/>
  <c r="HO3852" i="20" s="1"/>
  <c r="HN320" i="20"/>
  <c r="HO320" i="20" s="1"/>
  <c r="HN2733" i="20"/>
  <c r="HO2733" i="20" s="1"/>
  <c r="HN3051" i="20"/>
  <c r="HO3051" i="20" s="1"/>
  <c r="HN940" i="20"/>
  <c r="HO940" i="20" s="1"/>
  <c r="HN1025" i="20"/>
  <c r="HO1025" i="20" s="1"/>
  <c r="HN2824" i="20"/>
  <c r="HO2824" i="20" s="1"/>
  <c r="HN3047" i="20"/>
  <c r="HO3047" i="20" s="1"/>
  <c r="HN3912" i="20"/>
  <c r="HO3912" i="20" s="1"/>
  <c r="HN400" i="20"/>
  <c r="HO400" i="20" s="1"/>
  <c r="HN3462" i="20"/>
  <c r="HO3462" i="20" s="1"/>
  <c r="HN3447" i="20"/>
  <c r="HO3447" i="20" s="1"/>
  <c r="HN1680" i="20"/>
  <c r="HO1680" i="20" s="1"/>
  <c r="HN3684" i="20"/>
  <c r="HO3684" i="20" s="1"/>
  <c r="HN3382" i="20"/>
  <c r="HO3382" i="20" s="1"/>
  <c r="HN1349" i="20"/>
  <c r="HO1349" i="20" s="1"/>
  <c r="HN2138" i="20"/>
  <c r="HO2138" i="20" s="1"/>
  <c r="HN1441" i="20"/>
  <c r="HO1441" i="20" s="1"/>
  <c r="HN38" i="20"/>
  <c r="HO38" i="20" s="1"/>
  <c r="HN778" i="20"/>
  <c r="HO778" i="20" s="1"/>
  <c r="HN2531" i="20"/>
  <c r="HO2531" i="20" s="1"/>
  <c r="HN293" i="20"/>
  <c r="HO293" i="20" s="1"/>
  <c r="HN3214" i="20"/>
  <c r="HO3214" i="20" s="1"/>
  <c r="HN2025" i="20"/>
  <c r="HO2025" i="20" s="1"/>
  <c r="HN1515" i="20"/>
  <c r="HO1515" i="20" s="1"/>
  <c r="HN3928" i="20"/>
  <c r="HO3928" i="20" s="1"/>
  <c r="HN1960" i="20"/>
  <c r="HO1960" i="20" s="1"/>
  <c r="HN2360" i="20"/>
  <c r="HO2360" i="20" s="1"/>
  <c r="HN2122" i="20"/>
  <c r="HO2122" i="20" s="1"/>
  <c r="HN2950" i="20"/>
  <c r="HO2950" i="20" s="1"/>
  <c r="HN2066" i="20"/>
  <c r="HO2066" i="20" s="1"/>
  <c r="HN3213" i="20"/>
  <c r="HO3213" i="20" s="1"/>
  <c r="HN2632" i="20"/>
  <c r="HO2632" i="20" s="1"/>
  <c r="HN1110" i="20"/>
  <c r="HO1110" i="20" s="1"/>
  <c r="HN662" i="20"/>
  <c r="HO662" i="20" s="1"/>
  <c r="HN3306" i="20"/>
  <c r="HO3306" i="20" s="1"/>
  <c r="HN745" i="20"/>
  <c r="HO745" i="20" s="1"/>
  <c r="HN1762" i="20"/>
  <c r="HO1762" i="20" s="1"/>
  <c r="HN1384" i="20"/>
  <c r="HO1384" i="20" s="1"/>
  <c r="HN1729" i="20"/>
  <c r="HO1729" i="20" s="1"/>
  <c r="HN1107" i="20"/>
  <c r="HO1107" i="20" s="1"/>
  <c r="HN2062" i="20"/>
  <c r="HO2062" i="20" s="1"/>
  <c r="HN1126" i="20"/>
  <c r="HO1126" i="20" s="1"/>
  <c r="HN1878" i="20"/>
  <c r="HO1878" i="20" s="1"/>
  <c r="HN1927" i="20"/>
  <c r="HO1927" i="20" s="1"/>
  <c r="HN1265" i="20"/>
  <c r="HO1265" i="20" s="1"/>
  <c r="HN3389" i="20"/>
  <c r="HO3389" i="20" s="1"/>
  <c r="HN467" i="20"/>
  <c r="HO467" i="20" s="1"/>
  <c r="HN3419" i="20"/>
  <c r="HO3419" i="20" s="1"/>
  <c r="HN148" i="20"/>
  <c r="HO148" i="20" s="1"/>
  <c r="HN702" i="20"/>
  <c r="HO702" i="20" s="1"/>
  <c r="HN1391" i="20"/>
  <c r="HO1391" i="20" s="1"/>
  <c r="HN908" i="20"/>
  <c r="HO908" i="20" s="1"/>
  <c r="HN3343" i="20"/>
  <c r="HO3343" i="20" s="1"/>
  <c r="HN1045" i="20"/>
  <c r="HO1045" i="20" s="1"/>
  <c r="HN651" i="20"/>
  <c r="HO651" i="20" s="1"/>
  <c r="HN1694" i="20"/>
  <c r="HO1694" i="20" s="1"/>
  <c r="HN2173" i="20"/>
  <c r="HO2173" i="20" s="1"/>
  <c r="HN173" i="20"/>
  <c r="HO173" i="20" s="1"/>
  <c r="HN2431" i="20"/>
  <c r="HO2431" i="20" s="1"/>
  <c r="HN2843" i="20"/>
  <c r="HO2843" i="20" s="1"/>
  <c r="HN2253" i="20"/>
  <c r="HO2253" i="20" s="1"/>
  <c r="HN3227" i="20"/>
  <c r="HO3227" i="20" s="1"/>
  <c r="HN1473" i="20"/>
  <c r="HO1473" i="20" s="1"/>
  <c r="HN2731" i="20"/>
  <c r="HO2731" i="20" s="1"/>
  <c r="HN1168" i="20"/>
  <c r="HO1168" i="20" s="1"/>
  <c r="HN2428" i="20"/>
  <c r="HO2428" i="20" s="1"/>
  <c r="HN1146" i="20"/>
  <c r="HO1146" i="20" s="1"/>
  <c r="HN1105" i="20"/>
  <c r="HO1105" i="20" s="1"/>
  <c r="HN1448" i="20"/>
  <c r="HO1448" i="20" s="1"/>
  <c r="HN2991" i="20"/>
  <c r="HO2991" i="20" s="1"/>
  <c r="HN1511" i="20"/>
  <c r="HO1511" i="20" s="1"/>
  <c r="HN540" i="20"/>
  <c r="HO540" i="20" s="1"/>
  <c r="HN1713" i="20"/>
  <c r="HO1713" i="20" s="1"/>
  <c r="HN3141" i="20"/>
  <c r="HO3141" i="20" s="1"/>
  <c r="HN2402" i="20"/>
  <c r="HO2402" i="20" s="1"/>
  <c r="HN1184" i="20"/>
  <c r="HO1184" i="20" s="1"/>
  <c r="HN592" i="20"/>
  <c r="HO592" i="20" s="1"/>
  <c r="HN120" i="20"/>
  <c r="HO120" i="20" s="1"/>
  <c r="HN2434" i="20"/>
  <c r="HO2434" i="20" s="1"/>
  <c r="HN1809" i="20"/>
  <c r="HO1809" i="20" s="1"/>
  <c r="HN2174" i="20"/>
  <c r="HO2174" i="20" s="1"/>
  <c r="HN3624" i="20"/>
  <c r="HO3624" i="20" s="1"/>
  <c r="HN2845" i="20"/>
  <c r="HO2845" i="20" s="1"/>
  <c r="HN26" i="20"/>
  <c r="HO26" i="20" s="1"/>
  <c r="HN3889" i="20"/>
  <c r="HO3889" i="20" s="1"/>
  <c r="HN2934" i="20"/>
  <c r="HO2934" i="20" s="1"/>
  <c r="HN3008" i="20"/>
  <c r="HO3008" i="20" s="1"/>
  <c r="HN1728" i="20"/>
  <c r="HO1728" i="20" s="1"/>
  <c r="HN2170" i="20"/>
  <c r="HO2170" i="20" s="1"/>
  <c r="HN1925" i="20"/>
  <c r="HO1925" i="20" s="1"/>
  <c r="HN3238" i="20"/>
  <c r="HO3238" i="20" s="1"/>
  <c r="HN3115" i="20"/>
  <c r="HO3115" i="20" s="1"/>
  <c r="HN3756" i="20"/>
  <c r="HO3756" i="20" s="1"/>
  <c r="HN1057" i="20"/>
  <c r="HO1057" i="20" s="1"/>
  <c r="HN3832" i="20"/>
  <c r="HO3832" i="20" s="1"/>
  <c r="HN3644" i="20"/>
  <c r="HO3644" i="20" s="1"/>
  <c r="HN1287" i="20"/>
  <c r="HO1287" i="20" s="1"/>
  <c r="HN2601" i="20"/>
  <c r="HO2601" i="20" s="1"/>
  <c r="HN1214" i="20"/>
  <c r="HO1214" i="20" s="1"/>
  <c r="HN2485" i="20"/>
  <c r="HO2485" i="20" s="1"/>
  <c r="HN3473" i="20"/>
  <c r="HO3473" i="20" s="1"/>
  <c r="HN513" i="20"/>
  <c r="HO513" i="20" s="1"/>
  <c r="HN848" i="20"/>
  <c r="HO848" i="20" s="1"/>
  <c r="HN2100" i="20"/>
  <c r="HO2100" i="20" s="1"/>
  <c r="HN1364" i="20"/>
  <c r="HO1364" i="20" s="1"/>
  <c r="HN1721" i="20"/>
  <c r="HO1721" i="20" s="1"/>
  <c r="HN721" i="20"/>
  <c r="HO721" i="20" s="1"/>
  <c r="HN1691" i="20"/>
  <c r="HO1691" i="20" s="1"/>
  <c r="HN661" i="20"/>
  <c r="HO661" i="20" s="1"/>
  <c r="HN2575" i="20"/>
  <c r="HO2575" i="20" s="1"/>
  <c r="HN1242" i="20"/>
  <c r="HO1242" i="20" s="1"/>
  <c r="HN606" i="20"/>
  <c r="HO606" i="20" s="1"/>
  <c r="HN2544" i="20"/>
  <c r="HO2544" i="20" s="1"/>
  <c r="HN42" i="20"/>
  <c r="HO42" i="20" s="1"/>
  <c r="HN3282" i="20"/>
  <c r="HO3282" i="20" s="1"/>
  <c r="HN2785" i="20"/>
  <c r="HO2785" i="20" s="1"/>
  <c r="HN133" i="20"/>
  <c r="HO133" i="20" s="1"/>
  <c r="HN3297" i="20"/>
  <c r="HO3297" i="20" s="1"/>
  <c r="HN3006" i="20"/>
  <c r="HO3006" i="20" s="1"/>
  <c r="HN3257" i="20"/>
  <c r="HO3257" i="20" s="1"/>
  <c r="HN2841" i="20"/>
  <c r="HO2841" i="20" s="1"/>
  <c r="HN2529" i="20"/>
  <c r="HO2529" i="20" s="1"/>
  <c r="HN589" i="20"/>
  <c r="HO589" i="20" s="1"/>
  <c r="HN282" i="20"/>
  <c r="HO282" i="20" s="1"/>
  <c r="HN3866" i="20"/>
  <c r="HO3866" i="20" s="1"/>
  <c r="HN2142" i="20"/>
  <c r="HO2142" i="20" s="1"/>
  <c r="HN664" i="20"/>
  <c r="HO664" i="20" s="1"/>
  <c r="HN2111" i="20"/>
  <c r="HO2111" i="20" s="1"/>
  <c r="HN2443" i="20"/>
  <c r="HO2443" i="20" s="1"/>
  <c r="HN3460" i="20"/>
  <c r="HO3460" i="20" s="1"/>
  <c r="HN2456" i="20"/>
  <c r="HO2456" i="20" s="1"/>
  <c r="HN2940" i="20"/>
  <c r="HO2940" i="20" s="1"/>
  <c r="HN1409" i="20"/>
  <c r="HO1409" i="20" s="1"/>
  <c r="HN2822" i="20"/>
  <c r="HO2822" i="20" s="1"/>
  <c r="HN2369" i="20"/>
  <c r="HO2369" i="20" s="1"/>
  <c r="HN2532" i="20"/>
  <c r="HO2532" i="20" s="1"/>
  <c r="HN1153" i="20"/>
  <c r="HO1153" i="20" s="1"/>
  <c r="HN971" i="20"/>
  <c r="HO971" i="20" s="1"/>
  <c r="HN2113" i="20"/>
  <c r="HO2113" i="20" s="1"/>
  <c r="HN1520" i="20"/>
  <c r="HO1520" i="20" s="1"/>
  <c r="HN1666" i="20"/>
  <c r="HO1666" i="20" s="1"/>
  <c r="HN541" i="20"/>
  <c r="HO541" i="20" s="1"/>
  <c r="HN2543" i="20"/>
  <c r="HO2543" i="20" s="1"/>
  <c r="HN3236" i="20"/>
  <c r="HO3236" i="20" s="1"/>
  <c r="HN650" i="20"/>
  <c r="HO650" i="20" s="1"/>
  <c r="HN1292" i="20"/>
  <c r="HO1292" i="20" s="1"/>
  <c r="HN1458" i="20"/>
  <c r="HO1458" i="20" s="1"/>
  <c r="HN3680" i="20"/>
  <c r="HO3680" i="20" s="1"/>
  <c r="HN2850" i="20"/>
  <c r="HO2850" i="20" s="1"/>
  <c r="HN1401" i="20"/>
  <c r="HO1401" i="20" s="1"/>
  <c r="HN1410" i="20"/>
  <c r="HO1410" i="20" s="1"/>
  <c r="HN2582" i="20"/>
  <c r="HO2582" i="20" s="1"/>
  <c r="HN126" i="20"/>
  <c r="HO126" i="20" s="1"/>
  <c r="HN2933" i="20"/>
  <c r="HO2933" i="20" s="1"/>
  <c r="HN2166" i="20"/>
  <c r="HO2166" i="20" s="1"/>
  <c r="HN1793" i="20"/>
  <c r="HO1793" i="20" s="1"/>
  <c r="HN3494" i="20"/>
  <c r="HO3494" i="20" s="1"/>
  <c r="HN2424" i="20"/>
  <c r="HO2424" i="20" s="1"/>
  <c r="HN3518" i="20"/>
  <c r="HO3518" i="20" s="1"/>
  <c r="HN1206" i="20"/>
  <c r="HO1206" i="20" s="1"/>
  <c r="HN2275" i="20"/>
  <c r="HO2275" i="20" s="1"/>
  <c r="HN207" i="20"/>
  <c r="HO207" i="20" s="1"/>
  <c r="HN1989" i="20"/>
  <c r="HO1989" i="20" s="1"/>
  <c r="HN1526" i="20"/>
  <c r="HO1526" i="20" s="1"/>
  <c r="HN3292" i="20"/>
  <c r="HO3292" i="20" s="1"/>
  <c r="HN1650" i="20"/>
  <c r="HO1650" i="20" s="1"/>
  <c r="HN3337" i="20"/>
  <c r="HO3337" i="20" s="1"/>
  <c r="HN415" i="20"/>
  <c r="HO415" i="20" s="1"/>
  <c r="HN1294" i="20"/>
  <c r="HO1294" i="20" s="1"/>
  <c r="HN1169" i="20"/>
  <c r="HO1169" i="20" s="1"/>
  <c r="HN2726" i="20"/>
  <c r="HO2726" i="20" s="1"/>
  <c r="HN2427" i="20"/>
  <c r="HO2427" i="20" s="1"/>
  <c r="HN560" i="20"/>
  <c r="HO560" i="20" s="1"/>
  <c r="HN1068" i="20"/>
  <c r="HO1068" i="20" s="1"/>
  <c r="HN1993" i="20"/>
  <c r="HO1993" i="20" s="1"/>
  <c r="HN1114" i="20"/>
  <c r="HO1114" i="20" s="1"/>
  <c r="HN1891" i="20"/>
  <c r="HO1891" i="20" s="1"/>
  <c r="HN3645" i="20"/>
  <c r="HO3645" i="20" s="1"/>
  <c r="HN416" i="20"/>
  <c r="HO416" i="20" s="1"/>
  <c r="HN1479" i="20"/>
  <c r="HO1479" i="20" s="1"/>
  <c r="HN1404" i="20"/>
  <c r="HO1404" i="20" s="1"/>
  <c r="HN607" i="20"/>
  <c r="HO607" i="20" s="1"/>
  <c r="HN2183" i="20"/>
  <c r="HO2183" i="20" s="1"/>
  <c r="HN487" i="20"/>
  <c r="HO487" i="20" s="1"/>
  <c r="HN1352" i="20"/>
  <c r="HO1352" i="20" s="1"/>
  <c r="HN2697" i="20"/>
  <c r="HO2697" i="20" s="1"/>
  <c r="HN2984" i="20"/>
  <c r="HO2984" i="20" s="1"/>
  <c r="HN829" i="20"/>
  <c r="HO829" i="20" s="1"/>
  <c r="HN3434" i="20"/>
  <c r="HO3434" i="20" s="1"/>
  <c r="HN3040" i="20"/>
  <c r="HO3040" i="20" s="1"/>
  <c r="HN1564" i="20"/>
  <c r="HO1564" i="20" s="1"/>
  <c r="HN3430" i="20"/>
  <c r="HO3430" i="20" s="1"/>
  <c r="HN326" i="20"/>
  <c r="HO326" i="20" s="1"/>
  <c r="HN599" i="20"/>
  <c r="HO599" i="20" s="1"/>
  <c r="HN3554" i="20"/>
  <c r="HO3554" i="20" s="1"/>
  <c r="HN2393" i="20"/>
  <c r="HO2393" i="20" s="1"/>
  <c r="HN692" i="20"/>
  <c r="HO692" i="20" s="1"/>
  <c r="HN2442" i="20"/>
  <c r="HO2442" i="20" s="1"/>
  <c r="HN2869" i="20"/>
  <c r="HO2869" i="20" s="1"/>
  <c r="HN2594" i="20"/>
  <c r="HO2594" i="20" s="1"/>
  <c r="HN1928" i="20"/>
  <c r="HO1928" i="20" s="1"/>
  <c r="HN1444" i="20"/>
  <c r="HO1444" i="20" s="1"/>
  <c r="HN3136" i="20"/>
  <c r="HO3136" i="20" s="1"/>
  <c r="HN1076" i="20"/>
  <c r="HO1076" i="20" s="1"/>
  <c r="HN1023" i="20"/>
  <c r="HO1023" i="20" s="1"/>
  <c r="HN2551" i="20"/>
  <c r="HO2551" i="20" s="1"/>
  <c r="HN2134" i="20"/>
  <c r="HO2134" i="20" s="1"/>
  <c r="HN503" i="20"/>
  <c r="HO503" i="20" s="1"/>
  <c r="HN399" i="20"/>
  <c r="HO399" i="20" s="1"/>
  <c r="HN1778" i="20"/>
  <c r="HO1778" i="20" s="1"/>
  <c r="HN544" i="20"/>
  <c r="HO544" i="20" s="1"/>
  <c r="HN2999" i="20"/>
  <c r="HO2999" i="20" s="1"/>
  <c r="HN2392" i="20"/>
  <c r="HO2392" i="20" s="1"/>
  <c r="HN1029" i="20"/>
  <c r="HO1029" i="20" s="1"/>
  <c r="HN2768" i="20"/>
  <c r="HO2768" i="20" s="1"/>
  <c r="HN1259" i="20"/>
  <c r="HO1259" i="20" s="1"/>
  <c r="HN3049" i="20"/>
  <c r="HO3049" i="20" s="1"/>
  <c r="HN663" i="20"/>
  <c r="HO663" i="20" s="1"/>
  <c r="HN2179" i="20"/>
  <c r="HO2179" i="20" s="1"/>
  <c r="HN1201" i="20"/>
  <c r="HO1201" i="20" s="1"/>
  <c r="HN3591" i="20"/>
  <c r="HO3591" i="20" s="1"/>
  <c r="HN21" i="20"/>
  <c r="HO21" i="20" s="1"/>
  <c r="HN3195" i="20"/>
  <c r="HO3195" i="20" s="1"/>
  <c r="HN1468" i="20"/>
  <c r="HO1468" i="20" s="1"/>
  <c r="HN1777" i="20"/>
  <c r="HO1777" i="20" s="1"/>
  <c r="HN520" i="20"/>
  <c r="HO520" i="20" s="1"/>
  <c r="HN1230" i="20"/>
  <c r="HO1230" i="20" s="1"/>
  <c r="HN2125" i="20"/>
  <c r="HO2125" i="20" s="1"/>
  <c r="HN23" i="20"/>
  <c r="HO23" i="20" s="1"/>
  <c r="HN1824" i="20"/>
  <c r="HO1824" i="20" s="1"/>
  <c r="HN1518" i="20"/>
  <c r="HO1518" i="20" s="1"/>
  <c r="HN1421" i="20"/>
  <c r="HO1421" i="20" s="1"/>
  <c r="HN31" i="20"/>
  <c r="HO31" i="20" s="1"/>
  <c r="HN3273" i="20"/>
  <c r="HO3273" i="20" s="1"/>
  <c r="HN913" i="20"/>
  <c r="HO913" i="20" s="1"/>
  <c r="HN3934" i="20"/>
  <c r="HO3934" i="20" s="1"/>
  <c r="HN624" i="20"/>
  <c r="HO624" i="20" s="1"/>
  <c r="HN536" i="20"/>
  <c r="HO536" i="20" s="1"/>
  <c r="HN3097" i="20"/>
  <c r="HO3097" i="20" s="1"/>
  <c r="HN949" i="20"/>
  <c r="HO949" i="20" s="1"/>
  <c r="HN2849" i="20"/>
  <c r="HO2849" i="20" s="1"/>
  <c r="HN1009" i="20"/>
  <c r="HO1009" i="20" s="1"/>
  <c r="HN2141" i="20"/>
  <c r="HO2141" i="20" s="1"/>
  <c r="HN604" i="20"/>
  <c r="HO604" i="20" s="1"/>
  <c r="HN802" i="20"/>
  <c r="HO802" i="20" s="1"/>
  <c r="HN1988" i="20"/>
  <c r="HO1988" i="20" s="1"/>
  <c r="HN1986" i="20"/>
  <c r="HO1986" i="20" s="1"/>
  <c r="HN3571" i="20"/>
  <c r="HO3571" i="20" s="1"/>
  <c r="HN475" i="20"/>
  <c r="HO475" i="20" s="1"/>
  <c r="HN761" i="20"/>
  <c r="HO761" i="20" s="1"/>
  <c r="HN2523" i="20"/>
  <c r="HO2523" i="20" s="1"/>
  <c r="HN3740" i="20"/>
  <c r="HO3740" i="20" s="1"/>
  <c r="HN3739" i="20"/>
  <c r="HO3739" i="20" s="1"/>
  <c r="HN331" i="20"/>
  <c r="HO331" i="20" s="1"/>
  <c r="HN3605" i="20"/>
  <c r="HO3605" i="20" s="1"/>
  <c r="HN3845" i="20"/>
  <c r="HO3845" i="20" s="1"/>
  <c r="HN3666" i="20"/>
  <c r="HO3666" i="20" s="1"/>
  <c r="HN1416" i="20"/>
  <c r="HO1416" i="20" s="1"/>
  <c r="HN1455" i="20"/>
  <c r="HO1455" i="20" s="1"/>
  <c r="HN1933" i="20"/>
  <c r="HO1933" i="20" s="1"/>
  <c r="HN980" i="20"/>
  <c r="HO980" i="20" s="1"/>
  <c r="HN29" i="20"/>
  <c r="HO29" i="20" s="1"/>
  <c r="HN992" i="20"/>
  <c r="HO992" i="20" s="1"/>
  <c r="HN1156" i="20"/>
  <c r="HO1156" i="20" s="1"/>
  <c r="HN1610" i="20"/>
  <c r="HO1610" i="20" s="1"/>
  <c r="HN2688" i="20"/>
  <c r="HO2688" i="20" s="1"/>
  <c r="HN2011" i="20"/>
  <c r="HO2011" i="20" s="1"/>
  <c r="HN2187" i="20"/>
  <c r="HO2187" i="20" s="1"/>
  <c r="HN2853" i="20"/>
  <c r="HO2853" i="20" s="1"/>
  <c r="HN2535" i="20"/>
  <c r="HO2535" i="20" s="1"/>
  <c r="HN2127" i="20"/>
  <c r="HO2127" i="20" s="1"/>
  <c r="HN822" i="20"/>
  <c r="HO822" i="20" s="1"/>
  <c r="HN2727" i="20"/>
  <c r="HO2727" i="20" s="1"/>
  <c r="HN1603" i="20"/>
  <c r="HO1603" i="20" s="1"/>
  <c r="HN2372" i="20"/>
  <c r="HO2372" i="20" s="1"/>
  <c r="HN667" i="20"/>
  <c r="HO667" i="20" s="1"/>
  <c r="HN816" i="20"/>
  <c r="HO816" i="20" s="1"/>
  <c r="HN3618" i="20"/>
  <c r="HO3618" i="20" s="1"/>
  <c r="HN2316" i="20"/>
  <c r="HO2316" i="20" s="1"/>
  <c r="HN2090" i="20"/>
  <c r="HO2090" i="20" s="1"/>
  <c r="HN1449" i="20"/>
  <c r="HO1449" i="20" s="1"/>
  <c r="HN295" i="20"/>
  <c r="HO295" i="20" s="1"/>
  <c r="HN2407" i="20"/>
  <c r="HO2407" i="20" s="1"/>
  <c r="HN1008" i="20"/>
  <c r="HO1008" i="20" s="1"/>
  <c r="HN3316" i="20"/>
  <c r="HO3316" i="20" s="1"/>
  <c r="HN3639" i="20"/>
  <c r="HO3639" i="20" s="1"/>
  <c r="HN1897" i="20"/>
  <c r="HO1897" i="20" s="1"/>
  <c r="HN1175" i="20"/>
  <c r="HO1175" i="20" s="1"/>
  <c r="HN762" i="20"/>
  <c r="HO762" i="20" s="1"/>
  <c r="HN2596" i="20"/>
  <c r="HO2596" i="20" s="1"/>
  <c r="HN996" i="20"/>
  <c r="HO996" i="20" s="1"/>
  <c r="HN2961" i="20"/>
  <c r="HO2961" i="20" s="1"/>
  <c r="HN1532" i="20"/>
  <c r="HO1532" i="20" s="1"/>
  <c r="HN1976" i="20"/>
  <c r="HO1976" i="20" s="1"/>
  <c r="HN3167" i="20"/>
  <c r="HO3167" i="20" s="1"/>
  <c r="HN775" i="20"/>
  <c r="HO775" i="20" s="1"/>
  <c r="HN941" i="20"/>
  <c r="HO941" i="20" s="1"/>
  <c r="HN2091" i="20"/>
  <c r="HO2091" i="20" s="1"/>
  <c r="HN1801" i="20"/>
  <c r="HO1801" i="20" s="1"/>
  <c r="HN1496" i="20"/>
  <c r="HO1496" i="20" s="1"/>
  <c r="HN3623" i="20"/>
  <c r="HO3623" i="20" s="1"/>
  <c r="HN1127" i="20"/>
  <c r="HO1127" i="20" s="1"/>
  <c r="HN883" i="20"/>
  <c r="HO883" i="20" s="1"/>
  <c r="HN404" i="20"/>
  <c r="HO404" i="20" s="1"/>
  <c r="HN3529" i="20"/>
  <c r="HO3529" i="20" s="1"/>
  <c r="HN128" i="20"/>
  <c r="HO128" i="20" s="1"/>
  <c r="HN315" i="20"/>
  <c r="HO315" i="20" s="1"/>
  <c r="HN157" i="20"/>
  <c r="HO157" i="20" s="1"/>
  <c r="HN1794" i="20"/>
  <c r="HO1794" i="20" s="1"/>
  <c r="HN2964" i="20"/>
  <c r="HO2964" i="20" s="1"/>
  <c r="HN652" i="20"/>
  <c r="HO652" i="20" s="1"/>
  <c r="HN3263" i="20"/>
  <c r="HO3263" i="20" s="1"/>
  <c r="HN1355" i="20"/>
  <c r="HO1355" i="20" s="1"/>
  <c r="HN2729" i="20"/>
  <c r="HO2729" i="20" s="1"/>
  <c r="HN1052" i="20"/>
  <c r="HO1052" i="20" s="1"/>
  <c r="HN1615" i="20"/>
  <c r="HO1615" i="20" s="1"/>
  <c r="HN2487" i="20"/>
  <c r="HO2487" i="20" s="1"/>
  <c r="HN1321" i="20"/>
  <c r="HO1321" i="20" s="1"/>
  <c r="HN3468" i="20"/>
  <c r="HO3468" i="20" s="1"/>
  <c r="HN3222" i="20"/>
  <c r="HO3222" i="20" s="1"/>
  <c r="HN894" i="20"/>
  <c r="HO894" i="20" s="1"/>
  <c r="HN1838" i="20"/>
  <c r="HO1838" i="20" s="1"/>
  <c r="HN3834" i="20"/>
  <c r="HO3834" i="20" s="1"/>
  <c r="HN713" i="20"/>
  <c r="HO713" i="20" s="1"/>
  <c r="HN2208" i="20"/>
  <c r="HO2208" i="20" s="1"/>
  <c r="HN2027" i="20"/>
  <c r="HO2027" i="20" s="1"/>
  <c r="HN2046" i="20"/>
  <c r="HO2046" i="20" s="1"/>
  <c r="HN2978" i="20"/>
  <c r="HO2978" i="20" s="1"/>
  <c r="HN167" i="20"/>
  <c r="HO167" i="20" s="1"/>
  <c r="HN601" i="20"/>
  <c r="HO601" i="20" s="1"/>
  <c r="HN561" i="20"/>
  <c r="HO561" i="20" s="1"/>
  <c r="HN3475" i="20"/>
  <c r="HO3475" i="20" s="1"/>
  <c r="HN2753" i="20"/>
  <c r="HO2753" i="20" s="1"/>
  <c r="HN951" i="20"/>
  <c r="HO951" i="20" s="1"/>
  <c r="HN3944" i="20"/>
  <c r="HO3944" i="20" s="1"/>
  <c r="HN1128" i="20"/>
  <c r="HO1128" i="20" s="1"/>
  <c r="HN352" i="20"/>
  <c r="HO352" i="20" s="1"/>
  <c r="HN3413" i="20"/>
  <c r="HO3413" i="20" s="1"/>
  <c r="HN3365" i="20"/>
  <c r="HO3365" i="20" s="1"/>
  <c r="HN610" i="20"/>
  <c r="HO610" i="20" s="1"/>
  <c r="HN2251" i="20"/>
  <c r="HO2251" i="20" s="1"/>
  <c r="HN2765" i="20"/>
  <c r="HO2765" i="20" s="1"/>
  <c r="HN449" i="20"/>
  <c r="HO449" i="20" s="1"/>
  <c r="HN593" i="20"/>
  <c r="HO593" i="20" s="1"/>
  <c r="HN3405" i="20"/>
  <c r="HO3405" i="20" s="1"/>
  <c r="HN1135" i="20"/>
  <c r="HO1135" i="20" s="1"/>
  <c r="HN3696" i="20"/>
  <c r="HO3696" i="20" s="1"/>
  <c r="HN3091" i="20"/>
  <c r="HO3091" i="20" s="1"/>
  <c r="HN1920" i="20"/>
  <c r="HO1920" i="20" s="1"/>
  <c r="HN119" i="20"/>
  <c r="HO119" i="20" s="1"/>
  <c r="HN1685" i="20"/>
  <c r="HO1685" i="20" s="1"/>
  <c r="HN3916" i="20"/>
  <c r="HO3916" i="20" s="1"/>
  <c r="HN1868" i="20"/>
  <c r="HO1868" i="20" s="1"/>
  <c r="HN219" i="20"/>
  <c r="HO219" i="20" s="1"/>
  <c r="HN3176" i="20"/>
  <c r="HO3176" i="20" s="1"/>
  <c r="HN505" i="20"/>
  <c r="HO505" i="20" s="1"/>
  <c r="HN1861" i="20"/>
  <c r="HO1861" i="20" s="1"/>
  <c r="HN1017" i="20"/>
  <c r="HO1017" i="20" s="1"/>
  <c r="HN1188" i="20"/>
  <c r="HO1188" i="20" s="1"/>
  <c r="HN784" i="20"/>
  <c r="HO784" i="20" s="1"/>
  <c r="HN2522" i="20"/>
  <c r="HO2522" i="20" s="1"/>
  <c r="HN1854" i="20"/>
  <c r="HO1854" i="20" s="1"/>
  <c r="HN3658" i="20"/>
  <c r="HO3658" i="20" s="1"/>
  <c r="HN177" i="20"/>
  <c r="HO177" i="20" s="1"/>
  <c r="HN1280" i="20"/>
  <c r="HO1280" i="20" s="1"/>
  <c r="HN397" i="20"/>
  <c r="HO397" i="20" s="1"/>
  <c r="HN3793" i="20"/>
  <c r="HO3793" i="20" s="1"/>
  <c r="HN479" i="20"/>
  <c r="HO479" i="20" s="1"/>
  <c r="HN110" i="20"/>
  <c r="HO110" i="20" s="1"/>
  <c r="HN3099" i="20"/>
  <c r="HO3099" i="20" s="1"/>
  <c r="HN1498" i="20"/>
  <c r="HO1498" i="20" s="1"/>
  <c r="HN1323" i="20"/>
  <c r="HO1323" i="20" s="1"/>
  <c r="HN3486" i="20"/>
  <c r="HO3486" i="20" s="1"/>
  <c r="HN2854" i="20"/>
  <c r="HO2854" i="20" s="1"/>
  <c r="HN2965" i="20"/>
  <c r="HO2965" i="20" s="1"/>
  <c r="HN1119" i="20"/>
  <c r="HO1119" i="20" s="1"/>
  <c r="HN3117" i="20"/>
  <c r="HO3117" i="20" s="1"/>
  <c r="HN3416" i="20"/>
  <c r="HO3416" i="20" s="1"/>
  <c r="HN1892" i="20"/>
  <c r="HO1892" i="20" s="1"/>
  <c r="HN1631" i="20"/>
  <c r="HO1631" i="20" s="1"/>
  <c r="HN3030" i="20"/>
  <c r="HO3030" i="20" s="1"/>
  <c r="HN1435" i="20"/>
  <c r="HO1435" i="20" s="1"/>
  <c r="HN616" i="20"/>
  <c r="HO616" i="20" s="1"/>
  <c r="HN836" i="20"/>
  <c r="HO836" i="20" s="1"/>
  <c r="HN260" i="20"/>
  <c r="HO260" i="20" s="1"/>
  <c r="HN3549" i="20"/>
  <c r="HO3549" i="20" s="1"/>
  <c r="HN3022" i="20"/>
  <c r="HO3022" i="20" s="1"/>
  <c r="HN2613" i="20"/>
  <c r="HO2613" i="20" s="1"/>
  <c r="HN2692" i="20"/>
  <c r="HO2692" i="20" s="1"/>
  <c r="HN1604" i="20"/>
  <c r="HO1604" i="20" s="1"/>
  <c r="HN1103" i="20"/>
  <c r="HO1103" i="20" s="1"/>
  <c r="HN3985" i="20"/>
  <c r="HO3985" i="20" s="1"/>
  <c r="HN3782" i="20"/>
  <c r="HO3782" i="20" s="1"/>
  <c r="HN1943" i="20"/>
  <c r="HO1943" i="20" s="1"/>
  <c r="HN2980" i="20"/>
  <c r="HO2980" i="20" s="1"/>
  <c r="HN3984" i="20"/>
  <c r="HO3984" i="20" s="1"/>
  <c r="HN2593" i="20"/>
  <c r="HO2593" i="20" s="1"/>
  <c r="HN2120" i="20"/>
  <c r="HO2120" i="20" s="1"/>
  <c r="HN2221" i="20"/>
  <c r="HO2221" i="20" s="1"/>
  <c r="HN882" i="20"/>
  <c r="HO882" i="20" s="1"/>
  <c r="HN1689" i="20"/>
  <c r="HO1689" i="20" s="1"/>
  <c r="HN2678" i="20"/>
  <c r="HO2678" i="20" s="1"/>
  <c r="HN188" i="20"/>
  <c r="HO188" i="20" s="1"/>
  <c r="HN3174" i="20"/>
  <c r="HO3174" i="20" s="1"/>
  <c r="HN533" i="20"/>
  <c r="HO533" i="20" s="1"/>
  <c r="HN1995" i="20"/>
  <c r="HO1995" i="20" s="1"/>
  <c r="HN1679" i="20"/>
  <c r="HO1679" i="20" s="1"/>
  <c r="HN3427" i="20"/>
  <c r="HO3427" i="20" s="1"/>
  <c r="HN3705" i="20"/>
  <c r="HO3705" i="20" s="1"/>
  <c r="HN3342" i="20"/>
  <c r="HO3342" i="20" s="1"/>
  <c r="HN3298" i="20"/>
  <c r="HO3298" i="20" s="1"/>
  <c r="HN1693" i="20"/>
  <c r="HO1693" i="20" s="1"/>
  <c r="HN3967" i="20"/>
  <c r="HO3967" i="20" s="1"/>
  <c r="HN3261" i="20"/>
  <c r="HO3261" i="20" s="1"/>
  <c r="HN1952" i="20"/>
  <c r="HO1952" i="20" s="1"/>
  <c r="HN1452" i="20"/>
  <c r="HO1452" i="20" s="1"/>
  <c r="HN436" i="20"/>
  <c r="HO436" i="20" s="1"/>
  <c r="HN1779" i="20"/>
  <c r="HO1779" i="20" s="1"/>
  <c r="HN654" i="20"/>
  <c r="HO654" i="20" s="1"/>
  <c r="HN842" i="20"/>
  <c r="HO842" i="20" s="1"/>
  <c r="HN3311" i="20"/>
  <c r="HO3311" i="20" s="1"/>
  <c r="HN228" i="20"/>
  <c r="HO228" i="20" s="1"/>
  <c r="HN1540" i="20"/>
  <c r="HO1540" i="20" s="1"/>
  <c r="HN1104" i="20"/>
  <c r="HO1104" i="20" s="1"/>
  <c r="HN2724" i="20"/>
  <c r="HO2724" i="20" s="1"/>
  <c r="HN2274" i="20"/>
  <c r="HO2274" i="20" s="1"/>
  <c r="HN3064" i="20"/>
  <c r="HO3064" i="20" s="1"/>
  <c r="HN2812" i="20"/>
  <c r="HO2812" i="20" s="1"/>
  <c r="HN91" i="20"/>
  <c r="HO91" i="20" s="1"/>
  <c r="HN2844" i="20"/>
  <c r="HO2844" i="20" s="1"/>
  <c r="HN3284" i="20"/>
  <c r="HO3284" i="20" s="1"/>
  <c r="HN3627" i="20"/>
  <c r="HO3627" i="20" s="1"/>
  <c r="HN1791" i="20"/>
  <c r="HO1791" i="20" s="1"/>
  <c r="HN1985" i="20"/>
  <c r="HO1985" i="20" s="1"/>
  <c r="HN300" i="20"/>
  <c r="HO300" i="20" s="1"/>
  <c r="HN258" i="20"/>
  <c r="HO258" i="20" s="1"/>
  <c r="HN410" i="20"/>
  <c r="HO410" i="20" s="1"/>
  <c r="HN3281" i="20"/>
  <c r="HO3281" i="20" s="1"/>
  <c r="HN1117" i="20"/>
  <c r="HO1117" i="20" s="1"/>
  <c r="HN2667" i="20"/>
  <c r="HO2667" i="20" s="1"/>
  <c r="HN3129" i="20"/>
  <c r="HO3129" i="20" s="1"/>
  <c r="HN693" i="20"/>
  <c r="HO693" i="20" s="1"/>
  <c r="HN1251" i="20"/>
  <c r="HO1251" i="20" s="1"/>
  <c r="HN3791" i="20"/>
  <c r="HO3791" i="20" s="1"/>
  <c r="HN2875" i="20"/>
  <c r="HO2875" i="20" s="1"/>
  <c r="HN1799" i="20"/>
  <c r="HO1799" i="20" s="1"/>
  <c r="HN704" i="20"/>
  <c r="HO704" i="20" s="1"/>
  <c r="HN1858" i="20"/>
  <c r="HO1858" i="20" s="1"/>
  <c r="HN3559" i="20"/>
  <c r="HO3559" i="20" s="1"/>
  <c r="HN1059" i="20"/>
  <c r="HO1059" i="20" s="1"/>
  <c r="HN3206" i="20"/>
  <c r="HO3206" i="20" s="1"/>
  <c r="HN168" i="20"/>
  <c r="HO168" i="20" s="1"/>
  <c r="HN3074" i="20"/>
  <c r="HO3074" i="20" s="1"/>
  <c r="HN2745" i="20"/>
  <c r="HO2745" i="20" s="1"/>
  <c r="HN335" i="20"/>
  <c r="HO335" i="20" s="1"/>
  <c r="HN658" i="20"/>
  <c r="HO658" i="20" s="1"/>
  <c r="HN2976" i="20"/>
  <c r="HO2976" i="20" s="1"/>
  <c r="HN2779" i="20"/>
  <c r="HO2779" i="20" s="1"/>
  <c r="HN2193" i="20"/>
  <c r="HO2193" i="20" s="1"/>
  <c r="HN3500" i="20"/>
  <c r="HO3500" i="20" s="1"/>
  <c r="HN828" i="20"/>
  <c r="HO828" i="20" s="1"/>
  <c r="HN3615" i="20"/>
  <c r="HO3615" i="20" s="1"/>
  <c r="HN306" i="20"/>
  <c r="HO306" i="20" s="1"/>
  <c r="HN1563" i="20"/>
  <c r="HO1563" i="20" s="1"/>
  <c r="HN2212" i="20"/>
  <c r="HO2212" i="20" s="1"/>
  <c r="HN1909" i="20"/>
  <c r="HO1909" i="20" s="1"/>
  <c r="HN3315" i="20"/>
  <c r="HO3315" i="20" s="1"/>
  <c r="HN2317" i="20"/>
  <c r="HO2317" i="20" s="1"/>
  <c r="HN539" i="20"/>
  <c r="HO539" i="20" s="1"/>
  <c r="HN2432" i="20"/>
  <c r="HO2432" i="20" s="1"/>
  <c r="HN1195" i="20"/>
  <c r="HO1195" i="20" s="1"/>
  <c r="HN1340" i="20"/>
  <c r="HO1340" i="20" s="1"/>
  <c r="HN1605" i="20"/>
  <c r="HO1605" i="20" s="1"/>
  <c r="HN405" i="20"/>
  <c r="HO405" i="20" s="1"/>
  <c r="HN2097" i="20"/>
  <c r="HO2097" i="20" s="1"/>
  <c r="HN3386" i="20"/>
  <c r="HO3386" i="20" s="1"/>
  <c r="HN3232" i="20"/>
  <c r="HO3232" i="20" s="1"/>
  <c r="HN272" i="20"/>
  <c r="HO272" i="20" s="1"/>
  <c r="HN2397" i="20"/>
  <c r="HO2397" i="20" s="1"/>
  <c r="HN2857" i="20"/>
  <c r="HO2857" i="20" s="1"/>
  <c r="HN3234" i="20"/>
  <c r="HO3234" i="20" s="1"/>
  <c r="HN2879" i="20"/>
  <c r="HO2879" i="20" s="1"/>
  <c r="HN3043" i="20"/>
  <c r="HO3043" i="20" s="1"/>
  <c r="HN231" i="20"/>
  <c r="HO231" i="20" s="1"/>
  <c r="HN572" i="20"/>
  <c r="HO572" i="20" s="1"/>
  <c r="HN1200" i="20"/>
  <c r="HO1200" i="20" s="1"/>
  <c r="HN2271" i="20"/>
  <c r="HO2271" i="20" s="1"/>
  <c r="HN2005" i="20"/>
  <c r="HO2005" i="20" s="1"/>
  <c r="HN752" i="20"/>
  <c r="HO752" i="20" s="1"/>
  <c r="HN247" i="20"/>
  <c r="HO247" i="20" s="1"/>
  <c r="HN2398" i="20"/>
  <c r="HO2398" i="20" s="1"/>
  <c r="HN3269" i="20"/>
  <c r="HO3269" i="20" s="1"/>
  <c r="HN946" i="20"/>
  <c r="HO946" i="20" s="1"/>
  <c r="HN2478" i="20"/>
  <c r="HO2478" i="20" s="1"/>
  <c r="HN3741" i="20"/>
  <c r="HO3741" i="20" s="1"/>
  <c r="HN1088" i="20"/>
  <c r="HO1088" i="20" s="1"/>
  <c r="HN3814" i="20"/>
  <c r="HO3814" i="20" s="1"/>
  <c r="HN2155" i="20"/>
  <c r="HO2155" i="20" s="1"/>
  <c r="HN3698" i="20"/>
  <c r="HO3698" i="20" s="1"/>
  <c r="HN2960" i="20"/>
  <c r="HO2960" i="20" s="1"/>
  <c r="HN1806" i="20"/>
  <c r="HO1806" i="20" s="1"/>
  <c r="HN44" i="20"/>
  <c r="HO44" i="20" s="1"/>
  <c r="HN1522" i="20"/>
  <c r="HO1522" i="20" s="1"/>
  <c r="HN3945" i="20"/>
  <c r="HO3945" i="20" s="1"/>
  <c r="HN189" i="20"/>
  <c r="HO189" i="20" s="1"/>
  <c r="HN553" i="20"/>
  <c r="HO553" i="20" s="1"/>
  <c r="HN202" i="20"/>
  <c r="HO202" i="20" s="1"/>
  <c r="HN438" i="20"/>
  <c r="HO438" i="20" s="1"/>
  <c r="HN936" i="20"/>
  <c r="HO936" i="20" s="1"/>
  <c r="HN2754" i="20"/>
  <c r="HO2754" i="20" s="1"/>
  <c r="HN3039" i="20"/>
  <c r="HO3039" i="20" s="1"/>
  <c r="HN1001" i="20"/>
  <c r="HO1001" i="20" s="1"/>
  <c r="HN2906" i="20"/>
  <c r="HO2906" i="20" s="1"/>
  <c r="HN3200" i="20"/>
  <c r="HO3200" i="20" s="1"/>
  <c r="HN856" i="20"/>
  <c r="HO856" i="20" s="1"/>
  <c r="HN2737" i="20"/>
  <c r="HO2737" i="20" s="1"/>
  <c r="HN1678" i="20"/>
  <c r="HO1678" i="20" s="1"/>
  <c r="HN3825" i="20"/>
  <c r="HO3825" i="20" s="1"/>
  <c r="HN468" i="20"/>
  <c r="HO468" i="20" s="1"/>
  <c r="HN2420" i="20"/>
  <c r="HO2420" i="20" s="1"/>
  <c r="HN1271" i="20"/>
  <c r="HO1271" i="20" s="1"/>
  <c r="HN3833" i="20"/>
  <c r="HO3833" i="20" s="1"/>
  <c r="HN937" i="20"/>
  <c r="HO937" i="20" s="1"/>
  <c r="HN25" i="20"/>
  <c r="HO25" i="20" s="1"/>
  <c r="HN3325" i="20"/>
  <c r="HO3325" i="20" s="1"/>
  <c r="HN2229" i="20"/>
  <c r="HO2229" i="20" s="1"/>
  <c r="HN3123" i="20"/>
  <c r="HO3123" i="20" s="1"/>
  <c r="HN1278" i="20"/>
  <c r="HO1278" i="20" s="1"/>
  <c r="HN2365" i="20"/>
  <c r="HO2365" i="20" s="1"/>
  <c r="HN498" i="20"/>
  <c r="HO498" i="20" s="1"/>
  <c r="HN56" i="20"/>
  <c r="HO56" i="20" s="1"/>
  <c r="HN1243" i="20"/>
  <c r="HO1243" i="20" s="1"/>
  <c r="HN2655" i="20"/>
  <c r="HO2655" i="20" s="1"/>
  <c r="HN1314" i="20"/>
  <c r="HO1314" i="20" s="1"/>
  <c r="HN1536" i="20"/>
  <c r="HO1536" i="20" s="1"/>
  <c r="HN3076" i="20"/>
  <c r="HO3076" i="20" s="1"/>
  <c r="HN2749" i="20"/>
  <c r="HO2749" i="20" s="1"/>
  <c r="HN2998" i="20"/>
  <c r="HO2998" i="20" s="1"/>
  <c r="HN2352" i="20"/>
  <c r="HO2352" i="20" s="1"/>
  <c r="HN655" i="20"/>
  <c r="HO655" i="20" s="1"/>
  <c r="HN2877" i="20"/>
  <c r="HO2877" i="20" s="1"/>
  <c r="HN551" i="20"/>
  <c r="HO551" i="20" s="1"/>
  <c r="HN3844" i="20"/>
  <c r="HO3844" i="20" s="1"/>
  <c r="HN3083" i="20"/>
  <c r="HO3083" i="20" s="1"/>
  <c r="HN1420" i="20"/>
  <c r="HO1420" i="20" s="1"/>
  <c r="HN2079" i="20"/>
  <c r="HO2079" i="20" s="1"/>
  <c r="HN2663" i="20"/>
  <c r="HO2663" i="20" s="1"/>
  <c r="HN2490" i="20"/>
  <c r="HO2490" i="20" s="1"/>
  <c r="HN327" i="20"/>
  <c r="HO327" i="20" s="1"/>
  <c r="HN1357" i="20"/>
  <c r="HO1357" i="20" s="1"/>
  <c r="HN569" i="20"/>
  <c r="HO569" i="20" s="1"/>
  <c r="HN820" i="20"/>
  <c r="HO820" i="20" s="1"/>
  <c r="HN2217" i="20"/>
  <c r="HO2217" i="20" s="1"/>
  <c r="HN3466" i="20"/>
  <c r="HO3466" i="20" s="1"/>
  <c r="HN3023" i="20"/>
  <c r="HO3023" i="20" s="1"/>
  <c r="HN2691" i="20"/>
  <c r="HO2691" i="20" s="1"/>
  <c r="HN3187" i="20"/>
  <c r="HO3187" i="20" s="1"/>
  <c r="HN672" i="20"/>
  <c r="HO672" i="20" s="1"/>
  <c r="HN3260" i="20"/>
  <c r="HO3260" i="20" s="1"/>
  <c r="HN2255" i="20"/>
  <c r="HO2255" i="20" s="1"/>
  <c r="HN49" i="20"/>
  <c r="HO49" i="20" s="1"/>
  <c r="HN1503" i="20"/>
  <c r="HO1503" i="20" s="1"/>
  <c r="HN3029" i="20"/>
  <c r="HO3029" i="20" s="1"/>
  <c r="HN3507" i="20"/>
  <c r="HO3507" i="20" s="1"/>
  <c r="HN3452" i="20"/>
  <c r="HO3452" i="20" s="1"/>
  <c r="HN41" i="20"/>
  <c r="HO41" i="20" s="1"/>
  <c r="HN939" i="20"/>
  <c r="HO939" i="20" s="1"/>
  <c r="HN1462" i="20"/>
  <c r="HO1462" i="20" s="1"/>
  <c r="HN1885" i="20"/>
  <c r="HO1885" i="20" s="1"/>
  <c r="HN106" i="20"/>
  <c r="HO106" i="20" s="1"/>
  <c r="HN393" i="20"/>
  <c r="HO393" i="20" s="1"/>
  <c r="HN2460" i="20"/>
  <c r="HO2460" i="20" s="1"/>
  <c r="HN965" i="20"/>
  <c r="HO965" i="20" s="1"/>
  <c r="HN825" i="20"/>
  <c r="HO825" i="20" s="1"/>
  <c r="HN1521" i="20"/>
  <c r="HO1521" i="20" s="1"/>
  <c r="HN997" i="20"/>
  <c r="HO997" i="20" s="1"/>
  <c r="HN2915" i="20"/>
  <c r="HO2915" i="20" s="1"/>
  <c r="HN285" i="20"/>
  <c r="HO285" i="20" s="1"/>
  <c r="HN1432" i="20"/>
  <c r="HO1432" i="20" s="1"/>
  <c r="HN1869" i="20"/>
  <c r="HO1869" i="20" s="1"/>
  <c r="HN3028" i="20"/>
  <c r="HO3028" i="20" s="1"/>
  <c r="HN960" i="20"/>
  <c r="HO960" i="20" s="1"/>
  <c r="HN3869" i="20"/>
  <c r="HO3869" i="20" s="1"/>
  <c r="HN3353" i="20"/>
  <c r="HO3353" i="20" s="1"/>
  <c r="HN789" i="20"/>
  <c r="HO789" i="20" s="1"/>
  <c r="HN1746" i="20"/>
  <c r="HO1746" i="20" s="1"/>
  <c r="HN1276" i="20"/>
  <c r="HO1276" i="20" s="1"/>
  <c r="HN2930" i="20"/>
  <c r="HO2930" i="20" s="1"/>
  <c r="HN3734" i="20"/>
  <c r="HO3734" i="20" s="1"/>
  <c r="HN3807" i="20"/>
  <c r="HO3807" i="20" s="1"/>
  <c r="HN3104" i="20"/>
  <c r="HO3104" i="20" s="1"/>
  <c r="HN694" i="20"/>
  <c r="HO694" i="20" s="1"/>
  <c r="HN510" i="20"/>
  <c r="HO510" i="20" s="1"/>
  <c r="HN1194" i="20"/>
  <c r="HO1194" i="20" s="1"/>
  <c r="HN2855" i="20"/>
  <c r="HO2855" i="20" s="1"/>
  <c r="HN3096" i="20"/>
  <c r="HO3096" i="20" s="1"/>
  <c r="HN2865" i="20"/>
  <c r="HO2865" i="20" s="1"/>
  <c r="HN1696" i="20"/>
  <c r="HO1696" i="20" s="1"/>
  <c r="HN1797" i="20"/>
  <c r="HO1797" i="20" s="1"/>
  <c r="HN1160" i="20"/>
  <c r="HO1160" i="20" s="1"/>
  <c r="HN3709" i="20"/>
  <c r="HO3709" i="20" s="1"/>
  <c r="HN3296" i="20"/>
  <c r="HO3296" i="20" s="1"/>
  <c r="HN509" i="20"/>
  <c r="HO509" i="20" s="1"/>
  <c r="HN2422" i="20"/>
  <c r="HO2422" i="20" s="1"/>
  <c r="HN3902" i="20"/>
  <c r="HO3902" i="20" s="1"/>
  <c r="HN255" i="20"/>
  <c r="HO255" i="20" s="1"/>
  <c r="HN1290" i="20"/>
  <c r="HO1290" i="20" s="1"/>
  <c r="HN3248" i="20"/>
  <c r="HO3248" i="20" s="1"/>
  <c r="HN3036" i="20"/>
  <c r="HO3036" i="20" s="1"/>
  <c r="HN3223" i="20"/>
  <c r="HO3223" i="20" s="1"/>
  <c r="HN961" i="20"/>
  <c r="HO961" i="20" s="1"/>
  <c r="HN3751" i="20"/>
  <c r="HO3751" i="20" s="1"/>
  <c r="HN1342" i="20"/>
  <c r="HO1342" i="20" s="1"/>
  <c r="HN3278" i="20"/>
  <c r="HO3278" i="20" s="1"/>
  <c r="HN1002" i="20"/>
  <c r="HO1002" i="20" s="1"/>
  <c r="HN3453" i="20"/>
  <c r="HO3453" i="20" s="1"/>
  <c r="HN62" i="20"/>
  <c r="HO62" i="20" s="1"/>
  <c r="HN2944" i="20"/>
  <c r="HO2944" i="20" s="1"/>
  <c r="HN764" i="20"/>
  <c r="HO764" i="20" s="1"/>
  <c r="HN484" i="20"/>
  <c r="HO484" i="20" s="1"/>
  <c r="HN3716" i="20"/>
  <c r="HO3716" i="20" s="1"/>
  <c r="HN1534" i="20"/>
  <c r="HO1534" i="20" s="1"/>
  <c r="HN896" i="20"/>
  <c r="HO896" i="20" s="1"/>
  <c r="HN2239" i="20"/>
  <c r="HO2239" i="20" s="1"/>
  <c r="HN3220" i="20"/>
  <c r="HO3220" i="20" s="1"/>
  <c r="HN526" i="20"/>
  <c r="HO526" i="20" s="1"/>
  <c r="HN3538" i="20"/>
  <c r="HO3538" i="20" s="1"/>
  <c r="HN240" i="20"/>
  <c r="HO240" i="20" s="1"/>
  <c r="HN3149" i="20"/>
  <c r="HO3149" i="20" s="1"/>
  <c r="HN1525" i="20"/>
  <c r="HO1525" i="20" s="1"/>
  <c r="HN3552" i="20"/>
  <c r="HO3552" i="20" s="1"/>
  <c r="HN107" i="20"/>
  <c r="HO107" i="20" s="1"/>
  <c r="HN1451" i="20"/>
  <c r="HO1451" i="20" s="1"/>
  <c r="HN1616" i="20"/>
  <c r="HO1616" i="20" s="1"/>
  <c r="HN3349" i="20"/>
  <c r="HO3349" i="20" s="1"/>
  <c r="HN3010" i="20"/>
  <c r="HO3010" i="20" s="1"/>
  <c r="HN3323" i="20"/>
  <c r="HO3323" i="20" s="1"/>
  <c r="HN2851" i="20"/>
  <c r="HO2851" i="20" s="1"/>
  <c r="HN3207" i="20"/>
  <c r="HO3207" i="20" s="1"/>
  <c r="HN1581" i="20"/>
  <c r="HO1581" i="20" s="1"/>
  <c r="HN3875" i="20"/>
  <c r="HO3875" i="20" s="1"/>
  <c r="HN585" i="20"/>
  <c r="HO585" i="20" s="1"/>
  <c r="HN1318" i="20"/>
  <c r="HO1318" i="20" s="1"/>
  <c r="HN2525" i="20"/>
  <c r="HO2525" i="20" s="1"/>
  <c r="HN3360" i="20"/>
  <c r="HO3360" i="20" s="1"/>
  <c r="HN2514" i="20"/>
  <c r="HO2514" i="20" s="1"/>
  <c r="HN3847" i="20"/>
  <c r="HO3847" i="20" s="1"/>
  <c r="HN1508" i="20"/>
  <c r="HO1508" i="20" s="1"/>
  <c r="HN751" i="20"/>
  <c r="HO751" i="20" s="1"/>
  <c r="HN753" i="20"/>
  <c r="HO753" i="20" s="1"/>
  <c r="HN411" i="20"/>
  <c r="HO411" i="20" s="1"/>
  <c r="HN3344" i="20"/>
  <c r="HO3344" i="20" s="1"/>
  <c r="HN3890" i="20"/>
  <c r="HO3890" i="20" s="1"/>
  <c r="HN549" i="20"/>
  <c r="HO549" i="20" s="1"/>
  <c r="HN1099" i="20"/>
  <c r="HO1099" i="20" s="1"/>
  <c r="HN1877" i="20"/>
  <c r="HO1877" i="20" s="1"/>
  <c r="HN3632" i="20"/>
  <c r="HO3632" i="20" s="1"/>
  <c r="HN3757" i="20"/>
  <c r="HO3757" i="20" s="1"/>
  <c r="HN909" i="20"/>
  <c r="HO909" i="20" s="1"/>
  <c r="HN1182" i="20"/>
  <c r="HO1182" i="20" s="1"/>
  <c r="HN288" i="20"/>
  <c r="HO288" i="20" s="1"/>
  <c r="HN1004" i="20"/>
  <c r="HO1004" i="20" s="1"/>
  <c r="HN1283" i="20"/>
  <c r="HO1283" i="20" s="1"/>
  <c r="HN2405" i="20"/>
  <c r="HO2405" i="20" s="1"/>
  <c r="HN2959" i="20"/>
  <c r="HO2959" i="20" s="1"/>
  <c r="HN139" i="20"/>
  <c r="HO139" i="20" s="1"/>
  <c r="HN2195" i="20"/>
  <c r="HO2195" i="20" s="1"/>
  <c r="HN1075" i="20"/>
  <c r="HO1075" i="20" s="1"/>
  <c r="HN3189" i="20"/>
  <c r="HO3189" i="20" s="1"/>
  <c r="HN627" i="20"/>
  <c r="HO627" i="20" s="1"/>
  <c r="HN2549" i="20"/>
  <c r="HO2549" i="20" s="1"/>
  <c r="HN2399" i="20"/>
  <c r="HO2399" i="20" s="1"/>
  <c r="HN2477" i="20"/>
  <c r="HO2477" i="20" s="1"/>
  <c r="HN665" i="20"/>
  <c r="HO665" i="20" s="1"/>
  <c r="HN3350" i="20"/>
  <c r="HO3350" i="20" s="1"/>
  <c r="HN668" i="20"/>
  <c r="HO668" i="20" s="1"/>
  <c r="HN1237" i="20"/>
  <c r="HO1237" i="20" s="1"/>
  <c r="HN956" i="20"/>
  <c r="HO956" i="20" s="1"/>
  <c r="HN1043" i="20"/>
  <c r="HO1043" i="20" s="1"/>
  <c r="HN2192" i="20"/>
  <c r="HO2192" i="20" s="1"/>
  <c r="HN2029" i="20"/>
  <c r="HO2029" i="20" s="1"/>
  <c r="HN1796" i="20"/>
  <c r="HO1796" i="20" s="1"/>
  <c r="HN680" i="20"/>
  <c r="HO680" i="20" s="1"/>
  <c r="HN675" i="20"/>
  <c r="HO675" i="20" s="1"/>
  <c r="HN94" i="20"/>
  <c r="HO94" i="20" s="1"/>
  <c r="HN2698" i="20"/>
  <c r="HO2698" i="20" s="1"/>
  <c r="HN3926" i="20"/>
  <c r="HO3926" i="20" s="1"/>
  <c r="HN2509" i="20"/>
  <c r="HO2509" i="20" s="1"/>
  <c r="HN4002" i="20"/>
  <c r="HO4002" i="20" s="1"/>
  <c r="HN3476" i="20"/>
  <c r="HO3476" i="20" s="1"/>
  <c r="HN2592" i="20"/>
  <c r="HO2592" i="20" s="1"/>
  <c r="HN3403" i="20"/>
  <c r="HO3403" i="20" s="1"/>
  <c r="HN377" i="20"/>
  <c r="HO377" i="20" s="1"/>
  <c r="HN3824" i="20"/>
  <c r="HO3824" i="20" s="1"/>
  <c r="HN2792" i="20"/>
  <c r="HO2792" i="20" s="1"/>
  <c r="HN4" i="20"/>
  <c r="HO4" i="20" s="1"/>
  <c r="HN114" i="20"/>
  <c r="HO114" i="20" s="1"/>
  <c r="HN3013" i="20"/>
  <c r="HO3013" i="20" s="1"/>
  <c r="HN3533" i="20"/>
  <c r="HO3533" i="20" s="1"/>
  <c r="HN1968" i="20"/>
  <c r="HO1968" i="20" s="1"/>
  <c r="HN522" i="20"/>
  <c r="HO522" i="20" s="1"/>
  <c r="HN2373" i="20"/>
  <c r="HO2373" i="20" s="1"/>
  <c r="HN2885" i="20"/>
  <c r="HO2885" i="20" s="1"/>
  <c r="HN2215" i="20"/>
  <c r="HO2215" i="20" s="1"/>
  <c r="HN2234" i="20"/>
  <c r="HO2234" i="20" s="1"/>
  <c r="HN1084" i="20"/>
  <c r="HO1084" i="20" s="1"/>
  <c r="HN3842" i="20"/>
  <c r="HO3842" i="20" s="1"/>
  <c r="HN3267" i="20"/>
  <c r="HO3267" i="20" s="1"/>
  <c r="HN2337" i="20"/>
  <c r="HO2337" i="20" s="1"/>
  <c r="HN127" i="20"/>
  <c r="HO127" i="20" s="1"/>
  <c r="HN1501" i="20"/>
  <c r="HO1501" i="20" s="1"/>
  <c r="HN2720" i="20"/>
  <c r="HO2720" i="20" s="1"/>
  <c r="HN365" i="20"/>
  <c r="HO365" i="20" s="1"/>
  <c r="HN2815" i="20"/>
  <c r="HO2815" i="20" s="1"/>
  <c r="HN192" i="20"/>
  <c r="HO192" i="20" s="1"/>
  <c r="HN2992" i="20"/>
  <c r="HO2992" i="20" s="1"/>
  <c r="HN143" i="20"/>
  <c r="HO143" i="20" s="1"/>
  <c r="HN1011" i="20"/>
  <c r="HO1011" i="20" s="1"/>
  <c r="HN2152" i="20"/>
  <c r="HO2152" i="20" s="1"/>
  <c r="HN2640" i="20"/>
  <c r="HO2640" i="20" s="1"/>
  <c r="HN1623" i="20"/>
  <c r="HO1623" i="20" s="1"/>
  <c r="HN1205" i="20"/>
  <c r="HO1205" i="20" s="1"/>
  <c r="HN278" i="20"/>
  <c r="HO278" i="20" s="1"/>
  <c r="HN2035" i="20"/>
  <c r="HO2035" i="20" s="1"/>
  <c r="HN1953" i="20"/>
  <c r="HO1953" i="20" s="1"/>
  <c r="HN1484" i="20"/>
  <c r="HO1484" i="20" s="1"/>
  <c r="HN3992" i="20"/>
  <c r="HO3992" i="20" s="1"/>
  <c r="HN568" i="20"/>
  <c r="HO568" i="20" s="1"/>
  <c r="HN2545" i="20"/>
  <c r="HO2545" i="20" s="1"/>
  <c r="HN3192" i="20"/>
  <c r="HO3192" i="20" s="1"/>
  <c r="HN205" i="20"/>
  <c r="HO205" i="20" s="1"/>
  <c r="HN1109" i="20"/>
  <c r="HO1109" i="20" s="1"/>
  <c r="HN3570" i="20"/>
  <c r="HO3570" i="20" s="1"/>
  <c r="HN2834" i="20"/>
  <c r="HO2834" i="20" s="1"/>
  <c r="HN1459" i="20"/>
  <c r="HO1459" i="20" s="1"/>
  <c r="HN3545" i="20"/>
  <c r="HO3545" i="20" s="1"/>
  <c r="HN1845" i="20"/>
  <c r="HO1845" i="20" s="1"/>
  <c r="HN2586" i="20"/>
  <c r="HO2586" i="20" s="1"/>
  <c r="HN223" i="20"/>
  <c r="HO223" i="20" s="1"/>
  <c r="HN1143" i="20"/>
  <c r="HO1143" i="20" s="1"/>
  <c r="HN3012" i="20"/>
  <c r="HO3012" i="20" s="1"/>
  <c r="HN1558" i="20"/>
  <c r="HO1558" i="20" s="1"/>
  <c r="HN131" i="20"/>
  <c r="HO131" i="20" s="1"/>
  <c r="HN2573" i="20"/>
  <c r="HO2573" i="20" s="1"/>
  <c r="HN1946" i="20"/>
  <c r="HO1946" i="20" s="1"/>
  <c r="HN210" i="20"/>
  <c r="HO210" i="20" s="1"/>
  <c r="HN3961" i="20"/>
  <c r="HO3961" i="20" s="1"/>
  <c r="HN3950" i="20"/>
  <c r="HO3950" i="20" s="1"/>
  <c r="HN2057" i="20"/>
  <c r="HO2057" i="20" s="1"/>
  <c r="HN766" i="20"/>
  <c r="HO766" i="20" s="1"/>
  <c r="HN715" i="20"/>
  <c r="HO715" i="20" s="1"/>
  <c r="HN1465" i="20"/>
  <c r="HO1465" i="20" s="1"/>
  <c r="HN3640" i="20"/>
  <c r="HO3640" i="20" s="1"/>
  <c r="HN3611" i="20"/>
  <c r="HO3611" i="20" s="1"/>
  <c r="HN3906" i="20"/>
  <c r="HO3906" i="20" s="1"/>
  <c r="HN3952" i="20"/>
  <c r="HO3952" i="20" s="1"/>
  <c r="HN3024" i="20"/>
  <c r="HO3024" i="20" s="1"/>
  <c r="HN2353" i="20"/>
  <c r="HO2353" i="20" s="1"/>
  <c r="HN1334" i="20"/>
  <c r="HO1334" i="20" s="1"/>
  <c r="HN3775" i="20"/>
  <c r="HO3775" i="20" s="1"/>
  <c r="HN2657" i="20"/>
  <c r="HO2657" i="20" s="1"/>
  <c r="HN1883" i="20"/>
  <c r="HO1883" i="20" s="1"/>
  <c r="HN2987" i="20"/>
  <c r="HO2987" i="20" s="1"/>
  <c r="HN3783" i="20"/>
  <c r="HO3783" i="20" s="1"/>
  <c r="HN2058" i="20"/>
  <c r="HO2058" i="20" s="1"/>
  <c r="HN3970" i="20"/>
  <c r="HO3970" i="20" s="1"/>
  <c r="HN1900" i="20"/>
  <c r="HO1900" i="20" s="1"/>
  <c r="HN325" i="20"/>
  <c r="HO325" i="20" s="1"/>
  <c r="HN1707" i="20"/>
  <c r="HO1707" i="20" s="1"/>
  <c r="HN3685" i="20"/>
  <c r="HO3685" i="20" s="1"/>
  <c r="HN1118" i="20"/>
  <c r="HO1118" i="20" s="1"/>
  <c r="HN3033" i="20"/>
  <c r="HO3033" i="20" s="1"/>
  <c r="HN2863" i="20"/>
  <c r="HO2863" i="20" s="1"/>
  <c r="HN3744" i="20"/>
  <c r="HO3744" i="20" s="1"/>
  <c r="HN3375" i="20"/>
  <c r="HO3375" i="20" s="1"/>
  <c r="HN2883" i="20"/>
  <c r="HO2883" i="20" s="1"/>
  <c r="HN2775" i="20"/>
  <c r="HO2775" i="20" s="1"/>
  <c r="HN2461" i="20"/>
  <c r="HO2461" i="20" s="1"/>
  <c r="HN2327" i="20"/>
  <c r="HO2327" i="20" s="1"/>
  <c r="HN1053" i="20"/>
  <c r="HO1053" i="20" s="1"/>
  <c r="HN3973" i="20"/>
  <c r="HO3973" i="20" s="1"/>
  <c r="HN1708" i="20"/>
  <c r="HO1708" i="20" s="1"/>
  <c r="HN2814" i="20"/>
  <c r="HO2814" i="20" s="1"/>
  <c r="HN58" i="20"/>
  <c r="HO58" i="20" s="1"/>
  <c r="HN3312" i="20"/>
  <c r="HO3312" i="20" s="1"/>
  <c r="HN686" i="20"/>
  <c r="HO686" i="20" s="1"/>
  <c r="HN2112" i="20"/>
  <c r="HO2112" i="20" s="1"/>
  <c r="HN3451" i="20"/>
  <c r="HO3451" i="20" s="1"/>
  <c r="HN1754" i="20"/>
  <c r="HO1754" i="20" s="1"/>
  <c r="HN973" i="20"/>
  <c r="HO973" i="20" s="1"/>
  <c r="HN726" i="20"/>
  <c r="HO726" i="20" s="1"/>
  <c r="HN1832" i="20"/>
  <c r="HO1832" i="20" s="1"/>
  <c r="HN441" i="20"/>
  <c r="HO441" i="20" s="1"/>
  <c r="HN3726" i="20"/>
  <c r="HO3726" i="20" s="1"/>
  <c r="HN172" i="20"/>
  <c r="HO172" i="20" s="1"/>
  <c r="HN1675" i="20"/>
  <c r="HO1675" i="20" s="1"/>
  <c r="HN3827" i="20"/>
  <c r="HO3827" i="20" s="1"/>
  <c r="HN2449" i="20"/>
  <c r="HO2449" i="20" s="1"/>
  <c r="HN1039" i="20"/>
  <c r="HO1039" i="20" s="1"/>
  <c r="HN2249" i="20"/>
  <c r="HO2249" i="20" s="1"/>
  <c r="HN3256" i="20"/>
  <c r="HO3256" i="20" s="1"/>
  <c r="HN1221" i="20"/>
  <c r="HO1221" i="20" s="1"/>
  <c r="HN358" i="20"/>
  <c r="HO358" i="20" s="1"/>
  <c r="HN3547" i="20"/>
  <c r="HO3547" i="20" s="1"/>
  <c r="HN1538" i="20"/>
  <c r="HO1538" i="20" s="1"/>
  <c r="HN1864" i="20"/>
  <c r="HO1864" i="20" s="1"/>
  <c r="HN3345" i="20"/>
  <c r="HO3345" i="20" s="1"/>
  <c r="HN767" i="20"/>
  <c r="HO767" i="20" s="1"/>
  <c r="HN1980" i="20"/>
  <c r="HO1980" i="20" s="1"/>
  <c r="HN754" i="20"/>
  <c r="HO754" i="20" s="1"/>
  <c r="HN183" i="20"/>
  <c r="HO183" i="20" s="1"/>
  <c r="HN1807" i="20"/>
  <c r="HO1807" i="20" s="1"/>
  <c r="HN435" i="20"/>
  <c r="HO435" i="20" s="1"/>
  <c r="HN2451" i="20"/>
  <c r="HO2451" i="20" s="1"/>
  <c r="HN2284" i="20"/>
  <c r="HO2284" i="20" s="1"/>
  <c r="HN2004" i="20"/>
  <c r="HO2004" i="20" s="1"/>
  <c r="HN3484" i="20"/>
  <c r="HO3484" i="20" s="1"/>
  <c r="HN2652" i="20"/>
  <c r="HO2652" i="20" s="1"/>
  <c r="HN2053" i="20"/>
  <c r="HO2053" i="20" s="1"/>
  <c r="HN759" i="20"/>
  <c r="HO759" i="20" s="1"/>
  <c r="HN3979" i="20"/>
  <c r="HO3979" i="20" s="1"/>
  <c r="HN1438" i="20"/>
  <c r="HO1438" i="20" s="1"/>
  <c r="HN418" i="20"/>
  <c r="HO418" i="20" s="1"/>
  <c r="HN2348" i="20"/>
  <c r="HO2348" i="20" s="1"/>
  <c r="HN1782" i="20"/>
  <c r="HO1782" i="20" s="1"/>
  <c r="HN1288" i="20"/>
  <c r="HO1288" i="20" s="1"/>
  <c r="HN1181" i="20"/>
  <c r="HO1181" i="20" s="1"/>
  <c r="HN1098" i="20"/>
  <c r="HO1098" i="20" s="1"/>
  <c r="HN1371" i="20"/>
  <c r="HO1371" i="20" s="1"/>
  <c r="HN2904" i="20"/>
  <c r="HO2904" i="20" s="1"/>
  <c r="HN437" i="20"/>
  <c r="HO437" i="20" s="1"/>
  <c r="HN974" i="20"/>
  <c r="HO974" i="20" s="1"/>
  <c r="HN985" i="20"/>
  <c r="HO985" i="20" s="1"/>
  <c r="HN3625" i="20"/>
  <c r="HO3625" i="20" s="1"/>
  <c r="HN1554" i="20"/>
  <c r="HO1554" i="20" s="1"/>
  <c r="HN1578" i="20"/>
  <c r="HO1578" i="20" s="1"/>
  <c r="HN954" i="20"/>
  <c r="HO954" i="20" s="1"/>
  <c r="HN1591" i="20"/>
  <c r="HO1591" i="20" s="1"/>
  <c r="HN273" i="20"/>
  <c r="HO273" i="20" s="1"/>
  <c r="HN1082" i="20"/>
  <c r="HO1082" i="20" s="1"/>
  <c r="HN9" i="20"/>
  <c r="HO9" i="20" s="1"/>
  <c r="HN2637" i="20"/>
  <c r="HO2637" i="20" s="1"/>
  <c r="HN512" i="20"/>
  <c r="HO512" i="20" s="1"/>
  <c r="HN2942" i="20"/>
  <c r="HO2942" i="20" s="1"/>
  <c r="HN2757" i="20"/>
  <c r="HO2757" i="20" s="1"/>
  <c r="HN3464" i="20"/>
  <c r="HO3464" i="20" s="1"/>
  <c r="HN916" i="20"/>
  <c r="HO916" i="20" s="1"/>
  <c r="HN3180" i="20"/>
  <c r="HO3180" i="20" s="1"/>
  <c r="HN2254" i="20"/>
  <c r="HO2254" i="20" s="1"/>
  <c r="HN3649" i="20"/>
  <c r="HO3649" i="20" s="1"/>
  <c r="HN1250" i="20"/>
  <c r="HO1250" i="20" s="1"/>
  <c r="HN182" i="20"/>
  <c r="HO182" i="20" s="1"/>
  <c r="HN137" i="20"/>
  <c r="HO137" i="20" s="1"/>
  <c r="HN1736" i="20"/>
  <c r="HO1736" i="20" s="1"/>
  <c r="HN3161" i="20"/>
  <c r="HO3161" i="20" s="1"/>
  <c r="HN3683" i="20"/>
  <c r="HO3683" i="20" s="1"/>
  <c r="HN2547" i="20"/>
  <c r="HO2547" i="20" s="1"/>
  <c r="HN515" i="20"/>
  <c r="HO515" i="20" s="1"/>
  <c r="HN1651" i="20"/>
  <c r="HO1651" i="20" s="1"/>
  <c r="HN1916" i="20"/>
  <c r="HO1916" i="20" s="1"/>
  <c r="HN2418" i="20"/>
  <c r="HO2418" i="20" s="1"/>
  <c r="HN3139" i="20"/>
  <c r="HO3139" i="20" s="1"/>
  <c r="HN3556" i="20"/>
  <c r="HO3556" i="20" s="1"/>
  <c r="HN2302" i="20"/>
  <c r="HO2302" i="20" s="1"/>
  <c r="HN3140" i="20"/>
  <c r="HO3140" i="20" s="1"/>
  <c r="HN3469" i="20"/>
  <c r="HO3469" i="20" s="1"/>
  <c r="HN83" i="20"/>
  <c r="HO83" i="20" s="1"/>
  <c r="HN2896" i="20"/>
  <c r="HO2896" i="20" s="1"/>
  <c r="HN743" i="20"/>
  <c r="HO743" i="20" s="1"/>
  <c r="HN267" i="20"/>
  <c r="HO267" i="20" s="1"/>
  <c r="HN2766" i="20"/>
  <c r="HO2766" i="20" s="1"/>
  <c r="HN2052" i="20"/>
  <c r="HO2052" i="20" s="1"/>
  <c r="HN641" i="20"/>
  <c r="HO641" i="20" s="1"/>
  <c r="HN1567" i="20"/>
  <c r="HO1567" i="20" s="1"/>
  <c r="HN3586" i="20"/>
  <c r="HO3586" i="20" s="1"/>
  <c r="HN2176" i="20"/>
  <c r="HO2176" i="20" s="1"/>
  <c r="HN3972" i="20"/>
  <c r="HO3972" i="20" s="1"/>
  <c r="HN2356" i="20"/>
  <c r="HO2356" i="20" s="1"/>
  <c r="HN1196" i="20"/>
  <c r="HO1196" i="20" s="1"/>
  <c r="HN2540" i="20"/>
  <c r="HO2540" i="20" s="1"/>
  <c r="HN3431" i="20"/>
  <c r="HO3431" i="20" s="1"/>
  <c r="HN3322" i="20"/>
  <c r="HO3322" i="20" s="1"/>
  <c r="HN3908" i="20"/>
  <c r="HO3908" i="20" s="1"/>
  <c r="HN1776" i="20"/>
  <c r="HO1776" i="20" s="1"/>
  <c r="HN2130" i="20"/>
  <c r="HO2130" i="20" s="1"/>
  <c r="HN2378" i="20"/>
  <c r="HO2378" i="20" s="1"/>
  <c r="HN1582" i="20"/>
  <c r="HO1582" i="20" s="1"/>
  <c r="HN253" i="20"/>
  <c r="HO253" i="20" s="1"/>
  <c r="HN3406" i="20"/>
  <c r="HO3406" i="20" s="1"/>
  <c r="HN3053" i="20"/>
  <c r="HO3053" i="20" s="1"/>
  <c r="HN3067" i="20"/>
  <c r="HO3067" i="20" s="1"/>
  <c r="HN3378" i="20"/>
  <c r="HO3378" i="20" s="1"/>
  <c r="HN60" i="20"/>
  <c r="HO60" i="20" s="1"/>
  <c r="HN3270" i="20"/>
  <c r="HO3270" i="20" s="1"/>
  <c r="HN1256" i="20"/>
  <c r="HO1256" i="20" s="1"/>
  <c r="HN1042" i="20"/>
  <c r="HO1042" i="20" s="1"/>
  <c r="HN3964" i="20"/>
  <c r="HO3964" i="20" s="1"/>
  <c r="HN3396" i="20"/>
  <c r="HO3396" i="20" s="1"/>
  <c r="HN1320" i="20"/>
  <c r="HO1320" i="20" s="1"/>
  <c r="HN1463" i="20"/>
  <c r="HO1463" i="20" s="1"/>
  <c r="HN1979" i="20"/>
  <c r="HO1979" i="20" s="1"/>
  <c r="HN3111" i="20"/>
  <c r="HO3111" i="20" s="1"/>
  <c r="HN85" i="20"/>
  <c r="HO85" i="20" s="1"/>
  <c r="HN1929" i="20"/>
  <c r="HO1929" i="20" s="1"/>
  <c r="HN113" i="20"/>
  <c r="HO113" i="20" s="1"/>
  <c r="HN2643" i="20"/>
  <c r="HO2643" i="20" s="1"/>
  <c r="HN1602" i="20"/>
  <c r="HO1602" i="20" s="1"/>
  <c r="HN3068" i="20"/>
  <c r="HO3068" i="20" s="1"/>
  <c r="HN1724" i="20"/>
  <c r="HO1724" i="20" s="1"/>
  <c r="HN862" i="20"/>
  <c r="HO862" i="20" s="1"/>
  <c r="HN280" i="20"/>
  <c r="HO280" i="20" s="1"/>
  <c r="HN3831" i="20"/>
  <c r="HO3831" i="20" s="1"/>
  <c r="HN2021" i="20"/>
  <c r="HO2021" i="20" s="1"/>
  <c r="HN1202" i="20"/>
  <c r="HO1202" i="20" s="1"/>
  <c r="HN1772" i="20"/>
  <c r="HO1772" i="20" s="1"/>
  <c r="HN3128" i="20"/>
  <c r="HO3128" i="20" s="1"/>
  <c r="HN324" i="20"/>
  <c r="HO324" i="20" s="1"/>
  <c r="HN966" i="20"/>
  <c r="HO966" i="20" s="1"/>
  <c r="HN262" i="20"/>
  <c r="HO262" i="20" s="1"/>
  <c r="HN360" i="20"/>
  <c r="HO360" i="20" s="1"/>
  <c r="HN153" i="20"/>
  <c r="HO153" i="20" s="1"/>
  <c r="HN250" i="20"/>
  <c r="HO250" i="20" s="1"/>
  <c r="HN2967" i="20"/>
  <c r="HO2967" i="20" s="1"/>
  <c r="HN3231" i="20"/>
  <c r="HO3231" i="20" s="1"/>
  <c r="HN2414" i="20"/>
  <c r="HO2414" i="20" s="1"/>
  <c r="HN230" i="20"/>
  <c r="HO230" i="20" s="1"/>
  <c r="HN1445" i="20"/>
  <c r="HO1445" i="20" s="1"/>
  <c r="HN768" i="20"/>
  <c r="HO768" i="20" s="1"/>
  <c r="HN3160" i="20"/>
  <c r="HO3160" i="20" s="1"/>
  <c r="HN576" i="20"/>
  <c r="HO576" i="20" s="1"/>
  <c r="HN3058" i="20"/>
  <c r="HO3058" i="20" s="1"/>
  <c r="HN1530" i="20"/>
  <c r="HO1530" i="20" s="1"/>
  <c r="HN3185" i="20"/>
  <c r="HO3185" i="20" s="1"/>
  <c r="HN2890" i="20"/>
  <c r="HO2890" i="20" s="1"/>
  <c r="HN2037" i="20"/>
  <c r="HO2037" i="20" s="1"/>
  <c r="HN2118" i="20"/>
  <c r="HO2118" i="20" s="1"/>
  <c r="HN494" i="20"/>
  <c r="HO494" i="20" s="1"/>
  <c r="HN395" i="20"/>
  <c r="HO395" i="20" s="1"/>
  <c r="HN1755" i="20"/>
  <c r="HO1755" i="20" s="1"/>
  <c r="HN1830" i="20"/>
  <c r="HO1830" i="20" s="1"/>
  <c r="HN1551" i="20"/>
  <c r="HO1551" i="20" s="1"/>
  <c r="HN1338" i="20"/>
  <c r="HO1338" i="20" s="1"/>
  <c r="HN2124" i="20"/>
  <c r="HO2124" i="20" s="1"/>
  <c r="HN4004" i="20"/>
  <c r="HO4004" i="20" s="1"/>
  <c r="HN855" i="20"/>
  <c r="HO855" i="20" s="1"/>
  <c r="HN959" i="20"/>
  <c r="HO959" i="20" s="1"/>
  <c r="HN212" i="20"/>
  <c r="HO212" i="20" s="1"/>
  <c r="HN2391" i="20"/>
  <c r="HO2391" i="20" s="1"/>
  <c r="HN2711" i="20"/>
  <c r="HO2711" i="20" s="1"/>
  <c r="HN2289" i="20"/>
  <c r="HO2289" i="20" s="1"/>
  <c r="HN945" i="20"/>
  <c r="HO945" i="20" s="1"/>
  <c r="HN758" i="20"/>
  <c r="HO758" i="20" s="1"/>
  <c r="HN3226" i="20"/>
  <c r="HO3226" i="20" s="1"/>
  <c r="HN3404" i="20"/>
  <c r="HO3404" i="20" s="1"/>
  <c r="HN2247" i="20"/>
  <c r="HO2247" i="20" s="1"/>
  <c r="HN2013" i="20"/>
  <c r="HO2013" i="20" s="1"/>
  <c r="HN1570" i="20"/>
  <c r="HO1570" i="20" s="1"/>
  <c r="HN3706" i="20"/>
  <c r="HO3706" i="20" s="1"/>
  <c r="HN1180" i="20"/>
  <c r="HO1180" i="20" s="1"/>
  <c r="HN1945" i="20"/>
  <c r="HO1945" i="20" s="1"/>
  <c r="HN1226" i="20"/>
  <c r="HO1226" i="20" s="1"/>
  <c r="HN3960" i="20"/>
  <c r="HO3960" i="20" s="1"/>
  <c r="HN1051" i="20"/>
  <c r="HO1051" i="20" s="1"/>
  <c r="HN2922" i="20"/>
  <c r="HO2922" i="20" s="1"/>
  <c r="HN439" i="20"/>
  <c r="HO439" i="20" s="1"/>
  <c r="HN2687" i="20"/>
  <c r="HO2687" i="20" s="1"/>
  <c r="HN821" i="20"/>
  <c r="HO821" i="20" s="1"/>
  <c r="HN3993" i="20"/>
  <c r="HO3993" i="20" s="1"/>
  <c r="HN1090" i="20"/>
  <c r="HO1090" i="20" s="1"/>
  <c r="HN3503" i="20"/>
  <c r="HO3503" i="20" s="1"/>
  <c r="HN51" i="20"/>
  <c r="HO51" i="20" s="1"/>
  <c r="HN1879" i="20"/>
  <c r="HO1879" i="20" s="1"/>
  <c r="HN3092" i="20"/>
  <c r="HO3092" i="20" s="1"/>
  <c r="HN3864" i="20"/>
  <c r="HO3864" i="20" s="1"/>
  <c r="HN2740" i="20"/>
  <c r="HO2740" i="20" s="1"/>
  <c r="HN3588" i="20"/>
  <c r="HO3588" i="20" s="1"/>
  <c r="HN773" i="20"/>
  <c r="HO773" i="20" s="1"/>
  <c r="HN3999" i="20"/>
  <c r="HO3999" i="20" s="1"/>
  <c r="HN2235" i="20"/>
  <c r="HO2235" i="20" s="1"/>
  <c r="HN923" i="20"/>
  <c r="HO923" i="20" s="1"/>
  <c r="HN2246" i="20"/>
  <c r="HO2246" i="20" s="1"/>
  <c r="HN2871" i="20"/>
  <c r="HO2871" i="20" s="1"/>
  <c r="HN2376" i="20"/>
  <c r="HO2376" i="20" s="1"/>
  <c r="HN1303" i="20"/>
  <c r="HO1303" i="20" s="1"/>
  <c r="HN1905" i="20"/>
  <c r="HO1905" i="20" s="1"/>
  <c r="HN290" i="20"/>
  <c r="HO290" i="20" s="1"/>
  <c r="HN2483" i="20"/>
  <c r="HO2483" i="20" s="1"/>
  <c r="HN134" i="20"/>
  <c r="HO134" i="20" s="1"/>
  <c r="HN2943" i="20"/>
  <c r="HO2943" i="20" s="1"/>
  <c r="HN3303" i="20"/>
  <c r="HO3303" i="20" s="1"/>
  <c r="HN2620" i="20"/>
  <c r="HO2620" i="20" s="1"/>
  <c r="HN3904" i="20"/>
  <c r="HO3904" i="20" s="1"/>
  <c r="HN521" i="20"/>
  <c r="HO521" i="20" s="1"/>
  <c r="HN2194" i="20"/>
  <c r="HO2194" i="20" s="1"/>
  <c r="HN2912" i="20"/>
  <c r="HO2912" i="20" s="1"/>
  <c r="HN3506" i="20"/>
  <c r="HO3506" i="20" s="1"/>
  <c r="HN3295" i="20"/>
  <c r="HO3295" i="20" s="1"/>
  <c r="HN328" i="20"/>
  <c r="HO328" i="20" s="1"/>
  <c r="HN403" i="20"/>
  <c r="HO403" i="20" s="1"/>
  <c r="HN2439" i="20"/>
  <c r="HO2439" i="20" s="1"/>
  <c r="HN1311" i="20"/>
  <c r="HO1311" i="20" s="1"/>
  <c r="HN2778" i="20"/>
  <c r="HO2778" i="20" s="1"/>
  <c r="HN2263" i="20"/>
  <c r="HO2263" i="20" s="1"/>
  <c r="HN3359" i="20"/>
  <c r="HO3359" i="20" s="1"/>
  <c r="HN3387" i="20"/>
  <c r="HO3387" i="20" s="1"/>
  <c r="HN2452" i="20"/>
  <c r="HO2452" i="20" s="1"/>
  <c r="HN3182" i="20"/>
  <c r="HO3182" i="20" s="1"/>
  <c r="HN2564" i="20"/>
  <c r="HO2564" i="20" s="1"/>
  <c r="HN112" i="20"/>
  <c r="HO112" i="20" s="1"/>
  <c r="HN2411" i="20"/>
  <c r="HO2411" i="20" s="1"/>
  <c r="HN3555" i="20"/>
  <c r="HO3555" i="20" s="1"/>
  <c r="HN2661" i="20"/>
  <c r="HO2661" i="20" s="1"/>
  <c r="HN2137" i="20"/>
  <c r="HO2137" i="20" s="1"/>
  <c r="HN1260" i="20"/>
  <c r="HO1260" i="20" s="1"/>
  <c r="HN963" i="20"/>
  <c r="HO963" i="20" s="1"/>
  <c r="HN3201" i="20"/>
  <c r="HO3201" i="20" s="1"/>
  <c r="HN2108" i="20"/>
  <c r="HO2108" i="20" s="1"/>
  <c r="HN2190" i="20"/>
  <c r="HO2190" i="20" s="1"/>
  <c r="HN1245" i="20"/>
  <c r="HO1245" i="20" s="1"/>
  <c r="HN3059" i="20"/>
  <c r="HO3059" i="20" s="1"/>
  <c r="HN919" i="20"/>
  <c r="HO919" i="20" s="1"/>
  <c r="HN1369" i="20"/>
  <c r="HO1369" i="20" s="1"/>
  <c r="HN1738" i="20"/>
  <c r="HO1738" i="20" s="1"/>
  <c r="HN3363" i="20"/>
  <c r="HO3363" i="20" s="1"/>
  <c r="HN1964" i="20"/>
  <c r="HO1964" i="20" s="1"/>
  <c r="HN2518" i="20"/>
  <c r="HO2518" i="20" s="1"/>
  <c r="HN899" i="20"/>
  <c r="HO899" i="20" s="1"/>
  <c r="HN2381" i="20"/>
  <c r="HO2381" i="20" s="1"/>
  <c r="HN2161" i="20"/>
  <c r="HO2161" i="20" s="1"/>
  <c r="HN3677" i="20"/>
  <c r="HO3677" i="20" s="1"/>
  <c r="HN1266" i="20"/>
  <c r="HO1266" i="20" s="1"/>
  <c r="HN2554" i="20"/>
  <c r="HO2554" i="20" s="1"/>
  <c r="HN534" i="20"/>
  <c r="HO534" i="20" s="1"/>
  <c r="HN1413" i="20"/>
  <c r="HO1413" i="20" s="1"/>
  <c r="HN851" i="20"/>
  <c r="HO851" i="20" s="1"/>
  <c r="HN3439" i="20"/>
  <c r="HO3439" i="20" s="1"/>
  <c r="HN1129" i="20"/>
  <c r="HO1129" i="20" s="1"/>
  <c r="HN1948" i="20"/>
  <c r="HO1948" i="20" s="1"/>
  <c r="HN2614" i="20"/>
  <c r="HO2614" i="20" s="1"/>
  <c r="HN2528" i="20"/>
  <c r="HO2528" i="20" s="1"/>
  <c r="HN1658" i="20"/>
  <c r="HO1658" i="20" s="1"/>
  <c r="HN2647" i="20"/>
  <c r="HO2647" i="20" s="1"/>
  <c r="HN150" i="20"/>
  <c r="HO150" i="20" s="1"/>
  <c r="HN3665" i="20"/>
  <c r="HO3665" i="20" s="1"/>
  <c r="HN804" i="20"/>
  <c r="HO804" i="20" s="1"/>
  <c r="HN246" i="20"/>
  <c r="HO246" i="20" s="1"/>
  <c r="HN858" i="20"/>
  <c r="HO858" i="20" s="1"/>
  <c r="HN209" i="20"/>
  <c r="HO209" i="20" s="1"/>
  <c r="HN1547" i="20"/>
  <c r="HO1547" i="20" s="1"/>
  <c r="HN2926" i="20"/>
  <c r="HO2926" i="20" s="1"/>
  <c r="HN3362" i="20"/>
  <c r="HO3362" i="20" s="1"/>
  <c r="HN1816" i="20"/>
  <c r="HO1816" i="20" s="1"/>
  <c r="HN3681" i="20"/>
  <c r="HO3681" i="20" s="1"/>
  <c r="HN363" i="20"/>
  <c r="HO363" i="20" s="1"/>
  <c r="HN2276" i="20"/>
  <c r="HO2276" i="20" s="1"/>
  <c r="HN2068" i="20"/>
  <c r="HO2068" i="20" s="1"/>
  <c r="HN2833" i="20"/>
  <c r="HO2833" i="20" s="1"/>
  <c r="HN1020" i="20"/>
  <c r="HO1020" i="20" s="1"/>
  <c r="HN2770" i="20"/>
  <c r="HO2770" i="20" s="1"/>
  <c r="HN1930" i="20"/>
  <c r="HO1930" i="20" s="1"/>
  <c r="HN1841" i="20"/>
  <c r="HO1841" i="20" s="1"/>
  <c r="HN3341" i="20"/>
  <c r="HO3341" i="20" s="1"/>
  <c r="HN3846" i="20"/>
  <c r="HO3846" i="20" s="1"/>
  <c r="HN2408" i="20"/>
  <c r="HO2408" i="20" s="1"/>
  <c r="HN1123" i="20"/>
  <c r="HO1123" i="20" s="1"/>
  <c r="HN1949" i="20"/>
  <c r="HO1949" i="20" s="1"/>
  <c r="HN3619" i="20"/>
  <c r="HO3619" i="20" s="1"/>
  <c r="HN3841" i="20"/>
  <c r="HO3841" i="20" s="1"/>
  <c r="HN3179" i="20"/>
  <c r="HO3179" i="20" s="1"/>
  <c r="HN1541" i="20"/>
  <c r="HO1541" i="20" s="1"/>
  <c r="HN3021" i="20"/>
  <c r="HO3021" i="20" s="1"/>
  <c r="HN2646" i="20"/>
  <c r="HO2646" i="20" s="1"/>
  <c r="HN257" i="20"/>
  <c r="HO257" i="20" s="1"/>
  <c r="HN1028" i="20"/>
  <c r="HO1028" i="20" s="1"/>
  <c r="HN457" i="20"/>
  <c r="HO457" i="20" s="1"/>
  <c r="HN407" i="20"/>
  <c r="HO407" i="20" s="1"/>
  <c r="HN612" i="20"/>
  <c r="HO612" i="20" s="1"/>
  <c r="HN2395" i="20"/>
  <c r="HO2395" i="20" s="1"/>
  <c r="HN2290" i="20"/>
  <c r="HO2290" i="20" s="1"/>
  <c r="HN546" i="20"/>
  <c r="HO546" i="20" s="1"/>
  <c r="HN3537" i="20"/>
  <c r="HO3537" i="20" s="1"/>
  <c r="HN3165" i="20"/>
  <c r="HO3165" i="20" s="1"/>
  <c r="HN370" i="20"/>
  <c r="HO370" i="20" s="1"/>
  <c r="HN1848" i="20"/>
  <c r="HO1848" i="20" s="1"/>
  <c r="HN2931" i="20"/>
  <c r="HO2931" i="20" s="1"/>
  <c r="HN3702" i="20"/>
  <c r="HO3702" i="20" s="1"/>
  <c r="HN2759" i="20"/>
  <c r="HO2759" i="20" s="1"/>
  <c r="HN3730" i="20"/>
  <c r="HO3730" i="20" s="1"/>
  <c r="HN1300" i="20"/>
  <c r="HO1300" i="20" s="1"/>
  <c r="HN3510" i="20"/>
  <c r="HO3510" i="20" s="1"/>
  <c r="HN3015" i="20"/>
  <c r="HO3015" i="20" s="1"/>
  <c r="HN1437" i="20"/>
  <c r="HO1437" i="20" s="1"/>
  <c r="HN156" i="20"/>
  <c r="HO156" i="20" s="1"/>
  <c r="HN3759" i="20"/>
  <c r="HO3759" i="20" s="1"/>
  <c r="HN3045" i="20"/>
  <c r="HO3045" i="20" s="1"/>
  <c r="HN478" i="20"/>
  <c r="HO478" i="20" s="1"/>
  <c r="HN799" i="20"/>
  <c r="HO799" i="20" s="1"/>
  <c r="HN3409" i="20"/>
  <c r="HO3409" i="20" s="1"/>
  <c r="HN824" i="20"/>
  <c r="HO824" i="20" s="1"/>
  <c r="HN1784" i="20"/>
  <c r="HO1784" i="20" s="1"/>
  <c r="HN711" i="20"/>
  <c r="HO711" i="20" s="1"/>
  <c r="HN581" i="20"/>
  <c r="HO581" i="20" s="1"/>
  <c r="HN2728" i="20"/>
  <c r="HO2728" i="20" s="1"/>
  <c r="HN3418" i="20"/>
  <c r="HO3418" i="20" s="1"/>
  <c r="HN423" i="20"/>
  <c r="HO423" i="20" s="1"/>
  <c r="HN99" i="20"/>
  <c r="HO99" i="20" s="1"/>
  <c r="HN2534" i="20"/>
  <c r="HO2534" i="20" s="1"/>
  <c r="HN3560" i="20"/>
  <c r="HO3560" i="20" s="1"/>
  <c r="HN1386" i="20"/>
  <c r="HO1386" i="20" s="1"/>
  <c r="HN236" i="20"/>
  <c r="HO236" i="20" s="1"/>
  <c r="HN3850" i="20"/>
  <c r="HO3850" i="20" s="1"/>
  <c r="HN2889" i="20"/>
  <c r="HO2889" i="20" s="1"/>
  <c r="HN2662" i="20"/>
  <c r="HO2662" i="20" s="1"/>
  <c r="HN252" i="20"/>
  <c r="HO252" i="20" s="1"/>
  <c r="HN2952" i="20"/>
  <c r="HO2952" i="20" s="1"/>
  <c r="HN679" i="20"/>
  <c r="HO679" i="20" s="1"/>
  <c r="HN1590" i="20"/>
  <c r="HO1590" i="20" s="1"/>
  <c r="HN3893" i="20"/>
  <c r="HO3893" i="20" s="1"/>
  <c r="HN345" i="20"/>
  <c r="HO345" i="20" s="1"/>
  <c r="HN2401" i="20"/>
  <c r="HO2401" i="20" s="1"/>
  <c r="HN921" i="20"/>
  <c r="HO921" i="20" s="1"/>
  <c r="HN1815" i="20"/>
  <c r="HO1815" i="20" s="1"/>
  <c r="HN3981" i="20"/>
  <c r="HO3981" i="20" s="1"/>
  <c r="HN2838" i="20"/>
  <c r="HO2838" i="20" s="1"/>
  <c r="HN722" i="20"/>
  <c r="HO722" i="20" s="1"/>
  <c r="HN2685" i="20"/>
  <c r="HO2685" i="20" s="1"/>
  <c r="HN347" i="20"/>
  <c r="HO347" i="20" s="1"/>
  <c r="HN3853" i="20"/>
  <c r="HO3853" i="20" s="1"/>
  <c r="HN3689" i="20"/>
  <c r="HO3689" i="20" s="1"/>
  <c r="HN248" i="20"/>
  <c r="HO248" i="20" s="1"/>
  <c r="HN2827" i="20"/>
  <c r="HO2827" i="20" s="1"/>
  <c r="HN2846" i="20"/>
  <c r="HO2846" i="20" s="1"/>
  <c r="HN803" i="20"/>
  <c r="HO803" i="20" s="1"/>
  <c r="HN1710" i="20"/>
  <c r="HO1710" i="20" s="1"/>
  <c r="HN877" i="20"/>
  <c r="HO877" i="20" s="1"/>
  <c r="HN1935" i="20"/>
  <c r="HO1935" i="20" s="1"/>
  <c r="HN1358" i="20"/>
  <c r="HO1358" i="20" s="1"/>
  <c r="HN3737" i="20"/>
  <c r="HO3737" i="20" s="1"/>
  <c r="HN187" i="20"/>
  <c r="HO187" i="20" s="1"/>
  <c r="HN3499" i="20"/>
  <c r="HO3499" i="20" s="1"/>
  <c r="HN1629" i="20"/>
  <c r="HO1629" i="20" s="1"/>
  <c r="HN3286" i="20"/>
  <c r="HO3286" i="20" s="1"/>
  <c r="HN2524" i="20"/>
  <c r="HO2524" i="20" s="1"/>
  <c r="HN3920" i="20"/>
  <c r="HO3920" i="20" s="1"/>
  <c r="HN528" i="20"/>
  <c r="HO528" i="20" s="1"/>
  <c r="HN3773" i="20"/>
  <c r="HO3773" i="20" s="1"/>
  <c r="HN2361" i="20"/>
  <c r="HO2361" i="20" s="1"/>
  <c r="HN2686" i="20"/>
  <c r="HO2686" i="20" s="1"/>
  <c r="HN1387" i="20"/>
  <c r="HO1387" i="20" s="1"/>
  <c r="HN2817" i="20"/>
  <c r="HO2817" i="20" s="1"/>
  <c r="HN1428" i="20"/>
  <c r="HO1428" i="20" s="1"/>
  <c r="HN3883" i="20"/>
  <c r="HO3883" i="20" s="1"/>
  <c r="HN2177" i="20"/>
  <c r="HO2177" i="20" s="1"/>
  <c r="HN1138" i="20"/>
  <c r="HO1138" i="20" s="1"/>
  <c r="HN359" i="20"/>
  <c r="HO359" i="20" s="1"/>
  <c r="HN504" i="20"/>
  <c r="HO504" i="20" s="1"/>
  <c r="HN1225" i="20"/>
  <c r="HO1225" i="20" s="1"/>
  <c r="HN2003" i="20"/>
  <c r="HO2003" i="20" s="1"/>
  <c r="HN3718" i="20"/>
  <c r="HO3718" i="20" s="1"/>
  <c r="HN1732" i="20"/>
  <c r="HO1732" i="20" s="1"/>
  <c r="HN125" i="20"/>
  <c r="HO125" i="20" s="1"/>
  <c r="HN1863" i="20"/>
  <c r="HO1863" i="20" s="1"/>
  <c r="HN720" i="20"/>
  <c r="HO720" i="20" s="1"/>
  <c r="HN3490" i="20"/>
  <c r="HO3490" i="20" s="1"/>
  <c r="HN1683" i="20"/>
  <c r="HO1683" i="20" s="1"/>
  <c r="HN830" i="20"/>
  <c r="HO830" i="20" s="1"/>
  <c r="HN2061" i="20"/>
  <c r="HO2061" i="20" s="1"/>
  <c r="HN1735" i="20"/>
  <c r="HO1735" i="20" s="1"/>
  <c r="HN2001" i="20"/>
  <c r="HO2001" i="20" s="1"/>
  <c r="HN649" i="20"/>
  <c r="HO649" i="20" s="1"/>
  <c r="HN2748" i="20"/>
  <c r="HO2748" i="20" s="1"/>
  <c r="HN2324" i="20"/>
  <c r="HO2324" i="20" s="1"/>
  <c r="HN2971" i="20"/>
  <c r="HO2971" i="20" s="1"/>
  <c r="HN2653" i="20"/>
  <c r="HO2653" i="20" s="1"/>
  <c r="HN809" i="20"/>
  <c r="HO809" i="20" s="1"/>
  <c r="HN2444" i="20"/>
  <c r="HO2444" i="20" s="1"/>
  <c r="HN2948" i="20"/>
  <c r="HO2948" i="20" s="1"/>
  <c r="HN2580" i="20"/>
  <c r="HO2580" i="20" s="1"/>
  <c r="HN2226" i="20"/>
  <c r="HO2226" i="20" s="1"/>
  <c r="HN1630" i="20"/>
  <c r="HO1630" i="20" s="1"/>
  <c r="HN905" i="20"/>
  <c r="HO905" i="20" s="1"/>
  <c r="HN2954" i="20"/>
  <c r="HO2954" i="20" s="1"/>
  <c r="HN3888" i="20"/>
  <c r="HO3888" i="20" s="1"/>
  <c r="HN3913" i="20"/>
  <c r="HO3913" i="20" s="1"/>
  <c r="HN1328" i="20"/>
  <c r="HO1328" i="20" s="1"/>
  <c r="HN3924" i="20"/>
  <c r="HO3924" i="20" s="1"/>
  <c r="HN2211" i="20"/>
  <c r="HO2211" i="20" s="1"/>
  <c r="HN3587" i="20"/>
  <c r="HO3587" i="20" s="1"/>
  <c r="HN3037" i="20"/>
  <c r="HO3037" i="20" s="1"/>
  <c r="HN3274" i="20"/>
  <c r="HO3274" i="20" s="1"/>
  <c r="HN1695" i="20"/>
  <c r="HO1695" i="20" s="1"/>
  <c r="HN3657" i="20"/>
  <c r="HO3657" i="20" s="1"/>
  <c r="HN2704" i="20"/>
  <c r="HO2704" i="20" s="1"/>
  <c r="HN343" i="20"/>
  <c r="HO343" i="20" s="1"/>
  <c r="HN746" i="20"/>
  <c r="HO746" i="20" s="1"/>
  <c r="HN3459" i="20"/>
  <c r="HO3459" i="20" s="1"/>
  <c r="HN217" i="20"/>
  <c r="HO217" i="20" s="1"/>
  <c r="HN801" i="20"/>
  <c r="HO801" i="20" s="1"/>
  <c r="HN3868" i="20"/>
  <c r="HO3868" i="20" s="1"/>
  <c r="HN1620" i="20"/>
  <c r="HO1620" i="20" s="1"/>
  <c r="HN3877" i="20"/>
  <c r="HO3877" i="20" s="1"/>
  <c r="HN591" i="20"/>
  <c r="HO591" i="20" s="1"/>
  <c r="HN2467" i="20"/>
  <c r="HO2467" i="20" s="1"/>
  <c r="HN1833" i="20"/>
  <c r="HO1833" i="20" s="1"/>
  <c r="HN1085" i="20"/>
  <c r="HO1085" i="20" s="1"/>
  <c r="HN735" i="20"/>
  <c r="HO735" i="20" s="1"/>
  <c r="HN3566" i="20"/>
  <c r="HO3566" i="20" s="1"/>
  <c r="HN1019" i="20"/>
  <c r="HO1019" i="20" s="1"/>
  <c r="HN193" i="20"/>
  <c r="HO193" i="20" s="1"/>
  <c r="HN2334" i="20"/>
  <c r="HO2334" i="20" s="1"/>
  <c r="HN1898" i="20"/>
  <c r="HO1898" i="20" s="1"/>
  <c r="HN1822" i="20"/>
  <c r="HO1822" i="20" s="1"/>
  <c r="HN155" i="20"/>
  <c r="HO155" i="20" s="1"/>
  <c r="HN670" i="20"/>
  <c r="HO670" i="20" s="1"/>
  <c r="HN3835" i="20"/>
  <c r="HO3835" i="20" s="1"/>
  <c r="HN841" i="20"/>
  <c r="HO841" i="20" s="1"/>
  <c r="HN643" i="20"/>
  <c r="HO643" i="20" s="1"/>
  <c r="HN791" i="20"/>
  <c r="HO791" i="20" s="1"/>
  <c r="HN3479" i="20"/>
  <c r="HO3479" i="20" s="1"/>
  <c r="HN3347" i="20"/>
  <c r="HO3347" i="20" s="1"/>
  <c r="HN412" i="20"/>
  <c r="HO412" i="20" s="1"/>
  <c r="HN623" i="20"/>
  <c r="HO623" i="20" s="1"/>
  <c r="HN18" i="20"/>
  <c r="HO18" i="20" s="1"/>
  <c r="HN2610" i="20"/>
  <c r="HO2610" i="20" s="1"/>
  <c r="HN2708" i="20"/>
  <c r="HO2708" i="20" s="1"/>
  <c r="HN265" i="20"/>
  <c r="HO265" i="20" s="1"/>
  <c r="HN810" i="20"/>
  <c r="HO810" i="20" s="1"/>
  <c r="HN1024" i="20"/>
  <c r="HO1024" i="20" s="1"/>
  <c r="HN244" i="20"/>
  <c r="HO244" i="20" s="1"/>
  <c r="HN2154" i="20"/>
  <c r="HO2154" i="20" s="1"/>
  <c r="HN2826" i="20"/>
  <c r="HO2826" i="20" s="1"/>
  <c r="HN2273" i="20"/>
  <c r="HO2273" i="20" s="1"/>
  <c r="HN2597" i="20"/>
  <c r="HO2597" i="20" s="1"/>
  <c r="HN2389" i="20"/>
  <c r="HO2389" i="20" s="1"/>
  <c r="HN3190" i="20"/>
  <c r="HO3190" i="20" s="1"/>
  <c r="HN3589" i="20"/>
  <c r="HO3589" i="20" s="1"/>
  <c r="HN2996" i="20"/>
  <c r="HO2996" i="20" s="1"/>
  <c r="HN3803" i="20"/>
  <c r="HO3803" i="20" s="1"/>
  <c r="HN115" i="20"/>
  <c r="HO115" i="20" s="1"/>
  <c r="HN813" i="20"/>
  <c r="HO813" i="20" s="1"/>
  <c r="HN1198" i="20"/>
  <c r="HO1198" i="20" s="1"/>
  <c r="HN2465" i="20"/>
  <c r="HO2465" i="20" s="1"/>
  <c r="HN3804" i="20"/>
  <c r="HO3804" i="20" s="1"/>
  <c r="HN2041" i="20"/>
  <c r="HO2041" i="20" s="1"/>
  <c r="HN3456" i="20"/>
  <c r="HO3456" i="20" s="1"/>
  <c r="HN3147" i="20"/>
  <c r="HO3147" i="20" s="1"/>
  <c r="HN968" i="20"/>
  <c r="HO968" i="20" s="1"/>
  <c r="HN446" i="20"/>
  <c r="HO446" i="20" s="1"/>
  <c r="HN2555" i="20"/>
  <c r="HO2555" i="20" s="1"/>
  <c r="HN684" i="20"/>
  <c r="HO684" i="20" s="1"/>
  <c r="HN366" i="20"/>
  <c r="HO366" i="20" s="1"/>
  <c r="HN537" i="20"/>
  <c r="HO537" i="20" s="1"/>
  <c r="HN1094" i="20"/>
  <c r="HO1094" i="20" s="1"/>
  <c r="HN1270" i="20"/>
  <c r="HO1270" i="20" s="1"/>
  <c r="HN1478" i="20"/>
  <c r="HO1478" i="20" s="1"/>
  <c r="HN994" i="20"/>
  <c r="HO994" i="20" s="1"/>
  <c r="HN748" i="20"/>
  <c r="HO748" i="20" s="1"/>
  <c r="HN3536" i="20"/>
  <c r="HO3536" i="20" s="1"/>
  <c r="HN3504" i="20"/>
  <c r="HO3504" i="20" s="1"/>
  <c r="HN1692" i="20"/>
  <c r="HO1692" i="20" s="1"/>
  <c r="HN1189" i="20"/>
  <c r="HO1189" i="20" s="1"/>
  <c r="HN3371" i="20"/>
  <c r="HO3371" i="20" s="1"/>
  <c r="HN787" i="20"/>
  <c r="HO787" i="20" s="1"/>
  <c r="HN3061" i="20"/>
  <c r="HO3061" i="20" s="1"/>
  <c r="HN1661" i="20"/>
  <c r="HO1661" i="20" s="1"/>
  <c r="HN1471" i="20"/>
  <c r="HO1471" i="20" s="1"/>
  <c r="HN1324" i="20"/>
  <c r="HO1324" i="20" s="1"/>
  <c r="HN2158" i="20"/>
  <c r="HO2158" i="20" s="1"/>
  <c r="HN3148" i="20"/>
  <c r="HO3148" i="20" s="1"/>
  <c r="HN728" i="20"/>
  <c r="HO728" i="20" s="1"/>
  <c r="HN218" i="20"/>
  <c r="HO218" i="20" s="1"/>
  <c r="HN709" i="20"/>
  <c r="HO709" i="20" s="1"/>
  <c r="HN3073" i="20"/>
  <c r="HO3073" i="20" s="1"/>
  <c r="HN1167" i="20"/>
  <c r="HO1167" i="20" s="1"/>
  <c r="HN63" i="20"/>
  <c r="HO63" i="20" s="1"/>
  <c r="HN3336" i="20"/>
  <c r="HO3336" i="20" s="1"/>
  <c r="HN3026" i="20"/>
  <c r="HO3026" i="20" s="1"/>
  <c r="HN3513" i="20"/>
  <c r="HO3513" i="20" s="1"/>
  <c r="HN1140" i="20"/>
  <c r="HO1140" i="20" s="1"/>
  <c r="HN875" i="20"/>
  <c r="HO875" i="20" s="1"/>
  <c r="HN420" i="20"/>
  <c r="HO420" i="20" s="1"/>
  <c r="HN3553" i="20"/>
  <c r="HO3553" i="20" s="1"/>
  <c r="HN40" i="20"/>
  <c r="HO40" i="20" s="1"/>
  <c r="HN392" i="20"/>
  <c r="HO392" i="20" s="1"/>
  <c r="HN387" i="20"/>
  <c r="HO387" i="20" s="1"/>
  <c r="HN481" i="20"/>
  <c r="HO481" i="20" s="1"/>
  <c r="HN2806" i="20"/>
  <c r="HO2806" i="20" s="1"/>
  <c r="HN2481" i="20"/>
  <c r="HO2481" i="20" s="1"/>
  <c r="HN2279" i="20"/>
  <c r="HO2279" i="20" s="1"/>
  <c r="HN1751" i="20"/>
  <c r="HO1751" i="20" s="1"/>
  <c r="HN2042" i="20"/>
  <c r="HO2042" i="20" s="1"/>
  <c r="HN1560" i="20"/>
  <c r="HO1560" i="20" s="1"/>
  <c r="HN929" i="20"/>
  <c r="HO929" i="20" s="1"/>
  <c r="HN3996" i="20"/>
  <c r="HO3996" i="20" s="1"/>
  <c r="HN3329" i="20"/>
  <c r="HO3329" i="20" s="1"/>
  <c r="HN678" i="20"/>
  <c r="HO678" i="20" s="1"/>
  <c r="HN312" i="20"/>
  <c r="HO312" i="20" s="1"/>
  <c r="HN587" i="20"/>
  <c r="HO587" i="20" s="1"/>
  <c r="HN1699" i="20"/>
  <c r="HO1699" i="20" s="1"/>
  <c r="HN1489" i="20"/>
  <c r="HO1489" i="20" s="1"/>
  <c r="HN33" i="20"/>
  <c r="HO33" i="20" s="1"/>
  <c r="HN1641" i="20"/>
  <c r="HO1641" i="20" s="1"/>
  <c r="HN2635" i="20"/>
  <c r="HO2635" i="20" s="1"/>
  <c r="HN3120" i="20"/>
  <c r="HO3120" i="20" s="1"/>
  <c r="HN84" i="20"/>
  <c r="HO84" i="20" s="1"/>
  <c r="HN3230" i="20"/>
  <c r="HO3230" i="20" s="1"/>
  <c r="HN1373" i="20"/>
  <c r="HO1373" i="20" s="1"/>
  <c r="HN1173" i="20"/>
  <c r="HO1173" i="20" s="1"/>
  <c r="HN1036" i="20"/>
  <c r="HO1036" i="20" s="1"/>
  <c r="HN1808" i="20"/>
  <c r="HO1808" i="20" s="1"/>
  <c r="HN384" i="20"/>
  <c r="HO384" i="20" s="1"/>
  <c r="HN922" i="20"/>
  <c r="HO922" i="20" s="1"/>
  <c r="HN1040" i="20"/>
  <c r="HO1040" i="20" s="1"/>
  <c r="HN2063" i="20"/>
  <c r="HO2063" i="20" s="1"/>
  <c r="HN2332" i="20"/>
  <c r="HO2332" i="20" s="1"/>
  <c r="HN3440" i="20"/>
  <c r="HO3440" i="20" s="1"/>
  <c r="HN1672" i="20"/>
  <c r="HO1672" i="20" s="1"/>
  <c r="HN2135" i="20"/>
  <c r="HO2135" i="20" s="1"/>
  <c r="HN756" i="20"/>
  <c r="HO756" i="20" s="1"/>
  <c r="HN2462" i="20"/>
  <c r="HO2462" i="20" s="1"/>
  <c r="HN2305" i="20"/>
  <c r="HO2305" i="20" s="1"/>
  <c r="HN3598" i="20"/>
  <c r="HO3598" i="20" s="1"/>
  <c r="HN2512" i="20"/>
  <c r="HO2512" i="20" s="1"/>
  <c r="HN3228" i="20"/>
  <c r="HO3228" i="20" s="1"/>
  <c r="HN2019" i="20"/>
  <c r="HO2019" i="20" s="1"/>
  <c r="HN719" i="20"/>
  <c r="HO719" i="20" s="1"/>
  <c r="HN1914" i="20"/>
  <c r="HO1914" i="20" s="1"/>
  <c r="HN1510" i="20"/>
  <c r="HO1510" i="20" s="1"/>
  <c r="HN1770" i="20"/>
  <c r="HO1770" i="20" s="1"/>
  <c r="HN3489" i="20"/>
  <c r="HO3489" i="20" s="1"/>
  <c r="HN1670" i="20"/>
  <c r="HO1670" i="20" s="1"/>
  <c r="HN2513" i="20"/>
  <c r="HO2513" i="20" s="1"/>
  <c r="HN1972" i="20"/>
  <c r="HO1972" i="20" s="1"/>
  <c r="HN1454" i="20"/>
  <c r="HO1454" i="20" s="1"/>
  <c r="HN1136" i="20"/>
  <c r="HO1136" i="20" s="1"/>
  <c r="HN1223" i="20"/>
  <c r="HO1223" i="20" s="1"/>
  <c r="HN563" i="20"/>
  <c r="HO563" i="20" s="1"/>
  <c r="HN2627" i="20"/>
  <c r="HO2627" i="20" s="1"/>
  <c r="HN1218" i="20"/>
  <c r="HO1218" i="20" s="1"/>
  <c r="HN2115" i="20"/>
  <c r="HO2115" i="20" s="1"/>
  <c r="HN2117" i="20"/>
  <c r="HO2117" i="20" s="1"/>
  <c r="HN3790" i="20"/>
  <c r="HO3790" i="20" s="1"/>
  <c r="HN1316" i="20"/>
  <c r="HO1316" i="20" s="1"/>
  <c r="HN3568" i="20"/>
  <c r="HO3568" i="20" s="1"/>
  <c r="HN2297" i="20"/>
  <c r="HO2297" i="20" s="1"/>
  <c r="HN1078" i="20"/>
  <c r="HO1078" i="20" s="1"/>
  <c r="HN1116" i="20"/>
  <c r="HO1116" i="20" s="1"/>
  <c r="HN2721" i="20"/>
  <c r="HO2721" i="20" s="1"/>
  <c r="HN3285" i="20"/>
  <c r="HO3285" i="20" s="1"/>
  <c r="HN3391" i="20"/>
  <c r="HO3391" i="20" s="1"/>
  <c r="HN2638" i="20"/>
  <c r="HO2638" i="20" s="1"/>
  <c r="HN3517" i="20"/>
  <c r="HO3517" i="20" s="1"/>
  <c r="HN3042" i="20"/>
  <c r="HO3042" i="20" s="1"/>
  <c r="HN1849" i="20"/>
  <c r="HO1849" i="20" s="1"/>
  <c r="HN2101" i="20"/>
  <c r="HO2101" i="20" s="1"/>
  <c r="HN2241" i="20"/>
  <c r="HO2241" i="20" s="1"/>
  <c r="HN369" i="20"/>
  <c r="HO369" i="20" s="1"/>
  <c r="HN1624" i="20"/>
  <c r="HO1624" i="20" s="1"/>
  <c r="HN2666" i="20"/>
  <c r="HO2666" i="20" s="1"/>
  <c r="HN2213" i="20"/>
  <c r="HO2213" i="20" s="1"/>
  <c r="HN3240" i="20"/>
  <c r="HO3240" i="20" s="1"/>
  <c r="HN2159" i="20"/>
  <c r="HO2159" i="20" s="1"/>
  <c r="HN2196" i="20"/>
  <c r="HO2196" i="20" s="1"/>
  <c r="HN2167" i="20"/>
  <c r="HO2167" i="20" s="1"/>
  <c r="HN286" i="20"/>
  <c r="HO286" i="20" s="1"/>
  <c r="HN2694" i="20"/>
  <c r="HO2694" i="20" s="1"/>
  <c r="HN3193" i="20"/>
  <c r="HO3193" i="20" s="1"/>
  <c r="HN1065" i="20"/>
  <c r="HO1065" i="20" s="1"/>
  <c r="HN2357" i="20"/>
  <c r="HO2357" i="20" s="1"/>
  <c r="HN490" i="20"/>
  <c r="HO490" i="20" s="1"/>
  <c r="HN256" i="20"/>
  <c r="HO256" i="20" s="1"/>
  <c r="HN1405" i="20"/>
  <c r="HO1405" i="20" s="1"/>
  <c r="HN2069" i="20"/>
  <c r="HO2069" i="20" s="1"/>
  <c r="HN677" i="20"/>
  <c r="HO677" i="20" s="1"/>
  <c r="HN1060" i="20"/>
  <c r="HO1060" i="20" s="1"/>
  <c r="HN790" i="20"/>
  <c r="HO790" i="20" s="1"/>
  <c r="HN2064" i="20"/>
  <c r="HO2064" i="20" s="1"/>
  <c r="HN1617" i="20"/>
  <c r="HO1617" i="20" s="1"/>
  <c r="HN2421" i="20"/>
  <c r="HO2421" i="20" s="1"/>
  <c r="HN893" i="20"/>
  <c r="HO893" i="20" s="1"/>
  <c r="HN3034" i="20"/>
  <c r="HO3034" i="20" s="1"/>
  <c r="HN1589" i="20"/>
  <c r="HO1589" i="20" s="1"/>
  <c r="HN1073" i="20"/>
  <c r="HO1073" i="20" s="1"/>
  <c r="HN2320" i="20"/>
  <c r="HO2320" i="20" s="1"/>
  <c r="HN2165" i="20"/>
  <c r="HO2165" i="20" s="1"/>
  <c r="HN1144" i="20"/>
  <c r="HO1144" i="20" s="1"/>
  <c r="HN3858" i="20"/>
  <c r="HO3858" i="20" s="1"/>
  <c r="HN2280" i="20"/>
  <c r="HO2280" i="20" s="1"/>
  <c r="HN1344" i="20"/>
  <c r="HO1344" i="20" s="1"/>
  <c r="HN978" i="20"/>
  <c r="HO978" i="20" s="1"/>
  <c r="HN3072" i="20"/>
  <c r="HO3072" i="20" s="1"/>
  <c r="HN3826" i="20"/>
  <c r="HO3826" i="20" s="1"/>
  <c r="HN800" i="20"/>
  <c r="HO800" i="20" s="1"/>
  <c r="HN1258" i="20"/>
  <c r="HO1258" i="20" s="1"/>
  <c r="HN3436" i="20"/>
  <c r="HO3436" i="20" s="1"/>
  <c r="HN2680" i="20"/>
  <c r="HO2680" i="20" s="1"/>
  <c r="HN3485" i="20"/>
  <c r="HO3485" i="20" s="1"/>
  <c r="HN2955" i="20"/>
  <c r="HO2955" i="20" s="1"/>
  <c r="HN3383" i="20"/>
  <c r="HO3383" i="20" s="1"/>
  <c r="HN2171" i="20"/>
  <c r="HO2171" i="20" s="1"/>
  <c r="HN1618" i="20"/>
  <c r="HO1618" i="20" s="1"/>
  <c r="HN538" i="20"/>
  <c r="HO538" i="20" s="1"/>
  <c r="HN2510" i="20"/>
  <c r="HO2510" i="20" s="1"/>
  <c r="HN2409" i="20"/>
  <c r="HO2409" i="20" s="1"/>
  <c r="HN1703" i="20"/>
  <c r="HO1703" i="20" s="1"/>
  <c r="HN1236" i="20"/>
  <c r="HO1236" i="20" s="1"/>
  <c r="HN3480" i="20"/>
  <c r="HO3480" i="20" s="1"/>
  <c r="HN2350" i="20"/>
  <c r="HO2350" i="20" s="1"/>
  <c r="HN741" i="20"/>
  <c r="HO741" i="20" s="1"/>
  <c r="HN2331" i="20"/>
  <c r="HO2331" i="20" s="1"/>
  <c r="HN3539" i="20"/>
  <c r="HO3539" i="20" s="1"/>
  <c r="HN981" i="20"/>
  <c r="HO981" i="20" s="1"/>
  <c r="HN3976" i="20"/>
  <c r="HO3976" i="20" s="1"/>
  <c r="HN329" i="20"/>
  <c r="HO329" i="20" s="1"/>
  <c r="HN3595" i="20"/>
  <c r="HO3595" i="20" s="1"/>
  <c r="HN1359" i="20"/>
  <c r="HO1359" i="20" s="1"/>
  <c r="HN2400" i="20"/>
  <c r="HO2400" i="20" s="1"/>
  <c r="HN2092" i="20"/>
  <c r="HO2092" i="20" s="1"/>
  <c r="HN2288" i="20"/>
  <c r="HO2288" i="20" s="1"/>
  <c r="HN93" i="20"/>
  <c r="HO93" i="20" s="1"/>
  <c r="HN718" i="20"/>
  <c r="HO718" i="20" s="1"/>
  <c r="HN1134" i="20"/>
  <c r="HO1134" i="20" s="1"/>
  <c r="HN36" i="20"/>
  <c r="HO36" i="20" s="1"/>
  <c r="HN374" i="20"/>
  <c r="HO374" i="20" s="1"/>
  <c r="HN2206" i="20"/>
  <c r="HO2206" i="20" s="1"/>
  <c r="HN3262" i="20"/>
  <c r="HO3262" i="20" s="1"/>
  <c r="HN1653" i="20"/>
  <c r="HO1653" i="20" s="1"/>
  <c r="HN1785" i="20"/>
  <c r="HO1785" i="20" s="1"/>
  <c r="HN1485" i="20"/>
  <c r="HO1485" i="20" s="1"/>
  <c r="HN2862" i="20"/>
  <c r="HO2862" i="20" s="1"/>
  <c r="HN547" i="20"/>
  <c r="HO547" i="20" s="1"/>
  <c r="HN632" i="20"/>
  <c r="HO632" i="20" s="1"/>
  <c r="HN2847" i="20"/>
  <c r="HO2847" i="20" s="1"/>
  <c r="HN1800" i="20"/>
  <c r="HO1800" i="20" s="1"/>
  <c r="HN3682" i="20"/>
  <c r="HO3682" i="20" s="1"/>
  <c r="HN633" i="20"/>
  <c r="HO633" i="20" s="1"/>
  <c r="HN1740" i="20"/>
  <c r="HO1740" i="20" s="1"/>
  <c r="HN1255" i="20"/>
  <c r="HO1255" i="20" s="1"/>
  <c r="HN357" i="20"/>
  <c r="HO357" i="20" s="1"/>
  <c r="HN1032" i="20"/>
  <c r="HO1032" i="20" s="1"/>
  <c r="HN3746" i="20"/>
  <c r="HO3746" i="20" s="1"/>
  <c r="HN3936" i="20"/>
  <c r="HO3936" i="20" s="1"/>
  <c r="HN3279" i="20"/>
  <c r="HO3279" i="20" s="1"/>
  <c r="HN1502" i="20"/>
  <c r="HO1502" i="20" s="1"/>
  <c r="HN676" i="20"/>
  <c r="HO676" i="20" s="1"/>
  <c r="HN3173" i="20"/>
  <c r="HO3173" i="20" s="1"/>
  <c r="HN2168" i="20"/>
  <c r="HO2168" i="20" s="1"/>
  <c r="HN2758" i="20"/>
  <c r="HO2758" i="20" s="1"/>
  <c r="HN3769" i="20"/>
  <c r="HO3769" i="20" s="1"/>
  <c r="HN1442" i="20"/>
  <c r="HO1442" i="20" s="1"/>
  <c r="HN2701" i="20"/>
  <c r="HO2701" i="20" s="1"/>
  <c r="HN1154" i="20"/>
  <c r="HO1154" i="20" s="1"/>
  <c r="HN1665" i="20"/>
  <c r="HO1665" i="20" s="1"/>
  <c r="HN2558" i="20"/>
  <c r="HO2558" i="20" s="1"/>
  <c r="HN3276" i="20"/>
  <c r="HO3276" i="20" s="1"/>
  <c r="HN915" i="20"/>
  <c r="HO915" i="20" s="1"/>
  <c r="HN1739" i="20"/>
  <c r="HO1739" i="20" s="1"/>
  <c r="HN2007" i="20"/>
  <c r="HO2007" i="20" s="1"/>
  <c r="HN3675" i="20"/>
  <c r="HO3675" i="20" s="1"/>
  <c r="HN701" i="20"/>
  <c r="HO701" i="20" s="1"/>
  <c r="HN74" i="20"/>
  <c r="HO74" i="20" s="1"/>
  <c r="HN381" i="20"/>
  <c r="HO381" i="20" s="1"/>
  <c r="HN2878" i="20"/>
  <c r="HO2878" i="20" s="1"/>
  <c r="HN2347" i="20"/>
  <c r="HO2347" i="20" s="1"/>
  <c r="HN998" i="20"/>
  <c r="HO998" i="20" s="1"/>
  <c r="HN3688" i="20"/>
  <c r="HO3688" i="20" s="1"/>
  <c r="HN1911" i="20"/>
  <c r="HO1911" i="20" s="1"/>
  <c r="HN499" i="20"/>
  <c r="HO499" i="20" s="1"/>
  <c r="HN1212" i="20"/>
  <c r="HO1212" i="20" s="1"/>
  <c r="HN305" i="20"/>
  <c r="HO305" i="20" s="1"/>
  <c r="HN1439" i="20"/>
  <c r="HO1439" i="20" s="1"/>
  <c r="HN3372" i="20"/>
  <c r="HO3372" i="20" s="1"/>
  <c r="HN1282" i="20"/>
  <c r="HO1282" i="20" s="1"/>
  <c r="HN3446" i="20"/>
  <c r="HO3446" i="20" s="1"/>
  <c r="HN3887" i="20"/>
  <c r="HO3887" i="20" s="1"/>
  <c r="HN3474" i="20"/>
  <c r="HO3474" i="20" s="1"/>
  <c r="HN619" i="20"/>
  <c r="HO619" i="20" s="1"/>
  <c r="HN1100" i="20"/>
  <c r="HO1100" i="20" s="1"/>
  <c r="HN201" i="20"/>
  <c r="HO201" i="20" s="1"/>
  <c r="HN1963" i="20"/>
  <c r="HO1963" i="20" s="1"/>
  <c r="HN3540" i="20"/>
  <c r="HO3540" i="20" s="1"/>
  <c r="HN1033" i="20"/>
  <c r="HO1033" i="20" s="1"/>
  <c r="HN1601" i="20"/>
  <c r="HO1601" i="20" s="1"/>
  <c r="HN3300" i="20"/>
  <c r="HO3300" i="20" s="1"/>
  <c r="HN3957" i="20"/>
  <c r="HO3957" i="20" s="1"/>
  <c r="HN2307" i="20"/>
  <c r="HO2307" i="20" s="1"/>
  <c r="HN733" i="20"/>
  <c r="HO733" i="20" s="1"/>
  <c r="HN4001" i="20"/>
  <c r="HO4001" i="20" s="1"/>
  <c r="HN1783" i="20"/>
  <c r="HO1783" i="20" s="1"/>
  <c r="HN514" i="20"/>
  <c r="HO514" i="20" s="1"/>
  <c r="HN1870" i="20"/>
  <c r="HO1870" i="20" s="1"/>
  <c r="HN3394" i="20"/>
  <c r="HO3394" i="20" s="1"/>
  <c r="HN1235" i="20"/>
  <c r="HO1235" i="20" s="1"/>
  <c r="HN52" i="20"/>
  <c r="HO52" i="20" s="1"/>
  <c r="HN242" i="20"/>
  <c r="HO242" i="20" s="1"/>
  <c r="HN1831" i="20"/>
  <c r="HO1831" i="20" s="1"/>
  <c r="HN3421" i="20"/>
  <c r="HO3421" i="20" s="1"/>
  <c r="HN2072" i="20"/>
  <c r="HO2072" i="20" s="1"/>
  <c r="HN1789" i="20"/>
  <c r="HO1789" i="20" s="1"/>
  <c r="HN1350" i="20"/>
  <c r="HO1350" i="20" s="1"/>
  <c r="HN902" i="20"/>
  <c r="HO902" i="20" s="1"/>
  <c r="HN2956" i="20"/>
  <c r="HO2956" i="20" s="1"/>
  <c r="HN3708" i="20"/>
  <c r="HO3708" i="20" s="1"/>
  <c r="HN3007" i="20"/>
  <c r="HO3007" i="20" s="1"/>
  <c r="HN3650" i="20"/>
  <c r="HO3650" i="20" s="1"/>
  <c r="HN3522" i="20"/>
  <c r="HO3522" i="20" s="1"/>
  <c r="HN1131" i="20"/>
  <c r="HO1131" i="20" s="1"/>
  <c r="HN1381" i="20"/>
  <c r="HO1381" i="20" s="1"/>
  <c r="HN3736" i="20"/>
  <c r="HO3736" i="20" s="1"/>
  <c r="HN203" i="20"/>
  <c r="HO203" i="20" s="1"/>
  <c r="HN3465" i="20"/>
  <c r="HO3465" i="20" s="1"/>
  <c r="HN2270" i="20"/>
  <c r="HO2270" i="20" s="1"/>
  <c r="HN3897" i="20"/>
  <c r="HO3897" i="20" s="1"/>
  <c r="HN3870" i="20"/>
  <c r="HO3870" i="20" s="1"/>
  <c r="HN2527" i="20"/>
  <c r="HO2527" i="20" s="1"/>
  <c r="HN1835" i="20"/>
  <c r="HO1835" i="20" s="1"/>
  <c r="HN805" i="20"/>
  <c r="HO805" i="20" s="1"/>
  <c r="HN2576" i="20"/>
  <c r="HO2576" i="20" s="1"/>
  <c r="HN839" i="20"/>
  <c r="HO839" i="20" s="1"/>
  <c r="HN898" i="20"/>
  <c r="HO898" i="20" s="1"/>
  <c r="HN1743" i="20"/>
  <c r="HO1743" i="20" s="1"/>
  <c r="HN88" i="20"/>
  <c r="HO88" i="20" s="1"/>
  <c r="HN3313" i="20"/>
  <c r="HO3313" i="20" s="1"/>
  <c r="HN1306" i="20"/>
  <c r="HO1306" i="20" s="1"/>
  <c r="HN297" i="20"/>
  <c r="HO297" i="20" s="1"/>
  <c r="HN571" i="20"/>
  <c r="HO571" i="20" s="1"/>
  <c r="HN1170" i="20"/>
  <c r="HO1170" i="20" s="1"/>
  <c r="HN2071" i="20"/>
  <c r="HO2071" i="20" s="1"/>
  <c r="HN4006" i="20"/>
  <c r="HO4006" i="20" s="1"/>
  <c r="HN1353" i="20"/>
  <c r="HO1353" i="20" s="1"/>
  <c r="HN2040" i="20"/>
  <c r="HO2040" i="20" s="1"/>
  <c r="HN3415" i="20"/>
  <c r="HO3415" i="20" s="1"/>
  <c r="HN1415" i="20"/>
  <c r="HO1415" i="20" s="1"/>
  <c r="HN235" i="20"/>
  <c r="HO235" i="20" s="1"/>
  <c r="HN3003" i="20"/>
  <c r="HO3003" i="20" s="1"/>
  <c r="HN3761" i="20"/>
  <c r="HO3761" i="20" s="1"/>
  <c r="HN1517" i="20"/>
  <c r="HO1517" i="20" s="1"/>
  <c r="HN2791" i="20"/>
  <c r="HO2791" i="20" s="1"/>
  <c r="HN1542" i="20"/>
  <c r="HO1542" i="20" s="1"/>
  <c r="HN716" i="20"/>
  <c r="HO716" i="20" s="1"/>
  <c r="HN2351" i="20"/>
  <c r="HO2351" i="20" s="1"/>
  <c r="HN2581" i="20"/>
  <c r="HO2581" i="20" s="1"/>
  <c r="HN1915" i="20"/>
  <c r="HO1915" i="20" s="1"/>
  <c r="HN2344" i="20"/>
  <c r="HO2344" i="20" s="1"/>
  <c r="HN2938" i="20"/>
  <c r="HO2938" i="20" s="1"/>
  <c r="HN942" i="20"/>
  <c r="HO942" i="20" s="1"/>
  <c r="HN3728" i="20"/>
  <c r="HO3728" i="20" s="1"/>
  <c r="HN689" i="20"/>
  <c r="HO689" i="20" s="1"/>
  <c r="HN3414" i="20"/>
  <c r="HO3414" i="20" s="1"/>
  <c r="HN2734" i="20"/>
  <c r="HO2734" i="20" s="1"/>
  <c r="HN3802" i="20"/>
  <c r="HO3802" i="20" s="1"/>
  <c r="HN1742" i="20"/>
  <c r="HO1742" i="20" s="1"/>
  <c r="HN2240" i="20"/>
  <c r="HO2240" i="20" s="1"/>
  <c r="HN2343" i="20"/>
  <c r="HO2343" i="20" s="1"/>
  <c r="HN934" i="20"/>
  <c r="HO934" i="20" s="1"/>
  <c r="HN3163" i="20"/>
  <c r="HO3163" i="20" s="1"/>
  <c r="HN2746" i="20"/>
  <c r="HO2746" i="20" s="1"/>
  <c r="HN1046" i="20"/>
  <c r="HO1046" i="20" s="1"/>
  <c r="HN2633" i="20"/>
  <c r="HO2633" i="20" s="1"/>
  <c r="HN3551" i="20"/>
  <c r="HO3551" i="20" s="1"/>
  <c r="HN620" i="20"/>
  <c r="HO620" i="20" s="1"/>
  <c r="HN3679" i="20"/>
  <c r="HO3679" i="20" s="1"/>
  <c r="HN2186" i="20"/>
  <c r="HO2186" i="20" s="1"/>
  <c r="HN2469" i="20"/>
  <c r="HO2469" i="20" s="1"/>
  <c r="HN3606" i="20"/>
  <c r="HO3606" i="20" s="1"/>
  <c r="HN3014" i="20"/>
  <c r="HO3014" i="20" s="1"/>
  <c r="HN714" i="20"/>
  <c r="HO714" i="20" s="1"/>
  <c r="HN2659" i="20"/>
  <c r="HO2659" i="20" s="1"/>
  <c r="HN1607" i="20"/>
  <c r="HO1607" i="20" s="1"/>
  <c r="HN3369" i="20"/>
  <c r="HO3369" i="20" s="1"/>
  <c r="HN2114" i="20"/>
  <c r="HO2114" i="20" s="1"/>
  <c r="HN1216" i="20"/>
  <c r="HO1216" i="20" s="1"/>
  <c r="HN1309" i="20"/>
  <c r="HO1309" i="20" s="1"/>
  <c r="HN1166" i="20"/>
  <c r="HO1166" i="20" s="1"/>
  <c r="HN2808" i="20"/>
  <c r="HO2808" i="20" s="1"/>
  <c r="HN1193" i="20"/>
  <c r="HO1193" i="20" s="1"/>
  <c r="HN311" i="20"/>
  <c r="HO311" i="20" s="1"/>
  <c r="HN1224" i="20"/>
  <c r="HO1224" i="20" s="1"/>
  <c r="HN3694" i="20"/>
  <c r="HO3694" i="20" s="1"/>
  <c r="HN2997" i="20"/>
  <c r="HO2997" i="20" s="1"/>
  <c r="HN2380" i="20"/>
  <c r="HO2380" i="20" s="1"/>
  <c r="HN1493" i="20"/>
  <c r="HO1493" i="20" s="1"/>
  <c r="HN2864" i="20"/>
  <c r="HO2864" i="20" s="1"/>
  <c r="HN3693" i="20"/>
  <c r="HO3693" i="20" s="1"/>
  <c r="HN373" i="20"/>
  <c r="HO373" i="20" s="1"/>
  <c r="HN1593" i="20"/>
  <c r="HO1593" i="20" s="1"/>
  <c r="HN1158" i="20"/>
  <c r="HO1158" i="20" s="1"/>
  <c r="HN453" i="20"/>
  <c r="HO453" i="20" s="1"/>
  <c r="HN1537" i="20"/>
  <c r="HO1537" i="20" s="1"/>
  <c r="HN1469" i="20"/>
  <c r="HO1469" i="20" s="1"/>
  <c r="HN3780" i="20"/>
  <c r="HO3780" i="20" s="1"/>
  <c r="HN3289" i="20"/>
  <c r="HO3289" i="20" s="1"/>
  <c r="HN843" i="20"/>
  <c r="HO843" i="20" s="1"/>
  <c r="HN706" i="20"/>
  <c r="HO706" i="20" s="1"/>
  <c r="HN567" i="20"/>
  <c r="HO567" i="20" s="1"/>
  <c r="HN2269" i="20"/>
  <c r="HO2269" i="20" s="1"/>
  <c r="HN3299" i="20"/>
  <c r="HO3299" i="20" s="1"/>
  <c r="HN3579" i="20"/>
  <c r="HO3579" i="20" s="1"/>
  <c r="HN708" i="20"/>
  <c r="HO708" i="20" s="1"/>
  <c r="HN3393" i="20"/>
  <c r="HO3393" i="20" s="1"/>
  <c r="HN1048" i="20"/>
  <c r="HO1048" i="20" s="1"/>
  <c r="HN3534" i="20"/>
  <c r="HO3534" i="20" s="1"/>
  <c r="HN3041" i="20"/>
  <c r="HO3041" i="20" s="1"/>
  <c r="HN1351" i="20"/>
  <c r="HO1351" i="20" s="1"/>
  <c r="HN1958" i="20"/>
  <c r="HO1958" i="20" s="1"/>
  <c r="HN558" i="20"/>
  <c r="HO558" i="20" s="1"/>
  <c r="HN2695" i="20"/>
  <c r="HO2695" i="20" s="1"/>
  <c r="HN755" i="20"/>
  <c r="HO755" i="20" s="1"/>
  <c r="HN2131" i="20"/>
  <c r="HO2131" i="20" s="1"/>
  <c r="HN3811" i="20"/>
  <c r="HO3811" i="20" s="1"/>
  <c r="HN1477" i="20"/>
  <c r="HO1477" i="20" s="1"/>
  <c r="HN3151" i="20"/>
  <c r="HO3151" i="20" s="1"/>
  <c r="HN2231" i="20"/>
  <c r="HO2231" i="20" s="1"/>
  <c r="HN2204" i="20"/>
  <c r="HO2204" i="20" s="1"/>
  <c r="HN3697" i="20"/>
  <c r="HO3697" i="20" s="1"/>
  <c r="HN826" i="20"/>
  <c r="HO826" i="20" s="1"/>
  <c r="HN3854" i="20"/>
  <c r="HO3854" i="20" s="1"/>
  <c r="HN2242" i="20"/>
  <c r="HO2242" i="20" s="1"/>
  <c r="HN3546" i="20"/>
  <c r="HO3546" i="20" s="1"/>
  <c r="HN3719" i="20"/>
  <c r="HO3719" i="20" s="1"/>
  <c r="HN1492" i="20"/>
  <c r="HO1492" i="20" s="1"/>
  <c r="HN1102" i="20"/>
  <c r="HO1102" i="20" s="1"/>
  <c r="HN1133" i="20"/>
  <c r="HO1133" i="20" s="1"/>
  <c r="HN455" i="20"/>
  <c r="HO455" i="20" s="1"/>
  <c r="HN2257" i="20"/>
  <c r="HO2257" i="20" s="1"/>
  <c r="HN2266" i="20"/>
  <c r="HO2266" i="20" s="1"/>
  <c r="HN987" i="20"/>
  <c r="HO987" i="20" s="1"/>
  <c r="HN2326" i="20"/>
  <c r="HO2326" i="20" s="1"/>
  <c r="HN906" i="20"/>
  <c r="HO906" i="20" s="1"/>
  <c r="HN2480" i="20"/>
  <c r="HO2480" i="20" s="1"/>
  <c r="HN3646" i="20"/>
  <c r="HO3646" i="20" s="1"/>
  <c r="HN3100" i="20"/>
  <c r="HO3100" i="20" s="1"/>
  <c r="HN1673" i="20"/>
  <c r="HO1673" i="20" s="1"/>
  <c r="HN4008" i="20"/>
  <c r="HO4008" i="20" s="1"/>
  <c r="HN3398" i="20"/>
  <c r="HO3398" i="20" s="1"/>
  <c r="HN1367" i="20"/>
  <c r="HO1367" i="20" s="1"/>
  <c r="HN3755" i="20"/>
  <c r="HO3755" i="20" s="1"/>
  <c r="HN1148" i="20"/>
  <c r="HO1148" i="20" s="1"/>
  <c r="HN3062" i="20"/>
  <c r="HO3062" i="20" s="1"/>
  <c r="HN3810" i="20"/>
  <c r="HO3810" i="20" s="1"/>
  <c r="HN1709" i="20"/>
  <c r="HO1709" i="20" s="1"/>
  <c r="HN2073" i="20"/>
  <c r="HO2073" i="20" s="1"/>
  <c r="HN3648" i="20"/>
  <c r="HO3648" i="20" s="1"/>
  <c r="HN1400" i="20"/>
  <c r="HO1400" i="20" s="1"/>
  <c r="HN3455" i="20"/>
  <c r="HO3455" i="20" s="1"/>
  <c r="HN1687" i="20"/>
  <c r="HO1687" i="20" s="1"/>
  <c r="HN3767" i="20"/>
  <c r="HO3767" i="20" s="1"/>
  <c r="HN356" i="20"/>
  <c r="HO356" i="20" s="1"/>
  <c r="HN2050" i="20"/>
  <c r="HO2050" i="20" s="1"/>
  <c r="HN45" i="20"/>
  <c r="HO45" i="20" s="1"/>
  <c r="HN1305" i="20"/>
  <c r="HO1305" i="20" s="1"/>
  <c r="HN270" i="20"/>
  <c r="HO270" i="20" s="1"/>
  <c r="HN2023" i="20"/>
  <c r="HO2023" i="20" s="1"/>
  <c r="HN1272" i="20"/>
  <c r="HO1272" i="20" s="1"/>
  <c r="HN878" i="20"/>
  <c r="HO878" i="20" s="1"/>
  <c r="HN3078" i="20"/>
  <c r="HO3078" i="20" s="1"/>
  <c r="HN1874" i="20"/>
  <c r="HO1874" i="20" s="1"/>
  <c r="HN1523" i="20"/>
  <c r="HO1523" i="20" s="1"/>
  <c r="HN3054" i="20"/>
  <c r="HO3054" i="20" s="1"/>
  <c r="HN3857" i="20"/>
  <c r="HO3857" i="20" s="1"/>
  <c r="HN1834" i="20"/>
  <c r="HO1834" i="20" s="1"/>
  <c r="HN2781" i="20"/>
  <c r="HO2781" i="20" s="1"/>
  <c r="HN3805" i="20"/>
  <c r="HO3805" i="20" s="1"/>
  <c r="HN705" i="20"/>
  <c r="HO705" i="20" s="1"/>
  <c r="HN171" i="20"/>
  <c r="HO171" i="20" s="1"/>
  <c r="HN16" i="20"/>
  <c r="HO16" i="20" s="1"/>
  <c r="HN1047" i="20"/>
  <c r="HO1047" i="20" s="1"/>
  <c r="HN3310" i="20"/>
  <c r="HO3310" i="20" s="1"/>
  <c r="HN1204" i="20"/>
  <c r="HO1204" i="20" s="1"/>
  <c r="HN3137" i="20"/>
  <c r="HO3137" i="20" s="1"/>
  <c r="HN1341" i="20"/>
  <c r="HO1341" i="20" s="1"/>
  <c r="HN1097" i="20"/>
  <c r="HO1097" i="20" s="1"/>
  <c r="HN3005" i="20"/>
  <c r="HO3005" i="20" s="1"/>
  <c r="HN2412" i="20"/>
  <c r="HO2412" i="20" s="1"/>
  <c r="HN1856" i="20"/>
  <c r="HO1856" i="20" s="1"/>
  <c r="HN2699" i="20"/>
  <c r="HO2699" i="20" s="1"/>
  <c r="HN372" i="20"/>
  <c r="HO372" i="20" s="1"/>
  <c r="HN1626" i="20"/>
  <c r="HO1626" i="20" s="1"/>
  <c r="HN3496" i="20"/>
  <c r="HO3496" i="20" s="1"/>
  <c r="HN2536" i="20"/>
  <c r="HO2536" i="20" s="1"/>
  <c r="HN3186" i="20"/>
  <c r="HO3186" i="20" s="1"/>
  <c r="HN2848" i="20"/>
  <c r="HO2848" i="20" s="1"/>
  <c r="HN1089" i="20"/>
  <c r="HO1089" i="20" s="1"/>
  <c r="HN3093" i="20"/>
  <c r="HO3093" i="20" s="1"/>
  <c r="HN834" i="20"/>
  <c r="HO834" i="20" s="1"/>
  <c r="HN586" i="20"/>
  <c r="HO586" i="20" s="1"/>
  <c r="HN1669" i="20"/>
  <c r="HO1669" i="20" s="1"/>
  <c r="HN1719" i="20"/>
  <c r="HO1719" i="20" s="1"/>
  <c r="HN2796" i="20"/>
  <c r="HO2796" i="20" s="1"/>
  <c r="HN777" i="20"/>
  <c r="HO777" i="20" s="1"/>
  <c r="HN27" i="20"/>
  <c r="HO27" i="20" s="1"/>
  <c r="HN2039" i="20"/>
  <c r="HO2039" i="20" s="1"/>
  <c r="HN1044" i="20"/>
  <c r="HO1044" i="20" s="1"/>
  <c r="HN3720" i="20"/>
  <c r="HO3720" i="20" s="1"/>
  <c r="HN2595" i="20"/>
  <c r="HO2595" i="20" s="1"/>
  <c r="HN3771" i="20"/>
  <c r="HO3771" i="20" s="1"/>
  <c r="HN3914" i="20"/>
  <c r="HO3914" i="20" s="1"/>
  <c r="HN1638" i="20"/>
  <c r="HO1638" i="20" s="1"/>
  <c r="HN2970" i="20"/>
  <c r="HO2970" i="20" s="1"/>
  <c r="HN3942" i="20"/>
  <c r="HO3942" i="20" s="1"/>
  <c r="HN1627" i="20"/>
  <c r="HO1627" i="20" s="1"/>
  <c r="HN2837" i="20"/>
  <c r="HO2837" i="20" s="1"/>
  <c r="HN1507" i="20"/>
  <c r="HO1507" i="20" s="1"/>
  <c r="HN2440" i="20"/>
  <c r="HO2440" i="20" s="1"/>
  <c r="HN3142" i="20"/>
  <c r="HO3142" i="20" s="1"/>
  <c r="HN621" i="20"/>
  <c r="HO621" i="20" s="1"/>
  <c r="HN872" i="20"/>
  <c r="HO872" i="20" s="1"/>
  <c r="HN3922" i="20"/>
  <c r="HO3922" i="20" s="1"/>
  <c r="HN3629" i="20"/>
  <c r="HO3629" i="20" s="1"/>
  <c r="HN2569" i="20"/>
  <c r="HO2569" i="20" s="1"/>
  <c r="HN3108" i="20"/>
  <c r="HO3108" i="20" s="1"/>
  <c r="HN251" i="20"/>
  <c r="HO251" i="20" s="1"/>
  <c r="HN3422" i="20"/>
  <c r="HO3422" i="20" s="1"/>
  <c r="HN383" i="20"/>
  <c r="HO383" i="20" s="1"/>
  <c r="HN642" i="20"/>
  <c r="HO642" i="20" s="1"/>
  <c r="HN2149" i="20"/>
  <c r="HO2149" i="20" s="1"/>
  <c r="HN1049" i="20"/>
  <c r="HO1049" i="20" s="1"/>
  <c r="HN881" i="20"/>
  <c r="HO881" i="20" s="1"/>
  <c r="HN1447" i="20"/>
  <c r="HO1447" i="20" s="1"/>
  <c r="HN1322" i="20"/>
  <c r="HO1322" i="20" s="1"/>
  <c r="HN1461" i="20"/>
  <c r="HO1461" i="20" s="1"/>
  <c r="HN3470" i="20"/>
  <c r="HO3470" i="20" s="1"/>
  <c r="HN480" i="20"/>
  <c r="HO480" i="20" s="1"/>
  <c r="HN3873" i="20"/>
  <c r="HO3873" i="20" s="1"/>
  <c r="HN2507" i="20"/>
  <c r="HO2507" i="20" s="1"/>
  <c r="HN3766" i="20"/>
  <c r="HO3766" i="20" s="1"/>
  <c r="HN3745" i="20"/>
  <c r="HO3745" i="20" s="1"/>
  <c r="HN340" i="20"/>
  <c r="HO340" i="20" s="1"/>
  <c r="HN3358" i="20"/>
  <c r="HO3358" i="20" s="1"/>
  <c r="HN332" i="20"/>
  <c r="HO332" i="20" s="1"/>
  <c r="HN2099" i="20"/>
  <c r="HO2099" i="20" s="1"/>
  <c r="HN1559" i="20"/>
  <c r="HO1559" i="20" s="1"/>
  <c r="HN2200" i="20"/>
  <c r="HO2200" i="20" s="1"/>
  <c r="HN629" i="20"/>
  <c r="HO629" i="20" s="1"/>
  <c r="HN935" i="20"/>
  <c r="HO935" i="20" s="1"/>
  <c r="HN3332" i="20"/>
  <c r="HO3332" i="20" s="1"/>
  <c r="HN1894" i="20"/>
  <c r="HO1894" i="20" s="1"/>
  <c r="HN1839" i="20"/>
  <c r="HO1839" i="20" s="1"/>
  <c r="HN570" i="20"/>
  <c r="HO570" i="20" s="1"/>
  <c r="HN986" i="20"/>
  <c r="HO986" i="20" s="1"/>
  <c r="HN424" i="20"/>
  <c r="HO424" i="20" s="1"/>
  <c r="HN1211" i="20"/>
  <c r="HO1211" i="20" s="1"/>
  <c r="HN1137" i="20"/>
  <c r="HO1137" i="20" s="1"/>
  <c r="HN1574" i="20"/>
  <c r="HO1574" i="20" s="1"/>
  <c r="HN673" i="20"/>
  <c r="HO673" i="20" s="1"/>
  <c r="HN308" i="20"/>
  <c r="HO308" i="20" s="1"/>
  <c r="HN3638" i="20"/>
  <c r="HO3638" i="20" s="1"/>
  <c r="HN1768" i="20"/>
  <c r="HO1768" i="20" s="1"/>
  <c r="HN2957" i="20"/>
  <c r="HO2957" i="20" s="1"/>
  <c r="HN1774" i="20"/>
  <c r="HO1774" i="20" s="1"/>
  <c r="HN683" i="20"/>
  <c r="HO683" i="20" s="1"/>
  <c r="HN3891" i="20"/>
  <c r="HO3891" i="20" s="1"/>
  <c r="HN105" i="20"/>
  <c r="HO105" i="20" s="1"/>
  <c r="HN926" i="20"/>
  <c r="HO926" i="20" s="1"/>
  <c r="HN2233" i="20"/>
  <c r="HO2233" i="20" s="1"/>
  <c r="HN3397" i="20"/>
  <c r="HO3397" i="20" s="1"/>
  <c r="HN1648" i="20"/>
  <c r="HO1648" i="20" s="1"/>
  <c r="HN2494" i="20"/>
  <c r="HO2494" i="20" s="1"/>
  <c r="HN3823" i="20"/>
  <c r="HO3823" i="20" s="1"/>
  <c r="HN198" i="20"/>
  <c r="HO198" i="20" s="1"/>
  <c r="HN2024" i="20"/>
  <c r="HO2024" i="20" s="1"/>
  <c r="HN3411" i="20"/>
  <c r="HO3411" i="20" s="1"/>
  <c r="HN89" i="20"/>
  <c r="HO89" i="20" s="1"/>
  <c r="HN583" i="20"/>
  <c r="HO583" i="20" s="1"/>
  <c r="HN3656" i="20"/>
  <c r="HO3656" i="20" s="1"/>
  <c r="HN2292" i="20"/>
  <c r="HO2292" i="20" s="1"/>
  <c r="HN2777" i="20"/>
  <c r="HO2777" i="20" s="1"/>
  <c r="HN1573" i="20"/>
  <c r="HO1573" i="20" s="1"/>
  <c r="HN124" i="20"/>
  <c r="HO124" i="20" s="1"/>
  <c r="HN1786" i="20"/>
  <c r="HO1786" i="20" s="1"/>
  <c r="HN3951" i="20"/>
  <c r="HO3951" i="20" s="1"/>
  <c r="HN2322" i="20"/>
  <c r="HO2322" i="20" s="1"/>
  <c r="HN1354" i="20"/>
  <c r="HO1354" i="20" s="1"/>
  <c r="HN3550" i="20"/>
  <c r="HO3550" i="20" s="1"/>
  <c r="HN2325" i="20"/>
  <c r="HO2325" i="20" s="1"/>
  <c r="HN3114" i="20"/>
  <c r="HO3114" i="20" s="1"/>
  <c r="HN3971" i="20"/>
  <c r="HO3971" i="20" s="1"/>
  <c r="HN2816" i="20"/>
  <c r="HO2816" i="20" s="1"/>
  <c r="HN2044" i="20"/>
  <c r="HO2044" i="20" s="1"/>
  <c r="HN8" i="20"/>
  <c r="HO8" i="20" s="1"/>
  <c r="HN2435" i="20"/>
  <c r="HO2435" i="20" s="1"/>
  <c r="HN2472" i="20"/>
  <c r="HO2472" i="20" s="1"/>
  <c r="HN2077" i="20"/>
  <c r="HO2077" i="20" s="1"/>
  <c r="HN1074" i="20"/>
  <c r="HO1074" i="20" s="1"/>
  <c r="HN2364" i="20"/>
  <c r="HO2364" i="20" s="1"/>
  <c r="HN323" i="20"/>
  <c r="HO323" i="20" s="1"/>
  <c r="HN3819" i="20"/>
  <c r="HO3819" i="20" s="1"/>
  <c r="HN3373" i="20"/>
  <c r="HO3373" i="20" s="1"/>
  <c r="HN3125" i="20"/>
  <c r="HO3125" i="20" s="1"/>
  <c r="HN1246" i="20"/>
  <c r="HO1246" i="20" s="1"/>
  <c r="HN1514" i="20"/>
  <c r="HO1514" i="20" s="1"/>
  <c r="HN1062" i="20"/>
  <c r="HO1062" i="20" s="1"/>
  <c r="HN3943" i="20"/>
  <c r="HO3943" i="20" s="1"/>
  <c r="HN3762" i="20"/>
  <c r="HO3762" i="20" s="1"/>
  <c r="HN1289" i="20"/>
  <c r="HO1289" i="20" s="1"/>
  <c r="HN2764" i="20"/>
  <c r="HO2764" i="20" s="1"/>
  <c r="HN1269" i="20"/>
  <c r="HO1269" i="20" s="1"/>
  <c r="HN2304" i="20"/>
  <c r="HO2304" i="20" s="1"/>
  <c r="HN3133" i="20"/>
  <c r="HO3133" i="20" s="1"/>
  <c r="HN2787" i="20"/>
  <c r="HO2787" i="20" s="1"/>
  <c r="HN367" i="20"/>
  <c r="HO367" i="20" s="1"/>
  <c r="HN341" i="20"/>
  <c r="HO341" i="20" s="1"/>
  <c r="HN3317" i="20"/>
  <c r="HO3317" i="20" s="1"/>
  <c r="HN1456" i="20"/>
  <c r="HO1456" i="20" s="1"/>
  <c r="HN524" i="20"/>
  <c r="HO524" i="20" s="1"/>
  <c r="HN1866" i="20"/>
  <c r="HO1866" i="20" s="1"/>
  <c r="HN3212" i="20"/>
  <c r="HO3212" i="20" s="1"/>
  <c r="HN3713" i="20"/>
  <c r="HO3713" i="20" s="1"/>
  <c r="HN2972" i="20"/>
  <c r="HO2972" i="20" s="1"/>
  <c r="HN1577" i="20"/>
  <c r="HO1577" i="20" s="1"/>
  <c r="HN3250" i="20"/>
  <c r="HO3250" i="20" s="1"/>
  <c r="HN3089" i="20"/>
  <c r="HO3089" i="20" s="1"/>
  <c r="HN938" i="20"/>
  <c r="HO938" i="20" s="1"/>
  <c r="HN3584" i="20"/>
  <c r="HO3584" i="20" s="1"/>
  <c r="HN3710" i="20"/>
  <c r="HO3710" i="20" s="1"/>
  <c r="HN625" i="20"/>
  <c r="HO625" i="20" s="1"/>
  <c r="HN1966" i="20"/>
  <c r="HO1966" i="20" s="1"/>
  <c r="HN2892" i="20"/>
  <c r="HO2892" i="20" s="1"/>
  <c r="HN1528" i="20"/>
  <c r="HO1528" i="20" s="1"/>
  <c r="HN1996" i="20"/>
  <c r="HO1996" i="20" s="1"/>
  <c r="HN3621" i="20"/>
  <c r="HO3621" i="20" s="1"/>
  <c r="HN1317" i="20"/>
  <c r="HO1317" i="20" s="1"/>
  <c r="HN2784" i="20"/>
  <c r="HO2784" i="20" s="1"/>
  <c r="HN2384" i="20"/>
  <c r="HO2384" i="20" s="1"/>
  <c r="HN3482" i="20"/>
  <c r="HO3482" i="20" s="1"/>
  <c r="HN1361" i="20"/>
  <c r="HO1361" i="20" s="1"/>
  <c r="HN1385" i="20"/>
  <c r="HO1385" i="20" s="1"/>
  <c r="HN2049" i="20"/>
  <c r="HO2049" i="20" s="1"/>
  <c r="HN61" i="20"/>
  <c r="HO61" i="20" s="1"/>
  <c r="HN2585" i="20"/>
  <c r="HO2585" i="20" s="1"/>
  <c r="HN386" i="20"/>
  <c r="HO386" i="20" s="1"/>
  <c r="HN1430" i="20"/>
  <c r="HO1430" i="20" s="1"/>
  <c r="HN3038" i="20"/>
  <c r="HO3038" i="20" s="1"/>
  <c r="HN3596" i="20"/>
  <c r="HO3596" i="20" s="1"/>
  <c r="HN2836" i="20"/>
  <c r="HO2836" i="20" s="1"/>
  <c r="HN1568" i="20"/>
  <c r="HO1568" i="20" s="1"/>
  <c r="HN2645" i="20"/>
  <c r="HO2645" i="20" s="1"/>
  <c r="HN636" i="20"/>
  <c r="HO636" i="20" s="1"/>
  <c r="HN1086" i="20"/>
  <c r="HO1086" i="20" s="1"/>
  <c r="HN2026" i="20"/>
  <c r="HO2026" i="20" s="1"/>
  <c r="HN765" i="20"/>
  <c r="HO765" i="20" s="1"/>
  <c r="HN977" i="20"/>
  <c r="HO977" i="20" s="1"/>
  <c r="HN2205" i="20"/>
  <c r="HO2205" i="20" s="1"/>
  <c r="HN508" i="20"/>
  <c r="HO508" i="20" s="1"/>
  <c r="HN70" i="20"/>
  <c r="HO70" i="20" s="1"/>
  <c r="HN213" i="20"/>
  <c r="HO213" i="20" s="1"/>
  <c r="HN819" i="20"/>
  <c r="HO819" i="20" s="1"/>
  <c r="HN3302" i="20"/>
  <c r="HO3302" i="20" s="1"/>
  <c r="HN3069" i="20"/>
  <c r="HO3069" i="20" s="1"/>
  <c r="HN414" i="20"/>
  <c r="HO414" i="20" s="1"/>
  <c r="HN2583" i="20"/>
  <c r="HO2583" i="20" s="1"/>
  <c r="HN1597" i="20"/>
  <c r="HO1597" i="20" s="1"/>
  <c r="HN1991" i="20"/>
  <c r="HO1991" i="20" s="1"/>
  <c r="HN3512" i="20"/>
  <c r="HO3512" i="20" s="1"/>
  <c r="HN970" i="20"/>
  <c r="HO970" i="20" s="1"/>
  <c r="HN2109" i="20"/>
  <c r="HO2109" i="20" s="1"/>
  <c r="HN3309" i="20"/>
  <c r="HO3309" i="20" s="1"/>
  <c r="HN578" i="20"/>
  <c r="HO578" i="20" s="1"/>
  <c r="HN2488" i="20"/>
  <c r="HO2488" i="20" s="1"/>
  <c r="HN608" i="20"/>
  <c r="HO608" i="20" s="1"/>
  <c r="HN3678" i="20"/>
  <c r="HO3678" i="20" s="1"/>
  <c r="HN1644" i="20"/>
  <c r="HO1644" i="20" s="1"/>
  <c r="HN3661" i="20"/>
  <c r="HO3661" i="20" s="1"/>
  <c r="HN901" i="20"/>
  <c r="HO901" i="20" s="1"/>
  <c r="HN2341" i="20"/>
  <c r="HO2341" i="20" s="1"/>
  <c r="HN464" i="20"/>
  <c r="HO464" i="20" s="1"/>
  <c r="HN3472" i="20"/>
  <c r="HO3472" i="20" s="1"/>
  <c r="HN3637" i="20"/>
  <c r="HO3637" i="20" s="1"/>
  <c r="HN2605" i="20"/>
  <c r="HO2605" i="20" s="1"/>
  <c r="HN3293" i="20"/>
  <c r="HO3293" i="20" s="1"/>
  <c r="HN2807" i="20"/>
  <c r="HO2807" i="20" s="1"/>
  <c r="HN3998" i="20"/>
  <c r="HO3998" i="20" s="1"/>
  <c r="HN80" i="20"/>
  <c r="HO80" i="20" s="1"/>
  <c r="HN1509" i="20"/>
  <c r="HO1509" i="20" s="1"/>
  <c r="HN1903" i="20"/>
  <c r="HO1903" i="20" s="1"/>
  <c r="HN2563" i="20"/>
  <c r="HO2563" i="20" s="1"/>
  <c r="HN639" i="20"/>
  <c r="HO639" i="20" s="1"/>
  <c r="HN421" i="20"/>
  <c r="HO421" i="20" s="1"/>
  <c r="HN1475" i="20"/>
  <c r="HO1475" i="20" s="1"/>
  <c r="HN3898" i="20"/>
  <c r="HO3898" i="20" s="1"/>
  <c r="HN3314" i="20"/>
  <c r="HO3314" i="20" s="1"/>
  <c r="HN2396" i="20"/>
  <c r="HO2396" i="20" s="1"/>
  <c r="HN2975" i="20"/>
  <c r="HO2975" i="20" s="1"/>
  <c r="HN2881" i="20"/>
  <c r="HO2881" i="20" s="1"/>
  <c r="HN78" i="20"/>
  <c r="HO78" i="20" s="1"/>
  <c r="HN2201" i="20"/>
  <c r="HO2201" i="20" s="1"/>
  <c r="HN1992" i="20"/>
  <c r="HO1992" i="20" s="1"/>
  <c r="HN2413" i="20"/>
  <c r="HO2413" i="20" s="1"/>
  <c r="HN2756" i="20"/>
  <c r="HO2756" i="20" s="1"/>
  <c r="HN2559" i="20"/>
  <c r="HO2559" i="20" s="1"/>
  <c r="HN2963" i="20"/>
  <c r="HO2963" i="20" s="1"/>
  <c r="HN3435" i="20"/>
  <c r="HO3435" i="20" s="1"/>
  <c r="HN2830" i="20"/>
  <c r="HO2830" i="20" s="1"/>
  <c r="HN2968" i="20"/>
  <c r="HO2968" i="20" s="1"/>
  <c r="HN3843" i="20"/>
  <c r="HO3843" i="20" s="1"/>
  <c r="HN2296" i="20"/>
  <c r="HO2296" i="20" s="1"/>
  <c r="HN725" i="20"/>
  <c r="HO725" i="20" s="1"/>
  <c r="HN2611" i="20"/>
  <c r="HO2611" i="20" s="1"/>
  <c r="HN28" i="20"/>
  <c r="HO28" i="20" s="1"/>
  <c r="HN1975" i="20"/>
  <c r="HO1975" i="20" s="1"/>
  <c r="HN2625" i="20"/>
  <c r="HO2625" i="20" s="1"/>
  <c r="HN138" i="20"/>
  <c r="HO138" i="20" s="1"/>
  <c r="HN1613" i="20"/>
  <c r="HO1613" i="20" s="1"/>
  <c r="HN3354" i="20"/>
  <c r="HO3354" i="20" s="1"/>
  <c r="HN3321" i="20"/>
  <c r="HO3321" i="20" s="1"/>
  <c r="HN1781" i="20"/>
  <c r="HO1781" i="20" s="1"/>
  <c r="HN1633" i="20"/>
  <c r="HO1633" i="20" s="1"/>
  <c r="HN2294" i="20"/>
  <c r="HO2294" i="20" s="1"/>
  <c r="HN3374" i="20"/>
  <c r="HO3374" i="20" s="1"/>
  <c r="HN2470" i="20"/>
  <c r="HO2470" i="20" s="1"/>
  <c r="HN1745" i="20"/>
  <c r="HO1745" i="20" s="1"/>
  <c r="HN2009" i="20"/>
  <c r="HO2009" i="20" s="1"/>
  <c r="HN3977" i="20"/>
  <c r="HO3977" i="20" s="1"/>
  <c r="HN3122" i="20"/>
  <c r="HO3122" i="20" s="1"/>
  <c r="HN3721" i="20"/>
  <c r="HO3721" i="20" s="1"/>
  <c r="HN3155" i="20"/>
  <c r="HO3155" i="20" s="1"/>
  <c r="HN1481" i="20"/>
  <c r="HO1481" i="20" s="1"/>
  <c r="HN2738" i="20"/>
  <c r="HO2738" i="20" s="1"/>
  <c r="HN2730" i="20"/>
  <c r="HO2730" i="20" s="1"/>
  <c r="HN1753" i="20"/>
  <c r="HO1753" i="20" s="1"/>
  <c r="HN3581" i="20"/>
  <c r="HO3581" i="20" s="1"/>
  <c r="HN1491" i="20"/>
  <c r="HO1491" i="20" s="1"/>
  <c r="HN674" i="20"/>
  <c r="HO674" i="20" s="1"/>
  <c r="HN2500" i="20"/>
  <c r="HO2500" i="20" s="1"/>
  <c r="HN103" i="20"/>
  <c r="HO103" i="20" s="1"/>
  <c r="HN149" i="20"/>
  <c r="HO149" i="20" s="1"/>
  <c r="HN3544" i="20"/>
  <c r="HO3544" i="20" s="1"/>
  <c r="HN190" i="20"/>
  <c r="HO190" i="20" s="1"/>
  <c r="HN2169" i="20"/>
  <c r="HO2169" i="20" s="1"/>
  <c r="HN2994" i="20"/>
  <c r="HO2994" i="20" s="1"/>
  <c r="HN3872" i="20"/>
  <c r="HO3872" i="20" s="1"/>
  <c r="HN1174" i="20"/>
  <c r="HO1174" i="20" s="1"/>
  <c r="HN2690" i="20"/>
  <c r="HO2690" i="20" s="1"/>
  <c r="HN1940" i="20"/>
  <c r="HO1940" i="20" s="1"/>
  <c r="HN460" i="20"/>
  <c r="HO460" i="20" s="1"/>
  <c r="HN2070" i="20"/>
  <c r="HO2070" i="20" s="1"/>
  <c r="HN3714" i="20"/>
  <c r="HO3714" i="20" s="1"/>
  <c r="HN2820" i="20"/>
  <c r="HO2820" i="20" s="1"/>
  <c r="HN535" i="20"/>
  <c r="HO535" i="20" s="1"/>
  <c r="HN1584" i="20"/>
  <c r="HO1584" i="20" s="1"/>
  <c r="HN3105" i="20"/>
  <c r="HO3105" i="20" s="1"/>
  <c r="HN1625" i="20"/>
  <c r="HO1625" i="20" s="1"/>
  <c r="HN2319" i="20"/>
  <c r="HO2319" i="20" s="1"/>
  <c r="HN55" i="20"/>
  <c r="HO55" i="20" s="1"/>
  <c r="HN495" i="20"/>
  <c r="HO495" i="20" s="1"/>
  <c r="HN1406" i="20"/>
  <c r="HO1406" i="20" s="1"/>
  <c r="HN54" i="20"/>
  <c r="HO54" i="20" s="1"/>
  <c r="HN371" i="20"/>
  <c r="HO371" i="20" s="1"/>
  <c r="HN2261" i="20"/>
  <c r="HO2261" i="20" s="1"/>
  <c r="HN3884" i="20"/>
  <c r="HO3884" i="20" s="1"/>
  <c r="HN2370" i="20"/>
  <c r="HO2370" i="20" s="1"/>
  <c r="HN943" i="20"/>
  <c r="HO943" i="20" s="1"/>
  <c r="HN2911" i="20"/>
  <c r="HO2911" i="20" s="1"/>
  <c r="HN3333" i="20"/>
  <c r="HO3333" i="20" s="1"/>
  <c r="HN221" i="20"/>
  <c r="HO221" i="20" s="1"/>
  <c r="HN3502" i="20"/>
  <c r="HO3502" i="20" s="1"/>
  <c r="HN1994" i="20"/>
  <c r="HO1994" i="20" s="1"/>
  <c r="HN281" i="20"/>
  <c r="HO281" i="20" s="1"/>
  <c r="HN1840" i="20"/>
  <c r="HO1840" i="20" s="1"/>
  <c r="HN3154" i="20"/>
  <c r="HO3154" i="20" s="1"/>
  <c r="HN2291" i="20"/>
  <c r="HO2291" i="20" s="1"/>
  <c r="HN712" i="20"/>
  <c r="HO712" i="20" s="1"/>
  <c r="HN1586" i="20"/>
  <c r="HO1586" i="20" s="1"/>
  <c r="HN406" i="20"/>
  <c r="HO406" i="20" s="1"/>
  <c r="HN1908" i="20"/>
  <c r="HO1908" i="20" s="1"/>
  <c r="HN2330" i="20"/>
  <c r="HO2330" i="20" s="1"/>
  <c r="HN2031" i="20"/>
  <c r="HO2031" i="20" s="1"/>
  <c r="HN3953" i="20"/>
  <c r="HO3953" i="20" s="1"/>
  <c r="HN3758" i="20"/>
  <c r="HO3758" i="20" s="1"/>
  <c r="HN3879" i="20"/>
  <c r="HO3879" i="20" s="1"/>
  <c r="HN2087" i="20"/>
  <c r="HO2087" i="20" s="1"/>
  <c r="HN1284" i="20"/>
  <c r="HO1284" i="20" s="1"/>
  <c r="HN3159" i="20"/>
  <c r="HO3159" i="20" s="1"/>
  <c r="HN1111" i="20"/>
  <c r="HO1111" i="20" s="1"/>
  <c r="HN2612" i="20"/>
  <c r="HO2612" i="20" s="1"/>
  <c r="HN304" i="20"/>
  <c r="HO304" i="20" s="1"/>
  <c r="HN609" i="20"/>
  <c r="HO609" i="20" s="1"/>
  <c r="HN430" i="20"/>
  <c r="HO430" i="20" s="1"/>
  <c r="HN3614" i="20"/>
  <c r="HO3614" i="20" s="1"/>
  <c r="HN3820" i="20"/>
  <c r="HO3820" i="20" s="1"/>
  <c r="HN2172" i="20"/>
  <c r="HO2172" i="20" s="1"/>
  <c r="HN3138" i="20"/>
  <c r="HO3138" i="20" s="1"/>
  <c r="HN1159" i="20"/>
  <c r="HO1159" i="20" s="1"/>
  <c r="HN3328" i="20"/>
  <c r="HO3328" i="20" s="1"/>
  <c r="HN1649" i="20"/>
  <c r="HO1649" i="20" s="1"/>
  <c r="HN3722" i="20"/>
  <c r="HO3722" i="20" s="1"/>
  <c r="HN1711" i="20"/>
  <c r="HO1711" i="20" s="1"/>
  <c r="HN1179" i="20"/>
  <c r="HO1179" i="20" s="1"/>
  <c r="HN3327" i="20"/>
  <c r="HO3327" i="20" s="1"/>
  <c r="HN162" i="20"/>
  <c r="HO162" i="20" s="1"/>
  <c r="HN1050" i="20"/>
  <c r="HO1050" i="20" s="1"/>
  <c r="HN3933" i="20"/>
  <c r="HO3933" i="20" s="1"/>
  <c r="HN3535" i="20"/>
  <c r="HO3535" i="20" s="1"/>
  <c r="HN2887" i="20"/>
  <c r="HO2887" i="20" s="1"/>
  <c r="HN3188" i="20"/>
  <c r="HO3188" i="20" s="1"/>
  <c r="HN2267" i="20"/>
  <c r="HO2267" i="20" s="1"/>
  <c r="HN2750" i="20"/>
  <c r="HO2750" i="20" s="1"/>
  <c r="HN2198" i="20"/>
  <c r="HO2198" i="20" s="1"/>
  <c r="HN1295" i="20"/>
  <c r="HO1295" i="20" s="1"/>
  <c r="HN1379" i="20"/>
  <c r="HO1379" i="20" s="1"/>
  <c r="HN3307" i="20"/>
  <c r="HO3307" i="20" s="1"/>
  <c r="HN2362" i="20"/>
  <c r="HO2362" i="20" s="1"/>
  <c r="HN3258" i="20"/>
  <c r="HO3258" i="20" s="1"/>
  <c r="HN75" i="20"/>
  <c r="HO75" i="20" s="1"/>
  <c r="HN1924" i="20"/>
  <c r="HO1924" i="20" s="1"/>
  <c r="HN1304" i="20"/>
  <c r="HO1304" i="20" s="1"/>
  <c r="HN1281" i="20"/>
  <c r="HO1281" i="20" s="1"/>
  <c r="HN1268" i="20"/>
  <c r="HO1268" i="20" s="1"/>
  <c r="HN3867" i="20"/>
  <c r="HO3867" i="20" s="1"/>
  <c r="HN927" i="20"/>
  <c r="HO927" i="20" s="1"/>
  <c r="HN351" i="20"/>
  <c r="HO351" i="20" s="1"/>
  <c r="HN2283" i="20"/>
  <c r="HO2283" i="20" s="1"/>
  <c r="HN1947" i="20"/>
  <c r="HO1947" i="20" s="1"/>
  <c r="HN3113" i="20"/>
  <c r="HO3113" i="20" s="1"/>
  <c r="HN1056" i="20"/>
  <c r="HO1056" i="20" s="1"/>
  <c r="HN1977" i="20"/>
  <c r="HO1977" i="20" s="1"/>
  <c r="HN1969" i="20"/>
  <c r="HO1969" i="20" s="1"/>
  <c r="HN900" i="20"/>
  <c r="HO900" i="20" s="1"/>
  <c r="HN3622" i="20"/>
  <c r="HO3622" i="20" s="1"/>
  <c r="HN2872" i="20"/>
  <c r="HO2872" i="20" s="1"/>
  <c r="HN2809" i="20"/>
  <c r="HO2809" i="20" s="1"/>
  <c r="HN1319" i="20"/>
  <c r="HO1319" i="20" s="1"/>
  <c r="HN1621" i="20"/>
  <c r="HO1621" i="20" s="1"/>
  <c r="HN3318" i="20"/>
  <c r="HO3318" i="20" s="1"/>
  <c r="HN1917" i="20"/>
  <c r="HO1917" i="20" s="1"/>
  <c r="HN2311" i="20"/>
  <c r="HO2311" i="20" s="1"/>
  <c r="HN890" i="20"/>
  <c r="HO890" i="20" s="1"/>
  <c r="HN2650" i="20"/>
  <c r="HO2650" i="20" s="1"/>
  <c r="HN2128" i="20"/>
  <c r="HO2128" i="20" s="1"/>
  <c r="HN3443" i="20"/>
  <c r="HO3443" i="20" s="1"/>
  <c r="HN129" i="20"/>
  <c r="HO129" i="20" s="1"/>
  <c r="HN798" i="20"/>
  <c r="HO798" i="20" s="1"/>
  <c r="HN1120" i="20"/>
  <c r="HO1120" i="20" s="1"/>
  <c r="HN1720" i="20"/>
  <c r="HO1720" i="20" s="1"/>
  <c r="HN501" i="20"/>
  <c r="HO501" i="20" s="1"/>
  <c r="HN2941" i="20"/>
  <c r="HO2941" i="20" s="1"/>
  <c r="HN600" i="20"/>
  <c r="HO600" i="20" s="1"/>
  <c r="HN3983" i="20"/>
  <c r="HO3983" i="20" s="1"/>
  <c r="HN1377" i="20"/>
  <c r="HO1377" i="20" s="1"/>
  <c r="HN2660" i="20"/>
  <c r="HO2660" i="20" s="1"/>
  <c r="HN1252" i="20"/>
  <c r="HO1252" i="20" s="1"/>
  <c r="HN1244" i="20"/>
  <c r="HO1244" i="20" s="1"/>
  <c r="HN975" i="20"/>
  <c r="HO975" i="20" s="1"/>
  <c r="HN1115" i="20"/>
  <c r="HO1115" i="20" s="1"/>
  <c r="HN1913" i="20"/>
  <c r="HO1913" i="20" s="1"/>
  <c r="HN3184" i="20"/>
  <c r="HO3184" i="20" s="1"/>
  <c r="HN2175" i="20"/>
  <c r="HO2175" i="20" s="1"/>
  <c r="HN1850" i="20"/>
  <c r="HO1850" i="20" s="1"/>
  <c r="HN2258" i="20"/>
  <c r="HO2258" i="20" s="1"/>
  <c r="HN1122" i="20"/>
  <c r="HO1122" i="20" s="1"/>
  <c r="HN2618" i="20"/>
  <c r="HO2618" i="20" s="1"/>
  <c r="HN594" i="20"/>
  <c r="HO594" i="20" s="1"/>
  <c r="HN1982" i="20"/>
  <c r="HO1982" i="20" s="1"/>
  <c r="HN1512" i="20"/>
  <c r="HO1512" i="20" s="1"/>
  <c r="HN2669" i="20"/>
  <c r="HO2669" i="20" s="1"/>
  <c r="HN3919" i="20"/>
  <c r="HO3919" i="20" s="1"/>
  <c r="HN1804" i="20"/>
  <c r="HO1804" i="20" s="1"/>
  <c r="HN2359" i="20"/>
  <c r="HO2359" i="20" s="1"/>
  <c r="HN699" i="20"/>
  <c r="HO699" i="20" s="1"/>
  <c r="HN3958" i="20"/>
  <c r="HO3958" i="20" s="1"/>
  <c r="HN1571" i="20"/>
  <c r="HO1571" i="20" s="1"/>
  <c r="HN2464" i="20"/>
  <c r="HO2464" i="20" s="1"/>
  <c r="HN2800" i="20"/>
  <c r="HO2800" i="20" s="1"/>
  <c r="HN431" i="20"/>
  <c r="HO431" i="20" s="1"/>
  <c r="HN199" i="20"/>
  <c r="HO199" i="20" s="1"/>
  <c r="HN34" i="20"/>
  <c r="HO34" i="20" s="1"/>
  <c r="HN289" i="20"/>
  <c r="HO289" i="20" s="1"/>
  <c r="HN1656" i="20"/>
  <c r="HO1656" i="20" s="1"/>
  <c r="HN2106" i="20"/>
  <c r="HO2106" i="20" s="1"/>
  <c r="HN2202" i="20"/>
  <c r="HO2202" i="20" s="1"/>
  <c r="HN2624" i="20"/>
  <c r="HO2624" i="20" s="1"/>
  <c r="HN291" i="20"/>
  <c r="HO291" i="20" s="1"/>
  <c r="HN847" i="20"/>
  <c r="HO847" i="20" s="1"/>
  <c r="HN348" i="20"/>
  <c r="HO348" i="20" s="1"/>
  <c r="HN239" i="20"/>
  <c r="HO239" i="20" s="1"/>
  <c r="HN135" i="20"/>
  <c r="HO135" i="20" s="1"/>
  <c r="HN2977" i="20"/>
  <c r="HO2977" i="20" s="1"/>
  <c r="HN774" i="20"/>
  <c r="HO774" i="20" s="1"/>
  <c r="HN2743" i="20"/>
  <c r="HO2743" i="20" s="1"/>
  <c r="HN3982" i="20"/>
  <c r="HO3982" i="20" s="1"/>
  <c r="HN1234" i="20"/>
  <c r="HO1234" i="20" s="1"/>
  <c r="HN2546" i="20"/>
  <c r="HO2546" i="20" s="1"/>
  <c r="HN1817" i="20"/>
  <c r="HO1817" i="20" s="1"/>
  <c r="HN3376" i="20"/>
  <c r="HO3376" i="20" s="1"/>
  <c r="HN2016" i="20"/>
  <c r="HO2016" i="20" s="1"/>
  <c r="HN1436" i="20"/>
  <c r="HO1436" i="20" s="1"/>
  <c r="HN3095" i="20"/>
  <c r="HO3095" i="20" s="1"/>
  <c r="HN2047" i="20"/>
  <c r="HO2047" i="20" s="1"/>
  <c r="HN2910" i="20"/>
  <c r="HO2910" i="20" s="1"/>
  <c r="HN333" i="20"/>
  <c r="HO333" i="20" s="1"/>
  <c r="HN409" i="20"/>
  <c r="HO409" i="20" s="1"/>
  <c r="HN1997" i="20"/>
  <c r="HO1997" i="20" s="1"/>
  <c r="HN2479" i="20"/>
  <c r="HO2479" i="20" s="1"/>
  <c r="HN3735" i="20"/>
  <c r="HO3735" i="20" s="1"/>
  <c r="HN1671" i="20"/>
  <c r="HO1671" i="20" s="1"/>
  <c r="HN2916" i="20"/>
  <c r="HO2916" i="20" s="1"/>
  <c r="HN957" i="20"/>
  <c r="HO957" i="20" s="1"/>
  <c r="HN2065" i="20"/>
  <c r="HO2065" i="20" s="1"/>
  <c r="HN2802" i="20"/>
  <c r="HO2802" i="20" s="1"/>
  <c r="HN565" i="20"/>
  <c r="HO565" i="20" s="1"/>
  <c r="HN11" i="20"/>
  <c r="HO11" i="20" s="1"/>
  <c r="HN2897" i="20"/>
  <c r="HO2897" i="20" s="1"/>
  <c r="HN1810" i="20"/>
  <c r="HO1810" i="20" s="1"/>
  <c r="HN3511" i="20"/>
  <c r="HO3511" i="20" s="1"/>
  <c r="HN3046" i="20"/>
  <c r="HO3046" i="20" s="1"/>
  <c r="HN2780" i="20"/>
  <c r="HO2780" i="20" s="1"/>
  <c r="HN1635" i="20"/>
  <c r="HO1635" i="20" s="1"/>
  <c r="HN1380" i="20"/>
  <c r="HO1380" i="20" s="1"/>
  <c r="HN1682" i="20"/>
  <c r="HO1682" i="20" s="1"/>
  <c r="HN3892" i="20"/>
  <c r="HO3892" i="20" s="1"/>
  <c r="HN1595" i="20"/>
  <c r="HO1595" i="20" s="1"/>
  <c r="HN1125" i="20"/>
  <c r="HO1125" i="20" s="1"/>
  <c r="HN595" i="20"/>
  <c r="HO595" i="20" s="1"/>
  <c r="HN2132" i="20"/>
  <c r="HO2132" i="20" s="1"/>
  <c r="HN3980" i="20"/>
  <c r="HO3980" i="20" s="1"/>
  <c r="HN2673" i="20"/>
  <c r="HO2673" i="20" s="1"/>
  <c r="HN2012" i="20"/>
  <c r="HO2012" i="20" s="1"/>
  <c r="HN2905" i="20"/>
  <c r="HO2905" i="20" s="1"/>
  <c r="HN3822" i="20"/>
  <c r="HO3822" i="20" s="1"/>
  <c r="HN1095" i="20"/>
  <c r="HO1095" i="20" s="1"/>
  <c r="HN2300" i="20"/>
  <c r="HO2300" i="20" s="1"/>
  <c r="HN1971" i="20"/>
  <c r="HO1971" i="20" s="1"/>
  <c r="HN1203" i="20"/>
  <c r="HO1203" i="20" s="1"/>
  <c r="HN3881" i="20"/>
  <c r="HO3881" i="20" s="1"/>
  <c r="HN2684" i="20"/>
  <c r="HO2684" i="20" s="1"/>
  <c r="HN3224" i="20"/>
  <c r="HO3224" i="20" s="1"/>
  <c r="HN618" i="20"/>
  <c r="HO618" i="20" s="1"/>
  <c r="HN933" i="20"/>
  <c r="HO933" i="20" s="1"/>
  <c r="HN3727" i="20"/>
  <c r="HO3727" i="20" s="1"/>
  <c r="HN696" i="20"/>
  <c r="HO696" i="20" s="1"/>
  <c r="HN3528" i="20"/>
  <c r="HO3528" i="20" s="1"/>
  <c r="HN3408" i="20"/>
  <c r="HO3408" i="20" s="1"/>
  <c r="HN1634" i="20"/>
  <c r="HO1634" i="20" s="1"/>
  <c r="HN1183" i="20"/>
  <c r="HO1183" i="20" s="1"/>
  <c r="HN17" i="20"/>
  <c r="HO17" i="20" s="1"/>
  <c r="HN3065" i="20"/>
  <c r="HO3065" i="20" s="1"/>
  <c r="HN3799" i="20"/>
  <c r="HO3799" i="20" s="1"/>
  <c r="HN81" i="20"/>
  <c r="HO81" i="20" s="1"/>
  <c r="HN3966" i="20"/>
  <c r="HO3966" i="20" s="1"/>
  <c r="HN2664" i="20"/>
  <c r="HO2664" i="20" s="1"/>
  <c r="HN3019" i="20"/>
  <c r="HO3019" i="20" s="1"/>
  <c r="HN886" i="20"/>
  <c r="HO886" i="20" s="1"/>
  <c r="HN697" i="20"/>
  <c r="HO697" i="20" s="1"/>
  <c r="HN1912" i="20"/>
  <c r="HO1912" i="20" s="1"/>
  <c r="HN1249" i="20"/>
  <c r="HO1249" i="20" s="1"/>
  <c r="HN3050" i="20"/>
  <c r="HO3050" i="20" s="1"/>
  <c r="HN1758" i="20"/>
  <c r="HO1758" i="20" s="1"/>
  <c r="HN944" i="20"/>
  <c r="HO944" i="20" s="1"/>
  <c r="HN32" i="20"/>
  <c r="HO32" i="20" s="1"/>
  <c r="HN1681" i="20"/>
  <c r="HO1681" i="20" s="1"/>
  <c r="HN1722" i="20"/>
  <c r="HO1722" i="20" s="1"/>
  <c r="HN506" i="20"/>
  <c r="HO506" i="20" s="1"/>
  <c r="HN7" i="20"/>
  <c r="HO7" i="20" s="1"/>
  <c r="HN2237" i="20"/>
  <c r="HO2237" i="20" s="1"/>
  <c r="HN3208" i="20"/>
  <c r="HO3208" i="20" s="1"/>
  <c r="HN232" i="20"/>
  <c r="HO232" i="20" s="1"/>
  <c r="HN1867" i="20"/>
  <c r="HO1867" i="20" s="1"/>
  <c r="HN2295" i="20"/>
  <c r="HO2295" i="20" s="1"/>
  <c r="HN1427" i="20"/>
  <c r="HO1427" i="20" s="1"/>
  <c r="HN2636" i="20"/>
  <c r="HO2636" i="20" s="1"/>
  <c r="HN2080" i="20"/>
  <c r="HO2080" i="20" s="1"/>
  <c r="HN3450" i="20"/>
  <c r="HO3450" i="20" s="1"/>
  <c r="HN3488" i="20"/>
  <c r="HO3488" i="20" s="1"/>
  <c r="HN4005" i="20"/>
  <c r="HO4005" i="20" s="1"/>
  <c r="HN2886" i="20"/>
  <c r="HO2886" i="20" s="1"/>
  <c r="HN2181" i="20"/>
  <c r="HO2181" i="20" s="1"/>
  <c r="HN2861" i="20"/>
  <c r="HO2861" i="20" s="1"/>
  <c r="HN2475" i="20"/>
  <c r="HO2475" i="20" s="1"/>
  <c r="HN1918" i="20"/>
  <c r="HO1918" i="20" s="1"/>
  <c r="HN1676" i="20"/>
  <c r="HO1676" i="20" s="1"/>
  <c r="HN1956" i="20"/>
  <c r="HO1956" i="20" s="1"/>
  <c r="HN433" i="20"/>
  <c r="HO433" i="20" s="1"/>
  <c r="HN1006" i="20"/>
  <c r="HO1006" i="20" s="1"/>
  <c r="HN276" i="20"/>
  <c r="HO276" i="20" s="1"/>
  <c r="HN3616" i="20"/>
  <c r="HO3616" i="20" s="1"/>
  <c r="HN3063" i="20"/>
  <c r="HO3063" i="20" s="1"/>
  <c r="HN2818" i="20"/>
  <c r="HO2818" i="20" s="1"/>
  <c r="HN2358" i="20"/>
  <c r="HO2358" i="20" s="1"/>
  <c r="HN2103" i="20"/>
  <c r="HO2103" i="20" s="1"/>
  <c r="HN3437" i="20"/>
  <c r="HO3437" i="20" s="1"/>
  <c r="HN476" i="20"/>
  <c r="HO476" i="20" s="1"/>
  <c r="HN3991" i="20"/>
  <c r="HO3991" i="20" s="1"/>
  <c r="HN132" i="20"/>
  <c r="HO132" i="20" s="1"/>
  <c r="HN1376" i="20"/>
  <c r="HO1376" i="20" s="1"/>
  <c r="HN2932" i="20"/>
  <c r="HO2932" i="20" s="1"/>
  <c r="HN1192" i="20"/>
  <c r="HO1192" i="20" s="1"/>
  <c r="HN1628" i="20"/>
  <c r="HO1628" i="20" s="1"/>
  <c r="HN3700" i="20"/>
  <c r="HO3700" i="20" s="1"/>
  <c r="HN3749" i="20"/>
  <c r="HO3749" i="20" s="1"/>
  <c r="HN307" i="20"/>
  <c r="HO307" i="20" s="1"/>
  <c r="HN1233" i="20"/>
  <c r="HO1233" i="20" s="1"/>
  <c r="HN3001" i="20"/>
  <c r="HO3001" i="20" s="1"/>
  <c r="HN1599" i="20"/>
  <c r="HO1599" i="20" s="1"/>
  <c r="HN1187" i="20"/>
  <c r="HO1187" i="20" s="1"/>
  <c r="HN1453" i="20"/>
  <c r="HO1453" i="20" s="1"/>
  <c r="HN1190" i="20"/>
  <c r="HO1190" i="20" s="1"/>
  <c r="HN1155" i="20"/>
  <c r="HO1155" i="20" s="1"/>
  <c r="HN2491" i="20"/>
  <c r="HO2491" i="20" s="1"/>
  <c r="HN391" i="20"/>
  <c r="HO391" i="20" s="1"/>
  <c r="HN2874" i="20"/>
  <c r="HO2874" i="20" s="1"/>
  <c r="HN2894" i="20"/>
  <c r="HO2894" i="20" s="1"/>
  <c r="HN517" i="20"/>
  <c r="HO517" i="20" s="1"/>
  <c r="HN204" i="20"/>
  <c r="HO204" i="20" s="1"/>
  <c r="HN1612" i="20"/>
  <c r="HO1612" i="20" s="1"/>
  <c r="HN2789" i="20"/>
  <c r="HO2789" i="20" s="1"/>
  <c r="HN2466" i="20"/>
  <c r="HO2466" i="20" s="1"/>
  <c r="HN3915" i="20"/>
  <c r="HO3915" i="20" s="1"/>
  <c r="HN552" i="20"/>
  <c r="HO552" i="20" s="1"/>
  <c r="HN1569" i="20"/>
  <c r="HO1569" i="20" s="1"/>
  <c r="HN1390" i="20"/>
  <c r="HO1390" i="20" s="1"/>
  <c r="HN2598" i="20"/>
  <c r="HO2598" i="20" s="1"/>
  <c r="HN1313" i="20"/>
  <c r="HO1313" i="20" s="1"/>
  <c r="HN967" i="20"/>
  <c r="HO967" i="20" s="1"/>
  <c r="HN3244" i="20"/>
  <c r="HO3244" i="20" s="1"/>
  <c r="HN2388" i="20"/>
  <c r="HO2388" i="20" s="1"/>
  <c r="HN3433" i="20"/>
  <c r="HO3433" i="20" s="1"/>
  <c r="HN3156" i="20"/>
  <c r="HO3156" i="20" s="1"/>
  <c r="HN1889" i="20"/>
  <c r="HO1889" i="20" s="1"/>
  <c r="HN707" i="20"/>
  <c r="HO707" i="20" s="1"/>
  <c r="HN984" i="20"/>
  <c r="HO984" i="20" s="1"/>
  <c r="HN2301" i="20"/>
  <c r="HO2301" i="20" s="1"/>
  <c r="HN1723" i="20"/>
  <c r="HO1723" i="20" s="1"/>
  <c r="HN303" i="20"/>
  <c r="HO303" i="20" s="1"/>
  <c r="HN3856" i="20"/>
  <c r="HO3856" i="20" s="1"/>
  <c r="HN646" i="20"/>
  <c r="HO646" i="20" s="1"/>
  <c r="HN3471" i="20"/>
  <c r="HO3471" i="20" s="1"/>
  <c r="HN390" i="20"/>
  <c r="HO390" i="20" s="1"/>
  <c r="HN2918" i="20"/>
  <c r="HO2918" i="20" s="1"/>
  <c r="HN3461" i="20"/>
  <c r="HO3461" i="20" s="1"/>
  <c r="HN3609" i="20"/>
  <c r="HO3609" i="20" s="1"/>
  <c r="HN2782" i="20"/>
  <c r="HO2782" i="20" s="1"/>
  <c r="HN1067" i="20"/>
  <c r="HO1067" i="20" s="1"/>
  <c r="HN895" i="20"/>
  <c r="HO895" i="20" s="1"/>
  <c r="HN3272" i="20"/>
  <c r="HO3272" i="20" s="1"/>
  <c r="HN294" i="20"/>
  <c r="HO294" i="20" s="1"/>
  <c r="HN2256" i="20"/>
  <c r="HO2256" i="20" s="1"/>
  <c r="HN2606" i="20"/>
  <c r="HO2606" i="20" s="1"/>
  <c r="HN700" i="20"/>
  <c r="HO700" i="20" s="1"/>
  <c r="HN233" i="20"/>
  <c r="HO233" i="20" s="1"/>
  <c r="HN574" i="20"/>
  <c r="HO574" i="20" s="1"/>
  <c r="HN1010" i="20"/>
  <c r="HO1010" i="20" s="1"/>
  <c r="HN3246" i="20"/>
  <c r="HO3246" i="20" s="1"/>
  <c r="HN2095" i="20"/>
  <c r="HO2095" i="20" s="1"/>
  <c r="HN1987" i="20"/>
  <c r="HO1987" i="20" s="1"/>
  <c r="HN3990" i="20"/>
  <c r="HO3990" i="20" s="1"/>
  <c r="HN170" i="20"/>
  <c r="HO170" i="20" s="1"/>
  <c r="HN1018" i="20"/>
  <c r="HO1018" i="20" s="1"/>
  <c r="HN3671" i="20"/>
  <c r="HO3671" i="20" s="1"/>
  <c r="HN388" i="20"/>
  <c r="HO388" i="20" s="1"/>
  <c r="HN426" i="20"/>
  <c r="HO426" i="20" s="1"/>
  <c r="HN1038" i="20"/>
  <c r="HO1038" i="20" s="1"/>
  <c r="HN580" i="20"/>
  <c r="HO580" i="20" s="1"/>
  <c r="HN564" i="20"/>
  <c r="HO564" i="20" s="1"/>
  <c r="HN3002" i="20"/>
  <c r="HO3002" i="20" s="1"/>
  <c r="HN3118" i="20"/>
  <c r="HO3118" i="20" s="1"/>
  <c r="HN1725" i="20"/>
  <c r="HO1725" i="20" s="1"/>
  <c r="HN2006" i="20"/>
  <c r="HO2006" i="20" s="1"/>
  <c r="HN3633" i="20"/>
  <c r="HO3633" i="20" s="1"/>
  <c r="HN3878" i="20"/>
  <c r="HO3878" i="20" s="1"/>
  <c r="HN2197" i="20"/>
  <c r="HO2197" i="20" s="1"/>
  <c r="HN840" i="20"/>
  <c r="HO840" i="20" s="1"/>
  <c r="HN2102" i="20"/>
  <c r="HO2102" i="20" s="1"/>
  <c r="HN3743" i="20"/>
  <c r="HO3743" i="20" s="1"/>
  <c r="HN2771" i="20"/>
  <c r="HO2771" i="20" s="1"/>
  <c r="HN2390" i="20"/>
  <c r="HO2390" i="20" s="1"/>
  <c r="HN2438" i="20"/>
  <c r="HO2438" i="20" s="1"/>
  <c r="HN2707" i="20"/>
  <c r="HO2707" i="20" s="1"/>
  <c r="HN1655" i="20"/>
  <c r="HO1655" i="20" s="1"/>
  <c r="HN194" i="20"/>
  <c r="HO194" i="20" s="1"/>
  <c r="HN614" i="20"/>
  <c r="HO614" i="20" s="1"/>
  <c r="HN3939" i="20"/>
  <c r="HO3939" i="20" s="1"/>
  <c r="HN1079" i="20"/>
  <c r="HO1079" i="20" s="1"/>
  <c r="HN37" i="20"/>
  <c r="HO37" i="20" s="1"/>
  <c r="HN869" i="20"/>
  <c r="HO869" i="20" s="1"/>
  <c r="HN2180" i="20"/>
  <c r="HO2180" i="20" s="1"/>
  <c r="HN2366" i="20"/>
  <c r="HO2366" i="20" s="1"/>
  <c r="HN20" i="20"/>
  <c r="HO20" i="20" s="1"/>
  <c r="HN1460" i="20"/>
  <c r="HO1460" i="20" s="1"/>
  <c r="HN465" i="20"/>
  <c r="HO465" i="20" s="1"/>
  <c r="HN380" i="20"/>
  <c r="HO380" i="20" s="1"/>
  <c r="HN3612" i="20"/>
  <c r="HO3612" i="20" s="1"/>
  <c r="HN1513" i="20"/>
  <c r="HO1513" i="20" s="1"/>
  <c r="HN376" i="20"/>
  <c r="HO376" i="20" s="1"/>
  <c r="HN2752" i="20"/>
  <c r="HO2752" i="20" s="1"/>
  <c r="HN3218" i="20"/>
  <c r="HO3218" i="20" s="1"/>
  <c r="HN1926" i="20"/>
  <c r="HO1926" i="20" s="1"/>
  <c r="HN3361" i="20"/>
  <c r="HO3361" i="20" s="1"/>
  <c r="HN2705" i="20"/>
  <c r="HO2705" i="20" s="1"/>
  <c r="HN3060" i="20"/>
  <c r="HO3060" i="20" s="1"/>
  <c r="HN3438" i="20"/>
  <c r="HO3438" i="20" s="1"/>
  <c r="HN1752" i="20"/>
  <c r="HO1752" i="20" s="1"/>
  <c r="HN1792" i="20"/>
  <c r="HO1792" i="20" s="1"/>
  <c r="HN792" i="20"/>
  <c r="HO792" i="20" s="1"/>
  <c r="HN2736" i="20"/>
  <c r="HO2736" i="20" s="1"/>
  <c r="HN2713" i="20"/>
  <c r="HO2713" i="20" s="1"/>
  <c r="HN3251" i="20"/>
  <c r="HO3251" i="20" s="1"/>
  <c r="HN542" i="20"/>
  <c r="HO542" i="20" s="1"/>
  <c r="HN3849" i="20"/>
  <c r="HO3849" i="20" s="1"/>
  <c r="HN2626" i="20"/>
  <c r="HO2626" i="20" s="1"/>
  <c r="HN1583" i="20"/>
  <c r="HO1583" i="20" s="1"/>
  <c r="HN1899" i="20"/>
  <c r="HO1899" i="20" s="1"/>
  <c r="HN530" i="20"/>
  <c r="HO530" i="20" s="1"/>
  <c r="HN1970" i="20"/>
  <c r="HO1970" i="20" s="1"/>
  <c r="HN3532" i="20"/>
  <c r="HO3532" i="20" s="1"/>
  <c r="HN2238" i="20"/>
  <c r="HO2238" i="20" s="1"/>
  <c r="HN1093" i="20"/>
  <c r="HO1093" i="20" s="1"/>
  <c r="HN1959" i="20"/>
  <c r="HO1959" i="20" s="1"/>
  <c r="HN1934" i="20"/>
  <c r="HO1934" i="20" s="1"/>
  <c r="HN1087" i="20"/>
  <c r="HO1087" i="20" s="1"/>
  <c r="HN2672" i="20"/>
  <c r="HO2672" i="20" s="1"/>
  <c r="HN3101" i="20"/>
  <c r="HO3101" i="20" s="1"/>
  <c r="HN1145" i="20"/>
  <c r="HO1145" i="20" s="1"/>
  <c r="HN2265" i="20"/>
  <c r="HO2265" i="20" s="1"/>
  <c r="HN447" i="20"/>
  <c r="HO447" i="20" s="1"/>
  <c r="HN2876" i="20"/>
  <c r="HO2876" i="20" s="1"/>
  <c r="HN3183" i="20"/>
  <c r="HO3183" i="20" s="1"/>
  <c r="HN1632" i="20"/>
  <c r="HO1632" i="20" s="1"/>
  <c r="HN562" i="20"/>
  <c r="HO562" i="20" s="1"/>
  <c r="HN3947" i="20"/>
  <c r="HO3947" i="20" s="1"/>
  <c r="HN1990" i="20"/>
  <c r="HO1990" i="20" s="1"/>
  <c r="HN147" i="20"/>
  <c r="HO147" i="20" s="1"/>
  <c r="HN3164" i="20"/>
  <c r="HO3164" i="20" s="1"/>
  <c r="HN3669" i="20"/>
  <c r="HO3669" i="20" s="1"/>
  <c r="HN3796" i="20"/>
  <c r="HO3796" i="20" s="1"/>
  <c r="HN3249" i="20"/>
  <c r="HO3249" i="20" s="1"/>
  <c r="HN1345" i="20"/>
  <c r="HO1345" i="20" s="1"/>
  <c r="HN364" i="20"/>
  <c r="HO364" i="20" s="1"/>
  <c r="HN3280" i="20"/>
  <c r="HO3280" i="20" s="1"/>
  <c r="HN1637" i="20"/>
  <c r="HO1637" i="20" s="1"/>
  <c r="HN229" i="20"/>
  <c r="HO229" i="20" s="1"/>
  <c r="HN3346" i="20"/>
  <c r="HO3346" i="20" s="1"/>
  <c r="HN4007" i="20"/>
  <c r="HO4007" i="20" s="1"/>
  <c r="HN2719" i="20"/>
  <c r="HO2719" i="20" s="1"/>
  <c r="HN3070" i="20"/>
  <c r="HO3070" i="20" s="1"/>
  <c r="HN452" i="20"/>
  <c r="HO452" i="20" s="1"/>
  <c r="HN2014" i="20"/>
  <c r="HO2014" i="20" s="1"/>
  <c r="HN3020" i="20"/>
  <c r="HO3020" i="20" s="1"/>
  <c r="HN1921" i="20"/>
  <c r="HO1921" i="20" s="1"/>
  <c r="HN770" i="20"/>
  <c r="HO770" i="20" s="1"/>
  <c r="HN317" i="20"/>
  <c r="HO317" i="20" s="1"/>
  <c r="HN2236" i="20"/>
  <c r="HO2236" i="20" s="1"/>
  <c r="HN2223" i="20"/>
  <c r="HO2223" i="20" s="1"/>
  <c r="HN1757" i="20"/>
  <c r="HO1757" i="20" s="1"/>
  <c r="HN3357" i="20"/>
  <c r="HO3357" i="20" s="1"/>
  <c r="HN2228" i="20"/>
  <c r="HO2228" i="20" s="1"/>
  <c r="HN47" i="20"/>
  <c r="HO47" i="20" s="1"/>
  <c r="HN163" i="20"/>
  <c r="HO163" i="20" s="1"/>
  <c r="HN2492" i="20"/>
  <c r="HO2492" i="20" s="1"/>
  <c r="HN316" i="20"/>
  <c r="HO316" i="20" s="1"/>
  <c r="HN3894" i="20"/>
  <c r="HO3894" i="20" s="1"/>
  <c r="HN750" i="20"/>
  <c r="HO750" i="20" s="1"/>
  <c r="HN2335" i="20"/>
  <c r="HO2335" i="20" s="1"/>
  <c r="HN3152" i="20"/>
  <c r="HO3152" i="20" s="1"/>
  <c r="HN695" i="20"/>
  <c r="HO695" i="20" s="1"/>
  <c r="HN1788" i="20"/>
  <c r="HO1788" i="20" s="1"/>
  <c r="HN57" i="20"/>
  <c r="HO57" i="20" s="1"/>
  <c r="HN3444" i="20"/>
  <c r="HO3444" i="20" s="1"/>
  <c r="HN3690" i="20"/>
  <c r="HO3690" i="20" s="1"/>
  <c r="HN142" i="20"/>
  <c r="HO142" i="20" s="1"/>
  <c r="HN310" i="20"/>
  <c r="HO310" i="20" s="1"/>
  <c r="HN2123" i="20"/>
  <c r="HO2123" i="20" s="1"/>
  <c r="HN2742" i="20"/>
  <c r="HO2742" i="20" s="1"/>
  <c r="HN1872" i="20"/>
  <c r="HO1872" i="20" s="1"/>
  <c r="HN22" i="20"/>
  <c r="HO22" i="20" s="1"/>
  <c r="HN1657" i="20"/>
  <c r="HO1657" i="20" s="1"/>
  <c r="HN428" i="20"/>
  <c r="HO428" i="20" s="1"/>
  <c r="HN1077" i="20"/>
  <c r="HO1077" i="20" s="1"/>
  <c r="HN1938" i="20"/>
  <c r="HO1938" i="20" s="1"/>
  <c r="HN690" i="20"/>
  <c r="HO690" i="20" s="1"/>
  <c r="HN1619" i="20"/>
  <c r="HO1619" i="20" s="1"/>
  <c r="HN2436" i="20"/>
  <c r="HO2436" i="20" s="1"/>
  <c r="HN590" i="20"/>
  <c r="HO590" i="20" s="1"/>
  <c r="HN2032" i="20"/>
  <c r="HO2032" i="20" s="1"/>
  <c r="HN657" i="20"/>
  <c r="HO657" i="20" s="1"/>
  <c r="HN1860" i="20"/>
  <c r="HO1860" i="20" s="1"/>
  <c r="HN1873" i="20"/>
  <c r="HO1873" i="20" s="1"/>
  <c r="HN2264" i="20"/>
  <c r="HO2264" i="20" s="1"/>
  <c r="HN3432" i="20"/>
  <c r="HO3432" i="20" s="1"/>
  <c r="HN1887" i="20"/>
  <c r="HO1887" i="20" s="1"/>
  <c r="HN245" i="20"/>
  <c r="HO245" i="20" s="1"/>
  <c r="HN1529" i="20"/>
  <c r="HO1529" i="20" s="1"/>
  <c r="HN1716" i="20"/>
  <c r="HO1716" i="20" s="1"/>
  <c r="HN1611" i="20"/>
  <c r="HO1611" i="20" s="1"/>
  <c r="HN3994" i="20"/>
  <c r="HO3994" i="20" s="1"/>
  <c r="HN1764" i="20"/>
  <c r="HO1764" i="20" s="1"/>
  <c r="HN3335" i="20"/>
  <c r="HO3335" i="20" s="1"/>
  <c r="HN3379" i="20"/>
  <c r="HO3379" i="20" s="1"/>
  <c r="HN2751" i="20"/>
  <c r="HO2751" i="20" s="1"/>
  <c r="HN1893" i="20"/>
  <c r="HO1893" i="20" s="1"/>
  <c r="HN1139" i="20"/>
  <c r="HO1139" i="20" s="1"/>
  <c r="HN3848" i="20"/>
  <c r="HO3848" i="20" s="1"/>
  <c r="HN3423" i="20"/>
  <c r="HO3423" i="20" s="1"/>
  <c r="HN1701" i="20"/>
  <c r="HO1701" i="20" s="1"/>
  <c r="HN3304" i="20"/>
  <c r="HO3304" i="20" s="1"/>
  <c r="HN2689" i="20"/>
  <c r="HO2689" i="20" s="1"/>
  <c r="HN2783" i="20"/>
  <c r="HO2783" i="20" s="1"/>
  <c r="HN3135" i="20"/>
  <c r="HO3135" i="20" s="1"/>
  <c r="HN2842" i="20"/>
  <c r="HO2842" i="20" s="1"/>
  <c r="HN2156" i="20"/>
  <c r="HO2156" i="20" s="1"/>
  <c r="HN2538" i="20"/>
  <c r="HO2538" i="20" s="1"/>
  <c r="HN73" i="20"/>
  <c r="HO73" i="20" s="1"/>
  <c r="HN96" i="20"/>
  <c r="HO96" i="20" s="1"/>
  <c r="HN2985" i="20"/>
  <c r="HO2985" i="20" s="1"/>
  <c r="HN3927" i="20"/>
  <c r="HO3927" i="20" s="1"/>
  <c r="HN274" i="20"/>
  <c r="HO274" i="20" s="1"/>
  <c r="HN3715" i="20"/>
  <c r="HO3715" i="20" s="1"/>
  <c r="HN1763" i="20"/>
  <c r="HO1763" i="20" s="1"/>
  <c r="HN1012" i="20"/>
  <c r="HO1012" i="20" s="1"/>
  <c r="HN3370" i="20"/>
  <c r="HO3370" i="20" s="1"/>
  <c r="HN3704" i="20"/>
  <c r="HO3704" i="20" s="1"/>
  <c r="HN2519" i="20"/>
  <c r="HO2519" i="20" s="1"/>
  <c r="HN1747" i="20"/>
  <c r="HO1747" i="20" s="1"/>
  <c r="HN3707" i="20"/>
  <c r="HO3707" i="20" s="1"/>
  <c r="HN1907" i="20"/>
  <c r="HO1907" i="20" s="1"/>
  <c r="HN1761" i="20"/>
  <c r="HO1761" i="20" s="1"/>
  <c r="HN999" i="20"/>
  <c r="HO999" i="20" s="1"/>
  <c r="HN3194" i="20"/>
  <c r="HO3194" i="20" s="1"/>
  <c r="HN1668" i="20"/>
  <c r="HO1668" i="20" s="1"/>
  <c r="HN2503" i="20"/>
  <c r="HO2503" i="20" s="1"/>
  <c r="HN2805" i="20"/>
  <c r="HO2805" i="20" s="1"/>
  <c r="HN3449" i="20"/>
  <c r="HO3449" i="20" s="1"/>
  <c r="HN1239" i="20"/>
  <c r="HO1239" i="20" s="1"/>
  <c r="HN910" i="20"/>
  <c r="HO910" i="20" s="1"/>
  <c r="HN2417" i="20"/>
  <c r="HO2417" i="20" s="1"/>
  <c r="HN1880" i="20"/>
  <c r="HO1880" i="20" s="1"/>
  <c r="HN1664" i="20"/>
  <c r="HO1664" i="20" s="1"/>
  <c r="HN739" i="20"/>
  <c r="HO739" i="20" s="1"/>
  <c r="HN2178" i="20"/>
  <c r="HO2178" i="20" s="1"/>
  <c r="HN1368" i="20"/>
  <c r="HO1368" i="20" s="1"/>
  <c r="HN334" i="20"/>
  <c r="HO334" i="20" s="1"/>
  <c r="HN1141" i="20"/>
  <c r="HO1141" i="20" s="1"/>
  <c r="HN2020" i="20"/>
  <c r="HO2020" i="20" s="1"/>
  <c r="HN2631" i="20"/>
  <c r="HO2631" i="20" s="1"/>
  <c r="HN1726" i="20"/>
  <c r="HO1726" i="20" s="1"/>
  <c r="HN3806" i="20"/>
  <c r="HO3806" i="20" s="1"/>
  <c r="HN2710" i="20"/>
  <c r="HO2710" i="20" s="1"/>
  <c r="HN321" i="20"/>
  <c r="HO321" i="20" s="1"/>
  <c r="HN3367" i="20"/>
  <c r="HO3367" i="20" s="1"/>
  <c r="HN3000" i="20"/>
  <c r="HO3000" i="20" s="1"/>
  <c r="HN1113" i="20"/>
  <c r="HO1113" i="20" s="1"/>
  <c r="HN3750" i="20"/>
  <c r="HO3750" i="20" s="1"/>
  <c r="HN2571" i="20"/>
  <c r="HO2571" i="20" s="1"/>
  <c r="HN3974" i="20"/>
  <c r="HO3974" i="20" s="1"/>
  <c r="HN1402" i="20"/>
  <c r="HO1402" i="20" s="1"/>
  <c r="HN3364" i="20"/>
  <c r="HO3364" i="20" s="1"/>
  <c r="HN2505" i="20"/>
  <c r="HO2505" i="20" s="1"/>
  <c r="HN2199" i="20"/>
  <c r="HO2199" i="20" s="1"/>
  <c r="HN2642" i="20"/>
  <c r="HO2642" i="20" s="1"/>
  <c r="HN2419" i="20"/>
  <c r="HO2419" i="20" s="1"/>
  <c r="HN2374" i="20"/>
  <c r="HO2374" i="20" s="1"/>
  <c r="HN1403" i="20"/>
  <c r="HO1403" i="20" s="1"/>
  <c r="HN2015" i="20"/>
  <c r="HO2015" i="20" s="1"/>
  <c r="HN1667" i="20"/>
  <c r="HO1667" i="20" s="1"/>
  <c r="HN2038" i="20"/>
  <c r="HO2038" i="20" s="1"/>
  <c r="HN3647" i="20"/>
  <c r="HO3647" i="20" s="1"/>
  <c r="HN3331" i="20"/>
  <c r="HO3331" i="20" s="1"/>
  <c r="HN275" i="20"/>
  <c r="HO275" i="20" s="1"/>
  <c r="HN925" i="20"/>
  <c r="HO925" i="20" s="1"/>
  <c r="HN3425" i="20"/>
  <c r="HO3425" i="20" s="1"/>
  <c r="HN394" i="20"/>
  <c r="HO394" i="20" s="1"/>
  <c r="HN1365" i="20"/>
  <c r="HO1365" i="20" s="1"/>
  <c r="HN195" i="20"/>
  <c r="HO195" i="20" s="1"/>
  <c r="HN1609" i="20"/>
  <c r="HO1609" i="20" s="1"/>
  <c r="HN3428" i="20"/>
  <c r="HO3428" i="20" s="1"/>
  <c r="HN1524" i="20"/>
  <c r="HO1524" i="20" s="1"/>
  <c r="HN2051" i="20"/>
  <c r="HO2051" i="20" s="1"/>
  <c r="HN3168" i="20"/>
  <c r="HO3168" i="20" s="1"/>
  <c r="HN2936" i="20"/>
  <c r="HO2936" i="20" s="1"/>
  <c r="HN3247" i="20"/>
  <c r="HO3247" i="20" s="1"/>
  <c r="HN144" i="20"/>
  <c r="HO144" i="20" s="1"/>
  <c r="HN1037" i="20"/>
  <c r="HO1037" i="20" s="1"/>
  <c r="HN3055" i="20"/>
  <c r="HO3055" i="20" s="1"/>
  <c r="HN3917" i="20"/>
  <c r="HO3917" i="20" s="1"/>
  <c r="HN1677" i="20"/>
  <c r="HO1677" i="20" s="1"/>
  <c r="HN2651" i="20"/>
  <c r="HO2651" i="20" s="1"/>
  <c r="HN3204" i="20"/>
  <c r="HO3204" i="20" s="1"/>
  <c r="HN1842" i="20"/>
  <c r="HO1842" i="20" s="1"/>
  <c r="HN550" i="20"/>
  <c r="HO550" i="20" s="1"/>
  <c r="HN1500" i="20"/>
  <c r="HO1500" i="20" s="1"/>
  <c r="HN3112" i="20"/>
  <c r="HO3112" i="20" s="1"/>
  <c r="HN3808" i="20"/>
  <c r="HO3808" i="20" s="1"/>
  <c r="HN3381" i="20"/>
  <c r="HO3381" i="20" s="1"/>
  <c r="HN3320" i="20"/>
  <c r="HO3320" i="20" s="1"/>
  <c r="HN1902" i="20"/>
  <c r="HO1902" i="20" s="1"/>
  <c r="HN3816" i="20"/>
  <c r="HO3816" i="20" s="1"/>
  <c r="HN1978" i="20"/>
  <c r="HO1978" i="20" s="1"/>
  <c r="HN638" i="20"/>
  <c r="HO638" i="20" s="1"/>
  <c r="HN1222" i="20"/>
  <c r="HO1222" i="20" s="1"/>
  <c r="HN95" i="20"/>
  <c r="HO95" i="20" s="1"/>
  <c r="HN1286" i="20"/>
  <c r="HO1286" i="20" s="1"/>
  <c r="HN3986" i="20"/>
  <c r="HO3986" i="20" s="1"/>
  <c r="HN3172" i="20"/>
  <c r="HO3172" i="20" s="1"/>
  <c r="HN2010" i="20"/>
  <c r="HO2010" i="20" s="1"/>
  <c r="HN760" i="20"/>
  <c r="HO760" i="20" s="1"/>
  <c r="HN3777" i="20"/>
  <c r="HO3777" i="20" s="1"/>
  <c r="HN2496" i="20"/>
  <c r="HO2496" i="20" s="1"/>
  <c r="HN3275" i="20"/>
  <c r="HO3275" i="20" s="1"/>
  <c r="HN2468" i="20"/>
  <c r="HO2468" i="20" s="1"/>
  <c r="HN1101" i="20"/>
  <c r="HO1101" i="20" s="1"/>
  <c r="HN1424" i="20"/>
  <c r="HO1424" i="20" s="1"/>
  <c r="HN2584" i="20"/>
  <c r="HO2584" i="20" s="1"/>
  <c r="HN892" i="20"/>
  <c r="HO892" i="20" s="1"/>
  <c r="HN837" i="20"/>
  <c r="HO837" i="20" s="1"/>
  <c r="HN68" i="20"/>
  <c r="HO68" i="20" s="1"/>
  <c r="HN30" i="20"/>
  <c r="HO30" i="20" s="1"/>
  <c r="HN3493" i="20"/>
  <c r="HO3493" i="20" s="1"/>
  <c r="HN497" i="20"/>
  <c r="HO497" i="20" s="1"/>
  <c r="HN990" i="20"/>
  <c r="HO990" i="20" s="1"/>
  <c r="HN1828" i="20"/>
  <c r="HO1828" i="20" s="1"/>
  <c r="HN2368" i="20"/>
  <c r="HO2368" i="20" s="1"/>
  <c r="HN1464" i="20"/>
  <c r="HO1464" i="20" s="1"/>
</calcChain>
</file>

<file path=xl/sharedStrings.xml><?xml version="1.0" encoding="utf-8"?>
<sst xmlns="http://schemas.openxmlformats.org/spreadsheetml/2006/main" count="4635" uniqueCount="4461">
  <si>
    <r>
      <t>Trial 1/</t>
    </r>
    <r>
      <rPr>
        <sz val="11"/>
        <color indexed="8"/>
        <rFont val="Arial"/>
        <family val="2"/>
      </rPr>
      <t>φ</t>
    </r>
  </si>
  <si>
    <t># Trials</t>
  </si>
  <si>
    <t># Data Points</t>
  </si>
  <si>
    <t>std dev</t>
  </si>
  <si>
    <t>autoscale</t>
  </si>
  <si>
    <t>spf</t>
  </si>
  <si>
    <t>r1</t>
  </si>
  <si>
    <t>r2</t>
  </si>
  <si>
    <t>c1</t>
  </si>
  <si>
    <t>c2</t>
  </si>
  <si>
    <t>SPF ratio</t>
  </si>
  <si>
    <t>K ratio</t>
  </si>
  <si>
    <t>disp coeff</t>
  </si>
  <si>
    <t>sort</t>
  </si>
  <si>
    <t>weight</t>
  </si>
  <si>
    <t>scaled parm</t>
  </si>
  <si>
    <t>parm coeff</t>
  </si>
  <si>
    <t/>
  </si>
  <si>
    <t>X axis log</t>
  </si>
  <si>
    <t>Y axis log</t>
  </si>
  <si>
    <t>Ratio Series</t>
  </si>
  <si>
    <t>Functions</t>
  </si>
  <si>
    <t>max cum sq res</t>
  </si>
  <si>
    <t>Filter</t>
  </si>
  <si>
    <t>Coefficient</t>
  </si>
  <si>
    <t>filter</t>
  </si>
  <si>
    <t>init obj</t>
  </si>
  <si>
    <t>results validity</t>
  </si>
  <si>
    <t>Independent Variables</t>
  </si>
  <si>
    <t>&gt; 0</t>
  </si>
  <si>
    <t>SPF=</t>
  </si>
  <si>
    <t>result spf</t>
  </si>
  <si>
    <t>result disp</t>
  </si>
  <si>
    <t>results runs</t>
  </si>
  <si>
    <t>results obj</t>
  </si>
  <si>
    <t>results mean dis</t>
  </si>
  <si>
    <t>Weight</t>
  </si>
  <si>
    <t>results filter</t>
  </si>
  <si>
    <t>results weight</t>
  </si>
  <si>
    <t>Name</t>
  </si>
  <si>
    <t>Value</t>
  </si>
  <si>
    <t>Sig.</t>
  </si>
  <si>
    <t>test spf</t>
  </si>
  <si>
    <t>test dis</t>
  </si>
  <si>
    <t>error spf</t>
  </si>
  <si>
    <t>error dis</t>
  </si>
  <si>
    <t>VECTORS</t>
  </si>
  <si>
    <t>SYSTEMVARIABLES</t>
  </si>
  <si>
    <t>scale check column</t>
  </si>
  <si>
    <t>Weighting</t>
  </si>
  <si>
    <t>smooth</t>
  </si>
  <si>
    <t>res moment</t>
  </si>
  <si>
    <r>
      <rPr>
        <sz val="11"/>
        <color indexed="8"/>
        <rFont val="Arial"/>
        <family val="2"/>
      </rPr>
      <t>∑</t>
    </r>
    <r>
      <rPr>
        <sz val="11"/>
        <color indexed="8"/>
        <rFont val="Calibri"/>
        <family val="2"/>
      </rPr>
      <t xml:space="preserve"> residual x sort key = 0</t>
    </r>
  </si>
  <si>
    <t>Mean Likelihood</t>
  </si>
  <si>
    <r>
      <t>Mean 1/</t>
    </r>
    <r>
      <rPr>
        <sz val="11"/>
        <color indexed="8"/>
        <rFont val="Arial"/>
        <family val="2"/>
      </rPr>
      <t>φ</t>
    </r>
  </si>
  <si>
    <t xml:space="preserve"> 1/φ=</t>
  </si>
  <si>
    <t>version</t>
  </si>
  <si>
    <t>Parameter</t>
  </si>
  <si>
    <t>Significance</t>
  </si>
  <si>
    <t>±σ</t>
  </si>
  <si>
    <r>
      <t>±</t>
    </r>
    <r>
      <rPr>
        <b/>
        <sz val="11"/>
        <color indexed="8"/>
        <rFont val="Arial"/>
        <family val="2"/>
      </rPr>
      <t>σ/E</t>
    </r>
  </si>
  <si>
    <t>±σ/E</t>
  </si>
  <si>
    <t>start parm results row</t>
  </si>
  <si>
    <t>par res name</t>
  </si>
  <si>
    <t>par res val</t>
  </si>
  <si>
    <t>par res stdev</t>
  </si>
  <si>
    <t>par res cov</t>
  </si>
  <si>
    <t>par res sig</t>
  </si>
  <si>
    <t>&lt;Cspf&gt;</t>
  </si>
  <si>
    <t>&lt;Cdsp&gt;</t>
  </si>
  <si>
    <t>XL autoscale= False</t>
  </si>
  <si>
    <t>former parms</t>
  </si>
  <si>
    <t>obj funct name</t>
  </si>
  <si>
    <t>Max Likelihood</t>
  </si>
  <si>
    <t>Sort Key</t>
  </si>
  <si>
    <t>spf w/ parms</t>
  </si>
  <si>
    <t>dis w/ parms</t>
  </si>
  <si>
    <t>Trial SPF</t>
  </si>
  <si>
    <t>graph type</t>
  </si>
  <si>
    <t>former smooth</t>
  </si>
  <si>
    <t>Nexp-Nspf</t>
  </si>
  <si>
    <t>Fitting Error</t>
  </si>
  <si>
    <t>BIC</t>
  </si>
  <si>
    <t>results BIC</t>
  </si>
  <si>
    <t>Segment Code</t>
  </si>
  <si>
    <t>01020000</t>
  </si>
  <si>
    <t>01020044</t>
  </si>
  <si>
    <t>01020745</t>
  </si>
  <si>
    <t>01040000</t>
  </si>
  <si>
    <t>01040059</t>
  </si>
  <si>
    <t>01040645</t>
  </si>
  <si>
    <t>01040698</t>
  </si>
  <si>
    <t>01040916</t>
  </si>
  <si>
    <t>01041156</t>
  </si>
  <si>
    <t>01060200</t>
  </si>
  <si>
    <t>01060360</t>
  </si>
  <si>
    <t>01060928</t>
  </si>
  <si>
    <t>01080000</t>
  </si>
  <si>
    <t>01080145</t>
  </si>
  <si>
    <t>01080201</t>
  </si>
  <si>
    <t>01080300</t>
  </si>
  <si>
    <t>01080584</t>
  </si>
  <si>
    <t>01080654</t>
  </si>
  <si>
    <t>01081117</t>
  </si>
  <si>
    <t>01081214</t>
  </si>
  <si>
    <t>01100130</t>
  </si>
  <si>
    <t>01120000</t>
  </si>
  <si>
    <t>01140000</t>
  </si>
  <si>
    <t>01140432</t>
  </si>
  <si>
    <t>01140630</t>
  </si>
  <si>
    <t>01180017</t>
  </si>
  <si>
    <t>01180344</t>
  </si>
  <si>
    <t>01190000</t>
  </si>
  <si>
    <t>01210054</t>
  </si>
  <si>
    <t>02020000</t>
  </si>
  <si>
    <t>02020255</t>
  </si>
  <si>
    <t>02020269</t>
  </si>
  <si>
    <t>02020352</t>
  </si>
  <si>
    <t>02020800</t>
  </si>
  <si>
    <t>02020820</t>
  </si>
  <si>
    <t>02020850</t>
  </si>
  <si>
    <t>02040000</t>
  </si>
  <si>
    <t>02040114</t>
  </si>
  <si>
    <t>02040138</t>
  </si>
  <si>
    <t>02040396</t>
  </si>
  <si>
    <t>02040420</t>
  </si>
  <si>
    <t>02040913</t>
  </si>
  <si>
    <t>02040968</t>
  </si>
  <si>
    <t>02060000</t>
  </si>
  <si>
    <t>02060170</t>
  </si>
  <si>
    <t>02060212</t>
  </si>
  <si>
    <t>02060426</t>
  </si>
  <si>
    <t>02080000</t>
  </si>
  <si>
    <t>02080100</t>
  </si>
  <si>
    <t>02080300</t>
  </si>
  <si>
    <t>02080501</t>
  </si>
  <si>
    <t>02090000</t>
  </si>
  <si>
    <t>02120000</t>
  </si>
  <si>
    <t>02120011</t>
  </si>
  <si>
    <t>02120105</t>
  </si>
  <si>
    <t>02120222</t>
  </si>
  <si>
    <t>02120550</t>
  </si>
  <si>
    <t>02120561</t>
  </si>
  <si>
    <t>02120702</t>
  </si>
  <si>
    <t>02121002</t>
  </si>
  <si>
    <t>02121084</t>
  </si>
  <si>
    <t>02121403</t>
  </si>
  <si>
    <t>02140000</t>
  </si>
  <si>
    <t>02140050</t>
  </si>
  <si>
    <t>02160000</t>
  </si>
  <si>
    <t>02200000</t>
  </si>
  <si>
    <t>02200360</t>
  </si>
  <si>
    <t>02200560</t>
  </si>
  <si>
    <t>02200686</t>
  </si>
  <si>
    <t>02200980</t>
  </si>
  <si>
    <t>02200997</t>
  </si>
  <si>
    <t>02201099</t>
  </si>
  <si>
    <t>02210000</t>
  </si>
  <si>
    <t>02210468</t>
  </si>
  <si>
    <t>02220000</t>
  </si>
  <si>
    <t>02220100</t>
  </si>
  <si>
    <t>02220600</t>
  </si>
  <si>
    <t>02220714</t>
  </si>
  <si>
    <t>02240000</t>
  </si>
  <si>
    <t>02240495</t>
  </si>
  <si>
    <t>02260000</t>
  </si>
  <si>
    <t>02260100</t>
  </si>
  <si>
    <t>02300000</t>
  </si>
  <si>
    <t>02300129</t>
  </si>
  <si>
    <t>02300147</t>
  </si>
  <si>
    <t>02300214</t>
  </si>
  <si>
    <t>02300296</t>
  </si>
  <si>
    <t>02300394</t>
  </si>
  <si>
    <t>02300567</t>
  </si>
  <si>
    <t>02300675</t>
  </si>
  <si>
    <t>02300870</t>
  </si>
  <si>
    <t>02300907</t>
  </si>
  <si>
    <t>02320000</t>
  </si>
  <si>
    <t>02340027</t>
  </si>
  <si>
    <t>02340281</t>
  </si>
  <si>
    <t>02340900</t>
  </si>
  <si>
    <t>03080276</t>
  </si>
  <si>
    <t>03080410</t>
  </si>
  <si>
    <t>03121060</t>
  </si>
  <si>
    <t>03121204</t>
  </si>
  <si>
    <t>03121217</t>
  </si>
  <si>
    <t>03121470</t>
  </si>
  <si>
    <t>03121587</t>
  </si>
  <si>
    <t>03121758</t>
  </si>
  <si>
    <t>03121867</t>
  </si>
  <si>
    <t>03122261</t>
  </si>
  <si>
    <t>03140000</t>
  </si>
  <si>
    <t>03140320</t>
  </si>
  <si>
    <t>03140490</t>
  </si>
  <si>
    <t>03140621</t>
  </si>
  <si>
    <t>03141140</t>
  </si>
  <si>
    <t>03160000</t>
  </si>
  <si>
    <t>03170189</t>
  </si>
  <si>
    <t>03170205</t>
  </si>
  <si>
    <t>03170832</t>
  </si>
  <si>
    <t>03170845</t>
  </si>
  <si>
    <t>03171832</t>
  </si>
  <si>
    <t>03171940</t>
  </si>
  <si>
    <t>03180000</t>
  </si>
  <si>
    <t>03190000</t>
  </si>
  <si>
    <t>03190462</t>
  </si>
  <si>
    <t>04020000</t>
  </si>
  <si>
    <t>04040000</t>
  </si>
  <si>
    <t>04040301</t>
  </si>
  <si>
    <t>04040500</t>
  </si>
  <si>
    <t>04041002</t>
  </si>
  <si>
    <t>04041200</t>
  </si>
  <si>
    <t>04041503</t>
  </si>
  <si>
    <t>04042200</t>
  </si>
  <si>
    <t>04060000</t>
  </si>
  <si>
    <t>04060099</t>
  </si>
  <si>
    <t>04060134</t>
  </si>
  <si>
    <t>04060699</t>
  </si>
  <si>
    <t>04060794</t>
  </si>
  <si>
    <t>04060850</t>
  </si>
  <si>
    <t>04061232</t>
  </si>
  <si>
    <t>04061509</t>
  </si>
  <si>
    <t>04061829</t>
  </si>
  <si>
    <t>04062209</t>
  </si>
  <si>
    <t>04062284</t>
  </si>
  <si>
    <t>04062706</t>
  </si>
  <si>
    <t>04080000</t>
  </si>
  <si>
    <t>04080377</t>
  </si>
  <si>
    <t>04080409</t>
  </si>
  <si>
    <t>04080456</t>
  </si>
  <si>
    <t>04080513</t>
  </si>
  <si>
    <t>04080535</t>
  </si>
  <si>
    <t>04080567</t>
  </si>
  <si>
    <t>04080646</t>
  </si>
  <si>
    <t>04080729</t>
  </si>
  <si>
    <t>04080795</t>
  </si>
  <si>
    <t>04080875</t>
  </si>
  <si>
    <t>04080907</t>
  </si>
  <si>
    <t>04080960</t>
  </si>
  <si>
    <t>04081595</t>
  </si>
  <si>
    <t>04082344</t>
  </si>
  <si>
    <t>04082414</t>
  </si>
  <si>
    <t>04120000</t>
  </si>
  <si>
    <t>04120024</t>
  </si>
  <si>
    <t>04200000</t>
  </si>
  <si>
    <t>04200400</t>
  </si>
  <si>
    <t>04200465</t>
  </si>
  <si>
    <t>04200564</t>
  </si>
  <si>
    <t>04200720</t>
  </si>
  <si>
    <t>04201429</t>
  </si>
  <si>
    <t>04201670</t>
  </si>
  <si>
    <t>04201778</t>
  </si>
  <si>
    <t>04201885</t>
  </si>
  <si>
    <t>04201935</t>
  </si>
  <si>
    <t>04220000</t>
  </si>
  <si>
    <t>04220014</t>
  </si>
  <si>
    <t>04220100</t>
  </si>
  <si>
    <t>04220714</t>
  </si>
  <si>
    <t>04220883</t>
  </si>
  <si>
    <t>04221383</t>
  </si>
  <si>
    <t>04221414</t>
  </si>
  <si>
    <t>04221704</t>
  </si>
  <si>
    <t>04222114</t>
  </si>
  <si>
    <t>04222184</t>
  </si>
  <si>
    <t>04222704</t>
  </si>
  <si>
    <t>04240000</t>
  </si>
  <si>
    <t>04240150</t>
  </si>
  <si>
    <t>04260000</t>
  </si>
  <si>
    <t>04260742</t>
  </si>
  <si>
    <t>04260842</t>
  </si>
  <si>
    <t>04260900</t>
  </si>
  <si>
    <t>04280000</t>
  </si>
  <si>
    <t>04280200</t>
  </si>
  <si>
    <t>04290000</t>
  </si>
  <si>
    <t>04290326</t>
  </si>
  <si>
    <t>05080000</t>
  </si>
  <si>
    <t>05080184</t>
  </si>
  <si>
    <t>05080600</t>
  </si>
  <si>
    <t>05080680</t>
  </si>
  <si>
    <t>05080800</t>
  </si>
  <si>
    <t>05110000</t>
  </si>
  <si>
    <t>05120050</t>
  </si>
  <si>
    <t>05120721</t>
  </si>
  <si>
    <t>05120790</t>
  </si>
  <si>
    <t>05160000</t>
  </si>
  <si>
    <t>05160523</t>
  </si>
  <si>
    <t>05200129</t>
  </si>
  <si>
    <t>05200907</t>
  </si>
  <si>
    <t>05201142</t>
  </si>
  <si>
    <t>05201522</t>
  </si>
  <si>
    <t>05220000</t>
  </si>
  <si>
    <t>05220359</t>
  </si>
  <si>
    <t>05220640</t>
  </si>
  <si>
    <t>05220737</t>
  </si>
  <si>
    <t>05220788</t>
  </si>
  <si>
    <t>05221209</t>
  </si>
  <si>
    <t>05221857</t>
  </si>
  <si>
    <t>05260053</t>
  </si>
  <si>
    <t>05260093</t>
  </si>
  <si>
    <t>05260108</t>
  </si>
  <si>
    <t>05260148</t>
  </si>
  <si>
    <t>05270000</t>
  </si>
  <si>
    <t>05270380</t>
  </si>
  <si>
    <t>05270607</t>
  </si>
  <si>
    <t>05280000</t>
  </si>
  <si>
    <t>05280872</t>
  </si>
  <si>
    <t>05281064</t>
  </si>
  <si>
    <t>05281458</t>
  </si>
  <si>
    <t>05320036</t>
  </si>
  <si>
    <t>05320138</t>
  </si>
  <si>
    <t>05320263</t>
  </si>
  <si>
    <t>05320741</t>
  </si>
  <si>
    <t>05340000</t>
  </si>
  <si>
    <t>05340020</t>
  </si>
  <si>
    <t>05340577</t>
  </si>
  <si>
    <t>05340597</t>
  </si>
  <si>
    <t>05340617</t>
  </si>
  <si>
    <t>05380050</t>
  </si>
  <si>
    <t>05400000</t>
  </si>
  <si>
    <t>05400535</t>
  </si>
  <si>
    <t>05401050</t>
  </si>
  <si>
    <t>05420000</t>
  </si>
  <si>
    <t>05420500</t>
  </si>
  <si>
    <t>05421020</t>
  </si>
  <si>
    <t>05440056</t>
  </si>
  <si>
    <t>06020000</t>
  </si>
  <si>
    <t>06020305</t>
  </si>
  <si>
    <t>06040100</t>
  </si>
  <si>
    <t>06040256</t>
  </si>
  <si>
    <t>06040470</t>
  </si>
  <si>
    <t>06100098</t>
  </si>
  <si>
    <t>06100172</t>
  </si>
  <si>
    <t>06100545</t>
  </si>
  <si>
    <t>06100745</t>
  </si>
  <si>
    <t>06140134</t>
  </si>
  <si>
    <t>06140150</t>
  </si>
  <si>
    <t>06140200</t>
  </si>
  <si>
    <t>06140233</t>
  </si>
  <si>
    <t>06140250</t>
  </si>
  <si>
    <t>06140374</t>
  </si>
  <si>
    <t>06140425</t>
  </si>
  <si>
    <t>06140650</t>
  </si>
  <si>
    <t>06140775</t>
  </si>
  <si>
    <t>06141175</t>
  </si>
  <si>
    <t>06141475</t>
  </si>
  <si>
    <t>06141575</t>
  </si>
  <si>
    <t>06141763</t>
  </si>
  <si>
    <t>06141976</t>
  </si>
  <si>
    <t>06142226</t>
  </si>
  <si>
    <t>06142426</t>
  </si>
  <si>
    <t>06160000</t>
  </si>
  <si>
    <t>06160038</t>
  </si>
  <si>
    <t>06160180</t>
  </si>
  <si>
    <t>06160377</t>
  </si>
  <si>
    <t>06180000</t>
  </si>
  <si>
    <t>06200000</t>
  </si>
  <si>
    <t>06200199</t>
  </si>
  <si>
    <t>06200303</t>
  </si>
  <si>
    <t>06200368</t>
  </si>
  <si>
    <t>06200828</t>
  </si>
  <si>
    <t>06200884</t>
  </si>
  <si>
    <t>06220100</t>
  </si>
  <si>
    <t>06240000</t>
  </si>
  <si>
    <t>06240235</t>
  </si>
  <si>
    <t>06240271</t>
  </si>
  <si>
    <t>06240409</t>
  </si>
  <si>
    <t>06240431</t>
  </si>
  <si>
    <t>06240612</t>
  </si>
  <si>
    <t>06240648</t>
  </si>
  <si>
    <t>06241091</t>
  </si>
  <si>
    <t>06241157</t>
  </si>
  <si>
    <t>06260000</t>
  </si>
  <si>
    <t>06261398</t>
  </si>
  <si>
    <t>06280000</t>
  </si>
  <si>
    <t>06280161</t>
  </si>
  <si>
    <t>06280410</t>
  </si>
  <si>
    <t>06300000</t>
  </si>
  <si>
    <t>06300352</t>
  </si>
  <si>
    <t>06300602</t>
  </si>
  <si>
    <t>06320020</t>
  </si>
  <si>
    <t>06320280</t>
  </si>
  <si>
    <t>06340000</t>
  </si>
  <si>
    <t>06340034</t>
  </si>
  <si>
    <t>06370000</t>
  </si>
  <si>
    <t>07060000</t>
  </si>
  <si>
    <t>07100134</t>
  </si>
  <si>
    <t>07100207</t>
  </si>
  <si>
    <t>07100692</t>
  </si>
  <si>
    <t>07102327</t>
  </si>
  <si>
    <t>07120000</t>
  </si>
  <si>
    <t>07120030</t>
  </si>
  <si>
    <t>07120458</t>
  </si>
  <si>
    <t>07140000</t>
  </si>
  <si>
    <t>07140100</t>
  </si>
  <si>
    <t>07140600</t>
  </si>
  <si>
    <t>07141550</t>
  </si>
  <si>
    <t>07141784</t>
  </si>
  <si>
    <t>07141812</t>
  </si>
  <si>
    <t>07142235</t>
  </si>
  <si>
    <t>07160000</t>
  </si>
  <si>
    <t>07160247</t>
  </si>
  <si>
    <t>07160637</t>
  </si>
  <si>
    <t>07180000</t>
  </si>
  <si>
    <t>07200000</t>
  </si>
  <si>
    <t>07201100</t>
  </si>
  <si>
    <t>07201420</t>
  </si>
  <si>
    <t>07201628</t>
  </si>
  <si>
    <t>07202063</t>
  </si>
  <si>
    <t>07202245</t>
  </si>
  <si>
    <t>07202545</t>
  </si>
  <si>
    <t>07240580</t>
  </si>
  <si>
    <t>07240791</t>
  </si>
  <si>
    <t>07241311</t>
  </si>
  <si>
    <t>07250000</t>
  </si>
  <si>
    <t>07250165</t>
  </si>
  <si>
    <t>07250262</t>
  </si>
  <si>
    <t>07250462</t>
  </si>
  <si>
    <t>07250522</t>
  </si>
  <si>
    <t>07260114</t>
  </si>
  <si>
    <t>07260410</t>
  </si>
  <si>
    <t>07260624</t>
  </si>
  <si>
    <t>07260685</t>
  </si>
  <si>
    <t>07260830</t>
  </si>
  <si>
    <t>07260910</t>
  </si>
  <si>
    <t>08020000</t>
  </si>
  <si>
    <t>08020195</t>
  </si>
  <si>
    <t>08020446</t>
  </si>
  <si>
    <t>08020476</t>
  </si>
  <si>
    <t>08020594</t>
  </si>
  <si>
    <t>08020622</t>
  </si>
  <si>
    <t>08021160</t>
  </si>
  <si>
    <t>08040000</t>
  </si>
  <si>
    <t>08040332</t>
  </si>
  <si>
    <t>08040470</t>
  </si>
  <si>
    <t>08080000</t>
  </si>
  <si>
    <t>08080218</t>
  </si>
  <si>
    <t>08080248</t>
  </si>
  <si>
    <t>08080307</t>
  </si>
  <si>
    <t>08080430</t>
  </si>
  <si>
    <t>08080464</t>
  </si>
  <si>
    <t>08080623</t>
  </si>
  <si>
    <t>08080678</t>
  </si>
  <si>
    <t>08080728</t>
  </si>
  <si>
    <t>08080777</t>
  </si>
  <si>
    <t>08080888</t>
  </si>
  <si>
    <t>08120079</t>
  </si>
  <si>
    <t>08120100</t>
  </si>
  <si>
    <t>08120828</t>
  </si>
  <si>
    <t>08120937</t>
  </si>
  <si>
    <t>08121557</t>
  </si>
  <si>
    <t>08140063</t>
  </si>
  <si>
    <t>08140437</t>
  </si>
  <si>
    <t>08140535</t>
  </si>
  <si>
    <t>08140635</t>
  </si>
  <si>
    <t>08140963</t>
  </si>
  <si>
    <t>08141055</t>
  </si>
  <si>
    <t>08141273</t>
  </si>
  <si>
    <t>08141515</t>
  </si>
  <si>
    <t>08141553</t>
  </si>
  <si>
    <t>08141678</t>
  </si>
  <si>
    <t>08160000</t>
  </si>
  <si>
    <t>08160500</t>
  </si>
  <si>
    <t>08160897</t>
  </si>
  <si>
    <t>08161100</t>
  </si>
  <si>
    <t>08180000</t>
  </si>
  <si>
    <t>08180203</t>
  </si>
  <si>
    <t>08180263</t>
  </si>
  <si>
    <t>08180301</t>
  </si>
  <si>
    <t>08180373</t>
  </si>
  <si>
    <t>08180461</t>
  </si>
  <si>
    <t>08180612</t>
  </si>
  <si>
    <t>08180995</t>
  </si>
  <si>
    <t>08181076</t>
  </si>
  <si>
    <t>08181097</t>
  </si>
  <si>
    <t>08181118</t>
  </si>
  <si>
    <t>08181253</t>
  </si>
  <si>
    <t>08181265</t>
  </si>
  <si>
    <t>08181339</t>
  </si>
  <si>
    <t>08200030</t>
  </si>
  <si>
    <t>08200080</t>
  </si>
  <si>
    <t>08220000</t>
  </si>
  <si>
    <t>08240000</t>
  </si>
  <si>
    <t>08240116</t>
  </si>
  <si>
    <t>08240298</t>
  </si>
  <si>
    <t>08241193</t>
  </si>
  <si>
    <t>08241393</t>
  </si>
  <si>
    <t>08280000</t>
  </si>
  <si>
    <t>08280070</t>
  </si>
  <si>
    <t>08280887</t>
  </si>
  <si>
    <t>08300050</t>
  </si>
  <si>
    <t>08300101</t>
  </si>
  <si>
    <t>08300525</t>
  </si>
  <si>
    <t>08300800</t>
  </si>
  <si>
    <t>08330000</t>
  </si>
  <si>
    <t>08340000</t>
  </si>
  <si>
    <t>08340700</t>
  </si>
  <si>
    <t>08341200</t>
  </si>
  <si>
    <t>08360050</t>
  </si>
  <si>
    <t>08360069</t>
  </si>
  <si>
    <t>08360083</t>
  </si>
  <si>
    <t>08360129</t>
  </si>
  <si>
    <t>08400000</t>
  </si>
  <si>
    <t>08440000</t>
  </si>
  <si>
    <t>08440030</t>
  </si>
  <si>
    <t>08460000</t>
  </si>
  <si>
    <t>08460099</t>
  </si>
  <si>
    <t>08460240</t>
  </si>
  <si>
    <t>08460490</t>
  </si>
  <si>
    <t>08460990</t>
  </si>
  <si>
    <t>08461531</t>
  </si>
  <si>
    <t>08510000</t>
  </si>
  <si>
    <t>08510017</t>
  </si>
  <si>
    <t>08510106</t>
  </si>
  <si>
    <t>08510366</t>
  </si>
  <si>
    <t>08510406</t>
  </si>
  <si>
    <t>08510466</t>
  </si>
  <si>
    <t>09020000</t>
  </si>
  <si>
    <t>09060395</t>
  </si>
  <si>
    <t>09121096</t>
  </si>
  <si>
    <t>09140000</t>
  </si>
  <si>
    <t>09140200</t>
  </si>
  <si>
    <t>09140840</t>
  </si>
  <si>
    <t>09141166</t>
  </si>
  <si>
    <t>09141264</t>
  </si>
  <si>
    <t>09141337</t>
  </si>
  <si>
    <t>09141555</t>
  </si>
  <si>
    <t>09180000</t>
  </si>
  <si>
    <t>09320000</t>
  </si>
  <si>
    <t>09320290</t>
  </si>
  <si>
    <t>10020000</t>
  </si>
  <si>
    <t>10060000</t>
  </si>
  <si>
    <t>10060085</t>
  </si>
  <si>
    <t>10080990</t>
  </si>
  <si>
    <t>10081090</t>
  </si>
  <si>
    <t>10081290</t>
  </si>
  <si>
    <t>10100000</t>
  </si>
  <si>
    <t>10100192</t>
  </si>
  <si>
    <t>10100328</t>
  </si>
  <si>
    <t>10100699</t>
  </si>
  <si>
    <t>10100791</t>
  </si>
  <si>
    <t>10100815</t>
  </si>
  <si>
    <t>10100838</t>
  </si>
  <si>
    <t>10100973</t>
  </si>
  <si>
    <t>10101016</t>
  </si>
  <si>
    <t>10101126</t>
  </si>
  <si>
    <t>10101164</t>
  </si>
  <si>
    <t>10101277</t>
  </si>
  <si>
    <t>10101312</t>
  </si>
  <si>
    <t>10120112</t>
  </si>
  <si>
    <t>10120721</t>
  </si>
  <si>
    <t>10140000</t>
  </si>
  <si>
    <t>10140313</t>
  </si>
  <si>
    <t>10140364</t>
  </si>
  <si>
    <t>10140434</t>
  </si>
  <si>
    <t>10140726</t>
  </si>
  <si>
    <t>10160000</t>
  </si>
  <si>
    <t>10160337</t>
  </si>
  <si>
    <t>10160684</t>
  </si>
  <si>
    <t>10160800</t>
  </si>
  <si>
    <t>10161400</t>
  </si>
  <si>
    <t>10180000</t>
  </si>
  <si>
    <t>10220000</t>
  </si>
  <si>
    <t>10220693</t>
  </si>
  <si>
    <t>10220779</t>
  </si>
  <si>
    <t>10220869</t>
  </si>
  <si>
    <t>10260000</t>
  </si>
  <si>
    <t>10260151</t>
  </si>
  <si>
    <t>10260223</t>
  </si>
  <si>
    <t>10260373</t>
  </si>
  <si>
    <t>10280050</t>
  </si>
  <si>
    <t>10300296</t>
  </si>
  <si>
    <t>10300696</t>
  </si>
  <si>
    <t>10300703</t>
  </si>
  <si>
    <t>10300880</t>
  </si>
  <si>
    <t>10300948</t>
  </si>
  <si>
    <t>10320000</t>
  </si>
  <si>
    <t>10320205</t>
  </si>
  <si>
    <t>10320239</t>
  </si>
  <si>
    <t>10371104</t>
  </si>
  <si>
    <t>10380000</t>
  </si>
  <si>
    <t>10420086</t>
  </si>
  <si>
    <t>10460000</t>
  </si>
  <si>
    <t>11060000</t>
  </si>
  <si>
    <t>11100000</t>
  </si>
  <si>
    <t>11100019</t>
  </si>
  <si>
    <t>11100027</t>
  </si>
  <si>
    <t>11100327</t>
  </si>
  <si>
    <t>11100580</t>
  </si>
  <si>
    <t>11100644</t>
  </si>
  <si>
    <t>11100827</t>
  </si>
  <si>
    <t>11100993</t>
  </si>
  <si>
    <t>11101244</t>
  </si>
  <si>
    <t>11101377</t>
  </si>
  <si>
    <t>11120000</t>
  </si>
  <si>
    <t>11120115</t>
  </si>
  <si>
    <t>11120617</t>
  </si>
  <si>
    <t>11120853</t>
  </si>
  <si>
    <t>11120870</t>
  </si>
  <si>
    <t>11120938</t>
  </si>
  <si>
    <t>11121217</t>
  </si>
  <si>
    <t>11121254</t>
  </si>
  <si>
    <t>11121420</t>
  </si>
  <si>
    <t>11121500</t>
  </si>
  <si>
    <t>11160000</t>
  </si>
  <si>
    <t>11180000</t>
  </si>
  <si>
    <t>11180065</t>
  </si>
  <si>
    <t>11180118</t>
  </si>
  <si>
    <t>11180148</t>
  </si>
  <si>
    <t>11180427</t>
  </si>
  <si>
    <t>11180458</t>
  </si>
  <si>
    <t>11180616</t>
  </si>
  <si>
    <t>11180730</t>
  </si>
  <si>
    <t>11180775</t>
  </si>
  <si>
    <t>11181755</t>
  </si>
  <si>
    <t>11200000</t>
  </si>
  <si>
    <t>11200319</t>
  </si>
  <si>
    <t>11200410</t>
  </si>
  <si>
    <t>11200666</t>
  </si>
  <si>
    <t>11200715</t>
  </si>
  <si>
    <t>11200797</t>
  </si>
  <si>
    <t>11200814</t>
  </si>
  <si>
    <t>11200888</t>
  </si>
  <si>
    <t>11201003</t>
  </si>
  <si>
    <t>11201055</t>
  </si>
  <si>
    <t>11201066</t>
  </si>
  <si>
    <t>11201128</t>
  </si>
  <si>
    <t>11201603</t>
  </si>
  <si>
    <t>11201647</t>
  </si>
  <si>
    <t>11201784</t>
  </si>
  <si>
    <t>11201867</t>
  </si>
  <si>
    <t>11240289</t>
  </si>
  <si>
    <t>11240331</t>
  </si>
  <si>
    <t>11240615</t>
  </si>
  <si>
    <t>11240674</t>
  </si>
  <si>
    <t>11240830</t>
  </si>
  <si>
    <t>11240900</t>
  </si>
  <si>
    <t>11241086</t>
  </si>
  <si>
    <t>11241155</t>
  </si>
  <si>
    <t>11241316</t>
  </si>
  <si>
    <t>11241587</t>
  </si>
  <si>
    <t>11241602</t>
  </si>
  <si>
    <t>11241628</t>
  </si>
  <si>
    <t>11250000</t>
  </si>
  <si>
    <t>11250020</t>
  </si>
  <si>
    <t>11280000</t>
  </si>
  <si>
    <t>11320300</t>
  </si>
  <si>
    <t>11320340</t>
  </si>
  <si>
    <t>11320540</t>
  </si>
  <si>
    <t>11320740</t>
  </si>
  <si>
    <t>11320765</t>
  </si>
  <si>
    <t>12020000</t>
  </si>
  <si>
    <t>12020444</t>
  </si>
  <si>
    <t>12021020</t>
  </si>
  <si>
    <t>12021081</t>
  </si>
  <si>
    <t>12021124</t>
  </si>
  <si>
    <t>12021433</t>
  </si>
  <si>
    <t>12021447</t>
  </si>
  <si>
    <t>12021746</t>
  </si>
  <si>
    <t>12040000</t>
  </si>
  <si>
    <t>12040255</t>
  </si>
  <si>
    <t>12040290</t>
  </si>
  <si>
    <t>12040417</t>
  </si>
  <si>
    <t>12100000</t>
  </si>
  <si>
    <t>12100030</t>
  </si>
  <si>
    <t>12120000</t>
  </si>
  <si>
    <t>12140000</t>
  </si>
  <si>
    <t>12140100</t>
  </si>
  <si>
    <t>12140296</t>
  </si>
  <si>
    <t>12140428</t>
  </si>
  <si>
    <t>12140546</t>
  </si>
  <si>
    <t>12140705</t>
  </si>
  <si>
    <t>12160000</t>
  </si>
  <si>
    <t>12160087</t>
  </si>
  <si>
    <t>12160570</t>
  </si>
  <si>
    <t>12161575</t>
  </si>
  <si>
    <t>12170027</t>
  </si>
  <si>
    <t>12170577</t>
  </si>
  <si>
    <t>12171142</t>
  </si>
  <si>
    <t>12172216</t>
  </si>
  <si>
    <t>12172275</t>
  </si>
  <si>
    <t>12172870</t>
  </si>
  <si>
    <t>12180096</t>
  </si>
  <si>
    <t>12180130</t>
  </si>
  <si>
    <t>12180265</t>
  </si>
  <si>
    <t>12180665</t>
  </si>
  <si>
    <t>12180952</t>
  </si>
  <si>
    <t>12181012</t>
  </si>
  <si>
    <t>12260000</t>
  </si>
  <si>
    <t>12400110</t>
  </si>
  <si>
    <t>12441347</t>
  </si>
  <si>
    <t>12441788</t>
  </si>
  <si>
    <t>13020000</t>
  </si>
  <si>
    <t>13021600</t>
  </si>
  <si>
    <t>13022050</t>
  </si>
  <si>
    <t>13022849</t>
  </si>
  <si>
    <t>13023258</t>
  </si>
  <si>
    <t>13023301</t>
  </si>
  <si>
    <t>13040031</t>
  </si>
  <si>
    <t>13040606</t>
  </si>
  <si>
    <t>13040761</t>
  </si>
  <si>
    <t>13040971</t>
  </si>
  <si>
    <t>13041311</t>
  </si>
  <si>
    <t>13041354</t>
  </si>
  <si>
    <t>13041375</t>
  </si>
  <si>
    <t>13041751</t>
  </si>
  <si>
    <t>13042050</t>
  </si>
  <si>
    <t>13060000</t>
  </si>
  <si>
    <t>13060031</t>
  </si>
  <si>
    <t>13060700</t>
  </si>
  <si>
    <t>13060870</t>
  </si>
  <si>
    <t>13060944</t>
  </si>
  <si>
    <t>13061097</t>
  </si>
  <si>
    <t>13061316</t>
  </si>
  <si>
    <t>13061393</t>
  </si>
  <si>
    <t>13061453</t>
  </si>
  <si>
    <t>13062021</t>
  </si>
  <si>
    <t>13100000</t>
  </si>
  <si>
    <t>13100139</t>
  </si>
  <si>
    <t>13100217</t>
  </si>
  <si>
    <t>13100429</t>
  </si>
  <si>
    <t>13100780</t>
  </si>
  <si>
    <t>13100816</t>
  </si>
  <si>
    <t>13101178</t>
  </si>
  <si>
    <t>13160000</t>
  </si>
  <si>
    <t>13160600</t>
  </si>
  <si>
    <t>13160845</t>
  </si>
  <si>
    <t>13161100</t>
  </si>
  <si>
    <t>13161687</t>
  </si>
  <si>
    <t>13161800</t>
  </si>
  <si>
    <t>13170000</t>
  </si>
  <si>
    <t>13170700</t>
  </si>
  <si>
    <t>13171107</t>
  </si>
  <si>
    <t>13171170</t>
  </si>
  <si>
    <t>13200000</t>
  </si>
  <si>
    <t>13201000</t>
  </si>
  <si>
    <t>13202215</t>
  </si>
  <si>
    <t>13203200</t>
  </si>
  <si>
    <t>13210000</t>
  </si>
  <si>
    <t>13210441</t>
  </si>
  <si>
    <t>13210486</t>
  </si>
  <si>
    <t>13210599</t>
  </si>
  <si>
    <t>13211046</t>
  </si>
  <si>
    <t>13211793</t>
  </si>
  <si>
    <t>13212114</t>
  </si>
  <si>
    <t>13220079</t>
  </si>
  <si>
    <t>14040000</t>
  </si>
  <si>
    <t>14040203</t>
  </si>
  <si>
    <t>14040402</t>
  </si>
  <si>
    <t>14040719</t>
  </si>
  <si>
    <t>14111507</t>
  </si>
  <si>
    <t>14111725</t>
  </si>
  <si>
    <t>14220145</t>
  </si>
  <si>
    <t>14220155</t>
  </si>
  <si>
    <t>14220207</t>
  </si>
  <si>
    <t>14220244</t>
  </si>
  <si>
    <t>14220576</t>
  </si>
  <si>
    <t>14220651</t>
  </si>
  <si>
    <t>14220717</t>
  </si>
  <si>
    <t>14221100</t>
  </si>
  <si>
    <t>15020000</t>
  </si>
  <si>
    <t>15020218</t>
  </si>
  <si>
    <t>15020288</t>
  </si>
  <si>
    <t>15020467</t>
  </si>
  <si>
    <t>15020671</t>
  </si>
  <si>
    <t>15020966</t>
  </si>
  <si>
    <t>15020981</t>
  </si>
  <si>
    <t>15040000</t>
  </si>
  <si>
    <t>15040020</t>
  </si>
  <si>
    <t>15040709</t>
  </si>
  <si>
    <t>15040765</t>
  </si>
  <si>
    <t>15041034</t>
  </si>
  <si>
    <t>15041059</t>
  </si>
  <si>
    <t>15041117</t>
  </si>
  <si>
    <t>15041194</t>
  </si>
  <si>
    <t>15060000</t>
  </si>
  <si>
    <t>15060102</t>
  </si>
  <si>
    <t>15060489</t>
  </si>
  <si>
    <t>15060568</t>
  </si>
  <si>
    <t>15060860</t>
  </si>
  <si>
    <t>15080000</t>
  </si>
  <si>
    <t>15080198</t>
  </si>
  <si>
    <t>15080223</t>
  </si>
  <si>
    <t>15080322</t>
  </si>
  <si>
    <t>15120037</t>
  </si>
  <si>
    <t>15120331</t>
  </si>
  <si>
    <t>15120386</t>
  </si>
  <si>
    <t>15120553</t>
  </si>
  <si>
    <t>15120695</t>
  </si>
  <si>
    <t>15120739</t>
  </si>
  <si>
    <t>15120807</t>
  </si>
  <si>
    <t>15121366</t>
  </si>
  <si>
    <t>15121831</t>
  </si>
  <si>
    <t>15121860</t>
  </si>
  <si>
    <t>15140044</t>
  </si>
  <si>
    <t>15160000</t>
  </si>
  <si>
    <t>15160165</t>
  </si>
  <si>
    <t>15160645</t>
  </si>
  <si>
    <t>15161393</t>
  </si>
  <si>
    <t>15180000</t>
  </si>
  <si>
    <t>15180024</t>
  </si>
  <si>
    <t>15200000</t>
  </si>
  <si>
    <t>15210000</t>
  </si>
  <si>
    <t>16050098</t>
  </si>
  <si>
    <t>16050124</t>
  </si>
  <si>
    <t>16050234</t>
  </si>
  <si>
    <t>16050281</t>
  </si>
  <si>
    <t>16050313</t>
  </si>
  <si>
    <t>16050418</t>
  </si>
  <si>
    <t>16060014</t>
  </si>
  <si>
    <t>16060026</t>
  </si>
  <si>
    <t>16060253</t>
  </si>
  <si>
    <t>16060282</t>
  </si>
  <si>
    <t>16060307</t>
  </si>
  <si>
    <t>16080000</t>
  </si>
  <si>
    <t>16080249</t>
  </si>
  <si>
    <t>16080406</t>
  </si>
  <si>
    <t>16120000</t>
  </si>
  <si>
    <t>16120483</t>
  </si>
  <si>
    <t>16120560</t>
  </si>
  <si>
    <t>16120683</t>
  </si>
  <si>
    <t>16120716</t>
  </si>
  <si>
    <t>16120851</t>
  </si>
  <si>
    <t>16120933</t>
  </si>
  <si>
    <t>16121018</t>
  </si>
  <si>
    <t>16121060</t>
  </si>
  <si>
    <t>16220000</t>
  </si>
  <si>
    <t>16240061</t>
  </si>
  <si>
    <t>16240105</t>
  </si>
  <si>
    <t>16240600</t>
  </si>
  <si>
    <t>16240838</t>
  </si>
  <si>
    <t>16260075</t>
  </si>
  <si>
    <t>16260593</t>
  </si>
  <si>
    <t>16261209</t>
  </si>
  <si>
    <t>16400000</t>
  </si>
  <si>
    <t>16400020</t>
  </si>
  <si>
    <t>16410000</t>
  </si>
  <si>
    <t>16420000</t>
  </si>
  <si>
    <t>16420091</t>
  </si>
  <si>
    <t>16420184</t>
  </si>
  <si>
    <t>16420704</t>
  </si>
  <si>
    <t>16440000</t>
  </si>
  <si>
    <t>16460000</t>
  </si>
  <si>
    <t>16461018</t>
  </si>
  <si>
    <t>16461075</t>
  </si>
  <si>
    <t>16480061</t>
  </si>
  <si>
    <t>16700000</t>
  </si>
  <si>
    <t>16700156</t>
  </si>
  <si>
    <t>16700196</t>
  </si>
  <si>
    <t>16700280</t>
  </si>
  <si>
    <t>16700355</t>
  </si>
  <si>
    <t>16700682</t>
  </si>
  <si>
    <t>17020000</t>
  </si>
  <si>
    <t>17020173</t>
  </si>
  <si>
    <t>17020583</t>
  </si>
  <si>
    <t>17020716</t>
  </si>
  <si>
    <t>17020928</t>
  </si>
  <si>
    <t>17040000</t>
  </si>
  <si>
    <t>17040600</t>
  </si>
  <si>
    <t>17040700</t>
  </si>
  <si>
    <t>17041213</t>
  </si>
  <si>
    <t>17080015</t>
  </si>
  <si>
    <t>17080700</t>
  </si>
  <si>
    <t>17081266</t>
  </si>
  <si>
    <t>17081300</t>
  </si>
  <si>
    <t>17081422</t>
  </si>
  <si>
    <t>17081647</t>
  </si>
  <si>
    <t>17100000</t>
  </si>
  <si>
    <t>17101180</t>
  </si>
  <si>
    <t>17140498</t>
  </si>
  <si>
    <t>17140548</t>
  </si>
  <si>
    <t>17140652</t>
  </si>
  <si>
    <t>17141100</t>
  </si>
  <si>
    <t>17141125</t>
  </si>
  <si>
    <t>17141285</t>
  </si>
  <si>
    <t>17141344</t>
  </si>
  <si>
    <t>17160105</t>
  </si>
  <si>
    <t>17180000</t>
  </si>
  <si>
    <t>17180700</t>
  </si>
  <si>
    <t>17200000</t>
  </si>
  <si>
    <t>17220000</t>
  </si>
  <si>
    <t>17220037</t>
  </si>
  <si>
    <t>17220080</t>
  </si>
  <si>
    <t>17240083</t>
  </si>
  <si>
    <t>17240137</t>
  </si>
  <si>
    <t>17240240</t>
  </si>
  <si>
    <t>17240363</t>
  </si>
  <si>
    <t>17240500</t>
  </si>
  <si>
    <t>17240837</t>
  </si>
  <si>
    <t>17240991</t>
  </si>
  <si>
    <t>17260000</t>
  </si>
  <si>
    <t>17300083</t>
  </si>
  <si>
    <t>17320000</t>
  </si>
  <si>
    <t>17320986</t>
  </si>
  <si>
    <t>18020000</t>
  </si>
  <si>
    <t>18020100</t>
  </si>
  <si>
    <t>18020117</t>
  </si>
  <si>
    <t>18020258</t>
  </si>
  <si>
    <t>18020567</t>
  </si>
  <si>
    <t>18040000</t>
  </si>
  <si>
    <t>18040303</t>
  </si>
  <si>
    <t>18041128</t>
  </si>
  <si>
    <t>18041170</t>
  </si>
  <si>
    <t>18060635</t>
  </si>
  <si>
    <t>18060700</t>
  </si>
  <si>
    <t>18060704</t>
  </si>
  <si>
    <t>18060757</t>
  </si>
  <si>
    <t>18061053</t>
  </si>
  <si>
    <t>18080000</t>
  </si>
  <si>
    <t>18080347</t>
  </si>
  <si>
    <t>18080372</t>
  </si>
  <si>
    <t>18100445</t>
  </si>
  <si>
    <t>18100740</t>
  </si>
  <si>
    <t>18140131</t>
  </si>
  <si>
    <t>18140154</t>
  </si>
  <si>
    <t>18140233</t>
  </si>
  <si>
    <t>18140433</t>
  </si>
  <si>
    <t>18141043</t>
  </si>
  <si>
    <t>18141143</t>
  </si>
  <si>
    <t>18141243</t>
  </si>
  <si>
    <t>18141357</t>
  </si>
  <si>
    <t>18200005</t>
  </si>
  <si>
    <t>18200544</t>
  </si>
  <si>
    <t>18200800</t>
  </si>
  <si>
    <t>18220000</t>
  </si>
  <si>
    <t>18220350</t>
  </si>
  <si>
    <t>18220428</t>
  </si>
  <si>
    <t>18240000</t>
  </si>
  <si>
    <t>18240100</t>
  </si>
  <si>
    <t>18260000</t>
  </si>
  <si>
    <t>18260249</t>
  </si>
  <si>
    <t>19020000</t>
  </si>
  <si>
    <t>19020052</t>
  </si>
  <si>
    <t>19020110</t>
  </si>
  <si>
    <t>19020766</t>
  </si>
  <si>
    <t>19020816</t>
  </si>
  <si>
    <t>19020892</t>
  </si>
  <si>
    <t>19020992</t>
  </si>
  <si>
    <t>19021260</t>
  </si>
  <si>
    <t>19040115</t>
  </si>
  <si>
    <t>19040370</t>
  </si>
  <si>
    <t>19040612</t>
  </si>
  <si>
    <t>19040875</t>
  </si>
  <si>
    <t>19041112</t>
  </si>
  <si>
    <t>19041559</t>
  </si>
  <si>
    <t>19080000</t>
  </si>
  <si>
    <t>19080030</t>
  </si>
  <si>
    <t>19080189</t>
  </si>
  <si>
    <t>19080417</t>
  </si>
  <si>
    <t>19080517</t>
  </si>
  <si>
    <t>19080656</t>
  </si>
  <si>
    <t>19080739</t>
  </si>
  <si>
    <t>19080766</t>
  </si>
  <si>
    <t>19100044</t>
  </si>
  <si>
    <t>19100800</t>
  </si>
  <si>
    <t>19100870</t>
  </si>
  <si>
    <t>19100998</t>
  </si>
  <si>
    <t>19120000</t>
  </si>
  <si>
    <t>19120653</t>
  </si>
  <si>
    <t>19120683</t>
  </si>
  <si>
    <t>19120703</t>
  </si>
  <si>
    <t>19121217</t>
  </si>
  <si>
    <t>19130000</t>
  </si>
  <si>
    <t>19130888</t>
  </si>
  <si>
    <t>19131649</t>
  </si>
  <si>
    <t>19131651</t>
  </si>
  <si>
    <t>19131729</t>
  </si>
  <si>
    <t>19160050</t>
  </si>
  <si>
    <t>19160545</t>
  </si>
  <si>
    <t>19160841</t>
  </si>
  <si>
    <t>19160843</t>
  </si>
  <si>
    <t>19160850</t>
  </si>
  <si>
    <t>19160883</t>
  </si>
  <si>
    <t>19160885</t>
  </si>
  <si>
    <t>19161555</t>
  </si>
  <si>
    <t>19161557</t>
  </si>
  <si>
    <t>19180266</t>
  </si>
  <si>
    <t>19180790</t>
  </si>
  <si>
    <t>19181040</t>
  </si>
  <si>
    <t>19181340</t>
  </si>
  <si>
    <t>19181710</t>
  </si>
  <si>
    <t>19181862</t>
  </si>
  <si>
    <t>19182138</t>
  </si>
  <si>
    <t>19182170</t>
  </si>
  <si>
    <t>19182202</t>
  </si>
  <si>
    <t>19182249</t>
  </si>
  <si>
    <t>19182271</t>
  </si>
  <si>
    <t>19200000</t>
  </si>
  <si>
    <t>19200060</t>
  </si>
  <si>
    <t>19200160</t>
  </si>
  <si>
    <t>19340000</t>
  </si>
  <si>
    <t>19340074</t>
  </si>
  <si>
    <t>19350000</t>
  </si>
  <si>
    <t>19350108</t>
  </si>
  <si>
    <t>19350486</t>
  </si>
  <si>
    <t>19350509</t>
  </si>
  <si>
    <t>19350604</t>
  </si>
  <si>
    <t>19350715</t>
  </si>
  <si>
    <t>19380000</t>
  </si>
  <si>
    <t>19380806</t>
  </si>
  <si>
    <t>19420019</t>
  </si>
  <si>
    <t>19460057</t>
  </si>
  <si>
    <t>20100125</t>
  </si>
  <si>
    <t>20100147</t>
  </si>
  <si>
    <t>20100250</t>
  </si>
  <si>
    <t>20100452</t>
  </si>
  <si>
    <t>20100855</t>
  </si>
  <si>
    <t>20120000</t>
  </si>
  <si>
    <t>20120037</t>
  </si>
  <si>
    <t>20120608</t>
  </si>
  <si>
    <t>20140000</t>
  </si>
  <si>
    <t>20140100</t>
  </si>
  <si>
    <t>20140600</t>
  </si>
  <si>
    <t>20141101</t>
  </si>
  <si>
    <t>20141168</t>
  </si>
  <si>
    <t>20141515</t>
  </si>
  <si>
    <t>20180000</t>
  </si>
  <si>
    <t>20180350</t>
  </si>
  <si>
    <t>20180390</t>
  </si>
  <si>
    <t>20180450</t>
  </si>
  <si>
    <t>20181445</t>
  </si>
  <si>
    <t>20181558</t>
  </si>
  <si>
    <t>20181817</t>
  </si>
  <si>
    <t>20181951</t>
  </si>
  <si>
    <t>20200000</t>
  </si>
  <si>
    <t>20200500</t>
  </si>
  <si>
    <t>20220000</t>
  </si>
  <si>
    <t>20220125</t>
  </si>
  <si>
    <t>20220230</t>
  </si>
  <si>
    <t>20220310</t>
  </si>
  <si>
    <t>20220475</t>
  </si>
  <si>
    <t>20220520</t>
  </si>
  <si>
    <t>20220610</t>
  </si>
  <si>
    <t>20220635</t>
  </si>
  <si>
    <t>20220738</t>
  </si>
  <si>
    <t>20220896</t>
  </si>
  <si>
    <t>20221159</t>
  </si>
  <si>
    <t>20260000</t>
  </si>
  <si>
    <t>20280000</t>
  </si>
  <si>
    <t>20280352</t>
  </si>
  <si>
    <t>20280383</t>
  </si>
  <si>
    <t>20280390</t>
  </si>
  <si>
    <t>20280406</t>
  </si>
  <si>
    <t>20320110</t>
  </si>
  <si>
    <t>20320316</t>
  </si>
  <si>
    <t>20320570</t>
  </si>
  <si>
    <t>20320814</t>
  </si>
  <si>
    <t>20410000</t>
  </si>
  <si>
    <t>20410308</t>
  </si>
  <si>
    <t>20410487</t>
  </si>
  <si>
    <t>20410529</t>
  </si>
  <si>
    <t>20410810</t>
  </si>
  <si>
    <t>20410953</t>
  </si>
  <si>
    <t>20420000</t>
  </si>
  <si>
    <t>20420737</t>
  </si>
  <si>
    <t>20420787</t>
  </si>
  <si>
    <t>20440000</t>
  </si>
  <si>
    <t>20440912</t>
  </si>
  <si>
    <t>21020967</t>
  </si>
  <si>
    <t>21021017</t>
  </si>
  <si>
    <t>21040025</t>
  </si>
  <si>
    <t>21040047</t>
  </si>
  <si>
    <t>21040059</t>
  </si>
  <si>
    <t>21040427</t>
  </si>
  <si>
    <t>21060429</t>
  </si>
  <si>
    <t>21060508</t>
  </si>
  <si>
    <t>21060662</t>
  </si>
  <si>
    <t>21060731</t>
  </si>
  <si>
    <t>21061039</t>
  </si>
  <si>
    <t>21061942</t>
  </si>
  <si>
    <t>21062036</t>
  </si>
  <si>
    <t>21080000</t>
  </si>
  <si>
    <t>21080086</t>
  </si>
  <si>
    <t>21080106</t>
  </si>
  <si>
    <t>21100000</t>
  </si>
  <si>
    <t>21140078</t>
  </si>
  <si>
    <t>21140227</t>
  </si>
  <si>
    <t>21140327</t>
  </si>
  <si>
    <t>21140426</t>
  </si>
  <si>
    <t>21140512</t>
  </si>
  <si>
    <t>21180000</t>
  </si>
  <si>
    <t>21180652</t>
  </si>
  <si>
    <t>21220042</t>
  </si>
  <si>
    <t>21221102</t>
  </si>
  <si>
    <t>21260000</t>
  </si>
  <si>
    <t>21280000</t>
  </si>
  <si>
    <t>21300000</t>
  </si>
  <si>
    <t>21300160</t>
  </si>
  <si>
    <t>21300240</t>
  </si>
  <si>
    <t>21300960</t>
  </si>
  <si>
    <t>21360000</t>
  </si>
  <si>
    <t>21360828</t>
  </si>
  <si>
    <t>21380000</t>
  </si>
  <si>
    <t>21380398</t>
  </si>
  <si>
    <t>21380516</t>
  </si>
  <si>
    <t>21390000</t>
  </si>
  <si>
    <t>21390517</t>
  </si>
  <si>
    <t>21400100</t>
  </si>
  <si>
    <t>21400148</t>
  </si>
  <si>
    <t>21400199</t>
  </si>
  <si>
    <t>21410000</t>
  </si>
  <si>
    <t>21410235</t>
  </si>
  <si>
    <t>21410538</t>
  </si>
  <si>
    <t>21420080</t>
  </si>
  <si>
    <t>21420771</t>
  </si>
  <si>
    <t>21420823</t>
  </si>
  <si>
    <t>22020000</t>
  </si>
  <si>
    <t>22040031</t>
  </si>
  <si>
    <t>22040096</t>
  </si>
  <si>
    <t>22040600</t>
  </si>
  <si>
    <t>22040716</t>
  </si>
  <si>
    <t>22040975</t>
  </si>
  <si>
    <t>22060000</t>
  </si>
  <si>
    <t>22060097</t>
  </si>
  <si>
    <t>22060140</t>
  </si>
  <si>
    <t>22080000</t>
  </si>
  <si>
    <t>22080100</t>
  </si>
  <si>
    <t>22080292</t>
  </si>
  <si>
    <t>22080318</t>
  </si>
  <si>
    <t>22080850</t>
  </si>
  <si>
    <t>22081503</t>
  </si>
  <si>
    <t>22081524</t>
  </si>
  <si>
    <t>22081614</t>
  </si>
  <si>
    <t>22100000</t>
  </si>
  <si>
    <t>22160170</t>
  </si>
  <si>
    <t>22160265</t>
  </si>
  <si>
    <t>22160400</t>
  </si>
  <si>
    <t>22160436</t>
  </si>
  <si>
    <t>22160495</t>
  </si>
  <si>
    <t>22160584</t>
  </si>
  <si>
    <t>22160825</t>
  </si>
  <si>
    <t>22160862</t>
  </si>
  <si>
    <t>22161550</t>
  </si>
  <si>
    <t>22162157</t>
  </si>
  <si>
    <t>22180000</t>
  </si>
  <si>
    <t>22200000</t>
  </si>
  <si>
    <t>22200053</t>
  </si>
  <si>
    <t>22200200</t>
  </si>
  <si>
    <t>22200213</t>
  </si>
  <si>
    <t>22200449</t>
  </si>
  <si>
    <t>22201203</t>
  </si>
  <si>
    <t>22201368</t>
  </si>
  <si>
    <t>22201537</t>
  </si>
  <si>
    <t>22201842</t>
  </si>
  <si>
    <t>22201997</t>
  </si>
  <si>
    <t>22202262</t>
  </si>
  <si>
    <t>22202412</t>
  </si>
  <si>
    <t>22240041</t>
  </si>
  <si>
    <t>22260000</t>
  </si>
  <si>
    <t>22280000</t>
  </si>
  <si>
    <t>22280600</t>
  </si>
  <si>
    <t>22281000</t>
  </si>
  <si>
    <t>22320000</t>
  </si>
  <si>
    <t>22320034</t>
  </si>
  <si>
    <t>22340000</t>
  </si>
  <si>
    <t>23020000</t>
  </si>
  <si>
    <t>23020090</t>
  </si>
  <si>
    <t>23020199</t>
  </si>
  <si>
    <t>23020677</t>
  </si>
  <si>
    <t>23021328</t>
  </si>
  <si>
    <t>23040000</t>
  </si>
  <si>
    <t>23040401</t>
  </si>
  <si>
    <t>23040915</t>
  </si>
  <si>
    <t>23041107</t>
  </si>
  <si>
    <t>23060000</t>
  </si>
  <si>
    <t>23080000</t>
  </si>
  <si>
    <t>23080111</t>
  </si>
  <si>
    <t>23080911</t>
  </si>
  <si>
    <t>23120000</t>
  </si>
  <si>
    <t>23120850</t>
  </si>
  <si>
    <t>23120981</t>
  </si>
  <si>
    <t>23121078</t>
  </si>
  <si>
    <t>23121206</t>
  </si>
  <si>
    <t>23121547</t>
  </si>
  <si>
    <t>23140000</t>
  </si>
  <si>
    <t>23140012</t>
  </si>
  <si>
    <t>23140083</t>
  </si>
  <si>
    <t>23140800</t>
  </si>
  <si>
    <t>23140876</t>
  </si>
  <si>
    <t>23140949</t>
  </si>
  <si>
    <t>23141006</t>
  </si>
  <si>
    <t>23160000</t>
  </si>
  <si>
    <t>23200127</t>
  </si>
  <si>
    <t>23200180</t>
  </si>
  <si>
    <t>23200455</t>
  </si>
  <si>
    <t>23200581</t>
  </si>
  <si>
    <t>23200813</t>
  </si>
  <si>
    <t>23200842</t>
  </si>
  <si>
    <t>23201034</t>
  </si>
  <si>
    <t>23201727</t>
  </si>
  <si>
    <t>23201746</t>
  </si>
  <si>
    <t>23220015</t>
  </si>
  <si>
    <t>23220260</t>
  </si>
  <si>
    <t>23220400</t>
  </si>
  <si>
    <t>23220560</t>
  </si>
  <si>
    <t>23220780</t>
  </si>
  <si>
    <t>23220942</t>
  </si>
  <si>
    <t>23220969</t>
  </si>
  <si>
    <t>23260057</t>
  </si>
  <si>
    <t>23260078</t>
  </si>
  <si>
    <t>23260660</t>
  </si>
  <si>
    <t>23261490</t>
  </si>
  <si>
    <t>24051151</t>
  </si>
  <si>
    <t>24051203</t>
  </si>
  <si>
    <t>24051276</t>
  </si>
  <si>
    <t>24051316</t>
  </si>
  <si>
    <t>24100000</t>
  </si>
  <si>
    <t>24160000</t>
  </si>
  <si>
    <t>24160028</t>
  </si>
  <si>
    <t>24160250</t>
  </si>
  <si>
    <t>24160298</t>
  </si>
  <si>
    <t>24160766</t>
  </si>
  <si>
    <t>24160800</t>
  </si>
  <si>
    <t>24160947</t>
  </si>
  <si>
    <t>24180000</t>
  </si>
  <si>
    <t>24180394</t>
  </si>
  <si>
    <t>24180494</t>
  </si>
  <si>
    <t>24200000</t>
  </si>
  <si>
    <t>24200650</t>
  </si>
  <si>
    <t>24200953</t>
  </si>
  <si>
    <t>24201004</t>
  </si>
  <si>
    <t>24201578</t>
  </si>
  <si>
    <t>24280000</t>
  </si>
  <si>
    <t>24280300</t>
  </si>
  <si>
    <t>24280302</t>
  </si>
  <si>
    <t>24290053</t>
  </si>
  <si>
    <t>24290786</t>
  </si>
  <si>
    <t>24330000</t>
  </si>
  <si>
    <t>24330620</t>
  </si>
  <si>
    <t>24330622</t>
  </si>
  <si>
    <t>24330680</t>
  </si>
  <si>
    <t>24330957</t>
  </si>
  <si>
    <t>24340000</t>
  </si>
  <si>
    <t>24340195</t>
  </si>
  <si>
    <t>24340395</t>
  </si>
  <si>
    <t>24340440</t>
  </si>
  <si>
    <t>24340470</t>
  </si>
  <si>
    <t>24340495</t>
  </si>
  <si>
    <t>24580000</t>
  </si>
  <si>
    <t>24580295</t>
  </si>
  <si>
    <t>25020000</t>
  </si>
  <si>
    <t>25020003</t>
  </si>
  <si>
    <t>25020177</t>
  </si>
  <si>
    <t>25020240</t>
  </si>
  <si>
    <t>25020346</t>
  </si>
  <si>
    <t>25020660</t>
  </si>
  <si>
    <t>25020759</t>
  </si>
  <si>
    <t>25021096</t>
  </si>
  <si>
    <t>25021109</t>
  </si>
  <si>
    <t>25021201</t>
  </si>
  <si>
    <t>25021330</t>
  </si>
  <si>
    <t>25021765</t>
  </si>
  <si>
    <t>25040000</t>
  </si>
  <si>
    <t>25040405</t>
  </si>
  <si>
    <t>25040520</t>
  </si>
  <si>
    <t>25040560</t>
  </si>
  <si>
    <t>25040620</t>
  </si>
  <si>
    <t>25040777</t>
  </si>
  <si>
    <t>25040841</t>
  </si>
  <si>
    <t>25060000</t>
  </si>
  <si>
    <t>25060100</t>
  </si>
  <si>
    <t>25061037</t>
  </si>
  <si>
    <t>25061066</t>
  </si>
  <si>
    <t>25061108</t>
  </si>
  <si>
    <t>25080000</t>
  </si>
  <si>
    <t>25080513</t>
  </si>
  <si>
    <t>25080614</t>
  </si>
  <si>
    <t>25080993</t>
  </si>
  <si>
    <t>25081039</t>
  </si>
  <si>
    <t>25081335</t>
  </si>
  <si>
    <t>25100025</t>
  </si>
  <si>
    <t>25100659</t>
  </si>
  <si>
    <t>25120067</t>
  </si>
  <si>
    <t>25120076</t>
  </si>
  <si>
    <t>25120099</t>
  </si>
  <si>
    <t>25120117</t>
  </si>
  <si>
    <t>25120199</t>
  </si>
  <si>
    <t>25120707</t>
  </si>
  <si>
    <t>25120725</t>
  </si>
  <si>
    <t>25120773</t>
  </si>
  <si>
    <t>25121560</t>
  </si>
  <si>
    <t>25140100</t>
  </si>
  <si>
    <t>25140118</t>
  </si>
  <si>
    <t>25200000</t>
  </si>
  <si>
    <t>25200318</t>
  </si>
  <si>
    <t>25200422</t>
  </si>
  <si>
    <t>25200931</t>
  </si>
  <si>
    <t>25201010</t>
  </si>
  <si>
    <t>25201035</t>
  </si>
  <si>
    <t>25201817</t>
  </si>
  <si>
    <t>25202054</t>
  </si>
  <si>
    <t>25202130</t>
  </si>
  <si>
    <t>25202159</t>
  </si>
  <si>
    <t>25260085</t>
  </si>
  <si>
    <t>25270000</t>
  </si>
  <si>
    <t>25270220</t>
  </si>
  <si>
    <t>25270295</t>
  </si>
  <si>
    <t>25280058</t>
  </si>
  <si>
    <t>25280093</t>
  </si>
  <si>
    <t>25280770</t>
  </si>
  <si>
    <t>25300019</t>
  </si>
  <si>
    <t>25300037</t>
  </si>
  <si>
    <t>25320000</t>
  </si>
  <si>
    <t>25360000</t>
  </si>
  <si>
    <t>25360844</t>
  </si>
  <si>
    <t>25440000</t>
  </si>
  <si>
    <t>25450000</t>
  </si>
  <si>
    <t>25470000</t>
  </si>
  <si>
    <t>25480000</t>
  </si>
  <si>
    <t>25530000</t>
  </si>
  <si>
    <t>26021316</t>
  </si>
  <si>
    <t>26040000</t>
  </si>
  <si>
    <t>26040060</t>
  </si>
  <si>
    <t>26040300</t>
  </si>
  <si>
    <t>26120090</t>
  </si>
  <si>
    <t>26120256</t>
  </si>
  <si>
    <t>26120400</t>
  </si>
  <si>
    <t>26121011</t>
  </si>
  <si>
    <t>26121939</t>
  </si>
  <si>
    <t>26140000</t>
  </si>
  <si>
    <t>26140328</t>
  </si>
  <si>
    <t>26140430</t>
  </si>
  <si>
    <t>26160000</t>
  </si>
  <si>
    <t>26160684</t>
  </si>
  <si>
    <t>26160786</t>
  </si>
  <si>
    <t>26180108</t>
  </si>
  <si>
    <t>26180208</t>
  </si>
  <si>
    <t>26180393</t>
  </si>
  <si>
    <t>26180503</t>
  </si>
  <si>
    <t>26180746</t>
  </si>
  <si>
    <t>26181271</t>
  </si>
  <si>
    <t>26181386</t>
  </si>
  <si>
    <t>26181611</t>
  </si>
  <si>
    <t>26240000</t>
  </si>
  <si>
    <t>26240128</t>
  </si>
  <si>
    <t>26240205</t>
  </si>
  <si>
    <t>26280110</t>
  </si>
  <si>
    <t>26280463</t>
  </si>
  <si>
    <t>26300000</t>
  </si>
  <si>
    <t>26300032</t>
  </si>
  <si>
    <t>26300087</t>
  </si>
  <si>
    <t>26300366</t>
  </si>
  <si>
    <t>26300387</t>
  </si>
  <si>
    <t>26360000</t>
  </si>
  <si>
    <t>26360500</t>
  </si>
  <si>
    <t>26360912</t>
  </si>
  <si>
    <t>26361009</t>
  </si>
  <si>
    <t>26460000</t>
  </si>
  <si>
    <t>26460149</t>
  </si>
  <si>
    <t>26500077</t>
  </si>
  <si>
    <t>26500145</t>
  </si>
  <si>
    <t>26500425</t>
  </si>
  <si>
    <t>27020000</t>
  </si>
  <si>
    <t>27020015</t>
  </si>
  <si>
    <t>27020501</t>
  </si>
  <si>
    <t>27020526</t>
  </si>
  <si>
    <t>27020574</t>
  </si>
  <si>
    <t>27020604</t>
  </si>
  <si>
    <t>27020816</t>
  </si>
  <si>
    <t>27040079</t>
  </si>
  <si>
    <t>27040735</t>
  </si>
  <si>
    <t>27041310</t>
  </si>
  <si>
    <t>27041333</t>
  </si>
  <si>
    <t>27041423</t>
  </si>
  <si>
    <t>27041503</t>
  </si>
  <si>
    <t>27060000</t>
  </si>
  <si>
    <t>27060076</t>
  </si>
  <si>
    <t>27060149</t>
  </si>
  <si>
    <t>27060351</t>
  </si>
  <si>
    <t>27060500</t>
  </si>
  <si>
    <t>27100025</t>
  </si>
  <si>
    <t>27100077</t>
  </si>
  <si>
    <t>27100277</t>
  </si>
  <si>
    <t>27100391</t>
  </si>
  <si>
    <t>27100760</t>
  </si>
  <si>
    <t>27101164</t>
  </si>
  <si>
    <t>27101872</t>
  </si>
  <si>
    <t>27102005</t>
  </si>
  <si>
    <t>27120000</t>
  </si>
  <si>
    <t>27120400</t>
  </si>
  <si>
    <t>27120648</t>
  </si>
  <si>
    <t>27120998</t>
  </si>
  <si>
    <t>27121494</t>
  </si>
  <si>
    <t>27140014</t>
  </si>
  <si>
    <t>27140306</t>
  </si>
  <si>
    <t>27140308</t>
  </si>
  <si>
    <t>27140404</t>
  </si>
  <si>
    <t>27140406</t>
  </si>
  <si>
    <t>27140704</t>
  </si>
  <si>
    <t>27141002</t>
  </si>
  <si>
    <t>27141184</t>
  </si>
  <si>
    <t>27160000</t>
  </si>
  <si>
    <t>27160285</t>
  </si>
  <si>
    <t>27170000</t>
  </si>
  <si>
    <t>27180000</t>
  </si>
  <si>
    <t>27180005</t>
  </si>
  <si>
    <t>27180370</t>
  </si>
  <si>
    <t>27190000</t>
  </si>
  <si>
    <t>27190409</t>
  </si>
  <si>
    <t>27190489</t>
  </si>
  <si>
    <t>27190491</t>
  </si>
  <si>
    <t>27200040</t>
  </si>
  <si>
    <t>27200269</t>
  </si>
  <si>
    <t>27200308</t>
  </si>
  <si>
    <t>27200690</t>
  </si>
  <si>
    <t>27200727</t>
  </si>
  <si>
    <t>27200729</t>
  </si>
  <si>
    <t>27201085</t>
  </si>
  <si>
    <t>27201583</t>
  </si>
  <si>
    <t>27201736</t>
  </si>
  <si>
    <t>27202347</t>
  </si>
  <si>
    <t>28020000</t>
  </si>
  <si>
    <t>28020301</t>
  </si>
  <si>
    <t>28020579</t>
  </si>
  <si>
    <t>28020963</t>
  </si>
  <si>
    <t>28021465</t>
  </si>
  <si>
    <t>28021515</t>
  </si>
  <si>
    <t>28021549</t>
  </si>
  <si>
    <t>28021703</t>
  </si>
  <si>
    <t>28021734</t>
  </si>
  <si>
    <t>28040000</t>
  </si>
  <si>
    <t>28040300</t>
  </si>
  <si>
    <t>28040350</t>
  </si>
  <si>
    <t>28040641</t>
  </si>
  <si>
    <t>28040809</t>
  </si>
  <si>
    <t>28060600</t>
  </si>
  <si>
    <t>28070078</t>
  </si>
  <si>
    <t>28080000</t>
  </si>
  <si>
    <t>28081285</t>
  </si>
  <si>
    <t>28120000</t>
  </si>
  <si>
    <t>28120064</t>
  </si>
  <si>
    <t>28120634</t>
  </si>
  <si>
    <t>28120760</t>
  </si>
  <si>
    <t>28120905</t>
  </si>
  <si>
    <t>28140000</t>
  </si>
  <si>
    <t>28140582</t>
  </si>
  <si>
    <t>28141036</t>
  </si>
  <si>
    <t>28180000</t>
  </si>
  <si>
    <t>28200000</t>
  </si>
  <si>
    <t>28200075</t>
  </si>
  <si>
    <t>28220000</t>
  </si>
  <si>
    <t>28220070</t>
  </si>
  <si>
    <t>28260000</t>
  </si>
  <si>
    <t>28300000</t>
  </si>
  <si>
    <t>29020000</t>
  </si>
  <si>
    <t>29040062</t>
  </si>
  <si>
    <t>29040100</t>
  </si>
  <si>
    <t>29040264</t>
  </si>
  <si>
    <t>29040308</t>
  </si>
  <si>
    <t>29040408</t>
  </si>
  <si>
    <t>29040850</t>
  </si>
  <si>
    <t>29040900</t>
  </si>
  <si>
    <t>29040912</t>
  </si>
  <si>
    <t>29060000</t>
  </si>
  <si>
    <t>29060484</t>
  </si>
  <si>
    <t>29061124</t>
  </si>
  <si>
    <t>29080051</t>
  </si>
  <si>
    <t>29080107</t>
  </si>
  <si>
    <t>29100000</t>
  </si>
  <si>
    <t>29100600</t>
  </si>
  <si>
    <t>29100773</t>
  </si>
  <si>
    <t>29120000</t>
  </si>
  <si>
    <t>29120143</t>
  </si>
  <si>
    <t>30020000</t>
  </si>
  <si>
    <t>30020238</t>
  </si>
  <si>
    <t>30020475</t>
  </si>
  <si>
    <t>30020497</t>
  </si>
  <si>
    <t>30020677</t>
  </si>
  <si>
    <t>30020997</t>
  </si>
  <si>
    <t>30021100</t>
  </si>
  <si>
    <t>30021147</t>
  </si>
  <si>
    <t>30021380</t>
  </si>
  <si>
    <t>30021415</t>
  </si>
  <si>
    <t>30021455</t>
  </si>
  <si>
    <t>30021480</t>
  </si>
  <si>
    <t>30021735</t>
  </si>
  <si>
    <t>30021775</t>
  </si>
  <si>
    <t>30021869</t>
  </si>
  <si>
    <t>30021907</t>
  </si>
  <si>
    <t>30022130</t>
  </si>
  <si>
    <t>30040000</t>
  </si>
  <si>
    <t>30040101</t>
  </si>
  <si>
    <t>30040135</t>
  </si>
  <si>
    <t>30040189</t>
  </si>
  <si>
    <t>30040220</t>
  </si>
  <si>
    <t>30041089</t>
  </si>
  <si>
    <t>30041218</t>
  </si>
  <si>
    <t>30041503</t>
  </si>
  <si>
    <t>30041603</t>
  </si>
  <si>
    <t>30041802</t>
  </si>
  <si>
    <t>30060000</t>
  </si>
  <si>
    <t>30060016</t>
  </si>
  <si>
    <t>30060130</t>
  </si>
  <si>
    <t>30060330</t>
  </si>
  <si>
    <t>30060460</t>
  </si>
  <si>
    <t>30060670</t>
  </si>
  <si>
    <t>30060961</t>
  </si>
  <si>
    <t>30061171</t>
  </si>
  <si>
    <t>30061291</t>
  </si>
  <si>
    <t>30061321</t>
  </si>
  <si>
    <t>30100000</t>
  </si>
  <si>
    <t>30100400</t>
  </si>
  <si>
    <t>30100850</t>
  </si>
  <si>
    <t>30100910</t>
  </si>
  <si>
    <t>30120000</t>
  </si>
  <si>
    <t>30120081</t>
  </si>
  <si>
    <t>30120631</t>
  </si>
  <si>
    <t>30120801</t>
  </si>
  <si>
    <t>30120831</t>
  </si>
  <si>
    <t>30120889</t>
  </si>
  <si>
    <t>30121448</t>
  </si>
  <si>
    <t>30121458</t>
  </si>
  <si>
    <t>30140000</t>
  </si>
  <si>
    <t>30160000</t>
  </si>
  <si>
    <t>30160183</t>
  </si>
  <si>
    <t>30160211</t>
  </si>
  <si>
    <t>30160456</t>
  </si>
  <si>
    <t>30160640</t>
  </si>
  <si>
    <t>30200000</t>
  </si>
  <si>
    <t>30200710</t>
  </si>
  <si>
    <t>30200744</t>
  </si>
  <si>
    <t>30200810</t>
  </si>
  <si>
    <t>30200940</t>
  </si>
  <si>
    <t>30201111</t>
  </si>
  <si>
    <t>30220000</t>
  </si>
  <si>
    <t>30260025</t>
  </si>
  <si>
    <t>30260135</t>
  </si>
  <si>
    <t>30260660</t>
  </si>
  <si>
    <t>30260760</t>
  </si>
  <si>
    <t>30280000</t>
  </si>
  <si>
    <t>30280450</t>
  </si>
  <si>
    <t>30280596</t>
  </si>
  <si>
    <t>30280800</t>
  </si>
  <si>
    <t>30281150</t>
  </si>
  <si>
    <t>30290014</t>
  </si>
  <si>
    <t>31020000</t>
  </si>
  <si>
    <t>31020090</t>
  </si>
  <si>
    <t>31020200</t>
  </si>
  <si>
    <t>31020250</t>
  </si>
  <si>
    <t>31040072</t>
  </si>
  <si>
    <t>31060000</t>
  </si>
  <si>
    <t>31060100</t>
  </si>
  <si>
    <t>31060350</t>
  </si>
  <si>
    <t>31060465</t>
  </si>
  <si>
    <t>31060621</t>
  </si>
  <si>
    <t>31061176</t>
  </si>
  <si>
    <t>31080068</t>
  </si>
  <si>
    <t>31080226</t>
  </si>
  <si>
    <t>31080826</t>
  </si>
  <si>
    <t>31081015</t>
  </si>
  <si>
    <t>31081058</t>
  </si>
  <si>
    <t>31081108</t>
  </si>
  <si>
    <t>31081128</t>
  </si>
  <si>
    <t>31081230</t>
  </si>
  <si>
    <t>31081280</t>
  </si>
  <si>
    <t>31081323</t>
  </si>
  <si>
    <t>31081473</t>
  </si>
  <si>
    <t>31081623</t>
  </si>
  <si>
    <t>31081898</t>
  </si>
  <si>
    <t>31100036</t>
  </si>
  <si>
    <t>31100727</t>
  </si>
  <si>
    <t>31120000</t>
  </si>
  <si>
    <t>31160062</t>
  </si>
  <si>
    <t>31160175</t>
  </si>
  <si>
    <t>31160401</t>
  </si>
  <si>
    <t>31160583</t>
  </si>
  <si>
    <t>31160701</t>
  </si>
  <si>
    <t>31160801</t>
  </si>
  <si>
    <t>31160883</t>
  </si>
  <si>
    <t>31161209</t>
  </si>
  <si>
    <t>31161780</t>
  </si>
  <si>
    <t>31180000</t>
  </si>
  <si>
    <t>31180260</t>
  </si>
  <si>
    <t>31190000</t>
  </si>
  <si>
    <t>31190030</t>
  </si>
  <si>
    <t>31190377</t>
  </si>
  <si>
    <t>31190452</t>
  </si>
  <si>
    <t>31190499</t>
  </si>
  <si>
    <t>31190960</t>
  </si>
  <si>
    <t>31200000</t>
  </si>
  <si>
    <t>31210000</t>
  </si>
  <si>
    <t>31210315</t>
  </si>
  <si>
    <t>31420000</t>
  </si>
  <si>
    <t>31420028</t>
  </si>
  <si>
    <t>31420175</t>
  </si>
  <si>
    <t>31420185</t>
  </si>
  <si>
    <t>31420380</t>
  </si>
  <si>
    <t>32020000</t>
  </si>
  <si>
    <t>32020500</t>
  </si>
  <si>
    <t>32021382</t>
  </si>
  <si>
    <t>32040000</t>
  </si>
  <si>
    <t>32040338</t>
  </si>
  <si>
    <t>32040939</t>
  </si>
  <si>
    <t>32041174</t>
  </si>
  <si>
    <t>32041499</t>
  </si>
  <si>
    <t>32041672</t>
  </si>
  <si>
    <t>32041796</t>
  </si>
  <si>
    <t>32042041</t>
  </si>
  <si>
    <t>32042136</t>
  </si>
  <si>
    <t>32042223</t>
  </si>
  <si>
    <t>32060021</t>
  </si>
  <si>
    <t>32060084</t>
  </si>
  <si>
    <t>32100000</t>
  </si>
  <si>
    <t>32100017</t>
  </si>
  <si>
    <t>32100168</t>
  </si>
  <si>
    <t>32100271</t>
  </si>
  <si>
    <t>32100499</t>
  </si>
  <si>
    <t>32100926</t>
  </si>
  <si>
    <t>32100977</t>
  </si>
  <si>
    <t>32120000</t>
  </si>
  <si>
    <t>32120209</t>
  </si>
  <si>
    <t>32120810</t>
  </si>
  <si>
    <t>32120885</t>
  </si>
  <si>
    <t>32120912</t>
  </si>
  <si>
    <t>32140059</t>
  </si>
  <si>
    <t>32141239</t>
  </si>
  <si>
    <t>32141345</t>
  </si>
  <si>
    <t>32160000</t>
  </si>
  <si>
    <t>32160017</t>
  </si>
  <si>
    <t>32160141</t>
  </si>
  <si>
    <t>32160181</t>
  </si>
  <si>
    <t>32160761</t>
  </si>
  <si>
    <t>32160795</t>
  </si>
  <si>
    <t>32160809</t>
  </si>
  <si>
    <t>32160892</t>
  </si>
  <si>
    <t>32160917</t>
  </si>
  <si>
    <t>32161205</t>
  </si>
  <si>
    <t>32180000</t>
  </si>
  <si>
    <t>32180219</t>
  </si>
  <si>
    <t>32190000</t>
  </si>
  <si>
    <t>32200000</t>
  </si>
  <si>
    <t>32200399</t>
  </si>
  <si>
    <t>32260100</t>
  </si>
  <si>
    <t>32260620</t>
  </si>
  <si>
    <t>32260898</t>
  </si>
  <si>
    <t>32260949</t>
  </si>
  <si>
    <t>32261192</t>
  </si>
  <si>
    <t>32300005</t>
  </si>
  <si>
    <t>32300130</t>
  </si>
  <si>
    <t>32300410</t>
  </si>
  <si>
    <t>32300460</t>
  </si>
  <si>
    <t>32300952</t>
  </si>
  <si>
    <t>32360035</t>
  </si>
  <si>
    <t>32370000</t>
  </si>
  <si>
    <t>32370175</t>
  </si>
  <si>
    <t>32370407</t>
  </si>
  <si>
    <t>32480000</t>
  </si>
  <si>
    <t>33020000</t>
  </si>
  <si>
    <t>33020511</t>
  </si>
  <si>
    <t>33020605</t>
  </si>
  <si>
    <t>33060000</t>
  </si>
  <si>
    <t>33060111</t>
  </si>
  <si>
    <t>33060543</t>
  </si>
  <si>
    <t>33061142</t>
  </si>
  <si>
    <t>33061242</t>
  </si>
  <si>
    <t>33061292</t>
  </si>
  <si>
    <t>33100000</t>
  </si>
  <si>
    <t>33120000</t>
  </si>
  <si>
    <t>33120127</t>
  </si>
  <si>
    <t>33120208</t>
  </si>
  <si>
    <t>33120714</t>
  </si>
  <si>
    <t>33140000</t>
  </si>
  <si>
    <t>33180000</t>
  </si>
  <si>
    <t>33180749</t>
  </si>
  <si>
    <t>33180877</t>
  </si>
  <si>
    <t>33200083</t>
  </si>
  <si>
    <t>33220034</t>
  </si>
  <si>
    <t>33220390</t>
  </si>
  <si>
    <t>33240000</t>
  </si>
  <si>
    <t>33240591</t>
  </si>
  <si>
    <t>34020000</t>
  </si>
  <si>
    <t>34020050</t>
  </si>
  <si>
    <t>34020819</t>
  </si>
  <si>
    <t>34020861</t>
  </si>
  <si>
    <t>34040026</t>
  </si>
  <si>
    <t>34040806</t>
  </si>
  <si>
    <t>34041803</t>
  </si>
  <si>
    <t>34041912</t>
  </si>
  <si>
    <t>34042124</t>
  </si>
  <si>
    <t>34042169</t>
  </si>
  <si>
    <t>34042320</t>
  </si>
  <si>
    <t>34042370</t>
  </si>
  <si>
    <t>34060000</t>
  </si>
  <si>
    <t>34060105</t>
  </si>
  <si>
    <t>34060196</t>
  </si>
  <si>
    <t>34060964</t>
  </si>
  <si>
    <t>34061076</t>
  </si>
  <si>
    <t>34061300</t>
  </si>
  <si>
    <t>34080061</t>
  </si>
  <si>
    <t>34080639</t>
  </si>
  <si>
    <t>34080718</t>
  </si>
  <si>
    <t>34080817</t>
  </si>
  <si>
    <t>34080903</t>
  </si>
  <si>
    <t>34100000</t>
  </si>
  <si>
    <t>34100229</t>
  </si>
  <si>
    <t>34100310</t>
  </si>
  <si>
    <t>34100485</t>
  </si>
  <si>
    <t>34140085</t>
  </si>
  <si>
    <t>34141901</t>
  </si>
  <si>
    <t>34142349</t>
  </si>
  <si>
    <t>34160000</t>
  </si>
  <si>
    <t>34160050</t>
  </si>
  <si>
    <t>34160096</t>
  </si>
  <si>
    <t>34180000</t>
  </si>
  <si>
    <t>34180114</t>
  </si>
  <si>
    <t>34180194</t>
  </si>
  <si>
    <t>34180542</t>
  </si>
  <si>
    <t>34190114</t>
  </si>
  <si>
    <t>35020408</t>
  </si>
  <si>
    <t>35020524</t>
  </si>
  <si>
    <t>35040000</t>
  </si>
  <si>
    <t>35040120</t>
  </si>
  <si>
    <t>35040738</t>
  </si>
  <si>
    <t>35040912</t>
  </si>
  <si>
    <t>35060000</t>
  </si>
  <si>
    <t>35060028</t>
  </si>
  <si>
    <t>35060843</t>
  </si>
  <si>
    <t>35061333</t>
  </si>
  <si>
    <t>35080000</t>
  </si>
  <si>
    <t>35080228</t>
  </si>
  <si>
    <t>35100000</t>
  </si>
  <si>
    <t>35100653</t>
  </si>
  <si>
    <t>35100802</t>
  </si>
  <si>
    <t>35101093</t>
  </si>
  <si>
    <t>35101473</t>
  </si>
  <si>
    <t>35101598</t>
  </si>
  <si>
    <t>35160027</t>
  </si>
  <si>
    <t>35160297</t>
  </si>
  <si>
    <t>35160560</t>
  </si>
  <si>
    <t>35160699</t>
  </si>
  <si>
    <t>35160747</t>
  </si>
  <si>
    <t>35161367</t>
  </si>
  <si>
    <t>35170000</t>
  </si>
  <si>
    <t>35180000</t>
  </si>
  <si>
    <t>35180395</t>
  </si>
  <si>
    <t>35180407</t>
  </si>
  <si>
    <t>35180485</t>
  </si>
  <si>
    <t>35180506</t>
  </si>
  <si>
    <t>35180518</t>
  </si>
  <si>
    <t>35180689</t>
  </si>
  <si>
    <t>35180737</t>
  </si>
  <si>
    <t>35200025</t>
  </si>
  <si>
    <t>35200032</t>
  </si>
  <si>
    <t>35220032</t>
  </si>
  <si>
    <t>35220109</t>
  </si>
  <si>
    <t>35220224</t>
  </si>
  <si>
    <t>35240000</t>
  </si>
  <si>
    <t>35280129</t>
  </si>
  <si>
    <t>35280592</t>
  </si>
  <si>
    <t>35280859</t>
  </si>
  <si>
    <t>35320000</t>
  </si>
  <si>
    <t>35320036</t>
  </si>
  <si>
    <t>35320143</t>
  </si>
  <si>
    <t>35320336</t>
  </si>
  <si>
    <t>35320636</t>
  </si>
  <si>
    <t>35320696</t>
  </si>
  <si>
    <t>35320936</t>
  </si>
  <si>
    <t>35340000</t>
  </si>
  <si>
    <t>35340218</t>
  </si>
  <si>
    <t>35340235</t>
  </si>
  <si>
    <t>35340572</t>
  </si>
  <si>
    <t>35340945</t>
  </si>
  <si>
    <t>35341086</t>
  </si>
  <si>
    <t>35341130</t>
  </si>
  <si>
    <t>35341393</t>
  </si>
  <si>
    <t>35341423</t>
  </si>
  <si>
    <t>35341484</t>
  </si>
  <si>
    <t>35360000</t>
  </si>
  <si>
    <t>35360510</t>
  </si>
  <si>
    <t>35360594</t>
  </si>
  <si>
    <t>35360680</t>
  </si>
  <si>
    <t>35370000</t>
  </si>
  <si>
    <t>35380000</t>
  </si>
  <si>
    <t>36020000</t>
  </si>
  <si>
    <t>36020443</t>
  </si>
  <si>
    <t>36020496</t>
  </si>
  <si>
    <t>36060000</t>
  </si>
  <si>
    <t>36060500</t>
  </si>
  <si>
    <t>36060600</t>
  </si>
  <si>
    <t>36101560</t>
  </si>
  <si>
    <t>36101980</t>
  </si>
  <si>
    <t>36102133</t>
  </si>
  <si>
    <t>36102222</t>
  </si>
  <si>
    <t>36120000</t>
  </si>
  <si>
    <t>36120302</t>
  </si>
  <si>
    <t>36120397</t>
  </si>
  <si>
    <t>36120458</t>
  </si>
  <si>
    <t>36120540</t>
  </si>
  <si>
    <t>36120601</t>
  </si>
  <si>
    <t>36120668</t>
  </si>
  <si>
    <t>36120833</t>
  </si>
  <si>
    <t>36160000</t>
  </si>
  <si>
    <t>36160022</t>
  </si>
  <si>
    <t>36160244</t>
  </si>
  <si>
    <t>36160256</t>
  </si>
  <si>
    <t>36160550</t>
  </si>
  <si>
    <t>36160863</t>
  </si>
  <si>
    <t>36160876</t>
  </si>
  <si>
    <t>36160887</t>
  </si>
  <si>
    <t>36160902</t>
  </si>
  <si>
    <t>36160950</t>
  </si>
  <si>
    <t>36161111</t>
  </si>
  <si>
    <t>36161244</t>
  </si>
  <si>
    <t>36161342</t>
  </si>
  <si>
    <t>36161754</t>
  </si>
  <si>
    <t>36161821</t>
  </si>
  <si>
    <t>36161863</t>
  </si>
  <si>
    <t>36161883</t>
  </si>
  <si>
    <t>36180000</t>
  </si>
  <si>
    <t>36180494</t>
  </si>
  <si>
    <t>36220025</t>
  </si>
  <si>
    <t>36220050</t>
  </si>
  <si>
    <t>36220100</t>
  </si>
  <si>
    <t>36220307</t>
  </si>
  <si>
    <t>36220961</t>
  </si>
  <si>
    <t>36280024</t>
  </si>
  <si>
    <t>36280071</t>
  </si>
  <si>
    <t>36280074</t>
  </si>
  <si>
    <t>36280110</t>
  </si>
  <si>
    <t>36280272</t>
  </si>
  <si>
    <t>36281323</t>
  </si>
  <si>
    <t>36290000</t>
  </si>
  <si>
    <t>36300937</t>
  </si>
  <si>
    <t>36300963</t>
  </si>
  <si>
    <t>36320104</t>
  </si>
  <si>
    <t>36320150</t>
  </si>
  <si>
    <t>36320176</t>
  </si>
  <si>
    <t>37060000</t>
  </si>
  <si>
    <t>37060420</t>
  </si>
  <si>
    <t>37060464</t>
  </si>
  <si>
    <t>37060785</t>
  </si>
  <si>
    <t>37060972</t>
  </si>
  <si>
    <t>37061188</t>
  </si>
  <si>
    <t>37061212</t>
  </si>
  <si>
    <t>37061292</t>
  </si>
  <si>
    <t>37061311</t>
  </si>
  <si>
    <t>37061357</t>
  </si>
  <si>
    <t>37100050</t>
  </si>
  <si>
    <t>37100100</t>
  </si>
  <si>
    <t>37100400</t>
  </si>
  <si>
    <t>37100650</t>
  </si>
  <si>
    <t>37100754</t>
  </si>
  <si>
    <t>37100790</t>
  </si>
  <si>
    <t>37100840</t>
  </si>
  <si>
    <t>37120000</t>
  </si>
  <si>
    <t>37120156</t>
  </si>
  <si>
    <t>37120379</t>
  </si>
  <si>
    <t>37120877</t>
  </si>
  <si>
    <t>37121007</t>
  </si>
  <si>
    <t>37121017</t>
  </si>
  <si>
    <t>37121019</t>
  </si>
  <si>
    <t>37121460</t>
  </si>
  <si>
    <t>37160074</t>
  </si>
  <si>
    <t>37160743</t>
  </si>
  <si>
    <t>37161044</t>
  </si>
  <si>
    <t>37161194</t>
  </si>
  <si>
    <t>37190000</t>
  </si>
  <si>
    <t>38020000</t>
  </si>
  <si>
    <t>38020492</t>
  </si>
  <si>
    <t>38040276</t>
  </si>
  <si>
    <t>38060000</t>
  </si>
  <si>
    <t>38060023</t>
  </si>
  <si>
    <t>38060520</t>
  </si>
  <si>
    <t>38060670</t>
  </si>
  <si>
    <t>38060708</t>
  </si>
  <si>
    <t>38060807</t>
  </si>
  <si>
    <t>38060825</t>
  </si>
  <si>
    <t>38061315</t>
  </si>
  <si>
    <t>38061344</t>
  </si>
  <si>
    <t>38061419</t>
  </si>
  <si>
    <t>38061499</t>
  </si>
  <si>
    <t>38061710</t>
  </si>
  <si>
    <t>38061870</t>
  </si>
  <si>
    <t>38061908</t>
  </si>
  <si>
    <t>38062271</t>
  </si>
  <si>
    <t>38062351</t>
  </si>
  <si>
    <t>38080431</t>
  </si>
  <si>
    <t>38100000</t>
  </si>
  <si>
    <t>38100055</t>
  </si>
  <si>
    <t>38100150</t>
  </si>
  <si>
    <t>38100296</t>
  </si>
  <si>
    <t>38100439</t>
  </si>
  <si>
    <t>38100574</t>
  </si>
  <si>
    <t>38100895</t>
  </si>
  <si>
    <t>38101507</t>
  </si>
  <si>
    <t>38140000</t>
  </si>
  <si>
    <t>38140999</t>
  </si>
  <si>
    <t>38160000</t>
  </si>
  <si>
    <t>38160038</t>
  </si>
  <si>
    <t>38160169</t>
  </si>
  <si>
    <t>38160466</t>
  </si>
  <si>
    <t>38160740</t>
  </si>
  <si>
    <t>38160752</t>
  </si>
  <si>
    <t>38160783</t>
  </si>
  <si>
    <t>38160836</t>
  </si>
  <si>
    <t>38161276</t>
  </si>
  <si>
    <t>38161296</t>
  </si>
  <si>
    <t>38180000</t>
  </si>
  <si>
    <t>38180066</t>
  </si>
  <si>
    <t>38180090</t>
  </si>
  <si>
    <t>38220000</t>
  </si>
  <si>
    <t>38220292</t>
  </si>
  <si>
    <t>38220347</t>
  </si>
  <si>
    <t>38240000</t>
  </si>
  <si>
    <t>38260000</t>
  </si>
  <si>
    <t>38260737</t>
  </si>
  <si>
    <t>38261546</t>
  </si>
  <si>
    <t>38261630</t>
  </si>
  <si>
    <t>38261647</t>
  </si>
  <si>
    <t>38261845</t>
  </si>
  <si>
    <t>38261971</t>
  </si>
  <si>
    <t>38262144</t>
  </si>
  <si>
    <t>38262568</t>
  </si>
  <si>
    <t>38263019</t>
  </si>
  <si>
    <t>38280000</t>
  </si>
  <si>
    <t>38320145</t>
  </si>
  <si>
    <t>38340178</t>
  </si>
  <si>
    <t>38360000</t>
  </si>
  <si>
    <t>38380008</t>
  </si>
  <si>
    <t>38420000</t>
  </si>
  <si>
    <t>38420900</t>
  </si>
  <si>
    <t>38421001</t>
  </si>
  <si>
    <t>38430000</t>
  </si>
  <si>
    <t>38440000</t>
  </si>
  <si>
    <t>38441182</t>
  </si>
  <si>
    <t>38450046</t>
  </si>
  <si>
    <t>38450056</t>
  </si>
  <si>
    <t>38450078</t>
  </si>
  <si>
    <t>38490000</t>
  </si>
  <si>
    <t>39020000</t>
  </si>
  <si>
    <t>39020346</t>
  </si>
  <si>
    <t>39020447</t>
  </si>
  <si>
    <t>39020627</t>
  </si>
  <si>
    <t>39040373</t>
  </si>
  <si>
    <t>39040430</t>
  </si>
  <si>
    <t>39040636</t>
  </si>
  <si>
    <t>39040784</t>
  </si>
  <si>
    <t>39041454</t>
  </si>
  <si>
    <t>39041486</t>
  </si>
  <si>
    <t>39041514</t>
  </si>
  <si>
    <t>39041537</t>
  </si>
  <si>
    <t>39041576</t>
  </si>
  <si>
    <t>39041779</t>
  </si>
  <si>
    <t>39041900</t>
  </si>
  <si>
    <t>39041995</t>
  </si>
  <si>
    <t>39042102</t>
  </si>
  <si>
    <t>39042113</t>
  </si>
  <si>
    <t>39042247</t>
  </si>
  <si>
    <t>39060000</t>
  </si>
  <si>
    <t>39060060</t>
  </si>
  <si>
    <t>39060200</t>
  </si>
  <si>
    <t>39060440</t>
  </si>
  <si>
    <t>39060454</t>
  </si>
  <si>
    <t>39060968</t>
  </si>
  <si>
    <t>39061070</t>
  </si>
  <si>
    <t>39061449</t>
  </si>
  <si>
    <t>39061513</t>
  </si>
  <si>
    <t>39061570</t>
  </si>
  <si>
    <t>39061785</t>
  </si>
  <si>
    <t>39062070</t>
  </si>
  <si>
    <t>39100076</t>
  </si>
  <si>
    <t>39100251</t>
  </si>
  <si>
    <t>39100550</t>
  </si>
  <si>
    <t>39100767</t>
  </si>
  <si>
    <t>39120000</t>
  </si>
  <si>
    <t>39120175</t>
  </si>
  <si>
    <t>39120270</t>
  </si>
  <si>
    <t>39120330</t>
  </si>
  <si>
    <t>39120388</t>
  </si>
  <si>
    <t>39120530</t>
  </si>
  <si>
    <t>39120571</t>
  </si>
  <si>
    <t>39120607</t>
  </si>
  <si>
    <t>39121035</t>
  </si>
  <si>
    <t>39121358</t>
  </si>
  <si>
    <t>39160000</t>
  </si>
  <si>
    <t>39160018</t>
  </si>
  <si>
    <t>39160152</t>
  </si>
  <si>
    <t>39160500</t>
  </si>
  <si>
    <t>39160600</t>
  </si>
  <si>
    <t>39161190</t>
  </si>
  <si>
    <t>39170000</t>
  </si>
  <si>
    <t>39180000</t>
  </si>
  <si>
    <t>39180035</t>
  </si>
  <si>
    <t>39180052</t>
  </si>
  <si>
    <t>39180084</t>
  </si>
  <si>
    <t>39200000</t>
  </si>
  <si>
    <t>39200353</t>
  </si>
  <si>
    <t>39200662</t>
  </si>
  <si>
    <t>39200731</t>
  </si>
  <si>
    <t>39260000</t>
  </si>
  <si>
    <t>39280000</t>
  </si>
  <si>
    <t>39280714</t>
  </si>
  <si>
    <t>39280823</t>
  </si>
  <si>
    <t>39280920</t>
  </si>
  <si>
    <t>40020000</t>
  </si>
  <si>
    <t>40020842</t>
  </si>
  <si>
    <t>40021422</t>
  </si>
  <si>
    <t>40021770</t>
  </si>
  <si>
    <t>40021894</t>
  </si>
  <si>
    <t>40021902</t>
  </si>
  <si>
    <t>40022092</t>
  </si>
  <si>
    <t>40040171</t>
  </si>
  <si>
    <t>40040376</t>
  </si>
  <si>
    <t>40040496</t>
  </si>
  <si>
    <t>40040536</t>
  </si>
  <si>
    <t>40040813</t>
  </si>
  <si>
    <t>40040875</t>
  </si>
  <si>
    <t>40040917</t>
  </si>
  <si>
    <t>40040997</t>
  </si>
  <si>
    <t>40080050</t>
  </si>
  <si>
    <t>40080120</t>
  </si>
  <si>
    <t>40080180</t>
  </si>
  <si>
    <t>40080547</t>
  </si>
  <si>
    <t>40100494</t>
  </si>
  <si>
    <t>40100710</t>
  </si>
  <si>
    <t>40101080</t>
  </si>
  <si>
    <t>40101104</t>
  </si>
  <si>
    <t>40110128</t>
  </si>
  <si>
    <t>40110188</t>
  </si>
  <si>
    <t>40110410</t>
  </si>
  <si>
    <t>40140000</t>
  </si>
  <si>
    <t>40140444</t>
  </si>
  <si>
    <t>40140605</t>
  </si>
  <si>
    <t>40140917</t>
  </si>
  <si>
    <t>40141317</t>
  </si>
  <si>
    <t>40141817</t>
  </si>
  <si>
    <t>40142285</t>
  </si>
  <si>
    <t>40142751</t>
  </si>
  <si>
    <t>40240000</t>
  </si>
  <si>
    <t>40320000</t>
  </si>
  <si>
    <t>40320020</t>
  </si>
  <si>
    <t>40320597</t>
  </si>
  <si>
    <t>40320645</t>
  </si>
  <si>
    <t>40340000</t>
  </si>
  <si>
    <t>40340856</t>
  </si>
  <si>
    <t>40360000</t>
  </si>
  <si>
    <t>40360024</t>
  </si>
  <si>
    <t>40400000</t>
  </si>
  <si>
    <t>40400800</t>
  </si>
  <si>
    <t>40401522</t>
  </si>
  <si>
    <t>40401812</t>
  </si>
  <si>
    <t>40402496</t>
  </si>
  <si>
    <t>40403096</t>
  </si>
  <si>
    <t>40420000</t>
  </si>
  <si>
    <t>40420033</t>
  </si>
  <si>
    <t>40420671</t>
  </si>
  <si>
    <t>40430000</t>
  </si>
  <si>
    <t>40430161</t>
  </si>
  <si>
    <t>40430395</t>
  </si>
  <si>
    <t>40430968</t>
  </si>
  <si>
    <t>40431095</t>
  </si>
  <si>
    <t>40431213</t>
  </si>
  <si>
    <t>40431243</t>
  </si>
  <si>
    <t>40431572</t>
  </si>
  <si>
    <t>40432069</t>
  </si>
  <si>
    <t>40460108</t>
  </si>
  <si>
    <t>40460187</t>
  </si>
  <si>
    <t>40460239</t>
  </si>
  <si>
    <t>40460307</t>
  </si>
  <si>
    <t>40460355</t>
  </si>
  <si>
    <t>40460450</t>
  </si>
  <si>
    <t>40460547</t>
  </si>
  <si>
    <t>40520000</t>
  </si>
  <si>
    <t>40520800</t>
  </si>
  <si>
    <t>40521600</t>
  </si>
  <si>
    <t>40540000</t>
  </si>
  <si>
    <t>40540051</t>
  </si>
  <si>
    <t>40540360</t>
  </si>
  <si>
    <t>40580060</t>
  </si>
  <si>
    <t>40580079</t>
  </si>
  <si>
    <t>40580179</t>
  </si>
  <si>
    <t>40580727</t>
  </si>
  <si>
    <t>40700072</t>
  </si>
  <si>
    <t>40700241</t>
  </si>
  <si>
    <t>40720000</t>
  </si>
  <si>
    <t>40740000</t>
  </si>
  <si>
    <t>40760000</t>
  </si>
  <si>
    <t>40760067</t>
  </si>
  <si>
    <t>40760359</t>
  </si>
  <si>
    <t>40760408</t>
  </si>
  <si>
    <t>40760696</t>
  </si>
  <si>
    <t>41020000</t>
  </si>
  <si>
    <t>41020297</t>
  </si>
  <si>
    <t>41020760</t>
  </si>
  <si>
    <t>41020850</t>
  </si>
  <si>
    <t>41020953</t>
  </si>
  <si>
    <t>41040025</t>
  </si>
  <si>
    <t>41040050</t>
  </si>
  <si>
    <t>41040147</t>
  </si>
  <si>
    <t>41040264</t>
  </si>
  <si>
    <t>41040321</t>
  </si>
  <si>
    <t>41040600</t>
  </si>
  <si>
    <t>41040720</t>
  </si>
  <si>
    <t>41040798</t>
  </si>
  <si>
    <t>41041006</t>
  </si>
  <si>
    <t>41041251</t>
  </si>
  <si>
    <t>41060000</t>
  </si>
  <si>
    <t>41060247</t>
  </si>
  <si>
    <t>41060290</t>
  </si>
  <si>
    <t>41060325</t>
  </si>
  <si>
    <t>41060394</t>
  </si>
  <si>
    <t>41060592</t>
  </si>
  <si>
    <t>41060696</t>
  </si>
  <si>
    <t>41060772</t>
  </si>
  <si>
    <t>41060978</t>
  </si>
  <si>
    <t>41061464</t>
  </si>
  <si>
    <t>41080000</t>
  </si>
  <si>
    <t>41080246</t>
  </si>
  <si>
    <t>41080341</t>
  </si>
  <si>
    <t>41080378</t>
  </si>
  <si>
    <t>41080420</t>
  </si>
  <si>
    <t>41080790</t>
  </si>
  <si>
    <t>41080900</t>
  </si>
  <si>
    <t>41080980</t>
  </si>
  <si>
    <t>41081685</t>
  </si>
  <si>
    <t>41120029</t>
  </si>
  <si>
    <t>41120062</t>
  </si>
  <si>
    <t>41120113</t>
  </si>
  <si>
    <t>41120149</t>
  </si>
  <si>
    <t>41120636</t>
  </si>
  <si>
    <t>41120935</t>
  </si>
  <si>
    <t>41121063</t>
  </si>
  <si>
    <t>41121247</t>
  </si>
  <si>
    <t>41121314</t>
  </si>
  <si>
    <t>41160141</t>
  </si>
  <si>
    <t>41160536</t>
  </si>
  <si>
    <t>41160954</t>
  </si>
  <si>
    <t>41161152</t>
  </si>
  <si>
    <t>41161358</t>
  </si>
  <si>
    <t>41180000</t>
  </si>
  <si>
    <t>41180350</t>
  </si>
  <si>
    <t>41200050</t>
  </si>
  <si>
    <t>41200295</t>
  </si>
  <si>
    <t>41200440</t>
  </si>
  <si>
    <t>41200442</t>
  </si>
  <si>
    <t>41200600</t>
  </si>
  <si>
    <t>41200603</t>
  </si>
  <si>
    <t>41200605</t>
  </si>
  <si>
    <t>41200621</t>
  </si>
  <si>
    <t>41200623</t>
  </si>
  <si>
    <t>41200942</t>
  </si>
  <si>
    <t>41201290</t>
  </si>
  <si>
    <t>41240000</t>
  </si>
  <si>
    <t>41260000</t>
  </si>
  <si>
    <t>41260061</t>
  </si>
  <si>
    <t>41280108</t>
  </si>
  <si>
    <t>41300328</t>
  </si>
  <si>
    <t>41301203</t>
  </si>
  <si>
    <t>41301205</t>
  </si>
  <si>
    <t>41310000</t>
  </si>
  <si>
    <t>41310349</t>
  </si>
  <si>
    <t>41310514</t>
  </si>
  <si>
    <t>41310516</t>
  </si>
  <si>
    <t>41310716</t>
  </si>
  <si>
    <t>41310718</t>
  </si>
  <si>
    <t>41330000</t>
  </si>
  <si>
    <t>41330298</t>
  </si>
  <si>
    <t>41330789</t>
  </si>
  <si>
    <t>41360000</t>
  </si>
  <si>
    <t>41370000</t>
  </si>
  <si>
    <t>41380000</t>
  </si>
  <si>
    <t>41380395</t>
  </si>
  <si>
    <t>41380895</t>
  </si>
  <si>
    <t>41381175</t>
  </si>
  <si>
    <t>41381243</t>
  </si>
  <si>
    <t>42040100</t>
  </si>
  <si>
    <t>42040128</t>
  </si>
  <si>
    <t>42040246</t>
  </si>
  <si>
    <t>42040303</t>
  </si>
  <si>
    <t>42040331</t>
  </si>
  <si>
    <t>42040444</t>
  </si>
  <si>
    <t>42040540</t>
  </si>
  <si>
    <t>42040693</t>
  </si>
  <si>
    <t>42040730</t>
  </si>
  <si>
    <t>42040940</t>
  </si>
  <si>
    <t>42041121</t>
  </si>
  <si>
    <t>42041204</t>
  </si>
  <si>
    <t>42041259</t>
  </si>
  <si>
    <t>42041317</t>
  </si>
  <si>
    <t>42041409</t>
  </si>
  <si>
    <t>42041704</t>
  </si>
  <si>
    <t>42041721</t>
  </si>
  <si>
    <t>42041752</t>
  </si>
  <si>
    <t>42042031</t>
  </si>
  <si>
    <t>42060000</t>
  </si>
  <si>
    <t>42060293</t>
  </si>
  <si>
    <t>42060295</t>
  </si>
  <si>
    <t>42060362</t>
  </si>
  <si>
    <t>42060489</t>
  </si>
  <si>
    <t>42060498</t>
  </si>
  <si>
    <t>42060568</t>
  </si>
  <si>
    <t>42060736</t>
  </si>
  <si>
    <t>42060946</t>
  </si>
  <si>
    <t>42061038</t>
  </si>
  <si>
    <t>42061136</t>
  </si>
  <si>
    <t>42061165</t>
  </si>
  <si>
    <t>42100000</t>
  </si>
  <si>
    <t>42100302</t>
  </si>
  <si>
    <t>42100503</t>
  </si>
  <si>
    <t>42100602</t>
  </si>
  <si>
    <t>42100677</t>
  </si>
  <si>
    <t>42101059</t>
  </si>
  <si>
    <t>42140000</t>
  </si>
  <si>
    <t>42160000</t>
  </si>
  <si>
    <t>42160016</t>
  </si>
  <si>
    <t>42160044</t>
  </si>
  <si>
    <t>42160100</t>
  </si>
  <si>
    <t>42160200</t>
  </si>
  <si>
    <t>42160500</t>
  </si>
  <si>
    <t>42160602</t>
  </si>
  <si>
    <t>42200000</t>
  </si>
  <si>
    <t>42200175</t>
  </si>
  <si>
    <t>42200222</t>
  </si>
  <si>
    <t>42200603</t>
  </si>
  <si>
    <t>42200644</t>
  </si>
  <si>
    <t>42201301</t>
  </si>
  <si>
    <t>42201655</t>
  </si>
  <si>
    <t>42201657</t>
  </si>
  <si>
    <t>42201710</t>
  </si>
  <si>
    <t>42201712</t>
  </si>
  <si>
    <t>42220000</t>
  </si>
  <si>
    <t>42220300</t>
  </si>
  <si>
    <t>42240075</t>
  </si>
  <si>
    <t>42240335</t>
  </si>
  <si>
    <t>42240790</t>
  </si>
  <si>
    <t>42260000</t>
  </si>
  <si>
    <t>42280000</t>
  </si>
  <si>
    <t>42280261</t>
  </si>
  <si>
    <t>42310000</t>
  </si>
  <si>
    <t>42310106</t>
  </si>
  <si>
    <t>42310250</t>
  </si>
  <si>
    <t>42310252</t>
  </si>
  <si>
    <t>42310330</t>
  </si>
  <si>
    <t>42310749</t>
  </si>
  <si>
    <t>42310838</t>
  </si>
  <si>
    <t>42310842</t>
  </si>
  <si>
    <t>42310844</t>
  </si>
  <si>
    <t>42320000</t>
  </si>
  <si>
    <t>42320303</t>
  </si>
  <si>
    <t>43020000</t>
  </si>
  <si>
    <t>43020459</t>
  </si>
  <si>
    <t>43020836</t>
  </si>
  <si>
    <t>43040043</t>
  </si>
  <si>
    <t>43040400</t>
  </si>
  <si>
    <t>43040580</t>
  </si>
  <si>
    <t>43040680</t>
  </si>
  <si>
    <t>43040718</t>
  </si>
  <si>
    <t>43060000</t>
  </si>
  <si>
    <t>43060125</t>
  </si>
  <si>
    <t>43060301</t>
  </si>
  <si>
    <t>43060798</t>
  </si>
  <si>
    <t>43061410</t>
  </si>
  <si>
    <t>43061557</t>
  </si>
  <si>
    <t>43061597</t>
  </si>
  <si>
    <t>43061985</t>
  </si>
  <si>
    <t>43062051</t>
  </si>
  <si>
    <t>43100101</t>
  </si>
  <si>
    <t>43100128</t>
  </si>
  <si>
    <t>43100207</t>
  </si>
  <si>
    <t>43120000</t>
  </si>
  <si>
    <t>43120508</t>
  </si>
  <si>
    <t>43120575</t>
  </si>
  <si>
    <t>43140000</t>
  </si>
  <si>
    <t>43140041</t>
  </si>
  <si>
    <t>43140278</t>
  </si>
  <si>
    <t>43140644</t>
  </si>
  <si>
    <t>43150000</t>
  </si>
  <si>
    <t>43150125</t>
  </si>
  <si>
    <t>43150358</t>
  </si>
  <si>
    <t>43160000</t>
  </si>
  <si>
    <t>43180000</t>
  </si>
  <si>
    <t>43220000</t>
  </si>
  <si>
    <t>44040000</t>
  </si>
  <si>
    <t>44040513</t>
  </si>
  <si>
    <t>44040854</t>
  </si>
  <si>
    <t>44080590</t>
  </si>
  <si>
    <t>44100000</t>
  </si>
  <si>
    <t>44100200</t>
  </si>
  <si>
    <t>44100665</t>
  </si>
  <si>
    <t>44120000</t>
  </si>
  <si>
    <t>44120032</t>
  </si>
  <si>
    <t>44120076</t>
  </si>
  <si>
    <t>44120377</t>
  </si>
  <si>
    <t>44120386</t>
  </si>
  <si>
    <t>44160000</t>
  </si>
  <si>
    <t>44160104</t>
  </si>
  <si>
    <t>44160410</t>
  </si>
  <si>
    <t>44160639</t>
  </si>
  <si>
    <t>44180000</t>
  </si>
  <si>
    <t>44180300</t>
  </si>
  <si>
    <t>44180513</t>
  </si>
  <si>
    <t>44200000</t>
  </si>
  <si>
    <t>44200332</t>
  </si>
  <si>
    <t>44200404</t>
  </si>
  <si>
    <t>44200598</t>
  </si>
  <si>
    <t>44200777</t>
  </si>
  <si>
    <t>44200947</t>
  </si>
  <si>
    <t>44201352</t>
  </si>
  <si>
    <t>44201432</t>
  </si>
  <si>
    <t>44201532</t>
  </si>
  <si>
    <t>44240000</t>
  </si>
  <si>
    <t>44240038</t>
  </si>
  <si>
    <t>44240083</t>
  </si>
  <si>
    <t>44240291</t>
  </si>
  <si>
    <t>44240500</t>
  </si>
  <si>
    <t>44280000</t>
  </si>
  <si>
    <t>44280744</t>
  </si>
  <si>
    <t>44280959</t>
  </si>
  <si>
    <t>44281373</t>
  </si>
  <si>
    <t>44281806</t>
  </si>
  <si>
    <t>44300000</t>
  </si>
  <si>
    <t>44320000</t>
  </si>
  <si>
    <t>44340000</t>
  </si>
  <si>
    <t>44340134</t>
  </si>
  <si>
    <t>44340379</t>
  </si>
  <si>
    <t>44380265</t>
  </si>
  <si>
    <t>44380528</t>
  </si>
  <si>
    <t>44380763</t>
  </si>
  <si>
    <t>44380953</t>
  </si>
  <si>
    <t>44381156</t>
  </si>
  <si>
    <t>44400000</t>
  </si>
  <si>
    <t>44400644</t>
  </si>
  <si>
    <t>44400692</t>
  </si>
  <si>
    <t>44400704</t>
  </si>
  <si>
    <t>44400894</t>
  </si>
  <si>
    <t>44400906</t>
  </si>
  <si>
    <t>44420000</t>
  </si>
  <si>
    <t>44420679</t>
  </si>
  <si>
    <t>44440000</t>
  </si>
  <si>
    <t>44440055</t>
  </si>
  <si>
    <t>44440089</t>
  </si>
  <si>
    <t>44440269</t>
  </si>
  <si>
    <t>44440307</t>
  </si>
  <si>
    <t>44440425</t>
  </si>
  <si>
    <t>44470000</t>
  </si>
  <si>
    <t>44530000</t>
  </si>
  <si>
    <t>44550000</t>
  </si>
  <si>
    <t>44550021</t>
  </si>
  <si>
    <t>44550047</t>
  </si>
  <si>
    <t>44550600</t>
  </si>
  <si>
    <t>44560000</t>
  </si>
  <si>
    <t>44560304</t>
  </si>
  <si>
    <t>45020000</t>
  </si>
  <si>
    <t>45020204</t>
  </si>
  <si>
    <t>45020443</t>
  </si>
  <si>
    <t>45041420</t>
  </si>
  <si>
    <t>45041493</t>
  </si>
  <si>
    <t>45041610</t>
  </si>
  <si>
    <t>45060000</t>
  </si>
  <si>
    <t>45060345</t>
  </si>
  <si>
    <t>45060454</t>
  </si>
  <si>
    <t>45060474</t>
  </si>
  <si>
    <t>45060950</t>
  </si>
  <si>
    <t>45061605</t>
  </si>
  <si>
    <t>45061645</t>
  </si>
  <si>
    <t>45061750</t>
  </si>
  <si>
    <t>45062205</t>
  </si>
  <si>
    <t>45120055</t>
  </si>
  <si>
    <t>45120087</t>
  </si>
  <si>
    <t>45120550</t>
  </si>
  <si>
    <t>45120798</t>
  </si>
  <si>
    <t>45121137</t>
  </si>
  <si>
    <t>45121232</t>
  </si>
  <si>
    <t>45121767</t>
  </si>
  <si>
    <t>45122129</t>
  </si>
  <si>
    <t>45122547</t>
  </si>
  <si>
    <t>45160300</t>
  </si>
  <si>
    <t>45160515</t>
  </si>
  <si>
    <t>45160624</t>
  </si>
  <si>
    <t>45160823</t>
  </si>
  <si>
    <t>45160883</t>
  </si>
  <si>
    <t>45161233</t>
  </si>
  <si>
    <t>45161683</t>
  </si>
  <si>
    <t>45162160</t>
  </si>
  <si>
    <t>45162390</t>
  </si>
  <si>
    <t>45180000</t>
  </si>
  <si>
    <t>45180410</t>
  </si>
  <si>
    <t>45181320</t>
  </si>
  <si>
    <t>45181378</t>
  </si>
  <si>
    <t>45200000</t>
  </si>
  <si>
    <t>45200330</t>
  </si>
  <si>
    <t>45200520</t>
  </si>
  <si>
    <t>45200572</t>
  </si>
  <si>
    <t>45200622</t>
  </si>
  <si>
    <t>45220000</t>
  </si>
  <si>
    <t>45220046</t>
  </si>
  <si>
    <t>45220230</t>
  </si>
  <si>
    <t>45220839</t>
  </si>
  <si>
    <t>45240000</t>
  </si>
  <si>
    <t>45240027</t>
  </si>
  <si>
    <t>45240115</t>
  </si>
  <si>
    <t>45240213</t>
  </si>
  <si>
    <t>45240500</t>
  </si>
  <si>
    <t>45240800</t>
  </si>
  <si>
    <t>45241200</t>
  </si>
  <si>
    <t>45241600</t>
  </si>
  <si>
    <t>45241666</t>
  </si>
  <si>
    <t>45241709</t>
  </si>
  <si>
    <t>45250000</t>
  </si>
  <si>
    <t>45280000</t>
  </si>
  <si>
    <t>45320000</t>
  </si>
  <si>
    <t>45320580</t>
  </si>
  <si>
    <t>45320641</t>
  </si>
  <si>
    <t>45320832</t>
  </si>
  <si>
    <t>45480100</t>
  </si>
  <si>
    <t>45480167</t>
  </si>
  <si>
    <t>45480275</t>
  </si>
  <si>
    <t>45480432</t>
  </si>
  <si>
    <t>45850000</t>
  </si>
  <si>
    <t>45850542</t>
  </si>
  <si>
    <t>45850628</t>
  </si>
  <si>
    <t>46020000</t>
  </si>
  <si>
    <t>46020010</t>
  </si>
  <si>
    <t>46020323</t>
  </si>
  <si>
    <t>46060000</t>
  </si>
  <si>
    <t>46060186</t>
  </si>
  <si>
    <t>46060300</t>
  </si>
  <si>
    <t>46060760</t>
  </si>
  <si>
    <t>46061044</t>
  </si>
  <si>
    <t>46061055</t>
  </si>
  <si>
    <t>46061075</t>
  </si>
  <si>
    <t>46061255</t>
  </si>
  <si>
    <t>46080112</t>
  </si>
  <si>
    <t>46080180</t>
  </si>
  <si>
    <t>46080830</t>
  </si>
  <si>
    <t>46100000</t>
  </si>
  <si>
    <t>46100250</t>
  </si>
  <si>
    <t>46100299</t>
  </si>
  <si>
    <t>46100304</t>
  </si>
  <si>
    <t>46100570</t>
  </si>
  <si>
    <t>46100722</t>
  </si>
  <si>
    <t>46100800</t>
  </si>
  <si>
    <t>46101086</t>
  </si>
  <si>
    <t>46101146</t>
  </si>
  <si>
    <t>46101513</t>
  </si>
  <si>
    <t>46101590</t>
  </si>
  <si>
    <t>46101794</t>
  </si>
  <si>
    <t>46102090</t>
  </si>
  <si>
    <t>46140100</t>
  </si>
  <si>
    <t>46160025</t>
  </si>
  <si>
    <t>46180000</t>
  </si>
  <si>
    <t>46180054</t>
  </si>
  <si>
    <t>46180320</t>
  </si>
  <si>
    <t>46190000</t>
  </si>
  <si>
    <t>46210000</t>
  </si>
  <si>
    <t>46210206</t>
  </si>
  <si>
    <t>46210300</t>
  </si>
  <si>
    <t>46210417</t>
  </si>
  <si>
    <t>46210716</t>
  </si>
  <si>
    <t>47020000</t>
  </si>
  <si>
    <t>47020125</t>
  </si>
  <si>
    <t>47020182</t>
  </si>
  <si>
    <t>47020360</t>
  </si>
  <si>
    <t>47020383</t>
  </si>
  <si>
    <t>47020394</t>
  </si>
  <si>
    <t>47020982</t>
  </si>
  <si>
    <t>47021673</t>
  </si>
  <si>
    <t>47022090</t>
  </si>
  <si>
    <t>47022182</t>
  </si>
  <si>
    <t>47022268</t>
  </si>
  <si>
    <t>47022409</t>
  </si>
  <si>
    <t>47022609</t>
  </si>
  <si>
    <t>47040251</t>
  </si>
  <si>
    <t>47040704</t>
  </si>
  <si>
    <t>47040726</t>
  </si>
  <si>
    <t>47040767</t>
  </si>
  <si>
    <t>47040882</t>
  </si>
  <si>
    <t>47060000</t>
  </si>
  <si>
    <t>47061020</t>
  </si>
  <si>
    <t>47061039</t>
  </si>
  <si>
    <t>47080000</t>
  </si>
  <si>
    <t>47120000</t>
  </si>
  <si>
    <t>47160000</t>
  </si>
  <si>
    <t>47160150</t>
  </si>
  <si>
    <t>47160550</t>
  </si>
  <si>
    <t>47160634</t>
  </si>
  <si>
    <t>47160681</t>
  </si>
  <si>
    <t>47161196</t>
  </si>
  <si>
    <t>47161484</t>
  </si>
  <si>
    <t>47161494</t>
  </si>
  <si>
    <t>47161505</t>
  </si>
  <si>
    <t>47161795</t>
  </si>
  <si>
    <t>47180000</t>
  </si>
  <si>
    <t>47180062</t>
  </si>
  <si>
    <t>47180250</t>
  </si>
  <si>
    <t>47180550</t>
  </si>
  <si>
    <t>47180712</t>
  </si>
  <si>
    <t>47180762</t>
  </si>
  <si>
    <t>47180812</t>
  </si>
  <si>
    <t>47220000</t>
  </si>
  <si>
    <t>47220153</t>
  </si>
  <si>
    <t>47240000</t>
  </si>
  <si>
    <t>47240150</t>
  </si>
  <si>
    <t>47260053</t>
  </si>
  <si>
    <t>47260313</t>
  </si>
  <si>
    <t>47260413</t>
  </si>
  <si>
    <t>47260515</t>
  </si>
  <si>
    <t>47260632</t>
  </si>
  <si>
    <t>47260694</t>
  </si>
  <si>
    <t>47260753</t>
  </si>
  <si>
    <t>47260840</t>
  </si>
  <si>
    <t>47261043</t>
  </si>
  <si>
    <t>47261117</t>
  </si>
  <si>
    <t>47261226</t>
  </si>
  <si>
    <t>47261508</t>
  </si>
  <si>
    <t>47261586</t>
  </si>
  <si>
    <t>47261671</t>
  </si>
  <si>
    <t>47261800</t>
  </si>
  <si>
    <t>47261970</t>
  </si>
  <si>
    <t>47262192</t>
  </si>
  <si>
    <t>47262242</t>
  </si>
  <si>
    <t>47280000</t>
  </si>
  <si>
    <t>47280194</t>
  </si>
  <si>
    <t>47320000</t>
  </si>
  <si>
    <t>47320930</t>
  </si>
  <si>
    <t>47360000</t>
  </si>
  <si>
    <t>47370000</t>
  </si>
  <si>
    <t>48020000</t>
  </si>
  <si>
    <t>48020022</t>
  </si>
  <si>
    <t>48040495</t>
  </si>
  <si>
    <t>48040581</t>
  </si>
  <si>
    <t>48040681</t>
  </si>
  <si>
    <t>48040906</t>
  </si>
  <si>
    <t>48041111</t>
  </si>
  <si>
    <t>48041219</t>
  </si>
  <si>
    <t>48060000</t>
  </si>
  <si>
    <t>48060379</t>
  </si>
  <si>
    <t>48060857</t>
  </si>
  <si>
    <t>48060867</t>
  </si>
  <si>
    <t>48060877</t>
  </si>
  <si>
    <t>48061058</t>
  </si>
  <si>
    <t>48061068</t>
  </si>
  <si>
    <t>48061078</t>
  </si>
  <si>
    <t>48100149</t>
  </si>
  <si>
    <t>48100214</t>
  </si>
  <si>
    <t>48100286</t>
  </si>
  <si>
    <t>48100666</t>
  </si>
  <si>
    <t>48120032</t>
  </si>
  <si>
    <t>48160104</t>
  </si>
  <si>
    <t>48160192</t>
  </si>
  <si>
    <t>48200000</t>
  </si>
  <si>
    <t>48200338</t>
  </si>
  <si>
    <t>48240038</t>
  </si>
  <si>
    <t>48240504</t>
  </si>
  <si>
    <t>48240564</t>
  </si>
  <si>
    <t>48240924</t>
  </si>
  <si>
    <t>48260000</t>
  </si>
  <si>
    <t>48260942</t>
  </si>
  <si>
    <t>48260972</t>
  </si>
  <si>
    <t>48260992</t>
  </si>
  <si>
    <t>48261012</t>
  </si>
  <si>
    <t>48261092</t>
  </si>
  <si>
    <t>48270000</t>
  </si>
  <si>
    <t>48270017</t>
  </si>
  <si>
    <t>48270456</t>
  </si>
  <si>
    <t>48270551</t>
  </si>
  <si>
    <t>48270700</t>
  </si>
  <si>
    <t>48290000</t>
  </si>
  <si>
    <t>48300000</t>
  </si>
  <si>
    <t>49100062</t>
  </si>
  <si>
    <t>49100382</t>
  </si>
  <si>
    <t>49100460</t>
  </si>
  <si>
    <t>49101462</t>
  </si>
  <si>
    <t>49140000</t>
  </si>
  <si>
    <t>49140298</t>
  </si>
  <si>
    <t>49160344</t>
  </si>
  <si>
    <t>49160498</t>
  </si>
  <si>
    <t>49160715</t>
  </si>
  <si>
    <t>49160783</t>
  </si>
  <si>
    <t>49160851</t>
  </si>
  <si>
    <t>49161328</t>
  </si>
  <si>
    <t>49161433</t>
  </si>
  <si>
    <t>49240312</t>
  </si>
  <si>
    <t>49240324</t>
  </si>
  <si>
    <t>49240360</t>
  </si>
  <si>
    <t>49260000</t>
  </si>
  <si>
    <t>49260363</t>
  </si>
  <si>
    <t>49260433</t>
  </si>
  <si>
    <t>49260496</t>
  </si>
  <si>
    <t>49260540</t>
  </si>
  <si>
    <t>49280000</t>
  </si>
  <si>
    <t>49280036</t>
  </si>
  <si>
    <t>49280216</t>
  </si>
  <si>
    <t>49320000</t>
  </si>
  <si>
    <t>49360012</t>
  </si>
  <si>
    <t>49460050</t>
  </si>
  <si>
    <t>49460086</t>
  </si>
  <si>
    <t>49460244</t>
  </si>
  <si>
    <t>49460550</t>
  </si>
  <si>
    <t>49460672</t>
  </si>
  <si>
    <t>49460680</t>
  </si>
  <si>
    <t>49461012</t>
  </si>
  <si>
    <t>49461440</t>
  </si>
  <si>
    <t>49480000</t>
  </si>
  <si>
    <t>49480332</t>
  </si>
  <si>
    <t>49480433</t>
  </si>
  <si>
    <t>50020000</t>
  </si>
  <si>
    <t>50020150</t>
  </si>
  <si>
    <t>50020164</t>
  </si>
  <si>
    <t>50020220</t>
  </si>
  <si>
    <t>50040042</t>
  </si>
  <si>
    <t>50060000</t>
  </si>
  <si>
    <t>50121003</t>
  </si>
  <si>
    <t>50121340</t>
  </si>
  <si>
    <t>50180000</t>
  </si>
  <si>
    <t>50180100</t>
  </si>
  <si>
    <t>50180367</t>
  </si>
  <si>
    <t>50200000</t>
  </si>
  <si>
    <t>50200042</t>
  </si>
  <si>
    <t>50200095</t>
  </si>
  <si>
    <t>50200486</t>
  </si>
  <si>
    <t>50200535</t>
  </si>
  <si>
    <t>50200721</t>
  </si>
  <si>
    <t>50200898</t>
  </si>
  <si>
    <t>50201121</t>
  </si>
  <si>
    <t>50201220</t>
  </si>
  <si>
    <t>50240061</t>
  </si>
  <si>
    <t>50240089</t>
  </si>
  <si>
    <t>50240123</t>
  </si>
  <si>
    <t>50240222</t>
  </si>
  <si>
    <t>50240234</t>
  </si>
  <si>
    <t>50240247</t>
  </si>
  <si>
    <t>50240479</t>
  </si>
  <si>
    <t>50260000</t>
  </si>
  <si>
    <t>50300000</t>
  </si>
  <si>
    <t>50300011</t>
  </si>
  <si>
    <t>50300048</t>
  </si>
  <si>
    <t>50300062</t>
  </si>
  <si>
    <t>50310065</t>
  </si>
  <si>
    <t>50310304</t>
  </si>
  <si>
    <t>50310603</t>
  </si>
  <si>
    <t>50340000</t>
  </si>
  <si>
    <t>50360000</t>
  </si>
  <si>
    <t>51020000</t>
  </si>
  <si>
    <t>51020235</t>
  </si>
  <si>
    <t>51020282</t>
  </si>
  <si>
    <t>51020300</t>
  </si>
  <si>
    <t>51020330</t>
  </si>
  <si>
    <t>51020380</t>
  </si>
  <si>
    <t>51020428</t>
  </si>
  <si>
    <t>51020452</t>
  </si>
  <si>
    <t>51020533</t>
  </si>
  <si>
    <t>51020606</t>
  </si>
  <si>
    <t>51020622</t>
  </si>
  <si>
    <t>51020998</t>
  </si>
  <si>
    <t>51070000</t>
  </si>
  <si>
    <t>51070497</t>
  </si>
  <si>
    <t>51080000</t>
  </si>
  <si>
    <t>51080481</t>
  </si>
  <si>
    <t>51080634</t>
  </si>
  <si>
    <t>51080703</t>
  </si>
  <si>
    <t>51140082</t>
  </si>
  <si>
    <t>51140624</t>
  </si>
  <si>
    <t>51140702</t>
  </si>
  <si>
    <t>51140805</t>
  </si>
  <si>
    <t>51140895</t>
  </si>
  <si>
    <t>51200000</t>
  </si>
  <si>
    <t>51260000</t>
  </si>
  <si>
    <t>51260067</t>
  </si>
  <si>
    <t>51260140</t>
  </si>
  <si>
    <t>51260283</t>
  </si>
  <si>
    <t>51260523</t>
  </si>
  <si>
    <t>51260630</t>
  </si>
  <si>
    <t>51260730</t>
  </si>
  <si>
    <t>51261428</t>
  </si>
  <si>
    <t>51261478</t>
  </si>
  <si>
    <t>51280000</t>
  </si>
  <si>
    <t>51280369</t>
  </si>
  <si>
    <t>51280506</t>
  </si>
  <si>
    <t>51280751</t>
  </si>
  <si>
    <t>51281034</t>
  </si>
  <si>
    <t>51281450</t>
  </si>
  <si>
    <t>51281627</t>
  </si>
  <si>
    <t>51281806</t>
  </si>
  <si>
    <t>51281996</t>
  </si>
  <si>
    <t>51320053</t>
  </si>
  <si>
    <t>51320066</t>
  </si>
  <si>
    <t>51400114</t>
  </si>
  <si>
    <t>51450000</t>
  </si>
  <si>
    <t>51490259</t>
  </si>
  <si>
    <t>51500036</t>
  </si>
  <si>
    <t>51500108</t>
  </si>
  <si>
    <t>51500167</t>
  </si>
  <si>
    <t>51520000</t>
  </si>
  <si>
    <t>51550000</t>
  </si>
  <si>
    <t>51590000</t>
  </si>
  <si>
    <t>51590019</t>
  </si>
  <si>
    <t>51590293</t>
  </si>
  <si>
    <t>51610000</t>
  </si>
  <si>
    <t>51610131</t>
  </si>
  <si>
    <t>52020000</t>
  </si>
  <si>
    <t>52020030</t>
  </si>
  <si>
    <t>52040066</t>
  </si>
  <si>
    <t>52040117</t>
  </si>
  <si>
    <t>52040742</t>
  </si>
  <si>
    <t>52041215</t>
  </si>
  <si>
    <t>52041568</t>
  </si>
  <si>
    <t>52041696</t>
  </si>
  <si>
    <t>52042022</t>
  </si>
  <si>
    <t>52060000</t>
  </si>
  <si>
    <t>52060154</t>
  </si>
  <si>
    <t>52060765</t>
  </si>
  <si>
    <t>52060898</t>
  </si>
  <si>
    <t>52060947</t>
  </si>
  <si>
    <t>52061097</t>
  </si>
  <si>
    <t>52061122</t>
  </si>
  <si>
    <t>52100137</t>
  </si>
  <si>
    <t>52100213</t>
  </si>
  <si>
    <t>52100765</t>
  </si>
  <si>
    <t>52101092</t>
  </si>
  <si>
    <t>52101210</t>
  </si>
  <si>
    <t>52101321</t>
  </si>
  <si>
    <t>52101384</t>
  </si>
  <si>
    <t>52101621</t>
  </si>
  <si>
    <t>52101710</t>
  </si>
  <si>
    <t>52120000</t>
  </si>
  <si>
    <t>52120602</t>
  </si>
  <si>
    <t>52120820</t>
  </si>
  <si>
    <t>52140000</t>
  </si>
  <si>
    <t>52140110</t>
  </si>
  <si>
    <t>52160000</t>
  </si>
  <si>
    <t>52160680</t>
  </si>
  <si>
    <t>52200000</t>
  </si>
  <si>
    <t>52200056</t>
  </si>
  <si>
    <t>52200097</t>
  </si>
  <si>
    <t>52200611</t>
  </si>
  <si>
    <t>52200616</t>
  </si>
  <si>
    <t>52200622</t>
  </si>
  <si>
    <t>52200668</t>
  </si>
  <si>
    <t>52201041</t>
  </si>
  <si>
    <t>52201092</t>
  </si>
  <si>
    <t>52210000</t>
  </si>
  <si>
    <t>52220000</t>
  </si>
  <si>
    <t>52240000</t>
  </si>
  <si>
    <t>52240170</t>
  </si>
  <si>
    <t>52240278</t>
  </si>
  <si>
    <t>52240616</t>
  </si>
  <si>
    <t>52240645</t>
  </si>
  <si>
    <t>52240675</t>
  </si>
  <si>
    <t>52240750</t>
  </si>
  <si>
    <t>52240779</t>
  </si>
  <si>
    <t>52240906</t>
  </si>
  <si>
    <t>52240952</t>
  </si>
  <si>
    <t>52240964</t>
  </si>
  <si>
    <t>52241122</t>
  </si>
  <si>
    <t>52241167</t>
  </si>
  <si>
    <t>52280000</t>
  </si>
  <si>
    <t>52280100</t>
  </si>
  <si>
    <t>52280122</t>
  </si>
  <si>
    <t>52280184</t>
  </si>
  <si>
    <t>52280268</t>
  </si>
  <si>
    <t>52280656</t>
  </si>
  <si>
    <t>52280716</t>
  </si>
  <si>
    <t>52280757</t>
  </si>
  <si>
    <t>52300000</t>
  </si>
  <si>
    <t>52300300</t>
  </si>
  <si>
    <t>52300536</t>
  </si>
  <si>
    <t>52300594</t>
  </si>
  <si>
    <t>52300695</t>
  </si>
  <si>
    <t>52300839</t>
  </si>
  <si>
    <t>52370000</t>
  </si>
  <si>
    <t>53020000</t>
  </si>
  <si>
    <t>53020150</t>
  </si>
  <si>
    <t>53020515</t>
  </si>
  <si>
    <t>53020640</t>
  </si>
  <si>
    <t>53020799</t>
  </si>
  <si>
    <t>53040048</t>
  </si>
  <si>
    <t>53040290</t>
  </si>
  <si>
    <t>53040398</t>
  </si>
  <si>
    <t>53040542</t>
  </si>
  <si>
    <t>53040804</t>
  </si>
  <si>
    <t>53040849</t>
  </si>
  <si>
    <t>53040892</t>
  </si>
  <si>
    <t>53060000</t>
  </si>
  <si>
    <t>53060016</t>
  </si>
  <si>
    <t>53060365</t>
  </si>
  <si>
    <t>53060500</t>
  </si>
  <si>
    <t>53060522</t>
  </si>
  <si>
    <t>53060540</t>
  </si>
  <si>
    <t>53060562</t>
  </si>
  <si>
    <t>53060604</t>
  </si>
  <si>
    <t>53060644</t>
  </si>
  <si>
    <t>53080055</t>
  </si>
  <si>
    <t>53080100</t>
  </si>
  <si>
    <t>53080460</t>
  </si>
  <si>
    <t>53080873</t>
  </si>
  <si>
    <t>53081045</t>
  </si>
  <si>
    <t>53081474</t>
  </si>
  <si>
    <t>53081496</t>
  </si>
  <si>
    <t>53081567</t>
  </si>
  <si>
    <t>53081949</t>
  </si>
  <si>
    <t>53100000</t>
  </si>
  <si>
    <t>53100100</t>
  </si>
  <si>
    <t>53100200</t>
  </si>
  <si>
    <t>53100775</t>
  </si>
  <si>
    <t>53101069</t>
  </si>
  <si>
    <t>53120000</t>
  </si>
  <si>
    <t>53120215</t>
  </si>
  <si>
    <t>53120603</t>
  </si>
  <si>
    <t>53120745</t>
  </si>
  <si>
    <t>53120832</t>
  </si>
  <si>
    <t>53160000</t>
  </si>
  <si>
    <t>53170000</t>
  </si>
  <si>
    <t>53170627</t>
  </si>
  <si>
    <t>53180000</t>
  </si>
  <si>
    <t>53180029</t>
  </si>
  <si>
    <t>54020000</t>
  </si>
  <si>
    <t>54020389</t>
  </si>
  <si>
    <t>54020985</t>
  </si>
  <si>
    <t>54040000</t>
  </si>
  <si>
    <t>54040030</t>
  </si>
  <si>
    <t>54040206</t>
  </si>
  <si>
    <t>54040313</t>
  </si>
  <si>
    <t>54040558</t>
  </si>
  <si>
    <t>54060000</t>
  </si>
  <si>
    <t>54060365</t>
  </si>
  <si>
    <t>54060450</t>
  </si>
  <si>
    <t>54060457</t>
  </si>
  <si>
    <t>54060500</t>
  </si>
  <si>
    <t>54061072</t>
  </si>
  <si>
    <t>54080000</t>
  </si>
  <si>
    <t>54080146</t>
  </si>
  <si>
    <t>54080296</t>
  </si>
  <si>
    <t>54080353</t>
  </si>
  <si>
    <t>54080404</t>
  </si>
  <si>
    <t>54080868</t>
  </si>
  <si>
    <t>54080918</t>
  </si>
  <si>
    <t>54120000</t>
  </si>
  <si>
    <t>54121075</t>
  </si>
  <si>
    <t>54140000</t>
  </si>
  <si>
    <t>54140162</t>
  </si>
  <si>
    <t>54140348</t>
  </si>
  <si>
    <t>54140388</t>
  </si>
  <si>
    <t>54180000</t>
  </si>
  <si>
    <t>54180192</t>
  </si>
  <si>
    <t>54180445</t>
  </si>
  <si>
    <t>54180519</t>
  </si>
  <si>
    <t>54180810</t>
  </si>
  <si>
    <t>54180835</t>
  </si>
  <si>
    <t>54181570</t>
  </si>
  <si>
    <t>54181598</t>
  </si>
  <si>
    <t>54181617</t>
  </si>
  <si>
    <t>54200000</t>
  </si>
  <si>
    <t>54200366</t>
  </si>
  <si>
    <t>54210000</t>
  </si>
  <si>
    <t>54210795</t>
  </si>
  <si>
    <t>54210872</t>
  </si>
  <si>
    <t>54210973</t>
  </si>
  <si>
    <t>54211151</t>
  </si>
  <si>
    <t>54230000</t>
  </si>
  <si>
    <t>55041727</t>
  </si>
  <si>
    <t>55041800</t>
  </si>
  <si>
    <t>55100718</t>
  </si>
  <si>
    <t>55631134</t>
  </si>
  <si>
    <t>56060042</t>
  </si>
  <si>
    <t>56060190</t>
  </si>
  <si>
    <t>56060457</t>
  </si>
  <si>
    <t>56100012</t>
  </si>
  <si>
    <t>56100249</t>
  </si>
  <si>
    <t>56100280</t>
  </si>
  <si>
    <t>56100312</t>
  </si>
  <si>
    <t>56100467</t>
  </si>
  <si>
    <t>56120143</t>
  </si>
  <si>
    <t>56120196</t>
  </si>
  <si>
    <t>56120220</t>
  </si>
  <si>
    <t>56120445</t>
  </si>
  <si>
    <t>56120547</t>
  </si>
  <si>
    <t>56120636</t>
  </si>
  <si>
    <t>56120734</t>
  </si>
  <si>
    <t>56120795</t>
  </si>
  <si>
    <t>56140000</t>
  </si>
  <si>
    <t>56140389</t>
  </si>
  <si>
    <t>56140435</t>
  </si>
  <si>
    <t>56180000</t>
  </si>
  <si>
    <t>56190141</t>
  </si>
  <si>
    <t>56200000</t>
  </si>
  <si>
    <t>56200400</t>
  </si>
  <si>
    <t>56200640</t>
  </si>
  <si>
    <t>56201000</t>
  </si>
  <si>
    <t>56201121</t>
  </si>
  <si>
    <t>56201325</t>
  </si>
  <si>
    <t>56201357</t>
  </si>
  <si>
    <t>56201520</t>
  </si>
  <si>
    <t>56201539</t>
  </si>
  <si>
    <t>56230012</t>
  </si>
  <si>
    <t>56230700</t>
  </si>
  <si>
    <t>56230842</t>
  </si>
  <si>
    <t>56270200</t>
  </si>
  <si>
    <t>56270300</t>
  </si>
  <si>
    <t>56290000</t>
  </si>
  <si>
    <t>57020075</t>
  </si>
  <si>
    <t>57020300</t>
  </si>
  <si>
    <t>57020325</t>
  </si>
  <si>
    <t>57020519</t>
  </si>
  <si>
    <t>57020758</t>
  </si>
  <si>
    <t>57021015</t>
  </si>
  <si>
    <t>57021264</t>
  </si>
  <si>
    <t>57021914</t>
  </si>
  <si>
    <t>57040000</t>
  </si>
  <si>
    <t>57040400</t>
  </si>
  <si>
    <t>57040663</t>
  </si>
  <si>
    <t>57060025</t>
  </si>
  <si>
    <t>57060175</t>
  </si>
  <si>
    <t>57060325</t>
  </si>
  <si>
    <t>57060548</t>
  </si>
  <si>
    <t>57060600</t>
  </si>
  <si>
    <t>57060720</t>
  </si>
  <si>
    <t>57061043</t>
  </si>
  <si>
    <t>57061273</t>
  </si>
  <si>
    <t>57061681</t>
  </si>
  <si>
    <t>57061750</t>
  </si>
  <si>
    <t>57061794</t>
  </si>
  <si>
    <t>57061817</t>
  </si>
  <si>
    <t>57061895</t>
  </si>
  <si>
    <t>57061939</t>
  </si>
  <si>
    <t>57061962</t>
  </si>
  <si>
    <t>57062237</t>
  </si>
  <si>
    <t>57100126</t>
  </si>
  <si>
    <t>57100532</t>
  </si>
  <si>
    <t>57100591</t>
  </si>
  <si>
    <t>57101003</t>
  </si>
  <si>
    <t>57101238</t>
  </si>
  <si>
    <t>57101605</t>
  </si>
  <si>
    <t>57101619</t>
  </si>
  <si>
    <t>57102049</t>
  </si>
  <si>
    <t>57102175</t>
  </si>
  <si>
    <t>57102488</t>
  </si>
  <si>
    <t>57120000</t>
  </si>
  <si>
    <t>57120026</t>
  </si>
  <si>
    <t>57120543</t>
  </si>
  <si>
    <t>57120568</t>
  </si>
  <si>
    <t>57120884</t>
  </si>
  <si>
    <t>57120984</t>
  </si>
  <si>
    <t>57121300</t>
  </si>
  <si>
    <t>57160000</t>
  </si>
  <si>
    <t>57160045</t>
  </si>
  <si>
    <t>57160593</t>
  </si>
  <si>
    <t>57160712</t>
  </si>
  <si>
    <t>57160924</t>
  </si>
  <si>
    <t>57162070</t>
  </si>
  <si>
    <t>57180000</t>
  </si>
  <si>
    <t>57200030</t>
  </si>
  <si>
    <t>57200500</t>
  </si>
  <si>
    <t>57201321</t>
  </si>
  <si>
    <t>57201445</t>
  </si>
  <si>
    <t>57201670</t>
  </si>
  <si>
    <t>57201754</t>
  </si>
  <si>
    <t>57220000</t>
  </si>
  <si>
    <t>57220450</t>
  </si>
  <si>
    <t>57221000</t>
  </si>
  <si>
    <t>57221613</t>
  </si>
  <si>
    <t>57221655</t>
  </si>
  <si>
    <t>57221679</t>
  </si>
  <si>
    <t>57260000</t>
  </si>
  <si>
    <t>57280000</t>
  </si>
  <si>
    <t>57280198</t>
  </si>
  <si>
    <t>57280236</t>
  </si>
  <si>
    <t>57280516</t>
  </si>
  <si>
    <t>57280547</t>
  </si>
  <si>
    <t>57280708</t>
  </si>
  <si>
    <t>57300274</t>
  </si>
  <si>
    <t>57300383</t>
  </si>
  <si>
    <t>57300451</t>
  </si>
  <si>
    <t>57300504</t>
  </si>
  <si>
    <t>57300860</t>
  </si>
  <si>
    <t>57301045</t>
  </si>
  <si>
    <t>57340000</t>
  </si>
  <si>
    <t>57340045</t>
  </si>
  <si>
    <t>57340972</t>
  </si>
  <si>
    <t>57341772</t>
  </si>
  <si>
    <t>57360000</t>
  </si>
  <si>
    <t>57360322</t>
  </si>
  <si>
    <t>57360466</t>
  </si>
  <si>
    <t>57360546</t>
  </si>
  <si>
    <t>57360618</t>
  </si>
  <si>
    <t>57361330</t>
  </si>
  <si>
    <t>57361375</t>
  </si>
  <si>
    <t>57370000</t>
  </si>
  <si>
    <t>57370080</t>
  </si>
  <si>
    <t>57370092</t>
  </si>
  <si>
    <t>57370148</t>
  </si>
  <si>
    <t>57370350</t>
  </si>
  <si>
    <t>57370460</t>
  </si>
  <si>
    <t>57370717</t>
  </si>
  <si>
    <t>57370763</t>
  </si>
  <si>
    <t>57440000</t>
  </si>
  <si>
    <t>57440206</t>
  </si>
  <si>
    <t>57440365</t>
  </si>
  <si>
    <t>57440421</t>
  </si>
  <si>
    <t>57450000</t>
  </si>
  <si>
    <t>58020000</t>
  </si>
  <si>
    <t>58020102</t>
  </si>
  <si>
    <t>58020684</t>
  </si>
  <si>
    <t>58020789</t>
  </si>
  <si>
    <t>58020831</t>
  </si>
  <si>
    <t>58021256</t>
  </si>
  <si>
    <t>58021302</t>
  </si>
  <si>
    <t>58021622</t>
  </si>
  <si>
    <t>58021717</t>
  </si>
  <si>
    <t>58040000</t>
  </si>
  <si>
    <t>58040030</t>
  </si>
  <si>
    <t>58040228</t>
  </si>
  <si>
    <t>58040406</t>
  </si>
  <si>
    <t>58060000</t>
  </si>
  <si>
    <t>58100048</t>
  </si>
  <si>
    <t>58100587</t>
  </si>
  <si>
    <t>58100685</t>
  </si>
  <si>
    <t>58101148</t>
  </si>
  <si>
    <t>58101193</t>
  </si>
  <si>
    <t>58101434</t>
  </si>
  <si>
    <t>58101483</t>
  </si>
  <si>
    <t>58101895</t>
  </si>
  <si>
    <t>58101958</t>
  </si>
  <si>
    <t>58110000</t>
  </si>
  <si>
    <t>58110020</t>
  </si>
  <si>
    <t>58140523</t>
  </si>
  <si>
    <t>58140719</t>
  </si>
  <si>
    <t>58140844</t>
  </si>
  <si>
    <t>58180000</t>
  </si>
  <si>
    <t>58200000</t>
  </si>
  <si>
    <t>58240000</t>
  </si>
  <si>
    <t>58240462</t>
  </si>
  <si>
    <t>58240472</t>
  </si>
  <si>
    <t>58240722</t>
  </si>
  <si>
    <t>58240917</t>
  </si>
  <si>
    <t>58240968</t>
  </si>
  <si>
    <t>58241169</t>
  </si>
  <si>
    <t>58241231</t>
  </si>
  <si>
    <t>58241285</t>
  </si>
  <si>
    <t>58241297</t>
  </si>
  <si>
    <t>58260000</t>
  </si>
  <si>
    <t>58270000</t>
  </si>
  <si>
    <t>58270531</t>
  </si>
  <si>
    <t>58280000</t>
  </si>
  <si>
    <t>58280062</t>
  </si>
  <si>
    <t>58340016</t>
  </si>
  <si>
    <t>58340316</t>
  </si>
  <si>
    <t>58340415</t>
  </si>
  <si>
    <t>58350029</t>
  </si>
  <si>
    <t>58350168</t>
  </si>
  <si>
    <t>58350569</t>
  </si>
  <si>
    <t>58350668</t>
  </si>
  <si>
    <t>58360016</t>
  </si>
  <si>
    <t>58360102</t>
  </si>
  <si>
    <t>58360132</t>
  </si>
  <si>
    <t>58360339</t>
  </si>
  <si>
    <t>58380000</t>
  </si>
  <si>
    <t>59020000</t>
  </si>
  <si>
    <t>59020022</t>
  </si>
  <si>
    <t>59020470</t>
  </si>
  <si>
    <t>59020610</t>
  </si>
  <si>
    <t>59020826</t>
  </si>
  <si>
    <t>59040000</t>
  </si>
  <si>
    <t>59040023</t>
  </si>
  <si>
    <t>59040420</t>
  </si>
  <si>
    <t>59040670</t>
  </si>
  <si>
    <t>59041210</t>
  </si>
  <si>
    <t>59060000</t>
  </si>
  <si>
    <t>59060398</t>
  </si>
  <si>
    <t>59060636</t>
  </si>
  <si>
    <t>59060930</t>
  </si>
  <si>
    <t>59061197</t>
  </si>
  <si>
    <t>59080000</t>
  </si>
  <si>
    <t>59080071</t>
  </si>
  <si>
    <t>59080124</t>
  </si>
  <si>
    <t>59080837</t>
  </si>
  <si>
    <t>59080990</t>
  </si>
  <si>
    <t>59100000</t>
  </si>
  <si>
    <t>59100410</t>
  </si>
  <si>
    <t>59100451</t>
  </si>
  <si>
    <t>59100479</t>
  </si>
  <si>
    <t>59101062</t>
  </si>
  <si>
    <t>59120000</t>
  </si>
  <si>
    <t>59140119</t>
  </si>
  <si>
    <t>59140484</t>
  </si>
  <si>
    <t>59140800</t>
  </si>
  <si>
    <t>59141206</t>
  </si>
  <si>
    <t>59141575</t>
  </si>
  <si>
    <t>59200000</t>
  </si>
  <si>
    <t>59200174</t>
  </si>
  <si>
    <t>59200231</t>
  </si>
  <si>
    <t>59200364</t>
  </si>
  <si>
    <t>59200410</t>
  </si>
  <si>
    <t>59200533</t>
  </si>
  <si>
    <t>59200800</t>
  </si>
  <si>
    <t>59200834</t>
  </si>
  <si>
    <t>59240089</t>
  </si>
  <si>
    <t>59260000</t>
  </si>
  <si>
    <t>59260385</t>
  </si>
  <si>
    <t>59260395</t>
  </si>
  <si>
    <t>60020000</t>
  </si>
  <si>
    <t>60020303</t>
  </si>
  <si>
    <t>60020720</t>
  </si>
  <si>
    <t>60020793</t>
  </si>
  <si>
    <t>60040204</t>
  </si>
  <si>
    <t>60040428</t>
  </si>
  <si>
    <t>60040504</t>
  </si>
  <si>
    <t>60040854</t>
  </si>
  <si>
    <t>60060000</t>
  </si>
  <si>
    <t>60060086</t>
  </si>
  <si>
    <t>60060375</t>
  </si>
  <si>
    <t>60060785</t>
  </si>
  <si>
    <t>60061237</t>
  </si>
  <si>
    <t>60061280</t>
  </si>
  <si>
    <t>60061305</t>
  </si>
  <si>
    <t>60061380</t>
  </si>
  <si>
    <t>60061491</t>
  </si>
  <si>
    <t>60061528</t>
  </si>
  <si>
    <t>60061691</t>
  </si>
  <si>
    <t>60061850</t>
  </si>
  <si>
    <t>60061899</t>
  </si>
  <si>
    <t>60120000</t>
  </si>
  <si>
    <t>60180000</t>
  </si>
  <si>
    <t>60200727</t>
  </si>
  <si>
    <t>60200799</t>
  </si>
  <si>
    <t>60201009</t>
  </si>
  <si>
    <t>60201608</t>
  </si>
  <si>
    <t>60201647</t>
  </si>
  <si>
    <t>60202035</t>
  </si>
  <si>
    <t>60240000</t>
  </si>
  <si>
    <t>60260000</t>
  </si>
  <si>
    <t>60270000</t>
  </si>
  <si>
    <t>60270253</t>
  </si>
  <si>
    <t>60270270</t>
  </si>
  <si>
    <t>60270368</t>
  </si>
  <si>
    <t>60270395</t>
  </si>
  <si>
    <t>60270409</t>
  </si>
  <si>
    <t>60280000</t>
  </si>
  <si>
    <t>60280402</t>
  </si>
  <si>
    <t>60280801</t>
  </si>
  <si>
    <t>60280818</t>
  </si>
  <si>
    <t>60310699</t>
  </si>
  <si>
    <t>60310874</t>
  </si>
  <si>
    <t>60310943</t>
  </si>
  <si>
    <t>61060000</t>
  </si>
  <si>
    <t>61060040</t>
  </si>
  <si>
    <t>61060500</t>
  </si>
  <si>
    <t>61060600</t>
  </si>
  <si>
    <t>61060744</t>
  </si>
  <si>
    <t>61061113</t>
  </si>
  <si>
    <t>61061289</t>
  </si>
  <si>
    <t>61061351</t>
  </si>
  <si>
    <t>61081053</t>
  </si>
  <si>
    <t>61081554</t>
  </si>
  <si>
    <t>61081583</t>
  </si>
  <si>
    <t>61100000</t>
  </si>
  <si>
    <t>61100115</t>
  </si>
  <si>
    <t>61100144</t>
  </si>
  <si>
    <t>61100270</t>
  </si>
  <si>
    <t>61100470</t>
  </si>
  <si>
    <t>61120000</t>
  </si>
  <si>
    <t>61120097</t>
  </si>
  <si>
    <t>61140000</t>
  </si>
  <si>
    <t>61140098</t>
  </si>
  <si>
    <t>61140298</t>
  </si>
  <si>
    <t>61140733</t>
  </si>
  <si>
    <t>61141046</t>
  </si>
  <si>
    <t>61141070</t>
  </si>
  <si>
    <t>61141680</t>
  </si>
  <si>
    <t>61141806</t>
  </si>
  <si>
    <t>61141813</t>
  </si>
  <si>
    <t>61180152</t>
  </si>
  <si>
    <t>61180378</t>
  </si>
  <si>
    <t>61180408</t>
  </si>
  <si>
    <t>61180920</t>
  </si>
  <si>
    <t>61180941</t>
  </si>
  <si>
    <t>61181266</t>
  </si>
  <si>
    <t>61181400</t>
  </si>
  <si>
    <t>61181860</t>
  </si>
  <si>
    <t>61182000</t>
  </si>
  <si>
    <t>61182326</t>
  </si>
  <si>
    <t>61182449</t>
  </si>
  <si>
    <t>61182793</t>
  </si>
  <si>
    <t>61220000</t>
  </si>
  <si>
    <t>61230056</t>
  </si>
  <si>
    <t>61230308</t>
  </si>
  <si>
    <t>61230858</t>
  </si>
  <si>
    <t>61230950</t>
  </si>
  <si>
    <t>61231005</t>
  </si>
  <si>
    <t>61231350</t>
  </si>
  <si>
    <t>61231440</t>
  </si>
  <si>
    <t>61231672</t>
  </si>
  <si>
    <t>61231985</t>
  </si>
  <si>
    <t>61240045</t>
  </si>
  <si>
    <t>61260000</t>
  </si>
  <si>
    <t>61270000</t>
  </si>
  <si>
    <t>61290000</t>
  </si>
  <si>
    <t>61290120</t>
  </si>
  <si>
    <t>61290190</t>
  </si>
  <si>
    <t>61290355</t>
  </si>
  <si>
    <t>61291448</t>
  </si>
  <si>
    <t>61320000</t>
  </si>
  <si>
    <t>61530222</t>
  </si>
  <si>
    <t>61530244</t>
  </si>
  <si>
    <t>61530458</t>
  </si>
  <si>
    <t>61830070</t>
  </si>
  <si>
    <t>61850000</t>
  </si>
  <si>
    <t>62050000</t>
  </si>
  <si>
    <t>62060062</t>
  </si>
  <si>
    <t>62060203</t>
  </si>
  <si>
    <t>62060224</t>
  </si>
  <si>
    <t>62060302</t>
  </si>
  <si>
    <t>62060316</t>
  </si>
  <si>
    <t>62060377</t>
  </si>
  <si>
    <t>62061220</t>
  </si>
  <si>
    <t>62061272</t>
  </si>
  <si>
    <t>62100489</t>
  </si>
  <si>
    <t>62100518</t>
  </si>
  <si>
    <t>62100540</t>
  </si>
  <si>
    <t>62100910</t>
  </si>
  <si>
    <t>62101090</t>
  </si>
  <si>
    <t>62101146</t>
  </si>
  <si>
    <t>62101526</t>
  </si>
  <si>
    <t>62101560</t>
  </si>
  <si>
    <t>62101658</t>
  </si>
  <si>
    <t>62101703</t>
  </si>
  <si>
    <t>62101785</t>
  </si>
  <si>
    <t>62120000</t>
  </si>
  <si>
    <t>62120120</t>
  </si>
  <si>
    <t>62120131</t>
  </si>
  <si>
    <t>62120143</t>
  </si>
  <si>
    <t>62120230</t>
  </si>
  <si>
    <t>62120342</t>
  </si>
  <si>
    <t>62120408</t>
  </si>
  <si>
    <t>62120703</t>
  </si>
  <si>
    <t>62120732</t>
  </si>
  <si>
    <t>62120893</t>
  </si>
  <si>
    <t>62121149</t>
  </si>
  <si>
    <t>62121670</t>
  </si>
  <si>
    <t>62160000</t>
  </si>
  <si>
    <t>62160386</t>
  </si>
  <si>
    <t>62160437</t>
  </si>
  <si>
    <t>62160480</t>
  </si>
  <si>
    <t>62160608</t>
  </si>
  <si>
    <t>62161063</t>
  </si>
  <si>
    <t>62161104</t>
  </si>
  <si>
    <t>62200000</t>
  </si>
  <si>
    <t>62200060</t>
  </si>
  <si>
    <t>62200100</t>
  </si>
  <si>
    <t>62200754</t>
  </si>
  <si>
    <t>62200905</t>
  </si>
  <si>
    <t>62220000</t>
  </si>
  <si>
    <t>62380000</t>
  </si>
  <si>
    <t>62400000</t>
  </si>
  <si>
    <t>62400290</t>
  </si>
  <si>
    <t>62400415</t>
  </si>
  <si>
    <t>62400489</t>
  </si>
  <si>
    <t>62400716</t>
  </si>
  <si>
    <t>62400740</t>
  </si>
  <si>
    <t>62400772</t>
  </si>
  <si>
    <t>62400804</t>
  </si>
  <si>
    <t>62400817</t>
  </si>
  <si>
    <t>62401262</t>
  </si>
  <si>
    <t>62401294</t>
  </si>
  <si>
    <t>62401535</t>
  </si>
  <si>
    <t>62420280</t>
  </si>
  <si>
    <t>62421076</t>
  </si>
  <si>
    <t>62460000</t>
  </si>
  <si>
    <t>63020000</t>
  </si>
  <si>
    <t>63020432</t>
  </si>
  <si>
    <t>63020713</t>
  </si>
  <si>
    <t>63020784</t>
  </si>
  <si>
    <t>63040183</t>
  </si>
  <si>
    <t>63040195</t>
  </si>
  <si>
    <t>63040273</t>
  </si>
  <si>
    <t>63040691</t>
  </si>
  <si>
    <t>63040720</t>
  </si>
  <si>
    <t>63040738</t>
  </si>
  <si>
    <t>63100530</t>
  </si>
  <si>
    <t>63100555</t>
  </si>
  <si>
    <t>63120161</t>
  </si>
  <si>
    <t>63120185</t>
  </si>
  <si>
    <t>63120360</t>
  </si>
  <si>
    <t>63120548</t>
  </si>
  <si>
    <t>63120667</t>
  </si>
  <si>
    <t>63140021</t>
  </si>
  <si>
    <t>63140584</t>
  </si>
  <si>
    <t>63140683</t>
  </si>
  <si>
    <t>63140770</t>
  </si>
  <si>
    <t>63180071</t>
  </si>
  <si>
    <t>63180079</t>
  </si>
  <si>
    <t>63200000</t>
  </si>
  <si>
    <t>63200178</t>
  </si>
  <si>
    <t>63200740</t>
  </si>
  <si>
    <t>63201053</t>
  </si>
  <si>
    <t>63201240</t>
  </si>
  <si>
    <t>63261052</t>
  </si>
  <si>
    <t>63280000</t>
  </si>
  <si>
    <t>63280021</t>
  </si>
  <si>
    <t>63280390</t>
  </si>
  <si>
    <t>63280686</t>
  </si>
  <si>
    <t>63280703</t>
  </si>
  <si>
    <t>63281004</t>
  </si>
  <si>
    <t>63300052</t>
  </si>
  <si>
    <t>63340000</t>
  </si>
  <si>
    <t>63340078</t>
  </si>
  <si>
    <t>63340494</t>
  </si>
  <si>
    <t>63340596</t>
  </si>
  <si>
    <t>63340637</t>
  </si>
  <si>
    <t>63360061</t>
  </si>
  <si>
    <t>63370045</t>
  </si>
  <si>
    <t>63430062</t>
  </si>
  <si>
    <t>63440000</t>
  </si>
  <si>
    <t>63460000</t>
  </si>
  <si>
    <t>63460602</t>
  </si>
  <si>
    <t>63470000</t>
  </si>
  <si>
    <t>63470346</t>
  </si>
  <si>
    <t>63470419</t>
  </si>
  <si>
    <t>63470713</t>
  </si>
  <si>
    <t>63470873</t>
  </si>
  <si>
    <t>63470963</t>
  </si>
  <si>
    <t>63471062</t>
  </si>
  <si>
    <t>63471160</t>
  </si>
  <si>
    <t>63560070</t>
  </si>
  <si>
    <t>63570000</t>
  </si>
  <si>
    <t>63570213</t>
  </si>
  <si>
    <t>63570229</t>
  </si>
  <si>
    <t>63570246</t>
  </si>
  <si>
    <t>63570256</t>
  </si>
  <si>
    <t>63570285</t>
  </si>
  <si>
    <t>64020000</t>
  </si>
  <si>
    <t>64020337</t>
  </si>
  <si>
    <t>64040156</t>
  </si>
  <si>
    <t>64040288</t>
  </si>
  <si>
    <t>64040500</t>
  </si>
  <si>
    <t>64040568</t>
  </si>
  <si>
    <t>64040853</t>
  </si>
  <si>
    <t>64040889</t>
  </si>
  <si>
    <t>64041088</t>
  </si>
  <si>
    <t>64041148</t>
  </si>
  <si>
    <t>64041207</t>
  </si>
  <si>
    <t>64041277</t>
  </si>
  <si>
    <t>64041688</t>
  </si>
  <si>
    <t>64041837</t>
  </si>
  <si>
    <t>64042808</t>
  </si>
  <si>
    <t>64042858</t>
  </si>
  <si>
    <t>64043422</t>
  </si>
  <si>
    <t>64043578</t>
  </si>
  <si>
    <t>64043834</t>
  </si>
  <si>
    <t>64043858</t>
  </si>
  <si>
    <t>64043863</t>
  </si>
  <si>
    <t>64043884</t>
  </si>
  <si>
    <t>64043922</t>
  </si>
  <si>
    <t>64060000</t>
  </si>
  <si>
    <t>64060028</t>
  </si>
  <si>
    <t>64060475</t>
  </si>
  <si>
    <t>64060482</t>
  </si>
  <si>
    <t>64060561</t>
  </si>
  <si>
    <t>64061140</t>
  </si>
  <si>
    <t>64061169</t>
  </si>
  <si>
    <t>64061264</t>
  </si>
  <si>
    <t>64061374</t>
  </si>
  <si>
    <t>64061669</t>
  </si>
  <si>
    <t>64100000</t>
  </si>
  <si>
    <t>64100036</t>
  </si>
  <si>
    <t>64100226</t>
  </si>
  <si>
    <t>64120000</t>
  </si>
  <si>
    <t>64160047</t>
  </si>
  <si>
    <t>64160537</t>
  </si>
  <si>
    <t>64160751</t>
  </si>
  <si>
    <t>64161276</t>
  </si>
  <si>
    <t>64161583</t>
  </si>
  <si>
    <t>64161925</t>
  </si>
  <si>
    <t>64162657</t>
  </si>
  <si>
    <t>64180000</t>
  </si>
  <si>
    <t>64180015</t>
  </si>
  <si>
    <t>64190000</t>
  </si>
  <si>
    <t>64190355</t>
  </si>
  <si>
    <t>64190455</t>
  </si>
  <si>
    <t>64190837</t>
  </si>
  <si>
    <t>64191888</t>
  </si>
  <si>
    <t>64192237</t>
  </si>
  <si>
    <t>64192532</t>
  </si>
  <si>
    <t>64192795</t>
  </si>
  <si>
    <t>64200000</t>
  </si>
  <si>
    <t>64200130</t>
  </si>
  <si>
    <t>64200235</t>
  </si>
  <si>
    <t>64200385</t>
  </si>
  <si>
    <t>64200530</t>
  </si>
  <si>
    <t>64201173</t>
  </si>
  <si>
    <t>64201471</t>
  </si>
  <si>
    <t>64201603</t>
  </si>
  <si>
    <t>64201789</t>
  </si>
  <si>
    <t>64210000</t>
  </si>
  <si>
    <t>64230000</t>
  </si>
  <si>
    <t>64240000</t>
  </si>
  <si>
    <t>64240115</t>
  </si>
  <si>
    <t>64240434</t>
  </si>
  <si>
    <t>64240720</t>
  </si>
  <si>
    <t>64240793</t>
  </si>
  <si>
    <t>64240984</t>
  </si>
  <si>
    <t>64260000</t>
  </si>
  <si>
    <t>65020000</t>
  </si>
  <si>
    <t>65020226</t>
  </si>
  <si>
    <t>65020313</t>
  </si>
  <si>
    <t>65020386</t>
  </si>
  <si>
    <t>65020420</t>
  </si>
  <si>
    <t>65020611</t>
  </si>
  <si>
    <t>65020627</t>
  </si>
  <si>
    <t>65020662</t>
  </si>
  <si>
    <t>65020810</t>
  </si>
  <si>
    <t>65021240</t>
  </si>
  <si>
    <t>65040036</t>
  </si>
  <si>
    <t>65040128</t>
  </si>
  <si>
    <t>65040446</t>
  </si>
  <si>
    <t>65040501</t>
  </si>
  <si>
    <t>65041245</t>
  </si>
  <si>
    <t>65041363</t>
  </si>
  <si>
    <t>65041741</t>
  </si>
  <si>
    <t>65060000</t>
  </si>
  <si>
    <t>65070000</t>
  </si>
  <si>
    <t>65070001</t>
  </si>
  <si>
    <t>65070200</t>
  </si>
  <si>
    <t>65070600</t>
  </si>
  <si>
    <t>65070650</t>
  </si>
  <si>
    <t>65071100</t>
  </si>
  <si>
    <t>65080000</t>
  </si>
  <si>
    <t>65080419</t>
  </si>
  <si>
    <t>65080949</t>
  </si>
  <si>
    <t>65081273</t>
  </si>
  <si>
    <t>65120000</t>
  </si>
  <si>
    <t>65120233</t>
  </si>
  <si>
    <t>65120283</t>
  </si>
  <si>
    <t>65120499</t>
  </si>
  <si>
    <t>65120790</t>
  </si>
  <si>
    <t>65120860</t>
  </si>
  <si>
    <t>65121433</t>
  </si>
  <si>
    <t>65121464</t>
  </si>
  <si>
    <t>65121764</t>
  </si>
  <si>
    <t>65140000</t>
  </si>
  <si>
    <t>65160000</t>
  </si>
  <si>
    <t>65200000</t>
  </si>
  <si>
    <t>65200420</t>
  </si>
  <si>
    <t>65200494</t>
  </si>
  <si>
    <t>65240000</t>
  </si>
  <si>
    <t>65240800</t>
  </si>
  <si>
    <t>65241120</t>
  </si>
  <si>
    <t>65260000</t>
  </si>
  <si>
    <t>65260115</t>
  </si>
  <si>
    <t>65280000</t>
  </si>
  <si>
    <t>65281000</t>
  </si>
  <si>
    <t>66042471</t>
  </si>
  <si>
    <t>66061236</t>
  </si>
  <si>
    <t>66061270</t>
  </si>
  <si>
    <t>66061535</t>
  </si>
  <si>
    <t>66080400</t>
  </si>
  <si>
    <t>66080583</t>
  </si>
  <si>
    <t>66080625</t>
  </si>
  <si>
    <t>66080653</t>
  </si>
  <si>
    <t>66080733</t>
  </si>
  <si>
    <t>66080754</t>
  </si>
  <si>
    <t>66120000</t>
  </si>
  <si>
    <t>66120097</t>
  </si>
  <si>
    <t>66120111</t>
  </si>
  <si>
    <t>66160063</t>
  </si>
  <si>
    <t>66160120</t>
  </si>
  <si>
    <t>66220336</t>
  </si>
  <si>
    <t>66220617</t>
  </si>
  <si>
    <t>66220798</t>
  </si>
  <si>
    <t>66220870</t>
  </si>
  <si>
    <t>66221012</t>
  </si>
  <si>
    <t>66221030</t>
  </si>
  <si>
    <t>66280139</t>
  </si>
  <si>
    <t>66280445</t>
  </si>
  <si>
    <t>66280645</t>
  </si>
  <si>
    <t>66280846</t>
  </si>
  <si>
    <t>66281010</t>
  </si>
  <si>
    <t>66290000</t>
  </si>
  <si>
    <t>66330000</t>
  </si>
  <si>
    <t>66330305</t>
  </si>
  <si>
    <t>66330315</t>
  </si>
  <si>
    <t>66330321</t>
  </si>
  <si>
    <t>66330330</t>
  </si>
  <si>
    <t>66330338</t>
  </si>
  <si>
    <t>66330464</t>
  </si>
  <si>
    <t>66330672</t>
  </si>
  <si>
    <t>66330795</t>
  </si>
  <si>
    <t>66340300</t>
  </si>
  <si>
    <t>66340468</t>
  </si>
  <si>
    <t>66440000</t>
  </si>
  <si>
    <t>66440146</t>
  </si>
  <si>
    <t>67020467</t>
  </si>
  <si>
    <t>67020689</t>
  </si>
  <si>
    <t>67020774</t>
  </si>
  <si>
    <t>67020847</t>
  </si>
  <si>
    <t>67100000</t>
  </si>
  <si>
    <t>67100261</t>
  </si>
  <si>
    <t>67100580</t>
  </si>
  <si>
    <t>67120000</t>
  </si>
  <si>
    <t>67120380</t>
  </si>
  <si>
    <t>67140318</t>
  </si>
  <si>
    <t>67141378</t>
  </si>
  <si>
    <t>67180000</t>
  </si>
  <si>
    <t>67180042</t>
  </si>
  <si>
    <t>67180483</t>
  </si>
  <si>
    <t>67180510</t>
  </si>
  <si>
    <t>67180959</t>
  </si>
  <si>
    <t>67181011</t>
  </si>
  <si>
    <t>67181049</t>
  </si>
  <si>
    <t>67181102</t>
  </si>
  <si>
    <t>67181178</t>
  </si>
  <si>
    <t>67181797</t>
  </si>
  <si>
    <t>67181855</t>
  </si>
  <si>
    <t>67182193</t>
  </si>
  <si>
    <t>67220023</t>
  </si>
  <si>
    <t>67220030</t>
  </si>
  <si>
    <t>67220324</t>
  </si>
  <si>
    <t>67240000</t>
  </si>
  <si>
    <t>67240129</t>
  </si>
  <si>
    <t>67240482</t>
  </si>
  <si>
    <t>67240780</t>
  </si>
  <si>
    <t>67241100</t>
  </si>
  <si>
    <t>67260054</t>
  </si>
  <si>
    <t>67260076</t>
  </si>
  <si>
    <t>67330000</t>
  </si>
  <si>
    <t>67340000</t>
  </si>
  <si>
    <t>67341198</t>
  </si>
  <si>
    <t>67360134</t>
  </si>
  <si>
    <t>67360834</t>
  </si>
  <si>
    <t>67400000</t>
  </si>
  <si>
    <t>67400152</t>
  </si>
  <si>
    <t>67400442</t>
  </si>
  <si>
    <t>67420290</t>
  </si>
  <si>
    <t>67420305</t>
  </si>
  <si>
    <t>67420656</t>
  </si>
  <si>
    <t>67421184</t>
  </si>
  <si>
    <t>67421238</t>
  </si>
  <si>
    <t>67440050</t>
  </si>
  <si>
    <t>67440750</t>
  </si>
  <si>
    <t>67440929</t>
  </si>
  <si>
    <t>67520000</t>
  </si>
  <si>
    <t>67520268</t>
  </si>
  <si>
    <t>67830000</t>
  </si>
  <si>
    <t>68040189</t>
  </si>
  <si>
    <t>68040226</t>
  </si>
  <si>
    <t>68040329</t>
  </si>
  <si>
    <t>68040514</t>
  </si>
  <si>
    <t>68040829</t>
  </si>
  <si>
    <t>68041391</t>
  </si>
  <si>
    <t>68060000</t>
  </si>
  <si>
    <t>68060687</t>
  </si>
  <si>
    <t>68061004</t>
  </si>
  <si>
    <t>68061175</t>
  </si>
  <si>
    <t>68061284</t>
  </si>
  <si>
    <t>68100175</t>
  </si>
  <si>
    <t>68100191</t>
  </si>
  <si>
    <t>68100210</t>
  </si>
  <si>
    <t>68100245</t>
  </si>
  <si>
    <t>68100294</t>
  </si>
  <si>
    <t>68100517</t>
  </si>
  <si>
    <t>68100794</t>
  </si>
  <si>
    <t>68100894</t>
  </si>
  <si>
    <t>68101048</t>
  </si>
  <si>
    <t>68140134</t>
  </si>
  <si>
    <t>68160150</t>
  </si>
  <si>
    <t>68160308</t>
  </si>
  <si>
    <t>68160338</t>
  </si>
  <si>
    <t>68160389</t>
  </si>
  <si>
    <t>68160565</t>
  </si>
  <si>
    <t>68160639</t>
  </si>
  <si>
    <t>68160835</t>
  </si>
  <si>
    <t>68160844</t>
  </si>
  <si>
    <t>68170000</t>
  </si>
  <si>
    <t>68170327</t>
  </si>
  <si>
    <t>68170353</t>
  </si>
  <si>
    <t>68170400</t>
  </si>
  <si>
    <t>68170701</t>
  </si>
  <si>
    <t>68170776</t>
  </si>
  <si>
    <t>68171293</t>
  </si>
  <si>
    <t>68171433</t>
  </si>
  <si>
    <t>68171639</t>
  </si>
  <si>
    <t>68171681</t>
  </si>
  <si>
    <t>68171801</t>
  </si>
  <si>
    <t>68171878</t>
  </si>
  <si>
    <t>68180000</t>
  </si>
  <si>
    <t>68180009</t>
  </si>
  <si>
    <t>68180204</t>
  </si>
  <si>
    <t>68180214</t>
  </si>
  <si>
    <t>68200000</t>
  </si>
  <si>
    <t>68200013</t>
  </si>
  <si>
    <t>68200703</t>
  </si>
  <si>
    <t>68240231</t>
  </si>
  <si>
    <t>68240581</t>
  </si>
  <si>
    <t>68240633</t>
  </si>
  <si>
    <t>68240722</t>
  </si>
  <si>
    <t>68240738</t>
  </si>
  <si>
    <t>68240850</t>
  </si>
  <si>
    <t>68241020</t>
  </si>
  <si>
    <t>68241042</t>
  </si>
  <si>
    <t>68260000</t>
  </si>
  <si>
    <t>68260366</t>
  </si>
  <si>
    <t>68290000</t>
  </si>
  <si>
    <t>68290130</t>
  </si>
  <si>
    <t>68290149</t>
  </si>
  <si>
    <t>68290336</t>
  </si>
  <si>
    <t>68300000</t>
  </si>
  <si>
    <t>68310035</t>
  </si>
  <si>
    <t>68310312</t>
  </si>
  <si>
    <t>68310335</t>
  </si>
  <si>
    <t>69020000</t>
  </si>
  <si>
    <t>69020406</t>
  </si>
  <si>
    <t>69020603</t>
  </si>
  <si>
    <t>69020699</t>
  </si>
  <si>
    <t>69120073</t>
  </si>
  <si>
    <t>69120187</t>
  </si>
  <si>
    <t>69120268</t>
  </si>
  <si>
    <t>69121175</t>
  </si>
  <si>
    <t>69121549</t>
  </si>
  <si>
    <t>69121876</t>
  </si>
  <si>
    <t>69122076</t>
  </si>
  <si>
    <t>69140000</t>
  </si>
  <si>
    <t>69140127</t>
  </si>
  <si>
    <t>69140161</t>
  </si>
  <si>
    <t>69140529</t>
  </si>
  <si>
    <t>69160032</t>
  </si>
  <si>
    <t>69160336</t>
  </si>
  <si>
    <t>69160602</t>
  </si>
  <si>
    <t>69160675</t>
  </si>
  <si>
    <t>69160711</t>
  </si>
  <si>
    <t>69160771</t>
  </si>
  <si>
    <t>69161268</t>
  </si>
  <si>
    <t>69161368</t>
  </si>
  <si>
    <t>69161796</t>
  </si>
  <si>
    <t>69162293</t>
  </si>
  <si>
    <t>69190000</t>
  </si>
  <si>
    <t>69230187</t>
  </si>
  <si>
    <t>69240000</t>
  </si>
  <si>
    <t>69250763</t>
  </si>
  <si>
    <t>69251241</t>
  </si>
  <si>
    <t>69251343</t>
  </si>
  <si>
    <t>69251842</t>
  </si>
  <si>
    <t>69251992</t>
  </si>
  <si>
    <t>69260426</t>
  </si>
  <si>
    <t>69260485</t>
  </si>
  <si>
    <t>69260821</t>
  </si>
  <si>
    <t>70060488</t>
  </si>
  <si>
    <t>70060774</t>
  </si>
  <si>
    <t>70060882</t>
  </si>
  <si>
    <t>70061021</t>
  </si>
  <si>
    <t>70061432</t>
  </si>
  <si>
    <t>70080000</t>
  </si>
  <si>
    <t>70080445</t>
  </si>
  <si>
    <t>70080694</t>
  </si>
  <si>
    <t>70080995</t>
  </si>
  <si>
    <t>70100000</t>
  </si>
  <si>
    <t>70100300</t>
  </si>
  <si>
    <t>70100810</t>
  </si>
  <si>
    <t>70101000</t>
  </si>
  <si>
    <t>70101529</t>
  </si>
  <si>
    <t>70101818</t>
  </si>
  <si>
    <t>70101843</t>
  </si>
  <si>
    <t>70101950</t>
  </si>
  <si>
    <t>70102030</t>
  </si>
  <si>
    <t>70102045</t>
  </si>
  <si>
    <t>70102093</t>
  </si>
  <si>
    <t>70140000</t>
  </si>
  <si>
    <t>70220093</t>
  </si>
  <si>
    <t>70220309</t>
  </si>
  <si>
    <t>70220507</t>
  </si>
  <si>
    <t>70220706</t>
  </si>
  <si>
    <t>70221064</t>
  </si>
  <si>
    <t>70221157</t>
  </si>
  <si>
    <t>70221443</t>
  </si>
  <si>
    <t>70240000</t>
  </si>
  <si>
    <t>70240060</t>
  </si>
  <si>
    <t>70240138</t>
  </si>
  <si>
    <t>70240252</t>
  </si>
  <si>
    <t>70240309</t>
  </si>
  <si>
    <t>70240710</t>
  </si>
  <si>
    <t>70241015</t>
  </si>
  <si>
    <t>70260000</t>
  </si>
  <si>
    <t>70260214</t>
  </si>
  <si>
    <t>70260349</t>
  </si>
  <si>
    <t>70280000</t>
  </si>
  <si>
    <t>70300070</t>
  </si>
  <si>
    <t>70300421</t>
  </si>
  <si>
    <t>70300440</t>
  </si>
  <si>
    <t>70301225</t>
  </si>
  <si>
    <t>70320000</t>
  </si>
  <si>
    <t>70320400</t>
  </si>
  <si>
    <t>70320800</t>
  </si>
  <si>
    <t>70321598</t>
  </si>
  <si>
    <t>70340000</t>
  </si>
  <si>
    <t>70340900</t>
  </si>
  <si>
    <t>70350000</t>
  </si>
  <si>
    <t>70350012</t>
  </si>
  <si>
    <t>70350066</t>
  </si>
  <si>
    <t>70350107</t>
  </si>
  <si>
    <t>70350400</t>
  </si>
  <si>
    <t>70350625</t>
  </si>
  <si>
    <t>70350685</t>
  </si>
  <si>
    <t>70350735</t>
  </si>
  <si>
    <t>70351045</t>
  </si>
  <si>
    <t>70351115</t>
  </si>
  <si>
    <t>70351247</t>
  </si>
  <si>
    <t>70351320</t>
  </si>
  <si>
    <t>70360000</t>
  </si>
  <si>
    <t>70360048</t>
  </si>
  <si>
    <t>70360548</t>
  </si>
  <si>
    <t>70360812</t>
  </si>
  <si>
    <t>71040000</t>
  </si>
  <si>
    <t>71040107</t>
  </si>
  <si>
    <t>71040304</t>
  </si>
  <si>
    <t>71040336</t>
  </si>
  <si>
    <t>71040542</t>
  </si>
  <si>
    <t>71040606</t>
  </si>
  <si>
    <t>71041338</t>
  </si>
  <si>
    <t>71041496</t>
  </si>
  <si>
    <t>71042138</t>
  </si>
  <si>
    <t>71042240</t>
  </si>
  <si>
    <t>71042636</t>
  </si>
  <si>
    <t>71042657</t>
  </si>
  <si>
    <t>71080008</t>
  </si>
  <si>
    <t>71080361</t>
  </si>
  <si>
    <t>71080575</t>
  </si>
  <si>
    <t>71080928</t>
  </si>
  <si>
    <t>71120000</t>
  </si>
  <si>
    <t>71120445</t>
  </si>
  <si>
    <t>71121248</t>
  </si>
  <si>
    <t>71121722</t>
  </si>
  <si>
    <t>71121811</t>
  </si>
  <si>
    <t>71140092</t>
  </si>
  <si>
    <t>71140135</t>
  </si>
  <si>
    <t>71140830</t>
  </si>
  <si>
    <t>71141036</t>
  </si>
  <si>
    <t>71141127</t>
  </si>
  <si>
    <t>71141171</t>
  </si>
  <si>
    <t>71141246</t>
  </si>
  <si>
    <t>71141626</t>
  </si>
  <si>
    <t>71141655</t>
  </si>
  <si>
    <t>71141821</t>
  </si>
  <si>
    <t>71141900</t>
  </si>
  <si>
    <t>71141909</t>
  </si>
  <si>
    <t>71141926</t>
  </si>
  <si>
    <t>71141962</t>
  </si>
  <si>
    <t>71141974</t>
  </si>
  <si>
    <t>71142094</t>
  </si>
  <si>
    <t>71142142</t>
  </si>
  <si>
    <t>71160000</t>
  </si>
  <si>
    <t>71200000</t>
  </si>
  <si>
    <t>71200100</t>
  </si>
  <si>
    <t>71200885</t>
  </si>
  <si>
    <t>71240000</t>
  </si>
  <si>
    <t>71240016</t>
  </si>
  <si>
    <t>71250000</t>
  </si>
  <si>
    <t>71250678</t>
  </si>
  <si>
    <t>71260000</t>
  </si>
  <si>
    <t>72060844</t>
  </si>
  <si>
    <t>72060945</t>
  </si>
  <si>
    <t>72061053</t>
  </si>
  <si>
    <t>72061149</t>
  </si>
  <si>
    <t>72061236</t>
  </si>
  <si>
    <t>72360000</t>
  </si>
  <si>
    <t>72360039</t>
  </si>
  <si>
    <t>72360216</t>
  </si>
  <si>
    <t>72360252</t>
  </si>
  <si>
    <t>72360290</t>
  </si>
  <si>
    <t>72360382</t>
  </si>
  <si>
    <t>72360390</t>
  </si>
  <si>
    <t>72360427</t>
  </si>
  <si>
    <t>72360500</t>
  </si>
  <si>
    <t>72360532</t>
  </si>
  <si>
    <t>72360732</t>
  </si>
  <si>
    <t>72360800</t>
  </si>
  <si>
    <t>72360970</t>
  </si>
  <si>
    <t>72500418</t>
  </si>
  <si>
    <t>72500603</t>
  </si>
  <si>
    <t>72500620</t>
  </si>
  <si>
    <t>72970000</t>
  </si>
  <si>
    <t>72970056</t>
  </si>
  <si>
    <t>73020000</t>
  </si>
  <si>
    <t>73020056</t>
  </si>
  <si>
    <t>73160262</t>
  </si>
  <si>
    <t>73160337</t>
  </si>
  <si>
    <t>73160379</t>
  </si>
  <si>
    <t>73160784</t>
  </si>
  <si>
    <t>73180092</t>
  </si>
  <si>
    <t>73180144</t>
  </si>
  <si>
    <t>73180625</t>
  </si>
  <si>
    <t>73180984</t>
  </si>
  <si>
    <t>73181023</t>
  </si>
  <si>
    <t>73181215</t>
  </si>
  <si>
    <t>73181610</t>
  </si>
  <si>
    <t>73181647</t>
  </si>
  <si>
    <t>73200000</t>
  </si>
  <si>
    <t>73200219</t>
  </si>
  <si>
    <t>73200392</t>
  </si>
  <si>
    <t>73210087</t>
  </si>
  <si>
    <t>73230000</t>
  </si>
  <si>
    <t>73230130</t>
  </si>
  <si>
    <t>73230365</t>
  </si>
  <si>
    <t>73230439</t>
  </si>
  <si>
    <t>73230510</t>
  </si>
  <si>
    <t>73230715</t>
  </si>
  <si>
    <t>73231013</t>
  </si>
  <si>
    <t>73250000</t>
  </si>
  <si>
    <t>73250096</t>
  </si>
  <si>
    <t>74020250</t>
  </si>
  <si>
    <t>74020300</t>
  </si>
  <si>
    <t>74081903</t>
  </si>
  <si>
    <t>74100000</t>
  </si>
  <si>
    <t>74130199</t>
  </si>
  <si>
    <t>74130221</t>
  </si>
  <si>
    <t>74200000</t>
  </si>
  <si>
    <t>74200010</t>
  </si>
  <si>
    <t>74200031</t>
  </si>
  <si>
    <t>74200182</t>
  </si>
  <si>
    <t>74200562</t>
  </si>
  <si>
    <t>74240000</t>
  </si>
  <si>
    <t>74240041</t>
  </si>
  <si>
    <t>75040000</t>
  </si>
  <si>
    <t>75040226</t>
  </si>
  <si>
    <t>75040300</t>
  </si>
  <si>
    <t>75040314</t>
  </si>
  <si>
    <t>75040680</t>
  </si>
  <si>
    <t>75080000</t>
  </si>
  <si>
    <t>75080220</t>
  </si>
  <si>
    <t>75081098</t>
  </si>
  <si>
    <t>75081304</t>
  </si>
  <si>
    <t>75081621</t>
  </si>
  <si>
    <t>75100079</t>
  </si>
  <si>
    <t>75100170</t>
  </si>
  <si>
    <t>75100763</t>
  </si>
  <si>
    <t>75100993</t>
  </si>
  <si>
    <t>75101463</t>
  </si>
  <si>
    <t>75101562</t>
  </si>
  <si>
    <t>75140000</t>
  </si>
  <si>
    <t>75140306</t>
  </si>
  <si>
    <t>75140806</t>
  </si>
  <si>
    <t>75160000</t>
  </si>
  <si>
    <t>75160503</t>
  </si>
  <si>
    <t>75161155</t>
  </si>
  <si>
    <t>75200000</t>
  </si>
  <si>
    <t>75200410</t>
  </si>
  <si>
    <t>75200436</t>
  </si>
  <si>
    <t>75240000</t>
  </si>
  <si>
    <t>75240398</t>
  </si>
  <si>
    <t>75240597</t>
  </si>
  <si>
    <t>75240800</t>
  </si>
  <si>
    <t>75260000</t>
  </si>
  <si>
    <t>75300060</t>
  </si>
  <si>
    <t>75310000</t>
  </si>
  <si>
    <t>75310597</t>
  </si>
  <si>
    <t>75320025</t>
  </si>
  <si>
    <t>75340000</t>
  </si>
  <si>
    <t>75340066</t>
  </si>
  <si>
    <t>75380000</t>
  </si>
  <si>
    <t>75410000</t>
  </si>
  <si>
    <t>75410200</t>
  </si>
  <si>
    <t>76020000</t>
  </si>
  <si>
    <t>76020050</t>
  </si>
  <si>
    <t>76020073</t>
  </si>
  <si>
    <t>76020528</t>
  </si>
  <si>
    <t>76020621</t>
  </si>
  <si>
    <t>76020722</t>
  </si>
  <si>
    <t>76020816</t>
  </si>
  <si>
    <t>76020962</t>
  </si>
  <si>
    <t>76021225</t>
  </si>
  <si>
    <t>76040000</t>
  </si>
  <si>
    <t>76040800</t>
  </si>
  <si>
    <t>76060000</t>
  </si>
  <si>
    <t>76060600</t>
  </si>
  <si>
    <t>76060787</t>
  </si>
  <si>
    <t>76060998</t>
  </si>
  <si>
    <t>76061060</t>
  </si>
  <si>
    <t>76061099</t>
  </si>
  <si>
    <t>76080044</t>
  </si>
  <si>
    <t>76080144</t>
  </si>
  <si>
    <t>76080200</t>
  </si>
  <si>
    <t>76100000</t>
  </si>
  <si>
    <t>76100053</t>
  </si>
  <si>
    <t>76100095</t>
  </si>
  <si>
    <t>76100225</t>
  </si>
  <si>
    <t>76100567</t>
  </si>
  <si>
    <t>76100610</t>
  </si>
  <si>
    <t>76100744</t>
  </si>
  <si>
    <t>76100934</t>
  </si>
  <si>
    <t>76101166</t>
  </si>
  <si>
    <t>76101280</t>
  </si>
  <si>
    <t>76101758</t>
  </si>
  <si>
    <t>76120000</t>
  </si>
  <si>
    <t>76120036</t>
  </si>
  <si>
    <t>76120234</t>
  </si>
  <si>
    <t>76120298</t>
  </si>
  <si>
    <t>76120649</t>
  </si>
  <si>
    <t>76120717</t>
  </si>
  <si>
    <t>76120914</t>
  </si>
  <si>
    <t>76120953</t>
  </si>
  <si>
    <t>76121150</t>
  </si>
  <si>
    <t>76121202</t>
  </si>
  <si>
    <t>76160008</t>
  </si>
  <si>
    <t>76160050</t>
  </si>
  <si>
    <t>76160067</t>
  </si>
  <si>
    <t>76160121</t>
  </si>
  <si>
    <t>76160243</t>
  </si>
  <si>
    <t>76160300</t>
  </si>
  <si>
    <t>76160701</t>
  </si>
  <si>
    <t>76160843</t>
  </si>
  <si>
    <t>76161315</t>
  </si>
  <si>
    <t>76161366</t>
  </si>
  <si>
    <t>76180000</t>
  </si>
  <si>
    <t>76180400</t>
  </si>
  <si>
    <t>76200087</t>
  </si>
  <si>
    <t>76200387</t>
  </si>
  <si>
    <t>76200687</t>
  </si>
  <si>
    <t>76200700</t>
  </si>
  <si>
    <t>76240000</t>
  </si>
  <si>
    <t>76240007</t>
  </si>
  <si>
    <t>76240460</t>
  </si>
  <si>
    <t>76260000</t>
  </si>
  <si>
    <t>76260075</t>
  </si>
  <si>
    <t>76260116</t>
  </si>
  <si>
    <t>76260120</t>
  </si>
  <si>
    <t>76310000</t>
  </si>
  <si>
    <t>76310444</t>
  </si>
  <si>
    <t>77020000</t>
  </si>
  <si>
    <t>77020650</t>
  </si>
  <si>
    <t>77020900</t>
  </si>
  <si>
    <t>77021150</t>
  </si>
  <si>
    <t>77040706</t>
  </si>
  <si>
    <t>77040765</t>
  </si>
  <si>
    <t>77041665</t>
  </si>
  <si>
    <t>77041812</t>
  </si>
  <si>
    <t>77041926</t>
  </si>
  <si>
    <t>77041960</t>
  </si>
  <si>
    <t>77041972</t>
  </si>
  <si>
    <t>77042044</t>
  </si>
  <si>
    <t>77060000</t>
  </si>
  <si>
    <t>77080000</t>
  </si>
  <si>
    <t>77080180</t>
  </si>
  <si>
    <t>77080517</t>
  </si>
  <si>
    <t>77080694</t>
  </si>
  <si>
    <t>77080817</t>
  </si>
  <si>
    <t>77080849</t>
  </si>
  <si>
    <t>77122019</t>
  </si>
  <si>
    <t>77140000</t>
  </si>
  <si>
    <t>77150000</t>
  </si>
  <si>
    <t>77150416</t>
  </si>
  <si>
    <t>77150436</t>
  </si>
  <si>
    <t>77160000</t>
  </si>
  <si>
    <t>77160200</t>
  </si>
  <si>
    <t>77160820</t>
  </si>
  <si>
    <t>77161545</t>
  </si>
  <si>
    <t>77170000</t>
  </si>
  <si>
    <t>77170350</t>
  </si>
  <si>
    <t>77170614</t>
  </si>
  <si>
    <t>77180093</t>
  </si>
  <si>
    <t>77180108</t>
  </si>
  <si>
    <t>77180176</t>
  </si>
  <si>
    <t>77180890</t>
  </si>
  <si>
    <t>77181040</t>
  </si>
  <si>
    <t>77181100</t>
  </si>
  <si>
    <t>77181330</t>
  </si>
  <si>
    <t>77181760</t>
  </si>
  <si>
    <t>77181920</t>
  </si>
  <si>
    <t>77182291</t>
  </si>
  <si>
    <t>77182374</t>
  </si>
  <si>
    <t>77190000</t>
  </si>
  <si>
    <t>77190032</t>
  </si>
  <si>
    <t>77200076</t>
  </si>
  <si>
    <t>77200085</t>
  </si>
  <si>
    <t>77200150</t>
  </si>
  <si>
    <t>77200225</t>
  </si>
  <si>
    <t>77200257</t>
  </si>
  <si>
    <t>77200445</t>
  </si>
  <si>
    <t>KAB</t>
  </si>
  <si>
    <t>Target Likelihood</t>
  </si>
  <si>
    <t>Approximate Partial Derivative of Likelihood</t>
  </si>
  <si>
    <t>Length</t>
  </si>
  <si>
    <t>ADT</t>
  </si>
  <si>
    <t>Terrain</t>
  </si>
  <si>
    <t>Shoulder Type</t>
  </si>
  <si>
    <t>Shoulder Width</t>
  </si>
  <si>
    <t>49100777</t>
  </si>
  <si>
    <t>mod likelihood</t>
  </si>
  <si>
    <r>
      <rPr>
        <sz val="11"/>
        <color indexed="8"/>
        <rFont val="Arial"/>
        <family val="2"/>
      </rPr>
      <t>∑</t>
    </r>
    <r>
      <rPr>
        <sz val="11"/>
        <color indexed="8"/>
        <rFont val="Calibri"/>
        <family val="2"/>
      </rPr>
      <t xml:space="preserve"> excess sqr errors ≥ 0</t>
    </r>
  </si>
  <si>
    <t>Coefficient of Variation</t>
  </si>
  <si>
    <t>Coeff. Of Var.</t>
  </si>
  <si>
    <t>SPF scaling coefficent</t>
  </si>
  <si>
    <t>Grouping</t>
  </si>
  <si>
    <t>Solver Intensity</t>
  </si>
  <si>
    <t>parm coeff col in solver</t>
  </si>
  <si>
    <t>parm dev col in solver</t>
  </si>
  <si>
    <t>parm final value col in solver</t>
  </si>
  <si>
    <t>parm raw value col in solver</t>
  </si>
  <si>
    <t>parm saved val col in Solver</t>
  </si>
  <si>
    <t>Functional Parameters</t>
  </si>
  <si>
    <t>Target Mean Likelihood</t>
  </si>
  <si>
    <t>Log Mean Likelihood</t>
  </si>
  <si>
    <t>Solution Parameters</t>
  </si>
  <si>
    <t>Solution Metrics</t>
  </si>
  <si>
    <t>Log Mean Overdispersion</t>
  </si>
  <si>
    <t>Bayes Inform. Criterion</t>
  </si>
  <si>
    <t>Mean Distribution Error</t>
  </si>
  <si>
    <r>
      <rPr>
        <sz val="11"/>
        <color indexed="8"/>
        <rFont val="Arial"/>
        <family val="2"/>
      </rPr>
      <t>∑</t>
    </r>
    <r>
      <rPr>
        <sz val="11"/>
        <color indexed="8"/>
        <rFont val="Calibri"/>
        <family val="2"/>
      </rPr>
      <t xml:space="preserve"> residuals = 0</t>
    </r>
  </si>
  <si>
    <r>
      <rPr>
        <sz val="11"/>
        <color indexed="8"/>
        <rFont val="Arial"/>
        <family val="2"/>
      </rPr>
      <t>∑ expected</t>
    </r>
    <r>
      <rPr>
        <sz val="11"/>
        <color indexed="8"/>
        <rFont val="Calibri"/>
        <family val="2"/>
      </rPr>
      <t xml:space="preserve"> residuals = 0</t>
    </r>
  </si>
  <si>
    <t>net residuals</t>
  </si>
  <si>
    <t>group</t>
  </si>
  <si>
    <t># Groups</t>
  </si>
  <si>
    <t>Total Weight</t>
  </si>
  <si>
    <t>Sim. Nexp Z²</t>
  </si>
  <si>
    <t>Results Fitting Error</t>
  </si>
  <si>
    <t>Results Total Weight</t>
  </si>
  <si>
    <t>Results Parm Replication Error Column</t>
  </si>
  <si>
    <t>SPF factor</t>
  </si>
  <si>
    <t>Solver Precision</t>
  </si>
  <si>
    <t>Mean Residual</t>
  </si>
  <si>
    <t>Mean Expected Residual</t>
  </si>
  <si>
    <t>Mean Exp. Res.</t>
  </si>
  <si>
    <t>Mean Exp Resid</t>
  </si>
  <si>
    <t>RMS Error on Replication</t>
  </si>
  <si>
    <t>weighted sum likelihood bias</t>
  </si>
  <si>
    <t>Total Weight of Sites</t>
  </si>
  <si>
    <t>num parms</t>
  </si>
  <si>
    <t>DoF</t>
  </si>
  <si>
    <t># frozen parms</t>
  </si>
  <si>
    <t>eff parms</t>
  </si>
  <si>
    <t>Mean RMS Z Error on replication</t>
  </si>
  <si>
    <t>Estimated Difference in Optimum Value of Parameter</t>
  </si>
  <si>
    <t>precision</t>
  </si>
  <si>
    <t>results # data points</t>
  </si>
  <si>
    <t>Parm Var Col</t>
  </si>
  <si>
    <t>var coeff col</t>
  </si>
  <si>
    <t>var row</t>
  </si>
  <si>
    <t>parm name column</t>
  </si>
  <si>
    <t>variable name col</t>
  </si>
  <si>
    <t>parm sig column</t>
  </si>
  <si>
    <t>parm value row</t>
  </si>
  <si>
    <t>parm value col</t>
  </si>
  <si>
    <t>menu</t>
  </si>
  <si>
    <t>SPF Optimization Method</t>
  </si>
  <si>
    <t>Overdispersion Method</t>
  </si>
  <si>
    <t>dispersion calc</t>
  </si>
  <si>
    <t>Min Sqr Regress</t>
  </si>
  <si>
    <t>sq residuals</t>
  </si>
  <si>
    <t>sq dis resid</t>
  </si>
  <si>
    <t>SPF Optimization</t>
  </si>
  <si>
    <t>Dispersion Estimation</t>
  </si>
  <si>
    <t>Results SPF optimization method</t>
  </si>
  <si>
    <t>Results Dispersion Calculation Method</t>
  </si>
  <si>
    <t>Overdispersion Coefficient</t>
  </si>
  <si>
    <t>Scaling Factor</t>
  </si>
  <si>
    <t>&gt;0 Flag</t>
  </si>
  <si>
    <t>SPF Coefficient</t>
  </si>
  <si>
    <t>Raw Parameter</t>
  </si>
  <si>
    <t>Variable</t>
  </si>
  <si>
    <t>Raw Sort Key</t>
  </si>
  <si>
    <t>Adjusted Sort Key</t>
  </si>
  <si>
    <t>Groups</t>
  </si>
  <si>
    <t>Weights</t>
  </si>
  <si>
    <t>Min</t>
  </si>
  <si>
    <t>Max</t>
  </si>
  <si>
    <t>Errors</t>
  </si>
  <si>
    <t>---------</t>
  </si>
  <si>
    <t>Raw SPF</t>
  </si>
  <si>
    <t>Scaled SPF</t>
  </si>
  <si>
    <t>Raw Overdispersion</t>
  </si>
  <si>
    <t>Scaled Dispersion</t>
  </si>
  <si>
    <t>Raw Min</t>
  </si>
  <si>
    <t>Raw Max</t>
  </si>
  <si>
    <t>Raw Err</t>
  </si>
  <si>
    <t>Scaled Min</t>
  </si>
  <si>
    <t>Scaled Max</t>
  </si>
  <si>
    <t>Scaled Err</t>
  </si>
  <si>
    <t>VarRawMin</t>
  </si>
  <si>
    <t>VarRawMax</t>
  </si>
  <si>
    <t>VarRawErr</t>
  </si>
  <si>
    <t>VarScaMin</t>
  </si>
  <si>
    <t>VarScaMax</t>
  </si>
  <si>
    <t>VarScaErr</t>
  </si>
  <si>
    <t>RepVarRow1</t>
  </si>
  <si>
    <t>VarIndexCol</t>
  </si>
  <si>
    <t>Actual Value</t>
  </si>
  <si>
    <t>Raw Variable Log Likelihood</t>
  </si>
  <si>
    <t>Weighted Variable Log Likelihood</t>
  </si>
  <si>
    <t>Raw Fixed Log Inverse Likelihood</t>
  </si>
  <si>
    <t>Calculation</t>
  </si>
  <si>
    <t>Weighted Squared Residual</t>
  </si>
  <si>
    <t>Weighted Excess Squared Residual</t>
  </si>
  <si>
    <t>(Odds Ratio) Posterior Cumulative Distribution</t>
  </si>
  <si>
    <t>Cumulative Residual</t>
  </si>
  <si>
    <t>Test Value</t>
  </si>
  <si>
    <t>Raw Test Value</t>
  </si>
  <si>
    <t>Scaled Test Value</t>
  </si>
  <si>
    <t>VarRawTest</t>
  </si>
  <si>
    <t>VarScaTest</t>
  </si>
  <si>
    <t>Group</t>
  </si>
  <si>
    <t>Count</t>
  </si>
  <si>
    <t>Observed Point Overdispersion</t>
  </si>
  <si>
    <t>Excess Squared Residual</t>
  </si>
  <si>
    <t>SPF Coefficient Text Mask</t>
  </si>
  <si>
    <t>Overdispersion Coefficient Text Mask</t>
  </si>
  <si>
    <t>Previous Sum of Weights</t>
  </si>
  <si>
    <t>L</t>
  </si>
  <si>
    <t>Coeff. Of Linear Determ. (R²)</t>
  </si>
  <si>
    <t>parm name</t>
  </si>
  <si>
    <t>Crash Prediction Formula</t>
  </si>
  <si>
    <t>Over-dispersion Formula</t>
  </si>
  <si>
    <t>Sort Key Max</t>
  </si>
  <si>
    <t>XL version= 16</t>
  </si>
  <si>
    <t>Z</t>
  </si>
  <si>
    <t>Parameter Scale Factors</t>
  </si>
  <si>
    <t>Initializing Parameters</t>
  </si>
  <si>
    <t>Preliminary Solution</t>
  </si>
  <si>
    <t>Constrained to zero net expected residuals</t>
  </si>
  <si>
    <t xml:space="preserve">Multistart= </t>
  </si>
  <si>
    <t>parameter</t>
  </si>
  <si>
    <t>parm &gt;0 flag col</t>
  </si>
  <si>
    <t>FORMULA VALIDATION</t>
  </si>
  <si>
    <t>1/k</t>
  </si>
  <si>
    <t>Formula Error Free Col</t>
  </si>
  <si>
    <t>Formula Acceptable Column</t>
  </si>
  <si>
    <t>GraphPoints</t>
  </si>
  <si>
    <t>Smooth</t>
  </si>
  <si>
    <t>Start</t>
  </si>
  <si>
    <t>End</t>
  </si>
  <si>
    <t>WeightPerPoint</t>
  </si>
  <si>
    <t>Group Names</t>
  </si>
  <si>
    <t>Grou Names Column</t>
  </si>
  <si>
    <t>Group #Graph Points Column</t>
  </si>
  <si>
    <t>Group Smoothing Column</t>
  </si>
  <si>
    <t>Group Start Value Column</t>
  </si>
  <si>
    <t>Group End Value Column</t>
  </si>
  <si>
    <t>Group Count Column</t>
  </si>
  <si>
    <t>Group Weight/Point Column</t>
  </si>
  <si>
    <t>VarTypeCol</t>
  </si>
  <si>
    <t>Variable Type 0=scaleable</t>
  </si>
  <si>
    <t>Solver Return Code= 0</t>
  </si>
  <si>
    <t>Parameter saved GTZ flags</t>
  </si>
  <si>
    <t>Saved Parm &gt;0 flags</t>
  </si>
  <si>
    <t>Parameter differences= 0</t>
  </si>
  <si>
    <t>Cumulative Parameter differences= 0</t>
  </si>
  <si>
    <t>Solver adjustment range= DispCo</t>
  </si>
  <si>
    <t>ReInstall All Functions</t>
  </si>
  <si>
    <t>Calculate Parameter Significance</t>
  </si>
  <si>
    <t>POSSIBLE OUTLIERS INCLUDED:</t>
  </si>
  <si>
    <t>Odds Ratio</t>
  </si>
  <si>
    <t>Y</t>
  </si>
  <si>
    <t>6T$</t>
  </si>
  <si>
    <t>6T#</t>
  </si>
  <si>
    <t>7T$</t>
  </si>
  <si>
    <t>1T#</t>
  </si>
  <si>
    <t>2T$</t>
  </si>
  <si>
    <t>2T#</t>
  </si>
  <si>
    <t>Solver Return Code= 1</t>
  </si>
  <si>
    <t>NS</t>
  </si>
  <si>
    <t>S$</t>
  </si>
  <si>
    <r>
      <t>1/SQRT(</t>
    </r>
    <r>
      <rPr>
        <sz val="11"/>
        <color indexed="10"/>
        <rFont val="Calibri"/>
        <family val="2"/>
      </rPr>
      <t>?</t>
    </r>
    <r>
      <rPr>
        <sz val="11"/>
        <rFont val="Calibri"/>
        <family val="2"/>
      </rPr>
      <t>)</t>
    </r>
  </si>
  <si>
    <t>4$</t>
  </si>
  <si>
    <t>5$</t>
  </si>
  <si>
    <t>6$</t>
  </si>
  <si>
    <t>7$</t>
  </si>
  <si>
    <t>(1/SQRT(SPF))*&lt;Cdsp&gt;</t>
  </si>
  <si>
    <t>428x DIV/0</t>
  </si>
  <si>
    <t>723x DIV/0</t>
  </si>
  <si>
    <t>48x NUM; 778x DIV/0</t>
  </si>
  <si>
    <t>48x NUM; 428x DIV/0</t>
  </si>
  <si>
    <t>70x NUM; 723x DIV/0</t>
  </si>
  <si>
    <t>918x DIV/0</t>
  </si>
  <si>
    <t>*θ</t>
  </si>
  <si>
    <t>X</t>
  </si>
  <si>
    <t>Z0</t>
  </si>
  <si>
    <t>Z#</t>
  </si>
  <si>
    <t>#</t>
  </si>
  <si>
    <t>Interchanges</t>
  </si>
  <si>
    <t>R</t>
  </si>
  <si>
    <t>LAN1</t>
  </si>
  <si>
    <t>LAN2</t>
  </si>
  <si>
    <t>LEFT</t>
  </si>
  <si>
    <t>LEGS</t>
  </si>
  <si>
    <t>IC</t>
  </si>
  <si>
    <t>IT</t>
  </si>
  <si>
    <t>V1</t>
  </si>
  <si>
    <t>V2</t>
  </si>
  <si>
    <t>LEN1</t>
  </si>
  <si>
    <t>LEN2</t>
  </si>
  <si>
    <t>Crosstown Blvd - S Virginia Ave</t>
  </si>
  <si>
    <t>Gilcrease Expressway - N Peroria Ave</t>
  </si>
  <si>
    <t>I-235 - 23rd St</t>
  </si>
  <si>
    <t>I-235 - N Lincholn Blvd</t>
  </si>
  <si>
    <t>I-235 - NW 36th Hwy</t>
  </si>
  <si>
    <t>I-240 - Crossroads Blvd</t>
  </si>
  <si>
    <t>I-240 - S Bryant Ave</t>
  </si>
  <si>
    <t>I-240 - S Douglas Blvd</t>
  </si>
  <si>
    <t>I-240 - S Eastern Ave</t>
  </si>
  <si>
    <t>I-240 - S May Ave</t>
  </si>
  <si>
    <t>I-240 - S Sunnylane Rd</t>
  </si>
  <si>
    <t>I-240 - SH-77H</t>
  </si>
  <si>
    <t>I-244 - Martin Luther King Jr Blvd/ N Detroit Ave</t>
  </si>
  <si>
    <t>I-244 - S Frisco Ave</t>
  </si>
  <si>
    <t>I-244 - Sheridan Rd</t>
  </si>
  <si>
    <t>I-244 - Southwest Blvd</t>
  </si>
  <si>
    <t>I-244 - Yale Ave</t>
  </si>
  <si>
    <t>I-35 - Aluma Valley Dr</t>
  </si>
  <si>
    <t>I-35 - E Britton Rd</t>
  </si>
  <si>
    <t>I-35 - E Danforth Rd</t>
  </si>
  <si>
    <t>I-35 - E Hefner Rd</t>
  </si>
  <si>
    <t>I-35 - E Memorial</t>
  </si>
  <si>
    <t>I-35 - E Wilshire Blvd</t>
  </si>
  <si>
    <t>I-35 - N Eastern Ave</t>
  </si>
  <si>
    <t>I-35 - NE 10th St</t>
  </si>
  <si>
    <t>I-35 - NE 122nd St</t>
  </si>
  <si>
    <t>I-35 - NE 36th St</t>
  </si>
  <si>
    <t>I-35 - NW 27th St</t>
  </si>
  <si>
    <t>I-35 - SE 15th St</t>
  </si>
  <si>
    <t>I-35 - SE 19th St</t>
  </si>
  <si>
    <t>I-35 - SE 44th St</t>
  </si>
  <si>
    <t>I-35 - SE 51st St</t>
  </si>
  <si>
    <t>I-35 - SE 59th St</t>
  </si>
  <si>
    <t>I-35 - SE 66th St</t>
  </si>
  <si>
    <t>I-35 - SH-37</t>
  </si>
  <si>
    <t>I-35 - US-62</t>
  </si>
  <si>
    <t>I-35 - W Indian Hills Rd</t>
  </si>
  <si>
    <t>I-35 - W Main St</t>
  </si>
  <si>
    <t>I-35 - W Robinson St</t>
  </si>
  <si>
    <t>I-35 - W Tecumseh Rd</t>
  </si>
  <si>
    <t>I-40 - Hudiburg Dr</t>
  </si>
  <si>
    <t>I-40 - S Agnew Ave</t>
  </si>
  <si>
    <t>I-40 - S Cornwell Dr</t>
  </si>
  <si>
    <t>I-40 - S Morgan Rd</t>
  </si>
  <si>
    <t>I-40 - S Pennsylvania Ave</t>
  </si>
  <si>
    <t>I-40 - S Shields Blvd</t>
  </si>
  <si>
    <t>I-40 - US-81</t>
  </si>
  <si>
    <t>I-44 - E 11th St</t>
  </si>
  <si>
    <t>I-44 - E 21st St S/ E 22nd Pl S</t>
  </si>
  <si>
    <t>I-44 - E 31st St S</t>
  </si>
  <si>
    <t>I-44 - E 41st St S</t>
  </si>
  <si>
    <t>I-44 - N 165th East Ave</t>
  </si>
  <si>
    <t>I-44 - N Martin Luther King Ave</t>
  </si>
  <si>
    <t>I-44 - N Western Ave</t>
  </si>
  <si>
    <t>I-44 - Northwest Expressway</t>
  </si>
  <si>
    <t>I-44 - NW 23rd St</t>
  </si>
  <si>
    <t>I-44 - S 129th East Ave</t>
  </si>
  <si>
    <t>I-44 - S 33rd West Ave</t>
  </si>
  <si>
    <t>I-44 - S Garnett Rd</t>
  </si>
  <si>
    <t>I-44 - S Harvard Ave</t>
  </si>
  <si>
    <t>I-44 - S Peroria Ave</t>
  </si>
  <si>
    <t>I-44 - S Union</t>
  </si>
  <si>
    <t>I-44 - SH-167</t>
  </si>
  <si>
    <t>I-44 - SW 119th St</t>
  </si>
  <si>
    <t>I-44 - SW 59th St</t>
  </si>
  <si>
    <t>I-44 - US-169</t>
  </si>
  <si>
    <t>I-44 - W 51st St S</t>
  </si>
  <si>
    <t>I-44 - W 55th Pl S/ W 56th St S</t>
  </si>
  <si>
    <t>I-444 - E 7th St S/ E 8th St S</t>
  </si>
  <si>
    <t>I-444 - S Denver Ave</t>
  </si>
  <si>
    <t>I-444 - S Houston Ave</t>
  </si>
  <si>
    <t>John Kilpatrick Turnpike - N Eastern Ave</t>
  </si>
  <si>
    <t>John Kilpatrick Turnpike - N Western Ave</t>
  </si>
  <si>
    <t>John Kilpatrick Turnpike - SH-3</t>
  </si>
  <si>
    <t>Northwest Expressway - N May Ave</t>
  </si>
  <si>
    <t>SH-11 - E Pine St</t>
  </si>
  <si>
    <t>SH-11 - E Virgin St/ Airport Dr</t>
  </si>
  <si>
    <t>SH-11 - N Sheridan Rd</t>
  </si>
  <si>
    <t>SH-51 - E 15th St S</t>
  </si>
  <si>
    <t>SH-51 - E 21st St S</t>
  </si>
  <si>
    <t>SH-51 - E 31st St S</t>
  </si>
  <si>
    <t>SH-51 - E 41st St S</t>
  </si>
  <si>
    <t>SH-51 - N Aspen Ave</t>
  </si>
  <si>
    <t>SH-51 - S 177th East Ave</t>
  </si>
  <si>
    <t>SH-51 - S Harvard Ave</t>
  </si>
  <si>
    <t>SH-51 - S Sheridan Rd</t>
  </si>
  <si>
    <t>SH-74 - NW 50th St</t>
  </si>
  <si>
    <t>US-169 - E 36th St N</t>
  </si>
  <si>
    <t>US-169 - E 86th St N</t>
  </si>
  <si>
    <t>US-169 - SH-135</t>
  </si>
  <si>
    <t>US-64 - N 33rd West Ave</t>
  </si>
  <si>
    <t>US-64 - N Gilcrease Museum Rd</t>
  </si>
  <si>
    <t>US-64 - S 65th West Ave</t>
  </si>
  <si>
    <t>US-64 - S 81st W Ave</t>
  </si>
  <si>
    <t>US-64 - SH-97</t>
  </si>
  <si>
    <t>US-75 - E 56th St N</t>
  </si>
  <si>
    <t>US-75 - E Pine St</t>
  </si>
  <si>
    <t>US-75 - W 111th St S</t>
  </si>
  <si>
    <t>US-75 - W 41st St S</t>
  </si>
  <si>
    <t>US-75 - W 71st St S</t>
  </si>
  <si>
    <t>US-77 - N Kelley Ave</t>
  </si>
  <si>
    <t>W 23rd St S - Riverside Dr</t>
  </si>
  <si>
    <t>Creek Turnpike - S 129th East Ave</t>
  </si>
  <si>
    <t>Creek Turnpike - S 193rd Ave E</t>
  </si>
  <si>
    <t>Creek Turnpike - S Aspen Ave</t>
  </si>
  <si>
    <t>Creek Turnpike - S Elm Pl</t>
  </si>
  <si>
    <t>Creek Turnpike - S Yale Ave</t>
  </si>
  <si>
    <t>I-240 - S Aird Depot Blvd</t>
  </si>
  <si>
    <t>I-240 - S Anderson Rd</t>
  </si>
  <si>
    <t>I-244 - Harvard Ave</t>
  </si>
  <si>
    <t>I-244 - N 129th East Ave</t>
  </si>
  <si>
    <t>I-244 - N Mingo Rd</t>
  </si>
  <si>
    <t>I-244 - S 33rd West Ave</t>
  </si>
  <si>
    <t>I-35 - E Covell Rd</t>
  </si>
  <si>
    <t>I-35 - E Waterloo Rd</t>
  </si>
  <si>
    <t>I-35 - SE Grand Blvd</t>
  </si>
  <si>
    <t>I-35 - US-77/SH-66</t>
  </si>
  <si>
    <t>I-40 - Garth Brooks Blvd</t>
  </si>
  <si>
    <t>I-40 - N Banner Rd</t>
  </si>
  <si>
    <t>I-40 - N Cimarron Rd</t>
  </si>
  <si>
    <t>I-40 - S Air Depot Blvd</t>
  </si>
  <si>
    <t>I-40 - S Anderson Rd</t>
  </si>
  <si>
    <t>I-40 - S Council Rd</t>
  </si>
  <si>
    <t>I-40 - S Country Club Rd</t>
  </si>
  <si>
    <t>I-40 - S MacArthur Blvd</t>
  </si>
  <si>
    <t>I-40 - S Meridian Ave</t>
  </si>
  <si>
    <t>I-40 - S Methodist Rd</t>
  </si>
  <si>
    <t>I-40 - S Peebly Rd</t>
  </si>
  <si>
    <t>I-40 - S Portland Ave</t>
  </si>
  <si>
    <t>I-40 - S Radio Rd</t>
  </si>
  <si>
    <t>I-40 - S Western Ave</t>
  </si>
  <si>
    <t>I-40 - Taxpayers Blvd</t>
  </si>
  <si>
    <t>I-40 - Town Center Dr</t>
  </si>
  <si>
    <t>I-40 - US-270</t>
  </si>
  <si>
    <t>I-40 - US-281</t>
  </si>
  <si>
    <t>I-44 - Hogback Rd</t>
  </si>
  <si>
    <t>I-44 - N Kelley Ave</t>
  </si>
  <si>
    <t>I-44 - N Pennsylvania Ave</t>
  </si>
  <si>
    <t>I-44 - S 49th West Ave</t>
  </si>
  <si>
    <t>I-44 - SH-37/SW 134th St</t>
  </si>
  <si>
    <t>I-44 - SW 149th St</t>
  </si>
  <si>
    <t>I-44 - SW 15th St</t>
  </si>
  <si>
    <t>I-44 - SW 29th St</t>
  </si>
  <si>
    <t>I-44 - SW 89th St</t>
  </si>
  <si>
    <t>John Kilpatrick Turnpike - Old OK-4/ NW 10th St</t>
  </si>
  <si>
    <t>John Kilpatrick Turnpike - SH-66</t>
  </si>
  <si>
    <t>Osage Expressway - W Fairview St</t>
  </si>
  <si>
    <t>Osage Expressway - W Pine St</t>
  </si>
  <si>
    <t>SH-51 - E 51st St S</t>
  </si>
  <si>
    <t>SH-51 - N Elm Pl</t>
  </si>
  <si>
    <t>SH-51 - S 129th East Ave</t>
  </si>
  <si>
    <t>SH-51 - S Memorial Dr</t>
  </si>
  <si>
    <t>SH-74 - NW 122nd St</t>
  </si>
  <si>
    <t>SH-74 - NW 63rd St</t>
  </si>
  <si>
    <t>SH-74 - SH-3</t>
  </si>
  <si>
    <t>Sh-74 - W Britton Rd</t>
  </si>
  <si>
    <t>SH-74 - W Hefner Rd</t>
  </si>
  <si>
    <t>US-169 - E 106th St N</t>
  </si>
  <si>
    <t>US-169 - E 146th St N</t>
  </si>
  <si>
    <t>US-169 - E 21st St S</t>
  </si>
  <si>
    <t>US-169 - E 61st St S</t>
  </si>
  <si>
    <t>US-169 - E 71st St S</t>
  </si>
  <si>
    <t>US-169 - E Admiral Pl</t>
  </si>
  <si>
    <t>US-169 - E Pine St</t>
  </si>
  <si>
    <t>US-169 - SH-20</t>
  </si>
  <si>
    <t>US-64 - N 49th West Ave</t>
  </si>
  <si>
    <t>US-64 - N Quanah Ave</t>
  </si>
  <si>
    <t>US-64 - S 177th West Ave</t>
  </si>
  <si>
    <t>US-64 - S 209th West Ave</t>
  </si>
  <si>
    <t>US-64 - US-169</t>
  </si>
  <si>
    <t>US-75 - E 66th St N</t>
  </si>
  <si>
    <t>US-75 - E 86th St N</t>
  </si>
  <si>
    <t>US-75 - N Peoria Ave</t>
  </si>
  <si>
    <t>US-75 - SH-117</t>
  </si>
  <si>
    <t>US-75 - SH-20</t>
  </si>
  <si>
    <t>US-75 - SH-67</t>
  </si>
  <si>
    <t>US-75 - W 61st St S</t>
  </si>
  <si>
    <t>US-75 - W 81st St S</t>
  </si>
  <si>
    <t>US-75 - W 96th St S</t>
  </si>
  <si>
    <t>Creek Turnpike - Riverside Parkway</t>
  </si>
  <si>
    <t>I-244 - N Garnett Rd</t>
  </si>
  <si>
    <t>I-35 - NW 12th St</t>
  </si>
  <si>
    <t>I-40 - S Choctaw Rd</t>
  </si>
  <si>
    <t>I-40 - S Haven Rd</t>
  </si>
  <si>
    <t>I-40 - S Rockwell Ave</t>
  </si>
  <si>
    <t>I-44 - SW 74th St</t>
  </si>
  <si>
    <t>John Kilpatrick Turnpike - W Wilshire Blvd</t>
  </si>
  <si>
    <t>SH-11 - N Harvard Ave</t>
  </si>
  <si>
    <t>SH-11 - N Yale Ave</t>
  </si>
  <si>
    <t>SH-152 - S Council Rd</t>
  </si>
  <si>
    <t>SH-51 - E Kenosha St</t>
  </si>
  <si>
    <t>SH-51 - S Garnett Rd</t>
  </si>
  <si>
    <t>US-169 - E 11th St S</t>
  </si>
  <si>
    <t>US-169 - E 136th St N</t>
  </si>
  <si>
    <t>US-169 - E 31st St S</t>
  </si>
  <si>
    <t>US-169 - E 41st St S</t>
  </si>
  <si>
    <t>US-169 - E 51st St S</t>
  </si>
  <si>
    <t>US-169 - E 81st St S</t>
  </si>
  <si>
    <t>US-169 - E 96th St N</t>
  </si>
  <si>
    <t>US-75 - E 76th St N</t>
  </si>
  <si>
    <t>US-75 - E Apache St</t>
  </si>
  <si>
    <t>US-75 - SH-11/E 36th St N</t>
  </si>
  <si>
    <t>US-77 - NE 122nd St</t>
  </si>
  <si>
    <t>US-77 - SH-9</t>
  </si>
  <si>
    <t>I-240 - S Pennsylvania Ave</t>
  </si>
  <si>
    <t>I-240 - S Walker Ave</t>
  </si>
  <si>
    <t>I-240 - S Western Ave</t>
  </si>
  <si>
    <t>I-244 - Delaware Ave</t>
  </si>
  <si>
    <t>I-244 - N Utica Ave</t>
  </si>
  <si>
    <t>I-35 - E 15th St</t>
  </si>
  <si>
    <t>I-35 - E 33rd St</t>
  </si>
  <si>
    <t>I-35 - NE 50th St</t>
  </si>
  <si>
    <t>I-35 - SE 25th St</t>
  </si>
  <si>
    <t>I-35 - SE 29th St</t>
  </si>
  <si>
    <t>I-35 - SE 89th St</t>
  </si>
  <si>
    <t>I-40 - S Scott St</t>
  </si>
  <si>
    <t>I-40 - S Sooner Rd</t>
  </si>
  <si>
    <t>I-40 - S Sunnylane Rd</t>
  </si>
  <si>
    <t>I-40 - Se 15th St</t>
  </si>
  <si>
    <t>I-44 - N May Ave</t>
  </si>
  <si>
    <t>I-44 - S Memorial Dr</t>
  </si>
  <si>
    <t>I-44 - S Yale Ave</t>
  </si>
  <si>
    <t>I-44 - SW 40th/ 41st St</t>
  </si>
  <si>
    <t>John Kilpatrick Turnpike - N Council Rd</t>
  </si>
  <si>
    <t>John Kilpatrick Turnpike - N MacArthur Blvd</t>
  </si>
  <si>
    <t>John Kilpatrick Turnpike - N May Ave</t>
  </si>
  <si>
    <t>John Kilpatrick Turnpike - N Pennsylvania Ave</t>
  </si>
  <si>
    <t>John Kilpatrick Turnpike - N Rockwell Ave</t>
  </si>
  <si>
    <t>John Kilpatrick Turnpike - SH-74</t>
  </si>
  <si>
    <t>Jphn Kilpatrick Turnpike - N Meridian Ave</t>
  </si>
  <si>
    <t>SH-51 - S Utica Ave</t>
  </si>
  <si>
    <t>SH-51 - S Xanthus Pl</t>
  </si>
  <si>
    <t>US-169 - E 126th St N</t>
  </si>
  <si>
    <t>US-64 - N Highway 97</t>
  </si>
  <si>
    <t>US-77 - Britton Rd</t>
  </si>
  <si>
    <t>US-77 - Hefner Rd</t>
  </si>
  <si>
    <t>US-77 - W Wilshire Blvd</t>
  </si>
  <si>
    <t>1#</t>
  </si>
  <si>
    <t>Solver adjustment range= $A$2:$A$2,SPF1Co</t>
  </si>
  <si>
    <t>2#</t>
  </si>
  <si>
    <t>$L</t>
  </si>
  <si>
    <t>R$</t>
  </si>
  <si>
    <t>(Y*V1^1#*V2^2#*$L^LEN1*R$^(R+X)*IF(LEGS&gt;5,5$,1)*IF(IC=4,4$,1))*&lt;Cspf&gt;</t>
  </si>
  <si>
    <t>(1/SQRT(?))*9.28370E-1</t>
  </si>
  <si>
    <t>((Y*2.00000E-1)*(V1*1.44199E-5)^8.439363E-1*(V2*6.56601E-5)^2.151962E-1*1.347635E+0^(LEN1*2.15975E-4)*1.119175E+0^(R+X)*IF(LEGS&gt;5,1.752269E+0,1)*IF(IC=4,6.146481E-1,1))*1.05974E+1</t>
  </si>
  <si>
    <t>0.93/SQRT(?)</t>
  </si>
  <si>
    <t>Y*V1^0.844*V2^0.215*1.000064^LEN1*1.12^(R+X)*IF(LEGS&gt;5,1.75,1)*IF(IC=4,0.61,1)*0.000022</t>
  </si>
  <si>
    <t>B</t>
  </si>
  <si>
    <t>5 ~ 663, mean= 165.2</t>
  </si>
  <si>
    <t>$</t>
  </si>
  <si>
    <r>
      <t>B</t>
    </r>
    <r>
      <rPr>
        <sz val="11"/>
        <rFont val="Calibri"/>
        <family val="2"/>
      </rPr>
      <t>*</t>
    </r>
    <r>
      <rPr>
        <sz val="11"/>
        <color indexed="16"/>
        <rFont val="Calibri"/>
        <family val="2"/>
      </rPr>
      <t>Z</t>
    </r>
    <r>
      <rPr>
        <sz val="11"/>
        <rFont val="Calibri"/>
        <family val="2"/>
      </rPr>
      <t>^</t>
    </r>
    <r>
      <rPr>
        <sz val="11"/>
        <color indexed="12"/>
        <rFont val="Calibri"/>
        <family val="2"/>
      </rPr>
      <t>Z#</t>
    </r>
  </si>
  <si>
    <t>(B*Z^Z#)*&lt;Cspf&gt;</t>
  </si>
  <si>
    <t>Z# scale factor= 0.835047187988653</t>
  </si>
  <si>
    <t>SPF Min. Coeff. of Error</t>
  </si>
  <si>
    <t>Constraints</t>
  </si>
  <si>
    <t>constraints</t>
  </si>
  <si>
    <t>Successive run parameter change cutoff= 0.003</t>
  </si>
  <si>
    <t>Solver convergence= 0.001</t>
  </si>
  <si>
    <t>Derivative type= 1</t>
  </si>
  <si>
    <t>(B*Z^2.383258E-1)*2.84995E-1</t>
  </si>
  <si>
    <t>(1/SQRT(?))*7.26718E-1</t>
  </si>
  <si>
    <t>Sum of Expected Residuals = 0</t>
  </si>
  <si>
    <t>Aug 03, 2018, 08:10:37</t>
  </si>
  <si>
    <t>Z#= 0.236290270682494 (Solver Code= 0)</t>
  </si>
  <si>
    <t>Z# scale factor= 0.173199735311116</t>
  </si>
  <si>
    <t>Z#= 0.240636700709901</t>
  </si>
  <si>
    <t>SPF Coefficient= 0.293773830721721</t>
  </si>
  <si>
    <t>Dispersion Coefficient= 0.751393260792731 (Solver Code= 1)</t>
  </si>
  <si>
    <t>Z# scale factor= 0.24354250902799</t>
  </si>
  <si>
    <t>Z#= 0.238325815599165</t>
  </si>
  <si>
    <t>SPF coeff= 0.284994887892871</t>
  </si>
  <si>
    <t>Mean likelihood= 2.91035363961766E-02</t>
  </si>
  <si>
    <t>Parameter differences= 5.34018999502077E-06</t>
  </si>
  <si>
    <t>Cumulative Parameter differences= 5.34018999502077E-06</t>
  </si>
  <si>
    <t>Mean likelihood= 2.91032665573358E-02</t>
  </si>
  <si>
    <t>Z# stdev= ±1.13405607975406E-04</t>
  </si>
  <si>
    <t>SPF coeff= ±2.19941774208576E-03</t>
  </si>
  <si>
    <t>Dispersion coeff stdev= ±1.43540254735205E-02</t>
  </si>
  <si>
    <t>Aug 03, 2018, 08:10:58</t>
  </si>
  <si>
    <t>8800~31600</t>
  </si>
  <si>
    <t>33300~45000</t>
  </si>
  <si>
    <t>45800~57200</t>
  </si>
  <si>
    <t>57900~74100</t>
  </si>
  <si>
    <t>74600~89300</t>
  </si>
  <si>
    <t>89800~107000</t>
  </si>
  <si>
    <t>107000~152000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</si>
</sst>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0.000000"/>
    <numFmt numFmtId="165" formatCode="0.000000E+00"/>
    <numFmt numFmtId="166" formatCode="0.0000E+00"/>
    <numFmt numFmtId="167" formatCode="0.000%"/>
    <numFmt numFmtId="168" formatCode="0.00000000E+00"/>
    <numFmt numFmtId="169" formatCode="0.0000"/>
    <numFmt numFmtId="170" formatCode="0.00000"/>
    <numFmt numFmtId="171" formatCode="0.000"/>
    <numFmt numFmtId="172" formatCode="0.0%"/>
    <numFmt numFmtId="173" formatCode="0.E+00"/>
    <numFmt numFmtId="174" formatCode="0.00000000"/>
    <numFmt numFmtId="175" formatCode="0E+00"/>
  </numFmts>
  <fonts count="4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Arial"/>
      <family val="2"/>
    </font>
    <font>
      <sz val="11"/>
      <name val="Calibri"/>
      <family val="2"/>
    </font>
    <font>
      <sz val="11"/>
      <color indexed="8"/>
      <name val="Arial"/>
      <family val="2"/>
    </font>
    <font>
      <sz val="11"/>
      <color indexed="8"/>
      <name val="Calibri"/>
      <family val="2"/>
    </font>
    <font>
      <sz val="11"/>
      <color indexed="23"/>
      <name val="Calibri"/>
      <family val="2"/>
    </font>
    <font>
      <sz val="8"/>
      <name val="Calibri"/>
      <family val="2"/>
    </font>
    <font>
      <sz val="11"/>
      <color indexed="8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1"/>
      <color rgb="FF33CC33"/>
      <name val="Calibri"/>
      <family val="2"/>
      <scheme val="minor"/>
    </font>
    <font>
      <sz val="11"/>
      <color rgb="FF0099FF"/>
      <name val="Calibri"/>
      <family val="2"/>
      <scheme val="minor"/>
    </font>
    <font>
      <sz val="11"/>
      <color rgb="FFCCCC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</font>
    <font>
      <sz val="11"/>
      <color indexed="47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16"/>
      <name val="Calibri"/>
      <family val="2"/>
    </font>
    <font>
      <sz val="11"/>
      <color indexed="12"/>
      <name val="Calibri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rgb="FF99CCFF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theme="2" tint="-9.9978637043366805E-2"/>
        <bgColor indexed="64"/>
      </patternFill>
    </fill>
    <fill>
      <patternFill patternType="lightUp">
        <fgColor auto="1"/>
      </patternFill>
    </fill>
    <fill>
      <patternFill patternType="solid">
        <fgColor indexed="6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EC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5">
    <xf numFmtId="0" fontId="0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24" borderId="0" applyNumberFormat="0" applyBorder="0" applyAlignment="0" applyProtection="0"/>
    <xf numFmtId="0" fontId="14" fillId="8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5" applyNumberFormat="0" applyAlignment="0" applyProtection="0"/>
    <xf numFmtId="0" fontId="17" fillId="33" borderId="6" applyNumberFormat="0" applyAlignment="0" applyProtection="0"/>
    <xf numFmtId="0" fontId="18" fillId="0" borderId="0" applyNumberFormat="0" applyFill="0" applyBorder="0" applyAlignment="0" applyProtection="0"/>
    <xf numFmtId="0" fontId="19" fillId="34" borderId="0" applyNumberFormat="0" applyBorder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3" fillId="35" borderId="5" applyNumberFormat="0" applyAlignment="0" applyProtection="0"/>
    <xf numFmtId="0" fontId="24" fillId="0" borderId="10" applyNumberFormat="0" applyFill="0" applyAlignment="0" applyProtection="0"/>
    <xf numFmtId="0" fontId="25" fillId="36" borderId="0" applyNumberFormat="0" applyBorder="0" applyAlignment="0" applyProtection="0"/>
    <xf numFmtId="0" fontId="1" fillId="37" borderId="11" applyNumberFormat="0" applyFont="0" applyAlignment="0" applyProtection="0"/>
    <xf numFmtId="0" fontId="26" fillId="32" borderId="12" applyNumberFormat="0" applyAlignment="0" applyProtection="0"/>
    <xf numFmtId="9" fontId="3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11" borderId="1" xfId="0" applyFill="1" applyBorder="1" applyAlignment="1">
      <alignment vertic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6" fillId="0" borderId="0" xfId="0" applyNumberFormat="1" applyFont="1"/>
    <xf numFmtId="49" fontId="6" fillId="0" borderId="0" xfId="0" applyNumberFormat="1" applyFont="1"/>
    <xf numFmtId="49" fontId="6" fillId="0" borderId="0" xfId="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Fill="1"/>
    <xf numFmtId="0" fontId="0" fillId="0" borderId="0" xfId="0" applyNumberFormat="1"/>
    <xf numFmtId="49" fontId="6" fillId="0" borderId="0" xfId="0" applyNumberFormat="1" applyFont="1" applyFill="1" applyAlignment="1">
      <alignment vertical="center"/>
    </xf>
    <xf numFmtId="0" fontId="6" fillId="0" borderId="0" xfId="0" applyNumberFormat="1" applyFont="1" applyFill="1"/>
    <xf numFmtId="0" fontId="1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166" fontId="11" fillId="0" borderId="0" xfId="0" applyNumberFormat="1" applyFont="1" applyAlignment="1">
      <alignment vertical="center"/>
    </xf>
    <xf numFmtId="167" fontId="11" fillId="0" borderId="0" xfId="0" applyNumberFormat="1" applyFont="1" applyAlignment="1">
      <alignment vertical="center"/>
    </xf>
    <xf numFmtId="9" fontId="12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Fill="1"/>
    <xf numFmtId="49" fontId="0" fillId="0" borderId="0" xfId="0" applyNumberFormat="1"/>
    <xf numFmtId="170" fontId="6" fillId="0" borderId="0" xfId="0" applyNumberFormat="1" applyFont="1"/>
    <xf numFmtId="10" fontId="9" fillId="10" borderId="1" xfId="39" applyNumberFormat="1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0" fillId="0" borderId="0" xfId="0" quotePrefix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0" fontId="6" fillId="0" borderId="1" xfId="0" applyNumberFormat="1" applyFont="1" applyBorder="1" applyAlignment="1">
      <alignment vertical="center"/>
    </xf>
    <xf numFmtId="2" fontId="6" fillId="0" borderId="1" xfId="0" applyNumberFormat="1" applyFont="1" applyBorder="1" applyAlignment="1">
      <alignment vertical="center"/>
    </xf>
    <xf numFmtId="173" fontId="6" fillId="0" borderId="1" xfId="0" applyNumberFormat="1" applyFont="1" applyBorder="1" applyAlignment="1">
      <alignment horizontal="center" vertical="center"/>
    </xf>
    <xf numFmtId="10" fontId="6" fillId="0" borderId="1" xfId="39" applyNumberFormat="1" applyFont="1" applyBorder="1" applyAlignment="1">
      <alignment vertical="center"/>
    </xf>
    <xf numFmtId="171" fontId="6" fillId="0" borderId="1" xfId="0" applyNumberFormat="1" applyFont="1" applyBorder="1" applyAlignment="1">
      <alignment vertical="center"/>
    </xf>
    <xf numFmtId="164" fontId="6" fillId="0" borderId="1" xfId="0" applyNumberFormat="1" applyFont="1" applyBorder="1" applyAlignment="1">
      <alignment vertical="center"/>
    </xf>
    <xf numFmtId="10" fontId="1" fillId="0" borderId="0" xfId="39" applyNumberFormat="1" applyFont="1" applyAlignment="1">
      <alignment vertical="center"/>
    </xf>
    <xf numFmtId="0" fontId="6" fillId="0" borderId="0" xfId="0" applyFont="1" applyFill="1" applyAlignment="1">
      <alignment vertical="center"/>
    </xf>
    <xf numFmtId="164" fontId="6" fillId="0" borderId="0" xfId="0" applyNumberFormat="1" applyFont="1" applyFill="1" applyAlignment="1">
      <alignment vertical="center"/>
    </xf>
    <xf numFmtId="164" fontId="6" fillId="0" borderId="0" xfId="0" applyNumberFormat="1" applyFont="1" applyFill="1"/>
    <xf numFmtId="0" fontId="0" fillId="0" borderId="0" xfId="0" applyAlignment="1" applyProtection="1">
      <alignment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167" fontId="6" fillId="1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3" borderId="1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9" fontId="37" fillId="42" borderId="1" xfId="0" applyNumberFormat="1" applyFont="1" applyFill="1" applyBorder="1" applyAlignment="1" applyProtection="1">
      <alignment horizontal="center" vertical="center"/>
      <protection locked="0"/>
    </xf>
    <xf numFmtId="1" fontId="37" fillId="4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0" fontId="0" fillId="0" borderId="0" xfId="0" applyNumberFormat="1" applyFill="1" applyBorder="1" applyAlignment="1" applyProtection="1">
      <alignment vertical="center"/>
      <protection locked="0"/>
    </xf>
    <xf numFmtId="169" fontId="33" fillId="0" borderId="0" xfId="0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172" fontId="33" fillId="1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10" fontId="33" fillId="12" borderId="1" xfId="0" applyNumberFormat="1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 applyProtection="1">
      <alignment vertical="center"/>
      <protection locked="0"/>
    </xf>
    <xf numFmtId="164" fontId="0" fillId="0" borderId="0" xfId="0" applyNumberFormat="1" applyBorder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0" fontId="6" fillId="12" borderId="1" xfId="0" applyNumberFormat="1" applyFont="1" applyFill="1" applyBorder="1" applyAlignment="1" applyProtection="1">
      <alignment horizontal="center" vertical="center"/>
    </xf>
    <xf numFmtId="174" fontId="6" fillId="39" borderId="1" xfId="0" applyNumberFormat="1" applyFont="1" applyFill="1" applyBorder="1" applyAlignment="1" applyProtection="1">
      <alignment horizontal="center"/>
    </xf>
    <xf numFmtId="0" fontId="6" fillId="39" borderId="1" xfId="0" applyFont="1" applyFill="1" applyBorder="1" applyAlignment="1" applyProtection="1">
      <alignment horizontal="center"/>
    </xf>
    <xf numFmtId="0" fontId="0" fillId="44" borderId="1" xfId="0" applyFill="1" applyBorder="1" applyAlignment="1" applyProtection="1">
      <alignment horizontal="center" vertical="center"/>
    </xf>
    <xf numFmtId="2" fontId="33" fillId="12" borderId="1" xfId="0" applyNumberFormat="1" applyFont="1" applyFill="1" applyBorder="1" applyAlignment="1" applyProtection="1">
      <alignment horizontal="center" vertical="center"/>
    </xf>
    <xf numFmtId="0" fontId="6" fillId="0" borderId="1" xfId="0" applyFont="1" applyBorder="1" applyAlignment="1">
      <alignment vertical="center"/>
    </xf>
    <xf numFmtId="0" fontId="6" fillId="42" borderId="0" xfId="0" applyFont="1" applyFill="1"/>
    <xf numFmtId="0" fontId="6" fillId="42" borderId="0" xfId="0" applyFont="1" applyFill="1" applyAlignment="1">
      <alignment horizontal="left"/>
    </xf>
    <xf numFmtId="1" fontId="6" fillId="42" borderId="0" xfId="0" applyNumberFormat="1" applyFont="1" applyFill="1"/>
    <xf numFmtId="0" fontId="0" fillId="42" borderId="0" xfId="0" applyFill="1" applyBorder="1" applyAlignment="1">
      <alignment vertical="center"/>
    </xf>
    <xf numFmtId="0" fontId="6" fillId="43" borderId="0" xfId="0" applyFont="1" applyFill="1"/>
    <xf numFmtId="0" fontId="6" fillId="39" borderId="0" xfId="0" applyFont="1" applyFill="1"/>
    <xf numFmtId="0" fontId="10" fillId="39" borderId="0" xfId="0" applyFont="1" applyFill="1"/>
    <xf numFmtId="49" fontId="0" fillId="49" borderId="0" xfId="0" applyNumberFormat="1" applyFill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175" fontId="6" fillId="0" borderId="1" xfId="0" applyNumberFormat="1" applyFont="1" applyBorder="1" applyAlignment="1">
      <alignment horizontal="center" vertical="center"/>
    </xf>
    <xf numFmtId="0" fontId="0" fillId="45" borderId="0" xfId="0" applyFill="1"/>
    <xf numFmtId="0" fontId="0" fillId="50" borderId="0" xfId="0" applyFill="1"/>
    <xf numFmtId="0" fontId="0" fillId="47" borderId="0" xfId="0" applyFill="1"/>
    <xf numFmtId="0" fontId="0" fillId="51" borderId="0" xfId="0" applyFill="1"/>
    <xf numFmtId="0" fontId="0" fillId="52" borderId="0" xfId="0" applyFill="1"/>
    <xf numFmtId="0" fontId="28" fillId="0" borderId="0" xfId="0" applyFont="1"/>
    <xf numFmtId="0" fontId="28" fillId="54" borderId="0" xfId="0" applyFont="1" applyFill="1"/>
    <xf numFmtId="0" fontId="0" fillId="55" borderId="0" xfId="0" applyFill="1"/>
    <xf numFmtId="0" fontId="6" fillId="42" borderId="0" xfId="0" applyNumberFormat="1" applyFont="1" applyFill="1" applyAlignment="1">
      <alignment horizontal="right"/>
    </xf>
    <xf numFmtId="0" fontId="6" fillId="44" borderId="1" xfId="0" applyFont="1" applyFill="1" applyBorder="1" applyAlignment="1" applyProtection="1">
      <alignment horizontal="center"/>
    </xf>
    <xf numFmtId="0" fontId="0" fillId="44" borderId="19" xfId="0" applyFill="1" applyBorder="1" applyAlignment="1" applyProtection="1">
      <alignment horizontal="right" vertical="center"/>
    </xf>
    <xf numFmtId="0" fontId="0" fillId="44" borderId="1" xfId="0" applyFill="1" applyBorder="1" applyAlignment="1" applyProtection="1">
      <alignment horizontal="right" vertical="center"/>
    </xf>
    <xf numFmtId="0" fontId="4" fillId="9" borderId="0" xfId="0" applyFont="1" applyFill="1" applyAlignment="1" applyProtection="1">
      <alignment vertical="center"/>
    </xf>
    <xf numFmtId="0" fontId="4" fillId="9" borderId="0" xfId="0" applyFont="1" applyFill="1" applyAlignment="1" applyProtection="1">
      <alignment horizontal="center" vertical="center"/>
    </xf>
    <xf numFmtId="0" fontId="29" fillId="38" borderId="14" xfId="0" applyNumberFormat="1" applyFont="1" applyFill="1" applyBorder="1" applyAlignment="1" applyProtection="1">
      <alignment vertical="center"/>
    </xf>
    <xf numFmtId="0" fontId="35" fillId="38" borderId="15" xfId="0" applyNumberFormat="1" applyFont="1" applyFill="1" applyBorder="1" applyAlignment="1" applyProtection="1">
      <alignment vertical="center"/>
    </xf>
    <xf numFmtId="0" fontId="34" fillId="38" borderId="15" xfId="0" applyNumberFormat="1" applyFont="1" applyFill="1" applyBorder="1" applyAlignment="1" applyProtection="1">
      <alignment vertical="center"/>
    </xf>
    <xf numFmtId="0" fontId="36" fillId="38" borderId="16" xfId="0" applyNumberFormat="1" applyFont="1" applyFill="1" applyBorder="1" applyAlignment="1" applyProtection="1">
      <alignment vertical="center"/>
    </xf>
    <xf numFmtId="10" fontId="33" fillId="12" borderId="1" xfId="39" applyNumberFormat="1" applyFont="1" applyFill="1" applyBorder="1" applyAlignment="1" applyProtection="1">
      <alignment horizontal="center" vertical="center"/>
    </xf>
    <xf numFmtId="171" fontId="33" fillId="12" borderId="1" xfId="0" applyNumberFormat="1" applyFont="1" applyFill="1" applyBorder="1" applyAlignment="1" applyProtection="1">
      <alignment horizontal="center" vertical="center"/>
    </xf>
    <xf numFmtId="49" fontId="6" fillId="0" borderId="0" xfId="0" applyNumberFormat="1" applyFont="1" applyFill="1"/>
    <xf numFmtId="0" fontId="6" fillId="0" borderId="0" xfId="0" applyFont="1" applyFill="1" applyAlignment="1">
      <alignment horizontal="left"/>
    </xf>
    <xf numFmtId="0" fontId="6" fillId="42" borderId="20" xfId="0" applyFont="1" applyFill="1" applyBorder="1"/>
    <xf numFmtId="0" fontId="6" fillId="42" borderId="20" xfId="0" quotePrefix="1" applyFont="1" applyFill="1" applyBorder="1"/>
    <xf numFmtId="1" fontId="6" fillId="0" borderId="0" xfId="0" applyNumberFormat="1" applyFont="1" applyFill="1"/>
    <xf numFmtId="0" fontId="6" fillId="0" borderId="0" xfId="0" applyNumberFormat="1" applyFont="1" applyFill="1" applyAlignment="1">
      <alignment horizontal="right"/>
    </xf>
    <xf numFmtId="1" fontId="40" fillId="0" borderId="0" xfId="0" applyNumberFormat="1" applyFont="1" applyFill="1"/>
    <xf numFmtId="0" fontId="40" fillId="0" borderId="0" xfId="0" applyFont="1" applyFill="1"/>
    <xf numFmtId="0" fontId="40" fillId="0" borderId="0" xfId="0" applyNumberFormat="1" applyFont="1" applyFill="1" applyAlignment="1">
      <alignment horizontal="right"/>
    </xf>
    <xf numFmtId="0" fontId="40" fillId="0" borderId="0" xfId="0" applyFont="1" applyFill="1" applyAlignment="1">
      <alignment horizontal="left"/>
    </xf>
    <xf numFmtId="166" fontId="6" fillId="49" borderId="0" xfId="0" applyNumberFormat="1" applyFont="1" applyFill="1" applyAlignment="1" applyProtection="1">
      <alignment vertical="center"/>
      <protection locked="0"/>
    </xf>
    <xf numFmtId="0" fontId="41" fillId="13" borderId="0" xfId="0" applyFont="1" applyFill="1" applyAlignment="1" applyProtection="1">
      <alignment vertical="center"/>
      <protection locked="0"/>
    </xf>
    <xf numFmtId="0" fontId="42" fillId="56" borderId="0" xfId="0" applyFont="1" applyFill="1" applyAlignment="1" applyProtection="1">
      <alignment vertical="center"/>
      <protection locked="0"/>
    </xf>
    <xf numFmtId="0" fontId="40" fillId="48" borderId="1" xfId="0" applyFont="1" applyFill="1" applyBorder="1"/>
    <xf numFmtId="0" fontId="6" fillId="48" borderId="1" xfId="0" applyFont="1" applyFill="1" applyBorder="1"/>
    <xf numFmtId="0" fontId="6" fillId="48" borderId="1" xfId="0" applyNumberFormat="1" applyFont="1" applyFill="1" applyBorder="1" applyAlignment="1">
      <alignment horizontal="left"/>
    </xf>
    <xf numFmtId="0" fontId="6" fillId="48" borderId="2" xfId="0" applyFont="1" applyFill="1" applyBorder="1"/>
    <xf numFmtId="0" fontId="6" fillId="45" borderId="1" xfId="0" applyFont="1" applyFill="1" applyBorder="1"/>
    <xf numFmtId="49" fontId="6" fillId="45" borderId="1" xfId="0" applyNumberFormat="1" applyFont="1" applyFill="1" applyBorder="1"/>
    <xf numFmtId="0" fontId="6" fillId="45" borderId="1" xfId="0" applyNumberFormat="1" applyFont="1" applyFill="1" applyBorder="1"/>
    <xf numFmtId="0" fontId="6" fillId="47" borderId="0" xfId="0" applyFont="1" applyFill="1"/>
    <xf numFmtId="0" fontId="0" fillId="40" borderId="4" xfId="0" applyFill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6" fillId="0" borderId="0" xfId="44"/>
    <xf numFmtId="0" fontId="4" fillId="51" borderId="0" xfId="0" applyFont="1" applyFill="1" applyAlignment="1" applyProtection="1">
      <alignment vertical="center"/>
    </xf>
    <xf numFmtId="0" fontId="4" fillId="51" borderId="0" xfId="0" applyFont="1" applyFill="1" applyAlignment="1" applyProtection="1">
      <alignment horizontal="center" vertical="center"/>
    </xf>
    <xf numFmtId="0" fontId="6" fillId="0" borderId="0" xfId="0" applyNumberFormat="1" applyFont="1" applyAlignment="1">
      <alignment vertical="center"/>
    </xf>
    <xf numFmtId="173" fontId="6" fillId="0" borderId="1" xfId="0" applyNumberFormat="1" applyFont="1" applyBorder="1" applyAlignment="1">
      <alignment horizontal="left" vertical="center" wrapText="1"/>
    </xf>
    <xf numFmtId="1" fontId="47" fillId="42" borderId="1" xfId="0" applyNumberFormat="1" applyFont="1" applyFill="1" applyBorder="1" applyAlignment="1" applyProtection="1">
      <alignment vertical="center"/>
      <protection locked="0"/>
    </xf>
    <xf numFmtId="166" fontId="6" fillId="58" borderId="0" xfId="0" applyNumberFormat="1" applyFont="1" applyFill="1" applyBorder="1" applyAlignment="1" applyProtection="1">
      <alignment vertical="center"/>
      <protection locked="0"/>
    </xf>
    <xf numFmtId="49" fontId="6" fillId="58" borderId="0" xfId="0" applyNumberFormat="1" applyFont="1" applyFill="1" applyAlignment="1" applyProtection="1">
      <alignment horizontal="center" vertical="center"/>
      <protection locked="0"/>
    </xf>
    <xf numFmtId="10" fontId="6" fillId="58" borderId="0" xfId="0" applyNumberFormat="1" applyFont="1" applyFill="1" applyAlignment="1" applyProtection="1">
      <alignment vertical="center"/>
      <protection locked="0"/>
    </xf>
    <xf numFmtId="9" fontId="6" fillId="58" borderId="0" xfId="39" applyFont="1" applyFill="1" applyAlignment="1" applyProtection="1">
      <alignment vertical="center"/>
      <protection locked="0"/>
    </xf>
    <xf numFmtId="0" fontId="48" fillId="57" borderId="0" xfId="0" applyFont="1" applyFill="1" applyAlignment="1" applyProtection="1">
      <alignment horizontal="center" vertical="center"/>
      <protection locked="0"/>
    </xf>
    <xf numFmtId="0" fontId="6" fillId="42" borderId="0" xfId="0" applyFont="1" applyFill="1" applyAlignment="1">
      <alignment horizontal="center"/>
    </xf>
    <xf numFmtId="0" fontId="6" fillId="42" borderId="20" xfId="0" applyFont="1" applyFill="1" applyBorder="1" applyAlignment="1">
      <alignment horizontal="center"/>
    </xf>
    <xf numFmtId="0" fontId="6" fillId="42" borderId="0" xfId="0" applyFont="1" applyFill="1" applyBorder="1" applyAlignment="1">
      <alignment horizontal="center"/>
    </xf>
    <xf numFmtId="0" fontId="6" fillId="48" borderId="1" xfId="0" applyFont="1" applyFill="1" applyBorder="1" applyAlignment="1">
      <alignment horizontal="center"/>
    </xf>
    <xf numFmtId="0" fontId="6" fillId="48" borderId="2" xfId="0" applyFont="1" applyFill="1" applyBorder="1" applyAlignment="1">
      <alignment horizontal="center"/>
    </xf>
    <xf numFmtId="0" fontId="0" fillId="53" borderId="0" xfId="0" applyFill="1" applyAlignment="1">
      <alignment horizontal="center"/>
    </xf>
    <xf numFmtId="0" fontId="33" fillId="39" borderId="2" xfId="0" applyFont="1" applyFill="1" applyBorder="1" applyAlignment="1" applyProtection="1">
      <alignment horizontal="right" vertical="center"/>
    </xf>
    <xf numFmtId="0" fontId="33" fillId="39" borderId="4" xfId="0" applyFont="1" applyFill="1" applyBorder="1" applyAlignment="1" applyProtection="1">
      <alignment horizontal="right" vertical="center"/>
    </xf>
    <xf numFmtId="0" fontId="0" fillId="44" borderId="1" xfId="0" applyFill="1" applyBorder="1" applyAlignment="1" applyProtection="1">
      <alignment horizontal="center" vertical="center"/>
      <protection locked="0"/>
    </xf>
    <xf numFmtId="0" fontId="8" fillId="42" borderId="2" xfId="0" applyFont="1" applyFill="1" applyBorder="1" applyAlignment="1" applyProtection="1">
      <alignment horizontal="right" vertical="center"/>
      <protection locked="0"/>
    </xf>
    <xf numFmtId="0" fontId="8" fillId="42" borderId="3" xfId="0" applyFont="1" applyFill="1" applyBorder="1" applyAlignment="1" applyProtection="1">
      <alignment horizontal="right" vertical="center"/>
      <protection locked="0"/>
    </xf>
    <xf numFmtId="0" fontId="1" fillId="42" borderId="2" xfId="0" applyFont="1" applyFill="1" applyBorder="1" applyAlignment="1" applyProtection="1">
      <alignment horizontal="right" vertical="center"/>
      <protection locked="0"/>
    </xf>
    <xf numFmtId="0" fontId="0" fillId="39" borderId="2" xfId="0" applyFill="1" applyBorder="1" applyAlignment="1" applyProtection="1">
      <alignment horizontal="right" vertical="center"/>
    </xf>
    <xf numFmtId="0" fontId="0" fillId="39" borderId="4" xfId="0" applyFill="1" applyBorder="1" applyAlignment="1" applyProtection="1">
      <alignment horizontal="right" vertical="center"/>
    </xf>
    <xf numFmtId="0" fontId="33" fillId="39" borderId="1" xfId="0" applyFont="1" applyFill="1" applyBorder="1" applyAlignment="1" applyProtection="1">
      <alignment horizontal="right" vertical="center"/>
    </xf>
    <xf numFmtId="0" fontId="0" fillId="39" borderId="1" xfId="0" applyFill="1" applyBorder="1" applyAlignment="1" applyProtection="1">
      <alignment horizontal="right" vertical="center"/>
    </xf>
    <xf numFmtId="0" fontId="0" fillId="40" borderId="2" xfId="0" applyFill="1" applyBorder="1" applyAlignment="1" applyProtection="1">
      <alignment horizontal="left" vertical="center"/>
    </xf>
    <xf numFmtId="0" fontId="0" fillId="40" borderId="3" xfId="0" applyFill="1" applyBorder="1" applyAlignment="1" applyProtection="1">
      <alignment horizontal="left" vertical="center"/>
    </xf>
    <xf numFmtId="0" fontId="33" fillId="42" borderId="2" xfId="0" applyFont="1" applyFill="1" applyBorder="1" applyAlignment="1" applyProtection="1">
      <alignment horizontal="right" vertical="center"/>
      <protection locked="0"/>
    </xf>
    <xf numFmtId="0" fontId="33" fillId="42" borderId="4" xfId="0" applyFont="1" applyFill="1" applyBorder="1" applyAlignment="1" applyProtection="1">
      <alignment horizontal="right" vertical="center"/>
      <protection locked="0"/>
    </xf>
    <xf numFmtId="0" fontId="4" fillId="51" borderId="0" xfId="0" applyFont="1" applyFill="1" applyAlignment="1" applyProtection="1">
      <alignment horizontal="left" vertical="center"/>
    </xf>
    <xf numFmtId="0" fontId="33" fillId="42" borderId="1" xfId="0" applyFont="1" applyFill="1" applyBorder="1" applyAlignment="1" applyProtection="1">
      <alignment horizontal="right" vertical="center"/>
      <protection locked="0"/>
    </xf>
    <xf numFmtId="0" fontId="4" fillId="9" borderId="0" xfId="0" applyFont="1" applyFill="1" applyAlignment="1" applyProtection="1">
      <alignment horizontal="left" vertical="center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4" fillId="10" borderId="3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right" vertical="center" wrapText="1"/>
    </xf>
    <xf numFmtId="49" fontId="43" fillId="14" borderId="1" xfId="0" applyNumberFormat="1" applyFont="1" applyFill="1" applyBorder="1" applyAlignment="1" applyProtection="1">
      <alignment horizontal="center" vertical="center"/>
      <protection locked="0"/>
    </xf>
    <xf numFmtId="49" fontId="0" fillId="14" borderId="1" xfId="0" applyNumberFormat="1" applyFill="1" applyBorder="1" applyAlignment="1" applyProtection="1">
      <alignment horizontal="center" vertical="center"/>
      <protection locked="0"/>
    </xf>
    <xf numFmtId="49" fontId="6" fillId="14" borderId="1" xfId="0" applyNumberFormat="1" applyFont="1" applyFill="1" applyBorder="1" applyAlignment="1" applyProtection="1">
      <alignment horizontal="center" vertical="center"/>
      <protection locked="0"/>
    </xf>
    <xf numFmtId="49" fontId="43" fillId="14" borderId="2" xfId="0" applyNumberFormat="1" applyFont="1" applyFill="1" applyBorder="1" applyAlignment="1" applyProtection="1">
      <alignment horizontal="center" vertical="center"/>
      <protection locked="0"/>
    </xf>
    <xf numFmtId="49" fontId="6" fillId="14" borderId="3" xfId="0" applyNumberFormat="1" applyFont="1" applyFill="1" applyBorder="1" applyAlignment="1" applyProtection="1">
      <alignment horizontal="center" vertical="center"/>
      <protection locked="0"/>
    </xf>
    <xf numFmtId="49" fontId="6" fillId="14" borderId="4" xfId="0" applyNumberFormat="1" applyFont="1" applyFill="1" applyBorder="1" applyAlignment="1" applyProtection="1">
      <alignment horizontal="center" vertical="center"/>
      <protection locked="0"/>
    </xf>
    <xf numFmtId="0" fontId="0" fillId="41" borderId="1" xfId="0" applyFill="1" applyBorder="1" applyAlignment="1" applyProtection="1">
      <alignment horizontal="left" vertical="center"/>
    </xf>
    <xf numFmtId="0" fontId="4" fillId="10" borderId="4" xfId="0" applyFont="1" applyFill="1" applyBorder="1" applyAlignment="1" applyProtection="1">
      <alignment horizontal="center" vertical="center"/>
      <protection locked="0"/>
    </xf>
    <xf numFmtId="0" fontId="6" fillId="10" borderId="1" xfId="0" applyFont="1" applyFill="1" applyBorder="1" applyAlignment="1" applyProtection="1">
      <alignment horizontal="center" vertical="center"/>
    </xf>
    <xf numFmtId="49" fontId="43" fillId="14" borderId="1" xfId="0" applyNumberFormat="1" applyFont="1" applyFill="1" applyBorder="1" applyAlignment="1" applyProtection="1">
      <alignment horizontal="center" vertical="center" wrapText="1"/>
      <protection locked="0"/>
    </xf>
    <xf numFmtId="49" fontId="0" fillId="46" borderId="1" xfId="0" applyNumberFormat="1" applyFill="1" applyBorder="1" applyAlignment="1" applyProtection="1">
      <alignment horizontal="center" vertical="center" wrapText="1"/>
      <protection locked="0"/>
    </xf>
    <xf numFmtId="49" fontId="6" fillId="14" borderId="17" xfId="0" applyNumberFormat="1" applyFont="1" applyFill="1" applyBorder="1" applyAlignment="1" applyProtection="1">
      <alignment horizontal="center" vertical="center" wrapText="1"/>
      <protection locked="0"/>
    </xf>
    <xf numFmtId="49" fontId="39" fillId="14" borderId="18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/>
    <cellStyle name="Note" xfId="37" builtinId="10" customBuiltin="1"/>
    <cellStyle name="Output" xfId="38" builtinId="21" customBuiltin="1"/>
    <cellStyle name="Percent" xfId="39" builtinId="5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99CCFF"/>
      <color rgb="FFCCECFF"/>
      <color rgb="FFCC99FF"/>
      <color rgb="FFCCCCFF"/>
      <color rgb="FF9999FF"/>
      <color rgb="FF6699FF"/>
      <color rgb="FF6666FF"/>
      <color rgb="FFA99BFD"/>
      <color rgb="FF99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Standardized Cumulative Residuals</a:t>
            </a:r>
          </a:p>
          <a:p>
            <a:pPr algn="ctr"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by V1</a:t>
            </a:r>
          </a:p>
        </c:rich>
      </c:tx>
      <c:layout>
        <c:manualLayout>
          <c:xMode val="edge"/>
          <c:yMode val="edge"/>
          <c:x val="0.19961209199437557"/>
          <c:y val="2.98508529954538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33042610104359"/>
          <c:y val="0.17616454009652108"/>
          <c:w val="0.66959980032400257"/>
          <c:h val="0.66672013337797997"/>
        </c:manualLayout>
      </c:layout>
      <c:scatterChart>
        <c:scatterStyle val="lineMarker"/>
        <c:varyColors val="0"/>
        <c:ser>
          <c:idx val="0"/>
          <c:order val="0"/>
          <c:tx>
            <c:v>8800~31600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trendline>
            <c:spPr>
              <a:ln w="9525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rnd" cmpd="sng" algn="ctr">
                    <a:solidFill>
                      <a:srgbClr val="CCCC00"/>
                    </a:solidFill>
                    <a:prstDash val="solid"/>
                    <a:round/>
                  </a14:hiddenLine>
                </a:ext>
              </a:extLst>
            </c:spPr>
            <c:trendlineType val="linear"/>
            <c:dispRSqr val="0"/>
            <c:dispEq val="0"/>
          </c:trendline>
          <c:trendline>
            <c:spPr>
              <a:ln w="9525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rnd" cmpd="sng" algn="ctr">
                    <a:solidFill>
                      <a:srgbClr val="33CC33"/>
                    </a:solidFill>
                    <a:prstDash val="solid"/>
                    <a:round/>
                  </a14:hiddenLine>
                </a:ext>
              </a:extLst>
            </c:spPr>
            <c:trendlineType val="log"/>
            <c:dispRSqr val="0"/>
            <c:dispEq val="0"/>
          </c:trendline>
          <c:trendline>
            <c:spPr>
              <a:ln w="9525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rnd" cmpd="sng" algn="ctr">
                    <a:solidFill>
                      <a:srgbClr val="0099FF"/>
                    </a:solidFill>
                    <a:prstDash val="solid"/>
                    <a:round/>
                  </a14:hiddenLine>
                </a:ext>
              </a:extLst>
            </c:spPr>
            <c:trendlineType val="exp"/>
            <c:dispRSqr val="0"/>
            <c:dispEq val="0"/>
          </c:trendline>
          <c:trendline>
            <c:spPr>
              <a:ln w="9525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rnd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  <c:trendlineType val="power"/>
            <c:dispRSqr val="0"/>
            <c:dispEq val="0"/>
          </c:trendline>
          <c:xVal>
            <c:numRef>
              <c:f>'G1'!$HR$1:$HR$37</c:f>
              <c:numCache>
                <c:formatCode>General</c:formatCode>
                <c:ptCount val="37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11</c:v>
                </c:pt>
                <c:pt idx="5">
                  <c:v>18</c:v>
                </c:pt>
                <c:pt idx="6">
                  <c:v>18</c:v>
                </c:pt>
                <c:pt idx="7">
                  <c:v>20</c:v>
                </c:pt>
                <c:pt idx="8">
                  <c:v>22</c:v>
                </c:pt>
                <c:pt idx="9">
                  <c:v>26</c:v>
                </c:pt>
                <c:pt idx="10">
                  <c:v>27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29</c:v>
                </c:pt>
                <c:pt idx="16">
                  <c:v>31</c:v>
                </c:pt>
                <c:pt idx="17">
                  <c:v>31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37</c:v>
                </c:pt>
                <c:pt idx="22">
                  <c:v>38</c:v>
                </c:pt>
                <c:pt idx="23">
                  <c:v>38</c:v>
                </c:pt>
                <c:pt idx="24">
                  <c:v>43</c:v>
                </c:pt>
                <c:pt idx="25">
                  <c:v>48</c:v>
                </c:pt>
                <c:pt idx="26">
                  <c:v>49</c:v>
                </c:pt>
                <c:pt idx="27">
                  <c:v>52</c:v>
                </c:pt>
                <c:pt idx="28">
                  <c:v>64</c:v>
                </c:pt>
                <c:pt idx="29">
                  <c:v>65</c:v>
                </c:pt>
                <c:pt idx="30">
                  <c:v>65</c:v>
                </c:pt>
                <c:pt idx="31">
                  <c:v>69</c:v>
                </c:pt>
                <c:pt idx="32">
                  <c:v>71</c:v>
                </c:pt>
                <c:pt idx="33">
                  <c:v>76</c:v>
                </c:pt>
                <c:pt idx="34">
                  <c:v>98</c:v>
                </c:pt>
                <c:pt idx="35">
                  <c:v>112</c:v>
                </c:pt>
                <c:pt idx="36">
                  <c:v>116</c:v>
                </c:pt>
              </c:numCache>
            </c:numRef>
          </c:xVal>
          <c:yVal>
            <c:numRef>
              <c:f>'G1'!$HQ$1:$HQ$37</c:f>
              <c:numCache>
                <c:formatCode>General</c:formatCode>
                <c:ptCount val="37"/>
                <c:pt idx="0">
                  <c:v>0</c:v>
                </c:pt>
                <c:pt idx="1">
                  <c:v>0.17329220298919717</c:v>
                </c:pt>
                <c:pt idx="2">
                  <c:v>0.1829493875398493</c:v>
                </c:pt>
                <c:pt idx="3">
                  <c:v>-5.1167232154780549E-2</c:v>
                </c:pt>
                <c:pt idx="4">
                  <c:v>-0.2965170601326747</c:v>
                </c:pt>
                <c:pt idx="5">
                  <c:v>-0.3476950053146351</c:v>
                </c:pt>
                <c:pt idx="6">
                  <c:v>-0.57448026710605971</c:v>
                </c:pt>
                <c:pt idx="7">
                  <c:v>-0.52505805215595769</c:v>
                </c:pt>
                <c:pt idx="8">
                  <c:v>-0.27622323175765717</c:v>
                </c:pt>
                <c:pt idx="9">
                  <c:v>-0.23988582081978621</c:v>
                </c:pt>
                <c:pt idx="10">
                  <c:v>-0.47463972539683552</c:v>
                </c:pt>
                <c:pt idx="11">
                  <c:v>-0.30862812549465135</c:v>
                </c:pt>
                <c:pt idx="12">
                  <c:v>-0.60167823517795205</c:v>
                </c:pt>
                <c:pt idx="13">
                  <c:v>-0.60612358869035321</c:v>
                </c:pt>
                <c:pt idx="14">
                  <c:v>-0.60149323428211998</c:v>
                </c:pt>
                <c:pt idx="15">
                  <c:v>-0.39402584646565841</c:v>
                </c:pt>
                <c:pt idx="16">
                  <c:v>-0.48861471149158764</c:v>
                </c:pt>
                <c:pt idx="17">
                  <c:v>-0.49676442585556474</c:v>
                </c:pt>
                <c:pt idx="18">
                  <c:v>-0.26268090364100588</c:v>
                </c:pt>
                <c:pt idx="19">
                  <c:v>-6.432498449824757E-2</c:v>
                </c:pt>
                <c:pt idx="20">
                  <c:v>-0.1746594090612337</c:v>
                </c:pt>
                <c:pt idx="21">
                  <c:v>-0.27197296464974324</c:v>
                </c:pt>
                <c:pt idx="22">
                  <c:v>-0.37142572718328332</c:v>
                </c:pt>
                <c:pt idx="23">
                  <c:v>-0.3080012220926962</c:v>
                </c:pt>
                <c:pt idx="24">
                  <c:v>-0.16103461395793592</c:v>
                </c:pt>
                <c:pt idx="25">
                  <c:v>8.3647037557330162E-2</c:v>
                </c:pt>
                <c:pt idx="26">
                  <c:v>0.54601555573793203</c:v>
                </c:pt>
                <c:pt idx="27">
                  <c:v>0.62463436422157326</c:v>
                </c:pt>
                <c:pt idx="28">
                  <c:v>1.106766392860477</c:v>
                </c:pt>
                <c:pt idx="29">
                  <c:v>1.6557718967741331</c:v>
                </c:pt>
                <c:pt idx="30">
                  <c:v>1.8021306577346867</c:v>
                </c:pt>
                <c:pt idx="31">
                  <c:v>2.2867980422665455</c:v>
                </c:pt>
                <c:pt idx="32">
                  <c:v>2.4876075622367804</c:v>
                </c:pt>
                <c:pt idx="33">
                  <c:v>2.1395162395357969</c:v>
                </c:pt>
                <c:pt idx="34">
                  <c:v>1.7675421556887465</c:v>
                </c:pt>
                <c:pt idx="35">
                  <c:v>2.2377314089248128</c:v>
                </c:pt>
                <c:pt idx="36">
                  <c:v>2.2975555761849078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A-4DFA-ADB1-A8957CC1A39E}"/>
            </c:ext>
          </c:extLst>
        </c:ser>
        <c:ser>
          <c:idx val="1"/>
          <c:order val="1"/>
          <c:tx>
            <c:v>33300~45000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'G2'!$HR$1:$HR$30</c:f>
              <c:numCache>
                <c:formatCode>General</c:formatCode>
                <c:ptCount val="30"/>
                <c:pt idx="0">
                  <c:v>12</c:v>
                </c:pt>
                <c:pt idx="1">
                  <c:v>29</c:v>
                </c:pt>
                <c:pt idx="2">
                  <c:v>29</c:v>
                </c:pt>
                <c:pt idx="3">
                  <c:v>31</c:v>
                </c:pt>
                <c:pt idx="4">
                  <c:v>34</c:v>
                </c:pt>
                <c:pt idx="5">
                  <c:v>36</c:v>
                </c:pt>
                <c:pt idx="6">
                  <c:v>36</c:v>
                </c:pt>
                <c:pt idx="7">
                  <c:v>40</c:v>
                </c:pt>
                <c:pt idx="8">
                  <c:v>42</c:v>
                </c:pt>
                <c:pt idx="9">
                  <c:v>42</c:v>
                </c:pt>
                <c:pt idx="10">
                  <c:v>46</c:v>
                </c:pt>
                <c:pt idx="11">
                  <c:v>47</c:v>
                </c:pt>
                <c:pt idx="12">
                  <c:v>48</c:v>
                </c:pt>
                <c:pt idx="13">
                  <c:v>50</c:v>
                </c:pt>
                <c:pt idx="14">
                  <c:v>50</c:v>
                </c:pt>
                <c:pt idx="15">
                  <c:v>67</c:v>
                </c:pt>
                <c:pt idx="16">
                  <c:v>74</c:v>
                </c:pt>
                <c:pt idx="17">
                  <c:v>82</c:v>
                </c:pt>
                <c:pt idx="18">
                  <c:v>96</c:v>
                </c:pt>
                <c:pt idx="19">
                  <c:v>107</c:v>
                </c:pt>
                <c:pt idx="20">
                  <c:v>117</c:v>
                </c:pt>
                <c:pt idx="21">
                  <c:v>123</c:v>
                </c:pt>
                <c:pt idx="22">
                  <c:v>128</c:v>
                </c:pt>
                <c:pt idx="23">
                  <c:v>157</c:v>
                </c:pt>
                <c:pt idx="24">
                  <c:v>170</c:v>
                </c:pt>
                <c:pt idx="25">
                  <c:v>181</c:v>
                </c:pt>
                <c:pt idx="26">
                  <c:v>208</c:v>
                </c:pt>
                <c:pt idx="27">
                  <c:v>209</c:v>
                </c:pt>
                <c:pt idx="28">
                  <c:v>251</c:v>
                </c:pt>
                <c:pt idx="29">
                  <c:v>360</c:v>
                </c:pt>
              </c:numCache>
            </c:numRef>
          </c:xVal>
          <c:yVal>
            <c:numRef>
              <c:f>'G2'!$HQ$1:$HQ$30</c:f>
              <c:numCache>
                <c:formatCode>General</c:formatCode>
                <c:ptCount val="30"/>
                <c:pt idx="0">
                  <c:v>0</c:v>
                </c:pt>
                <c:pt idx="1">
                  <c:v>-0.48566201495575168</c:v>
                </c:pt>
                <c:pt idx="2">
                  <c:v>-0.83577642866437107</c:v>
                </c:pt>
                <c:pt idx="3">
                  <c:v>-0.6365837187195017</c:v>
                </c:pt>
                <c:pt idx="4">
                  <c:v>-0.92106840988584993</c:v>
                </c:pt>
                <c:pt idx="5">
                  <c:v>-1.0659716712535978</c:v>
                </c:pt>
                <c:pt idx="6">
                  <c:v>-1.4497449870657784</c:v>
                </c:pt>
                <c:pt idx="7">
                  <c:v>-1.1612845121566699</c:v>
                </c:pt>
                <c:pt idx="8">
                  <c:v>-1.122887494654824</c:v>
                </c:pt>
                <c:pt idx="9">
                  <c:v>-1.0837218411067568</c:v>
                </c:pt>
                <c:pt idx="10">
                  <c:v>-1.2829021260351112</c:v>
                </c:pt>
                <c:pt idx="11">
                  <c:v>-1.4870632499874692</c:v>
                </c:pt>
                <c:pt idx="12">
                  <c:v>-1.6123491080379748</c:v>
                </c:pt>
                <c:pt idx="13">
                  <c:v>-1.4365662996316366</c:v>
                </c:pt>
                <c:pt idx="14">
                  <c:v>-1.485192932373312</c:v>
                </c:pt>
                <c:pt idx="15">
                  <c:v>-1.219638444880309</c:v>
                </c:pt>
                <c:pt idx="16">
                  <c:v>-0.76094912581758745</c:v>
                </c:pt>
                <c:pt idx="17">
                  <c:v>6.2888093531256753E-2</c:v>
                </c:pt>
                <c:pt idx="18">
                  <c:v>0.77220145595145762</c:v>
                </c:pt>
                <c:pt idx="19">
                  <c:v>0.95357047297635211</c:v>
                </c:pt>
                <c:pt idx="20">
                  <c:v>1.400018329185676</c:v>
                </c:pt>
                <c:pt idx="21">
                  <c:v>1.7533846061540461</c:v>
                </c:pt>
                <c:pt idx="22">
                  <c:v>1.628324640047933</c:v>
                </c:pt>
                <c:pt idx="23">
                  <c:v>1.762369527293328</c:v>
                </c:pt>
                <c:pt idx="24">
                  <c:v>1.6206057540471228</c:v>
                </c:pt>
                <c:pt idx="25">
                  <c:v>1.9673122395046601</c:v>
                </c:pt>
                <c:pt idx="26">
                  <c:v>2.3231152447836299</c:v>
                </c:pt>
                <c:pt idx="27">
                  <c:v>2.4050712046411657</c:v>
                </c:pt>
                <c:pt idx="28">
                  <c:v>2.7785242096217937</c:v>
                </c:pt>
                <c:pt idx="29">
                  <c:v>2.6332703176674759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1-4090-8CA1-037B7A76F21F}"/>
            </c:ext>
          </c:extLst>
        </c:ser>
        <c:ser>
          <c:idx val="2"/>
          <c:order val="2"/>
          <c:tx>
            <c:v>45800~57200</c:v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'G3'!$HR$1:$HR$34</c:f>
              <c:numCache>
                <c:formatCode>General</c:formatCode>
                <c:ptCount val="34"/>
                <c:pt idx="0">
                  <c:v>23</c:v>
                </c:pt>
                <c:pt idx="1">
                  <c:v>26</c:v>
                </c:pt>
                <c:pt idx="2">
                  <c:v>32</c:v>
                </c:pt>
                <c:pt idx="3">
                  <c:v>53</c:v>
                </c:pt>
                <c:pt idx="4">
                  <c:v>53</c:v>
                </c:pt>
                <c:pt idx="5">
                  <c:v>56</c:v>
                </c:pt>
                <c:pt idx="6">
                  <c:v>57</c:v>
                </c:pt>
                <c:pt idx="7">
                  <c:v>62</c:v>
                </c:pt>
                <c:pt idx="8">
                  <c:v>63</c:v>
                </c:pt>
                <c:pt idx="9">
                  <c:v>69</c:v>
                </c:pt>
                <c:pt idx="10">
                  <c:v>69</c:v>
                </c:pt>
                <c:pt idx="11">
                  <c:v>74</c:v>
                </c:pt>
                <c:pt idx="12">
                  <c:v>79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92</c:v>
                </c:pt>
                <c:pt idx="17">
                  <c:v>97</c:v>
                </c:pt>
                <c:pt idx="18">
                  <c:v>97</c:v>
                </c:pt>
                <c:pt idx="19">
                  <c:v>102</c:v>
                </c:pt>
                <c:pt idx="20">
                  <c:v>103</c:v>
                </c:pt>
                <c:pt idx="21">
                  <c:v>110</c:v>
                </c:pt>
                <c:pt idx="22">
                  <c:v>118</c:v>
                </c:pt>
                <c:pt idx="23">
                  <c:v>123</c:v>
                </c:pt>
                <c:pt idx="24">
                  <c:v>126</c:v>
                </c:pt>
                <c:pt idx="25">
                  <c:v>127</c:v>
                </c:pt>
                <c:pt idx="26">
                  <c:v>134</c:v>
                </c:pt>
                <c:pt idx="27">
                  <c:v>165</c:v>
                </c:pt>
                <c:pt idx="28">
                  <c:v>169</c:v>
                </c:pt>
                <c:pt idx="29">
                  <c:v>181</c:v>
                </c:pt>
                <c:pt idx="30">
                  <c:v>185</c:v>
                </c:pt>
                <c:pt idx="31">
                  <c:v>192</c:v>
                </c:pt>
                <c:pt idx="32">
                  <c:v>233</c:v>
                </c:pt>
                <c:pt idx="33">
                  <c:v>352</c:v>
                </c:pt>
              </c:numCache>
            </c:numRef>
          </c:xVal>
          <c:yVal>
            <c:numRef>
              <c:f>'G3'!$HQ$1:$HQ$34</c:f>
              <c:numCache>
                <c:formatCode>General</c:formatCode>
                <c:ptCount val="34"/>
                <c:pt idx="0">
                  <c:v>0</c:v>
                </c:pt>
                <c:pt idx="1">
                  <c:v>2.9167414619236599E-2</c:v>
                </c:pt>
                <c:pt idx="2">
                  <c:v>-3.2197925866507458E-2</c:v>
                </c:pt>
                <c:pt idx="3">
                  <c:v>-0.35931124748324228</c:v>
                </c:pt>
                <c:pt idx="4">
                  <c:v>0.3147346260061189</c:v>
                </c:pt>
                <c:pt idx="5">
                  <c:v>0.740106021131401</c:v>
                </c:pt>
                <c:pt idx="6">
                  <c:v>0.38546122622596563</c:v>
                </c:pt>
                <c:pt idx="7">
                  <c:v>0.8990105293566526</c:v>
                </c:pt>
                <c:pt idx="8">
                  <c:v>0.64917456228128301</c:v>
                </c:pt>
                <c:pt idx="9">
                  <c:v>0.85560397833806501</c:v>
                </c:pt>
                <c:pt idx="10">
                  <c:v>1.3184531554925707</c:v>
                </c:pt>
                <c:pt idx="11">
                  <c:v>1.2984120175672926</c:v>
                </c:pt>
                <c:pt idx="12">
                  <c:v>1.546691253605625</c:v>
                </c:pt>
                <c:pt idx="13">
                  <c:v>1.3100376633926609</c:v>
                </c:pt>
                <c:pt idx="14">
                  <c:v>1.5690598291753453</c:v>
                </c:pt>
                <c:pt idx="15">
                  <c:v>1.6835717503045413</c:v>
                </c:pt>
                <c:pt idx="16">
                  <c:v>1.4757605179678623</c:v>
                </c:pt>
                <c:pt idx="17">
                  <c:v>1.3639221289897814</c:v>
                </c:pt>
                <c:pt idx="18">
                  <c:v>1.3425158470920233</c:v>
                </c:pt>
                <c:pt idx="19">
                  <c:v>0.89300095737671048</c:v>
                </c:pt>
                <c:pt idx="20">
                  <c:v>1.0110911505482389</c:v>
                </c:pt>
                <c:pt idx="21">
                  <c:v>0.88766127245578097</c:v>
                </c:pt>
                <c:pt idx="22">
                  <c:v>0.76025008957515305</c:v>
                </c:pt>
                <c:pt idx="23">
                  <c:v>1.2844612465907004</c:v>
                </c:pt>
                <c:pt idx="24">
                  <c:v>1.3316902534205717</c:v>
                </c:pt>
                <c:pt idx="25">
                  <c:v>1.5476427701296684</c:v>
                </c:pt>
                <c:pt idx="26">
                  <c:v>1.6471737616137943</c:v>
                </c:pt>
                <c:pt idx="27">
                  <c:v>1.9434357149962365</c:v>
                </c:pt>
                <c:pt idx="28">
                  <c:v>1.7922875790687207</c:v>
                </c:pt>
                <c:pt idx="29">
                  <c:v>2.3419863143180883</c:v>
                </c:pt>
                <c:pt idx="30">
                  <c:v>2.5841587886854493</c:v>
                </c:pt>
                <c:pt idx="31">
                  <c:v>2.4926792406846903</c:v>
                </c:pt>
                <c:pt idx="32">
                  <c:v>2.4659805343943528</c:v>
                </c:pt>
                <c:pt idx="33">
                  <c:v>1.5960372703793844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C1-4090-8CA1-037B7A76F21F}"/>
            </c:ext>
          </c:extLst>
        </c:ser>
        <c:ser>
          <c:idx val="3"/>
          <c:order val="3"/>
          <c:tx>
            <c:v>57900~74100</c:v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'G4'!$HR$1:$HR$34</c:f>
              <c:numCache>
                <c:formatCode>General</c:formatCode>
                <c:ptCount val="34"/>
                <c:pt idx="0">
                  <c:v>13</c:v>
                </c:pt>
                <c:pt idx="1">
                  <c:v>18</c:v>
                </c:pt>
                <c:pt idx="2">
                  <c:v>36</c:v>
                </c:pt>
                <c:pt idx="3">
                  <c:v>36</c:v>
                </c:pt>
                <c:pt idx="4">
                  <c:v>42</c:v>
                </c:pt>
                <c:pt idx="5">
                  <c:v>52</c:v>
                </c:pt>
                <c:pt idx="6">
                  <c:v>67</c:v>
                </c:pt>
                <c:pt idx="7">
                  <c:v>68</c:v>
                </c:pt>
                <c:pt idx="8">
                  <c:v>70</c:v>
                </c:pt>
                <c:pt idx="9">
                  <c:v>77</c:v>
                </c:pt>
                <c:pt idx="10">
                  <c:v>88</c:v>
                </c:pt>
                <c:pt idx="11">
                  <c:v>90</c:v>
                </c:pt>
                <c:pt idx="12">
                  <c:v>100</c:v>
                </c:pt>
                <c:pt idx="13">
                  <c:v>108</c:v>
                </c:pt>
                <c:pt idx="14">
                  <c:v>112</c:v>
                </c:pt>
                <c:pt idx="15">
                  <c:v>117</c:v>
                </c:pt>
                <c:pt idx="16">
                  <c:v>118</c:v>
                </c:pt>
                <c:pt idx="17">
                  <c:v>130</c:v>
                </c:pt>
                <c:pt idx="18">
                  <c:v>139</c:v>
                </c:pt>
                <c:pt idx="19">
                  <c:v>140</c:v>
                </c:pt>
                <c:pt idx="20">
                  <c:v>147</c:v>
                </c:pt>
                <c:pt idx="21">
                  <c:v>161</c:v>
                </c:pt>
                <c:pt idx="22">
                  <c:v>162</c:v>
                </c:pt>
                <c:pt idx="23">
                  <c:v>164</c:v>
                </c:pt>
                <c:pt idx="24">
                  <c:v>186</c:v>
                </c:pt>
                <c:pt idx="25">
                  <c:v>192</c:v>
                </c:pt>
                <c:pt idx="26">
                  <c:v>201</c:v>
                </c:pt>
                <c:pt idx="27">
                  <c:v>242</c:v>
                </c:pt>
                <c:pt idx="28">
                  <c:v>263</c:v>
                </c:pt>
                <c:pt idx="29">
                  <c:v>265</c:v>
                </c:pt>
                <c:pt idx="30">
                  <c:v>283</c:v>
                </c:pt>
                <c:pt idx="31">
                  <c:v>341</c:v>
                </c:pt>
                <c:pt idx="32">
                  <c:v>351</c:v>
                </c:pt>
                <c:pt idx="33">
                  <c:v>418</c:v>
                </c:pt>
              </c:numCache>
            </c:numRef>
          </c:xVal>
          <c:yVal>
            <c:numRef>
              <c:f>'G4'!$HQ$1:$HQ$34</c:f>
              <c:numCache>
                <c:formatCode>General</c:formatCode>
                <c:ptCount val="34"/>
                <c:pt idx="0">
                  <c:v>0</c:v>
                </c:pt>
                <c:pt idx="1">
                  <c:v>-1.2809236156398904</c:v>
                </c:pt>
                <c:pt idx="2">
                  <c:v>-1.5324630373226236</c:v>
                </c:pt>
                <c:pt idx="3">
                  <c:v>-1.8173432669386869</c:v>
                </c:pt>
                <c:pt idx="4">
                  <c:v>-2.0009504528915296</c:v>
                </c:pt>
                <c:pt idx="5">
                  <c:v>-2.5067724048308127</c:v>
                </c:pt>
                <c:pt idx="6">
                  <c:v>-2.0718661082964891</c:v>
                </c:pt>
                <c:pt idx="7">
                  <c:v>-2.0257251967767287</c:v>
                </c:pt>
                <c:pt idx="8">
                  <c:v>-1.6556940773286795</c:v>
                </c:pt>
                <c:pt idx="9">
                  <c:v>-1.8712126402964806</c:v>
                </c:pt>
                <c:pt idx="10">
                  <c:v>-2.0948788906157794</c:v>
                </c:pt>
                <c:pt idx="11">
                  <c:v>-1.6817028059206369</c:v>
                </c:pt>
                <c:pt idx="12">
                  <c:v>-1.5453317577872172</c:v>
                </c:pt>
                <c:pt idx="13">
                  <c:v>-1.3339722559528682</c:v>
                </c:pt>
                <c:pt idx="14">
                  <c:v>-1.2990941323385465</c:v>
                </c:pt>
                <c:pt idx="15">
                  <c:v>-1.0679840313213329</c:v>
                </c:pt>
                <c:pt idx="16">
                  <c:v>-1.2576731794581515</c:v>
                </c:pt>
                <c:pt idx="17">
                  <c:v>-1.1887474166322554</c:v>
                </c:pt>
                <c:pt idx="18">
                  <c:v>-1.3383540054248251</c:v>
                </c:pt>
                <c:pt idx="19">
                  <c:v>-0.92672244269736537</c:v>
                </c:pt>
                <c:pt idx="20">
                  <c:v>-1.1776504852318328</c:v>
                </c:pt>
                <c:pt idx="21">
                  <c:v>-1.1593866705864977</c:v>
                </c:pt>
                <c:pt idx="22">
                  <c:v>-0.84592588414453707</c:v>
                </c:pt>
                <c:pt idx="23">
                  <c:v>-0.3663959760175875</c:v>
                </c:pt>
                <c:pt idx="24">
                  <c:v>-1.7524331226791638E-2</c:v>
                </c:pt>
                <c:pt idx="25">
                  <c:v>9.5731881993336237E-2</c:v>
                </c:pt>
                <c:pt idx="26">
                  <c:v>7.8020806050523125E-2</c:v>
                </c:pt>
                <c:pt idx="27">
                  <c:v>0.34473878028101812</c:v>
                </c:pt>
                <c:pt idx="28">
                  <c:v>-0.24756996178628005</c:v>
                </c:pt>
                <c:pt idx="29">
                  <c:v>-0.21484962031247182</c:v>
                </c:pt>
                <c:pt idx="30">
                  <c:v>-0.20705275098290962</c:v>
                </c:pt>
                <c:pt idx="31">
                  <c:v>-9.1895137374720853E-2</c:v>
                </c:pt>
                <c:pt idx="32">
                  <c:v>-1.0613627136807783E-2</c:v>
                </c:pt>
                <c:pt idx="33">
                  <c:v>-4.9153973396083045E-2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C1-4090-8CA1-037B7A76F21F}"/>
            </c:ext>
          </c:extLst>
        </c:ser>
        <c:ser>
          <c:idx val="4"/>
          <c:order val="4"/>
          <c:tx>
            <c:v>74600~89300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'G5'!$HR$1:$HR$34</c:f>
              <c:numCache>
                <c:formatCode>General</c:formatCode>
                <c:ptCount val="34"/>
                <c:pt idx="0">
                  <c:v>72</c:v>
                </c:pt>
                <c:pt idx="1">
                  <c:v>82</c:v>
                </c:pt>
                <c:pt idx="2">
                  <c:v>84</c:v>
                </c:pt>
                <c:pt idx="3">
                  <c:v>93</c:v>
                </c:pt>
                <c:pt idx="4">
                  <c:v>104</c:v>
                </c:pt>
                <c:pt idx="5">
                  <c:v>110</c:v>
                </c:pt>
                <c:pt idx="6">
                  <c:v>115</c:v>
                </c:pt>
                <c:pt idx="7">
                  <c:v>124</c:v>
                </c:pt>
                <c:pt idx="8">
                  <c:v>127</c:v>
                </c:pt>
                <c:pt idx="9">
                  <c:v>130</c:v>
                </c:pt>
                <c:pt idx="10">
                  <c:v>130</c:v>
                </c:pt>
                <c:pt idx="11">
                  <c:v>133</c:v>
                </c:pt>
                <c:pt idx="12">
                  <c:v>153</c:v>
                </c:pt>
                <c:pt idx="13">
                  <c:v>160</c:v>
                </c:pt>
                <c:pt idx="14">
                  <c:v>173</c:v>
                </c:pt>
                <c:pt idx="15">
                  <c:v>176</c:v>
                </c:pt>
                <c:pt idx="16">
                  <c:v>177</c:v>
                </c:pt>
                <c:pt idx="17">
                  <c:v>182</c:v>
                </c:pt>
                <c:pt idx="18">
                  <c:v>188</c:v>
                </c:pt>
                <c:pt idx="19">
                  <c:v>195</c:v>
                </c:pt>
                <c:pt idx="20">
                  <c:v>199</c:v>
                </c:pt>
                <c:pt idx="21">
                  <c:v>201</c:v>
                </c:pt>
                <c:pt idx="22">
                  <c:v>204</c:v>
                </c:pt>
                <c:pt idx="23">
                  <c:v>220</c:v>
                </c:pt>
                <c:pt idx="24">
                  <c:v>252</c:v>
                </c:pt>
                <c:pt idx="25">
                  <c:v>266</c:v>
                </c:pt>
                <c:pt idx="26">
                  <c:v>271</c:v>
                </c:pt>
                <c:pt idx="27">
                  <c:v>276</c:v>
                </c:pt>
                <c:pt idx="28">
                  <c:v>287</c:v>
                </c:pt>
                <c:pt idx="29">
                  <c:v>291</c:v>
                </c:pt>
                <c:pt idx="30">
                  <c:v>312</c:v>
                </c:pt>
                <c:pt idx="31">
                  <c:v>355</c:v>
                </c:pt>
                <c:pt idx="32">
                  <c:v>392</c:v>
                </c:pt>
                <c:pt idx="33">
                  <c:v>424</c:v>
                </c:pt>
              </c:numCache>
            </c:numRef>
          </c:xVal>
          <c:yVal>
            <c:numRef>
              <c:f>'G5'!$HQ$1:$HQ$34</c:f>
              <c:numCache>
                <c:formatCode>General</c:formatCode>
                <c:ptCount val="34"/>
                <c:pt idx="0">
                  <c:v>0</c:v>
                </c:pt>
                <c:pt idx="1">
                  <c:v>2.5031729698467935E-2</c:v>
                </c:pt>
                <c:pt idx="2">
                  <c:v>0.12462857823693023</c:v>
                </c:pt>
                <c:pt idx="3">
                  <c:v>0.58581498190672709</c:v>
                </c:pt>
                <c:pt idx="4">
                  <c:v>0.61405676289606526</c:v>
                </c:pt>
                <c:pt idx="5">
                  <c:v>0.95599078669659032</c:v>
                </c:pt>
                <c:pt idx="6">
                  <c:v>1.3174523911206126</c:v>
                </c:pt>
                <c:pt idx="7">
                  <c:v>0.43564044502895705</c:v>
                </c:pt>
                <c:pt idx="8">
                  <c:v>0.51213800012323374</c:v>
                </c:pt>
                <c:pt idx="9">
                  <c:v>0.67640102834526894</c:v>
                </c:pt>
                <c:pt idx="10">
                  <c:v>1.0439600653565444</c:v>
                </c:pt>
                <c:pt idx="11">
                  <c:v>0.93148204736768381</c:v>
                </c:pt>
                <c:pt idx="12">
                  <c:v>0.57631117078168226</c:v>
                </c:pt>
                <c:pt idx="13">
                  <c:v>0.2291719547887108</c:v>
                </c:pt>
                <c:pt idx="14">
                  <c:v>0.74143115742086496</c:v>
                </c:pt>
                <c:pt idx="15">
                  <c:v>0.6205882047482485</c:v>
                </c:pt>
                <c:pt idx="16">
                  <c:v>0.13651477038981336</c:v>
                </c:pt>
                <c:pt idx="17">
                  <c:v>0.77119463457136939</c:v>
                </c:pt>
                <c:pt idx="18">
                  <c:v>0.55161569109086628</c:v>
                </c:pt>
                <c:pt idx="19">
                  <c:v>0.67848004751378488</c:v>
                </c:pt>
                <c:pt idx="20">
                  <c:v>0.3089553967769979</c:v>
                </c:pt>
                <c:pt idx="21">
                  <c:v>7.3880698328261871E-2</c:v>
                </c:pt>
                <c:pt idx="22">
                  <c:v>-0.13372403808134081</c:v>
                </c:pt>
                <c:pt idx="23">
                  <c:v>0.46135929474299558</c:v>
                </c:pt>
                <c:pt idx="24">
                  <c:v>0.52696628859336248</c:v>
                </c:pt>
                <c:pt idx="25">
                  <c:v>0.12049764965611193</c:v>
                </c:pt>
                <c:pt idx="26">
                  <c:v>8.1879371268538226E-2</c:v>
                </c:pt>
                <c:pt idx="27">
                  <c:v>-0.13443060733154277</c:v>
                </c:pt>
                <c:pt idx="28">
                  <c:v>-0.15171173669893018</c:v>
                </c:pt>
                <c:pt idx="29">
                  <c:v>-2.7634206148101078E-2</c:v>
                </c:pt>
                <c:pt idx="30">
                  <c:v>0.3959461454143165</c:v>
                </c:pt>
                <c:pt idx="31">
                  <c:v>0.16238236163776198</c:v>
                </c:pt>
                <c:pt idx="32">
                  <c:v>0.49779101937114789</c:v>
                </c:pt>
                <c:pt idx="33">
                  <c:v>0.8262706889497653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C1-4090-8CA1-037B7A76F21F}"/>
            </c:ext>
          </c:extLst>
        </c:ser>
        <c:ser>
          <c:idx val="5"/>
          <c:order val="5"/>
          <c:tx>
            <c:v>89800~107000</c:v>
          </c:tx>
          <c:spPr>
            <a:ln w="254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'G6'!$HR$1:$HR$33</c:f>
              <c:numCache>
                <c:formatCode>General</c:formatCode>
                <c:ptCount val="33"/>
                <c:pt idx="0">
                  <c:v>30</c:v>
                </c:pt>
                <c:pt idx="1">
                  <c:v>37</c:v>
                </c:pt>
                <c:pt idx="2">
                  <c:v>71</c:v>
                </c:pt>
                <c:pt idx="3">
                  <c:v>79</c:v>
                </c:pt>
                <c:pt idx="4">
                  <c:v>103</c:v>
                </c:pt>
                <c:pt idx="5">
                  <c:v>136</c:v>
                </c:pt>
                <c:pt idx="6">
                  <c:v>150</c:v>
                </c:pt>
                <c:pt idx="7">
                  <c:v>151</c:v>
                </c:pt>
                <c:pt idx="8">
                  <c:v>153</c:v>
                </c:pt>
                <c:pt idx="9">
                  <c:v>153</c:v>
                </c:pt>
                <c:pt idx="10">
                  <c:v>154</c:v>
                </c:pt>
                <c:pt idx="11">
                  <c:v>168</c:v>
                </c:pt>
                <c:pt idx="12">
                  <c:v>173</c:v>
                </c:pt>
                <c:pt idx="13">
                  <c:v>194</c:v>
                </c:pt>
                <c:pt idx="14">
                  <c:v>236</c:v>
                </c:pt>
                <c:pt idx="15">
                  <c:v>241</c:v>
                </c:pt>
                <c:pt idx="16">
                  <c:v>243</c:v>
                </c:pt>
                <c:pt idx="17">
                  <c:v>253</c:v>
                </c:pt>
                <c:pt idx="18">
                  <c:v>268</c:v>
                </c:pt>
                <c:pt idx="19">
                  <c:v>292</c:v>
                </c:pt>
                <c:pt idx="20">
                  <c:v>292</c:v>
                </c:pt>
                <c:pt idx="21">
                  <c:v>329</c:v>
                </c:pt>
                <c:pt idx="22">
                  <c:v>337</c:v>
                </c:pt>
                <c:pt idx="23">
                  <c:v>340</c:v>
                </c:pt>
                <c:pt idx="24">
                  <c:v>350</c:v>
                </c:pt>
                <c:pt idx="25">
                  <c:v>362</c:v>
                </c:pt>
                <c:pt idx="26">
                  <c:v>368</c:v>
                </c:pt>
                <c:pt idx="27">
                  <c:v>385</c:v>
                </c:pt>
                <c:pt idx="28">
                  <c:v>431</c:v>
                </c:pt>
                <c:pt idx="29">
                  <c:v>436</c:v>
                </c:pt>
                <c:pt idx="30">
                  <c:v>485</c:v>
                </c:pt>
                <c:pt idx="31">
                  <c:v>500</c:v>
                </c:pt>
                <c:pt idx="32">
                  <c:v>514</c:v>
                </c:pt>
              </c:numCache>
            </c:numRef>
          </c:xVal>
          <c:yVal>
            <c:numRef>
              <c:f>'G6'!$HQ$1:$HQ$33</c:f>
              <c:numCache>
                <c:formatCode>General</c:formatCode>
                <c:ptCount val="33"/>
                <c:pt idx="0">
                  <c:v>0</c:v>
                </c:pt>
                <c:pt idx="1">
                  <c:v>-0.80041837462295384</c:v>
                </c:pt>
                <c:pt idx="2">
                  <c:v>-0.51354826877691162</c:v>
                </c:pt>
                <c:pt idx="3">
                  <c:v>-0.8620995546338095</c:v>
                </c:pt>
                <c:pt idx="4">
                  <c:v>-0.58811709291260394</c:v>
                </c:pt>
                <c:pt idx="5">
                  <c:v>-0.60025513853722756</c:v>
                </c:pt>
                <c:pt idx="6">
                  <c:v>-0.53359786672125464</c:v>
                </c:pt>
                <c:pt idx="7">
                  <c:v>-0.79524629499119615</c:v>
                </c:pt>
                <c:pt idx="8">
                  <c:v>-0.38796026378708248</c:v>
                </c:pt>
                <c:pt idx="9">
                  <c:v>-0.67929324421922532</c:v>
                </c:pt>
                <c:pt idx="10">
                  <c:v>-0.99993294378964315</c:v>
                </c:pt>
                <c:pt idx="11">
                  <c:v>-0.57571071085052206</c:v>
                </c:pt>
                <c:pt idx="12">
                  <c:v>-0.84395509609598862</c:v>
                </c:pt>
                <c:pt idx="13">
                  <c:v>-0.71581752425657752</c:v>
                </c:pt>
                <c:pt idx="14">
                  <c:v>-0.37537326088206113</c:v>
                </c:pt>
                <c:pt idx="15">
                  <c:v>-0.40229608958170471</c:v>
                </c:pt>
                <c:pt idx="16">
                  <c:v>-0.71584327829086647</c:v>
                </c:pt>
                <c:pt idx="17">
                  <c:v>-0.67757164717008489</c:v>
                </c:pt>
                <c:pt idx="18">
                  <c:v>-0.2515420158872026</c:v>
                </c:pt>
                <c:pt idx="19">
                  <c:v>3.6178827562394524E-2</c:v>
                </c:pt>
                <c:pt idx="20">
                  <c:v>0.47215743182212189</c:v>
                </c:pt>
                <c:pt idx="21">
                  <c:v>0.14845407229579208</c:v>
                </c:pt>
                <c:pt idx="22">
                  <c:v>0.10451513230300585</c:v>
                </c:pt>
                <c:pt idx="23">
                  <c:v>0.46793062152231973</c:v>
                </c:pt>
                <c:pt idx="24">
                  <c:v>0.61857468752217326</c:v>
                </c:pt>
                <c:pt idx="25">
                  <c:v>0.54445191846442997</c:v>
                </c:pt>
                <c:pt idx="26">
                  <c:v>0.56046986913247332</c:v>
                </c:pt>
                <c:pt idx="27">
                  <c:v>1.1302938280105974</c:v>
                </c:pt>
                <c:pt idx="28">
                  <c:v>1.0094677469479798</c:v>
                </c:pt>
                <c:pt idx="29">
                  <c:v>0.92129317619457174</c:v>
                </c:pt>
                <c:pt idx="30">
                  <c:v>1.0033450806227802</c:v>
                </c:pt>
                <c:pt idx="31">
                  <c:v>0.93945523902394867</c:v>
                </c:pt>
                <c:pt idx="32">
                  <c:v>0.98156662380723736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C1-4090-8CA1-037B7A76F21F}"/>
            </c:ext>
          </c:extLst>
        </c:ser>
        <c:ser>
          <c:idx val="6"/>
          <c:order val="6"/>
          <c:tx>
            <c:v>107000~152000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'G7'!$HR$1:$HR$35</c:f>
              <c:numCache>
                <c:formatCode>General</c:formatCode>
                <c:ptCount val="35"/>
                <c:pt idx="0">
                  <c:v>54</c:v>
                </c:pt>
                <c:pt idx="1">
                  <c:v>68</c:v>
                </c:pt>
                <c:pt idx="2">
                  <c:v>111</c:v>
                </c:pt>
                <c:pt idx="3">
                  <c:v>132</c:v>
                </c:pt>
                <c:pt idx="4">
                  <c:v>145</c:v>
                </c:pt>
                <c:pt idx="5">
                  <c:v>152</c:v>
                </c:pt>
                <c:pt idx="6">
                  <c:v>155</c:v>
                </c:pt>
                <c:pt idx="7">
                  <c:v>162</c:v>
                </c:pt>
                <c:pt idx="8">
                  <c:v>168</c:v>
                </c:pt>
                <c:pt idx="9">
                  <c:v>215</c:v>
                </c:pt>
                <c:pt idx="10">
                  <c:v>221</c:v>
                </c:pt>
                <c:pt idx="11">
                  <c:v>223</c:v>
                </c:pt>
                <c:pt idx="12">
                  <c:v>230</c:v>
                </c:pt>
                <c:pt idx="13">
                  <c:v>235</c:v>
                </c:pt>
                <c:pt idx="14">
                  <c:v>249</c:v>
                </c:pt>
                <c:pt idx="15">
                  <c:v>252</c:v>
                </c:pt>
                <c:pt idx="16">
                  <c:v>262</c:v>
                </c:pt>
                <c:pt idx="17">
                  <c:v>268</c:v>
                </c:pt>
                <c:pt idx="18">
                  <c:v>279</c:v>
                </c:pt>
                <c:pt idx="19">
                  <c:v>304</c:v>
                </c:pt>
                <c:pt idx="20">
                  <c:v>329</c:v>
                </c:pt>
                <c:pt idx="21">
                  <c:v>343</c:v>
                </c:pt>
                <c:pt idx="22">
                  <c:v>353</c:v>
                </c:pt>
                <c:pt idx="23">
                  <c:v>363</c:v>
                </c:pt>
                <c:pt idx="24">
                  <c:v>401</c:v>
                </c:pt>
                <c:pt idx="25">
                  <c:v>405</c:v>
                </c:pt>
                <c:pt idx="26">
                  <c:v>466</c:v>
                </c:pt>
                <c:pt idx="27">
                  <c:v>471</c:v>
                </c:pt>
                <c:pt idx="28">
                  <c:v>502</c:v>
                </c:pt>
                <c:pt idx="29">
                  <c:v>513</c:v>
                </c:pt>
                <c:pt idx="30">
                  <c:v>545</c:v>
                </c:pt>
                <c:pt idx="31">
                  <c:v>557</c:v>
                </c:pt>
                <c:pt idx="32">
                  <c:v>558</c:v>
                </c:pt>
                <c:pt idx="33">
                  <c:v>633</c:v>
                </c:pt>
                <c:pt idx="34">
                  <c:v>663</c:v>
                </c:pt>
              </c:numCache>
            </c:numRef>
          </c:xVal>
          <c:yVal>
            <c:numRef>
              <c:f>'G7'!$HQ$1:$HQ$35</c:f>
              <c:numCache>
                <c:formatCode>General</c:formatCode>
                <c:ptCount val="35"/>
                <c:pt idx="0">
                  <c:v>0</c:v>
                </c:pt>
                <c:pt idx="1">
                  <c:v>-1.1698077061101324</c:v>
                </c:pt>
                <c:pt idx="2">
                  <c:v>-1.5154440861516192</c:v>
                </c:pt>
                <c:pt idx="3">
                  <c:v>-1.8428034731553136</c:v>
                </c:pt>
                <c:pt idx="4">
                  <c:v>-2.3798115055309839</c:v>
                </c:pt>
                <c:pt idx="5">
                  <c:v>-2.4213260225394557</c:v>
                </c:pt>
                <c:pt idx="6">
                  <c:v>-2.5555870568293582</c:v>
                </c:pt>
                <c:pt idx="7">
                  <c:v>-2.8045110732464273</c:v>
                </c:pt>
                <c:pt idx="8">
                  <c:v>-2.8000589765841939</c:v>
                </c:pt>
                <c:pt idx="9">
                  <c:v>-2.8009798221387308</c:v>
                </c:pt>
                <c:pt idx="10">
                  <c:v>-3.0253425909313716</c:v>
                </c:pt>
                <c:pt idx="11">
                  <c:v>-3.3174585387930353</c:v>
                </c:pt>
                <c:pt idx="12">
                  <c:v>-3.6434541610463804</c:v>
                </c:pt>
                <c:pt idx="13">
                  <c:v>-3.8086508834714738</c:v>
                </c:pt>
                <c:pt idx="14">
                  <c:v>-3.4642327376028681</c:v>
                </c:pt>
                <c:pt idx="15">
                  <c:v>-3.8293826624930989</c:v>
                </c:pt>
                <c:pt idx="16">
                  <c:v>-3.9609894652659996</c:v>
                </c:pt>
                <c:pt idx="17">
                  <c:v>-3.7910797298508245</c:v>
                </c:pt>
                <c:pt idx="18">
                  <c:v>-3.723457566251525</c:v>
                </c:pt>
                <c:pt idx="19">
                  <c:v>-3.8166700116428069</c:v>
                </c:pt>
                <c:pt idx="20">
                  <c:v>-3.431300186427114</c:v>
                </c:pt>
                <c:pt idx="21">
                  <c:v>-3.8326716274172101</c:v>
                </c:pt>
                <c:pt idx="22">
                  <c:v>-3.8509364264303296</c:v>
                </c:pt>
                <c:pt idx="23">
                  <c:v>-3.7988503700226963</c:v>
                </c:pt>
                <c:pt idx="24">
                  <c:v>-3.4567667860424618</c:v>
                </c:pt>
                <c:pt idx="25">
                  <c:v>-3.6455451681731925</c:v>
                </c:pt>
                <c:pt idx="26">
                  <c:v>-3.7279103538252807</c:v>
                </c:pt>
                <c:pt idx="27">
                  <c:v>-3.8023714375088788</c:v>
                </c:pt>
                <c:pt idx="28">
                  <c:v>-3.7539422961410986</c:v>
                </c:pt>
                <c:pt idx="29">
                  <c:v>-3.8030795551077454</c:v>
                </c:pt>
                <c:pt idx="30">
                  <c:v>-3.6770541455471863</c:v>
                </c:pt>
                <c:pt idx="31">
                  <c:v>-3.3366201611311488</c:v>
                </c:pt>
                <c:pt idx="32">
                  <c:v>-3.3669026823231314</c:v>
                </c:pt>
                <c:pt idx="33">
                  <c:v>-3.4051463487119364</c:v>
                </c:pt>
                <c:pt idx="34">
                  <c:v>-3.2508459008327235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C1-4090-8CA1-037B7A76F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73440"/>
        <c:axId val="256575360"/>
      </c:scatterChart>
      <c:valAx>
        <c:axId val="256573440"/>
        <c:scaling>
          <c:logBase val="2"/>
          <c:orientation val="minMax"/>
          <c:max val="1024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1800" baseline="0"/>
                </a:pPr>
                <a:r>
                  <a:rPr lang="en-US" sz="1800" baseline="0"/>
                  <a:t>Z</a:t>
                </a:r>
              </a:p>
            </c:rich>
          </c:tx>
          <c:layout>
            <c:manualLayout>
              <c:xMode val="edge"/>
              <c:yMode val="edge"/>
              <c:x val="0.3645818420424719"/>
              <c:y val="0.9114366466303092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575360"/>
        <c:crossesAt val="-1"/>
        <c:crossBetween val="midCat"/>
        <c:majorUnit val="2"/>
        <c:minorUnit val="2"/>
      </c:valAx>
      <c:valAx>
        <c:axId val="25657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ysClr val="windowText" lastClr="000000"/>
                    </a:solidFill>
                  </a:rPr>
                  <a:t>Number of Standard Deviations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4095367265694662E-2"/>
              <c:y val="0.384414961000522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6573440"/>
        <c:crossesAt val="4"/>
        <c:crossBetween val="midCat"/>
      </c:valAx>
      <c:spPr>
        <a:noFill/>
        <a:ln w="25400">
          <a:noFill/>
        </a:ln>
      </c:spPr>
    </c:plotArea>
    <c:legend>
      <c:legendPos val="r"/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Drop" dropLines="11" dropStyle="combo" dx="15" fmlaRange="Controls!$X$2:$X$12" noThreeD="1" sel="1" val="0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286629</xdr:colOff>
      <xdr:row>1</xdr:row>
      <xdr:rowOff>101406</xdr:rowOff>
    </xdr:from>
    <xdr:to>
      <xdr:col>22</xdr:col>
      <xdr:colOff>408549</xdr:colOff>
      <xdr:row>19</xdr:row>
      <xdr:rowOff>171451</xdr:rowOff>
    </xdr:to>
    <xdr:graphicFrame macro="">
      <xdr:nvGraphicFramePr>
        <xdr:cNvPr id="46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23</xdr:row>
          <xdr:rowOff>0</xdr:rowOff>
        </xdr:from>
        <xdr:to>
          <xdr:col>15</xdr:col>
          <xdr:colOff>238125</xdr:colOff>
          <xdr:row>25</xdr:row>
          <xdr:rowOff>104775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5</xdr:row>
          <xdr:rowOff>57150</xdr:rowOff>
        </xdr:from>
        <xdr:to>
          <xdr:col>4</xdr:col>
          <xdr:colOff>95250</xdr:colOff>
          <xdr:row>7</xdr:row>
          <xdr:rowOff>142875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57150</xdr:rowOff>
        </xdr:from>
        <xdr:to>
          <xdr:col>16</xdr:col>
          <xdr:colOff>685800</xdr:colOff>
          <xdr:row>22</xdr:row>
          <xdr:rowOff>47625</xdr:rowOff>
        </xdr:to>
        <xdr:sp macro="" textlink="">
          <xdr:nvSpPr>
            <xdr:cNvPr id="4119" name="X Axis Log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XLog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20</xdr:row>
          <xdr:rowOff>95250</xdr:rowOff>
        </xdr:from>
        <xdr:to>
          <xdr:col>18</xdr:col>
          <xdr:colOff>9525</xdr:colOff>
          <xdr:row>22</xdr:row>
          <xdr:rowOff>38100</xdr:rowOff>
        </xdr:to>
        <xdr:sp macro="" textlink="">
          <xdr:nvSpPr>
            <xdr:cNvPr id="4120" name="X Axis Linear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XLin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333375</xdr:colOff>
          <xdr:row>5</xdr:row>
          <xdr:rowOff>123825</xdr:rowOff>
        </xdr:from>
        <xdr:to>
          <xdr:col>15</xdr:col>
          <xdr:colOff>38100</xdr:colOff>
          <xdr:row>7</xdr:row>
          <xdr:rowOff>19050</xdr:rowOff>
        </xdr:to>
        <xdr:sp macro="" textlink="">
          <xdr:nvSpPr>
            <xdr:cNvPr id="4121" name="Y Axis Log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YLog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7</xdr:row>
          <xdr:rowOff>114300</xdr:rowOff>
        </xdr:from>
        <xdr:to>
          <xdr:col>15</xdr:col>
          <xdr:colOff>28575</xdr:colOff>
          <xdr:row>9</xdr:row>
          <xdr:rowOff>38100</xdr:rowOff>
        </xdr:to>
        <xdr:sp macro="" textlink="">
          <xdr:nvSpPr>
            <xdr:cNvPr id="4122" name="Y Axis Linear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YLin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333375</xdr:colOff>
          <xdr:row>10</xdr:row>
          <xdr:rowOff>28575</xdr:rowOff>
        </xdr:from>
        <xdr:to>
          <xdr:col>15</xdr:col>
          <xdr:colOff>66675</xdr:colOff>
          <xdr:row>11</xdr:row>
          <xdr:rowOff>123825</xdr:rowOff>
        </xdr:to>
        <xdr:sp macro="" textlink="">
          <xdr:nvSpPr>
            <xdr:cNvPr id="4123" name="Y Axis Ratio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12</xdr:row>
          <xdr:rowOff>47625</xdr:rowOff>
        </xdr:from>
        <xdr:to>
          <xdr:col>15</xdr:col>
          <xdr:colOff>85725</xdr:colOff>
          <xdr:row>13</xdr:row>
          <xdr:rowOff>152400</xdr:rowOff>
        </xdr:to>
        <xdr:sp macro="" textlink="">
          <xdr:nvSpPr>
            <xdr:cNvPr id="4124" name="Y Axis Difference" descr="Diffrnce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Diff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</xdr:row>
          <xdr:rowOff>161925</xdr:rowOff>
        </xdr:from>
        <xdr:to>
          <xdr:col>4</xdr:col>
          <xdr:colOff>333375</xdr:colOff>
          <xdr:row>4</xdr:row>
          <xdr:rowOff>57150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3</xdr:row>
          <xdr:rowOff>161925</xdr:rowOff>
        </xdr:from>
        <xdr:to>
          <xdr:col>3</xdr:col>
          <xdr:colOff>0</xdr:colOff>
          <xdr:row>4</xdr:row>
          <xdr:rowOff>19050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11</xdr:row>
          <xdr:rowOff>57150</xdr:rowOff>
        </xdr:from>
        <xdr:to>
          <xdr:col>5</xdr:col>
          <xdr:colOff>285750</xdr:colOff>
          <xdr:row>11</xdr:row>
          <xdr:rowOff>180975</xdr:rowOff>
        </xdr:to>
        <xdr:sp macro="" textlink="">
          <xdr:nvSpPr>
            <xdr:cNvPr id="4282" name="X_P1" hidden="1">
              <a:extLst>
                <a:ext uri="{63B3BB69-23CF-44E3-9099-C40C66FF867C}">
                  <a14:compatExt spid="_x0000_s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12</xdr:row>
          <xdr:rowOff>57150</xdr:rowOff>
        </xdr:from>
        <xdr:to>
          <xdr:col>5</xdr:col>
          <xdr:colOff>285750</xdr:colOff>
          <xdr:row>12</xdr:row>
          <xdr:rowOff>180975</xdr:rowOff>
        </xdr:to>
        <xdr:sp macro="" textlink="">
          <xdr:nvSpPr>
            <xdr:cNvPr id="4283" name="X_P2" hidden="1">
              <a:extLst>
                <a:ext uri="{63B3BB69-23CF-44E3-9099-C40C66FF867C}">
                  <a14:compatExt spid="_x0000_s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13</xdr:row>
          <xdr:rowOff>57150</xdr:rowOff>
        </xdr:from>
        <xdr:to>
          <xdr:col>5</xdr:col>
          <xdr:colOff>285750</xdr:colOff>
          <xdr:row>14</xdr:row>
          <xdr:rowOff>0</xdr:rowOff>
        </xdr:to>
        <xdr:sp macro="" textlink="">
          <xdr:nvSpPr>
            <xdr:cNvPr id="4284" name="X_P3" hidden="1">
              <a:extLst>
                <a:ext uri="{63B3BB69-23CF-44E3-9099-C40C66FF867C}">
                  <a14:compatExt spid="_x0000_s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14</xdr:row>
          <xdr:rowOff>57150</xdr:rowOff>
        </xdr:from>
        <xdr:to>
          <xdr:col>5</xdr:col>
          <xdr:colOff>285750</xdr:colOff>
          <xdr:row>14</xdr:row>
          <xdr:rowOff>180975</xdr:rowOff>
        </xdr:to>
        <xdr:sp macro="" textlink="">
          <xdr:nvSpPr>
            <xdr:cNvPr id="4285" name="X_P4" hidden="1">
              <a:extLst>
                <a:ext uri="{63B3BB69-23CF-44E3-9099-C40C66FF867C}">
                  <a14:compatExt spid="_x0000_s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15</xdr:row>
          <xdr:rowOff>57150</xdr:rowOff>
        </xdr:from>
        <xdr:to>
          <xdr:col>5</xdr:col>
          <xdr:colOff>285750</xdr:colOff>
          <xdr:row>15</xdr:row>
          <xdr:rowOff>180975</xdr:rowOff>
        </xdr:to>
        <xdr:sp macro="" textlink="">
          <xdr:nvSpPr>
            <xdr:cNvPr id="4286" name="X_P5" hidden="1">
              <a:extLst>
                <a:ext uri="{63B3BB69-23CF-44E3-9099-C40C66FF867C}">
                  <a14:compatExt spid="_x0000_s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16</xdr:row>
          <xdr:rowOff>57150</xdr:rowOff>
        </xdr:from>
        <xdr:to>
          <xdr:col>5</xdr:col>
          <xdr:colOff>285750</xdr:colOff>
          <xdr:row>16</xdr:row>
          <xdr:rowOff>180975</xdr:rowOff>
        </xdr:to>
        <xdr:sp macro="" textlink="">
          <xdr:nvSpPr>
            <xdr:cNvPr id="4287" name="X_P6" hidden="1">
              <a:extLst>
                <a:ext uri="{63B3BB69-23CF-44E3-9099-C40C66FF867C}">
                  <a14:compatExt spid="_x0000_s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57150</xdr:rowOff>
        </xdr:from>
        <xdr:to>
          <xdr:col>5</xdr:col>
          <xdr:colOff>285750</xdr:colOff>
          <xdr:row>17</xdr:row>
          <xdr:rowOff>180975</xdr:rowOff>
        </xdr:to>
        <xdr:sp macro="" textlink="">
          <xdr:nvSpPr>
            <xdr:cNvPr id="4288" name="X_P7" hidden="1">
              <a:extLst>
                <a:ext uri="{63B3BB69-23CF-44E3-9099-C40C66FF867C}">
                  <a14:compatExt spid="_x0000_s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</xdr:row>
          <xdr:rowOff>57150</xdr:rowOff>
        </xdr:from>
        <xdr:to>
          <xdr:col>5</xdr:col>
          <xdr:colOff>285750</xdr:colOff>
          <xdr:row>18</xdr:row>
          <xdr:rowOff>180975</xdr:rowOff>
        </xdr:to>
        <xdr:sp macro="" textlink="">
          <xdr:nvSpPr>
            <xdr:cNvPr id="4289" name="X_P8" hidden="1">
              <a:extLst>
                <a:ext uri="{63B3BB69-23CF-44E3-9099-C40C66FF867C}">
                  <a14:compatExt spid="_x0000_s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19</xdr:row>
          <xdr:rowOff>57150</xdr:rowOff>
        </xdr:from>
        <xdr:to>
          <xdr:col>5</xdr:col>
          <xdr:colOff>285750</xdr:colOff>
          <xdr:row>19</xdr:row>
          <xdr:rowOff>180975</xdr:rowOff>
        </xdr:to>
        <xdr:sp macro="" textlink="">
          <xdr:nvSpPr>
            <xdr:cNvPr id="4290" name="X_P9" hidden="1">
              <a:extLst>
                <a:ext uri="{63B3BB69-23CF-44E3-9099-C40C66FF867C}">
                  <a14:compatExt spid="_x0000_s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20</xdr:row>
          <xdr:rowOff>57150</xdr:rowOff>
        </xdr:from>
        <xdr:to>
          <xdr:col>5</xdr:col>
          <xdr:colOff>285750</xdr:colOff>
          <xdr:row>20</xdr:row>
          <xdr:rowOff>180975</xdr:rowOff>
        </xdr:to>
        <xdr:sp macro="" textlink="">
          <xdr:nvSpPr>
            <xdr:cNvPr id="4291" name="X_P10" hidden="1">
              <a:extLst>
                <a:ext uri="{63B3BB69-23CF-44E3-9099-C40C66FF867C}">
                  <a14:compatExt spid="_x0000_s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21</xdr:row>
          <xdr:rowOff>57150</xdr:rowOff>
        </xdr:from>
        <xdr:to>
          <xdr:col>5</xdr:col>
          <xdr:colOff>285750</xdr:colOff>
          <xdr:row>21</xdr:row>
          <xdr:rowOff>180975</xdr:rowOff>
        </xdr:to>
        <xdr:sp macro="" textlink="">
          <xdr:nvSpPr>
            <xdr:cNvPr id="4292" name="X_P11" hidden="1">
              <a:extLst>
                <a:ext uri="{63B3BB69-23CF-44E3-9099-C40C66FF867C}">
                  <a14:compatExt spid="_x0000_s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22</xdr:row>
          <xdr:rowOff>57150</xdr:rowOff>
        </xdr:from>
        <xdr:to>
          <xdr:col>5</xdr:col>
          <xdr:colOff>285750</xdr:colOff>
          <xdr:row>22</xdr:row>
          <xdr:rowOff>180975</xdr:rowOff>
        </xdr:to>
        <xdr:sp macro="" textlink="">
          <xdr:nvSpPr>
            <xdr:cNvPr id="4293" name="X_P12" hidden="1">
              <a:extLst>
                <a:ext uri="{63B3BB69-23CF-44E3-9099-C40C66FF867C}">
                  <a14:compatExt spid="_x0000_s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23</xdr:row>
          <xdr:rowOff>57150</xdr:rowOff>
        </xdr:from>
        <xdr:to>
          <xdr:col>5</xdr:col>
          <xdr:colOff>285750</xdr:colOff>
          <xdr:row>23</xdr:row>
          <xdr:rowOff>180975</xdr:rowOff>
        </xdr:to>
        <xdr:sp macro="" textlink="">
          <xdr:nvSpPr>
            <xdr:cNvPr id="4294" name="X_P13" hidden="1">
              <a:extLst>
                <a:ext uri="{63B3BB69-23CF-44E3-9099-C40C66FF867C}">
                  <a14:compatExt spid="_x0000_s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24</xdr:row>
          <xdr:rowOff>57150</xdr:rowOff>
        </xdr:from>
        <xdr:to>
          <xdr:col>5</xdr:col>
          <xdr:colOff>285750</xdr:colOff>
          <xdr:row>24</xdr:row>
          <xdr:rowOff>180975</xdr:rowOff>
        </xdr:to>
        <xdr:sp macro="" textlink="">
          <xdr:nvSpPr>
            <xdr:cNvPr id="4295" name="X_P14" hidden="1">
              <a:extLst>
                <a:ext uri="{63B3BB69-23CF-44E3-9099-C40C66FF867C}">
                  <a14:compatExt spid="_x0000_s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25</xdr:row>
          <xdr:rowOff>57150</xdr:rowOff>
        </xdr:from>
        <xdr:to>
          <xdr:col>5</xdr:col>
          <xdr:colOff>285750</xdr:colOff>
          <xdr:row>25</xdr:row>
          <xdr:rowOff>180975</xdr:rowOff>
        </xdr:to>
        <xdr:sp macro="" textlink="">
          <xdr:nvSpPr>
            <xdr:cNvPr id="4296" name="X_P15" hidden="1">
              <a:extLst>
                <a:ext uri="{63B3BB69-23CF-44E3-9099-C40C66FF867C}">
                  <a14:compatExt spid="_x0000_s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26</xdr:row>
          <xdr:rowOff>57150</xdr:rowOff>
        </xdr:from>
        <xdr:to>
          <xdr:col>5</xdr:col>
          <xdr:colOff>285750</xdr:colOff>
          <xdr:row>26</xdr:row>
          <xdr:rowOff>180975</xdr:rowOff>
        </xdr:to>
        <xdr:sp macro="" textlink="">
          <xdr:nvSpPr>
            <xdr:cNvPr id="4297" name="X_P16" hidden="1">
              <a:extLst>
                <a:ext uri="{63B3BB69-23CF-44E3-9099-C40C66FF867C}">
                  <a14:compatExt spid="_x0000_s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27</xdr:row>
          <xdr:rowOff>57150</xdr:rowOff>
        </xdr:from>
        <xdr:to>
          <xdr:col>5</xdr:col>
          <xdr:colOff>285750</xdr:colOff>
          <xdr:row>27</xdr:row>
          <xdr:rowOff>180975</xdr:rowOff>
        </xdr:to>
        <xdr:sp macro="" textlink="">
          <xdr:nvSpPr>
            <xdr:cNvPr id="4298" name="X_P17" hidden="1">
              <a:extLst>
                <a:ext uri="{63B3BB69-23CF-44E3-9099-C40C66FF867C}">
                  <a14:compatExt spid="_x0000_s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28</xdr:row>
          <xdr:rowOff>57150</xdr:rowOff>
        </xdr:from>
        <xdr:to>
          <xdr:col>5</xdr:col>
          <xdr:colOff>285750</xdr:colOff>
          <xdr:row>28</xdr:row>
          <xdr:rowOff>180975</xdr:rowOff>
        </xdr:to>
        <xdr:sp macro="" textlink="">
          <xdr:nvSpPr>
            <xdr:cNvPr id="4299" name="X_P18" hidden="1">
              <a:extLst>
                <a:ext uri="{63B3BB69-23CF-44E3-9099-C40C66FF867C}">
                  <a14:compatExt spid="_x0000_s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29</xdr:row>
          <xdr:rowOff>57150</xdr:rowOff>
        </xdr:from>
        <xdr:to>
          <xdr:col>5</xdr:col>
          <xdr:colOff>285750</xdr:colOff>
          <xdr:row>29</xdr:row>
          <xdr:rowOff>180975</xdr:rowOff>
        </xdr:to>
        <xdr:sp macro="" textlink="">
          <xdr:nvSpPr>
            <xdr:cNvPr id="4300" name="X_P19" hidden="1">
              <a:extLst>
                <a:ext uri="{63B3BB69-23CF-44E3-9099-C40C66FF867C}">
                  <a14:compatExt spid="_x0000_s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30</xdr:row>
          <xdr:rowOff>57150</xdr:rowOff>
        </xdr:from>
        <xdr:to>
          <xdr:col>5</xdr:col>
          <xdr:colOff>285750</xdr:colOff>
          <xdr:row>31</xdr:row>
          <xdr:rowOff>0</xdr:rowOff>
        </xdr:to>
        <xdr:sp macro="" textlink="">
          <xdr:nvSpPr>
            <xdr:cNvPr id="4301" name="X_P20" hidden="1">
              <a:extLst>
                <a:ext uri="{63B3BB69-23CF-44E3-9099-C40C66FF867C}">
                  <a14:compatExt spid="_x0000_s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31</xdr:row>
          <xdr:rowOff>57150</xdr:rowOff>
        </xdr:from>
        <xdr:to>
          <xdr:col>5</xdr:col>
          <xdr:colOff>285750</xdr:colOff>
          <xdr:row>32</xdr:row>
          <xdr:rowOff>0</xdr:rowOff>
        </xdr:to>
        <xdr:sp macro="" textlink="">
          <xdr:nvSpPr>
            <xdr:cNvPr id="4302" name="X_P21" hidden="1">
              <a:extLst>
                <a:ext uri="{63B3BB69-23CF-44E3-9099-C40C66FF867C}">
                  <a14:compatExt spid="_x0000_s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32</xdr:row>
          <xdr:rowOff>57150</xdr:rowOff>
        </xdr:from>
        <xdr:to>
          <xdr:col>5</xdr:col>
          <xdr:colOff>285750</xdr:colOff>
          <xdr:row>33</xdr:row>
          <xdr:rowOff>0</xdr:rowOff>
        </xdr:to>
        <xdr:sp macro="" textlink="">
          <xdr:nvSpPr>
            <xdr:cNvPr id="4303" name="X_P22" hidden="1">
              <a:extLst>
                <a:ext uri="{63B3BB69-23CF-44E3-9099-C40C66FF867C}">
                  <a14:compatExt spid="_x0000_s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33</xdr:row>
          <xdr:rowOff>57150</xdr:rowOff>
        </xdr:from>
        <xdr:to>
          <xdr:col>5</xdr:col>
          <xdr:colOff>285750</xdr:colOff>
          <xdr:row>34</xdr:row>
          <xdr:rowOff>0</xdr:rowOff>
        </xdr:to>
        <xdr:sp macro="" textlink="">
          <xdr:nvSpPr>
            <xdr:cNvPr id="4304" name="X_P23" hidden="1">
              <a:extLst>
                <a:ext uri="{63B3BB69-23CF-44E3-9099-C40C66FF867C}">
                  <a14:compatExt spid="_x0000_s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34</xdr:row>
          <xdr:rowOff>57150</xdr:rowOff>
        </xdr:from>
        <xdr:to>
          <xdr:col>5</xdr:col>
          <xdr:colOff>285750</xdr:colOff>
          <xdr:row>35</xdr:row>
          <xdr:rowOff>0</xdr:rowOff>
        </xdr:to>
        <xdr:sp macro="" textlink="">
          <xdr:nvSpPr>
            <xdr:cNvPr id="4305" name="X_P24" hidden="1">
              <a:extLst>
                <a:ext uri="{63B3BB69-23CF-44E3-9099-C40C66FF867C}">
                  <a14:compatExt spid="_x0000_s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35</xdr:row>
          <xdr:rowOff>57150</xdr:rowOff>
        </xdr:from>
        <xdr:to>
          <xdr:col>5</xdr:col>
          <xdr:colOff>285750</xdr:colOff>
          <xdr:row>36</xdr:row>
          <xdr:rowOff>0</xdr:rowOff>
        </xdr:to>
        <xdr:sp macro="" textlink="">
          <xdr:nvSpPr>
            <xdr:cNvPr id="4306" name="X_P25" hidden="1">
              <a:extLst>
                <a:ext uri="{63B3BB69-23CF-44E3-9099-C40C66FF867C}">
                  <a14:compatExt spid="_x0000_s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36</xdr:row>
          <xdr:rowOff>57150</xdr:rowOff>
        </xdr:from>
        <xdr:to>
          <xdr:col>5</xdr:col>
          <xdr:colOff>285750</xdr:colOff>
          <xdr:row>37</xdr:row>
          <xdr:rowOff>0</xdr:rowOff>
        </xdr:to>
        <xdr:sp macro="" textlink="">
          <xdr:nvSpPr>
            <xdr:cNvPr id="4307" name="X_P26" hidden="1">
              <a:extLst>
                <a:ext uri="{63B3BB69-23CF-44E3-9099-C40C66FF867C}">
                  <a14:compatExt spid="_x0000_s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37</xdr:row>
          <xdr:rowOff>57150</xdr:rowOff>
        </xdr:from>
        <xdr:to>
          <xdr:col>5</xdr:col>
          <xdr:colOff>285750</xdr:colOff>
          <xdr:row>38</xdr:row>
          <xdr:rowOff>0</xdr:rowOff>
        </xdr:to>
        <xdr:sp macro="" textlink="">
          <xdr:nvSpPr>
            <xdr:cNvPr id="4308" name="X_P27" hidden="1">
              <a:extLst>
                <a:ext uri="{63B3BB69-23CF-44E3-9099-C40C66FF867C}">
                  <a14:compatExt spid="_x0000_s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38</xdr:row>
          <xdr:rowOff>57150</xdr:rowOff>
        </xdr:from>
        <xdr:to>
          <xdr:col>5</xdr:col>
          <xdr:colOff>285750</xdr:colOff>
          <xdr:row>39</xdr:row>
          <xdr:rowOff>0</xdr:rowOff>
        </xdr:to>
        <xdr:sp macro="" textlink="">
          <xdr:nvSpPr>
            <xdr:cNvPr id="4309" name="X_P28" hidden="1">
              <a:extLst>
                <a:ext uri="{63B3BB69-23CF-44E3-9099-C40C66FF867C}">
                  <a14:compatExt spid="_x0000_s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39</xdr:row>
          <xdr:rowOff>57150</xdr:rowOff>
        </xdr:from>
        <xdr:to>
          <xdr:col>5</xdr:col>
          <xdr:colOff>285750</xdr:colOff>
          <xdr:row>40</xdr:row>
          <xdr:rowOff>0</xdr:rowOff>
        </xdr:to>
        <xdr:sp macro="" textlink="">
          <xdr:nvSpPr>
            <xdr:cNvPr id="4310" name="X_P29" hidden="1">
              <a:extLst>
                <a:ext uri="{63B3BB69-23CF-44E3-9099-C40C66FF867C}">
                  <a14:compatExt spid="_x0000_s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40</xdr:row>
          <xdr:rowOff>57150</xdr:rowOff>
        </xdr:from>
        <xdr:to>
          <xdr:col>5</xdr:col>
          <xdr:colOff>285750</xdr:colOff>
          <xdr:row>41</xdr:row>
          <xdr:rowOff>0</xdr:rowOff>
        </xdr:to>
        <xdr:sp macro="" textlink="">
          <xdr:nvSpPr>
            <xdr:cNvPr id="4311" name="X_P30" hidden="1">
              <a:extLst>
                <a:ext uri="{63B3BB69-23CF-44E3-9099-C40C66FF867C}">
                  <a14:compatExt spid="_x0000_s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41</xdr:row>
          <xdr:rowOff>57150</xdr:rowOff>
        </xdr:from>
        <xdr:to>
          <xdr:col>5</xdr:col>
          <xdr:colOff>285750</xdr:colOff>
          <xdr:row>42</xdr:row>
          <xdr:rowOff>0</xdr:rowOff>
        </xdr:to>
        <xdr:sp macro="" textlink="">
          <xdr:nvSpPr>
            <xdr:cNvPr id="4312" name="X_P31" hidden="1">
              <a:extLst>
                <a:ext uri="{63B3BB69-23CF-44E3-9099-C40C66FF867C}">
                  <a14:compatExt spid="_x0000_s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42</xdr:row>
          <xdr:rowOff>57150</xdr:rowOff>
        </xdr:from>
        <xdr:to>
          <xdr:col>5</xdr:col>
          <xdr:colOff>285750</xdr:colOff>
          <xdr:row>43</xdr:row>
          <xdr:rowOff>0</xdr:rowOff>
        </xdr:to>
        <xdr:sp macro="" textlink="">
          <xdr:nvSpPr>
            <xdr:cNvPr id="4313" name="X_P32" hidden="1">
              <a:extLst>
                <a:ext uri="{63B3BB69-23CF-44E3-9099-C40C66FF867C}">
                  <a14:compatExt spid="_x0000_s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43</xdr:row>
          <xdr:rowOff>57150</xdr:rowOff>
        </xdr:from>
        <xdr:to>
          <xdr:col>5</xdr:col>
          <xdr:colOff>285750</xdr:colOff>
          <xdr:row>44</xdr:row>
          <xdr:rowOff>0</xdr:rowOff>
        </xdr:to>
        <xdr:sp macro="" textlink="">
          <xdr:nvSpPr>
            <xdr:cNvPr id="4314" name="X_P33" hidden="1">
              <a:extLst>
                <a:ext uri="{63B3BB69-23CF-44E3-9099-C40C66FF867C}">
                  <a14:compatExt spid="_x0000_s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44</xdr:row>
          <xdr:rowOff>57150</xdr:rowOff>
        </xdr:from>
        <xdr:to>
          <xdr:col>5</xdr:col>
          <xdr:colOff>285750</xdr:colOff>
          <xdr:row>45</xdr:row>
          <xdr:rowOff>0</xdr:rowOff>
        </xdr:to>
        <xdr:sp macro="" textlink="">
          <xdr:nvSpPr>
            <xdr:cNvPr id="4315" name="X_P34" hidden="1">
              <a:extLst>
                <a:ext uri="{63B3BB69-23CF-44E3-9099-C40C66FF867C}">
                  <a14:compatExt spid="_x0000_s4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45</xdr:row>
          <xdr:rowOff>57150</xdr:rowOff>
        </xdr:from>
        <xdr:to>
          <xdr:col>5</xdr:col>
          <xdr:colOff>285750</xdr:colOff>
          <xdr:row>46</xdr:row>
          <xdr:rowOff>0</xdr:rowOff>
        </xdr:to>
        <xdr:sp macro="" textlink="">
          <xdr:nvSpPr>
            <xdr:cNvPr id="4316" name="X_P35" hidden="1">
              <a:extLst>
                <a:ext uri="{63B3BB69-23CF-44E3-9099-C40C66FF867C}">
                  <a14:compatExt spid="_x0000_s4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46</xdr:row>
          <xdr:rowOff>57150</xdr:rowOff>
        </xdr:from>
        <xdr:to>
          <xdr:col>5</xdr:col>
          <xdr:colOff>285750</xdr:colOff>
          <xdr:row>47</xdr:row>
          <xdr:rowOff>0</xdr:rowOff>
        </xdr:to>
        <xdr:sp macro="" textlink="">
          <xdr:nvSpPr>
            <xdr:cNvPr id="4317" name="X_P36" hidden="1">
              <a:extLst>
                <a:ext uri="{63B3BB69-23CF-44E3-9099-C40C66FF867C}">
                  <a14:compatExt spid="_x0000_s4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47</xdr:row>
          <xdr:rowOff>57150</xdr:rowOff>
        </xdr:from>
        <xdr:to>
          <xdr:col>5</xdr:col>
          <xdr:colOff>285750</xdr:colOff>
          <xdr:row>48</xdr:row>
          <xdr:rowOff>0</xdr:rowOff>
        </xdr:to>
        <xdr:sp macro="" textlink="">
          <xdr:nvSpPr>
            <xdr:cNvPr id="4318" name="X_P37" hidden="1">
              <a:extLst>
                <a:ext uri="{63B3BB69-23CF-44E3-9099-C40C66FF867C}">
                  <a14:compatExt spid="_x0000_s4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48</xdr:row>
          <xdr:rowOff>57150</xdr:rowOff>
        </xdr:from>
        <xdr:to>
          <xdr:col>5</xdr:col>
          <xdr:colOff>285750</xdr:colOff>
          <xdr:row>49</xdr:row>
          <xdr:rowOff>0</xdr:rowOff>
        </xdr:to>
        <xdr:sp macro="" textlink="">
          <xdr:nvSpPr>
            <xdr:cNvPr id="4319" name="X_P38" hidden="1">
              <a:extLst>
                <a:ext uri="{63B3BB69-23CF-44E3-9099-C40C66FF867C}">
                  <a14:compatExt spid="_x0000_s4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49</xdr:row>
          <xdr:rowOff>57150</xdr:rowOff>
        </xdr:from>
        <xdr:to>
          <xdr:col>5</xdr:col>
          <xdr:colOff>285750</xdr:colOff>
          <xdr:row>50</xdr:row>
          <xdr:rowOff>0</xdr:rowOff>
        </xdr:to>
        <xdr:sp macro="" textlink="">
          <xdr:nvSpPr>
            <xdr:cNvPr id="4320" name="X_P39" hidden="1">
              <a:extLst>
                <a:ext uri="{63B3BB69-23CF-44E3-9099-C40C66FF867C}">
                  <a14:compatExt spid="_x0000_s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50</xdr:row>
          <xdr:rowOff>57150</xdr:rowOff>
        </xdr:from>
        <xdr:to>
          <xdr:col>5</xdr:col>
          <xdr:colOff>285750</xdr:colOff>
          <xdr:row>51</xdr:row>
          <xdr:rowOff>0</xdr:rowOff>
        </xdr:to>
        <xdr:sp macro="" textlink="">
          <xdr:nvSpPr>
            <xdr:cNvPr id="4321" name="X_P40" hidden="1">
              <a:extLst>
                <a:ext uri="{63B3BB69-23CF-44E3-9099-C40C66FF867C}">
                  <a14:compatExt spid="_x0000_s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51</xdr:row>
          <xdr:rowOff>57150</xdr:rowOff>
        </xdr:from>
        <xdr:to>
          <xdr:col>5</xdr:col>
          <xdr:colOff>285750</xdr:colOff>
          <xdr:row>52</xdr:row>
          <xdr:rowOff>0</xdr:rowOff>
        </xdr:to>
        <xdr:sp macro="" textlink="">
          <xdr:nvSpPr>
            <xdr:cNvPr id="4322" name="X_P41" hidden="1">
              <a:extLst>
                <a:ext uri="{63B3BB69-23CF-44E3-9099-C40C66FF867C}">
                  <a14:compatExt spid="_x0000_s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52</xdr:row>
          <xdr:rowOff>57150</xdr:rowOff>
        </xdr:from>
        <xdr:to>
          <xdr:col>5</xdr:col>
          <xdr:colOff>285750</xdr:colOff>
          <xdr:row>53</xdr:row>
          <xdr:rowOff>0</xdr:rowOff>
        </xdr:to>
        <xdr:sp macro="" textlink="">
          <xdr:nvSpPr>
            <xdr:cNvPr id="4323" name="X_P42" hidden="1">
              <a:extLst>
                <a:ext uri="{63B3BB69-23CF-44E3-9099-C40C66FF867C}">
                  <a14:compatExt spid="_x0000_s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53</xdr:row>
          <xdr:rowOff>57150</xdr:rowOff>
        </xdr:from>
        <xdr:to>
          <xdr:col>5</xdr:col>
          <xdr:colOff>285750</xdr:colOff>
          <xdr:row>54</xdr:row>
          <xdr:rowOff>0</xdr:rowOff>
        </xdr:to>
        <xdr:sp macro="" textlink="">
          <xdr:nvSpPr>
            <xdr:cNvPr id="4324" name="X_P43" hidden="1">
              <a:extLst>
                <a:ext uri="{63B3BB69-23CF-44E3-9099-C40C66FF867C}">
                  <a14:compatExt spid="_x0000_s4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54</xdr:row>
          <xdr:rowOff>57150</xdr:rowOff>
        </xdr:from>
        <xdr:to>
          <xdr:col>5</xdr:col>
          <xdr:colOff>285750</xdr:colOff>
          <xdr:row>55</xdr:row>
          <xdr:rowOff>0</xdr:rowOff>
        </xdr:to>
        <xdr:sp macro="" textlink="">
          <xdr:nvSpPr>
            <xdr:cNvPr id="4325" name="X_P44" hidden="1">
              <a:extLst>
                <a:ext uri="{63B3BB69-23CF-44E3-9099-C40C66FF867C}">
                  <a14:compatExt spid="_x0000_s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55</xdr:row>
          <xdr:rowOff>57150</xdr:rowOff>
        </xdr:from>
        <xdr:to>
          <xdr:col>5</xdr:col>
          <xdr:colOff>285750</xdr:colOff>
          <xdr:row>56</xdr:row>
          <xdr:rowOff>0</xdr:rowOff>
        </xdr:to>
        <xdr:sp macro="" textlink="">
          <xdr:nvSpPr>
            <xdr:cNvPr id="4326" name="X_P45" hidden="1">
              <a:extLst>
                <a:ext uri="{63B3BB69-23CF-44E3-9099-C40C66FF867C}">
                  <a14:compatExt spid="_x0000_s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56</xdr:row>
          <xdr:rowOff>57150</xdr:rowOff>
        </xdr:from>
        <xdr:to>
          <xdr:col>5</xdr:col>
          <xdr:colOff>285750</xdr:colOff>
          <xdr:row>57</xdr:row>
          <xdr:rowOff>0</xdr:rowOff>
        </xdr:to>
        <xdr:sp macro="" textlink="">
          <xdr:nvSpPr>
            <xdr:cNvPr id="4327" name="X_P46" hidden="1">
              <a:extLst>
                <a:ext uri="{63B3BB69-23CF-44E3-9099-C40C66FF867C}">
                  <a14:compatExt spid="_x0000_s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57</xdr:row>
          <xdr:rowOff>57150</xdr:rowOff>
        </xdr:from>
        <xdr:to>
          <xdr:col>5</xdr:col>
          <xdr:colOff>285750</xdr:colOff>
          <xdr:row>58</xdr:row>
          <xdr:rowOff>0</xdr:rowOff>
        </xdr:to>
        <xdr:sp macro="" textlink="">
          <xdr:nvSpPr>
            <xdr:cNvPr id="4328" name="X_P47" hidden="1">
              <a:extLst>
                <a:ext uri="{63B3BB69-23CF-44E3-9099-C40C66FF867C}">
                  <a14:compatExt spid="_x0000_s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58</xdr:row>
          <xdr:rowOff>57150</xdr:rowOff>
        </xdr:from>
        <xdr:to>
          <xdr:col>5</xdr:col>
          <xdr:colOff>285750</xdr:colOff>
          <xdr:row>59</xdr:row>
          <xdr:rowOff>0</xdr:rowOff>
        </xdr:to>
        <xdr:sp macro="" textlink="">
          <xdr:nvSpPr>
            <xdr:cNvPr id="4329" name="X_P48" hidden="1">
              <a:extLst>
                <a:ext uri="{63B3BB69-23CF-44E3-9099-C40C66FF867C}">
                  <a14:compatExt spid="_x0000_s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59</xdr:row>
          <xdr:rowOff>57150</xdr:rowOff>
        </xdr:from>
        <xdr:to>
          <xdr:col>5</xdr:col>
          <xdr:colOff>285750</xdr:colOff>
          <xdr:row>60</xdr:row>
          <xdr:rowOff>0</xdr:rowOff>
        </xdr:to>
        <xdr:sp macro="" textlink="">
          <xdr:nvSpPr>
            <xdr:cNvPr id="4330" name="X_P49" hidden="1">
              <a:extLst>
                <a:ext uri="{63B3BB69-23CF-44E3-9099-C40C66FF867C}">
                  <a14:compatExt spid="_x0000_s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60</xdr:row>
          <xdr:rowOff>57150</xdr:rowOff>
        </xdr:from>
        <xdr:to>
          <xdr:col>5</xdr:col>
          <xdr:colOff>285750</xdr:colOff>
          <xdr:row>61</xdr:row>
          <xdr:rowOff>0</xdr:rowOff>
        </xdr:to>
        <xdr:sp macro="" textlink="">
          <xdr:nvSpPr>
            <xdr:cNvPr id="4331" name="X_P50" hidden="1">
              <a:extLst>
                <a:ext uri="{63B3BB69-23CF-44E3-9099-C40C66FF867C}">
                  <a14:compatExt spid="_x0000_s4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61</xdr:row>
          <xdr:rowOff>57150</xdr:rowOff>
        </xdr:from>
        <xdr:to>
          <xdr:col>5</xdr:col>
          <xdr:colOff>285750</xdr:colOff>
          <xdr:row>62</xdr:row>
          <xdr:rowOff>0</xdr:rowOff>
        </xdr:to>
        <xdr:sp macro="" textlink="">
          <xdr:nvSpPr>
            <xdr:cNvPr id="4332" name="X_P51" hidden="1">
              <a:extLst>
                <a:ext uri="{63B3BB69-23CF-44E3-9099-C40C66FF867C}">
                  <a14:compatExt spid="_x0000_s4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62</xdr:row>
          <xdr:rowOff>57150</xdr:rowOff>
        </xdr:from>
        <xdr:to>
          <xdr:col>5</xdr:col>
          <xdr:colOff>285750</xdr:colOff>
          <xdr:row>63</xdr:row>
          <xdr:rowOff>0</xdr:rowOff>
        </xdr:to>
        <xdr:sp macro="" textlink="">
          <xdr:nvSpPr>
            <xdr:cNvPr id="4333" name="X_P52" hidden="1">
              <a:extLst>
                <a:ext uri="{63B3BB69-23CF-44E3-9099-C40C66FF867C}">
                  <a14:compatExt spid="_x0000_s4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63</xdr:row>
          <xdr:rowOff>57150</xdr:rowOff>
        </xdr:from>
        <xdr:to>
          <xdr:col>5</xdr:col>
          <xdr:colOff>285750</xdr:colOff>
          <xdr:row>64</xdr:row>
          <xdr:rowOff>0</xdr:rowOff>
        </xdr:to>
        <xdr:sp macro="" textlink="">
          <xdr:nvSpPr>
            <xdr:cNvPr id="4334" name="X_P53" hidden="1">
              <a:extLst>
                <a:ext uri="{63B3BB69-23CF-44E3-9099-C40C66FF867C}">
                  <a14:compatExt spid="_x0000_s4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64</xdr:row>
          <xdr:rowOff>57150</xdr:rowOff>
        </xdr:from>
        <xdr:to>
          <xdr:col>5</xdr:col>
          <xdr:colOff>285750</xdr:colOff>
          <xdr:row>65</xdr:row>
          <xdr:rowOff>0</xdr:rowOff>
        </xdr:to>
        <xdr:sp macro="" textlink="">
          <xdr:nvSpPr>
            <xdr:cNvPr id="4335" name="X_P54" hidden="1">
              <a:extLst>
                <a:ext uri="{63B3BB69-23CF-44E3-9099-C40C66FF867C}">
                  <a14:compatExt spid="_x0000_s4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65</xdr:row>
          <xdr:rowOff>57150</xdr:rowOff>
        </xdr:from>
        <xdr:to>
          <xdr:col>5</xdr:col>
          <xdr:colOff>285750</xdr:colOff>
          <xdr:row>66</xdr:row>
          <xdr:rowOff>0</xdr:rowOff>
        </xdr:to>
        <xdr:sp macro="" textlink="">
          <xdr:nvSpPr>
            <xdr:cNvPr id="4336" name="X_P55" hidden="1">
              <a:extLst>
                <a:ext uri="{63B3BB69-23CF-44E3-9099-C40C66FF867C}">
                  <a14:compatExt spid="_x0000_s4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66</xdr:row>
          <xdr:rowOff>57150</xdr:rowOff>
        </xdr:from>
        <xdr:to>
          <xdr:col>5</xdr:col>
          <xdr:colOff>285750</xdr:colOff>
          <xdr:row>67</xdr:row>
          <xdr:rowOff>0</xdr:rowOff>
        </xdr:to>
        <xdr:sp macro="" textlink="">
          <xdr:nvSpPr>
            <xdr:cNvPr id="4337" name="X_P56" hidden="1">
              <a:extLst>
                <a:ext uri="{63B3BB69-23CF-44E3-9099-C40C66FF867C}">
                  <a14:compatExt spid="_x0000_s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67</xdr:row>
          <xdr:rowOff>57150</xdr:rowOff>
        </xdr:from>
        <xdr:to>
          <xdr:col>5</xdr:col>
          <xdr:colOff>285750</xdr:colOff>
          <xdr:row>68</xdr:row>
          <xdr:rowOff>0</xdr:rowOff>
        </xdr:to>
        <xdr:sp macro="" textlink="">
          <xdr:nvSpPr>
            <xdr:cNvPr id="4338" name="X_P57" hidden="1">
              <a:extLst>
                <a:ext uri="{63B3BB69-23CF-44E3-9099-C40C66FF867C}">
                  <a14:compatExt spid="_x0000_s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68</xdr:row>
          <xdr:rowOff>57150</xdr:rowOff>
        </xdr:from>
        <xdr:to>
          <xdr:col>5</xdr:col>
          <xdr:colOff>285750</xdr:colOff>
          <xdr:row>69</xdr:row>
          <xdr:rowOff>0</xdr:rowOff>
        </xdr:to>
        <xdr:sp macro="" textlink="">
          <xdr:nvSpPr>
            <xdr:cNvPr id="4339" name="X_P58" hidden="1">
              <a:extLst>
                <a:ext uri="{63B3BB69-23CF-44E3-9099-C40C66FF867C}">
                  <a14:compatExt spid="_x0000_s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69</xdr:row>
          <xdr:rowOff>57150</xdr:rowOff>
        </xdr:from>
        <xdr:to>
          <xdr:col>5</xdr:col>
          <xdr:colOff>285750</xdr:colOff>
          <xdr:row>70</xdr:row>
          <xdr:rowOff>0</xdr:rowOff>
        </xdr:to>
        <xdr:sp macro="" textlink="">
          <xdr:nvSpPr>
            <xdr:cNvPr id="4340" name="X_P59" hidden="1">
              <a:extLst>
                <a:ext uri="{63B3BB69-23CF-44E3-9099-C40C66FF867C}">
                  <a14:compatExt spid="_x0000_s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70</xdr:row>
          <xdr:rowOff>57150</xdr:rowOff>
        </xdr:from>
        <xdr:to>
          <xdr:col>5</xdr:col>
          <xdr:colOff>285750</xdr:colOff>
          <xdr:row>71</xdr:row>
          <xdr:rowOff>0</xdr:rowOff>
        </xdr:to>
        <xdr:sp macro="" textlink="">
          <xdr:nvSpPr>
            <xdr:cNvPr id="4341" name="X_P60" hidden="1">
              <a:extLst>
                <a:ext uri="{63B3BB69-23CF-44E3-9099-C40C66FF867C}">
                  <a14:compatExt spid="_x0000_s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71</xdr:row>
          <xdr:rowOff>57150</xdr:rowOff>
        </xdr:from>
        <xdr:to>
          <xdr:col>5</xdr:col>
          <xdr:colOff>285750</xdr:colOff>
          <xdr:row>72</xdr:row>
          <xdr:rowOff>0</xdr:rowOff>
        </xdr:to>
        <xdr:sp macro="" textlink="">
          <xdr:nvSpPr>
            <xdr:cNvPr id="4342" name="X_P61" hidden="1">
              <a:extLst>
                <a:ext uri="{63B3BB69-23CF-44E3-9099-C40C66FF867C}">
                  <a14:compatExt spid="_x0000_s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72</xdr:row>
          <xdr:rowOff>57150</xdr:rowOff>
        </xdr:from>
        <xdr:to>
          <xdr:col>5</xdr:col>
          <xdr:colOff>285750</xdr:colOff>
          <xdr:row>73</xdr:row>
          <xdr:rowOff>0</xdr:rowOff>
        </xdr:to>
        <xdr:sp macro="" textlink="">
          <xdr:nvSpPr>
            <xdr:cNvPr id="4343" name="X_P62" hidden="1">
              <a:extLst>
                <a:ext uri="{63B3BB69-23CF-44E3-9099-C40C66FF867C}">
                  <a14:compatExt spid="_x0000_s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73</xdr:row>
          <xdr:rowOff>57150</xdr:rowOff>
        </xdr:from>
        <xdr:to>
          <xdr:col>5</xdr:col>
          <xdr:colOff>285750</xdr:colOff>
          <xdr:row>74</xdr:row>
          <xdr:rowOff>0</xdr:rowOff>
        </xdr:to>
        <xdr:sp macro="" textlink="">
          <xdr:nvSpPr>
            <xdr:cNvPr id="4344" name="X_P63" hidden="1">
              <a:extLst>
                <a:ext uri="{63B3BB69-23CF-44E3-9099-C40C66FF867C}">
                  <a14:compatExt spid="_x0000_s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74</xdr:row>
          <xdr:rowOff>57150</xdr:rowOff>
        </xdr:from>
        <xdr:to>
          <xdr:col>5</xdr:col>
          <xdr:colOff>285750</xdr:colOff>
          <xdr:row>75</xdr:row>
          <xdr:rowOff>0</xdr:rowOff>
        </xdr:to>
        <xdr:sp macro="" textlink="">
          <xdr:nvSpPr>
            <xdr:cNvPr id="4345" name="X_P64" hidden="1">
              <a:extLst>
                <a:ext uri="{63B3BB69-23CF-44E3-9099-C40C66FF867C}">
                  <a14:compatExt spid="_x0000_s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75</xdr:row>
          <xdr:rowOff>57150</xdr:rowOff>
        </xdr:from>
        <xdr:to>
          <xdr:col>5</xdr:col>
          <xdr:colOff>285750</xdr:colOff>
          <xdr:row>76</xdr:row>
          <xdr:rowOff>0</xdr:rowOff>
        </xdr:to>
        <xdr:sp macro="" textlink="">
          <xdr:nvSpPr>
            <xdr:cNvPr id="4346" name="X_P65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76</xdr:row>
          <xdr:rowOff>57150</xdr:rowOff>
        </xdr:from>
        <xdr:to>
          <xdr:col>5</xdr:col>
          <xdr:colOff>285750</xdr:colOff>
          <xdr:row>77</xdr:row>
          <xdr:rowOff>0</xdr:rowOff>
        </xdr:to>
        <xdr:sp macro="" textlink="">
          <xdr:nvSpPr>
            <xdr:cNvPr id="4347" name="X_P66" hidden="1">
              <a:extLst>
                <a:ext uri="{63B3BB69-23CF-44E3-9099-C40C66FF867C}">
                  <a14:compatExt spid="_x0000_s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77</xdr:row>
          <xdr:rowOff>57150</xdr:rowOff>
        </xdr:from>
        <xdr:to>
          <xdr:col>5</xdr:col>
          <xdr:colOff>285750</xdr:colOff>
          <xdr:row>78</xdr:row>
          <xdr:rowOff>0</xdr:rowOff>
        </xdr:to>
        <xdr:sp macro="" textlink="">
          <xdr:nvSpPr>
            <xdr:cNvPr id="4348" name="X_P67" hidden="1">
              <a:extLst>
                <a:ext uri="{63B3BB69-23CF-44E3-9099-C40C66FF867C}">
                  <a14:compatExt spid="_x0000_s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78</xdr:row>
          <xdr:rowOff>57150</xdr:rowOff>
        </xdr:from>
        <xdr:to>
          <xdr:col>5</xdr:col>
          <xdr:colOff>285750</xdr:colOff>
          <xdr:row>79</xdr:row>
          <xdr:rowOff>0</xdr:rowOff>
        </xdr:to>
        <xdr:sp macro="" textlink="">
          <xdr:nvSpPr>
            <xdr:cNvPr id="4349" name="X_P68" hidden="1">
              <a:extLst>
                <a:ext uri="{63B3BB69-23CF-44E3-9099-C40C66FF867C}">
                  <a14:compatExt spid="_x0000_s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79</xdr:row>
          <xdr:rowOff>57150</xdr:rowOff>
        </xdr:from>
        <xdr:to>
          <xdr:col>5</xdr:col>
          <xdr:colOff>285750</xdr:colOff>
          <xdr:row>80</xdr:row>
          <xdr:rowOff>0</xdr:rowOff>
        </xdr:to>
        <xdr:sp macro="" textlink="">
          <xdr:nvSpPr>
            <xdr:cNvPr id="4350" name="X_P69" hidden="1">
              <a:extLst>
                <a:ext uri="{63B3BB69-23CF-44E3-9099-C40C66FF867C}">
                  <a14:compatExt spid="_x0000_s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80</xdr:row>
          <xdr:rowOff>57150</xdr:rowOff>
        </xdr:from>
        <xdr:to>
          <xdr:col>5</xdr:col>
          <xdr:colOff>285750</xdr:colOff>
          <xdr:row>81</xdr:row>
          <xdr:rowOff>0</xdr:rowOff>
        </xdr:to>
        <xdr:sp macro="" textlink="">
          <xdr:nvSpPr>
            <xdr:cNvPr id="4351" name="X_P70" hidden="1">
              <a:extLst>
                <a:ext uri="{63B3BB69-23CF-44E3-9099-C40C66FF867C}">
                  <a14:compatExt spid="_x0000_s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81</xdr:row>
          <xdr:rowOff>57150</xdr:rowOff>
        </xdr:from>
        <xdr:to>
          <xdr:col>5</xdr:col>
          <xdr:colOff>285750</xdr:colOff>
          <xdr:row>82</xdr:row>
          <xdr:rowOff>0</xdr:rowOff>
        </xdr:to>
        <xdr:sp macro="" textlink="">
          <xdr:nvSpPr>
            <xdr:cNvPr id="4352" name="X_P71" hidden="1">
              <a:extLst>
                <a:ext uri="{63B3BB69-23CF-44E3-9099-C40C66FF867C}">
                  <a14:compatExt spid="_x0000_s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82</xdr:row>
          <xdr:rowOff>57150</xdr:rowOff>
        </xdr:from>
        <xdr:to>
          <xdr:col>5</xdr:col>
          <xdr:colOff>285750</xdr:colOff>
          <xdr:row>83</xdr:row>
          <xdr:rowOff>0</xdr:rowOff>
        </xdr:to>
        <xdr:sp macro="" textlink="">
          <xdr:nvSpPr>
            <xdr:cNvPr id="4353" name="X_P72" hidden="1">
              <a:extLst>
                <a:ext uri="{63B3BB69-23CF-44E3-9099-C40C66FF867C}">
                  <a14:compatExt spid="_x0000_s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83</xdr:row>
          <xdr:rowOff>57150</xdr:rowOff>
        </xdr:from>
        <xdr:to>
          <xdr:col>5</xdr:col>
          <xdr:colOff>285750</xdr:colOff>
          <xdr:row>84</xdr:row>
          <xdr:rowOff>0</xdr:rowOff>
        </xdr:to>
        <xdr:sp macro="" textlink="">
          <xdr:nvSpPr>
            <xdr:cNvPr id="4354" name="X_P73" hidden="1">
              <a:extLst>
                <a:ext uri="{63B3BB69-23CF-44E3-9099-C40C66FF867C}">
                  <a14:compatExt spid="_x0000_s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84</xdr:row>
          <xdr:rowOff>57150</xdr:rowOff>
        </xdr:from>
        <xdr:to>
          <xdr:col>5</xdr:col>
          <xdr:colOff>285750</xdr:colOff>
          <xdr:row>85</xdr:row>
          <xdr:rowOff>0</xdr:rowOff>
        </xdr:to>
        <xdr:sp macro="" textlink="">
          <xdr:nvSpPr>
            <xdr:cNvPr id="4355" name="X_P74" hidden="1">
              <a:extLst>
                <a:ext uri="{63B3BB69-23CF-44E3-9099-C40C66FF867C}">
                  <a14:compatExt spid="_x0000_s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85</xdr:row>
          <xdr:rowOff>57150</xdr:rowOff>
        </xdr:from>
        <xdr:to>
          <xdr:col>5</xdr:col>
          <xdr:colOff>285750</xdr:colOff>
          <xdr:row>86</xdr:row>
          <xdr:rowOff>0</xdr:rowOff>
        </xdr:to>
        <xdr:sp macro="" textlink="">
          <xdr:nvSpPr>
            <xdr:cNvPr id="4356" name="X_P75" hidden="1">
              <a:extLst>
                <a:ext uri="{63B3BB69-23CF-44E3-9099-C40C66FF867C}">
                  <a14:compatExt spid="_x0000_s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86</xdr:row>
          <xdr:rowOff>57150</xdr:rowOff>
        </xdr:from>
        <xdr:to>
          <xdr:col>5</xdr:col>
          <xdr:colOff>285750</xdr:colOff>
          <xdr:row>87</xdr:row>
          <xdr:rowOff>0</xdr:rowOff>
        </xdr:to>
        <xdr:sp macro="" textlink="">
          <xdr:nvSpPr>
            <xdr:cNvPr id="4357" name="X_P76" hidden="1">
              <a:extLst>
                <a:ext uri="{63B3BB69-23CF-44E3-9099-C40C66FF867C}">
                  <a14:compatExt spid="_x0000_s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87</xdr:row>
          <xdr:rowOff>57150</xdr:rowOff>
        </xdr:from>
        <xdr:to>
          <xdr:col>5</xdr:col>
          <xdr:colOff>285750</xdr:colOff>
          <xdr:row>88</xdr:row>
          <xdr:rowOff>0</xdr:rowOff>
        </xdr:to>
        <xdr:sp macro="" textlink="">
          <xdr:nvSpPr>
            <xdr:cNvPr id="4358" name="X_P77" hidden="1">
              <a:extLst>
                <a:ext uri="{63B3BB69-23CF-44E3-9099-C40C66FF867C}">
                  <a14:compatExt spid="_x0000_s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88</xdr:row>
          <xdr:rowOff>57150</xdr:rowOff>
        </xdr:from>
        <xdr:to>
          <xdr:col>5</xdr:col>
          <xdr:colOff>285750</xdr:colOff>
          <xdr:row>89</xdr:row>
          <xdr:rowOff>0</xdr:rowOff>
        </xdr:to>
        <xdr:sp macro="" textlink="">
          <xdr:nvSpPr>
            <xdr:cNvPr id="4359" name="X_P78" hidden="1">
              <a:extLst>
                <a:ext uri="{63B3BB69-23CF-44E3-9099-C40C66FF867C}">
                  <a14:compatExt spid="_x0000_s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89</xdr:row>
          <xdr:rowOff>57150</xdr:rowOff>
        </xdr:from>
        <xdr:to>
          <xdr:col>5</xdr:col>
          <xdr:colOff>285750</xdr:colOff>
          <xdr:row>90</xdr:row>
          <xdr:rowOff>0</xdr:rowOff>
        </xdr:to>
        <xdr:sp macro="" textlink="">
          <xdr:nvSpPr>
            <xdr:cNvPr id="4360" name="X_P79" hidden="1">
              <a:extLst>
                <a:ext uri="{63B3BB69-23CF-44E3-9099-C40C66FF867C}">
                  <a14:compatExt spid="_x0000_s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90</xdr:row>
          <xdr:rowOff>57150</xdr:rowOff>
        </xdr:from>
        <xdr:to>
          <xdr:col>5</xdr:col>
          <xdr:colOff>285750</xdr:colOff>
          <xdr:row>91</xdr:row>
          <xdr:rowOff>0</xdr:rowOff>
        </xdr:to>
        <xdr:sp macro="" textlink="">
          <xdr:nvSpPr>
            <xdr:cNvPr id="4361" name="X_P80" hidden="1">
              <a:extLst>
                <a:ext uri="{63B3BB69-23CF-44E3-9099-C40C66FF867C}">
                  <a14:compatExt spid="_x0000_s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91</xdr:row>
          <xdr:rowOff>57150</xdr:rowOff>
        </xdr:from>
        <xdr:to>
          <xdr:col>5</xdr:col>
          <xdr:colOff>285750</xdr:colOff>
          <xdr:row>92</xdr:row>
          <xdr:rowOff>0</xdr:rowOff>
        </xdr:to>
        <xdr:sp macro="" textlink="">
          <xdr:nvSpPr>
            <xdr:cNvPr id="4362" name="X_P81" hidden="1">
              <a:extLst>
                <a:ext uri="{63B3BB69-23CF-44E3-9099-C40C66FF867C}">
                  <a14:compatExt spid="_x0000_s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92</xdr:row>
          <xdr:rowOff>57150</xdr:rowOff>
        </xdr:from>
        <xdr:to>
          <xdr:col>5</xdr:col>
          <xdr:colOff>285750</xdr:colOff>
          <xdr:row>93</xdr:row>
          <xdr:rowOff>0</xdr:rowOff>
        </xdr:to>
        <xdr:sp macro="" textlink="">
          <xdr:nvSpPr>
            <xdr:cNvPr id="4363" name="X_P82" hidden="1">
              <a:extLst>
                <a:ext uri="{63B3BB69-23CF-44E3-9099-C40C66FF867C}">
                  <a14:compatExt spid="_x0000_s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93</xdr:row>
          <xdr:rowOff>57150</xdr:rowOff>
        </xdr:from>
        <xdr:to>
          <xdr:col>5</xdr:col>
          <xdr:colOff>285750</xdr:colOff>
          <xdr:row>94</xdr:row>
          <xdr:rowOff>0</xdr:rowOff>
        </xdr:to>
        <xdr:sp macro="" textlink="">
          <xdr:nvSpPr>
            <xdr:cNvPr id="4364" name="X_P83" hidden="1">
              <a:extLst>
                <a:ext uri="{63B3BB69-23CF-44E3-9099-C40C66FF867C}">
                  <a14:compatExt spid="_x0000_s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94</xdr:row>
          <xdr:rowOff>57150</xdr:rowOff>
        </xdr:from>
        <xdr:to>
          <xdr:col>5</xdr:col>
          <xdr:colOff>285750</xdr:colOff>
          <xdr:row>95</xdr:row>
          <xdr:rowOff>0</xdr:rowOff>
        </xdr:to>
        <xdr:sp macro="" textlink="">
          <xdr:nvSpPr>
            <xdr:cNvPr id="4365" name="X_P84" hidden="1">
              <a:extLst>
                <a:ext uri="{63B3BB69-23CF-44E3-9099-C40C66FF867C}">
                  <a14:compatExt spid="_x0000_s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95</xdr:row>
          <xdr:rowOff>57150</xdr:rowOff>
        </xdr:from>
        <xdr:to>
          <xdr:col>5</xdr:col>
          <xdr:colOff>285750</xdr:colOff>
          <xdr:row>96</xdr:row>
          <xdr:rowOff>0</xdr:rowOff>
        </xdr:to>
        <xdr:sp macro="" textlink="">
          <xdr:nvSpPr>
            <xdr:cNvPr id="4366" name="X_P85" hidden="1">
              <a:extLst>
                <a:ext uri="{63B3BB69-23CF-44E3-9099-C40C66FF867C}">
                  <a14:compatExt spid="_x0000_s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96</xdr:row>
          <xdr:rowOff>57150</xdr:rowOff>
        </xdr:from>
        <xdr:to>
          <xdr:col>5</xdr:col>
          <xdr:colOff>285750</xdr:colOff>
          <xdr:row>97</xdr:row>
          <xdr:rowOff>0</xdr:rowOff>
        </xdr:to>
        <xdr:sp macro="" textlink="">
          <xdr:nvSpPr>
            <xdr:cNvPr id="4367" name="X_P86" hidden="1">
              <a:extLst>
                <a:ext uri="{63B3BB69-23CF-44E3-9099-C40C66FF867C}">
                  <a14:compatExt spid="_x0000_s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97</xdr:row>
          <xdr:rowOff>57150</xdr:rowOff>
        </xdr:from>
        <xdr:to>
          <xdr:col>5</xdr:col>
          <xdr:colOff>285750</xdr:colOff>
          <xdr:row>98</xdr:row>
          <xdr:rowOff>0</xdr:rowOff>
        </xdr:to>
        <xdr:sp macro="" textlink="">
          <xdr:nvSpPr>
            <xdr:cNvPr id="4368" name="X_P87" hidden="1">
              <a:extLst>
                <a:ext uri="{63B3BB69-23CF-44E3-9099-C40C66FF867C}">
                  <a14:compatExt spid="_x0000_s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98</xdr:row>
          <xdr:rowOff>57150</xdr:rowOff>
        </xdr:from>
        <xdr:to>
          <xdr:col>5</xdr:col>
          <xdr:colOff>285750</xdr:colOff>
          <xdr:row>99</xdr:row>
          <xdr:rowOff>0</xdr:rowOff>
        </xdr:to>
        <xdr:sp macro="" textlink="">
          <xdr:nvSpPr>
            <xdr:cNvPr id="4369" name="X_P88" hidden="1">
              <a:extLst>
                <a:ext uri="{63B3BB69-23CF-44E3-9099-C40C66FF867C}">
                  <a14:compatExt spid="_x0000_s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99</xdr:row>
          <xdr:rowOff>57150</xdr:rowOff>
        </xdr:from>
        <xdr:to>
          <xdr:col>5</xdr:col>
          <xdr:colOff>285750</xdr:colOff>
          <xdr:row>100</xdr:row>
          <xdr:rowOff>0</xdr:rowOff>
        </xdr:to>
        <xdr:sp macro="" textlink="">
          <xdr:nvSpPr>
            <xdr:cNvPr id="4370" name="X_P89" hidden="1">
              <a:extLst>
                <a:ext uri="{63B3BB69-23CF-44E3-9099-C40C66FF867C}">
                  <a14:compatExt spid="_x0000_s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100</xdr:row>
          <xdr:rowOff>57150</xdr:rowOff>
        </xdr:from>
        <xdr:to>
          <xdr:col>5</xdr:col>
          <xdr:colOff>285750</xdr:colOff>
          <xdr:row>101</xdr:row>
          <xdr:rowOff>0</xdr:rowOff>
        </xdr:to>
        <xdr:sp macro="" textlink="">
          <xdr:nvSpPr>
            <xdr:cNvPr id="4371" name="X_P90" hidden="1">
              <a:extLst>
                <a:ext uri="{63B3BB69-23CF-44E3-9099-C40C66FF867C}">
                  <a14:compatExt spid="_x0000_s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101</xdr:row>
          <xdr:rowOff>57150</xdr:rowOff>
        </xdr:from>
        <xdr:to>
          <xdr:col>5</xdr:col>
          <xdr:colOff>285750</xdr:colOff>
          <xdr:row>102</xdr:row>
          <xdr:rowOff>0</xdr:rowOff>
        </xdr:to>
        <xdr:sp macro="" textlink="">
          <xdr:nvSpPr>
            <xdr:cNvPr id="4372" name="X_P91" hidden="1">
              <a:extLst>
                <a:ext uri="{63B3BB69-23CF-44E3-9099-C40C66FF867C}">
                  <a14:compatExt spid="_x0000_s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102</xdr:row>
          <xdr:rowOff>57150</xdr:rowOff>
        </xdr:from>
        <xdr:to>
          <xdr:col>5</xdr:col>
          <xdr:colOff>285750</xdr:colOff>
          <xdr:row>103</xdr:row>
          <xdr:rowOff>0</xdr:rowOff>
        </xdr:to>
        <xdr:sp macro="" textlink="">
          <xdr:nvSpPr>
            <xdr:cNvPr id="4373" name="X_P92" hidden="1">
              <a:extLst>
                <a:ext uri="{63B3BB69-23CF-44E3-9099-C40C66FF867C}">
                  <a14:compatExt spid="_x0000_s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103</xdr:row>
          <xdr:rowOff>57150</xdr:rowOff>
        </xdr:from>
        <xdr:to>
          <xdr:col>5</xdr:col>
          <xdr:colOff>285750</xdr:colOff>
          <xdr:row>104</xdr:row>
          <xdr:rowOff>0</xdr:rowOff>
        </xdr:to>
        <xdr:sp macro="" textlink="">
          <xdr:nvSpPr>
            <xdr:cNvPr id="4374" name="X_P93" hidden="1">
              <a:extLst>
                <a:ext uri="{63B3BB69-23CF-44E3-9099-C40C66FF867C}">
                  <a14:compatExt spid="_x0000_s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104</xdr:row>
          <xdr:rowOff>57150</xdr:rowOff>
        </xdr:from>
        <xdr:to>
          <xdr:col>5</xdr:col>
          <xdr:colOff>285750</xdr:colOff>
          <xdr:row>105</xdr:row>
          <xdr:rowOff>0</xdr:rowOff>
        </xdr:to>
        <xdr:sp macro="" textlink="">
          <xdr:nvSpPr>
            <xdr:cNvPr id="4375" name="X_P94" hidden="1">
              <a:extLst>
                <a:ext uri="{63B3BB69-23CF-44E3-9099-C40C66FF867C}">
                  <a14:compatExt spid="_x0000_s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105</xdr:row>
          <xdr:rowOff>57150</xdr:rowOff>
        </xdr:from>
        <xdr:to>
          <xdr:col>5</xdr:col>
          <xdr:colOff>285750</xdr:colOff>
          <xdr:row>106</xdr:row>
          <xdr:rowOff>0</xdr:rowOff>
        </xdr:to>
        <xdr:sp macro="" textlink="">
          <xdr:nvSpPr>
            <xdr:cNvPr id="4376" name="X_P95" hidden="1">
              <a:extLst>
                <a:ext uri="{63B3BB69-23CF-44E3-9099-C40C66FF867C}">
                  <a14:compatExt spid="_x0000_s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106</xdr:row>
          <xdr:rowOff>57150</xdr:rowOff>
        </xdr:from>
        <xdr:to>
          <xdr:col>5</xdr:col>
          <xdr:colOff>285750</xdr:colOff>
          <xdr:row>107</xdr:row>
          <xdr:rowOff>0</xdr:rowOff>
        </xdr:to>
        <xdr:sp macro="" textlink="">
          <xdr:nvSpPr>
            <xdr:cNvPr id="4377" name="X_P96" hidden="1">
              <a:extLst>
                <a:ext uri="{63B3BB69-23CF-44E3-9099-C40C66FF867C}">
                  <a14:compatExt spid="_x0000_s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107</xdr:row>
          <xdr:rowOff>57150</xdr:rowOff>
        </xdr:from>
        <xdr:to>
          <xdr:col>5</xdr:col>
          <xdr:colOff>285750</xdr:colOff>
          <xdr:row>108</xdr:row>
          <xdr:rowOff>0</xdr:rowOff>
        </xdr:to>
        <xdr:sp macro="" textlink="">
          <xdr:nvSpPr>
            <xdr:cNvPr id="4378" name="X_P97" hidden="1">
              <a:extLst>
                <a:ext uri="{63B3BB69-23CF-44E3-9099-C40C66FF867C}">
                  <a14:compatExt spid="_x0000_s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108</xdr:row>
          <xdr:rowOff>57150</xdr:rowOff>
        </xdr:from>
        <xdr:to>
          <xdr:col>5</xdr:col>
          <xdr:colOff>285750</xdr:colOff>
          <xdr:row>109</xdr:row>
          <xdr:rowOff>0</xdr:rowOff>
        </xdr:to>
        <xdr:sp macro="" textlink="">
          <xdr:nvSpPr>
            <xdr:cNvPr id="4379" name="X_P98" hidden="1">
              <a:extLst>
                <a:ext uri="{63B3BB69-23CF-44E3-9099-C40C66FF867C}">
                  <a14:compatExt spid="_x0000_s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109</xdr:row>
          <xdr:rowOff>57150</xdr:rowOff>
        </xdr:from>
        <xdr:to>
          <xdr:col>5</xdr:col>
          <xdr:colOff>285750</xdr:colOff>
          <xdr:row>110</xdr:row>
          <xdr:rowOff>0</xdr:rowOff>
        </xdr:to>
        <xdr:sp macro="" textlink="">
          <xdr:nvSpPr>
            <xdr:cNvPr id="4380" name="X_P99" hidden="1">
              <a:extLst>
                <a:ext uri="{63B3BB69-23CF-44E3-9099-C40C66FF867C}">
                  <a14:compatExt spid="_x0000_s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110</xdr:row>
          <xdr:rowOff>57150</xdr:rowOff>
        </xdr:from>
        <xdr:to>
          <xdr:col>5</xdr:col>
          <xdr:colOff>285750</xdr:colOff>
          <xdr:row>111</xdr:row>
          <xdr:rowOff>0</xdr:rowOff>
        </xdr:to>
        <xdr:sp macro="" textlink="">
          <xdr:nvSpPr>
            <xdr:cNvPr id="4381" name="X_P100" hidden="1">
              <a:extLst>
                <a:ext uri="{63B3BB69-23CF-44E3-9099-C40C66FF867C}">
                  <a14:compatExt spid="_x0000_s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</xdr:row>
          <xdr:rowOff>57150</xdr:rowOff>
        </xdr:from>
        <xdr:to>
          <xdr:col>2</xdr:col>
          <xdr:colOff>276225</xdr:colOff>
          <xdr:row>11</xdr:row>
          <xdr:rowOff>180975</xdr:rowOff>
        </xdr:to>
        <xdr:sp macro="" textlink="">
          <xdr:nvSpPr>
            <xdr:cNvPr id="4502" name="S_V1" hidden="1">
              <a:extLst>
                <a:ext uri="{63B3BB69-23CF-44E3-9099-C40C66FF867C}">
                  <a14:compatExt spid="_x0000_s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12</xdr:row>
          <xdr:rowOff>57150</xdr:rowOff>
        </xdr:from>
        <xdr:to>
          <xdr:col>2</xdr:col>
          <xdr:colOff>276225</xdr:colOff>
          <xdr:row>12</xdr:row>
          <xdr:rowOff>180975</xdr:rowOff>
        </xdr:to>
        <xdr:sp macro="" textlink="">
          <xdr:nvSpPr>
            <xdr:cNvPr id="4503" name="S_V2" hidden="1">
              <a:extLst>
                <a:ext uri="{63B3BB69-23CF-44E3-9099-C40C66FF867C}">
                  <a14:compatExt spid="_x0000_s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13</xdr:row>
          <xdr:rowOff>57150</xdr:rowOff>
        </xdr:from>
        <xdr:to>
          <xdr:col>2</xdr:col>
          <xdr:colOff>276225</xdr:colOff>
          <xdr:row>14</xdr:row>
          <xdr:rowOff>0</xdr:rowOff>
        </xdr:to>
        <xdr:sp macro="" textlink="">
          <xdr:nvSpPr>
            <xdr:cNvPr id="4504" name="S_V3" hidden="1">
              <a:extLst>
                <a:ext uri="{63B3BB69-23CF-44E3-9099-C40C66FF867C}">
                  <a14:compatExt spid="_x0000_s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57150</xdr:rowOff>
        </xdr:from>
        <xdr:to>
          <xdr:col>2</xdr:col>
          <xdr:colOff>276225</xdr:colOff>
          <xdr:row>14</xdr:row>
          <xdr:rowOff>180975</xdr:rowOff>
        </xdr:to>
        <xdr:sp macro="" textlink="">
          <xdr:nvSpPr>
            <xdr:cNvPr id="4505" name="S_V4" hidden="1">
              <a:extLst>
                <a:ext uri="{63B3BB69-23CF-44E3-9099-C40C66FF867C}">
                  <a14:compatExt spid="_x0000_s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15</xdr:row>
          <xdr:rowOff>57150</xdr:rowOff>
        </xdr:from>
        <xdr:to>
          <xdr:col>2</xdr:col>
          <xdr:colOff>276225</xdr:colOff>
          <xdr:row>15</xdr:row>
          <xdr:rowOff>180975</xdr:rowOff>
        </xdr:to>
        <xdr:sp macro="" textlink="">
          <xdr:nvSpPr>
            <xdr:cNvPr id="4506" name="S_V5" hidden="1">
              <a:extLst>
                <a:ext uri="{63B3BB69-23CF-44E3-9099-C40C66FF867C}">
                  <a14:compatExt spid="_x0000_s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16</xdr:row>
          <xdr:rowOff>57150</xdr:rowOff>
        </xdr:from>
        <xdr:to>
          <xdr:col>2</xdr:col>
          <xdr:colOff>276225</xdr:colOff>
          <xdr:row>16</xdr:row>
          <xdr:rowOff>180975</xdr:rowOff>
        </xdr:to>
        <xdr:sp macro="" textlink="">
          <xdr:nvSpPr>
            <xdr:cNvPr id="4507" name="S_V6" hidden="1">
              <a:extLst>
                <a:ext uri="{63B3BB69-23CF-44E3-9099-C40C66FF867C}">
                  <a14:compatExt spid="_x0000_s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17</xdr:row>
          <xdr:rowOff>57150</xdr:rowOff>
        </xdr:from>
        <xdr:to>
          <xdr:col>2</xdr:col>
          <xdr:colOff>276225</xdr:colOff>
          <xdr:row>17</xdr:row>
          <xdr:rowOff>180975</xdr:rowOff>
        </xdr:to>
        <xdr:sp macro="" textlink="">
          <xdr:nvSpPr>
            <xdr:cNvPr id="4508" name="S_V7" hidden="1">
              <a:extLst>
                <a:ext uri="{63B3BB69-23CF-44E3-9099-C40C66FF867C}">
                  <a14:compatExt spid="_x0000_s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18</xdr:row>
          <xdr:rowOff>57150</xdr:rowOff>
        </xdr:from>
        <xdr:to>
          <xdr:col>2</xdr:col>
          <xdr:colOff>276225</xdr:colOff>
          <xdr:row>18</xdr:row>
          <xdr:rowOff>180975</xdr:rowOff>
        </xdr:to>
        <xdr:sp macro="" textlink="">
          <xdr:nvSpPr>
            <xdr:cNvPr id="4509" name="S_V8" hidden="1">
              <a:extLst>
                <a:ext uri="{63B3BB69-23CF-44E3-9099-C40C66FF867C}">
                  <a14:compatExt spid="_x0000_s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19</xdr:row>
          <xdr:rowOff>57150</xdr:rowOff>
        </xdr:from>
        <xdr:to>
          <xdr:col>2</xdr:col>
          <xdr:colOff>276225</xdr:colOff>
          <xdr:row>19</xdr:row>
          <xdr:rowOff>180975</xdr:rowOff>
        </xdr:to>
        <xdr:sp macro="" textlink="">
          <xdr:nvSpPr>
            <xdr:cNvPr id="4510" name="S_V9" hidden="1">
              <a:extLst>
                <a:ext uri="{63B3BB69-23CF-44E3-9099-C40C66FF867C}">
                  <a14:compatExt spid="_x0000_s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57150</xdr:rowOff>
        </xdr:from>
        <xdr:to>
          <xdr:col>2</xdr:col>
          <xdr:colOff>276225</xdr:colOff>
          <xdr:row>20</xdr:row>
          <xdr:rowOff>180975</xdr:rowOff>
        </xdr:to>
        <xdr:sp macro="" textlink="">
          <xdr:nvSpPr>
            <xdr:cNvPr id="4511" name="S_V10" hidden="1">
              <a:extLst>
                <a:ext uri="{63B3BB69-23CF-44E3-9099-C40C66FF867C}">
                  <a14:compatExt spid="_x0000_s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57150</xdr:rowOff>
        </xdr:from>
        <xdr:to>
          <xdr:col>2</xdr:col>
          <xdr:colOff>276225</xdr:colOff>
          <xdr:row>21</xdr:row>
          <xdr:rowOff>180975</xdr:rowOff>
        </xdr:to>
        <xdr:sp macro="" textlink="">
          <xdr:nvSpPr>
            <xdr:cNvPr id="4512" name="S_V11" hidden="1">
              <a:extLst>
                <a:ext uri="{63B3BB69-23CF-44E3-9099-C40C66FF867C}">
                  <a14:compatExt spid="_x0000_s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57150</xdr:rowOff>
        </xdr:from>
        <xdr:to>
          <xdr:col>2</xdr:col>
          <xdr:colOff>276225</xdr:colOff>
          <xdr:row>22</xdr:row>
          <xdr:rowOff>180975</xdr:rowOff>
        </xdr:to>
        <xdr:sp macro="" textlink="">
          <xdr:nvSpPr>
            <xdr:cNvPr id="4513" name="S_V12" hidden="1">
              <a:extLst>
                <a:ext uri="{63B3BB69-23CF-44E3-9099-C40C66FF867C}">
                  <a14:compatExt spid="_x0000_s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23</xdr:row>
          <xdr:rowOff>57150</xdr:rowOff>
        </xdr:from>
        <xdr:to>
          <xdr:col>2</xdr:col>
          <xdr:colOff>276225</xdr:colOff>
          <xdr:row>23</xdr:row>
          <xdr:rowOff>180975</xdr:rowOff>
        </xdr:to>
        <xdr:sp macro="" textlink="">
          <xdr:nvSpPr>
            <xdr:cNvPr id="4514" name="S_V13" hidden="1">
              <a:extLst>
                <a:ext uri="{63B3BB69-23CF-44E3-9099-C40C66FF867C}">
                  <a14:compatExt spid="_x0000_s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57150</xdr:rowOff>
        </xdr:from>
        <xdr:to>
          <xdr:col>2</xdr:col>
          <xdr:colOff>276225</xdr:colOff>
          <xdr:row>24</xdr:row>
          <xdr:rowOff>180975</xdr:rowOff>
        </xdr:to>
        <xdr:sp macro="" textlink="">
          <xdr:nvSpPr>
            <xdr:cNvPr id="4515" name="S_V14" hidden="1">
              <a:extLst>
                <a:ext uri="{63B3BB69-23CF-44E3-9099-C40C66FF867C}">
                  <a14:compatExt spid="_x0000_s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57150</xdr:rowOff>
        </xdr:from>
        <xdr:to>
          <xdr:col>2</xdr:col>
          <xdr:colOff>276225</xdr:colOff>
          <xdr:row>25</xdr:row>
          <xdr:rowOff>180975</xdr:rowOff>
        </xdr:to>
        <xdr:sp macro="" textlink="">
          <xdr:nvSpPr>
            <xdr:cNvPr id="4516" name="S_V15" hidden="1">
              <a:extLst>
                <a:ext uri="{63B3BB69-23CF-44E3-9099-C40C66FF867C}">
                  <a14:compatExt spid="_x0000_s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26</xdr:row>
          <xdr:rowOff>57150</xdr:rowOff>
        </xdr:from>
        <xdr:to>
          <xdr:col>2</xdr:col>
          <xdr:colOff>276225</xdr:colOff>
          <xdr:row>26</xdr:row>
          <xdr:rowOff>180975</xdr:rowOff>
        </xdr:to>
        <xdr:sp macro="" textlink="">
          <xdr:nvSpPr>
            <xdr:cNvPr id="4517" name="S_V16" hidden="1">
              <a:extLst>
                <a:ext uri="{63B3BB69-23CF-44E3-9099-C40C66FF867C}">
                  <a14:compatExt spid="_x0000_s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57150</xdr:rowOff>
        </xdr:from>
        <xdr:to>
          <xdr:col>2</xdr:col>
          <xdr:colOff>276225</xdr:colOff>
          <xdr:row>27</xdr:row>
          <xdr:rowOff>180975</xdr:rowOff>
        </xdr:to>
        <xdr:sp macro="" textlink="">
          <xdr:nvSpPr>
            <xdr:cNvPr id="4518" name="S_V17" hidden="1">
              <a:extLst>
                <a:ext uri="{63B3BB69-23CF-44E3-9099-C40C66FF867C}">
                  <a14:compatExt spid="_x0000_s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57150</xdr:rowOff>
        </xdr:from>
        <xdr:to>
          <xdr:col>2</xdr:col>
          <xdr:colOff>276225</xdr:colOff>
          <xdr:row>28</xdr:row>
          <xdr:rowOff>180975</xdr:rowOff>
        </xdr:to>
        <xdr:sp macro="" textlink="">
          <xdr:nvSpPr>
            <xdr:cNvPr id="4519" name="S_V18" hidden="1">
              <a:extLst>
                <a:ext uri="{63B3BB69-23CF-44E3-9099-C40C66FF867C}">
                  <a14:compatExt spid="_x0000_s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29</xdr:row>
          <xdr:rowOff>57150</xdr:rowOff>
        </xdr:from>
        <xdr:to>
          <xdr:col>2</xdr:col>
          <xdr:colOff>276225</xdr:colOff>
          <xdr:row>29</xdr:row>
          <xdr:rowOff>180975</xdr:rowOff>
        </xdr:to>
        <xdr:sp macro="" textlink="">
          <xdr:nvSpPr>
            <xdr:cNvPr id="4520" name="S_V19" hidden="1">
              <a:extLst>
                <a:ext uri="{63B3BB69-23CF-44E3-9099-C40C66FF867C}">
                  <a14:compatExt spid="_x0000_s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30</xdr:row>
          <xdr:rowOff>57150</xdr:rowOff>
        </xdr:from>
        <xdr:to>
          <xdr:col>2</xdr:col>
          <xdr:colOff>276225</xdr:colOff>
          <xdr:row>31</xdr:row>
          <xdr:rowOff>0</xdr:rowOff>
        </xdr:to>
        <xdr:sp macro="" textlink="">
          <xdr:nvSpPr>
            <xdr:cNvPr id="4521" name="S_V20" hidden="1">
              <a:extLst>
                <a:ext uri="{63B3BB69-23CF-44E3-9099-C40C66FF867C}">
                  <a14:compatExt spid="_x0000_s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31</xdr:row>
          <xdr:rowOff>57150</xdr:rowOff>
        </xdr:from>
        <xdr:to>
          <xdr:col>2</xdr:col>
          <xdr:colOff>276225</xdr:colOff>
          <xdr:row>32</xdr:row>
          <xdr:rowOff>0</xdr:rowOff>
        </xdr:to>
        <xdr:sp macro="" textlink="">
          <xdr:nvSpPr>
            <xdr:cNvPr id="4522" name="S_V21" hidden="1">
              <a:extLst>
                <a:ext uri="{63B3BB69-23CF-44E3-9099-C40C66FF867C}">
                  <a14:compatExt spid="_x0000_s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32</xdr:row>
          <xdr:rowOff>57150</xdr:rowOff>
        </xdr:from>
        <xdr:to>
          <xdr:col>2</xdr:col>
          <xdr:colOff>276225</xdr:colOff>
          <xdr:row>33</xdr:row>
          <xdr:rowOff>0</xdr:rowOff>
        </xdr:to>
        <xdr:sp macro="" textlink="">
          <xdr:nvSpPr>
            <xdr:cNvPr id="4523" name="S_V22" hidden="1">
              <a:extLst>
                <a:ext uri="{63B3BB69-23CF-44E3-9099-C40C66FF867C}">
                  <a14:compatExt spid="_x0000_s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57150</xdr:rowOff>
        </xdr:from>
        <xdr:to>
          <xdr:col>2</xdr:col>
          <xdr:colOff>276225</xdr:colOff>
          <xdr:row>34</xdr:row>
          <xdr:rowOff>0</xdr:rowOff>
        </xdr:to>
        <xdr:sp macro="" textlink="">
          <xdr:nvSpPr>
            <xdr:cNvPr id="4524" name="S_V23" hidden="1">
              <a:extLst>
                <a:ext uri="{63B3BB69-23CF-44E3-9099-C40C66FF867C}">
                  <a14:compatExt spid="_x0000_s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34</xdr:row>
          <xdr:rowOff>57150</xdr:rowOff>
        </xdr:from>
        <xdr:to>
          <xdr:col>2</xdr:col>
          <xdr:colOff>276225</xdr:colOff>
          <xdr:row>35</xdr:row>
          <xdr:rowOff>0</xdr:rowOff>
        </xdr:to>
        <xdr:sp macro="" textlink="">
          <xdr:nvSpPr>
            <xdr:cNvPr id="4525" name="S_V24" hidden="1">
              <a:extLst>
                <a:ext uri="{63B3BB69-23CF-44E3-9099-C40C66FF867C}">
                  <a14:compatExt spid="_x0000_s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57150</xdr:rowOff>
        </xdr:from>
        <xdr:to>
          <xdr:col>2</xdr:col>
          <xdr:colOff>276225</xdr:colOff>
          <xdr:row>36</xdr:row>
          <xdr:rowOff>0</xdr:rowOff>
        </xdr:to>
        <xdr:sp macro="" textlink="">
          <xdr:nvSpPr>
            <xdr:cNvPr id="4526" name="S_V25" hidden="1">
              <a:extLst>
                <a:ext uri="{63B3BB69-23CF-44E3-9099-C40C66FF867C}">
                  <a14:compatExt spid="_x0000_s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36</xdr:row>
          <xdr:rowOff>57150</xdr:rowOff>
        </xdr:from>
        <xdr:to>
          <xdr:col>2</xdr:col>
          <xdr:colOff>276225</xdr:colOff>
          <xdr:row>37</xdr:row>
          <xdr:rowOff>0</xdr:rowOff>
        </xdr:to>
        <xdr:sp macro="" textlink="">
          <xdr:nvSpPr>
            <xdr:cNvPr id="4527" name="S_V26" hidden="1">
              <a:extLst>
                <a:ext uri="{63B3BB69-23CF-44E3-9099-C40C66FF867C}">
                  <a14:compatExt spid="_x0000_s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37</xdr:row>
          <xdr:rowOff>57150</xdr:rowOff>
        </xdr:from>
        <xdr:to>
          <xdr:col>2</xdr:col>
          <xdr:colOff>276225</xdr:colOff>
          <xdr:row>38</xdr:row>
          <xdr:rowOff>0</xdr:rowOff>
        </xdr:to>
        <xdr:sp macro="" textlink="">
          <xdr:nvSpPr>
            <xdr:cNvPr id="4528" name="S_V27" hidden="1">
              <a:extLst>
                <a:ext uri="{63B3BB69-23CF-44E3-9099-C40C66FF867C}">
                  <a14:compatExt spid="_x0000_s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38</xdr:row>
          <xdr:rowOff>57150</xdr:rowOff>
        </xdr:from>
        <xdr:to>
          <xdr:col>2</xdr:col>
          <xdr:colOff>276225</xdr:colOff>
          <xdr:row>39</xdr:row>
          <xdr:rowOff>0</xdr:rowOff>
        </xdr:to>
        <xdr:sp macro="" textlink="">
          <xdr:nvSpPr>
            <xdr:cNvPr id="4529" name="S_V28" hidden="1">
              <a:extLst>
                <a:ext uri="{63B3BB69-23CF-44E3-9099-C40C66FF867C}">
                  <a14:compatExt spid="_x0000_s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39</xdr:row>
          <xdr:rowOff>57150</xdr:rowOff>
        </xdr:from>
        <xdr:to>
          <xdr:col>2</xdr:col>
          <xdr:colOff>276225</xdr:colOff>
          <xdr:row>40</xdr:row>
          <xdr:rowOff>0</xdr:rowOff>
        </xdr:to>
        <xdr:sp macro="" textlink="">
          <xdr:nvSpPr>
            <xdr:cNvPr id="4530" name="S_V29" hidden="1">
              <a:extLst>
                <a:ext uri="{63B3BB69-23CF-44E3-9099-C40C66FF867C}">
                  <a14:compatExt spid="_x0000_s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40</xdr:row>
          <xdr:rowOff>57150</xdr:rowOff>
        </xdr:from>
        <xdr:to>
          <xdr:col>2</xdr:col>
          <xdr:colOff>276225</xdr:colOff>
          <xdr:row>41</xdr:row>
          <xdr:rowOff>0</xdr:rowOff>
        </xdr:to>
        <xdr:sp macro="" textlink="">
          <xdr:nvSpPr>
            <xdr:cNvPr id="4531" name="S_V30" hidden="1">
              <a:extLst>
                <a:ext uri="{63B3BB69-23CF-44E3-9099-C40C66FF867C}">
                  <a14:compatExt spid="_x0000_s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41</xdr:row>
          <xdr:rowOff>57150</xdr:rowOff>
        </xdr:from>
        <xdr:to>
          <xdr:col>2</xdr:col>
          <xdr:colOff>276225</xdr:colOff>
          <xdr:row>42</xdr:row>
          <xdr:rowOff>0</xdr:rowOff>
        </xdr:to>
        <xdr:sp macro="" textlink="">
          <xdr:nvSpPr>
            <xdr:cNvPr id="4532" name="S_V31" hidden="1">
              <a:extLst>
                <a:ext uri="{63B3BB69-23CF-44E3-9099-C40C66FF867C}">
                  <a14:compatExt spid="_x0000_s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42</xdr:row>
          <xdr:rowOff>57150</xdr:rowOff>
        </xdr:from>
        <xdr:to>
          <xdr:col>2</xdr:col>
          <xdr:colOff>276225</xdr:colOff>
          <xdr:row>43</xdr:row>
          <xdr:rowOff>0</xdr:rowOff>
        </xdr:to>
        <xdr:sp macro="" textlink="">
          <xdr:nvSpPr>
            <xdr:cNvPr id="4533" name="S_V32" hidden="1">
              <a:extLst>
                <a:ext uri="{63B3BB69-23CF-44E3-9099-C40C66FF867C}">
                  <a14:compatExt spid="_x0000_s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43</xdr:row>
          <xdr:rowOff>57150</xdr:rowOff>
        </xdr:from>
        <xdr:to>
          <xdr:col>2</xdr:col>
          <xdr:colOff>276225</xdr:colOff>
          <xdr:row>44</xdr:row>
          <xdr:rowOff>0</xdr:rowOff>
        </xdr:to>
        <xdr:sp macro="" textlink="">
          <xdr:nvSpPr>
            <xdr:cNvPr id="4534" name="S_V33" hidden="1">
              <a:extLst>
                <a:ext uri="{63B3BB69-23CF-44E3-9099-C40C66FF867C}">
                  <a14:compatExt spid="_x0000_s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44</xdr:row>
          <xdr:rowOff>57150</xdr:rowOff>
        </xdr:from>
        <xdr:to>
          <xdr:col>2</xdr:col>
          <xdr:colOff>276225</xdr:colOff>
          <xdr:row>45</xdr:row>
          <xdr:rowOff>0</xdr:rowOff>
        </xdr:to>
        <xdr:sp macro="" textlink="">
          <xdr:nvSpPr>
            <xdr:cNvPr id="4535" name="S_V34" hidden="1">
              <a:extLst>
                <a:ext uri="{63B3BB69-23CF-44E3-9099-C40C66FF867C}">
                  <a14:compatExt spid="_x0000_s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45</xdr:row>
          <xdr:rowOff>57150</xdr:rowOff>
        </xdr:from>
        <xdr:to>
          <xdr:col>2</xdr:col>
          <xdr:colOff>276225</xdr:colOff>
          <xdr:row>46</xdr:row>
          <xdr:rowOff>0</xdr:rowOff>
        </xdr:to>
        <xdr:sp macro="" textlink="">
          <xdr:nvSpPr>
            <xdr:cNvPr id="4536" name="S_V35" hidden="1">
              <a:extLst>
                <a:ext uri="{63B3BB69-23CF-44E3-9099-C40C66FF867C}">
                  <a14:compatExt spid="_x0000_s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46</xdr:row>
          <xdr:rowOff>57150</xdr:rowOff>
        </xdr:from>
        <xdr:to>
          <xdr:col>2</xdr:col>
          <xdr:colOff>276225</xdr:colOff>
          <xdr:row>47</xdr:row>
          <xdr:rowOff>0</xdr:rowOff>
        </xdr:to>
        <xdr:sp macro="" textlink="">
          <xdr:nvSpPr>
            <xdr:cNvPr id="4537" name="S_V36" hidden="1">
              <a:extLst>
                <a:ext uri="{63B3BB69-23CF-44E3-9099-C40C66FF867C}">
                  <a14:compatExt spid="_x0000_s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47</xdr:row>
          <xdr:rowOff>57150</xdr:rowOff>
        </xdr:from>
        <xdr:to>
          <xdr:col>2</xdr:col>
          <xdr:colOff>276225</xdr:colOff>
          <xdr:row>48</xdr:row>
          <xdr:rowOff>0</xdr:rowOff>
        </xdr:to>
        <xdr:sp macro="" textlink="">
          <xdr:nvSpPr>
            <xdr:cNvPr id="4538" name="S_V37" hidden="1">
              <a:extLst>
                <a:ext uri="{63B3BB69-23CF-44E3-9099-C40C66FF867C}">
                  <a14:compatExt spid="_x0000_s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48</xdr:row>
          <xdr:rowOff>57150</xdr:rowOff>
        </xdr:from>
        <xdr:to>
          <xdr:col>2</xdr:col>
          <xdr:colOff>276225</xdr:colOff>
          <xdr:row>49</xdr:row>
          <xdr:rowOff>0</xdr:rowOff>
        </xdr:to>
        <xdr:sp macro="" textlink="">
          <xdr:nvSpPr>
            <xdr:cNvPr id="4539" name="S_V38" hidden="1">
              <a:extLst>
                <a:ext uri="{63B3BB69-23CF-44E3-9099-C40C66FF867C}">
                  <a14:compatExt spid="_x0000_s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49</xdr:row>
          <xdr:rowOff>57150</xdr:rowOff>
        </xdr:from>
        <xdr:to>
          <xdr:col>2</xdr:col>
          <xdr:colOff>276225</xdr:colOff>
          <xdr:row>50</xdr:row>
          <xdr:rowOff>0</xdr:rowOff>
        </xdr:to>
        <xdr:sp macro="" textlink="">
          <xdr:nvSpPr>
            <xdr:cNvPr id="4540" name="S_V39" hidden="1">
              <a:extLst>
                <a:ext uri="{63B3BB69-23CF-44E3-9099-C40C66FF867C}">
                  <a14:compatExt spid="_x0000_s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50</xdr:row>
          <xdr:rowOff>57150</xdr:rowOff>
        </xdr:from>
        <xdr:to>
          <xdr:col>2</xdr:col>
          <xdr:colOff>276225</xdr:colOff>
          <xdr:row>51</xdr:row>
          <xdr:rowOff>0</xdr:rowOff>
        </xdr:to>
        <xdr:sp macro="" textlink="">
          <xdr:nvSpPr>
            <xdr:cNvPr id="4541" name="S_V40" hidden="1">
              <a:extLst>
                <a:ext uri="{63B3BB69-23CF-44E3-9099-C40C66FF867C}">
                  <a14:compatExt spid="_x0000_s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51</xdr:row>
          <xdr:rowOff>57150</xdr:rowOff>
        </xdr:from>
        <xdr:to>
          <xdr:col>2</xdr:col>
          <xdr:colOff>276225</xdr:colOff>
          <xdr:row>52</xdr:row>
          <xdr:rowOff>0</xdr:rowOff>
        </xdr:to>
        <xdr:sp macro="" textlink="">
          <xdr:nvSpPr>
            <xdr:cNvPr id="4542" name="S_V41" hidden="1">
              <a:extLst>
                <a:ext uri="{63B3BB69-23CF-44E3-9099-C40C66FF867C}">
                  <a14:compatExt spid="_x0000_s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52</xdr:row>
          <xdr:rowOff>57150</xdr:rowOff>
        </xdr:from>
        <xdr:to>
          <xdr:col>2</xdr:col>
          <xdr:colOff>276225</xdr:colOff>
          <xdr:row>53</xdr:row>
          <xdr:rowOff>0</xdr:rowOff>
        </xdr:to>
        <xdr:sp macro="" textlink="">
          <xdr:nvSpPr>
            <xdr:cNvPr id="4543" name="S_V42" hidden="1">
              <a:extLst>
                <a:ext uri="{63B3BB69-23CF-44E3-9099-C40C66FF867C}">
                  <a14:compatExt spid="_x0000_s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53</xdr:row>
          <xdr:rowOff>57150</xdr:rowOff>
        </xdr:from>
        <xdr:to>
          <xdr:col>2</xdr:col>
          <xdr:colOff>276225</xdr:colOff>
          <xdr:row>54</xdr:row>
          <xdr:rowOff>0</xdr:rowOff>
        </xdr:to>
        <xdr:sp macro="" textlink="">
          <xdr:nvSpPr>
            <xdr:cNvPr id="4544" name="S_V43" hidden="1">
              <a:extLst>
                <a:ext uri="{63B3BB69-23CF-44E3-9099-C40C66FF867C}">
                  <a14:compatExt spid="_x0000_s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54</xdr:row>
          <xdr:rowOff>57150</xdr:rowOff>
        </xdr:from>
        <xdr:to>
          <xdr:col>2</xdr:col>
          <xdr:colOff>276225</xdr:colOff>
          <xdr:row>55</xdr:row>
          <xdr:rowOff>0</xdr:rowOff>
        </xdr:to>
        <xdr:sp macro="" textlink="">
          <xdr:nvSpPr>
            <xdr:cNvPr id="4545" name="S_V44" hidden="1">
              <a:extLst>
                <a:ext uri="{63B3BB69-23CF-44E3-9099-C40C66FF867C}">
                  <a14:compatExt spid="_x0000_s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55</xdr:row>
          <xdr:rowOff>57150</xdr:rowOff>
        </xdr:from>
        <xdr:to>
          <xdr:col>2</xdr:col>
          <xdr:colOff>276225</xdr:colOff>
          <xdr:row>56</xdr:row>
          <xdr:rowOff>0</xdr:rowOff>
        </xdr:to>
        <xdr:sp macro="" textlink="">
          <xdr:nvSpPr>
            <xdr:cNvPr id="4546" name="S_V45" hidden="1">
              <a:extLst>
                <a:ext uri="{63B3BB69-23CF-44E3-9099-C40C66FF867C}">
                  <a14:compatExt spid="_x0000_s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56</xdr:row>
          <xdr:rowOff>57150</xdr:rowOff>
        </xdr:from>
        <xdr:to>
          <xdr:col>2</xdr:col>
          <xdr:colOff>276225</xdr:colOff>
          <xdr:row>57</xdr:row>
          <xdr:rowOff>0</xdr:rowOff>
        </xdr:to>
        <xdr:sp macro="" textlink="">
          <xdr:nvSpPr>
            <xdr:cNvPr id="4547" name="S_V46" hidden="1">
              <a:extLst>
                <a:ext uri="{63B3BB69-23CF-44E3-9099-C40C66FF867C}">
                  <a14:compatExt spid="_x0000_s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57</xdr:row>
          <xdr:rowOff>57150</xdr:rowOff>
        </xdr:from>
        <xdr:to>
          <xdr:col>2</xdr:col>
          <xdr:colOff>276225</xdr:colOff>
          <xdr:row>58</xdr:row>
          <xdr:rowOff>0</xdr:rowOff>
        </xdr:to>
        <xdr:sp macro="" textlink="">
          <xdr:nvSpPr>
            <xdr:cNvPr id="4548" name="S_V47" hidden="1">
              <a:extLst>
                <a:ext uri="{63B3BB69-23CF-44E3-9099-C40C66FF867C}">
                  <a14:compatExt spid="_x0000_s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58</xdr:row>
          <xdr:rowOff>57150</xdr:rowOff>
        </xdr:from>
        <xdr:to>
          <xdr:col>2</xdr:col>
          <xdr:colOff>276225</xdr:colOff>
          <xdr:row>59</xdr:row>
          <xdr:rowOff>0</xdr:rowOff>
        </xdr:to>
        <xdr:sp macro="" textlink="">
          <xdr:nvSpPr>
            <xdr:cNvPr id="4549" name="S_V48" hidden="1">
              <a:extLst>
                <a:ext uri="{63B3BB69-23CF-44E3-9099-C40C66FF867C}">
                  <a14:compatExt spid="_x0000_s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59</xdr:row>
          <xdr:rowOff>57150</xdr:rowOff>
        </xdr:from>
        <xdr:to>
          <xdr:col>2</xdr:col>
          <xdr:colOff>276225</xdr:colOff>
          <xdr:row>60</xdr:row>
          <xdr:rowOff>0</xdr:rowOff>
        </xdr:to>
        <xdr:sp macro="" textlink="">
          <xdr:nvSpPr>
            <xdr:cNvPr id="4550" name="S_V49" hidden="1">
              <a:extLst>
                <a:ext uri="{63B3BB69-23CF-44E3-9099-C40C66FF867C}">
                  <a14:compatExt spid="_x0000_s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60</xdr:row>
          <xdr:rowOff>57150</xdr:rowOff>
        </xdr:from>
        <xdr:to>
          <xdr:col>2</xdr:col>
          <xdr:colOff>276225</xdr:colOff>
          <xdr:row>61</xdr:row>
          <xdr:rowOff>0</xdr:rowOff>
        </xdr:to>
        <xdr:sp macro="" textlink="">
          <xdr:nvSpPr>
            <xdr:cNvPr id="4551" name="S_V50" hidden="1">
              <a:extLst>
                <a:ext uri="{63B3BB69-23CF-44E3-9099-C40C66FF867C}">
                  <a14:compatExt spid="_x0000_s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61</xdr:row>
          <xdr:rowOff>57150</xdr:rowOff>
        </xdr:from>
        <xdr:to>
          <xdr:col>2</xdr:col>
          <xdr:colOff>276225</xdr:colOff>
          <xdr:row>62</xdr:row>
          <xdr:rowOff>0</xdr:rowOff>
        </xdr:to>
        <xdr:sp macro="" textlink="">
          <xdr:nvSpPr>
            <xdr:cNvPr id="4552" name="S_V51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62</xdr:row>
          <xdr:rowOff>57150</xdr:rowOff>
        </xdr:from>
        <xdr:to>
          <xdr:col>2</xdr:col>
          <xdr:colOff>276225</xdr:colOff>
          <xdr:row>63</xdr:row>
          <xdr:rowOff>0</xdr:rowOff>
        </xdr:to>
        <xdr:sp macro="" textlink="">
          <xdr:nvSpPr>
            <xdr:cNvPr id="4553" name="S_V52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63</xdr:row>
          <xdr:rowOff>57150</xdr:rowOff>
        </xdr:from>
        <xdr:to>
          <xdr:col>2</xdr:col>
          <xdr:colOff>276225</xdr:colOff>
          <xdr:row>64</xdr:row>
          <xdr:rowOff>0</xdr:rowOff>
        </xdr:to>
        <xdr:sp macro="" textlink="">
          <xdr:nvSpPr>
            <xdr:cNvPr id="4554" name="S_V53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64</xdr:row>
          <xdr:rowOff>57150</xdr:rowOff>
        </xdr:from>
        <xdr:to>
          <xdr:col>2</xdr:col>
          <xdr:colOff>276225</xdr:colOff>
          <xdr:row>65</xdr:row>
          <xdr:rowOff>0</xdr:rowOff>
        </xdr:to>
        <xdr:sp macro="" textlink="">
          <xdr:nvSpPr>
            <xdr:cNvPr id="4555" name="S_V54" hidden="1">
              <a:extLst>
                <a:ext uri="{63B3BB69-23CF-44E3-9099-C40C66FF867C}">
                  <a14:compatExt spid="_x0000_s4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65</xdr:row>
          <xdr:rowOff>57150</xdr:rowOff>
        </xdr:from>
        <xdr:to>
          <xdr:col>2</xdr:col>
          <xdr:colOff>276225</xdr:colOff>
          <xdr:row>66</xdr:row>
          <xdr:rowOff>0</xdr:rowOff>
        </xdr:to>
        <xdr:sp macro="" textlink="">
          <xdr:nvSpPr>
            <xdr:cNvPr id="4556" name="S_V55" hidden="1">
              <a:extLst>
                <a:ext uri="{63B3BB69-23CF-44E3-9099-C40C66FF867C}">
                  <a14:compatExt spid="_x0000_s4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66</xdr:row>
          <xdr:rowOff>57150</xdr:rowOff>
        </xdr:from>
        <xdr:to>
          <xdr:col>2</xdr:col>
          <xdr:colOff>276225</xdr:colOff>
          <xdr:row>67</xdr:row>
          <xdr:rowOff>0</xdr:rowOff>
        </xdr:to>
        <xdr:sp macro="" textlink="">
          <xdr:nvSpPr>
            <xdr:cNvPr id="4557" name="S_V56" hidden="1">
              <a:extLst>
                <a:ext uri="{63B3BB69-23CF-44E3-9099-C40C66FF867C}">
                  <a14:compatExt spid="_x0000_s4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67</xdr:row>
          <xdr:rowOff>57150</xdr:rowOff>
        </xdr:from>
        <xdr:to>
          <xdr:col>2</xdr:col>
          <xdr:colOff>276225</xdr:colOff>
          <xdr:row>68</xdr:row>
          <xdr:rowOff>0</xdr:rowOff>
        </xdr:to>
        <xdr:sp macro="" textlink="">
          <xdr:nvSpPr>
            <xdr:cNvPr id="4558" name="S_V57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68</xdr:row>
          <xdr:rowOff>57150</xdr:rowOff>
        </xdr:from>
        <xdr:to>
          <xdr:col>2</xdr:col>
          <xdr:colOff>276225</xdr:colOff>
          <xdr:row>69</xdr:row>
          <xdr:rowOff>0</xdr:rowOff>
        </xdr:to>
        <xdr:sp macro="" textlink="">
          <xdr:nvSpPr>
            <xdr:cNvPr id="4559" name="S_V58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69</xdr:row>
          <xdr:rowOff>57150</xdr:rowOff>
        </xdr:from>
        <xdr:to>
          <xdr:col>2</xdr:col>
          <xdr:colOff>276225</xdr:colOff>
          <xdr:row>70</xdr:row>
          <xdr:rowOff>0</xdr:rowOff>
        </xdr:to>
        <xdr:sp macro="" textlink="">
          <xdr:nvSpPr>
            <xdr:cNvPr id="4560" name="S_V59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70</xdr:row>
          <xdr:rowOff>57150</xdr:rowOff>
        </xdr:from>
        <xdr:to>
          <xdr:col>2</xdr:col>
          <xdr:colOff>276225</xdr:colOff>
          <xdr:row>71</xdr:row>
          <xdr:rowOff>0</xdr:rowOff>
        </xdr:to>
        <xdr:sp macro="" textlink="">
          <xdr:nvSpPr>
            <xdr:cNvPr id="4561" name="S_V60" hidden="1">
              <a:extLst>
                <a:ext uri="{63B3BB69-23CF-44E3-9099-C40C66FF867C}">
                  <a14:compatExt spid="_x0000_s4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71</xdr:row>
          <xdr:rowOff>57150</xdr:rowOff>
        </xdr:from>
        <xdr:to>
          <xdr:col>2</xdr:col>
          <xdr:colOff>276225</xdr:colOff>
          <xdr:row>72</xdr:row>
          <xdr:rowOff>0</xdr:rowOff>
        </xdr:to>
        <xdr:sp macro="" textlink="">
          <xdr:nvSpPr>
            <xdr:cNvPr id="4562" name="S_V61" hidden="1">
              <a:extLst>
                <a:ext uri="{63B3BB69-23CF-44E3-9099-C40C66FF867C}">
                  <a14:compatExt spid="_x0000_s4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72</xdr:row>
          <xdr:rowOff>57150</xdr:rowOff>
        </xdr:from>
        <xdr:to>
          <xdr:col>2</xdr:col>
          <xdr:colOff>276225</xdr:colOff>
          <xdr:row>73</xdr:row>
          <xdr:rowOff>0</xdr:rowOff>
        </xdr:to>
        <xdr:sp macro="" textlink="">
          <xdr:nvSpPr>
            <xdr:cNvPr id="4563" name="S_V62" hidden="1">
              <a:extLst>
                <a:ext uri="{63B3BB69-23CF-44E3-9099-C40C66FF867C}">
                  <a14:compatExt spid="_x0000_s4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73</xdr:row>
          <xdr:rowOff>57150</xdr:rowOff>
        </xdr:from>
        <xdr:to>
          <xdr:col>2</xdr:col>
          <xdr:colOff>276225</xdr:colOff>
          <xdr:row>74</xdr:row>
          <xdr:rowOff>0</xdr:rowOff>
        </xdr:to>
        <xdr:sp macro="" textlink="">
          <xdr:nvSpPr>
            <xdr:cNvPr id="4564" name="S_V63" hidden="1">
              <a:extLst>
                <a:ext uri="{63B3BB69-23CF-44E3-9099-C40C66FF867C}">
                  <a14:compatExt spid="_x0000_s4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74</xdr:row>
          <xdr:rowOff>57150</xdr:rowOff>
        </xdr:from>
        <xdr:to>
          <xdr:col>2</xdr:col>
          <xdr:colOff>276225</xdr:colOff>
          <xdr:row>75</xdr:row>
          <xdr:rowOff>0</xdr:rowOff>
        </xdr:to>
        <xdr:sp macro="" textlink="">
          <xdr:nvSpPr>
            <xdr:cNvPr id="4565" name="S_V64" hidden="1">
              <a:extLst>
                <a:ext uri="{63B3BB69-23CF-44E3-9099-C40C66FF867C}">
                  <a14:compatExt spid="_x0000_s4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75</xdr:row>
          <xdr:rowOff>57150</xdr:rowOff>
        </xdr:from>
        <xdr:to>
          <xdr:col>2</xdr:col>
          <xdr:colOff>276225</xdr:colOff>
          <xdr:row>76</xdr:row>
          <xdr:rowOff>0</xdr:rowOff>
        </xdr:to>
        <xdr:sp macro="" textlink="">
          <xdr:nvSpPr>
            <xdr:cNvPr id="4566" name="S_V65" hidden="1">
              <a:extLst>
                <a:ext uri="{63B3BB69-23CF-44E3-9099-C40C66FF867C}">
                  <a14:compatExt spid="_x0000_s4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76</xdr:row>
          <xdr:rowOff>57150</xdr:rowOff>
        </xdr:from>
        <xdr:to>
          <xdr:col>2</xdr:col>
          <xdr:colOff>276225</xdr:colOff>
          <xdr:row>77</xdr:row>
          <xdr:rowOff>0</xdr:rowOff>
        </xdr:to>
        <xdr:sp macro="" textlink="">
          <xdr:nvSpPr>
            <xdr:cNvPr id="4567" name="S_V66" hidden="1">
              <a:extLst>
                <a:ext uri="{63B3BB69-23CF-44E3-9099-C40C66FF867C}">
                  <a14:compatExt spid="_x0000_s4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77</xdr:row>
          <xdr:rowOff>57150</xdr:rowOff>
        </xdr:from>
        <xdr:to>
          <xdr:col>2</xdr:col>
          <xdr:colOff>276225</xdr:colOff>
          <xdr:row>78</xdr:row>
          <xdr:rowOff>0</xdr:rowOff>
        </xdr:to>
        <xdr:sp macro="" textlink="">
          <xdr:nvSpPr>
            <xdr:cNvPr id="4568" name="S_V67" hidden="1">
              <a:extLst>
                <a:ext uri="{63B3BB69-23CF-44E3-9099-C40C66FF867C}">
                  <a14:compatExt spid="_x0000_s4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78</xdr:row>
          <xdr:rowOff>57150</xdr:rowOff>
        </xdr:from>
        <xdr:to>
          <xdr:col>2</xdr:col>
          <xdr:colOff>276225</xdr:colOff>
          <xdr:row>79</xdr:row>
          <xdr:rowOff>0</xdr:rowOff>
        </xdr:to>
        <xdr:sp macro="" textlink="">
          <xdr:nvSpPr>
            <xdr:cNvPr id="4569" name="S_V68" hidden="1">
              <a:extLst>
                <a:ext uri="{63B3BB69-23CF-44E3-9099-C40C66FF867C}">
                  <a14:compatExt spid="_x0000_s4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79</xdr:row>
          <xdr:rowOff>57150</xdr:rowOff>
        </xdr:from>
        <xdr:to>
          <xdr:col>2</xdr:col>
          <xdr:colOff>276225</xdr:colOff>
          <xdr:row>80</xdr:row>
          <xdr:rowOff>0</xdr:rowOff>
        </xdr:to>
        <xdr:sp macro="" textlink="">
          <xdr:nvSpPr>
            <xdr:cNvPr id="4570" name="S_V69" hidden="1">
              <a:extLst>
                <a:ext uri="{63B3BB69-23CF-44E3-9099-C40C66FF867C}">
                  <a14:compatExt spid="_x0000_s4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80</xdr:row>
          <xdr:rowOff>57150</xdr:rowOff>
        </xdr:from>
        <xdr:to>
          <xdr:col>2</xdr:col>
          <xdr:colOff>276225</xdr:colOff>
          <xdr:row>81</xdr:row>
          <xdr:rowOff>0</xdr:rowOff>
        </xdr:to>
        <xdr:sp macro="" textlink="">
          <xdr:nvSpPr>
            <xdr:cNvPr id="4571" name="S_V70" hidden="1">
              <a:extLst>
                <a:ext uri="{63B3BB69-23CF-44E3-9099-C40C66FF867C}">
                  <a14:compatExt spid="_x0000_s4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81</xdr:row>
          <xdr:rowOff>57150</xdr:rowOff>
        </xdr:from>
        <xdr:to>
          <xdr:col>2</xdr:col>
          <xdr:colOff>276225</xdr:colOff>
          <xdr:row>82</xdr:row>
          <xdr:rowOff>0</xdr:rowOff>
        </xdr:to>
        <xdr:sp macro="" textlink="">
          <xdr:nvSpPr>
            <xdr:cNvPr id="4572" name="S_V71" hidden="1">
              <a:extLst>
                <a:ext uri="{63B3BB69-23CF-44E3-9099-C40C66FF867C}">
                  <a14:compatExt spid="_x0000_s4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82</xdr:row>
          <xdr:rowOff>57150</xdr:rowOff>
        </xdr:from>
        <xdr:to>
          <xdr:col>2</xdr:col>
          <xdr:colOff>276225</xdr:colOff>
          <xdr:row>83</xdr:row>
          <xdr:rowOff>0</xdr:rowOff>
        </xdr:to>
        <xdr:sp macro="" textlink="">
          <xdr:nvSpPr>
            <xdr:cNvPr id="4573" name="S_V72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83</xdr:row>
          <xdr:rowOff>57150</xdr:rowOff>
        </xdr:from>
        <xdr:to>
          <xdr:col>2</xdr:col>
          <xdr:colOff>276225</xdr:colOff>
          <xdr:row>84</xdr:row>
          <xdr:rowOff>0</xdr:rowOff>
        </xdr:to>
        <xdr:sp macro="" textlink="">
          <xdr:nvSpPr>
            <xdr:cNvPr id="4574" name="S_V73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84</xdr:row>
          <xdr:rowOff>57150</xdr:rowOff>
        </xdr:from>
        <xdr:to>
          <xdr:col>2</xdr:col>
          <xdr:colOff>276225</xdr:colOff>
          <xdr:row>85</xdr:row>
          <xdr:rowOff>0</xdr:rowOff>
        </xdr:to>
        <xdr:sp macro="" textlink="">
          <xdr:nvSpPr>
            <xdr:cNvPr id="4575" name="S_V74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85</xdr:row>
          <xdr:rowOff>57150</xdr:rowOff>
        </xdr:from>
        <xdr:to>
          <xdr:col>2</xdr:col>
          <xdr:colOff>276225</xdr:colOff>
          <xdr:row>86</xdr:row>
          <xdr:rowOff>0</xdr:rowOff>
        </xdr:to>
        <xdr:sp macro="" textlink="">
          <xdr:nvSpPr>
            <xdr:cNvPr id="4576" name="S_V75" hidden="1">
              <a:extLst>
                <a:ext uri="{63B3BB69-23CF-44E3-9099-C40C66FF867C}">
                  <a14:compatExt spid="_x0000_s4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86</xdr:row>
          <xdr:rowOff>57150</xdr:rowOff>
        </xdr:from>
        <xdr:to>
          <xdr:col>2</xdr:col>
          <xdr:colOff>276225</xdr:colOff>
          <xdr:row>87</xdr:row>
          <xdr:rowOff>0</xdr:rowOff>
        </xdr:to>
        <xdr:sp macro="" textlink="">
          <xdr:nvSpPr>
            <xdr:cNvPr id="4577" name="S_V76" hidden="1">
              <a:extLst>
                <a:ext uri="{63B3BB69-23CF-44E3-9099-C40C66FF867C}">
                  <a14:compatExt spid="_x0000_s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87</xdr:row>
          <xdr:rowOff>57150</xdr:rowOff>
        </xdr:from>
        <xdr:to>
          <xdr:col>2</xdr:col>
          <xdr:colOff>276225</xdr:colOff>
          <xdr:row>88</xdr:row>
          <xdr:rowOff>0</xdr:rowOff>
        </xdr:to>
        <xdr:sp macro="" textlink="">
          <xdr:nvSpPr>
            <xdr:cNvPr id="4578" name="S_V77" hidden="1">
              <a:extLst>
                <a:ext uri="{63B3BB69-23CF-44E3-9099-C40C66FF867C}">
                  <a14:compatExt spid="_x0000_s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88</xdr:row>
          <xdr:rowOff>57150</xdr:rowOff>
        </xdr:from>
        <xdr:to>
          <xdr:col>2</xdr:col>
          <xdr:colOff>276225</xdr:colOff>
          <xdr:row>89</xdr:row>
          <xdr:rowOff>0</xdr:rowOff>
        </xdr:to>
        <xdr:sp macro="" textlink="">
          <xdr:nvSpPr>
            <xdr:cNvPr id="4579" name="S_V78" hidden="1">
              <a:extLst>
                <a:ext uri="{63B3BB69-23CF-44E3-9099-C40C66FF867C}">
                  <a14:compatExt spid="_x0000_s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89</xdr:row>
          <xdr:rowOff>57150</xdr:rowOff>
        </xdr:from>
        <xdr:to>
          <xdr:col>2</xdr:col>
          <xdr:colOff>276225</xdr:colOff>
          <xdr:row>90</xdr:row>
          <xdr:rowOff>0</xdr:rowOff>
        </xdr:to>
        <xdr:sp macro="" textlink="">
          <xdr:nvSpPr>
            <xdr:cNvPr id="4580" name="S_V79" hidden="1">
              <a:extLst>
                <a:ext uri="{63B3BB69-23CF-44E3-9099-C40C66FF867C}">
                  <a14:compatExt spid="_x0000_s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90</xdr:row>
          <xdr:rowOff>57150</xdr:rowOff>
        </xdr:from>
        <xdr:to>
          <xdr:col>2</xdr:col>
          <xdr:colOff>276225</xdr:colOff>
          <xdr:row>91</xdr:row>
          <xdr:rowOff>0</xdr:rowOff>
        </xdr:to>
        <xdr:sp macro="" textlink="">
          <xdr:nvSpPr>
            <xdr:cNvPr id="4581" name="S_V80" hidden="1">
              <a:extLst>
                <a:ext uri="{63B3BB69-23CF-44E3-9099-C40C66FF867C}">
                  <a14:compatExt spid="_x0000_s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91</xdr:row>
          <xdr:rowOff>57150</xdr:rowOff>
        </xdr:from>
        <xdr:to>
          <xdr:col>2</xdr:col>
          <xdr:colOff>276225</xdr:colOff>
          <xdr:row>92</xdr:row>
          <xdr:rowOff>0</xdr:rowOff>
        </xdr:to>
        <xdr:sp macro="" textlink="">
          <xdr:nvSpPr>
            <xdr:cNvPr id="4582" name="S_V81" hidden="1">
              <a:extLst>
                <a:ext uri="{63B3BB69-23CF-44E3-9099-C40C66FF867C}">
                  <a14:compatExt spid="_x0000_s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92</xdr:row>
          <xdr:rowOff>57150</xdr:rowOff>
        </xdr:from>
        <xdr:to>
          <xdr:col>2</xdr:col>
          <xdr:colOff>276225</xdr:colOff>
          <xdr:row>93</xdr:row>
          <xdr:rowOff>0</xdr:rowOff>
        </xdr:to>
        <xdr:sp macro="" textlink="">
          <xdr:nvSpPr>
            <xdr:cNvPr id="4583" name="S_V82" hidden="1">
              <a:extLst>
                <a:ext uri="{63B3BB69-23CF-44E3-9099-C40C66FF867C}">
                  <a14:compatExt spid="_x0000_s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93</xdr:row>
          <xdr:rowOff>57150</xdr:rowOff>
        </xdr:from>
        <xdr:to>
          <xdr:col>2</xdr:col>
          <xdr:colOff>276225</xdr:colOff>
          <xdr:row>94</xdr:row>
          <xdr:rowOff>0</xdr:rowOff>
        </xdr:to>
        <xdr:sp macro="" textlink="">
          <xdr:nvSpPr>
            <xdr:cNvPr id="4584" name="S_V83" hidden="1">
              <a:extLst>
                <a:ext uri="{63B3BB69-23CF-44E3-9099-C40C66FF867C}">
                  <a14:compatExt spid="_x0000_s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94</xdr:row>
          <xdr:rowOff>57150</xdr:rowOff>
        </xdr:from>
        <xdr:to>
          <xdr:col>2</xdr:col>
          <xdr:colOff>276225</xdr:colOff>
          <xdr:row>95</xdr:row>
          <xdr:rowOff>0</xdr:rowOff>
        </xdr:to>
        <xdr:sp macro="" textlink="">
          <xdr:nvSpPr>
            <xdr:cNvPr id="4585" name="S_V84" hidden="1">
              <a:extLst>
                <a:ext uri="{63B3BB69-23CF-44E3-9099-C40C66FF867C}">
                  <a14:compatExt spid="_x0000_s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95</xdr:row>
          <xdr:rowOff>57150</xdr:rowOff>
        </xdr:from>
        <xdr:to>
          <xdr:col>2</xdr:col>
          <xdr:colOff>276225</xdr:colOff>
          <xdr:row>96</xdr:row>
          <xdr:rowOff>0</xdr:rowOff>
        </xdr:to>
        <xdr:sp macro="" textlink="">
          <xdr:nvSpPr>
            <xdr:cNvPr id="4586" name="S_V85" hidden="1">
              <a:extLst>
                <a:ext uri="{63B3BB69-23CF-44E3-9099-C40C66FF867C}">
                  <a14:compatExt spid="_x0000_s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96</xdr:row>
          <xdr:rowOff>57150</xdr:rowOff>
        </xdr:from>
        <xdr:to>
          <xdr:col>2</xdr:col>
          <xdr:colOff>276225</xdr:colOff>
          <xdr:row>97</xdr:row>
          <xdr:rowOff>0</xdr:rowOff>
        </xdr:to>
        <xdr:sp macro="" textlink="">
          <xdr:nvSpPr>
            <xdr:cNvPr id="4587" name="S_V86" hidden="1">
              <a:extLst>
                <a:ext uri="{63B3BB69-23CF-44E3-9099-C40C66FF867C}">
                  <a14:compatExt spid="_x0000_s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97</xdr:row>
          <xdr:rowOff>57150</xdr:rowOff>
        </xdr:from>
        <xdr:to>
          <xdr:col>2</xdr:col>
          <xdr:colOff>276225</xdr:colOff>
          <xdr:row>98</xdr:row>
          <xdr:rowOff>0</xdr:rowOff>
        </xdr:to>
        <xdr:sp macro="" textlink="">
          <xdr:nvSpPr>
            <xdr:cNvPr id="4588" name="S_V87" hidden="1">
              <a:extLst>
                <a:ext uri="{63B3BB69-23CF-44E3-9099-C40C66FF867C}">
                  <a14:compatExt spid="_x0000_s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98</xdr:row>
          <xdr:rowOff>57150</xdr:rowOff>
        </xdr:from>
        <xdr:to>
          <xdr:col>2</xdr:col>
          <xdr:colOff>276225</xdr:colOff>
          <xdr:row>99</xdr:row>
          <xdr:rowOff>0</xdr:rowOff>
        </xdr:to>
        <xdr:sp macro="" textlink="">
          <xdr:nvSpPr>
            <xdr:cNvPr id="4589" name="S_V88" hidden="1">
              <a:extLst>
                <a:ext uri="{63B3BB69-23CF-44E3-9099-C40C66FF867C}">
                  <a14:compatExt spid="_x0000_s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99</xdr:row>
          <xdr:rowOff>57150</xdr:rowOff>
        </xdr:from>
        <xdr:to>
          <xdr:col>2</xdr:col>
          <xdr:colOff>276225</xdr:colOff>
          <xdr:row>100</xdr:row>
          <xdr:rowOff>0</xdr:rowOff>
        </xdr:to>
        <xdr:sp macro="" textlink="">
          <xdr:nvSpPr>
            <xdr:cNvPr id="4590" name="S_V89" hidden="1">
              <a:extLst>
                <a:ext uri="{63B3BB69-23CF-44E3-9099-C40C66FF867C}">
                  <a14:compatExt spid="_x0000_s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100</xdr:row>
          <xdr:rowOff>57150</xdr:rowOff>
        </xdr:from>
        <xdr:to>
          <xdr:col>2</xdr:col>
          <xdr:colOff>276225</xdr:colOff>
          <xdr:row>101</xdr:row>
          <xdr:rowOff>0</xdr:rowOff>
        </xdr:to>
        <xdr:sp macro="" textlink="">
          <xdr:nvSpPr>
            <xdr:cNvPr id="4591" name="S_V90" hidden="1">
              <a:extLst>
                <a:ext uri="{63B3BB69-23CF-44E3-9099-C40C66FF867C}">
                  <a14:compatExt spid="_x0000_s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101</xdr:row>
          <xdr:rowOff>57150</xdr:rowOff>
        </xdr:from>
        <xdr:to>
          <xdr:col>2</xdr:col>
          <xdr:colOff>276225</xdr:colOff>
          <xdr:row>102</xdr:row>
          <xdr:rowOff>0</xdr:rowOff>
        </xdr:to>
        <xdr:sp macro="" textlink="">
          <xdr:nvSpPr>
            <xdr:cNvPr id="4592" name="S_V91" hidden="1">
              <a:extLst>
                <a:ext uri="{63B3BB69-23CF-44E3-9099-C40C66FF867C}">
                  <a14:compatExt spid="_x0000_s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102</xdr:row>
          <xdr:rowOff>57150</xdr:rowOff>
        </xdr:from>
        <xdr:to>
          <xdr:col>2</xdr:col>
          <xdr:colOff>276225</xdr:colOff>
          <xdr:row>103</xdr:row>
          <xdr:rowOff>0</xdr:rowOff>
        </xdr:to>
        <xdr:sp macro="" textlink="">
          <xdr:nvSpPr>
            <xdr:cNvPr id="4593" name="S_V92" hidden="1">
              <a:extLst>
                <a:ext uri="{63B3BB69-23CF-44E3-9099-C40C66FF867C}">
                  <a14:compatExt spid="_x0000_s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103</xdr:row>
          <xdr:rowOff>57150</xdr:rowOff>
        </xdr:from>
        <xdr:to>
          <xdr:col>2</xdr:col>
          <xdr:colOff>276225</xdr:colOff>
          <xdr:row>104</xdr:row>
          <xdr:rowOff>0</xdr:rowOff>
        </xdr:to>
        <xdr:sp macro="" textlink="">
          <xdr:nvSpPr>
            <xdr:cNvPr id="4594" name="S_V93" hidden="1">
              <a:extLst>
                <a:ext uri="{63B3BB69-23CF-44E3-9099-C40C66FF867C}">
                  <a14:compatExt spid="_x0000_s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104</xdr:row>
          <xdr:rowOff>57150</xdr:rowOff>
        </xdr:from>
        <xdr:to>
          <xdr:col>2</xdr:col>
          <xdr:colOff>276225</xdr:colOff>
          <xdr:row>105</xdr:row>
          <xdr:rowOff>0</xdr:rowOff>
        </xdr:to>
        <xdr:sp macro="" textlink="">
          <xdr:nvSpPr>
            <xdr:cNvPr id="4595" name="S_V94" hidden="1">
              <a:extLst>
                <a:ext uri="{63B3BB69-23CF-44E3-9099-C40C66FF867C}">
                  <a14:compatExt spid="_x0000_s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105</xdr:row>
          <xdr:rowOff>57150</xdr:rowOff>
        </xdr:from>
        <xdr:to>
          <xdr:col>2</xdr:col>
          <xdr:colOff>276225</xdr:colOff>
          <xdr:row>106</xdr:row>
          <xdr:rowOff>0</xdr:rowOff>
        </xdr:to>
        <xdr:sp macro="" textlink="">
          <xdr:nvSpPr>
            <xdr:cNvPr id="4596" name="S_V95" hidden="1">
              <a:extLst>
                <a:ext uri="{63B3BB69-23CF-44E3-9099-C40C66FF867C}">
                  <a14:compatExt spid="_x0000_s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106</xdr:row>
          <xdr:rowOff>57150</xdr:rowOff>
        </xdr:from>
        <xdr:to>
          <xdr:col>2</xdr:col>
          <xdr:colOff>276225</xdr:colOff>
          <xdr:row>107</xdr:row>
          <xdr:rowOff>0</xdr:rowOff>
        </xdr:to>
        <xdr:sp macro="" textlink="">
          <xdr:nvSpPr>
            <xdr:cNvPr id="4597" name="S_V96" hidden="1">
              <a:extLst>
                <a:ext uri="{63B3BB69-23CF-44E3-9099-C40C66FF867C}">
                  <a14:compatExt spid="_x0000_s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107</xdr:row>
          <xdr:rowOff>57150</xdr:rowOff>
        </xdr:from>
        <xdr:to>
          <xdr:col>2</xdr:col>
          <xdr:colOff>276225</xdr:colOff>
          <xdr:row>108</xdr:row>
          <xdr:rowOff>0</xdr:rowOff>
        </xdr:to>
        <xdr:sp macro="" textlink="">
          <xdr:nvSpPr>
            <xdr:cNvPr id="4598" name="S_V97" hidden="1">
              <a:extLst>
                <a:ext uri="{63B3BB69-23CF-44E3-9099-C40C66FF867C}">
                  <a14:compatExt spid="_x0000_s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108</xdr:row>
          <xdr:rowOff>57150</xdr:rowOff>
        </xdr:from>
        <xdr:to>
          <xdr:col>2</xdr:col>
          <xdr:colOff>276225</xdr:colOff>
          <xdr:row>109</xdr:row>
          <xdr:rowOff>0</xdr:rowOff>
        </xdr:to>
        <xdr:sp macro="" textlink="">
          <xdr:nvSpPr>
            <xdr:cNvPr id="4599" name="S_V98" hidden="1">
              <a:extLst>
                <a:ext uri="{63B3BB69-23CF-44E3-9099-C40C66FF867C}">
                  <a14:compatExt spid="_x0000_s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5</xdr:row>
          <xdr:rowOff>38100</xdr:rowOff>
        </xdr:from>
        <xdr:to>
          <xdr:col>3</xdr:col>
          <xdr:colOff>142875</xdr:colOff>
          <xdr:row>7</xdr:row>
          <xdr:rowOff>142875</xdr:rowOff>
        </xdr:to>
        <xdr:sp macro="" textlink="">
          <xdr:nvSpPr>
            <xdr:cNvPr id="4601" name="Button 505" hidden="1">
              <a:extLst>
                <a:ext uri="{63B3BB69-23CF-44E3-9099-C40C66FF867C}">
                  <a14:compatExt spid="_x0000_s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85725</xdr:rowOff>
        </xdr:from>
        <xdr:to>
          <xdr:col>6</xdr:col>
          <xdr:colOff>457200</xdr:colOff>
          <xdr:row>7</xdr:row>
          <xdr:rowOff>142875</xdr:rowOff>
        </xdr:to>
        <xdr:sp macro="" textlink="">
          <xdr:nvSpPr>
            <xdr:cNvPr id="4602" name="Button 506" hidden="1">
              <a:extLst>
                <a:ext uri="{63B3BB69-23CF-44E3-9099-C40C66FF867C}">
                  <a14:compatExt spid="_x0000_s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14</xdr:row>
          <xdr:rowOff>57150</xdr:rowOff>
        </xdr:from>
        <xdr:to>
          <xdr:col>12</xdr:col>
          <xdr:colOff>685800</xdr:colOff>
          <xdr:row>15</xdr:row>
          <xdr:rowOff>0</xdr:rowOff>
        </xdr:to>
        <xdr:sp macro="" textlink="">
          <xdr:nvSpPr>
            <xdr:cNvPr id="4604" name="S_O1" hidden="1">
              <a:extLst>
                <a:ext uri="{63B3BB69-23CF-44E3-9099-C40C66FF867C}">
                  <a14:compatExt spid="_x0000_s4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</xdr:row>
          <xdr:rowOff>190500</xdr:rowOff>
        </xdr:from>
        <xdr:to>
          <xdr:col>6</xdr:col>
          <xdr:colOff>485775</xdr:colOff>
          <xdr:row>4</xdr:row>
          <xdr:rowOff>28575</xdr:rowOff>
        </xdr:to>
        <xdr:sp macro="" textlink="">
          <xdr:nvSpPr>
            <xdr:cNvPr id="4605" name="Button 509" hidden="1">
              <a:extLst>
                <a:ext uri="{63B3BB69-23CF-44E3-9099-C40C66FF867C}">
                  <a14:compatExt spid="_x0000_s4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20</xdr:row>
          <xdr:rowOff>95250</xdr:rowOff>
        </xdr:from>
        <xdr:to>
          <xdr:col>15</xdr:col>
          <xdr:colOff>866775</xdr:colOff>
          <xdr:row>21</xdr:row>
          <xdr:rowOff>85725</xdr:rowOff>
        </xdr:to>
        <xdr:sp macro="" textlink="">
          <xdr:nvSpPr>
            <xdr:cNvPr id="4609" name="Smoothing" descr="Control Graph Smoothness" hidden="1">
              <a:extLst>
                <a:ext uri="{63B3BB69-23CF-44E3-9099-C40C66FF867C}">
                  <a14:compatExt spid="_x0000_s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14</xdr:row>
          <xdr:rowOff>133350</xdr:rowOff>
        </xdr:from>
        <xdr:to>
          <xdr:col>15</xdr:col>
          <xdr:colOff>123825</xdr:colOff>
          <xdr:row>16</xdr:row>
          <xdr:rowOff>38100</xdr:rowOff>
        </xdr:to>
        <xdr:sp macro="" textlink="">
          <xdr:nvSpPr>
            <xdr:cNvPr id="4612" name="SPF" hidden="1">
              <a:extLst>
                <a:ext uri="{63B3BB69-23CF-44E3-9099-C40C66FF867C}">
                  <a14:compatExt spid="_x0000_s4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SPF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20</xdr:row>
          <xdr:rowOff>57150</xdr:rowOff>
        </xdr:from>
        <xdr:to>
          <xdr:col>15</xdr:col>
          <xdr:colOff>104775</xdr:colOff>
          <xdr:row>21</xdr:row>
          <xdr:rowOff>123825</xdr:rowOff>
        </xdr:to>
        <xdr:sp macro="" textlink="">
          <xdr:nvSpPr>
            <xdr:cNvPr id="4613" name="OverDisp" hidden="1">
              <a:extLst>
                <a:ext uri="{63B3BB69-23CF-44E3-9099-C40C66FF867C}">
                  <a14:compatExt spid="_x0000_s4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1/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16</xdr:row>
          <xdr:rowOff>133350</xdr:rowOff>
        </xdr:from>
        <xdr:to>
          <xdr:col>15</xdr:col>
          <xdr:colOff>114300</xdr:colOff>
          <xdr:row>17</xdr:row>
          <xdr:rowOff>171450</xdr:rowOff>
        </xdr:to>
        <xdr:sp macro="" textlink="">
          <xdr:nvSpPr>
            <xdr:cNvPr id="4614" name="CURE" hidden="1">
              <a:extLst>
                <a:ext uri="{63B3BB69-23CF-44E3-9099-C40C66FF867C}">
                  <a14:compatExt spid="_x0000_s4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CURE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18</xdr:row>
          <xdr:rowOff>85725</xdr:rowOff>
        </xdr:from>
        <xdr:to>
          <xdr:col>15</xdr:col>
          <xdr:colOff>114300</xdr:colOff>
          <xdr:row>19</xdr:row>
          <xdr:rowOff>171450</xdr:rowOff>
        </xdr:to>
        <xdr:sp macro="" textlink="">
          <xdr:nvSpPr>
            <xdr:cNvPr id="4615" name="CURE" hidden="1">
              <a:extLst>
                <a:ext uri="{63B3BB69-23CF-44E3-9099-C40C66FF867C}">
                  <a14:compatExt spid="_x0000_s4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13</xdr:row>
          <xdr:rowOff>57150</xdr:rowOff>
        </xdr:from>
        <xdr:to>
          <xdr:col>12</xdr:col>
          <xdr:colOff>685800</xdr:colOff>
          <xdr:row>14</xdr:row>
          <xdr:rowOff>9525</xdr:rowOff>
        </xdr:to>
        <xdr:sp macro="" textlink="">
          <xdr:nvSpPr>
            <xdr:cNvPr id="4624" name="S_O2" hidden="1">
              <a:extLst>
                <a:ext uri="{63B3BB69-23CF-44E3-9099-C40C66FF867C}">
                  <a14:compatExt spid="_x0000_s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15</xdr:row>
          <xdr:rowOff>57150</xdr:rowOff>
        </xdr:from>
        <xdr:to>
          <xdr:col>12</xdr:col>
          <xdr:colOff>685800</xdr:colOff>
          <xdr:row>16</xdr:row>
          <xdr:rowOff>0</xdr:rowOff>
        </xdr:to>
        <xdr:sp macro="" textlink="">
          <xdr:nvSpPr>
            <xdr:cNvPr id="4629" name="S_O3" hidden="1">
              <a:extLst>
                <a:ext uri="{63B3BB69-23CF-44E3-9099-C40C66FF867C}">
                  <a14:compatExt spid="_x0000_s4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16</xdr:row>
          <xdr:rowOff>57150</xdr:rowOff>
        </xdr:from>
        <xdr:to>
          <xdr:col>12</xdr:col>
          <xdr:colOff>685800</xdr:colOff>
          <xdr:row>17</xdr:row>
          <xdr:rowOff>0</xdr:rowOff>
        </xdr:to>
        <xdr:sp macro="" textlink="">
          <xdr:nvSpPr>
            <xdr:cNvPr id="4630" name="S_O4" hidden="1">
              <a:extLst>
                <a:ext uri="{63B3BB69-23CF-44E3-9099-C40C66FF867C}">
                  <a14:compatExt spid="_x0000_s4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23</xdr:row>
          <xdr:rowOff>142875</xdr:rowOff>
        </xdr:from>
        <xdr:to>
          <xdr:col>22</xdr:col>
          <xdr:colOff>266700</xdr:colOff>
          <xdr:row>26</xdr:row>
          <xdr:rowOff>123825</xdr:rowOff>
        </xdr:to>
        <xdr:sp macro="" textlink="">
          <xdr:nvSpPr>
            <xdr:cNvPr id="4631" name="Button 535" hidden="1">
              <a:extLst>
                <a:ext uri="{63B3BB69-23CF-44E3-9099-C40C66FF867C}">
                  <a14:compatExt spid="_x0000_s4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Parameter σ Estimate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723900</xdr:colOff>
          <xdr:row>25</xdr:row>
          <xdr:rowOff>152400</xdr:rowOff>
        </xdr:from>
        <xdr:to>
          <xdr:col>17</xdr:col>
          <xdr:colOff>133350</xdr:colOff>
          <xdr:row>27</xdr:row>
          <xdr:rowOff>85725</xdr:rowOff>
        </xdr:to>
        <xdr:sp macro="" textlink="">
          <xdr:nvSpPr>
            <xdr:cNvPr id="4634" name="Button 538" hidden="1">
              <a:extLst>
                <a:ext uri="{63B3BB69-23CF-44E3-9099-C40C66FF867C}">
                  <a14:compatExt spid="_x0000_s4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 SPF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390525</xdr:colOff>
          <xdr:row>20</xdr:row>
          <xdr:rowOff>180975</xdr:rowOff>
        </xdr:from>
        <xdr:to>
          <xdr:col>22</xdr:col>
          <xdr:colOff>285750</xdr:colOff>
          <xdr:row>23</xdr:row>
          <xdr:rowOff>57150</xdr:rowOff>
        </xdr:to>
        <xdr:sp macro="" textlink="">
          <xdr:nvSpPr>
            <xdr:cNvPr id="4635" name="Button 539" hidden="1">
              <a:extLst>
                <a:ext uri="{63B3BB69-23CF-44E3-9099-C40C66FF867C}">
                  <a14:compatExt spid="_x0000_s4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Reproducibility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590550</xdr:colOff>
          <xdr:row>26</xdr:row>
          <xdr:rowOff>104775</xdr:rowOff>
        </xdr:from>
        <xdr:to>
          <xdr:col>19</xdr:col>
          <xdr:colOff>447675</xdr:colOff>
          <xdr:row>29</xdr:row>
          <xdr:rowOff>9525</xdr:rowOff>
        </xdr:to>
        <xdr:sp macro="" textlink="">
          <xdr:nvSpPr>
            <xdr:cNvPr id="4636" name="Button 540" hidden="1">
              <a:extLst>
                <a:ext uri="{63B3BB69-23CF-44E3-9099-C40C66FF867C}">
                  <a14:compatExt spid="_x0000_s4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Lock Current Npred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657225</xdr:colOff>
          <xdr:row>26</xdr:row>
          <xdr:rowOff>114300</xdr:rowOff>
        </xdr:from>
        <xdr:to>
          <xdr:col>19</xdr:col>
          <xdr:colOff>1733550</xdr:colOff>
          <xdr:row>28</xdr:row>
          <xdr:rowOff>161925</xdr:rowOff>
        </xdr:to>
        <xdr:sp macro="" textlink="">
          <xdr:nvSpPr>
            <xdr:cNvPr id="4637" name="Button 541" hidden="1">
              <a:extLst>
                <a:ext uri="{63B3BB69-23CF-44E3-9099-C40C66FF867C}">
                  <a14:compatExt spid="_x0000_s4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Lock Current Nexp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723900</xdr:colOff>
          <xdr:row>28</xdr:row>
          <xdr:rowOff>19050</xdr:rowOff>
        </xdr:from>
        <xdr:to>
          <xdr:col>17</xdr:col>
          <xdr:colOff>133350</xdr:colOff>
          <xdr:row>30</xdr:row>
          <xdr:rowOff>123825</xdr:rowOff>
        </xdr:to>
        <xdr:sp macro="" textlink="">
          <xdr:nvSpPr>
            <xdr:cNvPr id="4638" name="Button 542" hidden="1">
              <a:extLst>
                <a:ext uri="{63B3BB69-23CF-44E3-9099-C40C66FF867C}">
                  <a14:compatExt spid="_x0000_s4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 Dispersion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27</xdr:row>
          <xdr:rowOff>19050</xdr:rowOff>
        </xdr:from>
        <xdr:to>
          <xdr:col>15</xdr:col>
          <xdr:colOff>390525</xdr:colOff>
          <xdr:row>29</xdr:row>
          <xdr:rowOff>123825</xdr:rowOff>
        </xdr:to>
        <xdr:sp macro="" textlink="">
          <xdr:nvSpPr>
            <xdr:cNvPr id="4639" name="Button 543" hidden="1">
              <a:extLst>
                <a:ext uri="{63B3BB69-23CF-44E3-9099-C40C66FF867C}">
                  <a14:compatExt spid="_x0000_s4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Diagnostic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23</xdr:row>
          <xdr:rowOff>85725</xdr:rowOff>
        </xdr:from>
        <xdr:to>
          <xdr:col>17</xdr:col>
          <xdr:colOff>104775</xdr:colOff>
          <xdr:row>25</xdr:row>
          <xdr:rowOff>9525</xdr:rowOff>
        </xdr:to>
        <xdr:sp macro="" textlink="">
          <xdr:nvSpPr>
            <xdr:cNvPr id="4641" name="Button 545" hidden="1">
              <a:extLst>
                <a:ext uri="{63B3BB69-23CF-44E3-9099-C40C66FF867C}">
                  <a14:compatExt spid="_x0000_s4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28575</xdr:rowOff>
        </xdr:from>
        <xdr:to>
          <xdr:col>4</xdr:col>
          <xdr:colOff>209550</xdr:colOff>
          <xdr:row>38</xdr:row>
          <xdr:rowOff>95250</xdr:rowOff>
        </xdr:to>
        <xdr:sp macro="" textlink="">
          <xdr:nvSpPr>
            <xdr:cNvPr id="24577" name="Remove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Selected Outliers and Reload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123825</xdr:rowOff>
        </xdr:from>
        <xdr:to>
          <xdr:col>6</xdr:col>
          <xdr:colOff>314325</xdr:colOff>
          <xdr:row>2</xdr:row>
          <xdr:rowOff>171450</xdr:rowOff>
        </xdr:to>
        <xdr:sp macro="" textlink="">
          <xdr:nvSpPr>
            <xdr:cNvPr id="24578" name="Sav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These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92" Type="http://schemas.openxmlformats.org/officeDocument/2006/relationships/ctrlProp" Target="../ctrlProps/ctrlProp189.xml"/><Relationship Id="rId197" Type="http://schemas.openxmlformats.org/officeDocument/2006/relationships/ctrlProp" Target="../ctrlProps/ctrlProp194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87" Type="http://schemas.openxmlformats.org/officeDocument/2006/relationships/ctrlProp" Target="../ctrlProps/ctrlProp184.xml"/><Relationship Id="rId217" Type="http://schemas.openxmlformats.org/officeDocument/2006/relationships/ctrlProp" Target="../ctrlProps/ctrlProp2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212" Type="http://schemas.openxmlformats.org/officeDocument/2006/relationships/ctrlProp" Target="../ctrlProps/ctrlProp209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2" Type="http://schemas.openxmlformats.org/officeDocument/2006/relationships/ctrlProp" Target="../ctrlProps/ctrlProp199.xml"/><Relationship Id="rId207" Type="http://schemas.openxmlformats.org/officeDocument/2006/relationships/ctrlProp" Target="../ctrlProps/ctrlProp204.xml"/><Relationship Id="rId223" Type="http://schemas.openxmlformats.org/officeDocument/2006/relationships/ctrlProp" Target="../ctrlProps/ctrlProp220.xml"/><Relationship Id="rId228" Type="http://schemas.openxmlformats.org/officeDocument/2006/relationships/ctrlProp" Target="../ctrlProps/ctrlProp22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3" Type="http://schemas.openxmlformats.org/officeDocument/2006/relationships/ctrlProp" Target="../ctrlProps/ctrlProp210.xml"/><Relationship Id="rId218" Type="http://schemas.openxmlformats.org/officeDocument/2006/relationships/ctrlProp" Target="../ctrlProps/ctrlProp215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0.xml"/><Relationship Id="rId4" Type="http://schemas.openxmlformats.org/officeDocument/2006/relationships/ctrlProp" Target="../ctrlProps/ctrlProp2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Z101"/>
  <sheetViews>
    <sheetView workbookViewId="0">
      <selection activeCell="B22" sqref="B22"/>
    </sheetView>
  </sheetViews>
  <sheetFormatPr defaultColWidth="8.85546875" defaultRowHeight="15" x14ac:dyDescent="0.25"/>
  <cols>
    <col min="1" max="1" width="8.85546875" style="66" customWidth="1"/>
    <col min="2" max="2" width="13.28515625" style="67" customWidth="1"/>
    <col min="3" max="3" width="12.7109375" style="98" customWidth="1"/>
    <col min="4" max="4" width="14.7109375" style="66" customWidth="1"/>
    <col min="5" max="5" width="7.140625" style="103" bestFit="1" customWidth="1"/>
    <col min="6" max="6" width="3.7109375" style="11" customWidth="1"/>
    <col min="7" max="7" width="4.140625" style="11" customWidth="1"/>
    <col min="8" max="8" width="5.5703125" style="9" bestFit="1" customWidth="1"/>
    <col min="9" max="9" width="2.140625" style="9" customWidth="1"/>
    <col min="10" max="10" width="7.5703125" style="9" customWidth="1"/>
    <col min="11" max="11" width="5.42578125" style="9" bestFit="1" customWidth="1"/>
    <col min="12" max="12" width="5.42578125" style="11" bestFit="1" customWidth="1"/>
    <col min="13" max="13" width="12.140625" style="11" bestFit="1" customWidth="1"/>
    <col min="14" max="14" width="7.42578125" style="11" bestFit="1" customWidth="1"/>
    <col min="15" max="15" width="8" style="11" customWidth="1"/>
    <col min="16" max="16" width="6.85546875" style="11" customWidth="1"/>
    <col min="17" max="17" width="8.140625" style="11" customWidth="1"/>
    <col min="18" max="18" width="8.140625" style="7" customWidth="1"/>
    <col min="19" max="19" width="8.7109375" style="7" customWidth="1"/>
    <col min="20" max="20" width="6.7109375" style="6" customWidth="1"/>
    <col min="21" max="23" width="8.85546875" style="11" customWidth="1"/>
    <col min="24" max="16384" width="8.85546875" style="9"/>
  </cols>
  <sheetData>
    <row r="1" spans="1:26" x14ac:dyDescent="0.25">
      <c r="A1" s="130" t="s">
        <v>46</v>
      </c>
      <c r="B1" s="130"/>
      <c r="C1" s="131" t="s">
        <v>47</v>
      </c>
      <c r="D1" s="132"/>
      <c r="E1" s="133" t="s">
        <v>4107</v>
      </c>
      <c r="F1" s="133"/>
      <c r="G1" s="133"/>
      <c r="H1" s="133"/>
      <c r="I1" s="133"/>
      <c r="J1" s="133"/>
      <c r="K1" s="133"/>
      <c r="L1" s="134"/>
      <c r="M1" s="113" t="s">
        <v>4116</v>
      </c>
      <c r="N1" s="113" t="s">
        <v>36</v>
      </c>
      <c r="O1" s="113" t="s">
        <v>4111</v>
      </c>
      <c r="P1" s="113" t="s">
        <v>4112</v>
      </c>
      <c r="Q1" s="113" t="s">
        <v>4113</v>
      </c>
      <c r="R1" s="114" t="s">
        <v>4114</v>
      </c>
      <c r="S1" s="114" t="s">
        <v>4115</v>
      </c>
      <c r="T1" s="115" t="s">
        <v>4086</v>
      </c>
      <c r="U1" s="70" t="s">
        <v>4125</v>
      </c>
      <c r="V1" s="116" t="s">
        <v>4127</v>
      </c>
      <c r="W1" s="116"/>
      <c r="X1" s="71" t="s">
        <v>4028</v>
      </c>
      <c r="Y1" s="71" t="s">
        <v>72</v>
      </c>
      <c r="Z1" s="71" t="s">
        <v>4031</v>
      </c>
    </row>
    <row r="2" spans="1:26" x14ac:dyDescent="0.25">
      <c r="A2" s="66" t="s">
        <v>4022</v>
      </c>
      <c r="B2" s="67">
        <f>ROW(Model!D12)</f>
        <v>12</v>
      </c>
      <c r="C2" s="98" t="s">
        <v>6</v>
      </c>
      <c r="D2" s="67">
        <v>2</v>
      </c>
      <c r="E2" s="109" t="s">
        <v>5</v>
      </c>
      <c r="F2" s="110" t="str">
        <f>"Scale!GR" &amp; r_1</f>
        <v>Scale!GR2</v>
      </c>
      <c r="G2" s="111">
        <f t="shared" ref="G2:G7" ca="1" si="0">INDIRECT(F2)</f>
        <v>75.946210092125625</v>
      </c>
      <c r="H2" s="110" t="e">
        <f t="shared" ref="H2:H7" ca="1" si="1">ERROR.TYPE(G2)</f>
        <v>#N/A</v>
      </c>
      <c r="I2" s="110">
        <f t="shared" ref="I2:I7" ca="1" si="2">IF(ISERROR(H2),0,H2)</f>
        <v>0</v>
      </c>
      <c r="J2" s="110">
        <f>MIN(RawSPF)</f>
        <v>6.4775843224166447</v>
      </c>
      <c r="K2" s="110" t="b">
        <f>IF(ISERROR(J2),FALSE,J2&gt;0)</f>
        <v>1</v>
      </c>
      <c r="L2" s="112" t="b">
        <f t="shared" ref="L2:L7" ca="1" si="3">IF(ISERROR(LEN(G2)),I2&lt;&gt;5,LEN(INDIRECT(F2))&gt;0)</f>
        <v>1</v>
      </c>
      <c r="M2" s="113" t="s">
        <v>4454</v>
      </c>
      <c r="N2" s="113">
        <f t="shared" ref="N2:N21" si="4">SUMIF(Groups,ROW()-1,Weights)</f>
        <v>37</v>
      </c>
      <c r="O2" s="113">
        <f t="shared" ref="O2:O21" ca="1" si="5">IF(N2=0,0,INDIRECT(ADDRESS(P2+1,ROW()-1,,,"Smooth")))</f>
        <v>37</v>
      </c>
      <c r="P2" s="113">
        <f t="shared" ref="P2:P21" si="6">IF(N2&gt;0,MAX(MIN(Smoothness-INT(LN(N2/sumofwt)/LN(0.5)+0.5),10),0),0)</f>
        <v>0</v>
      </c>
      <c r="Q2" s="113">
        <v>2</v>
      </c>
      <c r="R2" s="114">
        <v>38</v>
      </c>
      <c r="S2" s="115">
        <f>2^(P2/2)</f>
        <v>1</v>
      </c>
      <c r="T2" s="115">
        <f t="shared" ref="T2:T21" si="7">COUNTIF(Groups,ROW()-1)</f>
        <v>37</v>
      </c>
      <c r="U2" s="70">
        <v>1</v>
      </c>
      <c r="V2" s="116" t="s">
        <v>4161</v>
      </c>
      <c r="W2" s="116" t="b">
        <v>0</v>
      </c>
      <c r="X2" s="72">
        <v>0</v>
      </c>
      <c r="Y2" s="71" t="s">
        <v>73</v>
      </c>
      <c r="Z2" s="71" t="s">
        <v>73</v>
      </c>
    </row>
    <row r="3" spans="1:26" x14ac:dyDescent="0.25">
      <c r="A3" s="66" t="s">
        <v>4024</v>
      </c>
      <c r="B3" s="67">
        <f>COLUMN(Model!B12)</f>
        <v>2</v>
      </c>
      <c r="C3" s="98" t="s">
        <v>7</v>
      </c>
      <c r="D3" s="67">
        <v>238</v>
      </c>
      <c r="E3" s="109" t="s">
        <v>4108</v>
      </c>
      <c r="F3" s="110" t="str">
        <f>"Scale!GS" &amp; r_1</f>
        <v>Scale!GS2</v>
      </c>
      <c r="G3" s="111">
        <f t="shared" ca="1" si="0"/>
        <v>0.21494552698144595</v>
      </c>
      <c r="H3" s="110" t="e">
        <f t="shared" ca="1" si="1"/>
        <v>#N/A</v>
      </c>
      <c r="I3" s="110">
        <f t="shared" ca="1" si="2"/>
        <v>0</v>
      </c>
      <c r="J3" s="110">
        <f>MIN(RawOD)</f>
        <v>0.11092808306729246</v>
      </c>
      <c r="K3" s="110" t="b">
        <f>IF(ISERROR(J3),FALSE,J3&gt;0)</f>
        <v>1</v>
      </c>
      <c r="L3" s="112" t="b">
        <f t="shared" ca="1" si="3"/>
        <v>1</v>
      </c>
      <c r="M3" s="113" t="s">
        <v>4455</v>
      </c>
      <c r="N3" s="113">
        <f t="shared" si="4"/>
        <v>30</v>
      </c>
      <c r="O3" s="113">
        <f t="shared" ca="1" si="5"/>
        <v>30</v>
      </c>
      <c r="P3" s="113">
        <f t="shared" si="6"/>
        <v>0</v>
      </c>
      <c r="Q3" s="113">
        <v>39</v>
      </c>
      <c r="R3" s="114">
        <v>68</v>
      </c>
      <c r="S3" s="115">
        <f t="shared" ref="S3:S21" si="8">2^(P3/2)</f>
        <v>1</v>
      </c>
      <c r="T3" s="115">
        <f t="shared" si="7"/>
        <v>30</v>
      </c>
      <c r="U3" s="70">
        <v>1</v>
      </c>
      <c r="V3" s="116" t="s">
        <v>4161</v>
      </c>
      <c r="W3" s="116" t="b">
        <v>0</v>
      </c>
      <c r="X3" s="72">
        <v>1</v>
      </c>
      <c r="Y3" s="71" t="s">
        <v>4032</v>
      </c>
      <c r="Z3" s="71" t="s">
        <v>4032</v>
      </c>
    </row>
    <row r="4" spans="1:26" x14ac:dyDescent="0.25">
      <c r="A4" s="66" t="s">
        <v>48</v>
      </c>
      <c r="B4" s="67">
        <f>COLUMN(Model!C12)</f>
        <v>3</v>
      </c>
      <c r="C4" s="98" t="s">
        <v>8</v>
      </c>
      <c r="D4" s="67">
        <v>1</v>
      </c>
      <c r="E4" s="109" t="s">
        <v>13</v>
      </c>
      <c r="F4" s="110" t="str">
        <f>"Scale!IQ" &amp; r_1</f>
        <v>Scale!IQ2</v>
      </c>
      <c r="G4" s="111">
        <f t="shared" ca="1" si="0"/>
        <v>0</v>
      </c>
      <c r="H4" s="110" t="e">
        <f t="shared" ca="1" si="1"/>
        <v>#N/A</v>
      </c>
      <c r="I4" s="110">
        <f t="shared" ca="1" si="2"/>
        <v>0</v>
      </c>
      <c r="J4" s="110">
        <f>MIN(Keys)</f>
        <v>5</v>
      </c>
      <c r="K4" s="110" t="b">
        <f>NOT(ISERROR(J4))</f>
        <v>1</v>
      </c>
      <c r="L4" s="112" t="b">
        <f t="shared" ca="1" si="3"/>
        <v>1</v>
      </c>
      <c r="M4" s="113" t="s">
        <v>4456</v>
      </c>
      <c r="N4" s="113">
        <f t="shared" si="4"/>
        <v>34</v>
      </c>
      <c r="O4" s="113">
        <f t="shared" ca="1" si="5"/>
        <v>34</v>
      </c>
      <c r="P4" s="113">
        <f t="shared" si="6"/>
        <v>0</v>
      </c>
      <c r="Q4" s="113">
        <v>69</v>
      </c>
      <c r="R4" s="114">
        <v>102</v>
      </c>
      <c r="S4" s="115">
        <f t="shared" si="8"/>
        <v>1</v>
      </c>
      <c r="T4" s="115">
        <f t="shared" si="7"/>
        <v>34</v>
      </c>
      <c r="U4" s="70">
        <v>1</v>
      </c>
      <c r="V4" s="116" t="s">
        <v>4161</v>
      </c>
      <c r="W4" s="116" t="b">
        <v>0</v>
      </c>
      <c r="X4" s="72">
        <v>2</v>
      </c>
    </row>
    <row r="5" spans="1:26" x14ac:dyDescent="0.25">
      <c r="A5" s="66" t="s">
        <v>4021</v>
      </c>
      <c r="B5" s="67">
        <f>COLUMN(Model!D12)</f>
        <v>4</v>
      </c>
      <c r="C5" s="98" t="s">
        <v>9</v>
      </c>
      <c r="D5" s="67">
        <v>17</v>
      </c>
      <c r="E5" s="109" t="s">
        <v>14</v>
      </c>
      <c r="F5" s="110" t="str">
        <f>"Scale!IP" &amp; r_1</f>
        <v>Scale!IP2</v>
      </c>
      <c r="G5" s="111">
        <f t="shared" ca="1" si="0"/>
        <v>1</v>
      </c>
      <c r="H5" s="110" t="e">
        <f t="shared" ca="1" si="1"/>
        <v>#N/A</v>
      </c>
      <c r="I5" s="110">
        <f t="shared" ca="1" si="2"/>
        <v>0</v>
      </c>
      <c r="J5" s="110">
        <f>MIN(Weights)</f>
        <v>1</v>
      </c>
      <c r="K5" s="110" t="b">
        <f>IF(ISERROR(J5),FALSE,J5&gt;0)</f>
        <v>1</v>
      </c>
      <c r="L5" s="112" t="b">
        <f t="shared" ca="1" si="3"/>
        <v>1</v>
      </c>
      <c r="M5" s="113" t="s">
        <v>4457</v>
      </c>
      <c r="N5" s="113">
        <f t="shared" si="4"/>
        <v>34</v>
      </c>
      <c r="O5" s="113">
        <f t="shared" ca="1" si="5"/>
        <v>34</v>
      </c>
      <c r="P5" s="113">
        <f t="shared" si="6"/>
        <v>0</v>
      </c>
      <c r="Q5" s="113">
        <v>103</v>
      </c>
      <c r="R5" s="114">
        <v>136</v>
      </c>
      <c r="S5" s="115">
        <f t="shared" si="8"/>
        <v>1</v>
      </c>
      <c r="T5" s="115">
        <f t="shared" si="7"/>
        <v>34</v>
      </c>
      <c r="U5" s="70">
        <v>1</v>
      </c>
      <c r="V5" s="116" t="s">
        <v>4416</v>
      </c>
      <c r="W5" s="116" t="b">
        <v>1</v>
      </c>
      <c r="X5" s="72">
        <v>3</v>
      </c>
    </row>
    <row r="6" spans="1:26" x14ac:dyDescent="0.25">
      <c r="C6" s="98" t="s">
        <v>10</v>
      </c>
      <c r="D6" s="66">
        <f>EXP(SPF1Co)*SPFscale</f>
        <v>0.2849948878928712</v>
      </c>
      <c r="E6" s="109" t="s">
        <v>25</v>
      </c>
      <c r="F6" s="110" t="str">
        <f>"Scale!IR2"</f>
        <v>Scale!IR2</v>
      </c>
      <c r="G6" s="111">
        <f t="shared" ca="1" si="0"/>
        <v>1</v>
      </c>
      <c r="H6" s="110" t="e">
        <f t="shared" ca="1" si="1"/>
        <v>#N/A</v>
      </c>
      <c r="I6" s="110">
        <f t="shared" ca="1" si="2"/>
        <v>0</v>
      </c>
      <c r="J6" s="110" t="b">
        <f>NumSites&gt;0</f>
        <v>1</v>
      </c>
      <c r="K6" s="110" t="b">
        <f>IF(ISERROR(J6),FALSE,J6)</f>
        <v>1</v>
      </c>
      <c r="L6" s="112" t="b">
        <f t="shared" ca="1" si="3"/>
        <v>1</v>
      </c>
      <c r="M6" s="113" t="s">
        <v>4458</v>
      </c>
      <c r="N6" s="113">
        <f t="shared" si="4"/>
        <v>34</v>
      </c>
      <c r="O6" s="113">
        <f t="shared" ca="1" si="5"/>
        <v>34</v>
      </c>
      <c r="P6" s="113">
        <f t="shared" si="6"/>
        <v>0</v>
      </c>
      <c r="Q6" s="113">
        <v>137</v>
      </c>
      <c r="R6" s="114">
        <v>170</v>
      </c>
      <c r="S6" s="115">
        <f t="shared" si="8"/>
        <v>1</v>
      </c>
      <c r="T6" s="115">
        <f t="shared" si="7"/>
        <v>34</v>
      </c>
      <c r="U6" s="70">
        <v>1</v>
      </c>
      <c r="V6" s="116" t="s">
        <v>4148</v>
      </c>
      <c r="W6" s="116" t="b">
        <v>1</v>
      </c>
      <c r="X6" s="72">
        <v>4</v>
      </c>
    </row>
    <row r="7" spans="1:26" x14ac:dyDescent="0.25">
      <c r="A7" s="66" t="s">
        <v>4026</v>
      </c>
      <c r="B7" s="67">
        <f>ROW(Model!G12)</f>
        <v>12</v>
      </c>
      <c r="C7" s="98" t="s">
        <v>11</v>
      </c>
      <c r="D7" s="66">
        <f>EXP(DispCo)</f>
        <v>0.72671848583441756</v>
      </c>
      <c r="E7" s="109" t="s">
        <v>3996</v>
      </c>
      <c r="F7" s="110" t="str">
        <f>"Scale!IF" &amp; r_1</f>
        <v>Scale!IF2</v>
      </c>
      <c r="G7" s="111">
        <f t="shared" ca="1" si="0"/>
        <v>0</v>
      </c>
      <c r="H7" s="110" t="e">
        <f t="shared" ca="1" si="1"/>
        <v>#N/A</v>
      </c>
      <c r="I7" s="110">
        <f t="shared" ca="1" si="2"/>
        <v>0</v>
      </c>
      <c r="J7" s="110">
        <f>MIN(Groups)</f>
        <v>1</v>
      </c>
      <c r="K7" s="110" t="b">
        <f>IF(ISERROR(J7),FALSE,J7&gt;0)</f>
        <v>1</v>
      </c>
      <c r="L7" s="112" t="b">
        <f t="shared" ca="1" si="3"/>
        <v>1</v>
      </c>
      <c r="M7" s="113" t="s">
        <v>4459</v>
      </c>
      <c r="N7" s="113">
        <f t="shared" si="4"/>
        <v>33</v>
      </c>
      <c r="O7" s="113">
        <f t="shared" ca="1" si="5"/>
        <v>33</v>
      </c>
      <c r="P7" s="113">
        <f t="shared" si="6"/>
        <v>0</v>
      </c>
      <c r="Q7" s="113">
        <v>171</v>
      </c>
      <c r="R7" s="114">
        <v>203</v>
      </c>
      <c r="S7" s="115">
        <f t="shared" si="8"/>
        <v>1</v>
      </c>
      <c r="T7" s="115">
        <f t="shared" si="7"/>
        <v>33</v>
      </c>
      <c r="U7" s="70">
        <v>1</v>
      </c>
      <c r="V7" s="116" t="s">
        <v>4147</v>
      </c>
      <c r="W7" s="116" t="b">
        <v>1</v>
      </c>
      <c r="X7" s="72">
        <v>5</v>
      </c>
    </row>
    <row r="8" spans="1:26" x14ac:dyDescent="0.25">
      <c r="A8" s="66" t="s">
        <v>4023</v>
      </c>
      <c r="B8" s="67">
        <f>COLUMN(Model!E12)</f>
        <v>5</v>
      </c>
      <c r="C8" s="98" t="s">
        <v>50</v>
      </c>
      <c r="D8" s="68">
        <v>0</v>
      </c>
      <c r="E8" s="102"/>
      <c r="F8" s="100"/>
      <c r="G8" s="100"/>
      <c r="H8" s="11"/>
      <c r="K8" s="11"/>
      <c r="M8" s="113" t="s">
        <v>4460</v>
      </c>
      <c r="N8" s="113">
        <f t="shared" si="4"/>
        <v>35</v>
      </c>
      <c r="O8" s="113">
        <f t="shared" ca="1" si="5"/>
        <v>35</v>
      </c>
      <c r="P8" s="113">
        <f t="shared" si="6"/>
        <v>0</v>
      </c>
      <c r="Q8" s="113">
        <v>204</v>
      </c>
      <c r="R8" s="114">
        <v>238</v>
      </c>
      <c r="S8" s="115">
        <f t="shared" si="8"/>
        <v>1</v>
      </c>
      <c r="T8" s="115">
        <f t="shared" si="7"/>
        <v>35</v>
      </c>
      <c r="U8" s="70">
        <v>1</v>
      </c>
      <c r="V8" s="116" t="s">
        <v>4424</v>
      </c>
      <c r="W8" s="116" t="b">
        <v>1</v>
      </c>
      <c r="X8" s="72">
        <v>6</v>
      </c>
    </row>
    <row r="9" spans="1:26" x14ac:dyDescent="0.25">
      <c r="A9" s="66" t="s">
        <v>4106</v>
      </c>
      <c r="B9" s="67">
        <f>COLUMN(Model!F12)</f>
        <v>6</v>
      </c>
      <c r="C9" s="98" t="s">
        <v>78</v>
      </c>
      <c r="D9" s="66">
        <v>2</v>
      </c>
      <c r="H9" s="11"/>
      <c r="K9" s="11"/>
      <c r="M9" s="113"/>
      <c r="N9" s="113">
        <f t="shared" si="4"/>
        <v>0</v>
      </c>
      <c r="O9" s="113">
        <f t="shared" ca="1" si="5"/>
        <v>0</v>
      </c>
      <c r="P9" s="113">
        <f t="shared" si="6"/>
        <v>0</v>
      </c>
      <c r="Q9" s="113">
        <v>2</v>
      </c>
      <c r="R9" s="114">
        <v>63</v>
      </c>
      <c r="S9" s="115">
        <f t="shared" si="8"/>
        <v>1</v>
      </c>
      <c r="T9" s="115">
        <f t="shared" si="7"/>
        <v>0</v>
      </c>
      <c r="U9" s="70">
        <v>1</v>
      </c>
      <c r="V9" s="116" t="s">
        <v>4147</v>
      </c>
      <c r="W9" s="116" t="b">
        <v>1</v>
      </c>
      <c r="X9" s="72">
        <v>7</v>
      </c>
    </row>
    <row r="10" spans="1:26" x14ac:dyDescent="0.25">
      <c r="A10" s="66" t="s">
        <v>4027</v>
      </c>
      <c r="B10" s="67">
        <f>COLUMN(Model!G12)</f>
        <v>7</v>
      </c>
      <c r="C10" s="98" t="s">
        <v>18</v>
      </c>
      <c r="D10" s="66" t="b">
        <v>1</v>
      </c>
      <c r="H10" s="11"/>
      <c r="K10" s="11"/>
      <c r="M10" s="113"/>
      <c r="N10" s="113">
        <f t="shared" si="4"/>
        <v>0</v>
      </c>
      <c r="O10" s="113">
        <f t="shared" ca="1" si="5"/>
        <v>0</v>
      </c>
      <c r="P10" s="113">
        <f t="shared" si="6"/>
        <v>0</v>
      </c>
      <c r="Q10" s="113">
        <v>2</v>
      </c>
      <c r="R10" s="114">
        <v>63</v>
      </c>
      <c r="S10" s="115">
        <f t="shared" si="8"/>
        <v>1</v>
      </c>
      <c r="T10" s="115">
        <f t="shared" si="7"/>
        <v>0</v>
      </c>
      <c r="U10" s="70">
        <v>1</v>
      </c>
      <c r="V10" s="116" t="s">
        <v>4162</v>
      </c>
      <c r="W10" s="116" t="b">
        <v>0</v>
      </c>
      <c r="X10" s="72">
        <v>8</v>
      </c>
    </row>
    <row r="11" spans="1:26" x14ac:dyDescent="0.25">
      <c r="A11" s="66" t="s">
        <v>4020</v>
      </c>
      <c r="B11" s="67">
        <f>COLUMN(Model!H12)</f>
        <v>8</v>
      </c>
      <c r="C11" s="98" t="s">
        <v>19</v>
      </c>
      <c r="D11" s="66" t="b">
        <v>0</v>
      </c>
      <c r="H11" s="11"/>
      <c r="K11" s="11"/>
      <c r="M11" s="113"/>
      <c r="N11" s="113">
        <f t="shared" si="4"/>
        <v>0</v>
      </c>
      <c r="O11" s="113">
        <f t="shared" ca="1" si="5"/>
        <v>0</v>
      </c>
      <c r="P11" s="113">
        <f t="shared" si="6"/>
        <v>0</v>
      </c>
      <c r="Q11" s="113">
        <v>2</v>
      </c>
      <c r="R11" s="114">
        <v>63</v>
      </c>
      <c r="S11" s="115">
        <f t="shared" si="8"/>
        <v>1</v>
      </c>
      <c r="T11" s="115">
        <f t="shared" si="7"/>
        <v>0</v>
      </c>
      <c r="U11" s="70">
        <v>0</v>
      </c>
      <c r="V11" s="116" t="s">
        <v>4148</v>
      </c>
      <c r="W11" s="116" t="b">
        <v>1</v>
      </c>
      <c r="X11" s="72">
        <v>9</v>
      </c>
    </row>
    <row r="12" spans="1:26" x14ac:dyDescent="0.25">
      <c r="A12" s="66" t="s">
        <v>4025</v>
      </c>
      <c r="B12" s="67">
        <f>COLUMN(Model!I12)</f>
        <v>9</v>
      </c>
      <c r="C12" s="98" t="s">
        <v>20</v>
      </c>
      <c r="D12" s="66" t="b">
        <v>1</v>
      </c>
      <c r="H12" s="11"/>
      <c r="K12" s="11"/>
      <c r="M12" s="113"/>
      <c r="N12" s="113">
        <f t="shared" si="4"/>
        <v>0</v>
      </c>
      <c r="O12" s="113">
        <f t="shared" ca="1" si="5"/>
        <v>0</v>
      </c>
      <c r="P12" s="113">
        <f t="shared" si="6"/>
        <v>0</v>
      </c>
      <c r="Q12" s="113">
        <v>2</v>
      </c>
      <c r="R12" s="114">
        <v>63</v>
      </c>
      <c r="S12" s="115">
        <f t="shared" si="8"/>
        <v>1</v>
      </c>
      <c r="T12" s="115">
        <f t="shared" si="7"/>
        <v>0</v>
      </c>
      <c r="U12" s="70">
        <v>0</v>
      </c>
      <c r="V12" s="116" t="s">
        <v>4137</v>
      </c>
      <c r="W12" s="116" t="b">
        <v>1</v>
      </c>
      <c r="X12" s="72">
        <v>10</v>
      </c>
    </row>
    <row r="13" spans="1:26" x14ac:dyDescent="0.25">
      <c r="C13" s="98" t="s">
        <v>79</v>
      </c>
      <c r="D13" s="68">
        <v>5</v>
      </c>
      <c r="E13" s="102"/>
      <c r="F13" s="100"/>
      <c r="G13" s="100"/>
      <c r="H13" s="11"/>
      <c r="K13" s="11"/>
      <c r="M13" s="113"/>
      <c r="N13" s="113">
        <f t="shared" si="4"/>
        <v>0</v>
      </c>
      <c r="O13" s="113">
        <f t="shared" ca="1" si="5"/>
        <v>0</v>
      </c>
      <c r="P13" s="113">
        <f t="shared" si="6"/>
        <v>0</v>
      </c>
      <c r="Q13" s="113">
        <v>2</v>
      </c>
      <c r="R13" s="114">
        <v>63</v>
      </c>
      <c r="S13" s="115">
        <f t="shared" si="8"/>
        <v>1</v>
      </c>
      <c r="T13" s="115">
        <f t="shared" si="7"/>
        <v>0</v>
      </c>
      <c r="U13" s="70">
        <v>0</v>
      </c>
      <c r="V13" s="116" t="s">
        <v>4138</v>
      </c>
      <c r="W13" s="116" t="b">
        <v>0</v>
      </c>
      <c r="X13" s="72">
        <v>11</v>
      </c>
    </row>
    <row r="14" spans="1:26" x14ac:dyDescent="0.25">
      <c r="A14" s="66" t="s">
        <v>3983</v>
      </c>
      <c r="B14" s="67">
        <f>COLUMN(Solver!A1)</f>
        <v>1</v>
      </c>
      <c r="C14" s="98" t="s">
        <v>4010</v>
      </c>
      <c r="D14" s="66">
        <f>SUM(WLikBias)</f>
        <v>13315.609232184081</v>
      </c>
      <c r="H14" s="11"/>
      <c r="K14" s="11"/>
      <c r="M14" s="113"/>
      <c r="N14" s="113">
        <f t="shared" si="4"/>
        <v>0</v>
      </c>
      <c r="O14" s="113">
        <f t="shared" ca="1" si="5"/>
        <v>0</v>
      </c>
      <c r="P14" s="113">
        <f t="shared" si="6"/>
        <v>0</v>
      </c>
      <c r="Q14" s="113">
        <v>2</v>
      </c>
      <c r="R14" s="114">
        <v>63</v>
      </c>
      <c r="S14" s="115">
        <f t="shared" si="8"/>
        <v>1</v>
      </c>
      <c r="T14" s="115">
        <f t="shared" si="7"/>
        <v>0</v>
      </c>
      <c r="U14" s="70">
        <v>0</v>
      </c>
      <c r="V14" s="116" t="s">
        <v>4149</v>
      </c>
      <c r="W14" s="116" t="b">
        <v>1</v>
      </c>
      <c r="X14" s="72">
        <v>12</v>
      </c>
    </row>
    <row r="15" spans="1:26" x14ac:dyDescent="0.25">
      <c r="A15" s="66" t="s">
        <v>3980</v>
      </c>
      <c r="B15" s="67">
        <f>COLUMN(Solver!B1)</f>
        <v>2</v>
      </c>
      <c r="C15" s="98" t="s">
        <v>22</v>
      </c>
      <c r="D15" s="66">
        <f ca="1">INDIRECT(ADDRESS(r_2,209,,,"Calcs"))</f>
        <v>8974.2352948410098</v>
      </c>
      <c r="H15" s="11"/>
      <c r="K15" s="11"/>
      <c r="M15" s="113"/>
      <c r="N15" s="113">
        <f t="shared" si="4"/>
        <v>0</v>
      </c>
      <c r="O15" s="113">
        <f t="shared" ca="1" si="5"/>
        <v>0</v>
      </c>
      <c r="P15" s="113">
        <f t="shared" si="6"/>
        <v>0</v>
      </c>
      <c r="Q15" s="113">
        <v>2</v>
      </c>
      <c r="R15" s="114">
        <v>63</v>
      </c>
      <c r="S15" s="115">
        <f t="shared" si="8"/>
        <v>1</v>
      </c>
      <c r="T15" s="115">
        <f t="shared" si="7"/>
        <v>0</v>
      </c>
      <c r="U15" s="70">
        <v>0</v>
      </c>
      <c r="V15" s="116" t="s">
        <v>4139</v>
      </c>
      <c r="W15" s="116" t="b">
        <v>1</v>
      </c>
      <c r="X15" s="72">
        <v>13</v>
      </c>
    </row>
    <row r="16" spans="1:26" x14ac:dyDescent="0.25">
      <c r="A16" s="66" t="s">
        <v>3982</v>
      </c>
      <c r="B16" s="67">
        <f>COLUMN(Solver!C1)</f>
        <v>3</v>
      </c>
      <c r="C16" s="98" t="s">
        <v>27</v>
      </c>
      <c r="D16" s="66" t="b">
        <v>0</v>
      </c>
      <c r="H16" s="11"/>
      <c r="K16" s="11"/>
      <c r="M16" s="113"/>
      <c r="N16" s="113">
        <f t="shared" si="4"/>
        <v>0</v>
      </c>
      <c r="O16" s="113">
        <f t="shared" ca="1" si="5"/>
        <v>0</v>
      </c>
      <c r="P16" s="113">
        <f t="shared" si="6"/>
        <v>0</v>
      </c>
      <c r="Q16" s="113">
        <v>2</v>
      </c>
      <c r="R16" s="114">
        <v>63</v>
      </c>
      <c r="S16" s="115">
        <f t="shared" si="8"/>
        <v>1</v>
      </c>
      <c r="T16" s="115">
        <f t="shared" si="7"/>
        <v>0</v>
      </c>
      <c r="U16" s="70">
        <v>0</v>
      </c>
      <c r="V16" s="116" t="s">
        <v>4145</v>
      </c>
      <c r="W16" s="116" t="b">
        <v>1</v>
      </c>
      <c r="X16" s="72">
        <v>14</v>
      </c>
    </row>
    <row r="17" spans="1:24" x14ac:dyDescent="0.25">
      <c r="A17" s="66" t="s">
        <v>4023</v>
      </c>
      <c r="B17" s="67">
        <f>COLUMN(Solver!D1)</f>
        <v>4</v>
      </c>
      <c r="C17" s="98" t="s">
        <v>56</v>
      </c>
      <c r="D17" s="66">
        <v>16</v>
      </c>
      <c r="H17" s="11"/>
      <c r="K17" s="11"/>
      <c r="M17" s="113"/>
      <c r="N17" s="113">
        <f t="shared" si="4"/>
        <v>0</v>
      </c>
      <c r="O17" s="113">
        <f t="shared" ca="1" si="5"/>
        <v>0</v>
      </c>
      <c r="P17" s="113">
        <f t="shared" si="6"/>
        <v>0</v>
      </c>
      <c r="Q17" s="113">
        <v>2</v>
      </c>
      <c r="R17" s="114">
        <v>63</v>
      </c>
      <c r="S17" s="115">
        <f t="shared" si="8"/>
        <v>1</v>
      </c>
      <c r="T17" s="115">
        <f t="shared" si="7"/>
        <v>0</v>
      </c>
      <c r="U17" s="70">
        <v>0</v>
      </c>
      <c r="V17" s="116" t="s">
        <v>4160</v>
      </c>
      <c r="W17" s="116" t="b">
        <v>1</v>
      </c>
      <c r="X17" s="72">
        <v>15</v>
      </c>
    </row>
    <row r="18" spans="1:24" x14ac:dyDescent="0.25">
      <c r="A18" s="66" t="s">
        <v>3984</v>
      </c>
      <c r="B18" s="67">
        <f>COLUMN(Solver!H1)</f>
        <v>8</v>
      </c>
      <c r="C18" s="98" t="s">
        <v>4</v>
      </c>
      <c r="D18" s="66" t="b">
        <v>0</v>
      </c>
      <c r="H18" s="11"/>
      <c r="K18" s="11"/>
      <c r="M18" s="113"/>
      <c r="N18" s="113">
        <f t="shared" si="4"/>
        <v>0</v>
      </c>
      <c r="O18" s="113">
        <f t="shared" ca="1" si="5"/>
        <v>0</v>
      </c>
      <c r="P18" s="113">
        <f t="shared" si="6"/>
        <v>0</v>
      </c>
      <c r="Q18" s="113">
        <v>2</v>
      </c>
      <c r="R18" s="114">
        <v>63</v>
      </c>
      <c r="S18" s="115">
        <f t="shared" si="8"/>
        <v>1</v>
      </c>
      <c r="T18" s="115">
        <f t="shared" si="7"/>
        <v>0</v>
      </c>
      <c r="U18" s="70">
        <v>1</v>
      </c>
      <c r="V18" s="116" t="s">
        <v>4161</v>
      </c>
      <c r="W18" s="116" t="b">
        <v>0</v>
      </c>
      <c r="X18" s="72">
        <v>16</v>
      </c>
    </row>
    <row r="19" spans="1:24" x14ac:dyDescent="0.25">
      <c r="A19" s="66" t="s">
        <v>3981</v>
      </c>
      <c r="B19" s="67">
        <f>COLUMN(Solver!I1)</f>
        <v>9</v>
      </c>
      <c r="C19" s="98" t="s">
        <v>4014</v>
      </c>
      <c r="D19" s="66">
        <v>6</v>
      </c>
      <c r="H19" s="11"/>
      <c r="K19" s="11"/>
      <c r="M19" s="113"/>
      <c r="N19" s="113">
        <f t="shared" si="4"/>
        <v>0</v>
      </c>
      <c r="O19" s="113">
        <f t="shared" ca="1" si="5"/>
        <v>0</v>
      </c>
      <c r="P19" s="113">
        <f t="shared" si="6"/>
        <v>0</v>
      </c>
      <c r="Q19" s="113">
        <v>2</v>
      </c>
      <c r="R19" s="114">
        <v>63</v>
      </c>
      <c r="S19" s="115">
        <f t="shared" si="8"/>
        <v>1</v>
      </c>
      <c r="T19" s="115">
        <f t="shared" si="7"/>
        <v>0</v>
      </c>
      <c r="U19" s="70">
        <v>1</v>
      </c>
      <c r="V19" s="116" t="s">
        <v>4144</v>
      </c>
      <c r="W19" s="116" t="b">
        <v>1</v>
      </c>
      <c r="X19" s="72">
        <v>17</v>
      </c>
    </row>
    <row r="20" spans="1:24" x14ac:dyDescent="0.25">
      <c r="C20" s="98" t="s">
        <v>4012</v>
      </c>
      <c r="D20" s="84">
        <f>100-COUNTIF(ParmName,"")</f>
        <v>1</v>
      </c>
      <c r="E20" s="104"/>
      <c r="F20" s="101"/>
      <c r="G20" s="101"/>
      <c r="M20" s="113"/>
      <c r="N20" s="113">
        <f t="shared" si="4"/>
        <v>0</v>
      </c>
      <c r="O20" s="113">
        <f t="shared" ca="1" si="5"/>
        <v>0</v>
      </c>
      <c r="P20" s="113">
        <f t="shared" si="6"/>
        <v>0</v>
      </c>
      <c r="Q20" s="113">
        <v>2</v>
      </c>
      <c r="R20" s="114">
        <v>63</v>
      </c>
      <c r="S20" s="115">
        <f t="shared" si="8"/>
        <v>1</v>
      </c>
      <c r="T20" s="115">
        <f t="shared" si="7"/>
        <v>0</v>
      </c>
      <c r="U20" s="70">
        <v>1</v>
      </c>
      <c r="V20" s="116" t="s">
        <v>4150</v>
      </c>
      <c r="W20" s="116" t="b">
        <v>1</v>
      </c>
      <c r="X20" s="72">
        <v>18</v>
      </c>
    </row>
    <row r="21" spans="1:24" x14ac:dyDescent="0.25">
      <c r="A21" s="66" t="s">
        <v>4018</v>
      </c>
      <c r="B21" s="67" t="str">
        <f>ADDRESS(ROW(Results!C2),COLUMN(Results!C2),,,"Results")</f>
        <v>Results!$C$2</v>
      </c>
      <c r="C21" s="98" t="s">
        <v>4015</v>
      </c>
      <c r="D21" s="66">
        <f>LockParm+NumParm+2</f>
        <v>9</v>
      </c>
      <c r="M21" s="113"/>
      <c r="N21" s="113">
        <f t="shared" si="4"/>
        <v>0</v>
      </c>
      <c r="O21" s="113">
        <f t="shared" ca="1" si="5"/>
        <v>0</v>
      </c>
      <c r="P21" s="113">
        <f t="shared" si="6"/>
        <v>0</v>
      </c>
      <c r="Q21" s="113">
        <v>2</v>
      </c>
      <c r="R21" s="114">
        <v>63</v>
      </c>
      <c r="S21" s="115">
        <f t="shared" si="8"/>
        <v>1</v>
      </c>
      <c r="T21" s="115">
        <f t="shared" si="7"/>
        <v>0</v>
      </c>
      <c r="U21" s="70">
        <v>1</v>
      </c>
      <c r="V21" s="116" t="s">
        <v>4147</v>
      </c>
      <c r="W21" s="116" t="b">
        <v>1</v>
      </c>
      <c r="X21" s="72">
        <v>19</v>
      </c>
    </row>
    <row r="22" spans="1:24" x14ac:dyDescent="0.25">
      <c r="A22" s="66" t="s">
        <v>4430</v>
      </c>
      <c r="B22" s="67" t="str">
        <f>ADDRESS(ROW(Results!C5),COLUMN(Results!C5),,,"Results")</f>
        <v>Results!$C$5</v>
      </c>
      <c r="C22" s="99" t="s">
        <v>4013</v>
      </c>
      <c r="D22" s="66">
        <f>NumSites-EffParm</f>
        <v>228</v>
      </c>
      <c r="U22" s="70">
        <v>1</v>
      </c>
      <c r="V22" s="116" t="s">
        <v>4145</v>
      </c>
      <c r="W22" s="116" t="b">
        <v>1</v>
      </c>
      <c r="X22" s="72">
        <v>20</v>
      </c>
    </row>
    <row r="23" spans="1:24" x14ac:dyDescent="0.25">
      <c r="A23" s="66" t="s">
        <v>33</v>
      </c>
      <c r="B23" s="67" t="str">
        <f>ADDRESS(ROW(Results!C6),COLUMN(Results!C6),,,"Results")</f>
        <v>Results!$C$6</v>
      </c>
      <c r="C23" s="98" t="s">
        <v>4089</v>
      </c>
      <c r="D23" s="66" t="str">
        <f>"0."&amp;REPT("0",MAX(4-INT(LOG(SPFrat)),0))</f>
        <v>0.00000</v>
      </c>
      <c r="U23" s="70">
        <v>1</v>
      </c>
      <c r="V23" s="116" t="s">
        <v>4144</v>
      </c>
      <c r="W23" s="116" t="b">
        <v>1</v>
      </c>
    </row>
    <row r="24" spans="1:24" x14ac:dyDescent="0.25">
      <c r="A24" s="66" t="s">
        <v>4019</v>
      </c>
      <c r="B24" s="67" t="str">
        <f>ADDRESS(ROW(Results!C7),COLUMN(Results!C7),,,"Results")</f>
        <v>Results!$C$7</v>
      </c>
      <c r="C24" s="98" t="s">
        <v>4090</v>
      </c>
      <c r="D24" s="66" t="str">
        <f>"0."&amp;REPT("0",MAX(3-INT(LOG(DisRat)),0))</f>
        <v>0.0000</v>
      </c>
      <c r="U24" s="70">
        <v>1</v>
      </c>
      <c r="V24" s="116" t="s">
        <v>4147</v>
      </c>
      <c r="W24" s="116" t="b">
        <v>1</v>
      </c>
    </row>
    <row r="25" spans="1:24" x14ac:dyDescent="0.25">
      <c r="A25" s="66" t="s">
        <v>4001</v>
      </c>
      <c r="B25" s="67" t="str">
        <f>ADDRESS(ROW(Results!C8),COLUMN(Results!C8),,,"Results")</f>
        <v>Results!$C$8</v>
      </c>
      <c r="C25" s="98" t="s">
        <v>4091</v>
      </c>
      <c r="D25" s="66">
        <v>237</v>
      </c>
      <c r="U25" s="70">
        <v>1</v>
      </c>
      <c r="V25" s="116" t="s">
        <v>4148</v>
      </c>
      <c r="W25" s="116" t="b">
        <v>1</v>
      </c>
    </row>
    <row r="26" spans="1:24" x14ac:dyDescent="0.25">
      <c r="A26" s="66" t="s">
        <v>37</v>
      </c>
      <c r="B26" s="67" t="str">
        <f>ADDRESS(ROW(Results!C10),COLUMN(Results!C10),,,"Results")</f>
        <v>Results!$C$10</v>
      </c>
      <c r="C26" s="98" t="s">
        <v>4097</v>
      </c>
      <c r="D26" s="66">
        <f>MAX(Keys)</f>
        <v>663</v>
      </c>
      <c r="U26" s="70">
        <v>1</v>
      </c>
      <c r="V26" s="116" t="s">
        <v>4149</v>
      </c>
      <c r="W26" s="116" t="b">
        <v>1</v>
      </c>
    </row>
    <row r="27" spans="1:24" x14ac:dyDescent="0.25">
      <c r="A27" s="66" t="s">
        <v>38</v>
      </c>
      <c r="B27" s="67" t="str">
        <f>ADDRESS(ROW(Results!C11),COLUMN(Results!C11),,,"Results")</f>
        <v>Results!$C$11</v>
      </c>
      <c r="U27" s="70">
        <v>1</v>
      </c>
      <c r="V27" s="116" t="s">
        <v>4150</v>
      </c>
      <c r="W27" s="116" t="b">
        <v>1</v>
      </c>
    </row>
    <row r="28" spans="1:24" x14ac:dyDescent="0.25">
      <c r="A28" s="66" t="s">
        <v>34</v>
      </c>
      <c r="B28" s="67" t="str">
        <f>ADDRESS(ROW(Results!C13),COLUMN(Results!C13),,,"Results")</f>
        <v>Results!$C$13</v>
      </c>
      <c r="U28" s="70">
        <v>1</v>
      </c>
      <c r="V28" s="116" t="s">
        <v>4140</v>
      </c>
      <c r="W28" s="116" t="b">
        <v>0</v>
      </c>
    </row>
    <row r="29" spans="1:24" x14ac:dyDescent="0.25">
      <c r="A29" s="66" t="s">
        <v>3965</v>
      </c>
      <c r="B29" s="67" t="str">
        <f>ADDRESS(ROW(Results!C14),COLUMN(Results!C14))</f>
        <v>$C$14</v>
      </c>
      <c r="U29" s="70">
        <v>1</v>
      </c>
      <c r="V29" s="116" t="s">
        <v>4141</v>
      </c>
      <c r="W29" s="116" t="b">
        <v>1</v>
      </c>
    </row>
    <row r="30" spans="1:24" x14ac:dyDescent="0.25">
      <c r="A30" s="66" t="s">
        <v>3975</v>
      </c>
      <c r="B30" s="67" t="str">
        <f>ADDRESS(ROW(Results!C15),COLUMN(Results!C15),,,"Results")</f>
        <v>Results!$C$15</v>
      </c>
      <c r="U30" s="70">
        <v>1</v>
      </c>
      <c r="V30" s="116" t="s">
        <v>4142</v>
      </c>
      <c r="W30" s="116" t="b">
        <v>0</v>
      </c>
    </row>
    <row r="31" spans="1:24" x14ac:dyDescent="0.25">
      <c r="A31" s="66" t="s">
        <v>35</v>
      </c>
      <c r="B31" s="67" t="str">
        <f>ADDRESS(ROW(Results!C16),COLUMN(Results!C16),,,"Results")</f>
        <v>Results!$C$16</v>
      </c>
      <c r="U31" s="70">
        <v>1</v>
      </c>
      <c r="V31" s="116"/>
      <c r="W31" s="116"/>
    </row>
    <row r="32" spans="1:24" x14ac:dyDescent="0.25">
      <c r="A32" s="66" t="s">
        <v>83</v>
      </c>
      <c r="B32" s="67" t="str">
        <f>ADDRESS(ROW(Results!C17),COLUMN(Results!C17),,,"Results")</f>
        <v>Results!$C$17</v>
      </c>
      <c r="U32" s="70">
        <v>1</v>
      </c>
      <c r="V32" s="116"/>
      <c r="W32" s="116"/>
    </row>
    <row r="33" spans="1:23" x14ac:dyDescent="0.25">
      <c r="A33" s="66" t="s">
        <v>4005</v>
      </c>
      <c r="B33" s="67" t="str">
        <f>ADDRESS(ROW(Results!C18),COLUMN(Results!C18))</f>
        <v>$C$18</v>
      </c>
      <c r="U33" s="70">
        <v>1</v>
      </c>
      <c r="V33" s="116"/>
      <c r="W33" s="116"/>
    </row>
    <row r="34" spans="1:23" x14ac:dyDescent="0.25">
      <c r="A34" s="66" t="s">
        <v>4008</v>
      </c>
      <c r="B34" s="67" t="str">
        <f>ADDRESS(ROW(Results!C19),COLUMN(Results!C19))</f>
        <v>$C$19</v>
      </c>
      <c r="U34" s="70">
        <v>1</v>
      </c>
      <c r="V34" s="116"/>
      <c r="W34" s="116"/>
    </row>
    <row r="35" spans="1:23" x14ac:dyDescent="0.25">
      <c r="A35" s="69" t="s">
        <v>4000</v>
      </c>
      <c r="B35" s="67" t="str">
        <f>ADDRESS(ROW(Results!C20),COLUMN(Results!C20))</f>
        <v>$C$20</v>
      </c>
      <c r="U35" s="70">
        <v>1</v>
      </c>
      <c r="V35" s="116"/>
      <c r="W35" s="116"/>
    </row>
    <row r="36" spans="1:23" x14ac:dyDescent="0.25">
      <c r="A36" s="66" t="s">
        <v>4016</v>
      </c>
      <c r="B36" s="67" t="str">
        <f>ADDRESS(ROW(Results!C21),COLUMN(Results!C21),,,"Results")</f>
        <v>Results!$C$21</v>
      </c>
      <c r="U36" s="70">
        <v>1</v>
      </c>
      <c r="V36" s="116"/>
      <c r="W36" s="116"/>
    </row>
    <row r="37" spans="1:23" x14ac:dyDescent="0.25">
      <c r="A37" s="66" t="s">
        <v>31</v>
      </c>
      <c r="B37" s="67" t="str">
        <f>ADDRESS(ROW(Results!C23),COLUMN(Results!C23),,,"Results")</f>
        <v>Results!$C$23</v>
      </c>
      <c r="U37" s="70">
        <v>1</v>
      </c>
      <c r="V37" s="116"/>
      <c r="W37" s="116"/>
    </row>
    <row r="38" spans="1:23" x14ac:dyDescent="0.25">
      <c r="A38" s="66" t="s">
        <v>32</v>
      </c>
      <c r="B38" s="67" t="str">
        <f>ADDRESS(ROW(Results!C24),COLUMN(Results!C24),,,"Results")</f>
        <v>Results!$C$24</v>
      </c>
      <c r="U38" s="70">
        <v>1</v>
      </c>
      <c r="V38" s="116"/>
      <c r="W38" s="116"/>
    </row>
    <row r="39" spans="1:23" x14ac:dyDescent="0.25">
      <c r="A39" s="66" t="s">
        <v>42</v>
      </c>
      <c r="B39" s="67" t="str">
        <f>ADDRESS(ROW(Results!C26),COLUMN(Results!C26),,,"Results")</f>
        <v>Results!$C$26</v>
      </c>
      <c r="U39" s="70">
        <v>1</v>
      </c>
      <c r="V39" s="116"/>
      <c r="W39" s="116"/>
    </row>
    <row r="40" spans="1:23" x14ac:dyDescent="0.25">
      <c r="A40" s="66" t="s">
        <v>43</v>
      </c>
      <c r="B40" s="67" t="str">
        <f>ADDRESS(ROW(Results!C27),COLUMN(Results!C27),,,"Results")</f>
        <v>Results!$C$27</v>
      </c>
      <c r="U40" s="70">
        <v>1</v>
      </c>
      <c r="V40" s="116"/>
      <c r="W40" s="116"/>
    </row>
    <row r="41" spans="1:23" x14ac:dyDescent="0.25">
      <c r="A41" s="66" t="s">
        <v>44</v>
      </c>
      <c r="B41" s="67" t="str">
        <f>ADDRESS(ROW(Results!I26),COLUMN(Results!I26),,,"Results")</f>
        <v>Results!$I$26</v>
      </c>
      <c r="U41" s="70">
        <v>1</v>
      </c>
      <c r="V41" s="116"/>
      <c r="W41" s="116"/>
    </row>
    <row r="42" spans="1:23" x14ac:dyDescent="0.25">
      <c r="A42" s="66" t="s">
        <v>45</v>
      </c>
      <c r="B42" s="67" t="str">
        <f>ADDRESS(ROW(Results!I27),COLUMN(Results!I27),,,"Results")</f>
        <v>Results!$I$27</v>
      </c>
      <c r="U42" s="70">
        <v>1</v>
      </c>
      <c r="V42" s="116"/>
      <c r="W42" s="116"/>
    </row>
    <row r="43" spans="1:23" x14ac:dyDescent="0.25">
      <c r="A43" s="66" t="s">
        <v>75</v>
      </c>
      <c r="B43" s="67" t="str">
        <f>ADDRESS(ROW(Results!C29),COLUMN(Results!C29),,,"Results")</f>
        <v>Results!$C$29</v>
      </c>
      <c r="U43" s="70">
        <v>1</v>
      </c>
      <c r="V43" s="116"/>
      <c r="W43" s="116"/>
    </row>
    <row r="44" spans="1:23" x14ac:dyDescent="0.25">
      <c r="A44" s="66" t="s">
        <v>76</v>
      </c>
      <c r="B44" s="67" t="str">
        <f>ADDRESS(ROW(Results!C30),COLUMN(Results!C30),,,"Results")</f>
        <v>Results!$C$30</v>
      </c>
      <c r="U44" s="70">
        <v>1</v>
      </c>
      <c r="V44" s="116"/>
      <c r="W44" s="116"/>
    </row>
    <row r="45" spans="1:23" x14ac:dyDescent="0.25">
      <c r="A45" s="66" t="s">
        <v>62</v>
      </c>
      <c r="B45" s="67">
        <f>ROW(Results!B33)</f>
        <v>33</v>
      </c>
      <c r="U45" s="70">
        <v>1</v>
      </c>
      <c r="V45" s="116"/>
      <c r="W45" s="116"/>
    </row>
    <row r="46" spans="1:23" x14ac:dyDescent="0.25">
      <c r="A46" s="66" t="s">
        <v>63</v>
      </c>
      <c r="B46" s="67">
        <f>COLUMN(Results!B33)</f>
        <v>2</v>
      </c>
      <c r="U46" s="70">
        <v>1</v>
      </c>
      <c r="V46" s="116"/>
      <c r="W46" s="116"/>
    </row>
    <row r="47" spans="1:23" x14ac:dyDescent="0.25">
      <c r="A47" s="66" t="s">
        <v>64</v>
      </c>
      <c r="B47" s="67">
        <f>COLUMN(Results!C33)</f>
        <v>3</v>
      </c>
      <c r="U47" s="70">
        <v>1</v>
      </c>
      <c r="V47" s="116"/>
      <c r="W47" s="116"/>
    </row>
    <row r="48" spans="1:23" x14ac:dyDescent="0.25">
      <c r="A48" s="66" t="s">
        <v>65</v>
      </c>
      <c r="B48" s="67">
        <f>COLUMN(Results!D33)</f>
        <v>4</v>
      </c>
      <c r="U48" s="70">
        <v>1</v>
      </c>
      <c r="V48" s="116"/>
      <c r="W48" s="116"/>
    </row>
    <row r="49" spans="1:23" x14ac:dyDescent="0.25">
      <c r="A49" s="66" t="s">
        <v>66</v>
      </c>
      <c r="B49" s="67">
        <f>COLUMN(Results!E33)</f>
        <v>5</v>
      </c>
      <c r="U49" s="70">
        <v>1</v>
      </c>
      <c r="V49" s="116"/>
      <c r="W49" s="116"/>
    </row>
    <row r="50" spans="1:23" x14ac:dyDescent="0.25">
      <c r="A50" s="66" t="s">
        <v>67</v>
      </c>
      <c r="B50" s="67">
        <f>COLUMN(Results!F33)</f>
        <v>6</v>
      </c>
      <c r="U50" s="70">
        <v>1</v>
      </c>
      <c r="V50" s="116"/>
      <c r="W50" s="116"/>
    </row>
    <row r="51" spans="1:23" x14ac:dyDescent="0.25">
      <c r="A51" s="66" t="s">
        <v>4002</v>
      </c>
      <c r="B51" s="67">
        <f>COLUMN(Results!G33)</f>
        <v>7</v>
      </c>
      <c r="U51" s="70">
        <v>1</v>
      </c>
      <c r="V51" s="116"/>
      <c r="W51" s="116"/>
    </row>
    <row r="52" spans="1:23" x14ac:dyDescent="0.25">
      <c r="A52" s="66" t="s">
        <v>4037</v>
      </c>
      <c r="B52" s="67" t="str">
        <f>ADDRESS(ROW(Results!C3),COLUMN(Results!C3),,,"Results")</f>
        <v>Results!$C$3</v>
      </c>
      <c r="U52" s="70">
        <v>1</v>
      </c>
      <c r="V52" s="116"/>
      <c r="W52" s="116"/>
    </row>
    <row r="53" spans="1:23" x14ac:dyDescent="0.25">
      <c r="A53" s="66" t="s">
        <v>4038</v>
      </c>
      <c r="B53" s="67" t="str">
        <f>ADDRESS(ROW(Results!C4),COLUMN(Results!C4),,,"Results")</f>
        <v>Results!$C$4</v>
      </c>
      <c r="U53" s="70">
        <v>1</v>
      </c>
      <c r="V53" s="116"/>
      <c r="W53" s="116"/>
    </row>
    <row r="54" spans="1:23" x14ac:dyDescent="0.25">
      <c r="U54" s="70">
        <v>1</v>
      </c>
      <c r="V54" s="116"/>
      <c r="W54" s="116"/>
    </row>
    <row r="55" spans="1:23" x14ac:dyDescent="0.25">
      <c r="A55" s="66" t="s">
        <v>4069</v>
      </c>
      <c r="B55" s="67">
        <f>ROW(CrCtNm)</f>
        <v>4</v>
      </c>
      <c r="U55" s="70">
        <v>1</v>
      </c>
      <c r="V55" s="116"/>
      <c r="W55" s="116"/>
    </row>
    <row r="56" spans="1:23" x14ac:dyDescent="0.25">
      <c r="A56" s="66" t="s">
        <v>4070</v>
      </c>
      <c r="B56" s="67">
        <f>COLUMN(Report!O4)</f>
        <v>15</v>
      </c>
      <c r="U56" s="70">
        <v>1</v>
      </c>
      <c r="V56" s="116"/>
      <c r="W56" s="116"/>
    </row>
    <row r="57" spans="1:23" x14ac:dyDescent="0.25">
      <c r="A57" s="66" t="s">
        <v>4083</v>
      </c>
      <c r="B57" s="67">
        <f>COLUMN(Report!R2)</f>
        <v>18</v>
      </c>
      <c r="U57" s="70">
        <v>1</v>
      </c>
      <c r="V57" s="116"/>
      <c r="W57" s="116"/>
    </row>
    <row r="58" spans="1:23" x14ac:dyDescent="0.25">
      <c r="A58" s="66" t="s">
        <v>4063</v>
      </c>
      <c r="B58" s="67">
        <f>COLUMN(Report!S2)</f>
        <v>19</v>
      </c>
      <c r="U58" s="70">
        <v>1</v>
      </c>
      <c r="V58" s="116"/>
      <c r="W58" s="116"/>
    </row>
    <row r="59" spans="1:23" x14ac:dyDescent="0.25">
      <c r="A59" s="66" t="s">
        <v>4064</v>
      </c>
      <c r="B59" s="67">
        <f>COLUMN(Report!T2)</f>
        <v>20</v>
      </c>
      <c r="U59" s="70">
        <v>1</v>
      </c>
      <c r="V59" s="116"/>
      <c r="W59" s="116"/>
    </row>
    <row r="60" spans="1:23" x14ac:dyDescent="0.25">
      <c r="A60" s="66" t="s">
        <v>4065</v>
      </c>
      <c r="B60" s="67">
        <f>COLUMN(Report!U2)</f>
        <v>21</v>
      </c>
      <c r="U60" s="70">
        <v>1</v>
      </c>
      <c r="V60" s="116"/>
      <c r="W60" s="116"/>
    </row>
    <row r="61" spans="1:23" x14ac:dyDescent="0.25">
      <c r="A61" s="66" t="s">
        <v>4084</v>
      </c>
      <c r="B61" s="67">
        <f>COLUMN(Report!V2)</f>
        <v>22</v>
      </c>
      <c r="U61" s="70">
        <v>1</v>
      </c>
      <c r="V61" s="116"/>
      <c r="W61" s="116"/>
    </row>
    <row r="62" spans="1:23" x14ac:dyDescent="0.25">
      <c r="A62" s="66" t="s">
        <v>4066</v>
      </c>
      <c r="B62" s="67">
        <f>COLUMN(Report!W2)</f>
        <v>23</v>
      </c>
      <c r="D62" s="67"/>
      <c r="E62" s="105"/>
      <c r="F62" s="97"/>
      <c r="G62" s="97"/>
      <c r="U62" s="70">
        <v>1</v>
      </c>
      <c r="V62" s="116"/>
      <c r="W62" s="116"/>
    </row>
    <row r="63" spans="1:23" x14ac:dyDescent="0.25">
      <c r="A63" s="66" t="s">
        <v>4067</v>
      </c>
      <c r="B63" s="67">
        <f>COLUMN(Report!X2)</f>
        <v>24</v>
      </c>
      <c r="U63" s="70">
        <v>1</v>
      </c>
      <c r="V63" s="116"/>
      <c r="W63" s="116"/>
    </row>
    <row r="64" spans="1:23" x14ac:dyDescent="0.25">
      <c r="A64" s="66" t="s">
        <v>4068</v>
      </c>
      <c r="B64" s="67">
        <f>COLUMN(Report!Y2)</f>
        <v>25</v>
      </c>
      <c r="U64" s="70">
        <v>1</v>
      </c>
      <c r="V64" s="116"/>
      <c r="W64" s="116"/>
    </row>
    <row r="65" spans="1:23" x14ac:dyDescent="0.25">
      <c r="U65" s="70">
        <v>1</v>
      </c>
      <c r="V65" s="116"/>
      <c r="W65" s="116"/>
    </row>
    <row r="66" spans="1:23" x14ac:dyDescent="0.25">
      <c r="A66" s="66" t="s">
        <v>4110</v>
      </c>
      <c r="B66" s="67">
        <f>COLUMN(K2)</f>
        <v>11</v>
      </c>
      <c r="U66" s="70">
        <v>1</v>
      </c>
      <c r="V66" s="116"/>
      <c r="W66" s="116"/>
    </row>
    <row r="67" spans="1:23" x14ac:dyDescent="0.25">
      <c r="A67" s="66" t="s">
        <v>4109</v>
      </c>
      <c r="B67" s="67">
        <f>COLUMN(L2)</f>
        <v>12</v>
      </c>
      <c r="U67" s="70">
        <v>1</v>
      </c>
      <c r="V67" s="116"/>
      <c r="W67" s="116"/>
    </row>
    <row r="68" spans="1:23" x14ac:dyDescent="0.25">
      <c r="U68" s="70">
        <v>1</v>
      </c>
      <c r="V68" s="116"/>
      <c r="W68" s="116"/>
    </row>
    <row r="69" spans="1:23" x14ac:dyDescent="0.25">
      <c r="A69" s="66" t="s">
        <v>4117</v>
      </c>
      <c r="B69" s="67">
        <f>COLUMN(GrpName)</f>
        <v>13</v>
      </c>
      <c r="U69" s="70">
        <v>1</v>
      </c>
      <c r="V69" s="116"/>
      <c r="W69" s="116"/>
    </row>
    <row r="70" spans="1:23" x14ac:dyDescent="0.25">
      <c r="A70" s="66" t="s">
        <v>4118</v>
      </c>
      <c r="B70" s="67">
        <f>COLUMN(GrpPnts)</f>
        <v>15</v>
      </c>
      <c r="U70" s="70">
        <v>1</v>
      </c>
      <c r="V70" s="116"/>
      <c r="W70" s="116"/>
    </row>
    <row r="71" spans="1:23" x14ac:dyDescent="0.25">
      <c r="A71" s="66" t="s">
        <v>4119</v>
      </c>
      <c r="B71" s="67">
        <f>COLUMN(GrpSm)</f>
        <v>16</v>
      </c>
      <c r="U71" s="70">
        <v>1</v>
      </c>
      <c r="V71" s="116"/>
      <c r="W71" s="116"/>
    </row>
    <row r="72" spans="1:23" x14ac:dyDescent="0.25">
      <c r="A72" s="66" t="s">
        <v>4120</v>
      </c>
      <c r="B72" s="67">
        <f>COLUMN(GrpStart)</f>
        <v>17</v>
      </c>
      <c r="U72" s="70">
        <v>1</v>
      </c>
      <c r="V72" s="116"/>
      <c r="W72" s="116"/>
    </row>
    <row r="73" spans="1:23" x14ac:dyDescent="0.25">
      <c r="A73" s="66" t="s">
        <v>4121</v>
      </c>
      <c r="B73" s="67">
        <f>COLUMN(GrpEnd)</f>
        <v>18</v>
      </c>
      <c r="U73" s="70">
        <v>1</v>
      </c>
      <c r="V73" s="116"/>
      <c r="W73" s="116"/>
    </row>
    <row r="74" spans="1:23" x14ac:dyDescent="0.25">
      <c r="A74" s="66" t="s">
        <v>4123</v>
      </c>
      <c r="B74" s="67">
        <f>COLUMN(GrpWtpPnt)</f>
        <v>19</v>
      </c>
      <c r="U74" s="70">
        <v>1</v>
      </c>
      <c r="V74" s="116"/>
      <c r="W74" s="116"/>
    </row>
    <row r="75" spans="1:23" x14ac:dyDescent="0.25">
      <c r="A75" s="66" t="s">
        <v>4122</v>
      </c>
      <c r="B75" s="67">
        <f>COLUMN(GrpCnt)</f>
        <v>20</v>
      </c>
      <c r="U75" s="70">
        <v>1</v>
      </c>
      <c r="V75" s="116"/>
      <c r="W75" s="116"/>
    </row>
    <row r="76" spans="1:23" x14ac:dyDescent="0.25">
      <c r="U76" s="70">
        <v>1</v>
      </c>
      <c r="V76" s="116"/>
      <c r="W76" s="116"/>
    </row>
    <row r="77" spans="1:23" x14ac:dyDescent="0.25">
      <c r="A77" s="66" t="s">
        <v>4124</v>
      </c>
      <c r="B77" s="67">
        <f>COLUMN(U1)</f>
        <v>21</v>
      </c>
      <c r="U77" s="70">
        <v>1</v>
      </c>
      <c r="V77" s="116"/>
      <c r="W77" s="116"/>
    </row>
    <row r="78" spans="1:23" x14ac:dyDescent="0.25">
      <c r="A78" s="66" t="s">
        <v>4128</v>
      </c>
      <c r="B78" s="67">
        <f>COLUMN(V1)</f>
        <v>22</v>
      </c>
      <c r="U78" s="70">
        <v>1</v>
      </c>
      <c r="V78" s="116"/>
      <c r="W78" s="116"/>
    </row>
    <row r="79" spans="1:23" x14ac:dyDescent="0.25">
      <c r="U79" s="70">
        <v>1</v>
      </c>
      <c r="V79" s="116"/>
      <c r="W79" s="116"/>
    </row>
    <row r="80" spans="1:23" x14ac:dyDescent="0.25">
      <c r="U80" s="70">
        <v>1</v>
      </c>
      <c r="V80" s="116"/>
      <c r="W80" s="116"/>
    </row>
    <row r="81" spans="21:23" x14ac:dyDescent="0.25">
      <c r="U81" s="70">
        <v>1</v>
      </c>
      <c r="V81" s="116"/>
      <c r="W81" s="116"/>
    </row>
    <row r="82" spans="21:23" x14ac:dyDescent="0.25">
      <c r="U82" s="70">
        <v>1</v>
      </c>
      <c r="V82" s="116"/>
      <c r="W82" s="116"/>
    </row>
    <row r="83" spans="21:23" x14ac:dyDescent="0.25">
      <c r="U83" s="70">
        <v>1</v>
      </c>
      <c r="V83" s="116"/>
      <c r="W83" s="116"/>
    </row>
    <row r="84" spans="21:23" x14ac:dyDescent="0.25">
      <c r="U84" s="70">
        <v>1</v>
      </c>
      <c r="V84" s="116"/>
      <c r="W84" s="116"/>
    </row>
    <row r="85" spans="21:23" x14ac:dyDescent="0.25">
      <c r="U85" s="70">
        <v>1</v>
      </c>
      <c r="V85" s="116"/>
      <c r="W85" s="116"/>
    </row>
    <row r="86" spans="21:23" x14ac:dyDescent="0.25">
      <c r="U86" s="70">
        <v>1</v>
      </c>
      <c r="V86" s="116"/>
      <c r="W86" s="116"/>
    </row>
    <row r="87" spans="21:23" x14ac:dyDescent="0.25">
      <c r="U87" s="70">
        <v>1</v>
      </c>
      <c r="V87" s="116"/>
      <c r="W87" s="116"/>
    </row>
    <row r="88" spans="21:23" x14ac:dyDescent="0.25">
      <c r="U88" s="70">
        <v>1</v>
      </c>
      <c r="V88" s="116"/>
      <c r="W88" s="116"/>
    </row>
    <row r="89" spans="21:23" x14ac:dyDescent="0.25">
      <c r="U89" s="70">
        <v>1</v>
      </c>
      <c r="V89" s="116"/>
      <c r="W89" s="116"/>
    </row>
    <row r="90" spans="21:23" x14ac:dyDescent="0.25">
      <c r="U90" s="70">
        <v>1</v>
      </c>
      <c r="V90" s="116"/>
      <c r="W90" s="116"/>
    </row>
    <row r="91" spans="21:23" x14ac:dyDescent="0.25">
      <c r="U91" s="70">
        <v>1</v>
      </c>
      <c r="V91" s="116"/>
      <c r="W91" s="116"/>
    </row>
    <row r="92" spans="21:23" x14ac:dyDescent="0.25">
      <c r="U92" s="70">
        <v>1</v>
      </c>
      <c r="V92" s="116"/>
      <c r="W92" s="116"/>
    </row>
    <row r="93" spans="21:23" x14ac:dyDescent="0.25">
      <c r="U93" s="70">
        <v>1</v>
      </c>
      <c r="V93" s="116"/>
      <c r="W93" s="116"/>
    </row>
    <row r="94" spans="21:23" x14ac:dyDescent="0.25">
      <c r="U94" s="70">
        <v>1</v>
      </c>
      <c r="V94" s="116"/>
      <c r="W94" s="116"/>
    </row>
    <row r="95" spans="21:23" x14ac:dyDescent="0.25">
      <c r="U95" s="70">
        <v>1</v>
      </c>
      <c r="V95" s="116"/>
      <c r="W95" s="116"/>
    </row>
    <row r="96" spans="21:23" x14ac:dyDescent="0.25">
      <c r="U96" s="70">
        <v>1</v>
      </c>
      <c r="V96" s="116"/>
      <c r="W96" s="116"/>
    </row>
    <row r="97" spans="21:23" x14ac:dyDescent="0.25">
      <c r="U97" s="70">
        <v>1</v>
      </c>
      <c r="V97" s="116"/>
      <c r="W97" s="116"/>
    </row>
    <row r="98" spans="21:23" x14ac:dyDescent="0.25">
      <c r="U98" s="70">
        <v>1</v>
      </c>
      <c r="V98" s="116"/>
      <c r="W98" s="116"/>
    </row>
    <row r="99" spans="21:23" x14ac:dyDescent="0.25">
      <c r="U99" s="70">
        <v>1</v>
      </c>
      <c r="V99" s="116"/>
      <c r="W99" s="116"/>
    </row>
    <row r="100" spans="21:23" x14ac:dyDescent="0.25">
      <c r="U100" s="70">
        <v>1</v>
      </c>
      <c r="V100" s="116"/>
      <c r="W100" s="116"/>
    </row>
    <row r="101" spans="21:23" x14ac:dyDescent="0.25">
      <c r="U101" s="70">
        <v>1</v>
      </c>
      <c r="V101" s="116"/>
      <c r="W101" s="116"/>
    </row>
  </sheetData>
  <dataConsolidate/>
  <mergeCells count="3">
    <mergeCell ref="A1:B1"/>
    <mergeCell ref="C1:D1"/>
    <mergeCell ref="E1:L1"/>
  </mergeCells>
  <phoneticPr fontId="0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U9988"/>
  <sheetViews>
    <sheetView workbookViewId="0">
      <selection activeCell="GR2" sqref="GR2"/>
    </sheetView>
  </sheetViews>
  <sheetFormatPr defaultColWidth="8.85546875" defaultRowHeight="15" x14ac:dyDescent="0.25"/>
  <cols>
    <col min="1" max="16384" width="8.85546875" style="9"/>
  </cols>
  <sheetData>
    <row r="1" spans="1:255" ht="14.45" x14ac:dyDescent="0.3">
      <c r="GR1" s="6"/>
      <c r="GS1" s="6"/>
      <c r="GT1" s="11"/>
      <c r="IP1" s="6"/>
      <c r="IQ1" s="6"/>
    </row>
    <row r="2" spans="1:255" ht="14.45" x14ac:dyDescent="0.3">
      <c r="A2" s="9">
        <v>4</v>
      </c>
      <c r="B2" s="9">
        <v>0</v>
      </c>
      <c r="C2" s="9">
        <v>6</v>
      </c>
      <c r="D2" s="9">
        <v>4</v>
      </c>
      <c r="E2" s="9">
        <v>0</v>
      </c>
      <c r="F2" s="9">
        <v>4</v>
      </c>
      <c r="G2" s="9">
        <v>1</v>
      </c>
      <c r="H2" s="9">
        <v>1</v>
      </c>
      <c r="I2" s="9">
        <v>0</v>
      </c>
      <c r="J2" s="9">
        <v>1</v>
      </c>
      <c r="K2" s="9">
        <v>1</v>
      </c>
      <c r="L2" s="9">
        <v>1</v>
      </c>
      <c r="M2" s="9">
        <v>1</v>
      </c>
      <c r="N2" s="9">
        <v>165.18987341772151</v>
      </c>
      <c r="O2" s="9">
        <v>1</v>
      </c>
      <c r="P2" s="9">
        <v>22.48554398143413</v>
      </c>
      <c r="GR2" s="6">
        <f>$P2*$N2^Solver!$C$2</f>
        <v>75.946210092125625</v>
      </c>
      <c r="GS2" s="6">
        <f>1/SQRT($GT2)</f>
        <v>0.21494552698144595</v>
      </c>
      <c r="GT2" s="11">
        <f>$GR2*SPFrat</f>
        <v>21.644281631093786</v>
      </c>
      <c r="IF2" s="6">
        <f>$DF2</f>
        <v>0</v>
      </c>
      <c r="IP2" s="6">
        <f>1</f>
        <v>1</v>
      </c>
      <c r="IQ2" s="6">
        <f>$DJ2</f>
        <v>0</v>
      </c>
      <c r="IR2" s="6">
        <f>(((1)+0)&gt;0)+0</f>
        <v>1</v>
      </c>
      <c r="IU2" s="6"/>
    </row>
    <row r="3" spans="1:255" ht="14.45" x14ac:dyDescent="0.3">
      <c r="A3" s="9">
        <v>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69348.691983122364</v>
      </c>
      <c r="K3" s="9">
        <v>15229.945116566467</v>
      </c>
      <c r="L3" s="9">
        <v>4630.168776371308</v>
      </c>
      <c r="M3" s="9">
        <v>1087.5738396624472</v>
      </c>
      <c r="N3" s="9">
        <v>1</v>
      </c>
      <c r="O3" s="9">
        <v>5</v>
      </c>
      <c r="P3" s="9">
        <v>1</v>
      </c>
      <c r="GR3" s="6"/>
      <c r="GS3" s="6"/>
      <c r="IF3" s="6"/>
      <c r="IP3" s="6"/>
      <c r="IQ3" s="6"/>
      <c r="IR3" s="6"/>
    </row>
    <row r="12" spans="1:255" ht="14.45" x14ac:dyDescent="0.3">
      <c r="F12" s="4"/>
      <c r="L12" s="4"/>
    </row>
    <row r="13" spans="1:255" ht="14.45" x14ac:dyDescent="0.3">
      <c r="F13" s="4"/>
      <c r="L13" s="4"/>
    </row>
    <row r="14" spans="1:255" ht="14.45" x14ac:dyDescent="0.3">
      <c r="F14" s="4"/>
      <c r="L14" s="4"/>
    </row>
    <row r="15" spans="1:255" ht="14.45" x14ac:dyDescent="0.3">
      <c r="F15" s="4"/>
      <c r="L15" s="4"/>
    </row>
    <row r="16" spans="1:255" ht="14.45" x14ac:dyDescent="0.3">
      <c r="F16" s="4"/>
      <c r="L16" s="4"/>
    </row>
    <row r="17" spans="6:251" ht="14.45" x14ac:dyDescent="0.3">
      <c r="F17" s="4"/>
      <c r="L17" s="4"/>
    </row>
    <row r="18" spans="6:251" ht="14.45" x14ac:dyDescent="0.3">
      <c r="F18" s="4"/>
      <c r="L18" s="4"/>
      <c r="GR18" s="6"/>
      <c r="GS18" s="6"/>
      <c r="IF18" s="6"/>
      <c r="IP18" s="6"/>
      <c r="IQ18" s="6"/>
    </row>
    <row r="19" spans="6:251" ht="14.45" x14ac:dyDescent="0.3">
      <c r="F19" s="4"/>
      <c r="L19" s="4"/>
    </row>
    <row r="20" spans="6:251" ht="14.45" x14ac:dyDescent="0.3">
      <c r="F20" s="4"/>
      <c r="L20" s="4"/>
    </row>
    <row r="21" spans="6:251" ht="14.45" x14ac:dyDescent="0.3">
      <c r="F21" s="4"/>
      <c r="L21" s="4"/>
    </row>
    <row r="22" spans="6:251" ht="14.45" x14ac:dyDescent="0.3">
      <c r="F22" s="4"/>
      <c r="L22" s="4"/>
    </row>
    <row r="23" spans="6:251" ht="14.45" x14ac:dyDescent="0.3">
      <c r="F23" s="4"/>
      <c r="L23" s="4"/>
    </row>
    <row r="24" spans="6:251" ht="14.45" x14ac:dyDescent="0.3">
      <c r="F24" s="4"/>
      <c r="L24" s="4"/>
    </row>
    <row r="25" spans="6:251" ht="14.45" x14ac:dyDescent="0.3">
      <c r="F25" s="4"/>
      <c r="L25" s="4"/>
    </row>
    <row r="26" spans="6:251" ht="14.45" x14ac:dyDescent="0.3">
      <c r="F26" s="4"/>
      <c r="L26" s="4"/>
    </row>
    <row r="27" spans="6:251" x14ac:dyDescent="0.25">
      <c r="F27" s="4"/>
      <c r="L27" s="4"/>
    </row>
    <row r="28" spans="6:251" x14ac:dyDescent="0.25">
      <c r="F28" s="4"/>
      <c r="L28" s="4"/>
    </row>
    <row r="29" spans="6:251" x14ac:dyDescent="0.25">
      <c r="F29" s="4"/>
      <c r="L29" s="4"/>
    </row>
    <row r="30" spans="6:251" x14ac:dyDescent="0.25">
      <c r="F30" s="4"/>
      <c r="L30" s="4"/>
    </row>
    <row r="31" spans="6:251" x14ac:dyDescent="0.25">
      <c r="F31" s="4"/>
      <c r="L31" s="4"/>
    </row>
    <row r="32" spans="6:251" x14ac:dyDescent="0.25">
      <c r="F32" s="4"/>
      <c r="L32" s="4"/>
    </row>
    <row r="33" spans="6:251" x14ac:dyDescent="0.25">
      <c r="F33" s="4"/>
      <c r="L33" s="4"/>
      <c r="GR33" s="6"/>
      <c r="GS33" s="6"/>
      <c r="IF33" s="6"/>
      <c r="IP33" s="6"/>
      <c r="IQ33" s="6"/>
    </row>
    <row r="34" spans="6:251" x14ac:dyDescent="0.25">
      <c r="F34" s="4"/>
      <c r="L34" s="4"/>
    </row>
    <row r="35" spans="6:251" x14ac:dyDescent="0.25">
      <c r="F35" s="4"/>
      <c r="L35" s="4"/>
    </row>
    <row r="36" spans="6:251" x14ac:dyDescent="0.25">
      <c r="F36" s="4"/>
      <c r="L36" s="4"/>
    </row>
    <row r="37" spans="6:251" x14ac:dyDescent="0.25">
      <c r="F37" s="4"/>
      <c r="L37" s="4"/>
    </row>
    <row r="38" spans="6:251" x14ac:dyDescent="0.25">
      <c r="F38" s="4"/>
      <c r="L38" s="4"/>
    </row>
    <row r="39" spans="6:251" x14ac:dyDescent="0.25">
      <c r="F39" s="4"/>
      <c r="L39" s="4"/>
    </row>
    <row r="40" spans="6:251" x14ac:dyDescent="0.25">
      <c r="F40" s="4"/>
      <c r="L40" s="4"/>
    </row>
    <row r="41" spans="6:251" x14ac:dyDescent="0.25">
      <c r="F41" s="4"/>
      <c r="L41" s="4"/>
    </row>
    <row r="42" spans="6:251" x14ac:dyDescent="0.25">
      <c r="F42" s="4"/>
      <c r="L42" s="4"/>
    </row>
    <row r="43" spans="6:251" x14ac:dyDescent="0.25">
      <c r="F43" s="4"/>
      <c r="L43" s="4"/>
    </row>
    <row r="44" spans="6:251" x14ac:dyDescent="0.25">
      <c r="F44" s="4"/>
      <c r="L44" s="4"/>
    </row>
    <row r="45" spans="6:251" x14ac:dyDescent="0.25">
      <c r="F45" s="4"/>
      <c r="L45" s="4"/>
    </row>
    <row r="46" spans="6:251" x14ac:dyDescent="0.25">
      <c r="F46" s="4"/>
      <c r="L46" s="4"/>
    </row>
    <row r="47" spans="6:251" x14ac:dyDescent="0.25">
      <c r="F47" s="4"/>
      <c r="L47" s="4"/>
    </row>
    <row r="48" spans="6:251" x14ac:dyDescent="0.25">
      <c r="F48" s="4"/>
      <c r="L48" s="4"/>
      <c r="GR48" s="6"/>
      <c r="GS48" s="6"/>
      <c r="IF48" s="6"/>
      <c r="IP48" s="6"/>
      <c r="IQ48" s="6"/>
    </row>
    <row r="49" spans="6:12" x14ac:dyDescent="0.25">
      <c r="F49" s="4"/>
      <c r="L49" s="4"/>
    </row>
    <row r="50" spans="6:12" x14ac:dyDescent="0.25">
      <c r="F50" s="4"/>
      <c r="L50" s="4"/>
    </row>
    <row r="51" spans="6:12" x14ac:dyDescent="0.25">
      <c r="F51" s="4"/>
      <c r="L51" s="4"/>
    </row>
    <row r="52" spans="6:12" x14ac:dyDescent="0.25">
      <c r="F52" s="4"/>
      <c r="L52" s="4"/>
    </row>
    <row r="53" spans="6:12" x14ac:dyDescent="0.25">
      <c r="F53" s="4"/>
      <c r="L53" s="4"/>
    </row>
    <row r="54" spans="6:12" x14ac:dyDescent="0.25">
      <c r="F54" s="4"/>
      <c r="L54" s="4"/>
    </row>
    <row r="55" spans="6:12" x14ac:dyDescent="0.25">
      <c r="F55" s="4"/>
      <c r="L55" s="4"/>
    </row>
    <row r="56" spans="6:12" x14ac:dyDescent="0.25">
      <c r="F56" s="4"/>
      <c r="L56" s="4"/>
    </row>
    <row r="57" spans="6:12" x14ac:dyDescent="0.25">
      <c r="F57" s="4"/>
      <c r="L57" s="4"/>
    </row>
    <row r="58" spans="6:12" x14ac:dyDescent="0.25">
      <c r="F58" s="4"/>
      <c r="L58" s="4"/>
    </row>
    <row r="59" spans="6:12" x14ac:dyDescent="0.25">
      <c r="F59" s="4"/>
      <c r="L59" s="4"/>
    </row>
    <row r="60" spans="6:12" x14ac:dyDescent="0.25">
      <c r="F60" s="4"/>
      <c r="L60" s="4"/>
    </row>
    <row r="61" spans="6:12" x14ac:dyDescent="0.25">
      <c r="F61" s="4"/>
      <c r="L61" s="4"/>
    </row>
    <row r="62" spans="6:12" x14ac:dyDescent="0.25">
      <c r="F62" s="4"/>
      <c r="L62" s="4"/>
    </row>
    <row r="63" spans="6:12" x14ac:dyDescent="0.25">
      <c r="F63" s="4"/>
      <c r="L63" s="4"/>
    </row>
    <row r="64" spans="6:12" x14ac:dyDescent="0.25">
      <c r="F64" s="4"/>
      <c r="L64" s="4"/>
    </row>
    <row r="65" spans="6:12" x14ac:dyDescent="0.25">
      <c r="F65" s="4"/>
      <c r="L65" s="4"/>
    </row>
    <row r="66" spans="6:12" x14ac:dyDescent="0.25">
      <c r="F66" s="4"/>
      <c r="L66" s="4"/>
    </row>
    <row r="67" spans="6:12" x14ac:dyDescent="0.25">
      <c r="F67" s="4"/>
      <c r="L67" s="4"/>
    </row>
    <row r="68" spans="6:12" x14ac:dyDescent="0.25">
      <c r="F68" s="4"/>
      <c r="L68" s="4"/>
    </row>
    <row r="69" spans="6:12" x14ac:dyDescent="0.25">
      <c r="F69" s="4"/>
      <c r="L69" s="4"/>
    </row>
    <row r="70" spans="6:12" x14ac:dyDescent="0.25">
      <c r="F70" s="4"/>
      <c r="L70" s="4"/>
    </row>
    <row r="71" spans="6:12" x14ac:dyDescent="0.25">
      <c r="F71" s="4"/>
      <c r="L71" s="4"/>
    </row>
    <row r="72" spans="6:12" x14ac:dyDescent="0.25">
      <c r="F72" s="4"/>
      <c r="L72" s="4"/>
    </row>
    <row r="73" spans="6:12" x14ac:dyDescent="0.25">
      <c r="F73" s="4"/>
      <c r="L73" s="4"/>
    </row>
    <row r="74" spans="6:12" x14ac:dyDescent="0.25">
      <c r="F74" s="4"/>
      <c r="L74" s="4"/>
    </row>
    <row r="75" spans="6:12" x14ac:dyDescent="0.25">
      <c r="F75" s="4"/>
      <c r="L75" s="4"/>
    </row>
    <row r="76" spans="6:12" x14ac:dyDescent="0.25">
      <c r="F76" s="4"/>
      <c r="L76" s="4"/>
    </row>
    <row r="77" spans="6:12" x14ac:dyDescent="0.25">
      <c r="F77" s="4"/>
      <c r="L77" s="4"/>
    </row>
    <row r="78" spans="6:12" x14ac:dyDescent="0.25">
      <c r="F78" s="4"/>
      <c r="L78" s="4"/>
    </row>
    <row r="79" spans="6:12" x14ac:dyDescent="0.25">
      <c r="F79" s="4"/>
      <c r="L79" s="4"/>
    </row>
    <row r="80" spans="6:12" x14ac:dyDescent="0.25">
      <c r="F80" s="4"/>
      <c r="L80" s="4"/>
    </row>
    <row r="81" spans="6:12" x14ac:dyDescent="0.25">
      <c r="F81" s="4"/>
      <c r="L81" s="4"/>
    </row>
    <row r="82" spans="6:12" x14ac:dyDescent="0.25">
      <c r="F82" s="4"/>
      <c r="L82" s="4"/>
    </row>
    <row r="83" spans="6:12" x14ac:dyDescent="0.25">
      <c r="F83" s="4"/>
      <c r="L83" s="4"/>
    </row>
    <row r="84" spans="6:12" x14ac:dyDescent="0.25">
      <c r="F84" s="4"/>
      <c r="L84" s="4"/>
    </row>
    <row r="85" spans="6:12" x14ac:dyDescent="0.25">
      <c r="F85" s="4"/>
      <c r="L85" s="4"/>
    </row>
    <row r="86" spans="6:12" x14ac:dyDescent="0.25">
      <c r="F86" s="4"/>
      <c r="L86" s="4"/>
    </row>
    <row r="87" spans="6:12" x14ac:dyDescent="0.25">
      <c r="F87" s="4"/>
      <c r="L87" s="4"/>
    </row>
    <row r="88" spans="6:12" x14ac:dyDescent="0.25">
      <c r="F88" s="4"/>
      <c r="L88" s="4"/>
    </row>
    <row r="89" spans="6:12" x14ac:dyDescent="0.25">
      <c r="F89" s="4"/>
      <c r="L89" s="4"/>
    </row>
    <row r="90" spans="6:12" x14ac:dyDescent="0.25">
      <c r="F90" s="4"/>
      <c r="L90" s="4"/>
    </row>
    <row r="91" spans="6:12" x14ac:dyDescent="0.25">
      <c r="F91" s="4"/>
      <c r="L91" s="4"/>
    </row>
    <row r="92" spans="6:12" x14ac:dyDescent="0.25">
      <c r="F92" s="4"/>
      <c r="L92" s="4"/>
    </row>
    <row r="93" spans="6:12" x14ac:dyDescent="0.25">
      <c r="F93" s="4"/>
      <c r="L93" s="4"/>
    </row>
    <row r="94" spans="6:12" x14ac:dyDescent="0.25">
      <c r="F94" s="4"/>
      <c r="L94" s="4"/>
    </row>
    <row r="95" spans="6:12" x14ac:dyDescent="0.25">
      <c r="F95" s="4"/>
      <c r="L95" s="4"/>
    </row>
    <row r="96" spans="6:12" x14ac:dyDescent="0.25">
      <c r="F96" s="4"/>
      <c r="L96" s="4"/>
    </row>
    <row r="97" spans="6:12" x14ac:dyDescent="0.25">
      <c r="F97" s="4"/>
      <c r="L97" s="4"/>
    </row>
    <row r="98" spans="6:12" x14ac:dyDescent="0.25">
      <c r="F98" s="4"/>
      <c r="L98" s="4"/>
    </row>
    <row r="99" spans="6:12" x14ac:dyDescent="0.25">
      <c r="F99" s="4"/>
      <c r="L99" s="4"/>
    </row>
    <row r="100" spans="6:12" x14ac:dyDescent="0.25">
      <c r="F100" s="4"/>
      <c r="L100" s="4"/>
    </row>
    <row r="101" spans="6:12" x14ac:dyDescent="0.25">
      <c r="F101" s="4"/>
      <c r="L101" s="4"/>
    </row>
    <row r="102" spans="6:12" x14ac:dyDescent="0.25">
      <c r="F102" s="4"/>
      <c r="L102" s="4"/>
    </row>
    <row r="103" spans="6:12" x14ac:dyDescent="0.25">
      <c r="F103" s="4"/>
      <c r="L103" s="4"/>
    </row>
    <row r="104" spans="6:12" x14ac:dyDescent="0.25">
      <c r="F104" s="4"/>
      <c r="L104" s="4"/>
    </row>
    <row r="105" spans="6:12" x14ac:dyDescent="0.25">
      <c r="F105" s="4"/>
      <c r="L105" s="4"/>
    </row>
    <row r="106" spans="6:12" x14ac:dyDescent="0.25">
      <c r="F106" s="4"/>
      <c r="L106" s="4"/>
    </row>
    <row r="107" spans="6:12" x14ac:dyDescent="0.25">
      <c r="F107" s="4"/>
      <c r="L107" s="4"/>
    </row>
    <row r="108" spans="6:12" x14ac:dyDescent="0.25">
      <c r="F108" s="4"/>
      <c r="L108" s="4"/>
    </row>
    <row r="109" spans="6:12" x14ac:dyDescent="0.25">
      <c r="F109" s="4"/>
      <c r="L109" s="4"/>
    </row>
    <row r="110" spans="6:12" x14ac:dyDescent="0.25">
      <c r="F110" s="4"/>
      <c r="L110" s="4"/>
    </row>
    <row r="111" spans="6:12" x14ac:dyDescent="0.25">
      <c r="F111" s="4"/>
      <c r="L111" s="4"/>
    </row>
    <row r="3757" spans="200:251" x14ac:dyDescent="0.25">
      <c r="GR3757" s="6"/>
      <c r="GS3757" s="6"/>
      <c r="IF3757" s="6"/>
      <c r="IP3757" s="6"/>
      <c r="IQ3757" s="6"/>
    </row>
    <row r="7227" spans="200:251" x14ac:dyDescent="0.25">
      <c r="GR7227" s="6"/>
      <c r="GS7227" s="6"/>
      <c r="IF7227" s="6"/>
      <c r="IP7227" s="6"/>
      <c r="IQ7227" s="6"/>
    </row>
    <row r="7363" spans="200:251" x14ac:dyDescent="0.25">
      <c r="GR7363" s="6"/>
      <c r="GS7363" s="6"/>
      <c r="IF7363" s="6"/>
      <c r="IP7363" s="6"/>
      <c r="IQ7363" s="6"/>
    </row>
    <row r="7476" spans="200:251" x14ac:dyDescent="0.25">
      <c r="GR7476" s="6"/>
      <c r="GS7476" s="6"/>
      <c r="IF7476" s="6"/>
      <c r="IP7476" s="6"/>
      <c r="IQ7476" s="6"/>
    </row>
    <row r="8131" spans="200:251" x14ac:dyDescent="0.25">
      <c r="GR8131" s="6"/>
      <c r="GS8131" s="6"/>
      <c r="IF8131" s="6"/>
      <c r="IP8131" s="6"/>
      <c r="IQ8131" s="6"/>
    </row>
    <row r="8903" spans="200:251" x14ac:dyDescent="0.25">
      <c r="GR8903" s="6"/>
      <c r="GS8903" s="6"/>
      <c r="IF8903" s="6"/>
      <c r="IP8903" s="6"/>
      <c r="IQ8903" s="6"/>
    </row>
    <row r="9298" spans="200:251" x14ac:dyDescent="0.25">
      <c r="GR9298" s="6"/>
      <c r="GS9298" s="6"/>
      <c r="IF9298" s="6"/>
      <c r="IP9298" s="6"/>
      <c r="IQ9298" s="6"/>
    </row>
    <row r="9988" spans="200:251" x14ac:dyDescent="0.25">
      <c r="GR9988" s="6"/>
      <c r="GS9988" s="6"/>
      <c r="IF9988" s="6"/>
      <c r="IP9988" s="6"/>
      <c r="IQ9988" s="6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881"/>
  <sheetViews>
    <sheetView workbookViewId="0">
      <pane xSplit="1" ySplit="1" topLeftCell="B3773" activePane="bottomRight" state="frozen"/>
      <selection pane="topRight" activeCell="B1" sqref="B1"/>
      <selection pane="bottomLeft" activeCell="A2" sqref="A2"/>
      <selection pane="bottomRight" activeCell="L3797" sqref="L3797"/>
    </sheetView>
  </sheetViews>
  <sheetFormatPr defaultRowHeight="15" x14ac:dyDescent="0.25"/>
  <cols>
    <col min="1" max="1" width="14" bestFit="1" customWidth="1"/>
    <col min="2" max="2" width="7" bestFit="1" customWidth="1"/>
    <col min="3" max="3" width="6" bestFit="1" customWidth="1"/>
    <col min="4" max="4" width="7.28515625" bestFit="1" customWidth="1"/>
    <col min="5" max="5" width="13.85546875" bestFit="1" customWidth="1"/>
    <col min="6" max="6" width="15" bestFit="1" customWidth="1"/>
  </cols>
  <sheetData>
    <row r="1" spans="1:7" x14ac:dyDescent="0.25">
      <c r="A1" t="s">
        <v>84</v>
      </c>
      <c r="B1" t="s">
        <v>3967</v>
      </c>
      <c r="C1" t="s">
        <v>3968</v>
      </c>
      <c r="D1" t="s">
        <v>3969</v>
      </c>
      <c r="E1" t="s">
        <v>3970</v>
      </c>
      <c r="F1" t="s">
        <v>3971</v>
      </c>
      <c r="G1" t="s">
        <v>3964</v>
      </c>
    </row>
    <row r="2" spans="1:7" x14ac:dyDescent="0.25">
      <c r="A2" t="s">
        <v>85</v>
      </c>
      <c r="B2">
        <v>0.44</v>
      </c>
      <c r="C2">
        <v>1700</v>
      </c>
      <c r="D2">
        <v>2</v>
      </c>
      <c r="E2">
        <v>1</v>
      </c>
      <c r="F2">
        <v>8</v>
      </c>
      <c r="G2">
        <v>0</v>
      </c>
    </row>
    <row r="3" spans="1:7" x14ac:dyDescent="0.25">
      <c r="A3" t="s">
        <v>86</v>
      </c>
      <c r="B3">
        <v>7.01</v>
      </c>
      <c r="C3">
        <v>1800</v>
      </c>
      <c r="D3">
        <v>2</v>
      </c>
      <c r="E3">
        <v>1</v>
      </c>
      <c r="F3">
        <v>4</v>
      </c>
      <c r="G3">
        <v>9</v>
      </c>
    </row>
    <row r="4" spans="1:7" x14ac:dyDescent="0.25">
      <c r="A4" t="s">
        <v>87</v>
      </c>
      <c r="B4">
        <v>4.1100000000000003</v>
      </c>
      <c r="C4">
        <v>4300</v>
      </c>
      <c r="D4">
        <v>2</v>
      </c>
      <c r="E4">
        <v>1</v>
      </c>
      <c r="F4">
        <v>4</v>
      </c>
      <c r="G4">
        <v>10</v>
      </c>
    </row>
    <row r="5" spans="1:7" x14ac:dyDescent="0.25">
      <c r="A5" t="s">
        <v>88</v>
      </c>
      <c r="B5">
        <v>0.26</v>
      </c>
      <c r="C5">
        <v>5500</v>
      </c>
      <c r="D5">
        <v>1</v>
      </c>
      <c r="E5">
        <v>3</v>
      </c>
      <c r="F5">
        <v>5</v>
      </c>
      <c r="G5">
        <v>0</v>
      </c>
    </row>
    <row r="6" spans="1:7" x14ac:dyDescent="0.25">
      <c r="A6" t="s">
        <v>89</v>
      </c>
      <c r="B6">
        <v>5.86</v>
      </c>
      <c r="C6">
        <v>4500</v>
      </c>
      <c r="D6">
        <v>2</v>
      </c>
      <c r="E6">
        <v>3</v>
      </c>
      <c r="F6">
        <v>5</v>
      </c>
      <c r="G6">
        <v>32</v>
      </c>
    </row>
    <row r="7" spans="1:7" x14ac:dyDescent="0.25">
      <c r="A7" t="s">
        <v>90</v>
      </c>
      <c r="B7">
        <v>0.53</v>
      </c>
      <c r="C7">
        <v>4000</v>
      </c>
      <c r="D7">
        <v>2</v>
      </c>
      <c r="E7">
        <v>1</v>
      </c>
      <c r="F7">
        <v>8</v>
      </c>
      <c r="G7">
        <v>1</v>
      </c>
    </row>
    <row r="8" spans="1:7" x14ac:dyDescent="0.25">
      <c r="A8" t="s">
        <v>91</v>
      </c>
      <c r="B8">
        <v>2.1800000000000002</v>
      </c>
      <c r="C8">
        <v>3500</v>
      </c>
      <c r="D8">
        <v>2</v>
      </c>
      <c r="E8">
        <v>3</v>
      </c>
      <c r="F8">
        <v>4</v>
      </c>
      <c r="G8">
        <v>5</v>
      </c>
    </row>
    <row r="9" spans="1:7" x14ac:dyDescent="0.25">
      <c r="A9" t="s">
        <v>92</v>
      </c>
      <c r="B9">
        <v>2.35</v>
      </c>
      <c r="C9">
        <v>4100</v>
      </c>
      <c r="D9">
        <v>2</v>
      </c>
      <c r="E9">
        <v>3</v>
      </c>
      <c r="F9">
        <v>4</v>
      </c>
      <c r="G9">
        <v>3</v>
      </c>
    </row>
    <row r="10" spans="1:7" x14ac:dyDescent="0.25">
      <c r="A10" t="s">
        <v>93</v>
      </c>
      <c r="B10">
        <v>0.2</v>
      </c>
      <c r="C10">
        <v>5000</v>
      </c>
      <c r="D10">
        <v>2</v>
      </c>
      <c r="E10">
        <v>3</v>
      </c>
      <c r="F10">
        <v>4</v>
      </c>
      <c r="G10">
        <v>0</v>
      </c>
    </row>
    <row r="11" spans="1:7" x14ac:dyDescent="0.25">
      <c r="A11" t="s">
        <v>94</v>
      </c>
      <c r="B11">
        <v>1.6</v>
      </c>
      <c r="C11">
        <v>4700</v>
      </c>
      <c r="D11">
        <v>3</v>
      </c>
      <c r="E11">
        <v>3</v>
      </c>
      <c r="F11">
        <v>5</v>
      </c>
      <c r="G11">
        <v>5</v>
      </c>
    </row>
    <row r="12" spans="1:7" x14ac:dyDescent="0.25">
      <c r="A12" t="s">
        <v>95</v>
      </c>
      <c r="B12">
        <v>4.87</v>
      </c>
      <c r="C12">
        <v>4900</v>
      </c>
      <c r="D12">
        <v>3</v>
      </c>
      <c r="E12">
        <v>3</v>
      </c>
      <c r="F12">
        <v>4</v>
      </c>
      <c r="G12">
        <v>10</v>
      </c>
    </row>
    <row r="13" spans="1:7" x14ac:dyDescent="0.25">
      <c r="A13" t="s">
        <v>96</v>
      </c>
      <c r="B13">
        <v>0.62</v>
      </c>
      <c r="C13">
        <v>6500</v>
      </c>
      <c r="D13">
        <v>3</v>
      </c>
      <c r="E13">
        <v>3</v>
      </c>
      <c r="F13">
        <v>4</v>
      </c>
      <c r="G13">
        <v>2</v>
      </c>
    </row>
    <row r="14" spans="1:7" x14ac:dyDescent="0.25">
      <c r="A14" t="s">
        <v>97</v>
      </c>
      <c r="B14">
        <v>1.45</v>
      </c>
      <c r="C14">
        <v>920</v>
      </c>
      <c r="D14">
        <v>3</v>
      </c>
      <c r="E14">
        <v>3</v>
      </c>
      <c r="F14">
        <v>3</v>
      </c>
      <c r="G14">
        <v>1</v>
      </c>
    </row>
    <row r="15" spans="1:7" x14ac:dyDescent="0.25">
      <c r="A15" t="s">
        <v>98</v>
      </c>
      <c r="B15">
        <v>0.56000000000000005</v>
      </c>
      <c r="C15">
        <v>1100</v>
      </c>
      <c r="D15">
        <v>3</v>
      </c>
      <c r="E15">
        <v>1</v>
      </c>
      <c r="F15">
        <v>8</v>
      </c>
      <c r="G15">
        <v>1</v>
      </c>
    </row>
    <row r="16" spans="1:7" x14ac:dyDescent="0.25">
      <c r="A16" t="s">
        <v>99</v>
      </c>
      <c r="B16">
        <v>0.99</v>
      </c>
      <c r="C16">
        <v>1100</v>
      </c>
      <c r="D16">
        <v>3</v>
      </c>
      <c r="E16">
        <v>3</v>
      </c>
      <c r="F16">
        <v>3</v>
      </c>
      <c r="G16">
        <v>1</v>
      </c>
    </row>
    <row r="17" spans="1:7" x14ac:dyDescent="0.25">
      <c r="A17" t="s">
        <v>100</v>
      </c>
      <c r="B17">
        <v>2.84</v>
      </c>
      <c r="C17">
        <v>1100</v>
      </c>
      <c r="D17">
        <v>3</v>
      </c>
      <c r="E17">
        <v>3</v>
      </c>
      <c r="F17">
        <v>3</v>
      </c>
      <c r="G17">
        <v>5</v>
      </c>
    </row>
    <row r="18" spans="1:7" x14ac:dyDescent="0.25">
      <c r="A18" t="s">
        <v>101</v>
      </c>
      <c r="B18">
        <v>0.7</v>
      </c>
      <c r="C18">
        <v>1100</v>
      </c>
      <c r="D18">
        <v>3</v>
      </c>
      <c r="E18">
        <v>1</v>
      </c>
      <c r="F18">
        <v>8</v>
      </c>
      <c r="G18">
        <v>1</v>
      </c>
    </row>
    <row r="19" spans="1:7" x14ac:dyDescent="0.25">
      <c r="A19" t="s">
        <v>102</v>
      </c>
      <c r="B19">
        <v>4.63</v>
      </c>
      <c r="C19">
        <v>1200</v>
      </c>
      <c r="D19">
        <v>3</v>
      </c>
      <c r="E19">
        <v>3</v>
      </c>
      <c r="F19">
        <v>3</v>
      </c>
      <c r="G19">
        <v>7</v>
      </c>
    </row>
    <row r="20" spans="1:7" x14ac:dyDescent="0.25">
      <c r="A20" t="s">
        <v>103</v>
      </c>
      <c r="B20">
        <v>0.97</v>
      </c>
      <c r="C20">
        <v>1800</v>
      </c>
      <c r="D20">
        <v>3</v>
      </c>
      <c r="E20">
        <v>1</v>
      </c>
      <c r="F20">
        <v>8</v>
      </c>
      <c r="G20">
        <v>2</v>
      </c>
    </row>
    <row r="21" spans="1:7" x14ac:dyDescent="0.25">
      <c r="A21" t="s">
        <v>104</v>
      </c>
      <c r="B21">
        <v>1.73</v>
      </c>
      <c r="C21">
        <v>1800</v>
      </c>
      <c r="D21">
        <v>7</v>
      </c>
      <c r="E21">
        <v>6</v>
      </c>
      <c r="F21">
        <v>5</v>
      </c>
      <c r="G21">
        <v>0</v>
      </c>
    </row>
    <row r="22" spans="1:7" x14ac:dyDescent="0.25">
      <c r="A22" t="s">
        <v>105</v>
      </c>
      <c r="B22">
        <v>1.63</v>
      </c>
      <c r="C22">
        <v>1600</v>
      </c>
      <c r="D22">
        <v>7</v>
      </c>
      <c r="E22">
        <v>3</v>
      </c>
      <c r="F22">
        <v>3</v>
      </c>
      <c r="G22">
        <v>1</v>
      </c>
    </row>
    <row r="23" spans="1:7" x14ac:dyDescent="0.25">
      <c r="A23" t="s">
        <v>106</v>
      </c>
      <c r="B23">
        <v>2.5499999999999998</v>
      </c>
      <c r="C23">
        <v>1600</v>
      </c>
      <c r="D23">
        <v>2</v>
      </c>
      <c r="E23">
        <v>3</v>
      </c>
      <c r="F23">
        <v>6</v>
      </c>
      <c r="G23">
        <v>7</v>
      </c>
    </row>
    <row r="24" spans="1:7" x14ac:dyDescent="0.25">
      <c r="A24" t="s">
        <v>107</v>
      </c>
      <c r="B24">
        <v>4.32</v>
      </c>
      <c r="C24">
        <v>2600</v>
      </c>
      <c r="D24">
        <v>3</v>
      </c>
      <c r="E24">
        <v>3</v>
      </c>
      <c r="F24">
        <v>4</v>
      </c>
      <c r="G24">
        <v>6</v>
      </c>
    </row>
    <row r="25" spans="1:7" x14ac:dyDescent="0.25">
      <c r="A25" t="s">
        <v>108</v>
      </c>
      <c r="B25">
        <v>1.98</v>
      </c>
      <c r="C25">
        <v>3200</v>
      </c>
      <c r="D25">
        <v>3</v>
      </c>
      <c r="E25">
        <v>3</v>
      </c>
      <c r="F25">
        <v>4</v>
      </c>
      <c r="G25">
        <v>1</v>
      </c>
    </row>
    <row r="26" spans="1:7" x14ac:dyDescent="0.25">
      <c r="A26" t="s">
        <v>109</v>
      </c>
      <c r="B26">
        <v>4.82</v>
      </c>
      <c r="C26">
        <v>3500</v>
      </c>
      <c r="D26">
        <v>3</v>
      </c>
      <c r="E26">
        <v>3</v>
      </c>
      <c r="F26">
        <v>4</v>
      </c>
      <c r="G26">
        <v>10</v>
      </c>
    </row>
    <row r="27" spans="1:7" x14ac:dyDescent="0.25">
      <c r="A27" t="s">
        <v>110</v>
      </c>
      <c r="B27">
        <v>3.27</v>
      </c>
      <c r="C27">
        <v>1600</v>
      </c>
      <c r="D27">
        <v>2</v>
      </c>
      <c r="E27">
        <v>3</v>
      </c>
      <c r="F27">
        <v>3</v>
      </c>
      <c r="G27">
        <v>2</v>
      </c>
    </row>
    <row r="28" spans="1:7" x14ac:dyDescent="0.25">
      <c r="A28" t="s">
        <v>111</v>
      </c>
      <c r="B28">
        <v>4.18</v>
      </c>
      <c r="C28">
        <v>660</v>
      </c>
      <c r="D28">
        <v>2</v>
      </c>
      <c r="E28">
        <v>3</v>
      </c>
      <c r="F28">
        <v>4</v>
      </c>
      <c r="G28">
        <v>2</v>
      </c>
    </row>
    <row r="29" spans="1:7" x14ac:dyDescent="0.25">
      <c r="A29" t="s">
        <v>112</v>
      </c>
      <c r="B29">
        <v>10.54</v>
      </c>
      <c r="C29">
        <v>3000</v>
      </c>
      <c r="D29">
        <v>3</v>
      </c>
      <c r="E29">
        <v>3</v>
      </c>
      <c r="F29">
        <v>5</v>
      </c>
      <c r="G29">
        <v>25</v>
      </c>
    </row>
    <row r="30" spans="1:7" x14ac:dyDescent="0.25">
      <c r="A30" t="s">
        <v>113</v>
      </c>
      <c r="B30">
        <v>6.5</v>
      </c>
      <c r="C30">
        <v>1700</v>
      </c>
      <c r="D30">
        <v>2</v>
      </c>
      <c r="E30">
        <v>3</v>
      </c>
      <c r="F30">
        <v>4</v>
      </c>
      <c r="G30">
        <v>4</v>
      </c>
    </row>
    <row r="31" spans="1:7" x14ac:dyDescent="0.25">
      <c r="A31" t="s">
        <v>114</v>
      </c>
      <c r="B31">
        <v>2.5499999999999998</v>
      </c>
      <c r="C31">
        <v>2300</v>
      </c>
      <c r="D31">
        <v>1</v>
      </c>
      <c r="E31">
        <v>3</v>
      </c>
      <c r="F31">
        <v>6</v>
      </c>
      <c r="G31">
        <v>6</v>
      </c>
    </row>
    <row r="32" spans="1:7" x14ac:dyDescent="0.25">
      <c r="A32" t="s">
        <v>115</v>
      </c>
      <c r="B32">
        <v>0.14000000000000001</v>
      </c>
      <c r="C32">
        <v>2400</v>
      </c>
      <c r="D32">
        <v>1</v>
      </c>
      <c r="E32">
        <v>1</v>
      </c>
      <c r="F32">
        <v>8</v>
      </c>
      <c r="G32">
        <v>0</v>
      </c>
    </row>
    <row r="33" spans="1:7" x14ac:dyDescent="0.25">
      <c r="A33" t="s">
        <v>116</v>
      </c>
      <c r="B33">
        <v>0.83</v>
      </c>
      <c r="C33">
        <v>2400</v>
      </c>
      <c r="D33">
        <v>1</v>
      </c>
      <c r="E33">
        <v>3</v>
      </c>
      <c r="F33">
        <v>6</v>
      </c>
      <c r="G33">
        <v>0</v>
      </c>
    </row>
    <row r="34" spans="1:7" x14ac:dyDescent="0.25">
      <c r="A34" t="s">
        <v>117</v>
      </c>
      <c r="B34">
        <v>4.4800000000000004</v>
      </c>
      <c r="C34">
        <v>2600</v>
      </c>
      <c r="D34">
        <v>1</v>
      </c>
      <c r="E34">
        <v>3</v>
      </c>
      <c r="F34">
        <v>6</v>
      </c>
      <c r="G34">
        <v>3</v>
      </c>
    </row>
    <row r="35" spans="1:7" x14ac:dyDescent="0.25">
      <c r="A35" t="s">
        <v>118</v>
      </c>
      <c r="B35">
        <v>0.2</v>
      </c>
      <c r="C35">
        <v>2600</v>
      </c>
      <c r="D35">
        <v>1</v>
      </c>
      <c r="E35">
        <v>3</v>
      </c>
      <c r="F35">
        <v>6</v>
      </c>
      <c r="G35">
        <v>0</v>
      </c>
    </row>
    <row r="36" spans="1:7" x14ac:dyDescent="0.25">
      <c r="A36" t="s">
        <v>119</v>
      </c>
      <c r="B36">
        <v>0.3</v>
      </c>
      <c r="C36">
        <v>2700</v>
      </c>
      <c r="D36">
        <v>1</v>
      </c>
      <c r="E36">
        <v>3</v>
      </c>
      <c r="F36">
        <v>6</v>
      </c>
      <c r="G36">
        <v>0</v>
      </c>
    </row>
    <row r="37" spans="1:7" x14ac:dyDescent="0.25">
      <c r="A37" t="s">
        <v>120</v>
      </c>
      <c r="B37">
        <v>1.52</v>
      </c>
      <c r="C37">
        <v>2800</v>
      </c>
      <c r="D37">
        <v>1</v>
      </c>
      <c r="E37">
        <v>3</v>
      </c>
      <c r="F37">
        <v>3</v>
      </c>
      <c r="G37">
        <v>2</v>
      </c>
    </row>
    <row r="38" spans="1:7" x14ac:dyDescent="0.25">
      <c r="A38" t="s">
        <v>121</v>
      </c>
      <c r="B38">
        <v>1.1399999999999999</v>
      </c>
      <c r="C38">
        <v>2100</v>
      </c>
      <c r="D38">
        <v>1</v>
      </c>
      <c r="E38">
        <v>1</v>
      </c>
      <c r="F38">
        <v>8</v>
      </c>
      <c r="G38">
        <v>0</v>
      </c>
    </row>
    <row r="39" spans="1:7" x14ac:dyDescent="0.25">
      <c r="A39" t="s">
        <v>122</v>
      </c>
      <c r="B39">
        <v>0.24</v>
      </c>
      <c r="C39">
        <v>2300</v>
      </c>
      <c r="D39">
        <v>1</v>
      </c>
      <c r="E39">
        <v>1</v>
      </c>
      <c r="F39">
        <v>8</v>
      </c>
      <c r="G39">
        <v>0</v>
      </c>
    </row>
    <row r="40" spans="1:7" x14ac:dyDescent="0.25">
      <c r="A40" t="s">
        <v>123</v>
      </c>
      <c r="B40">
        <v>0.66</v>
      </c>
      <c r="C40">
        <v>2500</v>
      </c>
      <c r="D40">
        <v>1</v>
      </c>
      <c r="E40">
        <v>1</v>
      </c>
      <c r="F40">
        <v>8</v>
      </c>
      <c r="G40">
        <v>2</v>
      </c>
    </row>
    <row r="41" spans="1:7" x14ac:dyDescent="0.25">
      <c r="A41" t="s">
        <v>124</v>
      </c>
      <c r="B41">
        <v>0.24</v>
      </c>
      <c r="C41">
        <v>3800</v>
      </c>
      <c r="D41">
        <v>1</v>
      </c>
      <c r="E41">
        <v>4</v>
      </c>
      <c r="F41">
        <v>0</v>
      </c>
      <c r="G41">
        <v>0</v>
      </c>
    </row>
    <row r="42" spans="1:7" x14ac:dyDescent="0.25">
      <c r="A42" t="s">
        <v>125</v>
      </c>
      <c r="B42">
        <v>4.93</v>
      </c>
      <c r="C42">
        <v>2600</v>
      </c>
      <c r="D42">
        <v>1</v>
      </c>
      <c r="E42">
        <v>1</v>
      </c>
      <c r="F42">
        <v>8</v>
      </c>
      <c r="G42">
        <v>2</v>
      </c>
    </row>
    <row r="43" spans="1:7" x14ac:dyDescent="0.25">
      <c r="A43" t="s">
        <v>126</v>
      </c>
      <c r="B43">
        <v>0.55000000000000004</v>
      </c>
      <c r="C43">
        <v>1600</v>
      </c>
      <c r="D43">
        <v>1</v>
      </c>
      <c r="E43">
        <v>3</v>
      </c>
      <c r="F43">
        <v>4</v>
      </c>
      <c r="G43">
        <v>0</v>
      </c>
    </row>
    <row r="44" spans="1:7" x14ac:dyDescent="0.25">
      <c r="A44" t="s">
        <v>127</v>
      </c>
      <c r="B44">
        <v>5.32</v>
      </c>
      <c r="C44">
        <v>2000</v>
      </c>
      <c r="D44">
        <v>1</v>
      </c>
      <c r="E44">
        <v>3</v>
      </c>
      <c r="F44">
        <v>4</v>
      </c>
      <c r="G44">
        <v>8</v>
      </c>
    </row>
    <row r="45" spans="1:7" x14ac:dyDescent="0.25">
      <c r="A45" t="s">
        <v>128</v>
      </c>
      <c r="B45">
        <v>1.7</v>
      </c>
      <c r="C45">
        <v>1700</v>
      </c>
      <c r="D45">
        <v>1</v>
      </c>
      <c r="E45">
        <v>3</v>
      </c>
      <c r="F45">
        <v>3</v>
      </c>
      <c r="G45">
        <v>2</v>
      </c>
    </row>
    <row r="46" spans="1:7" x14ac:dyDescent="0.25">
      <c r="A46" t="s">
        <v>129</v>
      </c>
      <c r="B46">
        <v>0.42</v>
      </c>
      <c r="C46">
        <v>1800</v>
      </c>
      <c r="D46">
        <v>1</v>
      </c>
      <c r="E46">
        <v>1</v>
      </c>
      <c r="F46">
        <v>8</v>
      </c>
      <c r="G46">
        <v>0</v>
      </c>
    </row>
    <row r="47" spans="1:7" x14ac:dyDescent="0.25">
      <c r="A47" t="s">
        <v>130</v>
      </c>
      <c r="B47">
        <v>1.62</v>
      </c>
      <c r="C47">
        <v>1800</v>
      </c>
      <c r="D47">
        <v>1</v>
      </c>
      <c r="E47">
        <v>3</v>
      </c>
      <c r="F47">
        <v>3</v>
      </c>
      <c r="G47">
        <v>1</v>
      </c>
    </row>
    <row r="48" spans="1:7" x14ac:dyDescent="0.25">
      <c r="A48" t="s">
        <v>131</v>
      </c>
      <c r="B48">
        <v>3.73</v>
      </c>
      <c r="C48">
        <v>1900</v>
      </c>
      <c r="D48">
        <v>1</v>
      </c>
      <c r="E48">
        <v>3</v>
      </c>
      <c r="F48">
        <v>3</v>
      </c>
      <c r="G48">
        <v>7</v>
      </c>
    </row>
    <row r="49" spans="1:7" x14ac:dyDescent="0.25">
      <c r="A49" t="s">
        <v>132</v>
      </c>
      <c r="B49">
        <v>1</v>
      </c>
      <c r="C49">
        <v>1900</v>
      </c>
      <c r="D49">
        <v>1</v>
      </c>
      <c r="E49">
        <v>1</v>
      </c>
      <c r="F49">
        <v>4</v>
      </c>
      <c r="G49">
        <v>0</v>
      </c>
    </row>
    <row r="50" spans="1:7" x14ac:dyDescent="0.25">
      <c r="A50" t="s">
        <v>133</v>
      </c>
      <c r="B50">
        <v>2</v>
      </c>
      <c r="C50">
        <v>1700</v>
      </c>
      <c r="D50">
        <v>1</v>
      </c>
      <c r="E50">
        <v>1</v>
      </c>
      <c r="F50">
        <v>4</v>
      </c>
      <c r="G50">
        <v>0</v>
      </c>
    </row>
    <row r="51" spans="1:7" x14ac:dyDescent="0.25">
      <c r="A51" t="s">
        <v>134</v>
      </c>
      <c r="B51">
        <v>2.0099999999999998</v>
      </c>
      <c r="C51">
        <v>1600</v>
      </c>
      <c r="D51">
        <v>1</v>
      </c>
      <c r="E51">
        <v>6</v>
      </c>
      <c r="F51">
        <v>5</v>
      </c>
      <c r="G51">
        <v>0</v>
      </c>
    </row>
    <row r="52" spans="1:7" x14ac:dyDescent="0.25">
      <c r="A52" t="s">
        <v>135</v>
      </c>
      <c r="B52">
        <v>3</v>
      </c>
      <c r="C52">
        <v>2300</v>
      </c>
      <c r="D52">
        <v>1</v>
      </c>
      <c r="E52">
        <v>6</v>
      </c>
      <c r="F52">
        <v>5</v>
      </c>
      <c r="G52">
        <v>1</v>
      </c>
    </row>
    <row r="53" spans="1:7" x14ac:dyDescent="0.25">
      <c r="A53" t="s">
        <v>136</v>
      </c>
      <c r="B53">
        <v>7.26</v>
      </c>
      <c r="C53">
        <v>1500</v>
      </c>
      <c r="D53">
        <v>1</v>
      </c>
      <c r="E53">
        <v>1</v>
      </c>
      <c r="F53">
        <v>4</v>
      </c>
      <c r="G53">
        <v>1</v>
      </c>
    </row>
    <row r="54" spans="1:7" x14ac:dyDescent="0.25">
      <c r="A54" t="s">
        <v>137</v>
      </c>
      <c r="B54">
        <v>0.11</v>
      </c>
      <c r="C54">
        <v>1900</v>
      </c>
      <c r="D54">
        <v>1</v>
      </c>
      <c r="E54">
        <v>1</v>
      </c>
      <c r="F54">
        <v>8</v>
      </c>
      <c r="G54">
        <v>0</v>
      </c>
    </row>
    <row r="55" spans="1:7" x14ac:dyDescent="0.25">
      <c r="A55" t="s">
        <v>138</v>
      </c>
      <c r="B55">
        <v>0.94</v>
      </c>
      <c r="C55">
        <v>1900</v>
      </c>
      <c r="D55">
        <v>1</v>
      </c>
      <c r="E55">
        <v>3</v>
      </c>
      <c r="F55">
        <v>4</v>
      </c>
      <c r="G55">
        <v>0</v>
      </c>
    </row>
    <row r="56" spans="1:7" x14ac:dyDescent="0.25">
      <c r="A56" t="s">
        <v>139</v>
      </c>
      <c r="B56">
        <v>1.17</v>
      </c>
      <c r="C56">
        <v>1900</v>
      </c>
      <c r="D56">
        <v>1</v>
      </c>
      <c r="E56">
        <v>1</v>
      </c>
      <c r="F56">
        <v>8</v>
      </c>
      <c r="G56">
        <v>1</v>
      </c>
    </row>
    <row r="57" spans="1:7" x14ac:dyDescent="0.25">
      <c r="A57" t="s">
        <v>140</v>
      </c>
      <c r="B57">
        <v>3.28</v>
      </c>
      <c r="C57">
        <v>1700</v>
      </c>
      <c r="D57">
        <v>1</v>
      </c>
      <c r="E57">
        <v>3</v>
      </c>
      <c r="F57">
        <v>4</v>
      </c>
      <c r="G57">
        <v>0</v>
      </c>
    </row>
    <row r="58" spans="1:7" x14ac:dyDescent="0.25">
      <c r="A58" t="s">
        <v>141</v>
      </c>
      <c r="B58">
        <v>0.11</v>
      </c>
      <c r="C58">
        <v>1700</v>
      </c>
      <c r="D58">
        <v>1</v>
      </c>
      <c r="E58">
        <v>3</v>
      </c>
      <c r="F58">
        <v>4</v>
      </c>
      <c r="G58">
        <v>0</v>
      </c>
    </row>
    <row r="59" spans="1:7" x14ac:dyDescent="0.25">
      <c r="A59" t="s">
        <v>142</v>
      </c>
      <c r="B59">
        <v>1.41</v>
      </c>
      <c r="C59">
        <v>1700</v>
      </c>
      <c r="D59">
        <v>1</v>
      </c>
      <c r="E59">
        <v>3</v>
      </c>
      <c r="F59">
        <v>4</v>
      </c>
      <c r="G59">
        <v>1</v>
      </c>
    </row>
    <row r="60" spans="1:7" x14ac:dyDescent="0.25">
      <c r="A60" t="s">
        <v>143</v>
      </c>
      <c r="B60">
        <v>3</v>
      </c>
      <c r="C60">
        <v>1500</v>
      </c>
      <c r="D60">
        <v>1</v>
      </c>
      <c r="E60">
        <v>6</v>
      </c>
      <c r="F60">
        <v>6</v>
      </c>
      <c r="G60">
        <v>1</v>
      </c>
    </row>
    <row r="61" spans="1:7" x14ac:dyDescent="0.25">
      <c r="A61" t="s">
        <v>144</v>
      </c>
      <c r="B61">
        <v>0.32</v>
      </c>
      <c r="C61">
        <v>1500</v>
      </c>
      <c r="D61">
        <v>1</v>
      </c>
      <c r="E61">
        <v>6</v>
      </c>
      <c r="F61">
        <v>6</v>
      </c>
      <c r="G61">
        <v>0</v>
      </c>
    </row>
    <row r="62" spans="1:7" x14ac:dyDescent="0.25">
      <c r="A62" t="s">
        <v>145</v>
      </c>
      <c r="B62">
        <v>3.19</v>
      </c>
      <c r="C62">
        <v>1500</v>
      </c>
      <c r="D62">
        <v>1</v>
      </c>
      <c r="E62">
        <v>6</v>
      </c>
      <c r="F62">
        <v>6</v>
      </c>
      <c r="G62">
        <v>1</v>
      </c>
    </row>
    <row r="63" spans="1:7" x14ac:dyDescent="0.25">
      <c r="A63" t="s">
        <v>146</v>
      </c>
      <c r="B63">
        <v>6.94</v>
      </c>
      <c r="C63">
        <v>800</v>
      </c>
      <c r="D63">
        <v>1</v>
      </c>
      <c r="E63">
        <v>6</v>
      </c>
      <c r="F63">
        <v>6</v>
      </c>
      <c r="G63">
        <v>1</v>
      </c>
    </row>
    <row r="64" spans="1:7" x14ac:dyDescent="0.25">
      <c r="A64" t="s">
        <v>147</v>
      </c>
      <c r="B64">
        <v>0.5</v>
      </c>
      <c r="C64">
        <v>1100</v>
      </c>
      <c r="D64">
        <v>1</v>
      </c>
      <c r="E64">
        <v>3</v>
      </c>
      <c r="F64">
        <v>4</v>
      </c>
      <c r="G64">
        <v>0</v>
      </c>
    </row>
    <row r="65" spans="1:7" x14ac:dyDescent="0.25">
      <c r="A65" t="s">
        <v>148</v>
      </c>
      <c r="B65">
        <v>0.5</v>
      </c>
      <c r="C65">
        <v>600</v>
      </c>
      <c r="D65">
        <v>1</v>
      </c>
      <c r="E65">
        <v>3</v>
      </c>
      <c r="F65">
        <v>4</v>
      </c>
      <c r="G65">
        <v>0</v>
      </c>
    </row>
    <row r="66" spans="1:7" x14ac:dyDescent="0.25">
      <c r="A66" t="s">
        <v>149</v>
      </c>
      <c r="B66">
        <v>3.01</v>
      </c>
      <c r="C66">
        <v>1500</v>
      </c>
      <c r="D66">
        <v>1</v>
      </c>
      <c r="E66">
        <v>3</v>
      </c>
      <c r="F66">
        <v>4</v>
      </c>
      <c r="G66">
        <v>3</v>
      </c>
    </row>
    <row r="67" spans="1:7" x14ac:dyDescent="0.25">
      <c r="A67" t="s">
        <v>150</v>
      </c>
      <c r="B67">
        <v>3.6</v>
      </c>
      <c r="C67">
        <v>2200</v>
      </c>
      <c r="D67">
        <v>1</v>
      </c>
      <c r="E67">
        <v>3</v>
      </c>
      <c r="F67">
        <v>5</v>
      </c>
      <c r="G67">
        <v>6</v>
      </c>
    </row>
    <row r="68" spans="1:7" x14ac:dyDescent="0.25">
      <c r="A68" t="s">
        <v>151</v>
      </c>
      <c r="B68">
        <v>2</v>
      </c>
      <c r="C68">
        <v>2000</v>
      </c>
      <c r="D68">
        <v>1</v>
      </c>
      <c r="E68">
        <v>3</v>
      </c>
      <c r="F68">
        <v>5</v>
      </c>
      <c r="G68">
        <v>2</v>
      </c>
    </row>
    <row r="69" spans="1:7" x14ac:dyDescent="0.25">
      <c r="A69" t="s">
        <v>152</v>
      </c>
      <c r="B69">
        <v>1.26</v>
      </c>
      <c r="C69">
        <v>1600</v>
      </c>
      <c r="D69">
        <v>1</v>
      </c>
      <c r="E69">
        <v>1</v>
      </c>
      <c r="F69">
        <v>8</v>
      </c>
      <c r="G69">
        <v>2</v>
      </c>
    </row>
    <row r="70" spans="1:7" x14ac:dyDescent="0.25">
      <c r="A70" t="s">
        <v>153</v>
      </c>
      <c r="B70">
        <v>2.94</v>
      </c>
      <c r="C70">
        <v>1600</v>
      </c>
      <c r="D70">
        <v>1</v>
      </c>
      <c r="E70">
        <v>1</v>
      </c>
      <c r="F70">
        <v>8</v>
      </c>
      <c r="G70">
        <v>0</v>
      </c>
    </row>
    <row r="71" spans="1:7" x14ac:dyDescent="0.25">
      <c r="A71" t="s">
        <v>154</v>
      </c>
      <c r="B71">
        <v>0.17</v>
      </c>
      <c r="C71">
        <v>2000</v>
      </c>
      <c r="D71">
        <v>1</v>
      </c>
      <c r="E71">
        <v>1</v>
      </c>
      <c r="F71">
        <v>8</v>
      </c>
      <c r="G71">
        <v>0</v>
      </c>
    </row>
    <row r="72" spans="1:7" x14ac:dyDescent="0.25">
      <c r="A72" t="s">
        <v>155</v>
      </c>
      <c r="B72">
        <v>1.02</v>
      </c>
      <c r="C72">
        <v>2000</v>
      </c>
      <c r="D72">
        <v>1</v>
      </c>
      <c r="E72">
        <v>1</v>
      </c>
      <c r="F72">
        <v>8</v>
      </c>
      <c r="G72">
        <v>1</v>
      </c>
    </row>
    <row r="73" spans="1:7" x14ac:dyDescent="0.25">
      <c r="A73" t="s">
        <v>156</v>
      </c>
      <c r="B73">
        <v>2.99</v>
      </c>
      <c r="C73">
        <v>2300</v>
      </c>
      <c r="D73">
        <v>1</v>
      </c>
      <c r="E73">
        <v>1</v>
      </c>
      <c r="F73">
        <v>8</v>
      </c>
      <c r="G73">
        <v>2</v>
      </c>
    </row>
    <row r="74" spans="1:7" x14ac:dyDescent="0.25">
      <c r="A74" t="s">
        <v>157</v>
      </c>
      <c r="B74">
        <v>4.68</v>
      </c>
      <c r="C74">
        <v>890</v>
      </c>
      <c r="D74">
        <v>1</v>
      </c>
      <c r="E74">
        <v>3</v>
      </c>
      <c r="F74">
        <v>4</v>
      </c>
      <c r="G74">
        <v>1</v>
      </c>
    </row>
    <row r="75" spans="1:7" x14ac:dyDescent="0.25">
      <c r="A75" t="s">
        <v>158</v>
      </c>
      <c r="B75">
        <v>4.3099999999999996</v>
      </c>
      <c r="C75">
        <v>880</v>
      </c>
      <c r="D75">
        <v>1</v>
      </c>
      <c r="E75">
        <v>3</v>
      </c>
      <c r="F75">
        <v>4</v>
      </c>
      <c r="G75">
        <v>2</v>
      </c>
    </row>
    <row r="76" spans="1:7" x14ac:dyDescent="0.25">
      <c r="A76" t="s">
        <v>159</v>
      </c>
      <c r="B76">
        <v>1</v>
      </c>
      <c r="C76">
        <v>750</v>
      </c>
      <c r="D76">
        <v>2</v>
      </c>
      <c r="E76">
        <v>3</v>
      </c>
      <c r="F76">
        <v>5</v>
      </c>
      <c r="G76">
        <v>0</v>
      </c>
    </row>
    <row r="77" spans="1:7" x14ac:dyDescent="0.25">
      <c r="A77" t="s">
        <v>160</v>
      </c>
      <c r="B77">
        <v>5</v>
      </c>
      <c r="C77">
        <v>800</v>
      </c>
      <c r="D77">
        <v>2</v>
      </c>
      <c r="E77">
        <v>3</v>
      </c>
      <c r="F77">
        <v>5</v>
      </c>
      <c r="G77">
        <v>2</v>
      </c>
    </row>
    <row r="78" spans="1:7" x14ac:dyDescent="0.25">
      <c r="A78" t="s">
        <v>161</v>
      </c>
      <c r="B78">
        <v>0.2</v>
      </c>
      <c r="C78">
        <v>840</v>
      </c>
      <c r="D78">
        <v>2</v>
      </c>
      <c r="E78">
        <v>3</v>
      </c>
      <c r="F78">
        <v>5</v>
      </c>
      <c r="G78">
        <v>0</v>
      </c>
    </row>
    <row r="79" spans="1:7" x14ac:dyDescent="0.25">
      <c r="A79" t="s">
        <v>162</v>
      </c>
      <c r="B79">
        <v>5.69</v>
      </c>
      <c r="C79">
        <v>560</v>
      </c>
      <c r="D79">
        <v>2</v>
      </c>
      <c r="E79">
        <v>3</v>
      </c>
      <c r="F79">
        <v>5</v>
      </c>
      <c r="G79">
        <v>2</v>
      </c>
    </row>
    <row r="80" spans="1:7" x14ac:dyDescent="0.25">
      <c r="A80" t="s">
        <v>163</v>
      </c>
      <c r="B80">
        <v>3.5</v>
      </c>
      <c r="C80">
        <v>1200</v>
      </c>
      <c r="D80">
        <v>1</v>
      </c>
      <c r="E80">
        <v>1</v>
      </c>
      <c r="F80">
        <v>4</v>
      </c>
      <c r="G80">
        <v>2</v>
      </c>
    </row>
    <row r="81" spans="1:7" x14ac:dyDescent="0.25">
      <c r="A81" t="s">
        <v>164</v>
      </c>
      <c r="B81">
        <v>1.01</v>
      </c>
      <c r="C81">
        <v>910</v>
      </c>
      <c r="D81">
        <v>1</v>
      </c>
      <c r="E81">
        <v>1</v>
      </c>
      <c r="F81">
        <v>4</v>
      </c>
      <c r="G81">
        <v>0</v>
      </c>
    </row>
    <row r="82" spans="1:7" x14ac:dyDescent="0.25">
      <c r="A82" t="s">
        <v>165</v>
      </c>
      <c r="B82">
        <v>0.53</v>
      </c>
      <c r="C82">
        <v>1500</v>
      </c>
      <c r="D82">
        <v>1</v>
      </c>
      <c r="E82">
        <v>3</v>
      </c>
      <c r="F82">
        <v>4</v>
      </c>
      <c r="G82">
        <v>0</v>
      </c>
    </row>
    <row r="83" spans="1:7" x14ac:dyDescent="0.25">
      <c r="A83" t="s">
        <v>166</v>
      </c>
      <c r="B83">
        <v>8.52</v>
      </c>
      <c r="C83">
        <v>710</v>
      </c>
      <c r="D83">
        <v>1</v>
      </c>
      <c r="E83">
        <v>3</v>
      </c>
      <c r="F83">
        <v>6</v>
      </c>
      <c r="G83">
        <v>1</v>
      </c>
    </row>
    <row r="84" spans="1:7" x14ac:dyDescent="0.25">
      <c r="A84" t="s">
        <v>167</v>
      </c>
      <c r="B84">
        <v>1.29</v>
      </c>
      <c r="C84">
        <v>1600</v>
      </c>
      <c r="D84">
        <v>1</v>
      </c>
      <c r="E84">
        <v>3</v>
      </c>
      <c r="F84">
        <v>4</v>
      </c>
      <c r="G84">
        <v>0</v>
      </c>
    </row>
    <row r="85" spans="1:7" x14ac:dyDescent="0.25">
      <c r="A85" t="s">
        <v>168</v>
      </c>
      <c r="B85">
        <v>0.18</v>
      </c>
      <c r="C85">
        <v>1600</v>
      </c>
      <c r="D85">
        <v>1</v>
      </c>
      <c r="E85">
        <v>1</v>
      </c>
      <c r="F85">
        <v>8</v>
      </c>
      <c r="G85">
        <v>0</v>
      </c>
    </row>
    <row r="86" spans="1:7" x14ac:dyDescent="0.25">
      <c r="A86" t="s">
        <v>169</v>
      </c>
      <c r="B86">
        <v>0.67</v>
      </c>
      <c r="C86">
        <v>1600</v>
      </c>
      <c r="D86">
        <v>1</v>
      </c>
      <c r="E86">
        <v>1</v>
      </c>
      <c r="F86">
        <v>8</v>
      </c>
      <c r="G86">
        <v>0</v>
      </c>
    </row>
    <row r="87" spans="1:7" x14ac:dyDescent="0.25">
      <c r="A87" t="s">
        <v>170</v>
      </c>
      <c r="B87">
        <v>0.82</v>
      </c>
      <c r="C87">
        <v>1200</v>
      </c>
      <c r="D87">
        <v>1</v>
      </c>
      <c r="E87">
        <v>3</v>
      </c>
      <c r="F87">
        <v>4</v>
      </c>
      <c r="G87">
        <v>0</v>
      </c>
    </row>
    <row r="88" spans="1:7" x14ac:dyDescent="0.25">
      <c r="A88" t="s">
        <v>171</v>
      </c>
      <c r="B88">
        <v>0.45</v>
      </c>
      <c r="C88">
        <v>1300</v>
      </c>
      <c r="D88">
        <v>1</v>
      </c>
      <c r="E88">
        <v>3</v>
      </c>
      <c r="F88">
        <v>4</v>
      </c>
      <c r="G88">
        <v>1</v>
      </c>
    </row>
    <row r="89" spans="1:7" x14ac:dyDescent="0.25">
      <c r="A89" t="s">
        <v>172</v>
      </c>
      <c r="B89">
        <v>1.73</v>
      </c>
      <c r="C89">
        <v>1100</v>
      </c>
      <c r="D89">
        <v>1</v>
      </c>
      <c r="E89">
        <v>3</v>
      </c>
      <c r="F89">
        <v>4</v>
      </c>
      <c r="G89">
        <v>0</v>
      </c>
    </row>
    <row r="90" spans="1:7" x14ac:dyDescent="0.25">
      <c r="A90" t="s">
        <v>173</v>
      </c>
      <c r="B90">
        <v>1.08</v>
      </c>
      <c r="C90">
        <v>420</v>
      </c>
      <c r="D90">
        <v>1</v>
      </c>
      <c r="E90">
        <v>3</v>
      </c>
      <c r="F90">
        <v>4</v>
      </c>
      <c r="G90">
        <v>0</v>
      </c>
    </row>
    <row r="91" spans="1:7" x14ac:dyDescent="0.25">
      <c r="A91" t="s">
        <v>174</v>
      </c>
      <c r="B91">
        <v>1.95</v>
      </c>
      <c r="C91">
        <v>310</v>
      </c>
      <c r="D91">
        <v>1</v>
      </c>
      <c r="E91">
        <v>3</v>
      </c>
      <c r="F91">
        <v>4</v>
      </c>
      <c r="G91">
        <v>1</v>
      </c>
    </row>
    <row r="92" spans="1:7" x14ac:dyDescent="0.25">
      <c r="A92" t="s">
        <v>175</v>
      </c>
      <c r="B92">
        <v>0.37</v>
      </c>
      <c r="C92">
        <v>200</v>
      </c>
      <c r="D92">
        <v>1</v>
      </c>
      <c r="E92">
        <v>6</v>
      </c>
      <c r="F92">
        <v>6</v>
      </c>
      <c r="G92">
        <v>0</v>
      </c>
    </row>
    <row r="93" spans="1:7" x14ac:dyDescent="0.25">
      <c r="A93" t="s">
        <v>176</v>
      </c>
      <c r="B93">
        <v>1.68</v>
      </c>
      <c r="C93">
        <v>120</v>
      </c>
      <c r="D93">
        <v>1</v>
      </c>
      <c r="E93">
        <v>3</v>
      </c>
      <c r="F93">
        <v>4</v>
      </c>
      <c r="G93">
        <v>0</v>
      </c>
    </row>
    <row r="94" spans="1:7" x14ac:dyDescent="0.25">
      <c r="A94" t="s">
        <v>177</v>
      </c>
      <c r="B94">
        <v>5.01</v>
      </c>
      <c r="C94">
        <v>1300</v>
      </c>
      <c r="D94">
        <v>1</v>
      </c>
      <c r="E94">
        <v>3</v>
      </c>
      <c r="F94">
        <v>6</v>
      </c>
      <c r="G94">
        <v>3</v>
      </c>
    </row>
    <row r="95" spans="1:7" x14ac:dyDescent="0.25">
      <c r="A95" t="s">
        <v>178</v>
      </c>
      <c r="B95">
        <v>2.54</v>
      </c>
      <c r="C95">
        <v>450</v>
      </c>
      <c r="D95">
        <v>1</v>
      </c>
      <c r="E95">
        <v>3</v>
      </c>
      <c r="F95">
        <v>5</v>
      </c>
      <c r="G95">
        <v>0</v>
      </c>
    </row>
    <row r="96" spans="1:7" x14ac:dyDescent="0.25">
      <c r="A96" t="s">
        <v>179</v>
      </c>
      <c r="B96">
        <v>6.19</v>
      </c>
      <c r="C96">
        <v>290</v>
      </c>
      <c r="D96">
        <v>1</v>
      </c>
      <c r="E96">
        <v>1</v>
      </c>
      <c r="F96">
        <v>4</v>
      </c>
      <c r="G96">
        <v>4</v>
      </c>
    </row>
    <row r="97" spans="1:7" x14ac:dyDescent="0.25">
      <c r="A97" t="s">
        <v>180</v>
      </c>
      <c r="B97">
        <v>5.76</v>
      </c>
      <c r="C97">
        <v>340</v>
      </c>
      <c r="D97">
        <v>1</v>
      </c>
      <c r="E97">
        <v>1</v>
      </c>
      <c r="F97">
        <v>4</v>
      </c>
      <c r="G97">
        <v>1</v>
      </c>
    </row>
    <row r="98" spans="1:7" x14ac:dyDescent="0.25">
      <c r="A98" t="s">
        <v>181</v>
      </c>
      <c r="B98">
        <v>1.34</v>
      </c>
      <c r="C98">
        <v>4500</v>
      </c>
      <c r="D98">
        <v>1</v>
      </c>
      <c r="E98">
        <v>1</v>
      </c>
      <c r="F98">
        <v>5</v>
      </c>
      <c r="G98">
        <v>0</v>
      </c>
    </row>
    <row r="99" spans="1:7" x14ac:dyDescent="0.25">
      <c r="A99" t="s">
        <v>182</v>
      </c>
      <c r="B99">
        <v>0.32</v>
      </c>
      <c r="C99">
        <v>4500</v>
      </c>
      <c r="D99">
        <v>1</v>
      </c>
      <c r="E99">
        <v>1</v>
      </c>
      <c r="F99">
        <v>5</v>
      </c>
      <c r="G99">
        <v>0</v>
      </c>
    </row>
    <row r="100" spans="1:7" x14ac:dyDescent="0.25">
      <c r="A100" t="s">
        <v>183</v>
      </c>
      <c r="B100">
        <v>1.44</v>
      </c>
      <c r="C100">
        <v>3100</v>
      </c>
      <c r="D100">
        <v>2</v>
      </c>
      <c r="E100">
        <v>3</v>
      </c>
      <c r="F100">
        <v>4</v>
      </c>
      <c r="G100">
        <v>2</v>
      </c>
    </row>
    <row r="101" spans="1:7" x14ac:dyDescent="0.25">
      <c r="A101" t="s">
        <v>184</v>
      </c>
      <c r="B101">
        <v>0.13</v>
      </c>
      <c r="C101">
        <v>2900</v>
      </c>
      <c r="D101">
        <v>2</v>
      </c>
      <c r="E101">
        <v>1</v>
      </c>
      <c r="F101">
        <v>8</v>
      </c>
      <c r="G101">
        <v>1</v>
      </c>
    </row>
    <row r="102" spans="1:7" x14ac:dyDescent="0.25">
      <c r="A102" t="s">
        <v>185</v>
      </c>
      <c r="B102">
        <v>2.5299999999999998</v>
      </c>
      <c r="C102">
        <v>2300</v>
      </c>
      <c r="D102">
        <v>2</v>
      </c>
      <c r="E102">
        <v>3</v>
      </c>
      <c r="F102">
        <v>4</v>
      </c>
      <c r="G102">
        <v>3</v>
      </c>
    </row>
    <row r="103" spans="1:7" x14ac:dyDescent="0.25">
      <c r="A103" t="s">
        <v>186</v>
      </c>
      <c r="B103">
        <v>1.17</v>
      </c>
      <c r="C103">
        <v>2600</v>
      </c>
      <c r="D103">
        <v>2</v>
      </c>
      <c r="E103">
        <v>1</v>
      </c>
      <c r="F103">
        <v>8</v>
      </c>
      <c r="G103">
        <v>1</v>
      </c>
    </row>
    <row r="104" spans="1:7" x14ac:dyDescent="0.25">
      <c r="A104" t="s">
        <v>187</v>
      </c>
      <c r="B104">
        <v>1.71</v>
      </c>
      <c r="C104">
        <v>2600</v>
      </c>
      <c r="D104">
        <v>2</v>
      </c>
      <c r="E104">
        <v>3</v>
      </c>
      <c r="F104">
        <v>4</v>
      </c>
      <c r="G104">
        <v>1</v>
      </c>
    </row>
    <row r="105" spans="1:7" x14ac:dyDescent="0.25">
      <c r="A105" t="s">
        <v>188</v>
      </c>
      <c r="B105">
        <v>1.0900000000000001</v>
      </c>
      <c r="C105">
        <v>2200</v>
      </c>
      <c r="D105">
        <v>2</v>
      </c>
      <c r="E105">
        <v>6</v>
      </c>
      <c r="F105">
        <v>4</v>
      </c>
      <c r="G105">
        <v>1</v>
      </c>
    </row>
    <row r="106" spans="1:7" x14ac:dyDescent="0.25">
      <c r="A106" t="s">
        <v>189</v>
      </c>
      <c r="B106">
        <v>3.94</v>
      </c>
      <c r="C106">
        <v>2200</v>
      </c>
      <c r="D106">
        <v>2</v>
      </c>
      <c r="E106">
        <v>6</v>
      </c>
      <c r="F106">
        <v>4</v>
      </c>
      <c r="G106">
        <v>2</v>
      </c>
    </row>
    <row r="107" spans="1:7" x14ac:dyDescent="0.25">
      <c r="A107" t="s">
        <v>190</v>
      </c>
      <c r="B107">
        <v>0.41</v>
      </c>
      <c r="C107">
        <v>2600</v>
      </c>
      <c r="D107">
        <v>2</v>
      </c>
      <c r="E107">
        <v>1</v>
      </c>
      <c r="F107">
        <v>8</v>
      </c>
      <c r="G107">
        <v>0</v>
      </c>
    </row>
    <row r="108" spans="1:7" x14ac:dyDescent="0.25">
      <c r="A108" t="s">
        <v>191</v>
      </c>
      <c r="B108">
        <v>3.2</v>
      </c>
      <c r="C108">
        <v>1900</v>
      </c>
      <c r="D108">
        <v>2</v>
      </c>
      <c r="E108">
        <v>6</v>
      </c>
      <c r="F108">
        <v>4</v>
      </c>
      <c r="G108">
        <v>2</v>
      </c>
    </row>
    <row r="109" spans="1:7" x14ac:dyDescent="0.25">
      <c r="A109" t="s">
        <v>192</v>
      </c>
      <c r="B109">
        <v>1.7</v>
      </c>
      <c r="C109">
        <v>1800</v>
      </c>
      <c r="D109">
        <v>2</v>
      </c>
      <c r="E109">
        <v>6</v>
      </c>
      <c r="F109">
        <v>4</v>
      </c>
      <c r="G109">
        <v>0</v>
      </c>
    </row>
    <row r="110" spans="1:7" x14ac:dyDescent="0.25">
      <c r="A110" t="s">
        <v>193</v>
      </c>
      <c r="B110">
        <v>1.31</v>
      </c>
      <c r="C110">
        <v>1800</v>
      </c>
      <c r="D110">
        <v>2</v>
      </c>
      <c r="E110">
        <v>1</v>
      </c>
      <c r="F110">
        <v>10</v>
      </c>
      <c r="G110">
        <v>0</v>
      </c>
    </row>
    <row r="111" spans="1:7" x14ac:dyDescent="0.25">
      <c r="A111" t="s">
        <v>194</v>
      </c>
      <c r="B111">
        <v>5.19</v>
      </c>
      <c r="C111">
        <v>2600</v>
      </c>
      <c r="D111">
        <v>2</v>
      </c>
      <c r="E111">
        <v>3</v>
      </c>
      <c r="F111">
        <v>1</v>
      </c>
      <c r="G111">
        <v>5</v>
      </c>
    </row>
    <row r="112" spans="1:7" x14ac:dyDescent="0.25">
      <c r="A112" t="s">
        <v>195</v>
      </c>
      <c r="B112">
        <v>4.05</v>
      </c>
      <c r="C112">
        <v>2500</v>
      </c>
      <c r="D112">
        <v>2</v>
      </c>
      <c r="E112">
        <v>3</v>
      </c>
      <c r="F112">
        <v>1</v>
      </c>
      <c r="G112">
        <v>6</v>
      </c>
    </row>
    <row r="113" spans="1:7" x14ac:dyDescent="0.25">
      <c r="A113" t="s">
        <v>196</v>
      </c>
      <c r="B113">
        <v>3.95</v>
      </c>
      <c r="C113">
        <v>680</v>
      </c>
      <c r="D113">
        <v>2</v>
      </c>
      <c r="E113">
        <v>6</v>
      </c>
      <c r="F113">
        <v>4</v>
      </c>
      <c r="G113">
        <v>1</v>
      </c>
    </row>
    <row r="114" spans="1:7" x14ac:dyDescent="0.25">
      <c r="A114" t="s">
        <v>197</v>
      </c>
      <c r="B114">
        <v>0.16</v>
      </c>
      <c r="C114">
        <v>720</v>
      </c>
      <c r="D114">
        <v>2</v>
      </c>
      <c r="E114">
        <v>6</v>
      </c>
      <c r="F114">
        <v>4</v>
      </c>
      <c r="G114">
        <v>0</v>
      </c>
    </row>
    <row r="115" spans="1:7" x14ac:dyDescent="0.25">
      <c r="A115" t="s">
        <v>198</v>
      </c>
      <c r="B115">
        <v>6.27</v>
      </c>
      <c r="C115">
        <v>740</v>
      </c>
      <c r="D115">
        <v>1</v>
      </c>
      <c r="E115">
        <v>1</v>
      </c>
      <c r="F115">
        <v>4</v>
      </c>
      <c r="G115">
        <v>3</v>
      </c>
    </row>
    <row r="116" spans="1:7" x14ac:dyDescent="0.25">
      <c r="A116" t="s">
        <v>199</v>
      </c>
      <c r="B116">
        <v>0.13</v>
      </c>
      <c r="C116">
        <v>520</v>
      </c>
      <c r="D116">
        <v>1</v>
      </c>
      <c r="E116">
        <v>1</v>
      </c>
      <c r="F116">
        <v>4</v>
      </c>
      <c r="G116">
        <v>0</v>
      </c>
    </row>
    <row r="117" spans="1:7" x14ac:dyDescent="0.25">
      <c r="A117" t="s">
        <v>200</v>
      </c>
      <c r="B117">
        <v>9.8699999999999992</v>
      </c>
      <c r="C117">
        <v>440</v>
      </c>
      <c r="D117">
        <v>1</v>
      </c>
      <c r="E117">
        <v>1</v>
      </c>
      <c r="F117">
        <v>4</v>
      </c>
      <c r="G117">
        <v>6</v>
      </c>
    </row>
    <row r="118" spans="1:7" x14ac:dyDescent="0.25">
      <c r="A118" t="s">
        <v>201</v>
      </c>
      <c r="B118">
        <v>1.08</v>
      </c>
      <c r="C118">
        <v>520</v>
      </c>
      <c r="D118">
        <v>1</v>
      </c>
      <c r="E118">
        <v>1</v>
      </c>
      <c r="F118">
        <v>4</v>
      </c>
      <c r="G118">
        <v>0</v>
      </c>
    </row>
    <row r="119" spans="1:7" x14ac:dyDescent="0.25">
      <c r="A119" t="s">
        <v>202</v>
      </c>
      <c r="B119">
        <v>4.32</v>
      </c>
      <c r="C119">
        <v>410</v>
      </c>
      <c r="D119">
        <v>1</v>
      </c>
      <c r="E119">
        <v>3</v>
      </c>
      <c r="F119">
        <v>5</v>
      </c>
      <c r="G119">
        <v>3</v>
      </c>
    </row>
    <row r="120" spans="1:7" x14ac:dyDescent="0.25">
      <c r="A120" t="s">
        <v>203</v>
      </c>
      <c r="B120">
        <v>1.42</v>
      </c>
      <c r="C120">
        <v>2400</v>
      </c>
      <c r="D120">
        <v>2</v>
      </c>
      <c r="E120">
        <v>1</v>
      </c>
      <c r="F120">
        <v>4</v>
      </c>
      <c r="G120">
        <v>1</v>
      </c>
    </row>
    <row r="121" spans="1:7" x14ac:dyDescent="0.25">
      <c r="A121" t="s">
        <v>204</v>
      </c>
      <c r="B121">
        <v>4.62</v>
      </c>
      <c r="C121">
        <v>870</v>
      </c>
      <c r="D121">
        <v>1</v>
      </c>
      <c r="E121">
        <v>3</v>
      </c>
      <c r="F121">
        <v>3</v>
      </c>
      <c r="G121">
        <v>0</v>
      </c>
    </row>
    <row r="122" spans="1:7" x14ac:dyDescent="0.25">
      <c r="A122" t="s">
        <v>205</v>
      </c>
      <c r="B122">
        <v>5.32</v>
      </c>
      <c r="C122">
        <v>1000</v>
      </c>
      <c r="D122">
        <v>1</v>
      </c>
      <c r="E122">
        <v>1</v>
      </c>
      <c r="F122">
        <v>4</v>
      </c>
      <c r="G122">
        <v>0</v>
      </c>
    </row>
    <row r="123" spans="1:7" x14ac:dyDescent="0.25">
      <c r="A123" t="s">
        <v>206</v>
      </c>
      <c r="B123">
        <v>4</v>
      </c>
      <c r="C123">
        <v>1100</v>
      </c>
      <c r="D123">
        <v>1</v>
      </c>
      <c r="E123">
        <v>6</v>
      </c>
      <c r="F123">
        <v>8</v>
      </c>
      <c r="G123">
        <v>1</v>
      </c>
    </row>
    <row r="124" spans="1:7" x14ac:dyDescent="0.25">
      <c r="A124" t="s">
        <v>207</v>
      </c>
      <c r="B124">
        <v>2.5299999999999998</v>
      </c>
      <c r="C124">
        <v>3700</v>
      </c>
      <c r="D124">
        <v>1</v>
      </c>
      <c r="E124">
        <v>1</v>
      </c>
      <c r="F124">
        <v>10</v>
      </c>
      <c r="G124">
        <v>1</v>
      </c>
    </row>
    <row r="125" spans="1:7" x14ac:dyDescent="0.25">
      <c r="A125" t="s">
        <v>208</v>
      </c>
      <c r="B125">
        <v>1.99</v>
      </c>
      <c r="C125">
        <v>1300</v>
      </c>
      <c r="D125">
        <v>1</v>
      </c>
      <c r="E125">
        <v>6</v>
      </c>
      <c r="F125">
        <v>6</v>
      </c>
      <c r="G125">
        <v>0</v>
      </c>
    </row>
    <row r="126" spans="1:7" x14ac:dyDescent="0.25">
      <c r="A126" t="s">
        <v>209</v>
      </c>
      <c r="B126">
        <v>5.0199999999999996</v>
      </c>
      <c r="C126">
        <v>1500</v>
      </c>
      <c r="D126">
        <v>1</v>
      </c>
      <c r="E126">
        <v>6</v>
      </c>
      <c r="F126">
        <v>6</v>
      </c>
      <c r="G126">
        <v>0</v>
      </c>
    </row>
    <row r="127" spans="1:7" x14ac:dyDescent="0.25">
      <c r="A127" t="s">
        <v>210</v>
      </c>
      <c r="B127">
        <v>1.98</v>
      </c>
      <c r="C127">
        <v>1400</v>
      </c>
      <c r="D127">
        <v>1</v>
      </c>
      <c r="E127">
        <v>3</v>
      </c>
      <c r="F127">
        <v>6</v>
      </c>
      <c r="G127">
        <v>0</v>
      </c>
    </row>
    <row r="128" spans="1:7" x14ac:dyDescent="0.25">
      <c r="A128" t="s">
        <v>211</v>
      </c>
      <c r="B128">
        <v>3.03</v>
      </c>
      <c r="C128">
        <v>1500</v>
      </c>
      <c r="D128">
        <v>1</v>
      </c>
      <c r="E128">
        <v>3</v>
      </c>
      <c r="F128">
        <v>6</v>
      </c>
      <c r="G128">
        <v>2</v>
      </c>
    </row>
    <row r="129" spans="1:7" x14ac:dyDescent="0.25">
      <c r="A129" t="s">
        <v>212</v>
      </c>
      <c r="B129">
        <v>6.23</v>
      </c>
      <c r="C129">
        <v>1500</v>
      </c>
      <c r="D129">
        <v>1</v>
      </c>
      <c r="E129">
        <v>3</v>
      </c>
      <c r="F129">
        <v>6</v>
      </c>
      <c r="G129">
        <v>2</v>
      </c>
    </row>
    <row r="130" spans="1:7" x14ac:dyDescent="0.25">
      <c r="A130" t="s">
        <v>213</v>
      </c>
      <c r="B130">
        <v>1.03</v>
      </c>
      <c r="C130">
        <v>2100</v>
      </c>
      <c r="D130">
        <v>1</v>
      </c>
      <c r="E130">
        <v>3</v>
      </c>
      <c r="F130">
        <v>6</v>
      </c>
      <c r="G130">
        <v>0</v>
      </c>
    </row>
    <row r="131" spans="1:7" x14ac:dyDescent="0.25">
      <c r="A131" t="s">
        <v>214</v>
      </c>
      <c r="B131">
        <v>0.99</v>
      </c>
      <c r="C131">
        <v>1400</v>
      </c>
      <c r="D131">
        <v>1</v>
      </c>
      <c r="E131">
        <v>3</v>
      </c>
      <c r="F131">
        <v>6</v>
      </c>
      <c r="G131">
        <v>0</v>
      </c>
    </row>
    <row r="132" spans="1:7" x14ac:dyDescent="0.25">
      <c r="A132" t="s">
        <v>215</v>
      </c>
      <c r="B132">
        <v>0.35</v>
      </c>
      <c r="C132">
        <v>990</v>
      </c>
      <c r="D132">
        <v>2</v>
      </c>
      <c r="E132">
        <v>3</v>
      </c>
      <c r="F132">
        <v>6</v>
      </c>
      <c r="G132">
        <v>0</v>
      </c>
    </row>
    <row r="133" spans="1:7" x14ac:dyDescent="0.25">
      <c r="A133" t="s">
        <v>216</v>
      </c>
      <c r="B133">
        <v>5.65</v>
      </c>
      <c r="C133">
        <v>840</v>
      </c>
      <c r="D133">
        <v>2</v>
      </c>
      <c r="E133">
        <v>6</v>
      </c>
      <c r="F133">
        <v>6</v>
      </c>
      <c r="G133">
        <v>0</v>
      </c>
    </row>
    <row r="134" spans="1:7" x14ac:dyDescent="0.25">
      <c r="A134" t="s">
        <v>217</v>
      </c>
      <c r="B134">
        <v>0.95</v>
      </c>
      <c r="C134">
        <v>830</v>
      </c>
      <c r="D134">
        <v>2</v>
      </c>
      <c r="E134">
        <v>6</v>
      </c>
      <c r="F134">
        <v>6</v>
      </c>
      <c r="G134">
        <v>0</v>
      </c>
    </row>
    <row r="135" spans="1:7" x14ac:dyDescent="0.25">
      <c r="A135" t="s">
        <v>218</v>
      </c>
      <c r="B135">
        <v>0.56000000000000005</v>
      </c>
      <c r="C135">
        <v>810</v>
      </c>
      <c r="D135">
        <v>2</v>
      </c>
      <c r="E135">
        <v>6</v>
      </c>
      <c r="F135">
        <v>6</v>
      </c>
      <c r="G135">
        <v>0</v>
      </c>
    </row>
    <row r="136" spans="1:7" x14ac:dyDescent="0.25">
      <c r="A136" t="s">
        <v>219</v>
      </c>
      <c r="B136">
        <v>3.82</v>
      </c>
      <c r="C136">
        <v>790</v>
      </c>
      <c r="D136">
        <v>2</v>
      </c>
      <c r="E136">
        <v>6</v>
      </c>
      <c r="F136">
        <v>6</v>
      </c>
      <c r="G136">
        <v>0</v>
      </c>
    </row>
    <row r="137" spans="1:7" x14ac:dyDescent="0.25">
      <c r="A137" t="s">
        <v>220</v>
      </c>
      <c r="B137">
        <v>2.77</v>
      </c>
      <c r="C137">
        <v>740</v>
      </c>
      <c r="D137">
        <v>2</v>
      </c>
      <c r="E137">
        <v>6</v>
      </c>
      <c r="F137">
        <v>8</v>
      </c>
      <c r="G137">
        <v>0</v>
      </c>
    </row>
    <row r="138" spans="1:7" x14ac:dyDescent="0.25">
      <c r="A138" t="s">
        <v>221</v>
      </c>
      <c r="B138">
        <v>3.2</v>
      </c>
      <c r="C138">
        <v>730</v>
      </c>
      <c r="D138">
        <v>2</v>
      </c>
      <c r="E138">
        <v>6</v>
      </c>
      <c r="F138">
        <v>8</v>
      </c>
      <c r="G138">
        <v>0</v>
      </c>
    </row>
    <row r="139" spans="1:7" x14ac:dyDescent="0.25">
      <c r="A139" t="s">
        <v>222</v>
      </c>
      <c r="B139">
        <v>3.8</v>
      </c>
      <c r="C139">
        <v>770</v>
      </c>
      <c r="D139">
        <v>2</v>
      </c>
      <c r="E139">
        <v>6</v>
      </c>
      <c r="F139">
        <v>8</v>
      </c>
      <c r="G139">
        <v>0</v>
      </c>
    </row>
    <row r="140" spans="1:7" x14ac:dyDescent="0.25">
      <c r="A140" t="s">
        <v>223</v>
      </c>
      <c r="B140">
        <v>0.75</v>
      </c>
      <c r="C140">
        <v>770</v>
      </c>
      <c r="D140">
        <v>2</v>
      </c>
      <c r="E140">
        <v>6</v>
      </c>
      <c r="F140">
        <v>6</v>
      </c>
      <c r="G140">
        <v>0</v>
      </c>
    </row>
    <row r="141" spans="1:7" x14ac:dyDescent="0.25">
      <c r="A141" t="s">
        <v>224</v>
      </c>
      <c r="B141">
        <v>3.75</v>
      </c>
      <c r="C141">
        <v>770</v>
      </c>
      <c r="D141">
        <v>2</v>
      </c>
      <c r="E141">
        <v>6</v>
      </c>
      <c r="F141">
        <v>8</v>
      </c>
      <c r="G141">
        <v>1</v>
      </c>
    </row>
    <row r="142" spans="1:7" x14ac:dyDescent="0.25">
      <c r="A142" t="s">
        <v>225</v>
      </c>
      <c r="B142">
        <v>2.88</v>
      </c>
      <c r="C142">
        <v>940</v>
      </c>
      <c r="D142">
        <v>2</v>
      </c>
      <c r="E142">
        <v>6</v>
      </c>
      <c r="F142">
        <v>10</v>
      </c>
      <c r="G142">
        <v>2</v>
      </c>
    </row>
    <row r="143" spans="1:7" x14ac:dyDescent="0.25">
      <c r="A143" t="s">
        <v>226</v>
      </c>
      <c r="B143">
        <v>3.77</v>
      </c>
      <c r="C143">
        <v>3200</v>
      </c>
      <c r="D143">
        <v>1</v>
      </c>
      <c r="E143">
        <v>1</v>
      </c>
      <c r="F143">
        <v>10</v>
      </c>
      <c r="G143">
        <v>2</v>
      </c>
    </row>
    <row r="144" spans="1:7" x14ac:dyDescent="0.25">
      <c r="A144" t="s">
        <v>227</v>
      </c>
      <c r="B144">
        <v>0.32</v>
      </c>
      <c r="C144">
        <v>2900</v>
      </c>
      <c r="D144">
        <v>1</v>
      </c>
      <c r="E144">
        <v>1</v>
      </c>
      <c r="F144">
        <v>10</v>
      </c>
      <c r="G144">
        <v>1</v>
      </c>
    </row>
    <row r="145" spans="1:7" x14ac:dyDescent="0.25">
      <c r="A145" t="s">
        <v>228</v>
      </c>
      <c r="B145">
        <v>0.47</v>
      </c>
      <c r="C145">
        <v>2900</v>
      </c>
      <c r="D145">
        <v>1</v>
      </c>
      <c r="E145">
        <v>1</v>
      </c>
      <c r="F145">
        <v>10</v>
      </c>
      <c r="G145">
        <v>0</v>
      </c>
    </row>
    <row r="146" spans="1:7" x14ac:dyDescent="0.25">
      <c r="A146" t="s">
        <v>229</v>
      </c>
      <c r="B146">
        <v>0.56999999999999995</v>
      </c>
      <c r="C146">
        <v>2900</v>
      </c>
      <c r="D146">
        <v>1</v>
      </c>
      <c r="E146">
        <v>1</v>
      </c>
      <c r="F146">
        <v>10</v>
      </c>
      <c r="G146">
        <v>0</v>
      </c>
    </row>
    <row r="147" spans="1:7" x14ac:dyDescent="0.25">
      <c r="A147" t="s">
        <v>230</v>
      </c>
      <c r="B147">
        <v>0.22</v>
      </c>
      <c r="C147">
        <v>2900</v>
      </c>
      <c r="D147">
        <v>1</v>
      </c>
      <c r="E147">
        <v>1</v>
      </c>
      <c r="F147">
        <v>10</v>
      </c>
      <c r="G147">
        <v>0</v>
      </c>
    </row>
    <row r="148" spans="1:7" x14ac:dyDescent="0.25">
      <c r="A148" t="s">
        <v>231</v>
      </c>
      <c r="B148">
        <v>0.32</v>
      </c>
      <c r="C148">
        <v>2900</v>
      </c>
      <c r="D148">
        <v>1</v>
      </c>
      <c r="E148">
        <v>1</v>
      </c>
      <c r="F148">
        <v>10</v>
      </c>
      <c r="G148">
        <v>0</v>
      </c>
    </row>
    <row r="149" spans="1:7" x14ac:dyDescent="0.25">
      <c r="A149" t="s">
        <v>232</v>
      </c>
      <c r="B149">
        <v>0.79</v>
      </c>
      <c r="C149">
        <v>2800</v>
      </c>
      <c r="D149">
        <v>1</v>
      </c>
      <c r="E149">
        <v>1</v>
      </c>
      <c r="F149">
        <v>10</v>
      </c>
      <c r="G149">
        <v>0</v>
      </c>
    </row>
    <row r="150" spans="1:7" x14ac:dyDescent="0.25">
      <c r="A150" t="s">
        <v>233</v>
      </c>
      <c r="B150">
        <v>0.83</v>
      </c>
      <c r="C150">
        <v>2800</v>
      </c>
      <c r="D150">
        <v>1</v>
      </c>
      <c r="E150">
        <v>1</v>
      </c>
      <c r="F150">
        <v>10</v>
      </c>
      <c r="G150">
        <v>1</v>
      </c>
    </row>
    <row r="151" spans="1:7" x14ac:dyDescent="0.25">
      <c r="A151" t="s">
        <v>234</v>
      </c>
      <c r="B151">
        <v>0.66</v>
      </c>
      <c r="C151">
        <v>2800</v>
      </c>
      <c r="D151">
        <v>1</v>
      </c>
      <c r="E151">
        <v>1</v>
      </c>
      <c r="F151">
        <v>10</v>
      </c>
      <c r="G151">
        <v>0</v>
      </c>
    </row>
    <row r="152" spans="1:7" x14ac:dyDescent="0.25">
      <c r="A152" t="s">
        <v>235</v>
      </c>
      <c r="B152">
        <v>0.8</v>
      </c>
      <c r="C152">
        <v>2800</v>
      </c>
      <c r="D152">
        <v>1</v>
      </c>
      <c r="E152">
        <v>1</v>
      </c>
      <c r="F152">
        <v>10</v>
      </c>
      <c r="G152">
        <v>0</v>
      </c>
    </row>
    <row r="153" spans="1:7" x14ac:dyDescent="0.25">
      <c r="A153" t="s">
        <v>236</v>
      </c>
      <c r="B153">
        <v>0.32</v>
      </c>
      <c r="C153">
        <v>3200</v>
      </c>
      <c r="D153">
        <v>2</v>
      </c>
      <c r="E153">
        <v>1</v>
      </c>
      <c r="F153">
        <v>10</v>
      </c>
      <c r="G153">
        <v>0</v>
      </c>
    </row>
    <row r="154" spans="1:7" x14ac:dyDescent="0.25">
      <c r="A154" t="s">
        <v>237</v>
      </c>
      <c r="B154">
        <v>0.53</v>
      </c>
      <c r="C154">
        <v>3400</v>
      </c>
      <c r="D154">
        <v>2</v>
      </c>
      <c r="E154">
        <v>1</v>
      </c>
      <c r="F154">
        <v>10</v>
      </c>
      <c r="G154">
        <v>0</v>
      </c>
    </row>
    <row r="155" spans="1:7" x14ac:dyDescent="0.25">
      <c r="A155" t="s">
        <v>238</v>
      </c>
      <c r="B155">
        <v>6.35</v>
      </c>
      <c r="C155">
        <v>3400</v>
      </c>
      <c r="D155">
        <v>2</v>
      </c>
      <c r="E155">
        <v>1</v>
      </c>
      <c r="F155">
        <v>10</v>
      </c>
      <c r="G155">
        <v>3</v>
      </c>
    </row>
    <row r="156" spans="1:7" x14ac:dyDescent="0.25">
      <c r="A156" t="s">
        <v>239</v>
      </c>
      <c r="B156">
        <v>7.49</v>
      </c>
      <c r="C156">
        <v>3300</v>
      </c>
      <c r="D156">
        <v>2</v>
      </c>
      <c r="E156">
        <v>1</v>
      </c>
      <c r="F156">
        <v>10</v>
      </c>
      <c r="G156">
        <v>3</v>
      </c>
    </row>
    <row r="157" spans="1:7" x14ac:dyDescent="0.25">
      <c r="A157" t="s">
        <v>240</v>
      </c>
      <c r="B157">
        <v>0.7</v>
      </c>
      <c r="C157">
        <v>3600</v>
      </c>
      <c r="D157">
        <v>2</v>
      </c>
      <c r="E157">
        <v>1</v>
      </c>
      <c r="F157">
        <v>10</v>
      </c>
      <c r="G157">
        <v>1</v>
      </c>
    </row>
    <row r="158" spans="1:7" x14ac:dyDescent="0.25">
      <c r="A158" t="s">
        <v>241</v>
      </c>
      <c r="B158">
        <v>2.2999999999999998</v>
      </c>
      <c r="C158">
        <v>4500</v>
      </c>
      <c r="D158">
        <v>2</v>
      </c>
      <c r="E158">
        <v>1</v>
      </c>
      <c r="F158">
        <v>10</v>
      </c>
      <c r="G158">
        <v>0</v>
      </c>
    </row>
    <row r="159" spans="1:7" x14ac:dyDescent="0.25">
      <c r="A159" t="s">
        <v>242</v>
      </c>
      <c r="B159">
        <v>0.24</v>
      </c>
      <c r="C159">
        <v>5500</v>
      </c>
      <c r="D159">
        <v>1</v>
      </c>
      <c r="E159">
        <v>3</v>
      </c>
      <c r="F159">
        <v>8</v>
      </c>
      <c r="G159">
        <v>0</v>
      </c>
    </row>
    <row r="160" spans="1:7" x14ac:dyDescent="0.25">
      <c r="A160" t="s">
        <v>243</v>
      </c>
      <c r="B160">
        <v>2.72</v>
      </c>
      <c r="C160">
        <v>5400</v>
      </c>
      <c r="D160">
        <v>1</v>
      </c>
      <c r="E160">
        <v>1</v>
      </c>
      <c r="F160">
        <v>10</v>
      </c>
      <c r="G160">
        <v>3</v>
      </c>
    </row>
    <row r="161" spans="1:7" x14ac:dyDescent="0.25">
      <c r="A161" t="s">
        <v>244</v>
      </c>
      <c r="B161">
        <v>4</v>
      </c>
      <c r="C161">
        <v>1800</v>
      </c>
      <c r="D161">
        <v>2</v>
      </c>
      <c r="E161">
        <v>3</v>
      </c>
      <c r="F161">
        <v>6</v>
      </c>
      <c r="G161">
        <v>1</v>
      </c>
    </row>
    <row r="162" spans="1:7" x14ac:dyDescent="0.25">
      <c r="A162" t="s">
        <v>245</v>
      </c>
      <c r="B162">
        <v>0.65</v>
      </c>
      <c r="C162">
        <v>1800</v>
      </c>
      <c r="D162">
        <v>2</v>
      </c>
      <c r="E162">
        <v>3</v>
      </c>
      <c r="F162">
        <v>6</v>
      </c>
      <c r="G162">
        <v>0</v>
      </c>
    </row>
    <row r="163" spans="1:7" x14ac:dyDescent="0.25">
      <c r="A163" t="s">
        <v>246</v>
      </c>
      <c r="B163">
        <v>0.99</v>
      </c>
      <c r="C163">
        <v>2100</v>
      </c>
      <c r="D163">
        <v>2</v>
      </c>
      <c r="E163">
        <v>3</v>
      </c>
      <c r="F163">
        <v>6</v>
      </c>
      <c r="G163">
        <v>0</v>
      </c>
    </row>
    <row r="164" spans="1:7" x14ac:dyDescent="0.25">
      <c r="A164" t="s">
        <v>247</v>
      </c>
      <c r="B164">
        <v>0.31</v>
      </c>
      <c r="C164">
        <v>2300</v>
      </c>
      <c r="D164">
        <v>2</v>
      </c>
      <c r="E164">
        <v>3</v>
      </c>
      <c r="F164">
        <v>6</v>
      </c>
      <c r="G164">
        <v>0</v>
      </c>
    </row>
    <row r="165" spans="1:7" x14ac:dyDescent="0.25">
      <c r="A165" t="s">
        <v>248</v>
      </c>
      <c r="B165">
        <v>7.09</v>
      </c>
      <c r="C165">
        <v>1700</v>
      </c>
      <c r="D165">
        <v>2</v>
      </c>
      <c r="E165">
        <v>6</v>
      </c>
      <c r="F165">
        <v>6</v>
      </c>
      <c r="G165">
        <v>0</v>
      </c>
    </row>
    <row r="166" spans="1:7" x14ac:dyDescent="0.25">
      <c r="A166" t="s">
        <v>249</v>
      </c>
      <c r="B166">
        <v>2.41</v>
      </c>
      <c r="C166">
        <v>1200</v>
      </c>
      <c r="D166">
        <v>2</v>
      </c>
      <c r="E166">
        <v>6</v>
      </c>
      <c r="F166">
        <v>8</v>
      </c>
      <c r="G166">
        <v>0</v>
      </c>
    </row>
    <row r="167" spans="1:7" x14ac:dyDescent="0.25">
      <c r="A167" t="s">
        <v>250</v>
      </c>
      <c r="B167">
        <v>1.08</v>
      </c>
      <c r="C167">
        <v>1200</v>
      </c>
      <c r="D167">
        <v>2</v>
      </c>
      <c r="E167">
        <v>6</v>
      </c>
      <c r="F167">
        <v>8</v>
      </c>
      <c r="G167">
        <v>0</v>
      </c>
    </row>
    <row r="168" spans="1:7" x14ac:dyDescent="0.25">
      <c r="A168" t="s">
        <v>251</v>
      </c>
      <c r="B168">
        <v>1.07</v>
      </c>
      <c r="C168">
        <v>1300</v>
      </c>
      <c r="D168">
        <v>2</v>
      </c>
      <c r="E168">
        <v>1</v>
      </c>
      <c r="F168">
        <v>8</v>
      </c>
      <c r="G168">
        <v>1</v>
      </c>
    </row>
    <row r="169" spans="1:7" x14ac:dyDescent="0.25">
      <c r="A169" t="s">
        <v>252</v>
      </c>
      <c r="B169">
        <v>0.5</v>
      </c>
      <c r="C169">
        <v>1300</v>
      </c>
      <c r="D169">
        <v>2</v>
      </c>
      <c r="E169">
        <v>1</v>
      </c>
      <c r="F169">
        <v>8</v>
      </c>
      <c r="G169">
        <v>0</v>
      </c>
    </row>
    <row r="170" spans="1:7" x14ac:dyDescent="0.25">
      <c r="A170" t="s">
        <v>253</v>
      </c>
      <c r="B170">
        <v>0.95</v>
      </c>
      <c r="C170">
        <v>1300</v>
      </c>
      <c r="D170">
        <v>2</v>
      </c>
      <c r="E170">
        <v>1</v>
      </c>
      <c r="F170">
        <v>8</v>
      </c>
      <c r="G170">
        <v>0</v>
      </c>
    </row>
    <row r="171" spans="1:7" x14ac:dyDescent="0.25">
      <c r="A171" t="s">
        <v>254</v>
      </c>
      <c r="B171">
        <v>0.14000000000000001</v>
      </c>
      <c r="C171">
        <v>2500</v>
      </c>
      <c r="D171">
        <v>2</v>
      </c>
      <c r="E171">
        <v>4</v>
      </c>
      <c r="F171">
        <v>0</v>
      </c>
      <c r="G171">
        <v>0</v>
      </c>
    </row>
    <row r="172" spans="1:7" x14ac:dyDescent="0.25">
      <c r="A172" t="s">
        <v>255</v>
      </c>
      <c r="B172">
        <v>0.86</v>
      </c>
      <c r="C172">
        <v>2500</v>
      </c>
      <c r="D172">
        <v>2</v>
      </c>
      <c r="E172">
        <v>1</v>
      </c>
      <c r="F172">
        <v>10</v>
      </c>
      <c r="G172">
        <v>0</v>
      </c>
    </row>
    <row r="173" spans="1:7" x14ac:dyDescent="0.25">
      <c r="A173" t="s">
        <v>256</v>
      </c>
      <c r="B173">
        <v>6.14</v>
      </c>
      <c r="C173">
        <v>2300</v>
      </c>
      <c r="D173">
        <v>2</v>
      </c>
      <c r="E173">
        <v>1</v>
      </c>
      <c r="F173">
        <v>8</v>
      </c>
      <c r="G173">
        <v>1</v>
      </c>
    </row>
    <row r="174" spans="1:7" x14ac:dyDescent="0.25">
      <c r="A174" t="s">
        <v>257</v>
      </c>
      <c r="B174">
        <v>1.69</v>
      </c>
      <c r="C174">
        <v>2100</v>
      </c>
      <c r="D174">
        <v>2</v>
      </c>
      <c r="E174">
        <v>1</v>
      </c>
      <c r="F174">
        <v>8</v>
      </c>
      <c r="G174">
        <v>0</v>
      </c>
    </row>
    <row r="175" spans="1:7" x14ac:dyDescent="0.25">
      <c r="A175" t="s">
        <v>258</v>
      </c>
      <c r="B175">
        <v>5</v>
      </c>
      <c r="C175">
        <v>2100</v>
      </c>
      <c r="D175">
        <v>2</v>
      </c>
      <c r="E175">
        <v>1</v>
      </c>
      <c r="F175">
        <v>8</v>
      </c>
      <c r="G175">
        <v>3</v>
      </c>
    </row>
    <row r="176" spans="1:7" x14ac:dyDescent="0.25">
      <c r="A176" t="s">
        <v>259</v>
      </c>
      <c r="B176">
        <v>0.31</v>
      </c>
      <c r="C176">
        <v>2100</v>
      </c>
      <c r="D176">
        <v>2</v>
      </c>
      <c r="E176">
        <v>1</v>
      </c>
      <c r="F176">
        <v>8</v>
      </c>
      <c r="G176">
        <v>0</v>
      </c>
    </row>
    <row r="177" spans="1:7" x14ac:dyDescent="0.25">
      <c r="A177" t="s">
        <v>260</v>
      </c>
      <c r="B177">
        <v>2.9</v>
      </c>
      <c r="C177">
        <v>2100</v>
      </c>
      <c r="D177">
        <v>2</v>
      </c>
      <c r="E177">
        <v>1</v>
      </c>
      <c r="F177">
        <v>8</v>
      </c>
      <c r="G177">
        <v>0</v>
      </c>
    </row>
    <row r="178" spans="1:7" x14ac:dyDescent="0.25">
      <c r="A178" t="s">
        <v>261</v>
      </c>
      <c r="B178">
        <v>4.0999999999999996</v>
      </c>
      <c r="C178">
        <v>2100</v>
      </c>
      <c r="D178">
        <v>2</v>
      </c>
      <c r="E178">
        <v>1</v>
      </c>
      <c r="F178">
        <v>8</v>
      </c>
      <c r="G178">
        <v>1</v>
      </c>
    </row>
    <row r="179" spans="1:7" x14ac:dyDescent="0.25">
      <c r="A179" t="s">
        <v>262</v>
      </c>
      <c r="B179">
        <v>0.7</v>
      </c>
      <c r="C179">
        <v>2100</v>
      </c>
      <c r="D179">
        <v>2</v>
      </c>
      <c r="E179">
        <v>1</v>
      </c>
      <c r="F179">
        <v>8</v>
      </c>
      <c r="G179">
        <v>0</v>
      </c>
    </row>
    <row r="180" spans="1:7" x14ac:dyDescent="0.25">
      <c r="A180" t="s">
        <v>263</v>
      </c>
      <c r="B180">
        <v>5.2</v>
      </c>
      <c r="C180">
        <v>2100</v>
      </c>
      <c r="D180">
        <v>2</v>
      </c>
      <c r="E180">
        <v>1</v>
      </c>
      <c r="F180">
        <v>8</v>
      </c>
      <c r="G180">
        <v>1</v>
      </c>
    </row>
    <row r="181" spans="1:7" x14ac:dyDescent="0.25">
      <c r="A181" t="s">
        <v>264</v>
      </c>
      <c r="B181">
        <v>2</v>
      </c>
      <c r="C181">
        <v>1800</v>
      </c>
      <c r="D181">
        <v>2</v>
      </c>
      <c r="E181">
        <v>1</v>
      </c>
      <c r="F181">
        <v>8</v>
      </c>
      <c r="G181">
        <v>0</v>
      </c>
    </row>
    <row r="182" spans="1:7" x14ac:dyDescent="0.25">
      <c r="A182" t="s">
        <v>265</v>
      </c>
      <c r="B182">
        <v>1.5</v>
      </c>
      <c r="C182">
        <v>1700</v>
      </c>
      <c r="D182">
        <v>2</v>
      </c>
      <c r="E182">
        <v>1</v>
      </c>
      <c r="F182">
        <v>8</v>
      </c>
      <c r="G182">
        <v>0</v>
      </c>
    </row>
    <row r="183" spans="1:7" x14ac:dyDescent="0.25">
      <c r="A183" t="s">
        <v>266</v>
      </c>
      <c r="B183">
        <v>5.5</v>
      </c>
      <c r="C183">
        <v>1700</v>
      </c>
      <c r="D183">
        <v>2</v>
      </c>
      <c r="E183">
        <v>1</v>
      </c>
      <c r="F183">
        <v>8</v>
      </c>
      <c r="G183">
        <v>3</v>
      </c>
    </row>
    <row r="184" spans="1:7" x14ac:dyDescent="0.25">
      <c r="A184" t="s">
        <v>267</v>
      </c>
      <c r="B184">
        <v>7.42</v>
      </c>
      <c r="C184">
        <v>2600</v>
      </c>
      <c r="D184">
        <v>2</v>
      </c>
      <c r="E184">
        <v>1</v>
      </c>
      <c r="F184">
        <v>8</v>
      </c>
      <c r="G184">
        <v>0</v>
      </c>
    </row>
    <row r="185" spans="1:7" x14ac:dyDescent="0.25">
      <c r="A185" t="s">
        <v>268</v>
      </c>
      <c r="B185">
        <v>1</v>
      </c>
      <c r="C185">
        <v>2200</v>
      </c>
      <c r="D185">
        <v>2</v>
      </c>
      <c r="E185">
        <v>1</v>
      </c>
      <c r="F185">
        <v>8</v>
      </c>
      <c r="G185">
        <v>0</v>
      </c>
    </row>
    <row r="186" spans="1:7" x14ac:dyDescent="0.25">
      <c r="A186" t="s">
        <v>269</v>
      </c>
      <c r="B186">
        <v>0.57999999999999996</v>
      </c>
      <c r="C186">
        <v>2200</v>
      </c>
      <c r="D186">
        <v>2</v>
      </c>
      <c r="E186">
        <v>1</v>
      </c>
      <c r="F186">
        <v>8</v>
      </c>
      <c r="G186">
        <v>1</v>
      </c>
    </row>
    <row r="187" spans="1:7" x14ac:dyDescent="0.25">
      <c r="A187" t="s">
        <v>270</v>
      </c>
      <c r="B187">
        <v>8.0399999999999991</v>
      </c>
      <c r="C187">
        <v>2100</v>
      </c>
      <c r="D187">
        <v>2</v>
      </c>
      <c r="E187">
        <v>1</v>
      </c>
      <c r="F187">
        <v>8</v>
      </c>
      <c r="G187">
        <v>3</v>
      </c>
    </row>
    <row r="188" spans="1:7" x14ac:dyDescent="0.25">
      <c r="A188" t="s">
        <v>271</v>
      </c>
      <c r="B188">
        <v>2</v>
      </c>
      <c r="C188">
        <v>1200</v>
      </c>
      <c r="D188">
        <v>2</v>
      </c>
      <c r="E188">
        <v>3</v>
      </c>
      <c r="F188">
        <v>2</v>
      </c>
      <c r="G188">
        <v>0</v>
      </c>
    </row>
    <row r="189" spans="1:7" x14ac:dyDescent="0.25">
      <c r="A189" t="s">
        <v>272</v>
      </c>
      <c r="B189">
        <v>6.36</v>
      </c>
      <c r="C189">
        <v>920</v>
      </c>
      <c r="D189">
        <v>2</v>
      </c>
      <c r="E189">
        <v>3</v>
      </c>
      <c r="F189">
        <v>2</v>
      </c>
      <c r="G189">
        <v>3</v>
      </c>
    </row>
    <row r="190" spans="1:7" x14ac:dyDescent="0.25">
      <c r="A190" t="s">
        <v>273</v>
      </c>
      <c r="B190">
        <v>3.26</v>
      </c>
      <c r="C190">
        <v>530</v>
      </c>
      <c r="D190">
        <v>2</v>
      </c>
      <c r="E190">
        <v>3</v>
      </c>
      <c r="F190">
        <v>4</v>
      </c>
      <c r="G190">
        <v>1</v>
      </c>
    </row>
    <row r="191" spans="1:7" x14ac:dyDescent="0.25">
      <c r="A191" t="s">
        <v>274</v>
      </c>
      <c r="B191">
        <v>3.26</v>
      </c>
      <c r="C191">
        <v>540</v>
      </c>
      <c r="D191">
        <v>2</v>
      </c>
      <c r="E191">
        <v>3</v>
      </c>
      <c r="F191">
        <v>4</v>
      </c>
      <c r="G191">
        <v>1</v>
      </c>
    </row>
    <row r="192" spans="1:7" x14ac:dyDescent="0.25">
      <c r="A192" t="s">
        <v>275</v>
      </c>
      <c r="B192">
        <v>1.84</v>
      </c>
      <c r="C192">
        <v>890</v>
      </c>
      <c r="D192">
        <v>1</v>
      </c>
      <c r="E192">
        <v>6</v>
      </c>
      <c r="F192">
        <v>6</v>
      </c>
      <c r="G192">
        <v>1</v>
      </c>
    </row>
    <row r="193" spans="1:7" x14ac:dyDescent="0.25">
      <c r="A193" t="s">
        <v>276</v>
      </c>
      <c r="B193">
        <v>4.16</v>
      </c>
      <c r="C193">
        <v>790</v>
      </c>
      <c r="D193">
        <v>1</v>
      </c>
      <c r="E193">
        <v>6</v>
      </c>
      <c r="F193">
        <v>4</v>
      </c>
      <c r="G193">
        <v>2</v>
      </c>
    </row>
    <row r="194" spans="1:7" x14ac:dyDescent="0.25">
      <c r="A194" t="s">
        <v>277</v>
      </c>
      <c r="B194">
        <v>0.8</v>
      </c>
      <c r="C194">
        <v>1100</v>
      </c>
      <c r="D194">
        <v>1</v>
      </c>
      <c r="E194">
        <v>6</v>
      </c>
      <c r="F194">
        <v>5</v>
      </c>
      <c r="G194">
        <v>2</v>
      </c>
    </row>
    <row r="195" spans="1:7" x14ac:dyDescent="0.25">
      <c r="A195" t="s">
        <v>278</v>
      </c>
      <c r="B195">
        <v>1.2</v>
      </c>
      <c r="C195">
        <v>1400</v>
      </c>
      <c r="D195">
        <v>1</v>
      </c>
      <c r="E195">
        <v>6</v>
      </c>
      <c r="F195">
        <v>5</v>
      </c>
      <c r="G195">
        <v>2</v>
      </c>
    </row>
    <row r="196" spans="1:7" x14ac:dyDescent="0.25">
      <c r="A196" t="s">
        <v>279</v>
      </c>
      <c r="B196">
        <v>3.28</v>
      </c>
      <c r="C196">
        <v>1400</v>
      </c>
      <c r="D196">
        <v>1</v>
      </c>
      <c r="E196">
        <v>6</v>
      </c>
      <c r="F196">
        <v>5</v>
      </c>
      <c r="G196">
        <v>1</v>
      </c>
    </row>
    <row r="197" spans="1:7" x14ac:dyDescent="0.25">
      <c r="A197" t="s">
        <v>280</v>
      </c>
      <c r="B197">
        <v>2.72</v>
      </c>
      <c r="C197">
        <v>1300</v>
      </c>
      <c r="D197">
        <v>2</v>
      </c>
      <c r="E197">
        <v>3</v>
      </c>
      <c r="F197">
        <v>5</v>
      </c>
      <c r="G197">
        <v>0</v>
      </c>
    </row>
    <row r="198" spans="1:7" x14ac:dyDescent="0.25">
      <c r="A198" t="s">
        <v>281</v>
      </c>
      <c r="B198">
        <v>6.71</v>
      </c>
      <c r="C198">
        <v>1200</v>
      </c>
      <c r="D198">
        <v>2</v>
      </c>
      <c r="E198">
        <v>3</v>
      </c>
      <c r="F198">
        <v>4</v>
      </c>
      <c r="G198">
        <v>6</v>
      </c>
    </row>
    <row r="199" spans="1:7" x14ac:dyDescent="0.25">
      <c r="A199" t="s">
        <v>282</v>
      </c>
      <c r="B199">
        <v>0.69</v>
      </c>
      <c r="C199">
        <v>1200</v>
      </c>
      <c r="D199">
        <v>2</v>
      </c>
      <c r="E199">
        <v>3</v>
      </c>
      <c r="F199">
        <v>5</v>
      </c>
      <c r="G199">
        <v>0</v>
      </c>
    </row>
    <row r="200" spans="1:7" x14ac:dyDescent="0.25">
      <c r="A200" t="s">
        <v>283</v>
      </c>
      <c r="B200">
        <v>0.31</v>
      </c>
      <c r="C200">
        <v>1800</v>
      </c>
      <c r="D200">
        <v>2</v>
      </c>
      <c r="E200">
        <v>1</v>
      </c>
      <c r="F200">
        <v>2</v>
      </c>
      <c r="G200">
        <v>0</v>
      </c>
    </row>
    <row r="201" spans="1:7" x14ac:dyDescent="0.25">
      <c r="A201" t="s">
        <v>284</v>
      </c>
      <c r="B201">
        <v>5.23</v>
      </c>
      <c r="C201">
        <v>280</v>
      </c>
      <c r="D201">
        <v>2</v>
      </c>
      <c r="E201">
        <v>1</v>
      </c>
      <c r="F201">
        <v>4</v>
      </c>
      <c r="G201">
        <v>2</v>
      </c>
    </row>
    <row r="202" spans="1:7" x14ac:dyDescent="0.25">
      <c r="A202" t="s">
        <v>285</v>
      </c>
      <c r="B202">
        <v>7.5</v>
      </c>
      <c r="C202">
        <v>310</v>
      </c>
      <c r="D202">
        <v>2</v>
      </c>
      <c r="E202">
        <v>1</v>
      </c>
      <c r="F202">
        <v>4</v>
      </c>
      <c r="G202">
        <v>0</v>
      </c>
    </row>
    <row r="203" spans="1:7" x14ac:dyDescent="0.25">
      <c r="A203" t="s">
        <v>286</v>
      </c>
      <c r="B203">
        <v>7.78</v>
      </c>
      <c r="C203">
        <v>1200</v>
      </c>
      <c r="D203">
        <v>2</v>
      </c>
      <c r="E203">
        <v>3</v>
      </c>
      <c r="F203">
        <v>3</v>
      </c>
      <c r="G203">
        <v>4</v>
      </c>
    </row>
    <row r="204" spans="1:7" x14ac:dyDescent="0.25">
      <c r="A204" t="s">
        <v>287</v>
      </c>
      <c r="B204">
        <v>2.35</v>
      </c>
      <c r="C204">
        <v>780</v>
      </c>
      <c r="D204">
        <v>2</v>
      </c>
      <c r="E204">
        <v>3</v>
      </c>
      <c r="F204">
        <v>3</v>
      </c>
      <c r="G204">
        <v>1</v>
      </c>
    </row>
    <row r="205" spans="1:7" x14ac:dyDescent="0.25">
      <c r="A205" t="s">
        <v>288</v>
      </c>
      <c r="B205">
        <v>3.8</v>
      </c>
      <c r="C205">
        <v>1500</v>
      </c>
      <c r="D205">
        <v>2</v>
      </c>
      <c r="E205">
        <v>3</v>
      </c>
      <c r="F205">
        <v>3</v>
      </c>
      <c r="G205">
        <v>4</v>
      </c>
    </row>
    <row r="206" spans="1:7" x14ac:dyDescent="0.25">
      <c r="A206" t="s">
        <v>289</v>
      </c>
      <c r="B206">
        <v>0.2</v>
      </c>
      <c r="C206">
        <v>1200</v>
      </c>
      <c r="D206">
        <v>2</v>
      </c>
      <c r="E206">
        <v>3</v>
      </c>
      <c r="F206">
        <v>3</v>
      </c>
      <c r="G206">
        <v>0</v>
      </c>
    </row>
    <row r="207" spans="1:7" x14ac:dyDescent="0.25">
      <c r="A207" t="s">
        <v>290</v>
      </c>
      <c r="B207">
        <v>3.59</v>
      </c>
      <c r="C207">
        <v>720</v>
      </c>
      <c r="D207">
        <v>1</v>
      </c>
      <c r="E207">
        <v>3</v>
      </c>
      <c r="F207">
        <v>4</v>
      </c>
      <c r="G207">
        <v>4</v>
      </c>
    </row>
    <row r="208" spans="1:7" x14ac:dyDescent="0.25">
      <c r="A208" t="s">
        <v>291</v>
      </c>
      <c r="B208">
        <v>2.81</v>
      </c>
      <c r="C208">
        <v>830</v>
      </c>
      <c r="D208">
        <v>2</v>
      </c>
      <c r="E208">
        <v>3</v>
      </c>
      <c r="F208">
        <v>4</v>
      </c>
      <c r="G208">
        <v>0</v>
      </c>
    </row>
    <row r="209" spans="1:7" x14ac:dyDescent="0.25">
      <c r="A209" t="s">
        <v>292</v>
      </c>
      <c r="B209">
        <v>0.33</v>
      </c>
      <c r="C209">
        <v>840</v>
      </c>
      <c r="D209">
        <v>2</v>
      </c>
      <c r="E209">
        <v>3</v>
      </c>
      <c r="F209">
        <v>4</v>
      </c>
      <c r="G209">
        <v>2</v>
      </c>
    </row>
    <row r="210" spans="1:7" x14ac:dyDescent="0.25">
      <c r="A210" t="s">
        <v>293</v>
      </c>
      <c r="B210">
        <v>0.51</v>
      </c>
      <c r="C210">
        <v>1100</v>
      </c>
      <c r="D210">
        <v>2</v>
      </c>
      <c r="E210">
        <v>3</v>
      </c>
      <c r="F210">
        <v>4</v>
      </c>
      <c r="G210">
        <v>1</v>
      </c>
    </row>
    <row r="211" spans="1:7" x14ac:dyDescent="0.25">
      <c r="A211" t="s">
        <v>294</v>
      </c>
      <c r="B211">
        <v>4.21</v>
      </c>
      <c r="C211">
        <v>1100</v>
      </c>
      <c r="D211">
        <v>2</v>
      </c>
      <c r="E211">
        <v>3</v>
      </c>
      <c r="F211">
        <v>4</v>
      </c>
      <c r="G211">
        <v>1</v>
      </c>
    </row>
    <row r="212" spans="1:7" x14ac:dyDescent="0.25">
      <c r="A212" t="s">
        <v>295</v>
      </c>
      <c r="B212">
        <v>6.48</v>
      </c>
      <c r="C212">
        <v>800</v>
      </c>
      <c r="D212">
        <v>2</v>
      </c>
      <c r="E212">
        <v>3</v>
      </c>
      <c r="F212">
        <v>3</v>
      </c>
      <c r="G212">
        <v>4</v>
      </c>
    </row>
    <row r="213" spans="1:7" x14ac:dyDescent="0.25">
      <c r="A213" t="s">
        <v>296</v>
      </c>
      <c r="B213">
        <v>0.26</v>
      </c>
      <c r="C213">
        <v>840</v>
      </c>
      <c r="D213">
        <v>2</v>
      </c>
      <c r="E213">
        <v>1</v>
      </c>
      <c r="F213">
        <v>6</v>
      </c>
      <c r="G213">
        <v>0</v>
      </c>
    </row>
    <row r="214" spans="1:7" x14ac:dyDescent="0.25">
      <c r="A214" t="s">
        <v>297</v>
      </c>
      <c r="B214">
        <v>0.4</v>
      </c>
      <c r="C214">
        <v>3200</v>
      </c>
      <c r="D214">
        <v>6</v>
      </c>
      <c r="E214">
        <v>1</v>
      </c>
      <c r="F214">
        <v>8</v>
      </c>
      <c r="G214">
        <v>0</v>
      </c>
    </row>
    <row r="215" spans="1:7" x14ac:dyDescent="0.25">
      <c r="A215" t="s">
        <v>298</v>
      </c>
      <c r="B215">
        <v>0.15</v>
      </c>
      <c r="C215">
        <v>3200</v>
      </c>
      <c r="D215">
        <v>7</v>
      </c>
      <c r="E215">
        <v>1</v>
      </c>
      <c r="F215">
        <v>8</v>
      </c>
      <c r="G215">
        <v>0</v>
      </c>
    </row>
    <row r="216" spans="1:7" x14ac:dyDescent="0.25">
      <c r="A216" t="s">
        <v>299</v>
      </c>
      <c r="B216">
        <v>0.4</v>
      </c>
      <c r="C216">
        <v>3300</v>
      </c>
      <c r="D216">
        <v>7</v>
      </c>
      <c r="E216">
        <v>1</v>
      </c>
      <c r="F216">
        <v>8</v>
      </c>
      <c r="G216">
        <v>1</v>
      </c>
    </row>
    <row r="217" spans="1:7" x14ac:dyDescent="0.25">
      <c r="A217" t="s">
        <v>300</v>
      </c>
      <c r="B217">
        <v>4.96</v>
      </c>
      <c r="C217">
        <v>3100</v>
      </c>
      <c r="D217">
        <v>2</v>
      </c>
      <c r="E217">
        <v>1</v>
      </c>
      <c r="F217">
        <v>8</v>
      </c>
      <c r="G217">
        <v>3</v>
      </c>
    </row>
    <row r="218" spans="1:7" x14ac:dyDescent="0.25">
      <c r="A218" t="s">
        <v>301</v>
      </c>
      <c r="B218">
        <v>3.8</v>
      </c>
      <c r="C218">
        <v>2600</v>
      </c>
      <c r="D218">
        <v>2</v>
      </c>
      <c r="E218">
        <v>6</v>
      </c>
      <c r="F218">
        <v>4</v>
      </c>
      <c r="G218">
        <v>2</v>
      </c>
    </row>
    <row r="219" spans="1:7" x14ac:dyDescent="0.25">
      <c r="A219" t="s">
        <v>302</v>
      </c>
      <c r="B219">
        <v>2.27</v>
      </c>
      <c r="C219">
        <v>2700</v>
      </c>
      <c r="D219">
        <v>2</v>
      </c>
      <c r="E219">
        <v>6</v>
      </c>
      <c r="F219">
        <v>4</v>
      </c>
      <c r="G219">
        <v>1</v>
      </c>
    </row>
    <row r="220" spans="1:7" x14ac:dyDescent="0.25">
      <c r="A220" t="s">
        <v>303</v>
      </c>
      <c r="B220">
        <v>1.7</v>
      </c>
      <c r="C220">
        <v>2700</v>
      </c>
      <c r="D220">
        <v>2</v>
      </c>
      <c r="E220">
        <v>6</v>
      </c>
      <c r="F220">
        <v>4</v>
      </c>
      <c r="G220">
        <v>3</v>
      </c>
    </row>
    <row r="221" spans="1:7" x14ac:dyDescent="0.25">
      <c r="A221" t="s">
        <v>304</v>
      </c>
      <c r="B221">
        <v>8.7200000000000006</v>
      </c>
      <c r="C221">
        <v>730</v>
      </c>
      <c r="D221">
        <v>2</v>
      </c>
      <c r="E221">
        <v>3</v>
      </c>
      <c r="F221">
        <v>4</v>
      </c>
      <c r="G221">
        <v>3</v>
      </c>
    </row>
    <row r="222" spans="1:7" x14ac:dyDescent="0.25">
      <c r="A222" t="s">
        <v>305</v>
      </c>
      <c r="B222">
        <v>1.92</v>
      </c>
      <c r="C222">
        <v>700</v>
      </c>
      <c r="D222">
        <v>2</v>
      </c>
      <c r="E222">
        <v>3</v>
      </c>
      <c r="F222">
        <v>4</v>
      </c>
      <c r="G222">
        <v>0</v>
      </c>
    </row>
    <row r="223" spans="1:7" x14ac:dyDescent="0.25">
      <c r="A223" t="s">
        <v>306</v>
      </c>
      <c r="B223">
        <v>3.94</v>
      </c>
      <c r="C223">
        <v>800</v>
      </c>
      <c r="D223">
        <v>2</v>
      </c>
      <c r="E223">
        <v>3</v>
      </c>
      <c r="F223">
        <v>4</v>
      </c>
      <c r="G223">
        <v>1</v>
      </c>
    </row>
    <row r="224" spans="1:7" x14ac:dyDescent="0.25">
      <c r="A224" t="s">
        <v>307</v>
      </c>
      <c r="B224">
        <v>1.3</v>
      </c>
      <c r="C224">
        <v>1600</v>
      </c>
      <c r="D224">
        <v>2</v>
      </c>
      <c r="E224">
        <v>1</v>
      </c>
      <c r="F224">
        <v>8</v>
      </c>
      <c r="G224">
        <v>3</v>
      </c>
    </row>
    <row r="225" spans="1:7" x14ac:dyDescent="0.25">
      <c r="A225" t="s">
        <v>308</v>
      </c>
      <c r="B225">
        <v>0.28000000000000003</v>
      </c>
      <c r="C225">
        <v>2400</v>
      </c>
      <c r="D225">
        <v>2</v>
      </c>
      <c r="E225">
        <v>1</v>
      </c>
      <c r="F225">
        <v>8</v>
      </c>
      <c r="G225">
        <v>0</v>
      </c>
    </row>
    <row r="226" spans="1:7" x14ac:dyDescent="0.25">
      <c r="A226" t="s">
        <v>309</v>
      </c>
      <c r="B226">
        <v>1.25</v>
      </c>
      <c r="C226">
        <v>1500</v>
      </c>
      <c r="D226">
        <v>2</v>
      </c>
      <c r="E226">
        <v>1</v>
      </c>
      <c r="F226">
        <v>8</v>
      </c>
      <c r="G226">
        <v>0</v>
      </c>
    </row>
    <row r="227" spans="1:7" x14ac:dyDescent="0.25">
      <c r="A227" t="s">
        <v>310</v>
      </c>
      <c r="B227">
        <v>4.78</v>
      </c>
      <c r="C227">
        <v>1400</v>
      </c>
      <c r="D227">
        <v>2</v>
      </c>
      <c r="E227">
        <v>3</v>
      </c>
      <c r="F227">
        <v>5</v>
      </c>
      <c r="G227">
        <v>5</v>
      </c>
    </row>
    <row r="228" spans="1:7" x14ac:dyDescent="0.25">
      <c r="A228" t="s">
        <v>311</v>
      </c>
      <c r="B228">
        <v>0.2</v>
      </c>
      <c r="C228">
        <v>1400</v>
      </c>
      <c r="D228">
        <v>2</v>
      </c>
      <c r="E228">
        <v>3</v>
      </c>
      <c r="F228">
        <v>5</v>
      </c>
      <c r="G228">
        <v>0</v>
      </c>
    </row>
    <row r="229" spans="1:7" x14ac:dyDescent="0.25">
      <c r="A229" t="s">
        <v>312</v>
      </c>
      <c r="B229">
        <v>0.2</v>
      </c>
      <c r="C229">
        <v>1500</v>
      </c>
      <c r="D229">
        <v>2</v>
      </c>
      <c r="E229">
        <v>3</v>
      </c>
      <c r="F229">
        <v>3</v>
      </c>
      <c r="G229">
        <v>0</v>
      </c>
    </row>
    <row r="230" spans="1:7" x14ac:dyDescent="0.25">
      <c r="A230" t="s">
        <v>313</v>
      </c>
      <c r="B230">
        <v>5.57</v>
      </c>
      <c r="C230">
        <v>1400</v>
      </c>
      <c r="D230">
        <v>2</v>
      </c>
      <c r="E230">
        <v>3</v>
      </c>
      <c r="F230">
        <v>3</v>
      </c>
      <c r="G230">
        <v>3</v>
      </c>
    </row>
    <row r="231" spans="1:7" x14ac:dyDescent="0.25">
      <c r="A231" t="s">
        <v>314</v>
      </c>
      <c r="B231">
        <v>0.2</v>
      </c>
      <c r="C231">
        <v>1400</v>
      </c>
      <c r="D231">
        <v>2</v>
      </c>
      <c r="E231">
        <v>3</v>
      </c>
      <c r="F231">
        <v>3</v>
      </c>
      <c r="G231">
        <v>0</v>
      </c>
    </row>
    <row r="232" spans="1:7" x14ac:dyDescent="0.25">
      <c r="A232" t="s">
        <v>315</v>
      </c>
      <c r="B232">
        <v>0.2</v>
      </c>
      <c r="C232">
        <v>1500</v>
      </c>
      <c r="D232">
        <v>2</v>
      </c>
      <c r="E232">
        <v>1</v>
      </c>
      <c r="F232">
        <v>8</v>
      </c>
      <c r="G232">
        <v>0</v>
      </c>
    </row>
    <row r="233" spans="1:7" x14ac:dyDescent="0.25">
      <c r="A233" t="s">
        <v>316</v>
      </c>
      <c r="B233">
        <v>1.79</v>
      </c>
      <c r="C233">
        <v>1600</v>
      </c>
      <c r="D233">
        <v>2</v>
      </c>
      <c r="E233">
        <v>3</v>
      </c>
      <c r="F233">
        <v>5</v>
      </c>
      <c r="G233">
        <v>0</v>
      </c>
    </row>
    <row r="234" spans="1:7" x14ac:dyDescent="0.25">
      <c r="A234" t="s">
        <v>317</v>
      </c>
      <c r="B234">
        <v>5.47</v>
      </c>
      <c r="C234">
        <v>430</v>
      </c>
      <c r="D234">
        <v>2</v>
      </c>
      <c r="E234">
        <v>6</v>
      </c>
      <c r="F234">
        <v>5</v>
      </c>
      <c r="G234">
        <v>0</v>
      </c>
    </row>
    <row r="235" spans="1:7" x14ac:dyDescent="0.25">
      <c r="A235" t="s">
        <v>318</v>
      </c>
      <c r="B235">
        <v>5.35</v>
      </c>
      <c r="C235">
        <v>2300</v>
      </c>
      <c r="D235">
        <v>2</v>
      </c>
      <c r="E235">
        <v>6</v>
      </c>
      <c r="F235">
        <v>4</v>
      </c>
      <c r="G235">
        <v>7</v>
      </c>
    </row>
    <row r="236" spans="1:7" x14ac:dyDescent="0.25">
      <c r="A236" t="s">
        <v>319</v>
      </c>
      <c r="B236">
        <v>5.15</v>
      </c>
      <c r="C236">
        <v>4000</v>
      </c>
      <c r="D236">
        <v>2</v>
      </c>
      <c r="E236">
        <v>6</v>
      </c>
      <c r="F236">
        <v>4</v>
      </c>
      <c r="G236">
        <v>4</v>
      </c>
    </row>
    <row r="237" spans="1:7" x14ac:dyDescent="0.25">
      <c r="A237" t="s">
        <v>320</v>
      </c>
      <c r="B237">
        <v>0.2</v>
      </c>
      <c r="C237">
        <v>4100</v>
      </c>
      <c r="D237">
        <v>2</v>
      </c>
      <c r="E237">
        <v>6</v>
      </c>
      <c r="F237">
        <v>4</v>
      </c>
      <c r="G237">
        <v>0</v>
      </c>
    </row>
    <row r="238" spans="1:7" x14ac:dyDescent="0.25">
      <c r="A238" t="s">
        <v>321</v>
      </c>
      <c r="B238">
        <v>5</v>
      </c>
      <c r="C238">
        <v>4500</v>
      </c>
      <c r="D238">
        <v>2</v>
      </c>
      <c r="E238">
        <v>1</v>
      </c>
      <c r="F238">
        <v>8</v>
      </c>
      <c r="G238">
        <v>3</v>
      </c>
    </row>
    <row r="239" spans="1:7" x14ac:dyDescent="0.25">
      <c r="A239" t="s">
        <v>322</v>
      </c>
      <c r="B239">
        <v>5.2</v>
      </c>
      <c r="C239">
        <v>4300</v>
      </c>
      <c r="D239">
        <v>2</v>
      </c>
      <c r="E239">
        <v>1</v>
      </c>
      <c r="F239">
        <v>8</v>
      </c>
      <c r="G239">
        <v>7</v>
      </c>
    </row>
    <row r="240" spans="1:7" x14ac:dyDescent="0.25">
      <c r="A240" t="s">
        <v>323</v>
      </c>
      <c r="B240">
        <v>0.14000000000000001</v>
      </c>
      <c r="C240">
        <v>4500</v>
      </c>
      <c r="D240">
        <v>2</v>
      </c>
      <c r="E240">
        <v>1</v>
      </c>
      <c r="F240">
        <v>8</v>
      </c>
      <c r="G240">
        <v>0</v>
      </c>
    </row>
    <row r="241" spans="1:7" x14ac:dyDescent="0.25">
      <c r="A241" t="s">
        <v>324</v>
      </c>
      <c r="B241">
        <v>0.79</v>
      </c>
      <c r="C241">
        <v>140</v>
      </c>
      <c r="D241">
        <v>2</v>
      </c>
      <c r="E241">
        <v>1</v>
      </c>
      <c r="F241">
        <v>6</v>
      </c>
      <c r="G241">
        <v>0</v>
      </c>
    </row>
    <row r="242" spans="1:7" x14ac:dyDescent="0.25">
      <c r="A242" t="s">
        <v>325</v>
      </c>
      <c r="B242">
        <v>3.05</v>
      </c>
      <c r="C242">
        <v>3900</v>
      </c>
      <c r="D242">
        <v>2</v>
      </c>
      <c r="E242">
        <v>1</v>
      </c>
      <c r="F242">
        <v>10</v>
      </c>
      <c r="G242">
        <v>5</v>
      </c>
    </row>
    <row r="243" spans="1:7" x14ac:dyDescent="0.25">
      <c r="A243" t="s">
        <v>326</v>
      </c>
      <c r="B243">
        <v>0.28999999999999998</v>
      </c>
      <c r="C243">
        <v>3900</v>
      </c>
      <c r="D243">
        <v>2</v>
      </c>
      <c r="E243">
        <v>1</v>
      </c>
      <c r="F243">
        <v>8</v>
      </c>
      <c r="G243">
        <v>0</v>
      </c>
    </row>
    <row r="244" spans="1:7" x14ac:dyDescent="0.25">
      <c r="A244" t="s">
        <v>327</v>
      </c>
      <c r="B244">
        <v>1.56</v>
      </c>
      <c r="C244">
        <v>4900</v>
      </c>
      <c r="D244">
        <v>1</v>
      </c>
      <c r="E244">
        <v>1</v>
      </c>
      <c r="F244">
        <v>8</v>
      </c>
      <c r="G244">
        <v>3</v>
      </c>
    </row>
    <row r="245" spans="1:7" x14ac:dyDescent="0.25">
      <c r="A245" t="s">
        <v>328</v>
      </c>
      <c r="B245">
        <v>2.14</v>
      </c>
      <c r="C245">
        <v>4900</v>
      </c>
      <c r="D245">
        <v>1</v>
      </c>
      <c r="E245">
        <v>1</v>
      </c>
      <c r="F245">
        <v>8</v>
      </c>
      <c r="G245">
        <v>0</v>
      </c>
    </row>
    <row r="246" spans="1:7" x14ac:dyDescent="0.25">
      <c r="A246" t="s">
        <v>329</v>
      </c>
      <c r="B246">
        <v>0.56000000000000005</v>
      </c>
      <c r="C246">
        <v>5000</v>
      </c>
      <c r="D246">
        <v>1</v>
      </c>
      <c r="E246">
        <v>1</v>
      </c>
      <c r="F246">
        <v>8</v>
      </c>
      <c r="G246">
        <v>0</v>
      </c>
    </row>
    <row r="247" spans="1:7" x14ac:dyDescent="0.25">
      <c r="A247" t="s">
        <v>330</v>
      </c>
      <c r="B247">
        <v>0.74</v>
      </c>
      <c r="C247">
        <v>2800</v>
      </c>
      <c r="D247">
        <v>1</v>
      </c>
      <c r="E247">
        <v>6</v>
      </c>
      <c r="F247">
        <v>4</v>
      </c>
      <c r="G247">
        <v>2</v>
      </c>
    </row>
    <row r="248" spans="1:7" x14ac:dyDescent="0.25">
      <c r="A248" t="s">
        <v>331</v>
      </c>
      <c r="B248">
        <v>3.73</v>
      </c>
      <c r="C248">
        <v>2800</v>
      </c>
      <c r="D248">
        <v>2</v>
      </c>
      <c r="E248">
        <v>6</v>
      </c>
      <c r="F248">
        <v>5</v>
      </c>
      <c r="G248">
        <v>4</v>
      </c>
    </row>
    <row r="249" spans="1:7" x14ac:dyDescent="0.25">
      <c r="A249" t="s">
        <v>332</v>
      </c>
      <c r="B249">
        <v>2</v>
      </c>
      <c r="C249">
        <v>2600</v>
      </c>
      <c r="D249">
        <v>2</v>
      </c>
      <c r="E249">
        <v>6</v>
      </c>
      <c r="F249">
        <v>5</v>
      </c>
      <c r="G249">
        <v>0</v>
      </c>
    </row>
    <row r="250" spans="1:7" x14ac:dyDescent="0.25">
      <c r="A250" t="s">
        <v>333</v>
      </c>
      <c r="B250">
        <v>4.46</v>
      </c>
      <c r="C250">
        <v>2500</v>
      </c>
      <c r="D250">
        <v>2</v>
      </c>
      <c r="E250">
        <v>6</v>
      </c>
      <c r="F250">
        <v>5</v>
      </c>
      <c r="G250">
        <v>3</v>
      </c>
    </row>
    <row r="251" spans="1:7" x14ac:dyDescent="0.25">
      <c r="A251" t="s">
        <v>334</v>
      </c>
      <c r="B251">
        <v>0.16</v>
      </c>
      <c r="C251">
        <v>1300</v>
      </c>
      <c r="D251">
        <v>2</v>
      </c>
      <c r="E251">
        <v>1</v>
      </c>
      <c r="F251">
        <v>4</v>
      </c>
      <c r="G251">
        <v>0</v>
      </c>
    </row>
    <row r="252" spans="1:7" x14ac:dyDescent="0.25">
      <c r="A252" t="s">
        <v>335</v>
      </c>
      <c r="B252">
        <v>0.5</v>
      </c>
      <c r="C252">
        <v>1300</v>
      </c>
      <c r="D252">
        <v>2</v>
      </c>
      <c r="E252">
        <v>1</v>
      </c>
      <c r="F252">
        <v>4</v>
      </c>
      <c r="G252">
        <v>0</v>
      </c>
    </row>
    <row r="253" spans="1:7" x14ac:dyDescent="0.25">
      <c r="A253" t="s">
        <v>336</v>
      </c>
      <c r="B253">
        <v>0.33</v>
      </c>
      <c r="C253">
        <v>1200</v>
      </c>
      <c r="D253">
        <v>2</v>
      </c>
      <c r="E253">
        <v>1</v>
      </c>
      <c r="F253">
        <v>4</v>
      </c>
      <c r="G253">
        <v>0</v>
      </c>
    </row>
    <row r="254" spans="1:7" x14ac:dyDescent="0.25">
      <c r="A254" t="s">
        <v>337</v>
      </c>
      <c r="B254">
        <v>0.17</v>
      </c>
      <c r="C254">
        <v>1200</v>
      </c>
      <c r="D254">
        <v>2</v>
      </c>
      <c r="E254">
        <v>1</v>
      </c>
      <c r="F254">
        <v>4</v>
      </c>
      <c r="G254">
        <v>0</v>
      </c>
    </row>
    <row r="255" spans="1:7" x14ac:dyDescent="0.25">
      <c r="A255" t="s">
        <v>338</v>
      </c>
      <c r="B255">
        <v>1.24</v>
      </c>
      <c r="C255">
        <v>1200</v>
      </c>
      <c r="D255">
        <v>2</v>
      </c>
      <c r="E255">
        <v>1</v>
      </c>
      <c r="F255">
        <v>4</v>
      </c>
      <c r="G255">
        <v>1</v>
      </c>
    </row>
    <row r="256" spans="1:7" x14ac:dyDescent="0.25">
      <c r="A256" t="s">
        <v>339</v>
      </c>
      <c r="B256">
        <v>0.51</v>
      </c>
      <c r="C256">
        <v>930</v>
      </c>
      <c r="D256">
        <v>2</v>
      </c>
      <c r="E256">
        <v>1</v>
      </c>
      <c r="F256">
        <v>4</v>
      </c>
      <c r="G256">
        <v>0</v>
      </c>
    </row>
    <row r="257" spans="1:7" x14ac:dyDescent="0.25">
      <c r="A257" t="s">
        <v>340</v>
      </c>
      <c r="B257">
        <v>2.25</v>
      </c>
      <c r="C257">
        <v>870</v>
      </c>
      <c r="D257">
        <v>2</v>
      </c>
      <c r="E257">
        <v>1</v>
      </c>
      <c r="F257">
        <v>4</v>
      </c>
      <c r="G257">
        <v>1</v>
      </c>
    </row>
    <row r="258" spans="1:7" x14ac:dyDescent="0.25">
      <c r="A258" t="s">
        <v>341</v>
      </c>
      <c r="B258">
        <v>1.25</v>
      </c>
      <c r="C258">
        <v>930</v>
      </c>
      <c r="D258">
        <v>2</v>
      </c>
      <c r="E258">
        <v>1</v>
      </c>
      <c r="F258">
        <v>4</v>
      </c>
      <c r="G258">
        <v>1</v>
      </c>
    </row>
    <row r="259" spans="1:7" x14ac:dyDescent="0.25">
      <c r="A259" t="s">
        <v>342</v>
      </c>
      <c r="B259">
        <v>4</v>
      </c>
      <c r="C259">
        <v>930</v>
      </c>
      <c r="D259">
        <v>2</v>
      </c>
      <c r="E259">
        <v>1</v>
      </c>
      <c r="F259">
        <v>4</v>
      </c>
      <c r="G259">
        <v>2</v>
      </c>
    </row>
    <row r="260" spans="1:7" x14ac:dyDescent="0.25">
      <c r="A260" t="s">
        <v>343</v>
      </c>
      <c r="B260">
        <v>3</v>
      </c>
      <c r="C260">
        <v>1400</v>
      </c>
      <c r="D260">
        <v>2</v>
      </c>
      <c r="E260">
        <v>1</v>
      </c>
      <c r="F260">
        <v>4</v>
      </c>
      <c r="G260">
        <v>1</v>
      </c>
    </row>
    <row r="261" spans="1:7" x14ac:dyDescent="0.25">
      <c r="A261" t="s">
        <v>344</v>
      </c>
      <c r="B261">
        <v>1</v>
      </c>
      <c r="C261">
        <v>1300</v>
      </c>
      <c r="D261">
        <v>2</v>
      </c>
      <c r="E261">
        <v>1</v>
      </c>
      <c r="F261">
        <v>4</v>
      </c>
      <c r="G261">
        <v>0</v>
      </c>
    </row>
    <row r="262" spans="1:7" x14ac:dyDescent="0.25">
      <c r="A262" t="s">
        <v>345</v>
      </c>
      <c r="B262">
        <v>1.88</v>
      </c>
      <c r="C262">
        <v>1300</v>
      </c>
      <c r="D262">
        <v>2</v>
      </c>
      <c r="E262">
        <v>1</v>
      </c>
      <c r="F262">
        <v>4</v>
      </c>
      <c r="G262">
        <v>0</v>
      </c>
    </row>
    <row r="263" spans="1:7" x14ac:dyDescent="0.25">
      <c r="A263" t="s">
        <v>346</v>
      </c>
      <c r="B263">
        <v>2.13</v>
      </c>
      <c r="C263">
        <v>1600</v>
      </c>
      <c r="D263">
        <v>2</v>
      </c>
      <c r="E263">
        <v>1</v>
      </c>
      <c r="F263">
        <v>4</v>
      </c>
      <c r="G263">
        <v>2</v>
      </c>
    </row>
    <row r="264" spans="1:7" x14ac:dyDescent="0.25">
      <c r="A264" t="s">
        <v>347</v>
      </c>
      <c r="B264">
        <v>2.5</v>
      </c>
      <c r="C264">
        <v>1700</v>
      </c>
      <c r="D264">
        <v>2</v>
      </c>
      <c r="E264">
        <v>1</v>
      </c>
      <c r="F264">
        <v>4</v>
      </c>
      <c r="G264">
        <v>0</v>
      </c>
    </row>
    <row r="265" spans="1:7" x14ac:dyDescent="0.25">
      <c r="A265" t="s">
        <v>348</v>
      </c>
      <c r="B265">
        <v>0.52</v>
      </c>
      <c r="C265">
        <v>1800</v>
      </c>
      <c r="D265">
        <v>2</v>
      </c>
      <c r="E265">
        <v>1</v>
      </c>
      <c r="F265">
        <v>4</v>
      </c>
      <c r="G265">
        <v>1</v>
      </c>
    </row>
    <row r="266" spans="1:7" x14ac:dyDescent="0.25">
      <c r="A266" t="s">
        <v>349</v>
      </c>
      <c r="B266">
        <v>2.36</v>
      </c>
      <c r="C266">
        <v>1600</v>
      </c>
      <c r="D266">
        <v>2</v>
      </c>
      <c r="E266">
        <v>3</v>
      </c>
      <c r="F266">
        <v>4</v>
      </c>
      <c r="G266">
        <v>1</v>
      </c>
    </row>
    <row r="267" spans="1:7" x14ac:dyDescent="0.25">
      <c r="A267" t="s">
        <v>350</v>
      </c>
      <c r="B267">
        <v>0.38</v>
      </c>
      <c r="C267">
        <v>220</v>
      </c>
      <c r="D267">
        <v>2</v>
      </c>
      <c r="E267">
        <v>1</v>
      </c>
      <c r="F267">
        <v>4</v>
      </c>
      <c r="G267">
        <v>0</v>
      </c>
    </row>
    <row r="268" spans="1:7" x14ac:dyDescent="0.25">
      <c r="A268" t="s">
        <v>351</v>
      </c>
      <c r="B268">
        <v>1.42</v>
      </c>
      <c r="C268">
        <v>230</v>
      </c>
      <c r="D268">
        <v>2</v>
      </c>
      <c r="E268">
        <v>1</v>
      </c>
      <c r="F268">
        <v>4</v>
      </c>
      <c r="G268">
        <v>0</v>
      </c>
    </row>
    <row r="269" spans="1:7" x14ac:dyDescent="0.25">
      <c r="A269" t="s">
        <v>352</v>
      </c>
      <c r="B269">
        <v>0.5</v>
      </c>
      <c r="C269">
        <v>140</v>
      </c>
      <c r="D269">
        <v>2</v>
      </c>
      <c r="E269">
        <v>1</v>
      </c>
      <c r="F269">
        <v>4</v>
      </c>
      <c r="G269">
        <v>0</v>
      </c>
    </row>
    <row r="270" spans="1:7" x14ac:dyDescent="0.25">
      <c r="A270" t="s">
        <v>353</v>
      </c>
      <c r="B270">
        <v>1.01</v>
      </c>
      <c r="C270">
        <v>60</v>
      </c>
      <c r="D270">
        <v>2</v>
      </c>
      <c r="E270">
        <v>1</v>
      </c>
      <c r="F270">
        <v>4</v>
      </c>
      <c r="G270">
        <v>0</v>
      </c>
    </row>
    <row r="271" spans="1:7" x14ac:dyDescent="0.25">
      <c r="A271" t="s">
        <v>354</v>
      </c>
      <c r="B271">
        <v>2.64</v>
      </c>
      <c r="C271">
        <v>1500</v>
      </c>
      <c r="D271">
        <v>2</v>
      </c>
      <c r="E271">
        <v>6</v>
      </c>
      <c r="F271">
        <v>5</v>
      </c>
      <c r="G271">
        <v>1</v>
      </c>
    </row>
    <row r="272" spans="1:7" x14ac:dyDescent="0.25">
      <c r="A272" t="s">
        <v>355</v>
      </c>
      <c r="B272">
        <v>1.99</v>
      </c>
      <c r="C272">
        <v>1300</v>
      </c>
      <c r="D272">
        <v>2</v>
      </c>
      <c r="E272">
        <v>3</v>
      </c>
      <c r="F272">
        <v>5</v>
      </c>
      <c r="G272">
        <v>1</v>
      </c>
    </row>
    <row r="273" spans="1:7" x14ac:dyDescent="0.25">
      <c r="A273" t="s">
        <v>356</v>
      </c>
      <c r="B273">
        <v>0.55000000000000004</v>
      </c>
      <c r="C273">
        <v>1800</v>
      </c>
      <c r="D273">
        <v>2</v>
      </c>
      <c r="E273">
        <v>3</v>
      </c>
      <c r="F273">
        <v>5</v>
      </c>
      <c r="G273">
        <v>0</v>
      </c>
    </row>
    <row r="274" spans="1:7" x14ac:dyDescent="0.25">
      <c r="A274" t="s">
        <v>357</v>
      </c>
      <c r="B274">
        <v>0.65</v>
      </c>
      <c r="C274">
        <v>2700</v>
      </c>
      <c r="D274">
        <v>2</v>
      </c>
      <c r="E274">
        <v>1</v>
      </c>
      <c r="F274">
        <v>4</v>
      </c>
      <c r="G274">
        <v>0</v>
      </c>
    </row>
    <row r="275" spans="1:7" x14ac:dyDescent="0.25">
      <c r="A275" t="s">
        <v>358</v>
      </c>
      <c r="B275">
        <v>4.5999999999999996</v>
      </c>
      <c r="C275">
        <v>1500</v>
      </c>
      <c r="D275">
        <v>2</v>
      </c>
      <c r="E275">
        <v>3</v>
      </c>
      <c r="F275">
        <v>6</v>
      </c>
      <c r="G275">
        <v>2</v>
      </c>
    </row>
    <row r="276" spans="1:7" x14ac:dyDescent="0.25">
      <c r="A276" t="s">
        <v>359</v>
      </c>
      <c r="B276">
        <v>0.56000000000000005</v>
      </c>
      <c r="C276">
        <v>1200</v>
      </c>
      <c r="D276">
        <v>2</v>
      </c>
      <c r="E276">
        <v>3</v>
      </c>
      <c r="F276">
        <v>5</v>
      </c>
      <c r="G276">
        <v>0</v>
      </c>
    </row>
    <row r="277" spans="1:7" x14ac:dyDescent="0.25">
      <c r="A277" t="s">
        <v>360</v>
      </c>
      <c r="B277">
        <v>9.6999999999999993</v>
      </c>
      <c r="C277">
        <v>950</v>
      </c>
      <c r="D277">
        <v>2</v>
      </c>
      <c r="E277">
        <v>3</v>
      </c>
      <c r="F277">
        <v>5</v>
      </c>
      <c r="G277">
        <v>4</v>
      </c>
    </row>
    <row r="278" spans="1:7" x14ac:dyDescent="0.25">
      <c r="A278" t="s">
        <v>361</v>
      </c>
      <c r="B278">
        <v>4.95</v>
      </c>
      <c r="C278">
        <v>1200</v>
      </c>
      <c r="D278">
        <v>2</v>
      </c>
      <c r="E278">
        <v>3</v>
      </c>
      <c r="F278">
        <v>4</v>
      </c>
      <c r="G278">
        <v>5</v>
      </c>
    </row>
    <row r="279" spans="1:7" x14ac:dyDescent="0.25">
      <c r="A279" t="s">
        <v>362</v>
      </c>
      <c r="B279">
        <v>2.35</v>
      </c>
      <c r="C279">
        <v>1300</v>
      </c>
      <c r="D279">
        <v>2</v>
      </c>
      <c r="E279">
        <v>1</v>
      </c>
      <c r="F279">
        <v>8</v>
      </c>
      <c r="G279">
        <v>2</v>
      </c>
    </row>
    <row r="280" spans="1:7" x14ac:dyDescent="0.25">
      <c r="A280" t="s">
        <v>363</v>
      </c>
      <c r="B280">
        <v>0.36</v>
      </c>
      <c r="C280">
        <v>1000</v>
      </c>
      <c r="D280">
        <v>2</v>
      </c>
      <c r="E280">
        <v>1</v>
      </c>
      <c r="F280">
        <v>8</v>
      </c>
      <c r="G280">
        <v>1</v>
      </c>
    </row>
    <row r="281" spans="1:7" x14ac:dyDescent="0.25">
      <c r="A281" t="s">
        <v>364</v>
      </c>
      <c r="B281">
        <v>1.38</v>
      </c>
      <c r="C281">
        <v>1000</v>
      </c>
      <c r="D281">
        <v>2</v>
      </c>
      <c r="E281">
        <v>1</v>
      </c>
      <c r="F281">
        <v>8</v>
      </c>
      <c r="G281">
        <v>1</v>
      </c>
    </row>
    <row r="282" spans="1:7" x14ac:dyDescent="0.25">
      <c r="A282" t="s">
        <v>365</v>
      </c>
      <c r="B282">
        <v>0.22</v>
      </c>
      <c r="C282">
        <v>1000</v>
      </c>
      <c r="D282">
        <v>2</v>
      </c>
      <c r="E282">
        <v>1</v>
      </c>
      <c r="F282">
        <v>8</v>
      </c>
      <c r="G282">
        <v>0</v>
      </c>
    </row>
    <row r="283" spans="1:7" x14ac:dyDescent="0.25">
      <c r="A283" t="s">
        <v>366</v>
      </c>
      <c r="B283">
        <v>1.81</v>
      </c>
      <c r="C283">
        <v>1000</v>
      </c>
      <c r="D283">
        <v>2</v>
      </c>
      <c r="E283">
        <v>1</v>
      </c>
      <c r="F283">
        <v>8</v>
      </c>
      <c r="G283">
        <v>4</v>
      </c>
    </row>
    <row r="284" spans="1:7" x14ac:dyDescent="0.25">
      <c r="A284" t="s">
        <v>367</v>
      </c>
      <c r="B284">
        <v>0.36</v>
      </c>
      <c r="C284">
        <v>1000</v>
      </c>
      <c r="D284">
        <v>2</v>
      </c>
      <c r="E284">
        <v>1</v>
      </c>
      <c r="F284">
        <v>8</v>
      </c>
      <c r="G284">
        <v>3</v>
      </c>
    </row>
    <row r="285" spans="1:7" x14ac:dyDescent="0.25">
      <c r="A285" t="s">
        <v>368</v>
      </c>
      <c r="B285">
        <v>4.43</v>
      </c>
      <c r="C285">
        <v>1100</v>
      </c>
      <c r="D285">
        <v>2</v>
      </c>
      <c r="E285">
        <v>1</v>
      </c>
      <c r="F285">
        <v>8</v>
      </c>
      <c r="G285">
        <v>5</v>
      </c>
    </row>
    <row r="286" spans="1:7" x14ac:dyDescent="0.25">
      <c r="A286" t="s">
        <v>369</v>
      </c>
      <c r="B286">
        <v>0.66</v>
      </c>
      <c r="C286">
        <v>1200</v>
      </c>
      <c r="D286">
        <v>2</v>
      </c>
      <c r="E286">
        <v>1</v>
      </c>
      <c r="F286">
        <v>8</v>
      </c>
      <c r="G286">
        <v>0</v>
      </c>
    </row>
    <row r="287" spans="1:7" x14ac:dyDescent="0.25">
      <c r="A287" t="s">
        <v>370</v>
      </c>
      <c r="B287">
        <v>2.4900000000000002</v>
      </c>
      <c r="C287">
        <v>1400</v>
      </c>
      <c r="D287">
        <v>2</v>
      </c>
      <c r="E287">
        <v>1</v>
      </c>
      <c r="F287">
        <v>8</v>
      </c>
      <c r="G287">
        <v>1</v>
      </c>
    </row>
    <row r="288" spans="1:7" x14ac:dyDescent="0.25">
      <c r="A288" t="s">
        <v>371</v>
      </c>
      <c r="B288">
        <v>13.98</v>
      </c>
      <c r="C288">
        <v>820</v>
      </c>
      <c r="D288">
        <v>2</v>
      </c>
      <c r="E288">
        <v>3</v>
      </c>
      <c r="F288">
        <v>4</v>
      </c>
      <c r="G288">
        <v>6</v>
      </c>
    </row>
    <row r="289" spans="1:7" x14ac:dyDescent="0.25">
      <c r="A289" t="s">
        <v>372</v>
      </c>
      <c r="B289">
        <v>0.56999999999999995</v>
      </c>
      <c r="C289">
        <v>890</v>
      </c>
      <c r="D289">
        <v>2</v>
      </c>
      <c r="E289">
        <v>3</v>
      </c>
      <c r="F289">
        <v>4</v>
      </c>
      <c r="G289">
        <v>0</v>
      </c>
    </row>
    <row r="290" spans="1:7" x14ac:dyDescent="0.25">
      <c r="A290" t="s">
        <v>373</v>
      </c>
      <c r="B290">
        <v>1.61</v>
      </c>
      <c r="C290">
        <v>690</v>
      </c>
      <c r="D290">
        <v>2</v>
      </c>
      <c r="E290">
        <v>3</v>
      </c>
      <c r="F290">
        <v>4</v>
      </c>
      <c r="G290">
        <v>1</v>
      </c>
    </row>
    <row r="291" spans="1:7" x14ac:dyDescent="0.25">
      <c r="A291" t="s">
        <v>374</v>
      </c>
      <c r="B291">
        <v>2.4900000000000002</v>
      </c>
      <c r="C291">
        <v>660</v>
      </c>
      <c r="D291">
        <v>2</v>
      </c>
      <c r="E291">
        <v>1</v>
      </c>
      <c r="F291">
        <v>4</v>
      </c>
      <c r="G291">
        <v>1</v>
      </c>
    </row>
    <row r="292" spans="1:7" x14ac:dyDescent="0.25">
      <c r="A292" t="s">
        <v>375</v>
      </c>
      <c r="B292">
        <v>1.23</v>
      </c>
      <c r="C292">
        <v>670</v>
      </c>
      <c r="D292">
        <v>2</v>
      </c>
      <c r="E292">
        <v>3</v>
      </c>
      <c r="F292">
        <v>5</v>
      </c>
      <c r="G292">
        <v>0</v>
      </c>
    </row>
    <row r="293" spans="1:7" x14ac:dyDescent="0.25">
      <c r="A293" t="s">
        <v>376</v>
      </c>
      <c r="B293">
        <v>3.52</v>
      </c>
      <c r="C293">
        <v>1400</v>
      </c>
      <c r="D293">
        <v>2</v>
      </c>
      <c r="E293">
        <v>3</v>
      </c>
      <c r="F293">
        <v>5</v>
      </c>
      <c r="G293">
        <v>1</v>
      </c>
    </row>
    <row r="294" spans="1:7" x14ac:dyDescent="0.25">
      <c r="A294" t="s">
        <v>377</v>
      </c>
      <c r="B294">
        <v>2</v>
      </c>
      <c r="C294">
        <v>1600</v>
      </c>
      <c r="D294">
        <v>2</v>
      </c>
      <c r="E294">
        <v>3</v>
      </c>
      <c r="F294">
        <v>5</v>
      </c>
      <c r="G294">
        <v>0</v>
      </c>
    </row>
    <row r="295" spans="1:7" x14ac:dyDescent="0.25">
      <c r="A295" t="s">
        <v>378</v>
      </c>
      <c r="B295">
        <v>3.3</v>
      </c>
      <c r="C295">
        <v>1100</v>
      </c>
      <c r="D295">
        <v>2</v>
      </c>
      <c r="E295">
        <v>3</v>
      </c>
      <c r="F295">
        <v>5</v>
      </c>
      <c r="G295">
        <v>8</v>
      </c>
    </row>
    <row r="296" spans="1:7" x14ac:dyDescent="0.25">
      <c r="A296" t="s">
        <v>379</v>
      </c>
      <c r="B296">
        <v>2.6</v>
      </c>
      <c r="C296">
        <v>440</v>
      </c>
      <c r="D296">
        <v>2</v>
      </c>
      <c r="E296">
        <v>6</v>
      </c>
      <c r="F296">
        <v>5</v>
      </c>
      <c r="G296">
        <v>1</v>
      </c>
    </row>
    <row r="297" spans="1:7" x14ac:dyDescent="0.25">
      <c r="A297" t="s">
        <v>380</v>
      </c>
      <c r="B297">
        <v>6.01</v>
      </c>
      <c r="C297">
        <v>320</v>
      </c>
      <c r="D297">
        <v>1</v>
      </c>
      <c r="E297">
        <v>6</v>
      </c>
      <c r="F297">
        <v>5</v>
      </c>
      <c r="G297">
        <v>0</v>
      </c>
    </row>
    <row r="298" spans="1:7" x14ac:dyDescent="0.25">
      <c r="A298" t="s">
        <v>381</v>
      </c>
      <c r="B298">
        <v>0.34</v>
      </c>
      <c r="C298">
        <v>1200</v>
      </c>
      <c r="D298">
        <v>2</v>
      </c>
      <c r="E298">
        <v>1</v>
      </c>
      <c r="F298">
        <v>8</v>
      </c>
      <c r="G298">
        <v>0</v>
      </c>
    </row>
    <row r="299" spans="1:7" x14ac:dyDescent="0.25">
      <c r="A299" t="s">
        <v>382</v>
      </c>
      <c r="B299">
        <v>7.15</v>
      </c>
      <c r="C299">
        <v>1200</v>
      </c>
      <c r="D299">
        <v>2</v>
      </c>
      <c r="E299">
        <v>1</v>
      </c>
      <c r="F299">
        <v>8</v>
      </c>
      <c r="G299">
        <v>1</v>
      </c>
    </row>
    <row r="300" spans="1:7" x14ac:dyDescent="0.25">
      <c r="A300" t="s">
        <v>383</v>
      </c>
      <c r="B300">
        <v>0.56999999999999995</v>
      </c>
      <c r="C300">
        <v>1300</v>
      </c>
      <c r="D300">
        <v>2</v>
      </c>
      <c r="E300">
        <v>3</v>
      </c>
      <c r="F300">
        <v>5</v>
      </c>
      <c r="G300">
        <v>0</v>
      </c>
    </row>
    <row r="301" spans="1:7" x14ac:dyDescent="0.25">
      <c r="A301" t="s">
        <v>384</v>
      </c>
      <c r="B301">
        <v>3.7</v>
      </c>
      <c r="C301">
        <v>7700</v>
      </c>
      <c r="D301">
        <v>1</v>
      </c>
      <c r="E301">
        <v>1</v>
      </c>
      <c r="F301">
        <v>7</v>
      </c>
      <c r="G301">
        <v>12</v>
      </c>
    </row>
    <row r="302" spans="1:7" x14ac:dyDescent="0.25">
      <c r="A302" t="s">
        <v>385</v>
      </c>
      <c r="B302">
        <v>0.73</v>
      </c>
      <c r="C302">
        <v>6200</v>
      </c>
      <c r="D302">
        <v>7</v>
      </c>
      <c r="E302">
        <v>1</v>
      </c>
      <c r="F302">
        <v>7</v>
      </c>
      <c r="G302">
        <v>1</v>
      </c>
    </row>
    <row r="303" spans="1:7" x14ac:dyDescent="0.25">
      <c r="A303" t="s">
        <v>386</v>
      </c>
      <c r="B303">
        <v>4.8499999999999996</v>
      </c>
      <c r="C303">
        <v>6100</v>
      </c>
      <c r="D303">
        <v>2</v>
      </c>
      <c r="E303">
        <v>1</v>
      </c>
      <c r="F303">
        <v>7</v>
      </c>
      <c r="G303">
        <v>12</v>
      </c>
    </row>
    <row r="304" spans="1:7" x14ac:dyDescent="0.25">
      <c r="A304" t="s">
        <v>387</v>
      </c>
      <c r="B304">
        <v>3.2</v>
      </c>
      <c r="C304">
        <v>4100</v>
      </c>
      <c r="D304">
        <v>2</v>
      </c>
      <c r="E304">
        <v>1</v>
      </c>
      <c r="F304">
        <v>7</v>
      </c>
      <c r="G304">
        <v>11</v>
      </c>
    </row>
    <row r="305" spans="1:7" x14ac:dyDescent="0.25">
      <c r="A305" t="s">
        <v>388</v>
      </c>
      <c r="B305">
        <v>2.99</v>
      </c>
      <c r="C305">
        <v>2600</v>
      </c>
      <c r="D305">
        <v>2</v>
      </c>
      <c r="E305">
        <v>1</v>
      </c>
      <c r="F305">
        <v>8</v>
      </c>
      <c r="G305">
        <v>3</v>
      </c>
    </row>
    <row r="306" spans="1:7" x14ac:dyDescent="0.25">
      <c r="A306" t="s">
        <v>389</v>
      </c>
      <c r="B306">
        <v>0.3</v>
      </c>
      <c r="C306">
        <v>2500</v>
      </c>
      <c r="D306">
        <v>2</v>
      </c>
      <c r="E306">
        <v>1</v>
      </c>
      <c r="F306">
        <v>8</v>
      </c>
      <c r="G306">
        <v>1</v>
      </c>
    </row>
    <row r="307" spans="1:7" x14ac:dyDescent="0.25">
      <c r="A307" t="s">
        <v>390</v>
      </c>
      <c r="B307">
        <v>4.28</v>
      </c>
      <c r="C307">
        <v>2600</v>
      </c>
      <c r="D307">
        <v>2</v>
      </c>
      <c r="E307">
        <v>6</v>
      </c>
      <c r="F307">
        <v>2</v>
      </c>
      <c r="G307">
        <v>12</v>
      </c>
    </row>
    <row r="308" spans="1:7" x14ac:dyDescent="0.25">
      <c r="A308" t="s">
        <v>391</v>
      </c>
      <c r="B308">
        <v>1.41</v>
      </c>
      <c r="C308">
        <v>2900</v>
      </c>
      <c r="D308">
        <v>1</v>
      </c>
      <c r="E308">
        <v>1</v>
      </c>
      <c r="F308">
        <v>4</v>
      </c>
      <c r="G308">
        <v>2</v>
      </c>
    </row>
    <row r="309" spans="1:7" x14ac:dyDescent="0.25">
      <c r="A309" t="s">
        <v>392</v>
      </c>
      <c r="B309">
        <v>1</v>
      </c>
      <c r="C309">
        <v>1600</v>
      </c>
      <c r="D309">
        <v>2</v>
      </c>
      <c r="E309">
        <v>3</v>
      </c>
      <c r="F309">
        <v>5</v>
      </c>
      <c r="G309">
        <v>0</v>
      </c>
    </row>
    <row r="310" spans="1:7" x14ac:dyDescent="0.25">
      <c r="A310" t="s">
        <v>393</v>
      </c>
      <c r="B310">
        <v>5</v>
      </c>
      <c r="C310">
        <v>1600</v>
      </c>
      <c r="D310">
        <v>2</v>
      </c>
      <c r="E310">
        <v>3</v>
      </c>
      <c r="F310">
        <v>5</v>
      </c>
      <c r="G310">
        <v>4</v>
      </c>
    </row>
    <row r="311" spans="1:7" x14ac:dyDescent="0.25">
      <c r="A311" t="s">
        <v>394</v>
      </c>
      <c r="B311">
        <v>9.5</v>
      </c>
      <c r="C311">
        <v>380</v>
      </c>
      <c r="D311">
        <v>2</v>
      </c>
      <c r="E311">
        <v>3</v>
      </c>
      <c r="F311">
        <v>5</v>
      </c>
      <c r="G311">
        <v>4</v>
      </c>
    </row>
    <row r="312" spans="1:7" x14ac:dyDescent="0.25">
      <c r="A312" t="s">
        <v>395</v>
      </c>
      <c r="B312">
        <v>2.34</v>
      </c>
      <c r="C312">
        <v>370</v>
      </c>
      <c r="D312">
        <v>2</v>
      </c>
      <c r="E312">
        <v>3</v>
      </c>
      <c r="F312">
        <v>5</v>
      </c>
      <c r="G312">
        <v>0</v>
      </c>
    </row>
    <row r="313" spans="1:7" x14ac:dyDescent="0.25">
      <c r="A313" t="s">
        <v>396</v>
      </c>
      <c r="B313">
        <v>0.28000000000000003</v>
      </c>
      <c r="C313">
        <v>370</v>
      </c>
      <c r="D313">
        <v>2</v>
      </c>
      <c r="E313">
        <v>1</v>
      </c>
      <c r="F313">
        <v>8</v>
      </c>
      <c r="G313">
        <v>0</v>
      </c>
    </row>
    <row r="314" spans="1:7" x14ac:dyDescent="0.25">
      <c r="A314" t="s">
        <v>397</v>
      </c>
      <c r="B314">
        <v>4.2300000000000004</v>
      </c>
      <c r="C314">
        <v>370</v>
      </c>
      <c r="D314">
        <v>2</v>
      </c>
      <c r="E314">
        <v>3</v>
      </c>
      <c r="F314">
        <v>5</v>
      </c>
      <c r="G314">
        <v>1</v>
      </c>
    </row>
    <row r="315" spans="1:7" x14ac:dyDescent="0.25">
      <c r="A315" t="s">
        <v>398</v>
      </c>
      <c r="B315">
        <v>8.41</v>
      </c>
      <c r="C315">
        <v>560</v>
      </c>
      <c r="D315">
        <v>2</v>
      </c>
      <c r="E315">
        <v>3</v>
      </c>
      <c r="F315">
        <v>4</v>
      </c>
      <c r="G315">
        <v>0</v>
      </c>
    </row>
    <row r="316" spans="1:7" x14ac:dyDescent="0.25">
      <c r="A316" t="s">
        <v>399</v>
      </c>
      <c r="B316">
        <v>2.4700000000000002</v>
      </c>
      <c r="C316">
        <v>2200</v>
      </c>
      <c r="D316">
        <v>1</v>
      </c>
      <c r="E316">
        <v>1</v>
      </c>
      <c r="F316">
        <v>6</v>
      </c>
      <c r="G316">
        <v>5</v>
      </c>
    </row>
    <row r="317" spans="1:7" x14ac:dyDescent="0.25">
      <c r="A317" t="s">
        <v>400</v>
      </c>
      <c r="B317">
        <v>3.02</v>
      </c>
      <c r="C317">
        <v>1900</v>
      </c>
      <c r="D317">
        <v>2</v>
      </c>
      <c r="E317">
        <v>1</v>
      </c>
      <c r="F317">
        <v>6</v>
      </c>
      <c r="G317">
        <v>2</v>
      </c>
    </row>
    <row r="318" spans="1:7" x14ac:dyDescent="0.25">
      <c r="A318" t="s">
        <v>401</v>
      </c>
      <c r="B318">
        <v>6.7</v>
      </c>
      <c r="C318">
        <v>1600</v>
      </c>
      <c r="D318">
        <v>1</v>
      </c>
      <c r="E318">
        <v>6</v>
      </c>
      <c r="F318">
        <v>3</v>
      </c>
      <c r="G318">
        <v>8</v>
      </c>
    </row>
    <row r="319" spans="1:7" x14ac:dyDescent="0.25">
      <c r="A319" t="s">
        <v>402</v>
      </c>
      <c r="B319">
        <v>4.93</v>
      </c>
      <c r="C319">
        <v>700</v>
      </c>
      <c r="D319">
        <v>2</v>
      </c>
      <c r="E319">
        <v>3</v>
      </c>
      <c r="F319">
        <v>1</v>
      </c>
      <c r="G319">
        <v>5</v>
      </c>
    </row>
    <row r="320" spans="1:7" x14ac:dyDescent="0.25">
      <c r="A320" t="s">
        <v>403</v>
      </c>
      <c r="B320">
        <v>11</v>
      </c>
      <c r="C320">
        <v>1500</v>
      </c>
      <c r="D320">
        <v>1</v>
      </c>
      <c r="E320">
        <v>1</v>
      </c>
      <c r="F320">
        <v>4</v>
      </c>
      <c r="G320">
        <v>9</v>
      </c>
    </row>
    <row r="321" spans="1:7" x14ac:dyDescent="0.25">
      <c r="A321" t="s">
        <v>404</v>
      </c>
      <c r="B321">
        <v>3.2</v>
      </c>
      <c r="C321">
        <v>1900</v>
      </c>
      <c r="D321">
        <v>1</v>
      </c>
      <c r="E321">
        <v>1</v>
      </c>
      <c r="F321">
        <v>4</v>
      </c>
      <c r="G321">
        <v>0</v>
      </c>
    </row>
    <row r="322" spans="1:7" x14ac:dyDescent="0.25">
      <c r="A322" t="s">
        <v>405</v>
      </c>
      <c r="B322">
        <v>1.51</v>
      </c>
      <c r="C322">
        <v>1900</v>
      </c>
      <c r="D322">
        <v>1</v>
      </c>
      <c r="E322">
        <v>3</v>
      </c>
      <c r="F322">
        <v>2</v>
      </c>
      <c r="G322">
        <v>5</v>
      </c>
    </row>
    <row r="323" spans="1:7" x14ac:dyDescent="0.25">
      <c r="A323" t="s">
        <v>406</v>
      </c>
      <c r="B323">
        <v>4.3499999999999996</v>
      </c>
      <c r="C323">
        <v>1900</v>
      </c>
      <c r="D323">
        <v>2</v>
      </c>
      <c r="E323">
        <v>3</v>
      </c>
      <c r="F323">
        <v>2</v>
      </c>
      <c r="G323">
        <v>6</v>
      </c>
    </row>
    <row r="324" spans="1:7" x14ac:dyDescent="0.25">
      <c r="A324" t="s">
        <v>407</v>
      </c>
      <c r="B324">
        <v>1.82</v>
      </c>
      <c r="C324">
        <v>2200</v>
      </c>
      <c r="D324">
        <v>2</v>
      </c>
      <c r="E324">
        <v>3</v>
      </c>
      <c r="F324">
        <v>2</v>
      </c>
      <c r="G324">
        <v>2</v>
      </c>
    </row>
    <row r="325" spans="1:7" x14ac:dyDescent="0.25">
      <c r="A325" t="s">
        <v>408</v>
      </c>
      <c r="B325">
        <v>3</v>
      </c>
      <c r="C325">
        <v>3200</v>
      </c>
      <c r="D325">
        <v>2</v>
      </c>
      <c r="E325">
        <v>3</v>
      </c>
      <c r="F325">
        <v>2</v>
      </c>
      <c r="G325">
        <v>3</v>
      </c>
    </row>
    <row r="326" spans="1:7" x14ac:dyDescent="0.25">
      <c r="A326" t="s">
        <v>409</v>
      </c>
      <c r="B326">
        <v>0.47</v>
      </c>
      <c r="C326">
        <v>3200</v>
      </c>
      <c r="D326">
        <v>6</v>
      </c>
      <c r="E326">
        <v>3</v>
      </c>
      <c r="F326">
        <v>2</v>
      </c>
      <c r="G326">
        <v>4</v>
      </c>
    </row>
    <row r="327" spans="1:7" x14ac:dyDescent="0.25">
      <c r="A327" t="s">
        <v>410</v>
      </c>
      <c r="B327">
        <v>2.11</v>
      </c>
      <c r="C327">
        <v>1400</v>
      </c>
      <c r="D327">
        <v>1</v>
      </c>
      <c r="E327">
        <v>6</v>
      </c>
      <c r="F327">
        <v>6</v>
      </c>
      <c r="G327">
        <v>0</v>
      </c>
    </row>
    <row r="328" spans="1:7" x14ac:dyDescent="0.25">
      <c r="A328" t="s">
        <v>411</v>
      </c>
      <c r="B328">
        <v>5.2</v>
      </c>
      <c r="C328">
        <v>1400</v>
      </c>
      <c r="D328">
        <v>1</v>
      </c>
      <c r="E328">
        <v>3</v>
      </c>
      <c r="F328">
        <v>3</v>
      </c>
      <c r="G328">
        <v>7</v>
      </c>
    </row>
    <row r="329" spans="1:7" x14ac:dyDescent="0.25">
      <c r="A329" t="s">
        <v>412</v>
      </c>
      <c r="B329">
        <v>1</v>
      </c>
      <c r="C329">
        <v>1600</v>
      </c>
      <c r="D329">
        <v>1</v>
      </c>
      <c r="E329">
        <v>3</v>
      </c>
      <c r="F329">
        <v>3</v>
      </c>
      <c r="G329">
        <v>0</v>
      </c>
    </row>
    <row r="330" spans="1:7" x14ac:dyDescent="0.25">
      <c r="A330" t="s">
        <v>413</v>
      </c>
      <c r="B330">
        <v>1.65</v>
      </c>
      <c r="C330">
        <v>400</v>
      </c>
      <c r="D330">
        <v>2</v>
      </c>
      <c r="E330">
        <v>6</v>
      </c>
      <c r="F330">
        <v>3</v>
      </c>
      <c r="G330">
        <v>0</v>
      </c>
    </row>
    <row r="331" spans="1:7" x14ac:dyDescent="0.25">
      <c r="A331" t="s">
        <v>414</v>
      </c>
      <c r="B331">
        <v>0.97</v>
      </c>
      <c r="C331">
        <v>470</v>
      </c>
      <c r="D331">
        <v>2</v>
      </c>
      <c r="E331">
        <v>6</v>
      </c>
      <c r="F331">
        <v>3</v>
      </c>
      <c r="G331">
        <v>1</v>
      </c>
    </row>
    <row r="332" spans="1:7" x14ac:dyDescent="0.25">
      <c r="A332" t="s">
        <v>415</v>
      </c>
      <c r="B332">
        <v>2</v>
      </c>
      <c r="C332">
        <v>500</v>
      </c>
      <c r="D332">
        <v>2</v>
      </c>
      <c r="E332">
        <v>6</v>
      </c>
      <c r="F332">
        <v>3</v>
      </c>
      <c r="G332">
        <v>1</v>
      </c>
    </row>
    <row r="333" spans="1:7" x14ac:dyDescent="0.25">
      <c r="A333" t="s">
        <v>416</v>
      </c>
      <c r="B333">
        <v>0.6</v>
      </c>
      <c r="C333">
        <v>1200</v>
      </c>
      <c r="D333">
        <v>2</v>
      </c>
      <c r="E333">
        <v>6</v>
      </c>
      <c r="F333">
        <v>4</v>
      </c>
      <c r="G333">
        <v>0</v>
      </c>
    </row>
    <row r="334" spans="1:7" x14ac:dyDescent="0.25">
      <c r="A334" t="s">
        <v>417</v>
      </c>
      <c r="B334">
        <v>4.54</v>
      </c>
      <c r="C334">
        <v>1200</v>
      </c>
      <c r="D334">
        <v>2</v>
      </c>
      <c r="E334">
        <v>6</v>
      </c>
      <c r="F334">
        <v>4</v>
      </c>
      <c r="G334">
        <v>2</v>
      </c>
    </row>
    <row r="335" spans="1:7" x14ac:dyDescent="0.25">
      <c r="A335" t="s">
        <v>418</v>
      </c>
      <c r="B335">
        <v>2.96</v>
      </c>
      <c r="C335">
        <v>1100</v>
      </c>
      <c r="D335">
        <v>1</v>
      </c>
      <c r="E335">
        <v>1</v>
      </c>
      <c r="F335">
        <v>4</v>
      </c>
      <c r="G335">
        <v>0</v>
      </c>
    </row>
    <row r="336" spans="1:7" x14ac:dyDescent="0.25">
      <c r="A336" t="s">
        <v>419</v>
      </c>
      <c r="B336">
        <v>2.14</v>
      </c>
      <c r="C336">
        <v>930</v>
      </c>
      <c r="D336">
        <v>1</v>
      </c>
      <c r="E336">
        <v>1</v>
      </c>
      <c r="F336">
        <v>4</v>
      </c>
      <c r="G336">
        <v>0</v>
      </c>
    </row>
    <row r="337" spans="1:7" x14ac:dyDescent="0.25">
      <c r="A337" t="s">
        <v>420</v>
      </c>
      <c r="B337">
        <v>0.61</v>
      </c>
      <c r="C337">
        <v>830</v>
      </c>
      <c r="D337">
        <v>1</v>
      </c>
      <c r="E337">
        <v>1</v>
      </c>
      <c r="F337">
        <v>4</v>
      </c>
      <c r="G337">
        <v>1</v>
      </c>
    </row>
    <row r="338" spans="1:7" x14ac:dyDescent="0.25">
      <c r="A338" t="s">
        <v>421</v>
      </c>
      <c r="B338">
        <v>1.45</v>
      </c>
      <c r="C338">
        <v>830</v>
      </c>
      <c r="D338">
        <v>1</v>
      </c>
      <c r="E338">
        <v>1</v>
      </c>
      <c r="F338">
        <v>4</v>
      </c>
      <c r="G338">
        <v>2</v>
      </c>
    </row>
    <row r="339" spans="1:7" x14ac:dyDescent="0.25">
      <c r="A339" t="s">
        <v>422</v>
      </c>
      <c r="B339">
        <v>0.8</v>
      </c>
      <c r="C339">
        <v>830</v>
      </c>
      <c r="D339">
        <v>1</v>
      </c>
      <c r="E339">
        <v>1</v>
      </c>
      <c r="F339">
        <v>4</v>
      </c>
      <c r="G339">
        <v>0</v>
      </c>
    </row>
    <row r="340" spans="1:7" x14ac:dyDescent="0.25">
      <c r="A340" t="s">
        <v>423</v>
      </c>
      <c r="B340">
        <v>1.36</v>
      </c>
      <c r="C340">
        <v>830</v>
      </c>
      <c r="D340">
        <v>1</v>
      </c>
      <c r="E340">
        <v>1</v>
      </c>
      <c r="F340">
        <v>4</v>
      </c>
      <c r="G340">
        <v>1</v>
      </c>
    </row>
    <row r="341" spans="1:7" x14ac:dyDescent="0.25">
      <c r="A341" t="s">
        <v>424</v>
      </c>
      <c r="B341">
        <v>1.95</v>
      </c>
      <c r="C341">
        <v>2700</v>
      </c>
      <c r="D341">
        <v>2</v>
      </c>
      <c r="E341">
        <v>1</v>
      </c>
      <c r="F341">
        <v>8</v>
      </c>
      <c r="G341">
        <v>0</v>
      </c>
    </row>
    <row r="342" spans="1:7" x14ac:dyDescent="0.25">
      <c r="A342" t="s">
        <v>425</v>
      </c>
      <c r="B342">
        <v>0.82</v>
      </c>
      <c r="C342">
        <v>3000</v>
      </c>
      <c r="D342">
        <v>2</v>
      </c>
      <c r="E342">
        <v>1</v>
      </c>
      <c r="F342">
        <v>9</v>
      </c>
      <c r="G342">
        <v>0</v>
      </c>
    </row>
    <row r="343" spans="1:7" x14ac:dyDescent="0.25">
      <c r="A343" t="s">
        <v>426</v>
      </c>
      <c r="B343">
        <v>0.3</v>
      </c>
      <c r="C343">
        <v>2000</v>
      </c>
      <c r="D343">
        <v>2</v>
      </c>
      <c r="E343">
        <v>3</v>
      </c>
      <c r="F343">
        <v>4</v>
      </c>
      <c r="G343">
        <v>0</v>
      </c>
    </row>
    <row r="344" spans="1:7" x14ac:dyDescent="0.25">
      <c r="A344" t="s">
        <v>427</v>
      </c>
      <c r="B344">
        <v>1.18</v>
      </c>
      <c r="C344">
        <v>1900</v>
      </c>
      <c r="D344">
        <v>2</v>
      </c>
      <c r="E344">
        <v>3</v>
      </c>
      <c r="F344">
        <v>4</v>
      </c>
      <c r="G344">
        <v>0</v>
      </c>
    </row>
    <row r="345" spans="1:7" x14ac:dyDescent="0.25">
      <c r="A345" t="s">
        <v>428</v>
      </c>
      <c r="B345">
        <v>0.28000000000000003</v>
      </c>
      <c r="C345">
        <v>1800</v>
      </c>
      <c r="D345">
        <v>2</v>
      </c>
      <c r="E345">
        <v>1</v>
      </c>
      <c r="F345">
        <v>8</v>
      </c>
      <c r="G345">
        <v>0</v>
      </c>
    </row>
    <row r="346" spans="1:7" x14ac:dyDescent="0.25">
      <c r="A346" t="s">
        <v>429</v>
      </c>
      <c r="B346">
        <v>5.38</v>
      </c>
      <c r="C346">
        <v>1700</v>
      </c>
      <c r="D346">
        <v>2</v>
      </c>
      <c r="E346">
        <v>3</v>
      </c>
      <c r="F346">
        <v>4</v>
      </c>
      <c r="G346">
        <v>4</v>
      </c>
    </row>
    <row r="347" spans="1:7" x14ac:dyDescent="0.25">
      <c r="A347" t="s">
        <v>430</v>
      </c>
      <c r="B347">
        <v>2.74</v>
      </c>
      <c r="C347">
        <v>1600</v>
      </c>
      <c r="D347">
        <v>2</v>
      </c>
      <c r="E347">
        <v>1</v>
      </c>
      <c r="F347">
        <v>8</v>
      </c>
      <c r="G347">
        <v>4</v>
      </c>
    </row>
    <row r="348" spans="1:7" x14ac:dyDescent="0.25">
      <c r="A348" t="s">
        <v>431</v>
      </c>
      <c r="B348">
        <v>3.32</v>
      </c>
      <c r="C348">
        <v>2800</v>
      </c>
      <c r="D348">
        <v>2</v>
      </c>
      <c r="E348">
        <v>3</v>
      </c>
      <c r="F348">
        <v>5</v>
      </c>
      <c r="G348">
        <v>11</v>
      </c>
    </row>
    <row r="349" spans="1:7" x14ac:dyDescent="0.25">
      <c r="A349" t="s">
        <v>432</v>
      </c>
      <c r="B349">
        <v>1.38</v>
      </c>
      <c r="C349">
        <v>3800</v>
      </c>
      <c r="D349">
        <v>2</v>
      </c>
      <c r="E349">
        <v>3</v>
      </c>
      <c r="F349">
        <v>5</v>
      </c>
      <c r="G349">
        <v>2</v>
      </c>
    </row>
    <row r="350" spans="1:7" x14ac:dyDescent="0.25">
      <c r="A350" t="s">
        <v>433</v>
      </c>
      <c r="B350">
        <v>1.28</v>
      </c>
      <c r="C350">
        <v>4200</v>
      </c>
      <c r="D350">
        <v>2</v>
      </c>
      <c r="E350">
        <v>3</v>
      </c>
      <c r="F350">
        <v>5</v>
      </c>
      <c r="G350">
        <v>3</v>
      </c>
    </row>
    <row r="351" spans="1:7" x14ac:dyDescent="0.25">
      <c r="A351" t="s">
        <v>434</v>
      </c>
      <c r="B351">
        <v>2.1800000000000002</v>
      </c>
      <c r="C351">
        <v>2400</v>
      </c>
      <c r="D351">
        <v>2</v>
      </c>
      <c r="E351">
        <v>1</v>
      </c>
      <c r="F351">
        <v>6</v>
      </c>
      <c r="G351">
        <v>1</v>
      </c>
    </row>
    <row r="352" spans="1:7" x14ac:dyDescent="0.25">
      <c r="A352" t="s">
        <v>435</v>
      </c>
      <c r="B352">
        <v>0.3</v>
      </c>
      <c r="C352">
        <v>2400</v>
      </c>
      <c r="D352">
        <v>2</v>
      </c>
      <c r="E352">
        <v>1</v>
      </c>
      <c r="F352">
        <v>8</v>
      </c>
      <c r="G352">
        <v>0</v>
      </c>
    </row>
    <row r="353" spans="1:7" x14ac:dyDescent="0.25">
      <c r="A353" t="s">
        <v>436</v>
      </c>
      <c r="B353">
        <v>0.59</v>
      </c>
      <c r="C353">
        <v>2400</v>
      </c>
      <c r="D353">
        <v>2</v>
      </c>
      <c r="E353">
        <v>1</v>
      </c>
      <c r="F353">
        <v>6</v>
      </c>
      <c r="G353">
        <v>0</v>
      </c>
    </row>
    <row r="354" spans="1:7" x14ac:dyDescent="0.25">
      <c r="A354" t="s">
        <v>437</v>
      </c>
      <c r="B354">
        <v>0.14000000000000001</v>
      </c>
      <c r="C354">
        <v>2400</v>
      </c>
      <c r="D354">
        <v>2</v>
      </c>
      <c r="E354">
        <v>3</v>
      </c>
      <c r="F354">
        <v>4</v>
      </c>
      <c r="G354">
        <v>0</v>
      </c>
    </row>
    <row r="355" spans="1:7" x14ac:dyDescent="0.25">
      <c r="A355" t="s">
        <v>438</v>
      </c>
      <c r="B355">
        <v>0.34</v>
      </c>
      <c r="C355">
        <v>2000</v>
      </c>
      <c r="D355">
        <v>2</v>
      </c>
      <c r="E355">
        <v>3</v>
      </c>
      <c r="F355">
        <v>4</v>
      </c>
      <c r="G355">
        <v>0</v>
      </c>
    </row>
    <row r="356" spans="1:7" x14ac:dyDescent="0.25">
      <c r="A356" t="s">
        <v>439</v>
      </c>
      <c r="B356">
        <v>1.59</v>
      </c>
      <c r="C356">
        <v>1900</v>
      </c>
      <c r="D356">
        <v>2</v>
      </c>
      <c r="E356">
        <v>1</v>
      </c>
      <c r="F356">
        <v>8</v>
      </c>
      <c r="G356">
        <v>3</v>
      </c>
    </row>
    <row r="357" spans="1:7" x14ac:dyDescent="0.25">
      <c r="A357" t="s">
        <v>440</v>
      </c>
      <c r="B357">
        <v>0.55000000000000004</v>
      </c>
      <c r="C357">
        <v>2000</v>
      </c>
      <c r="D357">
        <v>2</v>
      </c>
      <c r="E357">
        <v>1</v>
      </c>
      <c r="F357">
        <v>6</v>
      </c>
      <c r="G357">
        <v>3</v>
      </c>
    </row>
    <row r="358" spans="1:7" x14ac:dyDescent="0.25">
      <c r="A358" t="s">
        <v>441</v>
      </c>
      <c r="B358">
        <v>0.5</v>
      </c>
      <c r="C358">
        <v>2200</v>
      </c>
      <c r="D358">
        <v>2</v>
      </c>
      <c r="E358">
        <v>1</v>
      </c>
      <c r="F358">
        <v>6</v>
      </c>
      <c r="G358">
        <v>2</v>
      </c>
    </row>
    <row r="359" spans="1:7" x14ac:dyDescent="0.25">
      <c r="A359" t="s">
        <v>442</v>
      </c>
      <c r="B359">
        <v>0.49</v>
      </c>
      <c r="C359">
        <v>2100</v>
      </c>
      <c r="D359">
        <v>2</v>
      </c>
      <c r="E359">
        <v>1</v>
      </c>
      <c r="F359">
        <v>6</v>
      </c>
      <c r="G359">
        <v>0</v>
      </c>
    </row>
    <row r="360" spans="1:7" x14ac:dyDescent="0.25">
      <c r="A360" t="s">
        <v>443</v>
      </c>
      <c r="B360">
        <v>0.57999999999999996</v>
      </c>
      <c r="C360">
        <v>2100</v>
      </c>
      <c r="D360">
        <v>2</v>
      </c>
      <c r="E360">
        <v>3</v>
      </c>
      <c r="F360">
        <v>4</v>
      </c>
      <c r="G360">
        <v>3</v>
      </c>
    </row>
    <row r="361" spans="1:7" x14ac:dyDescent="0.25">
      <c r="A361" t="s">
        <v>444</v>
      </c>
      <c r="B361">
        <v>2.44</v>
      </c>
      <c r="C361">
        <v>2100</v>
      </c>
      <c r="D361">
        <v>2</v>
      </c>
      <c r="E361">
        <v>3</v>
      </c>
      <c r="F361">
        <v>4</v>
      </c>
      <c r="G361">
        <v>3</v>
      </c>
    </row>
    <row r="362" spans="1:7" x14ac:dyDescent="0.25">
      <c r="A362" t="s">
        <v>445</v>
      </c>
      <c r="B362">
        <v>0.21</v>
      </c>
      <c r="C362">
        <v>4800</v>
      </c>
      <c r="D362">
        <v>7</v>
      </c>
      <c r="E362">
        <v>1</v>
      </c>
      <c r="F362">
        <v>8</v>
      </c>
      <c r="G362">
        <v>0</v>
      </c>
    </row>
    <row r="363" spans="1:7" x14ac:dyDescent="0.25">
      <c r="A363" t="s">
        <v>446</v>
      </c>
      <c r="B363">
        <v>7.03</v>
      </c>
      <c r="C363">
        <v>3200</v>
      </c>
      <c r="D363">
        <v>2</v>
      </c>
      <c r="E363">
        <v>1</v>
      </c>
      <c r="F363">
        <v>8</v>
      </c>
      <c r="G363">
        <v>8</v>
      </c>
    </row>
    <row r="364" spans="1:7" x14ac:dyDescent="0.25">
      <c r="A364" t="s">
        <v>447</v>
      </c>
      <c r="B364">
        <v>1.0900000000000001</v>
      </c>
      <c r="C364">
        <v>1700</v>
      </c>
      <c r="D364">
        <v>2</v>
      </c>
      <c r="E364">
        <v>1</v>
      </c>
      <c r="F364">
        <v>8</v>
      </c>
      <c r="G364">
        <v>0</v>
      </c>
    </row>
    <row r="365" spans="1:7" x14ac:dyDescent="0.25">
      <c r="A365" t="s">
        <v>448</v>
      </c>
      <c r="B365">
        <v>6.2</v>
      </c>
      <c r="C365">
        <v>1600</v>
      </c>
      <c r="D365">
        <v>2</v>
      </c>
      <c r="E365">
        <v>1</v>
      </c>
      <c r="F365">
        <v>8</v>
      </c>
      <c r="G365">
        <v>4</v>
      </c>
    </row>
    <row r="366" spans="1:7" x14ac:dyDescent="0.25">
      <c r="A366" t="s">
        <v>449</v>
      </c>
      <c r="B366">
        <v>3.99</v>
      </c>
      <c r="C366">
        <v>2000</v>
      </c>
      <c r="D366">
        <v>2</v>
      </c>
      <c r="E366">
        <v>1</v>
      </c>
      <c r="F366">
        <v>10</v>
      </c>
      <c r="G366">
        <v>1</v>
      </c>
    </row>
    <row r="367" spans="1:7" x14ac:dyDescent="0.25">
      <c r="A367" t="s">
        <v>450</v>
      </c>
      <c r="B367">
        <v>3.74</v>
      </c>
      <c r="C367">
        <v>2000</v>
      </c>
      <c r="D367">
        <v>2</v>
      </c>
      <c r="E367">
        <v>1</v>
      </c>
      <c r="F367">
        <v>8</v>
      </c>
      <c r="G367">
        <v>5</v>
      </c>
    </row>
    <row r="368" spans="1:7" x14ac:dyDescent="0.25">
      <c r="A368" t="s">
        <v>451</v>
      </c>
      <c r="B368">
        <v>0.98</v>
      </c>
      <c r="C368">
        <v>2000</v>
      </c>
      <c r="D368">
        <v>2</v>
      </c>
      <c r="E368">
        <v>1</v>
      </c>
      <c r="F368">
        <v>8</v>
      </c>
      <c r="G368">
        <v>2</v>
      </c>
    </row>
    <row r="369" spans="1:7" x14ac:dyDescent="0.25">
      <c r="A369" t="s">
        <v>452</v>
      </c>
      <c r="B369">
        <v>1</v>
      </c>
      <c r="C369">
        <v>2000</v>
      </c>
      <c r="D369">
        <v>2</v>
      </c>
      <c r="E369">
        <v>1</v>
      </c>
      <c r="F369">
        <v>8</v>
      </c>
      <c r="G369">
        <v>1</v>
      </c>
    </row>
    <row r="370" spans="1:7" x14ac:dyDescent="0.25">
      <c r="A370" t="s">
        <v>453</v>
      </c>
      <c r="B370">
        <v>3.28</v>
      </c>
      <c r="C370">
        <v>2000</v>
      </c>
      <c r="D370">
        <v>2</v>
      </c>
      <c r="E370">
        <v>1</v>
      </c>
      <c r="F370">
        <v>8</v>
      </c>
      <c r="G370">
        <v>1</v>
      </c>
    </row>
    <row r="371" spans="1:7" x14ac:dyDescent="0.25">
      <c r="A371" t="s">
        <v>454</v>
      </c>
      <c r="B371">
        <v>0.92</v>
      </c>
      <c r="C371">
        <v>2000</v>
      </c>
      <c r="D371">
        <v>2</v>
      </c>
      <c r="E371">
        <v>1</v>
      </c>
      <c r="F371">
        <v>8</v>
      </c>
      <c r="G371">
        <v>0</v>
      </c>
    </row>
    <row r="372" spans="1:7" x14ac:dyDescent="0.25">
      <c r="A372" t="s">
        <v>455</v>
      </c>
      <c r="B372">
        <v>0.47</v>
      </c>
      <c r="C372">
        <v>2200</v>
      </c>
      <c r="D372">
        <v>2</v>
      </c>
      <c r="E372">
        <v>4</v>
      </c>
      <c r="F372">
        <v>0</v>
      </c>
      <c r="G372">
        <v>0</v>
      </c>
    </row>
    <row r="373" spans="1:7" x14ac:dyDescent="0.25">
      <c r="A373" t="s">
        <v>456</v>
      </c>
      <c r="B373">
        <v>1.97</v>
      </c>
      <c r="C373">
        <v>4400</v>
      </c>
      <c r="D373">
        <v>2</v>
      </c>
      <c r="E373">
        <v>1</v>
      </c>
      <c r="F373">
        <v>8</v>
      </c>
      <c r="G373">
        <v>0</v>
      </c>
    </row>
    <row r="374" spans="1:7" x14ac:dyDescent="0.25">
      <c r="A374" t="s">
        <v>457</v>
      </c>
      <c r="B374">
        <v>0.15</v>
      </c>
      <c r="C374">
        <v>4500</v>
      </c>
      <c r="D374">
        <v>2</v>
      </c>
      <c r="E374">
        <v>1</v>
      </c>
      <c r="F374">
        <v>8</v>
      </c>
      <c r="G374">
        <v>0</v>
      </c>
    </row>
    <row r="375" spans="1:7" x14ac:dyDescent="0.25">
      <c r="A375" t="s">
        <v>458</v>
      </c>
      <c r="B375">
        <v>0.19</v>
      </c>
      <c r="C375">
        <v>4500</v>
      </c>
      <c r="D375">
        <v>1</v>
      </c>
      <c r="E375">
        <v>1</v>
      </c>
      <c r="F375">
        <v>8</v>
      </c>
      <c r="G375">
        <v>0</v>
      </c>
    </row>
    <row r="376" spans="1:7" x14ac:dyDescent="0.25">
      <c r="A376" t="s">
        <v>459</v>
      </c>
      <c r="B376">
        <v>1.47</v>
      </c>
      <c r="C376">
        <v>1700</v>
      </c>
      <c r="D376">
        <v>2</v>
      </c>
      <c r="E376">
        <v>3</v>
      </c>
      <c r="F376">
        <v>5</v>
      </c>
      <c r="G376">
        <v>3</v>
      </c>
    </row>
    <row r="377" spans="1:7" x14ac:dyDescent="0.25">
      <c r="A377" t="s">
        <v>460</v>
      </c>
      <c r="B377">
        <v>5</v>
      </c>
      <c r="C377">
        <v>1600</v>
      </c>
      <c r="D377">
        <v>2</v>
      </c>
      <c r="E377">
        <v>3</v>
      </c>
      <c r="F377">
        <v>4</v>
      </c>
      <c r="G377">
        <v>4</v>
      </c>
    </row>
    <row r="378" spans="1:7" x14ac:dyDescent="0.25">
      <c r="A378" t="s">
        <v>461</v>
      </c>
      <c r="B378">
        <v>3.97</v>
      </c>
      <c r="C378">
        <v>2000</v>
      </c>
      <c r="D378">
        <v>2</v>
      </c>
      <c r="E378">
        <v>3</v>
      </c>
      <c r="F378">
        <v>4</v>
      </c>
      <c r="G378">
        <v>3</v>
      </c>
    </row>
    <row r="379" spans="1:7" x14ac:dyDescent="0.25">
      <c r="A379" t="s">
        <v>462</v>
      </c>
      <c r="B379">
        <v>2.0299999999999998</v>
      </c>
      <c r="C379">
        <v>2300</v>
      </c>
      <c r="D379">
        <v>2</v>
      </c>
      <c r="E379">
        <v>1</v>
      </c>
      <c r="F379">
        <v>10</v>
      </c>
      <c r="G379">
        <v>2</v>
      </c>
    </row>
    <row r="380" spans="1:7" x14ac:dyDescent="0.25">
      <c r="A380" t="s">
        <v>463</v>
      </c>
      <c r="B380">
        <v>0.99</v>
      </c>
      <c r="C380">
        <v>2500</v>
      </c>
      <c r="D380">
        <v>6</v>
      </c>
      <c r="E380">
        <v>1</v>
      </c>
      <c r="F380">
        <v>10</v>
      </c>
      <c r="G380">
        <v>3</v>
      </c>
    </row>
    <row r="381" spans="1:7" x14ac:dyDescent="0.25">
      <c r="A381" t="s">
        <v>464</v>
      </c>
      <c r="B381">
        <v>1.04</v>
      </c>
      <c r="C381">
        <v>1300</v>
      </c>
      <c r="D381">
        <v>2</v>
      </c>
      <c r="E381">
        <v>3</v>
      </c>
      <c r="F381">
        <v>3</v>
      </c>
      <c r="G381">
        <v>0</v>
      </c>
    </row>
    <row r="382" spans="1:7" x14ac:dyDescent="0.25">
      <c r="A382" t="s">
        <v>465</v>
      </c>
      <c r="B382">
        <v>0.45</v>
      </c>
      <c r="C382">
        <v>1400</v>
      </c>
      <c r="D382">
        <v>2</v>
      </c>
      <c r="E382">
        <v>3</v>
      </c>
      <c r="F382">
        <v>4</v>
      </c>
      <c r="G382">
        <v>0</v>
      </c>
    </row>
    <row r="383" spans="1:7" x14ac:dyDescent="0.25">
      <c r="A383" t="s">
        <v>466</v>
      </c>
      <c r="B383">
        <v>0.38</v>
      </c>
      <c r="C383">
        <v>1400</v>
      </c>
      <c r="D383">
        <v>2</v>
      </c>
      <c r="E383">
        <v>1</v>
      </c>
      <c r="F383">
        <v>8</v>
      </c>
      <c r="G383">
        <v>1</v>
      </c>
    </row>
    <row r="384" spans="1:7" x14ac:dyDescent="0.25">
      <c r="A384" t="s">
        <v>467</v>
      </c>
      <c r="B384">
        <v>0.72</v>
      </c>
      <c r="C384">
        <v>1400</v>
      </c>
      <c r="D384">
        <v>2</v>
      </c>
      <c r="E384">
        <v>1</v>
      </c>
      <c r="F384">
        <v>8</v>
      </c>
      <c r="G384">
        <v>1</v>
      </c>
    </row>
    <row r="385" spans="1:7" x14ac:dyDescent="0.25">
      <c r="A385" t="s">
        <v>468</v>
      </c>
      <c r="B385">
        <v>0.88</v>
      </c>
      <c r="C385">
        <v>1400</v>
      </c>
      <c r="D385">
        <v>2</v>
      </c>
      <c r="E385">
        <v>1</v>
      </c>
      <c r="F385">
        <v>8</v>
      </c>
      <c r="G385">
        <v>1</v>
      </c>
    </row>
    <row r="386" spans="1:7" x14ac:dyDescent="0.25">
      <c r="A386" t="s">
        <v>469</v>
      </c>
      <c r="B386">
        <v>1.51</v>
      </c>
      <c r="C386">
        <v>1400</v>
      </c>
      <c r="D386">
        <v>2</v>
      </c>
      <c r="E386">
        <v>1</v>
      </c>
      <c r="F386">
        <v>8</v>
      </c>
      <c r="G386">
        <v>0</v>
      </c>
    </row>
    <row r="387" spans="1:7" x14ac:dyDescent="0.25">
      <c r="A387" t="s">
        <v>470</v>
      </c>
      <c r="B387">
        <v>3.83</v>
      </c>
      <c r="C387">
        <v>1600</v>
      </c>
      <c r="D387">
        <v>2</v>
      </c>
      <c r="E387">
        <v>1</v>
      </c>
      <c r="F387">
        <v>8</v>
      </c>
      <c r="G387">
        <v>0</v>
      </c>
    </row>
    <row r="388" spans="1:7" x14ac:dyDescent="0.25">
      <c r="A388" t="s">
        <v>471</v>
      </c>
      <c r="B388">
        <v>0.81</v>
      </c>
      <c r="C388">
        <v>1400</v>
      </c>
      <c r="D388">
        <v>2</v>
      </c>
      <c r="E388">
        <v>1</v>
      </c>
      <c r="F388">
        <v>8</v>
      </c>
      <c r="G388">
        <v>1</v>
      </c>
    </row>
    <row r="389" spans="1:7" x14ac:dyDescent="0.25">
      <c r="A389" t="s">
        <v>472</v>
      </c>
      <c r="B389">
        <v>0.21</v>
      </c>
      <c r="C389">
        <v>1500</v>
      </c>
      <c r="D389">
        <v>2</v>
      </c>
      <c r="E389">
        <v>1</v>
      </c>
      <c r="F389">
        <v>8</v>
      </c>
      <c r="G389">
        <v>0</v>
      </c>
    </row>
    <row r="390" spans="1:7" x14ac:dyDescent="0.25">
      <c r="A390" t="s">
        <v>473</v>
      </c>
      <c r="B390">
        <v>0.21</v>
      </c>
      <c r="C390">
        <v>1900</v>
      </c>
      <c r="D390">
        <v>2</v>
      </c>
      <c r="E390">
        <v>1</v>
      </c>
      <c r="F390">
        <v>8</v>
      </c>
      <c r="G390">
        <v>0</v>
      </c>
    </row>
    <row r="391" spans="1:7" x14ac:dyDescent="0.25">
      <c r="A391" t="s">
        <v>474</v>
      </c>
      <c r="B391">
        <v>0.83</v>
      </c>
      <c r="C391">
        <v>1900</v>
      </c>
      <c r="D391">
        <v>2</v>
      </c>
      <c r="E391">
        <v>1</v>
      </c>
      <c r="F391">
        <v>8</v>
      </c>
      <c r="G391">
        <v>1</v>
      </c>
    </row>
    <row r="392" spans="1:7" x14ac:dyDescent="0.25">
      <c r="A392" t="s">
        <v>475</v>
      </c>
      <c r="B392">
        <v>0.12</v>
      </c>
      <c r="C392">
        <v>2100</v>
      </c>
      <c r="D392">
        <v>2</v>
      </c>
      <c r="E392">
        <v>3</v>
      </c>
      <c r="F392">
        <v>6</v>
      </c>
      <c r="G392">
        <v>0</v>
      </c>
    </row>
    <row r="393" spans="1:7" x14ac:dyDescent="0.25">
      <c r="A393" t="s">
        <v>476</v>
      </c>
      <c r="B393">
        <v>0.74</v>
      </c>
      <c r="C393">
        <v>2100</v>
      </c>
      <c r="D393">
        <v>2</v>
      </c>
      <c r="E393">
        <v>1</v>
      </c>
      <c r="F393">
        <v>8</v>
      </c>
      <c r="G393">
        <v>0</v>
      </c>
    </row>
    <row r="394" spans="1:7" x14ac:dyDescent="0.25">
      <c r="A394" t="s">
        <v>477</v>
      </c>
      <c r="B394">
        <v>5.65</v>
      </c>
      <c r="C394">
        <v>2100</v>
      </c>
      <c r="D394">
        <v>2</v>
      </c>
      <c r="E394">
        <v>3</v>
      </c>
      <c r="F394">
        <v>4</v>
      </c>
      <c r="G394">
        <v>1</v>
      </c>
    </row>
    <row r="395" spans="1:7" x14ac:dyDescent="0.25">
      <c r="A395" t="s">
        <v>478</v>
      </c>
      <c r="B395">
        <v>0.5</v>
      </c>
      <c r="C395">
        <v>1200</v>
      </c>
      <c r="D395">
        <v>2</v>
      </c>
      <c r="E395">
        <v>3</v>
      </c>
      <c r="F395">
        <v>6</v>
      </c>
      <c r="G395">
        <v>0</v>
      </c>
    </row>
    <row r="396" spans="1:7" x14ac:dyDescent="0.25">
      <c r="A396" t="s">
        <v>479</v>
      </c>
      <c r="B396">
        <v>3.29</v>
      </c>
      <c r="C396">
        <v>910</v>
      </c>
      <c r="D396">
        <v>2</v>
      </c>
      <c r="E396">
        <v>3</v>
      </c>
      <c r="F396">
        <v>6</v>
      </c>
      <c r="G396">
        <v>1</v>
      </c>
    </row>
    <row r="397" spans="1:7" x14ac:dyDescent="0.25">
      <c r="A397" t="s">
        <v>480</v>
      </c>
      <c r="B397">
        <v>2.99</v>
      </c>
      <c r="C397">
        <v>460</v>
      </c>
      <c r="D397">
        <v>2</v>
      </c>
      <c r="E397">
        <v>3</v>
      </c>
      <c r="F397">
        <v>4</v>
      </c>
      <c r="G397">
        <v>1</v>
      </c>
    </row>
    <row r="398" spans="1:7" x14ac:dyDescent="0.25">
      <c r="A398" t="s">
        <v>481</v>
      </c>
      <c r="B398">
        <v>1.1599999999999999</v>
      </c>
      <c r="C398">
        <v>1400</v>
      </c>
      <c r="D398">
        <v>2</v>
      </c>
      <c r="E398">
        <v>3</v>
      </c>
      <c r="F398">
        <v>3</v>
      </c>
      <c r="G398">
        <v>1</v>
      </c>
    </row>
    <row r="399" spans="1:7" x14ac:dyDescent="0.25">
      <c r="A399" t="s">
        <v>482</v>
      </c>
      <c r="B399">
        <v>1.82</v>
      </c>
      <c r="C399">
        <v>1500</v>
      </c>
      <c r="D399">
        <v>2</v>
      </c>
      <c r="E399">
        <v>3</v>
      </c>
      <c r="F399">
        <v>3</v>
      </c>
      <c r="G399">
        <v>0</v>
      </c>
    </row>
    <row r="400" spans="1:7" x14ac:dyDescent="0.25">
      <c r="A400" t="s">
        <v>483</v>
      </c>
      <c r="B400">
        <v>8.9499999999999993</v>
      </c>
      <c r="C400">
        <v>1200</v>
      </c>
      <c r="D400">
        <v>2</v>
      </c>
      <c r="E400">
        <v>3</v>
      </c>
      <c r="F400">
        <v>3</v>
      </c>
      <c r="G400">
        <v>4</v>
      </c>
    </row>
    <row r="401" spans="1:7" x14ac:dyDescent="0.25">
      <c r="A401" t="s">
        <v>484</v>
      </c>
      <c r="B401">
        <v>2</v>
      </c>
      <c r="C401">
        <v>1500</v>
      </c>
      <c r="D401">
        <v>2</v>
      </c>
      <c r="E401">
        <v>3</v>
      </c>
      <c r="F401">
        <v>3</v>
      </c>
      <c r="G401">
        <v>4</v>
      </c>
    </row>
    <row r="402" spans="1:7" x14ac:dyDescent="0.25">
      <c r="A402" t="s">
        <v>485</v>
      </c>
      <c r="B402">
        <v>1.83</v>
      </c>
      <c r="C402">
        <v>1600</v>
      </c>
      <c r="D402">
        <v>2</v>
      </c>
      <c r="E402">
        <v>3</v>
      </c>
      <c r="F402">
        <v>3</v>
      </c>
      <c r="G402">
        <v>1</v>
      </c>
    </row>
    <row r="403" spans="1:7" x14ac:dyDescent="0.25">
      <c r="A403" t="s">
        <v>486</v>
      </c>
      <c r="B403">
        <v>0.7</v>
      </c>
      <c r="C403">
        <v>1200</v>
      </c>
      <c r="D403">
        <v>7</v>
      </c>
      <c r="E403">
        <v>1</v>
      </c>
      <c r="F403">
        <v>10</v>
      </c>
      <c r="G403">
        <v>0</v>
      </c>
    </row>
    <row r="404" spans="1:7" x14ac:dyDescent="0.25">
      <c r="A404" t="s">
        <v>487</v>
      </c>
      <c r="B404">
        <v>8.17</v>
      </c>
      <c r="C404">
        <v>1200</v>
      </c>
      <c r="D404">
        <v>2</v>
      </c>
      <c r="E404">
        <v>3</v>
      </c>
      <c r="F404">
        <v>4</v>
      </c>
      <c r="G404">
        <v>15</v>
      </c>
    </row>
    <row r="405" spans="1:7" x14ac:dyDescent="0.25">
      <c r="A405" t="s">
        <v>488</v>
      </c>
      <c r="B405">
        <v>1.97</v>
      </c>
      <c r="C405">
        <v>1300</v>
      </c>
      <c r="D405">
        <v>2</v>
      </c>
      <c r="E405">
        <v>3</v>
      </c>
      <c r="F405">
        <v>6</v>
      </c>
      <c r="G405">
        <v>2</v>
      </c>
    </row>
    <row r="406" spans="1:7" x14ac:dyDescent="0.25">
      <c r="A406" t="s">
        <v>489</v>
      </c>
      <c r="B406">
        <v>0.51</v>
      </c>
      <c r="C406">
        <v>1000</v>
      </c>
      <c r="D406">
        <v>2</v>
      </c>
      <c r="E406">
        <v>3</v>
      </c>
      <c r="F406">
        <v>4</v>
      </c>
      <c r="G406">
        <v>0</v>
      </c>
    </row>
    <row r="407" spans="1:7" x14ac:dyDescent="0.25">
      <c r="A407" t="s">
        <v>490</v>
      </c>
      <c r="B407">
        <v>4.24</v>
      </c>
      <c r="C407">
        <v>1000</v>
      </c>
      <c r="D407">
        <v>2</v>
      </c>
      <c r="E407">
        <v>3</v>
      </c>
      <c r="F407">
        <v>4</v>
      </c>
      <c r="G407">
        <v>3</v>
      </c>
    </row>
    <row r="408" spans="1:7" x14ac:dyDescent="0.25">
      <c r="A408" t="s">
        <v>491</v>
      </c>
      <c r="B408">
        <v>2.75</v>
      </c>
      <c r="C408">
        <v>1100</v>
      </c>
      <c r="D408">
        <v>2</v>
      </c>
      <c r="E408">
        <v>1</v>
      </c>
      <c r="F408">
        <v>8</v>
      </c>
      <c r="G408">
        <v>0</v>
      </c>
    </row>
    <row r="409" spans="1:7" x14ac:dyDescent="0.25">
      <c r="A409" t="s">
        <v>492</v>
      </c>
      <c r="B409">
        <v>0.49</v>
      </c>
      <c r="C409">
        <v>1400</v>
      </c>
      <c r="D409">
        <v>2</v>
      </c>
      <c r="E409">
        <v>3</v>
      </c>
      <c r="F409">
        <v>4</v>
      </c>
      <c r="G409">
        <v>0</v>
      </c>
    </row>
    <row r="410" spans="1:7" x14ac:dyDescent="0.25">
      <c r="A410" t="s">
        <v>493</v>
      </c>
      <c r="B410">
        <v>3</v>
      </c>
      <c r="C410">
        <v>850</v>
      </c>
      <c r="D410">
        <v>2</v>
      </c>
      <c r="E410">
        <v>1</v>
      </c>
      <c r="F410">
        <v>6</v>
      </c>
      <c r="G410">
        <v>3</v>
      </c>
    </row>
    <row r="411" spans="1:7" x14ac:dyDescent="0.25">
      <c r="A411" t="s">
        <v>494</v>
      </c>
      <c r="B411">
        <v>7</v>
      </c>
      <c r="C411">
        <v>1100</v>
      </c>
      <c r="D411">
        <v>2</v>
      </c>
      <c r="E411">
        <v>6</v>
      </c>
      <c r="F411">
        <v>4</v>
      </c>
      <c r="G411">
        <v>4</v>
      </c>
    </row>
    <row r="412" spans="1:7" x14ac:dyDescent="0.25">
      <c r="A412" t="s">
        <v>495</v>
      </c>
      <c r="B412">
        <v>5</v>
      </c>
      <c r="C412">
        <v>1600</v>
      </c>
      <c r="D412">
        <v>2</v>
      </c>
      <c r="E412">
        <v>3</v>
      </c>
      <c r="F412">
        <v>4</v>
      </c>
      <c r="G412">
        <v>2</v>
      </c>
    </row>
    <row r="413" spans="1:7" x14ac:dyDescent="0.25">
      <c r="A413" t="s">
        <v>496</v>
      </c>
      <c r="B413">
        <v>0.38</v>
      </c>
      <c r="C413">
        <v>1800</v>
      </c>
      <c r="D413">
        <v>2</v>
      </c>
      <c r="E413">
        <v>6</v>
      </c>
      <c r="F413">
        <v>4</v>
      </c>
      <c r="G413">
        <v>0</v>
      </c>
    </row>
    <row r="414" spans="1:7" x14ac:dyDescent="0.25">
      <c r="A414" t="s">
        <v>497</v>
      </c>
      <c r="B414">
        <v>0.19</v>
      </c>
      <c r="C414">
        <v>2000</v>
      </c>
      <c r="D414">
        <v>2</v>
      </c>
      <c r="E414">
        <v>3</v>
      </c>
      <c r="F414">
        <v>4</v>
      </c>
      <c r="G414">
        <v>0</v>
      </c>
    </row>
    <row r="415" spans="1:7" x14ac:dyDescent="0.25">
      <c r="A415" t="s">
        <v>498</v>
      </c>
      <c r="B415">
        <v>0.14000000000000001</v>
      </c>
      <c r="C415">
        <v>2000</v>
      </c>
      <c r="D415">
        <v>2</v>
      </c>
      <c r="E415">
        <v>0</v>
      </c>
      <c r="F415">
        <v>0</v>
      </c>
      <c r="G415">
        <v>0</v>
      </c>
    </row>
    <row r="416" spans="1:7" x14ac:dyDescent="0.25">
      <c r="A416" t="s">
        <v>499</v>
      </c>
      <c r="B416">
        <v>0.46</v>
      </c>
      <c r="C416">
        <v>1900</v>
      </c>
      <c r="D416">
        <v>2</v>
      </c>
      <c r="E416">
        <v>6</v>
      </c>
      <c r="F416">
        <v>4</v>
      </c>
      <c r="G416">
        <v>0</v>
      </c>
    </row>
    <row r="417" spans="1:7" x14ac:dyDescent="0.25">
      <c r="A417" t="s">
        <v>500</v>
      </c>
      <c r="B417">
        <v>11.9</v>
      </c>
      <c r="C417">
        <v>1100</v>
      </c>
      <c r="D417">
        <v>2</v>
      </c>
      <c r="E417">
        <v>3</v>
      </c>
      <c r="F417">
        <v>4</v>
      </c>
      <c r="G417">
        <v>9</v>
      </c>
    </row>
    <row r="418" spans="1:7" x14ac:dyDescent="0.25">
      <c r="A418" t="s">
        <v>501</v>
      </c>
      <c r="B418">
        <v>16.89</v>
      </c>
      <c r="C418">
        <v>1500</v>
      </c>
      <c r="D418">
        <v>2</v>
      </c>
      <c r="E418">
        <v>3</v>
      </c>
      <c r="F418">
        <v>4</v>
      </c>
      <c r="G418">
        <v>4</v>
      </c>
    </row>
    <row r="419" spans="1:7" x14ac:dyDescent="0.25">
      <c r="A419" t="s">
        <v>502</v>
      </c>
      <c r="B419">
        <v>0.3</v>
      </c>
      <c r="C419">
        <v>3200</v>
      </c>
      <c r="D419">
        <v>1</v>
      </c>
      <c r="E419">
        <v>1</v>
      </c>
      <c r="F419">
        <v>8</v>
      </c>
      <c r="G419">
        <v>0</v>
      </c>
    </row>
    <row r="420" spans="1:7" x14ac:dyDescent="0.25">
      <c r="A420" t="s">
        <v>503</v>
      </c>
      <c r="B420">
        <v>0.28000000000000003</v>
      </c>
      <c r="C420">
        <v>3200</v>
      </c>
      <c r="D420">
        <v>6</v>
      </c>
      <c r="E420">
        <v>1</v>
      </c>
      <c r="F420">
        <v>8</v>
      </c>
      <c r="G420">
        <v>0</v>
      </c>
    </row>
    <row r="421" spans="1:7" x14ac:dyDescent="0.25">
      <c r="A421" t="s">
        <v>504</v>
      </c>
      <c r="B421">
        <v>0.99</v>
      </c>
      <c r="C421">
        <v>340</v>
      </c>
      <c r="D421">
        <v>2</v>
      </c>
      <c r="E421">
        <v>3</v>
      </c>
      <c r="F421">
        <v>2</v>
      </c>
      <c r="G421">
        <v>0</v>
      </c>
    </row>
    <row r="422" spans="1:7" x14ac:dyDescent="0.25">
      <c r="A422" t="s">
        <v>505</v>
      </c>
      <c r="B422">
        <v>1.41</v>
      </c>
      <c r="C422">
        <v>1200</v>
      </c>
      <c r="D422">
        <v>2</v>
      </c>
      <c r="E422">
        <v>6</v>
      </c>
      <c r="F422">
        <v>5</v>
      </c>
      <c r="G422">
        <v>1</v>
      </c>
    </row>
    <row r="423" spans="1:7" x14ac:dyDescent="0.25">
      <c r="A423" t="s">
        <v>506</v>
      </c>
      <c r="B423">
        <v>2.5</v>
      </c>
      <c r="C423">
        <v>1300</v>
      </c>
      <c r="D423">
        <v>2</v>
      </c>
      <c r="E423">
        <v>6</v>
      </c>
      <c r="F423">
        <v>5</v>
      </c>
      <c r="G423">
        <v>2</v>
      </c>
    </row>
    <row r="424" spans="1:7" x14ac:dyDescent="0.25">
      <c r="A424" t="s">
        <v>507</v>
      </c>
      <c r="B424">
        <v>5</v>
      </c>
      <c r="C424">
        <v>420</v>
      </c>
      <c r="D424">
        <v>2</v>
      </c>
      <c r="E424">
        <v>6</v>
      </c>
      <c r="F424">
        <v>5</v>
      </c>
      <c r="G424">
        <v>2</v>
      </c>
    </row>
    <row r="425" spans="1:7" x14ac:dyDescent="0.25">
      <c r="A425" t="s">
        <v>508</v>
      </c>
      <c r="B425">
        <v>5.41</v>
      </c>
      <c r="C425">
        <v>1300</v>
      </c>
      <c r="D425">
        <v>2</v>
      </c>
      <c r="E425">
        <v>6</v>
      </c>
      <c r="F425">
        <v>5</v>
      </c>
      <c r="G425">
        <v>0</v>
      </c>
    </row>
    <row r="426" spans="1:7" x14ac:dyDescent="0.25">
      <c r="A426" t="s">
        <v>509</v>
      </c>
      <c r="B426">
        <v>0.08</v>
      </c>
      <c r="C426">
        <v>1400</v>
      </c>
      <c r="D426">
        <v>2</v>
      </c>
      <c r="E426">
        <v>6</v>
      </c>
      <c r="F426">
        <v>5</v>
      </c>
      <c r="G426">
        <v>0</v>
      </c>
    </row>
    <row r="427" spans="1:7" x14ac:dyDescent="0.25">
      <c r="A427" t="s">
        <v>510</v>
      </c>
      <c r="B427">
        <v>0.17</v>
      </c>
      <c r="C427">
        <v>940</v>
      </c>
      <c r="D427">
        <v>2</v>
      </c>
      <c r="E427">
        <v>6</v>
      </c>
      <c r="F427">
        <v>4</v>
      </c>
      <c r="G427">
        <v>0</v>
      </c>
    </row>
    <row r="428" spans="1:7" x14ac:dyDescent="0.25">
      <c r="A428" t="s">
        <v>511</v>
      </c>
      <c r="B428">
        <v>0.89</v>
      </c>
      <c r="C428">
        <v>940</v>
      </c>
      <c r="D428">
        <v>2</v>
      </c>
      <c r="E428">
        <v>3</v>
      </c>
      <c r="F428">
        <v>2</v>
      </c>
      <c r="G428">
        <v>0</v>
      </c>
    </row>
    <row r="429" spans="1:7" x14ac:dyDescent="0.25">
      <c r="A429" t="s">
        <v>512</v>
      </c>
      <c r="B429">
        <v>2.6</v>
      </c>
      <c r="C429">
        <v>900</v>
      </c>
      <c r="D429">
        <v>2</v>
      </c>
      <c r="E429">
        <v>3</v>
      </c>
      <c r="F429">
        <v>2</v>
      </c>
      <c r="G429">
        <v>0</v>
      </c>
    </row>
    <row r="430" spans="1:7" x14ac:dyDescent="0.25">
      <c r="A430" t="s">
        <v>513</v>
      </c>
      <c r="B430">
        <v>0.4</v>
      </c>
      <c r="C430">
        <v>900</v>
      </c>
      <c r="D430">
        <v>2</v>
      </c>
      <c r="E430">
        <v>3</v>
      </c>
      <c r="F430">
        <v>2</v>
      </c>
      <c r="G430">
        <v>0</v>
      </c>
    </row>
    <row r="431" spans="1:7" x14ac:dyDescent="0.25">
      <c r="A431" t="s">
        <v>514</v>
      </c>
      <c r="B431">
        <v>0.6</v>
      </c>
      <c r="C431">
        <v>880</v>
      </c>
      <c r="D431">
        <v>2</v>
      </c>
      <c r="E431">
        <v>1</v>
      </c>
      <c r="F431">
        <v>4</v>
      </c>
      <c r="G431">
        <v>0</v>
      </c>
    </row>
    <row r="432" spans="1:7" x14ac:dyDescent="0.25">
      <c r="A432" t="s">
        <v>515</v>
      </c>
      <c r="B432">
        <v>8.66</v>
      </c>
      <c r="C432">
        <v>670</v>
      </c>
      <c r="D432">
        <v>2</v>
      </c>
      <c r="E432">
        <v>3</v>
      </c>
      <c r="F432">
        <v>2</v>
      </c>
      <c r="G432">
        <v>3</v>
      </c>
    </row>
    <row r="433" spans="1:7" x14ac:dyDescent="0.25">
      <c r="A433" t="s">
        <v>516</v>
      </c>
      <c r="B433">
        <v>1.21</v>
      </c>
      <c r="C433">
        <v>1100</v>
      </c>
      <c r="D433">
        <v>1</v>
      </c>
      <c r="E433">
        <v>3</v>
      </c>
      <c r="F433">
        <v>5</v>
      </c>
      <c r="G433">
        <v>0</v>
      </c>
    </row>
    <row r="434" spans="1:7" x14ac:dyDescent="0.25">
      <c r="A434" t="s">
        <v>517</v>
      </c>
      <c r="B434">
        <v>0.52</v>
      </c>
      <c r="C434">
        <v>6000</v>
      </c>
      <c r="D434">
        <v>2</v>
      </c>
      <c r="E434">
        <v>1</v>
      </c>
      <c r="F434">
        <v>6</v>
      </c>
      <c r="G434">
        <v>1</v>
      </c>
    </row>
    <row r="435" spans="1:7" x14ac:dyDescent="0.25">
      <c r="A435" t="s">
        <v>518</v>
      </c>
      <c r="B435">
        <v>0.2</v>
      </c>
      <c r="C435">
        <v>4400</v>
      </c>
      <c r="D435">
        <v>2</v>
      </c>
      <c r="E435">
        <v>1</v>
      </c>
      <c r="F435">
        <v>4</v>
      </c>
      <c r="G435">
        <v>0</v>
      </c>
    </row>
    <row r="436" spans="1:7" x14ac:dyDescent="0.25">
      <c r="A436" t="s">
        <v>519</v>
      </c>
      <c r="B436">
        <v>2</v>
      </c>
      <c r="C436">
        <v>880</v>
      </c>
      <c r="D436">
        <v>2</v>
      </c>
      <c r="E436">
        <v>3</v>
      </c>
      <c r="F436">
        <v>3</v>
      </c>
      <c r="G436">
        <v>0</v>
      </c>
    </row>
    <row r="437" spans="1:7" x14ac:dyDescent="0.25">
      <c r="A437" t="s">
        <v>520</v>
      </c>
      <c r="B437">
        <v>6.4</v>
      </c>
      <c r="C437">
        <v>840</v>
      </c>
      <c r="D437">
        <v>2</v>
      </c>
      <c r="E437">
        <v>3</v>
      </c>
      <c r="F437">
        <v>3</v>
      </c>
      <c r="G437">
        <v>8</v>
      </c>
    </row>
    <row r="438" spans="1:7" x14ac:dyDescent="0.25">
      <c r="A438" t="s">
        <v>521</v>
      </c>
      <c r="B438">
        <v>1.67</v>
      </c>
      <c r="C438">
        <v>840</v>
      </c>
      <c r="D438">
        <v>2</v>
      </c>
      <c r="E438">
        <v>3</v>
      </c>
      <c r="F438">
        <v>3</v>
      </c>
      <c r="G438">
        <v>2</v>
      </c>
    </row>
    <row r="439" spans="1:7" x14ac:dyDescent="0.25">
      <c r="A439" t="s">
        <v>522</v>
      </c>
      <c r="B439">
        <v>0.98</v>
      </c>
      <c r="C439">
        <v>1800</v>
      </c>
      <c r="D439">
        <v>2</v>
      </c>
      <c r="E439">
        <v>6</v>
      </c>
      <c r="F439">
        <v>3</v>
      </c>
      <c r="G439">
        <v>1</v>
      </c>
    </row>
    <row r="440" spans="1:7" x14ac:dyDescent="0.25">
      <c r="A440" t="s">
        <v>523</v>
      </c>
      <c r="B440">
        <v>0.73</v>
      </c>
      <c r="C440">
        <v>1800</v>
      </c>
      <c r="D440">
        <v>2</v>
      </c>
      <c r="E440">
        <v>1</v>
      </c>
      <c r="F440">
        <v>8</v>
      </c>
      <c r="G440">
        <v>0</v>
      </c>
    </row>
    <row r="441" spans="1:7" x14ac:dyDescent="0.25">
      <c r="A441" t="s">
        <v>524</v>
      </c>
      <c r="B441">
        <v>2.1800000000000002</v>
      </c>
      <c r="C441">
        <v>2100</v>
      </c>
      <c r="D441">
        <v>2</v>
      </c>
      <c r="E441">
        <v>3</v>
      </c>
      <c r="F441">
        <v>3</v>
      </c>
      <c r="G441">
        <v>2</v>
      </c>
    </row>
    <row r="442" spans="1:7" x14ac:dyDescent="0.25">
      <c r="A442" t="s">
        <v>525</v>
      </c>
      <c r="B442">
        <v>0.67</v>
      </c>
      <c r="C442">
        <v>2800</v>
      </c>
      <c r="D442">
        <v>2</v>
      </c>
      <c r="E442">
        <v>1</v>
      </c>
      <c r="F442">
        <v>10</v>
      </c>
      <c r="G442">
        <v>0</v>
      </c>
    </row>
    <row r="443" spans="1:7" x14ac:dyDescent="0.25">
      <c r="A443" t="s">
        <v>526</v>
      </c>
      <c r="B443">
        <v>1.29</v>
      </c>
      <c r="C443">
        <v>1700</v>
      </c>
      <c r="D443">
        <v>2</v>
      </c>
      <c r="E443">
        <v>1</v>
      </c>
      <c r="F443">
        <v>8</v>
      </c>
      <c r="G443">
        <v>0</v>
      </c>
    </row>
    <row r="444" spans="1:7" x14ac:dyDescent="0.25">
      <c r="A444" t="s">
        <v>527</v>
      </c>
      <c r="B444">
        <v>2.9</v>
      </c>
      <c r="C444">
        <v>350</v>
      </c>
      <c r="D444">
        <v>2</v>
      </c>
      <c r="E444">
        <v>3</v>
      </c>
      <c r="F444">
        <v>3</v>
      </c>
      <c r="G444">
        <v>0</v>
      </c>
    </row>
    <row r="445" spans="1:7" x14ac:dyDescent="0.25">
      <c r="A445" t="s">
        <v>528</v>
      </c>
      <c r="B445">
        <v>11.22</v>
      </c>
      <c r="C445">
        <v>340</v>
      </c>
      <c r="D445">
        <v>2</v>
      </c>
      <c r="E445">
        <v>3</v>
      </c>
      <c r="F445">
        <v>3</v>
      </c>
      <c r="G445">
        <v>2</v>
      </c>
    </row>
    <row r="446" spans="1:7" x14ac:dyDescent="0.25">
      <c r="A446" t="s">
        <v>529</v>
      </c>
      <c r="B446">
        <v>3.1</v>
      </c>
      <c r="C446">
        <v>3500</v>
      </c>
      <c r="D446">
        <v>2</v>
      </c>
      <c r="E446">
        <v>1</v>
      </c>
      <c r="F446">
        <v>8</v>
      </c>
      <c r="G446">
        <v>5</v>
      </c>
    </row>
    <row r="447" spans="1:7" x14ac:dyDescent="0.25">
      <c r="A447" t="s">
        <v>530</v>
      </c>
      <c r="B447">
        <v>0.85</v>
      </c>
      <c r="C447">
        <v>3800</v>
      </c>
      <c r="D447">
        <v>2</v>
      </c>
      <c r="E447">
        <v>1</v>
      </c>
      <c r="F447">
        <v>8</v>
      </c>
      <c r="G447">
        <v>0</v>
      </c>
    </row>
    <row r="448" spans="1:7" x14ac:dyDescent="0.25">
      <c r="A448" t="s">
        <v>531</v>
      </c>
      <c r="B448">
        <v>3.19</v>
      </c>
      <c r="C448">
        <v>3100</v>
      </c>
      <c r="D448">
        <v>2</v>
      </c>
      <c r="E448">
        <v>1</v>
      </c>
      <c r="F448">
        <v>8</v>
      </c>
      <c r="G448">
        <v>10</v>
      </c>
    </row>
    <row r="449" spans="1:7" x14ac:dyDescent="0.25">
      <c r="A449" t="s">
        <v>532</v>
      </c>
      <c r="B449">
        <v>1</v>
      </c>
      <c r="C449">
        <v>930</v>
      </c>
      <c r="D449">
        <v>2</v>
      </c>
      <c r="E449">
        <v>1</v>
      </c>
      <c r="F449">
        <v>8</v>
      </c>
      <c r="G449">
        <v>0</v>
      </c>
    </row>
    <row r="450" spans="1:7" x14ac:dyDescent="0.25">
      <c r="A450" t="s">
        <v>533</v>
      </c>
      <c r="B450">
        <v>2</v>
      </c>
      <c r="C450">
        <v>930</v>
      </c>
      <c r="D450">
        <v>2</v>
      </c>
      <c r="E450">
        <v>1</v>
      </c>
      <c r="F450">
        <v>8</v>
      </c>
      <c r="G450">
        <v>1</v>
      </c>
    </row>
    <row r="451" spans="1:7" x14ac:dyDescent="0.25">
      <c r="A451" t="s">
        <v>534</v>
      </c>
      <c r="B451">
        <v>1.23</v>
      </c>
      <c r="C451">
        <v>930</v>
      </c>
      <c r="D451">
        <v>3</v>
      </c>
      <c r="E451">
        <v>1</v>
      </c>
      <c r="F451">
        <v>5</v>
      </c>
      <c r="G451">
        <v>4</v>
      </c>
    </row>
    <row r="452" spans="1:7" x14ac:dyDescent="0.25">
      <c r="A452" t="s">
        <v>535</v>
      </c>
      <c r="B452">
        <v>1.92</v>
      </c>
      <c r="C452">
        <v>3700</v>
      </c>
      <c r="D452">
        <v>2</v>
      </c>
      <c r="E452">
        <v>1</v>
      </c>
      <c r="F452">
        <v>10</v>
      </c>
      <c r="G452">
        <v>0</v>
      </c>
    </row>
    <row r="453" spans="1:7" x14ac:dyDescent="0.25">
      <c r="A453" t="s">
        <v>536</v>
      </c>
      <c r="B453">
        <v>0.26</v>
      </c>
      <c r="C453">
        <v>4000</v>
      </c>
      <c r="D453">
        <v>2</v>
      </c>
      <c r="E453">
        <v>1</v>
      </c>
      <c r="F453">
        <v>10</v>
      </c>
      <c r="G453">
        <v>0</v>
      </c>
    </row>
    <row r="454" spans="1:7" x14ac:dyDescent="0.25">
      <c r="A454" t="s">
        <v>537</v>
      </c>
      <c r="B454">
        <v>2.39</v>
      </c>
      <c r="C454">
        <v>2500</v>
      </c>
      <c r="D454">
        <v>2</v>
      </c>
      <c r="E454">
        <v>1</v>
      </c>
      <c r="F454">
        <v>8</v>
      </c>
      <c r="G454">
        <v>2</v>
      </c>
    </row>
    <row r="455" spans="1:7" x14ac:dyDescent="0.25">
      <c r="A455" t="s">
        <v>538</v>
      </c>
      <c r="B455">
        <v>0.92</v>
      </c>
      <c r="C455">
        <v>3200</v>
      </c>
      <c r="D455">
        <v>2</v>
      </c>
      <c r="E455">
        <v>1</v>
      </c>
      <c r="F455">
        <v>8</v>
      </c>
      <c r="G455">
        <v>0</v>
      </c>
    </row>
    <row r="456" spans="1:7" x14ac:dyDescent="0.25">
      <c r="A456" t="s">
        <v>539</v>
      </c>
      <c r="B456">
        <v>0.24</v>
      </c>
      <c r="C456">
        <v>2400</v>
      </c>
      <c r="D456">
        <v>2</v>
      </c>
      <c r="E456">
        <v>1</v>
      </c>
      <c r="F456">
        <v>8</v>
      </c>
      <c r="G456">
        <v>0</v>
      </c>
    </row>
    <row r="457" spans="1:7" x14ac:dyDescent="0.25">
      <c r="A457" t="s">
        <v>540</v>
      </c>
      <c r="B457">
        <v>0.23</v>
      </c>
      <c r="C457">
        <v>2400</v>
      </c>
      <c r="D457">
        <v>2</v>
      </c>
      <c r="E457">
        <v>1</v>
      </c>
      <c r="F457">
        <v>8</v>
      </c>
      <c r="G457">
        <v>0</v>
      </c>
    </row>
    <row r="458" spans="1:7" x14ac:dyDescent="0.25">
      <c r="A458" t="s">
        <v>541</v>
      </c>
      <c r="B458">
        <v>1.35</v>
      </c>
      <c r="C458">
        <v>2000</v>
      </c>
      <c r="D458">
        <v>2</v>
      </c>
      <c r="E458">
        <v>1</v>
      </c>
      <c r="F458">
        <v>8</v>
      </c>
      <c r="G458">
        <v>1</v>
      </c>
    </row>
    <row r="459" spans="1:7" x14ac:dyDescent="0.25">
      <c r="A459" t="s">
        <v>542</v>
      </c>
      <c r="B459">
        <v>0.43</v>
      </c>
      <c r="C459">
        <v>2000</v>
      </c>
      <c r="D459">
        <v>2</v>
      </c>
      <c r="E459">
        <v>1</v>
      </c>
      <c r="F459">
        <v>8</v>
      </c>
      <c r="G459">
        <v>0</v>
      </c>
    </row>
    <row r="460" spans="1:7" x14ac:dyDescent="0.25">
      <c r="A460" t="s">
        <v>543</v>
      </c>
      <c r="B460">
        <v>1.1000000000000001</v>
      </c>
      <c r="C460">
        <v>2000</v>
      </c>
      <c r="D460">
        <v>2</v>
      </c>
      <c r="E460">
        <v>1</v>
      </c>
      <c r="F460">
        <v>8</v>
      </c>
      <c r="G460">
        <v>0</v>
      </c>
    </row>
    <row r="461" spans="1:7" x14ac:dyDescent="0.25">
      <c r="A461" t="s">
        <v>544</v>
      </c>
      <c r="B461">
        <v>0.38</v>
      </c>
      <c r="C461">
        <v>2000</v>
      </c>
      <c r="D461">
        <v>2</v>
      </c>
      <c r="E461">
        <v>1</v>
      </c>
      <c r="F461">
        <v>8</v>
      </c>
      <c r="G461">
        <v>0</v>
      </c>
    </row>
    <row r="462" spans="1:7" x14ac:dyDescent="0.25">
      <c r="A462" t="s">
        <v>545</v>
      </c>
      <c r="B462">
        <v>1.1299999999999999</v>
      </c>
      <c r="C462">
        <v>2000</v>
      </c>
      <c r="D462">
        <v>2</v>
      </c>
      <c r="E462">
        <v>1</v>
      </c>
      <c r="F462">
        <v>8</v>
      </c>
      <c r="G462">
        <v>1</v>
      </c>
    </row>
    <row r="463" spans="1:7" x14ac:dyDescent="0.25">
      <c r="A463" t="s">
        <v>546</v>
      </c>
      <c r="B463">
        <v>0.35</v>
      </c>
      <c r="C463">
        <v>2000</v>
      </c>
      <c r="D463">
        <v>2</v>
      </c>
      <c r="E463">
        <v>1</v>
      </c>
      <c r="F463">
        <v>8</v>
      </c>
      <c r="G463">
        <v>0</v>
      </c>
    </row>
    <row r="464" spans="1:7" x14ac:dyDescent="0.25">
      <c r="A464" t="s">
        <v>547</v>
      </c>
      <c r="B464">
        <v>0.41</v>
      </c>
      <c r="C464">
        <v>2000</v>
      </c>
      <c r="D464">
        <v>2</v>
      </c>
      <c r="E464">
        <v>1</v>
      </c>
      <c r="F464">
        <v>8</v>
      </c>
      <c r="G464">
        <v>0</v>
      </c>
    </row>
    <row r="465" spans="1:7" x14ac:dyDescent="0.25">
      <c r="A465" t="s">
        <v>548</v>
      </c>
      <c r="B465">
        <v>6.09</v>
      </c>
      <c r="C465">
        <v>1900</v>
      </c>
      <c r="D465">
        <v>2</v>
      </c>
      <c r="E465">
        <v>3</v>
      </c>
      <c r="F465">
        <v>5</v>
      </c>
      <c r="G465">
        <v>6</v>
      </c>
    </row>
    <row r="466" spans="1:7" x14ac:dyDescent="0.25">
      <c r="A466" t="s">
        <v>549</v>
      </c>
      <c r="B466">
        <v>3.17</v>
      </c>
      <c r="C466">
        <v>1600</v>
      </c>
      <c r="D466">
        <v>2</v>
      </c>
      <c r="E466">
        <v>3</v>
      </c>
      <c r="F466">
        <v>5</v>
      </c>
      <c r="G466">
        <v>3</v>
      </c>
    </row>
    <row r="467" spans="1:7" x14ac:dyDescent="0.25">
      <c r="A467" t="s">
        <v>550</v>
      </c>
      <c r="B467">
        <v>3.13</v>
      </c>
      <c r="C467">
        <v>580</v>
      </c>
      <c r="D467">
        <v>2</v>
      </c>
      <c r="E467">
        <v>3</v>
      </c>
      <c r="F467">
        <v>6</v>
      </c>
      <c r="G467">
        <v>2</v>
      </c>
    </row>
    <row r="468" spans="1:7" x14ac:dyDescent="0.25">
      <c r="A468" t="s">
        <v>551</v>
      </c>
      <c r="B468">
        <v>0.51</v>
      </c>
      <c r="C468">
        <v>580</v>
      </c>
      <c r="D468">
        <v>2</v>
      </c>
      <c r="E468">
        <v>1</v>
      </c>
      <c r="F468">
        <v>4</v>
      </c>
      <c r="G468">
        <v>0</v>
      </c>
    </row>
    <row r="469" spans="1:7" x14ac:dyDescent="0.25">
      <c r="A469" t="s">
        <v>552</v>
      </c>
      <c r="B469">
        <v>0.7</v>
      </c>
      <c r="C469">
        <v>570</v>
      </c>
      <c r="D469">
        <v>2</v>
      </c>
      <c r="E469">
        <v>3</v>
      </c>
      <c r="F469">
        <v>6</v>
      </c>
      <c r="G469">
        <v>0</v>
      </c>
    </row>
    <row r="470" spans="1:7" x14ac:dyDescent="0.25">
      <c r="A470" t="s">
        <v>553</v>
      </c>
      <c r="B470">
        <v>2.92</v>
      </c>
      <c r="C470">
        <v>2200</v>
      </c>
      <c r="D470">
        <v>2</v>
      </c>
      <c r="E470">
        <v>3</v>
      </c>
      <c r="F470">
        <v>5</v>
      </c>
      <c r="G470">
        <v>4</v>
      </c>
    </row>
    <row r="471" spans="1:7" x14ac:dyDescent="0.25">
      <c r="A471" t="s">
        <v>554</v>
      </c>
      <c r="B471">
        <v>0.2</v>
      </c>
      <c r="C471">
        <v>1900</v>
      </c>
      <c r="D471">
        <v>2</v>
      </c>
      <c r="E471">
        <v>1</v>
      </c>
      <c r="F471">
        <v>8</v>
      </c>
      <c r="G471">
        <v>1</v>
      </c>
    </row>
    <row r="472" spans="1:7" x14ac:dyDescent="0.25">
      <c r="A472" t="s">
        <v>555</v>
      </c>
      <c r="B472">
        <v>3.37</v>
      </c>
      <c r="C472">
        <v>1500</v>
      </c>
      <c r="D472">
        <v>2</v>
      </c>
      <c r="E472">
        <v>6</v>
      </c>
      <c r="F472">
        <v>5</v>
      </c>
      <c r="G472">
        <v>0</v>
      </c>
    </row>
    <row r="473" spans="1:7" x14ac:dyDescent="0.25">
      <c r="A473" t="s">
        <v>556</v>
      </c>
      <c r="B473">
        <v>3.47</v>
      </c>
      <c r="C473">
        <v>1200</v>
      </c>
      <c r="D473">
        <v>2</v>
      </c>
      <c r="E473">
        <v>3</v>
      </c>
      <c r="F473">
        <v>3</v>
      </c>
      <c r="G473">
        <v>3</v>
      </c>
    </row>
    <row r="474" spans="1:7" x14ac:dyDescent="0.25">
      <c r="A474" t="s">
        <v>557</v>
      </c>
      <c r="B474">
        <v>1.1599999999999999</v>
      </c>
      <c r="C474">
        <v>1200</v>
      </c>
      <c r="D474">
        <v>2</v>
      </c>
      <c r="E474">
        <v>3</v>
      </c>
      <c r="F474">
        <v>3</v>
      </c>
      <c r="G474">
        <v>0</v>
      </c>
    </row>
    <row r="475" spans="1:7" x14ac:dyDescent="0.25">
      <c r="A475" t="s">
        <v>558</v>
      </c>
      <c r="B475">
        <v>6</v>
      </c>
      <c r="C475">
        <v>1500</v>
      </c>
      <c r="D475">
        <v>2</v>
      </c>
      <c r="E475">
        <v>3</v>
      </c>
      <c r="F475">
        <v>2</v>
      </c>
      <c r="G475">
        <v>0</v>
      </c>
    </row>
    <row r="476" spans="1:7" x14ac:dyDescent="0.25">
      <c r="A476" t="s">
        <v>559</v>
      </c>
      <c r="B476">
        <v>6.26</v>
      </c>
      <c r="C476">
        <v>1600</v>
      </c>
      <c r="D476">
        <v>2</v>
      </c>
      <c r="E476">
        <v>3</v>
      </c>
      <c r="F476">
        <v>2</v>
      </c>
      <c r="G476">
        <v>7</v>
      </c>
    </row>
    <row r="477" spans="1:7" x14ac:dyDescent="0.25">
      <c r="A477" t="s">
        <v>560</v>
      </c>
      <c r="B477">
        <v>6</v>
      </c>
      <c r="C477">
        <v>870</v>
      </c>
      <c r="D477">
        <v>2</v>
      </c>
      <c r="E477">
        <v>3</v>
      </c>
      <c r="F477">
        <v>4</v>
      </c>
      <c r="G477">
        <v>3</v>
      </c>
    </row>
    <row r="478" spans="1:7" x14ac:dyDescent="0.25">
      <c r="A478" t="s">
        <v>561</v>
      </c>
      <c r="B478">
        <v>2</v>
      </c>
      <c r="C478">
        <v>4800</v>
      </c>
      <c r="D478">
        <v>2</v>
      </c>
      <c r="E478">
        <v>1</v>
      </c>
      <c r="F478">
        <v>8</v>
      </c>
      <c r="G478">
        <v>4</v>
      </c>
    </row>
    <row r="479" spans="1:7" x14ac:dyDescent="0.25">
      <c r="A479" t="s">
        <v>562</v>
      </c>
      <c r="B479">
        <v>0.86</v>
      </c>
      <c r="C479">
        <v>3000</v>
      </c>
      <c r="D479">
        <v>2</v>
      </c>
      <c r="E479">
        <v>3</v>
      </c>
      <c r="F479">
        <v>5</v>
      </c>
      <c r="G479">
        <v>1</v>
      </c>
    </row>
    <row r="480" spans="1:7" x14ac:dyDescent="0.25">
      <c r="A480" t="s">
        <v>563</v>
      </c>
      <c r="B480">
        <v>0.9</v>
      </c>
      <c r="C480">
        <v>3000</v>
      </c>
      <c r="D480">
        <v>2</v>
      </c>
      <c r="E480">
        <v>1</v>
      </c>
      <c r="F480">
        <v>8</v>
      </c>
      <c r="G480">
        <v>0</v>
      </c>
    </row>
    <row r="481" spans="1:7" x14ac:dyDescent="0.25">
      <c r="A481" t="s">
        <v>564</v>
      </c>
      <c r="B481">
        <v>1.03</v>
      </c>
      <c r="C481">
        <v>2600</v>
      </c>
      <c r="D481">
        <v>2</v>
      </c>
      <c r="E481">
        <v>3</v>
      </c>
      <c r="F481">
        <v>5</v>
      </c>
      <c r="G481">
        <v>2</v>
      </c>
    </row>
    <row r="482" spans="1:7" x14ac:dyDescent="0.25">
      <c r="A482" t="s">
        <v>565</v>
      </c>
      <c r="B482">
        <v>0.5</v>
      </c>
      <c r="C482">
        <v>2800</v>
      </c>
      <c r="D482">
        <v>2</v>
      </c>
      <c r="E482">
        <v>1</v>
      </c>
      <c r="F482">
        <v>4</v>
      </c>
      <c r="G482">
        <v>0</v>
      </c>
    </row>
    <row r="483" spans="1:7" x14ac:dyDescent="0.25">
      <c r="A483" t="s">
        <v>566</v>
      </c>
      <c r="B483">
        <v>0.72</v>
      </c>
      <c r="C483">
        <v>3200</v>
      </c>
      <c r="D483">
        <v>2</v>
      </c>
      <c r="E483">
        <v>1</v>
      </c>
      <c r="F483">
        <v>8</v>
      </c>
      <c r="G483">
        <v>2</v>
      </c>
    </row>
    <row r="484" spans="1:7" x14ac:dyDescent="0.25">
      <c r="A484" t="s">
        <v>567</v>
      </c>
      <c r="B484">
        <v>1.5</v>
      </c>
      <c r="C484">
        <v>3200</v>
      </c>
      <c r="D484">
        <v>2</v>
      </c>
      <c r="E484">
        <v>1</v>
      </c>
      <c r="F484">
        <v>4</v>
      </c>
      <c r="G484">
        <v>4</v>
      </c>
    </row>
    <row r="485" spans="1:7" x14ac:dyDescent="0.25">
      <c r="A485" t="s">
        <v>568</v>
      </c>
      <c r="B485">
        <v>2.89</v>
      </c>
      <c r="C485">
        <v>3200</v>
      </c>
      <c r="D485">
        <v>2</v>
      </c>
      <c r="E485">
        <v>1</v>
      </c>
      <c r="F485">
        <v>8</v>
      </c>
      <c r="G485">
        <v>7</v>
      </c>
    </row>
    <row r="486" spans="1:7" x14ac:dyDescent="0.25">
      <c r="A486" t="s">
        <v>569</v>
      </c>
      <c r="B486">
        <v>3.5</v>
      </c>
      <c r="C486">
        <v>1800</v>
      </c>
      <c r="D486">
        <v>2</v>
      </c>
      <c r="E486">
        <v>1</v>
      </c>
      <c r="F486">
        <v>6</v>
      </c>
      <c r="G486">
        <v>1</v>
      </c>
    </row>
    <row r="487" spans="1:7" x14ac:dyDescent="0.25">
      <c r="A487" t="s">
        <v>570</v>
      </c>
      <c r="B487">
        <v>4</v>
      </c>
      <c r="C487">
        <v>3200</v>
      </c>
      <c r="D487">
        <v>2</v>
      </c>
      <c r="E487">
        <v>1</v>
      </c>
      <c r="F487">
        <v>8</v>
      </c>
      <c r="G487">
        <v>1</v>
      </c>
    </row>
    <row r="488" spans="1:7" x14ac:dyDescent="0.25">
      <c r="A488" t="s">
        <v>571</v>
      </c>
      <c r="B488">
        <v>7.0000000000000007E-2</v>
      </c>
      <c r="C488">
        <v>2000</v>
      </c>
      <c r="D488">
        <v>2</v>
      </c>
      <c r="E488">
        <v>1</v>
      </c>
      <c r="F488">
        <v>8</v>
      </c>
      <c r="G488">
        <v>0</v>
      </c>
    </row>
    <row r="489" spans="1:7" x14ac:dyDescent="0.25">
      <c r="A489" t="s">
        <v>572</v>
      </c>
      <c r="B489">
        <v>0.6</v>
      </c>
      <c r="C489">
        <v>1800</v>
      </c>
      <c r="D489">
        <v>2</v>
      </c>
      <c r="E489">
        <v>1</v>
      </c>
      <c r="F489">
        <v>8</v>
      </c>
      <c r="G489">
        <v>1</v>
      </c>
    </row>
    <row r="490" spans="1:7" x14ac:dyDescent="0.25">
      <c r="A490" t="s">
        <v>573</v>
      </c>
      <c r="B490">
        <v>0.68</v>
      </c>
      <c r="C490">
        <v>1100</v>
      </c>
      <c r="D490">
        <v>2</v>
      </c>
      <c r="E490">
        <v>1</v>
      </c>
      <c r="F490">
        <v>4</v>
      </c>
      <c r="G490">
        <v>0</v>
      </c>
    </row>
    <row r="491" spans="1:7" x14ac:dyDescent="0.25">
      <c r="A491" t="s">
        <v>574</v>
      </c>
      <c r="B491">
        <v>2.2000000000000002</v>
      </c>
      <c r="C491">
        <v>1700</v>
      </c>
      <c r="D491">
        <v>2</v>
      </c>
      <c r="E491">
        <v>1</v>
      </c>
      <c r="F491">
        <v>4</v>
      </c>
      <c r="G491">
        <v>0</v>
      </c>
    </row>
    <row r="492" spans="1:7" x14ac:dyDescent="0.25">
      <c r="A492" t="s">
        <v>575</v>
      </c>
      <c r="B492">
        <v>2.0499999999999998</v>
      </c>
      <c r="C492">
        <v>820</v>
      </c>
      <c r="D492">
        <v>2</v>
      </c>
      <c r="E492">
        <v>6</v>
      </c>
      <c r="F492">
        <v>3</v>
      </c>
      <c r="G492">
        <v>1</v>
      </c>
    </row>
    <row r="493" spans="1:7" x14ac:dyDescent="0.25">
      <c r="A493" t="s">
        <v>576</v>
      </c>
      <c r="B493">
        <v>0.34</v>
      </c>
      <c r="C493">
        <v>730</v>
      </c>
      <c r="D493">
        <v>2</v>
      </c>
      <c r="E493">
        <v>1</v>
      </c>
      <c r="F493">
        <v>2</v>
      </c>
      <c r="G493">
        <v>0</v>
      </c>
    </row>
    <row r="494" spans="1:7" x14ac:dyDescent="0.25">
      <c r="A494" t="s">
        <v>577</v>
      </c>
      <c r="B494">
        <v>2.08</v>
      </c>
      <c r="C494">
        <v>730</v>
      </c>
      <c r="D494">
        <v>2</v>
      </c>
      <c r="E494">
        <v>6</v>
      </c>
      <c r="F494">
        <v>3</v>
      </c>
      <c r="G494">
        <v>0</v>
      </c>
    </row>
    <row r="495" spans="1:7" x14ac:dyDescent="0.25">
      <c r="A495" t="s">
        <v>578</v>
      </c>
      <c r="B495">
        <v>0.19</v>
      </c>
      <c r="C495">
        <v>4900</v>
      </c>
      <c r="D495">
        <v>2</v>
      </c>
      <c r="E495">
        <v>1</v>
      </c>
      <c r="F495">
        <v>8</v>
      </c>
      <c r="G495">
        <v>0</v>
      </c>
    </row>
    <row r="496" spans="1:7" x14ac:dyDescent="0.25">
      <c r="A496" t="s">
        <v>579</v>
      </c>
      <c r="B496">
        <v>0.99</v>
      </c>
      <c r="C496">
        <v>520</v>
      </c>
      <c r="D496">
        <v>2</v>
      </c>
      <c r="E496">
        <v>0</v>
      </c>
      <c r="F496">
        <v>0</v>
      </c>
      <c r="G496">
        <v>0</v>
      </c>
    </row>
    <row r="497" spans="1:7" x14ac:dyDescent="0.25">
      <c r="A497" t="s">
        <v>580</v>
      </c>
      <c r="B497">
        <v>0.14000000000000001</v>
      </c>
      <c r="C497">
        <v>310</v>
      </c>
      <c r="D497">
        <v>7</v>
      </c>
      <c r="E497">
        <v>3</v>
      </c>
      <c r="F497">
        <v>3</v>
      </c>
      <c r="G497">
        <v>1</v>
      </c>
    </row>
    <row r="498" spans="1:7" x14ac:dyDescent="0.25">
      <c r="A498" t="s">
        <v>581</v>
      </c>
      <c r="B498">
        <v>4.07</v>
      </c>
      <c r="C498">
        <v>360</v>
      </c>
      <c r="D498">
        <v>2</v>
      </c>
      <c r="E498">
        <v>3</v>
      </c>
      <c r="F498">
        <v>5</v>
      </c>
      <c r="G498">
        <v>2</v>
      </c>
    </row>
    <row r="499" spans="1:7" x14ac:dyDescent="0.25">
      <c r="A499" t="s">
        <v>582</v>
      </c>
      <c r="B499">
        <v>4.9800000000000004</v>
      </c>
      <c r="C499">
        <v>1000</v>
      </c>
      <c r="D499">
        <v>3</v>
      </c>
      <c r="E499">
        <v>3</v>
      </c>
      <c r="F499">
        <v>3</v>
      </c>
      <c r="G499">
        <v>12</v>
      </c>
    </row>
    <row r="500" spans="1:7" x14ac:dyDescent="0.25">
      <c r="A500" t="s">
        <v>583</v>
      </c>
      <c r="B500">
        <v>0.19</v>
      </c>
      <c r="C500">
        <v>2300</v>
      </c>
      <c r="D500">
        <v>7</v>
      </c>
      <c r="E500">
        <v>1</v>
      </c>
      <c r="F500">
        <v>8</v>
      </c>
      <c r="G500">
        <v>0</v>
      </c>
    </row>
    <row r="501" spans="1:7" x14ac:dyDescent="0.25">
      <c r="A501" t="s">
        <v>584</v>
      </c>
      <c r="B501">
        <v>0.08</v>
      </c>
      <c r="C501">
        <v>2200</v>
      </c>
      <c r="D501">
        <v>3</v>
      </c>
      <c r="E501">
        <v>1</v>
      </c>
      <c r="F501">
        <v>8</v>
      </c>
      <c r="G501">
        <v>0</v>
      </c>
    </row>
    <row r="502" spans="1:7" x14ac:dyDescent="0.25">
      <c r="A502" t="s">
        <v>585</v>
      </c>
      <c r="B502">
        <v>3</v>
      </c>
      <c r="C502">
        <v>2200</v>
      </c>
      <c r="D502">
        <v>3</v>
      </c>
      <c r="E502">
        <v>3</v>
      </c>
      <c r="F502">
        <v>3</v>
      </c>
      <c r="G502">
        <v>1</v>
      </c>
    </row>
    <row r="503" spans="1:7" x14ac:dyDescent="0.25">
      <c r="A503" t="s">
        <v>586</v>
      </c>
      <c r="B503">
        <v>2.5299999999999998</v>
      </c>
      <c r="C503">
        <v>1700</v>
      </c>
      <c r="D503">
        <v>3</v>
      </c>
      <c r="E503">
        <v>3</v>
      </c>
      <c r="F503">
        <v>4</v>
      </c>
      <c r="G503">
        <v>3</v>
      </c>
    </row>
    <row r="504" spans="1:7" x14ac:dyDescent="0.25">
      <c r="A504" t="s">
        <v>587</v>
      </c>
      <c r="B504">
        <v>0.64</v>
      </c>
      <c r="C504">
        <v>1600</v>
      </c>
      <c r="D504">
        <v>3</v>
      </c>
      <c r="E504">
        <v>3</v>
      </c>
      <c r="F504">
        <v>4</v>
      </c>
      <c r="G504">
        <v>1</v>
      </c>
    </row>
    <row r="505" spans="1:7" x14ac:dyDescent="0.25">
      <c r="A505" t="s">
        <v>588</v>
      </c>
      <c r="B505">
        <v>1.83</v>
      </c>
      <c r="C505">
        <v>1600</v>
      </c>
      <c r="D505">
        <v>3</v>
      </c>
      <c r="E505">
        <v>3</v>
      </c>
      <c r="F505">
        <v>4</v>
      </c>
      <c r="G505">
        <v>0</v>
      </c>
    </row>
    <row r="506" spans="1:7" x14ac:dyDescent="0.25">
      <c r="A506" t="s">
        <v>589</v>
      </c>
      <c r="B506">
        <v>1.66</v>
      </c>
      <c r="C506">
        <v>1500</v>
      </c>
      <c r="D506">
        <v>3</v>
      </c>
      <c r="E506">
        <v>3</v>
      </c>
      <c r="F506">
        <v>4</v>
      </c>
      <c r="G506">
        <v>1</v>
      </c>
    </row>
    <row r="507" spans="1:7" x14ac:dyDescent="0.25">
      <c r="A507" t="s">
        <v>590</v>
      </c>
      <c r="B507">
        <v>2.5099999999999998</v>
      </c>
      <c r="C507">
        <v>1500</v>
      </c>
      <c r="D507">
        <v>2</v>
      </c>
      <c r="E507">
        <v>3</v>
      </c>
      <c r="F507">
        <v>2</v>
      </c>
      <c r="G507">
        <v>7</v>
      </c>
    </row>
    <row r="508" spans="1:7" x14ac:dyDescent="0.25">
      <c r="A508" t="s">
        <v>591</v>
      </c>
      <c r="B508">
        <v>1.33</v>
      </c>
      <c r="C508">
        <v>1500</v>
      </c>
      <c r="D508">
        <v>2</v>
      </c>
      <c r="E508">
        <v>3</v>
      </c>
      <c r="F508">
        <v>2</v>
      </c>
      <c r="G508">
        <v>3</v>
      </c>
    </row>
    <row r="509" spans="1:7" x14ac:dyDescent="0.25">
      <c r="A509" t="s">
        <v>592</v>
      </c>
      <c r="B509">
        <v>5.84</v>
      </c>
      <c r="C509">
        <v>1300</v>
      </c>
      <c r="D509">
        <v>2</v>
      </c>
      <c r="E509">
        <v>3</v>
      </c>
      <c r="F509">
        <v>2</v>
      </c>
      <c r="G509">
        <v>11</v>
      </c>
    </row>
    <row r="510" spans="1:7" x14ac:dyDescent="0.25">
      <c r="A510" t="s">
        <v>593</v>
      </c>
      <c r="B510">
        <v>1.1499999999999999</v>
      </c>
      <c r="C510">
        <v>3200</v>
      </c>
      <c r="D510">
        <v>2</v>
      </c>
      <c r="E510">
        <v>1</v>
      </c>
      <c r="F510">
        <v>5</v>
      </c>
      <c r="G510">
        <v>2</v>
      </c>
    </row>
    <row r="511" spans="1:7" x14ac:dyDescent="0.25">
      <c r="A511" t="s">
        <v>594</v>
      </c>
      <c r="B511">
        <v>4.76</v>
      </c>
      <c r="C511">
        <v>2900</v>
      </c>
      <c r="D511">
        <v>2</v>
      </c>
      <c r="E511">
        <v>1</v>
      </c>
      <c r="F511">
        <v>5</v>
      </c>
      <c r="G511">
        <v>13</v>
      </c>
    </row>
    <row r="512" spans="1:7" x14ac:dyDescent="0.25">
      <c r="A512" t="s">
        <v>595</v>
      </c>
      <c r="B512">
        <v>0.21</v>
      </c>
      <c r="C512">
        <v>2900</v>
      </c>
      <c r="D512">
        <v>2</v>
      </c>
      <c r="E512">
        <v>1</v>
      </c>
      <c r="F512">
        <v>5</v>
      </c>
      <c r="G512">
        <v>0</v>
      </c>
    </row>
    <row r="513" spans="1:7" x14ac:dyDescent="0.25">
      <c r="A513" t="s">
        <v>596</v>
      </c>
      <c r="B513">
        <v>0.17</v>
      </c>
      <c r="C513">
        <v>5500</v>
      </c>
      <c r="D513">
        <v>2</v>
      </c>
      <c r="E513">
        <v>1</v>
      </c>
      <c r="F513">
        <v>10</v>
      </c>
      <c r="G513">
        <v>0</v>
      </c>
    </row>
    <row r="514" spans="1:7" x14ac:dyDescent="0.25">
      <c r="A514" t="s">
        <v>597</v>
      </c>
      <c r="B514">
        <v>0.68</v>
      </c>
      <c r="C514">
        <v>5800</v>
      </c>
      <c r="D514">
        <v>2</v>
      </c>
      <c r="E514">
        <v>6</v>
      </c>
      <c r="F514">
        <v>3</v>
      </c>
      <c r="G514">
        <v>2</v>
      </c>
    </row>
    <row r="515" spans="1:7" x14ac:dyDescent="0.25">
      <c r="A515" t="s">
        <v>598</v>
      </c>
      <c r="B515">
        <v>2.79</v>
      </c>
      <c r="C515">
        <v>5900</v>
      </c>
      <c r="D515">
        <v>2</v>
      </c>
      <c r="E515">
        <v>6</v>
      </c>
      <c r="F515">
        <v>3</v>
      </c>
      <c r="G515">
        <v>2</v>
      </c>
    </row>
    <row r="516" spans="1:7" x14ac:dyDescent="0.25">
      <c r="A516" t="s">
        <v>599</v>
      </c>
      <c r="B516">
        <v>0.37</v>
      </c>
      <c r="C516">
        <v>5900</v>
      </c>
      <c r="D516">
        <v>2</v>
      </c>
      <c r="E516">
        <v>6</v>
      </c>
      <c r="F516">
        <v>4</v>
      </c>
      <c r="G516">
        <v>1</v>
      </c>
    </row>
    <row r="517" spans="1:7" x14ac:dyDescent="0.25">
      <c r="A517" t="s">
        <v>600</v>
      </c>
      <c r="B517">
        <v>1.66</v>
      </c>
      <c r="C517">
        <v>5900</v>
      </c>
      <c r="D517">
        <v>2</v>
      </c>
      <c r="E517">
        <v>6</v>
      </c>
      <c r="F517">
        <v>4</v>
      </c>
      <c r="G517">
        <v>7</v>
      </c>
    </row>
    <row r="518" spans="1:7" x14ac:dyDescent="0.25">
      <c r="A518" t="s">
        <v>601</v>
      </c>
      <c r="B518">
        <v>0.8</v>
      </c>
      <c r="C518">
        <v>5800</v>
      </c>
      <c r="D518">
        <v>6</v>
      </c>
      <c r="E518">
        <v>6</v>
      </c>
      <c r="F518">
        <v>4</v>
      </c>
      <c r="G518">
        <v>4</v>
      </c>
    </row>
    <row r="519" spans="1:7" x14ac:dyDescent="0.25">
      <c r="A519" t="s">
        <v>602</v>
      </c>
      <c r="B519">
        <v>0.8</v>
      </c>
      <c r="C519">
        <v>5800</v>
      </c>
      <c r="D519">
        <v>6</v>
      </c>
      <c r="E519">
        <v>6</v>
      </c>
      <c r="F519">
        <v>4</v>
      </c>
      <c r="G519">
        <v>2</v>
      </c>
    </row>
    <row r="520" spans="1:7" x14ac:dyDescent="0.25">
      <c r="A520" t="s">
        <v>603</v>
      </c>
      <c r="B520">
        <v>3</v>
      </c>
      <c r="C520">
        <v>2900</v>
      </c>
      <c r="D520">
        <v>3</v>
      </c>
      <c r="E520">
        <v>3</v>
      </c>
      <c r="F520">
        <v>3</v>
      </c>
      <c r="G520">
        <v>3</v>
      </c>
    </row>
    <row r="521" spans="1:7" x14ac:dyDescent="0.25">
      <c r="A521" t="s">
        <v>604</v>
      </c>
      <c r="B521">
        <v>0.65</v>
      </c>
      <c r="C521">
        <v>1500</v>
      </c>
      <c r="D521">
        <v>2</v>
      </c>
      <c r="E521">
        <v>3</v>
      </c>
      <c r="F521">
        <v>3</v>
      </c>
      <c r="G521">
        <v>2</v>
      </c>
    </row>
    <row r="522" spans="1:7" x14ac:dyDescent="0.25">
      <c r="A522" t="s">
        <v>605</v>
      </c>
      <c r="B522">
        <v>0.53</v>
      </c>
      <c r="C522">
        <v>900</v>
      </c>
      <c r="D522">
        <v>2</v>
      </c>
      <c r="E522">
        <v>1</v>
      </c>
      <c r="F522">
        <v>4</v>
      </c>
      <c r="G522">
        <v>0</v>
      </c>
    </row>
    <row r="523" spans="1:7" x14ac:dyDescent="0.25">
      <c r="A523" t="s">
        <v>606</v>
      </c>
      <c r="B523">
        <v>0.3</v>
      </c>
      <c r="C523">
        <v>640</v>
      </c>
      <c r="D523">
        <v>2</v>
      </c>
      <c r="E523">
        <v>1</v>
      </c>
      <c r="F523">
        <v>4</v>
      </c>
      <c r="G523">
        <v>0</v>
      </c>
    </row>
    <row r="524" spans="1:7" x14ac:dyDescent="0.25">
      <c r="A524" t="s">
        <v>607</v>
      </c>
      <c r="B524">
        <v>2.79</v>
      </c>
      <c r="C524">
        <v>640</v>
      </c>
      <c r="D524">
        <v>2</v>
      </c>
      <c r="E524">
        <v>3</v>
      </c>
      <c r="F524">
        <v>4</v>
      </c>
      <c r="G524">
        <v>2</v>
      </c>
    </row>
    <row r="525" spans="1:7" x14ac:dyDescent="0.25">
      <c r="A525" t="s">
        <v>608</v>
      </c>
      <c r="B525">
        <v>0.31</v>
      </c>
      <c r="C525">
        <v>300</v>
      </c>
      <c r="D525">
        <v>3</v>
      </c>
      <c r="E525">
        <v>3</v>
      </c>
      <c r="F525">
        <v>3</v>
      </c>
      <c r="G525">
        <v>1</v>
      </c>
    </row>
    <row r="526" spans="1:7" x14ac:dyDescent="0.25">
      <c r="A526" t="s">
        <v>609</v>
      </c>
      <c r="B526">
        <v>1.58</v>
      </c>
      <c r="C526">
        <v>220</v>
      </c>
      <c r="D526">
        <v>3</v>
      </c>
      <c r="E526">
        <v>3</v>
      </c>
      <c r="F526">
        <v>3</v>
      </c>
      <c r="G526">
        <v>1</v>
      </c>
    </row>
    <row r="527" spans="1:7" x14ac:dyDescent="0.25">
      <c r="A527" t="s">
        <v>610</v>
      </c>
      <c r="B527">
        <v>1.1399999999999999</v>
      </c>
      <c r="C527">
        <v>160</v>
      </c>
      <c r="D527">
        <v>3</v>
      </c>
      <c r="E527">
        <v>3</v>
      </c>
      <c r="F527">
        <v>1</v>
      </c>
      <c r="G527">
        <v>2</v>
      </c>
    </row>
    <row r="528" spans="1:7" x14ac:dyDescent="0.25">
      <c r="A528" t="s">
        <v>611</v>
      </c>
      <c r="B528">
        <v>0.45</v>
      </c>
      <c r="C528">
        <v>160</v>
      </c>
      <c r="D528">
        <v>3</v>
      </c>
      <c r="E528">
        <v>6</v>
      </c>
      <c r="F528">
        <v>6</v>
      </c>
      <c r="G528">
        <v>1</v>
      </c>
    </row>
    <row r="529" spans="1:7" x14ac:dyDescent="0.25">
      <c r="A529" t="s">
        <v>612</v>
      </c>
      <c r="B529">
        <v>9.74</v>
      </c>
      <c r="C529">
        <v>580</v>
      </c>
      <c r="D529">
        <v>3</v>
      </c>
      <c r="E529">
        <v>3</v>
      </c>
      <c r="F529">
        <v>1</v>
      </c>
      <c r="G529">
        <v>4</v>
      </c>
    </row>
    <row r="530" spans="1:7" x14ac:dyDescent="0.25">
      <c r="A530" t="s">
        <v>613</v>
      </c>
      <c r="B530">
        <v>0.09</v>
      </c>
      <c r="C530">
        <v>1100</v>
      </c>
      <c r="D530">
        <v>3</v>
      </c>
      <c r="E530">
        <v>3</v>
      </c>
      <c r="F530">
        <v>2</v>
      </c>
      <c r="G530">
        <v>0</v>
      </c>
    </row>
    <row r="531" spans="1:7" x14ac:dyDescent="0.25">
      <c r="A531" t="s">
        <v>614</v>
      </c>
      <c r="B531">
        <v>3.19</v>
      </c>
      <c r="C531">
        <v>1400</v>
      </c>
      <c r="D531">
        <v>3</v>
      </c>
      <c r="E531">
        <v>3</v>
      </c>
      <c r="F531">
        <v>2</v>
      </c>
      <c r="G531">
        <v>11</v>
      </c>
    </row>
    <row r="532" spans="1:7" x14ac:dyDescent="0.25">
      <c r="A532" t="s">
        <v>615</v>
      </c>
      <c r="B532">
        <v>0.91</v>
      </c>
      <c r="C532">
        <v>1600</v>
      </c>
      <c r="D532">
        <v>3</v>
      </c>
      <c r="E532">
        <v>1</v>
      </c>
      <c r="F532">
        <v>4</v>
      </c>
      <c r="G532">
        <v>0</v>
      </c>
    </row>
    <row r="533" spans="1:7" x14ac:dyDescent="0.25">
      <c r="A533" t="s">
        <v>616</v>
      </c>
      <c r="B533">
        <v>2.56</v>
      </c>
      <c r="C533">
        <v>1900</v>
      </c>
      <c r="D533">
        <v>3</v>
      </c>
      <c r="E533">
        <v>3</v>
      </c>
      <c r="F533">
        <v>2</v>
      </c>
      <c r="G533">
        <v>8</v>
      </c>
    </row>
    <row r="534" spans="1:7" x14ac:dyDescent="0.25">
      <c r="A534" t="s">
        <v>617</v>
      </c>
      <c r="B534">
        <v>0.49</v>
      </c>
      <c r="C534">
        <v>2600</v>
      </c>
      <c r="D534">
        <v>3</v>
      </c>
      <c r="E534">
        <v>3</v>
      </c>
      <c r="F534">
        <v>3</v>
      </c>
      <c r="G534">
        <v>3</v>
      </c>
    </row>
    <row r="535" spans="1:7" x14ac:dyDescent="0.25">
      <c r="A535" t="s">
        <v>618</v>
      </c>
      <c r="B535">
        <v>0.82</v>
      </c>
      <c r="C535">
        <v>2800</v>
      </c>
      <c r="D535">
        <v>3</v>
      </c>
      <c r="E535">
        <v>3</v>
      </c>
      <c r="F535">
        <v>3</v>
      </c>
      <c r="G535">
        <v>1</v>
      </c>
    </row>
    <row r="536" spans="1:7" x14ac:dyDescent="0.25">
      <c r="A536" t="s">
        <v>619</v>
      </c>
      <c r="B536">
        <v>0.17</v>
      </c>
      <c r="C536">
        <v>2800</v>
      </c>
      <c r="D536">
        <v>3</v>
      </c>
      <c r="E536">
        <v>3</v>
      </c>
      <c r="F536">
        <v>3</v>
      </c>
      <c r="G536">
        <v>0</v>
      </c>
    </row>
    <row r="537" spans="1:7" x14ac:dyDescent="0.25">
      <c r="A537" t="s">
        <v>620</v>
      </c>
      <c r="B537">
        <v>0.74</v>
      </c>
      <c r="C537">
        <v>3000</v>
      </c>
      <c r="D537">
        <v>3</v>
      </c>
      <c r="E537">
        <v>1</v>
      </c>
      <c r="F537">
        <v>8</v>
      </c>
      <c r="G537">
        <v>3</v>
      </c>
    </row>
    <row r="538" spans="1:7" x14ac:dyDescent="0.25">
      <c r="A538" t="s">
        <v>621</v>
      </c>
      <c r="B538">
        <v>1.1499999999999999</v>
      </c>
      <c r="C538">
        <v>3100</v>
      </c>
      <c r="D538">
        <v>3</v>
      </c>
      <c r="E538">
        <v>3</v>
      </c>
      <c r="F538">
        <v>3</v>
      </c>
      <c r="G538">
        <v>8</v>
      </c>
    </row>
    <row r="539" spans="1:7" x14ac:dyDescent="0.25">
      <c r="A539" t="s">
        <v>622</v>
      </c>
      <c r="B539">
        <v>0.52</v>
      </c>
      <c r="C539">
        <v>3100</v>
      </c>
      <c r="D539">
        <v>3</v>
      </c>
      <c r="E539">
        <v>3</v>
      </c>
      <c r="F539">
        <v>3</v>
      </c>
      <c r="G539">
        <v>2</v>
      </c>
    </row>
    <row r="540" spans="1:7" x14ac:dyDescent="0.25">
      <c r="A540" t="s">
        <v>623</v>
      </c>
      <c r="B540">
        <v>0.11</v>
      </c>
      <c r="C540">
        <v>3100</v>
      </c>
      <c r="D540">
        <v>3</v>
      </c>
      <c r="E540">
        <v>1</v>
      </c>
      <c r="F540">
        <v>8</v>
      </c>
      <c r="G540">
        <v>0</v>
      </c>
    </row>
    <row r="541" spans="1:7" x14ac:dyDescent="0.25">
      <c r="A541" t="s">
        <v>624</v>
      </c>
      <c r="B541">
        <v>0.62</v>
      </c>
      <c r="C541">
        <v>5300</v>
      </c>
      <c r="D541">
        <v>2</v>
      </c>
      <c r="E541">
        <v>1</v>
      </c>
      <c r="F541">
        <v>8</v>
      </c>
      <c r="G541">
        <v>1</v>
      </c>
    </row>
    <row r="542" spans="1:7" x14ac:dyDescent="0.25">
      <c r="A542" t="s">
        <v>625</v>
      </c>
      <c r="B542">
        <v>3.77</v>
      </c>
      <c r="C542">
        <v>5900</v>
      </c>
      <c r="D542">
        <v>2</v>
      </c>
      <c r="E542">
        <v>1</v>
      </c>
      <c r="F542">
        <v>8</v>
      </c>
      <c r="G542">
        <v>6</v>
      </c>
    </row>
    <row r="543" spans="1:7" x14ac:dyDescent="0.25">
      <c r="A543" t="s">
        <v>626</v>
      </c>
      <c r="B543">
        <v>0.44</v>
      </c>
      <c r="C543">
        <v>7500</v>
      </c>
      <c r="D543">
        <v>2</v>
      </c>
      <c r="E543">
        <v>1</v>
      </c>
      <c r="F543">
        <v>8</v>
      </c>
      <c r="G543">
        <v>1</v>
      </c>
    </row>
    <row r="544" spans="1:7" x14ac:dyDescent="0.25">
      <c r="A544" t="s">
        <v>627</v>
      </c>
      <c r="B544">
        <v>1.37</v>
      </c>
      <c r="C544">
        <v>8100</v>
      </c>
      <c r="D544">
        <v>2</v>
      </c>
      <c r="E544">
        <v>1</v>
      </c>
      <c r="F544">
        <v>8</v>
      </c>
      <c r="G544">
        <v>3</v>
      </c>
    </row>
    <row r="545" spans="1:7" x14ac:dyDescent="0.25">
      <c r="A545" t="s">
        <v>628</v>
      </c>
      <c r="B545">
        <v>0.83</v>
      </c>
      <c r="C545">
        <v>8300</v>
      </c>
      <c r="D545">
        <v>6</v>
      </c>
      <c r="E545">
        <v>1</v>
      </c>
      <c r="F545">
        <v>5</v>
      </c>
      <c r="G545">
        <v>3</v>
      </c>
    </row>
    <row r="546" spans="1:7" x14ac:dyDescent="0.25">
      <c r="A546" t="s">
        <v>629</v>
      </c>
      <c r="B546">
        <v>1.4</v>
      </c>
      <c r="C546">
        <v>8600</v>
      </c>
      <c r="D546">
        <v>6</v>
      </c>
      <c r="E546">
        <v>1</v>
      </c>
      <c r="F546">
        <v>8</v>
      </c>
      <c r="G546">
        <v>5</v>
      </c>
    </row>
    <row r="547" spans="1:7" x14ac:dyDescent="0.25">
      <c r="A547" t="s">
        <v>630</v>
      </c>
      <c r="B547">
        <v>0.42</v>
      </c>
      <c r="C547">
        <v>7900</v>
      </c>
      <c r="D547">
        <v>2</v>
      </c>
      <c r="E547">
        <v>3</v>
      </c>
      <c r="F547">
        <v>4</v>
      </c>
      <c r="G547">
        <v>1</v>
      </c>
    </row>
    <row r="548" spans="1:7" x14ac:dyDescent="0.25">
      <c r="A548" t="s">
        <v>631</v>
      </c>
      <c r="B548">
        <v>2.84</v>
      </c>
      <c r="C548">
        <v>7800</v>
      </c>
      <c r="D548">
        <v>2</v>
      </c>
      <c r="E548">
        <v>3</v>
      </c>
      <c r="F548">
        <v>4</v>
      </c>
      <c r="G548">
        <v>13</v>
      </c>
    </row>
    <row r="549" spans="1:7" x14ac:dyDescent="0.25">
      <c r="A549" t="s">
        <v>632</v>
      </c>
      <c r="B549">
        <v>0.59</v>
      </c>
      <c r="C549">
        <v>3700</v>
      </c>
      <c r="D549">
        <v>2</v>
      </c>
      <c r="E549">
        <v>3</v>
      </c>
      <c r="F549">
        <v>4</v>
      </c>
      <c r="G549">
        <v>2</v>
      </c>
    </row>
    <row r="550" spans="1:7" x14ac:dyDescent="0.25">
      <c r="A550" t="s">
        <v>633</v>
      </c>
      <c r="B550">
        <v>1.56</v>
      </c>
      <c r="C550">
        <v>3700</v>
      </c>
      <c r="D550">
        <v>2</v>
      </c>
      <c r="E550">
        <v>3</v>
      </c>
      <c r="F550">
        <v>4</v>
      </c>
      <c r="G550">
        <v>4</v>
      </c>
    </row>
    <row r="551" spans="1:7" x14ac:dyDescent="0.25">
      <c r="A551" t="s">
        <v>634</v>
      </c>
      <c r="B551">
        <v>0.7</v>
      </c>
      <c r="C551">
        <v>3600</v>
      </c>
      <c r="D551">
        <v>2</v>
      </c>
      <c r="E551">
        <v>3</v>
      </c>
      <c r="F551">
        <v>4</v>
      </c>
      <c r="G551">
        <v>3</v>
      </c>
    </row>
    <row r="552" spans="1:7" x14ac:dyDescent="0.25">
      <c r="A552" t="s">
        <v>635</v>
      </c>
      <c r="B552">
        <v>1.86</v>
      </c>
      <c r="C552">
        <v>3600</v>
      </c>
      <c r="D552">
        <v>2</v>
      </c>
      <c r="E552">
        <v>3</v>
      </c>
      <c r="F552">
        <v>4</v>
      </c>
      <c r="G552">
        <v>8</v>
      </c>
    </row>
    <row r="553" spans="1:7" x14ac:dyDescent="0.25">
      <c r="A553" t="s">
        <v>636</v>
      </c>
      <c r="B553">
        <v>0.69</v>
      </c>
      <c r="C553">
        <v>3600</v>
      </c>
      <c r="D553">
        <v>2</v>
      </c>
      <c r="E553">
        <v>1</v>
      </c>
      <c r="F553">
        <v>8</v>
      </c>
      <c r="G553">
        <v>3</v>
      </c>
    </row>
    <row r="554" spans="1:7" x14ac:dyDescent="0.25">
      <c r="A554" t="s">
        <v>637</v>
      </c>
      <c r="B554">
        <v>1.61</v>
      </c>
      <c r="C554">
        <v>3600</v>
      </c>
      <c r="D554">
        <v>2</v>
      </c>
      <c r="E554">
        <v>3</v>
      </c>
      <c r="F554">
        <v>4</v>
      </c>
      <c r="G554">
        <v>4</v>
      </c>
    </row>
    <row r="555" spans="1:7" x14ac:dyDescent="0.25">
      <c r="A555" t="s">
        <v>638</v>
      </c>
      <c r="B555">
        <v>2.71</v>
      </c>
      <c r="C555">
        <v>3800</v>
      </c>
      <c r="D555">
        <v>2</v>
      </c>
      <c r="E555">
        <v>3</v>
      </c>
      <c r="F555">
        <v>4</v>
      </c>
      <c r="G555">
        <v>7</v>
      </c>
    </row>
    <row r="556" spans="1:7" x14ac:dyDescent="0.25">
      <c r="A556" t="s">
        <v>639</v>
      </c>
      <c r="B556">
        <v>0.15</v>
      </c>
      <c r="C556">
        <v>3900</v>
      </c>
      <c r="D556">
        <v>5</v>
      </c>
      <c r="E556">
        <v>2</v>
      </c>
      <c r="F556">
        <v>5</v>
      </c>
      <c r="G556">
        <v>0</v>
      </c>
    </row>
    <row r="557" spans="1:7" x14ac:dyDescent="0.25">
      <c r="A557" t="s">
        <v>640</v>
      </c>
      <c r="B557">
        <v>0.26</v>
      </c>
      <c r="C557">
        <v>3900</v>
      </c>
      <c r="D557">
        <v>5</v>
      </c>
      <c r="E557">
        <v>2</v>
      </c>
      <c r="F557">
        <v>5</v>
      </c>
      <c r="G557">
        <v>1</v>
      </c>
    </row>
    <row r="558" spans="1:7" x14ac:dyDescent="0.25">
      <c r="A558" t="s">
        <v>641</v>
      </c>
      <c r="B558">
        <v>1.27</v>
      </c>
      <c r="C558">
        <v>3900</v>
      </c>
      <c r="D558">
        <v>2</v>
      </c>
      <c r="E558">
        <v>2</v>
      </c>
      <c r="F558">
        <v>5</v>
      </c>
      <c r="G558">
        <v>3</v>
      </c>
    </row>
    <row r="559" spans="1:7" x14ac:dyDescent="0.25">
      <c r="A559" t="s">
        <v>642</v>
      </c>
      <c r="B559">
        <v>0.2</v>
      </c>
      <c r="C559">
        <v>2500</v>
      </c>
      <c r="D559">
        <v>2</v>
      </c>
      <c r="E559">
        <v>3</v>
      </c>
      <c r="F559">
        <v>3</v>
      </c>
      <c r="G559">
        <v>0</v>
      </c>
    </row>
    <row r="560" spans="1:7" x14ac:dyDescent="0.25">
      <c r="A560" t="s">
        <v>643</v>
      </c>
      <c r="B560">
        <v>5.31</v>
      </c>
      <c r="C560">
        <v>2500</v>
      </c>
      <c r="D560">
        <v>2</v>
      </c>
      <c r="E560">
        <v>3</v>
      </c>
      <c r="F560">
        <v>3</v>
      </c>
      <c r="G560">
        <v>3</v>
      </c>
    </row>
    <row r="561" spans="1:7" x14ac:dyDescent="0.25">
      <c r="A561" t="s">
        <v>644</v>
      </c>
      <c r="B561">
        <v>0.69</v>
      </c>
      <c r="C561">
        <v>670</v>
      </c>
      <c r="D561">
        <v>3</v>
      </c>
      <c r="E561">
        <v>3</v>
      </c>
      <c r="F561">
        <v>3</v>
      </c>
      <c r="G561">
        <v>0</v>
      </c>
    </row>
    <row r="562" spans="1:7" x14ac:dyDescent="0.25">
      <c r="A562" t="s">
        <v>645</v>
      </c>
      <c r="B562">
        <v>0.4</v>
      </c>
      <c r="C562">
        <v>7000</v>
      </c>
      <c r="D562">
        <v>2</v>
      </c>
      <c r="E562">
        <v>1</v>
      </c>
      <c r="F562">
        <v>10</v>
      </c>
      <c r="G562">
        <v>3</v>
      </c>
    </row>
    <row r="563" spans="1:7" x14ac:dyDescent="0.25">
      <c r="A563" t="s">
        <v>646</v>
      </c>
      <c r="B563">
        <v>2</v>
      </c>
      <c r="C563">
        <v>5000</v>
      </c>
      <c r="D563">
        <v>3</v>
      </c>
      <c r="E563">
        <v>3</v>
      </c>
      <c r="F563">
        <v>5</v>
      </c>
      <c r="G563">
        <v>10</v>
      </c>
    </row>
    <row r="564" spans="1:7" x14ac:dyDescent="0.25">
      <c r="A564" t="s">
        <v>647</v>
      </c>
      <c r="B564">
        <v>2</v>
      </c>
      <c r="C564">
        <v>3500</v>
      </c>
      <c r="D564">
        <v>3</v>
      </c>
      <c r="E564">
        <v>3</v>
      </c>
      <c r="F564">
        <v>5</v>
      </c>
      <c r="G564">
        <v>8</v>
      </c>
    </row>
    <row r="565" spans="1:7" x14ac:dyDescent="0.25">
      <c r="A565" t="s">
        <v>648</v>
      </c>
      <c r="B565">
        <v>0.25</v>
      </c>
      <c r="C565">
        <v>3500</v>
      </c>
      <c r="D565">
        <v>3</v>
      </c>
      <c r="E565">
        <v>1</v>
      </c>
      <c r="F565">
        <v>8</v>
      </c>
      <c r="G565">
        <v>0</v>
      </c>
    </row>
    <row r="566" spans="1:7" x14ac:dyDescent="0.25">
      <c r="A566" t="s">
        <v>649</v>
      </c>
      <c r="B566">
        <v>0.13</v>
      </c>
      <c r="C566">
        <v>3500</v>
      </c>
      <c r="D566">
        <v>3</v>
      </c>
      <c r="E566">
        <v>3</v>
      </c>
      <c r="F566">
        <v>4</v>
      </c>
      <c r="G566">
        <v>0</v>
      </c>
    </row>
    <row r="567" spans="1:7" x14ac:dyDescent="0.25">
      <c r="A567" t="s">
        <v>650</v>
      </c>
      <c r="B567">
        <v>3.47</v>
      </c>
      <c r="C567">
        <v>2600</v>
      </c>
      <c r="D567">
        <v>2</v>
      </c>
      <c r="E567">
        <v>1</v>
      </c>
      <c r="F567">
        <v>8</v>
      </c>
      <c r="G567">
        <v>3</v>
      </c>
    </row>
    <row r="568" spans="1:7" x14ac:dyDescent="0.25">
      <c r="A568" t="s">
        <v>651</v>
      </c>
      <c r="B568">
        <v>5.76</v>
      </c>
      <c r="C568">
        <v>2500</v>
      </c>
      <c r="D568">
        <v>2</v>
      </c>
      <c r="E568">
        <v>1</v>
      </c>
      <c r="F568">
        <v>8</v>
      </c>
      <c r="G568">
        <v>2</v>
      </c>
    </row>
    <row r="569" spans="1:7" x14ac:dyDescent="0.25">
      <c r="A569" t="s">
        <v>652</v>
      </c>
      <c r="B569">
        <v>0.61</v>
      </c>
      <c r="C569">
        <v>2500</v>
      </c>
      <c r="D569">
        <v>2</v>
      </c>
      <c r="E569">
        <v>1</v>
      </c>
      <c r="F569">
        <v>8</v>
      </c>
      <c r="G569">
        <v>0</v>
      </c>
    </row>
    <row r="570" spans="1:7" x14ac:dyDescent="0.25">
      <c r="A570" t="s">
        <v>653</v>
      </c>
      <c r="B570">
        <v>0.43</v>
      </c>
      <c r="C570">
        <v>2500</v>
      </c>
      <c r="D570">
        <v>2</v>
      </c>
      <c r="E570">
        <v>1</v>
      </c>
      <c r="F570">
        <v>8</v>
      </c>
      <c r="G570">
        <v>1</v>
      </c>
    </row>
    <row r="571" spans="1:7" x14ac:dyDescent="0.25">
      <c r="A571" t="s">
        <v>654</v>
      </c>
      <c r="B571">
        <v>2.67</v>
      </c>
      <c r="C571">
        <v>2500</v>
      </c>
      <c r="D571">
        <v>2</v>
      </c>
      <c r="E571">
        <v>1</v>
      </c>
      <c r="F571">
        <v>8</v>
      </c>
      <c r="G571">
        <v>3</v>
      </c>
    </row>
    <row r="572" spans="1:7" x14ac:dyDescent="0.25">
      <c r="A572" t="s">
        <v>655</v>
      </c>
      <c r="B572">
        <v>0.14000000000000001</v>
      </c>
      <c r="C572">
        <v>3000</v>
      </c>
      <c r="D572">
        <v>2</v>
      </c>
      <c r="E572">
        <v>6</v>
      </c>
      <c r="F572">
        <v>7</v>
      </c>
      <c r="G572">
        <v>1</v>
      </c>
    </row>
    <row r="573" spans="1:7" x14ac:dyDescent="0.25">
      <c r="A573" t="s">
        <v>656</v>
      </c>
      <c r="B573">
        <v>2.99</v>
      </c>
      <c r="C573">
        <v>3000</v>
      </c>
      <c r="D573">
        <v>2</v>
      </c>
      <c r="E573">
        <v>1</v>
      </c>
      <c r="F573">
        <v>4</v>
      </c>
      <c r="G573">
        <v>0</v>
      </c>
    </row>
    <row r="574" spans="1:7" x14ac:dyDescent="0.25">
      <c r="A574" t="s">
        <v>657</v>
      </c>
      <c r="B574">
        <v>0.91</v>
      </c>
      <c r="C574">
        <v>3000</v>
      </c>
      <c r="D574">
        <v>2</v>
      </c>
      <c r="E574">
        <v>1</v>
      </c>
      <c r="F574">
        <v>8</v>
      </c>
      <c r="G574">
        <v>1</v>
      </c>
    </row>
    <row r="575" spans="1:7" x14ac:dyDescent="0.25">
      <c r="A575" t="s">
        <v>658</v>
      </c>
      <c r="B575">
        <v>2.5499999999999998</v>
      </c>
      <c r="C575">
        <v>4500</v>
      </c>
      <c r="D575">
        <v>2</v>
      </c>
      <c r="E575">
        <v>1</v>
      </c>
      <c r="F575">
        <v>8</v>
      </c>
      <c r="G575">
        <v>4</v>
      </c>
    </row>
    <row r="576" spans="1:7" x14ac:dyDescent="0.25">
      <c r="A576" t="s">
        <v>659</v>
      </c>
      <c r="B576">
        <v>0.35</v>
      </c>
      <c r="C576">
        <v>4500</v>
      </c>
      <c r="D576">
        <v>2</v>
      </c>
      <c r="E576">
        <v>1</v>
      </c>
      <c r="F576">
        <v>8</v>
      </c>
      <c r="G576">
        <v>0</v>
      </c>
    </row>
    <row r="577" spans="1:7" x14ac:dyDescent="0.25">
      <c r="A577" t="s">
        <v>660</v>
      </c>
      <c r="B577">
        <v>1.27</v>
      </c>
      <c r="C577">
        <v>4500</v>
      </c>
      <c r="D577">
        <v>2</v>
      </c>
      <c r="E577">
        <v>1</v>
      </c>
      <c r="F577">
        <v>10</v>
      </c>
      <c r="G577">
        <v>1</v>
      </c>
    </row>
    <row r="578" spans="1:7" x14ac:dyDescent="0.25">
      <c r="A578" t="s">
        <v>661</v>
      </c>
      <c r="B578">
        <v>0.05</v>
      </c>
      <c r="C578">
        <v>4500</v>
      </c>
      <c r="D578">
        <v>2</v>
      </c>
      <c r="E578">
        <v>1</v>
      </c>
      <c r="F578">
        <v>10</v>
      </c>
      <c r="G578">
        <v>0</v>
      </c>
    </row>
    <row r="579" spans="1:7" x14ac:dyDescent="0.25">
      <c r="A579" t="s">
        <v>662</v>
      </c>
      <c r="B579">
        <v>0.3</v>
      </c>
      <c r="C579">
        <v>2100</v>
      </c>
      <c r="D579">
        <v>2</v>
      </c>
      <c r="E579">
        <v>1</v>
      </c>
      <c r="F579">
        <v>8</v>
      </c>
      <c r="G579">
        <v>0</v>
      </c>
    </row>
    <row r="580" spans="1:7" x14ac:dyDescent="0.25">
      <c r="A580" t="s">
        <v>663</v>
      </c>
      <c r="B580">
        <v>7.75</v>
      </c>
      <c r="C580">
        <v>2100</v>
      </c>
      <c r="D580">
        <v>2</v>
      </c>
      <c r="E580">
        <v>1</v>
      </c>
      <c r="F580">
        <v>4</v>
      </c>
      <c r="G580">
        <v>12</v>
      </c>
    </row>
    <row r="581" spans="1:7" x14ac:dyDescent="0.25">
      <c r="A581" t="s">
        <v>664</v>
      </c>
      <c r="B581">
        <v>1.87</v>
      </c>
      <c r="C581">
        <v>370</v>
      </c>
      <c r="D581">
        <v>2</v>
      </c>
      <c r="E581">
        <v>3</v>
      </c>
      <c r="F581">
        <v>1</v>
      </c>
      <c r="G581">
        <v>0</v>
      </c>
    </row>
    <row r="582" spans="1:7" x14ac:dyDescent="0.25">
      <c r="A582" t="s">
        <v>665</v>
      </c>
      <c r="B582">
        <v>1</v>
      </c>
      <c r="C582">
        <v>2000</v>
      </c>
      <c r="D582">
        <v>7</v>
      </c>
      <c r="E582">
        <v>6</v>
      </c>
      <c r="F582">
        <v>4</v>
      </c>
      <c r="G582">
        <v>0</v>
      </c>
    </row>
    <row r="583" spans="1:7" x14ac:dyDescent="0.25">
      <c r="A583" t="s">
        <v>666</v>
      </c>
      <c r="B583">
        <v>1.96</v>
      </c>
      <c r="C583">
        <v>1800</v>
      </c>
      <c r="D583">
        <v>2</v>
      </c>
      <c r="E583">
        <v>1</v>
      </c>
      <c r="F583">
        <v>8</v>
      </c>
      <c r="G583">
        <v>0</v>
      </c>
    </row>
    <row r="584" spans="1:7" x14ac:dyDescent="0.25">
      <c r="A584" t="s">
        <v>667</v>
      </c>
      <c r="B584">
        <v>1.32</v>
      </c>
      <c r="C584">
        <v>1600</v>
      </c>
      <c r="D584">
        <v>2</v>
      </c>
      <c r="E584">
        <v>6</v>
      </c>
      <c r="F584">
        <v>5</v>
      </c>
      <c r="G584">
        <v>1</v>
      </c>
    </row>
    <row r="585" spans="1:7" x14ac:dyDescent="0.25">
      <c r="A585" t="s">
        <v>668</v>
      </c>
      <c r="B585">
        <v>1.18</v>
      </c>
      <c r="C585">
        <v>1400</v>
      </c>
      <c r="D585">
        <v>1</v>
      </c>
      <c r="E585">
        <v>1</v>
      </c>
      <c r="F585">
        <v>10</v>
      </c>
      <c r="G585">
        <v>1</v>
      </c>
    </row>
    <row r="586" spans="1:7" x14ac:dyDescent="0.25">
      <c r="A586" t="s">
        <v>669</v>
      </c>
      <c r="B586">
        <v>1.59</v>
      </c>
      <c r="C586">
        <v>1300</v>
      </c>
      <c r="D586">
        <v>1</v>
      </c>
      <c r="E586">
        <v>6</v>
      </c>
      <c r="F586">
        <v>4</v>
      </c>
      <c r="G586">
        <v>3</v>
      </c>
    </row>
    <row r="587" spans="1:7" x14ac:dyDescent="0.25">
      <c r="A587" t="s">
        <v>670</v>
      </c>
      <c r="B587">
        <v>5.6</v>
      </c>
      <c r="C587">
        <v>1200</v>
      </c>
      <c r="D587">
        <v>1</v>
      </c>
      <c r="E587">
        <v>1</v>
      </c>
      <c r="F587">
        <v>6</v>
      </c>
      <c r="G587">
        <v>2</v>
      </c>
    </row>
    <row r="588" spans="1:7" x14ac:dyDescent="0.25">
      <c r="A588" t="s">
        <v>671</v>
      </c>
      <c r="B588">
        <v>0.87</v>
      </c>
      <c r="C588">
        <v>510</v>
      </c>
      <c r="D588">
        <v>2</v>
      </c>
      <c r="E588">
        <v>6</v>
      </c>
      <c r="F588">
        <v>4</v>
      </c>
      <c r="G588">
        <v>0</v>
      </c>
    </row>
    <row r="589" spans="1:7" x14ac:dyDescent="0.25">
      <c r="A589" t="s">
        <v>672</v>
      </c>
      <c r="B589">
        <v>4.83</v>
      </c>
      <c r="C589">
        <v>510</v>
      </c>
      <c r="D589">
        <v>2</v>
      </c>
      <c r="E589">
        <v>6</v>
      </c>
      <c r="F589">
        <v>4</v>
      </c>
      <c r="G589">
        <v>1</v>
      </c>
    </row>
    <row r="590" spans="1:7" x14ac:dyDescent="0.25">
      <c r="A590" t="s">
        <v>673</v>
      </c>
      <c r="B590">
        <v>10.050000000000001</v>
      </c>
      <c r="C590">
        <v>230</v>
      </c>
      <c r="D590">
        <v>2</v>
      </c>
      <c r="E590">
        <v>3</v>
      </c>
      <c r="F590">
        <v>1</v>
      </c>
      <c r="G590">
        <v>4</v>
      </c>
    </row>
    <row r="591" spans="1:7" x14ac:dyDescent="0.25">
      <c r="A591" t="s">
        <v>674</v>
      </c>
      <c r="B591">
        <v>4.38</v>
      </c>
      <c r="C591">
        <v>440</v>
      </c>
      <c r="D591">
        <v>2</v>
      </c>
      <c r="E591">
        <v>6</v>
      </c>
      <c r="F591">
        <v>4</v>
      </c>
      <c r="G591">
        <v>0</v>
      </c>
    </row>
    <row r="592" spans="1:7" x14ac:dyDescent="0.25">
      <c r="A592" t="s">
        <v>675</v>
      </c>
      <c r="B592">
        <v>5.5</v>
      </c>
      <c r="C592">
        <v>520</v>
      </c>
      <c r="D592">
        <v>2</v>
      </c>
      <c r="E592">
        <v>3</v>
      </c>
      <c r="F592">
        <v>4</v>
      </c>
      <c r="G592">
        <v>2</v>
      </c>
    </row>
    <row r="593" spans="1:7" x14ac:dyDescent="0.25">
      <c r="A593" t="s">
        <v>676</v>
      </c>
      <c r="B593">
        <v>5.65</v>
      </c>
      <c r="C593">
        <v>140</v>
      </c>
      <c r="D593">
        <v>2</v>
      </c>
      <c r="E593">
        <v>3</v>
      </c>
      <c r="F593">
        <v>4</v>
      </c>
      <c r="G593">
        <v>1</v>
      </c>
    </row>
    <row r="594" spans="1:7" x14ac:dyDescent="0.25">
      <c r="A594" t="s">
        <v>677</v>
      </c>
      <c r="B594">
        <v>10.74</v>
      </c>
      <c r="C594">
        <v>210</v>
      </c>
      <c r="D594">
        <v>2</v>
      </c>
      <c r="E594">
        <v>3</v>
      </c>
      <c r="F594">
        <v>2</v>
      </c>
      <c r="G594">
        <v>2</v>
      </c>
    </row>
    <row r="595" spans="1:7" x14ac:dyDescent="0.25">
      <c r="A595" t="s">
        <v>678</v>
      </c>
      <c r="B595">
        <v>0.59</v>
      </c>
      <c r="C595">
        <v>270</v>
      </c>
      <c r="D595">
        <v>2</v>
      </c>
      <c r="E595">
        <v>2</v>
      </c>
      <c r="F595">
        <v>3</v>
      </c>
      <c r="G595">
        <v>0</v>
      </c>
    </row>
    <row r="596" spans="1:7" x14ac:dyDescent="0.25">
      <c r="A596" t="s">
        <v>679</v>
      </c>
      <c r="B596">
        <v>5.95</v>
      </c>
      <c r="C596">
        <v>520</v>
      </c>
      <c r="D596">
        <v>2</v>
      </c>
      <c r="E596">
        <v>3</v>
      </c>
      <c r="F596">
        <v>2</v>
      </c>
      <c r="G596">
        <v>0</v>
      </c>
    </row>
    <row r="597" spans="1:7" x14ac:dyDescent="0.25">
      <c r="A597" t="s">
        <v>680</v>
      </c>
      <c r="B597">
        <v>0.86</v>
      </c>
      <c r="C597">
        <v>700</v>
      </c>
      <c r="D597">
        <v>2</v>
      </c>
      <c r="E597">
        <v>6</v>
      </c>
      <c r="F597">
        <v>5</v>
      </c>
      <c r="G597">
        <v>1</v>
      </c>
    </row>
    <row r="598" spans="1:7" x14ac:dyDescent="0.25">
      <c r="A598" t="s">
        <v>681</v>
      </c>
      <c r="B598">
        <v>0.34</v>
      </c>
      <c r="C598">
        <v>1800</v>
      </c>
      <c r="D598">
        <v>2</v>
      </c>
      <c r="E598">
        <v>3</v>
      </c>
      <c r="F598">
        <v>3</v>
      </c>
      <c r="G598">
        <v>0</v>
      </c>
    </row>
    <row r="599" spans="1:7" x14ac:dyDescent="0.25">
      <c r="A599" t="s">
        <v>682</v>
      </c>
      <c r="B599">
        <v>1.35</v>
      </c>
      <c r="C599">
        <v>1700</v>
      </c>
      <c r="D599">
        <v>2</v>
      </c>
      <c r="E599">
        <v>1</v>
      </c>
      <c r="F599">
        <v>4</v>
      </c>
      <c r="G599">
        <v>0</v>
      </c>
    </row>
    <row r="600" spans="1:7" x14ac:dyDescent="0.25">
      <c r="A600" t="s">
        <v>683</v>
      </c>
      <c r="B600">
        <v>4</v>
      </c>
      <c r="C600">
        <v>790</v>
      </c>
      <c r="D600">
        <v>2</v>
      </c>
      <c r="E600">
        <v>3</v>
      </c>
      <c r="F600">
        <v>4</v>
      </c>
      <c r="G600">
        <v>4</v>
      </c>
    </row>
    <row r="601" spans="1:7" x14ac:dyDescent="0.25">
      <c r="A601" t="s">
        <v>684</v>
      </c>
      <c r="B601">
        <v>2.87</v>
      </c>
      <c r="C601">
        <v>280</v>
      </c>
      <c r="D601">
        <v>2</v>
      </c>
      <c r="E601">
        <v>0</v>
      </c>
      <c r="F601">
        <v>0</v>
      </c>
      <c r="G601">
        <v>3</v>
      </c>
    </row>
    <row r="602" spans="1:7" x14ac:dyDescent="0.25">
      <c r="A602" t="s">
        <v>685</v>
      </c>
      <c r="B602">
        <v>0.6</v>
      </c>
      <c r="C602">
        <v>370</v>
      </c>
      <c r="D602">
        <v>2</v>
      </c>
      <c r="E602">
        <v>1</v>
      </c>
      <c r="F602">
        <v>4</v>
      </c>
      <c r="G602">
        <v>0</v>
      </c>
    </row>
    <row r="603" spans="1:7" x14ac:dyDescent="0.25">
      <c r="A603" t="s">
        <v>686</v>
      </c>
      <c r="B603">
        <v>0.26</v>
      </c>
      <c r="C603">
        <v>370</v>
      </c>
      <c r="D603">
        <v>2</v>
      </c>
      <c r="E603">
        <v>0</v>
      </c>
      <c r="F603">
        <v>0</v>
      </c>
      <c r="G603">
        <v>0</v>
      </c>
    </row>
    <row r="604" spans="1:7" x14ac:dyDescent="0.25">
      <c r="A604" t="s">
        <v>687</v>
      </c>
      <c r="B604">
        <v>2.25</v>
      </c>
      <c r="C604">
        <v>360</v>
      </c>
      <c r="D604">
        <v>2</v>
      </c>
      <c r="E604">
        <v>3</v>
      </c>
      <c r="F604">
        <v>2</v>
      </c>
      <c r="G604">
        <v>1</v>
      </c>
    </row>
    <row r="605" spans="1:7" x14ac:dyDescent="0.25">
      <c r="A605" t="s">
        <v>688</v>
      </c>
      <c r="B605">
        <v>0.31</v>
      </c>
      <c r="C605">
        <v>4400</v>
      </c>
      <c r="D605">
        <v>2</v>
      </c>
      <c r="E605">
        <v>1</v>
      </c>
      <c r="F605">
        <v>10</v>
      </c>
      <c r="G605">
        <v>3</v>
      </c>
    </row>
    <row r="606" spans="1:7" x14ac:dyDescent="0.25">
      <c r="A606" t="s">
        <v>689</v>
      </c>
      <c r="B606">
        <v>4.41</v>
      </c>
      <c r="C606">
        <v>4100</v>
      </c>
      <c r="D606">
        <v>2</v>
      </c>
      <c r="E606">
        <v>1</v>
      </c>
      <c r="F606">
        <v>4</v>
      </c>
      <c r="G606">
        <v>7</v>
      </c>
    </row>
    <row r="607" spans="1:7" x14ac:dyDescent="0.25">
      <c r="A607" t="s">
        <v>690</v>
      </c>
      <c r="B607">
        <v>1.37</v>
      </c>
      <c r="C607">
        <v>4100</v>
      </c>
      <c r="D607">
        <v>2</v>
      </c>
      <c r="E607">
        <v>1</v>
      </c>
      <c r="F607">
        <v>4</v>
      </c>
      <c r="G607">
        <v>2</v>
      </c>
    </row>
    <row r="608" spans="1:7" x14ac:dyDescent="0.25">
      <c r="A608" t="s">
        <v>691</v>
      </c>
      <c r="B608">
        <v>16</v>
      </c>
      <c r="C608">
        <v>510</v>
      </c>
      <c r="D608">
        <v>1</v>
      </c>
      <c r="E608">
        <v>1</v>
      </c>
      <c r="F608">
        <v>5</v>
      </c>
      <c r="G608">
        <v>2</v>
      </c>
    </row>
    <row r="609" spans="1:7" x14ac:dyDescent="0.25">
      <c r="A609" t="s">
        <v>692</v>
      </c>
      <c r="B609">
        <v>4.5</v>
      </c>
      <c r="C609">
        <v>530</v>
      </c>
      <c r="D609">
        <v>1</v>
      </c>
      <c r="E609">
        <v>1</v>
      </c>
      <c r="F609">
        <v>5</v>
      </c>
      <c r="G609">
        <v>0</v>
      </c>
    </row>
    <row r="610" spans="1:7" x14ac:dyDescent="0.25">
      <c r="A610" t="s">
        <v>693</v>
      </c>
      <c r="B610">
        <v>7.99</v>
      </c>
      <c r="C610">
        <v>540</v>
      </c>
      <c r="D610">
        <v>1</v>
      </c>
      <c r="E610">
        <v>3</v>
      </c>
      <c r="F610">
        <v>7</v>
      </c>
      <c r="G610">
        <v>2</v>
      </c>
    </row>
    <row r="611" spans="1:7" x14ac:dyDescent="0.25">
      <c r="A611" t="s">
        <v>694</v>
      </c>
      <c r="B611">
        <v>2.59</v>
      </c>
      <c r="C611">
        <v>1100</v>
      </c>
      <c r="D611">
        <v>1</v>
      </c>
      <c r="E611">
        <v>3</v>
      </c>
      <c r="F611">
        <v>7</v>
      </c>
      <c r="G611">
        <v>0</v>
      </c>
    </row>
    <row r="612" spans="1:7" x14ac:dyDescent="0.25">
      <c r="A612" t="s">
        <v>695</v>
      </c>
      <c r="B612">
        <v>0.43</v>
      </c>
      <c r="C612">
        <v>5900</v>
      </c>
      <c r="D612">
        <v>1</v>
      </c>
      <c r="E612">
        <v>3</v>
      </c>
      <c r="F612">
        <v>8</v>
      </c>
      <c r="G612">
        <v>0</v>
      </c>
    </row>
    <row r="613" spans="1:7" x14ac:dyDescent="0.25">
      <c r="A613" t="s">
        <v>696</v>
      </c>
      <c r="B613">
        <v>0.08</v>
      </c>
      <c r="C613">
        <v>5000</v>
      </c>
      <c r="D613">
        <v>1</v>
      </c>
      <c r="E613">
        <v>3</v>
      </c>
      <c r="F613">
        <v>8</v>
      </c>
      <c r="G613">
        <v>0</v>
      </c>
    </row>
    <row r="614" spans="1:7" x14ac:dyDescent="0.25">
      <c r="A614" t="s">
        <v>697</v>
      </c>
      <c r="B614">
        <v>5.75</v>
      </c>
      <c r="C614">
        <v>1100</v>
      </c>
      <c r="D614">
        <v>1</v>
      </c>
      <c r="E614">
        <v>1</v>
      </c>
      <c r="F614">
        <v>8</v>
      </c>
      <c r="G614">
        <v>3</v>
      </c>
    </row>
    <row r="615" spans="1:7" x14ac:dyDescent="0.25">
      <c r="A615" t="s">
        <v>698</v>
      </c>
      <c r="B615">
        <v>1.55</v>
      </c>
      <c r="C615">
        <v>540</v>
      </c>
      <c r="D615">
        <v>1</v>
      </c>
      <c r="E615">
        <v>1</v>
      </c>
      <c r="F615">
        <v>8</v>
      </c>
      <c r="G615">
        <v>0</v>
      </c>
    </row>
    <row r="616" spans="1:7" x14ac:dyDescent="0.25">
      <c r="A616" t="s">
        <v>699</v>
      </c>
      <c r="B616">
        <v>2.1</v>
      </c>
      <c r="C616">
        <v>540</v>
      </c>
      <c r="D616">
        <v>1</v>
      </c>
      <c r="E616">
        <v>1</v>
      </c>
      <c r="F616">
        <v>8</v>
      </c>
      <c r="G616">
        <v>0</v>
      </c>
    </row>
    <row r="617" spans="1:7" x14ac:dyDescent="0.25">
      <c r="A617" t="s">
        <v>700</v>
      </c>
      <c r="B617">
        <v>3.4</v>
      </c>
      <c r="C617">
        <v>540</v>
      </c>
      <c r="D617">
        <v>1</v>
      </c>
      <c r="E617">
        <v>1</v>
      </c>
      <c r="F617">
        <v>8</v>
      </c>
      <c r="G617">
        <v>0</v>
      </c>
    </row>
    <row r="618" spans="1:7" x14ac:dyDescent="0.25">
      <c r="A618" t="s">
        <v>701</v>
      </c>
      <c r="B618">
        <v>0.43</v>
      </c>
      <c r="C618">
        <v>540</v>
      </c>
      <c r="D618">
        <v>1</v>
      </c>
      <c r="E618">
        <v>1</v>
      </c>
      <c r="F618">
        <v>8</v>
      </c>
      <c r="G618">
        <v>0</v>
      </c>
    </row>
    <row r="619" spans="1:7" x14ac:dyDescent="0.25">
      <c r="A619" t="s">
        <v>702</v>
      </c>
      <c r="B619">
        <v>0.21</v>
      </c>
      <c r="C619">
        <v>560</v>
      </c>
      <c r="D619">
        <v>1</v>
      </c>
      <c r="E619">
        <v>1</v>
      </c>
      <c r="F619">
        <v>8</v>
      </c>
      <c r="G619">
        <v>0</v>
      </c>
    </row>
    <row r="620" spans="1:7" x14ac:dyDescent="0.25">
      <c r="A620" t="s">
        <v>703</v>
      </c>
      <c r="B620">
        <v>3.76</v>
      </c>
      <c r="C620">
        <v>560</v>
      </c>
      <c r="D620">
        <v>1</v>
      </c>
      <c r="E620">
        <v>1</v>
      </c>
      <c r="F620">
        <v>8</v>
      </c>
      <c r="G620">
        <v>0</v>
      </c>
    </row>
    <row r="621" spans="1:7" x14ac:dyDescent="0.25">
      <c r="A621" t="s">
        <v>704</v>
      </c>
      <c r="B621">
        <v>2.99</v>
      </c>
      <c r="C621">
        <v>560</v>
      </c>
      <c r="D621">
        <v>1</v>
      </c>
      <c r="E621">
        <v>1</v>
      </c>
      <c r="F621">
        <v>8</v>
      </c>
      <c r="G621">
        <v>0</v>
      </c>
    </row>
    <row r="622" spans="1:7" x14ac:dyDescent="0.25">
      <c r="A622" t="s">
        <v>705</v>
      </c>
      <c r="B622">
        <v>5.24</v>
      </c>
      <c r="C622">
        <v>560</v>
      </c>
      <c r="D622">
        <v>1</v>
      </c>
      <c r="E622">
        <v>1</v>
      </c>
      <c r="F622">
        <v>8</v>
      </c>
      <c r="G622">
        <v>0</v>
      </c>
    </row>
    <row r="623" spans="1:7" x14ac:dyDescent="0.25">
      <c r="A623" t="s">
        <v>706</v>
      </c>
      <c r="B623">
        <v>0.31</v>
      </c>
      <c r="C623">
        <v>3200</v>
      </c>
      <c r="D623">
        <v>2</v>
      </c>
      <c r="E623">
        <v>1</v>
      </c>
      <c r="F623">
        <v>10</v>
      </c>
      <c r="G623">
        <v>0</v>
      </c>
    </row>
    <row r="624" spans="1:7" x14ac:dyDescent="0.25">
      <c r="A624" t="s">
        <v>707</v>
      </c>
      <c r="B624">
        <v>6.69</v>
      </c>
      <c r="C624">
        <v>2600</v>
      </c>
      <c r="D624">
        <v>2</v>
      </c>
      <c r="E624">
        <v>1</v>
      </c>
      <c r="F624">
        <v>10</v>
      </c>
      <c r="G624">
        <v>0</v>
      </c>
    </row>
    <row r="625" spans="1:7" x14ac:dyDescent="0.25">
      <c r="A625" t="s">
        <v>708</v>
      </c>
      <c r="B625">
        <v>1.7</v>
      </c>
      <c r="C625">
        <v>2600</v>
      </c>
      <c r="D625">
        <v>2</v>
      </c>
      <c r="E625">
        <v>1</v>
      </c>
      <c r="F625">
        <v>10</v>
      </c>
      <c r="G625">
        <v>0</v>
      </c>
    </row>
    <row r="626" spans="1:7" x14ac:dyDescent="0.25">
      <c r="A626" t="s">
        <v>709</v>
      </c>
      <c r="B626">
        <v>0.74</v>
      </c>
      <c r="C626">
        <v>1900</v>
      </c>
      <c r="D626">
        <v>2</v>
      </c>
      <c r="E626">
        <v>1</v>
      </c>
      <c r="F626">
        <v>10</v>
      </c>
      <c r="G626">
        <v>1</v>
      </c>
    </row>
    <row r="627" spans="1:7" x14ac:dyDescent="0.25">
      <c r="A627" t="s">
        <v>710</v>
      </c>
      <c r="B627">
        <v>1.53</v>
      </c>
      <c r="C627">
        <v>1900</v>
      </c>
      <c r="D627">
        <v>2</v>
      </c>
      <c r="E627">
        <v>1</v>
      </c>
      <c r="F627">
        <v>10</v>
      </c>
      <c r="G627">
        <v>0</v>
      </c>
    </row>
    <row r="628" spans="1:7" x14ac:dyDescent="0.25">
      <c r="A628" t="s">
        <v>711</v>
      </c>
      <c r="B628">
        <v>2.19</v>
      </c>
      <c r="C628">
        <v>2100</v>
      </c>
      <c r="D628">
        <v>2</v>
      </c>
      <c r="E628">
        <v>1</v>
      </c>
      <c r="F628">
        <v>10</v>
      </c>
      <c r="G628">
        <v>1</v>
      </c>
    </row>
    <row r="629" spans="1:7" x14ac:dyDescent="0.25">
      <c r="A629" t="s">
        <v>712</v>
      </c>
      <c r="B629">
        <v>0.77</v>
      </c>
      <c r="C629">
        <v>2100</v>
      </c>
      <c r="D629">
        <v>2</v>
      </c>
      <c r="E629">
        <v>1</v>
      </c>
      <c r="F629">
        <v>10</v>
      </c>
      <c r="G629">
        <v>0</v>
      </c>
    </row>
    <row r="630" spans="1:7" x14ac:dyDescent="0.25">
      <c r="A630" t="s">
        <v>713</v>
      </c>
      <c r="B630">
        <v>0.6</v>
      </c>
      <c r="C630">
        <v>2100</v>
      </c>
      <c r="D630">
        <v>2</v>
      </c>
      <c r="E630">
        <v>1</v>
      </c>
      <c r="F630">
        <v>10</v>
      </c>
      <c r="G630">
        <v>0</v>
      </c>
    </row>
    <row r="631" spans="1:7" x14ac:dyDescent="0.25">
      <c r="A631" t="s">
        <v>714</v>
      </c>
      <c r="B631">
        <v>5.68</v>
      </c>
      <c r="C631">
        <v>2700</v>
      </c>
      <c r="D631">
        <v>2</v>
      </c>
      <c r="E631">
        <v>1</v>
      </c>
      <c r="F631">
        <v>10</v>
      </c>
      <c r="G631">
        <v>0</v>
      </c>
    </row>
    <row r="632" spans="1:7" x14ac:dyDescent="0.25">
      <c r="A632" t="s">
        <v>715</v>
      </c>
      <c r="B632">
        <v>0.94</v>
      </c>
      <c r="C632">
        <v>2800</v>
      </c>
      <c r="D632">
        <v>2</v>
      </c>
      <c r="E632">
        <v>1</v>
      </c>
      <c r="F632">
        <v>10</v>
      </c>
      <c r="G632">
        <v>0</v>
      </c>
    </row>
    <row r="633" spans="1:7" x14ac:dyDescent="0.25">
      <c r="A633" t="s">
        <v>716</v>
      </c>
      <c r="B633">
        <v>1.39</v>
      </c>
      <c r="C633">
        <v>2700</v>
      </c>
      <c r="D633">
        <v>2</v>
      </c>
      <c r="E633">
        <v>1</v>
      </c>
      <c r="F633">
        <v>10</v>
      </c>
      <c r="G633">
        <v>0</v>
      </c>
    </row>
    <row r="634" spans="1:7" x14ac:dyDescent="0.25">
      <c r="A634" t="s">
        <v>717</v>
      </c>
      <c r="B634">
        <v>0.78</v>
      </c>
      <c r="C634">
        <v>2700</v>
      </c>
      <c r="D634">
        <v>2</v>
      </c>
      <c r="E634">
        <v>1</v>
      </c>
      <c r="F634">
        <v>10</v>
      </c>
      <c r="G634">
        <v>0</v>
      </c>
    </row>
    <row r="635" spans="1:7" x14ac:dyDescent="0.25">
      <c r="A635" t="s">
        <v>718</v>
      </c>
      <c r="B635">
        <v>2.12</v>
      </c>
      <c r="C635">
        <v>3000</v>
      </c>
      <c r="D635">
        <v>2</v>
      </c>
      <c r="E635">
        <v>1</v>
      </c>
      <c r="F635">
        <v>10</v>
      </c>
      <c r="G635">
        <v>1</v>
      </c>
    </row>
    <row r="636" spans="1:7" x14ac:dyDescent="0.25">
      <c r="A636" t="s">
        <v>719</v>
      </c>
      <c r="B636">
        <v>3.51</v>
      </c>
      <c r="C636">
        <v>2200</v>
      </c>
      <c r="D636">
        <v>2</v>
      </c>
      <c r="E636">
        <v>1</v>
      </c>
      <c r="F636">
        <v>10</v>
      </c>
      <c r="G636">
        <v>1</v>
      </c>
    </row>
    <row r="637" spans="1:7" x14ac:dyDescent="0.25">
      <c r="A637" t="s">
        <v>720</v>
      </c>
      <c r="B637">
        <v>0.36</v>
      </c>
      <c r="C637">
        <v>2200</v>
      </c>
      <c r="D637">
        <v>2</v>
      </c>
      <c r="E637">
        <v>1</v>
      </c>
      <c r="F637">
        <v>10</v>
      </c>
      <c r="G637">
        <v>2</v>
      </c>
    </row>
    <row r="638" spans="1:7" x14ac:dyDescent="0.25">
      <c r="A638" t="s">
        <v>721</v>
      </c>
      <c r="B638">
        <v>3.62</v>
      </c>
      <c r="C638">
        <v>2200</v>
      </c>
      <c r="D638">
        <v>2</v>
      </c>
      <c r="E638">
        <v>1</v>
      </c>
      <c r="F638">
        <v>10</v>
      </c>
      <c r="G638">
        <v>0</v>
      </c>
    </row>
    <row r="639" spans="1:7" x14ac:dyDescent="0.25">
      <c r="A639" t="s">
        <v>722</v>
      </c>
      <c r="B639">
        <v>8.02</v>
      </c>
      <c r="C639">
        <v>2400</v>
      </c>
      <c r="D639">
        <v>2</v>
      </c>
      <c r="E639">
        <v>1</v>
      </c>
      <c r="F639">
        <v>10</v>
      </c>
      <c r="G639">
        <v>3</v>
      </c>
    </row>
    <row r="640" spans="1:7" x14ac:dyDescent="0.25">
      <c r="A640" t="s">
        <v>723</v>
      </c>
      <c r="B640">
        <v>6</v>
      </c>
      <c r="C640">
        <v>650</v>
      </c>
      <c r="D640">
        <v>1</v>
      </c>
      <c r="E640">
        <v>3</v>
      </c>
      <c r="F640">
        <v>4</v>
      </c>
      <c r="G640">
        <v>1</v>
      </c>
    </row>
    <row r="641" spans="1:7" x14ac:dyDescent="0.25">
      <c r="A641" t="s">
        <v>724</v>
      </c>
      <c r="B641">
        <v>1.36</v>
      </c>
      <c r="C641">
        <v>650</v>
      </c>
      <c r="D641">
        <v>1</v>
      </c>
      <c r="E641">
        <v>3</v>
      </c>
      <c r="F641">
        <v>4</v>
      </c>
      <c r="G641">
        <v>0</v>
      </c>
    </row>
    <row r="642" spans="1:7" x14ac:dyDescent="0.25">
      <c r="A642" t="s">
        <v>725</v>
      </c>
      <c r="B642">
        <v>2.5499999999999998</v>
      </c>
      <c r="C642">
        <v>810</v>
      </c>
      <c r="D642">
        <v>1</v>
      </c>
      <c r="E642">
        <v>3</v>
      </c>
      <c r="F642">
        <v>4</v>
      </c>
      <c r="G642">
        <v>0</v>
      </c>
    </row>
    <row r="643" spans="1:7" x14ac:dyDescent="0.25">
      <c r="A643" t="s">
        <v>726</v>
      </c>
      <c r="B643">
        <v>5.87</v>
      </c>
      <c r="C643">
        <v>680</v>
      </c>
      <c r="D643">
        <v>1</v>
      </c>
      <c r="E643">
        <v>3</v>
      </c>
      <c r="F643">
        <v>4</v>
      </c>
      <c r="G643">
        <v>2</v>
      </c>
    </row>
    <row r="644" spans="1:7" x14ac:dyDescent="0.25">
      <c r="A644" t="s">
        <v>727</v>
      </c>
      <c r="B644">
        <v>1.1299999999999999</v>
      </c>
      <c r="C644">
        <v>800</v>
      </c>
      <c r="D644">
        <v>1</v>
      </c>
      <c r="E644">
        <v>3</v>
      </c>
      <c r="F644">
        <v>4</v>
      </c>
      <c r="G644">
        <v>0</v>
      </c>
    </row>
    <row r="645" spans="1:7" x14ac:dyDescent="0.25">
      <c r="A645" t="s">
        <v>728</v>
      </c>
      <c r="B645">
        <v>4.37</v>
      </c>
      <c r="C645">
        <v>800</v>
      </c>
      <c r="D645">
        <v>1</v>
      </c>
      <c r="E645">
        <v>3</v>
      </c>
      <c r="F645">
        <v>4</v>
      </c>
      <c r="G645">
        <v>0</v>
      </c>
    </row>
    <row r="646" spans="1:7" x14ac:dyDescent="0.25">
      <c r="A646" t="s">
        <v>729</v>
      </c>
      <c r="B646">
        <v>7</v>
      </c>
      <c r="C646">
        <v>580</v>
      </c>
      <c r="D646">
        <v>2</v>
      </c>
      <c r="E646">
        <v>3</v>
      </c>
      <c r="F646">
        <v>5</v>
      </c>
      <c r="G646">
        <v>1</v>
      </c>
    </row>
    <row r="647" spans="1:7" x14ac:dyDescent="0.25">
      <c r="A647" t="s">
        <v>730</v>
      </c>
      <c r="B647">
        <v>4.07</v>
      </c>
      <c r="C647">
        <v>560</v>
      </c>
      <c r="D647">
        <v>2</v>
      </c>
      <c r="E647">
        <v>3</v>
      </c>
      <c r="F647">
        <v>5</v>
      </c>
      <c r="G647">
        <v>0</v>
      </c>
    </row>
    <row r="648" spans="1:7" x14ac:dyDescent="0.25">
      <c r="A648" t="s">
        <v>731</v>
      </c>
      <c r="B648">
        <v>0.63</v>
      </c>
      <c r="C648">
        <v>560</v>
      </c>
      <c r="D648">
        <v>2</v>
      </c>
      <c r="E648">
        <v>1</v>
      </c>
      <c r="F648">
        <v>4</v>
      </c>
      <c r="G648">
        <v>1</v>
      </c>
    </row>
    <row r="649" spans="1:7" x14ac:dyDescent="0.25">
      <c r="A649" t="s">
        <v>732</v>
      </c>
      <c r="B649">
        <v>2.39</v>
      </c>
      <c r="C649">
        <v>430</v>
      </c>
      <c r="D649">
        <v>2</v>
      </c>
      <c r="E649">
        <v>3</v>
      </c>
      <c r="F649">
        <v>5</v>
      </c>
      <c r="G649">
        <v>0</v>
      </c>
    </row>
    <row r="650" spans="1:7" x14ac:dyDescent="0.25">
      <c r="A650" t="s">
        <v>733</v>
      </c>
      <c r="B650">
        <v>10</v>
      </c>
      <c r="C650">
        <v>40</v>
      </c>
      <c r="D650">
        <v>2</v>
      </c>
      <c r="E650">
        <v>3</v>
      </c>
      <c r="F650">
        <v>2</v>
      </c>
      <c r="G650">
        <v>1</v>
      </c>
    </row>
    <row r="651" spans="1:7" x14ac:dyDescent="0.25">
      <c r="A651" t="s">
        <v>734</v>
      </c>
      <c r="B651">
        <v>12.15</v>
      </c>
      <c r="C651">
        <v>60</v>
      </c>
      <c r="D651">
        <v>2</v>
      </c>
      <c r="E651">
        <v>3</v>
      </c>
      <c r="F651">
        <v>3</v>
      </c>
      <c r="G651">
        <v>0</v>
      </c>
    </row>
    <row r="652" spans="1:7" x14ac:dyDescent="0.25">
      <c r="A652" t="s">
        <v>735</v>
      </c>
      <c r="B652">
        <v>9.85</v>
      </c>
      <c r="C652">
        <v>160</v>
      </c>
      <c r="D652">
        <v>1</v>
      </c>
      <c r="E652">
        <v>3</v>
      </c>
      <c r="F652">
        <v>6</v>
      </c>
      <c r="G652">
        <v>0</v>
      </c>
    </row>
    <row r="653" spans="1:7" x14ac:dyDescent="0.25">
      <c r="A653" t="s">
        <v>736</v>
      </c>
      <c r="B653">
        <v>5.64</v>
      </c>
      <c r="C653">
        <v>270</v>
      </c>
      <c r="D653">
        <v>1</v>
      </c>
      <c r="E653">
        <v>3</v>
      </c>
      <c r="F653">
        <v>6</v>
      </c>
      <c r="G653">
        <v>2</v>
      </c>
    </row>
    <row r="654" spans="1:7" x14ac:dyDescent="0.25">
      <c r="A654" t="s">
        <v>737</v>
      </c>
      <c r="B654">
        <v>4.41</v>
      </c>
      <c r="C654">
        <v>390</v>
      </c>
      <c r="D654">
        <v>1</v>
      </c>
      <c r="E654">
        <v>3</v>
      </c>
      <c r="F654">
        <v>4</v>
      </c>
      <c r="G654">
        <v>1</v>
      </c>
    </row>
    <row r="655" spans="1:7" x14ac:dyDescent="0.25">
      <c r="A655" t="s">
        <v>738</v>
      </c>
      <c r="B655">
        <v>0.45</v>
      </c>
      <c r="C655">
        <v>380</v>
      </c>
      <c r="D655">
        <v>1</v>
      </c>
      <c r="E655">
        <v>1</v>
      </c>
      <c r="F655">
        <v>8</v>
      </c>
      <c r="G655">
        <v>0</v>
      </c>
    </row>
    <row r="656" spans="1:7" x14ac:dyDescent="0.25">
      <c r="A656" t="s">
        <v>739</v>
      </c>
      <c r="B656">
        <v>1.1299999999999999</v>
      </c>
      <c r="C656">
        <v>390</v>
      </c>
      <c r="D656">
        <v>1</v>
      </c>
      <c r="E656">
        <v>3</v>
      </c>
      <c r="F656">
        <v>4</v>
      </c>
      <c r="G656">
        <v>0</v>
      </c>
    </row>
    <row r="657" spans="1:7" x14ac:dyDescent="0.25">
      <c r="A657" t="s">
        <v>740</v>
      </c>
      <c r="B657">
        <v>4.47</v>
      </c>
      <c r="C657">
        <v>470</v>
      </c>
      <c r="D657">
        <v>1</v>
      </c>
      <c r="E657">
        <v>3</v>
      </c>
      <c r="F657">
        <v>4</v>
      </c>
      <c r="G657">
        <v>0</v>
      </c>
    </row>
    <row r="658" spans="1:7" x14ac:dyDescent="0.25">
      <c r="A658" t="s">
        <v>741</v>
      </c>
      <c r="B658">
        <v>7.47</v>
      </c>
      <c r="C658">
        <v>480</v>
      </c>
      <c r="D658">
        <v>1</v>
      </c>
      <c r="E658">
        <v>3</v>
      </c>
      <c r="F658">
        <v>4</v>
      </c>
      <c r="G658">
        <v>0</v>
      </c>
    </row>
    <row r="659" spans="1:7" x14ac:dyDescent="0.25">
      <c r="A659" t="s">
        <v>742</v>
      </c>
      <c r="B659">
        <v>3.01</v>
      </c>
      <c r="C659">
        <v>480</v>
      </c>
      <c r="D659">
        <v>1</v>
      </c>
      <c r="E659">
        <v>3</v>
      </c>
      <c r="F659">
        <v>5</v>
      </c>
      <c r="G659">
        <v>0</v>
      </c>
    </row>
    <row r="660" spans="1:7" x14ac:dyDescent="0.25">
      <c r="A660" t="s">
        <v>743</v>
      </c>
      <c r="B660">
        <v>0.33</v>
      </c>
      <c r="C660">
        <v>570</v>
      </c>
      <c r="D660">
        <v>1</v>
      </c>
      <c r="E660">
        <v>3</v>
      </c>
      <c r="F660">
        <v>5</v>
      </c>
      <c r="G660">
        <v>0</v>
      </c>
    </row>
    <row r="661" spans="1:7" x14ac:dyDescent="0.25">
      <c r="A661" t="s">
        <v>744</v>
      </c>
      <c r="B661">
        <v>0.19</v>
      </c>
      <c r="C661">
        <v>2100</v>
      </c>
      <c r="D661">
        <v>2</v>
      </c>
      <c r="E661">
        <v>1</v>
      </c>
      <c r="F661">
        <v>8</v>
      </c>
      <c r="G661">
        <v>0</v>
      </c>
    </row>
    <row r="662" spans="1:7" x14ac:dyDescent="0.25">
      <c r="A662" t="s">
        <v>745</v>
      </c>
      <c r="B662">
        <v>0.7</v>
      </c>
      <c r="C662">
        <v>10800</v>
      </c>
      <c r="D662">
        <v>6</v>
      </c>
      <c r="E662">
        <v>1</v>
      </c>
      <c r="F662">
        <v>4</v>
      </c>
      <c r="G662">
        <v>2</v>
      </c>
    </row>
    <row r="663" spans="1:7" x14ac:dyDescent="0.25">
      <c r="A663" t="s">
        <v>746</v>
      </c>
      <c r="B663">
        <v>1.66</v>
      </c>
      <c r="C663">
        <v>5000</v>
      </c>
      <c r="D663">
        <v>1</v>
      </c>
      <c r="E663">
        <v>1</v>
      </c>
      <c r="F663">
        <v>4</v>
      </c>
      <c r="G663">
        <v>10</v>
      </c>
    </row>
    <row r="664" spans="1:7" x14ac:dyDescent="0.25">
      <c r="A664" t="s">
        <v>747</v>
      </c>
      <c r="B664">
        <v>0.19</v>
      </c>
      <c r="C664">
        <v>6100</v>
      </c>
      <c r="D664">
        <v>1</v>
      </c>
      <c r="E664">
        <v>1</v>
      </c>
      <c r="F664">
        <v>4</v>
      </c>
      <c r="G664">
        <v>5</v>
      </c>
    </row>
    <row r="665" spans="1:7" x14ac:dyDescent="0.25">
      <c r="A665" t="s">
        <v>748</v>
      </c>
      <c r="B665">
        <v>2.0499999999999998</v>
      </c>
      <c r="C665">
        <v>7700</v>
      </c>
      <c r="D665">
        <v>1</v>
      </c>
      <c r="E665">
        <v>1</v>
      </c>
      <c r="F665">
        <v>4</v>
      </c>
      <c r="G665">
        <v>12</v>
      </c>
    </row>
    <row r="666" spans="1:7" x14ac:dyDescent="0.25">
      <c r="A666" t="s">
        <v>749</v>
      </c>
      <c r="B666">
        <v>2.1800000000000002</v>
      </c>
      <c r="C666">
        <v>5500</v>
      </c>
      <c r="D666">
        <v>2</v>
      </c>
      <c r="E666">
        <v>1</v>
      </c>
      <c r="F666">
        <v>8</v>
      </c>
      <c r="G666">
        <v>11</v>
      </c>
    </row>
    <row r="667" spans="1:7" x14ac:dyDescent="0.25">
      <c r="A667" t="s">
        <v>750</v>
      </c>
      <c r="B667">
        <v>0.22</v>
      </c>
      <c r="C667">
        <v>5500</v>
      </c>
      <c r="D667">
        <v>2</v>
      </c>
      <c r="E667">
        <v>1</v>
      </c>
      <c r="F667">
        <v>8</v>
      </c>
      <c r="G667">
        <v>0</v>
      </c>
    </row>
    <row r="668" spans="1:7" x14ac:dyDescent="0.25">
      <c r="A668" t="s">
        <v>751</v>
      </c>
      <c r="B668">
        <v>0.1</v>
      </c>
      <c r="C668">
        <v>5200</v>
      </c>
      <c r="D668">
        <v>2</v>
      </c>
      <c r="E668">
        <v>3</v>
      </c>
      <c r="F668">
        <v>4</v>
      </c>
      <c r="G668">
        <v>0</v>
      </c>
    </row>
    <row r="669" spans="1:7" x14ac:dyDescent="0.25">
      <c r="A669" t="s">
        <v>752</v>
      </c>
      <c r="B669">
        <v>0.52</v>
      </c>
      <c r="C669">
        <v>5200</v>
      </c>
      <c r="D669">
        <v>2</v>
      </c>
      <c r="E669">
        <v>1</v>
      </c>
      <c r="F669">
        <v>10</v>
      </c>
      <c r="G669">
        <v>0</v>
      </c>
    </row>
    <row r="670" spans="1:7" x14ac:dyDescent="0.25">
      <c r="A670" t="s">
        <v>753</v>
      </c>
      <c r="B670">
        <v>0.37</v>
      </c>
      <c r="C670">
        <v>5200</v>
      </c>
      <c r="D670">
        <v>2</v>
      </c>
      <c r="E670">
        <v>3</v>
      </c>
      <c r="F670">
        <v>5</v>
      </c>
      <c r="G670">
        <v>0</v>
      </c>
    </row>
    <row r="671" spans="1:7" x14ac:dyDescent="0.25">
      <c r="A671" t="s">
        <v>754</v>
      </c>
      <c r="B671">
        <v>3.32</v>
      </c>
      <c r="C671">
        <v>4400</v>
      </c>
      <c r="D671">
        <v>2</v>
      </c>
      <c r="E671">
        <v>3</v>
      </c>
      <c r="F671">
        <v>5</v>
      </c>
      <c r="G671">
        <v>5</v>
      </c>
    </row>
    <row r="672" spans="1:7" x14ac:dyDescent="0.25">
      <c r="A672" t="s">
        <v>755</v>
      </c>
      <c r="B672">
        <v>0.75</v>
      </c>
      <c r="C672">
        <v>3600</v>
      </c>
      <c r="D672">
        <v>2</v>
      </c>
      <c r="E672">
        <v>1</v>
      </c>
      <c r="F672">
        <v>10</v>
      </c>
      <c r="G672">
        <v>1</v>
      </c>
    </row>
    <row r="673" spans="1:7" x14ac:dyDescent="0.25">
      <c r="A673" t="s">
        <v>756</v>
      </c>
      <c r="B673">
        <v>0.66</v>
      </c>
      <c r="C673">
        <v>3400</v>
      </c>
      <c r="D673">
        <v>2</v>
      </c>
      <c r="E673">
        <v>3</v>
      </c>
      <c r="F673">
        <v>5</v>
      </c>
      <c r="G673">
        <v>0</v>
      </c>
    </row>
    <row r="674" spans="1:7" x14ac:dyDescent="0.25">
      <c r="A674" t="s">
        <v>757</v>
      </c>
      <c r="B674">
        <v>3.83</v>
      </c>
      <c r="C674">
        <v>3000</v>
      </c>
      <c r="D674">
        <v>2</v>
      </c>
      <c r="E674">
        <v>3</v>
      </c>
      <c r="F674">
        <v>5</v>
      </c>
      <c r="G674">
        <v>7</v>
      </c>
    </row>
    <row r="675" spans="1:7" x14ac:dyDescent="0.25">
      <c r="A675" t="s">
        <v>758</v>
      </c>
      <c r="B675">
        <v>0.43</v>
      </c>
      <c r="C675">
        <v>2500</v>
      </c>
      <c r="D675">
        <v>2</v>
      </c>
      <c r="E675">
        <v>1</v>
      </c>
      <c r="F675">
        <v>8</v>
      </c>
      <c r="G675">
        <v>1</v>
      </c>
    </row>
    <row r="676" spans="1:7" x14ac:dyDescent="0.25">
      <c r="A676" t="s">
        <v>759</v>
      </c>
      <c r="B676">
        <v>2.1800000000000002</v>
      </c>
      <c r="C676">
        <v>3600</v>
      </c>
      <c r="D676">
        <v>1</v>
      </c>
      <c r="E676">
        <v>6</v>
      </c>
      <c r="F676">
        <v>5</v>
      </c>
      <c r="G676">
        <v>3</v>
      </c>
    </row>
    <row r="677" spans="1:7" x14ac:dyDescent="0.25">
      <c r="A677" t="s">
        <v>760</v>
      </c>
      <c r="B677">
        <v>0.7</v>
      </c>
      <c r="C677">
        <v>3500</v>
      </c>
      <c r="D677">
        <v>1</v>
      </c>
      <c r="E677">
        <v>6</v>
      </c>
      <c r="F677">
        <v>5</v>
      </c>
      <c r="G677">
        <v>0</v>
      </c>
    </row>
    <row r="678" spans="1:7" x14ac:dyDescent="0.25">
      <c r="A678" t="s">
        <v>761</v>
      </c>
      <c r="B678">
        <v>0.55000000000000004</v>
      </c>
      <c r="C678">
        <v>3700</v>
      </c>
      <c r="D678">
        <v>1</v>
      </c>
      <c r="E678">
        <v>6</v>
      </c>
      <c r="F678">
        <v>5</v>
      </c>
      <c r="G678">
        <v>0</v>
      </c>
    </row>
    <row r="679" spans="1:7" x14ac:dyDescent="0.25">
      <c r="A679" t="s">
        <v>762</v>
      </c>
      <c r="B679">
        <v>1.57</v>
      </c>
      <c r="C679">
        <v>4300</v>
      </c>
      <c r="D679">
        <v>1</v>
      </c>
      <c r="E679">
        <v>6</v>
      </c>
      <c r="F679">
        <v>5</v>
      </c>
      <c r="G679">
        <v>1</v>
      </c>
    </row>
    <row r="680" spans="1:7" x14ac:dyDescent="0.25">
      <c r="A680" t="s">
        <v>763</v>
      </c>
      <c r="B680">
        <v>0.77</v>
      </c>
      <c r="C680">
        <v>4600</v>
      </c>
      <c r="D680">
        <v>1</v>
      </c>
      <c r="E680">
        <v>6</v>
      </c>
      <c r="F680">
        <v>5</v>
      </c>
      <c r="G680">
        <v>2</v>
      </c>
    </row>
    <row r="681" spans="1:7" x14ac:dyDescent="0.25">
      <c r="A681" t="s">
        <v>764</v>
      </c>
      <c r="B681">
        <v>0.15</v>
      </c>
      <c r="C681">
        <v>3800</v>
      </c>
      <c r="D681">
        <v>1</v>
      </c>
      <c r="E681">
        <v>1</v>
      </c>
      <c r="F681">
        <v>8</v>
      </c>
      <c r="G681">
        <v>0</v>
      </c>
    </row>
    <row r="682" spans="1:7" x14ac:dyDescent="0.25">
      <c r="A682" t="s">
        <v>765</v>
      </c>
      <c r="B682">
        <v>3</v>
      </c>
      <c r="C682">
        <v>3800</v>
      </c>
      <c r="D682">
        <v>1</v>
      </c>
      <c r="E682">
        <v>1</v>
      </c>
      <c r="F682">
        <v>8</v>
      </c>
      <c r="G682">
        <v>1</v>
      </c>
    </row>
    <row r="683" spans="1:7" x14ac:dyDescent="0.25">
      <c r="A683" t="s">
        <v>766</v>
      </c>
      <c r="B683">
        <v>0.2</v>
      </c>
      <c r="C683">
        <v>2300</v>
      </c>
      <c r="D683">
        <v>1</v>
      </c>
      <c r="E683">
        <v>1</v>
      </c>
      <c r="F683">
        <v>8</v>
      </c>
      <c r="G683">
        <v>0</v>
      </c>
    </row>
    <row r="684" spans="1:7" x14ac:dyDescent="0.25">
      <c r="A684" t="s">
        <v>767</v>
      </c>
      <c r="B684">
        <v>6.89</v>
      </c>
      <c r="C684">
        <v>2300</v>
      </c>
      <c r="D684">
        <v>2</v>
      </c>
      <c r="E684">
        <v>3</v>
      </c>
      <c r="F684">
        <v>7</v>
      </c>
      <c r="G684">
        <v>2</v>
      </c>
    </row>
    <row r="685" spans="1:7" x14ac:dyDescent="0.25">
      <c r="A685" t="s">
        <v>768</v>
      </c>
      <c r="B685">
        <v>0.56000000000000005</v>
      </c>
      <c r="C685">
        <v>2200</v>
      </c>
      <c r="D685">
        <v>2</v>
      </c>
      <c r="E685">
        <v>3</v>
      </c>
      <c r="F685">
        <v>7</v>
      </c>
      <c r="G685">
        <v>0</v>
      </c>
    </row>
    <row r="686" spans="1:7" x14ac:dyDescent="0.25">
      <c r="A686" t="s">
        <v>769</v>
      </c>
      <c r="B686">
        <v>2.69</v>
      </c>
      <c r="C686">
        <v>2000</v>
      </c>
      <c r="D686">
        <v>2</v>
      </c>
      <c r="E686">
        <v>2</v>
      </c>
      <c r="F686">
        <v>6</v>
      </c>
      <c r="G686">
        <v>1</v>
      </c>
    </row>
    <row r="687" spans="1:7" x14ac:dyDescent="0.25">
      <c r="A687" t="s">
        <v>770</v>
      </c>
      <c r="B687">
        <v>0.25</v>
      </c>
      <c r="C687">
        <v>1900</v>
      </c>
      <c r="D687">
        <v>2</v>
      </c>
      <c r="E687">
        <v>6</v>
      </c>
      <c r="F687">
        <v>8</v>
      </c>
      <c r="G687">
        <v>0</v>
      </c>
    </row>
    <row r="688" spans="1:7" x14ac:dyDescent="0.25">
      <c r="A688" t="s">
        <v>771</v>
      </c>
      <c r="B688">
        <v>0.57999999999999996</v>
      </c>
      <c r="C688">
        <v>1900</v>
      </c>
      <c r="D688">
        <v>2</v>
      </c>
      <c r="E688">
        <v>2</v>
      </c>
      <c r="F688">
        <v>6</v>
      </c>
      <c r="G688">
        <v>0</v>
      </c>
    </row>
    <row r="689" spans="1:7" x14ac:dyDescent="0.25">
      <c r="A689" t="s">
        <v>772</v>
      </c>
      <c r="B689">
        <v>0.77</v>
      </c>
      <c r="C689">
        <v>1900</v>
      </c>
      <c r="D689">
        <v>2</v>
      </c>
      <c r="E689">
        <v>6</v>
      </c>
      <c r="F689">
        <v>8</v>
      </c>
      <c r="G689">
        <v>0</v>
      </c>
    </row>
    <row r="690" spans="1:7" x14ac:dyDescent="0.25">
      <c r="A690" t="s">
        <v>773</v>
      </c>
      <c r="B690">
        <v>1.64</v>
      </c>
      <c r="C690">
        <v>1900</v>
      </c>
      <c r="D690">
        <v>2</v>
      </c>
      <c r="E690">
        <v>2</v>
      </c>
      <c r="F690">
        <v>6</v>
      </c>
      <c r="G690">
        <v>0</v>
      </c>
    </row>
    <row r="691" spans="1:7" x14ac:dyDescent="0.25">
      <c r="A691" t="s">
        <v>774</v>
      </c>
      <c r="B691">
        <v>1.02</v>
      </c>
      <c r="C691">
        <v>3500</v>
      </c>
      <c r="D691">
        <v>2</v>
      </c>
      <c r="E691">
        <v>1</v>
      </c>
      <c r="F691">
        <v>10</v>
      </c>
      <c r="G691">
        <v>0</v>
      </c>
    </row>
    <row r="692" spans="1:7" x14ac:dyDescent="0.25">
      <c r="A692" t="s">
        <v>775</v>
      </c>
      <c r="B692">
        <v>3.87</v>
      </c>
      <c r="C692">
        <v>3800</v>
      </c>
      <c r="D692">
        <v>2</v>
      </c>
      <c r="E692">
        <v>1</v>
      </c>
      <c r="F692">
        <v>10</v>
      </c>
      <c r="G692">
        <v>3</v>
      </c>
    </row>
    <row r="693" spans="1:7" x14ac:dyDescent="0.25">
      <c r="A693" t="s">
        <v>776</v>
      </c>
      <c r="B693">
        <v>0.79</v>
      </c>
      <c r="C693">
        <v>3900</v>
      </c>
      <c r="D693">
        <v>5</v>
      </c>
      <c r="E693">
        <v>1</v>
      </c>
      <c r="F693">
        <v>10</v>
      </c>
      <c r="G693">
        <v>0</v>
      </c>
    </row>
    <row r="694" spans="1:7" x14ac:dyDescent="0.25">
      <c r="A694" t="s">
        <v>777</v>
      </c>
      <c r="B694">
        <v>2.92</v>
      </c>
      <c r="C694">
        <v>2700</v>
      </c>
      <c r="D694">
        <v>2</v>
      </c>
      <c r="E694">
        <v>1</v>
      </c>
      <c r="F694">
        <v>10</v>
      </c>
      <c r="G694">
        <v>1</v>
      </c>
    </row>
    <row r="695" spans="1:7" x14ac:dyDescent="0.25">
      <c r="A695" t="s">
        <v>778</v>
      </c>
      <c r="B695">
        <v>6.77</v>
      </c>
      <c r="C695">
        <v>3300</v>
      </c>
      <c r="D695">
        <v>1</v>
      </c>
      <c r="E695">
        <v>1</v>
      </c>
      <c r="F695">
        <v>10</v>
      </c>
      <c r="G695">
        <v>4</v>
      </c>
    </row>
    <row r="696" spans="1:7" x14ac:dyDescent="0.25">
      <c r="A696" t="s">
        <v>779</v>
      </c>
      <c r="B696">
        <v>1.98</v>
      </c>
      <c r="C696">
        <v>590</v>
      </c>
      <c r="D696">
        <v>1</v>
      </c>
      <c r="E696">
        <v>3</v>
      </c>
      <c r="F696">
        <v>4</v>
      </c>
      <c r="G696">
        <v>0</v>
      </c>
    </row>
    <row r="697" spans="1:7" x14ac:dyDescent="0.25">
      <c r="A697" t="s">
        <v>780</v>
      </c>
      <c r="B697">
        <v>0.25</v>
      </c>
      <c r="C697">
        <v>650</v>
      </c>
      <c r="D697">
        <v>1</v>
      </c>
      <c r="E697">
        <v>3</v>
      </c>
      <c r="F697">
        <v>4</v>
      </c>
      <c r="G697">
        <v>0</v>
      </c>
    </row>
    <row r="698" spans="1:7" x14ac:dyDescent="0.25">
      <c r="A698" t="s">
        <v>781</v>
      </c>
      <c r="B698">
        <v>0.99</v>
      </c>
      <c r="C698">
        <v>640</v>
      </c>
      <c r="D698">
        <v>1</v>
      </c>
      <c r="E698">
        <v>1</v>
      </c>
      <c r="F698">
        <v>4</v>
      </c>
      <c r="G698">
        <v>0</v>
      </c>
    </row>
    <row r="699" spans="1:7" x14ac:dyDescent="0.25">
      <c r="A699" t="s">
        <v>782</v>
      </c>
      <c r="B699">
        <v>7.65</v>
      </c>
      <c r="C699">
        <v>1000</v>
      </c>
      <c r="D699">
        <v>1</v>
      </c>
      <c r="E699">
        <v>3</v>
      </c>
      <c r="F699">
        <v>2</v>
      </c>
      <c r="G699">
        <v>0</v>
      </c>
    </row>
    <row r="700" spans="1:7" x14ac:dyDescent="0.25">
      <c r="A700" t="s">
        <v>783</v>
      </c>
      <c r="B700">
        <v>2.94</v>
      </c>
      <c r="C700">
        <v>2100</v>
      </c>
      <c r="D700">
        <v>2</v>
      </c>
      <c r="E700">
        <v>3</v>
      </c>
      <c r="F700">
        <v>4</v>
      </c>
      <c r="G700">
        <v>3</v>
      </c>
    </row>
    <row r="701" spans="1:7" x14ac:dyDescent="0.25">
      <c r="A701" t="s">
        <v>784</v>
      </c>
      <c r="B701">
        <v>0.55000000000000004</v>
      </c>
      <c r="C701">
        <v>940</v>
      </c>
      <c r="D701">
        <v>2</v>
      </c>
      <c r="E701">
        <v>1</v>
      </c>
      <c r="F701">
        <v>4</v>
      </c>
      <c r="G701">
        <v>0</v>
      </c>
    </row>
    <row r="702" spans="1:7" x14ac:dyDescent="0.25">
      <c r="A702" t="s">
        <v>785</v>
      </c>
      <c r="B702">
        <v>1.67</v>
      </c>
      <c r="C702">
        <v>860</v>
      </c>
      <c r="D702">
        <v>2</v>
      </c>
      <c r="E702">
        <v>3</v>
      </c>
      <c r="F702">
        <v>4</v>
      </c>
      <c r="G702">
        <v>0</v>
      </c>
    </row>
    <row r="703" spans="1:7" x14ac:dyDescent="0.25">
      <c r="A703" t="s">
        <v>786</v>
      </c>
      <c r="B703">
        <v>1.42</v>
      </c>
      <c r="C703">
        <v>480</v>
      </c>
      <c r="D703">
        <v>2</v>
      </c>
      <c r="E703">
        <v>3</v>
      </c>
      <c r="F703">
        <v>3</v>
      </c>
      <c r="G703">
        <v>0</v>
      </c>
    </row>
    <row r="704" spans="1:7" x14ac:dyDescent="0.25">
      <c r="A704" t="s">
        <v>787</v>
      </c>
      <c r="B704">
        <v>0.44</v>
      </c>
      <c r="C704">
        <v>500</v>
      </c>
      <c r="D704">
        <v>2</v>
      </c>
      <c r="E704">
        <v>1</v>
      </c>
      <c r="F704">
        <v>4</v>
      </c>
      <c r="G704">
        <v>0</v>
      </c>
    </row>
    <row r="705" spans="1:7" x14ac:dyDescent="0.25">
      <c r="A705" t="s">
        <v>788</v>
      </c>
      <c r="B705">
        <v>0.68</v>
      </c>
      <c r="C705">
        <v>500</v>
      </c>
      <c r="D705">
        <v>2</v>
      </c>
      <c r="E705">
        <v>3</v>
      </c>
      <c r="F705">
        <v>3</v>
      </c>
      <c r="G705">
        <v>0</v>
      </c>
    </row>
    <row r="706" spans="1:7" x14ac:dyDescent="0.25">
      <c r="A706" t="s">
        <v>789</v>
      </c>
      <c r="B706">
        <v>5.59</v>
      </c>
      <c r="C706">
        <v>510</v>
      </c>
      <c r="D706">
        <v>2</v>
      </c>
      <c r="E706">
        <v>3</v>
      </c>
      <c r="F706">
        <v>3</v>
      </c>
      <c r="G706">
        <v>0</v>
      </c>
    </row>
    <row r="707" spans="1:7" x14ac:dyDescent="0.25">
      <c r="A707" t="s">
        <v>790</v>
      </c>
      <c r="B707">
        <v>4.6500000000000004</v>
      </c>
      <c r="C707">
        <v>390</v>
      </c>
      <c r="D707">
        <v>2</v>
      </c>
      <c r="E707">
        <v>3</v>
      </c>
      <c r="F707">
        <v>3</v>
      </c>
      <c r="G707">
        <v>0</v>
      </c>
    </row>
    <row r="708" spans="1:7" x14ac:dyDescent="0.25">
      <c r="A708" t="s">
        <v>791</v>
      </c>
      <c r="B708">
        <v>0.28999999999999998</v>
      </c>
      <c r="C708">
        <v>300</v>
      </c>
      <c r="D708">
        <v>2</v>
      </c>
      <c r="E708">
        <v>6</v>
      </c>
      <c r="F708">
        <v>6</v>
      </c>
      <c r="G708">
        <v>0</v>
      </c>
    </row>
    <row r="709" spans="1:7" x14ac:dyDescent="0.25">
      <c r="A709" t="s">
        <v>792</v>
      </c>
      <c r="B709">
        <v>2.06</v>
      </c>
      <c r="C709">
        <v>290</v>
      </c>
      <c r="D709">
        <v>2</v>
      </c>
      <c r="E709">
        <v>3</v>
      </c>
      <c r="F709">
        <v>3</v>
      </c>
      <c r="G709">
        <v>0</v>
      </c>
    </row>
    <row r="710" spans="1:7" x14ac:dyDescent="0.25">
      <c r="A710" t="s">
        <v>793</v>
      </c>
      <c r="B710">
        <v>6.75</v>
      </c>
      <c r="C710">
        <v>1100</v>
      </c>
      <c r="D710">
        <v>2</v>
      </c>
      <c r="E710">
        <v>1</v>
      </c>
      <c r="F710">
        <v>4</v>
      </c>
      <c r="G710">
        <v>3</v>
      </c>
    </row>
    <row r="711" spans="1:7" x14ac:dyDescent="0.25">
      <c r="A711" t="s">
        <v>794</v>
      </c>
      <c r="B711">
        <v>1.65</v>
      </c>
      <c r="C711">
        <v>1400</v>
      </c>
      <c r="D711">
        <v>1</v>
      </c>
      <c r="E711">
        <v>3</v>
      </c>
      <c r="F711">
        <v>4</v>
      </c>
      <c r="G711">
        <v>2</v>
      </c>
    </row>
    <row r="712" spans="1:7" x14ac:dyDescent="0.25">
      <c r="A712" t="s">
        <v>795</v>
      </c>
      <c r="B712">
        <v>4.8</v>
      </c>
      <c r="C712">
        <v>1500</v>
      </c>
      <c r="D712">
        <v>1</v>
      </c>
      <c r="E712">
        <v>3</v>
      </c>
      <c r="F712">
        <v>5</v>
      </c>
      <c r="G712">
        <v>3</v>
      </c>
    </row>
    <row r="713" spans="1:7" x14ac:dyDescent="0.25">
      <c r="A713" t="s">
        <v>796</v>
      </c>
      <c r="B713">
        <v>6.83</v>
      </c>
      <c r="C713">
        <v>1300</v>
      </c>
      <c r="D713">
        <v>1</v>
      </c>
      <c r="E713">
        <v>3</v>
      </c>
      <c r="F713">
        <v>5</v>
      </c>
      <c r="G713">
        <v>0</v>
      </c>
    </row>
    <row r="714" spans="1:7" x14ac:dyDescent="0.25">
      <c r="A714" t="s">
        <v>797</v>
      </c>
      <c r="B714">
        <v>0.24</v>
      </c>
      <c r="C714">
        <v>1900</v>
      </c>
      <c r="D714">
        <v>4</v>
      </c>
      <c r="E714">
        <v>1</v>
      </c>
      <c r="F714">
        <v>6</v>
      </c>
      <c r="G714">
        <v>0</v>
      </c>
    </row>
    <row r="715" spans="1:7" x14ac:dyDescent="0.25">
      <c r="A715" t="s">
        <v>798</v>
      </c>
      <c r="B715">
        <v>0.24</v>
      </c>
      <c r="C715">
        <v>630</v>
      </c>
      <c r="D715">
        <v>5</v>
      </c>
      <c r="E715">
        <v>1</v>
      </c>
      <c r="F715">
        <v>6</v>
      </c>
      <c r="G715">
        <v>0</v>
      </c>
    </row>
    <row r="716" spans="1:7" x14ac:dyDescent="0.25">
      <c r="A716" t="s">
        <v>799</v>
      </c>
      <c r="B716">
        <v>4.63</v>
      </c>
      <c r="C716">
        <v>600</v>
      </c>
      <c r="D716">
        <v>2</v>
      </c>
      <c r="E716">
        <v>3</v>
      </c>
      <c r="F716">
        <v>4</v>
      </c>
      <c r="G716">
        <v>1</v>
      </c>
    </row>
    <row r="717" spans="1:7" x14ac:dyDescent="0.25">
      <c r="A717" t="s">
        <v>800</v>
      </c>
      <c r="B717">
        <v>3.89</v>
      </c>
      <c r="C717">
        <v>770</v>
      </c>
      <c r="D717">
        <v>1</v>
      </c>
      <c r="E717">
        <v>3</v>
      </c>
      <c r="F717">
        <v>4</v>
      </c>
      <c r="G717">
        <v>2</v>
      </c>
    </row>
    <row r="718" spans="1:7" x14ac:dyDescent="0.25">
      <c r="A718" t="s">
        <v>801</v>
      </c>
      <c r="B718">
        <v>3.44</v>
      </c>
      <c r="C718">
        <v>190</v>
      </c>
      <c r="D718">
        <v>2</v>
      </c>
      <c r="E718">
        <v>3</v>
      </c>
      <c r="F718">
        <v>4</v>
      </c>
      <c r="G718">
        <v>0</v>
      </c>
    </row>
    <row r="719" spans="1:7" x14ac:dyDescent="0.25">
      <c r="A719" t="s">
        <v>802</v>
      </c>
      <c r="B719">
        <v>0.26</v>
      </c>
      <c r="C719">
        <v>5600</v>
      </c>
      <c r="D719">
        <v>1</v>
      </c>
      <c r="E719">
        <v>1</v>
      </c>
      <c r="F719">
        <v>10</v>
      </c>
      <c r="G719">
        <v>0</v>
      </c>
    </row>
    <row r="720" spans="1:7" x14ac:dyDescent="0.25">
      <c r="A720" t="s">
        <v>803</v>
      </c>
      <c r="B720">
        <v>1.1000000000000001</v>
      </c>
      <c r="C720">
        <v>5600</v>
      </c>
      <c r="D720">
        <v>2</v>
      </c>
      <c r="E720">
        <v>1</v>
      </c>
      <c r="F720">
        <v>8</v>
      </c>
      <c r="G720">
        <v>4</v>
      </c>
    </row>
    <row r="721" spans="1:7" x14ac:dyDescent="0.25">
      <c r="A721" t="s">
        <v>804</v>
      </c>
      <c r="B721">
        <v>0.47</v>
      </c>
      <c r="C721">
        <v>5500</v>
      </c>
      <c r="D721">
        <v>2</v>
      </c>
      <c r="E721">
        <v>1</v>
      </c>
      <c r="F721">
        <v>8</v>
      </c>
      <c r="G721">
        <v>1</v>
      </c>
    </row>
    <row r="722" spans="1:7" x14ac:dyDescent="0.25">
      <c r="A722" t="s">
        <v>805</v>
      </c>
      <c r="B722">
        <v>0.32</v>
      </c>
      <c r="C722">
        <v>5200</v>
      </c>
      <c r="D722">
        <v>2</v>
      </c>
      <c r="E722">
        <v>1</v>
      </c>
      <c r="F722">
        <v>8</v>
      </c>
      <c r="G722">
        <v>2</v>
      </c>
    </row>
    <row r="723" spans="1:7" x14ac:dyDescent="0.25">
      <c r="A723" t="s">
        <v>806</v>
      </c>
      <c r="B723">
        <v>1.05</v>
      </c>
      <c r="C723">
        <v>5200</v>
      </c>
      <c r="D723">
        <v>2</v>
      </c>
      <c r="E723">
        <v>1</v>
      </c>
      <c r="F723">
        <v>8</v>
      </c>
      <c r="G723">
        <v>1</v>
      </c>
    </row>
    <row r="724" spans="1:7" x14ac:dyDescent="0.25">
      <c r="A724" t="s">
        <v>807</v>
      </c>
      <c r="B724">
        <v>0.2</v>
      </c>
      <c r="C724">
        <v>5300</v>
      </c>
      <c r="D724">
        <v>2</v>
      </c>
      <c r="E724">
        <v>1</v>
      </c>
      <c r="F724">
        <v>8</v>
      </c>
      <c r="G724">
        <v>1</v>
      </c>
    </row>
    <row r="725" spans="1:7" x14ac:dyDescent="0.25">
      <c r="A725" t="s">
        <v>808</v>
      </c>
      <c r="B725">
        <v>0.12</v>
      </c>
      <c r="C725">
        <v>4100</v>
      </c>
      <c r="D725">
        <v>2</v>
      </c>
      <c r="E725">
        <v>1</v>
      </c>
      <c r="F725">
        <v>8</v>
      </c>
      <c r="G725">
        <v>1</v>
      </c>
    </row>
    <row r="726" spans="1:7" x14ac:dyDescent="0.25">
      <c r="A726" t="s">
        <v>809</v>
      </c>
      <c r="B726">
        <v>2.27</v>
      </c>
      <c r="C726">
        <v>3800</v>
      </c>
      <c r="D726">
        <v>2</v>
      </c>
      <c r="E726">
        <v>1</v>
      </c>
      <c r="F726">
        <v>8</v>
      </c>
      <c r="G726">
        <v>1</v>
      </c>
    </row>
    <row r="727" spans="1:7" x14ac:dyDescent="0.25">
      <c r="A727" t="s">
        <v>810</v>
      </c>
      <c r="B727">
        <v>0.28999999999999998</v>
      </c>
      <c r="C727">
        <v>3600</v>
      </c>
      <c r="D727">
        <v>2</v>
      </c>
      <c r="E727">
        <v>1</v>
      </c>
      <c r="F727">
        <v>8</v>
      </c>
      <c r="G727">
        <v>0</v>
      </c>
    </row>
    <row r="728" spans="1:7" x14ac:dyDescent="0.25">
      <c r="A728" t="s">
        <v>811</v>
      </c>
      <c r="B728">
        <v>0.25</v>
      </c>
      <c r="C728">
        <v>3600</v>
      </c>
      <c r="D728">
        <v>2</v>
      </c>
      <c r="E728">
        <v>1</v>
      </c>
      <c r="F728">
        <v>8</v>
      </c>
      <c r="G728">
        <v>0</v>
      </c>
    </row>
    <row r="729" spans="1:7" x14ac:dyDescent="0.25">
      <c r="A729" t="s">
        <v>812</v>
      </c>
      <c r="B729">
        <v>1.93</v>
      </c>
      <c r="C729">
        <v>3200</v>
      </c>
      <c r="D729">
        <v>2</v>
      </c>
      <c r="E729">
        <v>1</v>
      </c>
      <c r="F729">
        <v>8</v>
      </c>
      <c r="G729">
        <v>1</v>
      </c>
    </row>
    <row r="730" spans="1:7" x14ac:dyDescent="0.25">
      <c r="A730" t="s">
        <v>813</v>
      </c>
      <c r="B730">
        <v>2.4900000000000002</v>
      </c>
      <c r="C730">
        <v>2400</v>
      </c>
      <c r="D730">
        <v>1</v>
      </c>
      <c r="E730">
        <v>3</v>
      </c>
      <c r="F730">
        <v>6</v>
      </c>
      <c r="G730">
        <v>1</v>
      </c>
    </row>
    <row r="731" spans="1:7" x14ac:dyDescent="0.25">
      <c r="A731" t="s">
        <v>814</v>
      </c>
      <c r="B731">
        <v>1.57</v>
      </c>
      <c r="C731">
        <v>4200</v>
      </c>
      <c r="D731">
        <v>1</v>
      </c>
      <c r="E731">
        <v>3</v>
      </c>
      <c r="F731">
        <v>6</v>
      </c>
      <c r="G731">
        <v>2</v>
      </c>
    </row>
    <row r="732" spans="1:7" x14ac:dyDescent="0.25">
      <c r="A732" t="s">
        <v>815</v>
      </c>
      <c r="B732">
        <v>0.36</v>
      </c>
      <c r="C732">
        <v>1600</v>
      </c>
      <c r="D732">
        <v>1</v>
      </c>
      <c r="E732">
        <v>3</v>
      </c>
      <c r="F732">
        <v>6</v>
      </c>
      <c r="G732">
        <v>2</v>
      </c>
    </row>
    <row r="733" spans="1:7" x14ac:dyDescent="0.25">
      <c r="A733" t="s">
        <v>816</v>
      </c>
      <c r="B733">
        <v>4</v>
      </c>
      <c r="C733">
        <v>3400</v>
      </c>
      <c r="D733">
        <v>2</v>
      </c>
      <c r="E733">
        <v>3</v>
      </c>
      <c r="F733">
        <v>3</v>
      </c>
      <c r="G733">
        <v>5</v>
      </c>
    </row>
    <row r="734" spans="1:7" x14ac:dyDescent="0.25">
      <c r="A734" t="s">
        <v>817</v>
      </c>
      <c r="B734">
        <v>0.17</v>
      </c>
      <c r="C734">
        <v>9900</v>
      </c>
      <c r="D734">
        <v>2</v>
      </c>
      <c r="E734">
        <v>3</v>
      </c>
      <c r="F734">
        <v>3</v>
      </c>
      <c r="G734">
        <v>5</v>
      </c>
    </row>
    <row r="735" spans="1:7" x14ac:dyDescent="0.25">
      <c r="A735" t="s">
        <v>818</v>
      </c>
      <c r="B735">
        <v>1.23</v>
      </c>
      <c r="C735">
        <v>4800</v>
      </c>
      <c r="D735">
        <v>2</v>
      </c>
      <c r="E735">
        <v>1</v>
      </c>
      <c r="F735">
        <v>10</v>
      </c>
      <c r="G735">
        <v>1</v>
      </c>
    </row>
    <row r="736" spans="1:7" x14ac:dyDescent="0.25">
      <c r="A736" t="s">
        <v>819</v>
      </c>
      <c r="B736">
        <v>0.33</v>
      </c>
      <c r="C736">
        <v>4000</v>
      </c>
      <c r="D736">
        <v>2</v>
      </c>
      <c r="E736">
        <v>1</v>
      </c>
      <c r="F736">
        <v>10</v>
      </c>
      <c r="G736">
        <v>1</v>
      </c>
    </row>
    <row r="737" spans="1:7" x14ac:dyDescent="0.25">
      <c r="A737" t="s">
        <v>820</v>
      </c>
      <c r="B737">
        <v>1.35</v>
      </c>
      <c r="C737">
        <v>3200</v>
      </c>
      <c r="D737">
        <v>2</v>
      </c>
      <c r="E737">
        <v>1</v>
      </c>
      <c r="F737">
        <v>10</v>
      </c>
      <c r="G737">
        <v>1</v>
      </c>
    </row>
    <row r="738" spans="1:7" x14ac:dyDescent="0.25">
      <c r="A738" t="s">
        <v>821</v>
      </c>
      <c r="B738">
        <v>0.82</v>
      </c>
      <c r="C738">
        <v>3100</v>
      </c>
      <c r="D738">
        <v>2</v>
      </c>
      <c r="E738">
        <v>1</v>
      </c>
      <c r="F738">
        <v>6</v>
      </c>
      <c r="G738">
        <v>0</v>
      </c>
    </row>
    <row r="739" spans="1:7" x14ac:dyDescent="0.25">
      <c r="A739" t="s">
        <v>822</v>
      </c>
      <c r="B739">
        <v>0.51</v>
      </c>
      <c r="C739">
        <v>3000</v>
      </c>
      <c r="D739">
        <v>2</v>
      </c>
      <c r="E739">
        <v>1</v>
      </c>
      <c r="F739">
        <v>6</v>
      </c>
      <c r="G739">
        <v>1</v>
      </c>
    </row>
    <row r="740" spans="1:7" x14ac:dyDescent="0.25">
      <c r="A740" t="s">
        <v>823</v>
      </c>
      <c r="B740">
        <v>0.42</v>
      </c>
      <c r="C740">
        <v>2500</v>
      </c>
      <c r="D740">
        <v>2</v>
      </c>
      <c r="E740">
        <v>1</v>
      </c>
      <c r="F740">
        <v>6</v>
      </c>
      <c r="G740">
        <v>0</v>
      </c>
    </row>
    <row r="741" spans="1:7" x14ac:dyDescent="0.25">
      <c r="A741" t="s">
        <v>824</v>
      </c>
      <c r="B741">
        <v>1.1299999999999999</v>
      </c>
      <c r="C741">
        <v>2400</v>
      </c>
      <c r="D741">
        <v>2</v>
      </c>
      <c r="E741">
        <v>1</v>
      </c>
      <c r="F741">
        <v>6</v>
      </c>
      <c r="G741">
        <v>1</v>
      </c>
    </row>
    <row r="742" spans="1:7" x14ac:dyDescent="0.25">
      <c r="A742" t="s">
        <v>825</v>
      </c>
      <c r="B742">
        <v>0.67</v>
      </c>
      <c r="C742">
        <v>720</v>
      </c>
      <c r="D742">
        <v>1</v>
      </c>
      <c r="E742">
        <v>3</v>
      </c>
      <c r="F742">
        <v>2</v>
      </c>
      <c r="G742">
        <v>0</v>
      </c>
    </row>
    <row r="743" spans="1:7" x14ac:dyDescent="0.25">
      <c r="A743" t="s">
        <v>826</v>
      </c>
      <c r="B743">
        <v>0.44</v>
      </c>
      <c r="C743">
        <v>2700</v>
      </c>
      <c r="D743">
        <v>2</v>
      </c>
      <c r="E743">
        <v>3</v>
      </c>
      <c r="F743">
        <v>4</v>
      </c>
      <c r="G743">
        <v>0</v>
      </c>
    </row>
    <row r="744" spans="1:7" x14ac:dyDescent="0.25">
      <c r="A744" t="s">
        <v>827</v>
      </c>
      <c r="B744">
        <v>4.95</v>
      </c>
      <c r="C744">
        <v>2100</v>
      </c>
      <c r="D744">
        <v>2</v>
      </c>
      <c r="E744">
        <v>3</v>
      </c>
      <c r="F744">
        <v>4</v>
      </c>
      <c r="G744">
        <v>6</v>
      </c>
    </row>
    <row r="745" spans="1:7" x14ac:dyDescent="0.25">
      <c r="A745" t="s">
        <v>828</v>
      </c>
      <c r="B745">
        <v>0.9</v>
      </c>
      <c r="C745">
        <v>1800</v>
      </c>
      <c r="D745">
        <v>2</v>
      </c>
      <c r="E745">
        <v>3</v>
      </c>
      <c r="F745">
        <v>4</v>
      </c>
      <c r="G745">
        <v>2</v>
      </c>
    </row>
    <row r="746" spans="1:7" x14ac:dyDescent="0.25">
      <c r="A746" t="s">
        <v>829</v>
      </c>
      <c r="B746">
        <v>4.04</v>
      </c>
      <c r="C746">
        <v>1400</v>
      </c>
      <c r="D746">
        <v>2</v>
      </c>
      <c r="E746">
        <v>3</v>
      </c>
      <c r="F746">
        <v>4</v>
      </c>
      <c r="G746">
        <v>4</v>
      </c>
    </row>
    <row r="747" spans="1:7" x14ac:dyDescent="0.25">
      <c r="A747" t="s">
        <v>830</v>
      </c>
      <c r="B747">
        <v>4.58</v>
      </c>
      <c r="C747">
        <v>1400</v>
      </c>
      <c r="D747">
        <v>1</v>
      </c>
      <c r="E747">
        <v>1</v>
      </c>
      <c r="F747">
        <v>8</v>
      </c>
      <c r="G747">
        <v>1</v>
      </c>
    </row>
    <row r="748" spans="1:7" x14ac:dyDescent="0.25">
      <c r="A748" t="s">
        <v>831</v>
      </c>
      <c r="B748">
        <v>6.16</v>
      </c>
      <c r="C748">
        <v>1400</v>
      </c>
      <c r="D748">
        <v>1</v>
      </c>
      <c r="E748">
        <v>1</v>
      </c>
      <c r="F748">
        <v>8</v>
      </c>
      <c r="G748">
        <v>1</v>
      </c>
    </row>
    <row r="749" spans="1:7" x14ac:dyDescent="0.25">
      <c r="A749" t="s">
        <v>832</v>
      </c>
      <c r="B749">
        <v>4.09</v>
      </c>
      <c r="C749">
        <v>2400</v>
      </c>
      <c r="D749">
        <v>1</v>
      </c>
      <c r="E749">
        <v>1</v>
      </c>
      <c r="F749">
        <v>8</v>
      </c>
      <c r="G749">
        <v>0</v>
      </c>
    </row>
    <row r="750" spans="1:7" x14ac:dyDescent="0.25">
      <c r="A750" t="s">
        <v>833</v>
      </c>
      <c r="B750">
        <v>0.2</v>
      </c>
      <c r="C750">
        <v>670</v>
      </c>
      <c r="D750">
        <v>1</v>
      </c>
      <c r="E750">
        <v>1</v>
      </c>
      <c r="F750">
        <v>8</v>
      </c>
      <c r="G750">
        <v>0</v>
      </c>
    </row>
    <row r="751" spans="1:7" x14ac:dyDescent="0.25">
      <c r="A751" t="s">
        <v>834</v>
      </c>
      <c r="B751">
        <v>2.72</v>
      </c>
      <c r="C751">
        <v>650</v>
      </c>
      <c r="D751">
        <v>1</v>
      </c>
      <c r="E751">
        <v>1</v>
      </c>
      <c r="F751">
        <v>6</v>
      </c>
      <c r="G751">
        <v>0</v>
      </c>
    </row>
    <row r="752" spans="1:7" x14ac:dyDescent="0.25">
      <c r="A752" t="s">
        <v>835</v>
      </c>
      <c r="B752">
        <v>3.86</v>
      </c>
      <c r="C752">
        <v>50</v>
      </c>
      <c r="D752">
        <v>2</v>
      </c>
      <c r="E752">
        <v>3</v>
      </c>
      <c r="F752">
        <v>2</v>
      </c>
      <c r="G752">
        <v>1</v>
      </c>
    </row>
    <row r="753" spans="1:7" x14ac:dyDescent="0.25">
      <c r="A753" t="s">
        <v>836</v>
      </c>
      <c r="B753">
        <v>0.28000000000000003</v>
      </c>
      <c r="C753">
        <v>940</v>
      </c>
      <c r="D753">
        <v>2</v>
      </c>
      <c r="E753">
        <v>1</v>
      </c>
      <c r="F753">
        <v>10</v>
      </c>
      <c r="G753">
        <v>2</v>
      </c>
    </row>
    <row r="754" spans="1:7" x14ac:dyDescent="0.25">
      <c r="A754" t="s">
        <v>837</v>
      </c>
      <c r="B754">
        <v>0.56999999999999995</v>
      </c>
      <c r="C754">
        <v>1300</v>
      </c>
      <c r="D754">
        <v>2</v>
      </c>
      <c r="E754">
        <v>3</v>
      </c>
      <c r="F754">
        <v>6</v>
      </c>
      <c r="G754">
        <v>0</v>
      </c>
    </row>
    <row r="755" spans="1:7" x14ac:dyDescent="0.25">
      <c r="A755" t="s">
        <v>838</v>
      </c>
      <c r="B755">
        <v>1.2</v>
      </c>
      <c r="C755">
        <v>1700</v>
      </c>
      <c r="D755">
        <v>2</v>
      </c>
      <c r="E755">
        <v>3</v>
      </c>
      <c r="F755">
        <v>6</v>
      </c>
      <c r="G755">
        <v>0</v>
      </c>
    </row>
    <row r="756" spans="1:7" x14ac:dyDescent="0.25">
      <c r="A756" t="s">
        <v>839</v>
      </c>
      <c r="B756">
        <v>0.13</v>
      </c>
      <c r="C756">
        <v>4800</v>
      </c>
      <c r="D756">
        <v>2</v>
      </c>
      <c r="E756">
        <v>1</v>
      </c>
      <c r="F756">
        <v>10</v>
      </c>
      <c r="G756">
        <v>0</v>
      </c>
    </row>
    <row r="757" spans="1:7" x14ac:dyDescent="0.25">
      <c r="A757" t="s">
        <v>840</v>
      </c>
      <c r="B757">
        <v>6.04</v>
      </c>
      <c r="C757">
        <v>1100</v>
      </c>
      <c r="D757">
        <v>2</v>
      </c>
      <c r="E757">
        <v>3</v>
      </c>
      <c r="F757">
        <v>4</v>
      </c>
      <c r="G757">
        <v>1</v>
      </c>
    </row>
    <row r="758" spans="1:7" x14ac:dyDescent="0.25">
      <c r="A758" t="s">
        <v>841</v>
      </c>
      <c r="B758">
        <v>10.18</v>
      </c>
      <c r="C758">
        <v>1100</v>
      </c>
      <c r="D758">
        <v>2</v>
      </c>
      <c r="E758">
        <v>6</v>
      </c>
      <c r="F758">
        <v>5</v>
      </c>
      <c r="G758">
        <v>7</v>
      </c>
    </row>
    <row r="759" spans="1:7" x14ac:dyDescent="0.25">
      <c r="A759" t="s">
        <v>842</v>
      </c>
      <c r="B759">
        <v>0.56999999999999995</v>
      </c>
      <c r="C759">
        <v>1500</v>
      </c>
      <c r="D759">
        <v>2</v>
      </c>
      <c r="E759">
        <v>1</v>
      </c>
      <c r="F759">
        <v>8</v>
      </c>
      <c r="G759">
        <v>0</v>
      </c>
    </row>
    <row r="760" spans="1:7" x14ac:dyDescent="0.25">
      <c r="A760" t="s">
        <v>843</v>
      </c>
      <c r="B760">
        <v>1.5</v>
      </c>
      <c r="C760">
        <v>1100</v>
      </c>
      <c r="D760">
        <v>2</v>
      </c>
      <c r="E760">
        <v>6</v>
      </c>
      <c r="F760">
        <v>5</v>
      </c>
      <c r="G760">
        <v>0</v>
      </c>
    </row>
    <row r="761" spans="1:7" x14ac:dyDescent="0.25">
      <c r="A761" t="s">
        <v>844</v>
      </c>
      <c r="B761">
        <v>9.86</v>
      </c>
      <c r="C761">
        <v>1200</v>
      </c>
      <c r="D761">
        <v>2</v>
      </c>
      <c r="E761">
        <v>1</v>
      </c>
      <c r="F761">
        <v>6</v>
      </c>
      <c r="G761">
        <v>13</v>
      </c>
    </row>
    <row r="762" spans="1:7" x14ac:dyDescent="0.25">
      <c r="A762" t="s">
        <v>845</v>
      </c>
      <c r="B762">
        <v>1.56</v>
      </c>
      <c r="C762">
        <v>330</v>
      </c>
      <c r="D762">
        <v>2</v>
      </c>
      <c r="E762">
        <v>3</v>
      </c>
      <c r="F762">
        <v>1</v>
      </c>
      <c r="G762">
        <v>1</v>
      </c>
    </row>
    <row r="763" spans="1:7" x14ac:dyDescent="0.25">
      <c r="A763" t="s">
        <v>846</v>
      </c>
      <c r="B763">
        <v>0.4</v>
      </c>
      <c r="C763">
        <v>400</v>
      </c>
      <c r="D763">
        <v>2</v>
      </c>
      <c r="E763">
        <v>3</v>
      </c>
      <c r="F763">
        <v>1</v>
      </c>
      <c r="G763">
        <v>0</v>
      </c>
    </row>
    <row r="764" spans="1:7" x14ac:dyDescent="0.25">
      <c r="A764" t="s">
        <v>847</v>
      </c>
      <c r="B764">
        <v>0.84</v>
      </c>
      <c r="C764">
        <v>260</v>
      </c>
      <c r="D764">
        <v>2</v>
      </c>
      <c r="E764">
        <v>3</v>
      </c>
      <c r="F764">
        <v>1</v>
      </c>
      <c r="G764">
        <v>1</v>
      </c>
    </row>
    <row r="765" spans="1:7" x14ac:dyDescent="0.25">
      <c r="A765" t="s">
        <v>848</v>
      </c>
      <c r="B765">
        <v>0.75</v>
      </c>
      <c r="C765">
        <v>190</v>
      </c>
      <c r="D765">
        <v>2</v>
      </c>
      <c r="E765">
        <v>3</v>
      </c>
      <c r="F765">
        <v>1</v>
      </c>
      <c r="G765">
        <v>0</v>
      </c>
    </row>
    <row r="766" spans="1:7" x14ac:dyDescent="0.25">
      <c r="A766" t="s">
        <v>849</v>
      </c>
      <c r="B766">
        <v>3.27</v>
      </c>
      <c r="C766">
        <v>160</v>
      </c>
      <c r="D766">
        <v>2</v>
      </c>
      <c r="E766">
        <v>3</v>
      </c>
      <c r="F766">
        <v>2</v>
      </c>
      <c r="G766">
        <v>0</v>
      </c>
    </row>
    <row r="767" spans="1:7" x14ac:dyDescent="0.25">
      <c r="A767" t="s">
        <v>850</v>
      </c>
      <c r="B767">
        <v>5.85</v>
      </c>
      <c r="C767">
        <v>100</v>
      </c>
      <c r="D767">
        <v>2</v>
      </c>
      <c r="E767">
        <v>3</v>
      </c>
      <c r="F767">
        <v>2</v>
      </c>
      <c r="G767">
        <v>2</v>
      </c>
    </row>
    <row r="768" spans="1:7" x14ac:dyDescent="0.25">
      <c r="A768" t="s">
        <v>851</v>
      </c>
      <c r="B768">
        <v>1.34</v>
      </c>
      <c r="C768">
        <v>1900</v>
      </c>
      <c r="D768">
        <v>1</v>
      </c>
      <c r="E768">
        <v>3</v>
      </c>
      <c r="F768">
        <v>7</v>
      </c>
      <c r="G768">
        <v>0</v>
      </c>
    </row>
    <row r="769" spans="1:7" x14ac:dyDescent="0.25">
      <c r="A769" t="s">
        <v>852</v>
      </c>
      <c r="B769">
        <v>4.0999999999999996</v>
      </c>
      <c r="C769">
        <v>1600</v>
      </c>
      <c r="D769">
        <v>1</v>
      </c>
      <c r="E769">
        <v>3</v>
      </c>
      <c r="F769">
        <v>6</v>
      </c>
      <c r="G769">
        <v>0</v>
      </c>
    </row>
    <row r="770" spans="1:7" x14ac:dyDescent="0.25">
      <c r="A770" t="s">
        <v>853</v>
      </c>
      <c r="B770">
        <v>1.04</v>
      </c>
      <c r="C770">
        <v>1400</v>
      </c>
      <c r="D770">
        <v>1</v>
      </c>
      <c r="E770">
        <v>3</v>
      </c>
      <c r="F770">
        <v>5</v>
      </c>
      <c r="G770">
        <v>0</v>
      </c>
    </row>
    <row r="771" spans="1:7" x14ac:dyDescent="0.25">
      <c r="A771" t="s">
        <v>854</v>
      </c>
      <c r="B771">
        <v>2.12</v>
      </c>
      <c r="C771">
        <v>1500</v>
      </c>
      <c r="D771">
        <v>1</v>
      </c>
      <c r="E771">
        <v>1</v>
      </c>
      <c r="F771">
        <v>6</v>
      </c>
      <c r="G771">
        <v>0</v>
      </c>
    </row>
    <row r="772" spans="1:7" x14ac:dyDescent="0.25">
      <c r="A772" t="s">
        <v>855</v>
      </c>
      <c r="B772">
        <v>0.51</v>
      </c>
      <c r="C772">
        <v>1900</v>
      </c>
      <c r="D772">
        <v>1</v>
      </c>
      <c r="E772">
        <v>1</v>
      </c>
      <c r="F772">
        <v>6</v>
      </c>
      <c r="G772">
        <v>0</v>
      </c>
    </row>
    <row r="773" spans="1:7" x14ac:dyDescent="0.25">
      <c r="A773" t="s">
        <v>856</v>
      </c>
      <c r="B773">
        <v>6</v>
      </c>
      <c r="C773">
        <v>940</v>
      </c>
      <c r="D773">
        <v>1</v>
      </c>
      <c r="E773">
        <v>1</v>
      </c>
      <c r="F773">
        <v>6</v>
      </c>
      <c r="G773">
        <v>3</v>
      </c>
    </row>
    <row r="774" spans="1:7" x14ac:dyDescent="0.25">
      <c r="A774" t="s">
        <v>857</v>
      </c>
      <c r="B774">
        <v>1</v>
      </c>
      <c r="C774">
        <v>830</v>
      </c>
      <c r="D774">
        <v>1</v>
      </c>
      <c r="E774">
        <v>1</v>
      </c>
      <c r="F774">
        <v>6</v>
      </c>
      <c r="G774">
        <v>0</v>
      </c>
    </row>
    <row r="775" spans="1:7" x14ac:dyDescent="0.25">
      <c r="A775" t="s">
        <v>858</v>
      </c>
      <c r="B775">
        <v>5.13</v>
      </c>
      <c r="C775">
        <v>790</v>
      </c>
      <c r="D775">
        <v>1</v>
      </c>
      <c r="E775">
        <v>1</v>
      </c>
      <c r="F775">
        <v>6</v>
      </c>
      <c r="G775">
        <v>0</v>
      </c>
    </row>
    <row r="776" spans="1:7" x14ac:dyDescent="0.25">
      <c r="A776" t="s">
        <v>859</v>
      </c>
      <c r="B776">
        <v>6.01</v>
      </c>
      <c r="C776">
        <v>1000</v>
      </c>
      <c r="D776">
        <v>2</v>
      </c>
      <c r="E776">
        <v>3</v>
      </c>
      <c r="F776">
        <v>4</v>
      </c>
      <c r="G776">
        <v>5</v>
      </c>
    </row>
    <row r="777" spans="1:7" x14ac:dyDescent="0.25">
      <c r="A777" t="s">
        <v>860</v>
      </c>
      <c r="B777">
        <v>6.85</v>
      </c>
      <c r="C777">
        <v>540</v>
      </c>
      <c r="D777">
        <v>1</v>
      </c>
      <c r="E777">
        <v>3</v>
      </c>
      <c r="F777">
        <v>5</v>
      </c>
      <c r="G777">
        <v>0</v>
      </c>
    </row>
    <row r="778" spans="1:7" x14ac:dyDescent="0.25">
      <c r="A778" t="s">
        <v>861</v>
      </c>
      <c r="B778">
        <v>5.66</v>
      </c>
      <c r="C778">
        <v>400</v>
      </c>
      <c r="D778">
        <v>1</v>
      </c>
      <c r="E778">
        <v>3</v>
      </c>
      <c r="F778">
        <v>5</v>
      </c>
      <c r="G778">
        <v>1</v>
      </c>
    </row>
    <row r="779" spans="1:7" x14ac:dyDescent="0.25">
      <c r="A779" t="s">
        <v>862</v>
      </c>
      <c r="B779">
        <v>0.34</v>
      </c>
      <c r="C779">
        <v>390</v>
      </c>
      <c r="D779">
        <v>1</v>
      </c>
      <c r="E779">
        <v>1</v>
      </c>
      <c r="F779">
        <v>8</v>
      </c>
      <c r="G779">
        <v>0</v>
      </c>
    </row>
    <row r="780" spans="1:7" x14ac:dyDescent="0.25">
      <c r="A780" t="s">
        <v>863</v>
      </c>
      <c r="B780">
        <v>1.22</v>
      </c>
      <c r="C780">
        <v>640</v>
      </c>
      <c r="D780">
        <v>2</v>
      </c>
      <c r="E780">
        <v>1</v>
      </c>
      <c r="F780">
        <v>8</v>
      </c>
      <c r="G780">
        <v>0</v>
      </c>
    </row>
    <row r="781" spans="1:7" x14ac:dyDescent="0.25">
      <c r="A781" t="s">
        <v>864</v>
      </c>
      <c r="B781">
        <v>0.77</v>
      </c>
      <c r="C781">
        <v>640</v>
      </c>
      <c r="D781">
        <v>2</v>
      </c>
      <c r="E781">
        <v>3</v>
      </c>
      <c r="F781">
        <v>6</v>
      </c>
      <c r="G781">
        <v>1</v>
      </c>
    </row>
    <row r="782" spans="1:7" x14ac:dyDescent="0.25">
      <c r="A782" t="s">
        <v>865</v>
      </c>
      <c r="B782">
        <v>5.5</v>
      </c>
      <c r="C782">
        <v>2100</v>
      </c>
      <c r="D782">
        <v>1</v>
      </c>
      <c r="E782">
        <v>3</v>
      </c>
      <c r="F782">
        <v>6</v>
      </c>
      <c r="G782">
        <v>2</v>
      </c>
    </row>
    <row r="783" spans="1:7" x14ac:dyDescent="0.25">
      <c r="A783" t="s">
        <v>866</v>
      </c>
      <c r="B783">
        <v>11.8</v>
      </c>
      <c r="C783">
        <v>240</v>
      </c>
      <c r="D783">
        <v>2</v>
      </c>
      <c r="E783">
        <v>3</v>
      </c>
      <c r="F783">
        <v>4</v>
      </c>
      <c r="G783">
        <v>0</v>
      </c>
    </row>
    <row r="784" spans="1:7" x14ac:dyDescent="0.25">
      <c r="A784" t="s">
        <v>867</v>
      </c>
      <c r="B784">
        <v>0.17</v>
      </c>
      <c r="C784">
        <v>340</v>
      </c>
      <c r="D784">
        <v>2</v>
      </c>
      <c r="E784">
        <v>1</v>
      </c>
      <c r="F784">
        <v>8</v>
      </c>
      <c r="G784">
        <v>0</v>
      </c>
    </row>
    <row r="785" spans="1:7" x14ac:dyDescent="0.25">
      <c r="A785" t="s">
        <v>868</v>
      </c>
      <c r="B785">
        <v>0.28000000000000003</v>
      </c>
      <c r="C785">
        <v>2600</v>
      </c>
      <c r="D785">
        <v>2</v>
      </c>
      <c r="E785">
        <v>3</v>
      </c>
      <c r="F785">
        <v>1</v>
      </c>
      <c r="G785">
        <v>0</v>
      </c>
    </row>
    <row r="786" spans="1:7" x14ac:dyDescent="0.25">
      <c r="A786" t="s">
        <v>869</v>
      </c>
      <c r="B786">
        <v>0.16</v>
      </c>
      <c r="C786">
        <v>2200</v>
      </c>
      <c r="D786">
        <v>7</v>
      </c>
      <c r="E786">
        <v>3</v>
      </c>
      <c r="F786">
        <v>1</v>
      </c>
      <c r="G786">
        <v>0</v>
      </c>
    </row>
    <row r="787" spans="1:7" x14ac:dyDescent="0.25">
      <c r="A787" t="s">
        <v>870</v>
      </c>
      <c r="B787">
        <v>4.4800000000000004</v>
      </c>
      <c r="C787">
        <v>1200</v>
      </c>
      <c r="D787">
        <v>1</v>
      </c>
      <c r="E787">
        <v>3</v>
      </c>
      <c r="F787">
        <v>3</v>
      </c>
      <c r="G787">
        <v>1</v>
      </c>
    </row>
    <row r="788" spans="1:7" x14ac:dyDescent="0.25">
      <c r="A788" t="s">
        <v>871</v>
      </c>
      <c r="B788">
        <v>0.25</v>
      </c>
      <c r="C788">
        <v>1100</v>
      </c>
      <c r="D788">
        <v>2</v>
      </c>
      <c r="E788">
        <v>3</v>
      </c>
      <c r="F788">
        <v>3</v>
      </c>
      <c r="G788">
        <v>0</v>
      </c>
    </row>
    <row r="789" spans="1:7" x14ac:dyDescent="0.25">
      <c r="A789" t="s">
        <v>872</v>
      </c>
      <c r="B789">
        <v>1.6</v>
      </c>
      <c r="C789">
        <v>1100</v>
      </c>
      <c r="D789">
        <v>2</v>
      </c>
      <c r="E789">
        <v>1</v>
      </c>
      <c r="F789">
        <v>8</v>
      </c>
      <c r="G789">
        <v>0</v>
      </c>
    </row>
    <row r="790" spans="1:7" x14ac:dyDescent="0.25">
      <c r="A790" t="s">
        <v>873</v>
      </c>
      <c r="B790">
        <v>0.59</v>
      </c>
      <c r="C790">
        <v>1200</v>
      </c>
      <c r="D790">
        <v>2</v>
      </c>
      <c r="E790">
        <v>1</v>
      </c>
      <c r="F790">
        <v>8</v>
      </c>
      <c r="G790">
        <v>0</v>
      </c>
    </row>
    <row r="791" spans="1:7" x14ac:dyDescent="0.25">
      <c r="A791" t="s">
        <v>874</v>
      </c>
      <c r="B791">
        <v>1.57</v>
      </c>
      <c r="C791">
        <v>1100</v>
      </c>
      <c r="D791">
        <v>2</v>
      </c>
      <c r="E791">
        <v>3</v>
      </c>
      <c r="F791">
        <v>3</v>
      </c>
      <c r="G791">
        <v>1</v>
      </c>
    </row>
    <row r="792" spans="1:7" x14ac:dyDescent="0.25">
      <c r="A792" t="s">
        <v>875</v>
      </c>
      <c r="B792">
        <v>6.81</v>
      </c>
      <c r="C792">
        <v>530</v>
      </c>
      <c r="D792">
        <v>2</v>
      </c>
      <c r="E792">
        <v>3</v>
      </c>
      <c r="F792">
        <v>4</v>
      </c>
      <c r="G792">
        <v>1</v>
      </c>
    </row>
    <row r="793" spans="1:7" x14ac:dyDescent="0.25">
      <c r="A793" t="s">
        <v>876</v>
      </c>
      <c r="B793">
        <v>7</v>
      </c>
      <c r="C793">
        <v>280</v>
      </c>
      <c r="D793">
        <v>1</v>
      </c>
      <c r="E793">
        <v>1</v>
      </c>
      <c r="F793">
        <v>4</v>
      </c>
      <c r="G793">
        <v>0</v>
      </c>
    </row>
    <row r="794" spans="1:7" x14ac:dyDescent="0.25">
      <c r="A794" t="s">
        <v>877</v>
      </c>
      <c r="B794">
        <v>1</v>
      </c>
      <c r="C794">
        <v>380</v>
      </c>
      <c r="D794">
        <v>1</v>
      </c>
      <c r="E794">
        <v>1</v>
      </c>
      <c r="F794">
        <v>4</v>
      </c>
      <c r="G794">
        <v>0</v>
      </c>
    </row>
    <row r="795" spans="1:7" x14ac:dyDescent="0.25">
      <c r="A795" t="s">
        <v>878</v>
      </c>
      <c r="B795">
        <v>7</v>
      </c>
      <c r="C795">
        <v>130</v>
      </c>
      <c r="D795">
        <v>1</v>
      </c>
      <c r="E795">
        <v>3</v>
      </c>
      <c r="F795">
        <v>2</v>
      </c>
      <c r="G795">
        <v>1</v>
      </c>
    </row>
    <row r="796" spans="1:7" x14ac:dyDescent="0.25">
      <c r="A796" t="s">
        <v>879</v>
      </c>
      <c r="B796">
        <v>0.37</v>
      </c>
      <c r="C796">
        <v>1300</v>
      </c>
      <c r="D796">
        <v>1</v>
      </c>
      <c r="E796">
        <v>1</v>
      </c>
      <c r="F796">
        <v>8</v>
      </c>
      <c r="G796">
        <v>2</v>
      </c>
    </row>
    <row r="797" spans="1:7" x14ac:dyDescent="0.25">
      <c r="A797" t="s">
        <v>880</v>
      </c>
      <c r="B797">
        <v>0.43</v>
      </c>
      <c r="C797">
        <v>1300</v>
      </c>
      <c r="D797">
        <v>1</v>
      </c>
      <c r="E797">
        <v>1</v>
      </c>
      <c r="F797">
        <v>5</v>
      </c>
      <c r="G797">
        <v>2</v>
      </c>
    </row>
    <row r="798" spans="1:7" x14ac:dyDescent="0.25">
      <c r="A798" t="s">
        <v>881</v>
      </c>
      <c r="B798">
        <v>3.13</v>
      </c>
      <c r="C798">
        <v>1500</v>
      </c>
      <c r="D798">
        <v>1</v>
      </c>
      <c r="E798">
        <v>3</v>
      </c>
      <c r="F798">
        <v>3</v>
      </c>
      <c r="G798">
        <v>6</v>
      </c>
    </row>
    <row r="799" spans="1:7" x14ac:dyDescent="0.25">
      <c r="A799" t="s">
        <v>882</v>
      </c>
      <c r="B799">
        <v>0.54</v>
      </c>
      <c r="C799">
        <v>2000</v>
      </c>
      <c r="D799">
        <v>2</v>
      </c>
      <c r="E799">
        <v>6</v>
      </c>
      <c r="F799">
        <v>5</v>
      </c>
      <c r="G799">
        <v>0</v>
      </c>
    </row>
    <row r="800" spans="1:7" x14ac:dyDescent="0.25">
      <c r="A800" t="s">
        <v>883</v>
      </c>
      <c r="B800">
        <v>1.03</v>
      </c>
      <c r="C800">
        <v>1700</v>
      </c>
      <c r="D800">
        <v>2</v>
      </c>
      <c r="E800">
        <v>1</v>
      </c>
      <c r="F800">
        <v>8</v>
      </c>
      <c r="G800">
        <v>0</v>
      </c>
    </row>
    <row r="801" spans="1:7" x14ac:dyDescent="0.25">
      <c r="A801" t="s">
        <v>884</v>
      </c>
      <c r="B801">
        <v>1.23</v>
      </c>
      <c r="C801">
        <v>1700</v>
      </c>
      <c r="D801">
        <v>2</v>
      </c>
      <c r="E801">
        <v>3</v>
      </c>
      <c r="F801">
        <v>6</v>
      </c>
      <c r="G801">
        <v>2</v>
      </c>
    </row>
    <row r="802" spans="1:7" x14ac:dyDescent="0.25">
      <c r="A802" t="s">
        <v>885</v>
      </c>
      <c r="B802">
        <v>1.37</v>
      </c>
      <c r="C802">
        <v>1200</v>
      </c>
      <c r="D802">
        <v>1</v>
      </c>
      <c r="E802">
        <v>3</v>
      </c>
      <c r="F802">
        <v>7</v>
      </c>
      <c r="G802">
        <v>1</v>
      </c>
    </row>
    <row r="803" spans="1:7" x14ac:dyDescent="0.25">
      <c r="A803" t="s">
        <v>886</v>
      </c>
      <c r="B803">
        <v>3.37</v>
      </c>
      <c r="C803">
        <v>1100</v>
      </c>
      <c r="D803">
        <v>1</v>
      </c>
      <c r="E803">
        <v>3</v>
      </c>
      <c r="F803">
        <v>7</v>
      </c>
      <c r="G803">
        <v>1</v>
      </c>
    </row>
    <row r="804" spans="1:7" x14ac:dyDescent="0.25">
      <c r="A804" t="s">
        <v>887</v>
      </c>
      <c r="B804">
        <v>1.54</v>
      </c>
      <c r="C804">
        <v>1000</v>
      </c>
      <c r="D804">
        <v>1</v>
      </c>
      <c r="E804">
        <v>1</v>
      </c>
      <c r="F804">
        <v>10</v>
      </c>
      <c r="G804">
        <v>2</v>
      </c>
    </row>
    <row r="805" spans="1:7" x14ac:dyDescent="0.25">
      <c r="A805" t="s">
        <v>888</v>
      </c>
      <c r="B805">
        <v>0.09</v>
      </c>
      <c r="C805">
        <v>1000</v>
      </c>
      <c r="D805">
        <v>1</v>
      </c>
      <c r="E805">
        <v>3</v>
      </c>
      <c r="F805">
        <v>7</v>
      </c>
      <c r="G805">
        <v>0</v>
      </c>
    </row>
    <row r="806" spans="1:7" x14ac:dyDescent="0.25">
      <c r="A806" t="s">
        <v>889</v>
      </c>
      <c r="B806">
        <v>7.8</v>
      </c>
      <c r="C806">
        <v>460</v>
      </c>
      <c r="D806">
        <v>1</v>
      </c>
      <c r="E806">
        <v>3</v>
      </c>
      <c r="F806">
        <v>5</v>
      </c>
      <c r="G806">
        <v>0</v>
      </c>
    </row>
    <row r="807" spans="1:7" x14ac:dyDescent="0.25">
      <c r="A807" t="s">
        <v>890</v>
      </c>
      <c r="B807">
        <v>5.8</v>
      </c>
      <c r="C807">
        <v>580</v>
      </c>
      <c r="D807">
        <v>2</v>
      </c>
      <c r="E807">
        <v>3</v>
      </c>
      <c r="F807">
        <v>5</v>
      </c>
      <c r="G807">
        <v>2</v>
      </c>
    </row>
    <row r="808" spans="1:7" x14ac:dyDescent="0.25">
      <c r="A808" t="s">
        <v>891</v>
      </c>
      <c r="B808">
        <v>9.86</v>
      </c>
      <c r="C808">
        <v>600</v>
      </c>
      <c r="D808">
        <v>1</v>
      </c>
      <c r="E808">
        <v>6</v>
      </c>
      <c r="F808">
        <v>4</v>
      </c>
      <c r="G808">
        <v>4</v>
      </c>
    </row>
    <row r="809" spans="1:7" x14ac:dyDescent="0.25">
      <c r="A809" t="s">
        <v>892</v>
      </c>
      <c r="B809">
        <v>0.81</v>
      </c>
      <c r="C809">
        <v>560</v>
      </c>
      <c r="D809">
        <v>1</v>
      </c>
      <c r="E809">
        <v>3</v>
      </c>
      <c r="F809">
        <v>5</v>
      </c>
      <c r="G809">
        <v>0</v>
      </c>
    </row>
    <row r="810" spans="1:7" x14ac:dyDescent="0.25">
      <c r="A810" t="s">
        <v>893</v>
      </c>
      <c r="B810">
        <v>1</v>
      </c>
      <c r="C810">
        <v>2100</v>
      </c>
      <c r="D810">
        <v>1</v>
      </c>
      <c r="E810">
        <v>3</v>
      </c>
      <c r="F810">
        <v>3</v>
      </c>
      <c r="G810">
        <v>0</v>
      </c>
    </row>
    <row r="811" spans="1:7" x14ac:dyDescent="0.25">
      <c r="A811" t="s">
        <v>894</v>
      </c>
      <c r="B811">
        <v>0.17</v>
      </c>
      <c r="C811">
        <v>2000</v>
      </c>
      <c r="D811">
        <v>1</v>
      </c>
      <c r="E811">
        <v>1</v>
      </c>
      <c r="F811">
        <v>8</v>
      </c>
      <c r="G811">
        <v>0</v>
      </c>
    </row>
    <row r="812" spans="1:7" x14ac:dyDescent="0.25">
      <c r="A812" t="s">
        <v>895</v>
      </c>
      <c r="B812">
        <v>1.41</v>
      </c>
      <c r="C812">
        <v>2000</v>
      </c>
      <c r="D812">
        <v>1</v>
      </c>
      <c r="E812">
        <v>1</v>
      </c>
      <c r="F812">
        <v>8</v>
      </c>
      <c r="G812">
        <v>1</v>
      </c>
    </row>
    <row r="813" spans="1:7" x14ac:dyDescent="0.25">
      <c r="A813" t="s">
        <v>896</v>
      </c>
      <c r="B813">
        <v>2.65</v>
      </c>
      <c r="C813">
        <v>2000</v>
      </c>
      <c r="D813">
        <v>1</v>
      </c>
      <c r="E813">
        <v>3</v>
      </c>
      <c r="F813">
        <v>3</v>
      </c>
      <c r="G813">
        <v>2</v>
      </c>
    </row>
    <row r="814" spans="1:7" x14ac:dyDescent="0.25">
      <c r="A814" t="s">
        <v>897</v>
      </c>
      <c r="B814">
        <v>8.86</v>
      </c>
      <c r="C814">
        <v>1500</v>
      </c>
      <c r="D814">
        <v>1</v>
      </c>
      <c r="E814">
        <v>3</v>
      </c>
      <c r="F814">
        <v>6</v>
      </c>
      <c r="G814">
        <v>0</v>
      </c>
    </row>
    <row r="815" spans="1:7" x14ac:dyDescent="0.25">
      <c r="A815" t="s">
        <v>898</v>
      </c>
      <c r="B815">
        <v>3.03</v>
      </c>
      <c r="C815">
        <v>1400</v>
      </c>
      <c r="D815">
        <v>2</v>
      </c>
      <c r="E815">
        <v>1</v>
      </c>
      <c r="F815">
        <v>6</v>
      </c>
      <c r="G815">
        <v>1</v>
      </c>
    </row>
    <row r="816" spans="1:7" x14ac:dyDescent="0.25">
      <c r="A816" t="s">
        <v>899</v>
      </c>
      <c r="B816">
        <v>8.25</v>
      </c>
      <c r="C816">
        <v>1800</v>
      </c>
      <c r="D816">
        <v>2</v>
      </c>
      <c r="E816">
        <v>3</v>
      </c>
      <c r="F816">
        <v>4</v>
      </c>
      <c r="G816">
        <v>6</v>
      </c>
    </row>
    <row r="817" spans="1:7" x14ac:dyDescent="0.25">
      <c r="A817" t="s">
        <v>900</v>
      </c>
      <c r="B817">
        <v>0.42</v>
      </c>
      <c r="C817">
        <v>2000</v>
      </c>
      <c r="D817">
        <v>2</v>
      </c>
      <c r="E817">
        <v>1</v>
      </c>
      <c r="F817">
        <v>8</v>
      </c>
      <c r="G817">
        <v>0</v>
      </c>
    </row>
    <row r="818" spans="1:7" x14ac:dyDescent="0.25">
      <c r="A818" t="s">
        <v>901</v>
      </c>
      <c r="B818">
        <v>0.49</v>
      </c>
      <c r="C818">
        <v>2000</v>
      </c>
      <c r="D818">
        <v>2</v>
      </c>
      <c r="E818">
        <v>3</v>
      </c>
      <c r="F818">
        <v>4</v>
      </c>
      <c r="G818">
        <v>0</v>
      </c>
    </row>
    <row r="819" spans="1:7" x14ac:dyDescent="0.25">
      <c r="A819" t="s">
        <v>902</v>
      </c>
      <c r="B819">
        <v>0.65</v>
      </c>
      <c r="C819">
        <v>8200</v>
      </c>
      <c r="D819">
        <v>2</v>
      </c>
      <c r="E819">
        <v>1</v>
      </c>
      <c r="F819">
        <v>10</v>
      </c>
      <c r="G819">
        <v>2</v>
      </c>
    </row>
    <row r="820" spans="1:7" x14ac:dyDescent="0.25">
      <c r="A820" t="s">
        <v>903</v>
      </c>
      <c r="B820">
        <v>0.04</v>
      </c>
      <c r="C820">
        <v>6400</v>
      </c>
      <c r="D820">
        <v>2</v>
      </c>
      <c r="E820">
        <v>1</v>
      </c>
      <c r="F820">
        <v>10</v>
      </c>
      <c r="G820">
        <v>0</v>
      </c>
    </row>
    <row r="821" spans="1:7" x14ac:dyDescent="0.25">
      <c r="A821" t="s">
        <v>904</v>
      </c>
      <c r="B821">
        <v>0.53</v>
      </c>
      <c r="C821">
        <v>6200</v>
      </c>
      <c r="D821">
        <v>2</v>
      </c>
      <c r="E821">
        <v>1</v>
      </c>
      <c r="F821">
        <v>8</v>
      </c>
      <c r="G821">
        <v>1</v>
      </c>
    </row>
    <row r="822" spans="1:7" x14ac:dyDescent="0.25">
      <c r="A822" t="s">
        <v>905</v>
      </c>
      <c r="B822">
        <v>2.96</v>
      </c>
      <c r="C822">
        <v>6000</v>
      </c>
      <c r="D822">
        <v>2</v>
      </c>
      <c r="E822">
        <v>1</v>
      </c>
      <c r="F822">
        <v>10</v>
      </c>
      <c r="G822">
        <v>3</v>
      </c>
    </row>
    <row r="823" spans="1:7" x14ac:dyDescent="0.25">
      <c r="A823" t="s">
        <v>906</v>
      </c>
      <c r="B823">
        <v>3.51</v>
      </c>
      <c r="C823">
        <v>6000</v>
      </c>
      <c r="D823">
        <v>1</v>
      </c>
      <c r="E823">
        <v>1</v>
      </c>
      <c r="F823">
        <v>6</v>
      </c>
      <c r="G823">
        <v>6</v>
      </c>
    </row>
    <row r="824" spans="1:7" x14ac:dyDescent="0.25">
      <c r="A824" t="s">
        <v>907</v>
      </c>
      <c r="B824">
        <v>3.47</v>
      </c>
      <c r="C824">
        <v>1900</v>
      </c>
      <c r="D824">
        <v>2</v>
      </c>
      <c r="E824">
        <v>3</v>
      </c>
      <c r="F824">
        <v>8</v>
      </c>
      <c r="G824">
        <v>3</v>
      </c>
    </row>
    <row r="825" spans="1:7" x14ac:dyDescent="0.25">
      <c r="A825" t="s">
        <v>908</v>
      </c>
      <c r="B825">
        <v>0.25</v>
      </c>
      <c r="C825">
        <v>2900</v>
      </c>
      <c r="D825">
        <v>2</v>
      </c>
      <c r="E825">
        <v>1</v>
      </c>
      <c r="F825">
        <v>4</v>
      </c>
      <c r="G825">
        <v>1</v>
      </c>
    </row>
    <row r="826" spans="1:7" x14ac:dyDescent="0.25">
      <c r="A826" t="s">
        <v>909</v>
      </c>
      <c r="B826">
        <v>2.58</v>
      </c>
      <c r="C826">
        <v>2400</v>
      </c>
      <c r="D826">
        <v>2</v>
      </c>
      <c r="E826">
        <v>3</v>
      </c>
      <c r="F826">
        <v>8</v>
      </c>
      <c r="G826">
        <v>4</v>
      </c>
    </row>
    <row r="827" spans="1:7" x14ac:dyDescent="0.25">
      <c r="A827" t="s">
        <v>910</v>
      </c>
      <c r="B827">
        <v>2.95</v>
      </c>
      <c r="C827">
        <v>3700</v>
      </c>
      <c r="D827">
        <v>2</v>
      </c>
      <c r="E827">
        <v>1</v>
      </c>
      <c r="F827">
        <v>10</v>
      </c>
      <c r="G827">
        <v>3</v>
      </c>
    </row>
    <row r="828" spans="1:7" x14ac:dyDescent="0.25">
      <c r="A828" t="s">
        <v>911</v>
      </c>
      <c r="B828">
        <v>1</v>
      </c>
      <c r="C828">
        <v>3700</v>
      </c>
      <c r="D828">
        <v>2</v>
      </c>
      <c r="E828">
        <v>1</v>
      </c>
      <c r="F828">
        <v>10</v>
      </c>
      <c r="G828">
        <v>1</v>
      </c>
    </row>
    <row r="829" spans="1:7" x14ac:dyDescent="0.25">
      <c r="A829" t="s">
        <v>912</v>
      </c>
      <c r="B829">
        <v>0.23</v>
      </c>
      <c r="C829">
        <v>3100</v>
      </c>
      <c r="D829">
        <v>6</v>
      </c>
      <c r="E829">
        <v>1</v>
      </c>
      <c r="F829">
        <v>6</v>
      </c>
      <c r="G829">
        <v>0</v>
      </c>
    </row>
    <row r="830" spans="1:7" x14ac:dyDescent="0.25">
      <c r="A830" t="s">
        <v>913</v>
      </c>
      <c r="B830">
        <v>0.79</v>
      </c>
      <c r="C830">
        <v>3100</v>
      </c>
      <c r="D830">
        <v>6</v>
      </c>
      <c r="E830">
        <v>3</v>
      </c>
      <c r="F830">
        <v>4</v>
      </c>
      <c r="G830">
        <v>0</v>
      </c>
    </row>
    <row r="831" spans="1:7" x14ac:dyDescent="0.25">
      <c r="A831" t="s">
        <v>914</v>
      </c>
      <c r="B831">
        <v>2</v>
      </c>
      <c r="C831">
        <v>2100</v>
      </c>
      <c r="D831">
        <v>2</v>
      </c>
      <c r="E831">
        <v>3</v>
      </c>
      <c r="F831">
        <v>4</v>
      </c>
      <c r="G831">
        <v>1</v>
      </c>
    </row>
    <row r="832" spans="1:7" x14ac:dyDescent="0.25">
      <c r="A832" t="s">
        <v>915</v>
      </c>
      <c r="B832">
        <v>6.1</v>
      </c>
      <c r="C832">
        <v>2000</v>
      </c>
      <c r="D832">
        <v>2</v>
      </c>
      <c r="E832">
        <v>3</v>
      </c>
      <c r="F832">
        <v>4</v>
      </c>
      <c r="G832">
        <v>4</v>
      </c>
    </row>
    <row r="833" spans="1:7" x14ac:dyDescent="0.25">
      <c r="A833" t="s">
        <v>916</v>
      </c>
      <c r="B833">
        <v>1</v>
      </c>
      <c r="C833">
        <v>2000</v>
      </c>
      <c r="D833">
        <v>2</v>
      </c>
      <c r="E833">
        <v>3</v>
      </c>
      <c r="F833">
        <v>4</v>
      </c>
      <c r="G833">
        <v>0</v>
      </c>
    </row>
    <row r="834" spans="1:7" x14ac:dyDescent="0.25">
      <c r="A834" t="s">
        <v>917</v>
      </c>
      <c r="B834">
        <v>1</v>
      </c>
      <c r="C834">
        <v>1600</v>
      </c>
      <c r="D834">
        <v>2</v>
      </c>
      <c r="E834">
        <v>3</v>
      </c>
      <c r="F834">
        <v>4</v>
      </c>
      <c r="G834">
        <v>1</v>
      </c>
    </row>
    <row r="835" spans="1:7" x14ac:dyDescent="0.25">
      <c r="A835" t="s">
        <v>918</v>
      </c>
      <c r="B835">
        <v>1.1399999999999999</v>
      </c>
      <c r="C835">
        <v>1800</v>
      </c>
      <c r="D835">
        <v>2</v>
      </c>
      <c r="E835">
        <v>3</v>
      </c>
      <c r="F835">
        <v>7</v>
      </c>
      <c r="G835">
        <v>0</v>
      </c>
    </row>
    <row r="836" spans="1:7" x14ac:dyDescent="0.25">
      <c r="A836" t="s">
        <v>919</v>
      </c>
      <c r="B836">
        <v>3.65</v>
      </c>
      <c r="C836">
        <v>1800</v>
      </c>
      <c r="D836">
        <v>2</v>
      </c>
      <c r="E836">
        <v>3</v>
      </c>
      <c r="F836">
        <v>7</v>
      </c>
      <c r="G836">
        <v>5</v>
      </c>
    </row>
    <row r="837" spans="1:7" x14ac:dyDescent="0.25">
      <c r="A837" t="s">
        <v>920</v>
      </c>
      <c r="B837">
        <v>5.39</v>
      </c>
      <c r="C837">
        <v>910</v>
      </c>
      <c r="D837">
        <v>1</v>
      </c>
      <c r="E837">
        <v>3</v>
      </c>
      <c r="F837">
        <v>4</v>
      </c>
      <c r="G837">
        <v>1</v>
      </c>
    </row>
    <row r="838" spans="1:7" x14ac:dyDescent="0.25">
      <c r="A838" t="s">
        <v>921</v>
      </c>
      <c r="B838">
        <v>2.56</v>
      </c>
      <c r="C838">
        <v>310</v>
      </c>
      <c r="D838">
        <v>1</v>
      </c>
      <c r="E838">
        <v>3</v>
      </c>
      <c r="F838">
        <v>4</v>
      </c>
      <c r="G838">
        <v>0</v>
      </c>
    </row>
    <row r="839" spans="1:7" x14ac:dyDescent="0.25">
      <c r="A839" t="s">
        <v>922</v>
      </c>
      <c r="B839">
        <v>10.76</v>
      </c>
      <c r="C839">
        <v>260</v>
      </c>
      <c r="D839">
        <v>1</v>
      </c>
      <c r="E839">
        <v>3</v>
      </c>
      <c r="F839">
        <v>4</v>
      </c>
      <c r="G839">
        <v>1</v>
      </c>
    </row>
    <row r="840" spans="1:7" x14ac:dyDescent="0.25">
      <c r="A840" t="s">
        <v>923</v>
      </c>
      <c r="B840">
        <v>3.5</v>
      </c>
      <c r="C840">
        <v>690</v>
      </c>
      <c r="D840">
        <v>2</v>
      </c>
      <c r="E840">
        <v>3</v>
      </c>
      <c r="F840">
        <v>3</v>
      </c>
      <c r="G840">
        <v>2</v>
      </c>
    </row>
    <row r="841" spans="1:7" x14ac:dyDescent="0.25">
      <c r="A841" t="s">
        <v>924</v>
      </c>
      <c r="B841">
        <v>0.23</v>
      </c>
      <c r="C841">
        <v>750</v>
      </c>
      <c r="D841">
        <v>2</v>
      </c>
      <c r="E841">
        <v>3</v>
      </c>
      <c r="F841">
        <v>3</v>
      </c>
      <c r="G841">
        <v>0</v>
      </c>
    </row>
    <row r="842" spans="1:7" x14ac:dyDescent="0.25">
      <c r="A842" t="s">
        <v>925</v>
      </c>
      <c r="B842">
        <v>3.83</v>
      </c>
      <c r="C842">
        <v>670</v>
      </c>
      <c r="D842">
        <v>2</v>
      </c>
      <c r="E842">
        <v>3</v>
      </c>
      <c r="F842">
        <v>3</v>
      </c>
      <c r="G842">
        <v>0</v>
      </c>
    </row>
    <row r="843" spans="1:7" x14ac:dyDescent="0.25">
      <c r="A843" t="s">
        <v>926</v>
      </c>
      <c r="B843">
        <v>1</v>
      </c>
      <c r="C843">
        <v>5200</v>
      </c>
      <c r="D843">
        <v>2</v>
      </c>
      <c r="E843">
        <v>1</v>
      </c>
      <c r="F843">
        <v>5</v>
      </c>
      <c r="G843">
        <v>3</v>
      </c>
    </row>
    <row r="844" spans="1:7" x14ac:dyDescent="0.25">
      <c r="A844" t="s">
        <v>927</v>
      </c>
      <c r="B844">
        <v>7.1</v>
      </c>
      <c r="C844">
        <v>3300</v>
      </c>
      <c r="D844">
        <v>2</v>
      </c>
      <c r="E844">
        <v>1</v>
      </c>
      <c r="F844">
        <v>5</v>
      </c>
      <c r="G844">
        <v>8</v>
      </c>
    </row>
    <row r="845" spans="1:7" x14ac:dyDescent="0.25">
      <c r="A845" t="s">
        <v>928</v>
      </c>
      <c r="B845">
        <v>1.5</v>
      </c>
      <c r="C845">
        <v>3100</v>
      </c>
      <c r="D845">
        <v>1</v>
      </c>
      <c r="E845">
        <v>3</v>
      </c>
      <c r="F845">
        <v>4</v>
      </c>
      <c r="G845">
        <v>0</v>
      </c>
    </row>
    <row r="846" spans="1:7" x14ac:dyDescent="0.25">
      <c r="A846" t="s">
        <v>929</v>
      </c>
      <c r="B846">
        <v>0.51</v>
      </c>
      <c r="C846">
        <v>2800</v>
      </c>
      <c r="D846">
        <v>1</v>
      </c>
      <c r="E846">
        <v>3</v>
      </c>
      <c r="F846">
        <v>4</v>
      </c>
      <c r="G846">
        <v>1</v>
      </c>
    </row>
    <row r="847" spans="1:7" x14ac:dyDescent="0.25">
      <c r="A847" t="s">
        <v>930</v>
      </c>
      <c r="B847">
        <v>0.52</v>
      </c>
      <c r="C847">
        <v>2100</v>
      </c>
      <c r="D847">
        <v>2</v>
      </c>
      <c r="E847">
        <v>1</v>
      </c>
      <c r="F847">
        <v>10</v>
      </c>
      <c r="G847">
        <v>0</v>
      </c>
    </row>
    <row r="848" spans="1:7" x14ac:dyDescent="0.25">
      <c r="A848" t="s">
        <v>931</v>
      </c>
      <c r="B848">
        <v>0.57999999999999996</v>
      </c>
      <c r="C848">
        <v>2100</v>
      </c>
      <c r="D848">
        <v>2</v>
      </c>
      <c r="E848">
        <v>1</v>
      </c>
      <c r="F848">
        <v>10</v>
      </c>
      <c r="G848">
        <v>0</v>
      </c>
    </row>
    <row r="849" spans="1:7" x14ac:dyDescent="0.25">
      <c r="A849" t="s">
        <v>932</v>
      </c>
      <c r="B849">
        <v>6.56</v>
      </c>
      <c r="C849">
        <v>2100</v>
      </c>
      <c r="D849">
        <v>2</v>
      </c>
      <c r="E849">
        <v>1</v>
      </c>
      <c r="F849">
        <v>10</v>
      </c>
      <c r="G849">
        <v>3</v>
      </c>
    </row>
    <row r="850" spans="1:7" x14ac:dyDescent="0.25">
      <c r="A850" t="s">
        <v>933</v>
      </c>
      <c r="B850">
        <v>0.5</v>
      </c>
      <c r="C850">
        <v>2600</v>
      </c>
      <c r="D850">
        <v>2</v>
      </c>
      <c r="E850">
        <v>3</v>
      </c>
      <c r="F850">
        <v>8</v>
      </c>
      <c r="G850">
        <v>0</v>
      </c>
    </row>
    <row r="851" spans="1:7" x14ac:dyDescent="0.25">
      <c r="A851" t="s">
        <v>934</v>
      </c>
      <c r="B851">
        <v>0.76</v>
      </c>
      <c r="C851">
        <v>2700</v>
      </c>
      <c r="D851">
        <v>2</v>
      </c>
      <c r="E851">
        <v>3</v>
      </c>
      <c r="F851">
        <v>5</v>
      </c>
      <c r="G851">
        <v>1</v>
      </c>
    </row>
    <row r="852" spans="1:7" x14ac:dyDescent="0.25">
      <c r="A852" t="s">
        <v>935</v>
      </c>
      <c r="B852">
        <v>1</v>
      </c>
      <c r="C852">
        <v>2900</v>
      </c>
      <c r="D852">
        <v>2</v>
      </c>
      <c r="E852">
        <v>3</v>
      </c>
      <c r="F852">
        <v>8</v>
      </c>
      <c r="G852">
        <v>0</v>
      </c>
    </row>
    <row r="853" spans="1:7" x14ac:dyDescent="0.25">
      <c r="A853" t="s">
        <v>936</v>
      </c>
      <c r="B853">
        <v>2.68</v>
      </c>
      <c r="C853">
        <v>3000</v>
      </c>
      <c r="D853">
        <v>2</v>
      </c>
      <c r="E853">
        <v>3</v>
      </c>
      <c r="F853">
        <v>3</v>
      </c>
      <c r="G853">
        <v>8</v>
      </c>
    </row>
    <row r="854" spans="1:7" x14ac:dyDescent="0.25">
      <c r="A854" t="s">
        <v>937</v>
      </c>
      <c r="B854">
        <v>0.68</v>
      </c>
      <c r="C854">
        <v>3500</v>
      </c>
      <c r="D854">
        <v>2</v>
      </c>
      <c r="E854">
        <v>1</v>
      </c>
      <c r="F854">
        <v>8</v>
      </c>
      <c r="G854">
        <v>2</v>
      </c>
    </row>
    <row r="855" spans="1:7" x14ac:dyDescent="0.25">
      <c r="A855" t="s">
        <v>938</v>
      </c>
      <c r="B855">
        <v>2.5499999999999998</v>
      </c>
      <c r="C855">
        <v>5000</v>
      </c>
      <c r="D855">
        <v>1</v>
      </c>
      <c r="E855">
        <v>1</v>
      </c>
      <c r="F855">
        <v>10</v>
      </c>
      <c r="G855">
        <v>5</v>
      </c>
    </row>
    <row r="856" spans="1:7" x14ac:dyDescent="0.25">
      <c r="A856" t="s">
        <v>939</v>
      </c>
      <c r="B856">
        <v>2.42</v>
      </c>
      <c r="C856">
        <v>3100</v>
      </c>
      <c r="D856">
        <v>1</v>
      </c>
      <c r="E856">
        <v>1</v>
      </c>
      <c r="F856">
        <v>10</v>
      </c>
      <c r="G856">
        <v>1</v>
      </c>
    </row>
    <row r="857" spans="1:7" x14ac:dyDescent="0.25">
      <c r="A857" t="s">
        <v>940</v>
      </c>
      <c r="B857">
        <v>2.63</v>
      </c>
      <c r="C857">
        <v>3600</v>
      </c>
      <c r="D857">
        <v>1</v>
      </c>
      <c r="E857">
        <v>1</v>
      </c>
      <c r="F857">
        <v>10</v>
      </c>
      <c r="G857">
        <v>4</v>
      </c>
    </row>
    <row r="858" spans="1:7" x14ac:dyDescent="0.25">
      <c r="A858" t="s">
        <v>941</v>
      </c>
      <c r="B858">
        <v>2.37</v>
      </c>
      <c r="C858">
        <v>3600</v>
      </c>
      <c r="D858">
        <v>1</v>
      </c>
      <c r="E858">
        <v>1</v>
      </c>
      <c r="F858">
        <v>10</v>
      </c>
      <c r="G858">
        <v>0</v>
      </c>
    </row>
    <row r="859" spans="1:7" x14ac:dyDescent="0.25">
      <c r="A859" t="s">
        <v>942</v>
      </c>
      <c r="B859">
        <v>2.88</v>
      </c>
      <c r="C859">
        <v>3600</v>
      </c>
      <c r="D859">
        <v>1</v>
      </c>
      <c r="E859">
        <v>1</v>
      </c>
      <c r="F859">
        <v>10</v>
      </c>
      <c r="G859">
        <v>1</v>
      </c>
    </row>
    <row r="860" spans="1:7" x14ac:dyDescent="0.25">
      <c r="A860" t="s">
        <v>943</v>
      </c>
      <c r="B860">
        <v>2.34</v>
      </c>
      <c r="C860">
        <v>7700</v>
      </c>
      <c r="D860">
        <v>1</v>
      </c>
      <c r="E860">
        <v>1</v>
      </c>
      <c r="F860">
        <v>10</v>
      </c>
      <c r="G860">
        <v>2</v>
      </c>
    </row>
    <row r="861" spans="1:7" x14ac:dyDescent="0.25">
      <c r="A861" t="s">
        <v>944</v>
      </c>
      <c r="B861">
        <v>0.3</v>
      </c>
      <c r="C861">
        <v>2100</v>
      </c>
      <c r="D861">
        <v>1</v>
      </c>
      <c r="E861">
        <v>3</v>
      </c>
      <c r="F861">
        <v>4</v>
      </c>
      <c r="G861">
        <v>0</v>
      </c>
    </row>
    <row r="862" spans="1:7" x14ac:dyDescent="0.25">
      <c r="A862" t="s">
        <v>945</v>
      </c>
      <c r="B862">
        <v>0.26</v>
      </c>
      <c r="C862">
        <v>2100</v>
      </c>
      <c r="D862">
        <v>1</v>
      </c>
      <c r="E862">
        <v>1</v>
      </c>
      <c r="F862">
        <v>8</v>
      </c>
      <c r="G862">
        <v>0</v>
      </c>
    </row>
    <row r="863" spans="1:7" x14ac:dyDescent="0.25">
      <c r="A863" t="s">
        <v>946</v>
      </c>
      <c r="B863">
        <v>2.2799999999999998</v>
      </c>
      <c r="C863">
        <v>3300</v>
      </c>
      <c r="D863">
        <v>1</v>
      </c>
      <c r="E863">
        <v>3</v>
      </c>
      <c r="F863">
        <v>6</v>
      </c>
      <c r="G863">
        <v>2</v>
      </c>
    </row>
    <row r="864" spans="1:7" x14ac:dyDescent="0.25">
      <c r="A864" t="s">
        <v>947</v>
      </c>
      <c r="B864">
        <v>1</v>
      </c>
      <c r="C864">
        <v>3500</v>
      </c>
      <c r="D864">
        <v>1</v>
      </c>
      <c r="E864">
        <v>3</v>
      </c>
      <c r="F864">
        <v>6</v>
      </c>
      <c r="G864">
        <v>0</v>
      </c>
    </row>
    <row r="865" spans="1:7" x14ac:dyDescent="0.25">
      <c r="A865" t="s">
        <v>948</v>
      </c>
      <c r="B865">
        <v>0.73</v>
      </c>
      <c r="C865">
        <v>3700</v>
      </c>
      <c r="D865">
        <v>6</v>
      </c>
      <c r="E865">
        <v>3</v>
      </c>
      <c r="F865">
        <v>6</v>
      </c>
      <c r="G865">
        <v>0</v>
      </c>
    </row>
    <row r="866" spans="1:7" x14ac:dyDescent="0.25">
      <c r="A866" t="s">
        <v>949</v>
      </c>
      <c r="B866">
        <v>0.83</v>
      </c>
      <c r="C866">
        <v>4900</v>
      </c>
      <c r="D866">
        <v>6</v>
      </c>
      <c r="E866">
        <v>3</v>
      </c>
      <c r="F866">
        <v>6</v>
      </c>
      <c r="G866">
        <v>1</v>
      </c>
    </row>
    <row r="867" spans="1:7" x14ac:dyDescent="0.25">
      <c r="A867" t="s">
        <v>950</v>
      </c>
      <c r="B867">
        <v>0.27</v>
      </c>
      <c r="C867">
        <v>4200</v>
      </c>
      <c r="D867">
        <v>6</v>
      </c>
      <c r="E867">
        <v>3</v>
      </c>
      <c r="F867">
        <v>6</v>
      </c>
      <c r="G867">
        <v>0</v>
      </c>
    </row>
    <row r="868" spans="1:7" x14ac:dyDescent="0.25">
      <c r="A868" t="s">
        <v>951</v>
      </c>
      <c r="B868">
        <v>1.44</v>
      </c>
      <c r="C868">
        <v>4100</v>
      </c>
      <c r="D868">
        <v>6</v>
      </c>
      <c r="E868">
        <v>1</v>
      </c>
      <c r="F868">
        <v>8</v>
      </c>
      <c r="G868">
        <v>4</v>
      </c>
    </row>
    <row r="869" spans="1:7" x14ac:dyDescent="0.25">
      <c r="A869" t="s">
        <v>952</v>
      </c>
      <c r="B869">
        <v>7.56</v>
      </c>
      <c r="C869">
        <v>2300</v>
      </c>
      <c r="D869">
        <v>2</v>
      </c>
      <c r="E869">
        <v>3</v>
      </c>
      <c r="F869">
        <v>4</v>
      </c>
      <c r="G869">
        <v>4</v>
      </c>
    </row>
    <row r="870" spans="1:7" x14ac:dyDescent="0.25">
      <c r="A870" t="s">
        <v>953</v>
      </c>
      <c r="B870">
        <v>0.7</v>
      </c>
      <c r="C870">
        <v>2300</v>
      </c>
      <c r="D870">
        <v>2</v>
      </c>
      <c r="E870">
        <v>3</v>
      </c>
      <c r="F870">
        <v>4</v>
      </c>
      <c r="G870">
        <v>0</v>
      </c>
    </row>
    <row r="871" spans="1:7" x14ac:dyDescent="0.25">
      <c r="A871" t="s">
        <v>954</v>
      </c>
      <c r="B871">
        <v>0.52</v>
      </c>
      <c r="C871">
        <v>2100</v>
      </c>
      <c r="D871">
        <v>2</v>
      </c>
      <c r="E871">
        <v>3</v>
      </c>
      <c r="F871">
        <v>4</v>
      </c>
      <c r="G871">
        <v>0</v>
      </c>
    </row>
    <row r="872" spans="1:7" x14ac:dyDescent="0.25">
      <c r="A872" t="s">
        <v>955</v>
      </c>
      <c r="B872">
        <v>5.4</v>
      </c>
      <c r="C872">
        <v>1200</v>
      </c>
      <c r="D872">
        <v>2</v>
      </c>
      <c r="E872">
        <v>3</v>
      </c>
      <c r="F872">
        <v>4</v>
      </c>
      <c r="G872">
        <v>3</v>
      </c>
    </row>
    <row r="873" spans="1:7" x14ac:dyDescent="0.25">
      <c r="A873" t="s">
        <v>956</v>
      </c>
      <c r="B873">
        <v>6.53</v>
      </c>
      <c r="C873">
        <v>1200</v>
      </c>
      <c r="D873">
        <v>2</v>
      </c>
      <c r="E873">
        <v>3</v>
      </c>
      <c r="F873">
        <v>4</v>
      </c>
      <c r="G873">
        <v>4</v>
      </c>
    </row>
    <row r="874" spans="1:7" x14ac:dyDescent="0.25">
      <c r="A874" t="s">
        <v>957</v>
      </c>
      <c r="B874">
        <v>0.3</v>
      </c>
      <c r="C874">
        <v>1400</v>
      </c>
      <c r="D874">
        <v>2</v>
      </c>
      <c r="E874">
        <v>1</v>
      </c>
      <c r="F874">
        <v>8</v>
      </c>
      <c r="G874">
        <v>1</v>
      </c>
    </row>
    <row r="875" spans="1:7" x14ac:dyDescent="0.25">
      <c r="A875" t="s">
        <v>958</v>
      </c>
      <c r="B875">
        <v>0.2</v>
      </c>
      <c r="C875">
        <v>1400</v>
      </c>
      <c r="D875">
        <v>2</v>
      </c>
      <c r="E875">
        <v>1</v>
      </c>
      <c r="F875">
        <v>8</v>
      </c>
      <c r="G875">
        <v>0</v>
      </c>
    </row>
    <row r="876" spans="1:7" x14ac:dyDescent="0.25">
      <c r="A876" t="s">
        <v>959</v>
      </c>
      <c r="B876">
        <v>5</v>
      </c>
      <c r="C876">
        <v>2200</v>
      </c>
      <c r="D876">
        <v>2</v>
      </c>
      <c r="E876">
        <v>1</v>
      </c>
      <c r="F876">
        <v>8</v>
      </c>
      <c r="G876">
        <v>1</v>
      </c>
    </row>
    <row r="877" spans="1:7" x14ac:dyDescent="0.25">
      <c r="A877" t="s">
        <v>960</v>
      </c>
      <c r="B877">
        <v>0.34</v>
      </c>
      <c r="C877">
        <v>3600</v>
      </c>
      <c r="D877">
        <v>2</v>
      </c>
      <c r="E877">
        <v>4</v>
      </c>
      <c r="F877">
        <v>0</v>
      </c>
      <c r="G877">
        <v>2</v>
      </c>
    </row>
    <row r="878" spans="1:7" x14ac:dyDescent="0.25">
      <c r="A878" t="s">
        <v>961</v>
      </c>
      <c r="B878">
        <v>8.8800000000000008</v>
      </c>
      <c r="C878">
        <v>1400</v>
      </c>
      <c r="D878">
        <v>2</v>
      </c>
      <c r="E878">
        <v>1</v>
      </c>
      <c r="F878">
        <v>8</v>
      </c>
      <c r="G878">
        <v>5</v>
      </c>
    </row>
    <row r="879" spans="1:7" x14ac:dyDescent="0.25">
      <c r="A879" t="s">
        <v>962</v>
      </c>
      <c r="B879">
        <v>7.61</v>
      </c>
      <c r="C879">
        <v>2200</v>
      </c>
      <c r="D879">
        <v>2</v>
      </c>
      <c r="E879">
        <v>1</v>
      </c>
      <c r="F879">
        <v>8</v>
      </c>
      <c r="G879">
        <v>8</v>
      </c>
    </row>
    <row r="880" spans="1:7" x14ac:dyDescent="0.25">
      <c r="A880" t="s">
        <v>963</v>
      </c>
      <c r="B880">
        <v>0.02</v>
      </c>
      <c r="C880">
        <v>3100</v>
      </c>
      <c r="D880">
        <v>2</v>
      </c>
      <c r="E880">
        <v>1</v>
      </c>
      <c r="F880">
        <v>8</v>
      </c>
      <c r="G880">
        <v>0</v>
      </c>
    </row>
    <row r="881" spans="1:7" x14ac:dyDescent="0.25">
      <c r="A881" t="s">
        <v>964</v>
      </c>
      <c r="B881">
        <v>0.78</v>
      </c>
      <c r="C881">
        <v>3100</v>
      </c>
      <c r="D881">
        <v>2</v>
      </c>
      <c r="E881">
        <v>1</v>
      </c>
      <c r="F881">
        <v>8</v>
      </c>
      <c r="G881">
        <v>1</v>
      </c>
    </row>
    <row r="882" spans="1:7" x14ac:dyDescent="0.25">
      <c r="A882" t="s">
        <v>965</v>
      </c>
      <c r="B882">
        <v>2.81</v>
      </c>
      <c r="C882">
        <v>2100</v>
      </c>
      <c r="D882">
        <v>2</v>
      </c>
      <c r="E882">
        <v>1</v>
      </c>
      <c r="F882">
        <v>8</v>
      </c>
      <c r="G882">
        <v>2</v>
      </c>
    </row>
    <row r="883" spans="1:7" x14ac:dyDescent="0.25">
      <c r="A883" t="s">
        <v>966</v>
      </c>
      <c r="B883">
        <v>4.55</v>
      </c>
      <c r="C883">
        <v>1200</v>
      </c>
      <c r="D883">
        <v>2</v>
      </c>
      <c r="E883">
        <v>1</v>
      </c>
      <c r="F883">
        <v>4</v>
      </c>
      <c r="G883">
        <v>1</v>
      </c>
    </row>
    <row r="884" spans="1:7" x14ac:dyDescent="0.25">
      <c r="A884" t="s">
        <v>967</v>
      </c>
      <c r="B884">
        <v>2.96</v>
      </c>
      <c r="C884">
        <v>1100</v>
      </c>
      <c r="D884">
        <v>2</v>
      </c>
      <c r="E884">
        <v>6</v>
      </c>
      <c r="F884">
        <v>4</v>
      </c>
      <c r="G884">
        <v>1</v>
      </c>
    </row>
    <row r="885" spans="1:7" x14ac:dyDescent="0.25">
      <c r="A885" t="s">
        <v>968</v>
      </c>
      <c r="B885">
        <v>0.02</v>
      </c>
      <c r="C885">
        <v>1100</v>
      </c>
      <c r="D885">
        <v>2</v>
      </c>
      <c r="E885">
        <v>6</v>
      </c>
      <c r="F885">
        <v>4</v>
      </c>
      <c r="G885">
        <v>0</v>
      </c>
    </row>
    <row r="886" spans="1:7" x14ac:dyDescent="0.25">
      <c r="A886" t="s">
        <v>969</v>
      </c>
      <c r="B886">
        <v>7.0000000000000007E-2</v>
      </c>
      <c r="C886">
        <v>1100</v>
      </c>
      <c r="D886">
        <v>2</v>
      </c>
      <c r="E886">
        <v>6</v>
      </c>
      <c r="F886">
        <v>4</v>
      </c>
      <c r="G886">
        <v>0</v>
      </c>
    </row>
    <row r="887" spans="1:7" x14ac:dyDescent="0.25">
      <c r="A887" t="s">
        <v>970</v>
      </c>
      <c r="B887">
        <v>0.33</v>
      </c>
      <c r="C887">
        <v>1100</v>
      </c>
      <c r="D887">
        <v>2</v>
      </c>
      <c r="E887">
        <v>6</v>
      </c>
      <c r="F887">
        <v>4</v>
      </c>
      <c r="G887">
        <v>0</v>
      </c>
    </row>
    <row r="888" spans="1:7" x14ac:dyDescent="0.25">
      <c r="A888" t="s">
        <v>971</v>
      </c>
      <c r="B888">
        <v>0.02</v>
      </c>
      <c r="C888">
        <v>1100</v>
      </c>
      <c r="D888">
        <v>2</v>
      </c>
      <c r="E888">
        <v>6</v>
      </c>
      <c r="F888">
        <v>4</v>
      </c>
      <c r="G888">
        <v>0</v>
      </c>
    </row>
    <row r="889" spans="1:7" x14ac:dyDescent="0.25">
      <c r="A889" t="s">
        <v>972</v>
      </c>
      <c r="B889">
        <v>6.7</v>
      </c>
      <c r="C889">
        <v>1100</v>
      </c>
      <c r="D889">
        <v>2</v>
      </c>
      <c r="E889">
        <v>6</v>
      </c>
      <c r="F889">
        <v>4</v>
      </c>
      <c r="G889">
        <v>1</v>
      </c>
    </row>
    <row r="890" spans="1:7" x14ac:dyDescent="0.25">
      <c r="A890" t="s">
        <v>973</v>
      </c>
      <c r="B890">
        <v>0.02</v>
      </c>
      <c r="C890">
        <v>2000</v>
      </c>
      <c r="D890">
        <v>2</v>
      </c>
      <c r="E890">
        <v>6</v>
      </c>
      <c r="F890">
        <v>4</v>
      </c>
      <c r="G890">
        <v>0</v>
      </c>
    </row>
    <row r="891" spans="1:7" x14ac:dyDescent="0.25">
      <c r="A891" t="s">
        <v>974</v>
      </c>
      <c r="B891">
        <v>2.93</v>
      </c>
      <c r="C891">
        <v>2600</v>
      </c>
      <c r="D891">
        <v>2</v>
      </c>
      <c r="E891">
        <v>6</v>
      </c>
      <c r="F891">
        <v>4</v>
      </c>
      <c r="G891">
        <v>1</v>
      </c>
    </row>
    <row r="892" spans="1:7" x14ac:dyDescent="0.25">
      <c r="A892" t="s">
        <v>975</v>
      </c>
      <c r="B892">
        <v>5.24</v>
      </c>
      <c r="C892">
        <v>3700</v>
      </c>
      <c r="D892">
        <v>2</v>
      </c>
      <c r="E892">
        <v>1</v>
      </c>
      <c r="F892">
        <v>8</v>
      </c>
      <c r="G892">
        <v>4</v>
      </c>
    </row>
    <row r="893" spans="1:7" x14ac:dyDescent="0.25">
      <c r="A893" t="s">
        <v>976</v>
      </c>
      <c r="B893">
        <v>2.5</v>
      </c>
      <c r="C893">
        <v>3600</v>
      </c>
      <c r="D893">
        <v>2</v>
      </c>
      <c r="E893">
        <v>1</v>
      </c>
      <c r="F893">
        <v>8</v>
      </c>
      <c r="G893">
        <v>0</v>
      </c>
    </row>
    <row r="894" spans="1:7" x14ac:dyDescent="0.25">
      <c r="A894" t="s">
        <v>977</v>
      </c>
      <c r="B894">
        <v>3</v>
      </c>
      <c r="C894">
        <v>3400</v>
      </c>
      <c r="D894">
        <v>2</v>
      </c>
      <c r="E894">
        <v>1</v>
      </c>
      <c r="F894">
        <v>8</v>
      </c>
      <c r="G894">
        <v>3</v>
      </c>
    </row>
    <row r="895" spans="1:7" x14ac:dyDescent="0.25">
      <c r="A895" t="s">
        <v>978</v>
      </c>
      <c r="B895">
        <v>3.7</v>
      </c>
      <c r="C895">
        <v>4400</v>
      </c>
      <c r="D895">
        <v>2</v>
      </c>
      <c r="E895">
        <v>1</v>
      </c>
      <c r="F895">
        <v>8</v>
      </c>
      <c r="G895">
        <v>4</v>
      </c>
    </row>
    <row r="896" spans="1:7" x14ac:dyDescent="0.25">
      <c r="A896" t="s">
        <v>979</v>
      </c>
      <c r="B896">
        <v>1.52</v>
      </c>
      <c r="C896">
        <v>4600</v>
      </c>
      <c r="D896">
        <v>2</v>
      </c>
      <c r="E896">
        <v>1</v>
      </c>
      <c r="F896">
        <v>8</v>
      </c>
      <c r="G896">
        <v>1</v>
      </c>
    </row>
    <row r="897" spans="1:7" x14ac:dyDescent="0.25">
      <c r="A897" t="s">
        <v>980</v>
      </c>
      <c r="B897">
        <v>2.76</v>
      </c>
      <c r="C897">
        <v>4600</v>
      </c>
      <c r="D897">
        <v>2</v>
      </c>
      <c r="E897">
        <v>1</v>
      </c>
      <c r="F897">
        <v>8</v>
      </c>
      <c r="G897">
        <v>6</v>
      </c>
    </row>
    <row r="898" spans="1:7" x14ac:dyDescent="0.25">
      <c r="A898" t="s">
        <v>981</v>
      </c>
      <c r="B898">
        <v>0.32</v>
      </c>
      <c r="C898">
        <v>4600</v>
      </c>
      <c r="D898">
        <v>2</v>
      </c>
      <c r="E898">
        <v>1</v>
      </c>
      <c r="F898">
        <v>8</v>
      </c>
      <c r="G898">
        <v>0</v>
      </c>
    </row>
    <row r="899" spans="1:7" x14ac:dyDescent="0.25">
      <c r="A899" t="s">
        <v>982</v>
      </c>
      <c r="B899">
        <v>0.32</v>
      </c>
      <c r="C899">
        <v>5200</v>
      </c>
      <c r="D899">
        <v>2</v>
      </c>
      <c r="E899">
        <v>1</v>
      </c>
      <c r="F899">
        <v>8</v>
      </c>
      <c r="G899">
        <v>1</v>
      </c>
    </row>
    <row r="900" spans="1:7" x14ac:dyDescent="0.25">
      <c r="A900" t="s">
        <v>983</v>
      </c>
      <c r="B900">
        <v>0.47</v>
      </c>
      <c r="C900">
        <v>5700</v>
      </c>
      <c r="D900">
        <v>2</v>
      </c>
      <c r="E900">
        <v>1</v>
      </c>
      <c r="F900">
        <v>8</v>
      </c>
      <c r="G900">
        <v>1</v>
      </c>
    </row>
    <row r="901" spans="1:7" x14ac:dyDescent="0.25">
      <c r="A901" t="s">
        <v>984</v>
      </c>
      <c r="B901">
        <v>0.22</v>
      </c>
      <c r="C901">
        <v>6100</v>
      </c>
      <c r="D901">
        <v>2</v>
      </c>
      <c r="E901">
        <v>1</v>
      </c>
      <c r="F901">
        <v>8</v>
      </c>
      <c r="G901">
        <v>1</v>
      </c>
    </row>
    <row r="902" spans="1:7" x14ac:dyDescent="0.25">
      <c r="A902" t="s">
        <v>985</v>
      </c>
      <c r="B902">
        <v>0.85</v>
      </c>
      <c r="C902">
        <v>7100</v>
      </c>
      <c r="D902">
        <v>2</v>
      </c>
      <c r="E902">
        <v>1</v>
      </c>
      <c r="F902">
        <v>8</v>
      </c>
      <c r="G902">
        <v>2</v>
      </c>
    </row>
    <row r="903" spans="1:7" x14ac:dyDescent="0.25">
      <c r="A903" t="s">
        <v>986</v>
      </c>
      <c r="B903">
        <v>0.6</v>
      </c>
      <c r="C903">
        <v>2900</v>
      </c>
      <c r="D903">
        <v>2</v>
      </c>
      <c r="E903">
        <v>1</v>
      </c>
      <c r="F903">
        <v>10</v>
      </c>
      <c r="G903">
        <v>0</v>
      </c>
    </row>
    <row r="904" spans="1:7" x14ac:dyDescent="0.25">
      <c r="A904" t="s">
        <v>987</v>
      </c>
      <c r="B904">
        <v>1</v>
      </c>
      <c r="C904">
        <v>2900</v>
      </c>
      <c r="D904">
        <v>2</v>
      </c>
      <c r="E904">
        <v>1</v>
      </c>
      <c r="F904">
        <v>10</v>
      </c>
      <c r="G904">
        <v>3</v>
      </c>
    </row>
    <row r="905" spans="1:7" x14ac:dyDescent="0.25">
      <c r="A905" t="s">
        <v>988</v>
      </c>
      <c r="B905">
        <v>1.03</v>
      </c>
      <c r="C905">
        <v>2500</v>
      </c>
      <c r="D905">
        <v>2</v>
      </c>
      <c r="E905">
        <v>1</v>
      </c>
      <c r="F905">
        <v>10</v>
      </c>
      <c r="G905">
        <v>0</v>
      </c>
    </row>
    <row r="906" spans="1:7" x14ac:dyDescent="0.25">
      <c r="A906" t="s">
        <v>989</v>
      </c>
      <c r="B906">
        <v>0.74</v>
      </c>
      <c r="C906">
        <v>1300</v>
      </c>
      <c r="D906">
        <v>2</v>
      </c>
      <c r="E906">
        <v>1</v>
      </c>
      <c r="F906">
        <v>10</v>
      </c>
      <c r="G906">
        <v>0</v>
      </c>
    </row>
    <row r="907" spans="1:7" x14ac:dyDescent="0.25">
      <c r="A907" t="s">
        <v>990</v>
      </c>
      <c r="B907">
        <v>2.31</v>
      </c>
      <c r="C907">
        <v>1400</v>
      </c>
      <c r="D907">
        <v>2</v>
      </c>
      <c r="E907">
        <v>3</v>
      </c>
      <c r="F907">
        <v>5</v>
      </c>
      <c r="G907">
        <v>0</v>
      </c>
    </row>
    <row r="908" spans="1:7" x14ac:dyDescent="0.25">
      <c r="A908" t="s">
        <v>991</v>
      </c>
      <c r="B908">
        <v>1.08</v>
      </c>
      <c r="C908">
        <v>2900</v>
      </c>
      <c r="D908">
        <v>2</v>
      </c>
      <c r="E908">
        <v>1</v>
      </c>
      <c r="F908">
        <v>10</v>
      </c>
      <c r="G908">
        <v>1</v>
      </c>
    </row>
    <row r="909" spans="1:7" x14ac:dyDescent="0.25">
      <c r="A909" t="s">
        <v>992</v>
      </c>
      <c r="B909">
        <v>3.78</v>
      </c>
      <c r="C909">
        <v>3100</v>
      </c>
      <c r="D909">
        <v>2</v>
      </c>
      <c r="E909">
        <v>1</v>
      </c>
      <c r="F909">
        <v>10</v>
      </c>
      <c r="G909">
        <v>6</v>
      </c>
    </row>
    <row r="910" spans="1:7" x14ac:dyDescent="0.25">
      <c r="A910" t="s">
        <v>993</v>
      </c>
      <c r="B910">
        <v>0.1</v>
      </c>
      <c r="C910">
        <v>3100</v>
      </c>
      <c r="D910">
        <v>2</v>
      </c>
      <c r="E910">
        <v>1</v>
      </c>
      <c r="F910">
        <v>10</v>
      </c>
      <c r="G910">
        <v>0</v>
      </c>
    </row>
    <row r="911" spans="1:7" x14ac:dyDescent="0.25">
      <c r="A911" t="s">
        <v>994</v>
      </c>
      <c r="B911">
        <v>0.18</v>
      </c>
      <c r="C911">
        <v>3100</v>
      </c>
      <c r="D911">
        <v>7</v>
      </c>
      <c r="E911">
        <v>1</v>
      </c>
      <c r="F911">
        <v>10</v>
      </c>
      <c r="G911">
        <v>0</v>
      </c>
    </row>
    <row r="912" spans="1:7" x14ac:dyDescent="0.25">
      <c r="A912" t="s">
        <v>995</v>
      </c>
      <c r="B912">
        <v>1.1100000000000001</v>
      </c>
      <c r="C912">
        <v>2400</v>
      </c>
      <c r="D912">
        <v>2</v>
      </c>
      <c r="E912">
        <v>1</v>
      </c>
      <c r="F912">
        <v>10</v>
      </c>
      <c r="G912">
        <v>0</v>
      </c>
    </row>
    <row r="913" spans="1:7" x14ac:dyDescent="0.25">
      <c r="A913" t="s">
        <v>996</v>
      </c>
      <c r="B913">
        <v>1.05</v>
      </c>
      <c r="C913">
        <v>2400</v>
      </c>
      <c r="D913">
        <v>2</v>
      </c>
      <c r="E913">
        <v>1</v>
      </c>
      <c r="F913">
        <v>10</v>
      </c>
      <c r="G913">
        <v>1</v>
      </c>
    </row>
    <row r="914" spans="1:7" x14ac:dyDescent="0.25">
      <c r="A914" t="s">
        <v>997</v>
      </c>
      <c r="B914">
        <v>8.06</v>
      </c>
      <c r="C914">
        <v>2300</v>
      </c>
      <c r="D914">
        <v>2</v>
      </c>
      <c r="E914">
        <v>1</v>
      </c>
      <c r="F914">
        <v>10</v>
      </c>
      <c r="G914">
        <v>3</v>
      </c>
    </row>
    <row r="915" spans="1:7" x14ac:dyDescent="0.25">
      <c r="A915" t="s">
        <v>998</v>
      </c>
      <c r="B915">
        <v>2.58</v>
      </c>
      <c r="C915">
        <v>3400</v>
      </c>
      <c r="D915">
        <v>2</v>
      </c>
      <c r="E915">
        <v>1</v>
      </c>
      <c r="F915">
        <v>8</v>
      </c>
      <c r="G915">
        <v>0</v>
      </c>
    </row>
    <row r="916" spans="1:7" x14ac:dyDescent="0.25">
      <c r="A916" t="s">
        <v>999</v>
      </c>
      <c r="B916">
        <v>0.5</v>
      </c>
      <c r="C916">
        <v>3000</v>
      </c>
      <c r="D916">
        <v>2</v>
      </c>
      <c r="E916">
        <v>1</v>
      </c>
      <c r="F916">
        <v>8</v>
      </c>
      <c r="G916">
        <v>1</v>
      </c>
    </row>
    <row r="917" spans="1:7" x14ac:dyDescent="0.25">
      <c r="A917" t="s">
        <v>1000</v>
      </c>
      <c r="B917">
        <v>0.52</v>
      </c>
      <c r="C917">
        <v>2700</v>
      </c>
      <c r="D917">
        <v>2</v>
      </c>
      <c r="E917">
        <v>1</v>
      </c>
      <c r="F917">
        <v>10</v>
      </c>
      <c r="G917">
        <v>0</v>
      </c>
    </row>
    <row r="918" spans="1:7" x14ac:dyDescent="0.25">
      <c r="A918" t="s">
        <v>1001</v>
      </c>
      <c r="B918">
        <v>0.22</v>
      </c>
      <c r="C918">
        <v>6000</v>
      </c>
      <c r="D918">
        <v>7</v>
      </c>
      <c r="E918">
        <v>1</v>
      </c>
      <c r="F918">
        <v>10</v>
      </c>
      <c r="G918">
        <v>0</v>
      </c>
    </row>
    <row r="919" spans="1:7" x14ac:dyDescent="0.25">
      <c r="A919" t="s">
        <v>1002</v>
      </c>
      <c r="B919">
        <v>1.03</v>
      </c>
      <c r="C919">
        <v>5500</v>
      </c>
      <c r="D919">
        <v>7</v>
      </c>
      <c r="E919">
        <v>1</v>
      </c>
      <c r="F919">
        <v>10</v>
      </c>
      <c r="G919">
        <v>0</v>
      </c>
    </row>
    <row r="920" spans="1:7" x14ac:dyDescent="0.25">
      <c r="A920" t="s">
        <v>1003</v>
      </c>
      <c r="B920">
        <v>1.41</v>
      </c>
      <c r="C920">
        <v>5800</v>
      </c>
      <c r="D920">
        <v>2</v>
      </c>
      <c r="E920">
        <v>1</v>
      </c>
      <c r="F920">
        <v>10</v>
      </c>
      <c r="G920">
        <v>3</v>
      </c>
    </row>
    <row r="921" spans="1:7" x14ac:dyDescent="0.25">
      <c r="A921" t="s">
        <v>1004</v>
      </c>
      <c r="B921">
        <v>4.03</v>
      </c>
      <c r="C921">
        <v>2700</v>
      </c>
      <c r="D921">
        <v>2</v>
      </c>
      <c r="E921">
        <v>1</v>
      </c>
      <c r="F921">
        <v>8</v>
      </c>
      <c r="G921">
        <v>2</v>
      </c>
    </row>
    <row r="922" spans="1:7" x14ac:dyDescent="0.25">
      <c r="A922" t="s">
        <v>1005</v>
      </c>
      <c r="B922">
        <v>2</v>
      </c>
      <c r="C922">
        <v>2300</v>
      </c>
      <c r="D922">
        <v>2</v>
      </c>
      <c r="E922">
        <v>1</v>
      </c>
      <c r="F922">
        <v>8</v>
      </c>
      <c r="G922">
        <v>2</v>
      </c>
    </row>
    <row r="923" spans="1:7" x14ac:dyDescent="0.25">
      <c r="A923" t="s">
        <v>1006</v>
      </c>
      <c r="B923">
        <v>0.37</v>
      </c>
      <c r="C923">
        <v>2000</v>
      </c>
      <c r="D923">
        <v>2</v>
      </c>
      <c r="E923">
        <v>1</v>
      </c>
      <c r="F923">
        <v>8</v>
      </c>
      <c r="G923">
        <v>0</v>
      </c>
    </row>
    <row r="924" spans="1:7" x14ac:dyDescent="0.25">
      <c r="A924" t="s">
        <v>1007</v>
      </c>
      <c r="B924">
        <v>5.71</v>
      </c>
      <c r="C924">
        <v>2000</v>
      </c>
      <c r="D924">
        <v>2</v>
      </c>
      <c r="E924">
        <v>1</v>
      </c>
      <c r="F924">
        <v>8</v>
      </c>
      <c r="G924">
        <v>0</v>
      </c>
    </row>
    <row r="925" spans="1:7" x14ac:dyDescent="0.25">
      <c r="A925" t="s">
        <v>1008</v>
      </c>
      <c r="B925">
        <v>4</v>
      </c>
      <c r="C925">
        <v>2000</v>
      </c>
      <c r="D925">
        <v>2</v>
      </c>
      <c r="E925">
        <v>1</v>
      </c>
      <c r="F925">
        <v>8</v>
      </c>
      <c r="G925">
        <v>1</v>
      </c>
    </row>
    <row r="926" spans="1:7" x14ac:dyDescent="0.25">
      <c r="A926" t="s">
        <v>1009</v>
      </c>
      <c r="B926">
        <v>1</v>
      </c>
      <c r="C926">
        <v>1300</v>
      </c>
      <c r="D926">
        <v>2</v>
      </c>
      <c r="E926">
        <v>1</v>
      </c>
      <c r="F926">
        <v>4</v>
      </c>
      <c r="G926">
        <v>0</v>
      </c>
    </row>
    <row r="927" spans="1:7" x14ac:dyDescent="0.25">
      <c r="A927" t="s">
        <v>1010</v>
      </c>
      <c r="B927">
        <v>5</v>
      </c>
      <c r="C927">
        <v>930</v>
      </c>
      <c r="D927">
        <v>2</v>
      </c>
      <c r="E927">
        <v>1</v>
      </c>
      <c r="F927">
        <v>4</v>
      </c>
      <c r="G927">
        <v>0</v>
      </c>
    </row>
    <row r="928" spans="1:7" x14ac:dyDescent="0.25">
      <c r="A928" t="s">
        <v>1011</v>
      </c>
      <c r="B928">
        <v>4.5</v>
      </c>
      <c r="C928">
        <v>860</v>
      </c>
      <c r="D928">
        <v>2</v>
      </c>
      <c r="E928">
        <v>1</v>
      </c>
      <c r="F928">
        <v>4</v>
      </c>
      <c r="G928">
        <v>7</v>
      </c>
    </row>
    <row r="929" spans="1:7" x14ac:dyDescent="0.25">
      <c r="A929" t="s">
        <v>1012</v>
      </c>
      <c r="B929">
        <v>0.67</v>
      </c>
      <c r="C929">
        <v>770</v>
      </c>
      <c r="D929">
        <v>2</v>
      </c>
      <c r="E929">
        <v>1</v>
      </c>
      <c r="F929">
        <v>4</v>
      </c>
      <c r="G929">
        <v>1</v>
      </c>
    </row>
    <row r="930" spans="1:7" x14ac:dyDescent="0.25">
      <c r="A930" t="s">
        <v>1013</v>
      </c>
      <c r="B930">
        <v>3.47</v>
      </c>
      <c r="C930">
        <v>770</v>
      </c>
      <c r="D930">
        <v>2</v>
      </c>
      <c r="E930">
        <v>1</v>
      </c>
      <c r="F930">
        <v>4</v>
      </c>
      <c r="G930">
        <v>0</v>
      </c>
    </row>
    <row r="931" spans="1:7" x14ac:dyDescent="0.25">
      <c r="A931" t="s">
        <v>1014</v>
      </c>
      <c r="B931">
        <v>8.33</v>
      </c>
      <c r="C931">
        <v>790</v>
      </c>
      <c r="D931">
        <v>2</v>
      </c>
      <c r="E931">
        <v>6</v>
      </c>
      <c r="F931">
        <v>4</v>
      </c>
      <c r="G931">
        <v>4</v>
      </c>
    </row>
    <row r="932" spans="1:7" x14ac:dyDescent="0.25">
      <c r="A932" t="s">
        <v>1015</v>
      </c>
      <c r="B932">
        <v>3.5</v>
      </c>
      <c r="C932">
        <v>580</v>
      </c>
      <c r="D932">
        <v>2</v>
      </c>
      <c r="E932">
        <v>1</v>
      </c>
      <c r="F932">
        <v>8</v>
      </c>
      <c r="G932">
        <v>0</v>
      </c>
    </row>
    <row r="933" spans="1:7" x14ac:dyDescent="0.25">
      <c r="A933" t="s">
        <v>1016</v>
      </c>
      <c r="B933">
        <v>0.4</v>
      </c>
      <c r="C933">
        <v>1200</v>
      </c>
      <c r="D933">
        <v>2</v>
      </c>
      <c r="E933">
        <v>1</v>
      </c>
      <c r="F933">
        <v>8</v>
      </c>
      <c r="G933">
        <v>0</v>
      </c>
    </row>
    <row r="934" spans="1:7" x14ac:dyDescent="0.25">
      <c r="A934" t="s">
        <v>1017</v>
      </c>
      <c r="B934">
        <v>0.33</v>
      </c>
      <c r="C934">
        <v>1200</v>
      </c>
      <c r="D934">
        <v>2</v>
      </c>
      <c r="E934">
        <v>4</v>
      </c>
      <c r="F934">
        <v>0</v>
      </c>
      <c r="G934">
        <v>0</v>
      </c>
    </row>
    <row r="935" spans="1:7" x14ac:dyDescent="0.25">
      <c r="A935" t="s">
        <v>1018</v>
      </c>
      <c r="B935">
        <v>8.91</v>
      </c>
      <c r="C935">
        <v>1100</v>
      </c>
      <c r="D935">
        <v>2</v>
      </c>
      <c r="E935">
        <v>3</v>
      </c>
      <c r="F935">
        <v>4</v>
      </c>
      <c r="G935">
        <v>6</v>
      </c>
    </row>
    <row r="936" spans="1:7" x14ac:dyDescent="0.25">
      <c r="A936" t="s">
        <v>1019</v>
      </c>
      <c r="B936">
        <v>1.1299999999999999</v>
      </c>
      <c r="C936">
        <v>1400</v>
      </c>
      <c r="D936">
        <v>2</v>
      </c>
      <c r="E936">
        <v>6</v>
      </c>
      <c r="F936">
        <v>6</v>
      </c>
      <c r="G936">
        <v>1</v>
      </c>
    </row>
    <row r="937" spans="1:7" x14ac:dyDescent="0.25">
      <c r="A937" t="s">
        <v>1020</v>
      </c>
      <c r="B937">
        <v>2.59</v>
      </c>
      <c r="C937">
        <v>1500</v>
      </c>
      <c r="D937">
        <v>2</v>
      </c>
      <c r="E937">
        <v>6</v>
      </c>
      <c r="F937">
        <v>5</v>
      </c>
      <c r="G937">
        <v>2</v>
      </c>
    </row>
    <row r="938" spans="1:7" x14ac:dyDescent="0.25">
      <c r="A938" t="s">
        <v>1021</v>
      </c>
      <c r="B938">
        <v>1.34</v>
      </c>
      <c r="C938">
        <v>1500</v>
      </c>
      <c r="D938">
        <v>2</v>
      </c>
      <c r="E938">
        <v>1</v>
      </c>
      <c r="F938">
        <v>8</v>
      </c>
      <c r="G938">
        <v>1</v>
      </c>
    </row>
    <row r="939" spans="1:7" x14ac:dyDescent="0.25">
      <c r="A939" t="s">
        <v>1022</v>
      </c>
      <c r="B939">
        <v>2.3199999999999998</v>
      </c>
      <c r="C939">
        <v>1500</v>
      </c>
      <c r="D939">
        <v>2</v>
      </c>
      <c r="E939">
        <v>6</v>
      </c>
      <c r="F939">
        <v>5</v>
      </c>
      <c r="G939">
        <v>1</v>
      </c>
    </row>
    <row r="940" spans="1:7" x14ac:dyDescent="0.25">
      <c r="A940" t="s">
        <v>1023</v>
      </c>
      <c r="B940">
        <v>5</v>
      </c>
      <c r="C940">
        <v>2600</v>
      </c>
      <c r="D940">
        <v>2</v>
      </c>
      <c r="E940">
        <v>1</v>
      </c>
      <c r="F940">
        <v>8</v>
      </c>
      <c r="G940">
        <v>2</v>
      </c>
    </row>
    <row r="941" spans="1:7" x14ac:dyDescent="0.25">
      <c r="A941" t="s">
        <v>1024</v>
      </c>
      <c r="B941">
        <v>0.52</v>
      </c>
      <c r="C941">
        <v>2500</v>
      </c>
      <c r="D941">
        <v>2</v>
      </c>
      <c r="E941">
        <v>1</v>
      </c>
      <c r="F941">
        <v>8</v>
      </c>
      <c r="G941">
        <v>1</v>
      </c>
    </row>
    <row r="942" spans="1:7" x14ac:dyDescent="0.25">
      <c r="A942" t="s">
        <v>1025</v>
      </c>
      <c r="B942">
        <v>1.25</v>
      </c>
      <c r="C942">
        <v>1900</v>
      </c>
      <c r="D942">
        <v>2</v>
      </c>
      <c r="E942">
        <v>1</v>
      </c>
      <c r="F942">
        <v>8</v>
      </c>
      <c r="G942">
        <v>1</v>
      </c>
    </row>
    <row r="943" spans="1:7" x14ac:dyDescent="0.25">
      <c r="A943" t="s">
        <v>1026</v>
      </c>
      <c r="B943">
        <v>1.05</v>
      </c>
      <c r="C943">
        <v>1800</v>
      </c>
      <c r="D943">
        <v>2</v>
      </c>
      <c r="E943">
        <v>1</v>
      </c>
      <c r="F943">
        <v>8</v>
      </c>
      <c r="G943">
        <v>0</v>
      </c>
    </row>
    <row r="944" spans="1:7" x14ac:dyDescent="0.25">
      <c r="A944" t="s">
        <v>1027</v>
      </c>
      <c r="B944">
        <v>0.8</v>
      </c>
      <c r="C944">
        <v>1600</v>
      </c>
      <c r="D944">
        <v>2</v>
      </c>
      <c r="E944">
        <v>1</v>
      </c>
      <c r="F944">
        <v>8</v>
      </c>
      <c r="G944">
        <v>1</v>
      </c>
    </row>
    <row r="945" spans="1:7" x14ac:dyDescent="0.25">
      <c r="A945" t="s">
        <v>1028</v>
      </c>
      <c r="B945">
        <v>1.65</v>
      </c>
      <c r="C945">
        <v>1600</v>
      </c>
      <c r="D945">
        <v>2</v>
      </c>
      <c r="E945">
        <v>1</v>
      </c>
      <c r="F945">
        <v>8</v>
      </c>
      <c r="G945">
        <v>0</v>
      </c>
    </row>
    <row r="946" spans="1:7" x14ac:dyDescent="0.25">
      <c r="A946" t="s">
        <v>1029</v>
      </c>
      <c r="B946">
        <v>0.45</v>
      </c>
      <c r="C946">
        <v>1500</v>
      </c>
      <c r="D946">
        <v>2</v>
      </c>
      <c r="E946">
        <v>1</v>
      </c>
      <c r="F946">
        <v>8</v>
      </c>
      <c r="G946">
        <v>0</v>
      </c>
    </row>
    <row r="947" spans="1:7" x14ac:dyDescent="0.25">
      <c r="A947" t="s">
        <v>1030</v>
      </c>
      <c r="B947">
        <v>0.9</v>
      </c>
      <c r="C947">
        <v>1500</v>
      </c>
      <c r="D947">
        <v>2</v>
      </c>
      <c r="E947">
        <v>1</v>
      </c>
      <c r="F947">
        <v>8</v>
      </c>
      <c r="G947">
        <v>1</v>
      </c>
    </row>
    <row r="948" spans="1:7" x14ac:dyDescent="0.25">
      <c r="A948" t="s">
        <v>1031</v>
      </c>
      <c r="B948">
        <v>0.25</v>
      </c>
      <c r="C948">
        <v>1400</v>
      </c>
      <c r="D948">
        <v>2</v>
      </c>
      <c r="E948">
        <v>1</v>
      </c>
      <c r="F948">
        <v>8</v>
      </c>
      <c r="G948">
        <v>0</v>
      </c>
    </row>
    <row r="949" spans="1:7" x14ac:dyDescent="0.25">
      <c r="A949" t="s">
        <v>1032</v>
      </c>
      <c r="B949">
        <v>1.03</v>
      </c>
      <c r="C949">
        <v>1400</v>
      </c>
      <c r="D949">
        <v>2</v>
      </c>
      <c r="E949">
        <v>1</v>
      </c>
      <c r="F949">
        <v>8</v>
      </c>
      <c r="G949">
        <v>0</v>
      </c>
    </row>
    <row r="950" spans="1:7" x14ac:dyDescent="0.25">
      <c r="A950" t="s">
        <v>1033</v>
      </c>
      <c r="B950">
        <v>1.58</v>
      </c>
      <c r="C950">
        <v>1400</v>
      </c>
      <c r="D950">
        <v>2</v>
      </c>
      <c r="E950">
        <v>1</v>
      </c>
      <c r="F950">
        <v>8</v>
      </c>
      <c r="G950">
        <v>1</v>
      </c>
    </row>
    <row r="951" spans="1:7" x14ac:dyDescent="0.25">
      <c r="A951" t="s">
        <v>1034</v>
      </c>
      <c r="B951">
        <v>2.63</v>
      </c>
      <c r="C951">
        <v>1400</v>
      </c>
      <c r="D951">
        <v>2</v>
      </c>
      <c r="E951">
        <v>1</v>
      </c>
      <c r="F951">
        <v>8</v>
      </c>
      <c r="G951">
        <v>1</v>
      </c>
    </row>
    <row r="952" spans="1:7" x14ac:dyDescent="0.25">
      <c r="A952" t="s">
        <v>1035</v>
      </c>
      <c r="B952">
        <v>0.79</v>
      </c>
      <c r="C952">
        <v>1400</v>
      </c>
      <c r="D952">
        <v>2</v>
      </c>
      <c r="E952">
        <v>1</v>
      </c>
      <c r="F952">
        <v>8</v>
      </c>
      <c r="G952">
        <v>0</v>
      </c>
    </row>
    <row r="953" spans="1:7" x14ac:dyDescent="0.25">
      <c r="A953" t="s">
        <v>1036</v>
      </c>
      <c r="B953">
        <v>11.92</v>
      </c>
      <c r="C953">
        <v>630</v>
      </c>
      <c r="D953">
        <v>2</v>
      </c>
      <c r="E953">
        <v>2</v>
      </c>
      <c r="F953">
        <v>2</v>
      </c>
      <c r="G953">
        <v>4</v>
      </c>
    </row>
    <row r="954" spans="1:7" x14ac:dyDescent="0.25">
      <c r="A954" t="s">
        <v>1037</v>
      </c>
      <c r="B954">
        <v>3.52</v>
      </c>
      <c r="C954">
        <v>1800</v>
      </c>
      <c r="D954">
        <v>2</v>
      </c>
      <c r="E954">
        <v>6</v>
      </c>
      <c r="F954">
        <v>5</v>
      </c>
      <c r="G954">
        <v>3</v>
      </c>
    </row>
    <row r="955" spans="1:7" x14ac:dyDescent="0.25">
      <c r="A955" t="s">
        <v>1038</v>
      </c>
      <c r="B955">
        <v>0.31</v>
      </c>
      <c r="C955">
        <v>1900</v>
      </c>
      <c r="D955">
        <v>7</v>
      </c>
      <c r="E955">
        <v>6</v>
      </c>
      <c r="F955">
        <v>5</v>
      </c>
      <c r="G955">
        <v>1</v>
      </c>
    </row>
    <row r="956" spans="1:7" x14ac:dyDescent="0.25">
      <c r="A956" t="s">
        <v>1039</v>
      </c>
      <c r="B956">
        <v>7.0000000000000007E-2</v>
      </c>
      <c r="C956">
        <v>2600</v>
      </c>
      <c r="D956">
        <v>7</v>
      </c>
      <c r="E956">
        <v>1</v>
      </c>
      <c r="F956">
        <v>4</v>
      </c>
      <c r="G956">
        <v>0</v>
      </c>
    </row>
    <row r="957" spans="1:7" x14ac:dyDescent="0.25">
      <c r="A957" t="s">
        <v>1040</v>
      </c>
      <c r="B957">
        <v>0.16</v>
      </c>
      <c r="C957">
        <v>2600</v>
      </c>
      <c r="D957">
        <v>7</v>
      </c>
      <c r="E957">
        <v>1</v>
      </c>
      <c r="F957">
        <v>4</v>
      </c>
      <c r="G957">
        <v>0</v>
      </c>
    </row>
    <row r="958" spans="1:7" x14ac:dyDescent="0.25">
      <c r="A958" t="s">
        <v>1041</v>
      </c>
      <c r="B958">
        <v>0.32</v>
      </c>
      <c r="C958">
        <v>2600</v>
      </c>
      <c r="D958">
        <v>7</v>
      </c>
      <c r="E958">
        <v>3</v>
      </c>
      <c r="F958">
        <v>6</v>
      </c>
      <c r="G958">
        <v>0</v>
      </c>
    </row>
    <row r="959" spans="1:7" x14ac:dyDescent="0.25">
      <c r="A959" t="s">
        <v>1042</v>
      </c>
      <c r="B959">
        <v>2.06</v>
      </c>
      <c r="C959">
        <v>3300</v>
      </c>
      <c r="D959">
        <v>7</v>
      </c>
      <c r="E959">
        <v>1</v>
      </c>
      <c r="F959">
        <v>4</v>
      </c>
      <c r="G959">
        <v>0</v>
      </c>
    </row>
    <row r="960" spans="1:7" x14ac:dyDescent="0.25">
      <c r="A960" t="s">
        <v>1043</v>
      </c>
      <c r="B960">
        <v>2.54</v>
      </c>
      <c r="C960">
        <v>3100</v>
      </c>
      <c r="D960">
        <v>2</v>
      </c>
      <c r="E960">
        <v>1</v>
      </c>
      <c r="F960">
        <v>4</v>
      </c>
      <c r="G960">
        <v>3</v>
      </c>
    </row>
    <row r="961" spans="1:7" x14ac:dyDescent="0.25">
      <c r="A961" t="s">
        <v>1044</v>
      </c>
      <c r="B961">
        <v>2.44</v>
      </c>
      <c r="C961">
        <v>2900</v>
      </c>
      <c r="D961">
        <v>2</v>
      </c>
      <c r="E961">
        <v>1</v>
      </c>
      <c r="F961">
        <v>4</v>
      </c>
      <c r="G961">
        <v>1</v>
      </c>
    </row>
    <row r="962" spans="1:7" x14ac:dyDescent="0.25">
      <c r="A962" t="s">
        <v>1045</v>
      </c>
      <c r="B962">
        <v>7.86</v>
      </c>
      <c r="C962">
        <v>2700</v>
      </c>
      <c r="D962">
        <v>2</v>
      </c>
      <c r="E962">
        <v>1</v>
      </c>
      <c r="F962">
        <v>4</v>
      </c>
      <c r="G962">
        <v>4</v>
      </c>
    </row>
    <row r="963" spans="1:7" x14ac:dyDescent="0.25">
      <c r="A963" t="s">
        <v>1046</v>
      </c>
      <c r="B963">
        <v>3.08</v>
      </c>
      <c r="C963">
        <v>800</v>
      </c>
      <c r="D963">
        <v>2</v>
      </c>
      <c r="E963">
        <v>1</v>
      </c>
      <c r="F963">
        <v>4</v>
      </c>
      <c r="G963">
        <v>2</v>
      </c>
    </row>
    <row r="964" spans="1:7" x14ac:dyDescent="0.25">
      <c r="A964" t="s">
        <v>1047</v>
      </c>
      <c r="B964">
        <v>1.79</v>
      </c>
      <c r="C964">
        <v>1300</v>
      </c>
      <c r="D964">
        <v>2</v>
      </c>
      <c r="E964">
        <v>1</v>
      </c>
      <c r="F964">
        <v>4</v>
      </c>
      <c r="G964">
        <v>1</v>
      </c>
    </row>
    <row r="965" spans="1:7" x14ac:dyDescent="0.25">
      <c r="A965" t="s">
        <v>1048</v>
      </c>
      <c r="B965">
        <v>0.42</v>
      </c>
      <c r="C965">
        <v>670</v>
      </c>
      <c r="D965">
        <v>2</v>
      </c>
      <c r="E965">
        <v>6</v>
      </c>
      <c r="F965">
        <v>4</v>
      </c>
      <c r="G965">
        <v>0</v>
      </c>
    </row>
    <row r="966" spans="1:7" x14ac:dyDescent="0.25">
      <c r="A966" t="s">
        <v>1049</v>
      </c>
      <c r="B966">
        <v>2.81</v>
      </c>
      <c r="C966">
        <v>670</v>
      </c>
      <c r="D966">
        <v>2</v>
      </c>
      <c r="E966">
        <v>0</v>
      </c>
      <c r="F966">
        <v>0</v>
      </c>
      <c r="G966">
        <v>1</v>
      </c>
    </row>
    <row r="967" spans="1:7" x14ac:dyDescent="0.25">
      <c r="A967" t="s">
        <v>1050</v>
      </c>
      <c r="B967">
        <v>1.43</v>
      </c>
      <c r="C967">
        <v>660</v>
      </c>
      <c r="D967">
        <v>2</v>
      </c>
      <c r="E967">
        <v>1</v>
      </c>
      <c r="F967">
        <v>4</v>
      </c>
      <c r="G967">
        <v>1</v>
      </c>
    </row>
    <row r="968" spans="1:7" x14ac:dyDescent="0.25">
      <c r="A968" t="s">
        <v>1051</v>
      </c>
      <c r="B968">
        <v>2.91</v>
      </c>
      <c r="C968">
        <v>310</v>
      </c>
      <c r="D968">
        <v>2</v>
      </c>
      <c r="E968">
        <v>3</v>
      </c>
      <c r="F968">
        <v>2</v>
      </c>
      <c r="G968">
        <v>0</v>
      </c>
    </row>
    <row r="969" spans="1:7" x14ac:dyDescent="0.25">
      <c r="A969" t="s">
        <v>1052</v>
      </c>
      <c r="B969">
        <v>7.37</v>
      </c>
      <c r="C969">
        <v>680</v>
      </c>
      <c r="D969">
        <v>2</v>
      </c>
      <c r="E969">
        <v>1</v>
      </c>
      <c r="F969">
        <v>4</v>
      </c>
      <c r="G969">
        <v>2</v>
      </c>
    </row>
    <row r="970" spans="1:7" x14ac:dyDescent="0.25">
      <c r="A970" t="s">
        <v>1053</v>
      </c>
      <c r="B970">
        <v>0.5</v>
      </c>
      <c r="C970">
        <v>690</v>
      </c>
      <c r="D970">
        <v>2</v>
      </c>
      <c r="E970">
        <v>1</v>
      </c>
      <c r="F970">
        <v>4</v>
      </c>
      <c r="G970">
        <v>0</v>
      </c>
    </row>
    <row r="971" spans="1:7" x14ac:dyDescent="0.25">
      <c r="A971" t="s">
        <v>1054</v>
      </c>
      <c r="B971">
        <v>4</v>
      </c>
      <c r="C971">
        <v>720</v>
      </c>
      <c r="D971">
        <v>2</v>
      </c>
      <c r="E971">
        <v>1</v>
      </c>
      <c r="F971">
        <v>4</v>
      </c>
      <c r="G971">
        <v>2</v>
      </c>
    </row>
    <row r="972" spans="1:7" x14ac:dyDescent="0.25">
      <c r="A972" t="s">
        <v>1055</v>
      </c>
      <c r="B972">
        <v>9.1199999999999992</v>
      </c>
      <c r="C972">
        <v>1200</v>
      </c>
      <c r="D972">
        <v>2</v>
      </c>
      <c r="E972">
        <v>1</v>
      </c>
      <c r="F972">
        <v>4</v>
      </c>
      <c r="G972">
        <v>4</v>
      </c>
    </row>
    <row r="973" spans="1:7" x14ac:dyDescent="0.25">
      <c r="A973" t="s">
        <v>1056</v>
      </c>
      <c r="B973">
        <v>0.3</v>
      </c>
      <c r="C973">
        <v>1400</v>
      </c>
      <c r="D973">
        <v>7</v>
      </c>
      <c r="E973">
        <v>1</v>
      </c>
      <c r="F973">
        <v>4</v>
      </c>
      <c r="G973">
        <v>0</v>
      </c>
    </row>
    <row r="974" spans="1:7" x14ac:dyDescent="0.25">
      <c r="A974" t="s">
        <v>1057</v>
      </c>
      <c r="B974">
        <v>0.5</v>
      </c>
      <c r="C974">
        <v>4000</v>
      </c>
      <c r="D974">
        <v>2</v>
      </c>
      <c r="E974">
        <v>3</v>
      </c>
      <c r="F974">
        <v>3</v>
      </c>
      <c r="G974">
        <v>1</v>
      </c>
    </row>
    <row r="975" spans="1:7" x14ac:dyDescent="0.25">
      <c r="A975" t="s">
        <v>1058</v>
      </c>
      <c r="B975">
        <v>2.81</v>
      </c>
      <c r="C975">
        <v>3800</v>
      </c>
      <c r="D975">
        <v>2</v>
      </c>
      <c r="E975">
        <v>3</v>
      </c>
      <c r="F975">
        <v>3</v>
      </c>
      <c r="G975">
        <v>4</v>
      </c>
    </row>
    <row r="976" spans="1:7" x14ac:dyDescent="0.25">
      <c r="A976" t="s">
        <v>1059</v>
      </c>
      <c r="B976">
        <v>0.22</v>
      </c>
      <c r="C976">
        <v>3000</v>
      </c>
      <c r="D976">
        <v>2</v>
      </c>
      <c r="E976">
        <v>1</v>
      </c>
      <c r="F976">
        <v>10</v>
      </c>
      <c r="G976">
        <v>0</v>
      </c>
    </row>
    <row r="977" spans="1:7" x14ac:dyDescent="0.25">
      <c r="A977" t="s">
        <v>1060</v>
      </c>
      <c r="B977">
        <v>0.12</v>
      </c>
      <c r="C977">
        <v>3100</v>
      </c>
      <c r="D977">
        <v>2</v>
      </c>
      <c r="E977">
        <v>1</v>
      </c>
      <c r="F977">
        <v>10</v>
      </c>
      <c r="G977">
        <v>0</v>
      </c>
    </row>
    <row r="978" spans="1:7" x14ac:dyDescent="0.25">
      <c r="A978" t="s">
        <v>1061</v>
      </c>
      <c r="B978">
        <v>3.68</v>
      </c>
      <c r="C978">
        <v>3200</v>
      </c>
      <c r="D978">
        <v>2</v>
      </c>
      <c r="E978">
        <v>6</v>
      </c>
      <c r="F978">
        <v>4</v>
      </c>
      <c r="G978">
        <v>3</v>
      </c>
    </row>
    <row r="979" spans="1:7" x14ac:dyDescent="0.25">
      <c r="A979" t="s">
        <v>1062</v>
      </c>
      <c r="B979">
        <v>12.44</v>
      </c>
      <c r="C979">
        <v>2400</v>
      </c>
      <c r="D979">
        <v>2</v>
      </c>
      <c r="E979">
        <v>6</v>
      </c>
      <c r="F979">
        <v>4</v>
      </c>
      <c r="G979">
        <v>18</v>
      </c>
    </row>
    <row r="980" spans="1:7" x14ac:dyDescent="0.25">
      <c r="A980" t="s">
        <v>1063</v>
      </c>
      <c r="B980">
        <v>0.79</v>
      </c>
      <c r="C980">
        <v>7500</v>
      </c>
      <c r="D980">
        <v>2</v>
      </c>
      <c r="E980">
        <v>3</v>
      </c>
      <c r="F980">
        <v>3</v>
      </c>
      <c r="G980">
        <v>5</v>
      </c>
    </row>
    <row r="981" spans="1:7" x14ac:dyDescent="0.25">
      <c r="A981" t="s">
        <v>1064</v>
      </c>
      <c r="B981">
        <v>1.54</v>
      </c>
      <c r="C981">
        <v>7400</v>
      </c>
      <c r="D981">
        <v>2</v>
      </c>
      <c r="E981">
        <v>1</v>
      </c>
      <c r="F981">
        <v>10</v>
      </c>
      <c r="G981">
        <v>2</v>
      </c>
    </row>
    <row r="982" spans="1:7" x14ac:dyDescent="0.25">
      <c r="A982" t="s">
        <v>1065</v>
      </c>
      <c r="B982">
        <v>0.69</v>
      </c>
      <c r="C982">
        <v>7400</v>
      </c>
      <c r="D982">
        <v>2</v>
      </c>
      <c r="E982">
        <v>2</v>
      </c>
      <c r="F982">
        <v>4</v>
      </c>
      <c r="G982">
        <v>2</v>
      </c>
    </row>
    <row r="983" spans="1:7" x14ac:dyDescent="0.25">
      <c r="A983" t="s">
        <v>1066</v>
      </c>
      <c r="B983">
        <v>3.08</v>
      </c>
      <c r="C983">
        <v>7000</v>
      </c>
      <c r="D983">
        <v>2</v>
      </c>
      <c r="E983">
        <v>3</v>
      </c>
      <c r="F983">
        <v>3</v>
      </c>
      <c r="G983">
        <v>16</v>
      </c>
    </row>
    <row r="984" spans="1:7" x14ac:dyDescent="0.25">
      <c r="A984" t="s">
        <v>1067</v>
      </c>
      <c r="B984">
        <v>0.9</v>
      </c>
      <c r="C984">
        <v>7200</v>
      </c>
      <c r="D984">
        <v>2</v>
      </c>
      <c r="E984">
        <v>3</v>
      </c>
      <c r="F984">
        <v>3</v>
      </c>
      <c r="G984">
        <v>9</v>
      </c>
    </row>
    <row r="985" spans="1:7" x14ac:dyDescent="0.25">
      <c r="A985" t="s">
        <v>1068</v>
      </c>
      <c r="B985">
        <v>0.62</v>
      </c>
      <c r="C985">
        <v>9300</v>
      </c>
      <c r="D985">
        <v>1</v>
      </c>
      <c r="E985">
        <v>3</v>
      </c>
      <c r="F985">
        <v>8</v>
      </c>
      <c r="G985">
        <v>7</v>
      </c>
    </row>
    <row r="986" spans="1:7" x14ac:dyDescent="0.25">
      <c r="A986" t="s">
        <v>1069</v>
      </c>
      <c r="B986">
        <v>1.1200000000000001</v>
      </c>
      <c r="C986">
        <v>7000</v>
      </c>
      <c r="D986">
        <v>1</v>
      </c>
      <c r="E986">
        <v>3</v>
      </c>
      <c r="F986">
        <v>8</v>
      </c>
      <c r="G986">
        <v>9</v>
      </c>
    </row>
    <row r="987" spans="1:7" x14ac:dyDescent="0.25">
      <c r="A987" t="s">
        <v>1070</v>
      </c>
      <c r="B987">
        <v>0.86</v>
      </c>
      <c r="C987">
        <v>5400</v>
      </c>
      <c r="D987">
        <v>1</v>
      </c>
      <c r="E987">
        <v>1</v>
      </c>
      <c r="F987">
        <v>10</v>
      </c>
      <c r="G987">
        <v>2</v>
      </c>
    </row>
    <row r="988" spans="1:7" x14ac:dyDescent="0.25">
      <c r="A988" t="s">
        <v>1071</v>
      </c>
      <c r="B988">
        <v>0.2</v>
      </c>
      <c r="C988">
        <v>5100</v>
      </c>
      <c r="D988">
        <v>1</v>
      </c>
      <c r="E988">
        <v>1</v>
      </c>
      <c r="F988">
        <v>10</v>
      </c>
      <c r="G988">
        <v>1</v>
      </c>
    </row>
    <row r="989" spans="1:7" x14ac:dyDescent="0.25">
      <c r="A989" t="s">
        <v>1072</v>
      </c>
      <c r="B989">
        <v>2.88</v>
      </c>
      <c r="C989">
        <v>3500</v>
      </c>
      <c r="D989">
        <v>1</v>
      </c>
      <c r="E989">
        <v>1</v>
      </c>
      <c r="F989">
        <v>10</v>
      </c>
      <c r="G989">
        <v>0</v>
      </c>
    </row>
    <row r="990" spans="1:7" x14ac:dyDescent="0.25">
      <c r="A990" t="s">
        <v>1073</v>
      </c>
      <c r="B990">
        <v>2.38</v>
      </c>
      <c r="C990">
        <v>2700</v>
      </c>
      <c r="D990">
        <v>2</v>
      </c>
      <c r="E990">
        <v>3</v>
      </c>
      <c r="F990">
        <v>4</v>
      </c>
      <c r="G990">
        <v>13</v>
      </c>
    </row>
    <row r="991" spans="1:7" x14ac:dyDescent="0.25">
      <c r="A991" t="s">
        <v>1074</v>
      </c>
      <c r="B991">
        <v>0.46</v>
      </c>
      <c r="C991">
        <v>8700</v>
      </c>
      <c r="D991">
        <v>1</v>
      </c>
      <c r="E991">
        <v>3</v>
      </c>
      <c r="F991">
        <v>8</v>
      </c>
      <c r="G991">
        <v>14</v>
      </c>
    </row>
    <row r="992" spans="1:7" x14ac:dyDescent="0.25">
      <c r="A992" t="s">
        <v>1075</v>
      </c>
      <c r="B992">
        <v>1</v>
      </c>
      <c r="C992">
        <v>7700</v>
      </c>
      <c r="D992">
        <v>1</v>
      </c>
      <c r="E992">
        <v>3</v>
      </c>
      <c r="F992">
        <v>8</v>
      </c>
      <c r="G992">
        <v>3</v>
      </c>
    </row>
    <row r="993" spans="1:7" x14ac:dyDescent="0.25">
      <c r="A993" t="s">
        <v>1076</v>
      </c>
      <c r="B993">
        <v>0.99</v>
      </c>
      <c r="C993">
        <v>5500</v>
      </c>
      <c r="D993">
        <v>1</v>
      </c>
      <c r="E993">
        <v>3</v>
      </c>
      <c r="F993">
        <v>6</v>
      </c>
      <c r="G993">
        <v>1</v>
      </c>
    </row>
    <row r="994" spans="1:7" x14ac:dyDescent="0.25">
      <c r="A994" t="s">
        <v>1077</v>
      </c>
      <c r="B994">
        <v>0.86</v>
      </c>
      <c r="C994">
        <v>5400</v>
      </c>
      <c r="D994">
        <v>1</v>
      </c>
      <c r="E994">
        <v>3</v>
      </c>
      <c r="F994">
        <v>6</v>
      </c>
      <c r="G994">
        <v>4</v>
      </c>
    </row>
    <row r="995" spans="1:7" x14ac:dyDescent="0.25">
      <c r="A995" t="s">
        <v>1078</v>
      </c>
      <c r="B995">
        <v>3</v>
      </c>
      <c r="C995">
        <v>4000</v>
      </c>
      <c r="D995">
        <v>1</v>
      </c>
      <c r="E995">
        <v>1</v>
      </c>
      <c r="F995">
        <v>4</v>
      </c>
      <c r="G995">
        <v>20</v>
      </c>
    </row>
    <row r="996" spans="1:7" x14ac:dyDescent="0.25">
      <c r="A996" t="s">
        <v>1079</v>
      </c>
      <c r="B996">
        <v>6.52</v>
      </c>
      <c r="C996">
        <v>1800</v>
      </c>
      <c r="D996">
        <v>2</v>
      </c>
      <c r="E996">
        <v>3</v>
      </c>
      <c r="F996">
        <v>4</v>
      </c>
      <c r="G996">
        <v>4</v>
      </c>
    </row>
    <row r="997" spans="1:7" x14ac:dyDescent="0.25">
      <c r="A997" t="s">
        <v>1080</v>
      </c>
      <c r="B997">
        <v>4.5199999999999996</v>
      </c>
      <c r="C997">
        <v>3000</v>
      </c>
      <c r="D997">
        <v>2</v>
      </c>
      <c r="E997">
        <v>3</v>
      </c>
      <c r="F997">
        <v>3</v>
      </c>
      <c r="G997">
        <v>14</v>
      </c>
    </row>
    <row r="998" spans="1:7" x14ac:dyDescent="0.25">
      <c r="A998" t="s">
        <v>1081</v>
      </c>
      <c r="B998">
        <v>10.6</v>
      </c>
      <c r="C998">
        <v>2200</v>
      </c>
      <c r="D998">
        <v>2</v>
      </c>
      <c r="E998">
        <v>1</v>
      </c>
      <c r="F998">
        <v>4</v>
      </c>
      <c r="G998">
        <v>10</v>
      </c>
    </row>
    <row r="999" spans="1:7" x14ac:dyDescent="0.25">
      <c r="A999" t="s">
        <v>1082</v>
      </c>
      <c r="B999">
        <v>5.45</v>
      </c>
      <c r="C999">
        <v>2600</v>
      </c>
      <c r="D999">
        <v>2</v>
      </c>
      <c r="E999">
        <v>3</v>
      </c>
      <c r="F999">
        <v>4</v>
      </c>
      <c r="G999">
        <v>13</v>
      </c>
    </row>
    <row r="1000" spans="1:7" x14ac:dyDescent="0.25">
      <c r="A1000" t="s">
        <v>1083</v>
      </c>
      <c r="B1000">
        <v>5.2</v>
      </c>
      <c r="C1000">
        <v>3300</v>
      </c>
      <c r="D1000">
        <v>2</v>
      </c>
      <c r="E1000">
        <v>3</v>
      </c>
      <c r="F1000">
        <v>4</v>
      </c>
      <c r="G1000">
        <v>4</v>
      </c>
    </row>
    <row r="1001" spans="1:7" x14ac:dyDescent="0.25">
      <c r="A1001" t="s">
        <v>1084</v>
      </c>
      <c r="B1001">
        <v>10.24</v>
      </c>
      <c r="C1001">
        <v>1900</v>
      </c>
      <c r="D1001">
        <v>2</v>
      </c>
      <c r="E1001">
        <v>3</v>
      </c>
      <c r="F1001">
        <v>2</v>
      </c>
      <c r="G1001">
        <v>18</v>
      </c>
    </row>
    <row r="1002" spans="1:7" x14ac:dyDescent="0.25">
      <c r="A1002" t="s">
        <v>1085</v>
      </c>
      <c r="B1002">
        <v>1.6</v>
      </c>
      <c r="C1002">
        <v>1600</v>
      </c>
      <c r="D1002">
        <v>2</v>
      </c>
      <c r="E1002">
        <v>3</v>
      </c>
      <c r="F1002">
        <v>3</v>
      </c>
      <c r="G1002">
        <v>0</v>
      </c>
    </row>
    <row r="1003" spans="1:7" x14ac:dyDescent="0.25">
      <c r="A1003" t="s">
        <v>1086</v>
      </c>
      <c r="B1003">
        <v>0.8</v>
      </c>
      <c r="C1003">
        <v>2400</v>
      </c>
      <c r="D1003">
        <v>2</v>
      </c>
      <c r="E1003">
        <v>1</v>
      </c>
      <c r="F1003">
        <v>8</v>
      </c>
      <c r="G1003">
        <v>0</v>
      </c>
    </row>
    <row r="1004" spans="1:7" x14ac:dyDescent="0.25">
      <c r="A1004" t="s">
        <v>1087</v>
      </c>
      <c r="B1004">
        <v>7.2</v>
      </c>
      <c r="C1004">
        <v>2400</v>
      </c>
      <c r="D1004">
        <v>2</v>
      </c>
      <c r="E1004">
        <v>3</v>
      </c>
      <c r="F1004">
        <v>3</v>
      </c>
      <c r="G1004">
        <v>18</v>
      </c>
    </row>
    <row r="1005" spans="1:7" x14ac:dyDescent="0.25">
      <c r="A1005" t="s">
        <v>1088</v>
      </c>
      <c r="B1005">
        <v>2.5</v>
      </c>
      <c r="C1005">
        <v>3100</v>
      </c>
      <c r="D1005">
        <v>2</v>
      </c>
      <c r="E1005">
        <v>3</v>
      </c>
      <c r="F1005">
        <v>3</v>
      </c>
      <c r="G1005">
        <v>7</v>
      </c>
    </row>
    <row r="1006" spans="1:7" x14ac:dyDescent="0.25">
      <c r="A1006" t="s">
        <v>1089</v>
      </c>
      <c r="B1006">
        <v>8.2799999999999994</v>
      </c>
      <c r="C1006">
        <v>2600</v>
      </c>
      <c r="D1006">
        <v>2</v>
      </c>
      <c r="E1006">
        <v>2</v>
      </c>
      <c r="F1006">
        <v>1</v>
      </c>
      <c r="G1006">
        <v>16</v>
      </c>
    </row>
    <row r="1007" spans="1:7" x14ac:dyDescent="0.25">
      <c r="A1007" t="s">
        <v>1090</v>
      </c>
      <c r="B1007">
        <v>2.13</v>
      </c>
      <c r="C1007">
        <v>2500</v>
      </c>
      <c r="D1007">
        <v>1</v>
      </c>
      <c r="E1007">
        <v>2</v>
      </c>
      <c r="F1007">
        <v>2</v>
      </c>
      <c r="G1007">
        <v>1</v>
      </c>
    </row>
    <row r="1008" spans="1:7" x14ac:dyDescent="0.25">
      <c r="A1008" t="s">
        <v>1091</v>
      </c>
      <c r="B1008">
        <v>2.4</v>
      </c>
      <c r="C1008">
        <v>2700</v>
      </c>
      <c r="D1008">
        <v>2</v>
      </c>
      <c r="E1008">
        <v>3</v>
      </c>
      <c r="F1008">
        <v>1</v>
      </c>
      <c r="G1008">
        <v>4</v>
      </c>
    </row>
    <row r="1009" spans="1:7" x14ac:dyDescent="0.25">
      <c r="A1009" t="s">
        <v>1092</v>
      </c>
      <c r="B1009">
        <v>0.95</v>
      </c>
      <c r="C1009">
        <v>3300</v>
      </c>
      <c r="D1009">
        <v>2</v>
      </c>
      <c r="E1009">
        <v>3</v>
      </c>
      <c r="F1009">
        <v>4</v>
      </c>
      <c r="G1009">
        <v>1</v>
      </c>
    </row>
    <row r="1010" spans="1:7" x14ac:dyDescent="0.25">
      <c r="A1010" t="s">
        <v>1093</v>
      </c>
      <c r="B1010">
        <v>0.52</v>
      </c>
      <c r="C1010">
        <v>3400</v>
      </c>
      <c r="D1010">
        <v>2</v>
      </c>
      <c r="E1010">
        <v>3</v>
      </c>
      <c r="F1010">
        <v>4</v>
      </c>
      <c r="G1010">
        <v>0</v>
      </c>
    </row>
    <row r="1011" spans="1:7" x14ac:dyDescent="0.25">
      <c r="A1011" t="s">
        <v>1094</v>
      </c>
      <c r="B1011">
        <v>3.4</v>
      </c>
      <c r="C1011">
        <v>1200</v>
      </c>
      <c r="D1011">
        <v>2</v>
      </c>
      <c r="E1011">
        <v>3</v>
      </c>
      <c r="F1011">
        <v>2</v>
      </c>
      <c r="G1011">
        <v>5</v>
      </c>
    </row>
    <row r="1012" spans="1:7" x14ac:dyDescent="0.25">
      <c r="A1012" t="s">
        <v>1095</v>
      </c>
      <c r="B1012">
        <v>6.38</v>
      </c>
      <c r="C1012">
        <v>2300</v>
      </c>
      <c r="D1012">
        <v>2</v>
      </c>
      <c r="E1012">
        <v>3</v>
      </c>
      <c r="F1012">
        <v>2</v>
      </c>
      <c r="G1012">
        <v>7</v>
      </c>
    </row>
    <row r="1013" spans="1:7" x14ac:dyDescent="0.25">
      <c r="A1013" t="s">
        <v>1096</v>
      </c>
      <c r="B1013">
        <v>0.48</v>
      </c>
      <c r="C1013">
        <v>1800</v>
      </c>
      <c r="D1013">
        <v>2</v>
      </c>
      <c r="E1013">
        <v>3</v>
      </c>
      <c r="F1013">
        <v>2</v>
      </c>
      <c r="G1013">
        <v>1</v>
      </c>
    </row>
    <row r="1014" spans="1:7" x14ac:dyDescent="0.25">
      <c r="A1014" t="s">
        <v>1097</v>
      </c>
      <c r="B1014">
        <v>0.51</v>
      </c>
      <c r="C1014">
        <v>1800</v>
      </c>
      <c r="D1014">
        <v>2</v>
      </c>
      <c r="E1014">
        <v>3</v>
      </c>
      <c r="F1014">
        <v>2</v>
      </c>
      <c r="G1014">
        <v>0</v>
      </c>
    </row>
    <row r="1015" spans="1:7" x14ac:dyDescent="0.25">
      <c r="A1015" t="s">
        <v>1098</v>
      </c>
      <c r="B1015">
        <v>0.99</v>
      </c>
      <c r="C1015">
        <v>1500</v>
      </c>
      <c r="D1015">
        <v>2</v>
      </c>
      <c r="E1015">
        <v>3</v>
      </c>
      <c r="F1015">
        <v>2</v>
      </c>
      <c r="G1015">
        <v>2</v>
      </c>
    </row>
    <row r="1016" spans="1:7" x14ac:dyDescent="0.25">
      <c r="A1016" t="s">
        <v>1099</v>
      </c>
      <c r="B1016">
        <v>2.35</v>
      </c>
      <c r="C1016">
        <v>1500</v>
      </c>
      <c r="D1016">
        <v>2</v>
      </c>
      <c r="E1016">
        <v>3</v>
      </c>
      <c r="F1016">
        <v>3</v>
      </c>
      <c r="G1016">
        <v>6</v>
      </c>
    </row>
    <row r="1017" spans="1:7" x14ac:dyDescent="0.25">
      <c r="A1017" t="s">
        <v>1100</v>
      </c>
      <c r="B1017">
        <v>3.03</v>
      </c>
      <c r="C1017">
        <v>3300</v>
      </c>
      <c r="D1017">
        <v>2</v>
      </c>
      <c r="E1017">
        <v>3</v>
      </c>
      <c r="F1017">
        <v>3</v>
      </c>
      <c r="G1017">
        <v>5</v>
      </c>
    </row>
    <row r="1018" spans="1:7" x14ac:dyDescent="0.25">
      <c r="A1018" t="s">
        <v>1101</v>
      </c>
      <c r="B1018">
        <v>3.45</v>
      </c>
      <c r="C1018">
        <v>4400</v>
      </c>
      <c r="D1018">
        <v>2</v>
      </c>
      <c r="E1018">
        <v>3</v>
      </c>
      <c r="F1018">
        <v>3</v>
      </c>
      <c r="G1018">
        <v>12</v>
      </c>
    </row>
    <row r="1019" spans="1:7" x14ac:dyDescent="0.25">
      <c r="A1019" t="s">
        <v>1102</v>
      </c>
      <c r="B1019">
        <v>6.91</v>
      </c>
      <c r="C1019">
        <v>400</v>
      </c>
      <c r="D1019">
        <v>2</v>
      </c>
      <c r="E1019">
        <v>3</v>
      </c>
      <c r="F1019">
        <v>2</v>
      </c>
      <c r="G1019">
        <v>7</v>
      </c>
    </row>
    <row r="1020" spans="1:7" x14ac:dyDescent="0.25">
      <c r="A1020" t="s">
        <v>1103</v>
      </c>
      <c r="B1020">
        <v>0.52</v>
      </c>
      <c r="C1020">
        <v>630</v>
      </c>
      <c r="D1020">
        <v>2</v>
      </c>
      <c r="E1020">
        <v>3</v>
      </c>
      <c r="F1020">
        <v>2</v>
      </c>
      <c r="G1020">
        <v>0</v>
      </c>
    </row>
    <row r="1021" spans="1:7" x14ac:dyDescent="0.25">
      <c r="A1021" t="s">
        <v>1104</v>
      </c>
      <c r="B1021">
        <v>4.8499999999999996</v>
      </c>
      <c r="C1021">
        <v>1500</v>
      </c>
      <c r="D1021">
        <v>2</v>
      </c>
      <c r="E1021">
        <v>3</v>
      </c>
      <c r="F1021">
        <v>1</v>
      </c>
      <c r="G1021">
        <v>10</v>
      </c>
    </row>
    <row r="1022" spans="1:7" x14ac:dyDescent="0.25">
      <c r="A1022" t="s">
        <v>1105</v>
      </c>
      <c r="B1022">
        <v>4.46</v>
      </c>
      <c r="C1022">
        <v>1600</v>
      </c>
      <c r="D1022">
        <v>2</v>
      </c>
      <c r="E1022">
        <v>3</v>
      </c>
      <c r="F1022">
        <v>5</v>
      </c>
      <c r="G1022">
        <v>0</v>
      </c>
    </row>
    <row r="1023" spans="1:7" x14ac:dyDescent="0.25">
      <c r="A1023" t="s">
        <v>1106</v>
      </c>
      <c r="B1023">
        <v>0.65</v>
      </c>
      <c r="C1023">
        <v>2900</v>
      </c>
      <c r="D1023">
        <v>1</v>
      </c>
      <c r="E1023">
        <v>3</v>
      </c>
      <c r="F1023">
        <v>5</v>
      </c>
      <c r="G1023">
        <v>2</v>
      </c>
    </row>
    <row r="1024" spans="1:7" x14ac:dyDescent="0.25">
      <c r="A1024" t="s">
        <v>1107</v>
      </c>
      <c r="B1024">
        <v>5.04</v>
      </c>
      <c r="C1024">
        <v>2200</v>
      </c>
      <c r="D1024">
        <v>2</v>
      </c>
      <c r="E1024">
        <v>3</v>
      </c>
      <c r="F1024">
        <v>5</v>
      </c>
      <c r="G1024">
        <v>3</v>
      </c>
    </row>
    <row r="1025" spans="1:7" x14ac:dyDescent="0.25">
      <c r="A1025" t="s">
        <v>1108</v>
      </c>
      <c r="B1025">
        <v>1.1599999999999999</v>
      </c>
      <c r="C1025">
        <v>1300</v>
      </c>
      <c r="D1025">
        <v>2</v>
      </c>
      <c r="E1025">
        <v>3</v>
      </c>
      <c r="F1025">
        <v>5</v>
      </c>
      <c r="G1025">
        <v>0</v>
      </c>
    </row>
    <row r="1026" spans="1:7" x14ac:dyDescent="0.25">
      <c r="A1026" t="s">
        <v>1109</v>
      </c>
      <c r="B1026">
        <v>2.59</v>
      </c>
      <c r="C1026">
        <v>1200</v>
      </c>
      <c r="D1026">
        <v>2</v>
      </c>
      <c r="E1026">
        <v>3</v>
      </c>
      <c r="F1026">
        <v>5</v>
      </c>
      <c r="G1026">
        <v>2</v>
      </c>
    </row>
    <row r="1027" spans="1:7" x14ac:dyDescent="0.25">
      <c r="A1027" t="s">
        <v>1110</v>
      </c>
      <c r="B1027">
        <v>9.5</v>
      </c>
      <c r="C1027">
        <v>1500</v>
      </c>
      <c r="D1027">
        <v>2</v>
      </c>
      <c r="E1027">
        <v>3</v>
      </c>
      <c r="F1027">
        <v>5</v>
      </c>
      <c r="G1027">
        <v>4</v>
      </c>
    </row>
    <row r="1028" spans="1:7" x14ac:dyDescent="0.25">
      <c r="A1028" t="s">
        <v>1111</v>
      </c>
      <c r="B1028">
        <v>0.97</v>
      </c>
      <c r="C1028">
        <v>3400</v>
      </c>
      <c r="D1028">
        <v>2</v>
      </c>
      <c r="E1028">
        <v>3</v>
      </c>
      <c r="F1028">
        <v>5</v>
      </c>
      <c r="G1028">
        <v>2</v>
      </c>
    </row>
    <row r="1029" spans="1:7" x14ac:dyDescent="0.25">
      <c r="A1029" t="s">
        <v>1112</v>
      </c>
      <c r="B1029">
        <v>0.43</v>
      </c>
      <c r="C1029">
        <v>3700</v>
      </c>
      <c r="D1029">
        <v>1</v>
      </c>
      <c r="E1029">
        <v>1</v>
      </c>
      <c r="F1029">
        <v>8</v>
      </c>
      <c r="G1029">
        <v>1</v>
      </c>
    </row>
    <row r="1030" spans="1:7" x14ac:dyDescent="0.25">
      <c r="A1030" t="s">
        <v>1113</v>
      </c>
      <c r="B1030">
        <v>0.16</v>
      </c>
      <c r="C1030">
        <v>3700</v>
      </c>
      <c r="D1030">
        <v>6</v>
      </c>
      <c r="E1030">
        <v>4</v>
      </c>
      <c r="F1030">
        <v>0</v>
      </c>
      <c r="G1030">
        <v>0</v>
      </c>
    </row>
    <row r="1031" spans="1:7" x14ac:dyDescent="0.25">
      <c r="A1031" t="s">
        <v>1114</v>
      </c>
      <c r="B1031">
        <v>1</v>
      </c>
      <c r="C1031">
        <v>2400</v>
      </c>
      <c r="D1031">
        <v>2</v>
      </c>
      <c r="E1031">
        <v>1</v>
      </c>
      <c r="F1031">
        <v>8</v>
      </c>
      <c r="G1031">
        <v>1</v>
      </c>
    </row>
    <row r="1032" spans="1:7" x14ac:dyDescent="0.25">
      <c r="A1032" t="s">
        <v>1115</v>
      </c>
      <c r="B1032">
        <v>1.92</v>
      </c>
      <c r="C1032">
        <v>1900</v>
      </c>
      <c r="D1032">
        <v>2</v>
      </c>
      <c r="E1032">
        <v>1</v>
      </c>
      <c r="F1032">
        <v>8</v>
      </c>
      <c r="G1032">
        <v>1</v>
      </c>
    </row>
    <row r="1033" spans="1:7" x14ac:dyDescent="0.25">
      <c r="A1033" t="s">
        <v>1116</v>
      </c>
      <c r="B1033">
        <v>0.08</v>
      </c>
      <c r="C1033">
        <v>2000</v>
      </c>
      <c r="D1033">
        <v>5</v>
      </c>
      <c r="E1033">
        <v>4</v>
      </c>
      <c r="F1033">
        <v>0</v>
      </c>
      <c r="G1033">
        <v>0</v>
      </c>
    </row>
    <row r="1034" spans="1:7" x14ac:dyDescent="0.25">
      <c r="A1034" t="s">
        <v>1117</v>
      </c>
      <c r="B1034">
        <v>5.32</v>
      </c>
      <c r="C1034">
        <v>1900</v>
      </c>
      <c r="D1034">
        <v>2</v>
      </c>
      <c r="E1034">
        <v>1</v>
      </c>
      <c r="F1034">
        <v>8</v>
      </c>
      <c r="G1034">
        <v>5</v>
      </c>
    </row>
    <row r="1035" spans="1:7" x14ac:dyDescent="0.25">
      <c r="A1035" t="s">
        <v>1118</v>
      </c>
      <c r="B1035">
        <v>6.53</v>
      </c>
      <c r="C1035">
        <v>1900</v>
      </c>
      <c r="D1035">
        <v>2</v>
      </c>
      <c r="E1035">
        <v>1</v>
      </c>
      <c r="F1035">
        <v>8</v>
      </c>
      <c r="G1035">
        <v>4</v>
      </c>
    </row>
    <row r="1036" spans="1:7" x14ac:dyDescent="0.25">
      <c r="A1036" t="s">
        <v>1119</v>
      </c>
      <c r="B1036">
        <v>0.21</v>
      </c>
      <c r="C1036">
        <v>2000</v>
      </c>
      <c r="D1036">
        <v>2</v>
      </c>
      <c r="E1036">
        <v>1</v>
      </c>
      <c r="F1036">
        <v>8</v>
      </c>
      <c r="G1036">
        <v>0</v>
      </c>
    </row>
    <row r="1037" spans="1:7" x14ac:dyDescent="0.25">
      <c r="A1037" t="s">
        <v>1120</v>
      </c>
      <c r="B1037">
        <v>0.39</v>
      </c>
      <c r="C1037">
        <v>2100</v>
      </c>
      <c r="D1037">
        <v>2</v>
      </c>
      <c r="E1037">
        <v>1</v>
      </c>
      <c r="F1037">
        <v>8</v>
      </c>
      <c r="G1037">
        <v>0</v>
      </c>
    </row>
    <row r="1038" spans="1:7" x14ac:dyDescent="0.25">
      <c r="A1038" t="s">
        <v>1121</v>
      </c>
      <c r="B1038">
        <v>7.38</v>
      </c>
      <c r="C1038">
        <v>2200</v>
      </c>
      <c r="D1038">
        <v>2</v>
      </c>
      <c r="E1038">
        <v>6</v>
      </c>
      <c r="F1038">
        <v>5</v>
      </c>
      <c r="G1038">
        <v>8</v>
      </c>
    </row>
    <row r="1039" spans="1:7" x14ac:dyDescent="0.25">
      <c r="A1039" t="s">
        <v>1122</v>
      </c>
      <c r="B1039">
        <v>1.22</v>
      </c>
      <c r="C1039">
        <v>910</v>
      </c>
      <c r="D1039">
        <v>1</v>
      </c>
      <c r="E1039">
        <v>6</v>
      </c>
      <c r="F1039">
        <v>6</v>
      </c>
      <c r="G1039">
        <v>0</v>
      </c>
    </row>
    <row r="1040" spans="1:7" x14ac:dyDescent="0.25">
      <c r="A1040" t="s">
        <v>1123</v>
      </c>
      <c r="B1040">
        <v>0.95</v>
      </c>
      <c r="C1040">
        <v>5100</v>
      </c>
      <c r="D1040">
        <v>2</v>
      </c>
      <c r="E1040">
        <v>1</v>
      </c>
      <c r="F1040">
        <v>10</v>
      </c>
      <c r="G1040">
        <v>2</v>
      </c>
    </row>
    <row r="1041" spans="1:7" x14ac:dyDescent="0.25">
      <c r="A1041" t="s">
        <v>1124</v>
      </c>
      <c r="B1041">
        <v>1.35</v>
      </c>
      <c r="C1041">
        <v>5100</v>
      </c>
      <c r="D1041">
        <v>2</v>
      </c>
      <c r="E1041">
        <v>1</v>
      </c>
      <c r="F1041">
        <v>10</v>
      </c>
      <c r="G1041">
        <v>3</v>
      </c>
    </row>
    <row r="1042" spans="1:7" x14ac:dyDescent="0.25">
      <c r="A1042" t="s">
        <v>1125</v>
      </c>
      <c r="B1042">
        <v>0.36</v>
      </c>
      <c r="C1042">
        <v>5100</v>
      </c>
      <c r="D1042">
        <v>2</v>
      </c>
      <c r="E1042">
        <v>1</v>
      </c>
      <c r="F1042">
        <v>10</v>
      </c>
      <c r="G1042">
        <v>0</v>
      </c>
    </row>
    <row r="1043" spans="1:7" x14ac:dyDescent="0.25">
      <c r="A1043" t="s">
        <v>1126</v>
      </c>
      <c r="B1043">
        <v>0.59</v>
      </c>
      <c r="C1043">
        <v>5100</v>
      </c>
      <c r="D1043">
        <v>2</v>
      </c>
      <c r="E1043">
        <v>1</v>
      </c>
      <c r="F1043">
        <v>10</v>
      </c>
      <c r="G1043">
        <v>0</v>
      </c>
    </row>
    <row r="1044" spans="1:7" x14ac:dyDescent="0.25">
      <c r="A1044" t="s">
        <v>1127</v>
      </c>
      <c r="B1044">
        <v>0.89</v>
      </c>
      <c r="C1044">
        <v>5100</v>
      </c>
      <c r="D1044">
        <v>2</v>
      </c>
      <c r="E1044">
        <v>1</v>
      </c>
      <c r="F1044">
        <v>10</v>
      </c>
      <c r="G1044">
        <v>0</v>
      </c>
    </row>
    <row r="1045" spans="1:7" x14ac:dyDescent="0.25">
      <c r="A1045" t="s">
        <v>1128</v>
      </c>
      <c r="B1045">
        <v>2.41</v>
      </c>
      <c r="C1045">
        <v>5300</v>
      </c>
      <c r="D1045">
        <v>2</v>
      </c>
      <c r="E1045">
        <v>1</v>
      </c>
      <c r="F1045">
        <v>10</v>
      </c>
      <c r="G1045">
        <v>4</v>
      </c>
    </row>
    <row r="1046" spans="1:7" x14ac:dyDescent="0.25">
      <c r="A1046" t="s">
        <v>1129</v>
      </c>
      <c r="B1046">
        <v>0.37</v>
      </c>
      <c r="C1046">
        <v>4300</v>
      </c>
      <c r="D1046">
        <v>2</v>
      </c>
      <c r="E1046">
        <v>1</v>
      </c>
      <c r="F1046">
        <v>10</v>
      </c>
      <c r="G1046">
        <v>1</v>
      </c>
    </row>
    <row r="1047" spans="1:7" x14ac:dyDescent="0.25">
      <c r="A1047" t="s">
        <v>1130</v>
      </c>
      <c r="B1047">
        <v>6.88</v>
      </c>
      <c r="C1047">
        <v>4300</v>
      </c>
      <c r="D1047">
        <v>2</v>
      </c>
      <c r="E1047">
        <v>1</v>
      </c>
      <c r="F1047">
        <v>10</v>
      </c>
      <c r="G1047">
        <v>9</v>
      </c>
    </row>
    <row r="1048" spans="1:7" x14ac:dyDescent="0.25">
      <c r="A1048" t="s">
        <v>1131</v>
      </c>
      <c r="B1048">
        <v>6.07</v>
      </c>
      <c r="C1048">
        <v>3600</v>
      </c>
      <c r="D1048">
        <v>2</v>
      </c>
      <c r="E1048">
        <v>1</v>
      </c>
      <c r="F1048">
        <v>10</v>
      </c>
      <c r="G1048">
        <v>5</v>
      </c>
    </row>
    <row r="1049" spans="1:7" x14ac:dyDescent="0.25">
      <c r="A1049" t="s">
        <v>1132</v>
      </c>
      <c r="B1049">
        <v>3.3</v>
      </c>
      <c r="C1049">
        <v>4100</v>
      </c>
      <c r="D1049">
        <v>2</v>
      </c>
      <c r="E1049">
        <v>1</v>
      </c>
      <c r="F1049">
        <v>10</v>
      </c>
      <c r="G1049">
        <v>0</v>
      </c>
    </row>
    <row r="1050" spans="1:7" x14ac:dyDescent="0.25">
      <c r="A1050" t="s">
        <v>1133</v>
      </c>
      <c r="B1050">
        <v>1.53</v>
      </c>
      <c r="C1050">
        <v>2000</v>
      </c>
      <c r="D1050">
        <v>2</v>
      </c>
      <c r="E1050">
        <v>6</v>
      </c>
      <c r="F1050">
        <v>4</v>
      </c>
      <c r="G1050">
        <v>0</v>
      </c>
    </row>
    <row r="1051" spans="1:7" x14ac:dyDescent="0.25">
      <c r="A1051" t="s">
        <v>1134</v>
      </c>
      <c r="B1051">
        <v>0.53</v>
      </c>
      <c r="C1051">
        <v>2100</v>
      </c>
      <c r="D1051">
        <v>2</v>
      </c>
      <c r="E1051">
        <v>1</v>
      </c>
      <c r="F1051">
        <v>8</v>
      </c>
      <c r="G1051">
        <v>0</v>
      </c>
    </row>
    <row r="1052" spans="1:7" x14ac:dyDescent="0.25">
      <c r="A1052" t="s">
        <v>1135</v>
      </c>
      <c r="B1052">
        <v>1.47</v>
      </c>
      <c r="C1052">
        <v>2000</v>
      </c>
      <c r="D1052">
        <v>2</v>
      </c>
      <c r="E1052">
        <v>1</v>
      </c>
      <c r="F1052">
        <v>8</v>
      </c>
      <c r="G1052">
        <v>0</v>
      </c>
    </row>
    <row r="1053" spans="1:7" x14ac:dyDescent="0.25">
      <c r="A1053" t="s">
        <v>1136</v>
      </c>
      <c r="B1053">
        <v>0.13</v>
      </c>
      <c r="C1053">
        <v>2700</v>
      </c>
      <c r="D1053">
        <v>2</v>
      </c>
      <c r="E1053">
        <v>1</v>
      </c>
      <c r="F1053">
        <v>8</v>
      </c>
      <c r="G1053">
        <v>0</v>
      </c>
    </row>
    <row r="1054" spans="1:7" x14ac:dyDescent="0.25">
      <c r="A1054" t="s">
        <v>1137</v>
      </c>
      <c r="B1054">
        <v>1.53</v>
      </c>
      <c r="C1054">
        <v>2600</v>
      </c>
      <c r="D1054">
        <v>2</v>
      </c>
      <c r="E1054">
        <v>1</v>
      </c>
      <c r="F1054">
        <v>8</v>
      </c>
      <c r="G1054">
        <v>1</v>
      </c>
    </row>
    <row r="1055" spans="1:7" x14ac:dyDescent="0.25">
      <c r="A1055" t="s">
        <v>1138</v>
      </c>
      <c r="B1055">
        <v>7.54</v>
      </c>
      <c r="C1055">
        <v>1800</v>
      </c>
      <c r="D1055">
        <v>2</v>
      </c>
      <c r="E1055">
        <v>3</v>
      </c>
      <c r="F1055">
        <v>4</v>
      </c>
      <c r="G1055">
        <v>3</v>
      </c>
    </row>
    <row r="1056" spans="1:7" x14ac:dyDescent="0.25">
      <c r="A1056" t="s">
        <v>1139</v>
      </c>
      <c r="B1056">
        <v>1.65</v>
      </c>
      <c r="C1056">
        <v>1600</v>
      </c>
      <c r="D1056">
        <v>2</v>
      </c>
      <c r="E1056">
        <v>1</v>
      </c>
      <c r="F1056">
        <v>6</v>
      </c>
      <c r="G1056">
        <v>1</v>
      </c>
    </row>
    <row r="1057" spans="1:7" x14ac:dyDescent="0.25">
      <c r="A1057" t="s">
        <v>1140</v>
      </c>
      <c r="B1057">
        <v>1.17</v>
      </c>
      <c r="C1057">
        <v>1600</v>
      </c>
      <c r="D1057">
        <v>2</v>
      </c>
      <c r="E1057">
        <v>1</v>
      </c>
      <c r="F1057">
        <v>6</v>
      </c>
      <c r="G1057">
        <v>1</v>
      </c>
    </row>
    <row r="1058" spans="1:7" x14ac:dyDescent="0.25">
      <c r="A1058" t="s">
        <v>1141</v>
      </c>
      <c r="B1058">
        <v>3.05</v>
      </c>
      <c r="C1058">
        <v>1400</v>
      </c>
      <c r="D1058">
        <v>2</v>
      </c>
      <c r="E1058">
        <v>1</v>
      </c>
      <c r="F1058">
        <v>4</v>
      </c>
      <c r="G1058">
        <v>0</v>
      </c>
    </row>
    <row r="1059" spans="1:7" x14ac:dyDescent="0.25">
      <c r="A1059" t="s">
        <v>1142</v>
      </c>
      <c r="B1059">
        <v>1.55</v>
      </c>
      <c r="C1059">
        <v>1400</v>
      </c>
      <c r="D1059">
        <v>2</v>
      </c>
      <c r="E1059">
        <v>1</v>
      </c>
      <c r="F1059">
        <v>4</v>
      </c>
      <c r="G1059">
        <v>0</v>
      </c>
    </row>
    <row r="1060" spans="1:7" x14ac:dyDescent="0.25">
      <c r="A1060" t="s">
        <v>1143</v>
      </c>
      <c r="B1060">
        <v>2.65</v>
      </c>
      <c r="C1060">
        <v>1500</v>
      </c>
      <c r="D1060">
        <v>2</v>
      </c>
      <c r="E1060">
        <v>1</v>
      </c>
      <c r="F1060">
        <v>4</v>
      </c>
      <c r="G1060">
        <v>0</v>
      </c>
    </row>
    <row r="1061" spans="1:7" x14ac:dyDescent="0.25">
      <c r="A1061" t="s">
        <v>1144</v>
      </c>
      <c r="B1061">
        <v>1.5</v>
      </c>
      <c r="C1061">
        <v>1500</v>
      </c>
      <c r="D1061">
        <v>2</v>
      </c>
      <c r="E1061">
        <v>1</v>
      </c>
      <c r="F1061">
        <v>4</v>
      </c>
      <c r="G1061">
        <v>1</v>
      </c>
    </row>
    <row r="1062" spans="1:7" x14ac:dyDescent="0.25">
      <c r="A1062" t="s">
        <v>1145</v>
      </c>
      <c r="B1062">
        <v>0.3</v>
      </c>
      <c r="C1062">
        <v>1600</v>
      </c>
      <c r="D1062">
        <v>2</v>
      </c>
      <c r="E1062">
        <v>1</v>
      </c>
      <c r="F1062">
        <v>4</v>
      </c>
      <c r="G1062">
        <v>0</v>
      </c>
    </row>
    <row r="1063" spans="1:7" x14ac:dyDescent="0.25">
      <c r="A1063" t="s">
        <v>1146</v>
      </c>
      <c r="B1063">
        <v>0.63</v>
      </c>
      <c r="C1063">
        <v>2100</v>
      </c>
      <c r="D1063">
        <v>1</v>
      </c>
      <c r="E1063">
        <v>1</v>
      </c>
      <c r="F1063">
        <v>4</v>
      </c>
      <c r="G1063">
        <v>3</v>
      </c>
    </row>
    <row r="1064" spans="1:7" x14ac:dyDescent="0.25">
      <c r="A1064" t="s">
        <v>1147</v>
      </c>
      <c r="B1064">
        <v>0.96</v>
      </c>
      <c r="C1064">
        <v>1200</v>
      </c>
      <c r="D1064">
        <v>2</v>
      </c>
      <c r="E1064">
        <v>6</v>
      </c>
      <c r="F1064">
        <v>5</v>
      </c>
      <c r="G1064">
        <v>0</v>
      </c>
    </row>
    <row r="1065" spans="1:7" x14ac:dyDescent="0.25">
      <c r="A1065" t="s">
        <v>1148</v>
      </c>
      <c r="B1065">
        <v>6</v>
      </c>
      <c r="C1065">
        <v>720</v>
      </c>
      <c r="D1065">
        <v>2</v>
      </c>
      <c r="E1065">
        <v>6</v>
      </c>
      <c r="F1065">
        <v>4</v>
      </c>
      <c r="G1065">
        <v>0</v>
      </c>
    </row>
    <row r="1066" spans="1:7" x14ac:dyDescent="0.25">
      <c r="A1066" t="s">
        <v>1149</v>
      </c>
      <c r="B1066">
        <v>4</v>
      </c>
      <c r="C1066">
        <v>620</v>
      </c>
      <c r="D1066">
        <v>2</v>
      </c>
      <c r="E1066">
        <v>6</v>
      </c>
      <c r="F1066">
        <v>4</v>
      </c>
      <c r="G1066">
        <v>1</v>
      </c>
    </row>
    <row r="1067" spans="1:7" x14ac:dyDescent="0.25">
      <c r="A1067" t="s">
        <v>1150</v>
      </c>
      <c r="B1067">
        <v>12.25</v>
      </c>
      <c r="C1067">
        <v>460</v>
      </c>
      <c r="D1067">
        <v>2</v>
      </c>
      <c r="E1067">
        <v>6</v>
      </c>
      <c r="F1067">
        <v>4</v>
      </c>
      <c r="G1067">
        <v>3</v>
      </c>
    </row>
    <row r="1068" spans="1:7" x14ac:dyDescent="0.25">
      <c r="A1068" t="s">
        <v>1151</v>
      </c>
      <c r="B1068">
        <v>0.34</v>
      </c>
      <c r="C1068">
        <v>1500</v>
      </c>
      <c r="D1068">
        <v>1</v>
      </c>
      <c r="E1068">
        <v>3</v>
      </c>
      <c r="F1068">
        <v>3</v>
      </c>
      <c r="G1068">
        <v>0</v>
      </c>
    </row>
    <row r="1069" spans="1:7" x14ac:dyDescent="0.25">
      <c r="A1069" t="s">
        <v>1152</v>
      </c>
      <c r="B1069">
        <v>10.050000000000001</v>
      </c>
      <c r="C1069">
        <v>1500</v>
      </c>
      <c r="D1069">
        <v>1</v>
      </c>
      <c r="E1069">
        <v>3</v>
      </c>
      <c r="F1069">
        <v>4</v>
      </c>
      <c r="G1069">
        <v>4</v>
      </c>
    </row>
    <row r="1070" spans="1:7" x14ac:dyDescent="0.25">
      <c r="A1070" t="s">
        <v>1153</v>
      </c>
      <c r="B1070">
        <v>0.2</v>
      </c>
      <c r="C1070">
        <v>220</v>
      </c>
      <c r="D1070">
        <v>1</v>
      </c>
      <c r="E1070">
        <v>3</v>
      </c>
      <c r="F1070">
        <v>5</v>
      </c>
      <c r="G1070">
        <v>0</v>
      </c>
    </row>
    <row r="1071" spans="1:7" x14ac:dyDescent="0.25">
      <c r="A1071" t="s">
        <v>1154</v>
      </c>
      <c r="B1071">
        <v>0.9</v>
      </c>
      <c r="C1071">
        <v>2100</v>
      </c>
      <c r="D1071">
        <v>2</v>
      </c>
      <c r="E1071">
        <v>1</v>
      </c>
      <c r="F1071">
        <v>8</v>
      </c>
      <c r="G1071">
        <v>0</v>
      </c>
    </row>
    <row r="1072" spans="1:7" x14ac:dyDescent="0.25">
      <c r="A1072" t="s">
        <v>1155</v>
      </c>
      <c r="B1072">
        <v>1.0900000000000001</v>
      </c>
      <c r="C1072">
        <v>2100</v>
      </c>
      <c r="D1072">
        <v>2</v>
      </c>
      <c r="E1072">
        <v>1</v>
      </c>
      <c r="F1072">
        <v>8</v>
      </c>
      <c r="G1072">
        <v>1</v>
      </c>
    </row>
    <row r="1073" spans="1:7" x14ac:dyDescent="0.25">
      <c r="A1073" t="s">
        <v>1156</v>
      </c>
      <c r="B1073">
        <v>4.78</v>
      </c>
      <c r="C1073">
        <v>2300</v>
      </c>
      <c r="D1073">
        <v>2</v>
      </c>
      <c r="E1073">
        <v>6</v>
      </c>
      <c r="F1073">
        <v>5</v>
      </c>
      <c r="G1073">
        <v>2</v>
      </c>
    </row>
    <row r="1074" spans="1:7" x14ac:dyDescent="0.25">
      <c r="A1074" t="s">
        <v>1157</v>
      </c>
      <c r="B1074">
        <v>5.8</v>
      </c>
      <c r="C1074">
        <v>2000</v>
      </c>
      <c r="D1074">
        <v>2</v>
      </c>
      <c r="E1074">
        <v>6</v>
      </c>
      <c r="F1074">
        <v>4</v>
      </c>
      <c r="G1074">
        <v>1</v>
      </c>
    </row>
    <row r="1075" spans="1:7" x14ac:dyDescent="0.25">
      <c r="A1075" t="s">
        <v>1158</v>
      </c>
      <c r="B1075">
        <v>0.5</v>
      </c>
      <c r="C1075">
        <v>2700</v>
      </c>
      <c r="D1075">
        <v>1</v>
      </c>
      <c r="E1075">
        <v>1</v>
      </c>
      <c r="F1075">
        <v>8</v>
      </c>
      <c r="G1075">
        <v>0</v>
      </c>
    </row>
    <row r="1076" spans="1:7" x14ac:dyDescent="0.25">
      <c r="A1076" t="s">
        <v>1159</v>
      </c>
      <c r="B1076">
        <v>4.01</v>
      </c>
      <c r="C1076">
        <v>2600</v>
      </c>
      <c r="D1076">
        <v>2</v>
      </c>
      <c r="E1076">
        <v>6</v>
      </c>
      <c r="F1076">
        <v>5</v>
      </c>
      <c r="G1076">
        <v>1</v>
      </c>
    </row>
    <row r="1077" spans="1:7" x14ac:dyDescent="0.25">
      <c r="A1077" t="s">
        <v>1160</v>
      </c>
      <c r="B1077">
        <v>5.14</v>
      </c>
      <c r="C1077">
        <v>2000</v>
      </c>
      <c r="D1077">
        <v>2</v>
      </c>
      <c r="E1077">
        <v>6</v>
      </c>
      <c r="F1077">
        <v>6</v>
      </c>
      <c r="G1077">
        <v>1</v>
      </c>
    </row>
    <row r="1078" spans="1:7" x14ac:dyDescent="0.25">
      <c r="A1078" t="s">
        <v>1161</v>
      </c>
      <c r="B1078">
        <v>1.92</v>
      </c>
      <c r="C1078">
        <v>2000</v>
      </c>
      <c r="D1078">
        <v>2</v>
      </c>
      <c r="E1078">
        <v>6</v>
      </c>
      <c r="F1078">
        <v>6</v>
      </c>
      <c r="G1078">
        <v>0</v>
      </c>
    </row>
    <row r="1079" spans="1:7" x14ac:dyDescent="0.25">
      <c r="A1079" t="s">
        <v>1162</v>
      </c>
      <c r="B1079">
        <v>10.08</v>
      </c>
      <c r="C1079">
        <v>1800</v>
      </c>
      <c r="D1079">
        <v>2</v>
      </c>
      <c r="E1079">
        <v>6</v>
      </c>
      <c r="F1079">
        <v>6</v>
      </c>
      <c r="G1079">
        <v>0</v>
      </c>
    </row>
    <row r="1080" spans="1:7" x14ac:dyDescent="0.25">
      <c r="A1080" t="s">
        <v>1163</v>
      </c>
      <c r="B1080">
        <v>1.81</v>
      </c>
      <c r="C1080">
        <v>3100</v>
      </c>
      <c r="D1080">
        <v>1</v>
      </c>
      <c r="E1080">
        <v>1</v>
      </c>
      <c r="F1080">
        <v>8</v>
      </c>
      <c r="G1080">
        <v>0</v>
      </c>
    </row>
    <row r="1081" spans="1:7" x14ac:dyDescent="0.25">
      <c r="A1081" t="s">
        <v>1164</v>
      </c>
      <c r="B1081">
        <v>1.1100000000000001</v>
      </c>
      <c r="C1081">
        <v>1300</v>
      </c>
      <c r="D1081">
        <v>1</v>
      </c>
      <c r="E1081">
        <v>1</v>
      </c>
      <c r="F1081">
        <v>4</v>
      </c>
      <c r="G1081">
        <v>0</v>
      </c>
    </row>
    <row r="1082" spans="1:7" x14ac:dyDescent="0.25">
      <c r="A1082" t="s">
        <v>1165</v>
      </c>
      <c r="B1082">
        <v>8</v>
      </c>
      <c r="C1082">
        <v>2000</v>
      </c>
      <c r="D1082">
        <v>1</v>
      </c>
      <c r="E1082">
        <v>1</v>
      </c>
      <c r="F1082">
        <v>4</v>
      </c>
      <c r="G1082">
        <v>0</v>
      </c>
    </row>
    <row r="1083" spans="1:7" x14ac:dyDescent="0.25">
      <c r="A1083" t="s">
        <v>1166</v>
      </c>
      <c r="B1083">
        <v>10.33</v>
      </c>
      <c r="C1083">
        <v>2200</v>
      </c>
      <c r="D1083">
        <v>1</v>
      </c>
      <c r="E1083">
        <v>1</v>
      </c>
      <c r="F1083">
        <v>4</v>
      </c>
      <c r="G1083">
        <v>2</v>
      </c>
    </row>
    <row r="1084" spans="1:7" x14ac:dyDescent="0.25">
      <c r="A1084" t="s">
        <v>1167</v>
      </c>
      <c r="B1084">
        <v>8.5</v>
      </c>
      <c r="C1084">
        <v>3100</v>
      </c>
      <c r="D1084">
        <v>2</v>
      </c>
      <c r="E1084">
        <v>1</v>
      </c>
      <c r="F1084">
        <v>8</v>
      </c>
      <c r="G1084">
        <v>11</v>
      </c>
    </row>
    <row r="1085" spans="1:7" x14ac:dyDescent="0.25">
      <c r="A1085" t="s">
        <v>1168</v>
      </c>
      <c r="B1085">
        <v>0.25</v>
      </c>
      <c r="C1085">
        <v>3500</v>
      </c>
      <c r="D1085">
        <v>6</v>
      </c>
      <c r="E1085">
        <v>1</v>
      </c>
      <c r="F1085">
        <v>8</v>
      </c>
      <c r="G1085">
        <v>0</v>
      </c>
    </row>
    <row r="1086" spans="1:7" x14ac:dyDescent="0.25">
      <c r="A1086" t="s">
        <v>1169</v>
      </c>
      <c r="B1086">
        <v>0.97</v>
      </c>
      <c r="C1086">
        <v>1900</v>
      </c>
      <c r="D1086">
        <v>2</v>
      </c>
      <c r="E1086">
        <v>3</v>
      </c>
      <c r="F1086">
        <v>6</v>
      </c>
      <c r="G1086">
        <v>0</v>
      </c>
    </row>
    <row r="1087" spans="1:7" x14ac:dyDescent="0.25">
      <c r="A1087" t="s">
        <v>1170</v>
      </c>
      <c r="B1087">
        <v>1.28</v>
      </c>
      <c r="C1087">
        <v>1700</v>
      </c>
      <c r="D1087">
        <v>2</v>
      </c>
      <c r="E1087">
        <v>1</v>
      </c>
      <c r="F1087">
        <v>8</v>
      </c>
      <c r="G1087">
        <v>1</v>
      </c>
    </row>
    <row r="1088" spans="1:7" x14ac:dyDescent="0.25">
      <c r="A1088" t="s">
        <v>1171</v>
      </c>
      <c r="B1088">
        <v>3.41</v>
      </c>
      <c r="C1088">
        <v>1400</v>
      </c>
      <c r="D1088">
        <v>2</v>
      </c>
      <c r="E1088">
        <v>3</v>
      </c>
      <c r="F1088">
        <v>6</v>
      </c>
      <c r="G1088">
        <v>0</v>
      </c>
    </row>
    <row r="1089" spans="1:7" x14ac:dyDescent="0.25">
      <c r="A1089" t="s">
        <v>1172</v>
      </c>
      <c r="B1089">
        <v>5.0199999999999996</v>
      </c>
      <c r="C1089">
        <v>1000</v>
      </c>
      <c r="D1089">
        <v>2</v>
      </c>
      <c r="E1089">
        <v>3</v>
      </c>
      <c r="F1089">
        <v>6</v>
      </c>
      <c r="G1089">
        <v>2</v>
      </c>
    </row>
    <row r="1090" spans="1:7" x14ac:dyDescent="0.25">
      <c r="A1090" t="s">
        <v>1173</v>
      </c>
      <c r="B1090">
        <v>0.12</v>
      </c>
      <c r="C1090">
        <v>950</v>
      </c>
      <c r="D1090">
        <v>2</v>
      </c>
      <c r="E1090">
        <v>3</v>
      </c>
      <c r="F1090">
        <v>5</v>
      </c>
      <c r="G1090">
        <v>0</v>
      </c>
    </row>
    <row r="1091" spans="1:7" x14ac:dyDescent="0.25">
      <c r="A1091" t="s">
        <v>1174</v>
      </c>
      <c r="B1091">
        <v>0.71</v>
      </c>
      <c r="C1091">
        <v>960</v>
      </c>
      <c r="D1091">
        <v>2</v>
      </c>
      <c r="E1091">
        <v>1</v>
      </c>
      <c r="F1091">
        <v>8</v>
      </c>
      <c r="G1091">
        <v>0</v>
      </c>
    </row>
    <row r="1092" spans="1:7" x14ac:dyDescent="0.25">
      <c r="A1092" t="s">
        <v>1175</v>
      </c>
      <c r="B1092">
        <v>7.17</v>
      </c>
      <c r="C1092">
        <v>770</v>
      </c>
      <c r="D1092">
        <v>2</v>
      </c>
      <c r="E1092">
        <v>3</v>
      </c>
      <c r="F1092">
        <v>5</v>
      </c>
      <c r="G1092">
        <v>0</v>
      </c>
    </row>
    <row r="1093" spans="1:7" x14ac:dyDescent="0.25">
      <c r="A1093" t="s">
        <v>1176</v>
      </c>
      <c r="B1093">
        <v>0.76</v>
      </c>
      <c r="C1093">
        <v>780</v>
      </c>
      <c r="D1093">
        <v>2</v>
      </c>
      <c r="E1093">
        <v>3</v>
      </c>
      <c r="F1093">
        <v>6</v>
      </c>
      <c r="G1093">
        <v>0</v>
      </c>
    </row>
    <row r="1094" spans="1:7" x14ac:dyDescent="0.25">
      <c r="A1094" t="s">
        <v>1177</v>
      </c>
      <c r="B1094">
        <v>0.73</v>
      </c>
      <c r="C1094">
        <v>780</v>
      </c>
      <c r="D1094">
        <v>2</v>
      </c>
      <c r="E1094">
        <v>1</v>
      </c>
      <c r="F1094">
        <v>8</v>
      </c>
      <c r="G1094">
        <v>0</v>
      </c>
    </row>
    <row r="1095" spans="1:7" x14ac:dyDescent="0.25">
      <c r="A1095" t="s">
        <v>1178</v>
      </c>
      <c r="B1095">
        <v>0.56999999999999995</v>
      </c>
      <c r="C1095">
        <v>780</v>
      </c>
      <c r="D1095">
        <v>2</v>
      </c>
      <c r="E1095">
        <v>1</v>
      </c>
      <c r="F1095">
        <v>8</v>
      </c>
      <c r="G1095">
        <v>0</v>
      </c>
    </row>
    <row r="1096" spans="1:7" x14ac:dyDescent="0.25">
      <c r="A1096" t="s">
        <v>1179</v>
      </c>
      <c r="B1096">
        <v>1</v>
      </c>
      <c r="C1096">
        <v>780</v>
      </c>
      <c r="D1096">
        <v>2</v>
      </c>
      <c r="E1096">
        <v>3</v>
      </c>
      <c r="F1096">
        <v>6</v>
      </c>
      <c r="G1096">
        <v>0</v>
      </c>
    </row>
    <row r="1097" spans="1:7" x14ac:dyDescent="0.25">
      <c r="A1097" t="s">
        <v>1180</v>
      </c>
      <c r="B1097">
        <v>6.55</v>
      </c>
      <c r="C1097">
        <v>650</v>
      </c>
      <c r="D1097">
        <v>2</v>
      </c>
      <c r="E1097">
        <v>6</v>
      </c>
      <c r="F1097">
        <v>5</v>
      </c>
      <c r="G1097">
        <v>2</v>
      </c>
    </row>
    <row r="1098" spans="1:7" x14ac:dyDescent="0.25">
      <c r="A1098" t="s">
        <v>1181</v>
      </c>
      <c r="B1098">
        <v>0.53</v>
      </c>
      <c r="C1098">
        <v>2600</v>
      </c>
      <c r="D1098">
        <v>1</v>
      </c>
      <c r="E1098">
        <v>6</v>
      </c>
      <c r="F1098">
        <v>7</v>
      </c>
      <c r="G1098">
        <v>0</v>
      </c>
    </row>
    <row r="1099" spans="1:7" x14ac:dyDescent="0.25">
      <c r="A1099" t="s">
        <v>1182</v>
      </c>
      <c r="B1099">
        <v>2.75</v>
      </c>
      <c r="C1099">
        <v>2600</v>
      </c>
      <c r="D1099">
        <v>1</v>
      </c>
      <c r="E1099">
        <v>6</v>
      </c>
      <c r="F1099">
        <v>7</v>
      </c>
      <c r="G1099">
        <v>3</v>
      </c>
    </row>
    <row r="1100" spans="1:7" x14ac:dyDescent="0.25">
      <c r="A1100" t="s">
        <v>1183</v>
      </c>
      <c r="B1100">
        <v>1.26</v>
      </c>
      <c r="C1100">
        <v>2600</v>
      </c>
      <c r="D1100">
        <v>1</v>
      </c>
      <c r="E1100">
        <v>1</v>
      </c>
      <c r="F1100">
        <v>8</v>
      </c>
      <c r="G1100">
        <v>1</v>
      </c>
    </row>
    <row r="1101" spans="1:7" x14ac:dyDescent="0.25">
      <c r="A1101" t="s">
        <v>1184</v>
      </c>
      <c r="B1101">
        <v>1.87</v>
      </c>
      <c r="C1101">
        <v>2600</v>
      </c>
      <c r="D1101">
        <v>1</v>
      </c>
      <c r="E1101">
        <v>6</v>
      </c>
      <c r="F1101">
        <v>7</v>
      </c>
      <c r="G1101">
        <v>0</v>
      </c>
    </row>
    <row r="1102" spans="1:7" x14ac:dyDescent="0.25">
      <c r="A1102" t="s">
        <v>1185</v>
      </c>
      <c r="B1102">
        <v>0.28999999999999998</v>
      </c>
      <c r="C1102">
        <v>2600</v>
      </c>
      <c r="D1102">
        <v>1</v>
      </c>
      <c r="E1102">
        <v>6</v>
      </c>
      <c r="F1102">
        <v>6</v>
      </c>
      <c r="G1102">
        <v>0</v>
      </c>
    </row>
    <row r="1103" spans="1:7" x14ac:dyDescent="0.25">
      <c r="A1103" t="s">
        <v>1186</v>
      </c>
      <c r="B1103">
        <v>1.92</v>
      </c>
      <c r="C1103">
        <v>3000</v>
      </c>
      <c r="D1103">
        <v>1</v>
      </c>
      <c r="E1103">
        <v>1</v>
      </c>
      <c r="F1103">
        <v>8</v>
      </c>
      <c r="G1103">
        <v>2</v>
      </c>
    </row>
    <row r="1104" spans="1:7" x14ac:dyDescent="0.25">
      <c r="A1104" t="s">
        <v>1187</v>
      </c>
      <c r="B1104">
        <v>5.9</v>
      </c>
      <c r="C1104">
        <v>2900</v>
      </c>
      <c r="D1104">
        <v>1</v>
      </c>
      <c r="E1104">
        <v>6</v>
      </c>
      <c r="F1104">
        <v>6</v>
      </c>
      <c r="G1104">
        <v>5</v>
      </c>
    </row>
    <row r="1105" spans="1:7" x14ac:dyDescent="0.25">
      <c r="A1105" t="s">
        <v>1188</v>
      </c>
      <c r="B1105">
        <v>0.19</v>
      </c>
      <c r="C1105">
        <v>3600</v>
      </c>
      <c r="D1105">
        <v>1</v>
      </c>
      <c r="E1105">
        <v>1</v>
      </c>
      <c r="F1105">
        <v>8</v>
      </c>
      <c r="G1105">
        <v>0</v>
      </c>
    </row>
    <row r="1106" spans="1:7" x14ac:dyDescent="0.25">
      <c r="A1106" t="s">
        <v>1189</v>
      </c>
      <c r="B1106">
        <v>0.44</v>
      </c>
      <c r="C1106">
        <v>3600</v>
      </c>
      <c r="D1106">
        <v>1</v>
      </c>
      <c r="E1106">
        <v>6</v>
      </c>
      <c r="F1106">
        <v>6</v>
      </c>
      <c r="G1106">
        <v>0</v>
      </c>
    </row>
    <row r="1107" spans="1:7" x14ac:dyDescent="0.25">
      <c r="A1107" t="s">
        <v>1190</v>
      </c>
      <c r="B1107">
        <v>2.4500000000000002</v>
      </c>
      <c r="C1107">
        <v>850</v>
      </c>
      <c r="D1107">
        <v>1</v>
      </c>
      <c r="E1107">
        <v>3</v>
      </c>
      <c r="F1107">
        <v>4</v>
      </c>
      <c r="G1107">
        <v>0</v>
      </c>
    </row>
    <row r="1108" spans="1:7" x14ac:dyDescent="0.25">
      <c r="A1108" t="s">
        <v>1191</v>
      </c>
      <c r="B1108">
        <v>1.4</v>
      </c>
      <c r="C1108">
        <v>850</v>
      </c>
      <c r="D1108">
        <v>1</v>
      </c>
      <c r="E1108">
        <v>3</v>
      </c>
      <c r="F1108">
        <v>4</v>
      </c>
      <c r="G1108">
        <v>0</v>
      </c>
    </row>
    <row r="1109" spans="1:7" x14ac:dyDescent="0.25">
      <c r="A1109" t="s">
        <v>1192</v>
      </c>
      <c r="B1109">
        <v>1.6</v>
      </c>
      <c r="C1109">
        <v>870</v>
      </c>
      <c r="D1109">
        <v>1</v>
      </c>
      <c r="E1109">
        <v>6</v>
      </c>
      <c r="F1109">
        <v>5</v>
      </c>
      <c r="G1109">
        <v>0</v>
      </c>
    </row>
    <row r="1110" spans="1:7" x14ac:dyDescent="0.25">
      <c r="A1110" t="s">
        <v>1193</v>
      </c>
      <c r="B1110">
        <v>2.2000000000000002</v>
      </c>
      <c r="C1110">
        <v>900</v>
      </c>
      <c r="D1110">
        <v>1</v>
      </c>
      <c r="E1110">
        <v>6</v>
      </c>
      <c r="F1110">
        <v>5</v>
      </c>
      <c r="G1110">
        <v>0</v>
      </c>
    </row>
    <row r="1111" spans="1:7" x14ac:dyDescent="0.25">
      <c r="A1111" t="s">
        <v>1194</v>
      </c>
      <c r="B1111">
        <v>1.62</v>
      </c>
      <c r="C1111">
        <v>900</v>
      </c>
      <c r="D1111">
        <v>1</v>
      </c>
      <c r="E1111">
        <v>6</v>
      </c>
      <c r="F1111">
        <v>5</v>
      </c>
      <c r="G1111">
        <v>0</v>
      </c>
    </row>
    <row r="1112" spans="1:7" x14ac:dyDescent="0.25">
      <c r="A1112" t="s">
        <v>1195</v>
      </c>
      <c r="B1112">
        <v>0.27</v>
      </c>
      <c r="C1112">
        <v>980</v>
      </c>
      <c r="D1112">
        <v>1</v>
      </c>
      <c r="E1112">
        <v>6</v>
      </c>
      <c r="F1112">
        <v>5</v>
      </c>
      <c r="G1112">
        <v>0</v>
      </c>
    </row>
    <row r="1113" spans="1:7" x14ac:dyDescent="0.25">
      <c r="A1113" t="s">
        <v>1196</v>
      </c>
      <c r="B1113">
        <v>3.59</v>
      </c>
      <c r="C1113">
        <v>780</v>
      </c>
      <c r="D1113">
        <v>1</v>
      </c>
      <c r="E1113">
        <v>3</v>
      </c>
      <c r="F1113">
        <v>4</v>
      </c>
      <c r="G1113">
        <v>1</v>
      </c>
    </row>
    <row r="1114" spans="1:7" x14ac:dyDescent="0.25">
      <c r="A1114" t="s">
        <v>1197</v>
      </c>
      <c r="B1114">
        <v>0.21</v>
      </c>
      <c r="C1114">
        <v>310</v>
      </c>
      <c r="D1114">
        <v>1</v>
      </c>
      <c r="E1114">
        <v>6</v>
      </c>
      <c r="F1114">
        <v>4</v>
      </c>
      <c r="G1114">
        <v>0</v>
      </c>
    </row>
    <row r="1115" spans="1:7" x14ac:dyDescent="0.25">
      <c r="A1115" t="s">
        <v>1198</v>
      </c>
      <c r="B1115">
        <v>5.82</v>
      </c>
      <c r="C1115">
        <v>310</v>
      </c>
      <c r="D1115">
        <v>1</v>
      </c>
      <c r="E1115">
        <v>6</v>
      </c>
      <c r="F1115">
        <v>4</v>
      </c>
      <c r="G1115">
        <v>0</v>
      </c>
    </row>
    <row r="1116" spans="1:7" x14ac:dyDescent="0.25">
      <c r="A1116" t="s">
        <v>1199</v>
      </c>
      <c r="B1116">
        <v>8.3000000000000007</v>
      </c>
      <c r="C1116">
        <v>130</v>
      </c>
      <c r="D1116">
        <v>1</v>
      </c>
      <c r="E1116">
        <v>6</v>
      </c>
      <c r="F1116">
        <v>5</v>
      </c>
      <c r="G1116">
        <v>0</v>
      </c>
    </row>
    <row r="1117" spans="1:7" x14ac:dyDescent="0.25">
      <c r="A1117" t="s">
        <v>1200</v>
      </c>
      <c r="B1117">
        <v>5.31</v>
      </c>
      <c r="C1117">
        <v>170</v>
      </c>
      <c r="D1117">
        <v>1</v>
      </c>
      <c r="E1117">
        <v>6</v>
      </c>
      <c r="F1117">
        <v>5</v>
      </c>
      <c r="G1117">
        <v>0</v>
      </c>
    </row>
    <row r="1118" spans="1:7" x14ac:dyDescent="0.25">
      <c r="A1118" t="s">
        <v>1201</v>
      </c>
      <c r="B1118">
        <v>0.52</v>
      </c>
      <c r="C1118">
        <v>4100</v>
      </c>
      <c r="D1118">
        <v>1</v>
      </c>
      <c r="E1118">
        <v>1</v>
      </c>
      <c r="F1118">
        <v>10</v>
      </c>
      <c r="G1118">
        <v>0</v>
      </c>
    </row>
    <row r="1119" spans="1:7" x14ac:dyDescent="0.25">
      <c r="A1119" t="s">
        <v>1202</v>
      </c>
      <c r="B1119">
        <v>0.73</v>
      </c>
      <c r="C1119">
        <v>3900</v>
      </c>
      <c r="D1119">
        <v>1</v>
      </c>
      <c r="E1119">
        <v>1</v>
      </c>
      <c r="F1119">
        <v>10</v>
      </c>
      <c r="G1119">
        <v>2</v>
      </c>
    </row>
    <row r="1120" spans="1:7" x14ac:dyDescent="0.25">
      <c r="A1120" t="s">
        <v>1203</v>
      </c>
      <c r="B1120">
        <v>0.4</v>
      </c>
      <c r="C1120">
        <v>3900</v>
      </c>
      <c r="D1120">
        <v>1</v>
      </c>
      <c r="E1120">
        <v>1</v>
      </c>
      <c r="F1120">
        <v>10</v>
      </c>
      <c r="G1120">
        <v>1</v>
      </c>
    </row>
    <row r="1121" spans="1:7" x14ac:dyDescent="0.25">
      <c r="A1121" t="s">
        <v>1204</v>
      </c>
      <c r="B1121">
        <v>1.26</v>
      </c>
      <c r="C1121">
        <v>3900</v>
      </c>
      <c r="D1121">
        <v>1</v>
      </c>
      <c r="E1121">
        <v>1</v>
      </c>
      <c r="F1121">
        <v>10</v>
      </c>
      <c r="G1121">
        <v>2</v>
      </c>
    </row>
    <row r="1122" spans="1:7" x14ac:dyDescent="0.25">
      <c r="A1122" t="s">
        <v>1205</v>
      </c>
      <c r="B1122">
        <v>7.5</v>
      </c>
      <c r="C1122">
        <v>610</v>
      </c>
      <c r="D1122">
        <v>2</v>
      </c>
      <c r="E1122">
        <v>3</v>
      </c>
      <c r="F1122">
        <v>3</v>
      </c>
      <c r="G1122">
        <v>3</v>
      </c>
    </row>
    <row r="1123" spans="1:7" x14ac:dyDescent="0.25">
      <c r="A1123" t="s">
        <v>1206</v>
      </c>
      <c r="B1123">
        <v>0.28000000000000003</v>
      </c>
      <c r="C1123">
        <v>2000</v>
      </c>
      <c r="D1123">
        <v>1</v>
      </c>
      <c r="E1123">
        <v>1</v>
      </c>
      <c r="F1123">
        <v>8</v>
      </c>
      <c r="G1123">
        <v>0</v>
      </c>
    </row>
    <row r="1124" spans="1:7" x14ac:dyDescent="0.25">
      <c r="A1124" t="s">
        <v>1207</v>
      </c>
      <c r="B1124">
        <v>2.2200000000000002</v>
      </c>
      <c r="C1124">
        <v>2000</v>
      </c>
      <c r="D1124">
        <v>1</v>
      </c>
      <c r="E1124">
        <v>3</v>
      </c>
      <c r="F1124">
        <v>3</v>
      </c>
      <c r="G1124">
        <v>2</v>
      </c>
    </row>
    <row r="1125" spans="1:7" x14ac:dyDescent="0.25">
      <c r="A1125" t="s">
        <v>1208</v>
      </c>
      <c r="B1125">
        <v>0.11</v>
      </c>
      <c r="C1125">
        <v>1800</v>
      </c>
      <c r="D1125">
        <v>6</v>
      </c>
      <c r="E1125">
        <v>4</v>
      </c>
      <c r="F1125">
        <v>0</v>
      </c>
      <c r="G1125">
        <v>2</v>
      </c>
    </row>
    <row r="1126" spans="1:7" x14ac:dyDescent="0.25">
      <c r="A1126" t="s">
        <v>1209</v>
      </c>
      <c r="B1126">
        <v>4.68</v>
      </c>
      <c r="C1126">
        <v>1700</v>
      </c>
      <c r="D1126">
        <v>1</v>
      </c>
      <c r="E1126">
        <v>3</v>
      </c>
      <c r="F1126">
        <v>4</v>
      </c>
      <c r="G1126">
        <v>1</v>
      </c>
    </row>
    <row r="1127" spans="1:7" x14ac:dyDescent="0.25">
      <c r="A1127" t="s">
        <v>1210</v>
      </c>
      <c r="B1127">
        <v>0.34</v>
      </c>
      <c r="C1127">
        <v>1500</v>
      </c>
      <c r="D1127">
        <v>1</v>
      </c>
      <c r="E1127">
        <v>1</v>
      </c>
      <c r="F1127">
        <v>8</v>
      </c>
      <c r="G1127">
        <v>0</v>
      </c>
    </row>
    <row r="1128" spans="1:7" x14ac:dyDescent="0.25">
      <c r="A1128" t="s">
        <v>1211</v>
      </c>
      <c r="B1128">
        <v>1.47</v>
      </c>
      <c r="C1128">
        <v>1400</v>
      </c>
      <c r="D1128">
        <v>1</v>
      </c>
      <c r="E1128">
        <v>3</v>
      </c>
      <c r="F1128">
        <v>4</v>
      </c>
      <c r="G1128">
        <v>0</v>
      </c>
    </row>
    <row r="1129" spans="1:7" x14ac:dyDescent="0.25">
      <c r="A1129" t="s">
        <v>1212</v>
      </c>
      <c r="B1129">
        <v>6.94</v>
      </c>
      <c r="C1129">
        <v>670</v>
      </c>
      <c r="D1129">
        <v>2</v>
      </c>
      <c r="E1129">
        <v>3</v>
      </c>
      <c r="F1129">
        <v>3</v>
      </c>
      <c r="G1129">
        <v>2</v>
      </c>
    </row>
    <row r="1130" spans="1:7" x14ac:dyDescent="0.25">
      <c r="A1130" t="s">
        <v>1213</v>
      </c>
      <c r="B1130">
        <v>3.94</v>
      </c>
      <c r="C1130">
        <v>1800</v>
      </c>
      <c r="D1130">
        <v>1</v>
      </c>
      <c r="E1130">
        <v>3</v>
      </c>
      <c r="F1130">
        <v>4</v>
      </c>
      <c r="G1130">
        <v>0</v>
      </c>
    </row>
    <row r="1131" spans="1:7" x14ac:dyDescent="0.25">
      <c r="A1131" t="s">
        <v>1214</v>
      </c>
      <c r="B1131">
        <v>1</v>
      </c>
      <c r="C1131">
        <v>1800</v>
      </c>
      <c r="D1131">
        <v>1</v>
      </c>
      <c r="E1131">
        <v>3</v>
      </c>
      <c r="F1131">
        <v>4</v>
      </c>
      <c r="G1131">
        <v>0</v>
      </c>
    </row>
    <row r="1132" spans="1:7" x14ac:dyDescent="0.25">
      <c r="A1132" t="s">
        <v>1215</v>
      </c>
      <c r="B1132">
        <v>0.72</v>
      </c>
      <c r="C1132">
        <v>2600</v>
      </c>
      <c r="D1132">
        <v>1</v>
      </c>
      <c r="E1132">
        <v>3</v>
      </c>
      <c r="F1132">
        <v>4</v>
      </c>
      <c r="G1132">
        <v>0</v>
      </c>
    </row>
    <row r="1133" spans="1:7" x14ac:dyDescent="0.25">
      <c r="A1133" t="s">
        <v>1216</v>
      </c>
      <c r="B1133">
        <v>6.5</v>
      </c>
      <c r="C1133">
        <v>2000</v>
      </c>
      <c r="D1133">
        <v>1</v>
      </c>
      <c r="E1133">
        <v>3</v>
      </c>
      <c r="F1133">
        <v>4</v>
      </c>
      <c r="G1133">
        <v>6</v>
      </c>
    </row>
    <row r="1134" spans="1:7" x14ac:dyDescent="0.25">
      <c r="A1134" t="s">
        <v>1217</v>
      </c>
      <c r="B1134">
        <v>3.03</v>
      </c>
      <c r="C1134">
        <v>2000</v>
      </c>
      <c r="D1134">
        <v>1</v>
      </c>
      <c r="E1134">
        <v>3</v>
      </c>
      <c r="F1134">
        <v>4</v>
      </c>
      <c r="G1134">
        <v>0</v>
      </c>
    </row>
    <row r="1135" spans="1:7" x14ac:dyDescent="0.25">
      <c r="A1135" t="s">
        <v>1218</v>
      </c>
      <c r="B1135">
        <v>0.02</v>
      </c>
      <c r="C1135">
        <v>2000</v>
      </c>
      <c r="D1135">
        <v>6</v>
      </c>
      <c r="E1135">
        <v>1</v>
      </c>
      <c r="F1135">
        <v>12</v>
      </c>
      <c r="G1135">
        <v>0</v>
      </c>
    </row>
    <row r="1136" spans="1:7" x14ac:dyDescent="0.25">
      <c r="A1136" t="s">
        <v>1219</v>
      </c>
      <c r="B1136">
        <v>5.74</v>
      </c>
      <c r="C1136">
        <v>2200</v>
      </c>
      <c r="D1136">
        <v>1</v>
      </c>
      <c r="E1136">
        <v>3</v>
      </c>
      <c r="F1136">
        <v>4</v>
      </c>
      <c r="G1136">
        <v>4</v>
      </c>
    </row>
    <row r="1137" spans="1:7" x14ac:dyDescent="0.25">
      <c r="A1137" t="s">
        <v>1220</v>
      </c>
      <c r="B1137">
        <v>0.21</v>
      </c>
      <c r="C1137">
        <v>2100</v>
      </c>
      <c r="D1137">
        <v>1</v>
      </c>
      <c r="E1137">
        <v>1</v>
      </c>
      <c r="F1137">
        <v>8</v>
      </c>
      <c r="G1137">
        <v>0</v>
      </c>
    </row>
    <row r="1138" spans="1:7" x14ac:dyDescent="0.25">
      <c r="A1138" t="s">
        <v>1221</v>
      </c>
      <c r="B1138">
        <v>3</v>
      </c>
      <c r="C1138">
        <v>910</v>
      </c>
      <c r="D1138">
        <v>1</v>
      </c>
      <c r="E1138">
        <v>3</v>
      </c>
      <c r="F1138">
        <v>3</v>
      </c>
      <c r="G1138">
        <v>2</v>
      </c>
    </row>
    <row r="1139" spans="1:7" x14ac:dyDescent="0.25">
      <c r="A1139" t="s">
        <v>1222</v>
      </c>
      <c r="B1139">
        <v>0.02</v>
      </c>
      <c r="C1139">
        <v>910</v>
      </c>
      <c r="D1139">
        <v>1</v>
      </c>
      <c r="E1139">
        <v>3</v>
      </c>
      <c r="F1139">
        <v>3</v>
      </c>
      <c r="G1139">
        <v>0</v>
      </c>
    </row>
    <row r="1140" spans="1:7" x14ac:dyDescent="0.25">
      <c r="A1140" t="s">
        <v>1223</v>
      </c>
      <c r="B1140">
        <v>1.04</v>
      </c>
      <c r="C1140">
        <v>900</v>
      </c>
      <c r="D1140">
        <v>1</v>
      </c>
      <c r="E1140">
        <v>3</v>
      </c>
      <c r="F1140">
        <v>3</v>
      </c>
      <c r="G1140">
        <v>2</v>
      </c>
    </row>
    <row r="1141" spans="1:7" x14ac:dyDescent="0.25">
      <c r="A1141" t="s">
        <v>1224</v>
      </c>
      <c r="B1141">
        <v>7.33</v>
      </c>
      <c r="C1141">
        <v>1300</v>
      </c>
      <c r="D1141">
        <v>1</v>
      </c>
      <c r="E1141">
        <v>3</v>
      </c>
      <c r="F1141">
        <v>3</v>
      </c>
      <c r="G1141">
        <v>3</v>
      </c>
    </row>
    <row r="1142" spans="1:7" x14ac:dyDescent="0.25">
      <c r="A1142" t="s">
        <v>1225</v>
      </c>
      <c r="B1142">
        <v>0.39</v>
      </c>
      <c r="C1142">
        <v>1100</v>
      </c>
      <c r="D1142">
        <v>1</v>
      </c>
      <c r="E1142">
        <v>6</v>
      </c>
      <c r="F1142">
        <v>5</v>
      </c>
      <c r="G1142">
        <v>0</v>
      </c>
    </row>
    <row r="1143" spans="1:7" x14ac:dyDescent="0.25">
      <c r="A1143" t="s">
        <v>1226</v>
      </c>
      <c r="B1143">
        <v>6.2</v>
      </c>
      <c r="C1143">
        <v>1100</v>
      </c>
      <c r="D1143">
        <v>1</v>
      </c>
      <c r="E1143">
        <v>3</v>
      </c>
      <c r="F1143">
        <v>2</v>
      </c>
      <c r="G1143">
        <v>0</v>
      </c>
    </row>
    <row r="1144" spans="1:7" x14ac:dyDescent="0.25">
      <c r="A1144" t="s">
        <v>1227</v>
      </c>
      <c r="B1144">
        <v>0.02</v>
      </c>
      <c r="C1144">
        <v>1100</v>
      </c>
      <c r="D1144">
        <v>1</v>
      </c>
      <c r="E1144">
        <v>3</v>
      </c>
      <c r="F1144">
        <v>4</v>
      </c>
      <c r="G1144">
        <v>0</v>
      </c>
    </row>
    <row r="1145" spans="1:7" x14ac:dyDescent="0.25">
      <c r="A1145" t="s">
        <v>1228</v>
      </c>
      <c r="B1145">
        <v>0.57999999999999996</v>
      </c>
      <c r="C1145">
        <v>1200</v>
      </c>
      <c r="D1145">
        <v>1</v>
      </c>
      <c r="E1145">
        <v>3</v>
      </c>
      <c r="F1145">
        <v>4</v>
      </c>
      <c r="G1145">
        <v>0</v>
      </c>
    </row>
    <row r="1146" spans="1:7" x14ac:dyDescent="0.25">
      <c r="A1146" t="s">
        <v>1229</v>
      </c>
      <c r="B1146">
        <v>2.2599999999999998</v>
      </c>
      <c r="C1146">
        <v>1400</v>
      </c>
      <c r="D1146">
        <v>1</v>
      </c>
      <c r="E1146">
        <v>3</v>
      </c>
      <c r="F1146">
        <v>4</v>
      </c>
      <c r="G1146">
        <v>0</v>
      </c>
    </row>
    <row r="1147" spans="1:7" x14ac:dyDescent="0.25">
      <c r="A1147" t="s">
        <v>1230</v>
      </c>
      <c r="B1147">
        <v>5.98</v>
      </c>
      <c r="C1147">
        <v>1800</v>
      </c>
      <c r="D1147">
        <v>1</v>
      </c>
      <c r="E1147">
        <v>3</v>
      </c>
      <c r="F1147">
        <v>4</v>
      </c>
      <c r="G1147">
        <v>1</v>
      </c>
    </row>
    <row r="1148" spans="1:7" x14ac:dyDescent="0.25">
      <c r="A1148" t="s">
        <v>1231</v>
      </c>
      <c r="B1148">
        <v>1.95</v>
      </c>
      <c r="C1148">
        <v>1400</v>
      </c>
      <c r="D1148">
        <v>1</v>
      </c>
      <c r="E1148">
        <v>3</v>
      </c>
      <c r="F1148">
        <v>4</v>
      </c>
      <c r="G1148">
        <v>0</v>
      </c>
    </row>
    <row r="1149" spans="1:7" x14ac:dyDescent="0.25">
      <c r="A1149" t="s">
        <v>1232</v>
      </c>
      <c r="B1149">
        <v>2</v>
      </c>
      <c r="C1149">
        <v>1400</v>
      </c>
      <c r="D1149">
        <v>1</v>
      </c>
      <c r="E1149">
        <v>3</v>
      </c>
      <c r="F1149">
        <v>4</v>
      </c>
      <c r="G1149">
        <v>0</v>
      </c>
    </row>
    <row r="1150" spans="1:7" x14ac:dyDescent="0.25">
      <c r="A1150" t="s">
        <v>1233</v>
      </c>
      <c r="B1150">
        <v>0.45</v>
      </c>
      <c r="C1150">
        <v>1400</v>
      </c>
      <c r="D1150">
        <v>1</v>
      </c>
      <c r="E1150">
        <v>3</v>
      </c>
      <c r="F1150">
        <v>4</v>
      </c>
      <c r="G1150">
        <v>0</v>
      </c>
    </row>
    <row r="1151" spans="1:7" x14ac:dyDescent="0.25">
      <c r="A1151" t="s">
        <v>1234</v>
      </c>
      <c r="B1151">
        <v>0.3</v>
      </c>
      <c r="C1151">
        <v>1400</v>
      </c>
      <c r="D1151">
        <v>1</v>
      </c>
      <c r="E1151">
        <v>3</v>
      </c>
      <c r="F1151">
        <v>4</v>
      </c>
      <c r="G1151">
        <v>0</v>
      </c>
    </row>
    <row r="1152" spans="1:7" x14ac:dyDescent="0.25">
      <c r="A1152" t="s">
        <v>1235</v>
      </c>
      <c r="B1152">
        <v>0.25</v>
      </c>
      <c r="C1152">
        <v>1700</v>
      </c>
      <c r="D1152">
        <v>1</v>
      </c>
      <c r="E1152">
        <v>3</v>
      </c>
      <c r="F1152">
        <v>4</v>
      </c>
      <c r="G1152">
        <v>1</v>
      </c>
    </row>
    <row r="1153" spans="1:7" x14ac:dyDescent="0.25">
      <c r="A1153" t="s">
        <v>1236</v>
      </c>
      <c r="B1153">
        <v>2.97</v>
      </c>
      <c r="C1153">
        <v>1900</v>
      </c>
      <c r="D1153">
        <v>1</v>
      </c>
      <c r="E1153">
        <v>3</v>
      </c>
      <c r="F1153">
        <v>4</v>
      </c>
      <c r="G1153">
        <v>1</v>
      </c>
    </row>
    <row r="1154" spans="1:7" x14ac:dyDescent="0.25">
      <c r="A1154" t="s">
        <v>1237</v>
      </c>
      <c r="B1154">
        <v>2.95</v>
      </c>
      <c r="C1154">
        <v>650</v>
      </c>
      <c r="D1154">
        <v>1</v>
      </c>
      <c r="E1154">
        <v>3</v>
      </c>
      <c r="F1154">
        <v>4</v>
      </c>
      <c r="G1154">
        <v>0</v>
      </c>
    </row>
    <row r="1155" spans="1:7" x14ac:dyDescent="0.25">
      <c r="A1155" t="s">
        <v>1238</v>
      </c>
      <c r="B1155">
        <v>1.24</v>
      </c>
      <c r="C1155">
        <v>680</v>
      </c>
      <c r="D1155">
        <v>1</v>
      </c>
      <c r="E1155">
        <v>3</v>
      </c>
      <c r="F1155">
        <v>4</v>
      </c>
      <c r="G1155">
        <v>1</v>
      </c>
    </row>
    <row r="1156" spans="1:7" x14ac:dyDescent="0.25">
      <c r="A1156" t="s">
        <v>1239</v>
      </c>
      <c r="B1156">
        <v>0.03</v>
      </c>
      <c r="C1156">
        <v>1900</v>
      </c>
      <c r="D1156">
        <v>1</v>
      </c>
      <c r="E1156">
        <v>1</v>
      </c>
      <c r="F1156">
        <v>10</v>
      </c>
      <c r="G1156">
        <v>0</v>
      </c>
    </row>
    <row r="1157" spans="1:7" x14ac:dyDescent="0.25">
      <c r="A1157" t="s">
        <v>1240</v>
      </c>
      <c r="B1157">
        <v>0.99</v>
      </c>
      <c r="C1157">
        <v>3200</v>
      </c>
      <c r="D1157">
        <v>1</v>
      </c>
      <c r="E1157">
        <v>1</v>
      </c>
      <c r="F1157">
        <v>10</v>
      </c>
      <c r="G1157">
        <v>0</v>
      </c>
    </row>
    <row r="1158" spans="1:7" x14ac:dyDescent="0.25">
      <c r="A1158" t="s">
        <v>1241</v>
      </c>
      <c r="B1158">
        <v>0.63</v>
      </c>
      <c r="C1158">
        <v>5100</v>
      </c>
      <c r="D1158">
        <v>1</v>
      </c>
      <c r="E1158">
        <v>1</v>
      </c>
      <c r="F1158">
        <v>8</v>
      </c>
      <c r="G1158">
        <v>1</v>
      </c>
    </row>
    <row r="1159" spans="1:7" x14ac:dyDescent="0.25">
      <c r="A1159" t="s">
        <v>1242</v>
      </c>
      <c r="B1159">
        <v>1.06</v>
      </c>
      <c r="C1159">
        <v>4800</v>
      </c>
      <c r="D1159">
        <v>1</v>
      </c>
      <c r="E1159">
        <v>1</v>
      </c>
      <c r="F1159">
        <v>10</v>
      </c>
      <c r="G1159">
        <v>1</v>
      </c>
    </row>
    <row r="1160" spans="1:7" x14ac:dyDescent="0.25">
      <c r="A1160" t="s">
        <v>1243</v>
      </c>
      <c r="B1160">
        <v>3.14</v>
      </c>
      <c r="C1160">
        <v>3000</v>
      </c>
      <c r="D1160">
        <v>1</v>
      </c>
      <c r="E1160">
        <v>1</v>
      </c>
      <c r="F1160">
        <v>8</v>
      </c>
      <c r="G1160">
        <v>7</v>
      </c>
    </row>
    <row r="1161" spans="1:7" x14ac:dyDescent="0.25">
      <c r="A1161" t="s">
        <v>1244</v>
      </c>
      <c r="B1161">
        <v>0.99</v>
      </c>
      <c r="C1161">
        <v>3600</v>
      </c>
      <c r="D1161">
        <v>6</v>
      </c>
      <c r="E1161">
        <v>1</v>
      </c>
      <c r="F1161">
        <v>8</v>
      </c>
      <c r="G1161">
        <v>0</v>
      </c>
    </row>
    <row r="1162" spans="1:7" x14ac:dyDescent="0.25">
      <c r="A1162" t="s">
        <v>1245</v>
      </c>
      <c r="B1162">
        <v>0.6</v>
      </c>
      <c r="C1162">
        <v>4700</v>
      </c>
      <c r="D1162">
        <v>6</v>
      </c>
      <c r="E1162">
        <v>1</v>
      </c>
      <c r="F1162">
        <v>8</v>
      </c>
      <c r="G1162">
        <v>2</v>
      </c>
    </row>
    <row r="1163" spans="1:7" x14ac:dyDescent="0.25">
      <c r="A1163" t="s">
        <v>1246</v>
      </c>
      <c r="B1163">
        <v>0.13</v>
      </c>
      <c r="C1163">
        <v>2700</v>
      </c>
      <c r="D1163">
        <v>1</v>
      </c>
      <c r="E1163">
        <v>1</v>
      </c>
      <c r="F1163">
        <v>8</v>
      </c>
      <c r="G1163">
        <v>0</v>
      </c>
    </row>
    <row r="1164" spans="1:7" x14ac:dyDescent="0.25">
      <c r="A1164" t="s">
        <v>1247</v>
      </c>
      <c r="B1164">
        <v>0.92</v>
      </c>
      <c r="C1164">
        <v>2600</v>
      </c>
      <c r="D1164">
        <v>1</v>
      </c>
      <c r="E1164">
        <v>1</v>
      </c>
      <c r="F1164">
        <v>8</v>
      </c>
      <c r="G1164">
        <v>2</v>
      </c>
    </row>
    <row r="1165" spans="1:7" x14ac:dyDescent="0.25">
      <c r="A1165" t="s">
        <v>1248</v>
      </c>
      <c r="B1165">
        <v>1.29</v>
      </c>
      <c r="C1165">
        <v>2200</v>
      </c>
      <c r="D1165">
        <v>1</v>
      </c>
      <c r="E1165">
        <v>1</v>
      </c>
      <c r="F1165">
        <v>10</v>
      </c>
      <c r="G1165">
        <v>2</v>
      </c>
    </row>
    <row r="1166" spans="1:7" x14ac:dyDescent="0.25">
      <c r="A1166" t="s">
        <v>1249</v>
      </c>
      <c r="B1166">
        <v>3.82</v>
      </c>
      <c r="C1166">
        <v>1800</v>
      </c>
      <c r="D1166">
        <v>1</v>
      </c>
      <c r="E1166">
        <v>1</v>
      </c>
      <c r="F1166">
        <v>9</v>
      </c>
      <c r="G1166">
        <v>2</v>
      </c>
    </row>
    <row r="1167" spans="1:7" x14ac:dyDescent="0.25">
      <c r="A1167" t="s">
        <v>1250</v>
      </c>
      <c r="B1167">
        <v>2.37</v>
      </c>
      <c r="C1167">
        <v>1200</v>
      </c>
      <c r="D1167">
        <v>1</v>
      </c>
      <c r="E1167">
        <v>1</v>
      </c>
      <c r="F1167">
        <v>9</v>
      </c>
      <c r="G1167">
        <v>3</v>
      </c>
    </row>
    <row r="1168" spans="1:7" x14ac:dyDescent="0.25">
      <c r="A1168" t="s">
        <v>1251</v>
      </c>
      <c r="B1168">
        <v>4.05</v>
      </c>
      <c r="C1168">
        <v>3100</v>
      </c>
      <c r="D1168">
        <v>2</v>
      </c>
      <c r="E1168">
        <v>1</v>
      </c>
      <c r="F1168">
        <v>8</v>
      </c>
      <c r="G1168">
        <v>3</v>
      </c>
    </row>
    <row r="1169" spans="1:7" x14ac:dyDescent="0.25">
      <c r="A1169" t="s">
        <v>1252</v>
      </c>
      <c r="B1169">
        <v>1.1499999999999999</v>
      </c>
      <c r="C1169">
        <v>3200</v>
      </c>
      <c r="D1169">
        <v>2</v>
      </c>
      <c r="E1169">
        <v>1</v>
      </c>
      <c r="F1169">
        <v>8</v>
      </c>
      <c r="G1169">
        <v>1</v>
      </c>
    </row>
    <row r="1170" spans="1:7" x14ac:dyDescent="0.25">
      <c r="A1170" t="s">
        <v>1253</v>
      </c>
      <c r="B1170">
        <v>0.4</v>
      </c>
      <c r="C1170">
        <v>3100</v>
      </c>
      <c r="D1170">
        <v>2</v>
      </c>
      <c r="E1170">
        <v>1</v>
      </c>
      <c r="F1170">
        <v>8</v>
      </c>
      <c r="G1170">
        <v>0</v>
      </c>
    </row>
    <row r="1171" spans="1:7" x14ac:dyDescent="0.25">
      <c r="A1171" t="s">
        <v>1254</v>
      </c>
      <c r="B1171">
        <v>0.6</v>
      </c>
      <c r="C1171">
        <v>3100</v>
      </c>
      <c r="D1171">
        <v>2</v>
      </c>
      <c r="E1171">
        <v>1</v>
      </c>
      <c r="F1171">
        <v>8</v>
      </c>
      <c r="G1171">
        <v>1</v>
      </c>
    </row>
    <row r="1172" spans="1:7" x14ac:dyDescent="0.25">
      <c r="A1172" t="s">
        <v>1255</v>
      </c>
      <c r="B1172">
        <v>1.57</v>
      </c>
      <c r="C1172">
        <v>3600</v>
      </c>
      <c r="D1172">
        <v>2</v>
      </c>
      <c r="E1172">
        <v>1</v>
      </c>
      <c r="F1172">
        <v>8</v>
      </c>
      <c r="G1172">
        <v>1</v>
      </c>
    </row>
    <row r="1173" spans="1:7" x14ac:dyDescent="0.25">
      <c r="A1173" t="s">
        <v>1256</v>
      </c>
      <c r="B1173">
        <v>0.64</v>
      </c>
      <c r="C1173">
        <v>3500</v>
      </c>
      <c r="D1173">
        <v>2</v>
      </c>
      <c r="E1173">
        <v>1</v>
      </c>
      <c r="F1173">
        <v>8</v>
      </c>
      <c r="G1173">
        <v>0</v>
      </c>
    </row>
    <row r="1174" spans="1:7" x14ac:dyDescent="0.25">
      <c r="A1174" t="s">
        <v>1257</v>
      </c>
      <c r="B1174">
        <v>1.62</v>
      </c>
      <c r="C1174">
        <v>3400</v>
      </c>
      <c r="D1174">
        <v>2</v>
      </c>
      <c r="E1174">
        <v>1</v>
      </c>
      <c r="F1174">
        <v>8</v>
      </c>
      <c r="G1174">
        <v>3</v>
      </c>
    </row>
    <row r="1175" spans="1:7" x14ac:dyDescent="0.25">
      <c r="A1175" t="s">
        <v>1258</v>
      </c>
      <c r="B1175">
        <v>1</v>
      </c>
      <c r="C1175">
        <v>1800</v>
      </c>
      <c r="D1175">
        <v>1</v>
      </c>
      <c r="E1175">
        <v>3</v>
      </c>
      <c r="F1175">
        <v>5</v>
      </c>
      <c r="G1175">
        <v>1</v>
      </c>
    </row>
    <row r="1176" spans="1:7" x14ac:dyDescent="0.25">
      <c r="A1176" t="s">
        <v>1259</v>
      </c>
      <c r="B1176">
        <v>9.19</v>
      </c>
      <c r="C1176">
        <v>1800</v>
      </c>
      <c r="D1176">
        <v>1</v>
      </c>
      <c r="E1176">
        <v>3</v>
      </c>
      <c r="F1176">
        <v>4</v>
      </c>
      <c r="G1176">
        <v>9</v>
      </c>
    </row>
    <row r="1177" spans="1:7" x14ac:dyDescent="0.25">
      <c r="A1177" t="s">
        <v>1260</v>
      </c>
      <c r="B1177">
        <v>0.28999999999999998</v>
      </c>
      <c r="C1177">
        <v>2200</v>
      </c>
      <c r="D1177">
        <v>1</v>
      </c>
      <c r="E1177">
        <v>3</v>
      </c>
      <c r="F1177">
        <v>6</v>
      </c>
      <c r="G1177">
        <v>0</v>
      </c>
    </row>
    <row r="1178" spans="1:7" x14ac:dyDescent="0.25">
      <c r="A1178" t="s">
        <v>1261</v>
      </c>
      <c r="B1178">
        <v>0.2</v>
      </c>
      <c r="C1178">
        <v>2300</v>
      </c>
      <c r="D1178">
        <v>1</v>
      </c>
      <c r="E1178">
        <v>1</v>
      </c>
      <c r="F1178">
        <v>8</v>
      </c>
      <c r="G1178">
        <v>0</v>
      </c>
    </row>
    <row r="1179" spans="1:7" x14ac:dyDescent="0.25">
      <c r="A1179" t="s">
        <v>1262</v>
      </c>
      <c r="B1179">
        <v>3.91</v>
      </c>
      <c r="C1179">
        <v>2100</v>
      </c>
      <c r="D1179">
        <v>1</v>
      </c>
      <c r="E1179">
        <v>3</v>
      </c>
      <c r="F1179">
        <v>5</v>
      </c>
      <c r="G1179">
        <v>4</v>
      </c>
    </row>
    <row r="1180" spans="1:7" x14ac:dyDescent="0.25">
      <c r="A1180" t="s">
        <v>1263</v>
      </c>
      <c r="B1180">
        <v>2.4</v>
      </c>
      <c r="C1180">
        <v>3000</v>
      </c>
      <c r="D1180">
        <v>1</v>
      </c>
      <c r="E1180">
        <v>3</v>
      </c>
      <c r="F1180">
        <v>6</v>
      </c>
      <c r="G1180">
        <v>2</v>
      </c>
    </row>
    <row r="1181" spans="1:7" x14ac:dyDescent="0.25">
      <c r="A1181" t="s">
        <v>1264</v>
      </c>
      <c r="B1181">
        <v>1.01</v>
      </c>
      <c r="C1181">
        <v>4200</v>
      </c>
      <c r="D1181">
        <v>2</v>
      </c>
      <c r="E1181">
        <v>1</v>
      </c>
      <c r="F1181">
        <v>8</v>
      </c>
      <c r="G1181">
        <v>2</v>
      </c>
    </row>
    <row r="1182" spans="1:7" x14ac:dyDescent="0.25">
      <c r="A1182" t="s">
        <v>1265</v>
      </c>
      <c r="B1182">
        <v>3.79</v>
      </c>
      <c r="C1182">
        <v>3700</v>
      </c>
      <c r="D1182">
        <v>2</v>
      </c>
      <c r="E1182">
        <v>1</v>
      </c>
      <c r="F1182">
        <v>8</v>
      </c>
      <c r="G1182">
        <v>3</v>
      </c>
    </row>
    <row r="1183" spans="1:7" x14ac:dyDescent="0.25">
      <c r="A1183" t="s">
        <v>1266</v>
      </c>
      <c r="B1183">
        <v>0.46</v>
      </c>
      <c r="C1183">
        <v>3700</v>
      </c>
      <c r="D1183">
        <v>2</v>
      </c>
      <c r="E1183">
        <v>1</v>
      </c>
      <c r="F1183">
        <v>8</v>
      </c>
      <c r="G1183">
        <v>1</v>
      </c>
    </row>
    <row r="1184" spans="1:7" x14ac:dyDescent="0.25">
      <c r="A1184" t="s">
        <v>1267</v>
      </c>
      <c r="B1184">
        <v>1.27</v>
      </c>
      <c r="C1184">
        <v>3500</v>
      </c>
      <c r="D1184">
        <v>2</v>
      </c>
      <c r="E1184">
        <v>1</v>
      </c>
      <c r="F1184">
        <v>8</v>
      </c>
      <c r="G1184">
        <v>0</v>
      </c>
    </row>
    <row r="1185" spans="1:7" x14ac:dyDescent="0.25">
      <c r="A1185" t="s">
        <v>1268</v>
      </c>
      <c r="B1185">
        <v>0.87</v>
      </c>
      <c r="C1185">
        <v>3500</v>
      </c>
      <c r="D1185">
        <v>2</v>
      </c>
      <c r="E1185">
        <v>1</v>
      </c>
      <c r="F1185">
        <v>8</v>
      </c>
      <c r="G1185">
        <v>2</v>
      </c>
    </row>
    <row r="1186" spans="1:7" x14ac:dyDescent="0.25">
      <c r="A1186" t="s">
        <v>1269</v>
      </c>
      <c r="B1186">
        <v>6.34</v>
      </c>
      <c r="C1186">
        <v>2800</v>
      </c>
      <c r="D1186">
        <v>1</v>
      </c>
      <c r="E1186">
        <v>3</v>
      </c>
      <c r="F1186">
        <v>6</v>
      </c>
      <c r="G1186">
        <v>9</v>
      </c>
    </row>
    <row r="1187" spans="1:7" x14ac:dyDescent="0.25">
      <c r="A1187" t="s">
        <v>1270</v>
      </c>
      <c r="B1187">
        <v>2.84</v>
      </c>
      <c r="C1187">
        <v>3200</v>
      </c>
      <c r="D1187">
        <v>1</v>
      </c>
      <c r="E1187">
        <v>3</v>
      </c>
      <c r="F1187">
        <v>6</v>
      </c>
      <c r="G1187">
        <v>4</v>
      </c>
    </row>
    <row r="1188" spans="1:7" x14ac:dyDescent="0.25">
      <c r="A1188" t="s">
        <v>1271</v>
      </c>
      <c r="B1188">
        <v>0.09</v>
      </c>
      <c r="C1188">
        <v>5500</v>
      </c>
      <c r="D1188">
        <v>2</v>
      </c>
      <c r="E1188">
        <v>3</v>
      </c>
      <c r="F1188">
        <v>6</v>
      </c>
      <c r="G1188">
        <v>0</v>
      </c>
    </row>
    <row r="1189" spans="1:7" x14ac:dyDescent="0.25">
      <c r="A1189" t="s">
        <v>1272</v>
      </c>
      <c r="B1189">
        <v>0.23</v>
      </c>
      <c r="C1189">
        <v>4800</v>
      </c>
      <c r="D1189">
        <v>2</v>
      </c>
      <c r="E1189">
        <v>3</v>
      </c>
      <c r="F1189">
        <v>6</v>
      </c>
      <c r="G1189">
        <v>0</v>
      </c>
    </row>
    <row r="1190" spans="1:7" x14ac:dyDescent="0.25">
      <c r="A1190" t="s">
        <v>1273</v>
      </c>
      <c r="B1190">
        <v>0.18</v>
      </c>
      <c r="C1190">
        <v>4800</v>
      </c>
      <c r="D1190">
        <v>2</v>
      </c>
      <c r="E1190">
        <v>3</v>
      </c>
      <c r="F1190">
        <v>5</v>
      </c>
      <c r="G1190">
        <v>1</v>
      </c>
    </row>
    <row r="1191" spans="1:7" x14ac:dyDescent="0.25">
      <c r="A1191" t="s">
        <v>1274</v>
      </c>
      <c r="B1191">
        <v>0.82</v>
      </c>
      <c r="C1191">
        <v>3800</v>
      </c>
      <c r="D1191">
        <v>2</v>
      </c>
      <c r="E1191">
        <v>3</v>
      </c>
      <c r="F1191">
        <v>5</v>
      </c>
      <c r="G1191">
        <v>4</v>
      </c>
    </row>
    <row r="1192" spans="1:7" x14ac:dyDescent="0.25">
      <c r="A1192" t="s">
        <v>1275</v>
      </c>
      <c r="B1192">
        <v>5.08</v>
      </c>
      <c r="C1192">
        <v>2500</v>
      </c>
      <c r="D1192">
        <v>2</v>
      </c>
      <c r="E1192">
        <v>3</v>
      </c>
      <c r="F1192">
        <v>5</v>
      </c>
      <c r="G1192">
        <v>8</v>
      </c>
    </row>
    <row r="1193" spans="1:7" x14ac:dyDescent="0.25">
      <c r="A1193" t="s">
        <v>1276</v>
      </c>
      <c r="B1193">
        <v>0.18</v>
      </c>
      <c r="C1193">
        <v>2200</v>
      </c>
      <c r="D1193">
        <v>2</v>
      </c>
      <c r="E1193">
        <v>3</v>
      </c>
      <c r="F1193">
        <v>5</v>
      </c>
      <c r="G1193">
        <v>0</v>
      </c>
    </row>
    <row r="1194" spans="1:7" x14ac:dyDescent="0.25">
      <c r="A1194" t="s">
        <v>1277</v>
      </c>
      <c r="B1194">
        <v>0.48</v>
      </c>
      <c r="C1194">
        <v>2200</v>
      </c>
      <c r="D1194">
        <v>2</v>
      </c>
      <c r="E1194">
        <v>1</v>
      </c>
      <c r="F1194">
        <v>8</v>
      </c>
      <c r="G1194">
        <v>1</v>
      </c>
    </row>
    <row r="1195" spans="1:7" x14ac:dyDescent="0.25">
      <c r="A1195" t="s">
        <v>1278</v>
      </c>
      <c r="B1195">
        <v>7.87</v>
      </c>
      <c r="C1195">
        <v>2300</v>
      </c>
      <c r="D1195">
        <v>2</v>
      </c>
      <c r="E1195">
        <v>1</v>
      </c>
      <c r="F1195">
        <v>8</v>
      </c>
      <c r="G1195">
        <v>9</v>
      </c>
    </row>
    <row r="1196" spans="1:7" x14ac:dyDescent="0.25">
      <c r="A1196" t="s">
        <v>1279</v>
      </c>
      <c r="B1196">
        <v>0.3</v>
      </c>
      <c r="C1196">
        <v>2400</v>
      </c>
      <c r="D1196">
        <v>2</v>
      </c>
      <c r="E1196">
        <v>1</v>
      </c>
      <c r="F1196">
        <v>8</v>
      </c>
      <c r="G1196">
        <v>1</v>
      </c>
    </row>
    <row r="1197" spans="1:7" x14ac:dyDescent="0.25">
      <c r="A1197" t="s">
        <v>1280</v>
      </c>
      <c r="B1197">
        <v>0.18</v>
      </c>
      <c r="C1197">
        <v>5000</v>
      </c>
      <c r="D1197">
        <v>2</v>
      </c>
      <c r="E1197">
        <v>2</v>
      </c>
      <c r="F1197">
        <v>4</v>
      </c>
      <c r="G1197">
        <v>0</v>
      </c>
    </row>
    <row r="1198" spans="1:7" x14ac:dyDescent="0.25">
      <c r="A1198" t="s">
        <v>1281</v>
      </c>
      <c r="B1198">
        <v>0.82</v>
      </c>
      <c r="C1198">
        <v>5000</v>
      </c>
      <c r="D1198">
        <v>2</v>
      </c>
      <c r="E1198">
        <v>3</v>
      </c>
      <c r="F1198">
        <v>2</v>
      </c>
      <c r="G1198">
        <v>0</v>
      </c>
    </row>
    <row r="1199" spans="1:7" x14ac:dyDescent="0.25">
      <c r="A1199" t="s">
        <v>1282</v>
      </c>
      <c r="B1199">
        <v>2.98</v>
      </c>
      <c r="C1199">
        <v>1600</v>
      </c>
      <c r="D1199">
        <v>1</v>
      </c>
      <c r="E1199">
        <v>3</v>
      </c>
      <c r="F1199">
        <v>6</v>
      </c>
      <c r="G1199">
        <v>3</v>
      </c>
    </row>
    <row r="1200" spans="1:7" x14ac:dyDescent="0.25">
      <c r="A1200" t="s">
        <v>1283</v>
      </c>
      <c r="B1200">
        <v>1.04</v>
      </c>
      <c r="C1200">
        <v>1600</v>
      </c>
      <c r="D1200">
        <v>2</v>
      </c>
      <c r="E1200">
        <v>3</v>
      </c>
      <c r="F1200">
        <v>5</v>
      </c>
      <c r="G1200">
        <v>0</v>
      </c>
    </row>
    <row r="1201" spans="1:7" x14ac:dyDescent="0.25">
      <c r="A1201" t="s">
        <v>1284</v>
      </c>
      <c r="B1201">
        <v>5.09</v>
      </c>
      <c r="C1201">
        <v>1900</v>
      </c>
      <c r="D1201">
        <v>2</v>
      </c>
      <c r="E1201">
        <v>3</v>
      </c>
      <c r="F1201">
        <v>5</v>
      </c>
      <c r="G1201">
        <v>4</v>
      </c>
    </row>
    <row r="1202" spans="1:7" x14ac:dyDescent="0.25">
      <c r="A1202" t="s">
        <v>1285</v>
      </c>
      <c r="B1202">
        <v>0.08</v>
      </c>
      <c r="C1202">
        <v>1900</v>
      </c>
      <c r="D1202">
        <v>2</v>
      </c>
      <c r="E1202">
        <v>1</v>
      </c>
      <c r="F1202">
        <v>6</v>
      </c>
      <c r="G1202">
        <v>0</v>
      </c>
    </row>
    <row r="1203" spans="1:7" x14ac:dyDescent="0.25">
      <c r="A1203" t="s">
        <v>1286</v>
      </c>
      <c r="B1203">
        <v>0.25</v>
      </c>
      <c r="C1203">
        <v>1900</v>
      </c>
      <c r="D1203">
        <v>7</v>
      </c>
      <c r="E1203">
        <v>1</v>
      </c>
      <c r="F1203">
        <v>6</v>
      </c>
      <c r="G1203">
        <v>0</v>
      </c>
    </row>
    <row r="1204" spans="1:7" x14ac:dyDescent="0.25">
      <c r="A1204" t="s">
        <v>1287</v>
      </c>
      <c r="B1204">
        <v>7.82</v>
      </c>
      <c r="C1204">
        <v>1700</v>
      </c>
      <c r="D1204">
        <v>2</v>
      </c>
      <c r="E1204">
        <v>3</v>
      </c>
      <c r="F1204">
        <v>5</v>
      </c>
      <c r="G1204">
        <v>7</v>
      </c>
    </row>
    <row r="1205" spans="1:7" x14ac:dyDescent="0.25">
      <c r="A1205" t="s">
        <v>1288</v>
      </c>
      <c r="B1205">
        <v>2.37</v>
      </c>
      <c r="C1205">
        <v>2000</v>
      </c>
      <c r="D1205">
        <v>2</v>
      </c>
      <c r="E1205">
        <v>3</v>
      </c>
      <c r="F1205">
        <v>5</v>
      </c>
      <c r="G1205">
        <v>2</v>
      </c>
    </row>
    <row r="1206" spans="1:7" x14ac:dyDescent="0.25">
      <c r="A1206" t="s">
        <v>1289</v>
      </c>
      <c r="B1206">
        <v>0.76</v>
      </c>
      <c r="C1206">
        <v>3300</v>
      </c>
      <c r="D1206">
        <v>1</v>
      </c>
      <c r="E1206">
        <v>3</v>
      </c>
      <c r="F1206">
        <v>6</v>
      </c>
      <c r="G1206">
        <v>1</v>
      </c>
    </row>
    <row r="1207" spans="1:7" x14ac:dyDescent="0.25">
      <c r="A1207" t="s">
        <v>1290</v>
      </c>
      <c r="B1207">
        <v>0.28999999999999998</v>
      </c>
      <c r="C1207">
        <v>3300</v>
      </c>
      <c r="D1207">
        <v>1</v>
      </c>
      <c r="E1207">
        <v>1</v>
      </c>
      <c r="F1207">
        <v>8</v>
      </c>
      <c r="G1207">
        <v>0</v>
      </c>
    </row>
    <row r="1208" spans="1:7" x14ac:dyDescent="0.25">
      <c r="A1208" t="s">
        <v>1291</v>
      </c>
      <c r="B1208">
        <v>0.08</v>
      </c>
      <c r="C1208">
        <v>3300</v>
      </c>
      <c r="D1208">
        <v>1</v>
      </c>
      <c r="E1208">
        <v>3</v>
      </c>
      <c r="F1208">
        <v>6</v>
      </c>
      <c r="G1208">
        <v>0</v>
      </c>
    </row>
    <row r="1209" spans="1:7" x14ac:dyDescent="0.25">
      <c r="A1209" t="s">
        <v>1292</v>
      </c>
      <c r="B1209">
        <v>10.87</v>
      </c>
      <c r="C1209">
        <v>1800</v>
      </c>
      <c r="D1209">
        <v>2</v>
      </c>
      <c r="E1209">
        <v>3</v>
      </c>
      <c r="F1209">
        <v>3</v>
      </c>
      <c r="G1209">
        <v>10</v>
      </c>
    </row>
    <row r="1210" spans="1:7" x14ac:dyDescent="0.25">
      <c r="A1210" t="s">
        <v>1293</v>
      </c>
      <c r="B1210">
        <v>2.2000000000000002</v>
      </c>
      <c r="C1210">
        <v>940</v>
      </c>
      <c r="D1210">
        <v>2</v>
      </c>
      <c r="E1210">
        <v>3</v>
      </c>
      <c r="F1210">
        <v>2</v>
      </c>
      <c r="G1210">
        <v>3</v>
      </c>
    </row>
    <row r="1211" spans="1:7" x14ac:dyDescent="0.25">
      <c r="A1211" t="s">
        <v>1294</v>
      </c>
      <c r="B1211">
        <v>0.75</v>
      </c>
      <c r="C1211">
        <v>840</v>
      </c>
      <c r="D1211">
        <v>2</v>
      </c>
      <c r="E1211">
        <v>3</v>
      </c>
      <c r="F1211">
        <v>4</v>
      </c>
      <c r="G1211">
        <v>0</v>
      </c>
    </row>
    <row r="1212" spans="1:7" x14ac:dyDescent="0.25">
      <c r="A1212" t="s">
        <v>1295</v>
      </c>
      <c r="B1212">
        <v>4.9000000000000004</v>
      </c>
      <c r="C1212">
        <v>760</v>
      </c>
      <c r="D1212">
        <v>2</v>
      </c>
      <c r="E1212">
        <v>3</v>
      </c>
      <c r="F1212">
        <v>2</v>
      </c>
      <c r="G1212">
        <v>3</v>
      </c>
    </row>
    <row r="1213" spans="1:7" x14ac:dyDescent="0.25">
      <c r="A1213" t="s">
        <v>1296</v>
      </c>
      <c r="B1213">
        <v>0.17</v>
      </c>
      <c r="C1213">
        <v>1500</v>
      </c>
      <c r="D1213">
        <v>2</v>
      </c>
      <c r="E1213">
        <v>1</v>
      </c>
      <c r="F1213">
        <v>5</v>
      </c>
      <c r="G1213">
        <v>0</v>
      </c>
    </row>
    <row r="1214" spans="1:7" x14ac:dyDescent="0.25">
      <c r="A1214" t="s">
        <v>1297</v>
      </c>
      <c r="B1214">
        <v>6.77</v>
      </c>
      <c r="C1214">
        <v>1600</v>
      </c>
      <c r="D1214">
        <v>2</v>
      </c>
      <c r="E1214">
        <v>3</v>
      </c>
      <c r="F1214">
        <v>3</v>
      </c>
      <c r="G1214">
        <v>2</v>
      </c>
    </row>
    <row r="1215" spans="1:7" x14ac:dyDescent="0.25">
      <c r="A1215" t="s">
        <v>1298</v>
      </c>
      <c r="B1215">
        <v>5.58</v>
      </c>
      <c r="C1215">
        <v>1800</v>
      </c>
      <c r="D1215">
        <v>2</v>
      </c>
      <c r="E1215">
        <v>3</v>
      </c>
      <c r="F1215">
        <v>3</v>
      </c>
      <c r="G1215">
        <v>3</v>
      </c>
    </row>
    <row r="1216" spans="1:7" x14ac:dyDescent="0.25">
      <c r="A1216" t="s">
        <v>1299</v>
      </c>
      <c r="B1216">
        <v>0.18</v>
      </c>
      <c r="C1216">
        <v>3200</v>
      </c>
      <c r="D1216">
        <v>7</v>
      </c>
      <c r="E1216">
        <v>3</v>
      </c>
      <c r="F1216">
        <v>4</v>
      </c>
      <c r="G1216">
        <v>0</v>
      </c>
    </row>
    <row r="1217" spans="1:7" x14ac:dyDescent="0.25">
      <c r="A1217" t="s">
        <v>1300</v>
      </c>
      <c r="B1217">
        <v>2.25</v>
      </c>
      <c r="C1217">
        <v>3100</v>
      </c>
      <c r="D1217">
        <v>1</v>
      </c>
      <c r="E1217">
        <v>3</v>
      </c>
      <c r="F1217">
        <v>4</v>
      </c>
      <c r="G1217">
        <v>2</v>
      </c>
    </row>
    <row r="1218" spans="1:7" x14ac:dyDescent="0.25">
      <c r="A1218" t="s">
        <v>1301</v>
      </c>
      <c r="B1218">
        <v>8.01</v>
      </c>
      <c r="C1218">
        <v>1300</v>
      </c>
      <c r="D1218">
        <v>2</v>
      </c>
      <c r="E1218">
        <v>1</v>
      </c>
      <c r="F1218">
        <v>8</v>
      </c>
      <c r="G1218">
        <v>4</v>
      </c>
    </row>
    <row r="1219" spans="1:7" x14ac:dyDescent="0.25">
      <c r="A1219" t="s">
        <v>1302</v>
      </c>
      <c r="B1219">
        <v>8.44</v>
      </c>
      <c r="C1219">
        <v>1600</v>
      </c>
      <c r="D1219">
        <v>2</v>
      </c>
      <c r="E1219">
        <v>1</v>
      </c>
      <c r="F1219">
        <v>8</v>
      </c>
      <c r="G1219">
        <v>11</v>
      </c>
    </row>
    <row r="1220" spans="1:7" x14ac:dyDescent="0.25">
      <c r="A1220" t="s">
        <v>1303</v>
      </c>
      <c r="B1220">
        <v>1.22</v>
      </c>
      <c r="C1220">
        <v>5300</v>
      </c>
      <c r="D1220">
        <v>2</v>
      </c>
      <c r="E1220">
        <v>1</v>
      </c>
      <c r="F1220">
        <v>8</v>
      </c>
      <c r="G1220">
        <v>2</v>
      </c>
    </row>
    <row r="1221" spans="1:7" x14ac:dyDescent="0.25">
      <c r="A1221" t="s">
        <v>1304</v>
      </c>
      <c r="B1221">
        <v>0.48</v>
      </c>
      <c r="C1221">
        <v>130</v>
      </c>
      <c r="D1221">
        <v>2</v>
      </c>
      <c r="E1221">
        <v>3</v>
      </c>
      <c r="F1221">
        <v>4</v>
      </c>
      <c r="G1221">
        <v>0</v>
      </c>
    </row>
    <row r="1222" spans="1:7" x14ac:dyDescent="0.25">
      <c r="A1222" t="s">
        <v>1305</v>
      </c>
      <c r="B1222">
        <v>2.36</v>
      </c>
      <c r="C1222">
        <v>1800</v>
      </c>
      <c r="D1222">
        <v>1</v>
      </c>
      <c r="E1222">
        <v>1</v>
      </c>
      <c r="F1222">
        <v>4</v>
      </c>
      <c r="G1222">
        <v>4</v>
      </c>
    </row>
    <row r="1223" spans="1:7" x14ac:dyDescent="0.25">
      <c r="A1223" t="s">
        <v>1306</v>
      </c>
      <c r="B1223">
        <v>4.55</v>
      </c>
      <c r="C1223">
        <v>340</v>
      </c>
      <c r="D1223">
        <v>2</v>
      </c>
      <c r="E1223">
        <v>3</v>
      </c>
      <c r="F1223">
        <v>3</v>
      </c>
      <c r="G1223">
        <v>2</v>
      </c>
    </row>
    <row r="1224" spans="1:7" x14ac:dyDescent="0.25">
      <c r="A1224" t="s">
        <v>1307</v>
      </c>
      <c r="B1224">
        <v>2.57</v>
      </c>
      <c r="C1224">
        <v>1200</v>
      </c>
      <c r="D1224">
        <v>2</v>
      </c>
      <c r="E1224">
        <v>1</v>
      </c>
      <c r="F1224">
        <v>8</v>
      </c>
      <c r="G1224">
        <v>4</v>
      </c>
    </row>
    <row r="1225" spans="1:7" x14ac:dyDescent="0.25">
      <c r="A1225" t="s">
        <v>1308</v>
      </c>
      <c r="B1225">
        <v>3.1</v>
      </c>
      <c r="C1225">
        <v>1900</v>
      </c>
      <c r="D1225">
        <v>2</v>
      </c>
      <c r="E1225">
        <v>1</v>
      </c>
      <c r="F1225">
        <v>8</v>
      </c>
      <c r="G1225">
        <v>2</v>
      </c>
    </row>
    <row r="1226" spans="1:7" x14ac:dyDescent="0.25">
      <c r="A1226" t="s">
        <v>1309</v>
      </c>
      <c r="B1226">
        <v>2.95</v>
      </c>
      <c r="C1226">
        <v>4800</v>
      </c>
      <c r="D1226">
        <v>2</v>
      </c>
      <c r="E1226">
        <v>1</v>
      </c>
      <c r="F1226">
        <v>8</v>
      </c>
      <c r="G1226">
        <v>5</v>
      </c>
    </row>
    <row r="1227" spans="1:7" x14ac:dyDescent="0.25">
      <c r="A1227" t="s">
        <v>1310</v>
      </c>
      <c r="B1227">
        <v>0.6</v>
      </c>
      <c r="C1227">
        <v>2700</v>
      </c>
      <c r="D1227">
        <v>2</v>
      </c>
      <c r="E1227">
        <v>1</v>
      </c>
      <c r="F1227">
        <v>8</v>
      </c>
      <c r="G1227">
        <v>0</v>
      </c>
    </row>
    <row r="1228" spans="1:7" x14ac:dyDescent="0.25">
      <c r="A1228" t="s">
        <v>1311</v>
      </c>
      <c r="B1228">
        <v>2.4</v>
      </c>
      <c r="C1228">
        <v>2700</v>
      </c>
      <c r="D1228">
        <v>2</v>
      </c>
      <c r="E1228">
        <v>1</v>
      </c>
      <c r="F1228">
        <v>8</v>
      </c>
      <c r="G1228">
        <v>1</v>
      </c>
    </row>
    <row r="1229" spans="1:7" x14ac:dyDescent="0.25">
      <c r="A1229" t="s">
        <v>1312</v>
      </c>
      <c r="B1229">
        <v>5.24</v>
      </c>
      <c r="C1229">
        <v>3200</v>
      </c>
      <c r="D1229">
        <v>2</v>
      </c>
      <c r="E1229">
        <v>1</v>
      </c>
      <c r="F1229">
        <v>8</v>
      </c>
      <c r="G1229">
        <v>4</v>
      </c>
    </row>
    <row r="1230" spans="1:7" x14ac:dyDescent="0.25">
      <c r="A1230" t="s">
        <v>1313</v>
      </c>
      <c r="B1230">
        <v>1.66</v>
      </c>
      <c r="C1230">
        <v>5000</v>
      </c>
      <c r="D1230">
        <v>2</v>
      </c>
      <c r="E1230">
        <v>1</v>
      </c>
      <c r="F1230">
        <v>10</v>
      </c>
      <c r="G1230">
        <v>1</v>
      </c>
    </row>
    <row r="1231" spans="1:7" x14ac:dyDescent="0.25">
      <c r="A1231" t="s">
        <v>1314</v>
      </c>
      <c r="B1231">
        <v>1.44</v>
      </c>
      <c r="C1231">
        <v>4300</v>
      </c>
      <c r="D1231">
        <v>2</v>
      </c>
      <c r="E1231">
        <v>1</v>
      </c>
      <c r="F1231">
        <v>8</v>
      </c>
      <c r="G1231">
        <v>2</v>
      </c>
    </row>
    <row r="1232" spans="1:7" x14ac:dyDescent="0.25">
      <c r="A1232" t="s">
        <v>1315</v>
      </c>
      <c r="B1232">
        <v>5.13</v>
      </c>
      <c r="C1232">
        <v>4100</v>
      </c>
      <c r="D1232">
        <v>2</v>
      </c>
      <c r="E1232">
        <v>1</v>
      </c>
      <c r="F1232">
        <v>8</v>
      </c>
      <c r="G1232">
        <v>7</v>
      </c>
    </row>
    <row r="1233" spans="1:7" x14ac:dyDescent="0.25">
      <c r="A1233" t="s">
        <v>1316</v>
      </c>
      <c r="B1233">
        <v>6.03</v>
      </c>
      <c r="C1233">
        <v>3800</v>
      </c>
      <c r="D1233">
        <v>2</v>
      </c>
      <c r="E1233">
        <v>1</v>
      </c>
      <c r="F1233">
        <v>10</v>
      </c>
      <c r="G1233">
        <v>4</v>
      </c>
    </row>
    <row r="1234" spans="1:7" x14ac:dyDescent="0.25">
      <c r="A1234" t="s">
        <v>1317</v>
      </c>
      <c r="B1234">
        <v>0.31</v>
      </c>
      <c r="C1234">
        <v>6000</v>
      </c>
      <c r="D1234">
        <v>2</v>
      </c>
      <c r="E1234">
        <v>1</v>
      </c>
      <c r="F1234">
        <v>8</v>
      </c>
      <c r="G1234">
        <v>1</v>
      </c>
    </row>
    <row r="1235" spans="1:7" x14ac:dyDescent="0.25">
      <c r="A1235" t="s">
        <v>1318</v>
      </c>
      <c r="B1235">
        <v>3.28</v>
      </c>
      <c r="C1235">
        <v>2000</v>
      </c>
      <c r="D1235">
        <v>2</v>
      </c>
      <c r="E1235">
        <v>3</v>
      </c>
      <c r="F1235">
        <v>3</v>
      </c>
      <c r="G1235">
        <v>6</v>
      </c>
    </row>
    <row r="1236" spans="1:7" x14ac:dyDescent="0.25">
      <c r="A1236" t="s">
        <v>1319</v>
      </c>
      <c r="B1236">
        <v>1.02</v>
      </c>
      <c r="C1236">
        <v>2000</v>
      </c>
      <c r="D1236">
        <v>2</v>
      </c>
      <c r="E1236">
        <v>3</v>
      </c>
      <c r="F1236">
        <v>4</v>
      </c>
      <c r="G1236">
        <v>2</v>
      </c>
    </row>
    <row r="1237" spans="1:7" x14ac:dyDescent="0.25">
      <c r="A1237" t="s">
        <v>1320</v>
      </c>
      <c r="B1237">
        <v>2.23</v>
      </c>
      <c r="C1237">
        <v>2100</v>
      </c>
      <c r="D1237">
        <v>2</v>
      </c>
      <c r="E1237">
        <v>3</v>
      </c>
      <c r="F1237">
        <v>4</v>
      </c>
      <c r="G1237">
        <v>6</v>
      </c>
    </row>
    <row r="1238" spans="1:7" x14ac:dyDescent="0.25">
      <c r="A1238" t="s">
        <v>1321</v>
      </c>
      <c r="B1238">
        <v>6.84</v>
      </c>
      <c r="C1238">
        <v>1300</v>
      </c>
      <c r="D1238">
        <v>2</v>
      </c>
      <c r="E1238">
        <v>3</v>
      </c>
      <c r="F1238">
        <v>4</v>
      </c>
      <c r="G1238">
        <v>2</v>
      </c>
    </row>
    <row r="1239" spans="1:7" x14ac:dyDescent="0.25">
      <c r="A1239" t="s">
        <v>1322</v>
      </c>
      <c r="B1239">
        <v>1.02</v>
      </c>
      <c r="C1239">
        <v>1200</v>
      </c>
      <c r="D1239">
        <v>2</v>
      </c>
      <c r="E1239">
        <v>1</v>
      </c>
      <c r="F1239">
        <v>10</v>
      </c>
      <c r="G1239">
        <v>1</v>
      </c>
    </row>
    <row r="1240" spans="1:7" x14ac:dyDescent="0.25">
      <c r="A1240" t="s">
        <v>1323</v>
      </c>
      <c r="B1240">
        <v>0.08</v>
      </c>
      <c r="C1240">
        <v>1800</v>
      </c>
      <c r="D1240">
        <v>2</v>
      </c>
      <c r="E1240">
        <v>4</v>
      </c>
      <c r="F1240">
        <v>0</v>
      </c>
      <c r="G1240">
        <v>0</v>
      </c>
    </row>
    <row r="1241" spans="1:7" x14ac:dyDescent="0.25">
      <c r="A1241" t="s">
        <v>1324</v>
      </c>
      <c r="B1241">
        <v>1</v>
      </c>
      <c r="C1241">
        <v>3400</v>
      </c>
      <c r="D1241">
        <v>7</v>
      </c>
      <c r="E1241">
        <v>1</v>
      </c>
      <c r="F1241">
        <v>8</v>
      </c>
      <c r="G1241">
        <v>2</v>
      </c>
    </row>
    <row r="1242" spans="1:7" x14ac:dyDescent="0.25">
      <c r="A1242" t="s">
        <v>1325</v>
      </c>
      <c r="B1242">
        <v>1.85</v>
      </c>
      <c r="C1242">
        <v>3500</v>
      </c>
      <c r="D1242">
        <v>2</v>
      </c>
      <c r="E1242">
        <v>1</v>
      </c>
      <c r="F1242">
        <v>8</v>
      </c>
      <c r="G1242">
        <v>0</v>
      </c>
    </row>
    <row r="1243" spans="1:7" x14ac:dyDescent="0.25">
      <c r="A1243" t="s">
        <v>1326</v>
      </c>
      <c r="B1243">
        <v>1.1000000000000001</v>
      </c>
      <c r="C1243">
        <v>3500</v>
      </c>
      <c r="D1243">
        <v>2</v>
      </c>
      <c r="E1243">
        <v>1</v>
      </c>
      <c r="F1243">
        <v>7</v>
      </c>
      <c r="G1243">
        <v>1</v>
      </c>
    </row>
    <row r="1244" spans="1:7" x14ac:dyDescent="0.25">
      <c r="A1244" t="s">
        <v>1327</v>
      </c>
      <c r="B1244">
        <v>2.4300000000000002</v>
      </c>
      <c r="C1244">
        <v>3500</v>
      </c>
      <c r="D1244">
        <v>2</v>
      </c>
      <c r="E1244">
        <v>3</v>
      </c>
      <c r="F1244">
        <v>6</v>
      </c>
      <c r="G1244">
        <v>4</v>
      </c>
    </row>
    <row r="1245" spans="1:7" x14ac:dyDescent="0.25">
      <c r="A1245" t="s">
        <v>1328</v>
      </c>
      <c r="B1245">
        <v>2.9</v>
      </c>
      <c r="C1245">
        <v>3300</v>
      </c>
      <c r="D1245">
        <v>2</v>
      </c>
      <c r="E1245">
        <v>6</v>
      </c>
      <c r="F1245">
        <v>7</v>
      </c>
      <c r="G1245">
        <v>10</v>
      </c>
    </row>
    <row r="1246" spans="1:7" x14ac:dyDescent="0.25">
      <c r="A1246" t="s">
        <v>1329</v>
      </c>
      <c r="B1246">
        <v>1.1499999999999999</v>
      </c>
      <c r="C1246">
        <v>3100</v>
      </c>
      <c r="D1246">
        <v>2</v>
      </c>
      <c r="E1246">
        <v>6</v>
      </c>
      <c r="F1246">
        <v>5</v>
      </c>
      <c r="G1246">
        <v>3</v>
      </c>
    </row>
    <row r="1247" spans="1:7" x14ac:dyDescent="0.25">
      <c r="A1247" t="s">
        <v>1330</v>
      </c>
      <c r="B1247">
        <v>2</v>
      </c>
      <c r="C1247">
        <v>3100</v>
      </c>
      <c r="D1247">
        <v>2</v>
      </c>
      <c r="E1247">
        <v>6</v>
      </c>
      <c r="F1247">
        <v>5</v>
      </c>
      <c r="G1247">
        <v>2</v>
      </c>
    </row>
    <row r="1248" spans="1:7" x14ac:dyDescent="0.25">
      <c r="A1248" t="s">
        <v>1331</v>
      </c>
      <c r="B1248">
        <v>3.07</v>
      </c>
      <c r="C1248">
        <v>3000</v>
      </c>
      <c r="D1248">
        <v>2</v>
      </c>
      <c r="E1248">
        <v>6</v>
      </c>
      <c r="F1248">
        <v>7</v>
      </c>
      <c r="G1248">
        <v>9</v>
      </c>
    </row>
    <row r="1249" spans="1:7" x14ac:dyDescent="0.25">
      <c r="A1249" t="s">
        <v>1332</v>
      </c>
      <c r="B1249">
        <v>1.28</v>
      </c>
      <c r="C1249">
        <v>1600</v>
      </c>
      <c r="D1249">
        <v>2</v>
      </c>
      <c r="E1249">
        <v>3</v>
      </c>
      <c r="F1249">
        <v>5</v>
      </c>
      <c r="G1249">
        <v>1</v>
      </c>
    </row>
    <row r="1250" spans="1:7" x14ac:dyDescent="0.25">
      <c r="A1250" t="s">
        <v>1333</v>
      </c>
      <c r="B1250">
        <v>0.77</v>
      </c>
      <c r="C1250">
        <v>1700</v>
      </c>
      <c r="D1250">
        <v>2</v>
      </c>
      <c r="E1250">
        <v>1</v>
      </c>
      <c r="F1250">
        <v>8</v>
      </c>
      <c r="G1250">
        <v>0</v>
      </c>
    </row>
    <row r="1251" spans="1:7" x14ac:dyDescent="0.25">
      <c r="A1251" t="s">
        <v>1334</v>
      </c>
      <c r="B1251">
        <v>6.47</v>
      </c>
      <c r="C1251">
        <v>1900</v>
      </c>
      <c r="D1251">
        <v>2</v>
      </c>
      <c r="E1251">
        <v>3</v>
      </c>
      <c r="F1251">
        <v>5</v>
      </c>
      <c r="G1251">
        <v>5</v>
      </c>
    </row>
    <row r="1252" spans="1:7" x14ac:dyDescent="0.25">
      <c r="A1252" t="s">
        <v>1335</v>
      </c>
      <c r="B1252">
        <v>3.53</v>
      </c>
      <c r="C1252">
        <v>2500</v>
      </c>
      <c r="D1252">
        <v>2</v>
      </c>
      <c r="E1252">
        <v>3</v>
      </c>
      <c r="F1252">
        <v>5</v>
      </c>
      <c r="G1252">
        <v>4</v>
      </c>
    </row>
    <row r="1253" spans="1:7" x14ac:dyDescent="0.25">
      <c r="A1253" t="s">
        <v>1336</v>
      </c>
      <c r="B1253">
        <v>2.63</v>
      </c>
      <c r="C1253">
        <v>2900</v>
      </c>
      <c r="D1253">
        <v>2</v>
      </c>
      <c r="E1253">
        <v>1</v>
      </c>
      <c r="F1253">
        <v>8</v>
      </c>
      <c r="G1253">
        <v>1</v>
      </c>
    </row>
    <row r="1254" spans="1:7" x14ac:dyDescent="0.25">
      <c r="A1254" t="s">
        <v>1337</v>
      </c>
      <c r="B1254">
        <v>0.32</v>
      </c>
      <c r="C1254">
        <v>1900</v>
      </c>
      <c r="D1254">
        <v>2</v>
      </c>
      <c r="E1254">
        <v>1</v>
      </c>
      <c r="F1254">
        <v>6</v>
      </c>
      <c r="G1254">
        <v>1</v>
      </c>
    </row>
    <row r="1255" spans="1:7" x14ac:dyDescent="0.25">
      <c r="A1255" t="s">
        <v>1338</v>
      </c>
      <c r="B1255">
        <v>0.55000000000000004</v>
      </c>
      <c r="C1255">
        <v>1900</v>
      </c>
      <c r="D1255">
        <v>2</v>
      </c>
      <c r="E1255">
        <v>1</v>
      </c>
      <c r="F1255">
        <v>8</v>
      </c>
      <c r="G1255">
        <v>0</v>
      </c>
    </row>
    <row r="1256" spans="1:7" x14ac:dyDescent="0.25">
      <c r="A1256" t="s">
        <v>1339</v>
      </c>
      <c r="B1256">
        <v>2.79</v>
      </c>
      <c r="C1256">
        <v>1900</v>
      </c>
      <c r="D1256">
        <v>2</v>
      </c>
      <c r="E1256">
        <v>1</v>
      </c>
      <c r="F1256">
        <v>8</v>
      </c>
      <c r="G1256">
        <v>2</v>
      </c>
    </row>
    <row r="1257" spans="1:7" x14ac:dyDescent="0.25">
      <c r="A1257" t="s">
        <v>1340</v>
      </c>
      <c r="B1257">
        <v>0.21</v>
      </c>
      <c r="C1257">
        <v>1800</v>
      </c>
      <c r="D1257">
        <v>2</v>
      </c>
      <c r="E1257">
        <v>1</v>
      </c>
      <c r="F1257">
        <v>8</v>
      </c>
      <c r="G1257">
        <v>0</v>
      </c>
    </row>
    <row r="1258" spans="1:7" x14ac:dyDescent="0.25">
      <c r="A1258" t="s">
        <v>1341</v>
      </c>
      <c r="B1258">
        <v>4.72</v>
      </c>
      <c r="C1258">
        <v>1800</v>
      </c>
      <c r="D1258">
        <v>2</v>
      </c>
      <c r="E1258">
        <v>3</v>
      </c>
      <c r="F1258">
        <v>4</v>
      </c>
      <c r="G1258">
        <v>7</v>
      </c>
    </row>
    <row r="1259" spans="1:7" x14ac:dyDescent="0.25">
      <c r="A1259" t="s">
        <v>1342</v>
      </c>
      <c r="B1259">
        <v>5</v>
      </c>
      <c r="C1259">
        <v>2300</v>
      </c>
      <c r="D1259">
        <v>2</v>
      </c>
      <c r="E1259">
        <v>3</v>
      </c>
      <c r="F1259">
        <v>3</v>
      </c>
      <c r="G1259">
        <v>3</v>
      </c>
    </row>
    <row r="1260" spans="1:7" x14ac:dyDescent="0.25">
      <c r="A1260" t="s">
        <v>1343</v>
      </c>
      <c r="B1260">
        <v>2</v>
      </c>
      <c r="C1260">
        <v>1700</v>
      </c>
      <c r="D1260">
        <v>2</v>
      </c>
      <c r="E1260">
        <v>3</v>
      </c>
      <c r="F1260">
        <v>2</v>
      </c>
      <c r="G1260">
        <v>4</v>
      </c>
    </row>
    <row r="1261" spans="1:7" x14ac:dyDescent="0.25">
      <c r="A1261" t="s">
        <v>1344</v>
      </c>
      <c r="B1261">
        <v>0.97</v>
      </c>
      <c r="C1261">
        <v>1500</v>
      </c>
      <c r="D1261">
        <v>2</v>
      </c>
      <c r="E1261">
        <v>3</v>
      </c>
      <c r="F1261">
        <v>4</v>
      </c>
      <c r="G1261">
        <v>2</v>
      </c>
    </row>
    <row r="1262" spans="1:7" x14ac:dyDescent="0.25">
      <c r="A1262" t="s">
        <v>1345</v>
      </c>
      <c r="B1262">
        <v>7.46</v>
      </c>
      <c r="C1262">
        <v>1600</v>
      </c>
      <c r="D1262">
        <v>2</v>
      </c>
      <c r="E1262">
        <v>3</v>
      </c>
      <c r="F1262">
        <v>4</v>
      </c>
      <c r="G1262">
        <v>1</v>
      </c>
    </row>
    <row r="1263" spans="1:7" x14ac:dyDescent="0.25">
      <c r="A1263" t="s">
        <v>1346</v>
      </c>
      <c r="B1263">
        <v>0.47</v>
      </c>
      <c r="C1263">
        <v>1900</v>
      </c>
      <c r="D1263">
        <v>1</v>
      </c>
      <c r="E1263">
        <v>1</v>
      </c>
      <c r="F1263">
        <v>8</v>
      </c>
      <c r="G1263">
        <v>1</v>
      </c>
    </row>
    <row r="1264" spans="1:7" x14ac:dyDescent="0.25">
      <c r="A1264" t="s">
        <v>1347</v>
      </c>
      <c r="B1264">
        <v>1.39</v>
      </c>
      <c r="C1264">
        <v>680</v>
      </c>
      <c r="D1264">
        <v>2</v>
      </c>
      <c r="E1264">
        <v>1</v>
      </c>
      <c r="F1264">
        <v>8</v>
      </c>
      <c r="G1264">
        <v>1</v>
      </c>
    </row>
    <row r="1265" spans="1:7" x14ac:dyDescent="0.25">
      <c r="A1265" t="s">
        <v>1348</v>
      </c>
      <c r="B1265">
        <v>0.42</v>
      </c>
      <c r="C1265">
        <v>4400</v>
      </c>
      <c r="D1265">
        <v>2</v>
      </c>
      <c r="E1265">
        <v>6</v>
      </c>
      <c r="F1265">
        <v>6</v>
      </c>
      <c r="G1265">
        <v>1</v>
      </c>
    </row>
    <row r="1266" spans="1:7" x14ac:dyDescent="0.25">
      <c r="A1266" t="s">
        <v>1349</v>
      </c>
      <c r="B1266">
        <v>2.8</v>
      </c>
      <c r="C1266">
        <v>5500</v>
      </c>
      <c r="D1266">
        <v>2</v>
      </c>
      <c r="E1266">
        <v>6</v>
      </c>
      <c r="F1266">
        <v>6</v>
      </c>
      <c r="G1266">
        <v>1</v>
      </c>
    </row>
    <row r="1267" spans="1:7" x14ac:dyDescent="0.25">
      <c r="A1267" t="s">
        <v>1350</v>
      </c>
      <c r="B1267">
        <v>0.24</v>
      </c>
      <c r="C1267">
        <v>5900</v>
      </c>
      <c r="D1267">
        <v>2</v>
      </c>
      <c r="E1267">
        <v>1</v>
      </c>
      <c r="F1267">
        <v>8</v>
      </c>
      <c r="G1267">
        <v>0</v>
      </c>
    </row>
    <row r="1268" spans="1:7" x14ac:dyDescent="0.25">
      <c r="A1268" t="s">
        <v>1351</v>
      </c>
      <c r="B1268">
        <v>0.15</v>
      </c>
      <c r="C1268">
        <v>3800</v>
      </c>
      <c r="D1268">
        <v>1</v>
      </c>
      <c r="E1268">
        <v>1</v>
      </c>
      <c r="F1268">
        <v>10</v>
      </c>
      <c r="G1268">
        <v>0</v>
      </c>
    </row>
    <row r="1269" spans="1:7" x14ac:dyDescent="0.25">
      <c r="A1269" t="s">
        <v>1352</v>
      </c>
      <c r="B1269">
        <v>4.8600000000000003</v>
      </c>
      <c r="C1269">
        <v>3600</v>
      </c>
      <c r="D1269">
        <v>1</v>
      </c>
      <c r="E1269">
        <v>1</v>
      </c>
      <c r="F1269">
        <v>10</v>
      </c>
      <c r="G1269">
        <v>1</v>
      </c>
    </row>
    <row r="1270" spans="1:7" x14ac:dyDescent="0.25">
      <c r="A1270" t="s">
        <v>1353</v>
      </c>
      <c r="B1270">
        <v>0.25</v>
      </c>
      <c r="C1270">
        <v>2700</v>
      </c>
      <c r="D1270">
        <v>1</v>
      </c>
      <c r="E1270">
        <v>1</v>
      </c>
      <c r="F1270">
        <v>10</v>
      </c>
      <c r="G1270">
        <v>0</v>
      </c>
    </row>
    <row r="1271" spans="1:7" x14ac:dyDescent="0.25">
      <c r="A1271" t="s">
        <v>1354</v>
      </c>
      <c r="B1271">
        <v>0.48</v>
      </c>
      <c r="C1271">
        <v>2700</v>
      </c>
      <c r="D1271">
        <v>1</v>
      </c>
      <c r="E1271">
        <v>1</v>
      </c>
      <c r="F1271">
        <v>8</v>
      </c>
      <c r="G1271">
        <v>0</v>
      </c>
    </row>
    <row r="1272" spans="1:7" x14ac:dyDescent="0.25">
      <c r="A1272" t="s">
        <v>1355</v>
      </c>
      <c r="B1272">
        <v>0.3</v>
      </c>
      <c r="C1272">
        <v>2800</v>
      </c>
      <c r="D1272">
        <v>1</v>
      </c>
      <c r="E1272">
        <v>1</v>
      </c>
      <c r="F1272">
        <v>8</v>
      </c>
      <c r="G1272">
        <v>0</v>
      </c>
    </row>
    <row r="1273" spans="1:7" x14ac:dyDescent="0.25">
      <c r="A1273" t="s">
        <v>1356</v>
      </c>
      <c r="B1273">
        <v>2.12</v>
      </c>
      <c r="C1273">
        <v>2900</v>
      </c>
      <c r="D1273">
        <v>1</v>
      </c>
      <c r="E1273">
        <v>1</v>
      </c>
      <c r="F1273">
        <v>8</v>
      </c>
      <c r="G1273">
        <v>0</v>
      </c>
    </row>
    <row r="1274" spans="1:7" x14ac:dyDescent="0.25">
      <c r="A1274" t="s">
        <v>1357</v>
      </c>
      <c r="B1274">
        <v>0.43</v>
      </c>
      <c r="C1274">
        <v>3100</v>
      </c>
      <c r="D1274">
        <v>1</v>
      </c>
      <c r="E1274">
        <v>1</v>
      </c>
      <c r="F1274">
        <v>8</v>
      </c>
      <c r="G1274">
        <v>0</v>
      </c>
    </row>
    <row r="1275" spans="1:7" x14ac:dyDescent="0.25">
      <c r="A1275" t="s">
        <v>1358</v>
      </c>
      <c r="B1275">
        <v>6.56</v>
      </c>
      <c r="C1275">
        <v>1500</v>
      </c>
      <c r="D1275">
        <v>1</v>
      </c>
      <c r="E1275">
        <v>3</v>
      </c>
      <c r="F1275">
        <v>4</v>
      </c>
      <c r="G1275">
        <v>4</v>
      </c>
    </row>
    <row r="1276" spans="1:7" x14ac:dyDescent="0.25">
      <c r="A1276" t="s">
        <v>1359</v>
      </c>
      <c r="B1276">
        <v>5.75</v>
      </c>
      <c r="C1276">
        <v>1500</v>
      </c>
      <c r="D1276">
        <v>1</v>
      </c>
      <c r="E1276">
        <v>3</v>
      </c>
      <c r="F1276">
        <v>4</v>
      </c>
      <c r="G1276">
        <v>1</v>
      </c>
    </row>
    <row r="1277" spans="1:7" x14ac:dyDescent="0.25">
      <c r="A1277" t="s">
        <v>1360</v>
      </c>
      <c r="B1277">
        <v>0.23</v>
      </c>
      <c r="C1277">
        <v>1400</v>
      </c>
      <c r="D1277">
        <v>1</v>
      </c>
      <c r="E1277">
        <v>3</v>
      </c>
      <c r="F1277">
        <v>8</v>
      </c>
      <c r="G1277">
        <v>0</v>
      </c>
    </row>
    <row r="1278" spans="1:7" x14ac:dyDescent="0.25">
      <c r="A1278" t="s">
        <v>1361</v>
      </c>
      <c r="B1278">
        <v>0.9</v>
      </c>
      <c r="C1278">
        <v>1400</v>
      </c>
      <c r="D1278">
        <v>1</v>
      </c>
      <c r="E1278">
        <v>3</v>
      </c>
      <c r="F1278">
        <v>6</v>
      </c>
      <c r="G1278">
        <v>0</v>
      </c>
    </row>
    <row r="1279" spans="1:7" x14ac:dyDescent="0.25">
      <c r="A1279" t="s">
        <v>1362</v>
      </c>
      <c r="B1279">
        <v>0.12</v>
      </c>
      <c r="C1279">
        <v>1600</v>
      </c>
      <c r="D1279">
        <v>1</v>
      </c>
      <c r="E1279">
        <v>3</v>
      </c>
      <c r="F1279">
        <v>8</v>
      </c>
      <c r="G1279">
        <v>1</v>
      </c>
    </row>
    <row r="1280" spans="1:7" x14ac:dyDescent="0.25">
      <c r="A1280" t="s">
        <v>1363</v>
      </c>
      <c r="B1280">
        <v>5</v>
      </c>
      <c r="C1280">
        <v>1700</v>
      </c>
      <c r="D1280">
        <v>1</v>
      </c>
      <c r="E1280">
        <v>3</v>
      </c>
      <c r="F1280">
        <v>4</v>
      </c>
      <c r="G1280">
        <v>1</v>
      </c>
    </row>
    <row r="1281" spans="1:7" x14ac:dyDescent="0.25">
      <c r="A1281" t="s">
        <v>1364</v>
      </c>
      <c r="B1281">
        <v>0.76</v>
      </c>
      <c r="C1281">
        <v>1800</v>
      </c>
      <c r="D1281">
        <v>1</v>
      </c>
      <c r="E1281">
        <v>3</v>
      </c>
      <c r="F1281">
        <v>4</v>
      </c>
      <c r="G1281">
        <v>2</v>
      </c>
    </row>
    <row r="1282" spans="1:7" x14ac:dyDescent="0.25">
      <c r="A1282" t="s">
        <v>1365</v>
      </c>
      <c r="B1282">
        <v>0.73</v>
      </c>
      <c r="C1282">
        <v>1900</v>
      </c>
      <c r="D1282">
        <v>1</v>
      </c>
      <c r="E1282">
        <v>1</v>
      </c>
      <c r="F1282">
        <v>8</v>
      </c>
      <c r="G1282">
        <v>0</v>
      </c>
    </row>
    <row r="1283" spans="1:7" x14ac:dyDescent="0.25">
      <c r="A1283" t="s">
        <v>1366</v>
      </c>
      <c r="B1283">
        <v>1.45</v>
      </c>
      <c r="C1283">
        <v>2100</v>
      </c>
      <c r="D1283">
        <v>1</v>
      </c>
      <c r="E1283">
        <v>3</v>
      </c>
      <c r="F1283">
        <v>4</v>
      </c>
      <c r="G1283">
        <v>0</v>
      </c>
    </row>
    <row r="1284" spans="1:7" x14ac:dyDescent="0.25">
      <c r="A1284" t="s">
        <v>1367</v>
      </c>
      <c r="B1284">
        <v>1.49</v>
      </c>
      <c r="C1284">
        <v>2600</v>
      </c>
      <c r="D1284">
        <v>1</v>
      </c>
      <c r="E1284">
        <v>3</v>
      </c>
      <c r="F1284">
        <v>6</v>
      </c>
      <c r="G1284">
        <v>0</v>
      </c>
    </row>
    <row r="1285" spans="1:7" x14ac:dyDescent="0.25">
      <c r="A1285" t="s">
        <v>1368</v>
      </c>
      <c r="B1285">
        <v>8</v>
      </c>
      <c r="C1285">
        <v>1900</v>
      </c>
      <c r="D1285">
        <v>1</v>
      </c>
      <c r="E1285">
        <v>3</v>
      </c>
      <c r="F1285">
        <v>5</v>
      </c>
      <c r="G1285">
        <v>3</v>
      </c>
    </row>
    <row r="1286" spans="1:7" x14ac:dyDescent="0.25">
      <c r="A1286" t="s">
        <v>1369</v>
      </c>
      <c r="B1286">
        <v>0.52</v>
      </c>
      <c r="C1286">
        <v>1600</v>
      </c>
      <c r="D1286">
        <v>1</v>
      </c>
      <c r="E1286">
        <v>3</v>
      </c>
      <c r="F1286">
        <v>5</v>
      </c>
      <c r="G1286">
        <v>0</v>
      </c>
    </row>
    <row r="1287" spans="1:7" x14ac:dyDescent="0.25">
      <c r="A1287" t="s">
        <v>1370</v>
      </c>
      <c r="B1287">
        <v>2</v>
      </c>
      <c r="C1287">
        <v>1600</v>
      </c>
      <c r="D1287">
        <v>1</v>
      </c>
      <c r="E1287">
        <v>1</v>
      </c>
      <c r="F1287">
        <v>10</v>
      </c>
      <c r="G1287">
        <v>0</v>
      </c>
    </row>
    <row r="1288" spans="1:7" x14ac:dyDescent="0.25">
      <c r="A1288" t="s">
        <v>1371</v>
      </c>
      <c r="B1288">
        <v>1.1399999999999999</v>
      </c>
      <c r="C1288">
        <v>1500</v>
      </c>
      <c r="D1288">
        <v>1</v>
      </c>
      <c r="E1288">
        <v>1</v>
      </c>
      <c r="F1288">
        <v>10</v>
      </c>
      <c r="G1288">
        <v>2</v>
      </c>
    </row>
    <row r="1289" spans="1:7" x14ac:dyDescent="0.25">
      <c r="A1289" t="s">
        <v>1372</v>
      </c>
      <c r="B1289">
        <v>3.69</v>
      </c>
      <c r="C1289">
        <v>1500</v>
      </c>
      <c r="D1289">
        <v>1</v>
      </c>
      <c r="E1289">
        <v>1</v>
      </c>
      <c r="F1289">
        <v>10</v>
      </c>
      <c r="G1289">
        <v>0</v>
      </c>
    </row>
    <row r="1290" spans="1:7" x14ac:dyDescent="0.25">
      <c r="A1290" t="s">
        <v>1373</v>
      </c>
      <c r="B1290">
        <v>1.79</v>
      </c>
      <c r="C1290">
        <v>1700</v>
      </c>
      <c r="D1290">
        <v>1</v>
      </c>
      <c r="E1290">
        <v>1</v>
      </c>
      <c r="F1290">
        <v>10</v>
      </c>
      <c r="G1290">
        <v>3</v>
      </c>
    </row>
    <row r="1291" spans="1:7" x14ac:dyDescent="0.25">
      <c r="A1291" t="s">
        <v>1374</v>
      </c>
      <c r="B1291">
        <v>7.08</v>
      </c>
      <c r="C1291">
        <v>1200</v>
      </c>
      <c r="D1291">
        <v>1</v>
      </c>
      <c r="E1291">
        <v>3</v>
      </c>
      <c r="F1291">
        <v>4</v>
      </c>
      <c r="G1291">
        <v>5</v>
      </c>
    </row>
    <row r="1292" spans="1:7" x14ac:dyDescent="0.25">
      <c r="A1292" t="s">
        <v>1375</v>
      </c>
      <c r="B1292">
        <v>1.33</v>
      </c>
      <c r="C1292">
        <v>1200</v>
      </c>
      <c r="D1292">
        <v>1</v>
      </c>
      <c r="E1292">
        <v>3</v>
      </c>
      <c r="F1292">
        <v>4</v>
      </c>
      <c r="G1292">
        <v>0</v>
      </c>
    </row>
    <row r="1293" spans="1:7" x14ac:dyDescent="0.25">
      <c r="A1293" t="s">
        <v>1376</v>
      </c>
      <c r="B1293">
        <v>5.71</v>
      </c>
      <c r="C1293">
        <v>970</v>
      </c>
      <c r="D1293">
        <v>1</v>
      </c>
      <c r="E1293">
        <v>3</v>
      </c>
      <c r="F1293">
        <v>4</v>
      </c>
      <c r="G1293">
        <v>5</v>
      </c>
    </row>
    <row r="1294" spans="1:7" x14ac:dyDescent="0.25">
      <c r="A1294" t="s">
        <v>1377</v>
      </c>
      <c r="B1294">
        <v>4</v>
      </c>
      <c r="C1294">
        <v>1300</v>
      </c>
      <c r="D1294">
        <v>1</v>
      </c>
      <c r="E1294">
        <v>1</v>
      </c>
      <c r="F1294">
        <v>6</v>
      </c>
      <c r="G1294">
        <v>0</v>
      </c>
    </row>
    <row r="1295" spans="1:7" x14ac:dyDescent="0.25">
      <c r="A1295" t="s">
        <v>1378</v>
      </c>
      <c r="B1295">
        <v>2.48</v>
      </c>
      <c r="C1295">
        <v>1100</v>
      </c>
      <c r="D1295">
        <v>1</v>
      </c>
      <c r="E1295">
        <v>1</v>
      </c>
      <c r="F1295">
        <v>6</v>
      </c>
      <c r="G1295">
        <v>2</v>
      </c>
    </row>
    <row r="1296" spans="1:7" x14ac:dyDescent="0.25">
      <c r="A1296" t="s">
        <v>1379</v>
      </c>
      <c r="B1296">
        <v>3.5</v>
      </c>
      <c r="C1296">
        <v>1100</v>
      </c>
      <c r="D1296">
        <v>1</v>
      </c>
      <c r="E1296">
        <v>3</v>
      </c>
      <c r="F1296">
        <v>5</v>
      </c>
      <c r="G1296">
        <v>0</v>
      </c>
    </row>
    <row r="1297" spans="1:7" x14ac:dyDescent="0.25">
      <c r="A1297" t="s">
        <v>1380</v>
      </c>
      <c r="B1297">
        <v>4.96</v>
      </c>
      <c r="C1297">
        <v>1100</v>
      </c>
      <c r="D1297">
        <v>1</v>
      </c>
      <c r="E1297">
        <v>3</v>
      </c>
      <c r="F1297">
        <v>4</v>
      </c>
      <c r="G1297">
        <v>2</v>
      </c>
    </row>
    <row r="1298" spans="1:7" x14ac:dyDescent="0.25">
      <c r="A1298" t="s">
        <v>1381</v>
      </c>
      <c r="B1298">
        <v>5.31</v>
      </c>
      <c r="C1298">
        <v>1200</v>
      </c>
      <c r="D1298">
        <v>1</v>
      </c>
      <c r="E1298">
        <v>3</v>
      </c>
      <c r="F1298">
        <v>4</v>
      </c>
      <c r="G1298">
        <v>1</v>
      </c>
    </row>
    <row r="1299" spans="1:7" x14ac:dyDescent="0.25">
      <c r="A1299" t="s">
        <v>1382</v>
      </c>
      <c r="B1299">
        <v>2.92</v>
      </c>
      <c r="C1299">
        <v>2100</v>
      </c>
      <c r="D1299">
        <v>1</v>
      </c>
      <c r="E1299">
        <v>1</v>
      </c>
      <c r="F1299">
        <v>4</v>
      </c>
      <c r="G1299">
        <v>2</v>
      </c>
    </row>
    <row r="1300" spans="1:7" x14ac:dyDescent="0.25">
      <c r="A1300" t="s">
        <v>1383</v>
      </c>
      <c r="B1300">
        <v>0.02</v>
      </c>
      <c r="C1300">
        <v>2000</v>
      </c>
      <c r="D1300">
        <v>1</v>
      </c>
      <c r="E1300">
        <v>1</v>
      </c>
      <c r="F1300">
        <v>4</v>
      </c>
      <c r="G1300">
        <v>0</v>
      </c>
    </row>
    <row r="1301" spans="1:7" x14ac:dyDescent="0.25">
      <c r="A1301" t="s">
        <v>1384</v>
      </c>
      <c r="B1301">
        <v>0.96</v>
      </c>
      <c r="C1301">
        <v>1700</v>
      </c>
      <c r="D1301">
        <v>1</v>
      </c>
      <c r="E1301">
        <v>1</v>
      </c>
      <c r="F1301">
        <v>4</v>
      </c>
      <c r="G1301">
        <v>0</v>
      </c>
    </row>
    <row r="1302" spans="1:7" x14ac:dyDescent="0.25">
      <c r="A1302" t="s">
        <v>1385</v>
      </c>
      <c r="B1302">
        <v>0.02</v>
      </c>
      <c r="C1302">
        <v>1700</v>
      </c>
      <c r="D1302">
        <v>1</v>
      </c>
      <c r="E1302">
        <v>1</v>
      </c>
      <c r="F1302">
        <v>4</v>
      </c>
      <c r="G1302">
        <v>0</v>
      </c>
    </row>
    <row r="1303" spans="1:7" x14ac:dyDescent="0.25">
      <c r="A1303" t="s">
        <v>1386</v>
      </c>
      <c r="B1303">
        <v>2.98</v>
      </c>
      <c r="C1303">
        <v>1400</v>
      </c>
      <c r="D1303">
        <v>1</v>
      </c>
      <c r="E1303">
        <v>1</v>
      </c>
      <c r="F1303">
        <v>4</v>
      </c>
      <c r="G1303">
        <v>0</v>
      </c>
    </row>
    <row r="1304" spans="1:7" x14ac:dyDescent="0.25">
      <c r="A1304" t="s">
        <v>1387</v>
      </c>
      <c r="B1304">
        <v>2.98</v>
      </c>
      <c r="C1304">
        <v>1400</v>
      </c>
      <c r="D1304">
        <v>1</v>
      </c>
      <c r="E1304">
        <v>1</v>
      </c>
      <c r="F1304">
        <v>4</v>
      </c>
      <c r="G1304">
        <v>2</v>
      </c>
    </row>
    <row r="1305" spans="1:7" x14ac:dyDescent="0.25">
      <c r="A1305" t="s">
        <v>1388</v>
      </c>
      <c r="B1305">
        <v>1.82</v>
      </c>
      <c r="C1305">
        <v>1800</v>
      </c>
      <c r="D1305">
        <v>1</v>
      </c>
      <c r="E1305">
        <v>1</v>
      </c>
      <c r="F1305">
        <v>4</v>
      </c>
      <c r="G1305">
        <v>0</v>
      </c>
    </row>
    <row r="1306" spans="1:7" x14ac:dyDescent="0.25">
      <c r="A1306" t="s">
        <v>1389</v>
      </c>
      <c r="B1306">
        <v>3.19</v>
      </c>
      <c r="C1306">
        <v>1700</v>
      </c>
      <c r="D1306">
        <v>1</v>
      </c>
      <c r="E1306">
        <v>1</v>
      </c>
      <c r="F1306">
        <v>4</v>
      </c>
      <c r="G1306">
        <v>1</v>
      </c>
    </row>
    <row r="1307" spans="1:7" x14ac:dyDescent="0.25">
      <c r="A1307" t="s">
        <v>1390</v>
      </c>
      <c r="B1307">
        <v>2.85</v>
      </c>
      <c r="C1307">
        <v>630</v>
      </c>
      <c r="D1307">
        <v>1</v>
      </c>
      <c r="E1307">
        <v>3</v>
      </c>
      <c r="F1307">
        <v>3</v>
      </c>
      <c r="G1307">
        <v>0</v>
      </c>
    </row>
    <row r="1308" spans="1:7" x14ac:dyDescent="0.25">
      <c r="A1308" t="s">
        <v>1391</v>
      </c>
      <c r="B1308">
        <v>3.28</v>
      </c>
      <c r="C1308">
        <v>1100</v>
      </c>
      <c r="D1308">
        <v>1</v>
      </c>
      <c r="E1308">
        <v>1</v>
      </c>
      <c r="F1308">
        <v>4</v>
      </c>
      <c r="G1308">
        <v>1</v>
      </c>
    </row>
    <row r="1309" spans="1:7" x14ac:dyDescent="0.25">
      <c r="A1309" t="s">
        <v>1392</v>
      </c>
      <c r="B1309">
        <v>5</v>
      </c>
      <c r="C1309">
        <v>630</v>
      </c>
      <c r="D1309">
        <v>1</v>
      </c>
      <c r="E1309">
        <v>6</v>
      </c>
      <c r="F1309">
        <v>7</v>
      </c>
      <c r="G1309">
        <v>0</v>
      </c>
    </row>
    <row r="1310" spans="1:7" x14ac:dyDescent="0.25">
      <c r="A1310" t="s">
        <v>1393</v>
      </c>
      <c r="B1310">
        <v>0.05</v>
      </c>
      <c r="C1310">
        <v>800</v>
      </c>
      <c r="D1310">
        <v>1</v>
      </c>
      <c r="E1310">
        <v>1</v>
      </c>
      <c r="F1310">
        <v>4</v>
      </c>
      <c r="G1310">
        <v>0</v>
      </c>
    </row>
    <row r="1311" spans="1:7" x14ac:dyDescent="0.25">
      <c r="A1311" t="s">
        <v>1394</v>
      </c>
      <c r="B1311">
        <v>3.65</v>
      </c>
      <c r="C1311">
        <v>820</v>
      </c>
      <c r="D1311">
        <v>1</v>
      </c>
      <c r="E1311">
        <v>1</v>
      </c>
      <c r="F1311">
        <v>4</v>
      </c>
      <c r="G1311">
        <v>0</v>
      </c>
    </row>
    <row r="1312" spans="1:7" x14ac:dyDescent="0.25">
      <c r="A1312" t="s">
        <v>1395</v>
      </c>
      <c r="B1312">
        <v>4.3499999999999996</v>
      </c>
      <c r="C1312">
        <v>700</v>
      </c>
      <c r="D1312">
        <v>1</v>
      </c>
      <c r="E1312">
        <v>1</v>
      </c>
      <c r="F1312">
        <v>4</v>
      </c>
      <c r="G1312">
        <v>0</v>
      </c>
    </row>
    <row r="1313" spans="1:7" x14ac:dyDescent="0.25">
      <c r="A1313" t="s">
        <v>1396</v>
      </c>
      <c r="B1313">
        <v>4.09</v>
      </c>
      <c r="C1313">
        <v>890</v>
      </c>
      <c r="D1313">
        <v>1</v>
      </c>
      <c r="E1313">
        <v>6</v>
      </c>
      <c r="F1313">
        <v>6</v>
      </c>
      <c r="G1313">
        <v>5</v>
      </c>
    </row>
    <row r="1314" spans="1:7" x14ac:dyDescent="0.25">
      <c r="A1314" t="s">
        <v>1397</v>
      </c>
      <c r="B1314">
        <v>0.8</v>
      </c>
      <c r="C1314">
        <v>1200</v>
      </c>
      <c r="D1314">
        <v>1</v>
      </c>
      <c r="E1314">
        <v>6</v>
      </c>
      <c r="F1314">
        <v>6</v>
      </c>
      <c r="G1314">
        <v>0</v>
      </c>
    </row>
    <row r="1315" spans="1:7" x14ac:dyDescent="0.25">
      <c r="A1315" t="s">
        <v>1398</v>
      </c>
      <c r="B1315">
        <v>0.02</v>
      </c>
      <c r="C1315">
        <v>1200</v>
      </c>
      <c r="D1315">
        <v>1</v>
      </c>
      <c r="E1315">
        <v>6</v>
      </c>
      <c r="F1315">
        <v>6</v>
      </c>
      <c r="G1315">
        <v>0</v>
      </c>
    </row>
    <row r="1316" spans="1:7" x14ac:dyDescent="0.25">
      <c r="A1316" t="s">
        <v>1399</v>
      </c>
      <c r="B1316">
        <v>0.18</v>
      </c>
      <c r="C1316">
        <v>880</v>
      </c>
      <c r="D1316">
        <v>1</v>
      </c>
      <c r="E1316">
        <v>6</v>
      </c>
      <c r="F1316">
        <v>6</v>
      </c>
      <c r="G1316">
        <v>0</v>
      </c>
    </row>
    <row r="1317" spans="1:7" x14ac:dyDescent="0.25">
      <c r="A1317" t="s">
        <v>1400</v>
      </c>
      <c r="B1317">
        <v>2.29</v>
      </c>
      <c r="C1317">
        <v>370</v>
      </c>
      <c r="D1317">
        <v>1</v>
      </c>
      <c r="E1317">
        <v>3</v>
      </c>
      <c r="F1317">
        <v>4</v>
      </c>
      <c r="G1317">
        <v>0</v>
      </c>
    </row>
    <row r="1318" spans="1:7" x14ac:dyDescent="0.25">
      <c r="A1318" t="s">
        <v>1401</v>
      </c>
      <c r="B1318">
        <v>0.39</v>
      </c>
      <c r="C1318">
        <v>320</v>
      </c>
      <c r="D1318">
        <v>1</v>
      </c>
      <c r="E1318">
        <v>1</v>
      </c>
      <c r="F1318">
        <v>8</v>
      </c>
      <c r="G1318">
        <v>0</v>
      </c>
    </row>
    <row r="1319" spans="1:7" x14ac:dyDescent="0.25">
      <c r="A1319" t="s">
        <v>1402</v>
      </c>
      <c r="B1319">
        <v>3.82</v>
      </c>
      <c r="C1319">
        <v>320</v>
      </c>
      <c r="D1319">
        <v>1</v>
      </c>
      <c r="E1319">
        <v>3</v>
      </c>
      <c r="F1319">
        <v>4</v>
      </c>
      <c r="G1319">
        <v>1</v>
      </c>
    </row>
    <row r="1320" spans="1:7" x14ac:dyDescent="0.25">
      <c r="A1320" t="s">
        <v>1403</v>
      </c>
      <c r="B1320">
        <v>0.37</v>
      </c>
      <c r="C1320">
        <v>320</v>
      </c>
      <c r="D1320">
        <v>1</v>
      </c>
      <c r="E1320">
        <v>1</v>
      </c>
      <c r="F1320">
        <v>4</v>
      </c>
      <c r="G1320">
        <v>0</v>
      </c>
    </row>
    <row r="1321" spans="1:7" x14ac:dyDescent="0.25">
      <c r="A1321" t="s">
        <v>1404</v>
      </c>
      <c r="B1321">
        <v>0.02</v>
      </c>
      <c r="C1321">
        <v>320</v>
      </c>
      <c r="D1321">
        <v>1</v>
      </c>
      <c r="E1321">
        <v>1</v>
      </c>
      <c r="F1321">
        <v>4</v>
      </c>
      <c r="G1321">
        <v>0</v>
      </c>
    </row>
    <row r="1322" spans="1:7" x14ac:dyDescent="0.25">
      <c r="A1322" t="s">
        <v>1405</v>
      </c>
      <c r="B1322">
        <v>3.56</v>
      </c>
      <c r="C1322">
        <v>290</v>
      </c>
      <c r="D1322">
        <v>1</v>
      </c>
      <c r="E1322">
        <v>1</v>
      </c>
      <c r="F1322">
        <v>4</v>
      </c>
      <c r="G1322">
        <v>1</v>
      </c>
    </row>
    <row r="1323" spans="1:7" x14ac:dyDescent="0.25">
      <c r="A1323" t="s">
        <v>1406</v>
      </c>
      <c r="B1323">
        <v>4.9800000000000004</v>
      </c>
      <c r="C1323">
        <v>520</v>
      </c>
      <c r="D1323">
        <v>1</v>
      </c>
      <c r="E1323">
        <v>3</v>
      </c>
      <c r="F1323">
        <v>5</v>
      </c>
      <c r="G1323">
        <v>0</v>
      </c>
    </row>
    <row r="1324" spans="1:7" x14ac:dyDescent="0.25">
      <c r="A1324" t="s">
        <v>1407</v>
      </c>
      <c r="B1324">
        <v>1.53</v>
      </c>
      <c r="C1324">
        <v>970</v>
      </c>
      <c r="D1324">
        <v>1</v>
      </c>
      <c r="E1324">
        <v>3</v>
      </c>
      <c r="F1324">
        <v>4</v>
      </c>
      <c r="G1324">
        <v>1</v>
      </c>
    </row>
    <row r="1325" spans="1:7" x14ac:dyDescent="0.25">
      <c r="A1325" t="s">
        <v>1408</v>
      </c>
      <c r="B1325">
        <v>6.02</v>
      </c>
      <c r="C1325">
        <v>1100</v>
      </c>
      <c r="D1325">
        <v>1</v>
      </c>
      <c r="E1325">
        <v>3</v>
      </c>
      <c r="F1325">
        <v>4</v>
      </c>
      <c r="G1325">
        <v>3</v>
      </c>
    </row>
    <row r="1326" spans="1:7" x14ac:dyDescent="0.25">
      <c r="A1326" t="s">
        <v>1409</v>
      </c>
      <c r="B1326">
        <v>0.49</v>
      </c>
      <c r="C1326">
        <v>840</v>
      </c>
      <c r="D1326">
        <v>1</v>
      </c>
      <c r="E1326">
        <v>3</v>
      </c>
      <c r="F1326">
        <v>4</v>
      </c>
      <c r="G1326">
        <v>0</v>
      </c>
    </row>
    <row r="1327" spans="1:7" x14ac:dyDescent="0.25">
      <c r="A1327" t="s">
        <v>1410</v>
      </c>
      <c r="B1327">
        <v>3.01</v>
      </c>
      <c r="C1327">
        <v>1400</v>
      </c>
      <c r="D1327">
        <v>1</v>
      </c>
      <c r="E1327">
        <v>1</v>
      </c>
      <c r="F1327">
        <v>8</v>
      </c>
      <c r="G1327">
        <v>3</v>
      </c>
    </row>
    <row r="1328" spans="1:7" x14ac:dyDescent="0.25">
      <c r="A1328" t="s">
        <v>1411</v>
      </c>
      <c r="B1328">
        <v>2.78</v>
      </c>
      <c r="C1328">
        <v>100</v>
      </c>
      <c r="D1328">
        <v>1</v>
      </c>
      <c r="E1328">
        <v>3</v>
      </c>
      <c r="F1328">
        <v>5</v>
      </c>
      <c r="G1328">
        <v>0</v>
      </c>
    </row>
    <row r="1329" spans="1:7" x14ac:dyDescent="0.25">
      <c r="A1329" t="s">
        <v>1412</v>
      </c>
      <c r="B1329">
        <v>3.84</v>
      </c>
      <c r="C1329">
        <v>1500</v>
      </c>
      <c r="D1329">
        <v>1</v>
      </c>
      <c r="E1329">
        <v>3</v>
      </c>
      <c r="F1329">
        <v>4</v>
      </c>
      <c r="G1329">
        <v>4</v>
      </c>
    </row>
    <row r="1330" spans="1:7" x14ac:dyDescent="0.25">
      <c r="A1330" t="s">
        <v>1413</v>
      </c>
      <c r="B1330">
        <v>3.4</v>
      </c>
      <c r="C1330">
        <v>1600</v>
      </c>
      <c r="D1330">
        <v>1</v>
      </c>
      <c r="E1330">
        <v>3</v>
      </c>
      <c r="F1330">
        <v>4</v>
      </c>
      <c r="G1330">
        <v>4</v>
      </c>
    </row>
    <row r="1331" spans="1:7" x14ac:dyDescent="0.25">
      <c r="A1331" t="s">
        <v>1414</v>
      </c>
      <c r="B1331">
        <v>0.5</v>
      </c>
      <c r="C1331">
        <v>2700</v>
      </c>
      <c r="D1331">
        <v>1</v>
      </c>
      <c r="E1331">
        <v>1</v>
      </c>
      <c r="F1331">
        <v>6</v>
      </c>
      <c r="G1331">
        <v>0</v>
      </c>
    </row>
    <row r="1332" spans="1:7" x14ac:dyDescent="0.25">
      <c r="A1332" t="s">
        <v>1415</v>
      </c>
      <c r="B1332">
        <v>0.34</v>
      </c>
      <c r="C1332">
        <v>2300</v>
      </c>
      <c r="D1332">
        <v>1</v>
      </c>
      <c r="E1332">
        <v>1</v>
      </c>
      <c r="F1332">
        <v>6</v>
      </c>
      <c r="G1332">
        <v>0</v>
      </c>
    </row>
    <row r="1333" spans="1:7" x14ac:dyDescent="0.25">
      <c r="A1333" t="s">
        <v>1416</v>
      </c>
      <c r="B1333">
        <v>1.54</v>
      </c>
      <c r="C1333">
        <v>1700</v>
      </c>
      <c r="D1333">
        <v>1</v>
      </c>
      <c r="E1333">
        <v>3</v>
      </c>
      <c r="F1333">
        <v>5</v>
      </c>
      <c r="G1333">
        <v>0</v>
      </c>
    </row>
    <row r="1334" spans="1:7" x14ac:dyDescent="0.25">
      <c r="A1334" t="s">
        <v>1417</v>
      </c>
      <c r="B1334">
        <v>0.31</v>
      </c>
      <c r="C1334">
        <v>1700</v>
      </c>
      <c r="D1334">
        <v>1</v>
      </c>
      <c r="E1334">
        <v>1</v>
      </c>
      <c r="F1334">
        <v>10</v>
      </c>
      <c r="G1334">
        <v>0</v>
      </c>
    </row>
    <row r="1335" spans="1:7" x14ac:dyDescent="0.25">
      <c r="A1335" t="s">
        <v>1418</v>
      </c>
      <c r="B1335">
        <v>2</v>
      </c>
      <c r="C1335">
        <v>1700</v>
      </c>
      <c r="D1335">
        <v>1</v>
      </c>
      <c r="E1335">
        <v>3</v>
      </c>
      <c r="F1335">
        <v>6</v>
      </c>
      <c r="G1335">
        <v>1</v>
      </c>
    </row>
    <row r="1336" spans="1:7" x14ac:dyDescent="0.25">
      <c r="A1336" t="s">
        <v>1419</v>
      </c>
      <c r="B1336">
        <v>3</v>
      </c>
      <c r="C1336">
        <v>1600</v>
      </c>
      <c r="D1336">
        <v>1</v>
      </c>
      <c r="E1336">
        <v>3</v>
      </c>
      <c r="F1336">
        <v>6</v>
      </c>
      <c r="G1336">
        <v>1</v>
      </c>
    </row>
    <row r="1337" spans="1:7" x14ac:dyDescent="0.25">
      <c r="A1337" t="s">
        <v>1420</v>
      </c>
      <c r="B1337">
        <v>0.5</v>
      </c>
      <c r="C1337">
        <v>1400</v>
      </c>
      <c r="D1337">
        <v>1</v>
      </c>
      <c r="E1337">
        <v>3</v>
      </c>
      <c r="F1337">
        <v>6</v>
      </c>
      <c r="G1337">
        <v>0</v>
      </c>
    </row>
    <row r="1338" spans="1:7" x14ac:dyDescent="0.25">
      <c r="A1338" t="s">
        <v>1421</v>
      </c>
      <c r="B1338">
        <v>2.91</v>
      </c>
      <c r="C1338">
        <v>1300</v>
      </c>
      <c r="D1338">
        <v>1</v>
      </c>
      <c r="E1338">
        <v>3</v>
      </c>
      <c r="F1338">
        <v>6</v>
      </c>
      <c r="G1338">
        <v>1</v>
      </c>
    </row>
    <row r="1339" spans="1:7" x14ac:dyDescent="0.25">
      <c r="A1339" t="s">
        <v>1422</v>
      </c>
      <c r="B1339">
        <v>1.68</v>
      </c>
      <c r="C1339">
        <v>1200</v>
      </c>
      <c r="D1339">
        <v>1</v>
      </c>
      <c r="E1339">
        <v>3</v>
      </c>
      <c r="F1339">
        <v>6</v>
      </c>
      <c r="G1339">
        <v>2</v>
      </c>
    </row>
    <row r="1340" spans="1:7" x14ac:dyDescent="0.25">
      <c r="A1340" t="s">
        <v>1423</v>
      </c>
      <c r="B1340">
        <v>4.46</v>
      </c>
      <c r="C1340">
        <v>820</v>
      </c>
      <c r="D1340">
        <v>1</v>
      </c>
      <c r="E1340">
        <v>6</v>
      </c>
      <c r="F1340">
        <v>6</v>
      </c>
      <c r="G1340">
        <v>3</v>
      </c>
    </row>
    <row r="1341" spans="1:7" x14ac:dyDescent="0.25">
      <c r="A1341" t="s">
        <v>1424</v>
      </c>
      <c r="B1341">
        <v>0.75</v>
      </c>
      <c r="C1341">
        <v>1600</v>
      </c>
      <c r="D1341">
        <v>1</v>
      </c>
      <c r="E1341">
        <v>3</v>
      </c>
      <c r="F1341">
        <v>3</v>
      </c>
      <c r="G1341">
        <v>0</v>
      </c>
    </row>
    <row r="1342" spans="1:7" x14ac:dyDescent="0.25">
      <c r="A1342" t="s">
        <v>1425</v>
      </c>
      <c r="B1342">
        <v>0.47</v>
      </c>
      <c r="C1342">
        <v>1400</v>
      </c>
      <c r="D1342">
        <v>2</v>
      </c>
      <c r="E1342">
        <v>6</v>
      </c>
      <c r="F1342">
        <v>4</v>
      </c>
      <c r="G1342">
        <v>0</v>
      </c>
    </row>
    <row r="1343" spans="1:7" x14ac:dyDescent="0.25">
      <c r="A1343" t="s">
        <v>1426</v>
      </c>
      <c r="B1343">
        <v>12.85</v>
      </c>
      <c r="C1343">
        <v>390</v>
      </c>
      <c r="D1343">
        <v>1</v>
      </c>
      <c r="E1343">
        <v>6</v>
      </c>
      <c r="F1343">
        <v>5</v>
      </c>
      <c r="G1343">
        <v>1</v>
      </c>
    </row>
    <row r="1344" spans="1:7" x14ac:dyDescent="0.25">
      <c r="A1344" t="s">
        <v>1427</v>
      </c>
      <c r="B1344">
        <v>0.27</v>
      </c>
      <c r="C1344">
        <v>470</v>
      </c>
      <c r="D1344">
        <v>1</v>
      </c>
      <c r="E1344">
        <v>6</v>
      </c>
      <c r="F1344">
        <v>6</v>
      </c>
      <c r="G1344">
        <v>0</v>
      </c>
    </row>
    <row r="1345" spans="1:7" x14ac:dyDescent="0.25">
      <c r="A1345" t="s">
        <v>1428</v>
      </c>
      <c r="B1345">
        <v>0.64</v>
      </c>
      <c r="C1345">
        <v>1500</v>
      </c>
      <c r="D1345">
        <v>1</v>
      </c>
      <c r="E1345">
        <v>3</v>
      </c>
      <c r="F1345">
        <v>6</v>
      </c>
      <c r="G1345">
        <v>0</v>
      </c>
    </row>
    <row r="1346" spans="1:7" x14ac:dyDescent="0.25">
      <c r="A1346" t="s">
        <v>1429</v>
      </c>
      <c r="B1346">
        <v>5.7</v>
      </c>
      <c r="C1346">
        <v>1600</v>
      </c>
      <c r="D1346">
        <v>1</v>
      </c>
      <c r="E1346">
        <v>3</v>
      </c>
      <c r="F1346">
        <v>6</v>
      </c>
      <c r="G1346">
        <v>2</v>
      </c>
    </row>
    <row r="1347" spans="1:7" x14ac:dyDescent="0.25">
      <c r="A1347" t="s">
        <v>1430</v>
      </c>
      <c r="B1347">
        <v>0.45</v>
      </c>
      <c r="C1347">
        <v>2900</v>
      </c>
      <c r="D1347">
        <v>1</v>
      </c>
      <c r="E1347">
        <v>3</v>
      </c>
      <c r="F1347">
        <v>6</v>
      </c>
      <c r="G1347">
        <v>0</v>
      </c>
    </row>
    <row r="1348" spans="1:7" x14ac:dyDescent="0.25">
      <c r="A1348" t="s">
        <v>1431</v>
      </c>
      <c r="B1348">
        <v>1.45</v>
      </c>
      <c r="C1348">
        <v>1800</v>
      </c>
      <c r="D1348">
        <v>1</v>
      </c>
      <c r="E1348">
        <v>3</v>
      </c>
      <c r="F1348">
        <v>6</v>
      </c>
      <c r="G1348">
        <v>1</v>
      </c>
    </row>
    <row r="1349" spans="1:7" x14ac:dyDescent="0.25">
      <c r="A1349" t="s">
        <v>1432</v>
      </c>
      <c r="B1349">
        <v>0.75</v>
      </c>
      <c r="C1349">
        <v>1400</v>
      </c>
      <c r="D1349">
        <v>1</v>
      </c>
      <c r="E1349">
        <v>1</v>
      </c>
      <c r="F1349">
        <v>8</v>
      </c>
      <c r="G1349">
        <v>0</v>
      </c>
    </row>
    <row r="1350" spans="1:7" x14ac:dyDescent="0.25">
      <c r="A1350" t="s">
        <v>1433</v>
      </c>
      <c r="B1350">
        <v>5.82</v>
      </c>
      <c r="C1350">
        <v>520</v>
      </c>
      <c r="D1350">
        <v>2</v>
      </c>
      <c r="E1350">
        <v>1</v>
      </c>
      <c r="F1350">
        <v>7</v>
      </c>
      <c r="G1350">
        <v>2</v>
      </c>
    </row>
    <row r="1351" spans="1:7" x14ac:dyDescent="0.25">
      <c r="A1351" t="s">
        <v>1434</v>
      </c>
      <c r="B1351">
        <v>4.54</v>
      </c>
      <c r="C1351">
        <v>630</v>
      </c>
      <c r="D1351">
        <v>2</v>
      </c>
      <c r="E1351">
        <v>1</v>
      </c>
      <c r="F1351">
        <v>7</v>
      </c>
      <c r="G1351">
        <v>1</v>
      </c>
    </row>
    <row r="1352" spans="1:7" x14ac:dyDescent="0.25">
      <c r="A1352" t="s">
        <v>1435</v>
      </c>
      <c r="B1352">
        <v>0.46</v>
      </c>
      <c r="C1352">
        <v>700</v>
      </c>
      <c r="D1352">
        <v>2</v>
      </c>
      <c r="E1352">
        <v>1</v>
      </c>
      <c r="F1352">
        <v>7</v>
      </c>
      <c r="G1352">
        <v>0</v>
      </c>
    </row>
    <row r="1353" spans="1:7" x14ac:dyDescent="0.25">
      <c r="A1353" t="s">
        <v>1436</v>
      </c>
      <c r="B1353">
        <v>2.73</v>
      </c>
      <c r="C1353">
        <v>650</v>
      </c>
      <c r="D1353">
        <v>1</v>
      </c>
      <c r="E1353">
        <v>3</v>
      </c>
      <c r="F1353">
        <v>6</v>
      </c>
      <c r="G1353">
        <v>0</v>
      </c>
    </row>
    <row r="1354" spans="1:7" x14ac:dyDescent="0.25">
      <c r="A1354" t="s">
        <v>1437</v>
      </c>
      <c r="B1354">
        <v>0.25</v>
      </c>
      <c r="C1354">
        <v>300</v>
      </c>
      <c r="D1354">
        <v>1</v>
      </c>
      <c r="E1354">
        <v>3</v>
      </c>
      <c r="F1354">
        <v>5</v>
      </c>
      <c r="G1354">
        <v>0</v>
      </c>
    </row>
    <row r="1355" spans="1:7" x14ac:dyDescent="0.25">
      <c r="A1355" t="s">
        <v>1438</v>
      </c>
      <c r="B1355">
        <v>0.25</v>
      </c>
      <c r="C1355">
        <v>110</v>
      </c>
      <c r="D1355">
        <v>1</v>
      </c>
      <c r="E1355">
        <v>3</v>
      </c>
      <c r="F1355">
        <v>5</v>
      </c>
      <c r="G1355">
        <v>0</v>
      </c>
    </row>
    <row r="1356" spans="1:7" x14ac:dyDescent="0.25">
      <c r="A1356" t="s">
        <v>1439</v>
      </c>
      <c r="B1356">
        <v>0.7</v>
      </c>
      <c r="C1356">
        <v>30</v>
      </c>
      <c r="D1356">
        <v>1</v>
      </c>
      <c r="E1356">
        <v>3</v>
      </c>
      <c r="F1356">
        <v>3</v>
      </c>
      <c r="G1356">
        <v>0</v>
      </c>
    </row>
    <row r="1357" spans="1:7" x14ac:dyDescent="0.25">
      <c r="A1357" t="s">
        <v>1440</v>
      </c>
      <c r="B1357">
        <v>0.33</v>
      </c>
      <c r="C1357">
        <v>30</v>
      </c>
      <c r="D1357">
        <v>1</v>
      </c>
      <c r="E1357">
        <v>3</v>
      </c>
      <c r="F1357">
        <v>3</v>
      </c>
      <c r="G1357">
        <v>0</v>
      </c>
    </row>
    <row r="1358" spans="1:7" x14ac:dyDescent="0.25">
      <c r="A1358" t="s">
        <v>1441</v>
      </c>
      <c r="B1358">
        <v>0.98</v>
      </c>
      <c r="C1358">
        <v>1400</v>
      </c>
      <c r="D1358">
        <v>1</v>
      </c>
      <c r="E1358">
        <v>1</v>
      </c>
      <c r="F1358">
        <v>8</v>
      </c>
      <c r="G1358">
        <v>1</v>
      </c>
    </row>
    <row r="1359" spans="1:7" x14ac:dyDescent="0.25">
      <c r="A1359" t="s">
        <v>1442</v>
      </c>
      <c r="B1359">
        <v>0.25</v>
      </c>
      <c r="C1359">
        <v>520</v>
      </c>
      <c r="D1359">
        <v>1</v>
      </c>
      <c r="E1359">
        <v>6</v>
      </c>
      <c r="F1359">
        <v>4</v>
      </c>
      <c r="G1359">
        <v>0</v>
      </c>
    </row>
    <row r="1360" spans="1:7" x14ac:dyDescent="0.25">
      <c r="A1360" t="s">
        <v>1443</v>
      </c>
      <c r="B1360">
        <v>4</v>
      </c>
      <c r="C1360">
        <v>930</v>
      </c>
      <c r="D1360">
        <v>1</v>
      </c>
      <c r="E1360">
        <v>1</v>
      </c>
      <c r="F1360">
        <v>8</v>
      </c>
      <c r="G1360">
        <v>1</v>
      </c>
    </row>
    <row r="1361" spans="1:7" x14ac:dyDescent="0.25">
      <c r="A1361" t="s">
        <v>1444</v>
      </c>
      <c r="B1361">
        <v>0.38</v>
      </c>
      <c r="C1361">
        <v>2100</v>
      </c>
      <c r="D1361">
        <v>1</v>
      </c>
      <c r="E1361">
        <v>1</v>
      </c>
      <c r="F1361">
        <v>8</v>
      </c>
      <c r="G1361">
        <v>0</v>
      </c>
    </row>
    <row r="1362" spans="1:7" x14ac:dyDescent="0.25">
      <c r="A1362" t="s">
        <v>1445</v>
      </c>
      <c r="B1362">
        <v>1.64</v>
      </c>
      <c r="C1362">
        <v>1900</v>
      </c>
      <c r="D1362">
        <v>1</v>
      </c>
      <c r="E1362">
        <v>6</v>
      </c>
      <c r="F1362">
        <v>5</v>
      </c>
      <c r="G1362">
        <v>0</v>
      </c>
    </row>
    <row r="1363" spans="1:7" x14ac:dyDescent="0.25">
      <c r="A1363" t="s">
        <v>1446</v>
      </c>
      <c r="B1363">
        <v>0.44</v>
      </c>
      <c r="C1363">
        <v>1900</v>
      </c>
      <c r="D1363">
        <v>1</v>
      </c>
      <c r="E1363">
        <v>1</v>
      </c>
      <c r="F1363">
        <v>8</v>
      </c>
      <c r="G1363">
        <v>0</v>
      </c>
    </row>
    <row r="1364" spans="1:7" x14ac:dyDescent="0.25">
      <c r="A1364" t="s">
        <v>1447</v>
      </c>
      <c r="B1364">
        <v>1</v>
      </c>
      <c r="C1364">
        <v>1800</v>
      </c>
      <c r="D1364">
        <v>1</v>
      </c>
      <c r="E1364">
        <v>6</v>
      </c>
      <c r="F1364">
        <v>5</v>
      </c>
      <c r="G1364">
        <v>1</v>
      </c>
    </row>
    <row r="1365" spans="1:7" x14ac:dyDescent="0.25">
      <c r="A1365" t="s">
        <v>1448</v>
      </c>
      <c r="B1365">
        <v>3.75</v>
      </c>
      <c r="C1365">
        <v>1700</v>
      </c>
      <c r="D1365">
        <v>1</v>
      </c>
      <c r="E1365">
        <v>6</v>
      </c>
      <c r="F1365">
        <v>6</v>
      </c>
      <c r="G1365">
        <v>6</v>
      </c>
    </row>
    <row r="1366" spans="1:7" x14ac:dyDescent="0.25">
      <c r="A1366" t="s">
        <v>1449</v>
      </c>
      <c r="B1366">
        <v>0.5</v>
      </c>
      <c r="C1366">
        <v>1600</v>
      </c>
      <c r="D1366">
        <v>1</v>
      </c>
      <c r="E1366">
        <v>1</v>
      </c>
      <c r="F1366">
        <v>8</v>
      </c>
      <c r="G1366">
        <v>0</v>
      </c>
    </row>
    <row r="1367" spans="1:7" x14ac:dyDescent="0.25">
      <c r="A1367" t="s">
        <v>1450</v>
      </c>
      <c r="B1367">
        <v>0.12</v>
      </c>
      <c r="C1367">
        <v>1600</v>
      </c>
      <c r="D1367">
        <v>1</v>
      </c>
      <c r="E1367">
        <v>1</v>
      </c>
      <c r="F1367">
        <v>8</v>
      </c>
      <c r="G1367">
        <v>0</v>
      </c>
    </row>
    <row r="1368" spans="1:7" x14ac:dyDescent="0.25">
      <c r="A1368" t="s">
        <v>1451</v>
      </c>
      <c r="B1368">
        <v>5.25</v>
      </c>
      <c r="C1368">
        <v>1600</v>
      </c>
      <c r="D1368">
        <v>1</v>
      </c>
      <c r="E1368">
        <v>6</v>
      </c>
      <c r="F1368">
        <v>6</v>
      </c>
      <c r="G1368">
        <v>2</v>
      </c>
    </row>
    <row r="1369" spans="1:7" x14ac:dyDescent="0.25">
      <c r="A1369" t="s">
        <v>1452</v>
      </c>
      <c r="B1369">
        <v>4.84</v>
      </c>
      <c r="C1369">
        <v>170</v>
      </c>
      <c r="D1369">
        <v>2</v>
      </c>
      <c r="E1369">
        <v>1</v>
      </c>
      <c r="F1369">
        <v>4</v>
      </c>
      <c r="G1369">
        <v>1</v>
      </c>
    </row>
    <row r="1370" spans="1:7" x14ac:dyDescent="0.25">
      <c r="A1370" t="s">
        <v>1453</v>
      </c>
      <c r="B1370">
        <v>6.4</v>
      </c>
      <c r="C1370">
        <v>220</v>
      </c>
      <c r="D1370">
        <v>2</v>
      </c>
      <c r="E1370">
        <v>3</v>
      </c>
      <c r="F1370">
        <v>5</v>
      </c>
      <c r="G1370">
        <v>0</v>
      </c>
    </row>
    <row r="1371" spans="1:7" x14ac:dyDescent="0.25">
      <c r="A1371" t="s">
        <v>1454</v>
      </c>
      <c r="B1371">
        <v>4</v>
      </c>
      <c r="C1371">
        <v>220</v>
      </c>
      <c r="D1371">
        <v>2</v>
      </c>
      <c r="E1371">
        <v>3</v>
      </c>
      <c r="F1371">
        <v>5</v>
      </c>
      <c r="G1371">
        <v>2</v>
      </c>
    </row>
    <row r="1372" spans="1:7" x14ac:dyDescent="0.25">
      <c r="A1372" t="s">
        <v>1455</v>
      </c>
      <c r="B1372">
        <v>0.56000000000000005</v>
      </c>
      <c r="C1372">
        <v>870</v>
      </c>
      <c r="D1372">
        <v>1</v>
      </c>
      <c r="E1372">
        <v>1</v>
      </c>
      <c r="F1372">
        <v>10</v>
      </c>
      <c r="G1372">
        <v>0</v>
      </c>
    </row>
    <row r="1373" spans="1:7" x14ac:dyDescent="0.25">
      <c r="A1373" t="s">
        <v>1456</v>
      </c>
      <c r="B1373">
        <v>14</v>
      </c>
      <c r="C1373">
        <v>420</v>
      </c>
      <c r="D1373">
        <v>2</v>
      </c>
      <c r="E1373">
        <v>3</v>
      </c>
      <c r="F1373">
        <v>5</v>
      </c>
      <c r="G1373">
        <v>3</v>
      </c>
    </row>
    <row r="1374" spans="1:7" x14ac:dyDescent="0.25">
      <c r="A1374" t="s">
        <v>1457</v>
      </c>
      <c r="B1374">
        <v>6</v>
      </c>
      <c r="C1374">
        <v>220</v>
      </c>
      <c r="D1374">
        <v>2</v>
      </c>
      <c r="E1374">
        <v>3</v>
      </c>
      <c r="F1374">
        <v>5</v>
      </c>
      <c r="G1374">
        <v>1</v>
      </c>
    </row>
    <row r="1375" spans="1:7" x14ac:dyDescent="0.25">
      <c r="A1375" t="s">
        <v>1458</v>
      </c>
      <c r="B1375">
        <v>1.73</v>
      </c>
      <c r="C1375">
        <v>180</v>
      </c>
      <c r="D1375">
        <v>2</v>
      </c>
      <c r="E1375">
        <v>3</v>
      </c>
      <c r="F1375">
        <v>5</v>
      </c>
      <c r="G1375">
        <v>0</v>
      </c>
    </row>
    <row r="1376" spans="1:7" x14ac:dyDescent="0.25">
      <c r="A1376" t="s">
        <v>1459</v>
      </c>
      <c r="B1376">
        <v>1.27</v>
      </c>
      <c r="C1376">
        <v>160</v>
      </c>
      <c r="D1376">
        <v>2</v>
      </c>
      <c r="E1376">
        <v>6</v>
      </c>
      <c r="F1376">
        <v>5</v>
      </c>
      <c r="G1376">
        <v>0</v>
      </c>
    </row>
    <row r="1377" spans="1:7" x14ac:dyDescent="0.25">
      <c r="A1377" t="s">
        <v>1460</v>
      </c>
      <c r="B1377">
        <v>1.43</v>
      </c>
      <c r="C1377">
        <v>220</v>
      </c>
      <c r="D1377">
        <v>1</v>
      </c>
      <c r="E1377">
        <v>3</v>
      </c>
      <c r="F1377">
        <v>3</v>
      </c>
      <c r="G1377">
        <v>0</v>
      </c>
    </row>
    <row r="1378" spans="1:7" x14ac:dyDescent="0.25">
      <c r="A1378" t="s">
        <v>1461</v>
      </c>
      <c r="B1378">
        <v>9.85</v>
      </c>
      <c r="C1378">
        <v>260</v>
      </c>
      <c r="D1378">
        <v>1</v>
      </c>
      <c r="E1378">
        <v>3</v>
      </c>
      <c r="F1378">
        <v>4</v>
      </c>
      <c r="G1378">
        <v>0</v>
      </c>
    </row>
    <row r="1379" spans="1:7" x14ac:dyDescent="0.25">
      <c r="A1379" t="s">
        <v>1462</v>
      </c>
      <c r="B1379">
        <v>2.38</v>
      </c>
      <c r="C1379">
        <v>730</v>
      </c>
      <c r="D1379">
        <v>1</v>
      </c>
      <c r="E1379">
        <v>6</v>
      </c>
      <c r="F1379">
        <v>7</v>
      </c>
      <c r="G1379">
        <v>0</v>
      </c>
    </row>
    <row r="1380" spans="1:7" x14ac:dyDescent="0.25">
      <c r="A1380" t="s">
        <v>1463</v>
      </c>
      <c r="B1380">
        <v>1.54</v>
      </c>
      <c r="C1380">
        <v>1700</v>
      </c>
      <c r="D1380">
        <v>1</v>
      </c>
      <c r="E1380">
        <v>6</v>
      </c>
      <c r="F1380">
        <v>7</v>
      </c>
      <c r="G1380">
        <v>0</v>
      </c>
    </row>
    <row r="1381" spans="1:7" x14ac:dyDescent="0.25">
      <c r="A1381" t="s">
        <v>1464</v>
      </c>
      <c r="B1381">
        <v>0.22</v>
      </c>
      <c r="C1381">
        <v>1600</v>
      </c>
      <c r="D1381">
        <v>1</v>
      </c>
      <c r="E1381">
        <v>1</v>
      </c>
      <c r="F1381">
        <v>7</v>
      </c>
      <c r="G1381">
        <v>0</v>
      </c>
    </row>
    <row r="1382" spans="1:7" x14ac:dyDescent="0.25">
      <c r="A1382" t="s">
        <v>1465</v>
      </c>
      <c r="B1382">
        <v>1.8</v>
      </c>
      <c r="C1382">
        <v>1800</v>
      </c>
      <c r="D1382">
        <v>1</v>
      </c>
      <c r="E1382">
        <v>6</v>
      </c>
      <c r="F1382">
        <v>6</v>
      </c>
      <c r="G1382">
        <v>0</v>
      </c>
    </row>
    <row r="1383" spans="1:7" x14ac:dyDescent="0.25">
      <c r="A1383" t="s">
        <v>1466</v>
      </c>
      <c r="B1383">
        <v>3.2</v>
      </c>
      <c r="C1383">
        <v>750</v>
      </c>
      <c r="D1383">
        <v>1</v>
      </c>
      <c r="E1383">
        <v>6</v>
      </c>
      <c r="F1383">
        <v>6</v>
      </c>
      <c r="G1383">
        <v>1</v>
      </c>
    </row>
    <row r="1384" spans="1:7" x14ac:dyDescent="0.25">
      <c r="A1384" t="s">
        <v>1467</v>
      </c>
      <c r="B1384">
        <v>1.03</v>
      </c>
      <c r="C1384">
        <v>850</v>
      </c>
      <c r="D1384">
        <v>1</v>
      </c>
      <c r="E1384">
        <v>6</v>
      </c>
      <c r="F1384">
        <v>6</v>
      </c>
      <c r="G1384">
        <v>1</v>
      </c>
    </row>
    <row r="1385" spans="1:7" x14ac:dyDescent="0.25">
      <c r="A1385" t="s">
        <v>1468</v>
      </c>
      <c r="B1385">
        <v>0.47</v>
      </c>
      <c r="C1385">
        <v>840</v>
      </c>
      <c r="D1385">
        <v>1</v>
      </c>
      <c r="E1385">
        <v>6</v>
      </c>
      <c r="F1385">
        <v>6</v>
      </c>
      <c r="G1385">
        <v>0</v>
      </c>
    </row>
    <row r="1386" spans="1:7" x14ac:dyDescent="0.25">
      <c r="A1386" t="s">
        <v>1469</v>
      </c>
      <c r="B1386">
        <v>2.33</v>
      </c>
      <c r="C1386">
        <v>840</v>
      </c>
      <c r="D1386">
        <v>1</v>
      </c>
      <c r="E1386">
        <v>6</v>
      </c>
      <c r="F1386">
        <v>6</v>
      </c>
      <c r="G1386">
        <v>1</v>
      </c>
    </row>
    <row r="1387" spans="1:7" x14ac:dyDescent="0.25">
      <c r="A1387" t="s">
        <v>1470</v>
      </c>
      <c r="B1387">
        <v>0.35</v>
      </c>
      <c r="C1387">
        <v>860</v>
      </c>
      <c r="D1387">
        <v>1</v>
      </c>
      <c r="E1387">
        <v>6</v>
      </c>
      <c r="F1387">
        <v>6</v>
      </c>
      <c r="G1387">
        <v>0</v>
      </c>
    </row>
    <row r="1388" spans="1:7" x14ac:dyDescent="0.25">
      <c r="A1388" t="s">
        <v>1471</v>
      </c>
      <c r="B1388">
        <v>0.4</v>
      </c>
      <c r="C1388">
        <v>840</v>
      </c>
      <c r="D1388">
        <v>1</v>
      </c>
      <c r="E1388">
        <v>1</v>
      </c>
      <c r="F1388">
        <v>8</v>
      </c>
      <c r="G1388">
        <v>0</v>
      </c>
    </row>
    <row r="1389" spans="1:7" x14ac:dyDescent="0.25">
      <c r="A1389" t="s">
        <v>1472</v>
      </c>
      <c r="B1389">
        <v>0.25</v>
      </c>
      <c r="C1389">
        <v>840</v>
      </c>
      <c r="D1389">
        <v>1</v>
      </c>
      <c r="E1389">
        <v>6</v>
      </c>
      <c r="F1389">
        <v>6</v>
      </c>
      <c r="G1389">
        <v>1</v>
      </c>
    </row>
    <row r="1390" spans="1:7" x14ac:dyDescent="0.25">
      <c r="A1390" t="s">
        <v>1473</v>
      </c>
      <c r="B1390">
        <v>2.5499999999999998</v>
      </c>
      <c r="C1390">
        <v>940</v>
      </c>
      <c r="D1390">
        <v>2</v>
      </c>
      <c r="E1390">
        <v>6</v>
      </c>
      <c r="F1390">
        <v>7</v>
      </c>
      <c r="G1390">
        <v>1</v>
      </c>
    </row>
    <row r="1391" spans="1:7" x14ac:dyDescent="0.25">
      <c r="A1391" t="s">
        <v>1474</v>
      </c>
      <c r="B1391">
        <v>0.4</v>
      </c>
      <c r="C1391">
        <v>940</v>
      </c>
      <c r="D1391">
        <v>2</v>
      </c>
      <c r="E1391">
        <v>6</v>
      </c>
      <c r="F1391">
        <v>7</v>
      </c>
      <c r="G1391">
        <v>0</v>
      </c>
    </row>
    <row r="1392" spans="1:7" x14ac:dyDescent="0.25">
      <c r="A1392" t="s">
        <v>1475</v>
      </c>
      <c r="B1392">
        <v>0.94</v>
      </c>
      <c r="C1392">
        <v>940</v>
      </c>
      <c r="D1392">
        <v>2</v>
      </c>
      <c r="E1392">
        <v>1</v>
      </c>
      <c r="F1392">
        <v>4</v>
      </c>
      <c r="G1392">
        <v>0</v>
      </c>
    </row>
    <row r="1393" spans="1:7" x14ac:dyDescent="0.25">
      <c r="A1393" t="s">
        <v>1476</v>
      </c>
      <c r="B1393">
        <v>0.38</v>
      </c>
      <c r="C1393">
        <v>940</v>
      </c>
      <c r="D1393">
        <v>2</v>
      </c>
      <c r="E1393">
        <v>6</v>
      </c>
      <c r="F1393">
        <v>7</v>
      </c>
      <c r="G1393">
        <v>0</v>
      </c>
    </row>
    <row r="1394" spans="1:7" x14ac:dyDescent="0.25">
      <c r="A1394" t="s">
        <v>1477</v>
      </c>
      <c r="B1394">
        <v>2.23</v>
      </c>
      <c r="C1394">
        <v>1100</v>
      </c>
      <c r="D1394">
        <v>2</v>
      </c>
      <c r="E1394">
        <v>6</v>
      </c>
      <c r="F1394">
        <v>7</v>
      </c>
      <c r="G1394">
        <v>1</v>
      </c>
    </row>
    <row r="1395" spans="1:7" x14ac:dyDescent="0.25">
      <c r="A1395" t="s">
        <v>1478</v>
      </c>
      <c r="B1395">
        <v>0.3</v>
      </c>
      <c r="C1395">
        <v>1200</v>
      </c>
      <c r="D1395">
        <v>1</v>
      </c>
      <c r="E1395">
        <v>6</v>
      </c>
      <c r="F1395">
        <v>6</v>
      </c>
      <c r="G1395">
        <v>0</v>
      </c>
    </row>
    <row r="1396" spans="1:7" x14ac:dyDescent="0.25">
      <c r="A1396" t="s">
        <v>1479</v>
      </c>
      <c r="B1396">
        <v>0.25</v>
      </c>
      <c r="C1396">
        <v>5000</v>
      </c>
      <c r="D1396">
        <v>2</v>
      </c>
      <c r="E1396">
        <v>1</v>
      </c>
      <c r="F1396">
        <v>8</v>
      </c>
      <c r="G1396">
        <v>2</v>
      </c>
    </row>
    <row r="1397" spans="1:7" x14ac:dyDescent="0.25">
      <c r="A1397" t="s">
        <v>1480</v>
      </c>
      <c r="B1397">
        <v>0.34</v>
      </c>
      <c r="C1397">
        <v>2000</v>
      </c>
      <c r="D1397">
        <v>1</v>
      </c>
      <c r="E1397">
        <v>1</v>
      </c>
      <c r="F1397">
        <v>8</v>
      </c>
      <c r="G1397">
        <v>0</v>
      </c>
    </row>
    <row r="1398" spans="1:7" x14ac:dyDescent="0.25">
      <c r="A1398" t="s">
        <v>1481</v>
      </c>
      <c r="B1398">
        <v>0.54</v>
      </c>
      <c r="C1398">
        <v>2000</v>
      </c>
      <c r="D1398">
        <v>1</v>
      </c>
      <c r="E1398">
        <v>1</v>
      </c>
      <c r="F1398">
        <v>8</v>
      </c>
      <c r="G1398">
        <v>0</v>
      </c>
    </row>
    <row r="1399" spans="1:7" x14ac:dyDescent="0.25">
      <c r="A1399" t="s">
        <v>1482</v>
      </c>
      <c r="B1399">
        <v>0.31</v>
      </c>
      <c r="C1399">
        <v>1300</v>
      </c>
      <c r="D1399">
        <v>2</v>
      </c>
      <c r="E1399">
        <v>1</v>
      </c>
      <c r="F1399">
        <v>8</v>
      </c>
      <c r="G1399">
        <v>0</v>
      </c>
    </row>
    <row r="1400" spans="1:7" x14ac:dyDescent="0.25">
      <c r="A1400" t="s">
        <v>1483</v>
      </c>
      <c r="B1400">
        <v>8.69</v>
      </c>
      <c r="C1400">
        <v>970</v>
      </c>
      <c r="D1400">
        <v>2</v>
      </c>
      <c r="E1400">
        <v>6</v>
      </c>
      <c r="F1400">
        <v>8</v>
      </c>
      <c r="G1400">
        <v>1</v>
      </c>
    </row>
    <row r="1401" spans="1:7" x14ac:dyDescent="0.25">
      <c r="A1401" t="s">
        <v>1484</v>
      </c>
      <c r="B1401">
        <v>1.29</v>
      </c>
      <c r="C1401">
        <v>800</v>
      </c>
      <c r="D1401">
        <v>2</v>
      </c>
      <c r="E1401">
        <v>6</v>
      </c>
      <c r="F1401">
        <v>8</v>
      </c>
      <c r="G1401">
        <v>1</v>
      </c>
    </row>
    <row r="1402" spans="1:7" x14ac:dyDescent="0.25">
      <c r="A1402" t="s">
        <v>1485</v>
      </c>
      <c r="B1402">
        <v>2.85</v>
      </c>
      <c r="C1402">
        <v>620</v>
      </c>
      <c r="D1402">
        <v>2</v>
      </c>
      <c r="E1402">
        <v>6</v>
      </c>
      <c r="F1402">
        <v>8</v>
      </c>
      <c r="G1402">
        <v>1</v>
      </c>
    </row>
    <row r="1403" spans="1:7" x14ac:dyDescent="0.25">
      <c r="A1403" t="s">
        <v>1486</v>
      </c>
      <c r="B1403">
        <v>1</v>
      </c>
      <c r="C1403">
        <v>610</v>
      </c>
      <c r="D1403">
        <v>2</v>
      </c>
      <c r="E1403">
        <v>6</v>
      </c>
      <c r="F1403">
        <v>8</v>
      </c>
      <c r="G1403">
        <v>0</v>
      </c>
    </row>
    <row r="1404" spans="1:7" x14ac:dyDescent="0.25">
      <c r="A1404" t="s">
        <v>1487</v>
      </c>
      <c r="B1404">
        <v>1.99</v>
      </c>
      <c r="C1404">
        <v>830</v>
      </c>
      <c r="D1404">
        <v>2</v>
      </c>
      <c r="E1404">
        <v>6</v>
      </c>
      <c r="F1404">
        <v>8</v>
      </c>
      <c r="G1404">
        <v>1</v>
      </c>
    </row>
    <row r="1405" spans="1:7" x14ac:dyDescent="0.25">
      <c r="A1405" t="s">
        <v>1488</v>
      </c>
      <c r="B1405">
        <v>1</v>
      </c>
      <c r="C1405">
        <v>1200</v>
      </c>
      <c r="D1405">
        <v>2</v>
      </c>
      <c r="E1405">
        <v>1</v>
      </c>
      <c r="F1405">
        <v>8</v>
      </c>
      <c r="G1405">
        <v>0</v>
      </c>
    </row>
    <row r="1406" spans="1:7" x14ac:dyDescent="0.25">
      <c r="A1406" t="s">
        <v>1489</v>
      </c>
      <c r="B1406">
        <v>0.16</v>
      </c>
      <c r="C1406">
        <v>1300</v>
      </c>
      <c r="D1406">
        <v>2</v>
      </c>
      <c r="E1406">
        <v>3</v>
      </c>
      <c r="F1406">
        <v>5</v>
      </c>
      <c r="G1406">
        <v>0</v>
      </c>
    </row>
    <row r="1407" spans="1:7" x14ac:dyDescent="0.25">
      <c r="A1407" t="s">
        <v>1490</v>
      </c>
      <c r="B1407">
        <v>1.1399999999999999</v>
      </c>
      <c r="C1407">
        <v>1300</v>
      </c>
      <c r="D1407">
        <v>2</v>
      </c>
      <c r="E1407">
        <v>3</v>
      </c>
      <c r="F1407">
        <v>5</v>
      </c>
      <c r="G1407">
        <v>0</v>
      </c>
    </row>
    <row r="1408" spans="1:7" x14ac:dyDescent="0.25">
      <c r="A1408" t="s">
        <v>1491</v>
      </c>
      <c r="B1408">
        <v>2</v>
      </c>
      <c r="C1408">
        <v>1300</v>
      </c>
      <c r="D1408">
        <v>2</v>
      </c>
      <c r="E1408">
        <v>3</v>
      </c>
      <c r="F1408">
        <v>5</v>
      </c>
      <c r="G1408">
        <v>0</v>
      </c>
    </row>
    <row r="1409" spans="1:7" x14ac:dyDescent="0.25">
      <c r="A1409" t="s">
        <v>1492</v>
      </c>
      <c r="B1409">
        <v>1.3</v>
      </c>
      <c r="C1409">
        <v>1500</v>
      </c>
      <c r="D1409">
        <v>2</v>
      </c>
      <c r="E1409">
        <v>3</v>
      </c>
      <c r="F1409">
        <v>5</v>
      </c>
      <c r="G1409">
        <v>0</v>
      </c>
    </row>
    <row r="1410" spans="1:7" x14ac:dyDescent="0.25">
      <c r="A1410" t="s">
        <v>1493</v>
      </c>
      <c r="B1410">
        <v>2.1</v>
      </c>
      <c r="C1410">
        <v>1500</v>
      </c>
      <c r="D1410">
        <v>2</v>
      </c>
      <c r="E1410">
        <v>3</v>
      </c>
      <c r="F1410">
        <v>5</v>
      </c>
      <c r="G1410">
        <v>0</v>
      </c>
    </row>
    <row r="1411" spans="1:7" x14ac:dyDescent="0.25">
      <c r="A1411" t="s">
        <v>1494</v>
      </c>
      <c r="B1411">
        <v>2.91</v>
      </c>
      <c r="C1411">
        <v>1500</v>
      </c>
      <c r="D1411">
        <v>2</v>
      </c>
      <c r="E1411">
        <v>3</v>
      </c>
      <c r="F1411">
        <v>5</v>
      </c>
      <c r="G1411">
        <v>2</v>
      </c>
    </row>
    <row r="1412" spans="1:7" x14ac:dyDescent="0.25">
      <c r="A1412" t="s">
        <v>1495</v>
      </c>
      <c r="B1412">
        <v>2.1</v>
      </c>
      <c r="C1412">
        <v>1500</v>
      </c>
      <c r="D1412">
        <v>2</v>
      </c>
      <c r="E1412">
        <v>3</v>
      </c>
      <c r="F1412">
        <v>5</v>
      </c>
      <c r="G1412">
        <v>1</v>
      </c>
    </row>
    <row r="1413" spans="1:7" x14ac:dyDescent="0.25">
      <c r="A1413" t="s">
        <v>1496</v>
      </c>
      <c r="B1413">
        <v>1.2</v>
      </c>
      <c r="C1413">
        <v>1600</v>
      </c>
      <c r="D1413">
        <v>2</v>
      </c>
      <c r="E1413">
        <v>3</v>
      </c>
      <c r="F1413">
        <v>5</v>
      </c>
      <c r="G1413">
        <v>0</v>
      </c>
    </row>
    <row r="1414" spans="1:7" x14ac:dyDescent="0.25">
      <c r="A1414" t="s">
        <v>1497</v>
      </c>
      <c r="B1414">
        <v>0.3</v>
      </c>
      <c r="C1414">
        <v>1600</v>
      </c>
      <c r="D1414">
        <v>2</v>
      </c>
      <c r="E1414">
        <v>3</v>
      </c>
      <c r="F1414">
        <v>5</v>
      </c>
      <c r="G1414">
        <v>0</v>
      </c>
    </row>
    <row r="1415" spans="1:7" x14ac:dyDescent="0.25">
      <c r="A1415" t="s">
        <v>1498</v>
      </c>
      <c r="B1415">
        <v>3.7</v>
      </c>
      <c r="C1415">
        <v>1600</v>
      </c>
      <c r="D1415">
        <v>2</v>
      </c>
      <c r="E1415">
        <v>6</v>
      </c>
      <c r="F1415">
        <v>5</v>
      </c>
      <c r="G1415">
        <v>3</v>
      </c>
    </row>
    <row r="1416" spans="1:7" x14ac:dyDescent="0.25">
      <c r="A1416" t="s">
        <v>1499</v>
      </c>
      <c r="B1416">
        <v>4</v>
      </c>
      <c r="C1416">
        <v>990</v>
      </c>
      <c r="D1416">
        <v>2</v>
      </c>
      <c r="E1416">
        <v>3</v>
      </c>
      <c r="F1416">
        <v>5</v>
      </c>
      <c r="G1416">
        <v>1</v>
      </c>
    </row>
    <row r="1417" spans="1:7" x14ac:dyDescent="0.25">
      <c r="A1417" t="s">
        <v>1500</v>
      </c>
      <c r="B1417">
        <v>4.5</v>
      </c>
      <c r="C1417">
        <v>920</v>
      </c>
      <c r="D1417">
        <v>2</v>
      </c>
      <c r="E1417">
        <v>3</v>
      </c>
      <c r="F1417">
        <v>5</v>
      </c>
      <c r="G1417">
        <v>0</v>
      </c>
    </row>
    <row r="1418" spans="1:7" x14ac:dyDescent="0.25">
      <c r="A1418" t="s">
        <v>1501</v>
      </c>
      <c r="B1418">
        <v>0.6</v>
      </c>
      <c r="C1418">
        <v>110</v>
      </c>
      <c r="D1418">
        <v>2</v>
      </c>
      <c r="E1418">
        <v>1</v>
      </c>
      <c r="F1418">
        <v>10</v>
      </c>
      <c r="G1418">
        <v>0</v>
      </c>
    </row>
    <row r="1419" spans="1:7" x14ac:dyDescent="0.25">
      <c r="A1419" t="s">
        <v>1502</v>
      </c>
      <c r="B1419">
        <v>1.3</v>
      </c>
      <c r="C1419">
        <v>1100</v>
      </c>
      <c r="D1419">
        <v>2</v>
      </c>
      <c r="E1419">
        <v>6</v>
      </c>
      <c r="F1419">
        <v>5</v>
      </c>
      <c r="G1419">
        <v>0</v>
      </c>
    </row>
    <row r="1420" spans="1:7" x14ac:dyDescent="0.25">
      <c r="A1420" t="s">
        <v>1503</v>
      </c>
      <c r="B1420">
        <v>0.81</v>
      </c>
      <c r="C1420">
        <v>2300</v>
      </c>
      <c r="D1420">
        <v>2</v>
      </c>
      <c r="E1420">
        <v>1</v>
      </c>
      <c r="F1420">
        <v>8</v>
      </c>
      <c r="G1420">
        <v>0</v>
      </c>
    </row>
    <row r="1421" spans="1:7" x14ac:dyDescent="0.25">
      <c r="A1421" t="s">
        <v>1504</v>
      </c>
      <c r="B1421">
        <v>5.5</v>
      </c>
      <c r="C1421">
        <v>2300</v>
      </c>
      <c r="D1421">
        <v>2</v>
      </c>
      <c r="E1421">
        <v>1</v>
      </c>
      <c r="F1421">
        <v>8</v>
      </c>
      <c r="G1421">
        <v>0</v>
      </c>
    </row>
    <row r="1422" spans="1:7" x14ac:dyDescent="0.25">
      <c r="A1422" t="s">
        <v>1505</v>
      </c>
      <c r="B1422">
        <v>1.7</v>
      </c>
      <c r="C1422">
        <v>3200</v>
      </c>
      <c r="D1422">
        <v>1</v>
      </c>
      <c r="E1422">
        <v>1</v>
      </c>
      <c r="F1422">
        <v>8</v>
      </c>
      <c r="G1422">
        <v>0</v>
      </c>
    </row>
    <row r="1423" spans="1:7" x14ac:dyDescent="0.25">
      <c r="A1423" t="s">
        <v>1506</v>
      </c>
      <c r="B1423">
        <v>0.3</v>
      </c>
      <c r="C1423">
        <v>3200</v>
      </c>
      <c r="D1423">
        <v>1</v>
      </c>
      <c r="E1423">
        <v>1</v>
      </c>
      <c r="F1423">
        <v>8</v>
      </c>
      <c r="G1423">
        <v>0</v>
      </c>
    </row>
    <row r="1424" spans="1:7" x14ac:dyDescent="0.25">
      <c r="A1424" t="s">
        <v>1507</v>
      </c>
      <c r="B1424">
        <v>0.57999999999999996</v>
      </c>
      <c r="C1424">
        <v>3100</v>
      </c>
      <c r="D1424">
        <v>1</v>
      </c>
      <c r="E1424">
        <v>1</v>
      </c>
      <c r="F1424">
        <v>8</v>
      </c>
      <c r="G1424">
        <v>0</v>
      </c>
    </row>
    <row r="1425" spans="1:7" x14ac:dyDescent="0.25">
      <c r="A1425" t="s">
        <v>1508</v>
      </c>
      <c r="B1425">
        <v>5.59</v>
      </c>
      <c r="C1425">
        <v>3200</v>
      </c>
      <c r="D1425">
        <v>1</v>
      </c>
      <c r="E1425">
        <v>1</v>
      </c>
      <c r="F1425">
        <v>8</v>
      </c>
      <c r="G1425">
        <v>3</v>
      </c>
    </row>
    <row r="1426" spans="1:7" x14ac:dyDescent="0.25">
      <c r="A1426" t="s">
        <v>1509</v>
      </c>
      <c r="B1426">
        <v>0.1</v>
      </c>
      <c r="C1426">
        <v>2800</v>
      </c>
      <c r="D1426">
        <v>1</v>
      </c>
      <c r="E1426">
        <v>1</v>
      </c>
      <c r="F1426">
        <v>8</v>
      </c>
      <c r="G1426">
        <v>0</v>
      </c>
    </row>
    <row r="1427" spans="1:7" x14ac:dyDescent="0.25">
      <c r="A1427" t="s">
        <v>1510</v>
      </c>
      <c r="B1427">
        <v>6.43</v>
      </c>
      <c r="C1427">
        <v>2800</v>
      </c>
      <c r="D1427">
        <v>1</v>
      </c>
      <c r="E1427">
        <v>1</v>
      </c>
      <c r="F1427">
        <v>8</v>
      </c>
      <c r="G1427">
        <v>2</v>
      </c>
    </row>
    <row r="1428" spans="1:7" x14ac:dyDescent="0.25">
      <c r="A1428" t="s">
        <v>1511</v>
      </c>
      <c r="B1428">
        <v>1.99</v>
      </c>
      <c r="C1428">
        <v>900</v>
      </c>
      <c r="D1428">
        <v>1</v>
      </c>
      <c r="E1428">
        <v>3</v>
      </c>
      <c r="F1428">
        <v>6</v>
      </c>
      <c r="G1428">
        <v>0</v>
      </c>
    </row>
    <row r="1429" spans="1:7" x14ac:dyDescent="0.25">
      <c r="A1429" t="s">
        <v>1512</v>
      </c>
      <c r="B1429">
        <v>1.83</v>
      </c>
      <c r="C1429">
        <v>2500</v>
      </c>
      <c r="D1429">
        <v>1</v>
      </c>
      <c r="E1429">
        <v>6</v>
      </c>
      <c r="F1429">
        <v>6</v>
      </c>
      <c r="G1429">
        <v>0</v>
      </c>
    </row>
    <row r="1430" spans="1:7" x14ac:dyDescent="0.25">
      <c r="A1430" t="s">
        <v>1513</v>
      </c>
      <c r="B1430">
        <v>0.28000000000000003</v>
      </c>
      <c r="C1430">
        <v>2600</v>
      </c>
      <c r="D1430">
        <v>1</v>
      </c>
      <c r="E1430">
        <v>1</v>
      </c>
      <c r="F1430">
        <v>8</v>
      </c>
      <c r="G1430">
        <v>0</v>
      </c>
    </row>
    <row r="1431" spans="1:7" x14ac:dyDescent="0.25">
      <c r="A1431" t="s">
        <v>1514</v>
      </c>
      <c r="B1431">
        <v>2.4500000000000002</v>
      </c>
      <c r="C1431">
        <v>2600</v>
      </c>
      <c r="D1431">
        <v>1</v>
      </c>
      <c r="E1431">
        <v>6</v>
      </c>
      <c r="F1431">
        <v>6</v>
      </c>
      <c r="G1431">
        <v>1</v>
      </c>
    </row>
    <row r="1432" spans="1:7" x14ac:dyDescent="0.25">
      <c r="A1432" t="s">
        <v>1515</v>
      </c>
      <c r="B1432">
        <v>0.54</v>
      </c>
      <c r="C1432">
        <v>2600</v>
      </c>
      <c r="D1432">
        <v>1</v>
      </c>
      <c r="E1432">
        <v>6</v>
      </c>
      <c r="F1432">
        <v>6</v>
      </c>
      <c r="G1432">
        <v>1</v>
      </c>
    </row>
    <row r="1433" spans="1:7" x14ac:dyDescent="0.25">
      <c r="A1433" t="s">
        <v>1516</v>
      </c>
      <c r="B1433">
        <v>6.76</v>
      </c>
      <c r="C1433">
        <v>1900</v>
      </c>
      <c r="D1433">
        <v>1</v>
      </c>
      <c r="E1433">
        <v>6</v>
      </c>
      <c r="F1433">
        <v>7</v>
      </c>
      <c r="G1433">
        <v>3</v>
      </c>
    </row>
    <row r="1434" spans="1:7" x14ac:dyDescent="0.25">
      <c r="A1434" t="s">
        <v>1517</v>
      </c>
      <c r="B1434">
        <v>7.1</v>
      </c>
      <c r="C1434">
        <v>800</v>
      </c>
      <c r="D1434">
        <v>1</v>
      </c>
      <c r="E1434">
        <v>1</v>
      </c>
      <c r="F1434">
        <v>4</v>
      </c>
      <c r="G1434">
        <v>0</v>
      </c>
    </row>
    <row r="1435" spans="1:7" x14ac:dyDescent="0.25">
      <c r="A1435" t="s">
        <v>1518</v>
      </c>
      <c r="B1435">
        <v>0.34</v>
      </c>
      <c r="C1435">
        <v>920</v>
      </c>
      <c r="D1435">
        <v>1</v>
      </c>
      <c r="E1435">
        <v>1</v>
      </c>
      <c r="F1435">
        <v>4</v>
      </c>
      <c r="G1435">
        <v>0</v>
      </c>
    </row>
    <row r="1436" spans="1:7" x14ac:dyDescent="0.25">
      <c r="A1436" t="s">
        <v>1519</v>
      </c>
      <c r="B1436">
        <v>0.66</v>
      </c>
      <c r="C1436">
        <v>920</v>
      </c>
      <c r="D1436">
        <v>1</v>
      </c>
      <c r="E1436">
        <v>1</v>
      </c>
      <c r="F1436">
        <v>4</v>
      </c>
      <c r="G1436">
        <v>0</v>
      </c>
    </row>
    <row r="1437" spans="1:7" x14ac:dyDescent="0.25">
      <c r="A1437" t="s">
        <v>1520</v>
      </c>
      <c r="B1437">
        <v>1.3</v>
      </c>
      <c r="C1437">
        <v>920</v>
      </c>
      <c r="D1437">
        <v>1</v>
      </c>
      <c r="E1437">
        <v>1</v>
      </c>
      <c r="F1437">
        <v>4</v>
      </c>
      <c r="G1437">
        <v>0</v>
      </c>
    </row>
    <row r="1438" spans="1:7" x14ac:dyDescent="0.25">
      <c r="A1438" t="s">
        <v>1521</v>
      </c>
      <c r="B1438">
        <v>1.71</v>
      </c>
      <c r="C1438">
        <v>950</v>
      </c>
      <c r="D1438">
        <v>1</v>
      </c>
      <c r="E1438">
        <v>1</v>
      </c>
      <c r="F1438">
        <v>4</v>
      </c>
      <c r="G1438">
        <v>0</v>
      </c>
    </row>
    <row r="1439" spans="1:7" x14ac:dyDescent="0.25">
      <c r="A1439" t="s">
        <v>1522</v>
      </c>
      <c r="B1439">
        <v>0.94</v>
      </c>
      <c r="C1439">
        <v>950</v>
      </c>
      <c r="D1439">
        <v>1</v>
      </c>
      <c r="E1439">
        <v>1</v>
      </c>
      <c r="F1439">
        <v>4</v>
      </c>
      <c r="G1439">
        <v>0</v>
      </c>
    </row>
    <row r="1440" spans="1:7" x14ac:dyDescent="0.25">
      <c r="A1440" t="s">
        <v>1523</v>
      </c>
      <c r="B1440">
        <v>1.49</v>
      </c>
      <c r="C1440">
        <v>260</v>
      </c>
      <c r="D1440">
        <v>1</v>
      </c>
      <c r="E1440">
        <v>6</v>
      </c>
      <c r="F1440">
        <v>5</v>
      </c>
      <c r="G1440">
        <v>0</v>
      </c>
    </row>
    <row r="1441" spans="1:7" x14ac:dyDescent="0.25">
      <c r="A1441" t="s">
        <v>1524</v>
      </c>
      <c r="B1441">
        <v>1.1000000000000001</v>
      </c>
      <c r="C1441">
        <v>280</v>
      </c>
      <c r="D1441">
        <v>1</v>
      </c>
      <c r="E1441">
        <v>1</v>
      </c>
      <c r="F1441">
        <v>4</v>
      </c>
      <c r="G1441">
        <v>0</v>
      </c>
    </row>
    <row r="1442" spans="1:7" x14ac:dyDescent="0.25">
      <c r="A1442" t="s">
        <v>1525</v>
      </c>
      <c r="B1442">
        <v>5.25</v>
      </c>
      <c r="C1442">
        <v>320</v>
      </c>
      <c r="D1442">
        <v>1</v>
      </c>
      <c r="E1442">
        <v>3</v>
      </c>
      <c r="F1442">
        <v>5</v>
      </c>
      <c r="G1442">
        <v>0</v>
      </c>
    </row>
    <row r="1443" spans="1:7" x14ac:dyDescent="0.25">
      <c r="A1443" t="s">
        <v>1526</v>
      </c>
      <c r="B1443">
        <v>1</v>
      </c>
      <c r="C1443">
        <v>200</v>
      </c>
      <c r="D1443">
        <v>1</v>
      </c>
      <c r="E1443">
        <v>3</v>
      </c>
      <c r="F1443">
        <v>5</v>
      </c>
      <c r="G1443">
        <v>0</v>
      </c>
    </row>
    <row r="1444" spans="1:7" x14ac:dyDescent="0.25">
      <c r="A1444" t="s">
        <v>1527</v>
      </c>
      <c r="B1444">
        <v>6.23</v>
      </c>
      <c r="C1444">
        <v>170</v>
      </c>
      <c r="D1444">
        <v>1</v>
      </c>
      <c r="E1444">
        <v>3</v>
      </c>
      <c r="F1444">
        <v>5</v>
      </c>
      <c r="G1444">
        <v>0</v>
      </c>
    </row>
    <row r="1445" spans="1:7" x14ac:dyDescent="0.25">
      <c r="A1445" t="s">
        <v>1528</v>
      </c>
      <c r="B1445">
        <v>4.5</v>
      </c>
      <c r="C1445">
        <v>650</v>
      </c>
      <c r="D1445">
        <v>2</v>
      </c>
      <c r="E1445">
        <v>3</v>
      </c>
      <c r="F1445">
        <v>4</v>
      </c>
      <c r="G1445">
        <v>1</v>
      </c>
    </row>
    <row r="1446" spans="1:7" x14ac:dyDescent="0.25">
      <c r="A1446" t="s">
        <v>1529</v>
      </c>
      <c r="B1446">
        <v>1.46</v>
      </c>
      <c r="C1446">
        <v>420</v>
      </c>
      <c r="D1446">
        <v>2</v>
      </c>
      <c r="E1446">
        <v>3</v>
      </c>
      <c r="F1446">
        <v>4</v>
      </c>
      <c r="G1446">
        <v>0</v>
      </c>
    </row>
    <row r="1447" spans="1:7" x14ac:dyDescent="0.25">
      <c r="A1447" t="s">
        <v>1530</v>
      </c>
      <c r="B1447">
        <v>2.04</v>
      </c>
      <c r="C1447">
        <v>420</v>
      </c>
      <c r="D1447">
        <v>2</v>
      </c>
      <c r="E1447">
        <v>3</v>
      </c>
      <c r="F1447">
        <v>5</v>
      </c>
      <c r="G1447">
        <v>0</v>
      </c>
    </row>
    <row r="1448" spans="1:7" x14ac:dyDescent="0.25">
      <c r="A1448" t="s">
        <v>1531</v>
      </c>
      <c r="B1448">
        <v>3.5</v>
      </c>
      <c r="C1448">
        <v>400</v>
      </c>
      <c r="D1448">
        <v>2</v>
      </c>
      <c r="E1448">
        <v>3</v>
      </c>
      <c r="F1448">
        <v>4</v>
      </c>
      <c r="G1448">
        <v>0</v>
      </c>
    </row>
    <row r="1449" spans="1:7" x14ac:dyDescent="0.25">
      <c r="A1449" t="s">
        <v>1532</v>
      </c>
      <c r="B1449">
        <v>6.9</v>
      </c>
      <c r="C1449">
        <v>380</v>
      </c>
      <c r="D1449">
        <v>2</v>
      </c>
      <c r="E1449">
        <v>3</v>
      </c>
      <c r="F1449">
        <v>4</v>
      </c>
      <c r="G1449">
        <v>2</v>
      </c>
    </row>
    <row r="1450" spans="1:7" x14ac:dyDescent="0.25">
      <c r="A1450" t="s">
        <v>1533</v>
      </c>
      <c r="B1450">
        <v>8.0500000000000007</v>
      </c>
      <c r="C1450">
        <v>460</v>
      </c>
      <c r="D1450">
        <v>1</v>
      </c>
      <c r="E1450">
        <v>1</v>
      </c>
      <c r="F1450">
        <v>4</v>
      </c>
      <c r="G1450">
        <v>0</v>
      </c>
    </row>
    <row r="1451" spans="1:7" x14ac:dyDescent="0.25">
      <c r="A1451" t="s">
        <v>1534</v>
      </c>
      <c r="B1451">
        <v>0.9</v>
      </c>
      <c r="C1451">
        <v>1300</v>
      </c>
      <c r="D1451">
        <v>3</v>
      </c>
      <c r="E1451">
        <v>6</v>
      </c>
      <c r="F1451">
        <v>4</v>
      </c>
      <c r="G1451">
        <v>1</v>
      </c>
    </row>
    <row r="1452" spans="1:7" x14ac:dyDescent="0.25">
      <c r="A1452" t="s">
        <v>1535</v>
      </c>
      <c r="B1452">
        <v>1.1000000000000001</v>
      </c>
      <c r="C1452">
        <v>1300</v>
      </c>
      <c r="D1452">
        <v>3</v>
      </c>
      <c r="E1452">
        <v>6</v>
      </c>
      <c r="F1452">
        <v>4</v>
      </c>
      <c r="G1452">
        <v>2</v>
      </c>
    </row>
    <row r="1453" spans="1:7" x14ac:dyDescent="0.25">
      <c r="A1453" t="s">
        <v>1536</v>
      </c>
      <c r="B1453">
        <v>0.5</v>
      </c>
      <c r="C1453">
        <v>1300</v>
      </c>
      <c r="D1453">
        <v>3</v>
      </c>
      <c r="E1453">
        <v>6</v>
      </c>
      <c r="F1453">
        <v>3</v>
      </c>
      <c r="G1453">
        <v>0</v>
      </c>
    </row>
    <row r="1454" spans="1:7" x14ac:dyDescent="0.25">
      <c r="A1454" t="s">
        <v>1537</v>
      </c>
      <c r="B1454">
        <v>1.08</v>
      </c>
      <c r="C1454">
        <v>1300</v>
      </c>
      <c r="D1454">
        <v>3</v>
      </c>
      <c r="E1454">
        <v>6</v>
      </c>
      <c r="F1454">
        <v>3</v>
      </c>
      <c r="G1454">
        <v>0</v>
      </c>
    </row>
    <row r="1455" spans="1:7" x14ac:dyDescent="0.25">
      <c r="A1455" t="s">
        <v>1538</v>
      </c>
      <c r="B1455">
        <v>8.39</v>
      </c>
      <c r="C1455">
        <v>1100</v>
      </c>
      <c r="D1455">
        <v>2</v>
      </c>
      <c r="E1455">
        <v>6</v>
      </c>
      <c r="F1455">
        <v>3</v>
      </c>
      <c r="G1455">
        <v>4</v>
      </c>
    </row>
    <row r="1456" spans="1:7" x14ac:dyDescent="0.25">
      <c r="A1456" t="s">
        <v>1539</v>
      </c>
      <c r="B1456">
        <v>1</v>
      </c>
      <c r="C1456">
        <v>2700</v>
      </c>
      <c r="D1456">
        <v>2</v>
      </c>
      <c r="E1456">
        <v>6</v>
      </c>
      <c r="F1456">
        <v>5</v>
      </c>
      <c r="G1456">
        <v>2</v>
      </c>
    </row>
    <row r="1457" spans="1:7" x14ac:dyDescent="0.25">
      <c r="A1457" t="s">
        <v>1540</v>
      </c>
      <c r="B1457">
        <v>2.5</v>
      </c>
      <c r="C1457">
        <v>2400</v>
      </c>
      <c r="D1457">
        <v>2</v>
      </c>
      <c r="E1457">
        <v>6</v>
      </c>
      <c r="F1457">
        <v>5</v>
      </c>
      <c r="G1457">
        <v>3</v>
      </c>
    </row>
    <row r="1458" spans="1:7" x14ac:dyDescent="0.25">
      <c r="A1458" t="s">
        <v>1541</v>
      </c>
      <c r="B1458">
        <v>1.1499999999999999</v>
      </c>
      <c r="C1458">
        <v>2400</v>
      </c>
      <c r="D1458">
        <v>2</v>
      </c>
      <c r="E1458">
        <v>6</v>
      </c>
      <c r="F1458">
        <v>5</v>
      </c>
      <c r="G1458">
        <v>2</v>
      </c>
    </row>
    <row r="1459" spans="1:7" x14ac:dyDescent="0.25">
      <c r="A1459" t="s">
        <v>1542</v>
      </c>
      <c r="B1459">
        <v>1.56</v>
      </c>
      <c r="C1459">
        <v>2300</v>
      </c>
      <c r="D1459">
        <v>2</v>
      </c>
      <c r="E1459">
        <v>6</v>
      </c>
      <c r="F1459">
        <v>5</v>
      </c>
      <c r="G1459">
        <v>2</v>
      </c>
    </row>
    <row r="1460" spans="1:7" x14ac:dyDescent="0.25">
      <c r="A1460" t="s">
        <v>1543</v>
      </c>
      <c r="B1460">
        <v>5.55</v>
      </c>
      <c r="C1460">
        <v>2600</v>
      </c>
      <c r="D1460">
        <v>2</v>
      </c>
      <c r="E1460">
        <v>6</v>
      </c>
      <c r="F1460">
        <v>5</v>
      </c>
      <c r="G1460">
        <v>1</v>
      </c>
    </row>
    <row r="1461" spans="1:7" x14ac:dyDescent="0.25">
      <c r="A1461" t="s">
        <v>1544</v>
      </c>
      <c r="B1461">
        <v>0.47</v>
      </c>
      <c r="C1461">
        <v>2800</v>
      </c>
      <c r="D1461">
        <v>2</v>
      </c>
      <c r="E1461">
        <v>1</v>
      </c>
      <c r="F1461">
        <v>8</v>
      </c>
      <c r="G1461">
        <v>1</v>
      </c>
    </row>
    <row r="1462" spans="1:7" x14ac:dyDescent="0.25">
      <c r="A1462" t="s">
        <v>1545</v>
      </c>
      <c r="B1462">
        <v>1.58</v>
      </c>
      <c r="C1462">
        <v>5400</v>
      </c>
      <c r="D1462">
        <v>2</v>
      </c>
      <c r="E1462">
        <v>1</v>
      </c>
      <c r="F1462">
        <v>6</v>
      </c>
      <c r="G1462">
        <v>2</v>
      </c>
    </row>
    <row r="1463" spans="1:7" x14ac:dyDescent="0.25">
      <c r="A1463" t="s">
        <v>1546</v>
      </c>
      <c r="B1463">
        <v>3.43</v>
      </c>
      <c r="C1463">
        <v>5600</v>
      </c>
      <c r="D1463">
        <v>2</v>
      </c>
      <c r="E1463">
        <v>1</v>
      </c>
      <c r="F1463">
        <v>6</v>
      </c>
      <c r="G1463">
        <v>15</v>
      </c>
    </row>
    <row r="1464" spans="1:7" x14ac:dyDescent="0.25">
      <c r="A1464" t="s">
        <v>1547</v>
      </c>
      <c r="B1464">
        <v>1.89</v>
      </c>
      <c r="C1464">
        <v>5400</v>
      </c>
      <c r="D1464">
        <v>2</v>
      </c>
      <c r="E1464">
        <v>1</v>
      </c>
      <c r="F1464">
        <v>8</v>
      </c>
      <c r="G1464">
        <v>1</v>
      </c>
    </row>
    <row r="1465" spans="1:7" x14ac:dyDescent="0.25">
      <c r="A1465" t="s">
        <v>1548</v>
      </c>
      <c r="B1465">
        <v>0.43</v>
      </c>
      <c r="C1465">
        <v>5200</v>
      </c>
      <c r="D1465">
        <v>2</v>
      </c>
      <c r="E1465">
        <v>1</v>
      </c>
      <c r="F1465">
        <v>8</v>
      </c>
      <c r="G1465">
        <v>1</v>
      </c>
    </row>
    <row r="1466" spans="1:7" x14ac:dyDescent="0.25">
      <c r="A1466" t="s">
        <v>1549</v>
      </c>
      <c r="B1466">
        <v>0.5</v>
      </c>
      <c r="C1466">
        <v>5000</v>
      </c>
      <c r="D1466">
        <v>2</v>
      </c>
      <c r="E1466">
        <v>1</v>
      </c>
      <c r="F1466">
        <v>8</v>
      </c>
      <c r="G1466">
        <v>0</v>
      </c>
    </row>
    <row r="1467" spans="1:7" x14ac:dyDescent="0.25">
      <c r="A1467" t="s">
        <v>1550</v>
      </c>
      <c r="B1467">
        <v>0.2</v>
      </c>
      <c r="C1467">
        <v>4200</v>
      </c>
      <c r="D1467">
        <v>2</v>
      </c>
      <c r="E1467">
        <v>1</v>
      </c>
      <c r="F1467">
        <v>8</v>
      </c>
      <c r="G1467">
        <v>0</v>
      </c>
    </row>
    <row r="1468" spans="1:7" x14ac:dyDescent="0.25">
      <c r="A1468" t="s">
        <v>1551</v>
      </c>
      <c r="B1468">
        <v>1.02</v>
      </c>
      <c r="C1468">
        <v>3900</v>
      </c>
      <c r="D1468">
        <v>2</v>
      </c>
      <c r="E1468">
        <v>1</v>
      </c>
      <c r="F1468">
        <v>10</v>
      </c>
      <c r="G1468">
        <v>2</v>
      </c>
    </row>
    <row r="1469" spans="1:7" x14ac:dyDescent="0.25">
      <c r="A1469" t="s">
        <v>1552</v>
      </c>
      <c r="B1469">
        <v>0.5</v>
      </c>
      <c r="C1469">
        <v>3700</v>
      </c>
      <c r="D1469">
        <v>2</v>
      </c>
      <c r="E1469">
        <v>1</v>
      </c>
      <c r="F1469">
        <v>8</v>
      </c>
      <c r="G1469">
        <v>0</v>
      </c>
    </row>
    <row r="1470" spans="1:7" x14ac:dyDescent="0.25">
      <c r="A1470" t="s">
        <v>1553</v>
      </c>
      <c r="B1470">
        <v>0.43</v>
      </c>
      <c r="C1470">
        <v>3700</v>
      </c>
      <c r="D1470">
        <v>2</v>
      </c>
      <c r="E1470">
        <v>1</v>
      </c>
      <c r="F1470">
        <v>8</v>
      </c>
      <c r="G1470">
        <v>0</v>
      </c>
    </row>
    <row r="1471" spans="1:7" x14ac:dyDescent="0.25">
      <c r="A1471" t="s">
        <v>1554</v>
      </c>
      <c r="B1471">
        <v>1.5</v>
      </c>
      <c r="C1471">
        <v>3700</v>
      </c>
      <c r="D1471">
        <v>2</v>
      </c>
      <c r="E1471">
        <v>1</v>
      </c>
      <c r="F1471">
        <v>8</v>
      </c>
      <c r="G1471">
        <v>2</v>
      </c>
    </row>
    <row r="1472" spans="1:7" x14ac:dyDescent="0.25">
      <c r="A1472" t="s">
        <v>1555</v>
      </c>
      <c r="B1472">
        <v>1.5</v>
      </c>
      <c r="C1472">
        <v>3400</v>
      </c>
      <c r="D1472">
        <v>2</v>
      </c>
      <c r="E1472">
        <v>1</v>
      </c>
      <c r="F1472">
        <v>10</v>
      </c>
      <c r="G1472">
        <v>1</v>
      </c>
    </row>
    <row r="1473" spans="1:7" x14ac:dyDescent="0.25">
      <c r="A1473" t="s">
        <v>1556</v>
      </c>
      <c r="B1473">
        <v>1.77</v>
      </c>
      <c r="C1473">
        <v>3300</v>
      </c>
      <c r="D1473">
        <v>1</v>
      </c>
      <c r="E1473">
        <v>1</v>
      </c>
      <c r="F1473">
        <v>10</v>
      </c>
      <c r="G1473">
        <v>0</v>
      </c>
    </row>
    <row r="1474" spans="1:7" x14ac:dyDescent="0.25">
      <c r="A1474" t="s">
        <v>1557</v>
      </c>
      <c r="B1474">
        <v>5.74</v>
      </c>
      <c r="C1474">
        <v>2800</v>
      </c>
      <c r="D1474">
        <v>2</v>
      </c>
      <c r="E1474">
        <v>6</v>
      </c>
      <c r="F1474">
        <v>4</v>
      </c>
      <c r="G1474">
        <v>2</v>
      </c>
    </row>
    <row r="1475" spans="1:7" x14ac:dyDescent="0.25">
      <c r="A1475" t="s">
        <v>1558</v>
      </c>
      <c r="B1475">
        <v>6.91</v>
      </c>
      <c r="C1475">
        <v>850</v>
      </c>
      <c r="D1475">
        <v>2</v>
      </c>
      <c r="E1475">
        <v>6</v>
      </c>
      <c r="F1475">
        <v>5</v>
      </c>
      <c r="G1475">
        <v>2</v>
      </c>
    </row>
    <row r="1476" spans="1:7" x14ac:dyDescent="0.25">
      <c r="A1476" t="s">
        <v>1559</v>
      </c>
      <c r="B1476">
        <v>0.7</v>
      </c>
      <c r="C1476">
        <v>1100</v>
      </c>
      <c r="D1476">
        <v>1</v>
      </c>
      <c r="E1476">
        <v>1</v>
      </c>
      <c r="F1476">
        <v>6</v>
      </c>
      <c r="G1476">
        <v>0</v>
      </c>
    </row>
    <row r="1477" spans="1:7" x14ac:dyDescent="0.25">
      <c r="A1477" t="s">
        <v>1560</v>
      </c>
      <c r="B1477">
        <v>0.84</v>
      </c>
      <c r="C1477">
        <v>2100</v>
      </c>
      <c r="D1477">
        <v>1</v>
      </c>
      <c r="E1477">
        <v>6</v>
      </c>
      <c r="F1477">
        <v>3</v>
      </c>
      <c r="G1477">
        <v>0</v>
      </c>
    </row>
    <row r="1478" spans="1:7" x14ac:dyDescent="0.25">
      <c r="A1478" t="s">
        <v>1561</v>
      </c>
      <c r="B1478">
        <v>1.1299999999999999</v>
      </c>
      <c r="C1478">
        <v>1200</v>
      </c>
      <c r="D1478">
        <v>2</v>
      </c>
      <c r="E1478">
        <v>6</v>
      </c>
      <c r="F1478">
        <v>4</v>
      </c>
      <c r="G1478">
        <v>1</v>
      </c>
    </row>
    <row r="1479" spans="1:7" x14ac:dyDescent="0.25">
      <c r="A1479" t="s">
        <v>1562</v>
      </c>
      <c r="B1479">
        <v>2.2599999999999998</v>
      </c>
      <c r="C1479">
        <v>1500</v>
      </c>
      <c r="D1479">
        <v>2</v>
      </c>
      <c r="E1479">
        <v>6</v>
      </c>
      <c r="F1479">
        <v>4</v>
      </c>
      <c r="G1479">
        <v>0</v>
      </c>
    </row>
    <row r="1480" spans="1:7" x14ac:dyDescent="0.25">
      <c r="A1480" t="s">
        <v>1563</v>
      </c>
      <c r="B1480">
        <v>1.82</v>
      </c>
      <c r="C1480">
        <v>1500</v>
      </c>
      <c r="D1480">
        <v>2</v>
      </c>
      <c r="E1480">
        <v>6</v>
      </c>
      <c r="F1480">
        <v>4</v>
      </c>
      <c r="G1480">
        <v>0</v>
      </c>
    </row>
    <row r="1481" spans="1:7" x14ac:dyDescent="0.25">
      <c r="A1481" t="s">
        <v>1564</v>
      </c>
      <c r="B1481">
        <v>1.18</v>
      </c>
      <c r="C1481">
        <v>1200</v>
      </c>
      <c r="D1481">
        <v>2</v>
      </c>
      <c r="E1481">
        <v>6</v>
      </c>
      <c r="F1481">
        <v>5</v>
      </c>
      <c r="G1481">
        <v>0</v>
      </c>
    </row>
    <row r="1482" spans="1:7" x14ac:dyDescent="0.25">
      <c r="A1482" t="s">
        <v>1565</v>
      </c>
      <c r="B1482">
        <v>1</v>
      </c>
      <c r="C1482">
        <v>1500</v>
      </c>
      <c r="D1482">
        <v>2</v>
      </c>
      <c r="E1482">
        <v>6</v>
      </c>
      <c r="F1482">
        <v>5</v>
      </c>
      <c r="G1482">
        <v>0</v>
      </c>
    </row>
    <row r="1483" spans="1:7" x14ac:dyDescent="0.25">
      <c r="A1483" t="s">
        <v>1566</v>
      </c>
      <c r="B1483">
        <v>0.82</v>
      </c>
      <c r="C1483">
        <v>960</v>
      </c>
      <c r="D1483">
        <v>2</v>
      </c>
      <c r="E1483">
        <v>6</v>
      </c>
      <c r="F1483">
        <v>5</v>
      </c>
      <c r="G1483">
        <v>1</v>
      </c>
    </row>
    <row r="1484" spans="1:7" x14ac:dyDescent="0.25">
      <c r="A1484" t="s">
        <v>1567</v>
      </c>
      <c r="B1484">
        <v>3.26</v>
      </c>
      <c r="C1484">
        <v>960</v>
      </c>
      <c r="D1484">
        <v>2</v>
      </c>
      <c r="E1484">
        <v>6</v>
      </c>
      <c r="F1484">
        <v>5</v>
      </c>
      <c r="G1484">
        <v>1</v>
      </c>
    </row>
    <row r="1485" spans="1:7" x14ac:dyDescent="0.25">
      <c r="A1485" t="s">
        <v>1568</v>
      </c>
      <c r="B1485">
        <v>3.8</v>
      </c>
      <c r="C1485">
        <v>1300</v>
      </c>
      <c r="D1485">
        <v>2</v>
      </c>
      <c r="E1485">
        <v>1</v>
      </c>
      <c r="F1485">
        <v>4</v>
      </c>
      <c r="G1485">
        <v>0</v>
      </c>
    </row>
    <row r="1486" spans="1:7" x14ac:dyDescent="0.25">
      <c r="A1486" t="s">
        <v>1569</v>
      </c>
      <c r="B1486">
        <v>1.28</v>
      </c>
      <c r="C1486">
        <v>1200</v>
      </c>
      <c r="D1486">
        <v>2</v>
      </c>
      <c r="E1486">
        <v>6</v>
      </c>
      <c r="F1486">
        <v>4</v>
      </c>
      <c r="G1486">
        <v>0</v>
      </c>
    </row>
    <row r="1487" spans="1:7" x14ac:dyDescent="0.25">
      <c r="A1487" t="s">
        <v>1570</v>
      </c>
      <c r="B1487">
        <v>2.6</v>
      </c>
      <c r="C1487">
        <v>1700</v>
      </c>
      <c r="D1487">
        <v>2</v>
      </c>
      <c r="E1487">
        <v>3</v>
      </c>
      <c r="F1487">
        <v>2</v>
      </c>
      <c r="G1487">
        <v>1</v>
      </c>
    </row>
    <row r="1488" spans="1:7" x14ac:dyDescent="0.25">
      <c r="A1488" t="s">
        <v>1571</v>
      </c>
      <c r="B1488">
        <v>2.5</v>
      </c>
      <c r="C1488">
        <v>1500</v>
      </c>
      <c r="D1488">
        <v>2</v>
      </c>
      <c r="E1488">
        <v>3</v>
      </c>
      <c r="F1488">
        <v>2</v>
      </c>
      <c r="G1488">
        <v>3</v>
      </c>
    </row>
    <row r="1489" spans="1:7" x14ac:dyDescent="0.25">
      <c r="A1489" t="s">
        <v>1572</v>
      </c>
      <c r="B1489">
        <v>0.3</v>
      </c>
      <c r="C1489">
        <v>530</v>
      </c>
      <c r="D1489">
        <v>2</v>
      </c>
      <c r="E1489">
        <v>3</v>
      </c>
      <c r="F1489">
        <v>5</v>
      </c>
      <c r="G1489">
        <v>0</v>
      </c>
    </row>
    <row r="1490" spans="1:7" x14ac:dyDescent="0.25">
      <c r="A1490" t="s">
        <v>1573</v>
      </c>
      <c r="B1490">
        <v>3.47</v>
      </c>
      <c r="C1490">
        <v>530</v>
      </c>
      <c r="D1490">
        <v>2</v>
      </c>
      <c r="E1490">
        <v>3</v>
      </c>
      <c r="F1490">
        <v>1</v>
      </c>
      <c r="G1490">
        <v>0</v>
      </c>
    </row>
    <row r="1491" spans="1:7" x14ac:dyDescent="0.25">
      <c r="A1491" t="s">
        <v>1574</v>
      </c>
      <c r="B1491">
        <v>0.75</v>
      </c>
      <c r="C1491">
        <v>610</v>
      </c>
      <c r="D1491">
        <v>2</v>
      </c>
      <c r="E1491">
        <v>3</v>
      </c>
      <c r="F1491">
        <v>2</v>
      </c>
      <c r="G1491">
        <v>0</v>
      </c>
    </row>
    <row r="1492" spans="1:7" x14ac:dyDescent="0.25">
      <c r="A1492" t="s">
        <v>1575</v>
      </c>
      <c r="B1492">
        <v>0.47</v>
      </c>
      <c r="C1492">
        <v>710</v>
      </c>
      <c r="D1492">
        <v>2</v>
      </c>
      <c r="E1492">
        <v>3</v>
      </c>
      <c r="F1492">
        <v>2</v>
      </c>
      <c r="G1492">
        <v>0</v>
      </c>
    </row>
    <row r="1493" spans="1:7" x14ac:dyDescent="0.25">
      <c r="A1493" t="s">
        <v>1576</v>
      </c>
      <c r="B1493">
        <v>4.6100000000000003</v>
      </c>
      <c r="C1493">
        <v>930</v>
      </c>
      <c r="D1493">
        <v>2</v>
      </c>
      <c r="E1493">
        <v>3</v>
      </c>
      <c r="F1493">
        <v>2</v>
      </c>
      <c r="G1493">
        <v>4</v>
      </c>
    </row>
    <row r="1494" spans="1:7" x14ac:dyDescent="0.25">
      <c r="A1494" t="s">
        <v>1577</v>
      </c>
      <c r="B1494">
        <v>1.1399999999999999</v>
      </c>
      <c r="C1494">
        <v>1300</v>
      </c>
      <c r="D1494">
        <v>2</v>
      </c>
      <c r="E1494">
        <v>3</v>
      </c>
      <c r="F1494">
        <v>2</v>
      </c>
      <c r="G1494">
        <v>1</v>
      </c>
    </row>
    <row r="1495" spans="1:7" x14ac:dyDescent="0.25">
      <c r="A1495" t="s">
        <v>1578</v>
      </c>
      <c r="B1495">
        <v>5.71</v>
      </c>
      <c r="C1495">
        <v>1600</v>
      </c>
      <c r="D1495">
        <v>2</v>
      </c>
      <c r="E1495">
        <v>1</v>
      </c>
      <c r="F1495">
        <v>4</v>
      </c>
      <c r="G1495">
        <v>4</v>
      </c>
    </row>
    <row r="1496" spans="1:7" x14ac:dyDescent="0.25">
      <c r="A1496" t="s">
        <v>1579</v>
      </c>
      <c r="B1496">
        <v>3.15</v>
      </c>
      <c r="C1496">
        <v>700</v>
      </c>
      <c r="D1496">
        <v>3</v>
      </c>
      <c r="E1496">
        <v>1</v>
      </c>
      <c r="F1496">
        <v>8</v>
      </c>
      <c r="G1496">
        <v>0</v>
      </c>
    </row>
    <row r="1497" spans="1:7" x14ac:dyDescent="0.25">
      <c r="A1497" t="s">
        <v>1580</v>
      </c>
      <c r="B1497">
        <v>1.29</v>
      </c>
      <c r="C1497">
        <v>700</v>
      </c>
      <c r="D1497">
        <v>3</v>
      </c>
      <c r="E1497">
        <v>1</v>
      </c>
      <c r="F1497">
        <v>8</v>
      </c>
      <c r="G1497">
        <v>1</v>
      </c>
    </row>
    <row r="1498" spans="1:7" x14ac:dyDescent="0.25">
      <c r="A1498" t="s">
        <v>1581</v>
      </c>
      <c r="B1498">
        <v>0.28000000000000003</v>
      </c>
      <c r="C1498">
        <v>1300</v>
      </c>
      <c r="D1498">
        <v>2</v>
      </c>
      <c r="E1498">
        <v>6</v>
      </c>
      <c r="F1498">
        <v>6</v>
      </c>
      <c r="G1498">
        <v>0</v>
      </c>
    </row>
    <row r="1499" spans="1:7" x14ac:dyDescent="0.25">
      <c r="A1499" t="s">
        <v>1582</v>
      </c>
      <c r="B1499">
        <v>1.47</v>
      </c>
      <c r="C1499">
        <v>920</v>
      </c>
      <c r="D1499">
        <v>2</v>
      </c>
      <c r="E1499">
        <v>6</v>
      </c>
      <c r="F1499">
        <v>5</v>
      </c>
      <c r="G1499">
        <v>0</v>
      </c>
    </row>
    <row r="1500" spans="1:7" x14ac:dyDescent="0.25">
      <c r="A1500" t="s">
        <v>1583</v>
      </c>
      <c r="B1500">
        <v>0.1</v>
      </c>
      <c r="C1500">
        <v>2200</v>
      </c>
      <c r="D1500">
        <v>2</v>
      </c>
      <c r="E1500">
        <v>6</v>
      </c>
      <c r="F1500">
        <v>4</v>
      </c>
      <c r="G1500">
        <v>0</v>
      </c>
    </row>
    <row r="1501" spans="1:7" x14ac:dyDescent="0.25">
      <c r="A1501" t="s">
        <v>1584</v>
      </c>
      <c r="B1501">
        <v>1.95</v>
      </c>
      <c r="C1501">
        <v>1700</v>
      </c>
      <c r="D1501">
        <v>2</v>
      </c>
      <c r="E1501">
        <v>6</v>
      </c>
      <c r="F1501">
        <v>5</v>
      </c>
      <c r="G1501">
        <v>1</v>
      </c>
    </row>
    <row r="1502" spans="1:7" x14ac:dyDescent="0.25">
      <c r="A1502" t="s">
        <v>1585</v>
      </c>
      <c r="B1502">
        <v>3.15</v>
      </c>
      <c r="C1502">
        <v>1500</v>
      </c>
      <c r="D1502">
        <v>2</v>
      </c>
      <c r="E1502">
        <v>6</v>
      </c>
      <c r="F1502">
        <v>4</v>
      </c>
      <c r="G1502">
        <v>3</v>
      </c>
    </row>
    <row r="1503" spans="1:7" x14ac:dyDescent="0.25">
      <c r="A1503" t="s">
        <v>1586</v>
      </c>
      <c r="B1503">
        <v>5</v>
      </c>
      <c r="C1503">
        <v>800</v>
      </c>
      <c r="D1503">
        <v>2</v>
      </c>
      <c r="E1503">
        <v>3</v>
      </c>
      <c r="F1503">
        <v>4</v>
      </c>
      <c r="G1503">
        <v>1</v>
      </c>
    </row>
    <row r="1504" spans="1:7" x14ac:dyDescent="0.25">
      <c r="A1504" t="s">
        <v>1587</v>
      </c>
      <c r="B1504">
        <v>8.82</v>
      </c>
      <c r="C1504">
        <v>1200</v>
      </c>
      <c r="D1504">
        <v>2</v>
      </c>
      <c r="E1504">
        <v>3</v>
      </c>
      <c r="F1504">
        <v>4</v>
      </c>
      <c r="G1504">
        <v>9</v>
      </c>
    </row>
    <row r="1505" spans="1:7" x14ac:dyDescent="0.25">
      <c r="A1505" t="s">
        <v>1588</v>
      </c>
      <c r="B1505">
        <v>0.57999999999999996</v>
      </c>
      <c r="C1505">
        <v>1500</v>
      </c>
      <c r="D1505">
        <v>2</v>
      </c>
      <c r="E1505">
        <v>1</v>
      </c>
      <c r="F1505">
        <v>10</v>
      </c>
      <c r="G1505">
        <v>1</v>
      </c>
    </row>
    <row r="1506" spans="1:7" x14ac:dyDescent="0.25">
      <c r="A1506" t="s">
        <v>1589</v>
      </c>
      <c r="B1506">
        <v>3.38</v>
      </c>
      <c r="C1506">
        <v>1600</v>
      </c>
      <c r="D1506">
        <v>2</v>
      </c>
      <c r="E1506">
        <v>1</v>
      </c>
      <c r="F1506">
        <v>10</v>
      </c>
      <c r="G1506">
        <v>2</v>
      </c>
    </row>
    <row r="1507" spans="1:7" x14ac:dyDescent="0.25">
      <c r="A1507" t="s">
        <v>1590</v>
      </c>
      <c r="B1507">
        <v>4.01</v>
      </c>
      <c r="C1507">
        <v>1600</v>
      </c>
      <c r="D1507">
        <v>2</v>
      </c>
      <c r="E1507">
        <v>6</v>
      </c>
      <c r="F1507">
        <v>6</v>
      </c>
      <c r="G1507">
        <v>1</v>
      </c>
    </row>
    <row r="1508" spans="1:7" x14ac:dyDescent="0.25">
      <c r="A1508" t="s">
        <v>1591</v>
      </c>
      <c r="B1508">
        <v>2.35</v>
      </c>
      <c r="C1508">
        <v>1300</v>
      </c>
      <c r="D1508">
        <v>2</v>
      </c>
      <c r="E1508">
        <v>1</v>
      </c>
      <c r="F1508">
        <v>8</v>
      </c>
      <c r="G1508">
        <v>1</v>
      </c>
    </row>
    <row r="1509" spans="1:7" x14ac:dyDescent="0.25">
      <c r="A1509" t="s">
        <v>1592</v>
      </c>
      <c r="B1509">
        <v>3.25</v>
      </c>
      <c r="C1509">
        <v>1400</v>
      </c>
      <c r="D1509">
        <v>2</v>
      </c>
      <c r="E1509">
        <v>1</v>
      </c>
      <c r="F1509">
        <v>8</v>
      </c>
      <c r="G1509">
        <v>1</v>
      </c>
    </row>
    <row r="1510" spans="1:7" x14ac:dyDescent="0.25">
      <c r="A1510" t="s">
        <v>1593</v>
      </c>
      <c r="B1510">
        <v>1.73</v>
      </c>
      <c r="C1510">
        <v>1500</v>
      </c>
      <c r="D1510">
        <v>2</v>
      </c>
      <c r="E1510">
        <v>1</v>
      </c>
      <c r="F1510">
        <v>8</v>
      </c>
      <c r="G1510">
        <v>1</v>
      </c>
    </row>
    <row r="1511" spans="1:7" x14ac:dyDescent="0.25">
      <c r="A1511" t="s">
        <v>1594</v>
      </c>
      <c r="B1511">
        <v>1.24</v>
      </c>
      <c r="C1511">
        <v>1600</v>
      </c>
      <c r="D1511">
        <v>2</v>
      </c>
      <c r="E1511">
        <v>1</v>
      </c>
      <c r="F1511">
        <v>8</v>
      </c>
      <c r="G1511">
        <v>1</v>
      </c>
    </row>
    <row r="1512" spans="1:7" x14ac:dyDescent="0.25">
      <c r="A1512" t="s">
        <v>1595</v>
      </c>
      <c r="B1512">
        <v>0.3</v>
      </c>
      <c r="C1512">
        <v>1700</v>
      </c>
      <c r="D1512">
        <v>2</v>
      </c>
      <c r="E1512">
        <v>5</v>
      </c>
      <c r="F1512">
        <v>8</v>
      </c>
      <c r="G1512">
        <v>1</v>
      </c>
    </row>
    <row r="1513" spans="1:7" x14ac:dyDescent="0.25">
      <c r="A1513" t="s">
        <v>1596</v>
      </c>
      <c r="B1513">
        <v>0.95</v>
      </c>
      <c r="C1513">
        <v>1200</v>
      </c>
      <c r="D1513">
        <v>2</v>
      </c>
      <c r="E1513">
        <v>1</v>
      </c>
      <c r="F1513">
        <v>8</v>
      </c>
      <c r="G1513">
        <v>1</v>
      </c>
    </row>
    <row r="1514" spans="1:7" x14ac:dyDescent="0.25">
      <c r="A1514" t="s">
        <v>1597</v>
      </c>
      <c r="B1514">
        <v>0.87</v>
      </c>
      <c r="C1514">
        <v>1200</v>
      </c>
      <c r="D1514">
        <v>2</v>
      </c>
      <c r="E1514">
        <v>1</v>
      </c>
      <c r="F1514">
        <v>8</v>
      </c>
      <c r="G1514">
        <v>0</v>
      </c>
    </row>
    <row r="1515" spans="1:7" x14ac:dyDescent="0.25">
      <c r="A1515" t="s">
        <v>1598</v>
      </c>
      <c r="B1515">
        <v>2.19</v>
      </c>
      <c r="C1515">
        <v>1200</v>
      </c>
      <c r="D1515">
        <v>2</v>
      </c>
      <c r="E1515">
        <v>3</v>
      </c>
      <c r="F1515">
        <v>3</v>
      </c>
      <c r="G1515">
        <v>4</v>
      </c>
    </row>
    <row r="1516" spans="1:7" x14ac:dyDescent="0.25">
      <c r="A1516" t="s">
        <v>1599</v>
      </c>
      <c r="B1516">
        <v>0.63</v>
      </c>
      <c r="C1516">
        <v>2600</v>
      </c>
      <c r="D1516">
        <v>7</v>
      </c>
      <c r="E1516">
        <v>1</v>
      </c>
      <c r="F1516">
        <v>8</v>
      </c>
      <c r="G1516">
        <v>1</v>
      </c>
    </row>
    <row r="1517" spans="1:7" x14ac:dyDescent="0.25">
      <c r="A1517" t="s">
        <v>1600</v>
      </c>
      <c r="B1517">
        <v>4.9800000000000004</v>
      </c>
      <c r="C1517">
        <v>2600</v>
      </c>
      <c r="D1517">
        <v>2</v>
      </c>
      <c r="E1517">
        <v>1</v>
      </c>
      <c r="F1517">
        <v>8</v>
      </c>
      <c r="G1517">
        <v>6</v>
      </c>
    </row>
    <row r="1518" spans="1:7" x14ac:dyDescent="0.25">
      <c r="A1518" t="s">
        <v>1601</v>
      </c>
      <c r="B1518">
        <v>0.17</v>
      </c>
      <c r="C1518">
        <v>3100</v>
      </c>
      <c r="D1518">
        <v>2</v>
      </c>
      <c r="E1518">
        <v>1</v>
      </c>
      <c r="F1518">
        <v>10</v>
      </c>
      <c r="G1518">
        <v>0</v>
      </c>
    </row>
    <row r="1519" spans="1:7" x14ac:dyDescent="0.25">
      <c r="A1519" t="s">
        <v>1602</v>
      </c>
      <c r="B1519">
        <v>1.51</v>
      </c>
      <c r="C1519">
        <v>3000</v>
      </c>
      <c r="D1519">
        <v>2</v>
      </c>
      <c r="E1519">
        <v>1</v>
      </c>
      <c r="F1519">
        <v>8</v>
      </c>
      <c r="G1519">
        <v>0</v>
      </c>
    </row>
    <row r="1520" spans="1:7" x14ac:dyDescent="0.25">
      <c r="A1520" t="s">
        <v>1603</v>
      </c>
      <c r="B1520">
        <v>1.03</v>
      </c>
      <c r="C1520">
        <v>3000</v>
      </c>
      <c r="D1520">
        <v>2</v>
      </c>
      <c r="E1520">
        <v>1</v>
      </c>
      <c r="F1520">
        <v>8</v>
      </c>
      <c r="G1520">
        <v>0</v>
      </c>
    </row>
    <row r="1521" spans="1:7" x14ac:dyDescent="0.25">
      <c r="A1521" t="s">
        <v>1604</v>
      </c>
      <c r="B1521">
        <v>2.2799999999999998</v>
      </c>
      <c r="C1521">
        <v>3000</v>
      </c>
      <c r="D1521">
        <v>2</v>
      </c>
      <c r="E1521">
        <v>1</v>
      </c>
      <c r="F1521">
        <v>8</v>
      </c>
      <c r="G1521">
        <v>2</v>
      </c>
    </row>
    <row r="1522" spans="1:7" x14ac:dyDescent="0.25">
      <c r="A1522" t="s">
        <v>1605</v>
      </c>
      <c r="B1522">
        <v>4.2699999999999996</v>
      </c>
      <c r="C1522">
        <v>2300</v>
      </c>
      <c r="D1522">
        <v>2</v>
      </c>
      <c r="E1522">
        <v>1</v>
      </c>
      <c r="F1522">
        <v>8</v>
      </c>
      <c r="G1522">
        <v>6</v>
      </c>
    </row>
    <row r="1523" spans="1:7" x14ac:dyDescent="0.25">
      <c r="A1523" t="s">
        <v>1606</v>
      </c>
      <c r="B1523">
        <v>0.51</v>
      </c>
      <c r="C1523">
        <v>2300</v>
      </c>
      <c r="D1523">
        <v>1</v>
      </c>
      <c r="E1523">
        <v>1</v>
      </c>
      <c r="F1523">
        <v>8</v>
      </c>
      <c r="G1523">
        <v>3</v>
      </c>
    </row>
    <row r="1524" spans="1:7" x14ac:dyDescent="0.25">
      <c r="A1524" t="s">
        <v>1607</v>
      </c>
      <c r="B1524">
        <v>0.71</v>
      </c>
      <c r="C1524">
        <v>2700</v>
      </c>
      <c r="D1524">
        <v>1</v>
      </c>
      <c r="E1524">
        <v>1</v>
      </c>
      <c r="F1524">
        <v>8</v>
      </c>
      <c r="G1524">
        <v>0</v>
      </c>
    </row>
    <row r="1525" spans="1:7" x14ac:dyDescent="0.25">
      <c r="A1525" t="s">
        <v>1608</v>
      </c>
      <c r="B1525">
        <v>2.09</v>
      </c>
      <c r="C1525">
        <v>1200</v>
      </c>
      <c r="D1525">
        <v>2</v>
      </c>
      <c r="E1525">
        <v>3</v>
      </c>
      <c r="F1525">
        <v>5</v>
      </c>
      <c r="G1525">
        <v>0</v>
      </c>
    </row>
    <row r="1526" spans="1:7" x14ac:dyDescent="0.25">
      <c r="A1526" t="s">
        <v>1609</v>
      </c>
      <c r="B1526">
        <v>6.01</v>
      </c>
      <c r="C1526">
        <v>1200</v>
      </c>
      <c r="D1526">
        <v>1</v>
      </c>
      <c r="E1526">
        <v>3</v>
      </c>
      <c r="F1526">
        <v>4</v>
      </c>
      <c r="G1526">
        <v>1</v>
      </c>
    </row>
    <row r="1527" spans="1:7" x14ac:dyDescent="0.25">
      <c r="A1527" t="s">
        <v>1610</v>
      </c>
      <c r="B1527">
        <v>0.75</v>
      </c>
      <c r="C1527">
        <v>1300</v>
      </c>
      <c r="D1527">
        <v>1</v>
      </c>
      <c r="E1527">
        <v>1</v>
      </c>
      <c r="F1527">
        <v>8</v>
      </c>
      <c r="G1527">
        <v>0</v>
      </c>
    </row>
    <row r="1528" spans="1:7" x14ac:dyDescent="0.25">
      <c r="A1528" t="s">
        <v>1611</v>
      </c>
      <c r="B1528">
        <v>0.27</v>
      </c>
      <c r="C1528">
        <v>1300</v>
      </c>
      <c r="D1528">
        <v>1</v>
      </c>
      <c r="E1528">
        <v>3</v>
      </c>
      <c r="F1528">
        <v>4</v>
      </c>
      <c r="G1528">
        <v>0</v>
      </c>
    </row>
    <row r="1529" spans="1:7" x14ac:dyDescent="0.25">
      <c r="A1529" t="s">
        <v>1612</v>
      </c>
      <c r="B1529">
        <v>1.75</v>
      </c>
      <c r="C1529">
        <v>1700</v>
      </c>
      <c r="D1529">
        <v>1</v>
      </c>
      <c r="E1529">
        <v>3</v>
      </c>
      <c r="F1529">
        <v>4</v>
      </c>
      <c r="G1529">
        <v>2</v>
      </c>
    </row>
    <row r="1530" spans="1:7" x14ac:dyDescent="0.25">
      <c r="A1530" t="s">
        <v>1613</v>
      </c>
      <c r="B1530">
        <v>11.8</v>
      </c>
      <c r="C1530">
        <v>800</v>
      </c>
      <c r="D1530">
        <v>2</v>
      </c>
      <c r="E1530">
        <v>3</v>
      </c>
      <c r="F1530">
        <v>4</v>
      </c>
      <c r="G1530">
        <v>5</v>
      </c>
    </row>
    <row r="1531" spans="1:7" x14ac:dyDescent="0.25">
      <c r="A1531" t="s">
        <v>1614</v>
      </c>
      <c r="B1531">
        <v>0.24</v>
      </c>
      <c r="C1531">
        <v>1200</v>
      </c>
      <c r="D1531">
        <v>2</v>
      </c>
      <c r="E1531">
        <v>3</v>
      </c>
      <c r="F1531">
        <v>6</v>
      </c>
      <c r="G1531">
        <v>1</v>
      </c>
    </row>
    <row r="1532" spans="1:7" x14ac:dyDescent="0.25">
      <c r="A1532" t="s">
        <v>1615</v>
      </c>
      <c r="B1532">
        <v>2.62</v>
      </c>
      <c r="C1532">
        <v>1300</v>
      </c>
      <c r="D1532">
        <v>2</v>
      </c>
      <c r="E1532">
        <v>3</v>
      </c>
      <c r="F1532">
        <v>5</v>
      </c>
      <c r="G1532">
        <v>0</v>
      </c>
    </row>
    <row r="1533" spans="1:7" x14ac:dyDescent="0.25">
      <c r="A1533" t="s">
        <v>1616</v>
      </c>
      <c r="B1533">
        <v>0.17</v>
      </c>
      <c r="C1533">
        <v>2300</v>
      </c>
      <c r="D1533">
        <v>2</v>
      </c>
      <c r="E1533">
        <v>1</v>
      </c>
      <c r="F1533">
        <v>8</v>
      </c>
      <c r="G1533">
        <v>0</v>
      </c>
    </row>
    <row r="1534" spans="1:7" x14ac:dyDescent="0.25">
      <c r="A1534" t="s">
        <v>1617</v>
      </c>
      <c r="B1534">
        <v>1.24</v>
      </c>
      <c r="C1534">
        <v>2300</v>
      </c>
      <c r="D1534">
        <v>2</v>
      </c>
      <c r="E1534">
        <v>1</v>
      </c>
      <c r="F1534">
        <v>8</v>
      </c>
      <c r="G1534">
        <v>1</v>
      </c>
    </row>
    <row r="1535" spans="1:7" x14ac:dyDescent="0.25">
      <c r="A1535" t="s">
        <v>1618</v>
      </c>
      <c r="B1535">
        <v>0.4</v>
      </c>
      <c r="C1535">
        <v>2300</v>
      </c>
      <c r="D1535">
        <v>2</v>
      </c>
      <c r="E1535">
        <v>1</v>
      </c>
      <c r="F1535">
        <v>8</v>
      </c>
      <c r="G1535">
        <v>0</v>
      </c>
    </row>
    <row r="1536" spans="1:7" x14ac:dyDescent="0.25">
      <c r="A1536" t="s">
        <v>1619</v>
      </c>
      <c r="B1536">
        <v>3.62</v>
      </c>
      <c r="C1536">
        <v>2200</v>
      </c>
      <c r="D1536">
        <v>2</v>
      </c>
      <c r="E1536">
        <v>1</v>
      </c>
      <c r="F1536">
        <v>8</v>
      </c>
      <c r="G1536">
        <v>1</v>
      </c>
    </row>
    <row r="1537" spans="1:7" x14ac:dyDescent="0.25">
      <c r="A1537" t="s">
        <v>1620</v>
      </c>
      <c r="B1537">
        <v>0.34</v>
      </c>
      <c r="C1537">
        <v>1700</v>
      </c>
      <c r="D1537">
        <v>2</v>
      </c>
      <c r="E1537">
        <v>1</v>
      </c>
      <c r="F1537">
        <v>8</v>
      </c>
      <c r="G1537">
        <v>0</v>
      </c>
    </row>
    <row r="1538" spans="1:7" x14ac:dyDescent="0.25">
      <c r="A1538" t="s">
        <v>1621</v>
      </c>
      <c r="B1538">
        <v>0.14000000000000001</v>
      </c>
      <c r="C1538">
        <v>1700</v>
      </c>
      <c r="D1538">
        <v>2</v>
      </c>
      <c r="E1538">
        <v>1</v>
      </c>
      <c r="F1538">
        <v>8</v>
      </c>
      <c r="G1538">
        <v>0</v>
      </c>
    </row>
    <row r="1539" spans="1:7" x14ac:dyDescent="0.25">
      <c r="A1539" t="s">
        <v>1622</v>
      </c>
      <c r="B1539">
        <v>0.83</v>
      </c>
      <c r="C1539">
        <v>1700</v>
      </c>
      <c r="D1539">
        <v>2</v>
      </c>
      <c r="E1539">
        <v>1</v>
      </c>
      <c r="F1539">
        <v>8</v>
      </c>
      <c r="G1539">
        <v>0</v>
      </c>
    </row>
    <row r="1540" spans="1:7" x14ac:dyDescent="0.25">
      <c r="A1540" t="s">
        <v>1623</v>
      </c>
      <c r="B1540">
        <v>0.25</v>
      </c>
      <c r="C1540">
        <v>1700</v>
      </c>
      <c r="D1540">
        <v>2</v>
      </c>
      <c r="E1540">
        <v>1</v>
      </c>
      <c r="F1540">
        <v>8</v>
      </c>
      <c r="G1540">
        <v>0</v>
      </c>
    </row>
    <row r="1541" spans="1:7" x14ac:dyDescent="0.25">
      <c r="A1541" t="s">
        <v>1624</v>
      </c>
      <c r="B1541">
        <v>1.81</v>
      </c>
      <c r="C1541">
        <v>1700</v>
      </c>
      <c r="D1541">
        <v>2</v>
      </c>
      <c r="E1541">
        <v>1</v>
      </c>
      <c r="F1541">
        <v>8</v>
      </c>
      <c r="G1541">
        <v>1</v>
      </c>
    </row>
    <row r="1542" spans="1:7" x14ac:dyDescent="0.25">
      <c r="A1542" t="s">
        <v>1625</v>
      </c>
      <c r="B1542">
        <v>0.23</v>
      </c>
      <c r="C1542">
        <v>2500</v>
      </c>
      <c r="D1542">
        <v>7</v>
      </c>
      <c r="E1542">
        <v>1</v>
      </c>
      <c r="F1542">
        <v>8</v>
      </c>
      <c r="G1542">
        <v>0</v>
      </c>
    </row>
    <row r="1543" spans="1:7" x14ac:dyDescent="0.25">
      <c r="A1543" t="s">
        <v>1626</v>
      </c>
      <c r="B1543">
        <v>2.19</v>
      </c>
      <c r="C1543">
        <v>700</v>
      </c>
      <c r="D1543">
        <v>2</v>
      </c>
      <c r="E1543">
        <v>6</v>
      </c>
      <c r="F1543">
        <v>8</v>
      </c>
      <c r="G1543">
        <v>0</v>
      </c>
    </row>
    <row r="1544" spans="1:7" x14ac:dyDescent="0.25">
      <c r="A1544" t="s">
        <v>1627</v>
      </c>
      <c r="B1544">
        <v>1.83</v>
      </c>
      <c r="C1544">
        <v>740</v>
      </c>
      <c r="D1544">
        <v>2</v>
      </c>
      <c r="E1544">
        <v>6</v>
      </c>
      <c r="F1544">
        <v>6</v>
      </c>
      <c r="G1544">
        <v>0</v>
      </c>
    </row>
    <row r="1545" spans="1:7" x14ac:dyDescent="0.25">
      <c r="A1545" t="s">
        <v>1628</v>
      </c>
      <c r="B1545">
        <v>1.99</v>
      </c>
      <c r="C1545">
        <v>400</v>
      </c>
      <c r="D1545">
        <v>2</v>
      </c>
      <c r="E1545">
        <v>0</v>
      </c>
      <c r="F1545">
        <v>0</v>
      </c>
      <c r="G1545">
        <v>0</v>
      </c>
    </row>
    <row r="1546" spans="1:7" x14ac:dyDescent="0.25">
      <c r="A1546" t="s">
        <v>1629</v>
      </c>
      <c r="B1546">
        <v>3.56</v>
      </c>
      <c r="C1546">
        <v>520</v>
      </c>
      <c r="D1546">
        <v>2</v>
      </c>
      <c r="E1546">
        <v>3</v>
      </c>
      <c r="F1546">
        <v>2</v>
      </c>
      <c r="G1546">
        <v>1</v>
      </c>
    </row>
    <row r="1547" spans="1:7" x14ac:dyDescent="0.25">
      <c r="A1547" t="s">
        <v>1630</v>
      </c>
      <c r="B1547">
        <v>0.09</v>
      </c>
      <c r="C1547">
        <v>2000</v>
      </c>
      <c r="D1547">
        <v>2</v>
      </c>
      <c r="E1547">
        <v>1</v>
      </c>
      <c r="F1547">
        <v>8</v>
      </c>
      <c r="G1547">
        <v>0</v>
      </c>
    </row>
    <row r="1548" spans="1:7" x14ac:dyDescent="0.25">
      <c r="A1548" t="s">
        <v>1631</v>
      </c>
      <c r="B1548">
        <v>5.2</v>
      </c>
      <c r="C1548">
        <v>1600</v>
      </c>
      <c r="D1548">
        <v>2</v>
      </c>
      <c r="E1548">
        <v>1</v>
      </c>
      <c r="F1548">
        <v>8</v>
      </c>
      <c r="G1548">
        <v>2</v>
      </c>
    </row>
    <row r="1549" spans="1:7" x14ac:dyDescent="0.25">
      <c r="A1549" t="s">
        <v>1632</v>
      </c>
      <c r="B1549">
        <v>2.78</v>
      </c>
      <c r="C1549">
        <v>1900</v>
      </c>
      <c r="D1549">
        <v>2</v>
      </c>
      <c r="E1549">
        <v>3</v>
      </c>
      <c r="F1549">
        <v>6</v>
      </c>
      <c r="G1549">
        <v>2</v>
      </c>
    </row>
    <row r="1550" spans="1:7" x14ac:dyDescent="0.25">
      <c r="A1550" t="s">
        <v>1633</v>
      </c>
      <c r="B1550">
        <v>0.51</v>
      </c>
      <c r="C1550">
        <v>1900</v>
      </c>
      <c r="D1550">
        <v>7</v>
      </c>
      <c r="E1550">
        <v>3</v>
      </c>
      <c r="F1550">
        <v>6</v>
      </c>
      <c r="G1550">
        <v>2</v>
      </c>
    </row>
    <row r="1551" spans="1:7" x14ac:dyDescent="0.25">
      <c r="A1551" t="s">
        <v>1634</v>
      </c>
      <c r="B1551">
        <v>0.55000000000000004</v>
      </c>
      <c r="C1551">
        <v>1900</v>
      </c>
      <c r="D1551">
        <v>7</v>
      </c>
      <c r="E1551">
        <v>3</v>
      </c>
      <c r="F1551">
        <v>6</v>
      </c>
      <c r="G1551">
        <v>0</v>
      </c>
    </row>
    <row r="1552" spans="1:7" x14ac:dyDescent="0.25">
      <c r="A1552" t="s">
        <v>1635</v>
      </c>
      <c r="B1552">
        <v>0.08</v>
      </c>
      <c r="C1552">
        <v>3500</v>
      </c>
      <c r="D1552">
        <v>6</v>
      </c>
      <c r="E1552">
        <v>1</v>
      </c>
      <c r="F1552">
        <v>10</v>
      </c>
      <c r="G1552">
        <v>0</v>
      </c>
    </row>
    <row r="1553" spans="1:7" x14ac:dyDescent="0.25">
      <c r="A1553" t="s">
        <v>1636</v>
      </c>
      <c r="B1553">
        <v>1.25</v>
      </c>
      <c r="C1553">
        <v>1400</v>
      </c>
      <c r="D1553">
        <v>6</v>
      </c>
      <c r="E1553">
        <v>3</v>
      </c>
      <c r="F1553">
        <v>4</v>
      </c>
      <c r="G1553">
        <v>2</v>
      </c>
    </row>
    <row r="1554" spans="1:7" x14ac:dyDescent="0.25">
      <c r="A1554" t="s">
        <v>1637</v>
      </c>
      <c r="B1554">
        <v>2.8</v>
      </c>
      <c r="C1554">
        <v>1100</v>
      </c>
      <c r="D1554">
        <v>1</v>
      </c>
      <c r="E1554">
        <v>3</v>
      </c>
      <c r="F1554">
        <v>4</v>
      </c>
      <c r="G1554">
        <v>1</v>
      </c>
    </row>
    <row r="1555" spans="1:7" x14ac:dyDescent="0.25">
      <c r="A1555" t="s">
        <v>1638</v>
      </c>
      <c r="B1555">
        <v>0.5</v>
      </c>
      <c r="C1555">
        <v>1000</v>
      </c>
      <c r="D1555">
        <v>1</v>
      </c>
      <c r="E1555">
        <v>1</v>
      </c>
      <c r="F1555">
        <v>8</v>
      </c>
      <c r="G1555">
        <v>1</v>
      </c>
    </row>
    <row r="1556" spans="1:7" x14ac:dyDescent="0.25">
      <c r="A1556" t="s">
        <v>1639</v>
      </c>
      <c r="B1556">
        <v>4.92</v>
      </c>
      <c r="C1556">
        <v>910</v>
      </c>
      <c r="D1556">
        <v>1</v>
      </c>
      <c r="E1556">
        <v>3</v>
      </c>
      <c r="F1556">
        <v>4</v>
      </c>
      <c r="G1556">
        <v>8</v>
      </c>
    </row>
    <row r="1557" spans="1:7" x14ac:dyDescent="0.25">
      <c r="A1557" t="s">
        <v>1640</v>
      </c>
      <c r="B1557">
        <v>3.96</v>
      </c>
      <c r="C1557">
        <v>460</v>
      </c>
      <c r="D1557">
        <v>2</v>
      </c>
      <c r="E1557">
        <v>3</v>
      </c>
      <c r="F1557">
        <v>3</v>
      </c>
      <c r="G1557">
        <v>0</v>
      </c>
    </row>
    <row r="1558" spans="1:7" x14ac:dyDescent="0.25">
      <c r="A1558" t="s">
        <v>1641</v>
      </c>
      <c r="B1558">
        <v>0.99</v>
      </c>
      <c r="C1558">
        <v>800</v>
      </c>
      <c r="D1558">
        <v>1</v>
      </c>
      <c r="E1558">
        <v>3</v>
      </c>
      <c r="F1558">
        <v>4</v>
      </c>
      <c r="G1558">
        <v>0</v>
      </c>
    </row>
    <row r="1559" spans="1:7" x14ac:dyDescent="0.25">
      <c r="A1559" t="s">
        <v>1642</v>
      </c>
      <c r="B1559">
        <v>1.75</v>
      </c>
      <c r="C1559">
        <v>4500</v>
      </c>
      <c r="D1559">
        <v>2</v>
      </c>
      <c r="E1559">
        <v>1</v>
      </c>
      <c r="F1559">
        <v>10</v>
      </c>
      <c r="G1559">
        <v>2</v>
      </c>
    </row>
    <row r="1560" spans="1:7" x14ac:dyDescent="0.25">
      <c r="A1560" t="s">
        <v>1643</v>
      </c>
      <c r="B1560">
        <v>2.04</v>
      </c>
      <c r="C1560">
        <v>4500</v>
      </c>
      <c r="D1560">
        <v>7</v>
      </c>
      <c r="E1560">
        <v>1</v>
      </c>
      <c r="F1560">
        <v>10</v>
      </c>
      <c r="G1560">
        <v>4</v>
      </c>
    </row>
    <row r="1561" spans="1:7" x14ac:dyDescent="0.25">
      <c r="A1561" t="s">
        <v>1644</v>
      </c>
      <c r="B1561">
        <v>1.68</v>
      </c>
      <c r="C1561">
        <v>2100</v>
      </c>
      <c r="D1561">
        <v>7</v>
      </c>
      <c r="E1561">
        <v>1</v>
      </c>
      <c r="F1561">
        <v>10</v>
      </c>
      <c r="G1561">
        <v>2</v>
      </c>
    </row>
    <row r="1562" spans="1:7" x14ac:dyDescent="0.25">
      <c r="A1562" t="s">
        <v>1645</v>
      </c>
      <c r="B1562">
        <v>0.68</v>
      </c>
      <c r="C1562">
        <v>520</v>
      </c>
      <c r="D1562">
        <v>2</v>
      </c>
      <c r="E1562">
        <v>3</v>
      </c>
      <c r="F1562">
        <v>3</v>
      </c>
      <c r="G1562">
        <v>0</v>
      </c>
    </row>
    <row r="1563" spans="1:7" x14ac:dyDescent="0.25">
      <c r="A1563" t="s">
        <v>1646</v>
      </c>
      <c r="B1563">
        <v>5.1100000000000003</v>
      </c>
      <c r="C1563">
        <v>2500</v>
      </c>
      <c r="D1563">
        <v>1</v>
      </c>
      <c r="E1563">
        <v>3</v>
      </c>
      <c r="F1563">
        <v>4</v>
      </c>
      <c r="G1563">
        <v>4</v>
      </c>
    </row>
    <row r="1564" spans="1:7" x14ac:dyDescent="0.25">
      <c r="A1564" t="s">
        <v>1647</v>
      </c>
      <c r="B1564">
        <v>0.23</v>
      </c>
      <c r="C1564">
        <v>2300</v>
      </c>
      <c r="D1564">
        <v>1</v>
      </c>
      <c r="E1564">
        <v>1</v>
      </c>
      <c r="F1564">
        <v>8</v>
      </c>
      <c r="G1564">
        <v>0</v>
      </c>
    </row>
    <row r="1565" spans="1:7" x14ac:dyDescent="0.25">
      <c r="A1565" t="s">
        <v>1648</v>
      </c>
      <c r="B1565">
        <v>7.43</v>
      </c>
      <c r="C1565">
        <v>2200</v>
      </c>
      <c r="D1565">
        <v>1</v>
      </c>
      <c r="E1565">
        <v>1</v>
      </c>
      <c r="F1565">
        <v>8</v>
      </c>
      <c r="G1565">
        <v>3</v>
      </c>
    </row>
    <row r="1566" spans="1:7" x14ac:dyDescent="0.25">
      <c r="A1566" t="s">
        <v>1649</v>
      </c>
      <c r="B1566">
        <v>1.1100000000000001</v>
      </c>
      <c r="C1566">
        <v>1500</v>
      </c>
      <c r="D1566">
        <v>1</v>
      </c>
      <c r="E1566">
        <v>1</v>
      </c>
      <c r="F1566">
        <v>10</v>
      </c>
      <c r="G1566">
        <v>1</v>
      </c>
    </row>
    <row r="1567" spans="1:7" x14ac:dyDescent="0.25">
      <c r="A1567" t="s">
        <v>1650</v>
      </c>
      <c r="B1567">
        <v>4.32</v>
      </c>
      <c r="C1567">
        <v>1800</v>
      </c>
      <c r="D1567">
        <v>1</v>
      </c>
      <c r="E1567">
        <v>3</v>
      </c>
      <c r="F1567">
        <v>6</v>
      </c>
      <c r="G1567">
        <v>3</v>
      </c>
    </row>
    <row r="1568" spans="1:7" x14ac:dyDescent="0.25">
      <c r="A1568" t="s">
        <v>1651</v>
      </c>
      <c r="B1568">
        <v>5.99</v>
      </c>
      <c r="C1568">
        <v>2200</v>
      </c>
      <c r="D1568">
        <v>1</v>
      </c>
      <c r="E1568">
        <v>3</v>
      </c>
      <c r="F1568">
        <v>6</v>
      </c>
      <c r="G1568">
        <v>6</v>
      </c>
    </row>
    <row r="1569" spans="1:7" x14ac:dyDescent="0.25">
      <c r="A1569" t="s">
        <v>1652</v>
      </c>
      <c r="B1569">
        <v>1</v>
      </c>
      <c r="C1569">
        <v>2700</v>
      </c>
      <c r="D1569">
        <v>1</v>
      </c>
      <c r="E1569">
        <v>1</v>
      </c>
      <c r="F1569">
        <v>8</v>
      </c>
      <c r="G1569">
        <v>0</v>
      </c>
    </row>
    <row r="1570" spans="1:7" x14ac:dyDescent="0.25">
      <c r="A1570" t="s">
        <v>1653</v>
      </c>
      <c r="B1570">
        <v>0.5</v>
      </c>
      <c r="C1570">
        <v>2700</v>
      </c>
      <c r="D1570">
        <v>7</v>
      </c>
      <c r="E1570">
        <v>1</v>
      </c>
      <c r="F1570">
        <v>8</v>
      </c>
      <c r="G1570">
        <v>0</v>
      </c>
    </row>
    <row r="1571" spans="1:7" x14ac:dyDescent="0.25">
      <c r="A1571" t="s">
        <v>1654</v>
      </c>
      <c r="B1571">
        <v>0.25</v>
      </c>
      <c r="C1571">
        <v>3300</v>
      </c>
      <c r="D1571">
        <v>7</v>
      </c>
      <c r="E1571">
        <v>1</v>
      </c>
      <c r="F1571">
        <v>8</v>
      </c>
      <c r="G1571">
        <v>2</v>
      </c>
    </row>
    <row r="1572" spans="1:7" x14ac:dyDescent="0.25">
      <c r="A1572" t="s">
        <v>1655</v>
      </c>
      <c r="B1572">
        <v>7.02</v>
      </c>
      <c r="C1572">
        <v>720</v>
      </c>
      <c r="D1572">
        <v>1</v>
      </c>
      <c r="E1572">
        <v>1</v>
      </c>
      <c r="F1572">
        <v>4</v>
      </c>
      <c r="G1572">
        <v>2</v>
      </c>
    </row>
    <row r="1573" spans="1:7" x14ac:dyDescent="0.25">
      <c r="A1573" t="s">
        <v>1656</v>
      </c>
      <c r="B1573">
        <v>1.27</v>
      </c>
      <c r="C1573">
        <v>520</v>
      </c>
      <c r="D1573">
        <v>1</v>
      </c>
      <c r="E1573">
        <v>1</v>
      </c>
      <c r="F1573">
        <v>8</v>
      </c>
      <c r="G1573">
        <v>1</v>
      </c>
    </row>
    <row r="1574" spans="1:7" x14ac:dyDescent="0.25">
      <c r="A1574" t="s">
        <v>1657</v>
      </c>
      <c r="B1574">
        <v>0.81</v>
      </c>
      <c r="C1574">
        <v>520</v>
      </c>
      <c r="D1574">
        <v>1</v>
      </c>
      <c r="E1574">
        <v>1</v>
      </c>
      <c r="F1574">
        <v>8</v>
      </c>
      <c r="G1574">
        <v>0</v>
      </c>
    </row>
    <row r="1575" spans="1:7" x14ac:dyDescent="0.25">
      <c r="A1575" t="s">
        <v>1658</v>
      </c>
      <c r="B1575">
        <v>3.97</v>
      </c>
      <c r="C1575">
        <v>490</v>
      </c>
      <c r="D1575">
        <v>1</v>
      </c>
      <c r="E1575">
        <v>1</v>
      </c>
      <c r="F1575">
        <v>8</v>
      </c>
      <c r="G1575">
        <v>2</v>
      </c>
    </row>
    <row r="1576" spans="1:7" x14ac:dyDescent="0.25">
      <c r="A1576" t="s">
        <v>1659</v>
      </c>
      <c r="B1576">
        <v>5.3</v>
      </c>
      <c r="C1576">
        <v>720</v>
      </c>
      <c r="D1576">
        <v>1</v>
      </c>
      <c r="E1576">
        <v>3</v>
      </c>
      <c r="F1576">
        <v>5</v>
      </c>
      <c r="G1576">
        <v>2</v>
      </c>
    </row>
    <row r="1577" spans="1:7" x14ac:dyDescent="0.25">
      <c r="A1577" t="s">
        <v>1660</v>
      </c>
      <c r="B1577">
        <v>4.3600000000000003</v>
      </c>
      <c r="C1577">
        <v>440</v>
      </c>
      <c r="D1577">
        <v>2</v>
      </c>
      <c r="E1577">
        <v>1</v>
      </c>
      <c r="F1577">
        <v>6</v>
      </c>
      <c r="G1577">
        <v>1</v>
      </c>
    </row>
    <row r="1578" spans="1:7" x14ac:dyDescent="0.25">
      <c r="A1578" t="s">
        <v>1661</v>
      </c>
      <c r="B1578">
        <v>7.49</v>
      </c>
      <c r="C1578">
        <v>960</v>
      </c>
      <c r="D1578">
        <v>1</v>
      </c>
      <c r="E1578">
        <v>3</v>
      </c>
      <c r="F1578">
        <v>5</v>
      </c>
      <c r="G1578">
        <v>2</v>
      </c>
    </row>
    <row r="1579" spans="1:7" x14ac:dyDescent="0.25">
      <c r="A1579" t="s">
        <v>1662</v>
      </c>
      <c r="B1579">
        <v>0.38</v>
      </c>
      <c r="C1579">
        <v>980</v>
      </c>
      <c r="D1579">
        <v>1</v>
      </c>
      <c r="E1579">
        <v>3</v>
      </c>
      <c r="F1579">
        <v>5</v>
      </c>
      <c r="G1579">
        <v>1</v>
      </c>
    </row>
    <row r="1580" spans="1:7" x14ac:dyDescent="0.25">
      <c r="A1580" t="s">
        <v>1663</v>
      </c>
      <c r="B1580">
        <v>6.06</v>
      </c>
      <c r="C1580">
        <v>1600</v>
      </c>
      <c r="D1580">
        <v>1</v>
      </c>
      <c r="E1580">
        <v>3</v>
      </c>
      <c r="F1580">
        <v>5</v>
      </c>
      <c r="G1580">
        <v>1</v>
      </c>
    </row>
    <row r="1581" spans="1:7" x14ac:dyDescent="0.25">
      <c r="A1581" t="s">
        <v>1664</v>
      </c>
      <c r="B1581">
        <v>7.9</v>
      </c>
      <c r="C1581">
        <v>190</v>
      </c>
      <c r="D1581">
        <v>1</v>
      </c>
      <c r="E1581">
        <v>1</v>
      </c>
      <c r="F1581">
        <v>4</v>
      </c>
      <c r="G1581">
        <v>1</v>
      </c>
    </row>
    <row r="1582" spans="1:7" x14ac:dyDescent="0.25">
      <c r="A1582" t="s">
        <v>1665</v>
      </c>
      <c r="B1582">
        <v>3.56</v>
      </c>
      <c r="C1582">
        <v>1400</v>
      </c>
      <c r="D1582">
        <v>2</v>
      </c>
      <c r="E1582">
        <v>1</v>
      </c>
      <c r="F1582">
        <v>4</v>
      </c>
      <c r="G1582">
        <v>1</v>
      </c>
    </row>
    <row r="1583" spans="1:7" x14ac:dyDescent="0.25">
      <c r="A1583" t="s">
        <v>1666</v>
      </c>
      <c r="B1583">
        <v>5.79</v>
      </c>
      <c r="C1583">
        <v>410</v>
      </c>
      <c r="D1583">
        <v>2</v>
      </c>
      <c r="E1583">
        <v>6</v>
      </c>
      <c r="F1583">
        <v>4</v>
      </c>
      <c r="G1583">
        <v>1</v>
      </c>
    </row>
    <row r="1584" spans="1:7" x14ac:dyDescent="0.25">
      <c r="A1584" t="s">
        <v>1667</v>
      </c>
      <c r="B1584">
        <v>5.91</v>
      </c>
      <c r="C1584">
        <v>570</v>
      </c>
      <c r="D1584">
        <v>1</v>
      </c>
      <c r="E1584">
        <v>1</v>
      </c>
      <c r="F1584">
        <v>6</v>
      </c>
      <c r="G1584">
        <v>2</v>
      </c>
    </row>
    <row r="1585" spans="1:7" x14ac:dyDescent="0.25">
      <c r="A1585" t="s">
        <v>1668</v>
      </c>
      <c r="B1585">
        <v>4.3600000000000003</v>
      </c>
      <c r="C1585">
        <v>630</v>
      </c>
      <c r="D1585">
        <v>1</v>
      </c>
      <c r="E1585">
        <v>1</v>
      </c>
      <c r="F1585">
        <v>6</v>
      </c>
      <c r="G1585">
        <v>0</v>
      </c>
    </row>
    <row r="1586" spans="1:7" x14ac:dyDescent="0.25">
      <c r="A1586" t="s">
        <v>1669</v>
      </c>
      <c r="B1586">
        <v>0.5</v>
      </c>
      <c r="C1586">
        <v>850</v>
      </c>
      <c r="D1586">
        <v>2</v>
      </c>
      <c r="E1586">
        <v>3</v>
      </c>
      <c r="F1586">
        <v>5</v>
      </c>
      <c r="G1586">
        <v>0</v>
      </c>
    </row>
    <row r="1587" spans="1:7" x14ac:dyDescent="0.25">
      <c r="A1587" t="s">
        <v>1670</v>
      </c>
      <c r="B1587">
        <v>4.55</v>
      </c>
      <c r="C1587">
        <v>860</v>
      </c>
      <c r="D1587">
        <v>2</v>
      </c>
      <c r="E1587">
        <v>3</v>
      </c>
      <c r="F1587">
        <v>5</v>
      </c>
      <c r="G1587">
        <v>1</v>
      </c>
    </row>
    <row r="1588" spans="1:7" x14ac:dyDescent="0.25">
      <c r="A1588" t="s">
        <v>1671</v>
      </c>
      <c r="B1588">
        <v>0.34</v>
      </c>
      <c r="C1588">
        <v>3000</v>
      </c>
      <c r="D1588">
        <v>2</v>
      </c>
      <c r="E1588">
        <v>3</v>
      </c>
      <c r="F1588">
        <v>6</v>
      </c>
      <c r="G1588">
        <v>0</v>
      </c>
    </row>
    <row r="1589" spans="1:7" x14ac:dyDescent="0.25">
      <c r="A1589" t="s">
        <v>1672</v>
      </c>
      <c r="B1589">
        <v>0.31</v>
      </c>
      <c r="C1589">
        <v>2600</v>
      </c>
      <c r="D1589">
        <v>2</v>
      </c>
      <c r="E1589">
        <v>3</v>
      </c>
      <c r="F1589">
        <v>6</v>
      </c>
      <c r="G1589">
        <v>0</v>
      </c>
    </row>
    <row r="1590" spans="1:7" x14ac:dyDescent="0.25">
      <c r="A1590" t="s">
        <v>1673</v>
      </c>
      <c r="B1590">
        <v>7.8</v>
      </c>
      <c r="C1590">
        <v>1200</v>
      </c>
      <c r="D1590">
        <v>2</v>
      </c>
      <c r="E1590">
        <v>1</v>
      </c>
      <c r="F1590">
        <v>7</v>
      </c>
      <c r="G1590">
        <v>5</v>
      </c>
    </row>
    <row r="1591" spans="1:7" x14ac:dyDescent="0.25">
      <c r="A1591" t="s">
        <v>1674</v>
      </c>
      <c r="B1591">
        <v>9.9700000000000006</v>
      </c>
      <c r="C1591">
        <v>1200</v>
      </c>
      <c r="D1591">
        <v>2</v>
      </c>
      <c r="E1591">
        <v>1</v>
      </c>
      <c r="F1591">
        <v>6</v>
      </c>
      <c r="G1591">
        <v>1</v>
      </c>
    </row>
    <row r="1592" spans="1:7" x14ac:dyDescent="0.25">
      <c r="A1592" t="s">
        <v>1675</v>
      </c>
      <c r="B1592">
        <v>1.0900000000000001</v>
      </c>
      <c r="C1592">
        <v>1300</v>
      </c>
      <c r="D1592">
        <v>2</v>
      </c>
      <c r="E1592">
        <v>1</v>
      </c>
      <c r="F1592">
        <v>8</v>
      </c>
      <c r="G1592">
        <v>1</v>
      </c>
    </row>
    <row r="1593" spans="1:7" x14ac:dyDescent="0.25">
      <c r="A1593" t="s">
        <v>1676</v>
      </c>
      <c r="B1593">
        <v>2.12</v>
      </c>
      <c r="C1593">
        <v>1700</v>
      </c>
      <c r="D1593">
        <v>2</v>
      </c>
      <c r="E1593">
        <v>1</v>
      </c>
      <c r="F1593">
        <v>8</v>
      </c>
      <c r="G1593">
        <v>2</v>
      </c>
    </row>
    <row r="1594" spans="1:7" x14ac:dyDescent="0.25">
      <c r="A1594" t="s">
        <v>1677</v>
      </c>
      <c r="B1594">
        <v>0.45</v>
      </c>
      <c r="C1594">
        <v>1700</v>
      </c>
      <c r="D1594">
        <v>2</v>
      </c>
      <c r="E1594">
        <v>1</v>
      </c>
      <c r="F1594">
        <v>8</v>
      </c>
      <c r="G1594">
        <v>0</v>
      </c>
    </row>
    <row r="1595" spans="1:7" x14ac:dyDescent="0.25">
      <c r="A1595" t="s">
        <v>1678</v>
      </c>
      <c r="B1595">
        <v>0.31</v>
      </c>
      <c r="C1595">
        <v>1700</v>
      </c>
      <c r="D1595">
        <v>2</v>
      </c>
      <c r="E1595">
        <v>1</v>
      </c>
      <c r="F1595">
        <v>8</v>
      </c>
      <c r="G1595">
        <v>0</v>
      </c>
    </row>
    <row r="1596" spans="1:7" x14ac:dyDescent="0.25">
      <c r="A1596" t="s">
        <v>1679</v>
      </c>
      <c r="B1596">
        <v>0.5</v>
      </c>
      <c r="C1596">
        <v>2900</v>
      </c>
      <c r="D1596">
        <v>2</v>
      </c>
      <c r="E1596">
        <v>1</v>
      </c>
      <c r="F1596">
        <v>8</v>
      </c>
      <c r="G1596">
        <v>0</v>
      </c>
    </row>
    <row r="1597" spans="1:7" x14ac:dyDescent="0.25">
      <c r="A1597" t="s">
        <v>1680</v>
      </c>
      <c r="B1597">
        <v>0.5</v>
      </c>
      <c r="C1597">
        <v>2900</v>
      </c>
      <c r="D1597">
        <v>2</v>
      </c>
      <c r="E1597">
        <v>1</v>
      </c>
      <c r="F1597">
        <v>8</v>
      </c>
      <c r="G1597">
        <v>1</v>
      </c>
    </row>
    <row r="1598" spans="1:7" x14ac:dyDescent="0.25">
      <c r="A1598" t="s">
        <v>1681</v>
      </c>
      <c r="B1598">
        <v>1.05</v>
      </c>
      <c r="C1598">
        <v>1800</v>
      </c>
      <c r="D1598">
        <v>1</v>
      </c>
      <c r="E1598">
        <v>1</v>
      </c>
      <c r="F1598">
        <v>10</v>
      </c>
      <c r="G1598">
        <v>2</v>
      </c>
    </row>
    <row r="1599" spans="1:7" x14ac:dyDescent="0.25">
      <c r="A1599" t="s">
        <v>1682</v>
      </c>
      <c r="B1599">
        <v>0.27</v>
      </c>
      <c r="C1599">
        <v>1800</v>
      </c>
      <c r="D1599">
        <v>1</v>
      </c>
      <c r="E1599">
        <v>1</v>
      </c>
      <c r="F1599">
        <v>10</v>
      </c>
      <c r="G1599">
        <v>1</v>
      </c>
    </row>
    <row r="1600" spans="1:7" x14ac:dyDescent="0.25">
      <c r="A1600" t="s">
        <v>1683</v>
      </c>
      <c r="B1600">
        <v>7.68</v>
      </c>
      <c r="C1600">
        <v>1700</v>
      </c>
      <c r="D1600">
        <v>1</v>
      </c>
      <c r="E1600">
        <v>1</v>
      </c>
      <c r="F1600">
        <v>10</v>
      </c>
      <c r="G1600">
        <v>1</v>
      </c>
    </row>
    <row r="1601" spans="1:7" x14ac:dyDescent="0.25">
      <c r="A1601" t="s">
        <v>1684</v>
      </c>
      <c r="B1601">
        <v>0.2</v>
      </c>
      <c r="C1601">
        <v>1700</v>
      </c>
      <c r="D1601">
        <v>1</v>
      </c>
      <c r="E1601">
        <v>1</v>
      </c>
      <c r="F1601">
        <v>10</v>
      </c>
      <c r="G1601">
        <v>1</v>
      </c>
    </row>
    <row r="1602" spans="1:7" x14ac:dyDescent="0.25">
      <c r="A1602" t="s">
        <v>1685</v>
      </c>
      <c r="B1602">
        <v>2.2400000000000002</v>
      </c>
      <c r="C1602">
        <v>2200</v>
      </c>
      <c r="D1602">
        <v>1</v>
      </c>
      <c r="E1602">
        <v>1</v>
      </c>
      <c r="F1602">
        <v>10</v>
      </c>
      <c r="G1602">
        <v>2</v>
      </c>
    </row>
    <row r="1603" spans="1:7" x14ac:dyDescent="0.25">
      <c r="A1603" t="s">
        <v>1686</v>
      </c>
      <c r="B1603">
        <v>6.97</v>
      </c>
      <c r="C1603">
        <v>2300</v>
      </c>
      <c r="D1603">
        <v>1</v>
      </c>
      <c r="E1603">
        <v>1</v>
      </c>
      <c r="F1603">
        <v>10</v>
      </c>
      <c r="G1603">
        <v>12</v>
      </c>
    </row>
    <row r="1604" spans="1:7" x14ac:dyDescent="0.25">
      <c r="A1604" t="s">
        <v>1687</v>
      </c>
      <c r="B1604">
        <v>5.39</v>
      </c>
      <c r="C1604">
        <v>3000</v>
      </c>
      <c r="D1604">
        <v>1</v>
      </c>
      <c r="E1604">
        <v>1</v>
      </c>
      <c r="F1604">
        <v>10</v>
      </c>
      <c r="G1604">
        <v>4</v>
      </c>
    </row>
    <row r="1605" spans="1:7" x14ac:dyDescent="0.25">
      <c r="A1605" t="s">
        <v>1688</v>
      </c>
      <c r="B1605">
        <v>0.79</v>
      </c>
      <c r="C1605">
        <v>3100</v>
      </c>
      <c r="D1605">
        <v>1</v>
      </c>
      <c r="E1605">
        <v>1</v>
      </c>
      <c r="F1605">
        <v>10</v>
      </c>
      <c r="G1605">
        <v>1</v>
      </c>
    </row>
    <row r="1606" spans="1:7" x14ac:dyDescent="0.25">
      <c r="A1606" t="s">
        <v>1689</v>
      </c>
      <c r="B1606">
        <v>0.99</v>
      </c>
      <c r="C1606">
        <v>3100</v>
      </c>
      <c r="D1606">
        <v>1</v>
      </c>
      <c r="E1606">
        <v>1</v>
      </c>
      <c r="F1606">
        <v>10</v>
      </c>
      <c r="G1606">
        <v>0</v>
      </c>
    </row>
    <row r="1607" spans="1:7" x14ac:dyDescent="0.25">
      <c r="A1607" t="s">
        <v>1690</v>
      </c>
      <c r="B1607">
        <v>0.86</v>
      </c>
      <c r="C1607">
        <v>3100</v>
      </c>
      <c r="D1607">
        <v>1</v>
      </c>
      <c r="E1607">
        <v>1</v>
      </c>
      <c r="F1607">
        <v>10</v>
      </c>
      <c r="G1607">
        <v>1</v>
      </c>
    </row>
    <row r="1608" spans="1:7" x14ac:dyDescent="0.25">
      <c r="A1608" t="s">
        <v>1691</v>
      </c>
      <c r="B1608">
        <v>0.44</v>
      </c>
      <c r="C1608">
        <v>3100</v>
      </c>
      <c r="D1608">
        <v>1</v>
      </c>
      <c r="E1608">
        <v>1</v>
      </c>
      <c r="F1608">
        <v>10</v>
      </c>
      <c r="G1608">
        <v>0</v>
      </c>
    </row>
    <row r="1609" spans="1:7" x14ac:dyDescent="0.25">
      <c r="A1609" t="s">
        <v>1692</v>
      </c>
      <c r="B1609">
        <v>1.71</v>
      </c>
      <c r="C1609">
        <v>330</v>
      </c>
      <c r="D1609">
        <v>2</v>
      </c>
      <c r="E1609">
        <v>3</v>
      </c>
      <c r="F1609">
        <v>5</v>
      </c>
      <c r="G1609">
        <v>2</v>
      </c>
    </row>
    <row r="1610" spans="1:7" x14ac:dyDescent="0.25">
      <c r="A1610" t="s">
        <v>1693</v>
      </c>
      <c r="B1610">
        <v>0.81</v>
      </c>
      <c r="C1610">
        <v>730</v>
      </c>
      <c r="D1610">
        <v>2</v>
      </c>
      <c r="E1610">
        <v>3</v>
      </c>
      <c r="F1610">
        <v>5</v>
      </c>
      <c r="G1610">
        <v>0</v>
      </c>
    </row>
    <row r="1611" spans="1:7" x14ac:dyDescent="0.25">
      <c r="A1611" t="s">
        <v>1694</v>
      </c>
      <c r="B1611">
        <v>1.75</v>
      </c>
      <c r="C1611">
        <v>800</v>
      </c>
      <c r="D1611">
        <v>2</v>
      </c>
      <c r="E1611">
        <v>3</v>
      </c>
      <c r="F1611">
        <v>5</v>
      </c>
      <c r="G1611">
        <v>0</v>
      </c>
    </row>
    <row r="1612" spans="1:7" x14ac:dyDescent="0.25">
      <c r="A1612" t="s">
        <v>1695</v>
      </c>
      <c r="B1612">
        <v>0.65</v>
      </c>
      <c r="C1612">
        <v>800</v>
      </c>
      <c r="D1612">
        <v>2</v>
      </c>
      <c r="E1612">
        <v>6</v>
      </c>
      <c r="F1612">
        <v>6</v>
      </c>
      <c r="G1612">
        <v>1</v>
      </c>
    </row>
    <row r="1613" spans="1:7" x14ac:dyDescent="0.25">
      <c r="A1613" t="s">
        <v>1696</v>
      </c>
      <c r="B1613">
        <v>18.16</v>
      </c>
      <c r="C1613">
        <v>220</v>
      </c>
      <c r="D1613">
        <v>2</v>
      </c>
      <c r="E1613">
        <v>3</v>
      </c>
      <c r="F1613">
        <v>6</v>
      </c>
      <c r="G1613">
        <v>0</v>
      </c>
    </row>
    <row r="1614" spans="1:7" x14ac:dyDescent="0.25">
      <c r="A1614" t="s">
        <v>1697</v>
      </c>
      <c r="B1614">
        <v>4.4800000000000004</v>
      </c>
      <c r="C1614">
        <v>90</v>
      </c>
      <c r="D1614">
        <v>2</v>
      </c>
      <c r="E1614">
        <v>3</v>
      </c>
      <c r="F1614">
        <v>6</v>
      </c>
      <c r="G1614">
        <v>0</v>
      </c>
    </row>
    <row r="1615" spans="1:7" x14ac:dyDescent="0.25">
      <c r="A1615" t="s">
        <v>1698</v>
      </c>
      <c r="B1615">
        <v>2.97</v>
      </c>
      <c r="C1615">
        <v>250</v>
      </c>
      <c r="D1615">
        <v>2</v>
      </c>
      <c r="E1615">
        <v>3</v>
      </c>
      <c r="F1615">
        <v>5</v>
      </c>
      <c r="G1615">
        <v>2</v>
      </c>
    </row>
    <row r="1616" spans="1:7" x14ac:dyDescent="0.25">
      <c r="A1616" t="s">
        <v>1699</v>
      </c>
      <c r="B1616">
        <v>0.5</v>
      </c>
      <c r="C1616">
        <v>1200</v>
      </c>
      <c r="D1616">
        <v>2</v>
      </c>
      <c r="E1616">
        <v>1</v>
      </c>
      <c r="F1616">
        <v>10</v>
      </c>
      <c r="G1616">
        <v>0</v>
      </c>
    </row>
    <row r="1617" spans="1:7" x14ac:dyDescent="0.25">
      <c r="A1617" t="s">
        <v>1700</v>
      </c>
      <c r="B1617">
        <v>0.46</v>
      </c>
      <c r="C1617">
        <v>1200</v>
      </c>
      <c r="D1617">
        <v>2</v>
      </c>
      <c r="E1617">
        <v>3</v>
      </c>
      <c r="F1617">
        <v>5</v>
      </c>
      <c r="G1617">
        <v>0</v>
      </c>
    </row>
    <row r="1618" spans="1:7" x14ac:dyDescent="0.25">
      <c r="A1618" t="s">
        <v>1701</v>
      </c>
      <c r="B1618">
        <v>3.47</v>
      </c>
      <c r="C1618">
        <v>1200</v>
      </c>
      <c r="D1618">
        <v>2</v>
      </c>
      <c r="E1618">
        <v>3</v>
      </c>
      <c r="F1618">
        <v>5</v>
      </c>
      <c r="G1618">
        <v>1</v>
      </c>
    </row>
    <row r="1619" spans="1:7" x14ac:dyDescent="0.25">
      <c r="A1619" t="s">
        <v>1702</v>
      </c>
      <c r="B1619">
        <v>1.1399999999999999</v>
      </c>
      <c r="C1619">
        <v>220</v>
      </c>
      <c r="D1619">
        <v>2</v>
      </c>
      <c r="E1619">
        <v>3</v>
      </c>
      <c r="F1619">
        <v>7</v>
      </c>
      <c r="G1619">
        <v>1</v>
      </c>
    </row>
    <row r="1620" spans="1:7" x14ac:dyDescent="0.25">
      <c r="A1620" t="s">
        <v>1703</v>
      </c>
      <c r="B1620">
        <v>0.8</v>
      </c>
      <c r="C1620">
        <v>340</v>
      </c>
      <c r="D1620">
        <v>2</v>
      </c>
      <c r="E1620">
        <v>3</v>
      </c>
      <c r="F1620">
        <v>5</v>
      </c>
      <c r="G1620">
        <v>0</v>
      </c>
    </row>
    <row r="1621" spans="1:7" x14ac:dyDescent="0.25">
      <c r="A1621" t="s">
        <v>1704</v>
      </c>
      <c r="B1621">
        <v>3.48</v>
      </c>
      <c r="C1621">
        <v>430</v>
      </c>
      <c r="D1621">
        <v>2</v>
      </c>
      <c r="E1621">
        <v>3</v>
      </c>
      <c r="F1621">
        <v>5</v>
      </c>
      <c r="G1621">
        <v>0</v>
      </c>
    </row>
    <row r="1622" spans="1:7" x14ac:dyDescent="0.25">
      <c r="A1622" t="s">
        <v>1705</v>
      </c>
      <c r="B1622">
        <v>6.94</v>
      </c>
      <c r="C1622">
        <v>500</v>
      </c>
      <c r="D1622">
        <v>2</v>
      </c>
      <c r="E1622">
        <v>3</v>
      </c>
      <c r="F1622">
        <v>5</v>
      </c>
      <c r="G1622">
        <v>0</v>
      </c>
    </row>
    <row r="1623" spans="1:7" x14ac:dyDescent="0.25">
      <c r="A1623" t="s">
        <v>1706</v>
      </c>
      <c r="B1623">
        <v>7.06</v>
      </c>
      <c r="C1623">
        <v>1100</v>
      </c>
      <c r="D1623">
        <v>2</v>
      </c>
      <c r="E1623">
        <v>3</v>
      </c>
      <c r="F1623">
        <v>5</v>
      </c>
      <c r="G1623">
        <v>4</v>
      </c>
    </row>
    <row r="1624" spans="1:7" x14ac:dyDescent="0.25">
      <c r="A1624" t="s">
        <v>1707</v>
      </c>
      <c r="B1624">
        <v>1.1599999999999999</v>
      </c>
      <c r="C1624">
        <v>4000</v>
      </c>
      <c r="D1624">
        <v>2</v>
      </c>
      <c r="E1624">
        <v>1</v>
      </c>
      <c r="F1624">
        <v>10</v>
      </c>
      <c r="G1624">
        <v>3</v>
      </c>
    </row>
    <row r="1625" spans="1:7" x14ac:dyDescent="0.25">
      <c r="A1625" t="s">
        <v>1708</v>
      </c>
      <c r="B1625">
        <v>0.56000000000000005</v>
      </c>
      <c r="C1625">
        <v>3800</v>
      </c>
      <c r="D1625">
        <v>1</v>
      </c>
      <c r="E1625">
        <v>1</v>
      </c>
      <c r="F1625">
        <v>7</v>
      </c>
      <c r="G1625">
        <v>0</v>
      </c>
    </row>
    <row r="1626" spans="1:7" x14ac:dyDescent="0.25">
      <c r="A1626" t="s">
        <v>1709</v>
      </c>
      <c r="B1626">
        <v>1.2</v>
      </c>
      <c r="C1626">
        <v>1800</v>
      </c>
      <c r="D1626">
        <v>2</v>
      </c>
      <c r="E1626">
        <v>3</v>
      </c>
      <c r="F1626">
        <v>4</v>
      </c>
      <c r="G1626">
        <v>0</v>
      </c>
    </row>
    <row r="1627" spans="1:7" x14ac:dyDescent="0.25">
      <c r="A1627" t="s">
        <v>1710</v>
      </c>
      <c r="B1627">
        <v>6.18</v>
      </c>
      <c r="C1627">
        <v>1800</v>
      </c>
      <c r="D1627">
        <v>2</v>
      </c>
      <c r="E1627">
        <v>2</v>
      </c>
      <c r="F1627">
        <v>3</v>
      </c>
      <c r="G1627">
        <v>9</v>
      </c>
    </row>
    <row r="1628" spans="1:7" x14ac:dyDescent="0.25">
      <c r="A1628" t="s">
        <v>1711</v>
      </c>
      <c r="B1628">
        <v>1.1299999999999999</v>
      </c>
      <c r="C1628">
        <v>1700</v>
      </c>
      <c r="D1628">
        <v>2</v>
      </c>
      <c r="E1628">
        <v>2</v>
      </c>
      <c r="F1628">
        <v>3</v>
      </c>
      <c r="G1628">
        <v>2</v>
      </c>
    </row>
    <row r="1629" spans="1:7" x14ac:dyDescent="0.25">
      <c r="A1629" t="s">
        <v>1712</v>
      </c>
      <c r="B1629">
        <v>2.85</v>
      </c>
      <c r="C1629">
        <v>1800</v>
      </c>
      <c r="D1629">
        <v>1</v>
      </c>
      <c r="E1629">
        <v>1</v>
      </c>
      <c r="F1629">
        <v>8</v>
      </c>
      <c r="G1629">
        <v>2</v>
      </c>
    </row>
    <row r="1630" spans="1:7" x14ac:dyDescent="0.25">
      <c r="A1630" t="s">
        <v>1713</v>
      </c>
      <c r="B1630">
        <v>0.28000000000000003</v>
      </c>
      <c r="C1630">
        <v>1500</v>
      </c>
      <c r="D1630">
        <v>2</v>
      </c>
      <c r="E1630">
        <v>3</v>
      </c>
      <c r="F1630">
        <v>4</v>
      </c>
      <c r="G1630">
        <v>0</v>
      </c>
    </row>
    <row r="1631" spans="1:7" x14ac:dyDescent="0.25">
      <c r="A1631" t="s">
        <v>1714</v>
      </c>
      <c r="B1631">
        <v>8.15</v>
      </c>
      <c r="C1631">
        <v>1600</v>
      </c>
      <c r="D1631">
        <v>2</v>
      </c>
      <c r="E1631">
        <v>3</v>
      </c>
      <c r="F1631">
        <v>4</v>
      </c>
      <c r="G1631">
        <v>4</v>
      </c>
    </row>
    <row r="1632" spans="1:7" x14ac:dyDescent="0.25">
      <c r="A1632" t="s">
        <v>1715</v>
      </c>
      <c r="B1632">
        <v>3.9</v>
      </c>
      <c r="C1632">
        <v>1700</v>
      </c>
      <c r="D1632">
        <v>2</v>
      </c>
      <c r="E1632">
        <v>2</v>
      </c>
      <c r="F1632">
        <v>4</v>
      </c>
      <c r="G1632">
        <v>0</v>
      </c>
    </row>
    <row r="1633" spans="1:7" x14ac:dyDescent="0.25">
      <c r="A1633" t="s">
        <v>1716</v>
      </c>
      <c r="B1633">
        <v>0.5</v>
      </c>
      <c r="C1633">
        <v>1500</v>
      </c>
      <c r="D1633">
        <v>2</v>
      </c>
      <c r="E1633">
        <v>3</v>
      </c>
      <c r="F1633">
        <v>5</v>
      </c>
      <c r="G1633">
        <v>0</v>
      </c>
    </row>
    <row r="1634" spans="1:7" x14ac:dyDescent="0.25">
      <c r="A1634" t="s">
        <v>1717</v>
      </c>
      <c r="B1634">
        <v>2.2799999999999998</v>
      </c>
      <c r="C1634">
        <v>290</v>
      </c>
      <c r="D1634">
        <v>2</v>
      </c>
      <c r="E1634">
        <v>3</v>
      </c>
      <c r="F1634">
        <v>2</v>
      </c>
      <c r="G1634">
        <v>0</v>
      </c>
    </row>
    <row r="1635" spans="1:7" x14ac:dyDescent="0.25">
      <c r="A1635" t="s">
        <v>1718</v>
      </c>
      <c r="B1635">
        <v>0.38</v>
      </c>
      <c r="C1635">
        <v>310</v>
      </c>
      <c r="D1635">
        <v>2</v>
      </c>
      <c r="E1635">
        <v>3</v>
      </c>
      <c r="F1635">
        <v>2</v>
      </c>
      <c r="G1635">
        <v>1</v>
      </c>
    </row>
    <row r="1636" spans="1:7" x14ac:dyDescent="0.25">
      <c r="A1636" t="s">
        <v>1719</v>
      </c>
      <c r="B1636">
        <v>6.53</v>
      </c>
      <c r="C1636">
        <v>3100</v>
      </c>
      <c r="D1636">
        <v>1</v>
      </c>
      <c r="E1636">
        <v>1</v>
      </c>
      <c r="F1636">
        <v>8</v>
      </c>
      <c r="G1636">
        <v>6</v>
      </c>
    </row>
    <row r="1637" spans="1:7" x14ac:dyDescent="0.25">
      <c r="A1637" t="s">
        <v>1720</v>
      </c>
      <c r="B1637">
        <v>0.61</v>
      </c>
      <c r="C1637">
        <v>2900</v>
      </c>
      <c r="D1637">
        <v>1</v>
      </c>
      <c r="E1637">
        <v>1</v>
      </c>
      <c r="F1637">
        <v>8</v>
      </c>
      <c r="G1637">
        <v>4</v>
      </c>
    </row>
    <row r="1638" spans="1:7" x14ac:dyDescent="0.25">
      <c r="A1638" t="s">
        <v>1721</v>
      </c>
      <c r="B1638">
        <v>2.52</v>
      </c>
      <c r="C1638">
        <v>1400</v>
      </c>
      <c r="D1638">
        <v>1</v>
      </c>
      <c r="E1638">
        <v>1</v>
      </c>
      <c r="F1638">
        <v>8</v>
      </c>
      <c r="G1638">
        <v>0</v>
      </c>
    </row>
    <row r="1639" spans="1:7" x14ac:dyDescent="0.25">
      <c r="A1639" t="s">
        <v>1722</v>
      </c>
      <c r="B1639">
        <v>3.42</v>
      </c>
      <c r="C1639">
        <v>1400</v>
      </c>
      <c r="D1639">
        <v>1</v>
      </c>
      <c r="E1639">
        <v>1</v>
      </c>
      <c r="F1639">
        <v>8</v>
      </c>
      <c r="G1639">
        <v>1</v>
      </c>
    </row>
    <row r="1640" spans="1:7" x14ac:dyDescent="0.25">
      <c r="A1640" t="s">
        <v>1723</v>
      </c>
      <c r="B1640">
        <v>0.93</v>
      </c>
      <c r="C1640">
        <v>1400</v>
      </c>
      <c r="D1640">
        <v>1</v>
      </c>
      <c r="E1640">
        <v>1</v>
      </c>
      <c r="F1640">
        <v>8</v>
      </c>
      <c r="G1640">
        <v>0</v>
      </c>
    </row>
    <row r="1641" spans="1:7" x14ac:dyDescent="0.25">
      <c r="A1641" t="s">
        <v>1724</v>
      </c>
      <c r="B1641">
        <v>0.74</v>
      </c>
      <c r="C1641">
        <v>1400</v>
      </c>
      <c r="D1641">
        <v>1</v>
      </c>
      <c r="E1641">
        <v>1</v>
      </c>
      <c r="F1641">
        <v>8</v>
      </c>
      <c r="G1641">
        <v>1</v>
      </c>
    </row>
    <row r="1642" spans="1:7" x14ac:dyDescent="0.25">
      <c r="A1642" t="s">
        <v>1725</v>
      </c>
      <c r="B1642">
        <v>2.7</v>
      </c>
      <c r="C1642">
        <v>4200</v>
      </c>
      <c r="D1642">
        <v>1</v>
      </c>
      <c r="E1642">
        <v>1</v>
      </c>
      <c r="F1642">
        <v>8</v>
      </c>
      <c r="G1642">
        <v>6</v>
      </c>
    </row>
    <row r="1643" spans="1:7" x14ac:dyDescent="0.25">
      <c r="A1643" t="s">
        <v>1726</v>
      </c>
      <c r="B1643">
        <v>7.0000000000000007E-2</v>
      </c>
      <c r="C1643">
        <v>4400</v>
      </c>
      <c r="D1643">
        <v>1</v>
      </c>
      <c r="E1643">
        <v>1</v>
      </c>
      <c r="F1643">
        <v>8</v>
      </c>
      <c r="G1643">
        <v>2</v>
      </c>
    </row>
    <row r="1644" spans="1:7" x14ac:dyDescent="0.25">
      <c r="A1644" t="s">
        <v>1727</v>
      </c>
      <c r="B1644">
        <v>1.39</v>
      </c>
      <c r="C1644">
        <v>3600</v>
      </c>
      <c r="D1644">
        <v>2</v>
      </c>
      <c r="E1644">
        <v>3</v>
      </c>
      <c r="F1644">
        <v>8</v>
      </c>
      <c r="G1644">
        <v>3</v>
      </c>
    </row>
    <row r="1645" spans="1:7" x14ac:dyDescent="0.25">
      <c r="A1645" t="s">
        <v>1728</v>
      </c>
      <c r="B1645">
        <v>0.48</v>
      </c>
      <c r="C1645">
        <v>630</v>
      </c>
      <c r="D1645">
        <v>2</v>
      </c>
      <c r="E1645">
        <v>3</v>
      </c>
      <c r="F1645">
        <v>4</v>
      </c>
      <c r="G1645">
        <v>0</v>
      </c>
    </row>
    <row r="1646" spans="1:7" x14ac:dyDescent="0.25">
      <c r="A1646" t="s">
        <v>1729</v>
      </c>
      <c r="B1646">
        <v>6.2</v>
      </c>
      <c r="C1646">
        <v>600</v>
      </c>
      <c r="D1646">
        <v>2</v>
      </c>
      <c r="E1646">
        <v>3</v>
      </c>
      <c r="F1646">
        <v>5</v>
      </c>
      <c r="G1646">
        <v>4</v>
      </c>
    </row>
    <row r="1647" spans="1:7" x14ac:dyDescent="0.25">
      <c r="A1647" t="s">
        <v>1730</v>
      </c>
      <c r="B1647">
        <v>6.07</v>
      </c>
      <c r="C1647">
        <v>470</v>
      </c>
      <c r="D1647">
        <v>2</v>
      </c>
      <c r="E1647">
        <v>3</v>
      </c>
      <c r="F1647">
        <v>5</v>
      </c>
      <c r="G1647">
        <v>2</v>
      </c>
    </row>
    <row r="1648" spans="1:7" x14ac:dyDescent="0.25">
      <c r="A1648" t="s">
        <v>1731</v>
      </c>
      <c r="B1648">
        <v>2.61</v>
      </c>
      <c r="C1648">
        <v>580</v>
      </c>
      <c r="D1648">
        <v>1</v>
      </c>
      <c r="E1648">
        <v>3</v>
      </c>
      <c r="F1648">
        <v>2</v>
      </c>
      <c r="G1648">
        <v>0</v>
      </c>
    </row>
    <row r="1649" spans="1:7" x14ac:dyDescent="0.25">
      <c r="A1649" t="s">
        <v>1732</v>
      </c>
      <c r="B1649">
        <v>3.95</v>
      </c>
      <c r="C1649">
        <v>2600</v>
      </c>
      <c r="D1649">
        <v>2</v>
      </c>
      <c r="E1649">
        <v>6</v>
      </c>
      <c r="F1649">
        <v>5</v>
      </c>
      <c r="G1649">
        <v>3</v>
      </c>
    </row>
    <row r="1650" spans="1:7" x14ac:dyDescent="0.25">
      <c r="A1650" t="s">
        <v>1733</v>
      </c>
      <c r="B1650">
        <v>0.12</v>
      </c>
      <c r="C1650">
        <v>2700</v>
      </c>
      <c r="D1650">
        <v>2</v>
      </c>
      <c r="E1650">
        <v>6</v>
      </c>
      <c r="F1650">
        <v>5</v>
      </c>
      <c r="G1650">
        <v>0</v>
      </c>
    </row>
    <row r="1651" spans="1:7" x14ac:dyDescent="0.25">
      <c r="A1651" t="s">
        <v>1734</v>
      </c>
      <c r="B1651">
        <v>0.18</v>
      </c>
      <c r="C1651">
        <v>2700</v>
      </c>
      <c r="D1651">
        <v>2</v>
      </c>
      <c r="E1651">
        <v>1</v>
      </c>
      <c r="F1651">
        <v>4</v>
      </c>
      <c r="G1651">
        <v>1</v>
      </c>
    </row>
    <row r="1652" spans="1:7" x14ac:dyDescent="0.25">
      <c r="A1652" t="s">
        <v>1735</v>
      </c>
      <c r="B1652">
        <v>0.21</v>
      </c>
      <c r="C1652">
        <v>2700</v>
      </c>
      <c r="D1652">
        <v>2</v>
      </c>
      <c r="E1652">
        <v>1</v>
      </c>
      <c r="F1652">
        <v>4</v>
      </c>
      <c r="G1652">
        <v>0</v>
      </c>
    </row>
    <row r="1653" spans="1:7" x14ac:dyDescent="0.25">
      <c r="A1653" t="s">
        <v>1736</v>
      </c>
      <c r="B1653">
        <v>0.12</v>
      </c>
      <c r="C1653">
        <v>2700</v>
      </c>
      <c r="D1653">
        <v>2</v>
      </c>
      <c r="E1653">
        <v>6</v>
      </c>
      <c r="F1653">
        <v>5</v>
      </c>
      <c r="G1653">
        <v>0</v>
      </c>
    </row>
    <row r="1654" spans="1:7" x14ac:dyDescent="0.25">
      <c r="A1654" t="s">
        <v>1737</v>
      </c>
      <c r="B1654">
        <v>1.71</v>
      </c>
      <c r="C1654">
        <v>2700</v>
      </c>
      <c r="D1654">
        <v>2</v>
      </c>
      <c r="E1654">
        <v>6</v>
      </c>
      <c r="F1654">
        <v>5</v>
      </c>
      <c r="G1654">
        <v>0</v>
      </c>
    </row>
    <row r="1655" spans="1:7" x14ac:dyDescent="0.25">
      <c r="A1655" t="s">
        <v>1738</v>
      </c>
      <c r="B1655">
        <v>0.48</v>
      </c>
      <c r="C1655">
        <v>2700</v>
      </c>
      <c r="D1655">
        <v>2</v>
      </c>
      <c r="E1655">
        <v>1</v>
      </c>
      <c r="F1655">
        <v>4</v>
      </c>
      <c r="G1655">
        <v>4</v>
      </c>
    </row>
    <row r="1656" spans="1:7" x14ac:dyDescent="0.25">
      <c r="A1656" t="s">
        <v>1739</v>
      </c>
      <c r="B1656">
        <v>6.87</v>
      </c>
      <c r="C1656">
        <v>2100</v>
      </c>
      <c r="D1656">
        <v>2</v>
      </c>
      <c r="E1656">
        <v>1</v>
      </c>
      <c r="F1656">
        <v>4</v>
      </c>
      <c r="G1656">
        <v>6</v>
      </c>
    </row>
    <row r="1657" spans="1:7" x14ac:dyDescent="0.25">
      <c r="A1657" t="s">
        <v>1740</v>
      </c>
      <c r="B1657">
        <v>7.0000000000000007E-2</v>
      </c>
      <c r="C1657">
        <v>2000</v>
      </c>
      <c r="D1657">
        <v>2</v>
      </c>
      <c r="E1657">
        <v>1</v>
      </c>
      <c r="F1657">
        <v>4</v>
      </c>
      <c r="G1657">
        <v>0</v>
      </c>
    </row>
    <row r="1658" spans="1:7" x14ac:dyDescent="0.25">
      <c r="A1658" t="s">
        <v>1741</v>
      </c>
      <c r="B1658">
        <v>2.66</v>
      </c>
      <c r="C1658">
        <v>2000</v>
      </c>
      <c r="D1658">
        <v>2</v>
      </c>
      <c r="E1658">
        <v>1</v>
      </c>
      <c r="F1658">
        <v>4</v>
      </c>
      <c r="G1658">
        <v>0</v>
      </c>
    </row>
    <row r="1659" spans="1:7" x14ac:dyDescent="0.25">
      <c r="A1659" t="s">
        <v>1742</v>
      </c>
      <c r="B1659">
        <v>0.77</v>
      </c>
      <c r="C1659">
        <v>1400</v>
      </c>
      <c r="D1659">
        <v>2</v>
      </c>
      <c r="E1659">
        <v>1</v>
      </c>
      <c r="F1659">
        <v>8</v>
      </c>
      <c r="G1659">
        <v>0</v>
      </c>
    </row>
    <row r="1660" spans="1:7" x14ac:dyDescent="0.25">
      <c r="A1660" t="s">
        <v>1743</v>
      </c>
      <c r="B1660">
        <v>1.1499999999999999</v>
      </c>
      <c r="C1660">
        <v>1400</v>
      </c>
      <c r="D1660">
        <v>2</v>
      </c>
      <c r="E1660">
        <v>3</v>
      </c>
      <c r="F1660">
        <v>3</v>
      </c>
      <c r="G1660">
        <v>1</v>
      </c>
    </row>
    <row r="1661" spans="1:7" x14ac:dyDescent="0.25">
      <c r="A1661" t="s">
        <v>1744</v>
      </c>
      <c r="B1661">
        <v>7.15</v>
      </c>
      <c r="C1661">
        <v>860</v>
      </c>
      <c r="D1661">
        <v>2</v>
      </c>
      <c r="E1661">
        <v>3</v>
      </c>
      <c r="F1661">
        <v>2</v>
      </c>
      <c r="G1661">
        <v>2</v>
      </c>
    </row>
    <row r="1662" spans="1:7" x14ac:dyDescent="0.25">
      <c r="A1662" t="s">
        <v>1745</v>
      </c>
      <c r="B1662">
        <v>4.97</v>
      </c>
      <c r="C1662">
        <v>2200</v>
      </c>
      <c r="D1662">
        <v>2</v>
      </c>
      <c r="E1662">
        <v>3</v>
      </c>
      <c r="F1662">
        <v>5</v>
      </c>
      <c r="G1662">
        <v>4</v>
      </c>
    </row>
    <row r="1663" spans="1:7" x14ac:dyDescent="0.25">
      <c r="A1663" t="s">
        <v>1746</v>
      </c>
      <c r="B1663">
        <v>4.63</v>
      </c>
      <c r="C1663">
        <v>2300</v>
      </c>
      <c r="D1663">
        <v>2</v>
      </c>
      <c r="E1663">
        <v>3</v>
      </c>
      <c r="F1663">
        <v>6</v>
      </c>
      <c r="G1663">
        <v>1</v>
      </c>
    </row>
    <row r="1664" spans="1:7" x14ac:dyDescent="0.25">
      <c r="A1664" t="s">
        <v>1747</v>
      </c>
      <c r="B1664">
        <v>2.67</v>
      </c>
      <c r="C1664">
        <v>2000</v>
      </c>
      <c r="D1664">
        <v>2</v>
      </c>
      <c r="E1664">
        <v>3</v>
      </c>
      <c r="F1664">
        <v>6</v>
      </c>
      <c r="G1664">
        <v>2</v>
      </c>
    </row>
    <row r="1665" spans="1:7" x14ac:dyDescent="0.25">
      <c r="A1665" t="s">
        <v>1748</v>
      </c>
      <c r="B1665">
        <v>0.82</v>
      </c>
      <c r="C1665">
        <v>2200</v>
      </c>
      <c r="D1665">
        <v>2</v>
      </c>
      <c r="E1665">
        <v>3</v>
      </c>
      <c r="F1665">
        <v>6</v>
      </c>
      <c r="G1665">
        <v>0</v>
      </c>
    </row>
    <row r="1666" spans="1:7" x14ac:dyDescent="0.25">
      <c r="A1666" t="s">
        <v>1749</v>
      </c>
      <c r="B1666">
        <v>0.36</v>
      </c>
      <c r="C1666">
        <v>1200</v>
      </c>
      <c r="D1666">
        <v>2</v>
      </c>
      <c r="E1666">
        <v>3</v>
      </c>
      <c r="F1666">
        <v>4</v>
      </c>
      <c r="G1666">
        <v>0</v>
      </c>
    </row>
    <row r="1667" spans="1:7" x14ac:dyDescent="0.25">
      <c r="A1667" t="s">
        <v>1750</v>
      </c>
      <c r="B1667">
        <v>1.07</v>
      </c>
      <c r="C1667">
        <v>1200</v>
      </c>
      <c r="D1667">
        <v>2</v>
      </c>
      <c r="E1667">
        <v>3</v>
      </c>
      <c r="F1667">
        <v>4</v>
      </c>
      <c r="G1667">
        <v>0</v>
      </c>
    </row>
    <row r="1668" spans="1:7" x14ac:dyDescent="0.25">
      <c r="A1668" t="s">
        <v>1751</v>
      </c>
      <c r="B1668">
        <v>1.93</v>
      </c>
      <c r="C1668">
        <v>1200</v>
      </c>
      <c r="D1668">
        <v>2</v>
      </c>
      <c r="E1668">
        <v>3</v>
      </c>
      <c r="F1668">
        <v>2</v>
      </c>
      <c r="G1668">
        <v>1</v>
      </c>
    </row>
    <row r="1669" spans="1:7" x14ac:dyDescent="0.25">
      <c r="A1669" t="s">
        <v>1752</v>
      </c>
      <c r="B1669">
        <v>3</v>
      </c>
      <c r="C1669">
        <v>1500</v>
      </c>
      <c r="D1669">
        <v>2</v>
      </c>
      <c r="E1669">
        <v>3</v>
      </c>
      <c r="F1669">
        <v>4</v>
      </c>
      <c r="G1669">
        <v>0</v>
      </c>
    </row>
    <row r="1670" spans="1:7" x14ac:dyDescent="0.25">
      <c r="A1670" t="s">
        <v>1753</v>
      </c>
      <c r="B1670">
        <v>0.6</v>
      </c>
      <c r="C1670">
        <v>1300</v>
      </c>
      <c r="D1670">
        <v>2</v>
      </c>
      <c r="E1670">
        <v>1</v>
      </c>
      <c r="F1670">
        <v>8</v>
      </c>
      <c r="G1670">
        <v>0</v>
      </c>
    </row>
    <row r="1671" spans="1:7" x14ac:dyDescent="0.25">
      <c r="A1671" t="s">
        <v>1754</v>
      </c>
      <c r="B1671">
        <v>2.4</v>
      </c>
      <c r="C1671">
        <v>1400</v>
      </c>
      <c r="D1671">
        <v>2</v>
      </c>
      <c r="E1671">
        <v>3</v>
      </c>
      <c r="F1671">
        <v>6</v>
      </c>
      <c r="G1671">
        <v>4</v>
      </c>
    </row>
    <row r="1672" spans="1:7" x14ac:dyDescent="0.25">
      <c r="A1672" t="s">
        <v>1755</v>
      </c>
      <c r="B1672">
        <v>0.93</v>
      </c>
      <c r="C1672">
        <v>1300</v>
      </c>
      <c r="D1672">
        <v>2</v>
      </c>
      <c r="E1672">
        <v>3</v>
      </c>
      <c r="F1672">
        <v>6</v>
      </c>
      <c r="G1672">
        <v>2</v>
      </c>
    </row>
    <row r="1673" spans="1:7" x14ac:dyDescent="0.25">
      <c r="A1673" t="s">
        <v>1756</v>
      </c>
      <c r="B1673">
        <v>2.1800000000000002</v>
      </c>
      <c r="C1673">
        <v>1500</v>
      </c>
      <c r="D1673">
        <v>2</v>
      </c>
      <c r="E1673">
        <v>3</v>
      </c>
      <c r="F1673">
        <v>2</v>
      </c>
      <c r="G1673">
        <v>2</v>
      </c>
    </row>
    <row r="1674" spans="1:7" x14ac:dyDescent="0.25">
      <c r="A1674" t="s">
        <v>1757</v>
      </c>
      <c r="B1674">
        <v>0.17</v>
      </c>
      <c r="C1674">
        <v>1900</v>
      </c>
      <c r="D1674">
        <v>2</v>
      </c>
      <c r="E1674">
        <v>3</v>
      </c>
      <c r="F1674">
        <v>2</v>
      </c>
      <c r="G1674">
        <v>0</v>
      </c>
    </row>
    <row r="1675" spans="1:7" x14ac:dyDescent="0.25">
      <c r="A1675" t="s">
        <v>1758</v>
      </c>
      <c r="B1675">
        <v>3.37</v>
      </c>
      <c r="C1675">
        <v>1100</v>
      </c>
      <c r="D1675">
        <v>2</v>
      </c>
      <c r="E1675">
        <v>3</v>
      </c>
      <c r="F1675">
        <v>2</v>
      </c>
      <c r="G1675">
        <v>4</v>
      </c>
    </row>
    <row r="1676" spans="1:7" x14ac:dyDescent="0.25">
      <c r="A1676" t="s">
        <v>1759</v>
      </c>
      <c r="B1676">
        <v>3.73</v>
      </c>
      <c r="C1676">
        <v>1200</v>
      </c>
      <c r="D1676">
        <v>2</v>
      </c>
      <c r="E1676">
        <v>3</v>
      </c>
      <c r="F1676">
        <v>2</v>
      </c>
      <c r="G1676">
        <v>6</v>
      </c>
    </row>
    <row r="1677" spans="1:7" x14ac:dyDescent="0.25">
      <c r="A1677" t="s">
        <v>1760</v>
      </c>
      <c r="B1677">
        <v>0.74</v>
      </c>
      <c r="C1677">
        <v>1500</v>
      </c>
      <c r="D1677">
        <v>2</v>
      </c>
      <c r="E1677">
        <v>1</v>
      </c>
      <c r="F1677">
        <v>8</v>
      </c>
      <c r="G1677">
        <v>1</v>
      </c>
    </row>
    <row r="1678" spans="1:7" x14ac:dyDescent="0.25">
      <c r="A1678" t="s">
        <v>1761</v>
      </c>
      <c r="B1678">
        <v>0.44</v>
      </c>
      <c r="C1678">
        <v>2300</v>
      </c>
      <c r="D1678">
        <v>2</v>
      </c>
      <c r="E1678">
        <v>3</v>
      </c>
      <c r="F1678">
        <v>8</v>
      </c>
      <c r="G1678">
        <v>1</v>
      </c>
    </row>
    <row r="1679" spans="1:7" x14ac:dyDescent="0.25">
      <c r="A1679" t="s">
        <v>1762</v>
      </c>
      <c r="B1679">
        <v>2.63</v>
      </c>
      <c r="C1679">
        <v>2300</v>
      </c>
      <c r="D1679">
        <v>2</v>
      </c>
      <c r="E1679">
        <v>3</v>
      </c>
      <c r="F1679">
        <v>8</v>
      </c>
      <c r="G1679">
        <v>6</v>
      </c>
    </row>
    <row r="1680" spans="1:7" x14ac:dyDescent="0.25">
      <c r="A1680" t="s">
        <v>1763</v>
      </c>
      <c r="B1680">
        <v>0.3</v>
      </c>
      <c r="C1680">
        <v>2300</v>
      </c>
      <c r="D1680">
        <v>2</v>
      </c>
      <c r="E1680">
        <v>3</v>
      </c>
      <c r="F1680">
        <v>8</v>
      </c>
      <c r="G1680">
        <v>0</v>
      </c>
    </row>
    <row r="1681" spans="1:7" x14ac:dyDescent="0.25">
      <c r="A1681" t="s">
        <v>1764</v>
      </c>
      <c r="B1681">
        <v>0.61</v>
      </c>
      <c r="C1681">
        <v>2500</v>
      </c>
      <c r="D1681">
        <v>2</v>
      </c>
      <c r="E1681">
        <v>3</v>
      </c>
      <c r="F1681">
        <v>4</v>
      </c>
      <c r="G1681">
        <v>1</v>
      </c>
    </row>
    <row r="1682" spans="1:7" x14ac:dyDescent="0.25">
      <c r="A1682" t="s">
        <v>1765</v>
      </c>
      <c r="B1682">
        <v>0.59</v>
      </c>
      <c r="C1682">
        <v>2500</v>
      </c>
      <c r="D1682">
        <v>2</v>
      </c>
      <c r="E1682">
        <v>3</v>
      </c>
      <c r="F1682">
        <v>8</v>
      </c>
      <c r="G1682">
        <v>0</v>
      </c>
    </row>
    <row r="1683" spans="1:7" x14ac:dyDescent="0.25">
      <c r="A1683" t="s">
        <v>1766</v>
      </c>
      <c r="B1683">
        <v>5.0999999999999996</v>
      </c>
      <c r="C1683">
        <v>580</v>
      </c>
      <c r="D1683">
        <v>2</v>
      </c>
      <c r="E1683">
        <v>1</v>
      </c>
      <c r="F1683">
        <v>6</v>
      </c>
      <c r="G1683">
        <v>2</v>
      </c>
    </row>
    <row r="1684" spans="1:7" x14ac:dyDescent="0.25">
      <c r="A1684" t="s">
        <v>1767</v>
      </c>
      <c r="B1684">
        <v>0.84</v>
      </c>
      <c r="C1684">
        <v>420</v>
      </c>
      <c r="D1684">
        <v>2</v>
      </c>
      <c r="E1684">
        <v>3</v>
      </c>
      <c r="F1684">
        <v>3</v>
      </c>
      <c r="G1684">
        <v>0</v>
      </c>
    </row>
    <row r="1685" spans="1:7" x14ac:dyDescent="0.25">
      <c r="A1685" t="s">
        <v>1768</v>
      </c>
      <c r="B1685">
        <v>0.86</v>
      </c>
      <c r="C1685">
        <v>420</v>
      </c>
      <c r="D1685">
        <v>2</v>
      </c>
      <c r="E1685">
        <v>6</v>
      </c>
      <c r="F1685">
        <v>6</v>
      </c>
      <c r="G1685">
        <v>0</v>
      </c>
    </row>
    <row r="1686" spans="1:7" x14ac:dyDescent="0.25">
      <c r="A1686" t="s">
        <v>1769</v>
      </c>
      <c r="B1686">
        <v>3.85</v>
      </c>
      <c r="C1686">
        <v>440</v>
      </c>
      <c r="D1686">
        <v>2</v>
      </c>
      <c r="E1686">
        <v>3</v>
      </c>
      <c r="F1686">
        <v>4</v>
      </c>
      <c r="G1686">
        <v>0</v>
      </c>
    </row>
    <row r="1687" spans="1:7" x14ac:dyDescent="0.25">
      <c r="A1687" t="s">
        <v>1770</v>
      </c>
      <c r="B1687">
        <v>0.28000000000000003</v>
      </c>
      <c r="C1687">
        <v>130</v>
      </c>
      <c r="D1687">
        <v>1</v>
      </c>
      <c r="E1687">
        <v>3</v>
      </c>
      <c r="F1687">
        <v>4</v>
      </c>
      <c r="G1687">
        <v>0</v>
      </c>
    </row>
    <row r="1688" spans="1:7" x14ac:dyDescent="0.25">
      <c r="A1688" t="s">
        <v>1771</v>
      </c>
      <c r="B1688">
        <v>0.22</v>
      </c>
      <c r="C1688">
        <v>310</v>
      </c>
      <c r="D1688">
        <v>1</v>
      </c>
      <c r="E1688">
        <v>1</v>
      </c>
      <c r="F1688">
        <v>8</v>
      </c>
      <c r="G1688">
        <v>0</v>
      </c>
    </row>
    <row r="1689" spans="1:7" x14ac:dyDescent="0.25">
      <c r="A1689" t="s">
        <v>1772</v>
      </c>
      <c r="B1689">
        <v>4.43</v>
      </c>
      <c r="C1689">
        <v>2000</v>
      </c>
      <c r="D1689">
        <v>1</v>
      </c>
      <c r="E1689">
        <v>3</v>
      </c>
      <c r="F1689">
        <v>3</v>
      </c>
      <c r="G1689">
        <v>3</v>
      </c>
    </row>
    <row r="1690" spans="1:7" x14ac:dyDescent="0.25">
      <c r="A1690" t="s">
        <v>1773</v>
      </c>
      <c r="B1690">
        <v>0.53</v>
      </c>
      <c r="C1690">
        <v>2000</v>
      </c>
      <c r="D1690">
        <v>1</v>
      </c>
      <c r="E1690">
        <v>1</v>
      </c>
      <c r="F1690">
        <v>8</v>
      </c>
      <c r="G1690">
        <v>0</v>
      </c>
    </row>
    <row r="1691" spans="1:7" x14ac:dyDescent="0.25">
      <c r="A1691" t="s">
        <v>1774</v>
      </c>
      <c r="B1691">
        <v>1.36</v>
      </c>
      <c r="C1691">
        <v>2000</v>
      </c>
      <c r="D1691">
        <v>1</v>
      </c>
      <c r="E1691">
        <v>3</v>
      </c>
      <c r="F1691">
        <v>3</v>
      </c>
      <c r="G1691">
        <v>0</v>
      </c>
    </row>
    <row r="1692" spans="1:7" x14ac:dyDescent="0.25">
      <c r="A1692" t="s">
        <v>1775</v>
      </c>
      <c r="B1692">
        <v>5</v>
      </c>
      <c r="C1692">
        <v>900</v>
      </c>
      <c r="D1692">
        <v>1</v>
      </c>
      <c r="E1692">
        <v>3</v>
      </c>
      <c r="F1692">
        <v>4</v>
      </c>
      <c r="G1692">
        <v>1</v>
      </c>
    </row>
    <row r="1693" spans="1:7" x14ac:dyDescent="0.25">
      <c r="A1693" t="s">
        <v>1776</v>
      </c>
      <c r="B1693">
        <v>1</v>
      </c>
      <c r="C1693">
        <v>1200</v>
      </c>
      <c r="D1693">
        <v>1</v>
      </c>
      <c r="E1693">
        <v>3</v>
      </c>
      <c r="F1693">
        <v>4</v>
      </c>
      <c r="G1693">
        <v>0</v>
      </c>
    </row>
    <row r="1694" spans="1:7" x14ac:dyDescent="0.25">
      <c r="A1694" t="s">
        <v>1777</v>
      </c>
      <c r="B1694">
        <v>0.52</v>
      </c>
      <c r="C1694">
        <v>1500</v>
      </c>
      <c r="D1694">
        <v>1</v>
      </c>
      <c r="E1694">
        <v>3</v>
      </c>
      <c r="F1694">
        <v>3</v>
      </c>
      <c r="G1694">
        <v>0</v>
      </c>
    </row>
    <row r="1695" spans="1:7" x14ac:dyDescent="0.25">
      <c r="A1695" t="s">
        <v>1778</v>
      </c>
      <c r="B1695">
        <v>4.2</v>
      </c>
      <c r="C1695">
        <v>4200</v>
      </c>
      <c r="D1695">
        <v>1</v>
      </c>
      <c r="E1695">
        <v>3</v>
      </c>
      <c r="F1695">
        <v>4</v>
      </c>
      <c r="G1695">
        <v>12</v>
      </c>
    </row>
    <row r="1696" spans="1:7" x14ac:dyDescent="0.25">
      <c r="A1696" t="s">
        <v>1779</v>
      </c>
      <c r="B1696">
        <v>1.1200000000000001</v>
      </c>
      <c r="C1696">
        <v>4200</v>
      </c>
      <c r="D1696">
        <v>1</v>
      </c>
      <c r="E1696">
        <v>1</v>
      </c>
      <c r="F1696">
        <v>10</v>
      </c>
      <c r="G1696">
        <v>6</v>
      </c>
    </row>
    <row r="1697" spans="1:7" x14ac:dyDescent="0.25">
      <c r="A1697" t="s">
        <v>1780</v>
      </c>
      <c r="B1697">
        <v>0.22</v>
      </c>
      <c r="C1697">
        <v>5000</v>
      </c>
      <c r="D1697">
        <v>1</v>
      </c>
      <c r="E1697">
        <v>1</v>
      </c>
      <c r="F1697">
        <v>10</v>
      </c>
      <c r="G1697">
        <v>2</v>
      </c>
    </row>
    <row r="1698" spans="1:7" x14ac:dyDescent="0.25">
      <c r="A1698" t="s">
        <v>1781</v>
      </c>
      <c r="B1698">
        <v>0.56000000000000005</v>
      </c>
      <c r="C1698">
        <v>5400</v>
      </c>
      <c r="D1698">
        <v>1</v>
      </c>
      <c r="E1698">
        <v>1</v>
      </c>
      <c r="F1698">
        <v>10</v>
      </c>
      <c r="G1698">
        <v>1</v>
      </c>
    </row>
    <row r="1699" spans="1:7" x14ac:dyDescent="0.25">
      <c r="A1699" t="s">
        <v>1782</v>
      </c>
      <c r="B1699">
        <v>3.02</v>
      </c>
      <c r="C1699">
        <v>650</v>
      </c>
      <c r="D1699">
        <v>1</v>
      </c>
      <c r="E1699">
        <v>3</v>
      </c>
      <c r="F1699">
        <v>6</v>
      </c>
      <c r="G1699">
        <v>0</v>
      </c>
    </row>
    <row r="1700" spans="1:7" x14ac:dyDescent="0.25">
      <c r="A1700" t="s">
        <v>1783</v>
      </c>
      <c r="B1700">
        <v>0.95</v>
      </c>
      <c r="C1700">
        <v>690</v>
      </c>
      <c r="D1700">
        <v>1</v>
      </c>
      <c r="E1700">
        <v>3</v>
      </c>
      <c r="F1700">
        <v>6</v>
      </c>
      <c r="G1700">
        <v>2</v>
      </c>
    </row>
    <row r="1701" spans="1:7" x14ac:dyDescent="0.25">
      <c r="A1701" t="s">
        <v>1784</v>
      </c>
      <c r="B1701">
        <v>0.61</v>
      </c>
      <c r="C1701">
        <v>700</v>
      </c>
      <c r="D1701">
        <v>1</v>
      </c>
      <c r="E1701">
        <v>3</v>
      </c>
      <c r="F1701">
        <v>6</v>
      </c>
      <c r="G1701">
        <v>0</v>
      </c>
    </row>
    <row r="1702" spans="1:7" x14ac:dyDescent="0.25">
      <c r="A1702" t="s">
        <v>1785</v>
      </c>
      <c r="B1702">
        <v>0.82</v>
      </c>
      <c r="C1702">
        <v>800</v>
      </c>
      <c r="D1702">
        <v>1</v>
      </c>
      <c r="E1702">
        <v>3</v>
      </c>
      <c r="F1702">
        <v>4</v>
      </c>
      <c r="G1702">
        <v>0</v>
      </c>
    </row>
    <row r="1703" spans="1:7" x14ac:dyDescent="0.25">
      <c r="A1703" t="s">
        <v>1786</v>
      </c>
      <c r="B1703">
        <v>0.61</v>
      </c>
      <c r="C1703">
        <v>1600</v>
      </c>
      <c r="D1703">
        <v>1</v>
      </c>
      <c r="E1703">
        <v>3</v>
      </c>
      <c r="F1703">
        <v>4</v>
      </c>
      <c r="G1703">
        <v>0</v>
      </c>
    </row>
    <row r="1704" spans="1:7" x14ac:dyDescent="0.25">
      <c r="A1704" t="s">
        <v>1787</v>
      </c>
      <c r="B1704">
        <v>0.4</v>
      </c>
      <c r="C1704">
        <v>1600</v>
      </c>
      <c r="D1704">
        <v>1</v>
      </c>
      <c r="E1704">
        <v>1</v>
      </c>
      <c r="F1704">
        <v>10</v>
      </c>
      <c r="G1704">
        <v>0</v>
      </c>
    </row>
    <row r="1705" spans="1:7" x14ac:dyDescent="0.25">
      <c r="A1705" t="s">
        <v>1788</v>
      </c>
      <c r="B1705">
        <v>0.15</v>
      </c>
      <c r="C1705">
        <v>2400</v>
      </c>
      <c r="D1705">
        <v>1</v>
      </c>
      <c r="E1705">
        <v>1</v>
      </c>
      <c r="F1705">
        <v>10</v>
      </c>
      <c r="G1705">
        <v>0</v>
      </c>
    </row>
    <row r="1706" spans="1:7" x14ac:dyDescent="0.25">
      <c r="A1706" t="s">
        <v>1789</v>
      </c>
      <c r="B1706">
        <v>7.0000000000000007E-2</v>
      </c>
      <c r="C1706">
        <v>2400</v>
      </c>
      <c r="D1706">
        <v>1</v>
      </c>
      <c r="E1706">
        <v>3</v>
      </c>
      <c r="F1706">
        <v>2</v>
      </c>
      <c r="G1706">
        <v>0</v>
      </c>
    </row>
    <row r="1707" spans="1:7" x14ac:dyDescent="0.25">
      <c r="A1707" t="s">
        <v>1790</v>
      </c>
      <c r="B1707">
        <v>0.22</v>
      </c>
      <c r="C1707">
        <v>1800</v>
      </c>
      <c r="D1707">
        <v>1</v>
      </c>
      <c r="E1707">
        <v>1</v>
      </c>
      <c r="F1707">
        <v>8</v>
      </c>
      <c r="G1707">
        <v>0</v>
      </c>
    </row>
    <row r="1708" spans="1:7" x14ac:dyDescent="0.25">
      <c r="A1708" t="s">
        <v>1791</v>
      </c>
      <c r="B1708">
        <v>2.2200000000000002</v>
      </c>
      <c r="C1708">
        <v>1700</v>
      </c>
      <c r="D1708">
        <v>1</v>
      </c>
      <c r="E1708">
        <v>3</v>
      </c>
      <c r="F1708">
        <v>3</v>
      </c>
      <c r="G1708">
        <v>4</v>
      </c>
    </row>
    <row r="1709" spans="1:7" x14ac:dyDescent="0.25">
      <c r="A1709" t="s">
        <v>1792</v>
      </c>
      <c r="B1709">
        <v>0.12</v>
      </c>
      <c r="C1709">
        <v>1700</v>
      </c>
      <c r="D1709">
        <v>1</v>
      </c>
      <c r="E1709">
        <v>3</v>
      </c>
      <c r="F1709">
        <v>5</v>
      </c>
      <c r="G1709">
        <v>0</v>
      </c>
    </row>
    <row r="1710" spans="1:7" x14ac:dyDescent="0.25">
      <c r="A1710" t="s">
        <v>1793</v>
      </c>
      <c r="B1710">
        <v>2.94</v>
      </c>
      <c r="C1710">
        <v>2000</v>
      </c>
      <c r="D1710">
        <v>1</v>
      </c>
      <c r="E1710">
        <v>3</v>
      </c>
      <c r="F1710">
        <v>3</v>
      </c>
      <c r="G1710">
        <v>3</v>
      </c>
    </row>
    <row r="1711" spans="1:7" x14ac:dyDescent="0.25">
      <c r="A1711" t="s">
        <v>1794</v>
      </c>
      <c r="B1711">
        <v>0.92</v>
      </c>
      <c r="C1711">
        <v>3400</v>
      </c>
      <c r="D1711">
        <v>7</v>
      </c>
      <c r="E1711">
        <v>3</v>
      </c>
      <c r="F1711">
        <v>3</v>
      </c>
      <c r="G1711">
        <v>2</v>
      </c>
    </row>
    <row r="1712" spans="1:7" x14ac:dyDescent="0.25">
      <c r="A1712" t="s">
        <v>1795</v>
      </c>
      <c r="B1712">
        <v>0.13</v>
      </c>
      <c r="C1712">
        <v>3100</v>
      </c>
      <c r="D1712">
        <v>7</v>
      </c>
      <c r="E1712">
        <v>4</v>
      </c>
      <c r="F1712">
        <v>0</v>
      </c>
      <c r="G1712">
        <v>0</v>
      </c>
    </row>
    <row r="1713" spans="1:7" x14ac:dyDescent="0.25">
      <c r="A1713" t="s">
        <v>1796</v>
      </c>
      <c r="B1713">
        <v>0.11</v>
      </c>
      <c r="C1713">
        <v>3100</v>
      </c>
      <c r="D1713">
        <v>7</v>
      </c>
      <c r="E1713">
        <v>4</v>
      </c>
      <c r="F1713">
        <v>0</v>
      </c>
      <c r="G1713">
        <v>0</v>
      </c>
    </row>
    <row r="1714" spans="1:7" x14ac:dyDescent="0.25">
      <c r="A1714" t="s">
        <v>1797</v>
      </c>
      <c r="B1714">
        <v>0.15</v>
      </c>
      <c r="C1714">
        <v>3100</v>
      </c>
      <c r="D1714">
        <v>7</v>
      </c>
      <c r="E1714">
        <v>1</v>
      </c>
      <c r="F1714">
        <v>8</v>
      </c>
      <c r="G1714">
        <v>0</v>
      </c>
    </row>
    <row r="1715" spans="1:7" x14ac:dyDescent="0.25">
      <c r="A1715" t="s">
        <v>1798</v>
      </c>
      <c r="B1715">
        <v>0.48</v>
      </c>
      <c r="C1715">
        <v>2900</v>
      </c>
      <c r="D1715">
        <v>7</v>
      </c>
      <c r="E1715">
        <v>3</v>
      </c>
      <c r="F1715">
        <v>6</v>
      </c>
      <c r="G1715">
        <v>1</v>
      </c>
    </row>
    <row r="1716" spans="1:7" x14ac:dyDescent="0.25">
      <c r="A1716" t="s">
        <v>1799</v>
      </c>
      <c r="B1716">
        <v>1.61</v>
      </c>
      <c r="C1716">
        <v>2800</v>
      </c>
      <c r="D1716">
        <v>1</v>
      </c>
      <c r="E1716">
        <v>3</v>
      </c>
      <c r="F1716">
        <v>6</v>
      </c>
      <c r="G1716">
        <v>0</v>
      </c>
    </row>
    <row r="1717" spans="1:7" x14ac:dyDescent="0.25">
      <c r="A1717" t="s">
        <v>1800</v>
      </c>
      <c r="B1717">
        <v>1.33</v>
      </c>
      <c r="C1717">
        <v>1600</v>
      </c>
      <c r="D1717">
        <v>1</v>
      </c>
      <c r="E1717">
        <v>1</v>
      </c>
      <c r="F1717">
        <v>8</v>
      </c>
      <c r="G1717">
        <v>0</v>
      </c>
    </row>
    <row r="1718" spans="1:7" x14ac:dyDescent="0.25">
      <c r="A1718" t="s">
        <v>1801</v>
      </c>
      <c r="B1718">
        <v>0.98</v>
      </c>
      <c r="C1718">
        <v>1100</v>
      </c>
      <c r="D1718">
        <v>1</v>
      </c>
      <c r="E1718">
        <v>3</v>
      </c>
      <c r="F1718">
        <v>6</v>
      </c>
      <c r="G1718">
        <v>1</v>
      </c>
    </row>
    <row r="1719" spans="1:7" x14ac:dyDescent="0.25">
      <c r="A1719" t="s">
        <v>1802</v>
      </c>
      <c r="B1719">
        <v>3.37</v>
      </c>
      <c r="C1719">
        <v>710</v>
      </c>
      <c r="D1719">
        <v>1</v>
      </c>
      <c r="E1719">
        <v>3</v>
      </c>
      <c r="F1719">
        <v>4</v>
      </c>
      <c r="G1719">
        <v>2</v>
      </c>
    </row>
    <row r="1720" spans="1:7" x14ac:dyDescent="0.25">
      <c r="A1720" t="s">
        <v>1803</v>
      </c>
      <c r="B1720">
        <v>0.67</v>
      </c>
      <c r="C1720">
        <v>1200</v>
      </c>
      <c r="D1720">
        <v>1</v>
      </c>
      <c r="E1720">
        <v>3</v>
      </c>
      <c r="F1720">
        <v>5</v>
      </c>
      <c r="G1720">
        <v>0</v>
      </c>
    </row>
    <row r="1721" spans="1:7" x14ac:dyDescent="0.25">
      <c r="A1721" t="s">
        <v>1804</v>
      </c>
      <c r="B1721">
        <v>0.42</v>
      </c>
      <c r="C1721">
        <v>1200</v>
      </c>
      <c r="D1721">
        <v>1</v>
      </c>
      <c r="E1721">
        <v>1</v>
      </c>
      <c r="F1721">
        <v>8</v>
      </c>
      <c r="G1721">
        <v>0</v>
      </c>
    </row>
    <row r="1722" spans="1:7" x14ac:dyDescent="0.25">
      <c r="A1722" t="s">
        <v>1805</v>
      </c>
      <c r="B1722">
        <v>0.2</v>
      </c>
      <c r="C1722">
        <v>1200</v>
      </c>
      <c r="D1722">
        <v>1</v>
      </c>
      <c r="E1722">
        <v>1</v>
      </c>
      <c r="F1722">
        <v>10</v>
      </c>
      <c r="G1722">
        <v>1</v>
      </c>
    </row>
    <row r="1723" spans="1:7" x14ac:dyDescent="0.25">
      <c r="A1723" t="s">
        <v>1806</v>
      </c>
      <c r="B1723">
        <v>5.31</v>
      </c>
      <c r="C1723">
        <v>1700</v>
      </c>
      <c r="D1723">
        <v>1</v>
      </c>
      <c r="E1723">
        <v>1</v>
      </c>
      <c r="F1723">
        <v>4</v>
      </c>
      <c r="G1723">
        <v>0</v>
      </c>
    </row>
    <row r="1724" spans="1:7" x14ac:dyDescent="0.25">
      <c r="A1724" t="s">
        <v>1807</v>
      </c>
      <c r="B1724">
        <v>4.9400000000000004</v>
      </c>
      <c r="C1724">
        <v>3000</v>
      </c>
      <c r="D1724">
        <v>1</v>
      </c>
      <c r="E1724">
        <v>3</v>
      </c>
      <c r="F1724">
        <v>3</v>
      </c>
      <c r="G1724">
        <v>3</v>
      </c>
    </row>
    <row r="1725" spans="1:7" x14ac:dyDescent="0.25">
      <c r="A1725" t="s">
        <v>1808</v>
      </c>
      <c r="B1725">
        <v>1.32</v>
      </c>
      <c r="C1725">
        <v>3000</v>
      </c>
      <c r="D1725">
        <v>1</v>
      </c>
      <c r="E1725">
        <v>3</v>
      </c>
      <c r="F1725">
        <v>3</v>
      </c>
      <c r="G1725">
        <v>1</v>
      </c>
    </row>
    <row r="1726" spans="1:7" x14ac:dyDescent="0.25">
      <c r="A1726" t="s">
        <v>1809</v>
      </c>
      <c r="B1726">
        <v>0.25</v>
      </c>
      <c r="C1726">
        <v>3600</v>
      </c>
      <c r="D1726">
        <v>7</v>
      </c>
      <c r="E1726">
        <v>1</v>
      </c>
      <c r="F1726">
        <v>10</v>
      </c>
      <c r="G1726">
        <v>1</v>
      </c>
    </row>
    <row r="1727" spans="1:7" x14ac:dyDescent="0.25">
      <c r="A1727" t="s">
        <v>1810</v>
      </c>
      <c r="B1727">
        <v>0.5</v>
      </c>
      <c r="C1727">
        <v>4100</v>
      </c>
      <c r="D1727">
        <v>7</v>
      </c>
      <c r="E1727">
        <v>1</v>
      </c>
      <c r="F1727">
        <v>10</v>
      </c>
      <c r="G1727">
        <v>2</v>
      </c>
    </row>
    <row r="1728" spans="1:7" x14ac:dyDescent="0.25">
      <c r="A1728" t="s">
        <v>1811</v>
      </c>
      <c r="B1728">
        <v>2.0699999999999998</v>
      </c>
      <c r="C1728">
        <v>3600</v>
      </c>
      <c r="D1728">
        <v>1</v>
      </c>
      <c r="E1728">
        <v>1</v>
      </c>
      <c r="F1728">
        <v>10</v>
      </c>
      <c r="G1728">
        <v>1</v>
      </c>
    </row>
    <row r="1729" spans="1:7" x14ac:dyDescent="0.25">
      <c r="A1729" t="s">
        <v>1812</v>
      </c>
      <c r="B1729">
        <v>6.54</v>
      </c>
      <c r="C1729">
        <v>3100</v>
      </c>
      <c r="D1729">
        <v>1</v>
      </c>
      <c r="E1729">
        <v>1</v>
      </c>
      <c r="F1729">
        <v>10</v>
      </c>
      <c r="G1729">
        <v>4</v>
      </c>
    </row>
    <row r="1730" spans="1:7" x14ac:dyDescent="0.25">
      <c r="A1730" t="s">
        <v>1813</v>
      </c>
      <c r="B1730">
        <v>2.2999999999999998</v>
      </c>
      <c r="C1730">
        <v>3100</v>
      </c>
      <c r="D1730">
        <v>1</v>
      </c>
      <c r="E1730">
        <v>1</v>
      </c>
      <c r="F1730">
        <v>10</v>
      </c>
      <c r="G1730">
        <v>1</v>
      </c>
    </row>
    <row r="1731" spans="1:7" x14ac:dyDescent="0.25">
      <c r="A1731" t="s">
        <v>1814</v>
      </c>
      <c r="B1731">
        <v>0.47</v>
      </c>
      <c r="C1731">
        <v>2600</v>
      </c>
      <c r="D1731">
        <v>2</v>
      </c>
      <c r="E1731">
        <v>3</v>
      </c>
      <c r="F1731">
        <v>2</v>
      </c>
      <c r="G1731">
        <v>0</v>
      </c>
    </row>
    <row r="1732" spans="1:7" x14ac:dyDescent="0.25">
      <c r="A1732" t="s">
        <v>1815</v>
      </c>
      <c r="B1732">
        <v>0.03</v>
      </c>
      <c r="C1732">
        <v>2500</v>
      </c>
      <c r="D1732">
        <v>2</v>
      </c>
      <c r="E1732">
        <v>1</v>
      </c>
      <c r="F1732">
        <v>8</v>
      </c>
      <c r="G1732">
        <v>0</v>
      </c>
    </row>
    <row r="1733" spans="1:7" x14ac:dyDescent="0.25">
      <c r="A1733" t="s">
        <v>1816</v>
      </c>
      <c r="B1733">
        <v>0.36</v>
      </c>
      <c r="C1733">
        <v>2400</v>
      </c>
      <c r="D1733">
        <v>2</v>
      </c>
      <c r="E1733">
        <v>1</v>
      </c>
      <c r="F1733">
        <v>8</v>
      </c>
      <c r="G1733">
        <v>0</v>
      </c>
    </row>
    <row r="1734" spans="1:7" x14ac:dyDescent="0.25">
      <c r="A1734" t="s">
        <v>1817</v>
      </c>
      <c r="B1734">
        <v>1.62</v>
      </c>
      <c r="C1734">
        <v>2400</v>
      </c>
      <c r="D1734">
        <v>2</v>
      </c>
      <c r="E1734">
        <v>3</v>
      </c>
      <c r="F1734">
        <v>2</v>
      </c>
      <c r="G1734">
        <v>0</v>
      </c>
    </row>
    <row r="1735" spans="1:7" x14ac:dyDescent="0.25">
      <c r="A1735" t="s">
        <v>1818</v>
      </c>
      <c r="B1735">
        <v>7.06</v>
      </c>
      <c r="C1735">
        <v>2400</v>
      </c>
      <c r="D1735">
        <v>2</v>
      </c>
      <c r="E1735">
        <v>3</v>
      </c>
      <c r="F1735">
        <v>2</v>
      </c>
      <c r="G1735">
        <v>11</v>
      </c>
    </row>
    <row r="1736" spans="1:7" x14ac:dyDescent="0.25">
      <c r="A1736" t="s">
        <v>1819</v>
      </c>
      <c r="B1736">
        <v>0.39</v>
      </c>
      <c r="C1736">
        <v>850</v>
      </c>
      <c r="D1736">
        <v>2</v>
      </c>
      <c r="E1736">
        <v>1</v>
      </c>
      <c r="F1736">
        <v>4</v>
      </c>
      <c r="G1736">
        <v>0</v>
      </c>
    </row>
    <row r="1737" spans="1:7" x14ac:dyDescent="0.25">
      <c r="A1737" t="s">
        <v>1820</v>
      </c>
      <c r="B1737">
        <v>1.4</v>
      </c>
      <c r="C1737">
        <v>760</v>
      </c>
      <c r="D1737">
        <v>2</v>
      </c>
      <c r="E1737">
        <v>1</v>
      </c>
      <c r="F1737">
        <v>4</v>
      </c>
      <c r="G1737">
        <v>2</v>
      </c>
    </row>
    <row r="1738" spans="1:7" x14ac:dyDescent="0.25">
      <c r="A1738" t="s">
        <v>1821</v>
      </c>
      <c r="B1738">
        <v>0.26</v>
      </c>
      <c r="C1738">
        <v>2500</v>
      </c>
      <c r="D1738">
        <v>1</v>
      </c>
      <c r="E1738">
        <v>1</v>
      </c>
      <c r="F1738">
        <v>8</v>
      </c>
      <c r="G1738">
        <v>0</v>
      </c>
    </row>
    <row r="1739" spans="1:7" x14ac:dyDescent="0.25">
      <c r="A1739" t="s">
        <v>1822</v>
      </c>
      <c r="B1739">
        <v>1.61</v>
      </c>
      <c r="C1739">
        <v>4800</v>
      </c>
      <c r="D1739">
        <v>1</v>
      </c>
      <c r="E1739">
        <v>1</v>
      </c>
      <c r="F1739">
        <v>8</v>
      </c>
      <c r="G1739">
        <v>4</v>
      </c>
    </row>
    <row r="1740" spans="1:7" x14ac:dyDescent="0.25">
      <c r="A1740" t="s">
        <v>1823</v>
      </c>
      <c r="B1740">
        <v>0.46</v>
      </c>
      <c r="C1740">
        <v>2300</v>
      </c>
      <c r="D1740">
        <v>1</v>
      </c>
      <c r="E1740">
        <v>3</v>
      </c>
      <c r="F1740">
        <v>5</v>
      </c>
      <c r="G1740">
        <v>0</v>
      </c>
    </row>
    <row r="1741" spans="1:7" x14ac:dyDescent="0.25">
      <c r="A1741" t="s">
        <v>1824</v>
      </c>
      <c r="B1741">
        <v>0.26</v>
      </c>
      <c r="C1741">
        <v>2000</v>
      </c>
      <c r="D1741">
        <v>1</v>
      </c>
      <c r="E1741">
        <v>3</v>
      </c>
      <c r="F1741">
        <v>3</v>
      </c>
      <c r="G1741">
        <v>0</v>
      </c>
    </row>
    <row r="1742" spans="1:7" x14ac:dyDescent="0.25">
      <c r="A1742" t="s">
        <v>1825</v>
      </c>
      <c r="B1742">
        <v>0.26</v>
      </c>
      <c r="C1742">
        <v>2000</v>
      </c>
      <c r="D1742">
        <v>1</v>
      </c>
      <c r="E1742">
        <v>1</v>
      </c>
      <c r="F1742">
        <v>8</v>
      </c>
      <c r="G1742">
        <v>0</v>
      </c>
    </row>
    <row r="1743" spans="1:7" x14ac:dyDescent="0.25">
      <c r="A1743" t="s">
        <v>1826</v>
      </c>
      <c r="B1743">
        <v>4.2</v>
      </c>
      <c r="C1743">
        <v>2600</v>
      </c>
      <c r="D1743">
        <v>1</v>
      </c>
      <c r="E1743">
        <v>1</v>
      </c>
      <c r="F1743">
        <v>4</v>
      </c>
      <c r="G1743">
        <v>2</v>
      </c>
    </row>
    <row r="1744" spans="1:7" x14ac:dyDescent="0.25">
      <c r="A1744" t="s">
        <v>1827</v>
      </c>
      <c r="B1744">
        <v>0.44</v>
      </c>
      <c r="C1744">
        <v>2600</v>
      </c>
      <c r="D1744">
        <v>1</v>
      </c>
      <c r="E1744">
        <v>1</v>
      </c>
      <c r="F1744">
        <v>8</v>
      </c>
      <c r="G1744">
        <v>0</v>
      </c>
    </row>
    <row r="1745" spans="1:7" x14ac:dyDescent="0.25">
      <c r="A1745" t="s">
        <v>1828</v>
      </c>
      <c r="B1745">
        <v>3.21</v>
      </c>
      <c r="C1745">
        <v>2600</v>
      </c>
      <c r="D1745">
        <v>1</v>
      </c>
      <c r="E1745">
        <v>1</v>
      </c>
      <c r="F1745">
        <v>4</v>
      </c>
      <c r="G1745">
        <v>1</v>
      </c>
    </row>
    <row r="1746" spans="1:7" x14ac:dyDescent="0.25">
      <c r="A1746" t="s">
        <v>1829</v>
      </c>
      <c r="B1746">
        <v>1.87</v>
      </c>
      <c r="C1746">
        <v>2700</v>
      </c>
      <c r="D1746">
        <v>1</v>
      </c>
      <c r="E1746">
        <v>1</v>
      </c>
      <c r="F1746">
        <v>4</v>
      </c>
      <c r="G1746">
        <v>3</v>
      </c>
    </row>
    <row r="1747" spans="1:7" x14ac:dyDescent="0.25">
      <c r="A1747" t="s">
        <v>1830</v>
      </c>
      <c r="B1747">
        <v>2.16</v>
      </c>
      <c r="C1747">
        <v>2900</v>
      </c>
      <c r="D1747">
        <v>1</v>
      </c>
      <c r="E1747">
        <v>1</v>
      </c>
      <c r="F1747">
        <v>4</v>
      </c>
      <c r="G1747">
        <v>0</v>
      </c>
    </row>
    <row r="1748" spans="1:7" x14ac:dyDescent="0.25">
      <c r="A1748" t="s">
        <v>1831</v>
      </c>
      <c r="B1748">
        <v>0.24</v>
      </c>
      <c r="C1748">
        <v>2900</v>
      </c>
      <c r="D1748">
        <v>1</v>
      </c>
      <c r="E1748">
        <v>1</v>
      </c>
      <c r="F1748">
        <v>8</v>
      </c>
      <c r="G1748">
        <v>0</v>
      </c>
    </row>
    <row r="1749" spans="1:7" x14ac:dyDescent="0.25">
      <c r="A1749" t="s">
        <v>1832</v>
      </c>
      <c r="B1749">
        <v>0.8</v>
      </c>
      <c r="C1749">
        <v>3000</v>
      </c>
      <c r="D1749">
        <v>1</v>
      </c>
      <c r="E1749">
        <v>1</v>
      </c>
      <c r="F1749">
        <v>4</v>
      </c>
      <c r="G1749">
        <v>0</v>
      </c>
    </row>
    <row r="1750" spans="1:7" x14ac:dyDescent="0.25">
      <c r="A1750" t="s">
        <v>1833</v>
      </c>
      <c r="B1750">
        <v>0.19</v>
      </c>
      <c r="C1750">
        <v>3000</v>
      </c>
      <c r="D1750">
        <v>1</v>
      </c>
      <c r="E1750">
        <v>1</v>
      </c>
      <c r="F1750">
        <v>8</v>
      </c>
      <c r="G1750">
        <v>1</v>
      </c>
    </row>
    <row r="1751" spans="1:7" x14ac:dyDescent="0.25">
      <c r="A1751" t="s">
        <v>1834</v>
      </c>
      <c r="B1751">
        <v>0.46</v>
      </c>
      <c r="C1751">
        <v>3000</v>
      </c>
      <c r="D1751">
        <v>1</v>
      </c>
      <c r="E1751">
        <v>1</v>
      </c>
      <c r="F1751">
        <v>8</v>
      </c>
      <c r="G1751">
        <v>0</v>
      </c>
    </row>
    <row r="1752" spans="1:7" x14ac:dyDescent="0.25">
      <c r="A1752" t="s">
        <v>1835</v>
      </c>
      <c r="B1752">
        <v>1.64</v>
      </c>
      <c r="C1752">
        <v>3600</v>
      </c>
      <c r="D1752">
        <v>1</v>
      </c>
      <c r="E1752">
        <v>1</v>
      </c>
      <c r="F1752">
        <v>4</v>
      </c>
      <c r="G1752">
        <v>1</v>
      </c>
    </row>
    <row r="1753" spans="1:7" x14ac:dyDescent="0.25">
      <c r="A1753" t="s">
        <v>1836</v>
      </c>
      <c r="B1753">
        <v>0.5</v>
      </c>
      <c r="C1753">
        <v>2400</v>
      </c>
      <c r="D1753">
        <v>1</v>
      </c>
      <c r="E1753">
        <v>3</v>
      </c>
      <c r="F1753">
        <v>5</v>
      </c>
      <c r="G1753">
        <v>0</v>
      </c>
    </row>
    <row r="1754" spans="1:7" x14ac:dyDescent="0.25">
      <c r="A1754" t="s">
        <v>1837</v>
      </c>
      <c r="B1754">
        <v>3</v>
      </c>
      <c r="C1754">
        <v>2400</v>
      </c>
      <c r="D1754">
        <v>1</v>
      </c>
      <c r="E1754">
        <v>3</v>
      </c>
      <c r="F1754">
        <v>5</v>
      </c>
      <c r="G1754">
        <v>2</v>
      </c>
    </row>
    <row r="1755" spans="1:7" x14ac:dyDescent="0.25">
      <c r="A1755" t="s">
        <v>1838</v>
      </c>
      <c r="B1755">
        <v>2.5</v>
      </c>
      <c r="C1755">
        <v>2100</v>
      </c>
      <c r="D1755">
        <v>1</v>
      </c>
      <c r="E1755">
        <v>3</v>
      </c>
      <c r="F1755">
        <v>5</v>
      </c>
      <c r="G1755">
        <v>3</v>
      </c>
    </row>
    <row r="1756" spans="1:7" x14ac:dyDescent="0.25">
      <c r="A1756" t="s">
        <v>1839</v>
      </c>
      <c r="B1756">
        <v>1.04</v>
      </c>
      <c r="C1756">
        <v>2100</v>
      </c>
      <c r="D1756">
        <v>1</v>
      </c>
      <c r="E1756">
        <v>3</v>
      </c>
      <c r="F1756">
        <v>5</v>
      </c>
      <c r="G1756">
        <v>0</v>
      </c>
    </row>
    <row r="1757" spans="1:7" x14ac:dyDescent="0.25">
      <c r="A1757" t="s">
        <v>1840</v>
      </c>
      <c r="B1757">
        <v>0.36</v>
      </c>
      <c r="C1757">
        <v>2000</v>
      </c>
      <c r="D1757">
        <v>1</v>
      </c>
      <c r="E1757">
        <v>3</v>
      </c>
      <c r="F1757">
        <v>4</v>
      </c>
      <c r="G1757">
        <v>0</v>
      </c>
    </row>
    <row r="1758" spans="1:7" x14ac:dyDescent="0.25">
      <c r="A1758" t="s">
        <v>1841</v>
      </c>
      <c r="B1758">
        <v>0.5</v>
      </c>
      <c r="C1758">
        <v>2100</v>
      </c>
      <c r="D1758">
        <v>1</v>
      </c>
      <c r="E1758">
        <v>3</v>
      </c>
      <c r="F1758">
        <v>4</v>
      </c>
      <c r="G1758">
        <v>0</v>
      </c>
    </row>
    <row r="1759" spans="1:7" x14ac:dyDescent="0.25">
      <c r="A1759" t="s">
        <v>1842</v>
      </c>
      <c r="B1759">
        <v>6.37</v>
      </c>
      <c r="C1759">
        <v>2000</v>
      </c>
      <c r="D1759">
        <v>1</v>
      </c>
      <c r="E1759">
        <v>3</v>
      </c>
      <c r="F1759">
        <v>4</v>
      </c>
      <c r="G1759">
        <v>4</v>
      </c>
    </row>
    <row r="1760" spans="1:7" x14ac:dyDescent="0.25">
      <c r="A1760" t="s">
        <v>1843</v>
      </c>
      <c r="B1760">
        <v>1.56</v>
      </c>
      <c r="C1760">
        <v>1300</v>
      </c>
      <c r="D1760">
        <v>1</v>
      </c>
      <c r="E1760">
        <v>3</v>
      </c>
      <c r="F1760">
        <v>4</v>
      </c>
      <c r="G1760">
        <v>4</v>
      </c>
    </row>
    <row r="1761" spans="1:7" x14ac:dyDescent="0.25">
      <c r="A1761" t="s">
        <v>1844</v>
      </c>
      <c r="B1761">
        <v>2.23</v>
      </c>
      <c r="C1761">
        <v>1400</v>
      </c>
      <c r="D1761">
        <v>1</v>
      </c>
      <c r="E1761">
        <v>1</v>
      </c>
      <c r="F1761">
        <v>6</v>
      </c>
      <c r="G1761">
        <v>1</v>
      </c>
    </row>
    <row r="1762" spans="1:7" x14ac:dyDescent="0.25">
      <c r="A1762" t="s">
        <v>1845</v>
      </c>
      <c r="B1762">
        <v>4.9800000000000004</v>
      </c>
      <c r="C1762">
        <v>1500</v>
      </c>
      <c r="D1762">
        <v>1</v>
      </c>
      <c r="E1762">
        <v>3</v>
      </c>
      <c r="F1762">
        <v>4</v>
      </c>
      <c r="G1762">
        <v>1</v>
      </c>
    </row>
    <row r="1763" spans="1:7" x14ac:dyDescent="0.25">
      <c r="A1763" t="s">
        <v>1846</v>
      </c>
      <c r="B1763">
        <v>1.3</v>
      </c>
      <c r="C1763">
        <v>1900</v>
      </c>
      <c r="D1763">
        <v>1</v>
      </c>
      <c r="E1763">
        <v>3</v>
      </c>
      <c r="F1763">
        <v>4</v>
      </c>
      <c r="G1763">
        <v>2</v>
      </c>
    </row>
    <row r="1764" spans="1:7" x14ac:dyDescent="0.25">
      <c r="A1764" t="s">
        <v>1847</v>
      </c>
      <c r="B1764">
        <v>0.1</v>
      </c>
      <c r="C1764">
        <v>1900</v>
      </c>
      <c r="D1764">
        <v>1</v>
      </c>
      <c r="E1764">
        <v>3</v>
      </c>
      <c r="F1764">
        <v>4</v>
      </c>
      <c r="G1764">
        <v>0</v>
      </c>
    </row>
    <row r="1765" spans="1:7" x14ac:dyDescent="0.25">
      <c r="A1765" t="s">
        <v>1848</v>
      </c>
      <c r="B1765">
        <v>0.02</v>
      </c>
      <c r="C1765">
        <v>2200</v>
      </c>
      <c r="D1765">
        <v>1</v>
      </c>
      <c r="E1765">
        <v>3</v>
      </c>
      <c r="F1765">
        <v>4</v>
      </c>
      <c r="G1765">
        <v>0</v>
      </c>
    </row>
    <row r="1766" spans="1:7" x14ac:dyDescent="0.25">
      <c r="A1766" t="s">
        <v>1849</v>
      </c>
      <c r="B1766">
        <v>4.41</v>
      </c>
      <c r="C1766">
        <v>2400</v>
      </c>
      <c r="D1766">
        <v>1</v>
      </c>
      <c r="E1766">
        <v>3</v>
      </c>
      <c r="F1766">
        <v>4</v>
      </c>
      <c r="G1766">
        <v>0</v>
      </c>
    </row>
    <row r="1767" spans="1:7" x14ac:dyDescent="0.25">
      <c r="A1767" t="s">
        <v>1850</v>
      </c>
      <c r="B1767">
        <v>2.25</v>
      </c>
      <c r="C1767">
        <v>2800</v>
      </c>
      <c r="D1767">
        <v>1</v>
      </c>
      <c r="E1767">
        <v>3</v>
      </c>
      <c r="F1767">
        <v>4</v>
      </c>
      <c r="G1767">
        <v>2</v>
      </c>
    </row>
    <row r="1768" spans="1:7" x14ac:dyDescent="0.25">
      <c r="A1768" t="s">
        <v>1851</v>
      </c>
      <c r="B1768">
        <v>6.69</v>
      </c>
      <c r="C1768">
        <v>2400</v>
      </c>
      <c r="D1768">
        <v>1</v>
      </c>
      <c r="E1768">
        <v>3</v>
      </c>
      <c r="F1768">
        <v>4</v>
      </c>
      <c r="G1768">
        <v>1</v>
      </c>
    </row>
    <row r="1769" spans="1:7" x14ac:dyDescent="0.25">
      <c r="A1769" t="s">
        <v>1852</v>
      </c>
      <c r="B1769">
        <v>3.01</v>
      </c>
      <c r="C1769">
        <v>1900</v>
      </c>
      <c r="D1769">
        <v>1</v>
      </c>
      <c r="E1769">
        <v>3</v>
      </c>
      <c r="F1769">
        <v>3</v>
      </c>
      <c r="G1769">
        <v>6</v>
      </c>
    </row>
    <row r="1770" spans="1:7" x14ac:dyDescent="0.25">
      <c r="A1770" t="s">
        <v>1853</v>
      </c>
      <c r="B1770">
        <v>1.5</v>
      </c>
      <c r="C1770">
        <v>1600</v>
      </c>
      <c r="D1770">
        <v>1</v>
      </c>
      <c r="E1770">
        <v>1</v>
      </c>
      <c r="F1770">
        <v>4</v>
      </c>
      <c r="G1770">
        <v>1</v>
      </c>
    </row>
    <row r="1771" spans="1:7" x14ac:dyDescent="0.25">
      <c r="A1771" t="s">
        <v>1854</v>
      </c>
      <c r="B1771">
        <v>0.49</v>
      </c>
      <c r="C1771">
        <v>1700</v>
      </c>
      <c r="D1771">
        <v>1</v>
      </c>
      <c r="E1771">
        <v>3</v>
      </c>
      <c r="F1771">
        <v>3</v>
      </c>
      <c r="G1771">
        <v>0</v>
      </c>
    </row>
    <row r="1772" spans="1:7" x14ac:dyDescent="0.25">
      <c r="A1772" t="s">
        <v>1855</v>
      </c>
      <c r="B1772">
        <v>3.32</v>
      </c>
      <c r="C1772">
        <v>850</v>
      </c>
      <c r="D1772">
        <v>1</v>
      </c>
      <c r="E1772">
        <v>3</v>
      </c>
      <c r="F1772">
        <v>3</v>
      </c>
      <c r="G1772">
        <v>1</v>
      </c>
    </row>
    <row r="1773" spans="1:7" x14ac:dyDescent="0.25">
      <c r="A1773" t="s">
        <v>1856</v>
      </c>
      <c r="B1773">
        <v>4.1399999999999997</v>
      </c>
      <c r="C1773">
        <v>470</v>
      </c>
      <c r="D1773">
        <v>1</v>
      </c>
      <c r="E1773">
        <v>3</v>
      </c>
      <c r="F1773">
        <v>5</v>
      </c>
      <c r="G1773">
        <v>1</v>
      </c>
    </row>
    <row r="1774" spans="1:7" x14ac:dyDescent="0.25">
      <c r="A1774" t="s">
        <v>1857</v>
      </c>
      <c r="B1774">
        <v>2.74</v>
      </c>
      <c r="C1774">
        <v>970</v>
      </c>
      <c r="D1774">
        <v>1</v>
      </c>
      <c r="E1774">
        <v>3</v>
      </c>
      <c r="F1774">
        <v>5</v>
      </c>
      <c r="G1774">
        <v>0</v>
      </c>
    </row>
    <row r="1775" spans="1:7" x14ac:dyDescent="0.25">
      <c r="A1775" t="s">
        <v>1858</v>
      </c>
      <c r="B1775">
        <v>0.28999999999999998</v>
      </c>
      <c r="C1775">
        <v>2100</v>
      </c>
      <c r="D1775">
        <v>1</v>
      </c>
      <c r="E1775">
        <v>1</v>
      </c>
      <c r="F1775">
        <v>10</v>
      </c>
      <c r="G1775">
        <v>0</v>
      </c>
    </row>
    <row r="1776" spans="1:7" x14ac:dyDescent="0.25">
      <c r="A1776" t="s">
        <v>1859</v>
      </c>
      <c r="B1776">
        <v>0.23</v>
      </c>
      <c r="C1776">
        <v>1400</v>
      </c>
      <c r="D1776">
        <v>1</v>
      </c>
      <c r="E1776">
        <v>1</v>
      </c>
      <c r="F1776">
        <v>10</v>
      </c>
      <c r="G1776">
        <v>0</v>
      </c>
    </row>
    <row r="1777" spans="1:7" x14ac:dyDescent="0.25">
      <c r="A1777" t="s">
        <v>1860</v>
      </c>
      <c r="B1777">
        <v>0.39</v>
      </c>
      <c r="C1777">
        <v>1400</v>
      </c>
      <c r="D1777">
        <v>1</v>
      </c>
      <c r="E1777">
        <v>1</v>
      </c>
      <c r="F1777">
        <v>8</v>
      </c>
      <c r="G1777">
        <v>0</v>
      </c>
    </row>
    <row r="1778" spans="1:7" x14ac:dyDescent="0.25">
      <c r="A1778" t="s">
        <v>1861</v>
      </c>
      <c r="B1778">
        <v>1.5</v>
      </c>
      <c r="C1778">
        <v>1600</v>
      </c>
      <c r="D1778">
        <v>1</v>
      </c>
      <c r="E1778">
        <v>1</v>
      </c>
      <c r="F1778">
        <v>8</v>
      </c>
      <c r="G1778">
        <v>0</v>
      </c>
    </row>
    <row r="1779" spans="1:7" x14ac:dyDescent="0.25">
      <c r="A1779" t="s">
        <v>1862</v>
      </c>
      <c r="B1779">
        <v>0.38</v>
      </c>
      <c r="C1779">
        <v>1300</v>
      </c>
      <c r="D1779">
        <v>1</v>
      </c>
      <c r="E1779">
        <v>1</v>
      </c>
      <c r="F1779">
        <v>8</v>
      </c>
      <c r="G1779">
        <v>0</v>
      </c>
    </row>
    <row r="1780" spans="1:7" x14ac:dyDescent="0.25">
      <c r="A1780" t="s">
        <v>1863</v>
      </c>
      <c r="B1780">
        <v>0.99</v>
      </c>
      <c r="C1780">
        <v>1300</v>
      </c>
      <c r="D1780">
        <v>1</v>
      </c>
      <c r="E1780">
        <v>1</v>
      </c>
      <c r="F1780">
        <v>8</v>
      </c>
      <c r="G1780">
        <v>0</v>
      </c>
    </row>
    <row r="1781" spans="1:7" x14ac:dyDescent="0.25">
      <c r="A1781" t="s">
        <v>1864</v>
      </c>
      <c r="B1781">
        <v>0.18</v>
      </c>
      <c r="C1781">
        <v>1300</v>
      </c>
      <c r="D1781">
        <v>1</v>
      </c>
      <c r="E1781">
        <v>1</v>
      </c>
      <c r="F1781">
        <v>8</v>
      </c>
      <c r="G1781">
        <v>0</v>
      </c>
    </row>
    <row r="1782" spans="1:7" x14ac:dyDescent="0.25">
      <c r="A1782" t="s">
        <v>1865</v>
      </c>
      <c r="B1782">
        <v>4.9000000000000004</v>
      </c>
      <c r="C1782">
        <v>1300</v>
      </c>
      <c r="D1782">
        <v>1</v>
      </c>
      <c r="E1782">
        <v>1</v>
      </c>
      <c r="F1782">
        <v>8</v>
      </c>
      <c r="G1782">
        <v>1</v>
      </c>
    </row>
    <row r="1783" spans="1:7" x14ac:dyDescent="0.25">
      <c r="A1783" t="s">
        <v>1866</v>
      </c>
      <c r="B1783">
        <v>0.28999999999999998</v>
      </c>
      <c r="C1783">
        <v>1300</v>
      </c>
      <c r="D1783">
        <v>1</v>
      </c>
      <c r="E1783">
        <v>1</v>
      </c>
      <c r="F1783">
        <v>8</v>
      </c>
      <c r="G1783">
        <v>0</v>
      </c>
    </row>
    <row r="1784" spans="1:7" x14ac:dyDescent="0.25">
      <c r="A1784" t="s">
        <v>1867</v>
      </c>
      <c r="B1784">
        <v>0.75</v>
      </c>
      <c r="C1784">
        <v>1300</v>
      </c>
      <c r="D1784">
        <v>1</v>
      </c>
      <c r="E1784">
        <v>1</v>
      </c>
      <c r="F1784">
        <v>8</v>
      </c>
      <c r="G1784">
        <v>0</v>
      </c>
    </row>
    <row r="1785" spans="1:7" x14ac:dyDescent="0.25">
      <c r="A1785" t="s">
        <v>1868</v>
      </c>
      <c r="B1785">
        <v>0.8</v>
      </c>
      <c r="C1785">
        <v>1300</v>
      </c>
      <c r="D1785">
        <v>1</v>
      </c>
      <c r="E1785">
        <v>1</v>
      </c>
      <c r="F1785">
        <v>8</v>
      </c>
      <c r="G1785">
        <v>0</v>
      </c>
    </row>
    <row r="1786" spans="1:7" x14ac:dyDescent="0.25">
      <c r="A1786" t="s">
        <v>1869</v>
      </c>
      <c r="B1786">
        <v>0.81</v>
      </c>
      <c r="C1786">
        <v>1300</v>
      </c>
      <c r="D1786">
        <v>1</v>
      </c>
      <c r="E1786">
        <v>1</v>
      </c>
      <c r="F1786">
        <v>8</v>
      </c>
      <c r="G1786">
        <v>0</v>
      </c>
    </row>
    <row r="1787" spans="1:7" x14ac:dyDescent="0.25">
      <c r="A1787" t="s">
        <v>1870</v>
      </c>
      <c r="B1787">
        <v>1.6</v>
      </c>
      <c r="C1787">
        <v>1300</v>
      </c>
      <c r="D1787">
        <v>1</v>
      </c>
      <c r="E1787">
        <v>1</v>
      </c>
      <c r="F1787">
        <v>8</v>
      </c>
      <c r="G1787">
        <v>1</v>
      </c>
    </row>
    <row r="1788" spans="1:7" x14ac:dyDescent="0.25">
      <c r="A1788" t="s">
        <v>1871</v>
      </c>
      <c r="B1788">
        <v>0.38</v>
      </c>
      <c r="C1788">
        <v>1300</v>
      </c>
      <c r="D1788">
        <v>1</v>
      </c>
      <c r="E1788">
        <v>1</v>
      </c>
      <c r="F1788">
        <v>8</v>
      </c>
      <c r="G1788">
        <v>0</v>
      </c>
    </row>
    <row r="1789" spans="1:7" x14ac:dyDescent="0.25">
      <c r="A1789" t="s">
        <v>1872</v>
      </c>
      <c r="B1789">
        <v>3.63</v>
      </c>
      <c r="C1789">
        <v>1300</v>
      </c>
      <c r="D1789">
        <v>1</v>
      </c>
      <c r="E1789">
        <v>1</v>
      </c>
      <c r="F1789">
        <v>8</v>
      </c>
      <c r="G1789">
        <v>2</v>
      </c>
    </row>
    <row r="1790" spans="1:7" x14ac:dyDescent="0.25">
      <c r="A1790" t="s">
        <v>1873</v>
      </c>
      <c r="B1790">
        <v>0.8</v>
      </c>
      <c r="C1790">
        <v>1400</v>
      </c>
      <c r="D1790">
        <v>1</v>
      </c>
      <c r="E1790">
        <v>1</v>
      </c>
      <c r="F1790">
        <v>8</v>
      </c>
      <c r="G1790">
        <v>0</v>
      </c>
    </row>
    <row r="1791" spans="1:7" x14ac:dyDescent="0.25">
      <c r="A1791" t="s">
        <v>1874</v>
      </c>
      <c r="B1791">
        <v>4.7300000000000004</v>
      </c>
      <c r="C1791">
        <v>1400</v>
      </c>
      <c r="D1791">
        <v>1</v>
      </c>
      <c r="E1791">
        <v>1</v>
      </c>
      <c r="F1791">
        <v>8</v>
      </c>
      <c r="G1791">
        <v>0</v>
      </c>
    </row>
    <row r="1792" spans="1:7" x14ac:dyDescent="0.25">
      <c r="A1792" t="s">
        <v>1875</v>
      </c>
      <c r="B1792">
        <v>2.65</v>
      </c>
      <c r="C1792">
        <v>2300</v>
      </c>
      <c r="D1792">
        <v>1</v>
      </c>
      <c r="E1792">
        <v>1</v>
      </c>
      <c r="F1792">
        <v>8</v>
      </c>
      <c r="G1792">
        <v>1</v>
      </c>
    </row>
    <row r="1793" spans="1:7" x14ac:dyDescent="0.25">
      <c r="A1793" t="s">
        <v>1876</v>
      </c>
      <c r="B1793">
        <v>0.55000000000000004</v>
      </c>
      <c r="C1793">
        <v>1200</v>
      </c>
      <c r="D1793">
        <v>1</v>
      </c>
      <c r="E1793">
        <v>1</v>
      </c>
      <c r="F1793">
        <v>8</v>
      </c>
      <c r="G1793">
        <v>0</v>
      </c>
    </row>
    <row r="1794" spans="1:7" x14ac:dyDescent="0.25">
      <c r="A1794" t="s">
        <v>1877</v>
      </c>
      <c r="B1794">
        <v>0.95</v>
      </c>
      <c r="C1794">
        <v>1200</v>
      </c>
      <c r="D1794">
        <v>1</v>
      </c>
      <c r="E1794">
        <v>3</v>
      </c>
      <c r="F1794">
        <v>5</v>
      </c>
      <c r="G1794">
        <v>0</v>
      </c>
    </row>
    <row r="1795" spans="1:7" x14ac:dyDescent="0.25">
      <c r="A1795" t="s">
        <v>1878</v>
      </c>
      <c r="B1795">
        <v>1.46</v>
      </c>
      <c r="C1795">
        <v>1200</v>
      </c>
      <c r="D1795">
        <v>1</v>
      </c>
      <c r="E1795">
        <v>3</v>
      </c>
      <c r="F1795">
        <v>5</v>
      </c>
      <c r="G1795">
        <v>0</v>
      </c>
    </row>
    <row r="1796" spans="1:7" x14ac:dyDescent="0.25">
      <c r="A1796" t="s">
        <v>1879</v>
      </c>
      <c r="B1796">
        <v>1.43</v>
      </c>
      <c r="C1796">
        <v>1200</v>
      </c>
      <c r="D1796">
        <v>1</v>
      </c>
      <c r="E1796">
        <v>3</v>
      </c>
      <c r="F1796">
        <v>5</v>
      </c>
      <c r="G1796">
        <v>0</v>
      </c>
    </row>
    <row r="1797" spans="1:7" x14ac:dyDescent="0.25">
      <c r="A1797" t="s">
        <v>1880</v>
      </c>
      <c r="B1797">
        <v>0.36</v>
      </c>
      <c r="C1797">
        <v>1200</v>
      </c>
      <c r="D1797">
        <v>1</v>
      </c>
      <c r="E1797">
        <v>3</v>
      </c>
      <c r="F1797">
        <v>5</v>
      </c>
      <c r="G1797">
        <v>0</v>
      </c>
    </row>
    <row r="1798" spans="1:7" x14ac:dyDescent="0.25">
      <c r="A1798" t="s">
        <v>1881</v>
      </c>
      <c r="B1798">
        <v>3.21</v>
      </c>
      <c r="C1798">
        <v>2300</v>
      </c>
      <c r="D1798">
        <v>1</v>
      </c>
      <c r="E1798">
        <v>6</v>
      </c>
      <c r="F1798">
        <v>6</v>
      </c>
      <c r="G1798">
        <v>0</v>
      </c>
    </row>
    <row r="1799" spans="1:7" x14ac:dyDescent="0.25">
      <c r="A1799" t="s">
        <v>1882</v>
      </c>
      <c r="B1799">
        <v>4.3499999999999996</v>
      </c>
      <c r="C1799">
        <v>2200</v>
      </c>
      <c r="D1799">
        <v>1</v>
      </c>
      <c r="E1799">
        <v>6</v>
      </c>
      <c r="F1799">
        <v>6</v>
      </c>
      <c r="G1799">
        <v>2</v>
      </c>
    </row>
    <row r="1800" spans="1:7" x14ac:dyDescent="0.25">
      <c r="A1800" t="s">
        <v>1883</v>
      </c>
      <c r="B1800">
        <v>0.48</v>
      </c>
      <c r="C1800">
        <v>1900</v>
      </c>
      <c r="D1800">
        <v>1</v>
      </c>
      <c r="E1800">
        <v>6</v>
      </c>
      <c r="F1800">
        <v>5</v>
      </c>
      <c r="G1800">
        <v>0</v>
      </c>
    </row>
    <row r="1801" spans="1:7" x14ac:dyDescent="0.25">
      <c r="A1801" t="s">
        <v>1884</v>
      </c>
      <c r="B1801">
        <v>9.99</v>
      </c>
      <c r="C1801">
        <v>1100</v>
      </c>
      <c r="D1801">
        <v>2</v>
      </c>
      <c r="E1801">
        <v>1</v>
      </c>
      <c r="F1801">
        <v>4</v>
      </c>
      <c r="G1801">
        <v>2</v>
      </c>
    </row>
    <row r="1802" spans="1:7" x14ac:dyDescent="0.25">
      <c r="A1802" t="s">
        <v>1885</v>
      </c>
      <c r="B1802">
        <v>0.5</v>
      </c>
      <c r="C1802">
        <v>1300</v>
      </c>
      <c r="D1802">
        <v>2</v>
      </c>
      <c r="E1802">
        <v>1</v>
      </c>
      <c r="F1802">
        <v>4</v>
      </c>
      <c r="G1802">
        <v>0</v>
      </c>
    </row>
    <row r="1803" spans="1:7" x14ac:dyDescent="0.25">
      <c r="A1803" t="s">
        <v>1886</v>
      </c>
      <c r="B1803">
        <v>0.38</v>
      </c>
      <c r="C1803">
        <v>830</v>
      </c>
      <c r="D1803">
        <v>2</v>
      </c>
      <c r="E1803">
        <v>1</v>
      </c>
      <c r="F1803">
        <v>8</v>
      </c>
      <c r="G1803">
        <v>0</v>
      </c>
    </row>
    <row r="1804" spans="1:7" x14ac:dyDescent="0.25">
      <c r="A1804" t="s">
        <v>1887</v>
      </c>
      <c r="B1804">
        <v>1.31</v>
      </c>
      <c r="C1804">
        <v>760</v>
      </c>
      <c r="D1804">
        <v>2</v>
      </c>
      <c r="E1804">
        <v>1</v>
      </c>
      <c r="F1804">
        <v>8</v>
      </c>
      <c r="G1804">
        <v>1</v>
      </c>
    </row>
    <row r="1805" spans="1:7" x14ac:dyDescent="0.25">
      <c r="A1805" t="s">
        <v>1888</v>
      </c>
      <c r="B1805">
        <v>2.97</v>
      </c>
      <c r="C1805">
        <v>850</v>
      </c>
      <c r="D1805">
        <v>2</v>
      </c>
      <c r="E1805">
        <v>1</v>
      </c>
      <c r="F1805">
        <v>8</v>
      </c>
      <c r="G1805">
        <v>0</v>
      </c>
    </row>
    <row r="1806" spans="1:7" x14ac:dyDescent="0.25">
      <c r="A1806" t="s">
        <v>1889</v>
      </c>
      <c r="B1806">
        <v>2.0699999999999998</v>
      </c>
      <c r="C1806">
        <v>740</v>
      </c>
      <c r="D1806">
        <v>2</v>
      </c>
      <c r="E1806">
        <v>1</v>
      </c>
      <c r="F1806">
        <v>8</v>
      </c>
      <c r="G1806">
        <v>0</v>
      </c>
    </row>
    <row r="1807" spans="1:7" x14ac:dyDescent="0.25">
      <c r="A1807" t="s">
        <v>1890</v>
      </c>
      <c r="B1807">
        <v>0.12</v>
      </c>
      <c r="C1807">
        <v>1400</v>
      </c>
      <c r="D1807">
        <v>2</v>
      </c>
      <c r="E1807">
        <v>3</v>
      </c>
      <c r="F1807">
        <v>5</v>
      </c>
      <c r="G1807">
        <v>0</v>
      </c>
    </row>
    <row r="1808" spans="1:7" x14ac:dyDescent="0.25">
      <c r="A1808" t="s">
        <v>1891</v>
      </c>
      <c r="B1808">
        <v>0.31</v>
      </c>
      <c r="C1808">
        <v>1400</v>
      </c>
      <c r="D1808">
        <v>2</v>
      </c>
      <c r="E1808">
        <v>1</v>
      </c>
      <c r="F1808">
        <v>8</v>
      </c>
      <c r="G1808">
        <v>0</v>
      </c>
    </row>
    <row r="1809" spans="1:7" x14ac:dyDescent="0.25">
      <c r="A1809" t="s">
        <v>1892</v>
      </c>
      <c r="B1809">
        <v>0.53</v>
      </c>
      <c r="C1809">
        <v>1200</v>
      </c>
      <c r="D1809">
        <v>2</v>
      </c>
      <c r="E1809">
        <v>3</v>
      </c>
      <c r="F1809">
        <v>5</v>
      </c>
      <c r="G1809">
        <v>0</v>
      </c>
    </row>
    <row r="1810" spans="1:7" x14ac:dyDescent="0.25">
      <c r="A1810" t="s">
        <v>1893</v>
      </c>
      <c r="B1810">
        <v>4.4000000000000004</v>
      </c>
      <c r="C1810">
        <v>980</v>
      </c>
      <c r="D1810">
        <v>2</v>
      </c>
      <c r="E1810">
        <v>3</v>
      </c>
      <c r="F1810">
        <v>5</v>
      </c>
      <c r="G1810">
        <v>3</v>
      </c>
    </row>
    <row r="1811" spans="1:7" x14ac:dyDescent="0.25">
      <c r="A1811" t="s">
        <v>1894</v>
      </c>
      <c r="B1811">
        <v>0.2</v>
      </c>
      <c r="C1811">
        <v>1100</v>
      </c>
      <c r="D1811">
        <v>2</v>
      </c>
      <c r="E1811">
        <v>1</v>
      </c>
      <c r="F1811">
        <v>8</v>
      </c>
      <c r="G1811">
        <v>0</v>
      </c>
    </row>
    <row r="1812" spans="1:7" x14ac:dyDescent="0.25">
      <c r="A1812" t="s">
        <v>1895</v>
      </c>
      <c r="B1812">
        <v>1.44</v>
      </c>
      <c r="C1812">
        <v>1100</v>
      </c>
      <c r="D1812">
        <v>2</v>
      </c>
      <c r="E1812">
        <v>3</v>
      </c>
      <c r="F1812">
        <v>5</v>
      </c>
      <c r="G1812">
        <v>4</v>
      </c>
    </row>
    <row r="1813" spans="1:7" x14ac:dyDescent="0.25">
      <c r="A1813" t="s">
        <v>1896</v>
      </c>
      <c r="B1813">
        <v>0.66</v>
      </c>
      <c r="C1813">
        <v>1600</v>
      </c>
      <c r="D1813">
        <v>1</v>
      </c>
      <c r="E1813">
        <v>1</v>
      </c>
      <c r="F1813">
        <v>8</v>
      </c>
      <c r="G1813">
        <v>1</v>
      </c>
    </row>
    <row r="1814" spans="1:7" x14ac:dyDescent="0.25">
      <c r="A1814" t="s">
        <v>1897</v>
      </c>
      <c r="B1814">
        <v>0.24</v>
      </c>
      <c r="C1814">
        <v>1300</v>
      </c>
      <c r="D1814">
        <v>1</v>
      </c>
      <c r="E1814">
        <v>3</v>
      </c>
      <c r="F1814">
        <v>6</v>
      </c>
      <c r="G1814">
        <v>0</v>
      </c>
    </row>
    <row r="1815" spans="1:7" x14ac:dyDescent="0.25">
      <c r="A1815" t="s">
        <v>1898</v>
      </c>
      <c r="B1815">
        <v>9.2799999999999994</v>
      </c>
      <c r="C1815">
        <v>1100</v>
      </c>
      <c r="D1815">
        <v>1</v>
      </c>
      <c r="E1815">
        <v>3</v>
      </c>
      <c r="F1815">
        <v>6</v>
      </c>
      <c r="G1815">
        <v>4</v>
      </c>
    </row>
    <row r="1816" spans="1:7" x14ac:dyDescent="0.25">
      <c r="A1816" t="s">
        <v>1899</v>
      </c>
      <c r="B1816">
        <v>2.92</v>
      </c>
      <c r="C1816">
        <v>550</v>
      </c>
      <c r="D1816">
        <v>1</v>
      </c>
      <c r="E1816">
        <v>3</v>
      </c>
      <c r="F1816">
        <v>3</v>
      </c>
      <c r="G1816">
        <v>2</v>
      </c>
    </row>
    <row r="1817" spans="1:7" x14ac:dyDescent="0.25">
      <c r="A1817" t="s">
        <v>1900</v>
      </c>
      <c r="B1817">
        <v>0.55000000000000004</v>
      </c>
      <c r="C1817">
        <v>500</v>
      </c>
      <c r="D1817">
        <v>1</v>
      </c>
      <c r="E1817">
        <v>6</v>
      </c>
      <c r="F1817">
        <v>6</v>
      </c>
      <c r="G1817">
        <v>0</v>
      </c>
    </row>
    <row r="1818" spans="1:7" x14ac:dyDescent="0.25">
      <c r="A1818" t="s">
        <v>1901</v>
      </c>
      <c r="B1818">
        <v>4.42</v>
      </c>
      <c r="C1818">
        <v>500</v>
      </c>
      <c r="D1818">
        <v>1</v>
      </c>
      <c r="E1818">
        <v>3</v>
      </c>
      <c r="F1818">
        <v>3</v>
      </c>
      <c r="G1818">
        <v>1</v>
      </c>
    </row>
    <row r="1819" spans="1:7" x14ac:dyDescent="0.25">
      <c r="A1819" t="s">
        <v>1902</v>
      </c>
      <c r="B1819">
        <v>1.43</v>
      </c>
      <c r="C1819">
        <v>310</v>
      </c>
      <c r="D1819">
        <v>1</v>
      </c>
      <c r="E1819">
        <v>6</v>
      </c>
      <c r="F1819">
        <v>4</v>
      </c>
      <c r="G1819">
        <v>0</v>
      </c>
    </row>
    <row r="1820" spans="1:7" x14ac:dyDescent="0.25">
      <c r="A1820" t="s">
        <v>1903</v>
      </c>
      <c r="B1820">
        <v>7.37</v>
      </c>
      <c r="C1820">
        <v>530</v>
      </c>
      <c r="D1820">
        <v>1</v>
      </c>
      <c r="E1820">
        <v>3</v>
      </c>
      <c r="F1820">
        <v>5</v>
      </c>
      <c r="G1820">
        <v>2</v>
      </c>
    </row>
    <row r="1821" spans="1:7" x14ac:dyDescent="0.25">
      <c r="A1821" t="s">
        <v>1904</v>
      </c>
      <c r="B1821">
        <v>8.09</v>
      </c>
      <c r="C1821">
        <v>480</v>
      </c>
      <c r="D1821">
        <v>1</v>
      </c>
      <c r="E1821">
        <v>6</v>
      </c>
      <c r="F1821">
        <v>4</v>
      </c>
      <c r="G1821">
        <v>3</v>
      </c>
    </row>
    <row r="1822" spans="1:7" x14ac:dyDescent="0.25">
      <c r="A1822" t="s">
        <v>1905</v>
      </c>
      <c r="B1822">
        <v>0.84</v>
      </c>
      <c r="C1822">
        <v>430</v>
      </c>
      <c r="D1822">
        <v>1</v>
      </c>
      <c r="E1822">
        <v>6</v>
      </c>
      <c r="F1822">
        <v>4</v>
      </c>
      <c r="G1822">
        <v>0</v>
      </c>
    </row>
    <row r="1823" spans="1:7" x14ac:dyDescent="0.25">
      <c r="A1823" t="s">
        <v>1906</v>
      </c>
      <c r="B1823">
        <v>0.17</v>
      </c>
      <c r="C1823">
        <v>470</v>
      </c>
      <c r="D1823">
        <v>1</v>
      </c>
      <c r="E1823">
        <v>6</v>
      </c>
      <c r="F1823">
        <v>4</v>
      </c>
      <c r="G1823">
        <v>0</v>
      </c>
    </row>
    <row r="1824" spans="1:7" x14ac:dyDescent="0.25">
      <c r="A1824" t="s">
        <v>1907</v>
      </c>
      <c r="B1824">
        <v>1.98</v>
      </c>
      <c r="C1824">
        <v>450</v>
      </c>
      <c r="D1824">
        <v>1</v>
      </c>
      <c r="E1824">
        <v>6</v>
      </c>
      <c r="F1824">
        <v>4</v>
      </c>
      <c r="G1824">
        <v>1</v>
      </c>
    </row>
    <row r="1825" spans="1:7" x14ac:dyDescent="0.25">
      <c r="A1825" t="s">
        <v>1908</v>
      </c>
      <c r="B1825">
        <v>1.26</v>
      </c>
      <c r="C1825">
        <v>390</v>
      </c>
      <c r="D1825">
        <v>1</v>
      </c>
      <c r="E1825">
        <v>6</v>
      </c>
      <c r="F1825">
        <v>4</v>
      </c>
      <c r="G1825">
        <v>0</v>
      </c>
    </row>
    <row r="1826" spans="1:7" x14ac:dyDescent="0.25">
      <c r="A1826" t="s">
        <v>1909</v>
      </c>
      <c r="B1826">
        <v>1.73</v>
      </c>
      <c r="C1826">
        <v>680</v>
      </c>
      <c r="D1826">
        <v>1</v>
      </c>
      <c r="E1826">
        <v>6</v>
      </c>
      <c r="F1826">
        <v>4</v>
      </c>
      <c r="G1826">
        <v>1</v>
      </c>
    </row>
    <row r="1827" spans="1:7" x14ac:dyDescent="0.25">
      <c r="A1827" t="s">
        <v>1910</v>
      </c>
      <c r="B1827">
        <v>4.24</v>
      </c>
      <c r="C1827">
        <v>1000</v>
      </c>
      <c r="D1827">
        <v>1</v>
      </c>
      <c r="E1827">
        <v>6</v>
      </c>
      <c r="F1827">
        <v>4</v>
      </c>
      <c r="G1827">
        <v>0</v>
      </c>
    </row>
    <row r="1828" spans="1:7" x14ac:dyDescent="0.25">
      <c r="A1828" t="s">
        <v>1911</v>
      </c>
      <c r="B1828">
        <v>4.51</v>
      </c>
      <c r="C1828">
        <v>1700</v>
      </c>
      <c r="D1828">
        <v>1</v>
      </c>
      <c r="E1828">
        <v>6</v>
      </c>
      <c r="F1828">
        <v>4</v>
      </c>
      <c r="G1828">
        <v>3</v>
      </c>
    </row>
    <row r="1829" spans="1:7" x14ac:dyDescent="0.25">
      <c r="A1829" t="s">
        <v>1912</v>
      </c>
      <c r="B1829">
        <v>0.22</v>
      </c>
      <c r="C1829">
        <v>2100</v>
      </c>
      <c r="D1829">
        <v>1</v>
      </c>
      <c r="E1829">
        <v>6</v>
      </c>
      <c r="F1829">
        <v>4</v>
      </c>
      <c r="G1829">
        <v>0</v>
      </c>
    </row>
    <row r="1830" spans="1:7" x14ac:dyDescent="0.25">
      <c r="A1830" t="s">
        <v>1913</v>
      </c>
      <c r="B1830">
        <v>3</v>
      </c>
      <c r="C1830">
        <v>1100</v>
      </c>
      <c r="D1830">
        <v>2</v>
      </c>
      <c r="E1830">
        <v>6</v>
      </c>
      <c r="F1830">
        <v>5</v>
      </c>
      <c r="G1830">
        <v>0</v>
      </c>
    </row>
    <row r="1831" spans="1:7" x14ac:dyDescent="0.25">
      <c r="A1831" t="s">
        <v>1914</v>
      </c>
      <c r="B1831">
        <v>1.48</v>
      </c>
      <c r="C1831">
        <v>1100</v>
      </c>
      <c r="D1831">
        <v>1</v>
      </c>
      <c r="E1831">
        <v>3</v>
      </c>
      <c r="F1831">
        <v>4</v>
      </c>
      <c r="G1831">
        <v>0</v>
      </c>
    </row>
    <row r="1832" spans="1:7" x14ac:dyDescent="0.25">
      <c r="A1832" t="s">
        <v>1915</v>
      </c>
      <c r="B1832">
        <v>2.67</v>
      </c>
      <c r="C1832">
        <v>1300</v>
      </c>
      <c r="D1832">
        <v>1</v>
      </c>
      <c r="E1832">
        <v>3</v>
      </c>
      <c r="F1832">
        <v>4</v>
      </c>
      <c r="G1832">
        <v>1</v>
      </c>
    </row>
    <row r="1833" spans="1:7" x14ac:dyDescent="0.25">
      <c r="A1833" t="s">
        <v>1916</v>
      </c>
      <c r="B1833">
        <v>12.79</v>
      </c>
      <c r="C1833">
        <v>360</v>
      </c>
      <c r="D1833">
        <v>1</v>
      </c>
      <c r="E1833">
        <v>6</v>
      </c>
      <c r="F1833">
        <v>6</v>
      </c>
      <c r="G1833">
        <v>3</v>
      </c>
    </row>
    <row r="1834" spans="1:7" x14ac:dyDescent="0.25">
      <c r="A1834" t="s">
        <v>1917</v>
      </c>
      <c r="B1834">
        <v>8.74</v>
      </c>
      <c r="C1834">
        <v>330</v>
      </c>
      <c r="D1834">
        <v>1</v>
      </c>
      <c r="E1834">
        <v>1</v>
      </c>
      <c r="F1834">
        <v>4</v>
      </c>
      <c r="G1834">
        <v>2</v>
      </c>
    </row>
    <row r="1835" spans="1:7" x14ac:dyDescent="0.25">
      <c r="A1835" t="s">
        <v>1918</v>
      </c>
      <c r="B1835">
        <v>9</v>
      </c>
      <c r="C1835">
        <v>160</v>
      </c>
      <c r="D1835">
        <v>1</v>
      </c>
      <c r="E1835">
        <v>1</v>
      </c>
      <c r="F1835">
        <v>4</v>
      </c>
      <c r="G1835">
        <v>0</v>
      </c>
    </row>
    <row r="1836" spans="1:7" x14ac:dyDescent="0.25">
      <c r="A1836" t="s">
        <v>1919</v>
      </c>
      <c r="B1836">
        <v>1.01</v>
      </c>
      <c r="C1836">
        <v>370</v>
      </c>
      <c r="D1836">
        <v>1</v>
      </c>
      <c r="E1836">
        <v>3</v>
      </c>
      <c r="F1836">
        <v>2</v>
      </c>
      <c r="G1836">
        <v>0</v>
      </c>
    </row>
    <row r="1837" spans="1:7" x14ac:dyDescent="0.25">
      <c r="A1837" t="s">
        <v>1920</v>
      </c>
      <c r="B1837">
        <v>5.01</v>
      </c>
      <c r="C1837">
        <v>210</v>
      </c>
      <c r="D1837">
        <v>1</v>
      </c>
      <c r="E1837">
        <v>3</v>
      </c>
      <c r="F1837">
        <v>1</v>
      </c>
      <c r="G1837">
        <v>1</v>
      </c>
    </row>
    <row r="1838" spans="1:7" x14ac:dyDescent="0.25">
      <c r="A1838" t="s">
        <v>1921</v>
      </c>
      <c r="B1838">
        <v>3.99</v>
      </c>
      <c r="C1838">
        <v>80</v>
      </c>
      <c r="D1838">
        <v>2</v>
      </c>
      <c r="E1838">
        <v>3</v>
      </c>
      <c r="F1838">
        <v>3</v>
      </c>
      <c r="G1838">
        <v>0</v>
      </c>
    </row>
    <row r="1839" spans="1:7" x14ac:dyDescent="0.25">
      <c r="A1839" t="s">
        <v>1922</v>
      </c>
      <c r="B1839">
        <v>11.82</v>
      </c>
      <c r="C1839">
        <v>120</v>
      </c>
      <c r="D1839">
        <v>2</v>
      </c>
      <c r="E1839">
        <v>3</v>
      </c>
      <c r="F1839">
        <v>4</v>
      </c>
      <c r="G1839">
        <v>1</v>
      </c>
    </row>
    <row r="1840" spans="1:7" x14ac:dyDescent="0.25">
      <c r="A1840" t="s">
        <v>1923</v>
      </c>
      <c r="B1840">
        <v>1.56</v>
      </c>
      <c r="C1840">
        <v>250</v>
      </c>
      <c r="D1840">
        <v>2</v>
      </c>
      <c r="E1840">
        <v>3</v>
      </c>
      <c r="F1840">
        <v>4</v>
      </c>
      <c r="G1840">
        <v>0</v>
      </c>
    </row>
    <row r="1841" spans="1:7" x14ac:dyDescent="0.25">
      <c r="A1841" t="s">
        <v>1924</v>
      </c>
      <c r="B1841">
        <v>0.1</v>
      </c>
      <c r="C1841">
        <v>1300</v>
      </c>
      <c r="D1841">
        <v>1</v>
      </c>
      <c r="E1841">
        <v>4</v>
      </c>
      <c r="F1841">
        <v>0</v>
      </c>
      <c r="G1841">
        <v>0</v>
      </c>
    </row>
    <row r="1842" spans="1:7" x14ac:dyDescent="0.25">
      <c r="A1842" t="s">
        <v>1925</v>
      </c>
      <c r="B1842">
        <v>0.22</v>
      </c>
      <c r="C1842">
        <v>730</v>
      </c>
      <c r="D1842">
        <v>1</v>
      </c>
      <c r="E1842">
        <v>6</v>
      </c>
      <c r="F1842">
        <v>5</v>
      </c>
      <c r="G1842">
        <v>0</v>
      </c>
    </row>
    <row r="1843" spans="1:7" x14ac:dyDescent="0.25">
      <c r="A1843" t="s">
        <v>1926</v>
      </c>
      <c r="B1843">
        <v>0.35</v>
      </c>
      <c r="C1843">
        <v>680</v>
      </c>
      <c r="D1843">
        <v>1</v>
      </c>
      <c r="E1843">
        <v>1</v>
      </c>
      <c r="F1843">
        <v>4</v>
      </c>
      <c r="G1843">
        <v>0</v>
      </c>
    </row>
    <row r="1844" spans="1:7" x14ac:dyDescent="0.25">
      <c r="A1844" t="s">
        <v>1927</v>
      </c>
      <c r="B1844">
        <v>2.0099999999999998</v>
      </c>
      <c r="C1844">
        <v>50</v>
      </c>
      <c r="D1844">
        <v>2</v>
      </c>
      <c r="E1844">
        <v>3</v>
      </c>
      <c r="F1844">
        <v>2</v>
      </c>
      <c r="G1844">
        <v>0</v>
      </c>
    </row>
    <row r="1845" spans="1:7" x14ac:dyDescent="0.25">
      <c r="A1845" t="s">
        <v>1928</v>
      </c>
      <c r="B1845">
        <v>3.46</v>
      </c>
      <c r="C1845">
        <v>3000</v>
      </c>
      <c r="D1845">
        <v>2</v>
      </c>
      <c r="E1845">
        <v>3</v>
      </c>
      <c r="F1845">
        <v>5</v>
      </c>
      <c r="G1845">
        <v>10</v>
      </c>
    </row>
    <row r="1846" spans="1:7" x14ac:dyDescent="0.25">
      <c r="A1846" t="s">
        <v>1929</v>
      </c>
      <c r="B1846">
        <v>1.01</v>
      </c>
      <c r="C1846">
        <v>3100</v>
      </c>
      <c r="D1846">
        <v>2</v>
      </c>
      <c r="E1846">
        <v>1</v>
      </c>
      <c r="F1846">
        <v>8</v>
      </c>
      <c r="G1846">
        <v>0</v>
      </c>
    </row>
    <row r="1847" spans="1:7" x14ac:dyDescent="0.25">
      <c r="A1847" t="s">
        <v>1930</v>
      </c>
      <c r="B1847">
        <v>1.8</v>
      </c>
      <c r="C1847">
        <v>3100</v>
      </c>
      <c r="D1847">
        <v>2</v>
      </c>
      <c r="E1847">
        <v>3</v>
      </c>
      <c r="F1847">
        <v>5</v>
      </c>
      <c r="G1847">
        <v>2</v>
      </c>
    </row>
    <row r="1848" spans="1:7" x14ac:dyDescent="0.25">
      <c r="A1848" t="s">
        <v>1931</v>
      </c>
      <c r="B1848">
        <v>4.57</v>
      </c>
      <c r="C1848">
        <v>3800</v>
      </c>
      <c r="D1848">
        <v>2</v>
      </c>
      <c r="E1848">
        <v>1</v>
      </c>
      <c r="F1848">
        <v>4</v>
      </c>
      <c r="G1848">
        <v>6</v>
      </c>
    </row>
    <row r="1849" spans="1:7" x14ac:dyDescent="0.25">
      <c r="A1849" t="s">
        <v>1932</v>
      </c>
      <c r="B1849">
        <v>0.56999999999999995</v>
      </c>
      <c r="C1849">
        <v>3700</v>
      </c>
      <c r="D1849">
        <v>2</v>
      </c>
      <c r="E1849">
        <v>1</v>
      </c>
      <c r="F1849">
        <v>8</v>
      </c>
      <c r="G1849">
        <v>0</v>
      </c>
    </row>
    <row r="1850" spans="1:7" x14ac:dyDescent="0.25">
      <c r="A1850" t="s">
        <v>1933</v>
      </c>
      <c r="B1850">
        <v>2.06</v>
      </c>
      <c r="C1850">
        <v>3700</v>
      </c>
      <c r="D1850">
        <v>2</v>
      </c>
      <c r="E1850">
        <v>1</v>
      </c>
      <c r="F1850">
        <v>8</v>
      </c>
      <c r="G1850">
        <v>4</v>
      </c>
    </row>
    <row r="1851" spans="1:7" x14ac:dyDescent="0.25">
      <c r="A1851" t="s">
        <v>1934</v>
      </c>
      <c r="B1851">
        <v>1.48</v>
      </c>
      <c r="C1851">
        <v>2500</v>
      </c>
      <c r="D1851">
        <v>1</v>
      </c>
      <c r="E1851">
        <v>1</v>
      </c>
      <c r="F1851">
        <v>8</v>
      </c>
      <c r="G1851">
        <v>1</v>
      </c>
    </row>
    <row r="1852" spans="1:7" x14ac:dyDescent="0.25">
      <c r="A1852" t="s">
        <v>1935</v>
      </c>
      <c r="B1852">
        <v>5.95</v>
      </c>
      <c r="C1852">
        <v>2400</v>
      </c>
      <c r="D1852">
        <v>1</v>
      </c>
      <c r="E1852">
        <v>1</v>
      </c>
      <c r="F1852">
        <v>10</v>
      </c>
      <c r="G1852">
        <v>0</v>
      </c>
    </row>
    <row r="1853" spans="1:7" x14ac:dyDescent="0.25">
      <c r="A1853" t="s">
        <v>1936</v>
      </c>
      <c r="B1853">
        <v>0.32</v>
      </c>
      <c r="C1853">
        <v>2400</v>
      </c>
      <c r="D1853">
        <v>1</v>
      </c>
      <c r="E1853">
        <v>1</v>
      </c>
      <c r="F1853">
        <v>8</v>
      </c>
      <c r="G1853">
        <v>0</v>
      </c>
    </row>
    <row r="1854" spans="1:7" x14ac:dyDescent="0.25">
      <c r="A1854" t="s">
        <v>1937</v>
      </c>
      <c r="B1854">
        <v>0.28000000000000003</v>
      </c>
      <c r="C1854">
        <v>2500</v>
      </c>
      <c r="D1854">
        <v>1</v>
      </c>
      <c r="E1854">
        <v>1</v>
      </c>
      <c r="F1854">
        <v>8</v>
      </c>
      <c r="G1854">
        <v>0</v>
      </c>
    </row>
    <row r="1855" spans="1:7" x14ac:dyDescent="0.25">
      <c r="A1855" t="s">
        <v>1938</v>
      </c>
      <c r="B1855">
        <v>0.23</v>
      </c>
      <c r="C1855">
        <v>2100</v>
      </c>
      <c r="D1855">
        <v>1</v>
      </c>
      <c r="E1855">
        <v>1</v>
      </c>
      <c r="F1855">
        <v>8</v>
      </c>
      <c r="G1855">
        <v>0</v>
      </c>
    </row>
    <row r="1856" spans="1:7" x14ac:dyDescent="0.25">
      <c r="A1856" t="s">
        <v>1939</v>
      </c>
      <c r="B1856">
        <v>0.39</v>
      </c>
      <c r="C1856">
        <v>2100</v>
      </c>
      <c r="D1856">
        <v>1</v>
      </c>
      <c r="E1856">
        <v>1</v>
      </c>
      <c r="F1856">
        <v>8</v>
      </c>
      <c r="G1856">
        <v>0</v>
      </c>
    </row>
    <row r="1857" spans="1:7" x14ac:dyDescent="0.25">
      <c r="A1857" t="s">
        <v>1940</v>
      </c>
      <c r="B1857">
        <v>2.0299999999999998</v>
      </c>
      <c r="C1857">
        <v>1800</v>
      </c>
      <c r="D1857">
        <v>1</v>
      </c>
      <c r="E1857">
        <v>1</v>
      </c>
      <c r="F1857">
        <v>8</v>
      </c>
      <c r="G1857">
        <v>0</v>
      </c>
    </row>
    <row r="1858" spans="1:7" x14ac:dyDescent="0.25">
      <c r="A1858" t="s">
        <v>1941</v>
      </c>
      <c r="B1858">
        <v>1.21</v>
      </c>
      <c r="C1858">
        <v>1800</v>
      </c>
      <c r="D1858">
        <v>1</v>
      </c>
      <c r="E1858">
        <v>1</v>
      </c>
      <c r="F1858">
        <v>8</v>
      </c>
      <c r="G1858">
        <v>0</v>
      </c>
    </row>
    <row r="1859" spans="1:7" x14ac:dyDescent="0.25">
      <c r="A1859" t="s">
        <v>1942</v>
      </c>
      <c r="B1859">
        <v>0.95</v>
      </c>
      <c r="C1859">
        <v>1800</v>
      </c>
      <c r="D1859">
        <v>1</v>
      </c>
      <c r="E1859">
        <v>1</v>
      </c>
      <c r="F1859">
        <v>8</v>
      </c>
      <c r="G1859">
        <v>0</v>
      </c>
    </row>
    <row r="1860" spans="1:7" x14ac:dyDescent="0.25">
      <c r="A1860" t="s">
        <v>1943</v>
      </c>
      <c r="B1860">
        <v>1.07</v>
      </c>
      <c r="C1860">
        <v>1800</v>
      </c>
      <c r="D1860">
        <v>1</v>
      </c>
      <c r="E1860">
        <v>1</v>
      </c>
      <c r="F1860">
        <v>8</v>
      </c>
      <c r="G1860">
        <v>0</v>
      </c>
    </row>
    <row r="1861" spans="1:7" x14ac:dyDescent="0.25">
      <c r="A1861" t="s">
        <v>1944</v>
      </c>
      <c r="B1861">
        <v>0.11</v>
      </c>
      <c r="C1861">
        <v>1800</v>
      </c>
      <c r="D1861">
        <v>1</v>
      </c>
      <c r="E1861">
        <v>1</v>
      </c>
      <c r="F1861">
        <v>8</v>
      </c>
      <c r="G1861">
        <v>0</v>
      </c>
    </row>
    <row r="1862" spans="1:7" x14ac:dyDescent="0.25">
      <c r="A1862" t="s">
        <v>1945</v>
      </c>
      <c r="B1862">
        <v>1.1399999999999999</v>
      </c>
      <c r="C1862">
        <v>1800</v>
      </c>
      <c r="D1862">
        <v>1</v>
      </c>
      <c r="E1862">
        <v>1</v>
      </c>
      <c r="F1862">
        <v>8</v>
      </c>
      <c r="G1862">
        <v>1</v>
      </c>
    </row>
    <row r="1863" spans="1:7" x14ac:dyDescent="0.25">
      <c r="A1863" t="s">
        <v>1946</v>
      </c>
      <c r="B1863">
        <v>0.43</v>
      </c>
      <c r="C1863">
        <v>1800</v>
      </c>
      <c r="D1863">
        <v>1</v>
      </c>
      <c r="E1863">
        <v>1</v>
      </c>
      <c r="F1863">
        <v>8</v>
      </c>
      <c r="G1863">
        <v>0</v>
      </c>
    </row>
    <row r="1864" spans="1:7" x14ac:dyDescent="0.25">
      <c r="A1864" t="s">
        <v>1947</v>
      </c>
      <c r="B1864">
        <v>0.6</v>
      </c>
      <c r="C1864">
        <v>1700</v>
      </c>
      <c r="D1864">
        <v>2</v>
      </c>
      <c r="E1864">
        <v>1</v>
      </c>
      <c r="F1864">
        <v>4</v>
      </c>
      <c r="G1864">
        <v>0</v>
      </c>
    </row>
    <row r="1865" spans="1:7" x14ac:dyDescent="0.25">
      <c r="A1865" t="s">
        <v>1948</v>
      </c>
      <c r="B1865">
        <v>1.4</v>
      </c>
      <c r="C1865">
        <v>1700</v>
      </c>
      <c r="D1865">
        <v>2</v>
      </c>
      <c r="E1865">
        <v>1</v>
      </c>
      <c r="F1865">
        <v>8</v>
      </c>
      <c r="G1865">
        <v>1</v>
      </c>
    </row>
    <row r="1866" spans="1:7" x14ac:dyDescent="0.25">
      <c r="A1866" t="s">
        <v>1949</v>
      </c>
      <c r="B1866">
        <v>2.4</v>
      </c>
      <c r="C1866">
        <v>1700</v>
      </c>
      <c r="D1866">
        <v>2</v>
      </c>
      <c r="E1866">
        <v>1</v>
      </c>
      <c r="F1866">
        <v>4</v>
      </c>
      <c r="G1866">
        <v>3</v>
      </c>
    </row>
    <row r="1867" spans="1:7" x14ac:dyDescent="0.25">
      <c r="A1867" t="s">
        <v>1950</v>
      </c>
      <c r="B1867">
        <v>0.14000000000000001</v>
      </c>
      <c r="C1867">
        <v>2000</v>
      </c>
      <c r="D1867">
        <v>2</v>
      </c>
      <c r="E1867">
        <v>1</v>
      </c>
      <c r="F1867">
        <v>4</v>
      </c>
      <c r="G1867">
        <v>0</v>
      </c>
    </row>
    <row r="1868" spans="1:7" x14ac:dyDescent="0.25">
      <c r="A1868" t="s">
        <v>1951</v>
      </c>
      <c r="B1868">
        <v>5.14</v>
      </c>
      <c r="C1868">
        <v>1700</v>
      </c>
      <c r="D1868">
        <v>3</v>
      </c>
      <c r="E1868">
        <v>3</v>
      </c>
      <c r="F1868">
        <v>3</v>
      </c>
      <c r="G1868">
        <v>8</v>
      </c>
    </row>
    <row r="1869" spans="1:7" x14ac:dyDescent="0.25">
      <c r="A1869" t="s">
        <v>1952</v>
      </c>
      <c r="B1869">
        <v>1.02</v>
      </c>
      <c r="C1869">
        <v>1700</v>
      </c>
      <c r="D1869">
        <v>3</v>
      </c>
      <c r="E1869">
        <v>3</v>
      </c>
      <c r="F1869">
        <v>3</v>
      </c>
      <c r="G1869">
        <v>2</v>
      </c>
    </row>
    <row r="1870" spans="1:7" x14ac:dyDescent="0.25">
      <c r="A1870" t="s">
        <v>1953</v>
      </c>
      <c r="B1870">
        <v>3.79</v>
      </c>
      <c r="C1870">
        <v>840</v>
      </c>
      <c r="D1870">
        <v>3</v>
      </c>
      <c r="E1870">
        <v>3</v>
      </c>
      <c r="F1870">
        <v>3</v>
      </c>
      <c r="G1870">
        <v>6</v>
      </c>
    </row>
    <row r="1871" spans="1:7" x14ac:dyDescent="0.25">
      <c r="A1871" t="s">
        <v>1954</v>
      </c>
      <c r="B1871">
        <v>0.64</v>
      </c>
      <c r="C1871">
        <v>930</v>
      </c>
      <c r="D1871">
        <v>3</v>
      </c>
      <c r="E1871">
        <v>1</v>
      </c>
      <c r="F1871">
        <v>8</v>
      </c>
      <c r="G1871">
        <v>0</v>
      </c>
    </row>
    <row r="1872" spans="1:7" x14ac:dyDescent="0.25">
      <c r="A1872" t="s">
        <v>1955</v>
      </c>
      <c r="B1872">
        <v>0.56999999999999995</v>
      </c>
      <c r="C1872">
        <v>830</v>
      </c>
      <c r="D1872">
        <v>3</v>
      </c>
      <c r="E1872">
        <v>3</v>
      </c>
      <c r="F1872">
        <v>3</v>
      </c>
      <c r="G1872">
        <v>0</v>
      </c>
    </row>
    <row r="1873" spans="1:7" x14ac:dyDescent="0.25">
      <c r="A1873" t="s">
        <v>1956</v>
      </c>
      <c r="B1873">
        <v>2.15</v>
      </c>
      <c r="C1873">
        <v>1100</v>
      </c>
      <c r="D1873">
        <v>3</v>
      </c>
      <c r="E1873">
        <v>3</v>
      </c>
      <c r="F1873">
        <v>3</v>
      </c>
      <c r="G1873">
        <v>2</v>
      </c>
    </row>
    <row r="1874" spans="1:7" x14ac:dyDescent="0.25">
      <c r="A1874" t="s">
        <v>1957</v>
      </c>
      <c r="B1874">
        <v>2.85</v>
      </c>
      <c r="C1874">
        <v>2100</v>
      </c>
      <c r="D1874">
        <v>3</v>
      </c>
      <c r="E1874">
        <v>3</v>
      </c>
      <c r="F1874">
        <v>3</v>
      </c>
      <c r="G1874">
        <v>4</v>
      </c>
    </row>
    <row r="1875" spans="1:7" x14ac:dyDescent="0.25">
      <c r="A1875" t="s">
        <v>1958</v>
      </c>
      <c r="B1875">
        <v>1.51</v>
      </c>
      <c r="C1875">
        <v>3500</v>
      </c>
      <c r="D1875">
        <v>3</v>
      </c>
      <c r="E1875">
        <v>3</v>
      </c>
      <c r="F1875">
        <v>3</v>
      </c>
      <c r="G1875">
        <v>2</v>
      </c>
    </row>
    <row r="1876" spans="1:7" x14ac:dyDescent="0.25">
      <c r="A1876" t="s">
        <v>1959</v>
      </c>
      <c r="B1876">
        <v>1.75</v>
      </c>
      <c r="C1876">
        <v>2000</v>
      </c>
      <c r="D1876">
        <v>2</v>
      </c>
      <c r="E1876">
        <v>1</v>
      </c>
      <c r="F1876">
        <v>4</v>
      </c>
      <c r="G1876">
        <v>3</v>
      </c>
    </row>
    <row r="1877" spans="1:7" x14ac:dyDescent="0.25">
      <c r="A1877" t="s">
        <v>1960</v>
      </c>
      <c r="B1877">
        <v>2.99</v>
      </c>
      <c r="C1877">
        <v>1300</v>
      </c>
      <c r="D1877">
        <v>1</v>
      </c>
      <c r="E1877">
        <v>1</v>
      </c>
      <c r="F1877">
        <v>4</v>
      </c>
      <c r="G1877">
        <v>4</v>
      </c>
    </row>
    <row r="1878" spans="1:7" x14ac:dyDescent="0.25">
      <c r="A1878" t="s">
        <v>1961</v>
      </c>
      <c r="B1878">
        <v>2.17</v>
      </c>
      <c r="C1878">
        <v>1100</v>
      </c>
      <c r="D1878">
        <v>2</v>
      </c>
      <c r="E1878">
        <v>1</v>
      </c>
      <c r="F1878">
        <v>4</v>
      </c>
      <c r="G1878">
        <v>1</v>
      </c>
    </row>
    <row r="1879" spans="1:7" x14ac:dyDescent="0.25">
      <c r="A1879" t="s">
        <v>1962</v>
      </c>
      <c r="B1879">
        <v>5</v>
      </c>
      <c r="C1879">
        <v>900</v>
      </c>
      <c r="D1879">
        <v>2</v>
      </c>
      <c r="E1879">
        <v>1</v>
      </c>
      <c r="F1879">
        <v>4</v>
      </c>
      <c r="G1879">
        <v>3</v>
      </c>
    </row>
    <row r="1880" spans="1:7" x14ac:dyDescent="0.25">
      <c r="A1880" t="s">
        <v>1963</v>
      </c>
      <c r="B1880">
        <v>1.75</v>
      </c>
      <c r="C1880">
        <v>1500</v>
      </c>
      <c r="D1880">
        <v>2</v>
      </c>
      <c r="E1880">
        <v>1</v>
      </c>
      <c r="F1880">
        <v>8</v>
      </c>
      <c r="G1880">
        <v>1</v>
      </c>
    </row>
    <row r="1881" spans="1:7" x14ac:dyDescent="0.25">
      <c r="A1881" t="s">
        <v>1964</v>
      </c>
      <c r="B1881">
        <v>0.95</v>
      </c>
      <c r="C1881">
        <v>1500</v>
      </c>
      <c r="D1881">
        <v>2</v>
      </c>
      <c r="E1881">
        <v>1</v>
      </c>
      <c r="F1881">
        <v>8</v>
      </c>
      <c r="G1881">
        <v>1</v>
      </c>
    </row>
    <row r="1882" spans="1:7" x14ac:dyDescent="0.25">
      <c r="A1882" t="s">
        <v>1965</v>
      </c>
      <c r="B1882">
        <v>0.6</v>
      </c>
      <c r="C1882">
        <v>1400</v>
      </c>
      <c r="D1882">
        <v>2</v>
      </c>
      <c r="E1882">
        <v>1</v>
      </c>
      <c r="F1882">
        <v>8</v>
      </c>
      <c r="G1882">
        <v>0</v>
      </c>
    </row>
    <row r="1883" spans="1:7" x14ac:dyDescent="0.25">
      <c r="A1883" t="s">
        <v>1966</v>
      </c>
      <c r="B1883">
        <v>0.57999999999999996</v>
      </c>
      <c r="C1883">
        <v>1500</v>
      </c>
      <c r="D1883">
        <v>2</v>
      </c>
      <c r="E1883">
        <v>3</v>
      </c>
      <c r="F1883">
        <v>4</v>
      </c>
      <c r="G1883">
        <v>1</v>
      </c>
    </row>
    <row r="1884" spans="1:7" x14ac:dyDescent="0.25">
      <c r="A1884" t="s">
        <v>1967</v>
      </c>
      <c r="B1884">
        <v>1.42</v>
      </c>
      <c r="C1884">
        <v>1500</v>
      </c>
      <c r="D1884">
        <v>2</v>
      </c>
      <c r="E1884">
        <v>1</v>
      </c>
      <c r="F1884">
        <v>4</v>
      </c>
      <c r="G1884">
        <v>1</v>
      </c>
    </row>
    <row r="1885" spans="1:7" x14ac:dyDescent="0.25">
      <c r="A1885" t="s">
        <v>1968</v>
      </c>
      <c r="B1885">
        <v>0.41</v>
      </c>
      <c r="C1885">
        <v>1300</v>
      </c>
      <c r="D1885">
        <v>2</v>
      </c>
      <c r="E1885">
        <v>1</v>
      </c>
      <c r="F1885">
        <v>8</v>
      </c>
      <c r="G1885">
        <v>0</v>
      </c>
    </row>
    <row r="1886" spans="1:7" x14ac:dyDescent="0.25">
      <c r="A1886" t="s">
        <v>1969</v>
      </c>
      <c r="B1886">
        <v>0.36</v>
      </c>
      <c r="C1886">
        <v>1300</v>
      </c>
      <c r="D1886">
        <v>2</v>
      </c>
      <c r="E1886">
        <v>1</v>
      </c>
      <c r="F1886">
        <v>4</v>
      </c>
      <c r="G1886">
        <v>0</v>
      </c>
    </row>
    <row r="1887" spans="1:7" x14ac:dyDescent="0.25">
      <c r="A1887" t="s">
        <v>1970</v>
      </c>
      <c r="B1887">
        <v>4.28</v>
      </c>
      <c r="C1887">
        <v>1300</v>
      </c>
      <c r="D1887">
        <v>3</v>
      </c>
      <c r="E1887">
        <v>6</v>
      </c>
      <c r="F1887">
        <v>4</v>
      </c>
      <c r="G1887">
        <v>0</v>
      </c>
    </row>
    <row r="1888" spans="1:7" x14ac:dyDescent="0.25">
      <c r="A1888" t="s">
        <v>1971</v>
      </c>
      <c r="B1888">
        <v>3.23</v>
      </c>
      <c r="C1888">
        <v>1300</v>
      </c>
      <c r="D1888">
        <v>3</v>
      </c>
      <c r="E1888">
        <v>6</v>
      </c>
      <c r="F1888">
        <v>4</v>
      </c>
      <c r="G1888">
        <v>4</v>
      </c>
    </row>
    <row r="1889" spans="1:7" x14ac:dyDescent="0.25">
      <c r="A1889" t="s">
        <v>1972</v>
      </c>
      <c r="B1889">
        <v>0.11</v>
      </c>
      <c r="C1889">
        <v>1300</v>
      </c>
      <c r="D1889">
        <v>3</v>
      </c>
      <c r="E1889">
        <v>1</v>
      </c>
      <c r="F1889">
        <v>4</v>
      </c>
      <c r="G1889">
        <v>0</v>
      </c>
    </row>
    <row r="1890" spans="1:7" x14ac:dyDescent="0.25">
      <c r="A1890" t="s">
        <v>1973</v>
      </c>
      <c r="B1890">
        <v>0.18</v>
      </c>
      <c r="C1890">
        <v>2100</v>
      </c>
      <c r="D1890">
        <v>1</v>
      </c>
      <c r="E1890">
        <v>3</v>
      </c>
      <c r="F1890">
        <v>6</v>
      </c>
      <c r="G1890">
        <v>0</v>
      </c>
    </row>
    <row r="1891" spans="1:7" x14ac:dyDescent="0.25">
      <c r="A1891" t="s">
        <v>1974</v>
      </c>
      <c r="B1891">
        <v>1.34</v>
      </c>
      <c r="C1891">
        <v>2200</v>
      </c>
      <c r="D1891">
        <v>1</v>
      </c>
      <c r="E1891">
        <v>3</v>
      </c>
      <c r="F1891">
        <v>3</v>
      </c>
      <c r="G1891">
        <v>5</v>
      </c>
    </row>
    <row r="1892" spans="1:7" x14ac:dyDescent="0.25">
      <c r="A1892" t="s">
        <v>1975</v>
      </c>
      <c r="B1892">
        <v>3.48</v>
      </c>
      <c r="C1892">
        <v>2100</v>
      </c>
      <c r="D1892">
        <v>1</v>
      </c>
      <c r="E1892">
        <v>3</v>
      </c>
      <c r="F1892">
        <v>3</v>
      </c>
      <c r="G1892">
        <v>4</v>
      </c>
    </row>
    <row r="1893" spans="1:7" x14ac:dyDescent="0.25">
      <c r="A1893" t="s">
        <v>1976</v>
      </c>
      <c r="B1893">
        <v>1</v>
      </c>
      <c r="C1893">
        <v>2200</v>
      </c>
      <c r="D1893">
        <v>1</v>
      </c>
      <c r="E1893">
        <v>3</v>
      </c>
      <c r="F1893">
        <v>3</v>
      </c>
      <c r="G1893">
        <v>0</v>
      </c>
    </row>
    <row r="1894" spans="1:7" x14ac:dyDescent="0.25">
      <c r="A1894" t="s">
        <v>1977</v>
      </c>
      <c r="B1894">
        <v>5.9</v>
      </c>
      <c r="C1894">
        <v>2400</v>
      </c>
      <c r="D1894">
        <v>1</v>
      </c>
      <c r="E1894">
        <v>6</v>
      </c>
      <c r="F1894">
        <v>4</v>
      </c>
      <c r="G1894">
        <v>8</v>
      </c>
    </row>
    <row r="1895" spans="1:7" x14ac:dyDescent="0.25">
      <c r="A1895" t="s">
        <v>1978</v>
      </c>
      <c r="B1895">
        <v>0.98</v>
      </c>
      <c r="C1895">
        <v>4500</v>
      </c>
      <c r="D1895">
        <v>1</v>
      </c>
      <c r="E1895">
        <v>1</v>
      </c>
      <c r="F1895">
        <v>4</v>
      </c>
      <c r="G1895">
        <v>2</v>
      </c>
    </row>
    <row r="1896" spans="1:7" x14ac:dyDescent="0.25">
      <c r="A1896" t="s">
        <v>1979</v>
      </c>
      <c r="B1896">
        <v>1</v>
      </c>
      <c r="C1896">
        <v>760</v>
      </c>
      <c r="D1896">
        <v>2</v>
      </c>
      <c r="E1896">
        <v>3</v>
      </c>
      <c r="F1896">
        <v>4</v>
      </c>
      <c r="G1896">
        <v>0</v>
      </c>
    </row>
    <row r="1897" spans="1:7" x14ac:dyDescent="0.25">
      <c r="A1897" t="s">
        <v>1980</v>
      </c>
      <c r="B1897">
        <v>0.35</v>
      </c>
      <c r="C1897">
        <v>1900</v>
      </c>
      <c r="D1897">
        <v>1</v>
      </c>
      <c r="E1897">
        <v>2</v>
      </c>
      <c r="F1897">
        <v>4</v>
      </c>
      <c r="G1897">
        <v>0</v>
      </c>
    </row>
    <row r="1898" spans="1:7" x14ac:dyDescent="0.25">
      <c r="A1898" t="s">
        <v>1981</v>
      </c>
      <c r="B1898">
        <v>0.17</v>
      </c>
      <c r="C1898">
        <v>1200</v>
      </c>
      <c r="D1898">
        <v>2</v>
      </c>
      <c r="E1898">
        <v>2</v>
      </c>
      <c r="F1898">
        <v>4</v>
      </c>
      <c r="G1898">
        <v>0</v>
      </c>
    </row>
    <row r="1899" spans="1:7" x14ac:dyDescent="0.25">
      <c r="A1899" t="s">
        <v>1982</v>
      </c>
      <c r="B1899">
        <v>0.32</v>
      </c>
      <c r="C1899">
        <v>1200</v>
      </c>
      <c r="D1899">
        <v>2</v>
      </c>
      <c r="E1899">
        <v>1</v>
      </c>
      <c r="F1899">
        <v>5</v>
      </c>
      <c r="G1899">
        <v>0</v>
      </c>
    </row>
    <row r="1900" spans="1:7" x14ac:dyDescent="0.25">
      <c r="A1900" t="s">
        <v>1983</v>
      </c>
      <c r="B1900">
        <v>0.56000000000000005</v>
      </c>
      <c r="C1900">
        <v>1200</v>
      </c>
      <c r="D1900">
        <v>2</v>
      </c>
      <c r="E1900">
        <v>3</v>
      </c>
      <c r="F1900">
        <v>4</v>
      </c>
      <c r="G1900">
        <v>1</v>
      </c>
    </row>
    <row r="1901" spans="1:7" x14ac:dyDescent="0.25">
      <c r="A1901" t="s">
        <v>1984</v>
      </c>
      <c r="B1901">
        <v>3.53</v>
      </c>
      <c r="C1901">
        <v>1200</v>
      </c>
      <c r="D1901">
        <v>3</v>
      </c>
      <c r="E1901">
        <v>2</v>
      </c>
      <c r="F1901">
        <v>8</v>
      </c>
      <c r="G1901">
        <v>1</v>
      </c>
    </row>
    <row r="1902" spans="1:7" x14ac:dyDescent="0.25">
      <c r="A1902" t="s">
        <v>1985</v>
      </c>
      <c r="B1902">
        <v>3.09</v>
      </c>
      <c r="C1902">
        <v>700</v>
      </c>
      <c r="D1902">
        <v>3</v>
      </c>
      <c r="E1902">
        <v>1</v>
      </c>
      <c r="F1902">
        <v>8</v>
      </c>
      <c r="G1902">
        <v>1</v>
      </c>
    </row>
    <row r="1903" spans="1:7" x14ac:dyDescent="0.25">
      <c r="A1903" t="s">
        <v>1986</v>
      </c>
      <c r="B1903">
        <v>0.69</v>
      </c>
      <c r="C1903">
        <v>700</v>
      </c>
      <c r="D1903">
        <v>3</v>
      </c>
      <c r="E1903">
        <v>1</v>
      </c>
      <c r="F1903">
        <v>8</v>
      </c>
      <c r="G1903">
        <v>0</v>
      </c>
    </row>
    <row r="1904" spans="1:7" x14ac:dyDescent="0.25">
      <c r="A1904" t="s">
        <v>1987</v>
      </c>
      <c r="B1904">
        <v>1.27</v>
      </c>
      <c r="C1904">
        <v>700</v>
      </c>
      <c r="D1904">
        <v>3</v>
      </c>
      <c r="E1904">
        <v>1</v>
      </c>
      <c r="F1904">
        <v>8</v>
      </c>
      <c r="G1904">
        <v>0</v>
      </c>
    </row>
    <row r="1905" spans="1:7" x14ac:dyDescent="0.25">
      <c r="A1905" t="s">
        <v>1988</v>
      </c>
      <c r="B1905">
        <v>1.26</v>
      </c>
      <c r="C1905">
        <v>810</v>
      </c>
      <c r="D1905">
        <v>2</v>
      </c>
      <c r="E1905">
        <v>3</v>
      </c>
      <c r="F1905">
        <v>3</v>
      </c>
      <c r="G1905">
        <v>0</v>
      </c>
    </row>
    <row r="1906" spans="1:7" x14ac:dyDescent="0.25">
      <c r="A1906" t="s">
        <v>1989</v>
      </c>
      <c r="B1906">
        <v>7.14</v>
      </c>
      <c r="C1906">
        <v>560</v>
      </c>
      <c r="D1906">
        <v>2</v>
      </c>
      <c r="E1906">
        <v>3</v>
      </c>
      <c r="F1906">
        <v>2</v>
      </c>
      <c r="G1906">
        <v>2</v>
      </c>
    </row>
    <row r="1907" spans="1:7" x14ac:dyDescent="0.25">
      <c r="A1907" t="s">
        <v>1990</v>
      </c>
      <c r="B1907">
        <v>1.0900000000000001</v>
      </c>
      <c r="C1907">
        <v>620</v>
      </c>
      <c r="D1907">
        <v>2</v>
      </c>
      <c r="E1907">
        <v>1</v>
      </c>
      <c r="F1907">
        <v>4</v>
      </c>
      <c r="G1907">
        <v>0</v>
      </c>
    </row>
    <row r="1908" spans="1:7" x14ac:dyDescent="0.25">
      <c r="A1908" t="s">
        <v>1991</v>
      </c>
      <c r="B1908">
        <v>0.97</v>
      </c>
      <c r="C1908">
        <v>750</v>
      </c>
      <c r="D1908">
        <v>2</v>
      </c>
      <c r="E1908">
        <v>3</v>
      </c>
      <c r="F1908">
        <v>3</v>
      </c>
      <c r="G1908">
        <v>0</v>
      </c>
    </row>
    <row r="1909" spans="1:7" x14ac:dyDescent="0.25">
      <c r="A1909" t="s">
        <v>1992</v>
      </c>
      <c r="B1909">
        <v>1.62</v>
      </c>
      <c r="C1909">
        <v>690</v>
      </c>
      <c r="D1909">
        <v>2</v>
      </c>
      <c r="E1909">
        <v>3</v>
      </c>
      <c r="F1909">
        <v>3</v>
      </c>
      <c r="G1909">
        <v>2</v>
      </c>
    </row>
    <row r="1910" spans="1:7" x14ac:dyDescent="0.25">
      <c r="A1910" t="s">
        <v>1993</v>
      </c>
      <c r="B1910">
        <v>8.42</v>
      </c>
      <c r="C1910">
        <v>670</v>
      </c>
      <c r="D1910">
        <v>2</v>
      </c>
      <c r="E1910">
        <v>1</v>
      </c>
      <c r="F1910">
        <v>4</v>
      </c>
      <c r="G1910">
        <v>5</v>
      </c>
    </row>
    <row r="1911" spans="1:7" x14ac:dyDescent="0.25">
      <c r="A1911" t="s">
        <v>1994</v>
      </c>
      <c r="B1911">
        <v>5.8</v>
      </c>
      <c r="C1911">
        <v>1700</v>
      </c>
      <c r="D1911">
        <v>1</v>
      </c>
      <c r="E1911">
        <v>1</v>
      </c>
      <c r="F1911">
        <v>4</v>
      </c>
      <c r="G1911">
        <v>4</v>
      </c>
    </row>
    <row r="1912" spans="1:7" x14ac:dyDescent="0.25">
      <c r="A1912" t="s">
        <v>1995</v>
      </c>
      <c r="B1912">
        <v>3.48</v>
      </c>
      <c r="C1912">
        <v>2800</v>
      </c>
      <c r="D1912">
        <v>1</v>
      </c>
      <c r="E1912">
        <v>1</v>
      </c>
      <c r="F1912">
        <v>4</v>
      </c>
      <c r="G1912">
        <v>3</v>
      </c>
    </row>
    <row r="1913" spans="1:7" x14ac:dyDescent="0.25">
      <c r="A1913" t="s">
        <v>1996</v>
      </c>
      <c r="B1913">
        <v>1.24</v>
      </c>
      <c r="C1913">
        <v>3800</v>
      </c>
      <c r="D1913">
        <v>1</v>
      </c>
      <c r="E1913">
        <v>1</v>
      </c>
      <c r="F1913">
        <v>4</v>
      </c>
      <c r="G1913">
        <v>4</v>
      </c>
    </row>
    <row r="1914" spans="1:7" x14ac:dyDescent="0.25">
      <c r="A1914" t="s">
        <v>1997</v>
      </c>
      <c r="B1914">
        <v>0.08</v>
      </c>
      <c r="C1914">
        <v>3500</v>
      </c>
      <c r="D1914">
        <v>1</v>
      </c>
      <c r="E1914">
        <v>1</v>
      </c>
      <c r="F1914">
        <v>4</v>
      </c>
      <c r="G1914">
        <v>0</v>
      </c>
    </row>
    <row r="1915" spans="1:7" x14ac:dyDescent="0.25">
      <c r="A1915" t="s">
        <v>1998</v>
      </c>
      <c r="B1915">
        <v>1.9</v>
      </c>
      <c r="C1915">
        <v>3500</v>
      </c>
      <c r="D1915">
        <v>1</v>
      </c>
      <c r="E1915">
        <v>1</v>
      </c>
      <c r="F1915">
        <v>10</v>
      </c>
      <c r="G1915">
        <v>0</v>
      </c>
    </row>
    <row r="1916" spans="1:7" x14ac:dyDescent="0.25">
      <c r="A1916" t="s">
        <v>1999</v>
      </c>
      <c r="B1916">
        <v>0.57999999999999996</v>
      </c>
      <c r="C1916">
        <v>3500</v>
      </c>
      <c r="D1916">
        <v>1</v>
      </c>
      <c r="E1916">
        <v>1</v>
      </c>
      <c r="F1916">
        <v>8</v>
      </c>
      <c r="G1916">
        <v>1</v>
      </c>
    </row>
    <row r="1917" spans="1:7" x14ac:dyDescent="0.25">
      <c r="A1917" t="s">
        <v>2000</v>
      </c>
      <c r="B1917">
        <v>2.0499999999999998</v>
      </c>
      <c r="C1917">
        <v>6800</v>
      </c>
      <c r="D1917">
        <v>1</v>
      </c>
      <c r="E1917">
        <v>1</v>
      </c>
      <c r="F1917">
        <v>10</v>
      </c>
      <c r="G1917">
        <v>1</v>
      </c>
    </row>
    <row r="1918" spans="1:7" x14ac:dyDescent="0.25">
      <c r="A1918" t="s">
        <v>2001</v>
      </c>
      <c r="B1918">
        <v>0.97</v>
      </c>
      <c r="C1918">
        <v>7200</v>
      </c>
      <c r="D1918">
        <v>1</v>
      </c>
      <c r="E1918">
        <v>1</v>
      </c>
      <c r="F1918">
        <v>10</v>
      </c>
      <c r="G1918">
        <v>0</v>
      </c>
    </row>
    <row r="1919" spans="1:7" x14ac:dyDescent="0.25">
      <c r="A1919" t="s">
        <v>2002</v>
      </c>
      <c r="B1919">
        <v>0.4</v>
      </c>
      <c r="C1919">
        <v>7400</v>
      </c>
      <c r="D1919">
        <v>1</v>
      </c>
      <c r="E1919">
        <v>1</v>
      </c>
      <c r="F1919">
        <v>10</v>
      </c>
      <c r="G1919">
        <v>0</v>
      </c>
    </row>
    <row r="1920" spans="1:7" x14ac:dyDescent="0.25">
      <c r="A1920" t="s">
        <v>2003</v>
      </c>
      <c r="B1920">
        <v>1.67</v>
      </c>
      <c r="C1920">
        <v>8100</v>
      </c>
      <c r="D1920">
        <v>1</v>
      </c>
      <c r="E1920">
        <v>1</v>
      </c>
      <c r="F1920">
        <v>10</v>
      </c>
      <c r="G1920">
        <v>1</v>
      </c>
    </row>
    <row r="1921" spans="1:7" x14ac:dyDescent="0.25">
      <c r="A1921" t="s">
        <v>2004</v>
      </c>
      <c r="B1921">
        <v>0.62</v>
      </c>
      <c r="C1921">
        <v>8200</v>
      </c>
      <c r="D1921">
        <v>2</v>
      </c>
      <c r="E1921">
        <v>1</v>
      </c>
      <c r="F1921">
        <v>10</v>
      </c>
      <c r="G1921">
        <v>4</v>
      </c>
    </row>
    <row r="1922" spans="1:7" x14ac:dyDescent="0.25">
      <c r="A1922" t="s">
        <v>2005</v>
      </c>
      <c r="B1922">
        <v>0.42</v>
      </c>
      <c r="C1922">
        <v>8200</v>
      </c>
      <c r="D1922">
        <v>1</v>
      </c>
      <c r="E1922">
        <v>1</v>
      </c>
      <c r="F1922">
        <v>8</v>
      </c>
      <c r="G1922">
        <v>0</v>
      </c>
    </row>
    <row r="1923" spans="1:7" x14ac:dyDescent="0.25">
      <c r="A1923" t="s">
        <v>2006</v>
      </c>
      <c r="B1923">
        <v>0.8</v>
      </c>
      <c r="C1923">
        <v>8300</v>
      </c>
      <c r="D1923">
        <v>6</v>
      </c>
      <c r="E1923">
        <v>1</v>
      </c>
      <c r="F1923">
        <v>8</v>
      </c>
      <c r="G1923">
        <v>0</v>
      </c>
    </row>
    <row r="1924" spans="1:7" x14ac:dyDescent="0.25">
      <c r="A1924" t="s">
        <v>2007</v>
      </c>
      <c r="B1924">
        <v>0.09</v>
      </c>
      <c r="C1924">
        <v>8700</v>
      </c>
      <c r="D1924">
        <v>6</v>
      </c>
      <c r="E1924">
        <v>1</v>
      </c>
      <c r="F1924">
        <v>10</v>
      </c>
      <c r="G1924">
        <v>0</v>
      </c>
    </row>
    <row r="1925" spans="1:7" x14ac:dyDescent="0.25">
      <c r="A1925" t="s">
        <v>2008</v>
      </c>
      <c r="B1925">
        <v>0.7</v>
      </c>
      <c r="C1925">
        <v>6000</v>
      </c>
      <c r="D1925">
        <v>2</v>
      </c>
      <c r="E1925">
        <v>3</v>
      </c>
      <c r="F1925">
        <v>3</v>
      </c>
      <c r="G1925">
        <v>0</v>
      </c>
    </row>
    <row r="1926" spans="1:7" x14ac:dyDescent="0.25">
      <c r="A1926" t="s">
        <v>2009</v>
      </c>
      <c r="B1926">
        <v>0.6</v>
      </c>
      <c r="C1926">
        <v>5900</v>
      </c>
      <c r="D1926">
        <v>2</v>
      </c>
      <c r="E1926">
        <v>1</v>
      </c>
      <c r="F1926">
        <v>8</v>
      </c>
      <c r="G1926">
        <v>3</v>
      </c>
    </row>
    <row r="1927" spans="1:7" x14ac:dyDescent="0.25">
      <c r="A1927" t="s">
        <v>2010</v>
      </c>
      <c r="B1927">
        <v>3.67</v>
      </c>
      <c r="C1927">
        <v>4800</v>
      </c>
      <c r="D1927">
        <v>2</v>
      </c>
      <c r="E1927">
        <v>6</v>
      </c>
      <c r="F1927">
        <v>4</v>
      </c>
      <c r="G1927">
        <v>11</v>
      </c>
    </row>
    <row r="1928" spans="1:7" x14ac:dyDescent="0.25">
      <c r="A1928" t="s">
        <v>2011</v>
      </c>
      <c r="B1928">
        <v>0.36</v>
      </c>
      <c r="C1928">
        <v>3500</v>
      </c>
      <c r="D1928">
        <v>1</v>
      </c>
      <c r="E1928">
        <v>1</v>
      </c>
      <c r="F1928">
        <v>4</v>
      </c>
      <c r="G1928">
        <v>0</v>
      </c>
    </row>
    <row r="1929" spans="1:7" x14ac:dyDescent="0.25">
      <c r="A1929" t="s">
        <v>2012</v>
      </c>
      <c r="B1929">
        <v>0.37</v>
      </c>
      <c r="C1929">
        <v>2400</v>
      </c>
      <c r="D1929">
        <v>1</v>
      </c>
      <c r="E1929">
        <v>1</v>
      </c>
      <c r="F1929">
        <v>8</v>
      </c>
      <c r="G1929">
        <v>0</v>
      </c>
    </row>
    <row r="1930" spans="1:7" x14ac:dyDescent="0.25">
      <c r="A1930" t="s">
        <v>2013</v>
      </c>
      <c r="B1930">
        <v>3.7</v>
      </c>
      <c r="C1930">
        <v>4000</v>
      </c>
      <c r="D1930">
        <v>1</v>
      </c>
      <c r="E1930">
        <v>1</v>
      </c>
      <c r="F1930">
        <v>8</v>
      </c>
      <c r="G1930">
        <v>4</v>
      </c>
    </row>
    <row r="1931" spans="1:7" x14ac:dyDescent="0.25">
      <c r="A1931" t="s">
        <v>2014</v>
      </c>
      <c r="B1931">
        <v>0.24</v>
      </c>
      <c r="C1931">
        <v>5500</v>
      </c>
      <c r="D1931">
        <v>1</v>
      </c>
      <c r="E1931">
        <v>1</v>
      </c>
      <c r="F1931">
        <v>8</v>
      </c>
      <c r="G1931">
        <v>0</v>
      </c>
    </row>
    <row r="1932" spans="1:7" x14ac:dyDescent="0.25">
      <c r="A1932" t="s">
        <v>2015</v>
      </c>
      <c r="B1932">
        <v>0.12</v>
      </c>
      <c r="C1932">
        <v>5500</v>
      </c>
      <c r="D1932">
        <v>1</v>
      </c>
      <c r="E1932">
        <v>1</v>
      </c>
      <c r="F1932">
        <v>10</v>
      </c>
      <c r="G1932">
        <v>0</v>
      </c>
    </row>
    <row r="1933" spans="1:7" x14ac:dyDescent="0.25">
      <c r="A1933" t="s">
        <v>2016</v>
      </c>
      <c r="B1933">
        <v>0.27</v>
      </c>
      <c r="C1933">
        <v>1800</v>
      </c>
      <c r="D1933">
        <v>1</v>
      </c>
      <c r="E1933">
        <v>3</v>
      </c>
      <c r="F1933">
        <v>4</v>
      </c>
      <c r="G1933">
        <v>0</v>
      </c>
    </row>
    <row r="1934" spans="1:7" x14ac:dyDescent="0.25">
      <c r="A1934" t="s">
        <v>2017</v>
      </c>
      <c r="B1934">
        <v>0.23</v>
      </c>
      <c r="C1934">
        <v>1800</v>
      </c>
      <c r="D1934">
        <v>1</v>
      </c>
      <c r="E1934">
        <v>3</v>
      </c>
      <c r="F1934">
        <v>4</v>
      </c>
      <c r="G1934">
        <v>2</v>
      </c>
    </row>
    <row r="1935" spans="1:7" x14ac:dyDescent="0.25">
      <c r="A1935" t="s">
        <v>2018</v>
      </c>
      <c r="B1935">
        <v>5.87</v>
      </c>
      <c r="C1935">
        <v>1800</v>
      </c>
      <c r="D1935">
        <v>1</v>
      </c>
      <c r="E1935">
        <v>3</v>
      </c>
      <c r="F1935">
        <v>3</v>
      </c>
      <c r="G1935">
        <v>2</v>
      </c>
    </row>
    <row r="1936" spans="1:7" x14ac:dyDescent="0.25">
      <c r="A1936" t="s">
        <v>2019</v>
      </c>
      <c r="B1936">
        <v>4.4400000000000004</v>
      </c>
      <c r="C1936">
        <v>3000</v>
      </c>
      <c r="D1936">
        <v>1</v>
      </c>
      <c r="E1936">
        <v>1</v>
      </c>
      <c r="F1936">
        <v>7</v>
      </c>
      <c r="G1936">
        <v>2</v>
      </c>
    </row>
    <row r="1937" spans="1:7" x14ac:dyDescent="0.25">
      <c r="A1937" t="s">
        <v>2020</v>
      </c>
      <c r="B1937">
        <v>0.14000000000000001</v>
      </c>
      <c r="C1937">
        <v>4900</v>
      </c>
      <c r="D1937">
        <v>1</v>
      </c>
      <c r="E1937">
        <v>1</v>
      </c>
      <c r="F1937">
        <v>7</v>
      </c>
      <c r="G1937">
        <v>1</v>
      </c>
    </row>
    <row r="1938" spans="1:7" x14ac:dyDescent="0.25">
      <c r="A1938" t="s">
        <v>2021</v>
      </c>
      <c r="B1938">
        <v>3.12</v>
      </c>
      <c r="C1938">
        <v>2000</v>
      </c>
      <c r="D1938">
        <v>2</v>
      </c>
      <c r="E1938">
        <v>1</v>
      </c>
      <c r="F1938">
        <v>4</v>
      </c>
      <c r="G1938">
        <v>2</v>
      </c>
    </row>
    <row r="1939" spans="1:7" x14ac:dyDescent="0.25">
      <c r="A1939" t="s">
        <v>2022</v>
      </c>
      <c r="B1939">
        <v>4</v>
      </c>
      <c r="C1939">
        <v>1500</v>
      </c>
      <c r="D1939">
        <v>2</v>
      </c>
      <c r="E1939">
        <v>1</v>
      </c>
      <c r="F1939">
        <v>4</v>
      </c>
      <c r="G1939">
        <v>4</v>
      </c>
    </row>
    <row r="1940" spans="1:7" x14ac:dyDescent="0.25">
      <c r="A1940" t="s">
        <v>2023</v>
      </c>
      <c r="B1940">
        <v>5</v>
      </c>
      <c r="C1940">
        <v>1600</v>
      </c>
      <c r="D1940">
        <v>2</v>
      </c>
      <c r="E1940">
        <v>1</v>
      </c>
      <c r="F1940">
        <v>6</v>
      </c>
      <c r="G1940">
        <v>5</v>
      </c>
    </row>
    <row r="1941" spans="1:7" x14ac:dyDescent="0.25">
      <c r="A1941" t="s">
        <v>2024</v>
      </c>
      <c r="B1941">
        <v>4.68</v>
      </c>
      <c r="C1941">
        <v>1600</v>
      </c>
      <c r="D1941">
        <v>2</v>
      </c>
      <c r="E1941">
        <v>1</v>
      </c>
      <c r="F1941">
        <v>6</v>
      </c>
      <c r="G1941">
        <v>3</v>
      </c>
    </row>
    <row r="1942" spans="1:7" x14ac:dyDescent="0.25">
      <c r="A1942" t="s">
        <v>2025</v>
      </c>
      <c r="B1942">
        <v>4.07</v>
      </c>
      <c r="C1942">
        <v>2000</v>
      </c>
      <c r="D1942">
        <v>2</v>
      </c>
      <c r="E1942">
        <v>3</v>
      </c>
      <c r="F1942">
        <v>5</v>
      </c>
      <c r="G1942">
        <v>1</v>
      </c>
    </row>
    <row r="1943" spans="1:7" x14ac:dyDescent="0.25">
      <c r="A1943" t="s">
        <v>2026</v>
      </c>
      <c r="B1943">
        <v>0.27</v>
      </c>
      <c r="C1943">
        <v>1900</v>
      </c>
      <c r="D1943">
        <v>2</v>
      </c>
      <c r="E1943">
        <v>3</v>
      </c>
      <c r="F1943">
        <v>5</v>
      </c>
      <c r="G1943">
        <v>0</v>
      </c>
    </row>
    <row r="1944" spans="1:7" x14ac:dyDescent="0.25">
      <c r="A1944" t="s">
        <v>2027</v>
      </c>
      <c r="B1944">
        <v>2.9</v>
      </c>
      <c r="C1944">
        <v>2900</v>
      </c>
      <c r="D1944">
        <v>1</v>
      </c>
      <c r="E1944">
        <v>2</v>
      </c>
      <c r="F1944">
        <v>2</v>
      </c>
      <c r="G1944">
        <v>4</v>
      </c>
    </row>
    <row r="1945" spans="1:7" x14ac:dyDescent="0.25">
      <c r="A1945" t="s">
        <v>2028</v>
      </c>
      <c r="B1945">
        <v>0.2</v>
      </c>
      <c r="C1945">
        <v>1400</v>
      </c>
      <c r="D1945">
        <v>1</v>
      </c>
      <c r="E1945">
        <v>1</v>
      </c>
      <c r="F1945">
        <v>8</v>
      </c>
      <c r="G1945">
        <v>1</v>
      </c>
    </row>
    <row r="1946" spans="1:7" x14ac:dyDescent="0.25">
      <c r="A1946" t="s">
        <v>2029</v>
      </c>
      <c r="B1946">
        <v>5.77</v>
      </c>
      <c r="C1946">
        <v>1400</v>
      </c>
      <c r="D1946">
        <v>1</v>
      </c>
      <c r="E1946">
        <v>3</v>
      </c>
      <c r="F1946">
        <v>3</v>
      </c>
      <c r="G1946">
        <v>1</v>
      </c>
    </row>
    <row r="1947" spans="1:7" x14ac:dyDescent="0.25">
      <c r="A1947" t="s">
        <v>2030</v>
      </c>
      <c r="B1947">
        <v>0.48</v>
      </c>
      <c r="C1947">
        <v>1400</v>
      </c>
      <c r="D1947">
        <v>1</v>
      </c>
      <c r="E1947">
        <v>1</v>
      </c>
      <c r="F1947">
        <v>4</v>
      </c>
      <c r="G1947">
        <v>0</v>
      </c>
    </row>
    <row r="1948" spans="1:7" x14ac:dyDescent="0.25">
      <c r="A1948" t="s">
        <v>2031</v>
      </c>
      <c r="B1948">
        <v>0.21</v>
      </c>
      <c r="C1948">
        <v>1400</v>
      </c>
      <c r="D1948">
        <v>1</v>
      </c>
      <c r="E1948">
        <v>1</v>
      </c>
      <c r="F1948">
        <v>4</v>
      </c>
      <c r="G1948">
        <v>0</v>
      </c>
    </row>
    <row r="1949" spans="1:7" x14ac:dyDescent="0.25">
      <c r="A1949" t="s">
        <v>2032</v>
      </c>
      <c r="B1949">
        <v>7.83</v>
      </c>
      <c r="C1949">
        <v>1200</v>
      </c>
      <c r="D1949">
        <v>1</v>
      </c>
      <c r="E1949">
        <v>6</v>
      </c>
      <c r="F1949">
        <v>5</v>
      </c>
      <c r="G1949">
        <v>2</v>
      </c>
    </row>
    <row r="1950" spans="1:7" x14ac:dyDescent="0.25">
      <c r="A1950" t="s">
        <v>2033</v>
      </c>
      <c r="B1950">
        <v>6.34</v>
      </c>
      <c r="C1950">
        <v>2600</v>
      </c>
      <c r="D1950">
        <v>1</v>
      </c>
      <c r="E1950">
        <v>3</v>
      </c>
      <c r="F1950">
        <v>3</v>
      </c>
      <c r="G1950">
        <v>7</v>
      </c>
    </row>
    <row r="1951" spans="1:7" x14ac:dyDescent="0.25">
      <c r="A1951" t="s">
        <v>2034</v>
      </c>
      <c r="B1951">
        <v>0.24</v>
      </c>
      <c r="C1951">
        <v>4000</v>
      </c>
      <c r="D1951">
        <v>1</v>
      </c>
      <c r="E1951">
        <v>6</v>
      </c>
      <c r="F1951">
        <v>5</v>
      </c>
      <c r="G1951">
        <v>1</v>
      </c>
    </row>
    <row r="1952" spans="1:7" x14ac:dyDescent="0.25">
      <c r="A1952" t="s">
        <v>2035</v>
      </c>
      <c r="B1952">
        <v>0.23</v>
      </c>
      <c r="C1952">
        <v>4500</v>
      </c>
      <c r="D1952">
        <v>1</v>
      </c>
      <c r="E1952">
        <v>6</v>
      </c>
      <c r="F1952">
        <v>5</v>
      </c>
      <c r="G1952">
        <v>2</v>
      </c>
    </row>
    <row r="1953" spans="1:7" x14ac:dyDescent="0.25">
      <c r="A1953" t="s">
        <v>2036</v>
      </c>
      <c r="B1953">
        <v>8</v>
      </c>
      <c r="C1953">
        <v>2000</v>
      </c>
      <c r="D1953">
        <v>1</v>
      </c>
      <c r="E1953">
        <v>3</v>
      </c>
      <c r="F1953">
        <v>3</v>
      </c>
      <c r="G1953">
        <v>10</v>
      </c>
    </row>
    <row r="1954" spans="1:7" x14ac:dyDescent="0.25">
      <c r="A1954" t="s">
        <v>2037</v>
      </c>
      <c r="B1954">
        <v>7.22</v>
      </c>
      <c r="C1954">
        <v>1200</v>
      </c>
      <c r="D1954">
        <v>1</v>
      </c>
      <c r="E1954">
        <v>3</v>
      </c>
      <c r="F1954">
        <v>3</v>
      </c>
      <c r="G1954">
        <v>2</v>
      </c>
    </row>
    <row r="1955" spans="1:7" x14ac:dyDescent="0.25">
      <c r="A1955" t="s">
        <v>2038</v>
      </c>
      <c r="B1955">
        <v>2.9</v>
      </c>
      <c r="C1955">
        <v>630</v>
      </c>
      <c r="D1955">
        <v>1</v>
      </c>
      <c r="E1955">
        <v>3</v>
      </c>
      <c r="F1955">
        <v>3</v>
      </c>
      <c r="G1955">
        <v>0</v>
      </c>
    </row>
    <row r="1956" spans="1:7" x14ac:dyDescent="0.25">
      <c r="A1956" t="s">
        <v>2039</v>
      </c>
      <c r="B1956">
        <v>6.84</v>
      </c>
      <c r="C1956">
        <v>520</v>
      </c>
      <c r="D1956">
        <v>2</v>
      </c>
      <c r="E1956">
        <v>3</v>
      </c>
      <c r="F1956">
        <v>3</v>
      </c>
      <c r="G1956">
        <v>2</v>
      </c>
    </row>
    <row r="1957" spans="1:7" x14ac:dyDescent="0.25">
      <c r="A1957" t="s">
        <v>2040</v>
      </c>
      <c r="B1957">
        <v>6</v>
      </c>
      <c r="C1957">
        <v>370</v>
      </c>
      <c r="D1957">
        <v>1</v>
      </c>
      <c r="E1957">
        <v>3</v>
      </c>
      <c r="F1957">
        <v>3</v>
      </c>
      <c r="G1957">
        <v>1</v>
      </c>
    </row>
    <row r="1958" spans="1:7" x14ac:dyDescent="0.25">
      <c r="A1958" t="s">
        <v>2041</v>
      </c>
      <c r="B1958">
        <v>5.19</v>
      </c>
      <c r="C1958">
        <v>320</v>
      </c>
      <c r="D1958">
        <v>1</v>
      </c>
      <c r="E1958">
        <v>3</v>
      </c>
      <c r="F1958">
        <v>2</v>
      </c>
      <c r="G1958">
        <v>2</v>
      </c>
    </row>
    <row r="1959" spans="1:7" x14ac:dyDescent="0.25">
      <c r="A1959" t="s">
        <v>2042</v>
      </c>
      <c r="B1959">
        <v>0.33</v>
      </c>
      <c r="C1959">
        <v>2500</v>
      </c>
      <c r="D1959">
        <v>1</v>
      </c>
      <c r="E1959">
        <v>1</v>
      </c>
      <c r="F1959">
        <v>4</v>
      </c>
      <c r="G1959">
        <v>1</v>
      </c>
    </row>
    <row r="1960" spans="1:7" x14ac:dyDescent="0.25">
      <c r="A1960" t="s">
        <v>2043</v>
      </c>
      <c r="B1960">
        <v>6.38</v>
      </c>
      <c r="C1960">
        <v>2300</v>
      </c>
      <c r="D1960">
        <v>1</v>
      </c>
      <c r="E1960">
        <v>3</v>
      </c>
      <c r="F1960">
        <v>3</v>
      </c>
      <c r="G1960">
        <v>4</v>
      </c>
    </row>
    <row r="1961" spans="1:7" x14ac:dyDescent="0.25">
      <c r="A1961" t="s">
        <v>2044</v>
      </c>
      <c r="B1961">
        <v>4.6500000000000004</v>
      </c>
      <c r="C1961">
        <v>930</v>
      </c>
      <c r="D1961">
        <v>1</v>
      </c>
      <c r="E1961">
        <v>3</v>
      </c>
      <c r="F1961">
        <v>2</v>
      </c>
      <c r="G1961">
        <v>3</v>
      </c>
    </row>
    <row r="1962" spans="1:7" x14ac:dyDescent="0.25">
      <c r="A1962" t="s">
        <v>2045</v>
      </c>
      <c r="B1962">
        <v>1.61</v>
      </c>
      <c r="C1962">
        <v>1400</v>
      </c>
      <c r="D1962">
        <v>2</v>
      </c>
      <c r="E1962">
        <v>1</v>
      </c>
      <c r="F1962">
        <v>6</v>
      </c>
      <c r="G1962">
        <v>2</v>
      </c>
    </row>
    <row r="1963" spans="1:7" x14ac:dyDescent="0.25">
      <c r="A1963" t="s">
        <v>2046</v>
      </c>
      <c r="B1963">
        <v>2.34</v>
      </c>
      <c r="C1963">
        <v>1100</v>
      </c>
      <c r="D1963">
        <v>2</v>
      </c>
      <c r="E1963">
        <v>1</v>
      </c>
      <c r="F1963">
        <v>6</v>
      </c>
      <c r="G1963">
        <v>1</v>
      </c>
    </row>
    <row r="1964" spans="1:7" x14ac:dyDescent="0.25">
      <c r="A1964" t="s">
        <v>2047</v>
      </c>
      <c r="B1964">
        <v>5.73</v>
      </c>
      <c r="C1964">
        <v>880</v>
      </c>
      <c r="D1964">
        <v>3</v>
      </c>
      <c r="E1964">
        <v>1</v>
      </c>
      <c r="F1964">
        <v>5</v>
      </c>
      <c r="G1964">
        <v>3</v>
      </c>
    </row>
    <row r="1965" spans="1:7" x14ac:dyDescent="0.25">
      <c r="A1965" t="s">
        <v>2048</v>
      </c>
      <c r="B1965">
        <v>1.27</v>
      </c>
      <c r="C1965">
        <v>970</v>
      </c>
      <c r="D1965">
        <v>3</v>
      </c>
      <c r="E1965">
        <v>1</v>
      </c>
      <c r="F1965">
        <v>5</v>
      </c>
      <c r="G1965">
        <v>1</v>
      </c>
    </row>
    <row r="1966" spans="1:7" x14ac:dyDescent="0.25">
      <c r="A1966" t="s">
        <v>2049</v>
      </c>
      <c r="B1966">
        <v>1.18</v>
      </c>
      <c r="C1966">
        <v>960</v>
      </c>
      <c r="D1966">
        <v>3</v>
      </c>
      <c r="E1966">
        <v>1</v>
      </c>
      <c r="F1966">
        <v>10</v>
      </c>
      <c r="G1966">
        <v>3</v>
      </c>
    </row>
    <row r="1967" spans="1:7" x14ac:dyDescent="0.25">
      <c r="A1967" t="s">
        <v>2050</v>
      </c>
      <c r="B1967">
        <v>0.3</v>
      </c>
      <c r="C1967">
        <v>850</v>
      </c>
      <c r="D1967">
        <v>3</v>
      </c>
      <c r="E1967">
        <v>4</v>
      </c>
      <c r="F1967">
        <v>16</v>
      </c>
      <c r="G1967">
        <v>9</v>
      </c>
    </row>
    <row r="1968" spans="1:7" x14ac:dyDescent="0.25">
      <c r="A1968" t="s">
        <v>2051</v>
      </c>
      <c r="B1968">
        <v>3.29</v>
      </c>
      <c r="C1968">
        <v>850</v>
      </c>
      <c r="D1968">
        <v>3</v>
      </c>
      <c r="E1968">
        <v>1</v>
      </c>
      <c r="F1968">
        <v>10</v>
      </c>
      <c r="G1968">
        <v>8</v>
      </c>
    </row>
    <row r="1969" spans="1:7" x14ac:dyDescent="0.25">
      <c r="A1969" t="s">
        <v>2052</v>
      </c>
      <c r="B1969">
        <v>4.97</v>
      </c>
      <c r="C1969">
        <v>990</v>
      </c>
      <c r="D1969">
        <v>3</v>
      </c>
      <c r="E1969">
        <v>1</v>
      </c>
      <c r="F1969">
        <v>4</v>
      </c>
      <c r="G1969">
        <v>2</v>
      </c>
    </row>
    <row r="1970" spans="1:7" x14ac:dyDescent="0.25">
      <c r="A1970" t="s">
        <v>2053</v>
      </c>
      <c r="B1970">
        <v>4.2300000000000004</v>
      </c>
      <c r="C1970">
        <v>980</v>
      </c>
      <c r="D1970">
        <v>3</v>
      </c>
      <c r="E1970">
        <v>1</v>
      </c>
      <c r="F1970">
        <v>4</v>
      </c>
      <c r="G1970">
        <v>3</v>
      </c>
    </row>
    <row r="1971" spans="1:7" x14ac:dyDescent="0.25">
      <c r="A1971" t="s">
        <v>2054</v>
      </c>
      <c r="B1971">
        <v>0.79</v>
      </c>
      <c r="C1971">
        <v>1600</v>
      </c>
      <c r="D1971">
        <v>2</v>
      </c>
      <c r="E1971">
        <v>3</v>
      </c>
      <c r="F1971">
        <v>1</v>
      </c>
      <c r="G1971">
        <v>1</v>
      </c>
    </row>
    <row r="1972" spans="1:7" x14ac:dyDescent="0.25">
      <c r="A1972" t="s">
        <v>2055</v>
      </c>
      <c r="B1972">
        <v>0.52</v>
      </c>
      <c r="C1972">
        <v>1100</v>
      </c>
      <c r="D1972">
        <v>2</v>
      </c>
      <c r="E1972">
        <v>1</v>
      </c>
      <c r="F1972">
        <v>6</v>
      </c>
      <c r="G1972">
        <v>0</v>
      </c>
    </row>
    <row r="1973" spans="1:7" x14ac:dyDescent="0.25">
      <c r="A1973" t="s">
        <v>2056</v>
      </c>
      <c r="B1973">
        <v>0.68</v>
      </c>
      <c r="C1973">
        <v>810</v>
      </c>
      <c r="D1973">
        <v>2</v>
      </c>
      <c r="E1973">
        <v>3</v>
      </c>
      <c r="F1973">
        <v>1</v>
      </c>
      <c r="G1973">
        <v>0</v>
      </c>
    </row>
    <row r="1974" spans="1:7" x14ac:dyDescent="0.25">
      <c r="A1974" t="s">
        <v>2057</v>
      </c>
      <c r="B1974">
        <v>0.48</v>
      </c>
      <c r="C1974">
        <v>810</v>
      </c>
      <c r="D1974">
        <v>2</v>
      </c>
      <c r="E1974">
        <v>1</v>
      </c>
      <c r="F1974">
        <v>6</v>
      </c>
      <c r="G1974">
        <v>0</v>
      </c>
    </row>
    <row r="1975" spans="1:7" x14ac:dyDescent="0.25">
      <c r="A1975" t="s">
        <v>2058</v>
      </c>
      <c r="B1975">
        <v>0.95</v>
      </c>
      <c r="C1975">
        <v>810</v>
      </c>
      <c r="D1975">
        <v>2</v>
      </c>
      <c r="E1975">
        <v>3</v>
      </c>
      <c r="F1975">
        <v>1</v>
      </c>
      <c r="G1975">
        <v>0</v>
      </c>
    </row>
    <row r="1976" spans="1:7" x14ac:dyDescent="0.25">
      <c r="A1976" t="s">
        <v>2059</v>
      </c>
      <c r="B1976">
        <v>0.97</v>
      </c>
      <c r="C1976">
        <v>810</v>
      </c>
      <c r="D1976">
        <v>2</v>
      </c>
      <c r="E1976">
        <v>1</v>
      </c>
      <c r="F1976">
        <v>6</v>
      </c>
      <c r="G1976">
        <v>0</v>
      </c>
    </row>
    <row r="1977" spans="1:7" x14ac:dyDescent="0.25">
      <c r="A1977" t="s">
        <v>2060</v>
      </c>
      <c r="B1977">
        <v>4.34</v>
      </c>
      <c r="C1977">
        <v>620</v>
      </c>
      <c r="D1977">
        <v>2</v>
      </c>
      <c r="E1977">
        <v>3</v>
      </c>
      <c r="F1977">
        <v>1</v>
      </c>
      <c r="G1977">
        <v>3</v>
      </c>
    </row>
    <row r="1978" spans="1:7" x14ac:dyDescent="0.25">
      <c r="A1978" t="s">
        <v>2061</v>
      </c>
      <c r="B1978">
        <v>8</v>
      </c>
      <c r="C1978">
        <v>90</v>
      </c>
      <c r="D1978">
        <v>3</v>
      </c>
      <c r="E1978">
        <v>3</v>
      </c>
      <c r="F1978">
        <v>4</v>
      </c>
      <c r="G1978">
        <v>1</v>
      </c>
    </row>
    <row r="1979" spans="1:7" x14ac:dyDescent="0.25">
      <c r="A1979" t="s">
        <v>2062</v>
      </c>
      <c r="B1979">
        <v>8</v>
      </c>
      <c r="C1979">
        <v>80</v>
      </c>
      <c r="D1979">
        <v>3</v>
      </c>
      <c r="E1979">
        <v>3</v>
      </c>
      <c r="F1979">
        <v>4</v>
      </c>
      <c r="G1979">
        <v>1</v>
      </c>
    </row>
    <row r="1980" spans="1:7" x14ac:dyDescent="0.25">
      <c r="A1980" t="s">
        <v>2063</v>
      </c>
      <c r="B1980">
        <v>4.5199999999999996</v>
      </c>
      <c r="C1980">
        <v>80</v>
      </c>
      <c r="D1980">
        <v>3</v>
      </c>
      <c r="E1980">
        <v>3</v>
      </c>
      <c r="F1980">
        <v>4</v>
      </c>
      <c r="G1980">
        <v>9</v>
      </c>
    </row>
    <row r="1981" spans="1:7" x14ac:dyDescent="0.25">
      <c r="A1981" t="s">
        <v>2064</v>
      </c>
      <c r="B1981">
        <v>0.51</v>
      </c>
      <c r="C1981">
        <v>90</v>
      </c>
      <c r="D1981">
        <v>3</v>
      </c>
      <c r="E1981">
        <v>3</v>
      </c>
      <c r="F1981">
        <v>4</v>
      </c>
      <c r="G1981">
        <v>0</v>
      </c>
    </row>
    <row r="1982" spans="1:7" x14ac:dyDescent="0.25">
      <c r="A1982" t="s">
        <v>2065</v>
      </c>
      <c r="B1982">
        <v>3.09</v>
      </c>
      <c r="C1982">
        <v>70</v>
      </c>
      <c r="D1982">
        <v>3</v>
      </c>
      <c r="E1982">
        <v>3</v>
      </c>
      <c r="F1982">
        <v>4</v>
      </c>
      <c r="G1982">
        <v>3</v>
      </c>
    </row>
    <row r="1983" spans="1:7" x14ac:dyDescent="0.25">
      <c r="A1983" t="s">
        <v>2066</v>
      </c>
      <c r="B1983">
        <v>11</v>
      </c>
      <c r="C1983">
        <v>70</v>
      </c>
      <c r="D1983">
        <v>3</v>
      </c>
      <c r="E1983">
        <v>3</v>
      </c>
      <c r="F1983">
        <v>4</v>
      </c>
      <c r="G1983">
        <v>3</v>
      </c>
    </row>
    <row r="1984" spans="1:7" x14ac:dyDescent="0.25">
      <c r="A1984" t="s">
        <v>2067</v>
      </c>
      <c r="B1984">
        <v>0.19</v>
      </c>
      <c r="C1984">
        <v>9200</v>
      </c>
      <c r="D1984">
        <v>7</v>
      </c>
      <c r="E1984">
        <v>1</v>
      </c>
      <c r="F1984">
        <v>10</v>
      </c>
      <c r="G1984">
        <v>0</v>
      </c>
    </row>
    <row r="1985" spans="1:7" x14ac:dyDescent="0.25">
      <c r="A1985" t="s">
        <v>2068</v>
      </c>
      <c r="B1985">
        <v>0.65</v>
      </c>
      <c r="C1985">
        <v>8500</v>
      </c>
      <c r="D1985">
        <v>7</v>
      </c>
      <c r="E1985">
        <v>1</v>
      </c>
      <c r="F1985">
        <v>10</v>
      </c>
      <c r="G1985">
        <v>6</v>
      </c>
    </row>
    <row r="1986" spans="1:7" x14ac:dyDescent="0.25">
      <c r="A1986" t="s">
        <v>2069</v>
      </c>
      <c r="B1986">
        <v>3.31</v>
      </c>
      <c r="C1986">
        <v>8800</v>
      </c>
      <c r="D1986">
        <v>1</v>
      </c>
      <c r="E1986">
        <v>1</v>
      </c>
      <c r="F1986">
        <v>10</v>
      </c>
      <c r="G1986">
        <v>4</v>
      </c>
    </row>
    <row r="1987" spans="1:7" x14ac:dyDescent="0.25">
      <c r="A1987" t="s">
        <v>2070</v>
      </c>
      <c r="B1987">
        <v>1.45</v>
      </c>
      <c r="C1987">
        <v>9400</v>
      </c>
      <c r="D1987">
        <v>2</v>
      </c>
      <c r="E1987">
        <v>1</v>
      </c>
      <c r="F1987">
        <v>10</v>
      </c>
      <c r="G1987">
        <v>9</v>
      </c>
    </row>
    <row r="1988" spans="1:7" x14ac:dyDescent="0.25">
      <c r="A1988" t="s">
        <v>2071</v>
      </c>
      <c r="B1988">
        <v>1.69</v>
      </c>
      <c r="C1988">
        <v>5500</v>
      </c>
      <c r="D1988">
        <v>1</v>
      </c>
      <c r="E1988">
        <v>1</v>
      </c>
      <c r="F1988">
        <v>10</v>
      </c>
      <c r="G1988">
        <v>2</v>
      </c>
    </row>
    <row r="1989" spans="1:7" x14ac:dyDescent="0.25">
      <c r="A1989" t="s">
        <v>2072</v>
      </c>
      <c r="B1989">
        <v>2</v>
      </c>
      <c r="C1989">
        <v>6200</v>
      </c>
      <c r="D1989">
        <v>1</v>
      </c>
      <c r="E1989">
        <v>1</v>
      </c>
      <c r="F1989">
        <v>10</v>
      </c>
      <c r="G1989">
        <v>1</v>
      </c>
    </row>
    <row r="1990" spans="1:7" x14ac:dyDescent="0.25">
      <c r="A1990" t="s">
        <v>2073</v>
      </c>
      <c r="B1990">
        <v>0.55000000000000004</v>
      </c>
      <c r="C1990">
        <v>870</v>
      </c>
      <c r="D1990">
        <v>2</v>
      </c>
      <c r="E1990">
        <v>3</v>
      </c>
      <c r="F1990">
        <v>3</v>
      </c>
      <c r="G1990">
        <v>0</v>
      </c>
    </row>
    <row r="1991" spans="1:7" x14ac:dyDescent="0.25">
      <c r="A1991" t="s">
        <v>2074</v>
      </c>
      <c r="B1991">
        <v>4.3099999999999996</v>
      </c>
      <c r="C1991">
        <v>820</v>
      </c>
      <c r="D1991">
        <v>3</v>
      </c>
      <c r="E1991">
        <v>3</v>
      </c>
      <c r="F1991">
        <v>2</v>
      </c>
      <c r="G1991">
        <v>5</v>
      </c>
    </row>
    <row r="1992" spans="1:7" x14ac:dyDescent="0.25">
      <c r="A1992" t="s">
        <v>2075</v>
      </c>
      <c r="B1992">
        <v>0.67</v>
      </c>
      <c r="C1992">
        <v>210</v>
      </c>
      <c r="D1992">
        <v>2</v>
      </c>
      <c r="E1992">
        <v>1</v>
      </c>
      <c r="F1992">
        <v>4</v>
      </c>
      <c r="G1992">
        <v>0</v>
      </c>
    </row>
    <row r="1993" spans="1:7" x14ac:dyDescent="0.25">
      <c r="A1993" t="s">
        <v>2076</v>
      </c>
      <c r="B1993">
        <v>2.92</v>
      </c>
      <c r="C1993">
        <v>240</v>
      </c>
      <c r="D1993">
        <v>2</v>
      </c>
      <c r="E1993">
        <v>0</v>
      </c>
      <c r="F1993">
        <v>0</v>
      </c>
      <c r="G1993">
        <v>1</v>
      </c>
    </row>
    <row r="1994" spans="1:7" x14ac:dyDescent="0.25">
      <c r="A1994" t="s">
        <v>2077</v>
      </c>
      <c r="B1994">
        <v>0.49</v>
      </c>
      <c r="C1994">
        <v>260</v>
      </c>
      <c r="D1994">
        <v>2</v>
      </c>
      <c r="E1994">
        <v>1</v>
      </c>
      <c r="F1994">
        <v>4</v>
      </c>
      <c r="G1994">
        <v>0</v>
      </c>
    </row>
    <row r="1995" spans="1:7" x14ac:dyDescent="0.25">
      <c r="A1995" t="s">
        <v>2078</v>
      </c>
      <c r="B1995">
        <v>2.88</v>
      </c>
      <c r="C1995">
        <v>420</v>
      </c>
      <c r="D1995">
        <v>2</v>
      </c>
      <c r="E1995">
        <v>0</v>
      </c>
      <c r="F1995">
        <v>0</v>
      </c>
      <c r="G1995">
        <v>1</v>
      </c>
    </row>
    <row r="1996" spans="1:7" x14ac:dyDescent="0.25">
      <c r="A1996" t="s">
        <v>2079</v>
      </c>
      <c r="B1996">
        <v>8.19</v>
      </c>
      <c r="C1996">
        <v>460</v>
      </c>
      <c r="D1996">
        <v>2</v>
      </c>
      <c r="E1996">
        <v>3</v>
      </c>
      <c r="F1996">
        <v>2</v>
      </c>
      <c r="G1996">
        <v>1</v>
      </c>
    </row>
    <row r="1997" spans="1:7" x14ac:dyDescent="0.25">
      <c r="A1997" t="s">
        <v>2080</v>
      </c>
      <c r="B1997">
        <v>2.97</v>
      </c>
      <c r="C1997">
        <v>3800</v>
      </c>
      <c r="D1997">
        <v>2</v>
      </c>
      <c r="E1997">
        <v>3</v>
      </c>
      <c r="F1997">
        <v>4</v>
      </c>
      <c r="G1997">
        <v>3</v>
      </c>
    </row>
    <row r="1998" spans="1:7" x14ac:dyDescent="0.25">
      <c r="A1998" t="s">
        <v>2081</v>
      </c>
      <c r="B1998">
        <v>4.63</v>
      </c>
      <c r="C1998">
        <v>2100</v>
      </c>
      <c r="D1998">
        <v>2</v>
      </c>
      <c r="E1998">
        <v>3</v>
      </c>
      <c r="F1998">
        <v>5</v>
      </c>
      <c r="G1998">
        <v>10</v>
      </c>
    </row>
    <row r="1999" spans="1:7" x14ac:dyDescent="0.25">
      <c r="A1999" t="s">
        <v>2082</v>
      </c>
      <c r="B1999">
        <v>0.62</v>
      </c>
      <c r="C1999">
        <v>2200</v>
      </c>
      <c r="D1999">
        <v>2</v>
      </c>
      <c r="E1999">
        <v>1</v>
      </c>
      <c r="F1999">
        <v>10</v>
      </c>
      <c r="G1999">
        <v>1</v>
      </c>
    </row>
    <row r="2000" spans="1:7" x14ac:dyDescent="0.25">
      <c r="A2000" t="s">
        <v>2083</v>
      </c>
      <c r="B2000">
        <v>1.03</v>
      </c>
      <c r="C2000">
        <v>2200</v>
      </c>
      <c r="D2000">
        <v>2</v>
      </c>
      <c r="E2000">
        <v>1</v>
      </c>
      <c r="F2000">
        <v>10</v>
      </c>
      <c r="G2000">
        <v>2</v>
      </c>
    </row>
    <row r="2001" spans="1:7" x14ac:dyDescent="0.25">
      <c r="A2001" t="s">
        <v>2084</v>
      </c>
      <c r="B2001">
        <v>4.2699999999999996</v>
      </c>
      <c r="C2001">
        <v>2800</v>
      </c>
      <c r="D2001">
        <v>2</v>
      </c>
      <c r="E2001">
        <v>1</v>
      </c>
      <c r="F2001">
        <v>10</v>
      </c>
      <c r="G2001">
        <v>5</v>
      </c>
    </row>
    <row r="2002" spans="1:7" x14ac:dyDescent="0.25">
      <c r="A2002" t="s">
        <v>2085</v>
      </c>
      <c r="B2002">
        <v>0.25</v>
      </c>
      <c r="C2002">
        <v>6100</v>
      </c>
      <c r="D2002">
        <v>2</v>
      </c>
      <c r="E2002">
        <v>3</v>
      </c>
      <c r="F2002">
        <v>8</v>
      </c>
      <c r="G2002">
        <v>0</v>
      </c>
    </row>
    <row r="2003" spans="1:7" x14ac:dyDescent="0.25">
      <c r="A2003" t="s">
        <v>2086</v>
      </c>
      <c r="B2003">
        <v>0.97</v>
      </c>
      <c r="C2003">
        <v>3000</v>
      </c>
      <c r="D2003">
        <v>2</v>
      </c>
      <c r="E2003">
        <v>3</v>
      </c>
      <c r="F2003">
        <v>8</v>
      </c>
      <c r="G2003">
        <v>2</v>
      </c>
    </row>
    <row r="2004" spans="1:7" x14ac:dyDescent="0.25">
      <c r="A2004" t="s">
        <v>2087</v>
      </c>
      <c r="B2004">
        <v>1.17</v>
      </c>
      <c r="C2004">
        <v>2700</v>
      </c>
      <c r="D2004">
        <v>2</v>
      </c>
      <c r="E2004">
        <v>1</v>
      </c>
      <c r="F2004">
        <v>8</v>
      </c>
      <c r="G2004">
        <v>1</v>
      </c>
    </row>
    <row r="2005" spans="1:7" x14ac:dyDescent="0.25">
      <c r="A2005" t="s">
        <v>2088</v>
      </c>
      <c r="B2005">
        <v>0.56999999999999995</v>
      </c>
      <c r="C2005">
        <v>2600</v>
      </c>
      <c r="D2005">
        <v>2</v>
      </c>
      <c r="E2005">
        <v>3</v>
      </c>
      <c r="F2005">
        <v>8</v>
      </c>
      <c r="G2005">
        <v>0</v>
      </c>
    </row>
    <row r="2006" spans="1:7" x14ac:dyDescent="0.25">
      <c r="A2006" t="s">
        <v>2089</v>
      </c>
      <c r="B2006">
        <v>2.79</v>
      </c>
      <c r="C2006">
        <v>2600</v>
      </c>
      <c r="D2006">
        <v>2</v>
      </c>
      <c r="E2006">
        <v>3</v>
      </c>
      <c r="F2006">
        <v>6</v>
      </c>
      <c r="G2006">
        <v>3</v>
      </c>
    </row>
    <row r="2007" spans="1:7" x14ac:dyDescent="0.25">
      <c r="A2007" t="s">
        <v>2090</v>
      </c>
      <c r="B2007">
        <v>1.2</v>
      </c>
      <c r="C2007">
        <v>2600</v>
      </c>
      <c r="D2007">
        <v>2</v>
      </c>
      <c r="E2007">
        <v>3</v>
      </c>
      <c r="F2007">
        <v>6</v>
      </c>
      <c r="G2007">
        <v>0</v>
      </c>
    </row>
    <row r="2008" spans="1:7" x14ac:dyDescent="0.25">
      <c r="A2008" t="s">
        <v>2091</v>
      </c>
      <c r="B2008">
        <v>0.78</v>
      </c>
      <c r="C2008">
        <v>2600</v>
      </c>
      <c r="D2008">
        <v>2</v>
      </c>
      <c r="E2008">
        <v>1</v>
      </c>
      <c r="F2008">
        <v>8</v>
      </c>
      <c r="G2008">
        <v>0</v>
      </c>
    </row>
    <row r="2009" spans="1:7" x14ac:dyDescent="0.25">
      <c r="A2009" t="s">
        <v>2092</v>
      </c>
      <c r="B2009">
        <v>1.8</v>
      </c>
      <c r="C2009">
        <v>2600</v>
      </c>
      <c r="D2009">
        <v>2</v>
      </c>
      <c r="E2009">
        <v>3</v>
      </c>
      <c r="F2009">
        <v>6</v>
      </c>
      <c r="G2009">
        <v>1</v>
      </c>
    </row>
    <row r="2010" spans="1:7" x14ac:dyDescent="0.25">
      <c r="A2010" t="s">
        <v>2093</v>
      </c>
      <c r="B2010">
        <v>0.74</v>
      </c>
      <c r="C2010">
        <v>2800</v>
      </c>
      <c r="D2010">
        <v>2</v>
      </c>
      <c r="E2010">
        <v>3</v>
      </c>
      <c r="F2010">
        <v>6</v>
      </c>
      <c r="G2010">
        <v>3</v>
      </c>
    </row>
    <row r="2011" spans="1:7" x14ac:dyDescent="0.25">
      <c r="A2011" t="s">
        <v>2094</v>
      </c>
      <c r="B2011">
        <v>3.14</v>
      </c>
      <c r="C2011">
        <v>2800</v>
      </c>
      <c r="D2011">
        <v>2</v>
      </c>
      <c r="E2011">
        <v>1</v>
      </c>
      <c r="F2011">
        <v>9</v>
      </c>
      <c r="G2011">
        <v>2</v>
      </c>
    </row>
    <row r="2012" spans="1:7" x14ac:dyDescent="0.25">
      <c r="A2012" t="s">
        <v>2095</v>
      </c>
      <c r="B2012">
        <v>2.4700000000000002</v>
      </c>
      <c r="C2012">
        <v>2900</v>
      </c>
      <c r="D2012">
        <v>2</v>
      </c>
      <c r="E2012">
        <v>3</v>
      </c>
      <c r="F2012">
        <v>4</v>
      </c>
      <c r="G2012">
        <v>7</v>
      </c>
    </row>
    <row r="2013" spans="1:7" x14ac:dyDescent="0.25">
      <c r="A2013" t="s">
        <v>2096</v>
      </c>
      <c r="B2013">
        <v>0.43</v>
      </c>
      <c r="C2013">
        <v>2900</v>
      </c>
      <c r="D2013">
        <v>2</v>
      </c>
      <c r="E2013">
        <v>3</v>
      </c>
      <c r="F2013">
        <v>4</v>
      </c>
      <c r="G2013">
        <v>1</v>
      </c>
    </row>
    <row r="2014" spans="1:7" x14ac:dyDescent="0.25">
      <c r="A2014" t="s">
        <v>2097</v>
      </c>
      <c r="B2014">
        <v>0.35</v>
      </c>
      <c r="C2014">
        <v>2900</v>
      </c>
      <c r="D2014">
        <v>2</v>
      </c>
      <c r="E2014">
        <v>1</v>
      </c>
      <c r="F2014">
        <v>8</v>
      </c>
      <c r="G2014">
        <v>1</v>
      </c>
    </row>
    <row r="2015" spans="1:7" x14ac:dyDescent="0.25">
      <c r="A2015" t="s">
        <v>2098</v>
      </c>
      <c r="B2015">
        <v>0.69</v>
      </c>
      <c r="C2015">
        <v>2900</v>
      </c>
      <c r="D2015">
        <v>2</v>
      </c>
      <c r="E2015">
        <v>1</v>
      </c>
      <c r="F2015">
        <v>8</v>
      </c>
      <c r="G2015">
        <v>1</v>
      </c>
    </row>
    <row r="2016" spans="1:7" x14ac:dyDescent="0.25">
      <c r="A2016" t="s">
        <v>2099</v>
      </c>
      <c r="B2016">
        <v>0.31</v>
      </c>
      <c r="C2016">
        <v>2900</v>
      </c>
      <c r="D2016">
        <v>2</v>
      </c>
      <c r="E2016">
        <v>3</v>
      </c>
      <c r="F2016">
        <v>5</v>
      </c>
      <c r="G2016">
        <v>0</v>
      </c>
    </row>
    <row r="2017" spans="1:7" x14ac:dyDescent="0.25">
      <c r="A2017" t="s">
        <v>2100</v>
      </c>
      <c r="B2017">
        <v>1.04</v>
      </c>
      <c r="C2017">
        <v>4000</v>
      </c>
      <c r="D2017">
        <v>2</v>
      </c>
      <c r="E2017">
        <v>3</v>
      </c>
      <c r="F2017">
        <v>5</v>
      </c>
      <c r="G2017">
        <v>6</v>
      </c>
    </row>
    <row r="2018" spans="1:7" x14ac:dyDescent="0.25">
      <c r="A2018" t="s">
        <v>2101</v>
      </c>
      <c r="B2018">
        <v>0.26</v>
      </c>
      <c r="C2018">
        <v>4000</v>
      </c>
      <c r="D2018">
        <v>2</v>
      </c>
      <c r="E2018">
        <v>3</v>
      </c>
      <c r="F2018">
        <v>5</v>
      </c>
      <c r="G2018">
        <v>2</v>
      </c>
    </row>
    <row r="2019" spans="1:7" x14ac:dyDescent="0.25">
      <c r="A2019" t="s">
        <v>2102</v>
      </c>
      <c r="B2019">
        <v>0.2</v>
      </c>
      <c r="C2019">
        <v>3000</v>
      </c>
      <c r="D2019">
        <v>2</v>
      </c>
      <c r="E2019">
        <v>3</v>
      </c>
      <c r="F2019">
        <v>5</v>
      </c>
      <c r="G2019">
        <v>6</v>
      </c>
    </row>
    <row r="2020" spans="1:7" x14ac:dyDescent="0.25">
      <c r="A2020" t="s">
        <v>2103</v>
      </c>
      <c r="B2020">
        <v>4.74</v>
      </c>
      <c r="C2020">
        <v>3800</v>
      </c>
      <c r="D2020">
        <v>2</v>
      </c>
      <c r="E2020">
        <v>3</v>
      </c>
      <c r="F2020">
        <v>5</v>
      </c>
      <c r="G2020">
        <v>5</v>
      </c>
    </row>
    <row r="2021" spans="1:7" x14ac:dyDescent="0.25">
      <c r="A2021" t="s">
        <v>2104</v>
      </c>
      <c r="B2021">
        <v>0.39</v>
      </c>
      <c r="C2021">
        <v>3800</v>
      </c>
      <c r="D2021">
        <v>2</v>
      </c>
      <c r="E2021">
        <v>3</v>
      </c>
      <c r="F2021">
        <v>5</v>
      </c>
      <c r="G2021">
        <v>0</v>
      </c>
    </row>
    <row r="2022" spans="1:7" x14ac:dyDescent="0.25">
      <c r="A2022" t="s">
        <v>2105</v>
      </c>
      <c r="B2022">
        <v>0.14000000000000001</v>
      </c>
      <c r="C2022">
        <v>6500</v>
      </c>
      <c r="D2022">
        <v>6</v>
      </c>
      <c r="E2022">
        <v>2</v>
      </c>
      <c r="F2022">
        <v>6</v>
      </c>
      <c r="G2022">
        <v>2</v>
      </c>
    </row>
    <row r="2023" spans="1:7" x14ac:dyDescent="0.25">
      <c r="A2023" t="s">
        <v>2106</v>
      </c>
      <c r="B2023">
        <v>0.95</v>
      </c>
      <c r="C2023">
        <v>7100</v>
      </c>
      <c r="D2023">
        <v>2</v>
      </c>
      <c r="E2023">
        <v>1</v>
      </c>
      <c r="F2023">
        <v>8</v>
      </c>
      <c r="G2023">
        <v>1</v>
      </c>
    </row>
    <row r="2024" spans="1:7" x14ac:dyDescent="0.25">
      <c r="A2024" t="s">
        <v>2107</v>
      </c>
      <c r="B2024">
        <v>0.37</v>
      </c>
      <c r="C2024">
        <v>4500</v>
      </c>
      <c r="D2024">
        <v>2</v>
      </c>
      <c r="E2024">
        <v>1</v>
      </c>
      <c r="F2024">
        <v>6</v>
      </c>
      <c r="G2024">
        <v>0</v>
      </c>
    </row>
    <row r="2025" spans="1:7" x14ac:dyDescent="0.25">
      <c r="A2025" t="s">
        <v>2108</v>
      </c>
      <c r="B2025">
        <v>0.42</v>
      </c>
      <c r="C2025">
        <v>3800</v>
      </c>
      <c r="D2025">
        <v>2</v>
      </c>
      <c r="E2025">
        <v>1</v>
      </c>
      <c r="F2025">
        <v>6</v>
      </c>
      <c r="G2025">
        <v>0</v>
      </c>
    </row>
    <row r="2026" spans="1:7" x14ac:dyDescent="0.25">
      <c r="A2026" t="s">
        <v>2109</v>
      </c>
      <c r="B2026">
        <v>3</v>
      </c>
      <c r="C2026">
        <v>3700</v>
      </c>
      <c r="D2026">
        <v>2</v>
      </c>
      <c r="E2026">
        <v>3</v>
      </c>
      <c r="F2026">
        <v>6</v>
      </c>
      <c r="G2026">
        <v>5</v>
      </c>
    </row>
    <row r="2027" spans="1:7" x14ac:dyDescent="0.25">
      <c r="A2027" t="s">
        <v>2110</v>
      </c>
      <c r="B2027">
        <v>1.1000000000000001</v>
      </c>
      <c r="C2027">
        <v>2600</v>
      </c>
      <c r="D2027">
        <v>2</v>
      </c>
      <c r="E2027">
        <v>3</v>
      </c>
      <c r="F2027">
        <v>5</v>
      </c>
      <c r="G2027">
        <v>2</v>
      </c>
    </row>
    <row r="2028" spans="1:7" x14ac:dyDescent="0.25">
      <c r="A2028" t="s">
        <v>2111</v>
      </c>
      <c r="B2028">
        <v>0.8</v>
      </c>
      <c r="C2028">
        <v>2700</v>
      </c>
      <c r="D2028">
        <v>2</v>
      </c>
      <c r="E2028">
        <v>1</v>
      </c>
      <c r="F2028">
        <v>8</v>
      </c>
      <c r="G2028">
        <v>1</v>
      </c>
    </row>
    <row r="2029" spans="1:7" x14ac:dyDescent="0.25">
      <c r="A2029" t="s">
        <v>2112</v>
      </c>
      <c r="B2029">
        <v>2.5</v>
      </c>
      <c r="C2029">
        <v>2800</v>
      </c>
      <c r="D2029">
        <v>2</v>
      </c>
      <c r="E2029">
        <v>3</v>
      </c>
      <c r="F2029">
        <v>5</v>
      </c>
      <c r="G2029">
        <v>14</v>
      </c>
    </row>
    <row r="2030" spans="1:7" x14ac:dyDescent="0.25">
      <c r="A2030" t="s">
        <v>2113</v>
      </c>
      <c r="B2030">
        <v>0.59</v>
      </c>
      <c r="C2030">
        <v>2200</v>
      </c>
      <c r="D2030">
        <v>2</v>
      </c>
      <c r="E2030">
        <v>1</v>
      </c>
      <c r="F2030">
        <v>10</v>
      </c>
      <c r="G2030">
        <v>1</v>
      </c>
    </row>
    <row r="2031" spans="1:7" x14ac:dyDescent="0.25">
      <c r="A2031" t="s">
        <v>2114</v>
      </c>
      <c r="B2031">
        <v>0.33</v>
      </c>
      <c r="C2031">
        <v>3300</v>
      </c>
      <c r="D2031">
        <v>2</v>
      </c>
      <c r="E2031">
        <v>1</v>
      </c>
      <c r="F2031">
        <v>4</v>
      </c>
      <c r="G2031">
        <v>0</v>
      </c>
    </row>
    <row r="2032" spans="1:7" x14ac:dyDescent="0.25">
      <c r="A2032" t="s">
        <v>2115</v>
      </c>
      <c r="B2032">
        <v>0.51</v>
      </c>
      <c r="C2032">
        <v>3400</v>
      </c>
      <c r="D2032">
        <v>2</v>
      </c>
      <c r="E2032">
        <v>1</v>
      </c>
      <c r="F2032">
        <v>8</v>
      </c>
      <c r="G2032">
        <v>0</v>
      </c>
    </row>
    <row r="2033" spans="1:7" x14ac:dyDescent="0.25">
      <c r="A2033" t="s">
        <v>2116</v>
      </c>
      <c r="B2033">
        <v>0.36</v>
      </c>
      <c r="C2033">
        <v>3200</v>
      </c>
      <c r="D2033">
        <v>2</v>
      </c>
      <c r="E2033">
        <v>1</v>
      </c>
      <c r="F2033">
        <v>8</v>
      </c>
      <c r="G2033">
        <v>0</v>
      </c>
    </row>
    <row r="2034" spans="1:7" x14ac:dyDescent="0.25">
      <c r="A2034" t="s">
        <v>2117</v>
      </c>
      <c r="B2034">
        <v>4.87</v>
      </c>
      <c r="C2034">
        <v>2700</v>
      </c>
      <c r="D2034">
        <v>2</v>
      </c>
      <c r="E2034">
        <v>1</v>
      </c>
      <c r="F2034">
        <v>4</v>
      </c>
      <c r="G2034">
        <v>6</v>
      </c>
    </row>
    <row r="2035" spans="1:7" x14ac:dyDescent="0.25">
      <c r="A2035" t="s">
        <v>2118</v>
      </c>
      <c r="B2035">
        <v>2.99</v>
      </c>
      <c r="C2035">
        <v>2800</v>
      </c>
      <c r="D2035">
        <v>2</v>
      </c>
      <c r="E2035">
        <v>1</v>
      </c>
      <c r="F2035">
        <v>4</v>
      </c>
      <c r="G2035">
        <v>4</v>
      </c>
    </row>
    <row r="2036" spans="1:7" x14ac:dyDescent="0.25">
      <c r="A2036" t="s">
        <v>2119</v>
      </c>
      <c r="B2036">
        <v>1.28</v>
      </c>
      <c r="C2036">
        <v>2700</v>
      </c>
      <c r="D2036">
        <v>2</v>
      </c>
      <c r="E2036">
        <v>1</v>
      </c>
      <c r="F2036">
        <v>8</v>
      </c>
      <c r="G2036">
        <v>1</v>
      </c>
    </row>
    <row r="2037" spans="1:7" x14ac:dyDescent="0.25">
      <c r="A2037" t="s">
        <v>2120</v>
      </c>
      <c r="B2037">
        <v>1.84</v>
      </c>
      <c r="C2037">
        <v>2800</v>
      </c>
      <c r="D2037">
        <v>2</v>
      </c>
      <c r="E2037">
        <v>1</v>
      </c>
      <c r="F2037">
        <v>4</v>
      </c>
      <c r="G2037">
        <v>1</v>
      </c>
    </row>
    <row r="2038" spans="1:7" x14ac:dyDescent="0.25">
      <c r="A2038" t="s">
        <v>2121</v>
      </c>
      <c r="B2038">
        <v>0.67</v>
      </c>
      <c r="C2038">
        <v>2500</v>
      </c>
      <c r="D2038">
        <v>2</v>
      </c>
      <c r="E2038">
        <v>1</v>
      </c>
      <c r="F2038">
        <v>4</v>
      </c>
      <c r="G2038">
        <v>0</v>
      </c>
    </row>
    <row r="2039" spans="1:7" x14ac:dyDescent="0.25">
      <c r="A2039" t="s">
        <v>2122</v>
      </c>
      <c r="B2039">
        <v>0.08</v>
      </c>
      <c r="C2039">
        <v>2500</v>
      </c>
      <c r="D2039">
        <v>2</v>
      </c>
      <c r="E2039">
        <v>1</v>
      </c>
      <c r="F2039">
        <v>8</v>
      </c>
      <c r="G2039">
        <v>0</v>
      </c>
    </row>
    <row r="2040" spans="1:7" x14ac:dyDescent="0.25">
      <c r="A2040" t="s">
        <v>2123</v>
      </c>
      <c r="B2040">
        <v>3.95</v>
      </c>
      <c r="C2040">
        <v>2700</v>
      </c>
      <c r="D2040">
        <v>2</v>
      </c>
      <c r="E2040">
        <v>3</v>
      </c>
      <c r="F2040">
        <v>4</v>
      </c>
      <c r="G2040">
        <v>14</v>
      </c>
    </row>
    <row r="2041" spans="1:7" x14ac:dyDescent="0.25">
      <c r="A2041" t="s">
        <v>2124</v>
      </c>
      <c r="B2041">
        <v>4.18</v>
      </c>
      <c r="C2041">
        <v>2500</v>
      </c>
      <c r="D2041">
        <v>2</v>
      </c>
      <c r="E2041">
        <v>3</v>
      </c>
      <c r="F2041">
        <v>5</v>
      </c>
      <c r="G2041">
        <v>2</v>
      </c>
    </row>
    <row r="2042" spans="1:7" x14ac:dyDescent="0.25">
      <c r="A2042" t="s">
        <v>2125</v>
      </c>
      <c r="B2042">
        <v>1.98</v>
      </c>
      <c r="C2042">
        <v>2300</v>
      </c>
      <c r="D2042">
        <v>2</v>
      </c>
      <c r="E2042">
        <v>3</v>
      </c>
      <c r="F2042">
        <v>5</v>
      </c>
      <c r="G2042">
        <v>3</v>
      </c>
    </row>
    <row r="2043" spans="1:7" x14ac:dyDescent="0.25">
      <c r="A2043" t="s">
        <v>2126</v>
      </c>
      <c r="B2043">
        <v>1.54</v>
      </c>
      <c r="C2043">
        <v>2500</v>
      </c>
      <c r="D2043">
        <v>2</v>
      </c>
      <c r="E2043">
        <v>3</v>
      </c>
      <c r="F2043">
        <v>6</v>
      </c>
      <c r="G2043">
        <v>0</v>
      </c>
    </row>
    <row r="2044" spans="1:7" x14ac:dyDescent="0.25">
      <c r="A2044" t="s">
        <v>2127</v>
      </c>
      <c r="B2044">
        <v>2.99</v>
      </c>
      <c r="C2044">
        <v>2400</v>
      </c>
      <c r="D2044">
        <v>2</v>
      </c>
      <c r="E2044">
        <v>3</v>
      </c>
      <c r="F2044">
        <v>5</v>
      </c>
      <c r="G2044">
        <v>5</v>
      </c>
    </row>
    <row r="2045" spans="1:7" x14ac:dyDescent="0.25">
      <c r="A2045" t="s">
        <v>2128</v>
      </c>
      <c r="B2045">
        <v>3.5</v>
      </c>
      <c r="C2045">
        <v>470</v>
      </c>
      <c r="D2045">
        <v>2</v>
      </c>
      <c r="E2045">
        <v>3</v>
      </c>
      <c r="F2045">
        <v>3</v>
      </c>
      <c r="G2045">
        <v>3</v>
      </c>
    </row>
    <row r="2046" spans="1:7" x14ac:dyDescent="0.25">
      <c r="A2046" t="s">
        <v>2129</v>
      </c>
      <c r="B2046">
        <v>0.91</v>
      </c>
      <c r="C2046">
        <v>910</v>
      </c>
      <c r="D2046">
        <v>2</v>
      </c>
      <c r="E2046">
        <v>3</v>
      </c>
      <c r="F2046">
        <v>3</v>
      </c>
      <c r="G2046">
        <v>0</v>
      </c>
    </row>
    <row r="2047" spans="1:7" x14ac:dyDescent="0.25">
      <c r="A2047" t="s">
        <v>2130</v>
      </c>
      <c r="B2047">
        <v>2.4500000000000002</v>
      </c>
      <c r="C2047">
        <v>2500</v>
      </c>
      <c r="D2047">
        <v>2</v>
      </c>
      <c r="E2047">
        <v>3</v>
      </c>
      <c r="F2047">
        <v>4</v>
      </c>
      <c r="G2047">
        <v>3</v>
      </c>
    </row>
    <row r="2048" spans="1:7" x14ac:dyDescent="0.25">
      <c r="A2048" t="s">
        <v>2131</v>
      </c>
      <c r="B2048">
        <v>1.45</v>
      </c>
      <c r="C2048">
        <v>2100</v>
      </c>
      <c r="D2048">
        <v>2</v>
      </c>
      <c r="E2048">
        <v>3</v>
      </c>
      <c r="F2048">
        <v>4</v>
      </c>
      <c r="G2048">
        <v>0</v>
      </c>
    </row>
    <row r="2049" spans="1:7" x14ac:dyDescent="0.25">
      <c r="A2049" t="s">
        <v>2132</v>
      </c>
      <c r="B2049">
        <v>0.02</v>
      </c>
      <c r="C2049">
        <v>2200</v>
      </c>
      <c r="D2049">
        <v>2</v>
      </c>
      <c r="E2049">
        <v>3</v>
      </c>
      <c r="F2049">
        <v>4</v>
      </c>
      <c r="G2049">
        <v>0</v>
      </c>
    </row>
    <row r="2050" spans="1:7" x14ac:dyDescent="0.25">
      <c r="A2050" t="s">
        <v>2133</v>
      </c>
      <c r="B2050">
        <v>1.58</v>
      </c>
      <c r="C2050">
        <v>2200</v>
      </c>
      <c r="D2050">
        <v>2</v>
      </c>
      <c r="E2050">
        <v>3</v>
      </c>
      <c r="F2050">
        <v>4</v>
      </c>
      <c r="G2050">
        <v>0</v>
      </c>
    </row>
    <row r="2051" spans="1:7" x14ac:dyDescent="0.25">
      <c r="A2051" t="s">
        <v>2134</v>
      </c>
      <c r="B2051">
        <v>0.03</v>
      </c>
      <c r="C2051">
        <v>2200</v>
      </c>
      <c r="D2051">
        <v>2</v>
      </c>
      <c r="E2051">
        <v>3</v>
      </c>
      <c r="F2051">
        <v>4</v>
      </c>
      <c r="G2051">
        <v>0</v>
      </c>
    </row>
    <row r="2052" spans="1:7" x14ac:dyDescent="0.25">
      <c r="A2052" t="s">
        <v>2135</v>
      </c>
      <c r="B2052">
        <v>0.02</v>
      </c>
      <c r="C2052">
        <v>2200</v>
      </c>
      <c r="D2052">
        <v>2</v>
      </c>
      <c r="E2052">
        <v>3</v>
      </c>
      <c r="F2052">
        <v>4</v>
      </c>
      <c r="G2052">
        <v>0</v>
      </c>
    </row>
    <row r="2053" spans="1:7" x14ac:dyDescent="0.25">
      <c r="A2053" t="s">
        <v>2136</v>
      </c>
      <c r="B2053">
        <v>0.16</v>
      </c>
      <c r="C2053">
        <v>2200</v>
      </c>
      <c r="D2053">
        <v>2</v>
      </c>
      <c r="E2053">
        <v>3</v>
      </c>
      <c r="F2053">
        <v>4</v>
      </c>
      <c r="G2053">
        <v>0</v>
      </c>
    </row>
    <row r="2054" spans="1:7" x14ac:dyDescent="0.25">
      <c r="A2054" t="s">
        <v>2137</v>
      </c>
      <c r="B2054">
        <v>0.02</v>
      </c>
      <c r="C2054">
        <v>2200</v>
      </c>
      <c r="D2054">
        <v>2</v>
      </c>
      <c r="E2054">
        <v>3</v>
      </c>
      <c r="F2054">
        <v>4</v>
      </c>
      <c r="G2054">
        <v>0</v>
      </c>
    </row>
    <row r="2055" spans="1:7" x14ac:dyDescent="0.25">
      <c r="A2055" t="s">
        <v>2138</v>
      </c>
      <c r="B2055">
        <v>1.72</v>
      </c>
      <c r="C2055">
        <v>2200</v>
      </c>
      <c r="D2055">
        <v>2</v>
      </c>
      <c r="E2055">
        <v>3</v>
      </c>
      <c r="F2055">
        <v>4</v>
      </c>
      <c r="G2055">
        <v>2</v>
      </c>
    </row>
    <row r="2056" spans="1:7" x14ac:dyDescent="0.25">
      <c r="A2056" t="s">
        <v>2139</v>
      </c>
      <c r="B2056">
        <v>3.48</v>
      </c>
      <c r="C2056">
        <v>2600</v>
      </c>
      <c r="D2056">
        <v>2</v>
      </c>
      <c r="E2056">
        <v>3</v>
      </c>
      <c r="F2056">
        <v>4</v>
      </c>
      <c r="G2056">
        <v>8</v>
      </c>
    </row>
    <row r="2057" spans="1:7" x14ac:dyDescent="0.25">
      <c r="A2057" t="s">
        <v>2140</v>
      </c>
      <c r="B2057">
        <v>5.01</v>
      </c>
      <c r="C2057">
        <v>2700</v>
      </c>
      <c r="D2057">
        <v>2</v>
      </c>
      <c r="E2057">
        <v>3</v>
      </c>
      <c r="F2057">
        <v>4</v>
      </c>
      <c r="G2057">
        <v>12</v>
      </c>
    </row>
    <row r="2058" spans="1:7" x14ac:dyDescent="0.25">
      <c r="A2058" t="s">
        <v>2141</v>
      </c>
      <c r="B2058">
        <v>1.68</v>
      </c>
      <c r="C2058">
        <v>600</v>
      </c>
      <c r="D2058">
        <v>1</v>
      </c>
      <c r="E2058">
        <v>3</v>
      </c>
      <c r="F2058">
        <v>4</v>
      </c>
      <c r="G2058">
        <v>0</v>
      </c>
    </row>
    <row r="2059" spans="1:7" x14ac:dyDescent="0.25">
      <c r="A2059" t="s">
        <v>2142</v>
      </c>
      <c r="B2059">
        <v>0.61</v>
      </c>
      <c r="C2059">
        <v>5400</v>
      </c>
      <c r="D2059">
        <v>2</v>
      </c>
      <c r="E2059">
        <v>1</v>
      </c>
      <c r="F2059">
        <v>10</v>
      </c>
      <c r="G2059">
        <v>2</v>
      </c>
    </row>
    <row r="2060" spans="1:7" x14ac:dyDescent="0.25">
      <c r="A2060" t="s">
        <v>2143</v>
      </c>
      <c r="B2060">
        <v>0.15</v>
      </c>
      <c r="C2060">
        <v>5800</v>
      </c>
      <c r="D2060">
        <v>2</v>
      </c>
      <c r="E2060">
        <v>1</v>
      </c>
      <c r="F2060">
        <v>8</v>
      </c>
      <c r="G2060">
        <v>0</v>
      </c>
    </row>
    <row r="2061" spans="1:7" x14ac:dyDescent="0.25">
      <c r="A2061" t="s">
        <v>2144</v>
      </c>
      <c r="B2061">
        <v>1.1200000000000001</v>
      </c>
      <c r="C2061">
        <v>3800</v>
      </c>
      <c r="D2061">
        <v>2</v>
      </c>
      <c r="E2061">
        <v>1</v>
      </c>
      <c r="F2061">
        <v>8</v>
      </c>
      <c r="G2061">
        <v>0</v>
      </c>
    </row>
    <row r="2062" spans="1:7" x14ac:dyDescent="0.25">
      <c r="A2062" t="s">
        <v>2145</v>
      </c>
      <c r="B2062">
        <v>8.75</v>
      </c>
      <c r="C2062">
        <v>1900</v>
      </c>
      <c r="D2062">
        <v>2</v>
      </c>
      <c r="E2062">
        <v>3</v>
      </c>
      <c r="F2062">
        <v>5</v>
      </c>
      <c r="G2062">
        <v>4</v>
      </c>
    </row>
    <row r="2063" spans="1:7" x14ac:dyDescent="0.25">
      <c r="A2063" t="s">
        <v>2146</v>
      </c>
      <c r="B2063">
        <v>0.02</v>
      </c>
      <c r="C2063">
        <v>1900</v>
      </c>
      <c r="D2063">
        <v>2</v>
      </c>
      <c r="E2063">
        <v>3</v>
      </c>
      <c r="F2063">
        <v>7</v>
      </c>
      <c r="G2063">
        <v>0</v>
      </c>
    </row>
    <row r="2064" spans="1:7" x14ac:dyDescent="0.25">
      <c r="A2064" t="s">
        <v>2147</v>
      </c>
      <c r="B2064">
        <v>1.2</v>
      </c>
      <c r="C2064">
        <v>2000</v>
      </c>
      <c r="D2064">
        <v>2</v>
      </c>
      <c r="E2064">
        <v>3</v>
      </c>
      <c r="F2064">
        <v>5</v>
      </c>
      <c r="G2064">
        <v>1</v>
      </c>
    </row>
    <row r="2065" spans="1:7" x14ac:dyDescent="0.25">
      <c r="A2065" t="s">
        <v>2148</v>
      </c>
      <c r="B2065">
        <v>2.5</v>
      </c>
      <c r="C2065">
        <v>1300</v>
      </c>
      <c r="D2065">
        <v>2</v>
      </c>
      <c r="E2065">
        <v>1</v>
      </c>
      <c r="F2065">
        <v>4</v>
      </c>
      <c r="G2065">
        <v>2</v>
      </c>
    </row>
    <row r="2066" spans="1:7" x14ac:dyDescent="0.25">
      <c r="A2066" t="s">
        <v>2149</v>
      </c>
      <c r="B2066">
        <v>1.65</v>
      </c>
      <c r="C2066">
        <v>1100</v>
      </c>
      <c r="D2066">
        <v>2</v>
      </c>
      <c r="E2066">
        <v>1</v>
      </c>
      <c r="F2066">
        <v>4</v>
      </c>
      <c r="G2066">
        <v>1</v>
      </c>
    </row>
    <row r="2067" spans="1:7" x14ac:dyDescent="0.25">
      <c r="A2067" t="s">
        <v>2150</v>
      </c>
      <c r="B2067">
        <v>0.02</v>
      </c>
      <c r="C2067">
        <v>940</v>
      </c>
      <c r="D2067">
        <v>2</v>
      </c>
      <c r="E2067">
        <v>1</v>
      </c>
      <c r="F2067">
        <v>4</v>
      </c>
      <c r="G2067">
        <v>0</v>
      </c>
    </row>
    <row r="2068" spans="1:7" x14ac:dyDescent="0.25">
      <c r="A2068" t="s">
        <v>2151</v>
      </c>
      <c r="B2068">
        <v>2</v>
      </c>
      <c r="C2068">
        <v>930</v>
      </c>
      <c r="D2068">
        <v>2</v>
      </c>
      <c r="E2068">
        <v>1</v>
      </c>
      <c r="F2068">
        <v>4</v>
      </c>
      <c r="G2068">
        <v>2</v>
      </c>
    </row>
    <row r="2069" spans="1:7" x14ac:dyDescent="0.25">
      <c r="A2069" t="s">
        <v>2152</v>
      </c>
      <c r="B2069">
        <v>0.02</v>
      </c>
      <c r="C2069">
        <v>890</v>
      </c>
      <c r="D2069">
        <v>2</v>
      </c>
      <c r="E2069">
        <v>1</v>
      </c>
      <c r="F2069">
        <v>4</v>
      </c>
      <c r="G2069">
        <v>0</v>
      </c>
    </row>
    <row r="2070" spans="1:7" x14ac:dyDescent="0.25">
      <c r="A2070" t="s">
        <v>2153</v>
      </c>
      <c r="B2070">
        <v>0.79</v>
      </c>
      <c r="C2070">
        <v>890</v>
      </c>
      <c r="D2070">
        <v>2</v>
      </c>
      <c r="E2070">
        <v>1</v>
      </c>
      <c r="F2070">
        <v>4</v>
      </c>
      <c r="G2070">
        <v>1</v>
      </c>
    </row>
    <row r="2071" spans="1:7" x14ac:dyDescent="0.25">
      <c r="A2071" t="s">
        <v>2154</v>
      </c>
      <c r="B2071">
        <v>2.98</v>
      </c>
      <c r="C2071">
        <v>3300</v>
      </c>
      <c r="D2071">
        <v>2</v>
      </c>
      <c r="E2071">
        <v>1</v>
      </c>
      <c r="F2071">
        <v>10</v>
      </c>
      <c r="G2071">
        <v>5</v>
      </c>
    </row>
    <row r="2072" spans="1:7" x14ac:dyDescent="0.25">
      <c r="A2072" t="s">
        <v>2155</v>
      </c>
      <c r="B2072">
        <v>4.91</v>
      </c>
      <c r="C2072">
        <v>3100</v>
      </c>
      <c r="D2072">
        <v>2</v>
      </c>
      <c r="E2072">
        <v>1</v>
      </c>
      <c r="F2072">
        <v>10</v>
      </c>
      <c r="G2072">
        <v>6</v>
      </c>
    </row>
    <row r="2073" spans="1:7" x14ac:dyDescent="0.25">
      <c r="A2073" t="s">
        <v>2156</v>
      </c>
      <c r="B2073">
        <v>7.35</v>
      </c>
      <c r="C2073">
        <v>2800</v>
      </c>
      <c r="D2073">
        <v>2</v>
      </c>
      <c r="E2073">
        <v>1</v>
      </c>
      <c r="F2073">
        <v>10</v>
      </c>
      <c r="G2073">
        <v>4</v>
      </c>
    </row>
    <row r="2074" spans="1:7" x14ac:dyDescent="0.25">
      <c r="A2074" t="s">
        <v>2157</v>
      </c>
      <c r="B2074">
        <v>2</v>
      </c>
      <c r="C2074">
        <v>2900</v>
      </c>
      <c r="D2074">
        <v>2</v>
      </c>
      <c r="E2074">
        <v>3</v>
      </c>
      <c r="F2074">
        <v>2</v>
      </c>
      <c r="G2074">
        <v>1</v>
      </c>
    </row>
    <row r="2075" spans="1:7" x14ac:dyDescent="0.25">
      <c r="A2075" t="s">
        <v>2158</v>
      </c>
      <c r="B2075">
        <v>6.91</v>
      </c>
      <c r="C2075">
        <v>860</v>
      </c>
      <c r="D2075">
        <v>1</v>
      </c>
      <c r="E2075">
        <v>3</v>
      </c>
      <c r="F2075">
        <v>3</v>
      </c>
      <c r="G2075">
        <v>2</v>
      </c>
    </row>
    <row r="2076" spans="1:7" x14ac:dyDescent="0.25">
      <c r="A2076" t="s">
        <v>2159</v>
      </c>
      <c r="B2076">
        <v>3.95</v>
      </c>
      <c r="C2076">
        <v>1700</v>
      </c>
      <c r="D2076">
        <v>2</v>
      </c>
      <c r="E2076">
        <v>0</v>
      </c>
      <c r="F2076">
        <v>0</v>
      </c>
      <c r="G2076">
        <v>14</v>
      </c>
    </row>
    <row r="2077" spans="1:7" x14ac:dyDescent="0.25">
      <c r="A2077" t="s">
        <v>2160</v>
      </c>
      <c r="B2077">
        <v>5</v>
      </c>
      <c r="C2077">
        <v>1100</v>
      </c>
      <c r="D2077">
        <v>2</v>
      </c>
      <c r="E2077">
        <v>0</v>
      </c>
      <c r="F2077">
        <v>0</v>
      </c>
      <c r="G2077">
        <v>10</v>
      </c>
    </row>
    <row r="2078" spans="1:7" x14ac:dyDescent="0.25">
      <c r="A2078" t="s">
        <v>2161</v>
      </c>
      <c r="B2078">
        <v>2.8</v>
      </c>
      <c r="C2078">
        <v>870</v>
      </c>
      <c r="D2078">
        <v>2</v>
      </c>
      <c r="E2078">
        <v>0</v>
      </c>
      <c r="F2078">
        <v>0</v>
      </c>
      <c r="G2078">
        <v>1</v>
      </c>
    </row>
    <row r="2079" spans="1:7" x14ac:dyDescent="0.25">
      <c r="A2079" t="s">
        <v>2162</v>
      </c>
      <c r="B2079">
        <v>0.68</v>
      </c>
      <c r="C2079">
        <v>870</v>
      </c>
      <c r="D2079">
        <v>2</v>
      </c>
      <c r="E2079">
        <v>1</v>
      </c>
      <c r="F2079">
        <v>8</v>
      </c>
      <c r="G2079">
        <v>0</v>
      </c>
    </row>
    <row r="2080" spans="1:7" x14ac:dyDescent="0.25">
      <c r="A2080" t="s">
        <v>2163</v>
      </c>
      <c r="B2080">
        <v>0.52</v>
      </c>
      <c r="C2080">
        <v>860</v>
      </c>
      <c r="D2080">
        <v>2</v>
      </c>
      <c r="E2080">
        <v>0</v>
      </c>
      <c r="F2080">
        <v>0</v>
      </c>
      <c r="G2080">
        <v>0</v>
      </c>
    </row>
    <row r="2081" spans="1:7" x14ac:dyDescent="0.25">
      <c r="A2081" t="s">
        <v>2164</v>
      </c>
      <c r="B2081">
        <v>0.28000000000000003</v>
      </c>
      <c r="C2081">
        <v>3200</v>
      </c>
      <c r="D2081">
        <v>7</v>
      </c>
      <c r="E2081">
        <v>3</v>
      </c>
      <c r="F2081">
        <v>4</v>
      </c>
      <c r="G2081">
        <v>0</v>
      </c>
    </row>
    <row r="2082" spans="1:7" x14ac:dyDescent="0.25">
      <c r="A2082" t="s">
        <v>2165</v>
      </c>
      <c r="B2082">
        <v>1.18</v>
      </c>
      <c r="C2082">
        <v>1700</v>
      </c>
      <c r="D2082">
        <v>2</v>
      </c>
      <c r="E2082">
        <v>3</v>
      </c>
      <c r="F2082">
        <v>4</v>
      </c>
      <c r="G2082">
        <v>2</v>
      </c>
    </row>
    <row r="2083" spans="1:7" x14ac:dyDescent="0.25">
      <c r="A2083" t="s">
        <v>2166</v>
      </c>
      <c r="B2083">
        <v>0.56999999999999995</v>
      </c>
      <c r="C2083">
        <v>1700</v>
      </c>
      <c r="D2083">
        <v>2</v>
      </c>
      <c r="E2083">
        <v>3</v>
      </c>
      <c r="F2083">
        <v>7</v>
      </c>
      <c r="G2083">
        <v>1</v>
      </c>
    </row>
    <row r="2084" spans="1:7" x14ac:dyDescent="0.25">
      <c r="A2084" t="s">
        <v>2167</v>
      </c>
      <c r="B2084">
        <v>0.28000000000000003</v>
      </c>
      <c r="C2084">
        <v>1700</v>
      </c>
      <c r="D2084">
        <v>2</v>
      </c>
      <c r="E2084">
        <v>3</v>
      </c>
      <c r="F2084">
        <v>6</v>
      </c>
      <c r="G2084">
        <v>0</v>
      </c>
    </row>
    <row r="2085" spans="1:7" x14ac:dyDescent="0.25">
      <c r="A2085" t="s">
        <v>2168</v>
      </c>
      <c r="B2085">
        <v>1.1299999999999999</v>
      </c>
      <c r="C2085">
        <v>680</v>
      </c>
      <c r="D2085">
        <v>2</v>
      </c>
      <c r="E2085">
        <v>3</v>
      </c>
      <c r="F2085">
        <v>4</v>
      </c>
      <c r="G2085">
        <v>0</v>
      </c>
    </row>
    <row r="2086" spans="1:7" x14ac:dyDescent="0.25">
      <c r="A2086" t="s">
        <v>2169</v>
      </c>
      <c r="B2086">
        <v>0.96</v>
      </c>
      <c r="C2086">
        <v>680</v>
      </c>
      <c r="D2086">
        <v>2</v>
      </c>
      <c r="E2086">
        <v>3</v>
      </c>
      <c r="F2086">
        <v>5</v>
      </c>
      <c r="G2086">
        <v>2</v>
      </c>
    </row>
    <row r="2087" spans="1:7" x14ac:dyDescent="0.25">
      <c r="A2087" t="s">
        <v>2170</v>
      </c>
      <c r="B2087">
        <v>1.53</v>
      </c>
      <c r="C2087">
        <v>680</v>
      </c>
      <c r="D2087">
        <v>2</v>
      </c>
      <c r="E2087">
        <v>3</v>
      </c>
      <c r="F2087">
        <v>5</v>
      </c>
      <c r="G2087">
        <v>1</v>
      </c>
    </row>
    <row r="2088" spans="1:7" x14ac:dyDescent="0.25">
      <c r="A2088" t="s">
        <v>2171</v>
      </c>
      <c r="B2088">
        <v>0.37</v>
      </c>
      <c r="C2088">
        <v>680</v>
      </c>
      <c r="D2088">
        <v>2</v>
      </c>
      <c r="E2088">
        <v>1</v>
      </c>
      <c r="F2088">
        <v>8</v>
      </c>
      <c r="G2088">
        <v>0</v>
      </c>
    </row>
    <row r="2089" spans="1:7" x14ac:dyDescent="0.25">
      <c r="A2089" t="s">
        <v>2172</v>
      </c>
      <c r="B2089">
        <v>2.1</v>
      </c>
      <c r="C2089">
        <v>680</v>
      </c>
      <c r="D2089">
        <v>2</v>
      </c>
      <c r="E2089">
        <v>3</v>
      </c>
      <c r="F2089">
        <v>5</v>
      </c>
      <c r="G2089">
        <v>4</v>
      </c>
    </row>
    <row r="2090" spans="1:7" x14ac:dyDescent="0.25">
      <c r="A2090" t="s">
        <v>2173</v>
      </c>
      <c r="B2090">
        <v>1.81</v>
      </c>
      <c r="C2090">
        <v>680</v>
      </c>
      <c r="D2090">
        <v>2</v>
      </c>
      <c r="E2090">
        <v>3</v>
      </c>
      <c r="F2090">
        <v>5</v>
      </c>
      <c r="G2090">
        <v>0</v>
      </c>
    </row>
    <row r="2091" spans="1:7" x14ac:dyDescent="0.25">
      <c r="A2091" t="s">
        <v>2174</v>
      </c>
      <c r="B2091">
        <v>0.83</v>
      </c>
      <c r="C2091">
        <v>720</v>
      </c>
      <c r="D2091">
        <v>2</v>
      </c>
      <c r="E2091">
        <v>3</v>
      </c>
      <c r="F2091">
        <v>5</v>
      </c>
      <c r="G2091">
        <v>0</v>
      </c>
    </row>
    <row r="2092" spans="1:7" x14ac:dyDescent="0.25">
      <c r="A2092" t="s">
        <v>2175</v>
      </c>
      <c r="B2092">
        <v>0.55000000000000004</v>
      </c>
      <c r="C2092">
        <v>720</v>
      </c>
      <c r="D2092">
        <v>2</v>
      </c>
      <c r="E2092">
        <v>3</v>
      </c>
      <c r="F2092">
        <v>5</v>
      </c>
      <c r="G2092">
        <v>0</v>
      </c>
    </row>
    <row r="2093" spans="1:7" x14ac:dyDescent="0.25">
      <c r="A2093" t="s">
        <v>2176</v>
      </c>
      <c r="B2093">
        <v>0.57999999999999996</v>
      </c>
      <c r="C2093">
        <v>730</v>
      </c>
      <c r="D2093">
        <v>2</v>
      </c>
      <c r="E2093">
        <v>3</v>
      </c>
      <c r="F2093">
        <v>5</v>
      </c>
      <c r="G2093">
        <v>0</v>
      </c>
    </row>
    <row r="2094" spans="1:7" x14ac:dyDescent="0.25">
      <c r="A2094" t="s">
        <v>2177</v>
      </c>
      <c r="B2094">
        <v>0.35</v>
      </c>
      <c r="C2094">
        <v>720</v>
      </c>
      <c r="D2094">
        <v>2</v>
      </c>
      <c r="E2094">
        <v>3</v>
      </c>
      <c r="F2094">
        <v>5</v>
      </c>
      <c r="G2094">
        <v>1</v>
      </c>
    </row>
    <row r="2095" spans="1:7" x14ac:dyDescent="0.25">
      <c r="A2095" t="s">
        <v>2178</v>
      </c>
      <c r="B2095">
        <v>2.95</v>
      </c>
      <c r="C2095">
        <v>640</v>
      </c>
      <c r="D2095">
        <v>2</v>
      </c>
      <c r="E2095">
        <v>3</v>
      </c>
      <c r="F2095">
        <v>5</v>
      </c>
      <c r="G2095">
        <v>1</v>
      </c>
    </row>
    <row r="2096" spans="1:7" x14ac:dyDescent="0.25">
      <c r="A2096" t="s">
        <v>2179</v>
      </c>
      <c r="B2096">
        <v>0.17</v>
      </c>
      <c r="C2096">
        <v>640</v>
      </c>
      <c r="D2096">
        <v>2</v>
      </c>
      <c r="E2096">
        <v>1</v>
      </c>
      <c r="F2096">
        <v>8</v>
      </c>
      <c r="G2096">
        <v>0</v>
      </c>
    </row>
    <row r="2097" spans="1:7" x14ac:dyDescent="0.25">
      <c r="A2097" t="s">
        <v>2180</v>
      </c>
      <c r="B2097">
        <v>0.31</v>
      </c>
      <c r="C2097">
        <v>640</v>
      </c>
      <c r="D2097">
        <v>2</v>
      </c>
      <c r="E2097">
        <v>1</v>
      </c>
      <c r="F2097">
        <v>8</v>
      </c>
      <c r="G2097">
        <v>0</v>
      </c>
    </row>
    <row r="2098" spans="1:7" x14ac:dyDescent="0.25">
      <c r="A2098" t="s">
        <v>2181</v>
      </c>
      <c r="B2098">
        <v>2.29</v>
      </c>
      <c r="C2098">
        <v>650</v>
      </c>
      <c r="D2098">
        <v>2</v>
      </c>
      <c r="E2098">
        <v>3</v>
      </c>
      <c r="F2098">
        <v>5</v>
      </c>
      <c r="G2098">
        <v>1</v>
      </c>
    </row>
    <row r="2099" spans="1:7" x14ac:dyDescent="0.25">
      <c r="A2099" t="s">
        <v>2182</v>
      </c>
      <c r="B2099">
        <v>0.98</v>
      </c>
      <c r="C2099">
        <v>560</v>
      </c>
      <c r="D2099">
        <v>2</v>
      </c>
      <c r="E2099">
        <v>3</v>
      </c>
      <c r="F2099">
        <v>5</v>
      </c>
      <c r="G2099">
        <v>0</v>
      </c>
    </row>
    <row r="2100" spans="1:7" x14ac:dyDescent="0.25">
      <c r="A2100" t="s">
        <v>2183</v>
      </c>
      <c r="B2100">
        <v>2.93</v>
      </c>
      <c r="C2100">
        <v>1800</v>
      </c>
      <c r="D2100">
        <v>1</v>
      </c>
      <c r="E2100">
        <v>3</v>
      </c>
      <c r="F2100">
        <v>6</v>
      </c>
      <c r="G2100">
        <v>2</v>
      </c>
    </row>
    <row r="2101" spans="1:7" x14ac:dyDescent="0.25">
      <c r="A2101" t="s">
        <v>2184</v>
      </c>
      <c r="B2101">
        <v>0.02</v>
      </c>
      <c r="C2101">
        <v>1900</v>
      </c>
      <c r="D2101">
        <v>1</v>
      </c>
      <c r="E2101">
        <v>3</v>
      </c>
      <c r="F2101">
        <v>6</v>
      </c>
      <c r="G2101">
        <v>0</v>
      </c>
    </row>
    <row r="2102" spans="1:7" x14ac:dyDescent="0.25">
      <c r="A2102" t="s">
        <v>2185</v>
      </c>
      <c r="B2102">
        <v>0.67</v>
      </c>
      <c r="C2102">
        <v>1900</v>
      </c>
      <c r="D2102">
        <v>1</v>
      </c>
      <c r="E2102">
        <v>3</v>
      </c>
      <c r="F2102">
        <v>6</v>
      </c>
      <c r="G2102">
        <v>0</v>
      </c>
    </row>
    <row r="2103" spans="1:7" x14ac:dyDescent="0.25">
      <c r="A2103" t="s">
        <v>2186</v>
      </c>
      <c r="B2103">
        <v>1.27</v>
      </c>
      <c r="C2103">
        <v>1900</v>
      </c>
      <c r="D2103">
        <v>1</v>
      </c>
      <c r="E2103">
        <v>1</v>
      </c>
      <c r="F2103">
        <v>8</v>
      </c>
      <c r="G2103">
        <v>1</v>
      </c>
    </row>
    <row r="2104" spans="1:7" x14ac:dyDescent="0.25">
      <c r="A2104" t="s">
        <v>2187</v>
      </c>
      <c r="B2104">
        <v>0.09</v>
      </c>
      <c r="C2104">
        <v>1800</v>
      </c>
      <c r="D2104">
        <v>1</v>
      </c>
      <c r="E2104">
        <v>3</v>
      </c>
      <c r="F2104">
        <v>5</v>
      </c>
      <c r="G2104">
        <v>0</v>
      </c>
    </row>
    <row r="2105" spans="1:7" x14ac:dyDescent="0.25">
      <c r="A2105" t="s">
        <v>2188</v>
      </c>
      <c r="B2105">
        <v>0.7</v>
      </c>
      <c r="C2105">
        <v>2200</v>
      </c>
      <c r="D2105">
        <v>2</v>
      </c>
      <c r="E2105">
        <v>1</v>
      </c>
      <c r="F2105">
        <v>8</v>
      </c>
      <c r="G2105">
        <v>1</v>
      </c>
    </row>
    <row r="2106" spans="1:7" x14ac:dyDescent="0.25">
      <c r="A2106" t="s">
        <v>2189</v>
      </c>
      <c r="B2106">
        <v>1.68</v>
      </c>
      <c r="C2106">
        <v>3400</v>
      </c>
      <c r="D2106">
        <v>2</v>
      </c>
      <c r="E2106">
        <v>1</v>
      </c>
      <c r="F2106">
        <v>8</v>
      </c>
      <c r="G2106">
        <v>1</v>
      </c>
    </row>
    <row r="2107" spans="1:7" x14ac:dyDescent="0.25">
      <c r="A2107" t="s">
        <v>2190</v>
      </c>
      <c r="B2107">
        <v>2.1</v>
      </c>
      <c r="C2107">
        <v>3500</v>
      </c>
      <c r="D2107">
        <v>2</v>
      </c>
      <c r="E2107">
        <v>1</v>
      </c>
      <c r="F2107">
        <v>8</v>
      </c>
      <c r="G2107">
        <v>3</v>
      </c>
    </row>
    <row r="2108" spans="1:7" x14ac:dyDescent="0.25">
      <c r="A2108" t="s">
        <v>2191</v>
      </c>
      <c r="B2108">
        <v>0.92</v>
      </c>
      <c r="C2108">
        <v>3700</v>
      </c>
      <c r="D2108">
        <v>2</v>
      </c>
      <c r="E2108">
        <v>1</v>
      </c>
      <c r="F2108">
        <v>8</v>
      </c>
      <c r="G2108">
        <v>1</v>
      </c>
    </row>
    <row r="2109" spans="1:7" x14ac:dyDescent="0.25">
      <c r="A2109" t="s">
        <v>2192</v>
      </c>
      <c r="B2109">
        <v>0.98</v>
      </c>
      <c r="C2109">
        <v>3900</v>
      </c>
      <c r="D2109">
        <v>2</v>
      </c>
      <c r="E2109">
        <v>1</v>
      </c>
      <c r="F2109">
        <v>8</v>
      </c>
      <c r="G2109">
        <v>2</v>
      </c>
    </row>
    <row r="2110" spans="1:7" x14ac:dyDescent="0.25">
      <c r="A2110" t="s">
        <v>2193</v>
      </c>
      <c r="B2110">
        <v>0.28999999999999998</v>
      </c>
      <c r="C2110">
        <v>4000</v>
      </c>
      <c r="D2110">
        <v>2</v>
      </c>
      <c r="E2110">
        <v>1</v>
      </c>
      <c r="F2110">
        <v>8</v>
      </c>
      <c r="G2110">
        <v>1</v>
      </c>
    </row>
    <row r="2111" spans="1:7" x14ac:dyDescent="0.25">
      <c r="A2111" t="s">
        <v>2194</v>
      </c>
      <c r="B2111">
        <v>0.52</v>
      </c>
      <c r="C2111">
        <v>4300</v>
      </c>
      <c r="D2111">
        <v>7</v>
      </c>
      <c r="E2111">
        <v>1</v>
      </c>
      <c r="F2111">
        <v>8</v>
      </c>
      <c r="G2111">
        <v>4</v>
      </c>
    </row>
    <row r="2112" spans="1:7" x14ac:dyDescent="0.25">
      <c r="A2112" t="s">
        <v>2195</v>
      </c>
      <c r="B2112">
        <v>3.02</v>
      </c>
      <c r="C2112">
        <v>1500</v>
      </c>
      <c r="D2112">
        <v>1</v>
      </c>
      <c r="E2112">
        <v>3</v>
      </c>
      <c r="F2112">
        <v>4</v>
      </c>
      <c r="G2112">
        <v>1</v>
      </c>
    </row>
    <row r="2113" spans="1:7" x14ac:dyDescent="0.25">
      <c r="A2113" t="s">
        <v>2196</v>
      </c>
      <c r="B2113">
        <v>2.0099999999999998</v>
      </c>
      <c r="C2113">
        <v>1900</v>
      </c>
      <c r="D2113">
        <v>1</v>
      </c>
      <c r="E2113">
        <v>3</v>
      </c>
      <c r="F2113">
        <v>4</v>
      </c>
      <c r="G2113">
        <v>0</v>
      </c>
    </row>
    <row r="2114" spans="1:7" x14ac:dyDescent="0.25">
      <c r="A2114" t="s">
        <v>2197</v>
      </c>
      <c r="B2114">
        <v>0.99</v>
      </c>
      <c r="C2114">
        <v>1500</v>
      </c>
      <c r="D2114">
        <v>2</v>
      </c>
      <c r="E2114">
        <v>3</v>
      </c>
      <c r="F2114">
        <v>3</v>
      </c>
      <c r="G2114">
        <v>0</v>
      </c>
    </row>
    <row r="2115" spans="1:7" x14ac:dyDescent="0.25">
      <c r="A2115" t="s">
        <v>2198</v>
      </c>
      <c r="B2115">
        <v>0.75</v>
      </c>
      <c r="C2115">
        <v>1600</v>
      </c>
      <c r="D2115">
        <v>2</v>
      </c>
      <c r="E2115">
        <v>1</v>
      </c>
      <c r="F2115">
        <v>8</v>
      </c>
      <c r="G2115">
        <v>0</v>
      </c>
    </row>
    <row r="2116" spans="1:7" x14ac:dyDescent="0.25">
      <c r="A2116" t="s">
        <v>2199</v>
      </c>
      <c r="B2116">
        <v>3.82</v>
      </c>
      <c r="C2116">
        <v>1600</v>
      </c>
      <c r="D2116">
        <v>2</v>
      </c>
      <c r="E2116">
        <v>3</v>
      </c>
      <c r="F2116">
        <v>3</v>
      </c>
      <c r="G2116">
        <v>4</v>
      </c>
    </row>
    <row r="2117" spans="1:7" x14ac:dyDescent="0.25">
      <c r="A2117" t="s">
        <v>2200</v>
      </c>
      <c r="B2117">
        <v>5.28</v>
      </c>
      <c r="C2117">
        <v>1600</v>
      </c>
      <c r="D2117">
        <v>2</v>
      </c>
      <c r="E2117">
        <v>3</v>
      </c>
      <c r="F2117">
        <v>3</v>
      </c>
      <c r="G2117">
        <v>2</v>
      </c>
    </row>
    <row r="2118" spans="1:7" x14ac:dyDescent="0.25">
      <c r="A2118" t="s">
        <v>2201</v>
      </c>
      <c r="B2118">
        <v>2.02</v>
      </c>
      <c r="C2118">
        <v>1700</v>
      </c>
      <c r="D2118">
        <v>1</v>
      </c>
      <c r="E2118">
        <v>3</v>
      </c>
      <c r="F2118">
        <v>4</v>
      </c>
      <c r="G2118">
        <v>0</v>
      </c>
    </row>
    <row r="2119" spans="1:7" x14ac:dyDescent="0.25">
      <c r="A2119" t="s">
        <v>2202</v>
      </c>
      <c r="B2119">
        <v>0.16</v>
      </c>
      <c r="C2119">
        <v>6100</v>
      </c>
      <c r="D2119">
        <v>1</v>
      </c>
      <c r="E2119">
        <v>1</v>
      </c>
      <c r="F2119">
        <v>10</v>
      </c>
      <c r="G2119">
        <v>1</v>
      </c>
    </row>
    <row r="2120" spans="1:7" x14ac:dyDescent="0.25">
      <c r="A2120" t="s">
        <v>2203</v>
      </c>
      <c r="B2120">
        <v>0.28000000000000003</v>
      </c>
      <c r="C2120">
        <v>6000</v>
      </c>
      <c r="D2120">
        <v>1</v>
      </c>
      <c r="E2120">
        <v>1</v>
      </c>
      <c r="F2120">
        <v>8</v>
      </c>
      <c r="G2120">
        <v>0</v>
      </c>
    </row>
    <row r="2121" spans="1:7" x14ac:dyDescent="0.25">
      <c r="A2121" t="s">
        <v>2204</v>
      </c>
      <c r="B2121">
        <v>0.56000000000000005</v>
      </c>
      <c r="C2121">
        <v>6000</v>
      </c>
      <c r="D2121">
        <v>1</v>
      </c>
      <c r="E2121">
        <v>1</v>
      </c>
      <c r="F2121">
        <v>4</v>
      </c>
      <c r="G2121">
        <v>1</v>
      </c>
    </row>
    <row r="2122" spans="1:7" x14ac:dyDescent="0.25">
      <c r="A2122" t="s">
        <v>2205</v>
      </c>
      <c r="B2122">
        <v>1</v>
      </c>
      <c r="C2122">
        <v>5000</v>
      </c>
      <c r="D2122">
        <v>1</v>
      </c>
      <c r="E2122">
        <v>1</v>
      </c>
      <c r="F2122">
        <v>4</v>
      </c>
      <c r="G2122">
        <v>0</v>
      </c>
    </row>
    <row r="2123" spans="1:7" x14ac:dyDescent="0.25">
      <c r="A2123" t="s">
        <v>2206</v>
      </c>
      <c r="B2123">
        <v>3</v>
      </c>
      <c r="C2123">
        <v>5300</v>
      </c>
      <c r="D2123">
        <v>1</v>
      </c>
      <c r="E2123">
        <v>1</v>
      </c>
      <c r="F2123">
        <v>4</v>
      </c>
      <c r="G2123">
        <v>5</v>
      </c>
    </row>
    <row r="2124" spans="1:7" x14ac:dyDescent="0.25">
      <c r="A2124" t="s">
        <v>2207</v>
      </c>
      <c r="B2124">
        <v>1.02</v>
      </c>
      <c r="C2124">
        <v>3900</v>
      </c>
      <c r="D2124">
        <v>1</v>
      </c>
      <c r="E2124">
        <v>1</v>
      </c>
      <c r="F2124">
        <v>4</v>
      </c>
      <c r="G2124">
        <v>0</v>
      </c>
    </row>
    <row r="2125" spans="1:7" x14ac:dyDescent="0.25">
      <c r="A2125" t="s">
        <v>2208</v>
      </c>
      <c r="B2125">
        <v>4.04</v>
      </c>
      <c r="C2125">
        <v>3800</v>
      </c>
      <c r="D2125">
        <v>1</v>
      </c>
      <c r="E2125">
        <v>1</v>
      </c>
      <c r="F2125">
        <v>4</v>
      </c>
      <c r="G2125">
        <v>8</v>
      </c>
    </row>
    <row r="2126" spans="1:7" x14ac:dyDescent="0.25">
      <c r="A2126" t="s">
        <v>2209</v>
      </c>
      <c r="B2126">
        <v>1.17</v>
      </c>
      <c r="C2126">
        <v>5200</v>
      </c>
      <c r="D2126">
        <v>1</v>
      </c>
      <c r="E2126">
        <v>1</v>
      </c>
      <c r="F2126">
        <v>8</v>
      </c>
      <c r="G2126">
        <v>2</v>
      </c>
    </row>
    <row r="2127" spans="1:7" x14ac:dyDescent="0.25">
      <c r="A2127" t="s">
        <v>2210</v>
      </c>
      <c r="B2127">
        <v>0.47</v>
      </c>
      <c r="C2127">
        <v>5400</v>
      </c>
      <c r="D2127">
        <v>1</v>
      </c>
      <c r="E2127">
        <v>1</v>
      </c>
      <c r="F2127">
        <v>8</v>
      </c>
      <c r="G2127">
        <v>0</v>
      </c>
    </row>
    <row r="2128" spans="1:7" x14ac:dyDescent="0.25">
      <c r="A2128" t="s">
        <v>2211</v>
      </c>
      <c r="B2128">
        <v>2.77</v>
      </c>
      <c r="C2128">
        <v>4800</v>
      </c>
      <c r="D2128">
        <v>1</v>
      </c>
      <c r="E2128">
        <v>1</v>
      </c>
      <c r="F2128">
        <v>10</v>
      </c>
      <c r="G2128">
        <v>5</v>
      </c>
    </row>
    <row r="2129" spans="1:7" x14ac:dyDescent="0.25">
      <c r="A2129" t="s">
        <v>2212</v>
      </c>
      <c r="B2129">
        <v>0.41</v>
      </c>
      <c r="C2129">
        <v>2600</v>
      </c>
      <c r="D2129">
        <v>1</v>
      </c>
      <c r="E2129">
        <v>3</v>
      </c>
      <c r="F2129">
        <v>5</v>
      </c>
      <c r="G2129">
        <v>0</v>
      </c>
    </row>
    <row r="2130" spans="1:7" x14ac:dyDescent="0.25">
      <c r="A2130" t="s">
        <v>2213</v>
      </c>
      <c r="B2130">
        <v>6.57</v>
      </c>
      <c r="C2130">
        <v>2400</v>
      </c>
      <c r="D2130">
        <v>1</v>
      </c>
      <c r="E2130">
        <v>3</v>
      </c>
      <c r="F2130">
        <v>5</v>
      </c>
      <c r="G2130">
        <v>4</v>
      </c>
    </row>
    <row r="2131" spans="1:7" x14ac:dyDescent="0.25">
      <c r="A2131" t="s">
        <v>2214</v>
      </c>
      <c r="B2131">
        <v>3.54</v>
      </c>
      <c r="C2131">
        <v>1900</v>
      </c>
      <c r="D2131">
        <v>1</v>
      </c>
      <c r="E2131">
        <v>3</v>
      </c>
      <c r="F2131">
        <v>5</v>
      </c>
      <c r="G2131">
        <v>2</v>
      </c>
    </row>
    <row r="2132" spans="1:7" x14ac:dyDescent="0.25">
      <c r="A2132" t="s">
        <v>2215</v>
      </c>
      <c r="B2132">
        <v>0.02</v>
      </c>
      <c r="C2132">
        <v>1900</v>
      </c>
      <c r="D2132">
        <v>1</v>
      </c>
      <c r="E2132">
        <v>3</v>
      </c>
      <c r="F2132">
        <v>5</v>
      </c>
      <c r="G2132">
        <v>0</v>
      </c>
    </row>
    <row r="2133" spans="1:7" x14ac:dyDescent="0.25">
      <c r="A2133" t="s">
        <v>2216</v>
      </c>
      <c r="B2133">
        <v>0.53</v>
      </c>
      <c r="C2133">
        <v>1900</v>
      </c>
      <c r="D2133">
        <v>1</v>
      </c>
      <c r="E2133">
        <v>3</v>
      </c>
      <c r="F2133">
        <v>5</v>
      </c>
      <c r="G2133">
        <v>0</v>
      </c>
    </row>
    <row r="2134" spans="1:7" x14ac:dyDescent="0.25">
      <c r="A2134" t="s">
        <v>2217</v>
      </c>
      <c r="B2134">
        <v>0.02</v>
      </c>
      <c r="C2134">
        <v>1900</v>
      </c>
      <c r="D2134">
        <v>1</v>
      </c>
      <c r="E2134">
        <v>3</v>
      </c>
      <c r="F2134">
        <v>5</v>
      </c>
      <c r="G2134">
        <v>0</v>
      </c>
    </row>
    <row r="2135" spans="1:7" x14ac:dyDescent="0.25">
      <c r="A2135" t="s">
        <v>2218</v>
      </c>
      <c r="B2135">
        <v>0.03</v>
      </c>
      <c r="C2135">
        <v>1900</v>
      </c>
      <c r="D2135">
        <v>1</v>
      </c>
      <c r="E2135">
        <v>3</v>
      </c>
      <c r="F2135">
        <v>5</v>
      </c>
      <c r="G2135">
        <v>0</v>
      </c>
    </row>
    <row r="2136" spans="1:7" x14ac:dyDescent="0.25">
      <c r="A2136" t="s">
        <v>2219</v>
      </c>
      <c r="B2136">
        <v>3</v>
      </c>
      <c r="C2136">
        <v>1300</v>
      </c>
      <c r="D2136">
        <v>1</v>
      </c>
      <c r="E2136">
        <v>3</v>
      </c>
      <c r="F2136">
        <v>4</v>
      </c>
      <c r="G2136">
        <v>1</v>
      </c>
    </row>
    <row r="2137" spans="1:7" x14ac:dyDescent="0.25">
      <c r="A2137" t="s">
        <v>2220</v>
      </c>
      <c r="B2137">
        <v>0.34</v>
      </c>
      <c r="C2137">
        <v>1200</v>
      </c>
      <c r="D2137">
        <v>1</v>
      </c>
      <c r="E2137">
        <v>3</v>
      </c>
      <c r="F2137">
        <v>3</v>
      </c>
      <c r="G2137">
        <v>1</v>
      </c>
    </row>
    <row r="2138" spans="1:7" x14ac:dyDescent="0.25">
      <c r="A2138" t="s">
        <v>2221</v>
      </c>
      <c r="B2138">
        <v>2.6</v>
      </c>
      <c r="C2138">
        <v>730</v>
      </c>
      <c r="D2138">
        <v>2</v>
      </c>
      <c r="E2138">
        <v>3</v>
      </c>
      <c r="F2138">
        <v>3</v>
      </c>
      <c r="G2138">
        <v>1</v>
      </c>
    </row>
    <row r="2139" spans="1:7" x14ac:dyDescent="0.25">
      <c r="A2139" t="s">
        <v>2222</v>
      </c>
      <c r="B2139">
        <v>4.55</v>
      </c>
      <c r="C2139">
        <v>740</v>
      </c>
      <c r="D2139">
        <v>2</v>
      </c>
      <c r="E2139">
        <v>3</v>
      </c>
      <c r="F2139">
        <v>3</v>
      </c>
      <c r="G2139">
        <v>0</v>
      </c>
    </row>
    <row r="2140" spans="1:7" x14ac:dyDescent="0.25">
      <c r="A2140" t="s">
        <v>2223</v>
      </c>
      <c r="B2140">
        <v>3.69</v>
      </c>
      <c r="C2140">
        <v>740</v>
      </c>
      <c r="D2140">
        <v>2</v>
      </c>
      <c r="E2140">
        <v>3</v>
      </c>
      <c r="F2140">
        <v>3</v>
      </c>
      <c r="G2140">
        <v>2</v>
      </c>
    </row>
    <row r="2141" spans="1:7" x14ac:dyDescent="0.25">
      <c r="A2141" t="s">
        <v>2224</v>
      </c>
      <c r="B2141">
        <v>2.76</v>
      </c>
      <c r="C2141">
        <v>140</v>
      </c>
      <c r="D2141">
        <v>1</v>
      </c>
      <c r="E2141">
        <v>3</v>
      </c>
      <c r="F2141">
        <v>3</v>
      </c>
      <c r="G2141">
        <v>0</v>
      </c>
    </row>
    <row r="2142" spans="1:7" x14ac:dyDescent="0.25">
      <c r="A2142" t="s">
        <v>2225</v>
      </c>
      <c r="B2142">
        <v>2.61</v>
      </c>
      <c r="C2142">
        <v>360</v>
      </c>
      <c r="D2142">
        <v>1</v>
      </c>
      <c r="E2142">
        <v>3</v>
      </c>
      <c r="F2142">
        <v>3</v>
      </c>
      <c r="G2142">
        <v>0</v>
      </c>
    </row>
    <row r="2143" spans="1:7" x14ac:dyDescent="0.25">
      <c r="A2143" t="s">
        <v>2226</v>
      </c>
      <c r="B2143">
        <v>2.37</v>
      </c>
      <c r="C2143">
        <v>180</v>
      </c>
      <c r="D2143">
        <v>1</v>
      </c>
      <c r="E2143">
        <v>3</v>
      </c>
      <c r="F2143">
        <v>3</v>
      </c>
      <c r="G2143">
        <v>0</v>
      </c>
    </row>
    <row r="2144" spans="1:7" x14ac:dyDescent="0.25">
      <c r="A2144" t="s">
        <v>2227</v>
      </c>
      <c r="B2144">
        <v>1.06</v>
      </c>
      <c r="C2144">
        <v>3000</v>
      </c>
      <c r="D2144">
        <v>7</v>
      </c>
      <c r="E2144">
        <v>3</v>
      </c>
      <c r="F2144">
        <v>2</v>
      </c>
      <c r="G2144">
        <v>2</v>
      </c>
    </row>
    <row r="2145" spans="1:7" x14ac:dyDescent="0.25">
      <c r="A2145" t="s">
        <v>2228</v>
      </c>
      <c r="B2145">
        <v>1.44</v>
      </c>
      <c r="C2145">
        <v>2900</v>
      </c>
      <c r="D2145">
        <v>2</v>
      </c>
      <c r="E2145">
        <v>3</v>
      </c>
      <c r="F2145">
        <v>2</v>
      </c>
      <c r="G2145">
        <v>1</v>
      </c>
    </row>
    <row r="2146" spans="1:7" x14ac:dyDescent="0.25">
      <c r="A2146" t="s">
        <v>2229</v>
      </c>
      <c r="B2146">
        <v>0.02</v>
      </c>
      <c r="C2146">
        <v>2800</v>
      </c>
      <c r="D2146">
        <v>2</v>
      </c>
      <c r="E2146">
        <v>3</v>
      </c>
      <c r="F2146">
        <v>2</v>
      </c>
      <c r="G2146">
        <v>0</v>
      </c>
    </row>
    <row r="2147" spans="1:7" x14ac:dyDescent="0.25">
      <c r="A2147" t="s">
        <v>2230</v>
      </c>
      <c r="B2147">
        <v>0.78</v>
      </c>
      <c r="C2147">
        <v>2800</v>
      </c>
      <c r="D2147">
        <v>2</v>
      </c>
      <c r="E2147">
        <v>3</v>
      </c>
      <c r="F2147">
        <v>2</v>
      </c>
      <c r="G2147">
        <v>0</v>
      </c>
    </row>
    <row r="2148" spans="1:7" x14ac:dyDescent="0.25">
      <c r="A2148" t="s">
        <v>2231</v>
      </c>
      <c r="B2148">
        <v>4.1900000000000004</v>
      </c>
      <c r="C2148">
        <v>1800</v>
      </c>
      <c r="D2148">
        <v>2</v>
      </c>
      <c r="E2148">
        <v>3</v>
      </c>
      <c r="F2148">
        <v>1</v>
      </c>
      <c r="G2148">
        <v>2</v>
      </c>
    </row>
    <row r="2149" spans="1:7" x14ac:dyDescent="0.25">
      <c r="A2149" t="s">
        <v>2232</v>
      </c>
      <c r="B2149">
        <v>0.89</v>
      </c>
      <c r="C2149">
        <v>1700</v>
      </c>
      <c r="D2149">
        <v>2</v>
      </c>
      <c r="E2149">
        <v>3</v>
      </c>
      <c r="F2149">
        <v>2</v>
      </c>
      <c r="G2149">
        <v>2</v>
      </c>
    </row>
    <row r="2150" spans="1:7" x14ac:dyDescent="0.25">
      <c r="A2150" t="s">
        <v>2233</v>
      </c>
      <c r="B2150">
        <v>0.04</v>
      </c>
      <c r="C2150">
        <v>1500</v>
      </c>
      <c r="D2150">
        <v>2</v>
      </c>
      <c r="E2150">
        <v>3</v>
      </c>
      <c r="F2150">
        <v>4</v>
      </c>
      <c r="G2150">
        <v>0</v>
      </c>
    </row>
    <row r="2151" spans="1:7" x14ac:dyDescent="0.25">
      <c r="A2151" t="s">
        <v>2234</v>
      </c>
      <c r="B2151">
        <v>0.02</v>
      </c>
      <c r="C2151">
        <v>1300</v>
      </c>
      <c r="D2151">
        <v>2</v>
      </c>
      <c r="E2151">
        <v>3</v>
      </c>
      <c r="F2151">
        <v>4</v>
      </c>
      <c r="G2151">
        <v>0</v>
      </c>
    </row>
    <row r="2152" spans="1:7" x14ac:dyDescent="0.25">
      <c r="A2152" t="s">
        <v>2235</v>
      </c>
      <c r="B2152">
        <v>5.79</v>
      </c>
      <c r="C2152">
        <v>880</v>
      </c>
      <c r="D2152">
        <v>2</v>
      </c>
      <c r="E2152">
        <v>3</v>
      </c>
      <c r="F2152">
        <v>4</v>
      </c>
      <c r="G2152">
        <v>3</v>
      </c>
    </row>
    <row r="2153" spans="1:7" x14ac:dyDescent="0.25">
      <c r="A2153" t="s">
        <v>2236</v>
      </c>
      <c r="B2153">
        <v>2.5299999999999998</v>
      </c>
      <c r="C2153">
        <v>810</v>
      </c>
      <c r="D2153">
        <v>1</v>
      </c>
      <c r="E2153">
        <v>3</v>
      </c>
      <c r="F2153">
        <v>3</v>
      </c>
      <c r="G2153">
        <v>1</v>
      </c>
    </row>
    <row r="2154" spans="1:7" x14ac:dyDescent="0.25">
      <c r="A2154" t="s">
        <v>2237</v>
      </c>
      <c r="B2154">
        <v>5.0199999999999996</v>
      </c>
      <c r="C2154">
        <v>1300</v>
      </c>
      <c r="D2154">
        <v>1</v>
      </c>
      <c r="E2154">
        <v>3</v>
      </c>
      <c r="F2154">
        <v>3</v>
      </c>
      <c r="G2154">
        <v>2</v>
      </c>
    </row>
    <row r="2155" spans="1:7" x14ac:dyDescent="0.25">
      <c r="A2155" t="s">
        <v>2238</v>
      </c>
      <c r="B2155">
        <v>3.48</v>
      </c>
      <c r="C2155">
        <v>1200</v>
      </c>
      <c r="D2155">
        <v>1</v>
      </c>
      <c r="E2155">
        <v>1</v>
      </c>
      <c r="F2155">
        <v>4</v>
      </c>
      <c r="G2155">
        <v>1</v>
      </c>
    </row>
    <row r="2156" spans="1:7" x14ac:dyDescent="0.25">
      <c r="A2156" t="s">
        <v>2239</v>
      </c>
      <c r="B2156">
        <v>3.77</v>
      </c>
      <c r="C2156">
        <v>2100</v>
      </c>
      <c r="D2156">
        <v>1</v>
      </c>
      <c r="E2156">
        <v>3</v>
      </c>
      <c r="F2156">
        <v>5</v>
      </c>
      <c r="G2156">
        <v>4</v>
      </c>
    </row>
    <row r="2157" spans="1:7" x14ac:dyDescent="0.25">
      <c r="A2157" t="s">
        <v>2240</v>
      </c>
      <c r="B2157">
        <v>4.74</v>
      </c>
      <c r="C2157">
        <v>2600</v>
      </c>
      <c r="D2157">
        <v>1</v>
      </c>
      <c r="E2157">
        <v>3</v>
      </c>
      <c r="F2157">
        <v>5</v>
      </c>
      <c r="G2157">
        <v>3</v>
      </c>
    </row>
    <row r="2158" spans="1:7" x14ac:dyDescent="0.25">
      <c r="A2158" t="s">
        <v>2241</v>
      </c>
      <c r="B2158">
        <v>3.57</v>
      </c>
      <c r="C2158">
        <v>3100</v>
      </c>
      <c r="D2158">
        <v>2</v>
      </c>
      <c r="E2158">
        <v>1</v>
      </c>
      <c r="F2158">
        <v>10</v>
      </c>
      <c r="G2158">
        <v>4</v>
      </c>
    </row>
    <row r="2159" spans="1:7" x14ac:dyDescent="0.25">
      <c r="A2159" t="s">
        <v>2242</v>
      </c>
      <c r="B2159">
        <v>1.8</v>
      </c>
      <c r="C2159">
        <v>2800</v>
      </c>
      <c r="D2159">
        <v>2</v>
      </c>
      <c r="E2159">
        <v>1</v>
      </c>
      <c r="F2159">
        <v>10</v>
      </c>
      <c r="G2159">
        <v>1</v>
      </c>
    </row>
    <row r="2160" spans="1:7" x14ac:dyDescent="0.25">
      <c r="A2160" t="s">
        <v>2243</v>
      </c>
      <c r="B2160">
        <v>1</v>
      </c>
      <c r="C2160">
        <v>2700</v>
      </c>
      <c r="D2160">
        <v>2</v>
      </c>
      <c r="E2160">
        <v>1</v>
      </c>
      <c r="F2160">
        <v>10</v>
      </c>
      <c r="G2160">
        <v>2</v>
      </c>
    </row>
    <row r="2161" spans="1:7" x14ac:dyDescent="0.25">
      <c r="A2161" t="s">
        <v>2244</v>
      </c>
      <c r="B2161">
        <v>0.38</v>
      </c>
      <c r="C2161">
        <v>260</v>
      </c>
      <c r="D2161">
        <v>2</v>
      </c>
      <c r="E2161">
        <v>1</v>
      </c>
      <c r="F2161">
        <v>8</v>
      </c>
      <c r="G2161">
        <v>0</v>
      </c>
    </row>
    <row r="2162" spans="1:7" x14ac:dyDescent="0.25">
      <c r="A2162" t="s">
        <v>2245</v>
      </c>
      <c r="B2162">
        <v>2.19</v>
      </c>
      <c r="C2162">
        <v>260</v>
      </c>
      <c r="D2162">
        <v>2</v>
      </c>
      <c r="E2162">
        <v>1</v>
      </c>
      <c r="F2162">
        <v>10</v>
      </c>
      <c r="G2162">
        <v>1</v>
      </c>
    </row>
    <row r="2163" spans="1:7" x14ac:dyDescent="0.25">
      <c r="A2163" t="s">
        <v>2246</v>
      </c>
      <c r="B2163">
        <v>1.25</v>
      </c>
      <c r="C2163">
        <v>290</v>
      </c>
      <c r="D2163">
        <v>2</v>
      </c>
      <c r="E2163">
        <v>3</v>
      </c>
      <c r="F2163">
        <v>3</v>
      </c>
      <c r="G2163">
        <v>0</v>
      </c>
    </row>
    <row r="2164" spans="1:7" x14ac:dyDescent="0.25">
      <c r="A2164" t="s">
        <v>2247</v>
      </c>
      <c r="B2164">
        <v>1.76</v>
      </c>
      <c r="C2164">
        <v>280</v>
      </c>
      <c r="D2164">
        <v>2</v>
      </c>
      <c r="E2164">
        <v>3</v>
      </c>
      <c r="F2164">
        <v>3</v>
      </c>
      <c r="G2164">
        <v>0</v>
      </c>
    </row>
    <row r="2165" spans="1:7" x14ac:dyDescent="0.25">
      <c r="A2165" t="s">
        <v>2248</v>
      </c>
      <c r="B2165">
        <v>4.97</v>
      </c>
      <c r="C2165">
        <v>510</v>
      </c>
      <c r="D2165">
        <v>2</v>
      </c>
      <c r="E2165">
        <v>3</v>
      </c>
      <c r="F2165">
        <v>3</v>
      </c>
      <c r="G2165">
        <v>1</v>
      </c>
    </row>
    <row r="2166" spans="1:7" x14ac:dyDescent="0.25">
      <c r="A2166" t="s">
        <v>2249</v>
      </c>
      <c r="B2166">
        <v>6.12</v>
      </c>
      <c r="C2166">
        <v>970</v>
      </c>
      <c r="D2166">
        <v>2</v>
      </c>
      <c r="E2166">
        <v>3</v>
      </c>
      <c r="F2166">
        <v>5</v>
      </c>
      <c r="G2166">
        <v>1</v>
      </c>
    </row>
    <row r="2167" spans="1:7" x14ac:dyDescent="0.25">
      <c r="A2167" t="s">
        <v>2250</v>
      </c>
      <c r="B2167">
        <v>1.47</v>
      </c>
      <c r="C2167">
        <v>2100</v>
      </c>
      <c r="D2167">
        <v>2</v>
      </c>
      <c r="E2167">
        <v>1</v>
      </c>
      <c r="F2167">
        <v>8</v>
      </c>
      <c r="G2167">
        <v>0</v>
      </c>
    </row>
    <row r="2168" spans="1:7" x14ac:dyDescent="0.25">
      <c r="A2168" t="s">
        <v>2251</v>
      </c>
      <c r="B2168">
        <v>0.4</v>
      </c>
      <c r="C2168">
        <v>2100</v>
      </c>
      <c r="D2168">
        <v>2</v>
      </c>
      <c r="E2168">
        <v>3</v>
      </c>
      <c r="F2168">
        <v>5</v>
      </c>
      <c r="G2168">
        <v>0</v>
      </c>
    </row>
    <row r="2169" spans="1:7" x14ac:dyDescent="0.25">
      <c r="A2169" t="s">
        <v>2252</v>
      </c>
      <c r="B2169">
        <v>3.88</v>
      </c>
      <c r="C2169">
        <v>2200</v>
      </c>
      <c r="D2169">
        <v>2</v>
      </c>
      <c r="E2169">
        <v>3</v>
      </c>
      <c r="F2169">
        <v>3</v>
      </c>
      <c r="G2169">
        <v>9</v>
      </c>
    </row>
    <row r="2170" spans="1:7" x14ac:dyDescent="0.25">
      <c r="A2170" t="s">
        <v>2253</v>
      </c>
      <c r="B2170">
        <v>0.66</v>
      </c>
      <c r="C2170">
        <v>2300</v>
      </c>
      <c r="D2170">
        <v>2</v>
      </c>
      <c r="E2170">
        <v>1</v>
      </c>
      <c r="F2170">
        <v>8</v>
      </c>
      <c r="G2170">
        <v>0</v>
      </c>
    </row>
    <row r="2171" spans="1:7" x14ac:dyDescent="0.25">
      <c r="A2171" t="s">
        <v>2254</v>
      </c>
      <c r="B2171">
        <v>3.69</v>
      </c>
      <c r="C2171">
        <v>3100</v>
      </c>
      <c r="D2171">
        <v>2</v>
      </c>
      <c r="E2171">
        <v>3</v>
      </c>
      <c r="F2171">
        <v>3</v>
      </c>
      <c r="G2171">
        <v>4</v>
      </c>
    </row>
    <row r="2172" spans="1:7" x14ac:dyDescent="0.25">
      <c r="A2172" t="s">
        <v>2255</v>
      </c>
      <c r="B2172">
        <v>0.27</v>
      </c>
      <c r="C2172">
        <v>2100</v>
      </c>
      <c r="D2172">
        <v>2</v>
      </c>
      <c r="E2172">
        <v>3</v>
      </c>
      <c r="F2172">
        <v>6</v>
      </c>
      <c r="G2172">
        <v>0</v>
      </c>
    </row>
    <row r="2173" spans="1:7" x14ac:dyDescent="0.25">
      <c r="A2173" t="s">
        <v>2256</v>
      </c>
      <c r="B2173">
        <v>0.79</v>
      </c>
      <c r="C2173">
        <v>2100</v>
      </c>
      <c r="D2173">
        <v>2</v>
      </c>
      <c r="E2173">
        <v>3</v>
      </c>
      <c r="F2173">
        <v>6</v>
      </c>
      <c r="G2173">
        <v>2</v>
      </c>
    </row>
    <row r="2174" spans="1:7" x14ac:dyDescent="0.25">
      <c r="A2174" t="s">
        <v>2257</v>
      </c>
      <c r="B2174">
        <v>10.63</v>
      </c>
      <c r="C2174">
        <v>1400</v>
      </c>
      <c r="D2174">
        <v>2</v>
      </c>
      <c r="E2174">
        <v>3</v>
      </c>
      <c r="F2174">
        <v>2</v>
      </c>
      <c r="G2174">
        <v>10</v>
      </c>
    </row>
    <row r="2175" spans="1:7" x14ac:dyDescent="0.25">
      <c r="A2175" t="s">
        <v>2258</v>
      </c>
      <c r="B2175">
        <v>5.08</v>
      </c>
      <c r="C2175">
        <v>380</v>
      </c>
      <c r="D2175">
        <v>2</v>
      </c>
      <c r="E2175">
        <v>3</v>
      </c>
      <c r="F2175">
        <v>3</v>
      </c>
      <c r="G2175">
        <v>0</v>
      </c>
    </row>
    <row r="2176" spans="1:7" x14ac:dyDescent="0.25">
      <c r="A2176" t="s">
        <v>2259</v>
      </c>
      <c r="B2176">
        <v>0.67</v>
      </c>
      <c r="C2176">
        <v>260</v>
      </c>
      <c r="D2176">
        <v>2</v>
      </c>
      <c r="E2176">
        <v>6</v>
      </c>
      <c r="F2176">
        <v>8</v>
      </c>
      <c r="G2176">
        <v>1</v>
      </c>
    </row>
    <row r="2177" spans="1:7" x14ac:dyDescent="0.25">
      <c r="A2177" t="s">
        <v>2260</v>
      </c>
      <c r="B2177">
        <v>1.27</v>
      </c>
      <c r="C2177">
        <v>220</v>
      </c>
      <c r="D2177">
        <v>2</v>
      </c>
      <c r="E2177">
        <v>3</v>
      </c>
      <c r="F2177">
        <v>3</v>
      </c>
      <c r="G2177">
        <v>0</v>
      </c>
    </row>
    <row r="2178" spans="1:7" x14ac:dyDescent="0.25">
      <c r="A2178" t="s">
        <v>2261</v>
      </c>
      <c r="B2178">
        <v>0.41</v>
      </c>
      <c r="C2178">
        <v>1100</v>
      </c>
      <c r="D2178">
        <v>1</v>
      </c>
      <c r="E2178">
        <v>1</v>
      </c>
      <c r="F2178">
        <v>8</v>
      </c>
      <c r="G2178">
        <v>0</v>
      </c>
    </row>
    <row r="2179" spans="1:7" x14ac:dyDescent="0.25">
      <c r="A2179" t="s">
        <v>2262</v>
      </c>
      <c r="B2179">
        <v>2.37</v>
      </c>
      <c r="C2179">
        <v>680</v>
      </c>
      <c r="D2179">
        <v>2</v>
      </c>
      <c r="E2179">
        <v>3</v>
      </c>
      <c r="F2179">
        <v>5</v>
      </c>
      <c r="G2179">
        <v>0</v>
      </c>
    </row>
    <row r="2180" spans="1:7" x14ac:dyDescent="0.25">
      <c r="A2180" t="s">
        <v>2263</v>
      </c>
      <c r="B2180">
        <v>3.66</v>
      </c>
      <c r="C2180">
        <v>460</v>
      </c>
      <c r="D2180">
        <v>2</v>
      </c>
      <c r="E2180">
        <v>2</v>
      </c>
      <c r="F2180">
        <v>3</v>
      </c>
      <c r="G2180">
        <v>2</v>
      </c>
    </row>
    <row r="2181" spans="1:7" x14ac:dyDescent="0.25">
      <c r="A2181" t="s">
        <v>2264</v>
      </c>
      <c r="B2181">
        <v>5.84</v>
      </c>
      <c r="C2181">
        <v>540</v>
      </c>
      <c r="D2181">
        <v>2</v>
      </c>
      <c r="E2181">
        <v>3</v>
      </c>
      <c r="F2181">
        <v>3</v>
      </c>
      <c r="G2181">
        <v>0</v>
      </c>
    </row>
    <row r="2182" spans="1:7" x14ac:dyDescent="0.25">
      <c r="A2182" t="s">
        <v>2265</v>
      </c>
      <c r="B2182">
        <v>0.57999999999999996</v>
      </c>
      <c r="C2182">
        <v>470</v>
      </c>
      <c r="D2182">
        <v>2</v>
      </c>
      <c r="E2182">
        <v>3</v>
      </c>
      <c r="F2182">
        <v>3</v>
      </c>
      <c r="G2182">
        <v>0</v>
      </c>
    </row>
    <row r="2183" spans="1:7" x14ac:dyDescent="0.25">
      <c r="A2183" t="s">
        <v>2266</v>
      </c>
      <c r="B2183">
        <v>2.33</v>
      </c>
      <c r="C2183">
        <v>420</v>
      </c>
      <c r="D2183">
        <v>2</v>
      </c>
      <c r="E2183">
        <v>3</v>
      </c>
      <c r="F2183">
        <v>3</v>
      </c>
      <c r="G2183">
        <v>0</v>
      </c>
    </row>
    <row r="2184" spans="1:7" x14ac:dyDescent="0.25">
      <c r="A2184" t="s">
        <v>2267</v>
      </c>
      <c r="B2184">
        <v>2</v>
      </c>
      <c r="C2184">
        <v>480</v>
      </c>
      <c r="D2184">
        <v>2</v>
      </c>
      <c r="E2184">
        <v>3</v>
      </c>
      <c r="F2184">
        <v>3</v>
      </c>
      <c r="G2184">
        <v>0</v>
      </c>
    </row>
    <row r="2185" spans="1:7" x14ac:dyDescent="0.25">
      <c r="A2185" t="s">
        <v>2268</v>
      </c>
      <c r="B2185">
        <v>9.02</v>
      </c>
      <c r="C2185">
        <v>550</v>
      </c>
      <c r="D2185">
        <v>2</v>
      </c>
      <c r="E2185">
        <v>1</v>
      </c>
      <c r="F2185">
        <v>4</v>
      </c>
      <c r="G2185">
        <v>3</v>
      </c>
    </row>
    <row r="2186" spans="1:7" x14ac:dyDescent="0.25">
      <c r="A2186" t="s">
        <v>2269</v>
      </c>
      <c r="B2186">
        <v>4.01</v>
      </c>
      <c r="C2186">
        <v>330</v>
      </c>
      <c r="D2186">
        <v>2</v>
      </c>
      <c r="E2186">
        <v>3</v>
      </c>
      <c r="F2186">
        <v>3</v>
      </c>
      <c r="G2186">
        <v>1</v>
      </c>
    </row>
    <row r="2187" spans="1:7" x14ac:dyDescent="0.25">
      <c r="A2187" t="s">
        <v>2270</v>
      </c>
      <c r="B2187">
        <v>1.99</v>
      </c>
      <c r="C2187">
        <v>340</v>
      </c>
      <c r="D2187">
        <v>2</v>
      </c>
      <c r="E2187">
        <v>6</v>
      </c>
      <c r="F2187">
        <v>10</v>
      </c>
      <c r="G2187">
        <v>1</v>
      </c>
    </row>
    <row r="2188" spans="1:7" x14ac:dyDescent="0.25">
      <c r="A2188" t="s">
        <v>2271</v>
      </c>
      <c r="B2188">
        <v>4.3899999999999997</v>
      </c>
      <c r="C2188">
        <v>1100</v>
      </c>
      <c r="D2188">
        <v>1</v>
      </c>
      <c r="E2188">
        <v>1</v>
      </c>
      <c r="F2188">
        <v>8</v>
      </c>
      <c r="G2188">
        <v>1</v>
      </c>
    </row>
    <row r="2189" spans="1:7" x14ac:dyDescent="0.25">
      <c r="A2189" t="s">
        <v>2272</v>
      </c>
      <c r="B2189">
        <v>3.41</v>
      </c>
      <c r="C2189">
        <v>2900</v>
      </c>
      <c r="D2189">
        <v>1</v>
      </c>
      <c r="E2189">
        <v>1</v>
      </c>
      <c r="F2189">
        <v>8</v>
      </c>
      <c r="G2189">
        <v>6</v>
      </c>
    </row>
    <row r="2190" spans="1:7" x14ac:dyDescent="0.25">
      <c r="A2190" t="s">
        <v>2273</v>
      </c>
      <c r="B2190">
        <v>1.35</v>
      </c>
      <c r="C2190">
        <v>3200</v>
      </c>
      <c r="D2190">
        <v>7</v>
      </c>
      <c r="E2190">
        <v>1</v>
      </c>
      <c r="F2190">
        <v>8</v>
      </c>
      <c r="G2190">
        <v>2</v>
      </c>
    </row>
    <row r="2191" spans="1:7" x14ac:dyDescent="0.25">
      <c r="A2191" t="s">
        <v>2274</v>
      </c>
      <c r="B2191">
        <v>0.13</v>
      </c>
      <c r="C2191">
        <v>27900</v>
      </c>
      <c r="D2191">
        <v>2</v>
      </c>
      <c r="E2191">
        <v>1</v>
      </c>
      <c r="F2191">
        <v>4</v>
      </c>
      <c r="G2191">
        <v>1</v>
      </c>
    </row>
    <row r="2192" spans="1:7" x14ac:dyDescent="0.25">
      <c r="A2192" t="s">
        <v>2275</v>
      </c>
      <c r="B2192">
        <v>2</v>
      </c>
      <c r="C2192">
        <v>1700</v>
      </c>
      <c r="D2192">
        <v>2</v>
      </c>
      <c r="E2192">
        <v>3</v>
      </c>
      <c r="F2192">
        <v>5</v>
      </c>
      <c r="G2192">
        <v>0</v>
      </c>
    </row>
    <row r="2193" spans="1:7" x14ac:dyDescent="0.25">
      <c r="A2193" t="s">
        <v>2276</v>
      </c>
      <c r="B2193">
        <v>4.6500000000000004</v>
      </c>
      <c r="C2193">
        <v>1300</v>
      </c>
      <c r="D2193">
        <v>2</v>
      </c>
      <c r="E2193">
        <v>3</v>
      </c>
      <c r="F2193">
        <v>7</v>
      </c>
      <c r="G2193">
        <v>4</v>
      </c>
    </row>
    <row r="2194" spans="1:7" x14ac:dyDescent="0.25">
      <c r="A2194" t="s">
        <v>2277</v>
      </c>
      <c r="B2194">
        <v>0.4</v>
      </c>
      <c r="C2194">
        <v>1800</v>
      </c>
      <c r="D2194">
        <v>2</v>
      </c>
      <c r="E2194">
        <v>1</v>
      </c>
      <c r="F2194">
        <v>8</v>
      </c>
      <c r="G2194">
        <v>0</v>
      </c>
    </row>
    <row r="2195" spans="1:7" x14ac:dyDescent="0.25">
      <c r="A2195" t="s">
        <v>2278</v>
      </c>
      <c r="B2195">
        <v>0.32</v>
      </c>
      <c r="C2195">
        <v>1800</v>
      </c>
      <c r="D2195">
        <v>2</v>
      </c>
      <c r="E2195">
        <v>3</v>
      </c>
      <c r="F2195">
        <v>4</v>
      </c>
      <c r="G2195">
        <v>1</v>
      </c>
    </row>
    <row r="2196" spans="1:7" x14ac:dyDescent="0.25">
      <c r="A2196" t="s">
        <v>2279</v>
      </c>
      <c r="B2196">
        <v>0.44</v>
      </c>
      <c r="C2196">
        <v>1800</v>
      </c>
      <c r="D2196">
        <v>2</v>
      </c>
      <c r="E2196">
        <v>3</v>
      </c>
      <c r="F2196">
        <v>5</v>
      </c>
      <c r="G2196">
        <v>0</v>
      </c>
    </row>
    <row r="2197" spans="1:7" x14ac:dyDescent="0.25">
      <c r="A2197" t="s">
        <v>2280</v>
      </c>
      <c r="B2197">
        <v>2.54</v>
      </c>
      <c r="C2197">
        <v>1800</v>
      </c>
      <c r="D2197">
        <v>2</v>
      </c>
      <c r="E2197">
        <v>3</v>
      </c>
      <c r="F2197">
        <v>3</v>
      </c>
      <c r="G2197">
        <v>1</v>
      </c>
    </row>
    <row r="2198" spans="1:7" x14ac:dyDescent="0.25">
      <c r="A2198" t="s">
        <v>2281</v>
      </c>
      <c r="B2198">
        <v>0.09</v>
      </c>
      <c r="C2198">
        <v>10000</v>
      </c>
      <c r="D2198">
        <v>2</v>
      </c>
      <c r="E2198">
        <v>4</v>
      </c>
      <c r="F2198">
        <v>0</v>
      </c>
      <c r="G2198">
        <v>0</v>
      </c>
    </row>
    <row r="2199" spans="1:7" x14ac:dyDescent="0.25">
      <c r="A2199" t="s">
        <v>2282</v>
      </c>
      <c r="B2199">
        <v>1.1499999999999999</v>
      </c>
      <c r="C2199">
        <v>3200</v>
      </c>
      <c r="D2199">
        <v>2</v>
      </c>
      <c r="E2199">
        <v>1</v>
      </c>
      <c r="F2199">
        <v>8</v>
      </c>
      <c r="G2199">
        <v>1</v>
      </c>
    </row>
    <row r="2200" spans="1:7" x14ac:dyDescent="0.25">
      <c r="A2200" t="s">
        <v>2283</v>
      </c>
      <c r="B2200">
        <v>1.04</v>
      </c>
      <c r="C2200">
        <v>1800</v>
      </c>
      <c r="D2200">
        <v>2</v>
      </c>
      <c r="E2200">
        <v>3</v>
      </c>
      <c r="F2200">
        <v>5</v>
      </c>
      <c r="G2200">
        <v>0</v>
      </c>
    </row>
    <row r="2201" spans="1:7" x14ac:dyDescent="0.25">
      <c r="A2201" t="s">
        <v>2284</v>
      </c>
      <c r="B2201">
        <v>1.1299999999999999</v>
      </c>
      <c r="C2201">
        <v>2200</v>
      </c>
      <c r="D2201">
        <v>2</v>
      </c>
      <c r="E2201">
        <v>3</v>
      </c>
      <c r="F2201">
        <v>5</v>
      </c>
      <c r="G2201">
        <v>0</v>
      </c>
    </row>
    <row r="2202" spans="1:7" x14ac:dyDescent="0.25">
      <c r="A2202" t="s">
        <v>2285</v>
      </c>
      <c r="B2202">
        <v>2.29</v>
      </c>
      <c r="C2202">
        <v>1900</v>
      </c>
      <c r="D2202">
        <v>2</v>
      </c>
      <c r="E2202">
        <v>3</v>
      </c>
      <c r="F2202">
        <v>4</v>
      </c>
      <c r="G2202">
        <v>0</v>
      </c>
    </row>
    <row r="2203" spans="1:7" x14ac:dyDescent="0.25">
      <c r="A2203" t="s">
        <v>2286</v>
      </c>
      <c r="B2203">
        <v>4.0199999999999996</v>
      </c>
      <c r="C2203">
        <v>2300</v>
      </c>
      <c r="D2203">
        <v>2</v>
      </c>
      <c r="E2203">
        <v>3</v>
      </c>
      <c r="F2203">
        <v>4</v>
      </c>
      <c r="G2203">
        <v>5</v>
      </c>
    </row>
    <row r="2204" spans="1:7" x14ac:dyDescent="0.25">
      <c r="A2204" t="s">
        <v>2287</v>
      </c>
      <c r="B2204">
        <v>3</v>
      </c>
      <c r="C2204">
        <v>1600</v>
      </c>
      <c r="D2204">
        <v>2</v>
      </c>
      <c r="E2204">
        <v>3</v>
      </c>
      <c r="F2204">
        <v>4</v>
      </c>
      <c r="G2204">
        <v>3</v>
      </c>
    </row>
    <row r="2205" spans="1:7" x14ac:dyDescent="0.25">
      <c r="A2205" t="s">
        <v>2288</v>
      </c>
      <c r="B2205">
        <v>2.13</v>
      </c>
      <c r="C2205">
        <v>2200</v>
      </c>
      <c r="D2205">
        <v>2</v>
      </c>
      <c r="E2205">
        <v>3</v>
      </c>
      <c r="F2205">
        <v>4</v>
      </c>
      <c r="G2205">
        <v>2</v>
      </c>
    </row>
    <row r="2206" spans="1:7" x14ac:dyDescent="0.25">
      <c r="A2206" t="s">
        <v>2289</v>
      </c>
      <c r="B2206">
        <v>1.62</v>
      </c>
      <c r="C2206">
        <v>2600</v>
      </c>
      <c r="D2206">
        <v>7</v>
      </c>
      <c r="E2206">
        <v>3</v>
      </c>
      <c r="F2206">
        <v>4</v>
      </c>
      <c r="G2206">
        <v>8</v>
      </c>
    </row>
    <row r="2207" spans="1:7" x14ac:dyDescent="0.25">
      <c r="A2207" t="s">
        <v>2290</v>
      </c>
      <c r="B2207">
        <v>3.32</v>
      </c>
      <c r="C2207">
        <v>990</v>
      </c>
      <c r="D2207">
        <v>2</v>
      </c>
      <c r="E2207">
        <v>3</v>
      </c>
      <c r="F2207">
        <v>1</v>
      </c>
      <c r="G2207">
        <v>2</v>
      </c>
    </row>
    <row r="2208" spans="1:7" x14ac:dyDescent="0.25">
      <c r="A2208" t="s">
        <v>2291</v>
      </c>
      <c r="B2208">
        <v>0.72</v>
      </c>
      <c r="C2208">
        <v>910</v>
      </c>
      <c r="D2208">
        <v>2</v>
      </c>
      <c r="E2208">
        <v>6</v>
      </c>
      <c r="F2208">
        <v>5</v>
      </c>
      <c r="G2208">
        <v>0</v>
      </c>
    </row>
    <row r="2209" spans="1:7" x14ac:dyDescent="0.25">
      <c r="A2209" t="s">
        <v>2292</v>
      </c>
      <c r="B2209">
        <v>1.94</v>
      </c>
      <c r="C2209">
        <v>910</v>
      </c>
      <c r="D2209">
        <v>2</v>
      </c>
      <c r="E2209">
        <v>3</v>
      </c>
      <c r="F2209">
        <v>1</v>
      </c>
      <c r="G2209">
        <v>1</v>
      </c>
    </row>
    <row r="2210" spans="1:7" x14ac:dyDescent="0.25">
      <c r="A2210" t="s">
        <v>2293</v>
      </c>
      <c r="B2210">
        <v>1.79</v>
      </c>
      <c r="C2210">
        <v>930</v>
      </c>
      <c r="D2210">
        <v>2</v>
      </c>
      <c r="E2210">
        <v>6</v>
      </c>
      <c r="F2210">
        <v>4</v>
      </c>
      <c r="G2210">
        <v>0</v>
      </c>
    </row>
    <row r="2211" spans="1:7" x14ac:dyDescent="0.25">
      <c r="A2211" t="s">
        <v>2294</v>
      </c>
      <c r="B2211">
        <v>1.7</v>
      </c>
      <c r="C2211">
        <v>220</v>
      </c>
      <c r="D2211">
        <v>2</v>
      </c>
      <c r="E2211">
        <v>3</v>
      </c>
      <c r="F2211">
        <v>3</v>
      </c>
      <c r="G2211">
        <v>0</v>
      </c>
    </row>
    <row r="2212" spans="1:7" x14ac:dyDescent="0.25">
      <c r="A2212" t="s">
        <v>2295</v>
      </c>
      <c r="B2212">
        <v>4.05</v>
      </c>
      <c r="C2212">
        <v>190</v>
      </c>
      <c r="D2212">
        <v>2</v>
      </c>
      <c r="E2212">
        <v>3</v>
      </c>
      <c r="F2212">
        <v>2</v>
      </c>
      <c r="G2212">
        <v>0</v>
      </c>
    </row>
    <row r="2213" spans="1:7" x14ac:dyDescent="0.25">
      <c r="A2213" t="s">
        <v>2296</v>
      </c>
      <c r="B2213">
        <v>0.8</v>
      </c>
      <c r="C2213">
        <v>360</v>
      </c>
      <c r="D2213">
        <v>2</v>
      </c>
      <c r="E2213">
        <v>3</v>
      </c>
      <c r="F2213">
        <v>2</v>
      </c>
      <c r="G2213">
        <v>0</v>
      </c>
    </row>
    <row r="2214" spans="1:7" x14ac:dyDescent="0.25">
      <c r="A2214" t="s">
        <v>2297</v>
      </c>
      <c r="B2214">
        <v>1</v>
      </c>
      <c r="C2214">
        <v>410</v>
      </c>
      <c r="D2214">
        <v>2</v>
      </c>
      <c r="E2214">
        <v>3</v>
      </c>
      <c r="F2214">
        <v>3</v>
      </c>
      <c r="G2214">
        <v>0</v>
      </c>
    </row>
    <row r="2215" spans="1:7" x14ac:dyDescent="0.25">
      <c r="A2215" t="s">
        <v>2298</v>
      </c>
      <c r="B2215">
        <v>2.99</v>
      </c>
      <c r="C2215">
        <v>410</v>
      </c>
      <c r="D2215">
        <v>2</v>
      </c>
      <c r="E2215">
        <v>3</v>
      </c>
      <c r="F2215">
        <v>5</v>
      </c>
      <c r="G2215">
        <v>0</v>
      </c>
    </row>
    <row r="2216" spans="1:7" x14ac:dyDescent="0.25">
      <c r="A2216" t="s">
        <v>2299</v>
      </c>
      <c r="B2216">
        <v>0.38</v>
      </c>
      <c r="C2216">
        <v>750</v>
      </c>
      <c r="D2216">
        <v>2</v>
      </c>
      <c r="E2216">
        <v>3</v>
      </c>
      <c r="F2216">
        <v>3</v>
      </c>
      <c r="G2216">
        <v>0</v>
      </c>
    </row>
    <row r="2217" spans="1:7" x14ac:dyDescent="0.25">
      <c r="A2217" t="s">
        <v>2300</v>
      </c>
      <c r="B2217">
        <v>0.45</v>
      </c>
      <c r="C2217">
        <v>750</v>
      </c>
      <c r="D2217">
        <v>2</v>
      </c>
      <c r="E2217">
        <v>6</v>
      </c>
      <c r="F2217">
        <v>6</v>
      </c>
      <c r="G2217">
        <v>0</v>
      </c>
    </row>
    <row r="2218" spans="1:7" x14ac:dyDescent="0.25">
      <c r="A2218" t="s">
        <v>2301</v>
      </c>
      <c r="B2218">
        <v>2.08</v>
      </c>
      <c r="C2218">
        <v>530</v>
      </c>
      <c r="D2218">
        <v>2</v>
      </c>
      <c r="E2218">
        <v>3</v>
      </c>
      <c r="F2218">
        <v>3</v>
      </c>
      <c r="G2218">
        <v>0</v>
      </c>
    </row>
    <row r="2219" spans="1:7" x14ac:dyDescent="0.25">
      <c r="A2219" t="s">
        <v>2302</v>
      </c>
      <c r="B2219">
        <v>2.09</v>
      </c>
      <c r="C2219">
        <v>1800</v>
      </c>
      <c r="D2219">
        <v>2</v>
      </c>
      <c r="E2219">
        <v>1</v>
      </c>
      <c r="F2219">
        <v>10</v>
      </c>
      <c r="G2219">
        <v>2</v>
      </c>
    </row>
    <row r="2220" spans="1:7" x14ac:dyDescent="0.25">
      <c r="A2220" t="s">
        <v>2303</v>
      </c>
      <c r="B2220">
        <v>0.41</v>
      </c>
      <c r="C2220">
        <v>1900</v>
      </c>
      <c r="D2220">
        <v>6</v>
      </c>
      <c r="E2220">
        <v>1</v>
      </c>
      <c r="F2220">
        <v>8</v>
      </c>
      <c r="G2220">
        <v>0</v>
      </c>
    </row>
    <row r="2221" spans="1:7" x14ac:dyDescent="0.25">
      <c r="A2221" t="s">
        <v>2304</v>
      </c>
      <c r="B2221">
        <v>7.19</v>
      </c>
      <c r="C2221">
        <v>2100</v>
      </c>
      <c r="D2221">
        <v>2</v>
      </c>
      <c r="E2221">
        <v>3</v>
      </c>
      <c r="F2221">
        <v>6</v>
      </c>
      <c r="G2221">
        <v>3</v>
      </c>
    </row>
    <row r="2222" spans="1:7" x14ac:dyDescent="0.25">
      <c r="A2222" t="s">
        <v>2305</v>
      </c>
      <c r="B2222">
        <v>2.15</v>
      </c>
      <c r="C2222">
        <v>1200</v>
      </c>
      <c r="D2222">
        <v>2</v>
      </c>
      <c r="E2222">
        <v>3</v>
      </c>
      <c r="F2222">
        <v>5</v>
      </c>
      <c r="G2222">
        <v>1</v>
      </c>
    </row>
    <row r="2223" spans="1:7" x14ac:dyDescent="0.25">
      <c r="A2223" t="s">
        <v>2306</v>
      </c>
      <c r="B2223">
        <v>4.1399999999999997</v>
      </c>
      <c r="C2223">
        <v>1200</v>
      </c>
      <c r="D2223">
        <v>2</v>
      </c>
      <c r="E2223">
        <v>3</v>
      </c>
      <c r="F2223">
        <v>4</v>
      </c>
      <c r="G2223">
        <v>3</v>
      </c>
    </row>
    <row r="2224" spans="1:7" x14ac:dyDescent="0.25">
      <c r="A2224" t="s">
        <v>2307</v>
      </c>
      <c r="B2224">
        <v>2.64</v>
      </c>
      <c r="C2224">
        <v>1300</v>
      </c>
      <c r="D2224">
        <v>2</v>
      </c>
      <c r="E2224">
        <v>3</v>
      </c>
      <c r="F2224">
        <v>4</v>
      </c>
      <c r="G2224">
        <v>5</v>
      </c>
    </row>
    <row r="2225" spans="1:7" x14ac:dyDescent="0.25">
      <c r="A2225" t="s">
        <v>2308</v>
      </c>
      <c r="B2225">
        <v>4.1500000000000004</v>
      </c>
      <c r="C2225">
        <v>1300</v>
      </c>
      <c r="D2225">
        <v>2</v>
      </c>
      <c r="E2225">
        <v>3</v>
      </c>
      <c r="F2225">
        <v>4</v>
      </c>
      <c r="G2225">
        <v>3</v>
      </c>
    </row>
    <row r="2226" spans="1:7" x14ac:dyDescent="0.25">
      <c r="A2226" t="s">
        <v>2309</v>
      </c>
      <c r="B2226">
        <v>2</v>
      </c>
      <c r="C2226">
        <v>1200</v>
      </c>
      <c r="D2226">
        <v>2</v>
      </c>
      <c r="E2226">
        <v>3</v>
      </c>
      <c r="F2226">
        <v>5</v>
      </c>
      <c r="G2226">
        <v>1</v>
      </c>
    </row>
    <row r="2227" spans="1:7" x14ac:dyDescent="0.25">
      <c r="A2227" t="s">
        <v>2310</v>
      </c>
      <c r="B2227">
        <v>4</v>
      </c>
      <c r="C2227">
        <v>2800</v>
      </c>
      <c r="D2227">
        <v>2</v>
      </c>
      <c r="E2227">
        <v>3</v>
      </c>
      <c r="F2227">
        <v>2</v>
      </c>
      <c r="G2227">
        <v>7</v>
      </c>
    </row>
    <row r="2228" spans="1:7" x14ac:dyDescent="0.25">
      <c r="A2228" t="s">
        <v>2311</v>
      </c>
      <c r="B2228">
        <v>1.34</v>
      </c>
      <c r="C2228">
        <v>2900</v>
      </c>
      <c r="D2228">
        <v>2</v>
      </c>
      <c r="E2228">
        <v>3</v>
      </c>
      <c r="F2228">
        <v>2</v>
      </c>
      <c r="G2228">
        <v>0</v>
      </c>
    </row>
    <row r="2229" spans="1:7" x14ac:dyDescent="0.25">
      <c r="A2229" t="s">
        <v>2312</v>
      </c>
      <c r="B2229">
        <v>2.4500000000000002</v>
      </c>
      <c r="C2229">
        <v>2900</v>
      </c>
      <c r="D2229">
        <v>2</v>
      </c>
      <c r="E2229">
        <v>3</v>
      </c>
      <c r="F2229">
        <v>2</v>
      </c>
      <c r="G2229">
        <v>5</v>
      </c>
    </row>
    <row r="2230" spans="1:7" x14ac:dyDescent="0.25">
      <c r="A2230" t="s">
        <v>2313</v>
      </c>
      <c r="B2230">
        <v>0.47</v>
      </c>
      <c r="C2230">
        <v>3700</v>
      </c>
      <c r="D2230">
        <v>7</v>
      </c>
      <c r="E2230">
        <v>3</v>
      </c>
      <c r="F2230">
        <v>2</v>
      </c>
      <c r="G2230">
        <v>8</v>
      </c>
    </row>
    <row r="2231" spans="1:7" x14ac:dyDescent="0.25">
      <c r="A2231" t="s">
        <v>2314</v>
      </c>
      <c r="B2231">
        <v>2.63</v>
      </c>
      <c r="C2231">
        <v>1300</v>
      </c>
      <c r="D2231">
        <v>7</v>
      </c>
      <c r="E2231">
        <v>3</v>
      </c>
      <c r="F2231">
        <v>5</v>
      </c>
      <c r="G2231">
        <v>1</v>
      </c>
    </row>
    <row r="2232" spans="1:7" x14ac:dyDescent="0.25">
      <c r="A2232" t="s">
        <v>2315</v>
      </c>
      <c r="B2232">
        <v>1.34</v>
      </c>
      <c r="C2232">
        <v>1300</v>
      </c>
      <c r="D2232">
        <v>2</v>
      </c>
      <c r="E2232">
        <v>3</v>
      </c>
      <c r="F2232">
        <v>5</v>
      </c>
      <c r="G2232">
        <v>2</v>
      </c>
    </row>
    <row r="2233" spans="1:7" x14ac:dyDescent="0.25">
      <c r="A2233" t="s">
        <v>2316</v>
      </c>
      <c r="B2233">
        <v>1.9</v>
      </c>
      <c r="C2233">
        <v>1400</v>
      </c>
      <c r="D2233">
        <v>2</v>
      </c>
      <c r="E2233">
        <v>3</v>
      </c>
      <c r="F2233">
        <v>5</v>
      </c>
      <c r="G2233">
        <v>1</v>
      </c>
    </row>
    <row r="2234" spans="1:7" x14ac:dyDescent="0.25">
      <c r="A2234" t="s">
        <v>2317</v>
      </c>
      <c r="B2234">
        <v>2.0299999999999998</v>
      </c>
      <c r="C2234">
        <v>3900</v>
      </c>
      <c r="D2234">
        <v>1</v>
      </c>
      <c r="E2234">
        <v>3</v>
      </c>
      <c r="F2234">
        <v>6</v>
      </c>
      <c r="G2234">
        <v>0</v>
      </c>
    </row>
    <row r="2235" spans="1:7" x14ac:dyDescent="0.25">
      <c r="A2235" t="s">
        <v>2318</v>
      </c>
      <c r="B2235">
        <v>0.8</v>
      </c>
      <c r="C2235">
        <v>5300</v>
      </c>
      <c r="D2235">
        <v>1</v>
      </c>
      <c r="E2235">
        <v>3</v>
      </c>
      <c r="F2235">
        <v>6</v>
      </c>
      <c r="G2235">
        <v>4</v>
      </c>
    </row>
    <row r="2236" spans="1:7" x14ac:dyDescent="0.25">
      <c r="A2236" t="s">
        <v>2319</v>
      </c>
      <c r="B2236">
        <v>2.4700000000000002</v>
      </c>
      <c r="C2236">
        <v>1200</v>
      </c>
      <c r="D2236">
        <v>2</v>
      </c>
      <c r="E2236">
        <v>3</v>
      </c>
      <c r="F2236">
        <v>2</v>
      </c>
      <c r="G2236">
        <v>4</v>
      </c>
    </row>
    <row r="2237" spans="1:7" x14ac:dyDescent="0.25">
      <c r="A2237" t="s">
        <v>2320</v>
      </c>
      <c r="B2237">
        <v>0.48</v>
      </c>
      <c r="C2237">
        <v>1500</v>
      </c>
      <c r="D2237">
        <v>2</v>
      </c>
      <c r="E2237">
        <v>3</v>
      </c>
      <c r="F2237">
        <v>2</v>
      </c>
      <c r="G2237">
        <v>1</v>
      </c>
    </row>
    <row r="2238" spans="1:7" x14ac:dyDescent="0.25">
      <c r="A2238" t="s">
        <v>2321</v>
      </c>
      <c r="B2238">
        <v>0.12</v>
      </c>
      <c r="C2238">
        <v>1500</v>
      </c>
      <c r="D2238">
        <v>2</v>
      </c>
      <c r="E2238">
        <v>1</v>
      </c>
      <c r="F2238">
        <v>8</v>
      </c>
      <c r="G2238">
        <v>0</v>
      </c>
    </row>
    <row r="2239" spans="1:7" x14ac:dyDescent="0.25">
      <c r="A2239" t="s">
        <v>2322</v>
      </c>
      <c r="B2239">
        <v>1.9</v>
      </c>
      <c r="C2239">
        <v>1700</v>
      </c>
      <c r="D2239">
        <v>2</v>
      </c>
      <c r="E2239">
        <v>3</v>
      </c>
      <c r="F2239">
        <v>2</v>
      </c>
      <c r="G2239">
        <v>2</v>
      </c>
    </row>
    <row r="2240" spans="1:7" x14ac:dyDescent="0.25">
      <c r="A2240" t="s">
        <v>2323</v>
      </c>
      <c r="B2240">
        <v>0.12</v>
      </c>
      <c r="C2240">
        <v>1900</v>
      </c>
      <c r="D2240">
        <v>2</v>
      </c>
      <c r="E2240">
        <v>1</v>
      </c>
      <c r="F2240">
        <v>8</v>
      </c>
      <c r="G2240">
        <v>0</v>
      </c>
    </row>
    <row r="2241" spans="1:7" x14ac:dyDescent="0.25">
      <c r="A2241" t="s">
        <v>2324</v>
      </c>
      <c r="B2241">
        <v>0.89</v>
      </c>
      <c r="C2241">
        <v>1700</v>
      </c>
      <c r="D2241">
        <v>2</v>
      </c>
      <c r="E2241">
        <v>3</v>
      </c>
      <c r="F2241">
        <v>2</v>
      </c>
      <c r="G2241">
        <v>0</v>
      </c>
    </row>
    <row r="2242" spans="1:7" x14ac:dyDescent="0.25">
      <c r="A2242" t="s">
        <v>2325</v>
      </c>
      <c r="B2242">
        <v>6.79</v>
      </c>
      <c r="C2242">
        <v>2800</v>
      </c>
      <c r="D2242">
        <v>2</v>
      </c>
      <c r="E2242">
        <v>3</v>
      </c>
      <c r="F2242">
        <v>5</v>
      </c>
      <c r="G2242">
        <v>14</v>
      </c>
    </row>
    <row r="2243" spans="1:7" x14ac:dyDescent="0.25">
      <c r="A2243" t="s">
        <v>2326</v>
      </c>
      <c r="B2243">
        <v>7</v>
      </c>
      <c r="C2243">
        <v>3500</v>
      </c>
      <c r="D2243">
        <v>2</v>
      </c>
      <c r="E2243">
        <v>3</v>
      </c>
      <c r="F2243">
        <v>5</v>
      </c>
      <c r="G2243">
        <v>2</v>
      </c>
    </row>
    <row r="2244" spans="1:7" x14ac:dyDescent="0.25">
      <c r="A2244" t="s">
        <v>2327</v>
      </c>
      <c r="B2244">
        <v>0.55000000000000004</v>
      </c>
      <c r="C2244">
        <v>4300</v>
      </c>
      <c r="D2244">
        <v>2</v>
      </c>
      <c r="E2244">
        <v>1</v>
      </c>
      <c r="F2244">
        <v>8</v>
      </c>
      <c r="G2244">
        <v>0</v>
      </c>
    </row>
    <row r="2245" spans="1:7" x14ac:dyDescent="0.25">
      <c r="A2245" t="s">
        <v>2328</v>
      </c>
      <c r="B2245">
        <v>0.34</v>
      </c>
      <c r="C2245">
        <v>4400</v>
      </c>
      <c r="D2245">
        <v>2</v>
      </c>
      <c r="E2245">
        <v>1</v>
      </c>
      <c r="F2245">
        <v>8</v>
      </c>
      <c r="G2245">
        <v>0</v>
      </c>
    </row>
    <row r="2246" spans="1:7" x14ac:dyDescent="0.25">
      <c r="A2246" t="s">
        <v>2329</v>
      </c>
      <c r="B2246">
        <v>1.8</v>
      </c>
      <c r="C2246">
        <v>4300</v>
      </c>
      <c r="D2246">
        <v>2</v>
      </c>
      <c r="E2246">
        <v>1</v>
      </c>
      <c r="F2246">
        <v>8</v>
      </c>
      <c r="G2246">
        <v>0</v>
      </c>
    </row>
    <row r="2247" spans="1:7" x14ac:dyDescent="0.25">
      <c r="A2247" t="s">
        <v>2330</v>
      </c>
      <c r="B2247">
        <v>0.38</v>
      </c>
      <c r="C2247">
        <v>4700</v>
      </c>
      <c r="D2247">
        <v>2</v>
      </c>
      <c r="E2247">
        <v>1</v>
      </c>
      <c r="F2247">
        <v>8</v>
      </c>
      <c r="G2247">
        <v>0</v>
      </c>
    </row>
    <row r="2248" spans="1:7" x14ac:dyDescent="0.25">
      <c r="A2248" t="s">
        <v>2331</v>
      </c>
      <c r="B2248">
        <v>1.18</v>
      </c>
      <c r="C2248">
        <v>4600</v>
      </c>
      <c r="D2248">
        <v>2</v>
      </c>
      <c r="E2248">
        <v>1</v>
      </c>
      <c r="F2248">
        <v>8</v>
      </c>
      <c r="G2248">
        <v>5</v>
      </c>
    </row>
    <row r="2249" spans="1:7" x14ac:dyDescent="0.25">
      <c r="A2249" t="s">
        <v>2332</v>
      </c>
      <c r="B2249">
        <v>1.0900000000000001</v>
      </c>
      <c r="C2249">
        <v>5500</v>
      </c>
      <c r="D2249">
        <v>2</v>
      </c>
      <c r="E2249">
        <v>3</v>
      </c>
      <c r="F2249">
        <v>4</v>
      </c>
      <c r="G2249">
        <v>2</v>
      </c>
    </row>
    <row r="2250" spans="1:7" x14ac:dyDescent="0.25">
      <c r="A2250" t="s">
        <v>2333</v>
      </c>
      <c r="B2250">
        <v>3.33</v>
      </c>
      <c r="C2250">
        <v>1100</v>
      </c>
      <c r="D2250">
        <v>2</v>
      </c>
      <c r="E2250">
        <v>1</v>
      </c>
      <c r="F2250">
        <v>4</v>
      </c>
      <c r="G2250">
        <v>1</v>
      </c>
    </row>
    <row r="2251" spans="1:7" x14ac:dyDescent="0.25">
      <c r="A2251" t="s">
        <v>2334</v>
      </c>
      <c r="B2251">
        <v>2</v>
      </c>
      <c r="C2251">
        <v>210</v>
      </c>
      <c r="D2251">
        <v>2</v>
      </c>
      <c r="E2251">
        <v>3</v>
      </c>
      <c r="F2251">
        <v>4</v>
      </c>
      <c r="G2251">
        <v>0</v>
      </c>
    </row>
    <row r="2252" spans="1:7" x14ac:dyDescent="0.25">
      <c r="A2252" t="s">
        <v>2335</v>
      </c>
      <c r="B2252">
        <v>0.21</v>
      </c>
      <c r="C2252">
        <v>220</v>
      </c>
      <c r="D2252">
        <v>2</v>
      </c>
      <c r="E2252">
        <v>3</v>
      </c>
      <c r="F2252">
        <v>4</v>
      </c>
      <c r="G2252">
        <v>0</v>
      </c>
    </row>
    <row r="2253" spans="1:7" x14ac:dyDescent="0.25">
      <c r="A2253" t="s">
        <v>2336</v>
      </c>
      <c r="B2253">
        <v>0.26</v>
      </c>
      <c r="C2253">
        <v>180</v>
      </c>
      <c r="D2253">
        <v>2</v>
      </c>
      <c r="E2253">
        <v>1</v>
      </c>
      <c r="F2253">
        <v>4</v>
      </c>
      <c r="G2253">
        <v>0</v>
      </c>
    </row>
    <row r="2254" spans="1:7" x14ac:dyDescent="0.25">
      <c r="A2254" t="s">
        <v>2337</v>
      </c>
      <c r="B2254">
        <v>5.53</v>
      </c>
      <c r="C2254">
        <v>300</v>
      </c>
      <c r="D2254">
        <v>2</v>
      </c>
      <c r="E2254">
        <v>3</v>
      </c>
      <c r="F2254">
        <v>4</v>
      </c>
      <c r="G2254">
        <v>0</v>
      </c>
    </row>
    <row r="2255" spans="1:7" x14ac:dyDescent="0.25">
      <c r="A2255" t="s">
        <v>2338</v>
      </c>
      <c r="B2255">
        <v>2.99</v>
      </c>
      <c r="C2255">
        <v>1500</v>
      </c>
      <c r="D2255">
        <v>2</v>
      </c>
      <c r="E2255">
        <v>3</v>
      </c>
      <c r="F2255">
        <v>3</v>
      </c>
      <c r="G2255">
        <v>0</v>
      </c>
    </row>
    <row r="2256" spans="1:7" x14ac:dyDescent="0.25">
      <c r="A2256" t="s">
        <v>2339</v>
      </c>
      <c r="B2256">
        <v>3.04</v>
      </c>
      <c r="C2256">
        <v>390</v>
      </c>
      <c r="D2256">
        <v>2</v>
      </c>
      <c r="E2256">
        <v>3</v>
      </c>
      <c r="F2256">
        <v>3</v>
      </c>
      <c r="G2256">
        <v>1</v>
      </c>
    </row>
    <row r="2257" spans="1:7" x14ac:dyDescent="0.25">
      <c r="A2257" t="s">
        <v>2340</v>
      </c>
      <c r="B2257">
        <v>3.01</v>
      </c>
      <c r="C2257">
        <v>190</v>
      </c>
      <c r="D2257">
        <v>2</v>
      </c>
      <c r="E2257">
        <v>3</v>
      </c>
      <c r="F2257">
        <v>4</v>
      </c>
      <c r="G2257">
        <v>0</v>
      </c>
    </row>
    <row r="2258" spans="1:7" x14ac:dyDescent="0.25">
      <c r="A2258" t="s">
        <v>2341</v>
      </c>
      <c r="B2258">
        <v>2.04</v>
      </c>
      <c r="C2258">
        <v>4400</v>
      </c>
      <c r="D2258">
        <v>2</v>
      </c>
      <c r="E2258">
        <v>1</v>
      </c>
      <c r="F2258">
        <v>6</v>
      </c>
      <c r="G2258">
        <v>3</v>
      </c>
    </row>
    <row r="2259" spans="1:7" x14ac:dyDescent="0.25">
      <c r="A2259" t="s">
        <v>2342</v>
      </c>
      <c r="B2259">
        <v>1.1599999999999999</v>
      </c>
      <c r="C2259">
        <v>5000</v>
      </c>
      <c r="D2259">
        <v>1</v>
      </c>
      <c r="E2259">
        <v>1</v>
      </c>
      <c r="F2259">
        <v>6</v>
      </c>
      <c r="G2259">
        <v>2</v>
      </c>
    </row>
    <row r="2260" spans="1:7" x14ac:dyDescent="0.25">
      <c r="A2260" t="s">
        <v>2343</v>
      </c>
      <c r="B2260">
        <v>2.33</v>
      </c>
      <c r="C2260">
        <v>7800</v>
      </c>
      <c r="D2260">
        <v>1</v>
      </c>
      <c r="E2260">
        <v>1</v>
      </c>
      <c r="F2260">
        <v>10</v>
      </c>
      <c r="G2260">
        <v>4</v>
      </c>
    </row>
    <row r="2261" spans="1:7" x14ac:dyDescent="0.25">
      <c r="A2261" t="s">
        <v>2344</v>
      </c>
      <c r="B2261">
        <v>0.73</v>
      </c>
      <c r="C2261">
        <v>5300</v>
      </c>
      <c r="D2261">
        <v>2</v>
      </c>
      <c r="E2261">
        <v>1</v>
      </c>
      <c r="F2261">
        <v>4</v>
      </c>
      <c r="G2261">
        <v>2</v>
      </c>
    </row>
    <row r="2262" spans="1:7" x14ac:dyDescent="0.25">
      <c r="A2262" t="s">
        <v>2345</v>
      </c>
      <c r="B2262">
        <v>1.17</v>
      </c>
      <c r="C2262">
        <v>4700</v>
      </c>
      <c r="D2262">
        <v>2</v>
      </c>
      <c r="E2262">
        <v>1</v>
      </c>
      <c r="F2262">
        <v>5</v>
      </c>
      <c r="G2262">
        <v>2</v>
      </c>
    </row>
    <row r="2263" spans="1:7" x14ac:dyDescent="0.25">
      <c r="A2263" t="s">
        <v>2346</v>
      </c>
      <c r="B2263">
        <v>7.53</v>
      </c>
      <c r="C2263">
        <v>4200</v>
      </c>
      <c r="D2263">
        <v>2</v>
      </c>
      <c r="E2263">
        <v>1</v>
      </c>
      <c r="F2263">
        <v>4</v>
      </c>
      <c r="G2263">
        <v>6</v>
      </c>
    </row>
    <row r="2264" spans="1:7" x14ac:dyDescent="0.25">
      <c r="A2264" t="s">
        <v>2347</v>
      </c>
      <c r="B2264">
        <v>3.45</v>
      </c>
      <c r="C2264">
        <v>1600</v>
      </c>
      <c r="D2264">
        <v>2</v>
      </c>
      <c r="E2264">
        <v>1</v>
      </c>
      <c r="F2264">
        <v>8</v>
      </c>
      <c r="G2264">
        <v>1</v>
      </c>
    </row>
    <row r="2265" spans="1:7" x14ac:dyDescent="0.25">
      <c r="A2265" t="s">
        <v>2348</v>
      </c>
      <c r="B2265">
        <v>1.0900000000000001</v>
      </c>
      <c r="C2265">
        <v>1600</v>
      </c>
      <c r="D2265">
        <v>2</v>
      </c>
      <c r="E2265">
        <v>1</v>
      </c>
      <c r="F2265">
        <v>8</v>
      </c>
      <c r="G2265">
        <v>1</v>
      </c>
    </row>
    <row r="2266" spans="1:7" x14ac:dyDescent="0.25">
      <c r="A2266" t="s">
        <v>2349</v>
      </c>
      <c r="B2266">
        <v>0.2</v>
      </c>
      <c r="C2266">
        <v>1300</v>
      </c>
      <c r="D2266">
        <v>2</v>
      </c>
      <c r="E2266">
        <v>6</v>
      </c>
      <c r="F2266">
        <v>4</v>
      </c>
      <c r="G2266">
        <v>0</v>
      </c>
    </row>
    <row r="2267" spans="1:7" x14ac:dyDescent="0.25">
      <c r="A2267" t="s">
        <v>2350</v>
      </c>
      <c r="B2267">
        <v>4.76</v>
      </c>
      <c r="C2267">
        <v>1300</v>
      </c>
      <c r="D2267">
        <v>2</v>
      </c>
      <c r="E2267">
        <v>6</v>
      </c>
      <c r="F2267">
        <v>4</v>
      </c>
      <c r="G2267">
        <v>3</v>
      </c>
    </row>
    <row r="2268" spans="1:7" x14ac:dyDescent="0.25">
      <c r="A2268" t="s">
        <v>2351</v>
      </c>
      <c r="B2268">
        <v>6.55</v>
      </c>
      <c r="C2268">
        <v>1200</v>
      </c>
      <c r="D2268">
        <v>2</v>
      </c>
      <c r="E2268">
        <v>6</v>
      </c>
      <c r="F2268">
        <v>4</v>
      </c>
      <c r="G2268">
        <v>2</v>
      </c>
    </row>
    <row r="2269" spans="1:7" x14ac:dyDescent="0.25">
      <c r="A2269" t="s">
        <v>2352</v>
      </c>
      <c r="B2269">
        <v>0.4</v>
      </c>
      <c r="C2269">
        <v>2700</v>
      </c>
      <c r="D2269">
        <v>2</v>
      </c>
      <c r="E2269">
        <v>6</v>
      </c>
      <c r="F2269">
        <v>4</v>
      </c>
      <c r="G2269">
        <v>0</v>
      </c>
    </row>
    <row r="2270" spans="1:7" x14ac:dyDescent="0.25">
      <c r="A2270" t="s">
        <v>2353</v>
      </c>
      <c r="B2270">
        <v>1.05</v>
      </c>
      <c r="C2270">
        <v>2700</v>
      </c>
      <c r="D2270">
        <v>2</v>
      </c>
      <c r="E2270">
        <v>1</v>
      </c>
      <c r="F2270">
        <v>5</v>
      </c>
      <c r="G2270">
        <v>0</v>
      </c>
    </row>
    <row r="2271" spans="1:7" x14ac:dyDescent="0.25">
      <c r="A2271" t="s">
        <v>2354</v>
      </c>
      <c r="B2271">
        <v>4.55</v>
      </c>
      <c r="C2271">
        <v>3300</v>
      </c>
      <c r="D2271">
        <v>2</v>
      </c>
      <c r="E2271">
        <v>1</v>
      </c>
      <c r="F2271">
        <v>5</v>
      </c>
      <c r="G2271">
        <v>7</v>
      </c>
    </row>
    <row r="2272" spans="1:7" x14ac:dyDescent="0.25">
      <c r="A2272" t="s">
        <v>2355</v>
      </c>
      <c r="B2272">
        <v>4.37</v>
      </c>
      <c r="C2272">
        <v>4000</v>
      </c>
      <c r="D2272">
        <v>2</v>
      </c>
      <c r="E2272">
        <v>1</v>
      </c>
      <c r="F2272">
        <v>5</v>
      </c>
      <c r="G2272">
        <v>11</v>
      </c>
    </row>
    <row r="2273" spans="1:7" x14ac:dyDescent="0.25">
      <c r="A2273" t="s">
        <v>2356</v>
      </c>
      <c r="B2273">
        <v>0.32</v>
      </c>
      <c r="C2273">
        <v>3900</v>
      </c>
      <c r="D2273">
        <v>6</v>
      </c>
      <c r="E2273">
        <v>1</v>
      </c>
      <c r="F2273">
        <v>4</v>
      </c>
      <c r="G2273">
        <v>0</v>
      </c>
    </row>
    <row r="2274" spans="1:7" x14ac:dyDescent="0.25">
      <c r="A2274" t="s">
        <v>2357</v>
      </c>
      <c r="B2274">
        <v>4.63</v>
      </c>
      <c r="C2274">
        <v>2600</v>
      </c>
      <c r="D2274">
        <v>1</v>
      </c>
      <c r="E2274">
        <v>1</v>
      </c>
      <c r="F2274">
        <v>4</v>
      </c>
      <c r="G2274">
        <v>2</v>
      </c>
    </row>
    <row r="2275" spans="1:7" x14ac:dyDescent="0.25">
      <c r="A2275" t="s">
        <v>2358</v>
      </c>
      <c r="B2275">
        <v>2.48</v>
      </c>
      <c r="C2275">
        <v>2100</v>
      </c>
      <c r="D2275">
        <v>1</v>
      </c>
      <c r="E2275">
        <v>3</v>
      </c>
      <c r="F2275">
        <v>4</v>
      </c>
      <c r="G2275">
        <v>1</v>
      </c>
    </row>
    <row r="2276" spans="1:7" x14ac:dyDescent="0.25">
      <c r="A2276" t="s">
        <v>2359</v>
      </c>
      <c r="B2276">
        <v>2.83</v>
      </c>
      <c r="C2276">
        <v>2400</v>
      </c>
      <c r="D2276">
        <v>1</v>
      </c>
      <c r="E2276">
        <v>3</v>
      </c>
      <c r="F2276">
        <v>4</v>
      </c>
      <c r="G2276">
        <v>4</v>
      </c>
    </row>
    <row r="2277" spans="1:7" x14ac:dyDescent="0.25">
      <c r="A2277" t="s">
        <v>2360</v>
      </c>
      <c r="B2277">
        <v>0.44</v>
      </c>
      <c r="C2277">
        <v>1500</v>
      </c>
      <c r="D2277">
        <v>1</v>
      </c>
      <c r="E2277">
        <v>3</v>
      </c>
      <c r="F2277">
        <v>5</v>
      </c>
      <c r="G2277">
        <v>1</v>
      </c>
    </row>
    <row r="2278" spans="1:7" x14ac:dyDescent="0.25">
      <c r="A2278" t="s">
        <v>2361</v>
      </c>
      <c r="B2278">
        <v>5.35</v>
      </c>
      <c r="C2278">
        <v>1100</v>
      </c>
      <c r="D2278">
        <v>1</v>
      </c>
      <c r="E2278">
        <v>3</v>
      </c>
      <c r="F2278">
        <v>4</v>
      </c>
      <c r="G2278">
        <v>4</v>
      </c>
    </row>
    <row r="2279" spans="1:7" x14ac:dyDescent="0.25">
      <c r="A2279" t="s">
        <v>2362</v>
      </c>
      <c r="B2279">
        <v>3.62</v>
      </c>
      <c r="C2279">
        <v>780</v>
      </c>
      <c r="D2279">
        <v>1</v>
      </c>
      <c r="E2279">
        <v>3</v>
      </c>
      <c r="F2279">
        <v>3</v>
      </c>
      <c r="G2279">
        <v>1</v>
      </c>
    </row>
    <row r="2280" spans="1:7" x14ac:dyDescent="0.25">
      <c r="A2280" t="s">
        <v>2363</v>
      </c>
      <c r="B2280">
        <v>4.18</v>
      </c>
      <c r="C2280">
        <v>770</v>
      </c>
      <c r="D2280">
        <v>1</v>
      </c>
      <c r="E2280">
        <v>3</v>
      </c>
      <c r="F2280">
        <v>3</v>
      </c>
      <c r="G2280">
        <v>1</v>
      </c>
    </row>
    <row r="2281" spans="1:7" x14ac:dyDescent="0.25">
      <c r="A2281" t="s">
        <v>2364</v>
      </c>
      <c r="B2281">
        <v>2.82</v>
      </c>
      <c r="C2281">
        <v>660</v>
      </c>
      <c r="D2281">
        <v>1</v>
      </c>
      <c r="E2281">
        <v>3</v>
      </c>
      <c r="F2281">
        <v>4</v>
      </c>
      <c r="G2281">
        <v>3</v>
      </c>
    </row>
    <row r="2282" spans="1:7" x14ac:dyDescent="0.25">
      <c r="A2282" t="s">
        <v>2365</v>
      </c>
      <c r="B2282">
        <v>2.15</v>
      </c>
      <c r="C2282">
        <v>4500</v>
      </c>
      <c r="D2282">
        <v>2</v>
      </c>
      <c r="E2282">
        <v>1</v>
      </c>
      <c r="F2282">
        <v>8</v>
      </c>
      <c r="G2282">
        <v>1</v>
      </c>
    </row>
    <row r="2283" spans="1:7" x14ac:dyDescent="0.25">
      <c r="A2283" t="s">
        <v>2366</v>
      </c>
      <c r="B2283">
        <v>1.0900000000000001</v>
      </c>
      <c r="C2283">
        <v>3900</v>
      </c>
      <c r="D2283">
        <v>2</v>
      </c>
      <c r="E2283">
        <v>1</v>
      </c>
      <c r="F2283">
        <v>8</v>
      </c>
      <c r="G2283">
        <v>0</v>
      </c>
    </row>
    <row r="2284" spans="1:7" x14ac:dyDescent="0.25">
      <c r="A2284" t="s">
        <v>2367</v>
      </c>
      <c r="B2284">
        <v>1.99</v>
      </c>
      <c r="C2284">
        <v>3600</v>
      </c>
      <c r="D2284">
        <v>2</v>
      </c>
      <c r="E2284">
        <v>1</v>
      </c>
      <c r="F2284">
        <v>7</v>
      </c>
      <c r="G2284">
        <v>4</v>
      </c>
    </row>
    <row r="2285" spans="1:7" x14ac:dyDescent="0.25">
      <c r="A2285" t="s">
        <v>2368</v>
      </c>
      <c r="B2285">
        <v>0.6</v>
      </c>
      <c r="C2285">
        <v>3400</v>
      </c>
      <c r="D2285">
        <v>3</v>
      </c>
      <c r="E2285">
        <v>1</v>
      </c>
      <c r="F2285">
        <v>6</v>
      </c>
      <c r="G2285">
        <v>1</v>
      </c>
    </row>
    <row r="2286" spans="1:7" x14ac:dyDescent="0.25">
      <c r="A2286" t="s">
        <v>2369</v>
      </c>
      <c r="B2286">
        <v>3.5</v>
      </c>
      <c r="C2286">
        <v>3400</v>
      </c>
      <c r="D2286">
        <v>3</v>
      </c>
      <c r="E2286">
        <v>1</v>
      </c>
      <c r="F2286">
        <v>6</v>
      </c>
      <c r="G2286">
        <v>2</v>
      </c>
    </row>
    <row r="2287" spans="1:7" x14ac:dyDescent="0.25">
      <c r="A2287" t="s">
        <v>2370</v>
      </c>
      <c r="B2287">
        <v>4.5</v>
      </c>
      <c r="C2287">
        <v>2300</v>
      </c>
      <c r="D2287">
        <v>3</v>
      </c>
      <c r="E2287">
        <v>1</v>
      </c>
      <c r="F2287">
        <v>6</v>
      </c>
      <c r="G2287">
        <v>8</v>
      </c>
    </row>
    <row r="2288" spans="1:7" x14ac:dyDescent="0.25">
      <c r="A2288" t="s">
        <v>2371</v>
      </c>
      <c r="B2288">
        <v>4.7699999999999996</v>
      </c>
      <c r="C2288">
        <v>2100</v>
      </c>
      <c r="D2288">
        <v>3</v>
      </c>
      <c r="E2288">
        <v>1</v>
      </c>
      <c r="F2288">
        <v>6</v>
      </c>
      <c r="G2288">
        <v>6</v>
      </c>
    </row>
    <row r="2289" spans="1:7" x14ac:dyDescent="0.25">
      <c r="A2289" t="s">
        <v>2372</v>
      </c>
      <c r="B2289">
        <v>2.2999999999999998</v>
      </c>
      <c r="C2289">
        <v>2100</v>
      </c>
      <c r="D2289">
        <v>3</v>
      </c>
      <c r="E2289">
        <v>1</v>
      </c>
      <c r="F2289">
        <v>6</v>
      </c>
      <c r="G2289">
        <v>0</v>
      </c>
    </row>
    <row r="2290" spans="1:7" x14ac:dyDescent="0.25">
      <c r="A2290" t="s">
        <v>2373</v>
      </c>
      <c r="B2290">
        <v>1.1499999999999999</v>
      </c>
      <c r="C2290">
        <v>1900</v>
      </c>
      <c r="D2290">
        <v>3</v>
      </c>
      <c r="E2290">
        <v>1</v>
      </c>
      <c r="F2290">
        <v>6</v>
      </c>
      <c r="G2290">
        <v>0</v>
      </c>
    </row>
    <row r="2291" spans="1:7" x14ac:dyDescent="0.25">
      <c r="A2291" t="s">
        <v>2374</v>
      </c>
      <c r="B2291">
        <v>4.0999999999999996</v>
      </c>
      <c r="C2291">
        <v>1400</v>
      </c>
      <c r="D2291">
        <v>2</v>
      </c>
      <c r="E2291">
        <v>1</v>
      </c>
      <c r="F2291">
        <v>6</v>
      </c>
      <c r="G2291">
        <v>2</v>
      </c>
    </row>
    <row r="2292" spans="1:7" x14ac:dyDescent="0.25">
      <c r="A2292" t="s">
        <v>2375</v>
      </c>
      <c r="B2292">
        <v>8.9</v>
      </c>
      <c r="C2292">
        <v>1600</v>
      </c>
      <c r="D2292">
        <v>2</v>
      </c>
      <c r="E2292">
        <v>1</v>
      </c>
      <c r="F2292">
        <v>6</v>
      </c>
      <c r="G2292">
        <v>4</v>
      </c>
    </row>
    <row r="2293" spans="1:7" x14ac:dyDescent="0.25">
      <c r="A2293" t="s">
        <v>2376</v>
      </c>
      <c r="B2293">
        <v>0.31</v>
      </c>
      <c r="C2293">
        <v>1700</v>
      </c>
      <c r="D2293">
        <v>2</v>
      </c>
      <c r="E2293">
        <v>1</v>
      </c>
      <c r="F2293">
        <v>6</v>
      </c>
      <c r="G2293">
        <v>0</v>
      </c>
    </row>
    <row r="2294" spans="1:7" x14ac:dyDescent="0.25">
      <c r="A2294" t="s">
        <v>2377</v>
      </c>
      <c r="B2294">
        <v>2.34</v>
      </c>
      <c r="C2294">
        <v>1700</v>
      </c>
      <c r="D2294">
        <v>2</v>
      </c>
      <c r="E2294">
        <v>1</v>
      </c>
      <c r="F2294">
        <v>6</v>
      </c>
      <c r="G2294">
        <v>0</v>
      </c>
    </row>
    <row r="2295" spans="1:7" x14ac:dyDescent="0.25">
      <c r="A2295" t="s">
        <v>2378</v>
      </c>
      <c r="B2295">
        <v>3.3</v>
      </c>
      <c r="C2295">
        <v>460</v>
      </c>
      <c r="D2295">
        <v>3</v>
      </c>
      <c r="E2295">
        <v>3</v>
      </c>
      <c r="F2295">
        <v>1</v>
      </c>
      <c r="G2295">
        <v>0</v>
      </c>
    </row>
    <row r="2296" spans="1:7" x14ac:dyDescent="0.25">
      <c r="A2296" t="s">
        <v>2379</v>
      </c>
      <c r="B2296">
        <v>1.9</v>
      </c>
      <c r="C2296">
        <v>600</v>
      </c>
      <c r="D2296">
        <v>3</v>
      </c>
      <c r="E2296">
        <v>3</v>
      </c>
      <c r="F2296">
        <v>1</v>
      </c>
      <c r="G2296">
        <v>0</v>
      </c>
    </row>
    <row r="2297" spans="1:7" x14ac:dyDescent="0.25">
      <c r="A2297" t="s">
        <v>2380</v>
      </c>
      <c r="B2297">
        <v>0.52</v>
      </c>
      <c r="C2297">
        <v>600</v>
      </c>
      <c r="D2297">
        <v>3</v>
      </c>
      <c r="E2297">
        <v>1</v>
      </c>
      <c r="F2297">
        <v>6</v>
      </c>
      <c r="G2297">
        <v>0</v>
      </c>
    </row>
    <row r="2298" spans="1:7" x14ac:dyDescent="0.25">
      <c r="A2298" t="s">
        <v>2381</v>
      </c>
      <c r="B2298">
        <v>0.5</v>
      </c>
      <c r="C2298">
        <v>600</v>
      </c>
      <c r="D2298">
        <v>3</v>
      </c>
      <c r="E2298">
        <v>1</v>
      </c>
      <c r="F2298">
        <v>4</v>
      </c>
      <c r="G2298">
        <v>0</v>
      </c>
    </row>
    <row r="2299" spans="1:7" x14ac:dyDescent="0.25">
      <c r="A2299" t="s">
        <v>2382</v>
      </c>
      <c r="B2299">
        <v>3.96</v>
      </c>
      <c r="C2299">
        <v>590</v>
      </c>
      <c r="D2299">
        <v>3</v>
      </c>
      <c r="E2299">
        <v>1</v>
      </c>
      <c r="F2299">
        <v>6</v>
      </c>
      <c r="G2299">
        <v>0</v>
      </c>
    </row>
    <row r="2300" spans="1:7" x14ac:dyDescent="0.25">
      <c r="A2300" t="s">
        <v>2383</v>
      </c>
      <c r="B2300">
        <v>0.46</v>
      </c>
      <c r="C2300">
        <v>2800</v>
      </c>
      <c r="D2300">
        <v>1</v>
      </c>
      <c r="E2300">
        <v>4</v>
      </c>
      <c r="F2300">
        <v>0</v>
      </c>
      <c r="G2300">
        <v>0</v>
      </c>
    </row>
    <row r="2301" spans="1:7" x14ac:dyDescent="0.25">
      <c r="A2301" t="s">
        <v>2384</v>
      </c>
      <c r="B2301">
        <v>1.84</v>
      </c>
      <c r="C2301">
        <v>2800</v>
      </c>
      <c r="D2301">
        <v>1</v>
      </c>
      <c r="E2301">
        <v>3</v>
      </c>
      <c r="F2301">
        <v>5</v>
      </c>
      <c r="G2301">
        <v>1</v>
      </c>
    </row>
    <row r="2302" spans="1:7" x14ac:dyDescent="0.25">
      <c r="A2302" t="s">
        <v>2385</v>
      </c>
      <c r="B2302">
        <v>6.09</v>
      </c>
      <c r="C2302">
        <v>1800</v>
      </c>
      <c r="D2302">
        <v>2</v>
      </c>
      <c r="E2302">
        <v>3</v>
      </c>
      <c r="F2302">
        <v>5</v>
      </c>
      <c r="G2302">
        <v>5</v>
      </c>
    </row>
    <row r="2303" spans="1:7" x14ac:dyDescent="0.25">
      <c r="A2303" t="s">
        <v>2386</v>
      </c>
      <c r="B2303">
        <v>2.87</v>
      </c>
      <c r="C2303">
        <v>2100</v>
      </c>
      <c r="D2303">
        <v>2</v>
      </c>
      <c r="E2303">
        <v>3</v>
      </c>
      <c r="F2303">
        <v>6</v>
      </c>
      <c r="G2303">
        <v>4</v>
      </c>
    </row>
    <row r="2304" spans="1:7" x14ac:dyDescent="0.25">
      <c r="A2304" t="s">
        <v>2387</v>
      </c>
      <c r="B2304">
        <v>0.27</v>
      </c>
      <c r="C2304">
        <v>2400</v>
      </c>
      <c r="D2304">
        <v>1</v>
      </c>
      <c r="E2304">
        <v>1</v>
      </c>
      <c r="F2304">
        <v>8</v>
      </c>
      <c r="G2304">
        <v>0</v>
      </c>
    </row>
    <row r="2305" spans="1:7" x14ac:dyDescent="0.25">
      <c r="A2305" t="s">
        <v>2388</v>
      </c>
      <c r="B2305">
        <v>0.88</v>
      </c>
      <c r="C2305">
        <v>2400</v>
      </c>
      <c r="D2305">
        <v>1</v>
      </c>
      <c r="E2305">
        <v>3</v>
      </c>
      <c r="F2305">
        <v>3</v>
      </c>
      <c r="G2305">
        <v>5</v>
      </c>
    </row>
    <row r="2306" spans="1:7" x14ac:dyDescent="0.25">
      <c r="A2306" t="s">
        <v>2389</v>
      </c>
      <c r="B2306">
        <v>0.98</v>
      </c>
      <c r="C2306">
        <v>2400</v>
      </c>
      <c r="D2306">
        <v>1</v>
      </c>
      <c r="E2306">
        <v>1</v>
      </c>
      <c r="F2306">
        <v>4</v>
      </c>
      <c r="G2306">
        <v>0</v>
      </c>
    </row>
    <row r="2307" spans="1:7" x14ac:dyDescent="0.25">
      <c r="A2307" t="s">
        <v>2390</v>
      </c>
      <c r="B2307">
        <v>2.87</v>
      </c>
      <c r="C2307">
        <v>2400</v>
      </c>
      <c r="D2307">
        <v>1</v>
      </c>
      <c r="E2307">
        <v>3</v>
      </c>
      <c r="F2307">
        <v>4</v>
      </c>
      <c r="G2307">
        <v>5</v>
      </c>
    </row>
    <row r="2308" spans="1:7" x14ac:dyDescent="0.25">
      <c r="A2308" t="s">
        <v>2391</v>
      </c>
      <c r="B2308">
        <v>3</v>
      </c>
      <c r="C2308">
        <v>2400</v>
      </c>
      <c r="D2308">
        <v>1</v>
      </c>
      <c r="E2308">
        <v>3</v>
      </c>
      <c r="F2308">
        <v>3</v>
      </c>
      <c r="G2308">
        <v>6</v>
      </c>
    </row>
    <row r="2309" spans="1:7" x14ac:dyDescent="0.25">
      <c r="A2309" t="s">
        <v>2392</v>
      </c>
      <c r="B2309">
        <v>4</v>
      </c>
      <c r="C2309">
        <v>2400</v>
      </c>
      <c r="D2309">
        <v>1</v>
      </c>
      <c r="E2309">
        <v>3</v>
      </c>
      <c r="F2309">
        <v>3</v>
      </c>
      <c r="G2309">
        <v>6</v>
      </c>
    </row>
    <row r="2310" spans="1:7" x14ac:dyDescent="0.25">
      <c r="A2310" t="s">
        <v>2393</v>
      </c>
      <c r="B2310">
        <v>4</v>
      </c>
      <c r="C2310">
        <v>2500</v>
      </c>
      <c r="D2310">
        <v>1</v>
      </c>
      <c r="E2310">
        <v>3</v>
      </c>
      <c r="F2310">
        <v>3</v>
      </c>
      <c r="G2310">
        <v>4</v>
      </c>
    </row>
    <row r="2311" spans="1:7" x14ac:dyDescent="0.25">
      <c r="A2311" t="s">
        <v>2394</v>
      </c>
      <c r="B2311">
        <v>0.66</v>
      </c>
      <c r="C2311">
        <v>3100</v>
      </c>
      <c r="D2311">
        <v>1</v>
      </c>
      <c r="E2311">
        <v>3</v>
      </c>
      <c r="F2311">
        <v>3</v>
      </c>
      <c r="G2311">
        <v>0</v>
      </c>
    </row>
    <row r="2312" spans="1:7" x14ac:dyDescent="0.25">
      <c r="A2312" t="s">
        <v>2395</v>
      </c>
      <c r="B2312">
        <v>0.43</v>
      </c>
      <c r="C2312">
        <v>3600</v>
      </c>
      <c r="D2312">
        <v>6</v>
      </c>
      <c r="E2312">
        <v>3</v>
      </c>
      <c r="F2312">
        <v>3</v>
      </c>
      <c r="G2312">
        <v>0</v>
      </c>
    </row>
    <row r="2313" spans="1:7" x14ac:dyDescent="0.25">
      <c r="A2313" t="s">
        <v>2396</v>
      </c>
      <c r="B2313">
        <v>0.25</v>
      </c>
      <c r="C2313">
        <v>3900</v>
      </c>
      <c r="D2313">
        <v>6</v>
      </c>
      <c r="E2313">
        <v>3</v>
      </c>
      <c r="F2313">
        <v>4</v>
      </c>
      <c r="G2313">
        <v>1</v>
      </c>
    </row>
    <row r="2314" spans="1:7" x14ac:dyDescent="0.25">
      <c r="A2314" t="s">
        <v>2397</v>
      </c>
      <c r="B2314">
        <v>6.89</v>
      </c>
      <c r="C2314">
        <v>1400</v>
      </c>
      <c r="D2314">
        <v>2</v>
      </c>
      <c r="E2314">
        <v>1</v>
      </c>
      <c r="F2314">
        <v>4</v>
      </c>
      <c r="G2314">
        <v>2</v>
      </c>
    </row>
    <row r="2315" spans="1:7" x14ac:dyDescent="0.25">
      <c r="A2315" t="s">
        <v>2398</v>
      </c>
      <c r="B2315">
        <v>2</v>
      </c>
      <c r="C2315">
        <v>2400</v>
      </c>
      <c r="D2315">
        <v>1</v>
      </c>
      <c r="E2315">
        <v>1</v>
      </c>
      <c r="F2315">
        <v>8</v>
      </c>
      <c r="G2315">
        <v>1</v>
      </c>
    </row>
    <row r="2316" spans="1:7" x14ac:dyDescent="0.25">
      <c r="A2316" t="s">
        <v>2399</v>
      </c>
      <c r="B2316">
        <v>4.99</v>
      </c>
      <c r="C2316">
        <v>2600</v>
      </c>
      <c r="D2316">
        <v>2</v>
      </c>
      <c r="E2316">
        <v>1</v>
      </c>
      <c r="F2316">
        <v>6</v>
      </c>
      <c r="G2316">
        <v>3</v>
      </c>
    </row>
    <row r="2317" spans="1:7" x14ac:dyDescent="0.25">
      <c r="A2317" t="s">
        <v>2400</v>
      </c>
      <c r="B2317">
        <v>0.61</v>
      </c>
      <c r="C2317">
        <v>2600</v>
      </c>
      <c r="D2317">
        <v>2</v>
      </c>
      <c r="E2317">
        <v>1</v>
      </c>
      <c r="F2317">
        <v>6</v>
      </c>
      <c r="G2317">
        <v>0</v>
      </c>
    </row>
    <row r="2318" spans="1:7" x14ac:dyDescent="0.25">
      <c r="A2318" t="s">
        <v>2401</v>
      </c>
      <c r="B2318">
        <v>1.91</v>
      </c>
      <c r="C2318">
        <v>1800</v>
      </c>
      <c r="D2318">
        <v>2</v>
      </c>
      <c r="E2318">
        <v>1</v>
      </c>
      <c r="F2318">
        <v>8</v>
      </c>
      <c r="G2318">
        <v>0</v>
      </c>
    </row>
    <row r="2319" spans="1:7" x14ac:dyDescent="0.25">
      <c r="A2319" t="s">
        <v>2402</v>
      </c>
      <c r="B2319">
        <v>4.46</v>
      </c>
      <c r="C2319">
        <v>1600</v>
      </c>
      <c r="D2319">
        <v>2</v>
      </c>
      <c r="E2319">
        <v>1</v>
      </c>
      <c r="F2319">
        <v>8</v>
      </c>
      <c r="G2319">
        <v>0</v>
      </c>
    </row>
    <row r="2320" spans="1:7" x14ac:dyDescent="0.25">
      <c r="A2320" t="s">
        <v>2403</v>
      </c>
      <c r="B2320">
        <v>0.67</v>
      </c>
      <c r="C2320">
        <v>950</v>
      </c>
      <c r="D2320">
        <v>2</v>
      </c>
      <c r="E2320">
        <v>1</v>
      </c>
      <c r="F2320">
        <v>4</v>
      </c>
      <c r="G2320">
        <v>0</v>
      </c>
    </row>
    <row r="2321" spans="1:7" x14ac:dyDescent="0.25">
      <c r="A2321" t="s">
        <v>2404</v>
      </c>
      <c r="B2321">
        <v>1.08</v>
      </c>
      <c r="C2321">
        <v>950</v>
      </c>
      <c r="D2321">
        <v>2</v>
      </c>
      <c r="E2321">
        <v>3</v>
      </c>
      <c r="F2321">
        <v>4</v>
      </c>
      <c r="G2321">
        <v>3</v>
      </c>
    </row>
    <row r="2322" spans="1:7" x14ac:dyDescent="0.25">
      <c r="A2322" t="s">
        <v>2405</v>
      </c>
      <c r="B2322">
        <v>1.57</v>
      </c>
      <c r="C2322">
        <v>920</v>
      </c>
      <c r="D2322">
        <v>2</v>
      </c>
      <c r="E2322">
        <v>3</v>
      </c>
      <c r="F2322">
        <v>5</v>
      </c>
      <c r="G2322">
        <v>2</v>
      </c>
    </row>
    <row r="2323" spans="1:7" x14ac:dyDescent="0.25">
      <c r="A2323" t="s">
        <v>2406</v>
      </c>
      <c r="B2323">
        <v>7.69</v>
      </c>
      <c r="C2323">
        <v>870</v>
      </c>
      <c r="D2323">
        <v>2</v>
      </c>
      <c r="E2323">
        <v>3</v>
      </c>
      <c r="F2323">
        <v>1</v>
      </c>
      <c r="G2323">
        <v>4</v>
      </c>
    </row>
    <row r="2324" spans="1:7" x14ac:dyDescent="0.25">
      <c r="A2324" t="s">
        <v>2407</v>
      </c>
      <c r="B2324">
        <v>5.42</v>
      </c>
      <c r="C2324">
        <v>220</v>
      </c>
      <c r="D2324">
        <v>1</v>
      </c>
      <c r="E2324">
        <v>3</v>
      </c>
      <c r="F2324">
        <v>3</v>
      </c>
      <c r="G2324">
        <v>0</v>
      </c>
    </row>
    <row r="2325" spans="1:7" x14ac:dyDescent="0.25">
      <c r="A2325" t="s">
        <v>2408</v>
      </c>
      <c r="B2325">
        <v>0.86</v>
      </c>
      <c r="C2325">
        <v>210</v>
      </c>
      <c r="D2325">
        <v>1</v>
      </c>
      <c r="E2325">
        <v>1</v>
      </c>
      <c r="F2325">
        <v>4</v>
      </c>
      <c r="G2325">
        <v>0</v>
      </c>
    </row>
    <row r="2326" spans="1:7" x14ac:dyDescent="0.25">
      <c r="A2326" t="s">
        <v>2409</v>
      </c>
      <c r="B2326">
        <v>8.3000000000000007</v>
      </c>
      <c r="C2326">
        <v>170</v>
      </c>
      <c r="D2326">
        <v>1</v>
      </c>
      <c r="E2326">
        <v>3</v>
      </c>
      <c r="F2326">
        <v>3</v>
      </c>
      <c r="G2326">
        <v>1</v>
      </c>
    </row>
    <row r="2327" spans="1:7" x14ac:dyDescent="0.25">
      <c r="A2327" t="s">
        <v>2410</v>
      </c>
      <c r="B2327">
        <v>0.1</v>
      </c>
      <c r="C2327">
        <v>2300</v>
      </c>
      <c r="D2327">
        <v>2</v>
      </c>
      <c r="E2327">
        <v>1</v>
      </c>
      <c r="F2327">
        <v>10</v>
      </c>
      <c r="G2327">
        <v>0</v>
      </c>
    </row>
    <row r="2328" spans="1:7" x14ac:dyDescent="0.25">
      <c r="A2328" t="s">
        <v>2411</v>
      </c>
      <c r="B2328">
        <v>0.53</v>
      </c>
      <c r="C2328">
        <v>2300</v>
      </c>
      <c r="D2328">
        <v>2</v>
      </c>
      <c r="E2328">
        <v>1</v>
      </c>
      <c r="F2328">
        <v>10</v>
      </c>
      <c r="G2328">
        <v>3</v>
      </c>
    </row>
    <row r="2329" spans="1:7" x14ac:dyDescent="0.25">
      <c r="A2329" t="s">
        <v>2412</v>
      </c>
      <c r="B2329">
        <v>0.69</v>
      </c>
      <c r="C2329">
        <v>3900</v>
      </c>
      <c r="D2329">
        <v>1</v>
      </c>
      <c r="E2329">
        <v>1</v>
      </c>
      <c r="F2329">
        <v>10</v>
      </c>
      <c r="G2329">
        <v>0</v>
      </c>
    </row>
    <row r="2330" spans="1:7" x14ac:dyDescent="0.25">
      <c r="A2330" t="s">
        <v>2413</v>
      </c>
      <c r="B2330">
        <v>1.86</v>
      </c>
      <c r="C2330">
        <v>880</v>
      </c>
      <c r="D2330">
        <v>2</v>
      </c>
      <c r="E2330">
        <v>3</v>
      </c>
      <c r="F2330">
        <v>6</v>
      </c>
      <c r="G2330">
        <v>0</v>
      </c>
    </row>
    <row r="2331" spans="1:7" x14ac:dyDescent="0.25">
      <c r="A2331" t="s">
        <v>2414</v>
      </c>
      <c r="B2331">
        <v>1.1399999999999999</v>
      </c>
      <c r="C2331">
        <v>1000</v>
      </c>
      <c r="D2331">
        <v>2</v>
      </c>
      <c r="E2331">
        <v>1</v>
      </c>
      <c r="F2331">
        <v>8</v>
      </c>
      <c r="G2331">
        <v>1</v>
      </c>
    </row>
    <row r="2332" spans="1:7" x14ac:dyDescent="0.25">
      <c r="A2332" t="s">
        <v>2415</v>
      </c>
      <c r="B2332">
        <v>4.5999999999999996</v>
      </c>
      <c r="C2332">
        <v>1200</v>
      </c>
      <c r="D2332">
        <v>2</v>
      </c>
      <c r="E2332">
        <v>3</v>
      </c>
      <c r="F2332">
        <v>5</v>
      </c>
      <c r="G2332">
        <v>1</v>
      </c>
    </row>
    <row r="2333" spans="1:7" x14ac:dyDescent="0.25">
      <c r="A2333" t="s">
        <v>2416</v>
      </c>
      <c r="B2333">
        <v>2.84</v>
      </c>
      <c r="C2333">
        <v>1100</v>
      </c>
      <c r="D2333">
        <v>2</v>
      </c>
      <c r="E2333">
        <v>1</v>
      </c>
      <c r="F2333">
        <v>8</v>
      </c>
      <c r="G2333">
        <v>2</v>
      </c>
    </row>
    <row r="2334" spans="1:7" x14ac:dyDescent="0.25">
      <c r="A2334" t="s">
        <v>2417</v>
      </c>
      <c r="B2334">
        <v>0.11</v>
      </c>
      <c r="C2334">
        <v>1200</v>
      </c>
      <c r="D2334">
        <v>2</v>
      </c>
      <c r="E2334">
        <v>1</v>
      </c>
      <c r="F2334">
        <v>8</v>
      </c>
      <c r="G2334">
        <v>0</v>
      </c>
    </row>
    <row r="2335" spans="1:7" x14ac:dyDescent="0.25">
      <c r="A2335" t="s">
        <v>2418</v>
      </c>
      <c r="B2335">
        <v>0.2</v>
      </c>
      <c r="C2335">
        <v>2300</v>
      </c>
      <c r="D2335">
        <v>2</v>
      </c>
      <c r="E2335">
        <v>1</v>
      </c>
      <c r="F2335">
        <v>6</v>
      </c>
      <c r="G2335">
        <v>0</v>
      </c>
    </row>
    <row r="2336" spans="1:7" x14ac:dyDescent="0.25">
      <c r="A2336" t="s">
        <v>2419</v>
      </c>
      <c r="B2336">
        <v>1.8</v>
      </c>
      <c r="C2336">
        <v>2300</v>
      </c>
      <c r="D2336">
        <v>2</v>
      </c>
      <c r="E2336">
        <v>1</v>
      </c>
      <c r="F2336">
        <v>6</v>
      </c>
      <c r="G2336">
        <v>1</v>
      </c>
    </row>
    <row r="2337" spans="1:7" x14ac:dyDescent="0.25">
      <c r="A2337" t="s">
        <v>2420</v>
      </c>
      <c r="B2337">
        <v>4.22</v>
      </c>
      <c r="C2337">
        <v>3300</v>
      </c>
      <c r="D2337">
        <v>2</v>
      </c>
      <c r="E2337">
        <v>1</v>
      </c>
      <c r="F2337">
        <v>6</v>
      </c>
      <c r="G2337">
        <v>9</v>
      </c>
    </row>
    <row r="2338" spans="1:7" x14ac:dyDescent="0.25">
      <c r="A2338" t="s">
        <v>2421</v>
      </c>
      <c r="B2338">
        <v>0.68</v>
      </c>
      <c r="C2338">
        <v>2100</v>
      </c>
      <c r="D2338">
        <v>1</v>
      </c>
      <c r="E2338">
        <v>1</v>
      </c>
      <c r="F2338">
        <v>10</v>
      </c>
      <c r="G2338">
        <v>0</v>
      </c>
    </row>
    <row r="2339" spans="1:7" x14ac:dyDescent="0.25">
      <c r="A2339" t="s">
        <v>2422</v>
      </c>
      <c r="B2339">
        <v>6.5</v>
      </c>
      <c r="C2339">
        <v>1200</v>
      </c>
      <c r="D2339">
        <v>1</v>
      </c>
      <c r="E2339">
        <v>1</v>
      </c>
      <c r="F2339">
        <v>10</v>
      </c>
      <c r="G2339">
        <v>0</v>
      </c>
    </row>
    <row r="2340" spans="1:7" x14ac:dyDescent="0.25">
      <c r="A2340" t="s">
        <v>2423</v>
      </c>
      <c r="B2340">
        <v>1.82</v>
      </c>
      <c r="C2340">
        <v>1100</v>
      </c>
      <c r="D2340">
        <v>1</v>
      </c>
      <c r="E2340">
        <v>1</v>
      </c>
      <c r="F2340">
        <v>10</v>
      </c>
      <c r="G2340">
        <v>1</v>
      </c>
    </row>
    <row r="2341" spans="1:7" x14ac:dyDescent="0.25">
      <c r="A2341" t="s">
        <v>2424</v>
      </c>
      <c r="B2341">
        <v>2.5</v>
      </c>
      <c r="C2341">
        <v>1100</v>
      </c>
      <c r="D2341">
        <v>2</v>
      </c>
      <c r="E2341">
        <v>1</v>
      </c>
      <c r="F2341">
        <v>5</v>
      </c>
      <c r="G2341">
        <v>3</v>
      </c>
    </row>
    <row r="2342" spans="1:7" x14ac:dyDescent="0.25">
      <c r="A2342" t="s">
        <v>2425</v>
      </c>
      <c r="B2342">
        <v>0.09</v>
      </c>
      <c r="C2342">
        <v>1100</v>
      </c>
      <c r="D2342">
        <v>2</v>
      </c>
      <c r="E2342">
        <v>1</v>
      </c>
      <c r="F2342">
        <v>10</v>
      </c>
      <c r="G2342">
        <v>0</v>
      </c>
    </row>
    <row r="2343" spans="1:7" x14ac:dyDescent="0.25">
      <c r="A2343" t="s">
        <v>2426</v>
      </c>
      <c r="B2343">
        <v>0.05</v>
      </c>
      <c r="C2343">
        <v>1100</v>
      </c>
      <c r="D2343">
        <v>2</v>
      </c>
      <c r="E2343">
        <v>1</v>
      </c>
      <c r="F2343">
        <v>10</v>
      </c>
      <c r="G2343">
        <v>0</v>
      </c>
    </row>
    <row r="2344" spans="1:7" x14ac:dyDescent="0.25">
      <c r="A2344" t="s">
        <v>2427</v>
      </c>
      <c r="B2344">
        <v>2.66</v>
      </c>
      <c r="C2344">
        <v>1100</v>
      </c>
      <c r="D2344">
        <v>2</v>
      </c>
      <c r="E2344">
        <v>1</v>
      </c>
      <c r="F2344">
        <v>10</v>
      </c>
      <c r="G2344">
        <v>0</v>
      </c>
    </row>
    <row r="2345" spans="1:7" x14ac:dyDescent="0.25">
      <c r="A2345" t="s">
        <v>2428</v>
      </c>
      <c r="B2345">
        <v>1.52</v>
      </c>
      <c r="C2345">
        <v>1100</v>
      </c>
      <c r="D2345">
        <v>2</v>
      </c>
      <c r="E2345">
        <v>1</v>
      </c>
      <c r="F2345">
        <v>5</v>
      </c>
      <c r="G2345">
        <v>0</v>
      </c>
    </row>
    <row r="2346" spans="1:7" x14ac:dyDescent="0.25">
      <c r="A2346" t="s">
        <v>2429</v>
      </c>
      <c r="B2346">
        <v>0.78</v>
      </c>
      <c r="C2346">
        <v>1100</v>
      </c>
      <c r="D2346">
        <v>2</v>
      </c>
      <c r="E2346">
        <v>1</v>
      </c>
      <c r="F2346">
        <v>5</v>
      </c>
      <c r="G2346">
        <v>0</v>
      </c>
    </row>
    <row r="2347" spans="1:7" x14ac:dyDescent="0.25">
      <c r="A2347" t="s">
        <v>2430</v>
      </c>
      <c r="B2347">
        <v>2.86</v>
      </c>
      <c r="C2347">
        <v>1200</v>
      </c>
      <c r="D2347">
        <v>2</v>
      </c>
      <c r="E2347">
        <v>1</v>
      </c>
      <c r="F2347">
        <v>5</v>
      </c>
      <c r="G2347">
        <v>0</v>
      </c>
    </row>
    <row r="2348" spans="1:7" x14ac:dyDescent="0.25">
      <c r="A2348" t="s">
        <v>2431</v>
      </c>
      <c r="B2348">
        <v>0.6</v>
      </c>
      <c r="C2348">
        <v>1300</v>
      </c>
      <c r="D2348">
        <v>2</v>
      </c>
      <c r="E2348">
        <v>3</v>
      </c>
      <c r="F2348">
        <v>5</v>
      </c>
      <c r="G2348">
        <v>0</v>
      </c>
    </row>
    <row r="2349" spans="1:7" x14ac:dyDescent="0.25">
      <c r="A2349" t="s">
        <v>2432</v>
      </c>
      <c r="B2349">
        <v>3.67</v>
      </c>
      <c r="C2349">
        <v>1300</v>
      </c>
      <c r="D2349">
        <v>2</v>
      </c>
      <c r="E2349">
        <v>3</v>
      </c>
      <c r="F2349">
        <v>5</v>
      </c>
      <c r="G2349">
        <v>4</v>
      </c>
    </row>
    <row r="2350" spans="1:7" x14ac:dyDescent="0.25">
      <c r="A2350" t="s">
        <v>2433</v>
      </c>
      <c r="B2350">
        <v>0.77</v>
      </c>
      <c r="C2350">
        <v>1500</v>
      </c>
      <c r="D2350">
        <v>2</v>
      </c>
      <c r="E2350">
        <v>3</v>
      </c>
      <c r="F2350">
        <v>5</v>
      </c>
      <c r="G2350">
        <v>1</v>
      </c>
    </row>
    <row r="2351" spans="1:7" x14ac:dyDescent="0.25">
      <c r="A2351" t="s">
        <v>2434</v>
      </c>
      <c r="B2351">
        <v>2.04</v>
      </c>
      <c r="C2351">
        <v>1700</v>
      </c>
      <c r="D2351">
        <v>2</v>
      </c>
      <c r="E2351">
        <v>1</v>
      </c>
      <c r="F2351">
        <v>6</v>
      </c>
      <c r="G2351">
        <v>0</v>
      </c>
    </row>
    <row r="2352" spans="1:7" x14ac:dyDescent="0.25">
      <c r="A2352" t="s">
        <v>2435</v>
      </c>
      <c r="B2352">
        <v>2.96</v>
      </c>
      <c r="C2352">
        <v>1900</v>
      </c>
      <c r="D2352">
        <v>2</v>
      </c>
      <c r="E2352">
        <v>1</v>
      </c>
      <c r="F2352">
        <v>6</v>
      </c>
      <c r="G2352">
        <v>1</v>
      </c>
    </row>
    <row r="2353" spans="1:7" x14ac:dyDescent="0.25">
      <c r="A2353" t="s">
        <v>2436</v>
      </c>
      <c r="B2353">
        <v>1</v>
      </c>
      <c r="C2353">
        <v>2600</v>
      </c>
      <c r="D2353">
        <v>2</v>
      </c>
      <c r="E2353">
        <v>1</v>
      </c>
      <c r="F2353">
        <v>6</v>
      </c>
      <c r="G2353">
        <v>0</v>
      </c>
    </row>
    <row r="2354" spans="1:7" x14ac:dyDescent="0.25">
      <c r="A2354" t="s">
        <v>2437</v>
      </c>
      <c r="B2354">
        <v>1.46</v>
      </c>
      <c r="C2354">
        <v>4300</v>
      </c>
      <c r="D2354">
        <v>2</v>
      </c>
      <c r="E2354">
        <v>1</v>
      </c>
      <c r="F2354">
        <v>4</v>
      </c>
      <c r="G2354">
        <v>1</v>
      </c>
    </row>
    <row r="2355" spans="1:7" x14ac:dyDescent="0.25">
      <c r="A2355" t="s">
        <v>2438</v>
      </c>
      <c r="B2355">
        <v>3.81</v>
      </c>
      <c r="C2355">
        <v>500</v>
      </c>
      <c r="D2355">
        <v>2</v>
      </c>
      <c r="E2355">
        <v>3</v>
      </c>
      <c r="F2355">
        <v>3</v>
      </c>
      <c r="G2355">
        <v>0</v>
      </c>
    </row>
    <row r="2356" spans="1:7" x14ac:dyDescent="0.25">
      <c r="A2356" t="s">
        <v>2439</v>
      </c>
      <c r="B2356">
        <v>0.54</v>
      </c>
      <c r="C2356">
        <v>1700</v>
      </c>
      <c r="D2356">
        <v>2</v>
      </c>
      <c r="E2356">
        <v>1</v>
      </c>
      <c r="F2356">
        <v>8</v>
      </c>
      <c r="G2356">
        <v>2</v>
      </c>
    </row>
    <row r="2357" spans="1:7" x14ac:dyDescent="0.25">
      <c r="A2357" t="s">
        <v>2440</v>
      </c>
      <c r="B2357">
        <v>2.66</v>
      </c>
      <c r="C2357">
        <v>1700</v>
      </c>
      <c r="D2357">
        <v>2</v>
      </c>
      <c r="E2357">
        <v>3</v>
      </c>
      <c r="F2357">
        <v>5</v>
      </c>
      <c r="G2357">
        <v>0</v>
      </c>
    </row>
    <row r="2358" spans="1:7" x14ac:dyDescent="0.25">
      <c r="A2358" t="s">
        <v>2441</v>
      </c>
      <c r="B2358">
        <v>0.13</v>
      </c>
      <c r="C2358">
        <v>1700</v>
      </c>
      <c r="D2358">
        <v>2</v>
      </c>
      <c r="E2358">
        <v>3</v>
      </c>
      <c r="F2358">
        <v>5</v>
      </c>
      <c r="G2358">
        <v>0</v>
      </c>
    </row>
    <row r="2359" spans="1:7" x14ac:dyDescent="0.25">
      <c r="A2359" t="s">
        <v>2442</v>
      </c>
      <c r="B2359">
        <v>1.01</v>
      </c>
      <c r="C2359">
        <v>1100</v>
      </c>
      <c r="D2359">
        <v>2</v>
      </c>
      <c r="E2359">
        <v>3</v>
      </c>
      <c r="F2359">
        <v>4</v>
      </c>
      <c r="G2359">
        <v>0</v>
      </c>
    </row>
    <row r="2360" spans="1:7" x14ac:dyDescent="0.25">
      <c r="A2360" t="s">
        <v>2443</v>
      </c>
      <c r="B2360">
        <v>2.06</v>
      </c>
      <c r="C2360">
        <v>1100</v>
      </c>
      <c r="D2360">
        <v>2</v>
      </c>
      <c r="E2360">
        <v>1</v>
      </c>
      <c r="F2360">
        <v>8</v>
      </c>
      <c r="G2360">
        <v>0</v>
      </c>
    </row>
    <row r="2361" spans="1:7" x14ac:dyDescent="0.25">
      <c r="A2361" t="s">
        <v>2444</v>
      </c>
      <c r="B2361">
        <v>0.94</v>
      </c>
      <c r="C2361">
        <v>1100</v>
      </c>
      <c r="D2361">
        <v>2</v>
      </c>
      <c r="E2361">
        <v>1</v>
      </c>
      <c r="F2361">
        <v>10</v>
      </c>
      <c r="G2361">
        <v>0</v>
      </c>
    </row>
    <row r="2362" spans="1:7" x14ac:dyDescent="0.25">
      <c r="A2362" t="s">
        <v>2445</v>
      </c>
      <c r="B2362">
        <v>1.17</v>
      </c>
      <c r="C2362">
        <v>1100</v>
      </c>
      <c r="D2362">
        <v>2</v>
      </c>
      <c r="E2362">
        <v>1</v>
      </c>
      <c r="F2362">
        <v>10</v>
      </c>
      <c r="G2362">
        <v>0</v>
      </c>
    </row>
    <row r="2363" spans="1:7" x14ac:dyDescent="0.25">
      <c r="A2363" t="s">
        <v>2446</v>
      </c>
      <c r="B2363">
        <v>2.99</v>
      </c>
      <c r="C2363">
        <v>950</v>
      </c>
      <c r="D2363">
        <v>2</v>
      </c>
      <c r="E2363">
        <v>1</v>
      </c>
      <c r="F2363">
        <v>10</v>
      </c>
      <c r="G2363">
        <v>0</v>
      </c>
    </row>
    <row r="2364" spans="1:7" x14ac:dyDescent="0.25">
      <c r="A2364" t="s">
        <v>2447</v>
      </c>
      <c r="B2364">
        <v>1.61</v>
      </c>
      <c r="C2364">
        <v>1100</v>
      </c>
      <c r="D2364">
        <v>2</v>
      </c>
      <c r="E2364">
        <v>1</v>
      </c>
      <c r="F2364">
        <v>10</v>
      </c>
      <c r="G2364">
        <v>0</v>
      </c>
    </row>
    <row r="2365" spans="1:7" x14ac:dyDescent="0.25">
      <c r="A2365" t="s">
        <v>2448</v>
      </c>
      <c r="B2365">
        <v>1.25</v>
      </c>
      <c r="C2365">
        <v>1900</v>
      </c>
      <c r="D2365">
        <v>1</v>
      </c>
      <c r="E2365">
        <v>3</v>
      </c>
      <c r="F2365">
        <v>6</v>
      </c>
      <c r="G2365">
        <v>0</v>
      </c>
    </row>
    <row r="2366" spans="1:7" x14ac:dyDescent="0.25">
      <c r="A2366" t="s">
        <v>2449</v>
      </c>
      <c r="B2366">
        <v>0.56999999999999995</v>
      </c>
      <c r="C2366">
        <v>1900</v>
      </c>
      <c r="D2366">
        <v>1</v>
      </c>
      <c r="E2366">
        <v>1</v>
      </c>
      <c r="F2366">
        <v>8</v>
      </c>
      <c r="G2366">
        <v>1</v>
      </c>
    </row>
    <row r="2367" spans="1:7" x14ac:dyDescent="0.25">
      <c r="A2367" t="s">
        <v>2450</v>
      </c>
      <c r="B2367">
        <v>1.78</v>
      </c>
      <c r="C2367">
        <v>2400</v>
      </c>
      <c r="D2367">
        <v>1</v>
      </c>
      <c r="E2367">
        <v>3</v>
      </c>
      <c r="F2367">
        <v>5</v>
      </c>
      <c r="G2367">
        <v>1</v>
      </c>
    </row>
    <row r="2368" spans="1:7" x14ac:dyDescent="0.25">
      <c r="A2368" t="s">
        <v>2451</v>
      </c>
      <c r="B2368">
        <v>0.23</v>
      </c>
      <c r="C2368">
        <v>1900</v>
      </c>
      <c r="D2368">
        <v>1</v>
      </c>
      <c r="E2368">
        <v>1</v>
      </c>
      <c r="F2368">
        <v>4</v>
      </c>
      <c r="G2368">
        <v>0</v>
      </c>
    </row>
    <row r="2369" spans="1:7" x14ac:dyDescent="0.25">
      <c r="A2369" t="s">
        <v>2452</v>
      </c>
      <c r="B2369">
        <v>0.11</v>
      </c>
      <c r="C2369">
        <v>2000</v>
      </c>
      <c r="D2369">
        <v>1</v>
      </c>
      <c r="E2369">
        <v>1</v>
      </c>
      <c r="F2369">
        <v>4</v>
      </c>
      <c r="G2369">
        <v>0</v>
      </c>
    </row>
    <row r="2370" spans="1:7" x14ac:dyDescent="0.25">
      <c r="A2370" t="s">
        <v>2453</v>
      </c>
      <c r="B2370">
        <v>5.88</v>
      </c>
      <c r="C2370">
        <v>840</v>
      </c>
      <c r="D2370">
        <v>1</v>
      </c>
      <c r="E2370">
        <v>6</v>
      </c>
      <c r="F2370">
        <v>6</v>
      </c>
      <c r="G2370">
        <v>0</v>
      </c>
    </row>
    <row r="2371" spans="1:7" x14ac:dyDescent="0.25">
      <c r="A2371" t="s">
        <v>2454</v>
      </c>
      <c r="B2371">
        <v>6.91</v>
      </c>
      <c r="C2371">
        <v>1100</v>
      </c>
      <c r="D2371">
        <v>1</v>
      </c>
      <c r="E2371">
        <v>6</v>
      </c>
      <c r="F2371">
        <v>6</v>
      </c>
      <c r="G2371">
        <v>3</v>
      </c>
    </row>
    <row r="2372" spans="1:7" x14ac:dyDescent="0.25">
      <c r="A2372" t="s">
        <v>2455</v>
      </c>
      <c r="B2372">
        <v>4.17</v>
      </c>
      <c r="C2372">
        <v>1200</v>
      </c>
      <c r="D2372">
        <v>1</v>
      </c>
      <c r="E2372">
        <v>6</v>
      </c>
      <c r="F2372">
        <v>6</v>
      </c>
      <c r="G2372">
        <v>3</v>
      </c>
    </row>
    <row r="2373" spans="1:7" x14ac:dyDescent="0.25">
      <c r="A2373" t="s">
        <v>2456</v>
      </c>
      <c r="B2373">
        <v>0.92</v>
      </c>
      <c r="C2373">
        <v>1300</v>
      </c>
      <c r="D2373">
        <v>1</v>
      </c>
      <c r="E2373">
        <v>6</v>
      </c>
      <c r="F2373">
        <v>4</v>
      </c>
      <c r="G2373">
        <v>0</v>
      </c>
    </row>
    <row r="2374" spans="1:7" x14ac:dyDescent="0.25">
      <c r="A2374" t="s">
        <v>2457</v>
      </c>
      <c r="B2374">
        <v>0.86</v>
      </c>
      <c r="C2374">
        <v>1300</v>
      </c>
      <c r="D2374">
        <v>1</v>
      </c>
      <c r="E2374">
        <v>6</v>
      </c>
      <c r="F2374">
        <v>4</v>
      </c>
      <c r="G2374">
        <v>0</v>
      </c>
    </row>
    <row r="2375" spans="1:7" x14ac:dyDescent="0.25">
      <c r="A2375" t="s">
        <v>2458</v>
      </c>
      <c r="B2375">
        <v>1.41</v>
      </c>
      <c r="C2375">
        <v>1700</v>
      </c>
      <c r="D2375">
        <v>1</v>
      </c>
      <c r="E2375">
        <v>6</v>
      </c>
      <c r="F2375">
        <v>4</v>
      </c>
      <c r="G2375">
        <v>2</v>
      </c>
    </row>
    <row r="2376" spans="1:7" x14ac:dyDescent="0.25">
      <c r="A2376" t="s">
        <v>2459</v>
      </c>
      <c r="B2376">
        <v>2</v>
      </c>
      <c r="C2376">
        <v>1700</v>
      </c>
      <c r="D2376">
        <v>1</v>
      </c>
      <c r="E2376">
        <v>6</v>
      </c>
      <c r="F2376">
        <v>4</v>
      </c>
      <c r="G2376">
        <v>0</v>
      </c>
    </row>
    <row r="2377" spans="1:7" x14ac:dyDescent="0.25">
      <c r="A2377" t="s">
        <v>2460</v>
      </c>
      <c r="B2377">
        <v>3</v>
      </c>
      <c r="C2377">
        <v>1800</v>
      </c>
      <c r="D2377">
        <v>1</v>
      </c>
      <c r="E2377">
        <v>6</v>
      </c>
      <c r="F2377">
        <v>6</v>
      </c>
      <c r="G2377">
        <v>3</v>
      </c>
    </row>
    <row r="2378" spans="1:7" x14ac:dyDescent="0.25">
      <c r="A2378" t="s">
        <v>2461</v>
      </c>
      <c r="B2378">
        <v>4.53</v>
      </c>
      <c r="C2378">
        <v>3100</v>
      </c>
      <c r="D2378">
        <v>1</v>
      </c>
      <c r="E2378">
        <v>1</v>
      </c>
      <c r="F2378">
        <v>8</v>
      </c>
      <c r="G2378">
        <v>3</v>
      </c>
    </row>
    <row r="2379" spans="1:7" x14ac:dyDescent="0.25">
      <c r="A2379" t="s">
        <v>2462</v>
      </c>
      <c r="B2379">
        <v>0.22</v>
      </c>
      <c r="C2379">
        <v>3600</v>
      </c>
      <c r="D2379">
        <v>1</v>
      </c>
      <c r="E2379">
        <v>1</v>
      </c>
      <c r="F2379">
        <v>8</v>
      </c>
      <c r="G2379">
        <v>0</v>
      </c>
    </row>
    <row r="2380" spans="1:7" x14ac:dyDescent="0.25">
      <c r="A2380" t="s">
        <v>2463</v>
      </c>
      <c r="B2380">
        <v>0.41</v>
      </c>
      <c r="C2380">
        <v>3500</v>
      </c>
      <c r="D2380">
        <v>1</v>
      </c>
      <c r="E2380">
        <v>1</v>
      </c>
      <c r="F2380">
        <v>10</v>
      </c>
      <c r="G2380">
        <v>0</v>
      </c>
    </row>
    <row r="2381" spans="1:7" x14ac:dyDescent="0.25">
      <c r="A2381" t="s">
        <v>2464</v>
      </c>
      <c r="B2381">
        <v>1.1499999999999999</v>
      </c>
      <c r="C2381">
        <v>3600</v>
      </c>
      <c r="D2381">
        <v>1</v>
      </c>
      <c r="E2381">
        <v>1</v>
      </c>
      <c r="F2381">
        <v>8</v>
      </c>
      <c r="G2381">
        <v>1</v>
      </c>
    </row>
    <row r="2382" spans="1:7" x14ac:dyDescent="0.25">
      <c r="A2382" t="s">
        <v>2465</v>
      </c>
      <c r="B2382">
        <v>1.19</v>
      </c>
      <c r="C2382">
        <v>3600</v>
      </c>
      <c r="D2382">
        <v>1</v>
      </c>
      <c r="E2382">
        <v>1</v>
      </c>
      <c r="F2382">
        <v>8</v>
      </c>
      <c r="G2382">
        <v>2</v>
      </c>
    </row>
    <row r="2383" spans="1:7" x14ac:dyDescent="0.25">
      <c r="A2383" t="s">
        <v>2466</v>
      </c>
      <c r="B2383">
        <v>10.199999999999999</v>
      </c>
      <c r="C2383">
        <v>3900</v>
      </c>
      <c r="D2383">
        <v>2</v>
      </c>
      <c r="E2383">
        <v>1</v>
      </c>
      <c r="F2383">
        <v>8</v>
      </c>
      <c r="G2383">
        <v>8</v>
      </c>
    </row>
    <row r="2384" spans="1:7" x14ac:dyDescent="0.25">
      <c r="A2384" t="s">
        <v>2467</v>
      </c>
      <c r="B2384">
        <v>0.19</v>
      </c>
      <c r="C2384">
        <v>3700</v>
      </c>
      <c r="D2384">
        <v>2</v>
      </c>
      <c r="E2384">
        <v>1</v>
      </c>
      <c r="F2384">
        <v>8</v>
      </c>
      <c r="G2384">
        <v>0</v>
      </c>
    </row>
    <row r="2385" spans="1:7" x14ac:dyDescent="0.25">
      <c r="A2385" t="s">
        <v>2468</v>
      </c>
      <c r="B2385">
        <v>0.25</v>
      </c>
      <c r="C2385">
        <v>3900</v>
      </c>
      <c r="D2385">
        <v>2</v>
      </c>
      <c r="E2385">
        <v>1</v>
      </c>
      <c r="F2385">
        <v>10</v>
      </c>
      <c r="G2385">
        <v>0</v>
      </c>
    </row>
    <row r="2386" spans="1:7" x14ac:dyDescent="0.25">
      <c r="A2386" t="s">
        <v>2469</v>
      </c>
      <c r="B2386">
        <v>0.53</v>
      </c>
      <c r="C2386">
        <v>920</v>
      </c>
      <c r="D2386">
        <v>1</v>
      </c>
      <c r="E2386">
        <v>3</v>
      </c>
      <c r="F2386">
        <v>6</v>
      </c>
      <c r="G2386">
        <v>0</v>
      </c>
    </row>
    <row r="2387" spans="1:7" x14ac:dyDescent="0.25">
      <c r="A2387" t="s">
        <v>2470</v>
      </c>
      <c r="B2387">
        <v>0.11</v>
      </c>
      <c r="C2387">
        <v>3900</v>
      </c>
      <c r="D2387">
        <v>1</v>
      </c>
      <c r="E2387">
        <v>1</v>
      </c>
      <c r="F2387">
        <v>10</v>
      </c>
      <c r="G2387">
        <v>0</v>
      </c>
    </row>
    <row r="2388" spans="1:7" x14ac:dyDescent="0.25">
      <c r="A2388" t="s">
        <v>2471</v>
      </c>
      <c r="B2388">
        <v>1.5</v>
      </c>
      <c r="C2388">
        <v>990</v>
      </c>
      <c r="D2388">
        <v>2</v>
      </c>
      <c r="E2388">
        <v>1</v>
      </c>
      <c r="F2388">
        <v>4</v>
      </c>
      <c r="G2388">
        <v>0</v>
      </c>
    </row>
    <row r="2389" spans="1:7" x14ac:dyDescent="0.25">
      <c r="A2389" t="s">
        <v>2472</v>
      </c>
      <c r="B2389">
        <v>4</v>
      </c>
      <c r="C2389">
        <v>1000</v>
      </c>
      <c r="D2389">
        <v>2</v>
      </c>
      <c r="E2389">
        <v>1</v>
      </c>
      <c r="F2389">
        <v>4</v>
      </c>
      <c r="G2389">
        <v>1</v>
      </c>
    </row>
    <row r="2390" spans="1:7" x14ac:dyDescent="0.25">
      <c r="A2390" t="s">
        <v>2473</v>
      </c>
      <c r="B2390">
        <v>0.84</v>
      </c>
      <c r="C2390">
        <v>1000</v>
      </c>
      <c r="D2390">
        <v>2</v>
      </c>
      <c r="E2390">
        <v>1</v>
      </c>
      <c r="F2390">
        <v>4</v>
      </c>
      <c r="G2390">
        <v>0</v>
      </c>
    </row>
    <row r="2391" spans="1:7" x14ac:dyDescent="0.25">
      <c r="A2391" t="s">
        <v>2474</v>
      </c>
      <c r="B2391">
        <v>0.47</v>
      </c>
      <c r="C2391">
        <v>930</v>
      </c>
      <c r="D2391">
        <v>2</v>
      </c>
      <c r="E2391">
        <v>1</v>
      </c>
      <c r="F2391">
        <v>8</v>
      </c>
      <c r="G2391">
        <v>0</v>
      </c>
    </row>
    <row r="2392" spans="1:7" x14ac:dyDescent="0.25">
      <c r="A2392" t="s">
        <v>2475</v>
      </c>
      <c r="B2392">
        <v>5.15</v>
      </c>
      <c r="C2392">
        <v>830</v>
      </c>
      <c r="D2392">
        <v>2</v>
      </c>
      <c r="E2392">
        <v>6</v>
      </c>
      <c r="F2392">
        <v>6</v>
      </c>
      <c r="G2392">
        <v>0</v>
      </c>
    </row>
    <row r="2393" spans="1:7" x14ac:dyDescent="0.25">
      <c r="A2393" t="s">
        <v>2476</v>
      </c>
      <c r="B2393">
        <v>2.88</v>
      </c>
      <c r="C2393">
        <v>830</v>
      </c>
      <c r="D2393">
        <v>2</v>
      </c>
      <c r="E2393">
        <v>6</v>
      </c>
      <c r="F2393">
        <v>6</v>
      </c>
      <c r="G2393">
        <v>0</v>
      </c>
    </row>
    <row r="2394" spans="1:7" x14ac:dyDescent="0.25">
      <c r="A2394" t="s">
        <v>2477</v>
      </c>
      <c r="B2394">
        <v>0.1</v>
      </c>
      <c r="C2394">
        <v>830</v>
      </c>
      <c r="D2394">
        <v>2</v>
      </c>
      <c r="E2394">
        <v>1</v>
      </c>
      <c r="F2394">
        <v>8</v>
      </c>
      <c r="G2394">
        <v>0</v>
      </c>
    </row>
    <row r="2395" spans="1:7" x14ac:dyDescent="0.25">
      <c r="A2395" t="s">
        <v>2478</v>
      </c>
      <c r="B2395">
        <v>0.11</v>
      </c>
      <c r="C2395">
        <v>1500</v>
      </c>
      <c r="D2395">
        <v>2</v>
      </c>
      <c r="E2395">
        <v>1</v>
      </c>
      <c r="F2395">
        <v>8</v>
      </c>
      <c r="G2395">
        <v>0</v>
      </c>
    </row>
    <row r="2396" spans="1:7" x14ac:dyDescent="0.25">
      <c r="A2396" t="s">
        <v>2479</v>
      </c>
      <c r="B2396">
        <v>2.9</v>
      </c>
      <c r="C2396">
        <v>1500</v>
      </c>
      <c r="D2396">
        <v>2</v>
      </c>
      <c r="E2396">
        <v>3</v>
      </c>
      <c r="F2396">
        <v>5</v>
      </c>
      <c r="G2396">
        <v>1</v>
      </c>
    </row>
    <row r="2397" spans="1:7" x14ac:dyDescent="0.25">
      <c r="A2397" t="s">
        <v>2480</v>
      </c>
      <c r="B2397">
        <v>3.01</v>
      </c>
      <c r="C2397">
        <v>1700</v>
      </c>
      <c r="D2397">
        <v>2</v>
      </c>
      <c r="E2397">
        <v>3</v>
      </c>
      <c r="F2397">
        <v>6</v>
      </c>
      <c r="G2397">
        <v>1</v>
      </c>
    </row>
    <row r="2398" spans="1:7" x14ac:dyDescent="0.25">
      <c r="A2398" t="s">
        <v>2481</v>
      </c>
      <c r="B2398">
        <v>0.62</v>
      </c>
      <c r="C2398">
        <v>1700</v>
      </c>
      <c r="D2398">
        <v>1</v>
      </c>
      <c r="E2398">
        <v>6</v>
      </c>
      <c r="F2398">
        <v>6</v>
      </c>
      <c r="G2398">
        <v>0</v>
      </c>
    </row>
    <row r="2399" spans="1:7" x14ac:dyDescent="0.25">
      <c r="A2399" t="s">
        <v>2482</v>
      </c>
      <c r="B2399">
        <v>1.88</v>
      </c>
      <c r="C2399">
        <v>1700</v>
      </c>
      <c r="D2399">
        <v>1</v>
      </c>
      <c r="E2399">
        <v>1</v>
      </c>
      <c r="F2399">
        <v>4</v>
      </c>
      <c r="G2399">
        <v>0</v>
      </c>
    </row>
    <row r="2400" spans="1:7" x14ac:dyDescent="0.25">
      <c r="A2400" t="s">
        <v>2483</v>
      </c>
      <c r="B2400">
        <v>3</v>
      </c>
      <c r="C2400">
        <v>1300</v>
      </c>
      <c r="D2400">
        <v>1</v>
      </c>
      <c r="E2400">
        <v>1</v>
      </c>
      <c r="F2400">
        <v>4</v>
      </c>
      <c r="G2400">
        <v>0</v>
      </c>
    </row>
    <row r="2401" spans="1:7" x14ac:dyDescent="0.25">
      <c r="A2401" t="s">
        <v>2484</v>
      </c>
      <c r="B2401">
        <v>1.62</v>
      </c>
      <c r="C2401">
        <v>1300</v>
      </c>
      <c r="D2401">
        <v>1</v>
      </c>
      <c r="E2401">
        <v>1</v>
      </c>
      <c r="F2401">
        <v>4</v>
      </c>
      <c r="G2401">
        <v>0</v>
      </c>
    </row>
    <row r="2402" spans="1:7" x14ac:dyDescent="0.25">
      <c r="A2402" t="s">
        <v>2485</v>
      </c>
      <c r="B2402">
        <v>0.5</v>
      </c>
      <c r="C2402">
        <v>1200</v>
      </c>
      <c r="D2402">
        <v>1</v>
      </c>
      <c r="E2402">
        <v>1</v>
      </c>
      <c r="F2402">
        <v>4</v>
      </c>
      <c r="G2402">
        <v>0</v>
      </c>
    </row>
    <row r="2403" spans="1:7" x14ac:dyDescent="0.25">
      <c r="A2403" t="s">
        <v>2486</v>
      </c>
      <c r="B2403">
        <v>0.5</v>
      </c>
      <c r="C2403">
        <v>1700</v>
      </c>
      <c r="D2403">
        <v>1</v>
      </c>
      <c r="E2403">
        <v>1</v>
      </c>
      <c r="F2403">
        <v>4</v>
      </c>
      <c r="G2403">
        <v>0</v>
      </c>
    </row>
    <row r="2404" spans="1:7" x14ac:dyDescent="0.25">
      <c r="A2404" t="s">
        <v>2487</v>
      </c>
      <c r="B2404">
        <v>7</v>
      </c>
      <c r="C2404">
        <v>2000</v>
      </c>
      <c r="D2404">
        <v>6</v>
      </c>
      <c r="E2404">
        <v>3</v>
      </c>
      <c r="F2404">
        <v>6</v>
      </c>
      <c r="G2404">
        <v>2</v>
      </c>
    </row>
    <row r="2405" spans="1:7" x14ac:dyDescent="0.25">
      <c r="A2405" t="s">
        <v>2488</v>
      </c>
      <c r="B2405">
        <v>0.5</v>
      </c>
      <c r="C2405">
        <v>1400</v>
      </c>
      <c r="D2405">
        <v>1</v>
      </c>
      <c r="E2405">
        <v>1</v>
      </c>
      <c r="F2405">
        <v>4</v>
      </c>
      <c r="G2405">
        <v>2</v>
      </c>
    </row>
    <row r="2406" spans="1:7" x14ac:dyDescent="0.25">
      <c r="A2406" t="s">
        <v>2489</v>
      </c>
      <c r="B2406">
        <v>3.77</v>
      </c>
      <c r="C2406">
        <v>1600</v>
      </c>
      <c r="D2406">
        <v>1</v>
      </c>
      <c r="E2406">
        <v>1</v>
      </c>
      <c r="F2406">
        <v>4</v>
      </c>
      <c r="G2406">
        <v>0</v>
      </c>
    </row>
    <row r="2407" spans="1:7" x14ac:dyDescent="0.25">
      <c r="A2407" t="s">
        <v>2490</v>
      </c>
      <c r="B2407">
        <v>1.5</v>
      </c>
      <c r="C2407">
        <v>2500</v>
      </c>
      <c r="D2407">
        <v>2</v>
      </c>
      <c r="E2407">
        <v>3</v>
      </c>
      <c r="F2407">
        <v>5</v>
      </c>
      <c r="G2407">
        <v>2</v>
      </c>
    </row>
    <row r="2408" spans="1:7" x14ac:dyDescent="0.25">
      <c r="A2408" t="s">
        <v>2491</v>
      </c>
      <c r="B2408">
        <v>0.31</v>
      </c>
      <c r="C2408">
        <v>3100</v>
      </c>
      <c r="D2408">
        <v>2</v>
      </c>
      <c r="E2408">
        <v>3</v>
      </c>
      <c r="F2408">
        <v>5</v>
      </c>
      <c r="G2408">
        <v>1</v>
      </c>
    </row>
    <row r="2409" spans="1:7" x14ac:dyDescent="0.25">
      <c r="A2409" t="s">
        <v>2492</v>
      </c>
      <c r="B2409">
        <v>2.6</v>
      </c>
      <c r="C2409">
        <v>2700</v>
      </c>
      <c r="D2409">
        <v>2</v>
      </c>
      <c r="E2409">
        <v>1</v>
      </c>
      <c r="F2409">
        <v>4</v>
      </c>
      <c r="G2409">
        <v>1</v>
      </c>
    </row>
    <row r="2410" spans="1:7" x14ac:dyDescent="0.25">
      <c r="A2410" t="s">
        <v>2493</v>
      </c>
      <c r="B2410">
        <v>1</v>
      </c>
      <c r="C2410">
        <v>2700</v>
      </c>
      <c r="D2410">
        <v>2</v>
      </c>
      <c r="E2410">
        <v>1</v>
      </c>
      <c r="F2410">
        <v>4</v>
      </c>
      <c r="G2410">
        <v>0</v>
      </c>
    </row>
    <row r="2411" spans="1:7" x14ac:dyDescent="0.25">
      <c r="A2411" t="s">
        <v>2494</v>
      </c>
      <c r="B2411">
        <v>1.02</v>
      </c>
      <c r="C2411">
        <v>2700</v>
      </c>
      <c r="D2411">
        <v>2</v>
      </c>
      <c r="E2411">
        <v>1</v>
      </c>
      <c r="F2411">
        <v>4</v>
      </c>
      <c r="G2411">
        <v>1</v>
      </c>
    </row>
    <row r="2412" spans="1:7" x14ac:dyDescent="0.25">
      <c r="A2412" t="s">
        <v>2495</v>
      </c>
      <c r="B2412">
        <v>1.17</v>
      </c>
      <c r="C2412">
        <v>2700</v>
      </c>
      <c r="D2412">
        <v>2</v>
      </c>
      <c r="E2412">
        <v>1</v>
      </c>
      <c r="F2412">
        <v>8</v>
      </c>
      <c r="G2412">
        <v>0</v>
      </c>
    </row>
    <row r="2413" spans="1:7" x14ac:dyDescent="0.25">
      <c r="A2413" t="s">
        <v>2496</v>
      </c>
      <c r="B2413">
        <v>0.62</v>
      </c>
      <c r="C2413">
        <v>2700</v>
      </c>
      <c r="D2413">
        <v>2</v>
      </c>
      <c r="E2413">
        <v>1</v>
      </c>
      <c r="F2413">
        <v>8</v>
      </c>
      <c r="G2413">
        <v>0</v>
      </c>
    </row>
    <row r="2414" spans="1:7" x14ac:dyDescent="0.25">
      <c r="A2414" t="s">
        <v>2497</v>
      </c>
      <c r="B2414">
        <v>0.59</v>
      </c>
      <c r="C2414">
        <v>2700</v>
      </c>
      <c r="D2414">
        <v>2</v>
      </c>
      <c r="E2414">
        <v>1</v>
      </c>
      <c r="F2414">
        <v>4</v>
      </c>
      <c r="G2414">
        <v>0</v>
      </c>
    </row>
    <row r="2415" spans="1:7" x14ac:dyDescent="0.25">
      <c r="A2415" t="s">
        <v>2498</v>
      </c>
      <c r="B2415">
        <v>0.87</v>
      </c>
      <c r="C2415">
        <v>2700</v>
      </c>
      <c r="D2415">
        <v>2</v>
      </c>
      <c r="E2415">
        <v>1</v>
      </c>
      <c r="F2415">
        <v>8</v>
      </c>
      <c r="G2415">
        <v>1</v>
      </c>
    </row>
    <row r="2416" spans="1:7" x14ac:dyDescent="0.25">
      <c r="A2416" t="s">
        <v>2499</v>
      </c>
      <c r="B2416">
        <v>2.0299999999999998</v>
      </c>
      <c r="C2416">
        <v>2700</v>
      </c>
      <c r="D2416">
        <v>2</v>
      </c>
      <c r="E2416">
        <v>1</v>
      </c>
      <c r="F2416">
        <v>4</v>
      </c>
      <c r="G2416">
        <v>2</v>
      </c>
    </row>
    <row r="2417" spans="1:7" x14ac:dyDescent="0.25">
      <c r="A2417" t="s">
        <v>2500</v>
      </c>
      <c r="B2417">
        <v>0.74</v>
      </c>
      <c r="C2417">
        <v>2700</v>
      </c>
      <c r="D2417">
        <v>2</v>
      </c>
      <c r="E2417">
        <v>1</v>
      </c>
      <c r="F2417">
        <v>8</v>
      </c>
      <c r="G2417">
        <v>0</v>
      </c>
    </row>
    <row r="2418" spans="1:7" x14ac:dyDescent="0.25">
      <c r="A2418" t="s">
        <v>2501</v>
      </c>
      <c r="B2418">
        <v>1.0900000000000001</v>
      </c>
      <c r="C2418">
        <v>2700</v>
      </c>
      <c r="D2418">
        <v>2</v>
      </c>
      <c r="E2418">
        <v>1</v>
      </c>
      <c r="F2418">
        <v>4</v>
      </c>
      <c r="G2418">
        <v>0</v>
      </c>
    </row>
    <row r="2419" spans="1:7" x14ac:dyDescent="0.25">
      <c r="A2419" t="s">
        <v>2502</v>
      </c>
      <c r="B2419">
        <v>2.82</v>
      </c>
      <c r="C2419">
        <v>2600</v>
      </c>
      <c r="D2419">
        <v>2</v>
      </c>
      <c r="E2419">
        <v>1</v>
      </c>
      <c r="F2419">
        <v>4</v>
      </c>
      <c r="G2419">
        <v>2</v>
      </c>
    </row>
    <row r="2420" spans="1:7" x14ac:dyDescent="0.25">
      <c r="A2420" t="s">
        <v>2503</v>
      </c>
      <c r="B2420">
        <v>0.78</v>
      </c>
      <c r="C2420">
        <v>2700</v>
      </c>
      <c r="D2420">
        <v>2</v>
      </c>
      <c r="E2420">
        <v>1</v>
      </c>
      <c r="F2420">
        <v>8</v>
      </c>
      <c r="G2420">
        <v>1</v>
      </c>
    </row>
    <row r="2421" spans="1:7" x14ac:dyDescent="0.25">
      <c r="A2421" t="s">
        <v>2504</v>
      </c>
      <c r="B2421">
        <v>0.85</v>
      </c>
      <c r="C2421">
        <v>2700</v>
      </c>
      <c r="D2421">
        <v>2</v>
      </c>
      <c r="E2421">
        <v>1</v>
      </c>
      <c r="F2421">
        <v>8</v>
      </c>
      <c r="G2421">
        <v>1</v>
      </c>
    </row>
    <row r="2422" spans="1:7" x14ac:dyDescent="0.25">
      <c r="A2422" t="s">
        <v>2505</v>
      </c>
      <c r="B2422">
        <v>1.29</v>
      </c>
      <c r="C2422">
        <v>2700</v>
      </c>
      <c r="D2422">
        <v>2</v>
      </c>
      <c r="E2422">
        <v>1</v>
      </c>
      <c r="F2422">
        <v>8</v>
      </c>
      <c r="G2422">
        <v>0</v>
      </c>
    </row>
    <row r="2423" spans="1:7" x14ac:dyDescent="0.25">
      <c r="A2423" t="s">
        <v>2506</v>
      </c>
      <c r="B2423">
        <v>1.7</v>
      </c>
      <c r="C2423">
        <v>2700</v>
      </c>
      <c r="D2423">
        <v>2</v>
      </c>
      <c r="E2423">
        <v>1</v>
      </c>
      <c r="F2423">
        <v>4</v>
      </c>
      <c r="G2423">
        <v>0</v>
      </c>
    </row>
    <row r="2424" spans="1:7" x14ac:dyDescent="0.25">
      <c r="A2424" t="s">
        <v>2507</v>
      </c>
      <c r="B2424">
        <v>2.2200000000000002</v>
      </c>
      <c r="C2424">
        <v>2700</v>
      </c>
      <c r="D2424">
        <v>2</v>
      </c>
      <c r="E2424">
        <v>1</v>
      </c>
      <c r="F2424">
        <v>8</v>
      </c>
      <c r="G2424">
        <v>1</v>
      </c>
    </row>
    <row r="2425" spans="1:7" x14ac:dyDescent="0.25">
      <c r="A2425" t="s">
        <v>2508</v>
      </c>
      <c r="B2425">
        <v>0.5</v>
      </c>
      <c r="C2425">
        <v>2700</v>
      </c>
      <c r="D2425">
        <v>2</v>
      </c>
      <c r="E2425">
        <v>1</v>
      </c>
      <c r="F2425">
        <v>8</v>
      </c>
      <c r="G2425">
        <v>0</v>
      </c>
    </row>
    <row r="2426" spans="1:7" x14ac:dyDescent="0.25">
      <c r="A2426" t="s">
        <v>2509</v>
      </c>
      <c r="B2426">
        <v>2.02</v>
      </c>
      <c r="C2426">
        <v>2700</v>
      </c>
      <c r="D2426">
        <v>2</v>
      </c>
      <c r="E2426">
        <v>1</v>
      </c>
      <c r="F2426">
        <v>8</v>
      </c>
      <c r="G2426">
        <v>2</v>
      </c>
    </row>
    <row r="2427" spans="1:7" x14ac:dyDescent="0.25">
      <c r="A2427" t="s">
        <v>2510</v>
      </c>
      <c r="B2427">
        <v>1.94</v>
      </c>
      <c r="C2427">
        <v>2500</v>
      </c>
      <c r="D2427">
        <v>2</v>
      </c>
      <c r="E2427">
        <v>3</v>
      </c>
      <c r="F2427">
        <v>4</v>
      </c>
      <c r="G2427">
        <v>1</v>
      </c>
    </row>
    <row r="2428" spans="1:7" x14ac:dyDescent="0.25">
      <c r="A2428" t="s">
        <v>2511</v>
      </c>
      <c r="B2428">
        <v>4.2699999999999996</v>
      </c>
      <c r="C2428">
        <v>2500</v>
      </c>
      <c r="D2428">
        <v>1</v>
      </c>
      <c r="E2428">
        <v>1</v>
      </c>
      <c r="F2428">
        <v>10</v>
      </c>
      <c r="G2428">
        <v>3</v>
      </c>
    </row>
    <row r="2429" spans="1:7" x14ac:dyDescent="0.25">
      <c r="A2429" t="s">
        <v>2512</v>
      </c>
      <c r="B2429">
        <v>8.8000000000000007</v>
      </c>
      <c r="C2429">
        <v>2600</v>
      </c>
      <c r="D2429">
        <v>1</v>
      </c>
      <c r="E2429">
        <v>1</v>
      </c>
      <c r="F2429">
        <v>4</v>
      </c>
      <c r="G2429">
        <v>7</v>
      </c>
    </row>
    <row r="2430" spans="1:7" x14ac:dyDescent="0.25">
      <c r="A2430" t="s">
        <v>2513</v>
      </c>
      <c r="B2430">
        <v>0.49</v>
      </c>
      <c r="C2430">
        <v>2100</v>
      </c>
      <c r="D2430">
        <v>1</v>
      </c>
      <c r="E2430">
        <v>1</v>
      </c>
      <c r="F2430">
        <v>4</v>
      </c>
      <c r="G2430">
        <v>1</v>
      </c>
    </row>
    <row r="2431" spans="1:7" x14ac:dyDescent="0.25">
      <c r="A2431" t="s">
        <v>2514</v>
      </c>
      <c r="B2431">
        <v>5</v>
      </c>
      <c r="C2431">
        <v>1900</v>
      </c>
      <c r="D2431">
        <v>1</v>
      </c>
      <c r="E2431">
        <v>3</v>
      </c>
      <c r="F2431">
        <v>5</v>
      </c>
      <c r="G2431">
        <v>0</v>
      </c>
    </row>
    <row r="2432" spans="1:7" x14ac:dyDescent="0.25">
      <c r="A2432" t="s">
        <v>2515</v>
      </c>
      <c r="B2432">
        <v>0.85</v>
      </c>
      <c r="C2432">
        <v>650</v>
      </c>
      <c r="D2432">
        <v>2</v>
      </c>
      <c r="E2432">
        <v>1</v>
      </c>
      <c r="F2432">
        <v>8</v>
      </c>
      <c r="G2432">
        <v>0</v>
      </c>
    </row>
    <row r="2433" spans="1:7" x14ac:dyDescent="0.25">
      <c r="A2433" t="s">
        <v>2516</v>
      </c>
      <c r="B2433">
        <v>0.22</v>
      </c>
      <c r="C2433">
        <v>2900</v>
      </c>
      <c r="D2433">
        <v>2</v>
      </c>
      <c r="E2433">
        <v>1</v>
      </c>
      <c r="F2433">
        <v>7</v>
      </c>
      <c r="G2433">
        <v>1</v>
      </c>
    </row>
    <row r="2434" spans="1:7" x14ac:dyDescent="0.25">
      <c r="A2434" t="s">
        <v>2517</v>
      </c>
      <c r="B2434">
        <v>3.47</v>
      </c>
      <c r="C2434">
        <v>2900</v>
      </c>
      <c r="D2434">
        <v>2</v>
      </c>
      <c r="E2434">
        <v>1</v>
      </c>
      <c r="F2434">
        <v>7</v>
      </c>
      <c r="G2434">
        <v>8</v>
      </c>
    </row>
    <row r="2435" spans="1:7" x14ac:dyDescent="0.25">
      <c r="A2435" t="s">
        <v>2518</v>
      </c>
      <c r="B2435">
        <v>0.86</v>
      </c>
      <c r="C2435">
        <v>6200</v>
      </c>
      <c r="D2435">
        <v>1</v>
      </c>
      <c r="E2435">
        <v>1</v>
      </c>
      <c r="F2435">
        <v>10</v>
      </c>
      <c r="G2435">
        <v>0</v>
      </c>
    </row>
    <row r="2436" spans="1:7" x14ac:dyDescent="0.25">
      <c r="A2436" t="s">
        <v>2519</v>
      </c>
      <c r="B2436">
        <v>0.65</v>
      </c>
      <c r="C2436">
        <v>8500</v>
      </c>
      <c r="D2436">
        <v>1</v>
      </c>
      <c r="E2436">
        <v>1</v>
      </c>
      <c r="F2436">
        <v>10</v>
      </c>
      <c r="G2436">
        <v>0</v>
      </c>
    </row>
    <row r="2437" spans="1:7" x14ac:dyDescent="0.25">
      <c r="A2437" t="s">
        <v>2520</v>
      </c>
      <c r="B2437">
        <v>0.17</v>
      </c>
      <c r="C2437">
        <v>9400</v>
      </c>
      <c r="D2437">
        <v>1</v>
      </c>
      <c r="E2437">
        <v>1</v>
      </c>
      <c r="F2437">
        <v>10</v>
      </c>
      <c r="G2437">
        <v>3</v>
      </c>
    </row>
    <row r="2438" spans="1:7" x14ac:dyDescent="0.25">
      <c r="A2438" t="s">
        <v>2521</v>
      </c>
      <c r="B2438">
        <v>2.0499999999999998</v>
      </c>
      <c r="C2438">
        <v>7100</v>
      </c>
      <c r="D2438">
        <v>1</v>
      </c>
      <c r="E2438">
        <v>1</v>
      </c>
      <c r="F2438">
        <v>4</v>
      </c>
      <c r="G2438">
        <v>3</v>
      </c>
    </row>
    <row r="2439" spans="1:7" x14ac:dyDescent="0.25">
      <c r="A2439" t="s">
        <v>2522</v>
      </c>
      <c r="B2439">
        <v>0.28000000000000003</v>
      </c>
      <c r="C2439">
        <v>7100</v>
      </c>
      <c r="D2439">
        <v>1</v>
      </c>
      <c r="E2439">
        <v>1</v>
      </c>
      <c r="F2439">
        <v>10</v>
      </c>
      <c r="G2439">
        <v>0</v>
      </c>
    </row>
    <row r="2440" spans="1:7" x14ac:dyDescent="0.25">
      <c r="A2440" t="s">
        <v>2523</v>
      </c>
      <c r="B2440">
        <v>0.2</v>
      </c>
      <c r="C2440">
        <v>7100</v>
      </c>
      <c r="D2440">
        <v>1</v>
      </c>
      <c r="E2440">
        <v>1</v>
      </c>
      <c r="F2440">
        <v>10</v>
      </c>
      <c r="G2440">
        <v>4</v>
      </c>
    </row>
    <row r="2441" spans="1:7" x14ac:dyDescent="0.25">
      <c r="A2441" t="s">
        <v>2524</v>
      </c>
      <c r="B2441">
        <v>3.79</v>
      </c>
      <c r="C2441">
        <v>1200</v>
      </c>
      <c r="D2441">
        <v>1</v>
      </c>
      <c r="E2441">
        <v>6</v>
      </c>
      <c r="F2441">
        <v>4</v>
      </c>
      <c r="G2441">
        <v>1</v>
      </c>
    </row>
    <row r="2442" spans="1:7" x14ac:dyDescent="0.25">
      <c r="A2442" t="s">
        <v>2525</v>
      </c>
      <c r="B2442">
        <v>4.78</v>
      </c>
      <c r="C2442">
        <v>1200</v>
      </c>
      <c r="D2442">
        <v>1</v>
      </c>
      <c r="E2442">
        <v>6</v>
      </c>
      <c r="F2442">
        <v>4</v>
      </c>
      <c r="G2442">
        <v>2</v>
      </c>
    </row>
    <row r="2443" spans="1:7" x14ac:dyDescent="0.25">
      <c r="A2443" t="s">
        <v>2526</v>
      </c>
      <c r="B2443">
        <v>0.1</v>
      </c>
      <c r="C2443">
        <v>1700</v>
      </c>
      <c r="D2443">
        <v>1</v>
      </c>
      <c r="E2443">
        <v>6</v>
      </c>
      <c r="F2443">
        <v>4</v>
      </c>
      <c r="G2443">
        <v>0</v>
      </c>
    </row>
    <row r="2444" spans="1:7" x14ac:dyDescent="0.25">
      <c r="A2444" t="s">
        <v>2527</v>
      </c>
      <c r="B2444">
        <v>0.1</v>
      </c>
      <c r="C2444">
        <v>2300</v>
      </c>
      <c r="D2444">
        <v>1</v>
      </c>
      <c r="E2444">
        <v>6</v>
      </c>
      <c r="F2444">
        <v>4</v>
      </c>
      <c r="G2444">
        <v>0</v>
      </c>
    </row>
    <row r="2445" spans="1:7" x14ac:dyDescent="0.25">
      <c r="A2445" t="s">
        <v>2528</v>
      </c>
      <c r="B2445">
        <v>1.81</v>
      </c>
      <c r="C2445">
        <v>2300</v>
      </c>
      <c r="D2445">
        <v>1</v>
      </c>
      <c r="E2445">
        <v>6</v>
      </c>
      <c r="F2445">
        <v>4</v>
      </c>
      <c r="G2445">
        <v>0</v>
      </c>
    </row>
    <row r="2446" spans="1:7" x14ac:dyDescent="0.25">
      <c r="A2446" t="s">
        <v>2529</v>
      </c>
      <c r="B2446">
        <v>0.1</v>
      </c>
      <c r="C2446">
        <v>2800</v>
      </c>
      <c r="D2446">
        <v>1</v>
      </c>
      <c r="E2446">
        <v>1</v>
      </c>
      <c r="F2446">
        <v>4</v>
      </c>
      <c r="G2446">
        <v>0</v>
      </c>
    </row>
    <row r="2447" spans="1:7" x14ac:dyDescent="0.25">
      <c r="A2447" t="s">
        <v>2530</v>
      </c>
      <c r="B2447">
        <v>0.1</v>
      </c>
      <c r="C2447">
        <v>2900</v>
      </c>
      <c r="D2447">
        <v>1</v>
      </c>
      <c r="E2447">
        <v>1</v>
      </c>
      <c r="F2447">
        <v>4</v>
      </c>
      <c r="G2447">
        <v>0</v>
      </c>
    </row>
    <row r="2448" spans="1:7" x14ac:dyDescent="0.25">
      <c r="A2448" t="s">
        <v>2531</v>
      </c>
      <c r="B2448">
        <v>1.97</v>
      </c>
      <c r="C2448">
        <v>2900</v>
      </c>
      <c r="D2448">
        <v>1</v>
      </c>
      <c r="E2448">
        <v>6</v>
      </c>
      <c r="F2448">
        <v>4</v>
      </c>
      <c r="G2448">
        <v>4</v>
      </c>
    </row>
    <row r="2449" spans="1:7" x14ac:dyDescent="0.25">
      <c r="A2449" t="s">
        <v>2532</v>
      </c>
      <c r="B2449">
        <v>0.65</v>
      </c>
      <c r="C2449">
        <v>1300</v>
      </c>
      <c r="D2449">
        <v>1</v>
      </c>
      <c r="E2449">
        <v>3</v>
      </c>
      <c r="F2449">
        <v>4</v>
      </c>
      <c r="G2449">
        <v>1</v>
      </c>
    </row>
    <row r="2450" spans="1:7" x14ac:dyDescent="0.25">
      <c r="A2450" t="s">
        <v>2533</v>
      </c>
      <c r="B2450">
        <v>0.72</v>
      </c>
      <c r="C2450">
        <v>1300</v>
      </c>
      <c r="D2450">
        <v>1</v>
      </c>
      <c r="E2450">
        <v>3</v>
      </c>
      <c r="F2450">
        <v>4</v>
      </c>
      <c r="G2450">
        <v>0</v>
      </c>
    </row>
    <row r="2451" spans="1:7" x14ac:dyDescent="0.25">
      <c r="A2451" t="s">
        <v>2534</v>
      </c>
      <c r="B2451">
        <v>3.8</v>
      </c>
      <c r="C2451">
        <v>1400</v>
      </c>
      <c r="D2451">
        <v>1</v>
      </c>
      <c r="E2451">
        <v>3</v>
      </c>
      <c r="F2451">
        <v>4</v>
      </c>
      <c r="G2451">
        <v>1</v>
      </c>
    </row>
    <row r="2452" spans="1:7" x14ac:dyDescent="0.25">
      <c r="A2452" t="s">
        <v>2535</v>
      </c>
      <c r="B2452">
        <v>0.15</v>
      </c>
      <c r="C2452">
        <v>980</v>
      </c>
      <c r="D2452">
        <v>1</v>
      </c>
      <c r="E2452">
        <v>3</v>
      </c>
      <c r="F2452">
        <v>4</v>
      </c>
      <c r="G2452">
        <v>0</v>
      </c>
    </row>
    <row r="2453" spans="1:7" x14ac:dyDescent="0.25">
      <c r="A2453" t="s">
        <v>2536</v>
      </c>
      <c r="B2453">
        <v>5.39</v>
      </c>
      <c r="C2453">
        <v>880</v>
      </c>
      <c r="D2453">
        <v>1</v>
      </c>
      <c r="E2453">
        <v>3</v>
      </c>
      <c r="F2453">
        <v>1</v>
      </c>
      <c r="G2453">
        <v>5</v>
      </c>
    </row>
    <row r="2454" spans="1:7" x14ac:dyDescent="0.25">
      <c r="A2454" t="s">
        <v>2537</v>
      </c>
      <c r="B2454">
        <v>0.88</v>
      </c>
      <c r="C2454">
        <v>2400</v>
      </c>
      <c r="D2454">
        <v>1</v>
      </c>
      <c r="E2454">
        <v>3</v>
      </c>
      <c r="F2454">
        <v>3</v>
      </c>
      <c r="G2454">
        <v>1</v>
      </c>
    </row>
    <row r="2455" spans="1:7" x14ac:dyDescent="0.25">
      <c r="A2455" t="s">
        <v>2538</v>
      </c>
      <c r="B2455">
        <v>5.52</v>
      </c>
      <c r="C2455">
        <v>2000</v>
      </c>
      <c r="D2455">
        <v>1</v>
      </c>
      <c r="E2455">
        <v>1</v>
      </c>
      <c r="F2455">
        <v>4</v>
      </c>
      <c r="G2455">
        <v>8</v>
      </c>
    </row>
    <row r="2456" spans="1:7" x14ac:dyDescent="0.25">
      <c r="A2456" t="s">
        <v>2539</v>
      </c>
      <c r="B2456">
        <v>3.38</v>
      </c>
      <c r="C2456">
        <v>690</v>
      </c>
      <c r="D2456">
        <v>1</v>
      </c>
      <c r="E2456">
        <v>3</v>
      </c>
      <c r="F2456">
        <v>4</v>
      </c>
      <c r="G2456">
        <v>2</v>
      </c>
    </row>
    <row r="2457" spans="1:7" x14ac:dyDescent="0.25">
      <c r="A2457" t="s">
        <v>2540</v>
      </c>
      <c r="B2457">
        <v>4.7</v>
      </c>
      <c r="C2457">
        <v>1600</v>
      </c>
      <c r="D2457">
        <v>1</v>
      </c>
      <c r="E2457">
        <v>3</v>
      </c>
      <c r="F2457">
        <v>4</v>
      </c>
      <c r="G2457">
        <v>4</v>
      </c>
    </row>
    <row r="2458" spans="1:7" x14ac:dyDescent="0.25">
      <c r="A2458" t="s">
        <v>2541</v>
      </c>
      <c r="B2458">
        <v>4.66</v>
      </c>
      <c r="C2458">
        <v>1800</v>
      </c>
      <c r="D2458">
        <v>2</v>
      </c>
      <c r="E2458">
        <v>3</v>
      </c>
      <c r="F2458">
        <v>2</v>
      </c>
      <c r="G2458">
        <v>3</v>
      </c>
    </row>
    <row r="2459" spans="1:7" x14ac:dyDescent="0.25">
      <c r="A2459" t="s">
        <v>2542</v>
      </c>
      <c r="B2459">
        <v>0.6</v>
      </c>
      <c r="C2459">
        <v>1700</v>
      </c>
      <c r="D2459">
        <v>1</v>
      </c>
      <c r="E2459">
        <v>3</v>
      </c>
      <c r="F2459">
        <v>2</v>
      </c>
      <c r="G2459">
        <v>0</v>
      </c>
    </row>
    <row r="2460" spans="1:7" x14ac:dyDescent="0.25">
      <c r="A2460" t="s">
        <v>2543</v>
      </c>
      <c r="B2460">
        <v>3.6</v>
      </c>
      <c r="C2460">
        <v>1700</v>
      </c>
      <c r="D2460">
        <v>1</v>
      </c>
      <c r="E2460">
        <v>3</v>
      </c>
      <c r="F2460">
        <v>2</v>
      </c>
      <c r="G2460">
        <v>2</v>
      </c>
    </row>
    <row r="2461" spans="1:7" x14ac:dyDescent="0.25">
      <c r="A2461" t="s">
        <v>2544</v>
      </c>
      <c r="B2461">
        <v>2.25</v>
      </c>
      <c r="C2461">
        <v>1200</v>
      </c>
      <c r="D2461">
        <v>1</v>
      </c>
      <c r="E2461">
        <v>3</v>
      </c>
      <c r="F2461">
        <v>2</v>
      </c>
      <c r="G2461">
        <v>1</v>
      </c>
    </row>
    <row r="2462" spans="1:7" x14ac:dyDescent="0.25">
      <c r="A2462" t="s">
        <v>2545</v>
      </c>
      <c r="B2462">
        <v>9.42</v>
      </c>
      <c r="C2462">
        <v>2500</v>
      </c>
      <c r="D2462">
        <v>1</v>
      </c>
      <c r="E2462">
        <v>1</v>
      </c>
      <c r="F2462">
        <v>10</v>
      </c>
      <c r="G2462">
        <v>10</v>
      </c>
    </row>
    <row r="2463" spans="1:7" x14ac:dyDescent="0.25">
      <c r="A2463" t="s">
        <v>2546</v>
      </c>
      <c r="B2463">
        <v>0.3</v>
      </c>
      <c r="C2463">
        <v>3000</v>
      </c>
      <c r="D2463">
        <v>1</v>
      </c>
      <c r="E2463">
        <v>1</v>
      </c>
      <c r="F2463">
        <v>10</v>
      </c>
      <c r="G2463">
        <v>0</v>
      </c>
    </row>
    <row r="2464" spans="1:7" x14ac:dyDescent="0.25">
      <c r="A2464" t="s">
        <v>2547</v>
      </c>
      <c r="B2464">
        <v>0.2</v>
      </c>
      <c r="C2464">
        <v>2400</v>
      </c>
      <c r="D2464">
        <v>1</v>
      </c>
      <c r="E2464">
        <v>1</v>
      </c>
      <c r="F2464">
        <v>10</v>
      </c>
      <c r="G2464">
        <v>0</v>
      </c>
    </row>
    <row r="2465" spans="1:7" x14ac:dyDescent="0.25">
      <c r="A2465" t="s">
        <v>2548</v>
      </c>
      <c r="B2465">
        <v>0.2</v>
      </c>
      <c r="C2465">
        <v>2300</v>
      </c>
      <c r="D2465">
        <v>1</v>
      </c>
      <c r="E2465">
        <v>1</v>
      </c>
      <c r="F2465">
        <v>10</v>
      </c>
      <c r="G2465">
        <v>1</v>
      </c>
    </row>
    <row r="2466" spans="1:7" x14ac:dyDescent="0.25">
      <c r="A2466" t="s">
        <v>2549</v>
      </c>
      <c r="B2466">
        <v>0.8</v>
      </c>
      <c r="C2466">
        <v>2300</v>
      </c>
      <c r="D2466">
        <v>1</v>
      </c>
      <c r="E2466">
        <v>1</v>
      </c>
      <c r="F2466">
        <v>10</v>
      </c>
      <c r="G2466">
        <v>1</v>
      </c>
    </row>
    <row r="2467" spans="1:7" x14ac:dyDescent="0.25">
      <c r="A2467" t="s">
        <v>2550</v>
      </c>
      <c r="B2467">
        <v>3.88</v>
      </c>
      <c r="C2467">
        <v>2100</v>
      </c>
      <c r="D2467">
        <v>1</v>
      </c>
      <c r="E2467">
        <v>1</v>
      </c>
      <c r="F2467">
        <v>10</v>
      </c>
      <c r="G2467">
        <v>3</v>
      </c>
    </row>
    <row r="2468" spans="1:7" x14ac:dyDescent="0.25">
      <c r="A2468" t="s">
        <v>2551</v>
      </c>
      <c r="B2468">
        <v>0.17</v>
      </c>
      <c r="C2468">
        <v>4700</v>
      </c>
      <c r="D2468">
        <v>2</v>
      </c>
      <c r="E2468">
        <v>1</v>
      </c>
      <c r="F2468">
        <v>8</v>
      </c>
      <c r="G2468">
        <v>0</v>
      </c>
    </row>
    <row r="2469" spans="1:7" x14ac:dyDescent="0.25">
      <c r="A2469" t="s">
        <v>2552</v>
      </c>
      <c r="B2469">
        <v>4.3899999999999997</v>
      </c>
      <c r="C2469">
        <v>4800</v>
      </c>
      <c r="D2469">
        <v>2</v>
      </c>
      <c r="E2469">
        <v>1</v>
      </c>
      <c r="F2469">
        <v>8</v>
      </c>
      <c r="G2469">
        <v>4</v>
      </c>
    </row>
    <row r="2470" spans="1:7" x14ac:dyDescent="0.25">
      <c r="A2470" t="s">
        <v>2553</v>
      </c>
      <c r="B2470">
        <v>0.95</v>
      </c>
      <c r="C2470">
        <v>4900</v>
      </c>
      <c r="D2470">
        <v>2</v>
      </c>
      <c r="E2470">
        <v>1</v>
      </c>
      <c r="F2470">
        <v>8</v>
      </c>
      <c r="G2470">
        <v>0</v>
      </c>
    </row>
    <row r="2471" spans="1:7" x14ac:dyDescent="0.25">
      <c r="A2471" t="s">
        <v>2554</v>
      </c>
      <c r="B2471">
        <v>1.49</v>
      </c>
      <c r="C2471">
        <v>4900</v>
      </c>
      <c r="D2471">
        <v>2</v>
      </c>
      <c r="E2471">
        <v>1</v>
      </c>
      <c r="F2471">
        <v>8</v>
      </c>
      <c r="G2471">
        <v>2</v>
      </c>
    </row>
    <row r="2472" spans="1:7" x14ac:dyDescent="0.25">
      <c r="A2472" t="s">
        <v>2555</v>
      </c>
      <c r="B2472">
        <v>1.98</v>
      </c>
      <c r="C2472">
        <v>4900</v>
      </c>
      <c r="D2472">
        <v>2</v>
      </c>
      <c r="E2472">
        <v>1</v>
      </c>
      <c r="F2472">
        <v>8</v>
      </c>
      <c r="G2472">
        <v>4</v>
      </c>
    </row>
    <row r="2473" spans="1:7" x14ac:dyDescent="0.25">
      <c r="A2473" t="s">
        <v>2556</v>
      </c>
      <c r="B2473">
        <v>0.26</v>
      </c>
      <c r="C2473">
        <v>2500</v>
      </c>
      <c r="D2473">
        <v>1</v>
      </c>
      <c r="E2473">
        <v>1</v>
      </c>
      <c r="F2473">
        <v>8</v>
      </c>
      <c r="G2473">
        <v>0</v>
      </c>
    </row>
    <row r="2474" spans="1:7" x14ac:dyDescent="0.25">
      <c r="A2474" t="s">
        <v>2557</v>
      </c>
      <c r="B2474">
        <v>4.5599999999999996</v>
      </c>
      <c r="C2474">
        <v>1800</v>
      </c>
      <c r="D2474">
        <v>2</v>
      </c>
      <c r="E2474">
        <v>1</v>
      </c>
      <c r="F2474">
        <v>4</v>
      </c>
      <c r="G2474">
        <v>5</v>
      </c>
    </row>
    <row r="2475" spans="1:7" x14ac:dyDescent="0.25">
      <c r="A2475" t="s">
        <v>2558</v>
      </c>
      <c r="B2475">
        <v>3.2</v>
      </c>
      <c r="C2475">
        <v>3000</v>
      </c>
      <c r="D2475">
        <v>2</v>
      </c>
      <c r="E2475">
        <v>3</v>
      </c>
      <c r="F2475">
        <v>3</v>
      </c>
      <c r="G2475">
        <v>6</v>
      </c>
    </row>
    <row r="2476" spans="1:7" x14ac:dyDescent="0.25">
      <c r="A2476" t="s">
        <v>2559</v>
      </c>
      <c r="B2476">
        <v>0.78</v>
      </c>
      <c r="C2476">
        <v>1800</v>
      </c>
      <c r="D2476">
        <v>2</v>
      </c>
      <c r="E2476">
        <v>3</v>
      </c>
      <c r="F2476">
        <v>3</v>
      </c>
      <c r="G2476">
        <v>1</v>
      </c>
    </row>
    <row r="2477" spans="1:7" x14ac:dyDescent="0.25">
      <c r="A2477" t="s">
        <v>2560</v>
      </c>
      <c r="B2477">
        <v>3.17</v>
      </c>
      <c r="C2477">
        <v>910</v>
      </c>
      <c r="D2477">
        <v>2</v>
      </c>
      <c r="E2477">
        <v>3</v>
      </c>
      <c r="F2477">
        <v>3</v>
      </c>
      <c r="G2477">
        <v>7</v>
      </c>
    </row>
    <row r="2478" spans="1:7" x14ac:dyDescent="0.25">
      <c r="A2478" t="s">
        <v>3972</v>
      </c>
      <c r="B2478">
        <v>5.33</v>
      </c>
      <c r="C2478">
        <v>390</v>
      </c>
      <c r="D2478">
        <v>1</v>
      </c>
      <c r="E2478">
        <v>3</v>
      </c>
      <c r="F2478">
        <v>3</v>
      </c>
      <c r="G2478">
        <v>19</v>
      </c>
    </row>
    <row r="2479" spans="1:7" x14ac:dyDescent="0.25">
      <c r="A2479" t="s">
        <v>2561</v>
      </c>
      <c r="B2479">
        <v>2.4500000000000002</v>
      </c>
      <c r="C2479">
        <v>1500</v>
      </c>
      <c r="D2479">
        <v>2</v>
      </c>
      <c r="E2479">
        <v>3</v>
      </c>
      <c r="F2479">
        <v>5</v>
      </c>
      <c r="G2479">
        <v>3</v>
      </c>
    </row>
    <row r="2480" spans="1:7" x14ac:dyDescent="0.25">
      <c r="A2480" t="s">
        <v>2562</v>
      </c>
      <c r="B2480">
        <v>2.98</v>
      </c>
      <c r="C2480">
        <v>1600</v>
      </c>
      <c r="D2480">
        <v>1</v>
      </c>
      <c r="E2480">
        <v>3</v>
      </c>
      <c r="F2480">
        <v>3</v>
      </c>
      <c r="G2480">
        <v>0</v>
      </c>
    </row>
    <row r="2481" spans="1:7" x14ac:dyDescent="0.25">
      <c r="A2481" t="s">
        <v>2563</v>
      </c>
      <c r="B2481">
        <v>5.04</v>
      </c>
      <c r="C2481">
        <v>3600</v>
      </c>
      <c r="D2481">
        <v>1</v>
      </c>
      <c r="E2481">
        <v>1</v>
      </c>
      <c r="F2481">
        <v>4</v>
      </c>
      <c r="G2481">
        <v>4</v>
      </c>
    </row>
    <row r="2482" spans="1:7" x14ac:dyDescent="0.25">
      <c r="A2482" t="s">
        <v>2564</v>
      </c>
      <c r="B2482">
        <v>1.54</v>
      </c>
      <c r="C2482">
        <v>4400</v>
      </c>
      <c r="D2482">
        <v>1</v>
      </c>
      <c r="E2482">
        <v>1</v>
      </c>
      <c r="F2482">
        <v>8</v>
      </c>
      <c r="G2482">
        <v>0</v>
      </c>
    </row>
    <row r="2483" spans="1:7" x14ac:dyDescent="0.25">
      <c r="A2483" t="s">
        <v>2565</v>
      </c>
      <c r="B2483">
        <v>2.17</v>
      </c>
      <c r="C2483">
        <v>4400</v>
      </c>
      <c r="D2483">
        <v>1</v>
      </c>
      <c r="E2483">
        <v>3</v>
      </c>
      <c r="F2483">
        <v>4</v>
      </c>
      <c r="G2483">
        <v>5</v>
      </c>
    </row>
    <row r="2484" spans="1:7" x14ac:dyDescent="0.25">
      <c r="A2484" t="s">
        <v>2566</v>
      </c>
      <c r="B2484">
        <v>0.68</v>
      </c>
      <c r="C2484">
        <v>4400</v>
      </c>
      <c r="D2484">
        <v>1</v>
      </c>
      <c r="E2484">
        <v>1</v>
      </c>
      <c r="F2484">
        <v>6</v>
      </c>
      <c r="G2484">
        <v>0</v>
      </c>
    </row>
    <row r="2485" spans="1:7" x14ac:dyDescent="0.25">
      <c r="A2485" t="s">
        <v>2567</v>
      </c>
      <c r="B2485">
        <v>0.36</v>
      </c>
      <c r="C2485">
        <v>4400</v>
      </c>
      <c r="D2485">
        <v>1</v>
      </c>
      <c r="E2485">
        <v>3</v>
      </c>
      <c r="F2485">
        <v>4</v>
      </c>
      <c r="G2485">
        <v>1</v>
      </c>
    </row>
    <row r="2486" spans="1:7" x14ac:dyDescent="0.25">
      <c r="A2486" t="s">
        <v>2568</v>
      </c>
      <c r="B2486">
        <v>3.93</v>
      </c>
      <c r="C2486">
        <v>4300</v>
      </c>
      <c r="D2486">
        <v>1</v>
      </c>
      <c r="E2486">
        <v>1</v>
      </c>
      <c r="F2486">
        <v>4</v>
      </c>
      <c r="G2486">
        <v>10</v>
      </c>
    </row>
    <row r="2487" spans="1:7" x14ac:dyDescent="0.25">
      <c r="A2487" t="s">
        <v>2569</v>
      </c>
      <c r="B2487">
        <v>0.32</v>
      </c>
      <c r="C2487">
        <v>5700</v>
      </c>
      <c r="D2487">
        <v>1</v>
      </c>
      <c r="E2487">
        <v>1</v>
      </c>
      <c r="F2487">
        <v>4</v>
      </c>
      <c r="G2487">
        <v>1</v>
      </c>
    </row>
    <row r="2488" spans="1:7" x14ac:dyDescent="0.25">
      <c r="A2488" t="s">
        <v>2570</v>
      </c>
      <c r="B2488">
        <v>0.86</v>
      </c>
      <c r="C2488">
        <v>3000</v>
      </c>
      <c r="D2488">
        <v>2</v>
      </c>
      <c r="E2488">
        <v>2</v>
      </c>
      <c r="F2488">
        <v>8</v>
      </c>
      <c r="G2488">
        <v>1</v>
      </c>
    </row>
    <row r="2489" spans="1:7" x14ac:dyDescent="0.25">
      <c r="A2489" t="s">
        <v>2571</v>
      </c>
      <c r="B2489">
        <v>0.12</v>
      </c>
      <c r="C2489">
        <v>5000</v>
      </c>
      <c r="D2489">
        <v>1</v>
      </c>
      <c r="E2489">
        <v>3</v>
      </c>
      <c r="F2489">
        <v>6</v>
      </c>
      <c r="G2489">
        <v>0</v>
      </c>
    </row>
    <row r="2490" spans="1:7" x14ac:dyDescent="0.25">
      <c r="A2490" t="s">
        <v>2572</v>
      </c>
      <c r="B2490">
        <v>0.36</v>
      </c>
      <c r="C2490">
        <v>5000</v>
      </c>
      <c r="D2490">
        <v>1</v>
      </c>
      <c r="E2490">
        <v>3</v>
      </c>
      <c r="F2490">
        <v>6</v>
      </c>
      <c r="G2490">
        <v>0</v>
      </c>
    </row>
    <row r="2491" spans="1:7" x14ac:dyDescent="0.25">
      <c r="A2491" t="s">
        <v>2573</v>
      </c>
      <c r="B2491">
        <v>1.1000000000000001</v>
      </c>
      <c r="C2491">
        <v>5000</v>
      </c>
      <c r="D2491">
        <v>1</v>
      </c>
      <c r="E2491">
        <v>3</v>
      </c>
      <c r="F2491">
        <v>6</v>
      </c>
      <c r="G2491">
        <v>4</v>
      </c>
    </row>
    <row r="2492" spans="1:7" x14ac:dyDescent="0.25">
      <c r="A2492" t="s">
        <v>2574</v>
      </c>
      <c r="B2492">
        <v>3.63</v>
      </c>
      <c r="C2492">
        <v>4000</v>
      </c>
      <c r="D2492">
        <v>2</v>
      </c>
      <c r="E2492">
        <v>3</v>
      </c>
      <c r="F2492">
        <v>3</v>
      </c>
      <c r="G2492">
        <v>12</v>
      </c>
    </row>
    <row r="2493" spans="1:7" x14ac:dyDescent="0.25">
      <c r="A2493" t="s">
        <v>2575</v>
      </c>
      <c r="B2493">
        <v>0.7</v>
      </c>
      <c r="C2493">
        <v>5100</v>
      </c>
      <c r="D2493">
        <v>2</v>
      </c>
      <c r="E2493">
        <v>1</v>
      </c>
      <c r="F2493">
        <v>8</v>
      </c>
      <c r="G2493">
        <v>4</v>
      </c>
    </row>
    <row r="2494" spans="1:7" x14ac:dyDescent="0.25">
      <c r="A2494" t="s">
        <v>2576</v>
      </c>
      <c r="B2494">
        <v>0.63</v>
      </c>
      <c r="C2494">
        <v>5200</v>
      </c>
      <c r="D2494">
        <v>2</v>
      </c>
      <c r="E2494">
        <v>3</v>
      </c>
      <c r="F2494">
        <v>2</v>
      </c>
      <c r="G2494">
        <v>2</v>
      </c>
    </row>
    <row r="2495" spans="1:7" x14ac:dyDescent="0.25">
      <c r="A2495" t="s">
        <v>2577</v>
      </c>
      <c r="B2495">
        <v>0.44</v>
      </c>
      <c r="C2495">
        <v>5300</v>
      </c>
      <c r="D2495">
        <v>2</v>
      </c>
      <c r="E2495">
        <v>1</v>
      </c>
      <c r="F2495">
        <v>8</v>
      </c>
      <c r="G2495">
        <v>0</v>
      </c>
    </row>
    <row r="2496" spans="1:7" x14ac:dyDescent="0.25">
      <c r="A2496" t="s">
        <v>2578</v>
      </c>
      <c r="B2496">
        <v>2.35</v>
      </c>
      <c r="C2496">
        <v>5000</v>
      </c>
      <c r="D2496">
        <v>2</v>
      </c>
      <c r="E2496">
        <v>3</v>
      </c>
      <c r="F2496">
        <v>3</v>
      </c>
      <c r="G2496">
        <v>1</v>
      </c>
    </row>
    <row r="2497" spans="1:7" x14ac:dyDescent="0.25">
      <c r="A2497" t="s">
        <v>2579</v>
      </c>
      <c r="B2497">
        <v>0.11</v>
      </c>
      <c r="C2497">
        <v>4000</v>
      </c>
      <c r="D2497">
        <v>1</v>
      </c>
      <c r="E2497">
        <v>1</v>
      </c>
      <c r="F2497">
        <v>8</v>
      </c>
      <c r="G2497">
        <v>0</v>
      </c>
    </row>
    <row r="2498" spans="1:7" x14ac:dyDescent="0.25">
      <c r="A2498" t="s">
        <v>2580</v>
      </c>
      <c r="B2498">
        <v>1.8</v>
      </c>
      <c r="C2498">
        <v>3600</v>
      </c>
      <c r="D2498">
        <v>1</v>
      </c>
      <c r="E2498">
        <v>1</v>
      </c>
      <c r="F2498">
        <v>8</v>
      </c>
      <c r="G2498">
        <v>2</v>
      </c>
    </row>
    <row r="2499" spans="1:7" x14ac:dyDescent="0.25">
      <c r="A2499" t="s">
        <v>2581</v>
      </c>
      <c r="B2499">
        <v>4.07</v>
      </c>
      <c r="C2499">
        <v>3200</v>
      </c>
      <c r="D2499">
        <v>1</v>
      </c>
      <c r="E2499">
        <v>2</v>
      </c>
      <c r="F2499">
        <v>8</v>
      </c>
      <c r="G2499">
        <v>7</v>
      </c>
    </row>
    <row r="2500" spans="1:7" x14ac:dyDescent="0.25">
      <c r="A2500" t="s">
        <v>2582</v>
      </c>
      <c r="B2500">
        <v>3.49</v>
      </c>
      <c r="C2500">
        <v>2200</v>
      </c>
      <c r="D2500">
        <v>2</v>
      </c>
      <c r="E2500">
        <v>3</v>
      </c>
      <c r="F2500">
        <v>5</v>
      </c>
      <c r="G2500">
        <v>8</v>
      </c>
    </row>
    <row r="2501" spans="1:7" x14ac:dyDescent="0.25">
      <c r="A2501" t="s">
        <v>2583</v>
      </c>
      <c r="B2501">
        <v>1.89</v>
      </c>
      <c r="C2501">
        <v>5700</v>
      </c>
      <c r="D2501">
        <v>2</v>
      </c>
      <c r="E2501">
        <v>1</v>
      </c>
      <c r="F2501">
        <v>5</v>
      </c>
      <c r="G2501">
        <v>4</v>
      </c>
    </row>
    <row r="2502" spans="1:7" x14ac:dyDescent="0.25">
      <c r="A2502" t="s">
        <v>2584</v>
      </c>
      <c r="B2502">
        <v>0.36</v>
      </c>
      <c r="C2502">
        <v>2600</v>
      </c>
      <c r="D2502">
        <v>2</v>
      </c>
      <c r="E2502">
        <v>3</v>
      </c>
      <c r="F2502">
        <v>3</v>
      </c>
      <c r="G2502">
        <v>0</v>
      </c>
    </row>
    <row r="2503" spans="1:7" x14ac:dyDescent="0.25">
      <c r="A2503" t="s">
        <v>2585</v>
      </c>
      <c r="B2503">
        <v>1.58</v>
      </c>
      <c r="C2503">
        <v>2400</v>
      </c>
      <c r="D2503">
        <v>2</v>
      </c>
      <c r="E2503">
        <v>3</v>
      </c>
      <c r="F2503">
        <v>3</v>
      </c>
      <c r="G2503">
        <v>14</v>
      </c>
    </row>
    <row r="2504" spans="1:7" x14ac:dyDescent="0.25">
      <c r="A2504" t="s">
        <v>2586</v>
      </c>
      <c r="B2504">
        <v>3.06</v>
      </c>
      <c r="C2504">
        <v>2600</v>
      </c>
      <c r="D2504">
        <v>2</v>
      </c>
      <c r="E2504">
        <v>3</v>
      </c>
      <c r="F2504">
        <v>3</v>
      </c>
      <c r="G2504">
        <v>3</v>
      </c>
    </row>
    <row r="2505" spans="1:7" x14ac:dyDescent="0.25">
      <c r="A2505" t="s">
        <v>2587</v>
      </c>
      <c r="B2505">
        <v>0.43</v>
      </c>
      <c r="C2505">
        <v>3800</v>
      </c>
      <c r="D2505">
        <v>2</v>
      </c>
      <c r="E2505">
        <v>1</v>
      </c>
      <c r="F2505">
        <v>8</v>
      </c>
      <c r="G2505">
        <v>0</v>
      </c>
    </row>
    <row r="2506" spans="1:7" x14ac:dyDescent="0.25">
      <c r="A2506" t="s">
        <v>2588</v>
      </c>
      <c r="B2506">
        <v>0.04</v>
      </c>
      <c r="C2506">
        <v>3700</v>
      </c>
      <c r="D2506">
        <v>2</v>
      </c>
      <c r="E2506">
        <v>3</v>
      </c>
      <c r="F2506">
        <v>5</v>
      </c>
      <c r="G2506">
        <v>0</v>
      </c>
    </row>
    <row r="2507" spans="1:7" x14ac:dyDescent="0.25">
      <c r="A2507" t="s">
        <v>2589</v>
      </c>
      <c r="B2507">
        <v>3.32</v>
      </c>
      <c r="C2507">
        <v>2700</v>
      </c>
      <c r="D2507">
        <v>2</v>
      </c>
      <c r="E2507">
        <v>3</v>
      </c>
      <c r="F2507">
        <v>2</v>
      </c>
      <c r="G2507">
        <v>5</v>
      </c>
    </row>
    <row r="2508" spans="1:7" x14ac:dyDescent="0.25">
      <c r="A2508" t="s">
        <v>2590</v>
      </c>
      <c r="B2508">
        <v>4.28</v>
      </c>
      <c r="C2508">
        <v>2000</v>
      </c>
      <c r="D2508">
        <v>2</v>
      </c>
      <c r="E2508">
        <v>3</v>
      </c>
      <c r="F2508">
        <v>2</v>
      </c>
      <c r="G2508">
        <v>10</v>
      </c>
    </row>
    <row r="2509" spans="1:7" x14ac:dyDescent="0.25">
      <c r="A2509" t="s">
        <v>2591</v>
      </c>
      <c r="B2509">
        <v>1.66</v>
      </c>
      <c r="C2509">
        <v>1300</v>
      </c>
      <c r="D2509">
        <v>2</v>
      </c>
      <c r="E2509">
        <v>3</v>
      </c>
      <c r="F2509">
        <v>3</v>
      </c>
      <c r="G2509">
        <v>1</v>
      </c>
    </row>
    <row r="2510" spans="1:7" x14ac:dyDescent="0.25">
      <c r="A2510" t="s">
        <v>2592</v>
      </c>
      <c r="B2510">
        <v>3.32</v>
      </c>
      <c r="C2510">
        <v>2800</v>
      </c>
      <c r="D2510">
        <v>6</v>
      </c>
      <c r="E2510">
        <v>1</v>
      </c>
      <c r="F2510">
        <v>8</v>
      </c>
      <c r="G2510">
        <v>3</v>
      </c>
    </row>
    <row r="2511" spans="1:7" x14ac:dyDescent="0.25">
      <c r="A2511" t="s">
        <v>2593</v>
      </c>
      <c r="B2511">
        <v>1.01</v>
      </c>
      <c r="C2511">
        <v>4600</v>
      </c>
      <c r="D2511">
        <v>6</v>
      </c>
      <c r="E2511">
        <v>1</v>
      </c>
      <c r="F2511">
        <v>8</v>
      </c>
      <c r="G2511">
        <v>1</v>
      </c>
    </row>
    <row r="2512" spans="1:7" x14ac:dyDescent="0.25">
      <c r="A2512" t="s">
        <v>2594</v>
      </c>
      <c r="B2512">
        <v>1</v>
      </c>
      <c r="C2512">
        <v>4600</v>
      </c>
      <c r="D2512">
        <v>6</v>
      </c>
      <c r="E2512">
        <v>1</v>
      </c>
      <c r="F2512">
        <v>8</v>
      </c>
      <c r="G2512">
        <v>2</v>
      </c>
    </row>
    <row r="2513" spans="1:7" x14ac:dyDescent="0.25">
      <c r="A2513" t="s">
        <v>2595</v>
      </c>
      <c r="B2513">
        <v>1.5</v>
      </c>
      <c r="C2513">
        <v>510</v>
      </c>
      <c r="D2513">
        <v>3</v>
      </c>
      <c r="E2513">
        <v>3</v>
      </c>
      <c r="F2513">
        <v>3</v>
      </c>
      <c r="G2513">
        <v>3</v>
      </c>
    </row>
    <row r="2514" spans="1:7" x14ac:dyDescent="0.25">
      <c r="A2514" t="s">
        <v>2596</v>
      </c>
      <c r="B2514">
        <v>0.14000000000000001</v>
      </c>
      <c r="C2514">
        <v>540</v>
      </c>
      <c r="D2514">
        <v>3</v>
      </c>
      <c r="E2514">
        <v>1</v>
      </c>
      <c r="F2514">
        <v>10</v>
      </c>
      <c r="G2514">
        <v>0</v>
      </c>
    </row>
    <row r="2515" spans="1:7" x14ac:dyDescent="0.25">
      <c r="A2515" t="s">
        <v>2597</v>
      </c>
      <c r="B2515">
        <v>0.56000000000000005</v>
      </c>
      <c r="C2515">
        <v>540</v>
      </c>
      <c r="D2515">
        <v>3</v>
      </c>
      <c r="E2515">
        <v>1</v>
      </c>
      <c r="F2515">
        <v>10</v>
      </c>
      <c r="G2515">
        <v>0</v>
      </c>
    </row>
    <row r="2516" spans="1:7" x14ac:dyDescent="0.25">
      <c r="A2516" t="s">
        <v>2598</v>
      </c>
      <c r="B2516">
        <v>1.35</v>
      </c>
      <c r="C2516">
        <v>940</v>
      </c>
      <c r="D2516">
        <v>3</v>
      </c>
      <c r="E2516">
        <v>3</v>
      </c>
      <c r="F2516">
        <v>3</v>
      </c>
      <c r="G2516">
        <v>0</v>
      </c>
    </row>
    <row r="2517" spans="1:7" x14ac:dyDescent="0.25">
      <c r="A2517" t="s">
        <v>2599</v>
      </c>
      <c r="B2517">
        <v>8.4499999999999993</v>
      </c>
      <c r="C2517">
        <v>2200</v>
      </c>
      <c r="D2517">
        <v>1</v>
      </c>
      <c r="E2517">
        <v>1</v>
      </c>
      <c r="F2517">
        <v>10</v>
      </c>
      <c r="G2517">
        <v>5</v>
      </c>
    </row>
    <row r="2518" spans="1:7" x14ac:dyDescent="0.25">
      <c r="A2518" t="s">
        <v>2600</v>
      </c>
      <c r="B2518">
        <v>0.11</v>
      </c>
      <c r="C2518">
        <v>2200</v>
      </c>
      <c r="D2518">
        <v>1</v>
      </c>
      <c r="E2518">
        <v>1</v>
      </c>
      <c r="F2518">
        <v>8</v>
      </c>
      <c r="G2518">
        <v>0</v>
      </c>
    </row>
    <row r="2519" spans="1:7" x14ac:dyDescent="0.25">
      <c r="A2519" t="s">
        <v>2601</v>
      </c>
      <c r="B2519">
        <v>3.37</v>
      </c>
      <c r="C2519">
        <v>2000</v>
      </c>
      <c r="D2519">
        <v>2</v>
      </c>
      <c r="E2519">
        <v>3</v>
      </c>
      <c r="F2519">
        <v>6</v>
      </c>
      <c r="G2519">
        <v>6</v>
      </c>
    </row>
    <row r="2520" spans="1:7" x14ac:dyDescent="0.25">
      <c r="A2520" t="s">
        <v>2602</v>
      </c>
      <c r="B2520">
        <v>0.66</v>
      </c>
      <c r="C2520">
        <v>1900</v>
      </c>
      <c r="D2520">
        <v>2</v>
      </c>
      <c r="E2520">
        <v>3</v>
      </c>
      <c r="F2520">
        <v>6</v>
      </c>
      <c r="G2520">
        <v>0</v>
      </c>
    </row>
    <row r="2521" spans="1:7" x14ac:dyDescent="0.25">
      <c r="A2521" t="s">
        <v>2603</v>
      </c>
      <c r="B2521">
        <v>1</v>
      </c>
      <c r="C2521">
        <v>1300</v>
      </c>
      <c r="D2521">
        <v>1</v>
      </c>
      <c r="E2521">
        <v>3</v>
      </c>
      <c r="F2521">
        <v>4</v>
      </c>
      <c r="G2521">
        <v>0</v>
      </c>
    </row>
    <row r="2522" spans="1:7" x14ac:dyDescent="0.25">
      <c r="A2522" t="s">
        <v>2604</v>
      </c>
      <c r="B2522">
        <v>2.67</v>
      </c>
      <c r="C2522">
        <v>1100</v>
      </c>
      <c r="D2522">
        <v>1</v>
      </c>
      <c r="E2522">
        <v>3</v>
      </c>
      <c r="F2522">
        <v>4</v>
      </c>
      <c r="G2522">
        <v>1</v>
      </c>
    </row>
    <row r="2523" spans="1:7" x14ac:dyDescent="0.25">
      <c r="A2523" t="s">
        <v>2605</v>
      </c>
      <c r="B2523">
        <v>2.5</v>
      </c>
      <c r="C2523">
        <v>1100</v>
      </c>
      <c r="D2523">
        <v>1</v>
      </c>
      <c r="E2523">
        <v>3</v>
      </c>
      <c r="F2523">
        <v>4</v>
      </c>
      <c r="G2523">
        <v>1</v>
      </c>
    </row>
    <row r="2524" spans="1:7" x14ac:dyDescent="0.25">
      <c r="A2524" t="s">
        <v>2606</v>
      </c>
      <c r="B2524">
        <v>0.42</v>
      </c>
      <c r="C2524">
        <v>1900</v>
      </c>
      <c r="D2524">
        <v>2</v>
      </c>
      <c r="E2524">
        <v>1</v>
      </c>
      <c r="F2524">
        <v>6</v>
      </c>
      <c r="G2524">
        <v>0</v>
      </c>
    </row>
    <row r="2525" spans="1:7" x14ac:dyDescent="0.25">
      <c r="A2525" t="s">
        <v>2607</v>
      </c>
      <c r="B2525">
        <v>0.53</v>
      </c>
      <c r="C2525">
        <v>1900</v>
      </c>
      <c r="D2525">
        <v>2</v>
      </c>
      <c r="E2525">
        <v>1</v>
      </c>
      <c r="F2525">
        <v>6</v>
      </c>
      <c r="G2525">
        <v>0</v>
      </c>
    </row>
    <row r="2526" spans="1:7" x14ac:dyDescent="0.25">
      <c r="A2526" t="s">
        <v>2608</v>
      </c>
      <c r="B2526">
        <v>3.91</v>
      </c>
      <c r="C2526">
        <v>1700</v>
      </c>
      <c r="D2526">
        <v>2</v>
      </c>
      <c r="E2526">
        <v>1</v>
      </c>
      <c r="F2526">
        <v>6</v>
      </c>
      <c r="G2526">
        <v>2</v>
      </c>
    </row>
    <row r="2527" spans="1:7" x14ac:dyDescent="0.25">
      <c r="A2527" t="s">
        <v>2609</v>
      </c>
      <c r="B2527">
        <v>0.49</v>
      </c>
      <c r="C2527">
        <v>1700</v>
      </c>
      <c r="D2527">
        <v>2</v>
      </c>
      <c r="E2527">
        <v>1</v>
      </c>
      <c r="F2527">
        <v>6</v>
      </c>
      <c r="G2527">
        <v>0</v>
      </c>
    </row>
    <row r="2528" spans="1:7" x14ac:dyDescent="0.25">
      <c r="A2528" t="s">
        <v>2610</v>
      </c>
      <c r="B2528">
        <v>1.86</v>
      </c>
      <c r="C2528">
        <v>1800</v>
      </c>
      <c r="D2528">
        <v>2</v>
      </c>
      <c r="E2528">
        <v>1</v>
      </c>
      <c r="F2528">
        <v>6</v>
      </c>
      <c r="G2528">
        <v>1</v>
      </c>
    </row>
    <row r="2529" spans="1:7" x14ac:dyDescent="0.25">
      <c r="A2529" t="s">
        <v>2611</v>
      </c>
      <c r="B2529">
        <v>1.77</v>
      </c>
      <c r="C2529">
        <v>1900</v>
      </c>
      <c r="D2529">
        <v>2</v>
      </c>
      <c r="E2529">
        <v>1</v>
      </c>
      <c r="F2529">
        <v>6</v>
      </c>
      <c r="G2529">
        <v>1</v>
      </c>
    </row>
    <row r="2530" spans="1:7" x14ac:dyDescent="0.25">
      <c r="A2530" t="s">
        <v>2612</v>
      </c>
      <c r="B2530">
        <v>2.23</v>
      </c>
      <c r="C2530">
        <v>2900</v>
      </c>
      <c r="D2530">
        <v>2</v>
      </c>
      <c r="E2530">
        <v>3</v>
      </c>
      <c r="F2530">
        <v>4</v>
      </c>
      <c r="G2530">
        <v>3</v>
      </c>
    </row>
    <row r="2531" spans="1:7" x14ac:dyDescent="0.25">
      <c r="A2531" t="s">
        <v>2613</v>
      </c>
      <c r="B2531">
        <v>0.99</v>
      </c>
      <c r="C2531">
        <v>2900</v>
      </c>
      <c r="D2531">
        <v>2</v>
      </c>
      <c r="E2531">
        <v>3</v>
      </c>
      <c r="F2531">
        <v>2</v>
      </c>
      <c r="G2531">
        <v>0</v>
      </c>
    </row>
    <row r="2532" spans="1:7" x14ac:dyDescent="0.25">
      <c r="A2532" t="s">
        <v>2614</v>
      </c>
      <c r="B2532">
        <v>0.15</v>
      </c>
      <c r="C2532">
        <v>3100</v>
      </c>
      <c r="D2532">
        <v>6</v>
      </c>
      <c r="E2532">
        <v>4</v>
      </c>
      <c r="F2532">
        <v>0</v>
      </c>
      <c r="G2532">
        <v>0</v>
      </c>
    </row>
    <row r="2533" spans="1:7" x14ac:dyDescent="0.25">
      <c r="A2533" t="s">
        <v>2615</v>
      </c>
      <c r="B2533">
        <v>0.28000000000000003</v>
      </c>
      <c r="C2533">
        <v>4600</v>
      </c>
      <c r="D2533">
        <v>1</v>
      </c>
      <c r="E2533">
        <v>1</v>
      </c>
      <c r="F2533">
        <v>8</v>
      </c>
      <c r="G2533">
        <v>0</v>
      </c>
    </row>
    <row r="2534" spans="1:7" x14ac:dyDescent="0.25">
      <c r="A2534" t="s">
        <v>2616</v>
      </c>
      <c r="B2534">
        <v>0.34</v>
      </c>
      <c r="C2534">
        <v>4300</v>
      </c>
      <c r="D2534">
        <v>1</v>
      </c>
      <c r="E2534">
        <v>1</v>
      </c>
      <c r="F2534">
        <v>8</v>
      </c>
      <c r="G2534">
        <v>0</v>
      </c>
    </row>
    <row r="2535" spans="1:7" x14ac:dyDescent="0.25">
      <c r="A2535" t="s">
        <v>2617</v>
      </c>
      <c r="B2535">
        <v>0.99</v>
      </c>
      <c r="C2535">
        <v>3800</v>
      </c>
      <c r="D2535">
        <v>1</v>
      </c>
      <c r="E2535">
        <v>1</v>
      </c>
      <c r="F2535">
        <v>8</v>
      </c>
      <c r="G2535">
        <v>2</v>
      </c>
    </row>
    <row r="2536" spans="1:7" x14ac:dyDescent="0.25">
      <c r="A2536" t="s">
        <v>2618</v>
      </c>
      <c r="B2536">
        <v>0.12</v>
      </c>
      <c r="C2536">
        <v>3100</v>
      </c>
      <c r="D2536">
        <v>1</v>
      </c>
      <c r="E2536">
        <v>1</v>
      </c>
      <c r="F2536">
        <v>8</v>
      </c>
      <c r="G2536">
        <v>0</v>
      </c>
    </row>
    <row r="2537" spans="1:7" x14ac:dyDescent="0.25">
      <c r="A2537" t="s">
        <v>2619</v>
      </c>
      <c r="B2537">
        <v>0.13</v>
      </c>
      <c r="C2537">
        <v>2500</v>
      </c>
      <c r="D2537">
        <v>1</v>
      </c>
      <c r="E2537">
        <v>1</v>
      </c>
      <c r="F2537">
        <v>8</v>
      </c>
      <c r="G2537">
        <v>0</v>
      </c>
    </row>
    <row r="2538" spans="1:7" x14ac:dyDescent="0.25">
      <c r="A2538" t="s">
        <v>2620</v>
      </c>
      <c r="B2538">
        <v>2.3199999999999998</v>
      </c>
      <c r="C2538">
        <v>2300</v>
      </c>
      <c r="D2538">
        <v>1</v>
      </c>
      <c r="E2538">
        <v>1</v>
      </c>
      <c r="F2538">
        <v>8</v>
      </c>
      <c r="G2538">
        <v>1</v>
      </c>
    </row>
    <row r="2539" spans="1:7" x14ac:dyDescent="0.25">
      <c r="A2539" t="s">
        <v>2621</v>
      </c>
      <c r="B2539">
        <v>3.93</v>
      </c>
      <c r="C2539">
        <v>2000</v>
      </c>
      <c r="D2539">
        <v>1</v>
      </c>
      <c r="E2539">
        <v>1</v>
      </c>
      <c r="F2539">
        <v>8</v>
      </c>
      <c r="G2539">
        <v>1</v>
      </c>
    </row>
    <row r="2540" spans="1:7" x14ac:dyDescent="0.25">
      <c r="A2540" t="s">
        <v>2622</v>
      </c>
      <c r="B2540">
        <v>0.15</v>
      </c>
      <c r="C2540">
        <v>840</v>
      </c>
      <c r="D2540">
        <v>7</v>
      </c>
      <c r="E2540">
        <v>2</v>
      </c>
      <c r="F2540">
        <v>5</v>
      </c>
      <c r="G2540">
        <v>0</v>
      </c>
    </row>
    <row r="2541" spans="1:7" x14ac:dyDescent="0.25">
      <c r="A2541" t="s">
        <v>2623</v>
      </c>
      <c r="B2541">
        <v>0.11</v>
      </c>
      <c r="C2541">
        <v>180</v>
      </c>
      <c r="D2541">
        <v>3</v>
      </c>
      <c r="E2541">
        <v>1</v>
      </c>
      <c r="F2541">
        <v>4</v>
      </c>
      <c r="G2541">
        <v>0</v>
      </c>
    </row>
    <row r="2542" spans="1:7" x14ac:dyDescent="0.25">
      <c r="A2542" t="s">
        <v>2624</v>
      </c>
      <c r="B2542">
        <v>0.37</v>
      </c>
      <c r="C2542">
        <v>190</v>
      </c>
      <c r="D2542">
        <v>3</v>
      </c>
      <c r="E2542">
        <v>1</v>
      </c>
      <c r="F2542">
        <v>4</v>
      </c>
      <c r="G2542">
        <v>0</v>
      </c>
    </row>
    <row r="2543" spans="1:7" x14ac:dyDescent="0.25">
      <c r="A2543" t="s">
        <v>2625</v>
      </c>
      <c r="B2543">
        <v>0.14000000000000001</v>
      </c>
      <c r="C2543">
        <v>130</v>
      </c>
      <c r="D2543">
        <v>3</v>
      </c>
      <c r="E2543">
        <v>1</v>
      </c>
      <c r="F2543">
        <v>8</v>
      </c>
      <c r="G2543">
        <v>0</v>
      </c>
    </row>
    <row r="2544" spans="1:7" x14ac:dyDescent="0.25">
      <c r="A2544" t="s">
        <v>2626</v>
      </c>
      <c r="B2544">
        <v>1.79</v>
      </c>
      <c r="C2544">
        <v>120</v>
      </c>
      <c r="D2544">
        <v>3</v>
      </c>
      <c r="E2544">
        <v>3</v>
      </c>
      <c r="F2544">
        <v>1</v>
      </c>
      <c r="G2544">
        <v>0</v>
      </c>
    </row>
    <row r="2545" spans="1:7" x14ac:dyDescent="0.25">
      <c r="A2545" t="s">
        <v>2627</v>
      </c>
      <c r="B2545">
        <v>2.39</v>
      </c>
      <c r="C2545">
        <v>190</v>
      </c>
      <c r="D2545">
        <v>2</v>
      </c>
      <c r="E2545">
        <v>3</v>
      </c>
      <c r="F2545">
        <v>4</v>
      </c>
      <c r="G2545">
        <v>5</v>
      </c>
    </row>
    <row r="2546" spans="1:7" x14ac:dyDescent="0.25">
      <c r="A2546" t="s">
        <v>2628</v>
      </c>
      <c r="B2546">
        <v>2.99</v>
      </c>
      <c r="C2546">
        <v>290</v>
      </c>
      <c r="D2546">
        <v>2</v>
      </c>
      <c r="E2546">
        <v>3</v>
      </c>
      <c r="F2546">
        <v>3</v>
      </c>
      <c r="G2546">
        <v>0</v>
      </c>
    </row>
    <row r="2547" spans="1:7" x14ac:dyDescent="0.25">
      <c r="A2547" t="s">
        <v>2629</v>
      </c>
      <c r="B2547">
        <v>3.96</v>
      </c>
      <c r="C2547">
        <v>1300</v>
      </c>
      <c r="D2547">
        <v>2</v>
      </c>
      <c r="E2547">
        <v>3</v>
      </c>
      <c r="F2547">
        <v>3</v>
      </c>
      <c r="G2547">
        <v>4</v>
      </c>
    </row>
    <row r="2548" spans="1:7" x14ac:dyDescent="0.25">
      <c r="A2548" t="s">
        <v>2630</v>
      </c>
      <c r="B2548">
        <v>5.65</v>
      </c>
      <c r="C2548">
        <v>2700</v>
      </c>
      <c r="D2548">
        <v>2</v>
      </c>
      <c r="E2548">
        <v>1</v>
      </c>
      <c r="F2548">
        <v>10</v>
      </c>
      <c r="G2548">
        <v>0</v>
      </c>
    </row>
    <row r="2549" spans="1:7" x14ac:dyDescent="0.25">
      <c r="A2549" t="s">
        <v>2631</v>
      </c>
      <c r="B2549">
        <v>3.98</v>
      </c>
      <c r="C2549">
        <v>2700</v>
      </c>
      <c r="D2549">
        <v>2</v>
      </c>
      <c r="E2549">
        <v>1</v>
      </c>
      <c r="F2549">
        <v>10</v>
      </c>
      <c r="G2549">
        <v>0</v>
      </c>
    </row>
    <row r="2550" spans="1:7" x14ac:dyDescent="0.25">
      <c r="A2550" t="s">
        <v>2632</v>
      </c>
      <c r="B2550">
        <v>2.35</v>
      </c>
      <c r="C2550">
        <v>1300</v>
      </c>
      <c r="D2550">
        <v>1</v>
      </c>
      <c r="E2550">
        <v>3</v>
      </c>
      <c r="F2550">
        <v>6</v>
      </c>
      <c r="G2550">
        <v>0</v>
      </c>
    </row>
    <row r="2551" spans="1:7" x14ac:dyDescent="0.25">
      <c r="A2551" t="s">
        <v>2633</v>
      </c>
      <c r="B2551">
        <v>0.47</v>
      </c>
      <c r="C2551">
        <v>1200</v>
      </c>
      <c r="D2551">
        <v>1</v>
      </c>
      <c r="E2551">
        <v>1</v>
      </c>
      <c r="F2551">
        <v>8</v>
      </c>
      <c r="G2551">
        <v>0</v>
      </c>
    </row>
    <row r="2552" spans="1:7" x14ac:dyDescent="0.25">
      <c r="A2552" t="s">
        <v>2634</v>
      </c>
      <c r="B2552">
        <v>0.18</v>
      </c>
      <c r="C2552">
        <v>1300</v>
      </c>
      <c r="D2552">
        <v>1</v>
      </c>
      <c r="E2552">
        <v>3</v>
      </c>
      <c r="F2552">
        <v>5</v>
      </c>
      <c r="G2552">
        <v>0</v>
      </c>
    </row>
    <row r="2553" spans="1:7" x14ac:dyDescent="0.25">
      <c r="A2553" t="s">
        <v>2635</v>
      </c>
      <c r="B2553">
        <v>0.3</v>
      </c>
      <c r="C2553">
        <v>1700</v>
      </c>
      <c r="D2553">
        <v>1</v>
      </c>
      <c r="E2553">
        <v>3</v>
      </c>
      <c r="F2553">
        <v>8</v>
      </c>
      <c r="G2553">
        <v>0</v>
      </c>
    </row>
    <row r="2554" spans="1:7" x14ac:dyDescent="0.25">
      <c r="A2554" t="s">
        <v>2636</v>
      </c>
      <c r="B2554">
        <v>0.5</v>
      </c>
      <c r="C2554">
        <v>1800</v>
      </c>
      <c r="D2554">
        <v>1</v>
      </c>
      <c r="E2554">
        <v>3</v>
      </c>
      <c r="F2554">
        <v>6</v>
      </c>
      <c r="G2554">
        <v>0</v>
      </c>
    </row>
    <row r="2555" spans="1:7" x14ac:dyDescent="0.25">
      <c r="A2555" t="s">
        <v>2637</v>
      </c>
      <c r="B2555">
        <v>0.48</v>
      </c>
      <c r="C2555">
        <v>1800</v>
      </c>
      <c r="D2555">
        <v>1</v>
      </c>
      <c r="E2555">
        <v>1</v>
      </c>
      <c r="F2555">
        <v>8</v>
      </c>
      <c r="G2555">
        <v>0</v>
      </c>
    </row>
    <row r="2556" spans="1:7" x14ac:dyDescent="0.25">
      <c r="A2556" t="s">
        <v>2638</v>
      </c>
      <c r="B2556">
        <v>0.24</v>
      </c>
      <c r="C2556">
        <v>1700</v>
      </c>
      <c r="D2556">
        <v>1</v>
      </c>
      <c r="E2556">
        <v>3</v>
      </c>
      <c r="F2556">
        <v>6</v>
      </c>
      <c r="G2556">
        <v>0</v>
      </c>
    </row>
    <row r="2557" spans="1:7" x14ac:dyDescent="0.25">
      <c r="A2557" t="s">
        <v>2639</v>
      </c>
      <c r="B2557">
        <v>0.81</v>
      </c>
      <c r="C2557">
        <v>1700</v>
      </c>
      <c r="D2557">
        <v>1</v>
      </c>
      <c r="E2557">
        <v>3</v>
      </c>
      <c r="F2557">
        <v>6</v>
      </c>
      <c r="G2557">
        <v>1</v>
      </c>
    </row>
    <row r="2558" spans="1:7" x14ac:dyDescent="0.25">
      <c r="A2558" t="s">
        <v>2640</v>
      </c>
      <c r="B2558">
        <v>0.13</v>
      </c>
      <c r="C2558">
        <v>1800</v>
      </c>
      <c r="D2558">
        <v>1</v>
      </c>
      <c r="E2558">
        <v>3</v>
      </c>
      <c r="F2558">
        <v>8</v>
      </c>
      <c r="G2558">
        <v>0</v>
      </c>
    </row>
    <row r="2559" spans="1:7" x14ac:dyDescent="0.25">
      <c r="A2559" t="s">
        <v>2641</v>
      </c>
      <c r="B2559">
        <v>0.16</v>
      </c>
      <c r="C2559">
        <v>1800</v>
      </c>
      <c r="D2559">
        <v>1</v>
      </c>
      <c r="E2559">
        <v>3</v>
      </c>
      <c r="F2559">
        <v>6</v>
      </c>
      <c r="G2559">
        <v>0</v>
      </c>
    </row>
    <row r="2560" spans="1:7" x14ac:dyDescent="0.25">
      <c r="A2560" t="s">
        <v>2642</v>
      </c>
      <c r="B2560">
        <v>3.76</v>
      </c>
      <c r="C2560">
        <v>1800</v>
      </c>
      <c r="D2560">
        <v>1</v>
      </c>
      <c r="E2560">
        <v>3</v>
      </c>
      <c r="F2560">
        <v>6</v>
      </c>
      <c r="G2560">
        <v>2</v>
      </c>
    </row>
    <row r="2561" spans="1:7" x14ac:dyDescent="0.25">
      <c r="A2561" t="s">
        <v>2643</v>
      </c>
      <c r="B2561">
        <v>2.35</v>
      </c>
      <c r="C2561">
        <v>2000</v>
      </c>
      <c r="D2561">
        <v>1</v>
      </c>
      <c r="E2561">
        <v>3</v>
      </c>
      <c r="F2561">
        <v>6</v>
      </c>
      <c r="G2561">
        <v>2</v>
      </c>
    </row>
    <row r="2562" spans="1:7" x14ac:dyDescent="0.25">
      <c r="A2562" t="s">
        <v>2644</v>
      </c>
      <c r="B2562">
        <v>4.97</v>
      </c>
      <c r="C2562">
        <v>2800</v>
      </c>
      <c r="D2562">
        <v>2</v>
      </c>
      <c r="E2562">
        <v>1</v>
      </c>
      <c r="F2562">
        <v>10</v>
      </c>
      <c r="G2562">
        <v>4</v>
      </c>
    </row>
    <row r="2563" spans="1:7" x14ac:dyDescent="0.25">
      <c r="A2563" t="s">
        <v>2645</v>
      </c>
      <c r="B2563">
        <v>5.87</v>
      </c>
      <c r="C2563">
        <v>2500</v>
      </c>
      <c r="D2563">
        <v>2</v>
      </c>
      <c r="E2563">
        <v>1</v>
      </c>
      <c r="F2563">
        <v>10</v>
      </c>
      <c r="G2563">
        <v>6</v>
      </c>
    </row>
    <row r="2564" spans="1:7" x14ac:dyDescent="0.25">
      <c r="A2564" t="s">
        <v>2646</v>
      </c>
      <c r="B2564">
        <v>1.3</v>
      </c>
      <c r="C2564">
        <v>2700</v>
      </c>
      <c r="D2564">
        <v>2</v>
      </c>
      <c r="E2564">
        <v>3</v>
      </c>
      <c r="F2564">
        <v>6</v>
      </c>
      <c r="G2564">
        <v>4</v>
      </c>
    </row>
    <row r="2565" spans="1:7" x14ac:dyDescent="0.25">
      <c r="A2565" t="s">
        <v>2647</v>
      </c>
      <c r="B2565">
        <v>1.53</v>
      </c>
      <c r="C2565">
        <v>3600</v>
      </c>
      <c r="D2565">
        <v>2</v>
      </c>
      <c r="E2565">
        <v>1</v>
      </c>
      <c r="F2565">
        <v>8</v>
      </c>
      <c r="G2565">
        <v>1</v>
      </c>
    </row>
    <row r="2566" spans="1:7" x14ac:dyDescent="0.25">
      <c r="A2566" t="s">
        <v>2648</v>
      </c>
      <c r="B2566">
        <v>0.69</v>
      </c>
      <c r="C2566">
        <v>3000</v>
      </c>
      <c r="D2566">
        <v>2</v>
      </c>
      <c r="E2566">
        <v>3</v>
      </c>
      <c r="F2566">
        <v>5</v>
      </c>
      <c r="G2566">
        <v>1</v>
      </c>
    </row>
    <row r="2567" spans="1:7" x14ac:dyDescent="0.25">
      <c r="A2567" t="s">
        <v>2649</v>
      </c>
      <c r="B2567">
        <v>2.23</v>
      </c>
      <c r="C2567">
        <v>3600</v>
      </c>
      <c r="D2567">
        <v>2</v>
      </c>
      <c r="E2567">
        <v>3</v>
      </c>
      <c r="F2567">
        <v>6</v>
      </c>
      <c r="G2567">
        <v>2</v>
      </c>
    </row>
    <row r="2568" spans="1:7" x14ac:dyDescent="0.25">
      <c r="A2568" t="s">
        <v>2650</v>
      </c>
      <c r="B2568">
        <v>5.42</v>
      </c>
      <c r="C2568">
        <v>1400</v>
      </c>
      <c r="D2568">
        <v>2</v>
      </c>
      <c r="E2568">
        <v>3</v>
      </c>
      <c r="F2568">
        <v>8</v>
      </c>
      <c r="G2568">
        <v>2</v>
      </c>
    </row>
    <row r="2569" spans="1:7" x14ac:dyDescent="0.25">
      <c r="A2569" t="s">
        <v>2651</v>
      </c>
      <c r="B2569">
        <v>0.78</v>
      </c>
      <c r="C2569">
        <v>1100</v>
      </c>
      <c r="D2569">
        <v>2</v>
      </c>
      <c r="E2569">
        <v>3</v>
      </c>
      <c r="F2569">
        <v>8</v>
      </c>
      <c r="G2569">
        <v>0</v>
      </c>
    </row>
    <row r="2570" spans="1:7" x14ac:dyDescent="0.25">
      <c r="A2570" t="s">
        <v>2652</v>
      </c>
      <c r="B2570">
        <v>0.78</v>
      </c>
      <c r="C2570">
        <v>1300</v>
      </c>
      <c r="D2570">
        <v>2</v>
      </c>
      <c r="E2570">
        <v>1</v>
      </c>
      <c r="F2570">
        <v>8</v>
      </c>
      <c r="G2570">
        <v>1</v>
      </c>
    </row>
    <row r="2571" spans="1:7" x14ac:dyDescent="0.25">
      <c r="A2571" t="s">
        <v>2653</v>
      </c>
      <c r="B2571">
        <v>0.42</v>
      </c>
      <c r="C2571">
        <v>2100</v>
      </c>
      <c r="D2571">
        <v>2</v>
      </c>
      <c r="E2571">
        <v>3</v>
      </c>
      <c r="F2571">
        <v>8</v>
      </c>
      <c r="G2571">
        <v>0</v>
      </c>
    </row>
    <row r="2572" spans="1:7" x14ac:dyDescent="0.25">
      <c r="A2572" t="s">
        <v>2654</v>
      </c>
      <c r="B2572">
        <v>0.34</v>
      </c>
      <c r="C2572">
        <v>2100</v>
      </c>
      <c r="D2572">
        <v>2</v>
      </c>
      <c r="E2572">
        <v>3</v>
      </c>
      <c r="F2572">
        <v>8</v>
      </c>
      <c r="G2572">
        <v>0</v>
      </c>
    </row>
    <row r="2573" spans="1:7" x14ac:dyDescent="0.25">
      <c r="A2573" t="s">
        <v>2655</v>
      </c>
      <c r="B2573">
        <v>2.93</v>
      </c>
      <c r="C2573">
        <v>870</v>
      </c>
      <c r="D2573">
        <v>1</v>
      </c>
      <c r="E2573">
        <v>3</v>
      </c>
      <c r="F2573">
        <v>5</v>
      </c>
      <c r="G2573">
        <v>1</v>
      </c>
    </row>
    <row r="2574" spans="1:7" x14ac:dyDescent="0.25">
      <c r="A2574" t="s">
        <v>2656</v>
      </c>
      <c r="B2574">
        <v>0.67</v>
      </c>
      <c r="C2574">
        <v>2500</v>
      </c>
      <c r="D2574">
        <v>1</v>
      </c>
      <c r="E2574">
        <v>1</v>
      </c>
      <c r="F2574">
        <v>8</v>
      </c>
      <c r="G2574">
        <v>1</v>
      </c>
    </row>
    <row r="2575" spans="1:7" x14ac:dyDescent="0.25">
      <c r="A2575" t="s">
        <v>2657</v>
      </c>
      <c r="B2575">
        <v>0.73</v>
      </c>
      <c r="C2575">
        <v>2400</v>
      </c>
      <c r="D2575">
        <v>1</v>
      </c>
      <c r="E2575">
        <v>1</v>
      </c>
      <c r="F2575">
        <v>4</v>
      </c>
      <c r="G2575">
        <v>1</v>
      </c>
    </row>
    <row r="2576" spans="1:7" x14ac:dyDescent="0.25">
      <c r="A2576" t="s">
        <v>2658</v>
      </c>
      <c r="B2576">
        <v>1.43</v>
      </c>
      <c r="C2576">
        <v>2400</v>
      </c>
      <c r="D2576">
        <v>1</v>
      </c>
      <c r="E2576">
        <v>1</v>
      </c>
      <c r="F2576">
        <v>4</v>
      </c>
      <c r="G2576">
        <v>0</v>
      </c>
    </row>
    <row r="2577" spans="1:7" x14ac:dyDescent="0.25">
      <c r="A2577" t="s">
        <v>2659</v>
      </c>
      <c r="B2577">
        <v>2.4</v>
      </c>
      <c r="C2577">
        <v>2300</v>
      </c>
      <c r="D2577">
        <v>2</v>
      </c>
      <c r="E2577">
        <v>1</v>
      </c>
      <c r="F2577">
        <v>4</v>
      </c>
      <c r="G2577">
        <v>1</v>
      </c>
    </row>
    <row r="2578" spans="1:7" x14ac:dyDescent="0.25">
      <c r="A2578" t="s">
        <v>2660</v>
      </c>
      <c r="B2578">
        <v>1.07</v>
      </c>
      <c r="C2578">
        <v>2500</v>
      </c>
      <c r="D2578">
        <v>2</v>
      </c>
      <c r="E2578">
        <v>1</v>
      </c>
      <c r="F2578">
        <v>4</v>
      </c>
      <c r="G2578">
        <v>0</v>
      </c>
    </row>
    <row r="2579" spans="1:7" x14ac:dyDescent="0.25">
      <c r="A2579" t="s">
        <v>2661</v>
      </c>
      <c r="B2579">
        <v>0.38</v>
      </c>
      <c r="C2579">
        <v>2900</v>
      </c>
      <c r="D2579">
        <v>6</v>
      </c>
      <c r="E2579">
        <v>1</v>
      </c>
      <c r="F2579">
        <v>4</v>
      </c>
      <c r="G2579">
        <v>0</v>
      </c>
    </row>
    <row r="2580" spans="1:7" x14ac:dyDescent="0.25">
      <c r="A2580" t="s">
        <v>2662</v>
      </c>
      <c r="B2580">
        <v>6.98</v>
      </c>
      <c r="C2580">
        <v>3300</v>
      </c>
      <c r="D2580">
        <v>2</v>
      </c>
      <c r="E2580">
        <v>1</v>
      </c>
      <c r="F2580">
        <v>4</v>
      </c>
      <c r="G2580">
        <v>9</v>
      </c>
    </row>
    <row r="2581" spans="1:7" x14ac:dyDescent="0.25">
      <c r="A2581" t="s">
        <v>2663</v>
      </c>
      <c r="B2581">
        <v>0.5</v>
      </c>
      <c r="C2581">
        <v>3400</v>
      </c>
      <c r="D2581">
        <v>2</v>
      </c>
      <c r="E2581">
        <v>1</v>
      </c>
      <c r="F2581">
        <v>10</v>
      </c>
      <c r="G2581">
        <v>0</v>
      </c>
    </row>
    <row r="2582" spans="1:7" x14ac:dyDescent="0.25">
      <c r="A2582" t="s">
        <v>2664</v>
      </c>
      <c r="B2582">
        <v>0.82</v>
      </c>
      <c r="C2582">
        <v>3400</v>
      </c>
      <c r="D2582">
        <v>1</v>
      </c>
      <c r="E2582">
        <v>1</v>
      </c>
      <c r="F2582">
        <v>10</v>
      </c>
      <c r="G2582">
        <v>1</v>
      </c>
    </row>
    <row r="2583" spans="1:7" x14ac:dyDescent="0.25">
      <c r="A2583" t="s">
        <v>2665</v>
      </c>
      <c r="B2583">
        <v>3.69</v>
      </c>
      <c r="C2583">
        <v>1100</v>
      </c>
      <c r="D2583">
        <v>3</v>
      </c>
      <c r="E2583">
        <v>3</v>
      </c>
      <c r="F2583">
        <v>2</v>
      </c>
      <c r="G2583">
        <v>4</v>
      </c>
    </row>
    <row r="2584" spans="1:7" x14ac:dyDescent="0.25">
      <c r="A2584" t="s">
        <v>2666</v>
      </c>
      <c r="B2584">
        <v>1.37</v>
      </c>
      <c r="C2584">
        <v>1200</v>
      </c>
      <c r="D2584">
        <v>3</v>
      </c>
      <c r="E2584">
        <v>3</v>
      </c>
      <c r="F2584">
        <v>2</v>
      </c>
      <c r="G2584">
        <v>3</v>
      </c>
    </row>
    <row r="2585" spans="1:7" x14ac:dyDescent="0.25">
      <c r="A2585" t="s">
        <v>2667</v>
      </c>
      <c r="B2585">
        <v>2.4500000000000002</v>
      </c>
      <c r="C2585">
        <v>1400</v>
      </c>
      <c r="D2585">
        <v>3</v>
      </c>
      <c r="E2585">
        <v>1</v>
      </c>
      <c r="F2585">
        <v>8</v>
      </c>
      <c r="G2585">
        <v>1</v>
      </c>
    </row>
    <row r="2586" spans="1:7" x14ac:dyDescent="0.25">
      <c r="A2586" t="s">
        <v>2668</v>
      </c>
      <c r="B2586">
        <v>2.0699999999999998</v>
      </c>
      <c r="C2586">
        <v>1400</v>
      </c>
      <c r="D2586">
        <v>3</v>
      </c>
      <c r="E2586">
        <v>3</v>
      </c>
      <c r="F2586">
        <v>4</v>
      </c>
      <c r="G2586">
        <v>1</v>
      </c>
    </row>
    <row r="2587" spans="1:7" x14ac:dyDescent="0.25">
      <c r="A2587" t="s">
        <v>2669</v>
      </c>
      <c r="B2587">
        <v>4.16</v>
      </c>
      <c r="C2587">
        <v>1900</v>
      </c>
      <c r="D2587">
        <v>2</v>
      </c>
      <c r="E2587">
        <v>3</v>
      </c>
      <c r="F2587">
        <v>4</v>
      </c>
      <c r="G2587">
        <v>0</v>
      </c>
    </row>
    <row r="2588" spans="1:7" x14ac:dyDescent="0.25">
      <c r="A2588" t="s">
        <v>2670</v>
      </c>
      <c r="B2588">
        <v>1.77</v>
      </c>
      <c r="C2588">
        <v>2100</v>
      </c>
      <c r="D2588">
        <v>2</v>
      </c>
      <c r="E2588">
        <v>3</v>
      </c>
      <c r="F2588">
        <v>6</v>
      </c>
      <c r="G2588">
        <v>2</v>
      </c>
    </row>
    <row r="2589" spans="1:7" x14ac:dyDescent="0.25">
      <c r="A2589" t="s">
        <v>2671</v>
      </c>
      <c r="B2589">
        <v>1.79</v>
      </c>
      <c r="C2589">
        <v>2100</v>
      </c>
      <c r="D2589">
        <v>2</v>
      </c>
      <c r="E2589">
        <v>3</v>
      </c>
      <c r="F2589">
        <v>6</v>
      </c>
      <c r="G2589">
        <v>3</v>
      </c>
    </row>
    <row r="2590" spans="1:7" x14ac:dyDescent="0.25">
      <c r="A2590" t="s">
        <v>2672</v>
      </c>
      <c r="B2590">
        <v>1.9</v>
      </c>
      <c r="C2590">
        <v>2100</v>
      </c>
      <c r="D2590">
        <v>2</v>
      </c>
      <c r="E2590">
        <v>3</v>
      </c>
      <c r="F2590">
        <v>6</v>
      </c>
      <c r="G2590">
        <v>2</v>
      </c>
    </row>
    <row r="2591" spans="1:7" x14ac:dyDescent="0.25">
      <c r="A2591" t="s">
        <v>2673</v>
      </c>
      <c r="B2591">
        <v>0.12</v>
      </c>
      <c r="C2591">
        <v>2300</v>
      </c>
      <c r="D2591">
        <v>2</v>
      </c>
      <c r="E2591">
        <v>3</v>
      </c>
      <c r="F2591">
        <v>5</v>
      </c>
      <c r="G2591">
        <v>1</v>
      </c>
    </row>
    <row r="2592" spans="1:7" x14ac:dyDescent="0.25">
      <c r="A2592" t="s">
        <v>2674</v>
      </c>
      <c r="B2592">
        <v>0.13</v>
      </c>
      <c r="C2592">
        <v>1700</v>
      </c>
      <c r="D2592">
        <v>1</v>
      </c>
      <c r="E2592">
        <v>3</v>
      </c>
      <c r="F2592">
        <v>5</v>
      </c>
      <c r="G2592">
        <v>0</v>
      </c>
    </row>
    <row r="2593" spans="1:7" x14ac:dyDescent="0.25">
      <c r="A2593" t="s">
        <v>2675</v>
      </c>
      <c r="B2593">
        <v>3.46</v>
      </c>
      <c r="C2593">
        <v>1700</v>
      </c>
      <c r="D2593">
        <v>1</v>
      </c>
      <c r="E2593">
        <v>3</v>
      </c>
      <c r="F2593">
        <v>5</v>
      </c>
      <c r="G2593">
        <v>5</v>
      </c>
    </row>
    <row r="2594" spans="1:7" x14ac:dyDescent="0.25">
      <c r="A2594" t="s">
        <v>2676</v>
      </c>
      <c r="B2594">
        <v>1.1100000000000001</v>
      </c>
      <c r="C2594">
        <v>3200</v>
      </c>
      <c r="D2594">
        <v>2</v>
      </c>
      <c r="E2594">
        <v>1</v>
      </c>
      <c r="F2594">
        <v>8</v>
      </c>
      <c r="G2594">
        <v>0</v>
      </c>
    </row>
    <row r="2595" spans="1:7" x14ac:dyDescent="0.25">
      <c r="A2595" t="s">
        <v>2677</v>
      </c>
      <c r="B2595">
        <v>6.99</v>
      </c>
      <c r="C2595">
        <v>1500</v>
      </c>
      <c r="D2595">
        <v>2</v>
      </c>
      <c r="E2595">
        <v>1</v>
      </c>
      <c r="F2595">
        <v>4</v>
      </c>
      <c r="G2595">
        <v>7</v>
      </c>
    </row>
    <row r="2596" spans="1:7" x14ac:dyDescent="0.25">
      <c r="A2596" t="s">
        <v>2678</v>
      </c>
      <c r="B2596">
        <v>0.42</v>
      </c>
      <c r="C2596">
        <v>4300</v>
      </c>
      <c r="D2596">
        <v>1</v>
      </c>
      <c r="E2596">
        <v>1</v>
      </c>
      <c r="F2596">
        <v>8</v>
      </c>
      <c r="G2596">
        <v>0</v>
      </c>
    </row>
    <row r="2597" spans="1:7" x14ac:dyDescent="0.25">
      <c r="A2597" t="s">
        <v>2679</v>
      </c>
      <c r="B2597">
        <v>0.72</v>
      </c>
      <c r="C2597">
        <v>840</v>
      </c>
      <c r="D2597">
        <v>1</v>
      </c>
      <c r="E2597">
        <v>3</v>
      </c>
      <c r="F2597">
        <v>4</v>
      </c>
      <c r="G2597">
        <v>0</v>
      </c>
    </row>
    <row r="2598" spans="1:7" x14ac:dyDescent="0.25">
      <c r="A2598" t="s">
        <v>2680</v>
      </c>
      <c r="B2598">
        <v>0.59</v>
      </c>
      <c r="C2598">
        <v>800</v>
      </c>
      <c r="D2598">
        <v>1</v>
      </c>
      <c r="E2598">
        <v>3</v>
      </c>
      <c r="F2598">
        <v>6</v>
      </c>
      <c r="G2598">
        <v>0</v>
      </c>
    </row>
    <row r="2599" spans="1:7" x14ac:dyDescent="0.25">
      <c r="A2599" t="s">
        <v>2681</v>
      </c>
      <c r="B2599">
        <v>0.41</v>
      </c>
      <c r="C2599">
        <v>800</v>
      </c>
      <c r="D2599">
        <v>1</v>
      </c>
      <c r="E2599">
        <v>3</v>
      </c>
      <c r="F2599">
        <v>6</v>
      </c>
      <c r="G2599">
        <v>0</v>
      </c>
    </row>
    <row r="2600" spans="1:7" x14ac:dyDescent="0.25">
      <c r="A2600" t="s">
        <v>2682</v>
      </c>
      <c r="B2600">
        <v>5.96</v>
      </c>
      <c r="C2600">
        <v>550</v>
      </c>
      <c r="D2600">
        <v>2</v>
      </c>
      <c r="E2600">
        <v>3</v>
      </c>
      <c r="F2600">
        <v>5</v>
      </c>
      <c r="G2600">
        <v>2</v>
      </c>
    </row>
    <row r="2601" spans="1:7" x14ac:dyDescent="0.25">
      <c r="A2601" t="s">
        <v>2683</v>
      </c>
      <c r="B2601">
        <v>0.84</v>
      </c>
      <c r="C2601">
        <v>1100</v>
      </c>
      <c r="D2601">
        <v>2</v>
      </c>
      <c r="E2601">
        <v>3</v>
      </c>
      <c r="F2601">
        <v>2</v>
      </c>
      <c r="G2601">
        <v>0</v>
      </c>
    </row>
    <row r="2602" spans="1:7" x14ac:dyDescent="0.25">
      <c r="A2602" t="s">
        <v>2684</v>
      </c>
      <c r="B2602">
        <v>0.09</v>
      </c>
      <c r="C2602">
        <v>1900</v>
      </c>
      <c r="D2602">
        <v>1</v>
      </c>
      <c r="E2602">
        <v>1</v>
      </c>
      <c r="F2602">
        <v>10</v>
      </c>
      <c r="G2602">
        <v>0</v>
      </c>
    </row>
    <row r="2603" spans="1:7" x14ac:dyDescent="0.25">
      <c r="A2603" t="s">
        <v>2685</v>
      </c>
      <c r="B2603">
        <v>1.41</v>
      </c>
      <c r="C2603">
        <v>1800</v>
      </c>
      <c r="D2603">
        <v>1</v>
      </c>
      <c r="E2603">
        <v>1</v>
      </c>
      <c r="F2603">
        <v>10</v>
      </c>
      <c r="G2603">
        <v>0</v>
      </c>
    </row>
    <row r="2604" spans="1:7" x14ac:dyDescent="0.25">
      <c r="A2604" t="s">
        <v>2686</v>
      </c>
      <c r="B2604">
        <v>0.44</v>
      </c>
      <c r="C2604">
        <v>3300</v>
      </c>
      <c r="D2604">
        <v>1</v>
      </c>
      <c r="E2604">
        <v>1</v>
      </c>
      <c r="F2604">
        <v>10</v>
      </c>
      <c r="G2604">
        <v>0</v>
      </c>
    </row>
    <row r="2605" spans="1:7" x14ac:dyDescent="0.25">
      <c r="A2605" t="s">
        <v>2687</v>
      </c>
      <c r="B2605">
        <v>1.31</v>
      </c>
      <c r="C2605">
        <v>290</v>
      </c>
      <c r="D2605">
        <v>2</v>
      </c>
      <c r="E2605">
        <v>0</v>
      </c>
      <c r="F2605">
        <v>0</v>
      </c>
      <c r="G2605">
        <v>0</v>
      </c>
    </row>
    <row r="2606" spans="1:7" x14ac:dyDescent="0.25">
      <c r="A2606" t="s">
        <v>2688</v>
      </c>
      <c r="B2606">
        <v>0.01</v>
      </c>
      <c r="C2606">
        <v>260</v>
      </c>
      <c r="D2606">
        <v>2</v>
      </c>
      <c r="E2606">
        <v>0</v>
      </c>
      <c r="F2606">
        <v>0</v>
      </c>
      <c r="G2606">
        <v>0</v>
      </c>
    </row>
    <row r="2607" spans="1:7" x14ac:dyDescent="0.25">
      <c r="A2607" t="s">
        <v>2689</v>
      </c>
      <c r="B2607">
        <v>0.3</v>
      </c>
      <c r="C2607">
        <v>650</v>
      </c>
      <c r="D2607">
        <v>2</v>
      </c>
      <c r="E2607">
        <v>1</v>
      </c>
      <c r="F2607">
        <v>4</v>
      </c>
      <c r="G2607">
        <v>0</v>
      </c>
    </row>
    <row r="2608" spans="1:7" x14ac:dyDescent="0.25">
      <c r="A2608" t="s">
        <v>2690</v>
      </c>
      <c r="B2608">
        <v>4.84</v>
      </c>
      <c r="C2608">
        <v>790</v>
      </c>
      <c r="D2608">
        <v>2</v>
      </c>
      <c r="E2608">
        <v>3</v>
      </c>
      <c r="F2608">
        <v>4</v>
      </c>
      <c r="G2608">
        <v>2</v>
      </c>
    </row>
    <row r="2609" spans="1:7" x14ac:dyDescent="0.25">
      <c r="A2609" t="s">
        <v>2691</v>
      </c>
      <c r="B2609">
        <v>0.51</v>
      </c>
      <c r="C2609">
        <v>3700</v>
      </c>
      <c r="D2609">
        <v>7</v>
      </c>
      <c r="E2609">
        <v>3</v>
      </c>
      <c r="F2609">
        <v>6</v>
      </c>
      <c r="G2609">
        <v>0</v>
      </c>
    </row>
    <row r="2610" spans="1:7" x14ac:dyDescent="0.25">
      <c r="A2610" t="s">
        <v>2692</v>
      </c>
      <c r="B2610">
        <v>6.25</v>
      </c>
      <c r="C2610">
        <v>3500</v>
      </c>
      <c r="D2610">
        <v>2</v>
      </c>
      <c r="E2610">
        <v>3</v>
      </c>
      <c r="F2610">
        <v>3</v>
      </c>
      <c r="G2610">
        <v>7</v>
      </c>
    </row>
    <row r="2611" spans="1:7" x14ac:dyDescent="0.25">
      <c r="A2611" t="s">
        <v>2693</v>
      </c>
      <c r="B2611">
        <v>4.7300000000000004</v>
      </c>
      <c r="C2611">
        <v>2400</v>
      </c>
      <c r="D2611">
        <v>2</v>
      </c>
      <c r="E2611">
        <v>3</v>
      </c>
      <c r="F2611">
        <v>4</v>
      </c>
      <c r="G2611">
        <v>5</v>
      </c>
    </row>
    <row r="2612" spans="1:7" x14ac:dyDescent="0.25">
      <c r="A2612" t="s">
        <v>2694</v>
      </c>
      <c r="B2612">
        <v>1</v>
      </c>
      <c r="C2612">
        <v>2800</v>
      </c>
      <c r="D2612">
        <v>2</v>
      </c>
      <c r="E2612">
        <v>3</v>
      </c>
      <c r="F2612">
        <v>5</v>
      </c>
      <c r="G2612">
        <v>1</v>
      </c>
    </row>
    <row r="2613" spans="1:7" x14ac:dyDescent="0.25">
      <c r="A2613" t="s">
        <v>2695</v>
      </c>
      <c r="B2613">
        <v>0.9</v>
      </c>
      <c r="C2613">
        <v>3300</v>
      </c>
      <c r="D2613">
        <v>2</v>
      </c>
      <c r="E2613">
        <v>3</v>
      </c>
      <c r="F2613">
        <v>6</v>
      </c>
      <c r="G2613">
        <v>1</v>
      </c>
    </row>
    <row r="2614" spans="1:7" x14ac:dyDescent="0.25">
      <c r="A2614" t="s">
        <v>2696</v>
      </c>
      <c r="B2614">
        <v>3.26</v>
      </c>
      <c r="C2614">
        <v>1800</v>
      </c>
      <c r="D2614">
        <v>2</v>
      </c>
      <c r="E2614">
        <v>3</v>
      </c>
      <c r="F2614">
        <v>4</v>
      </c>
      <c r="G2614">
        <v>3</v>
      </c>
    </row>
    <row r="2615" spans="1:7" x14ac:dyDescent="0.25">
      <c r="A2615" t="s">
        <v>2697</v>
      </c>
      <c r="B2615">
        <v>0.35</v>
      </c>
      <c r="C2615">
        <v>1700</v>
      </c>
      <c r="D2615">
        <v>2</v>
      </c>
      <c r="E2615">
        <v>1</v>
      </c>
      <c r="F2615">
        <v>10</v>
      </c>
      <c r="G2615">
        <v>1</v>
      </c>
    </row>
    <row r="2616" spans="1:7" x14ac:dyDescent="0.25">
      <c r="A2616" t="s">
        <v>2698</v>
      </c>
      <c r="B2616">
        <v>1.54</v>
      </c>
      <c r="C2616">
        <v>1800</v>
      </c>
      <c r="D2616">
        <v>2</v>
      </c>
      <c r="E2616">
        <v>3</v>
      </c>
      <c r="F2616">
        <v>5</v>
      </c>
      <c r="G2616">
        <v>0</v>
      </c>
    </row>
    <row r="2617" spans="1:7" x14ac:dyDescent="0.25">
      <c r="A2617" t="s">
        <v>2699</v>
      </c>
      <c r="B2617">
        <v>6.11</v>
      </c>
      <c r="C2617">
        <v>560</v>
      </c>
      <c r="D2617">
        <v>2</v>
      </c>
      <c r="E2617">
        <v>3</v>
      </c>
      <c r="F2617">
        <v>5</v>
      </c>
      <c r="G2617">
        <v>1</v>
      </c>
    </row>
    <row r="2618" spans="1:7" x14ac:dyDescent="0.25">
      <c r="A2618" t="s">
        <v>2700</v>
      </c>
      <c r="B2618">
        <v>1.33</v>
      </c>
      <c r="C2618">
        <v>1300</v>
      </c>
      <c r="D2618">
        <v>1</v>
      </c>
      <c r="E2618">
        <v>1</v>
      </c>
      <c r="F2618">
        <v>10</v>
      </c>
      <c r="G2618">
        <v>3</v>
      </c>
    </row>
    <row r="2619" spans="1:7" x14ac:dyDescent="0.25">
      <c r="A2619" t="s">
        <v>2701</v>
      </c>
      <c r="B2619">
        <v>0.49</v>
      </c>
      <c r="C2619">
        <v>1700</v>
      </c>
      <c r="D2619">
        <v>1</v>
      </c>
      <c r="E2619">
        <v>1</v>
      </c>
      <c r="F2619">
        <v>10</v>
      </c>
      <c r="G2619">
        <v>0</v>
      </c>
    </row>
    <row r="2620" spans="1:7" x14ac:dyDescent="0.25">
      <c r="A2620" t="s">
        <v>2702</v>
      </c>
      <c r="B2620">
        <v>0.36</v>
      </c>
      <c r="C2620">
        <v>1600</v>
      </c>
      <c r="D2620">
        <v>7</v>
      </c>
      <c r="E2620">
        <v>1</v>
      </c>
      <c r="F2620">
        <v>10</v>
      </c>
      <c r="G2620">
        <v>0</v>
      </c>
    </row>
    <row r="2621" spans="1:7" x14ac:dyDescent="0.25">
      <c r="A2621" t="s">
        <v>2703</v>
      </c>
      <c r="B2621">
        <v>0.25</v>
      </c>
      <c r="C2621">
        <v>2000</v>
      </c>
      <c r="D2621">
        <v>6</v>
      </c>
      <c r="E2621">
        <v>1</v>
      </c>
      <c r="F2621">
        <v>10</v>
      </c>
      <c r="G2621">
        <v>0</v>
      </c>
    </row>
    <row r="2622" spans="1:7" x14ac:dyDescent="0.25">
      <c r="A2622" t="s">
        <v>2704</v>
      </c>
      <c r="B2622">
        <v>0.93</v>
      </c>
      <c r="C2622">
        <v>1900</v>
      </c>
      <c r="D2622">
        <v>7</v>
      </c>
      <c r="E2622">
        <v>1</v>
      </c>
      <c r="F2622">
        <v>10</v>
      </c>
      <c r="G2622">
        <v>1</v>
      </c>
    </row>
    <row r="2623" spans="1:7" x14ac:dyDescent="0.25">
      <c r="A2623" t="s">
        <v>2705</v>
      </c>
      <c r="B2623">
        <v>0.76</v>
      </c>
      <c r="C2623">
        <v>1100</v>
      </c>
      <c r="D2623">
        <v>7</v>
      </c>
      <c r="E2623">
        <v>3</v>
      </c>
      <c r="F2623">
        <v>4</v>
      </c>
      <c r="G2623">
        <v>0</v>
      </c>
    </row>
    <row r="2624" spans="1:7" x14ac:dyDescent="0.25">
      <c r="A2624" t="s">
        <v>2706</v>
      </c>
      <c r="B2624">
        <v>5.52</v>
      </c>
      <c r="C2624">
        <v>950</v>
      </c>
      <c r="D2624">
        <v>2</v>
      </c>
      <c r="E2624">
        <v>3</v>
      </c>
      <c r="F2624">
        <v>4</v>
      </c>
      <c r="G2624">
        <v>2</v>
      </c>
    </row>
    <row r="2625" spans="1:7" x14ac:dyDescent="0.25">
      <c r="A2625" t="s">
        <v>2707</v>
      </c>
      <c r="B2625">
        <v>3.27</v>
      </c>
      <c r="C2625">
        <v>920</v>
      </c>
      <c r="D2625">
        <v>2</v>
      </c>
      <c r="E2625">
        <v>3</v>
      </c>
      <c r="F2625">
        <v>5</v>
      </c>
      <c r="G2625">
        <v>0</v>
      </c>
    </row>
    <row r="2626" spans="1:7" x14ac:dyDescent="0.25">
      <c r="A2626" t="s">
        <v>2708</v>
      </c>
      <c r="B2626">
        <v>1.18</v>
      </c>
      <c r="C2626">
        <v>770</v>
      </c>
      <c r="D2626">
        <v>2</v>
      </c>
      <c r="E2626">
        <v>1</v>
      </c>
      <c r="F2626">
        <v>4</v>
      </c>
      <c r="G2626">
        <v>0</v>
      </c>
    </row>
    <row r="2627" spans="1:7" x14ac:dyDescent="0.25">
      <c r="A2627" t="s">
        <v>2709</v>
      </c>
      <c r="B2627">
        <v>1.1100000000000001</v>
      </c>
      <c r="C2627">
        <v>770</v>
      </c>
      <c r="D2627">
        <v>2</v>
      </c>
      <c r="E2627">
        <v>3</v>
      </c>
      <c r="F2627">
        <v>5</v>
      </c>
      <c r="G2627">
        <v>0</v>
      </c>
    </row>
    <row r="2628" spans="1:7" x14ac:dyDescent="0.25">
      <c r="A2628" t="s">
        <v>2710</v>
      </c>
      <c r="B2628">
        <v>0.63</v>
      </c>
      <c r="C2628">
        <v>720</v>
      </c>
      <c r="D2628">
        <v>2</v>
      </c>
      <c r="E2628">
        <v>3</v>
      </c>
      <c r="F2628">
        <v>4</v>
      </c>
      <c r="G2628">
        <v>0</v>
      </c>
    </row>
    <row r="2629" spans="1:7" x14ac:dyDescent="0.25">
      <c r="A2629" t="s">
        <v>2711</v>
      </c>
      <c r="B2629">
        <v>2.37</v>
      </c>
      <c r="C2629">
        <v>630</v>
      </c>
      <c r="D2629">
        <v>2</v>
      </c>
      <c r="E2629">
        <v>3</v>
      </c>
      <c r="F2629">
        <v>4</v>
      </c>
      <c r="G2629">
        <v>0</v>
      </c>
    </row>
    <row r="2630" spans="1:7" x14ac:dyDescent="0.25">
      <c r="A2630" t="s">
        <v>2712</v>
      </c>
      <c r="B2630">
        <v>0.89</v>
      </c>
      <c r="C2630">
        <v>630</v>
      </c>
      <c r="D2630">
        <v>2</v>
      </c>
      <c r="E2630">
        <v>3</v>
      </c>
      <c r="F2630">
        <v>4</v>
      </c>
      <c r="G2630">
        <v>0</v>
      </c>
    </row>
    <row r="2631" spans="1:7" x14ac:dyDescent="0.25">
      <c r="A2631" t="s">
        <v>2713</v>
      </c>
      <c r="B2631">
        <v>0.89</v>
      </c>
      <c r="C2631">
        <v>730</v>
      </c>
      <c r="D2631">
        <v>2</v>
      </c>
      <c r="E2631">
        <v>3</v>
      </c>
      <c r="F2631">
        <v>4</v>
      </c>
      <c r="G2631">
        <v>0</v>
      </c>
    </row>
    <row r="2632" spans="1:7" x14ac:dyDescent="0.25">
      <c r="A2632" t="s">
        <v>2714</v>
      </c>
      <c r="B2632">
        <v>6.02</v>
      </c>
      <c r="C2632">
        <v>320</v>
      </c>
      <c r="D2632">
        <v>2</v>
      </c>
      <c r="E2632">
        <v>3</v>
      </c>
      <c r="F2632">
        <v>5</v>
      </c>
      <c r="G2632">
        <v>1</v>
      </c>
    </row>
    <row r="2633" spans="1:7" x14ac:dyDescent="0.25">
      <c r="A2633" t="s">
        <v>2715</v>
      </c>
      <c r="B2633">
        <v>1.53</v>
      </c>
      <c r="C2633">
        <v>620</v>
      </c>
      <c r="D2633">
        <v>2</v>
      </c>
      <c r="E2633">
        <v>3</v>
      </c>
      <c r="F2633">
        <v>5</v>
      </c>
      <c r="G2633">
        <v>0</v>
      </c>
    </row>
    <row r="2634" spans="1:7" x14ac:dyDescent="0.25">
      <c r="A2634" t="s">
        <v>2716</v>
      </c>
      <c r="B2634">
        <v>2.19</v>
      </c>
      <c r="C2634">
        <v>680</v>
      </c>
      <c r="D2634">
        <v>2</v>
      </c>
      <c r="E2634">
        <v>3</v>
      </c>
      <c r="F2634">
        <v>5</v>
      </c>
      <c r="G2634">
        <v>0</v>
      </c>
    </row>
    <row r="2635" spans="1:7" x14ac:dyDescent="0.25">
      <c r="A2635" t="s">
        <v>2717</v>
      </c>
      <c r="B2635">
        <v>1.1000000000000001</v>
      </c>
      <c r="C2635">
        <v>510</v>
      </c>
      <c r="D2635">
        <v>2</v>
      </c>
      <c r="E2635">
        <v>3</v>
      </c>
      <c r="F2635">
        <v>4</v>
      </c>
      <c r="G2635">
        <v>0</v>
      </c>
    </row>
    <row r="2636" spans="1:7" x14ac:dyDescent="0.25">
      <c r="A2636" t="s">
        <v>2718</v>
      </c>
      <c r="B2636">
        <v>1.97</v>
      </c>
      <c r="C2636">
        <v>510</v>
      </c>
      <c r="D2636">
        <v>2</v>
      </c>
      <c r="E2636">
        <v>3</v>
      </c>
      <c r="F2636">
        <v>4</v>
      </c>
      <c r="G2636">
        <v>0</v>
      </c>
    </row>
    <row r="2637" spans="1:7" x14ac:dyDescent="0.25">
      <c r="A2637" t="s">
        <v>2719</v>
      </c>
      <c r="B2637">
        <v>0.71</v>
      </c>
      <c r="C2637">
        <v>610</v>
      </c>
      <c r="D2637">
        <v>2</v>
      </c>
      <c r="E2637">
        <v>3</v>
      </c>
      <c r="F2637">
        <v>4</v>
      </c>
      <c r="G2637">
        <v>4</v>
      </c>
    </row>
    <row r="2638" spans="1:7" x14ac:dyDescent="0.25">
      <c r="A2638" t="s">
        <v>2720</v>
      </c>
      <c r="B2638">
        <v>3.16</v>
      </c>
      <c r="C2638">
        <v>510</v>
      </c>
      <c r="D2638">
        <v>2</v>
      </c>
      <c r="E2638">
        <v>3</v>
      </c>
      <c r="F2638">
        <v>4</v>
      </c>
      <c r="G2638">
        <v>0</v>
      </c>
    </row>
    <row r="2639" spans="1:7" x14ac:dyDescent="0.25">
      <c r="A2639" t="s">
        <v>2721</v>
      </c>
      <c r="B2639">
        <v>0.56000000000000005</v>
      </c>
      <c r="C2639">
        <v>460</v>
      </c>
      <c r="D2639">
        <v>1</v>
      </c>
      <c r="E2639">
        <v>3</v>
      </c>
      <c r="F2639">
        <v>5</v>
      </c>
      <c r="G2639">
        <v>0</v>
      </c>
    </row>
    <row r="2640" spans="1:7" x14ac:dyDescent="0.25">
      <c r="A2640" t="s">
        <v>2722</v>
      </c>
      <c r="B2640">
        <v>0.41</v>
      </c>
      <c r="C2640">
        <v>920</v>
      </c>
      <c r="D2640">
        <v>1</v>
      </c>
      <c r="E2640">
        <v>1</v>
      </c>
      <c r="F2640">
        <v>4</v>
      </c>
      <c r="G2640">
        <v>0</v>
      </c>
    </row>
    <row r="2641" spans="1:7" x14ac:dyDescent="0.25">
      <c r="A2641" t="s">
        <v>2723</v>
      </c>
      <c r="B2641">
        <v>5.14</v>
      </c>
      <c r="C2641">
        <v>920</v>
      </c>
      <c r="D2641">
        <v>1</v>
      </c>
      <c r="E2641">
        <v>3</v>
      </c>
      <c r="F2641">
        <v>5</v>
      </c>
      <c r="G2641">
        <v>1</v>
      </c>
    </row>
    <row r="2642" spans="1:7" x14ac:dyDescent="0.25">
      <c r="A2642" t="s">
        <v>2724</v>
      </c>
      <c r="B2642">
        <v>0.05</v>
      </c>
      <c r="C2642">
        <v>920</v>
      </c>
      <c r="D2642">
        <v>1</v>
      </c>
      <c r="E2642">
        <v>3</v>
      </c>
      <c r="F2642">
        <v>3</v>
      </c>
      <c r="G2642">
        <v>0</v>
      </c>
    </row>
    <row r="2643" spans="1:7" x14ac:dyDescent="0.25">
      <c r="A2643" t="s">
        <v>2725</v>
      </c>
      <c r="B2643">
        <v>0.06</v>
      </c>
      <c r="C2643">
        <v>920</v>
      </c>
      <c r="D2643">
        <v>1</v>
      </c>
      <c r="E2643">
        <v>3</v>
      </c>
      <c r="F2643">
        <v>3</v>
      </c>
      <c r="G2643">
        <v>0</v>
      </c>
    </row>
    <row r="2644" spans="1:7" x14ac:dyDescent="0.25">
      <c r="A2644" t="s">
        <v>2726</v>
      </c>
      <c r="B2644">
        <v>0.46</v>
      </c>
      <c r="C2644">
        <v>870</v>
      </c>
      <c r="D2644">
        <v>1</v>
      </c>
      <c r="E2644">
        <v>1</v>
      </c>
      <c r="F2644">
        <v>8</v>
      </c>
      <c r="G2644">
        <v>0</v>
      </c>
    </row>
    <row r="2645" spans="1:7" x14ac:dyDescent="0.25">
      <c r="A2645" t="s">
        <v>2727</v>
      </c>
      <c r="B2645">
        <v>3.73</v>
      </c>
      <c r="C2645">
        <v>870</v>
      </c>
      <c r="D2645">
        <v>1</v>
      </c>
      <c r="E2645">
        <v>3</v>
      </c>
      <c r="F2645">
        <v>3</v>
      </c>
      <c r="G2645">
        <v>1</v>
      </c>
    </row>
    <row r="2646" spans="1:7" x14ac:dyDescent="0.25">
      <c r="A2646" t="s">
        <v>2728</v>
      </c>
      <c r="B2646">
        <v>0.51</v>
      </c>
      <c r="C2646">
        <v>840</v>
      </c>
      <c r="D2646">
        <v>1</v>
      </c>
      <c r="E2646">
        <v>1</v>
      </c>
      <c r="F2646">
        <v>8</v>
      </c>
      <c r="G2646">
        <v>0</v>
      </c>
    </row>
    <row r="2647" spans="1:7" x14ac:dyDescent="0.25">
      <c r="A2647" t="s">
        <v>2729</v>
      </c>
      <c r="B2647">
        <v>1.17</v>
      </c>
      <c r="C2647">
        <v>820</v>
      </c>
      <c r="D2647">
        <v>1</v>
      </c>
      <c r="E2647">
        <v>3</v>
      </c>
      <c r="F2647">
        <v>3</v>
      </c>
      <c r="G2647">
        <v>0</v>
      </c>
    </row>
    <row r="2648" spans="1:7" x14ac:dyDescent="0.25">
      <c r="A2648" t="s">
        <v>2730</v>
      </c>
      <c r="B2648">
        <v>2.02</v>
      </c>
      <c r="C2648">
        <v>1100</v>
      </c>
      <c r="D2648">
        <v>1</v>
      </c>
      <c r="E2648">
        <v>1</v>
      </c>
      <c r="F2648">
        <v>6</v>
      </c>
      <c r="G2648">
        <v>0</v>
      </c>
    </row>
    <row r="2649" spans="1:7" x14ac:dyDescent="0.25">
      <c r="A2649" t="s">
        <v>2731</v>
      </c>
      <c r="B2649">
        <v>3.01</v>
      </c>
      <c r="C2649">
        <v>5600</v>
      </c>
      <c r="D2649">
        <v>1</v>
      </c>
      <c r="E2649">
        <v>1</v>
      </c>
      <c r="F2649">
        <v>8</v>
      </c>
      <c r="G2649">
        <v>4</v>
      </c>
    </row>
    <row r="2650" spans="1:7" x14ac:dyDescent="0.25">
      <c r="A2650" t="s">
        <v>2732</v>
      </c>
      <c r="B2650">
        <v>1.7</v>
      </c>
      <c r="C2650">
        <v>3600</v>
      </c>
      <c r="D2650">
        <v>1</v>
      </c>
      <c r="E2650">
        <v>3</v>
      </c>
      <c r="F2650">
        <v>7</v>
      </c>
      <c r="G2650">
        <v>0</v>
      </c>
    </row>
    <row r="2651" spans="1:7" x14ac:dyDescent="0.25">
      <c r="A2651" t="s">
        <v>2733</v>
      </c>
      <c r="B2651">
        <v>1.08</v>
      </c>
      <c r="C2651">
        <v>3600</v>
      </c>
      <c r="D2651">
        <v>1</v>
      </c>
      <c r="E2651">
        <v>1</v>
      </c>
      <c r="F2651">
        <v>8</v>
      </c>
      <c r="G2651">
        <v>1</v>
      </c>
    </row>
    <row r="2652" spans="1:7" x14ac:dyDescent="0.25">
      <c r="A2652" t="s">
        <v>2734</v>
      </c>
      <c r="B2652">
        <v>3.38</v>
      </c>
      <c r="C2652">
        <v>3600</v>
      </c>
      <c r="D2652">
        <v>1</v>
      </c>
      <c r="E2652">
        <v>3</v>
      </c>
      <c r="F2652">
        <v>7</v>
      </c>
      <c r="G2652">
        <v>2</v>
      </c>
    </row>
    <row r="2653" spans="1:7" x14ac:dyDescent="0.25">
      <c r="A2653" t="s">
        <v>2735</v>
      </c>
      <c r="B2653">
        <v>0.28999999999999998</v>
      </c>
      <c r="C2653">
        <v>4800</v>
      </c>
      <c r="D2653">
        <v>1</v>
      </c>
      <c r="E2653">
        <v>1</v>
      </c>
      <c r="F2653">
        <v>10</v>
      </c>
      <c r="G2653">
        <v>0</v>
      </c>
    </row>
    <row r="2654" spans="1:7" x14ac:dyDescent="0.25">
      <c r="A2654" t="s">
        <v>2736</v>
      </c>
      <c r="B2654">
        <v>0.3</v>
      </c>
      <c r="C2654">
        <v>4800</v>
      </c>
      <c r="D2654">
        <v>1</v>
      </c>
      <c r="E2654">
        <v>1</v>
      </c>
      <c r="F2654">
        <v>10</v>
      </c>
      <c r="G2654">
        <v>0</v>
      </c>
    </row>
    <row r="2655" spans="1:7" x14ac:dyDescent="0.25">
      <c r="A2655" t="s">
        <v>2737</v>
      </c>
      <c r="B2655">
        <v>0.75</v>
      </c>
      <c r="C2655">
        <v>4200</v>
      </c>
      <c r="D2655">
        <v>1</v>
      </c>
      <c r="E2655">
        <v>1</v>
      </c>
      <c r="F2655">
        <v>8</v>
      </c>
      <c r="G2655">
        <v>0</v>
      </c>
    </row>
    <row r="2656" spans="1:7" x14ac:dyDescent="0.25">
      <c r="A2656" t="s">
        <v>2738</v>
      </c>
      <c r="B2656">
        <v>0.28999999999999998</v>
      </c>
      <c r="C2656">
        <v>4600</v>
      </c>
      <c r="D2656">
        <v>1</v>
      </c>
      <c r="E2656">
        <v>1</v>
      </c>
      <c r="F2656">
        <v>10</v>
      </c>
      <c r="G2656">
        <v>1</v>
      </c>
    </row>
    <row r="2657" spans="1:7" x14ac:dyDescent="0.25">
      <c r="A2657" t="s">
        <v>2739</v>
      </c>
      <c r="B2657">
        <v>1.27</v>
      </c>
      <c r="C2657">
        <v>4500</v>
      </c>
      <c r="D2657">
        <v>1</v>
      </c>
      <c r="E2657">
        <v>1</v>
      </c>
      <c r="F2657">
        <v>10</v>
      </c>
      <c r="G2657">
        <v>3</v>
      </c>
    </row>
    <row r="2658" spans="1:7" x14ac:dyDescent="0.25">
      <c r="A2658" t="s">
        <v>2740</v>
      </c>
      <c r="B2658">
        <v>0.46</v>
      </c>
      <c r="C2658">
        <v>4600</v>
      </c>
      <c r="D2658">
        <v>1</v>
      </c>
      <c r="E2658">
        <v>1</v>
      </c>
      <c r="F2658">
        <v>8</v>
      </c>
      <c r="G2658">
        <v>1</v>
      </c>
    </row>
    <row r="2659" spans="1:7" x14ac:dyDescent="0.25">
      <c r="A2659" t="s">
        <v>2741</v>
      </c>
      <c r="B2659">
        <v>0.12</v>
      </c>
      <c r="C2659">
        <v>4600</v>
      </c>
      <c r="D2659">
        <v>1</v>
      </c>
      <c r="E2659">
        <v>1</v>
      </c>
      <c r="F2659">
        <v>8</v>
      </c>
      <c r="G2659">
        <v>0</v>
      </c>
    </row>
    <row r="2660" spans="1:7" x14ac:dyDescent="0.25">
      <c r="A2660" t="s">
        <v>2742</v>
      </c>
      <c r="B2660">
        <v>1.58</v>
      </c>
      <c r="C2660">
        <v>4500</v>
      </c>
      <c r="D2660">
        <v>1</v>
      </c>
      <c r="E2660">
        <v>1</v>
      </c>
      <c r="F2660">
        <v>8</v>
      </c>
      <c r="G2660">
        <v>0</v>
      </c>
    </row>
    <row r="2661" spans="1:7" x14ac:dyDescent="0.25">
      <c r="A2661" t="s">
        <v>2743</v>
      </c>
      <c r="B2661">
        <v>0.45</v>
      </c>
      <c r="C2661">
        <v>4600</v>
      </c>
      <c r="D2661">
        <v>1</v>
      </c>
      <c r="E2661">
        <v>1</v>
      </c>
      <c r="F2661">
        <v>10</v>
      </c>
      <c r="G2661">
        <v>0</v>
      </c>
    </row>
    <row r="2662" spans="1:7" x14ac:dyDescent="0.25">
      <c r="A2662" t="s">
        <v>2744</v>
      </c>
      <c r="B2662">
        <v>0.28000000000000003</v>
      </c>
      <c r="C2662">
        <v>4600</v>
      </c>
      <c r="D2662">
        <v>1</v>
      </c>
      <c r="E2662">
        <v>1</v>
      </c>
      <c r="F2662">
        <v>8</v>
      </c>
      <c r="G2662">
        <v>1</v>
      </c>
    </row>
    <row r="2663" spans="1:7" x14ac:dyDescent="0.25">
      <c r="A2663" t="s">
        <v>2745</v>
      </c>
      <c r="B2663">
        <v>1</v>
      </c>
      <c r="C2663">
        <v>4700</v>
      </c>
      <c r="D2663">
        <v>1</v>
      </c>
      <c r="E2663">
        <v>1</v>
      </c>
      <c r="F2663">
        <v>8</v>
      </c>
      <c r="G2663">
        <v>1</v>
      </c>
    </row>
    <row r="2664" spans="1:7" x14ac:dyDescent="0.25">
      <c r="A2664" t="s">
        <v>2746</v>
      </c>
      <c r="B2664">
        <v>0.22</v>
      </c>
      <c r="C2664">
        <v>4900</v>
      </c>
      <c r="D2664">
        <v>1</v>
      </c>
      <c r="E2664">
        <v>1</v>
      </c>
      <c r="F2664">
        <v>8</v>
      </c>
      <c r="G2664">
        <v>1</v>
      </c>
    </row>
    <row r="2665" spans="1:7" x14ac:dyDescent="0.25">
      <c r="A2665" t="s">
        <v>2747</v>
      </c>
      <c r="B2665">
        <v>0.62</v>
      </c>
      <c r="C2665">
        <v>5000</v>
      </c>
      <c r="D2665">
        <v>1</v>
      </c>
      <c r="E2665">
        <v>1</v>
      </c>
      <c r="F2665">
        <v>8</v>
      </c>
      <c r="G2665">
        <v>2</v>
      </c>
    </row>
    <row r="2666" spans="1:7" x14ac:dyDescent="0.25">
      <c r="A2666" t="s">
        <v>2748</v>
      </c>
      <c r="B2666">
        <v>0.84</v>
      </c>
      <c r="C2666">
        <v>5000</v>
      </c>
      <c r="D2666">
        <v>1</v>
      </c>
      <c r="E2666">
        <v>1</v>
      </c>
      <c r="F2666">
        <v>8</v>
      </c>
      <c r="G2666">
        <v>0</v>
      </c>
    </row>
    <row r="2667" spans="1:7" x14ac:dyDescent="0.25">
      <c r="A2667" t="s">
        <v>2749</v>
      </c>
      <c r="B2667">
        <v>3.88</v>
      </c>
      <c r="C2667">
        <v>5100</v>
      </c>
      <c r="D2667">
        <v>1</v>
      </c>
      <c r="E2667">
        <v>1</v>
      </c>
      <c r="F2667">
        <v>8</v>
      </c>
      <c r="G2667">
        <v>3</v>
      </c>
    </row>
    <row r="2668" spans="1:7" x14ac:dyDescent="0.25">
      <c r="A2668" t="s">
        <v>2750</v>
      </c>
      <c r="B2668">
        <v>0.6</v>
      </c>
      <c r="C2668">
        <v>5100</v>
      </c>
      <c r="D2668">
        <v>1</v>
      </c>
      <c r="E2668">
        <v>1</v>
      </c>
      <c r="F2668">
        <v>8</v>
      </c>
      <c r="G2668">
        <v>1</v>
      </c>
    </row>
    <row r="2669" spans="1:7" x14ac:dyDescent="0.25">
      <c r="A2669" t="s">
        <v>2751</v>
      </c>
      <c r="B2669">
        <v>0.41</v>
      </c>
      <c r="C2669">
        <v>4400</v>
      </c>
      <c r="D2669">
        <v>1</v>
      </c>
      <c r="E2669">
        <v>1</v>
      </c>
      <c r="F2669">
        <v>8</v>
      </c>
      <c r="G2669">
        <v>0</v>
      </c>
    </row>
    <row r="2670" spans="1:7" x14ac:dyDescent="0.25">
      <c r="A2670" t="s">
        <v>2752</v>
      </c>
      <c r="B2670">
        <v>1.5</v>
      </c>
      <c r="C2670">
        <v>4400</v>
      </c>
      <c r="D2670">
        <v>1</v>
      </c>
      <c r="E2670">
        <v>1</v>
      </c>
      <c r="F2670">
        <v>8</v>
      </c>
      <c r="G2670">
        <v>2</v>
      </c>
    </row>
    <row r="2671" spans="1:7" x14ac:dyDescent="0.25">
      <c r="A2671" t="s">
        <v>2753</v>
      </c>
      <c r="B2671">
        <v>3</v>
      </c>
      <c r="C2671">
        <v>1300</v>
      </c>
      <c r="D2671">
        <v>2</v>
      </c>
      <c r="E2671">
        <v>3</v>
      </c>
      <c r="F2671">
        <v>2</v>
      </c>
      <c r="G2671">
        <v>5</v>
      </c>
    </row>
    <row r="2672" spans="1:7" x14ac:dyDescent="0.25">
      <c r="A2672" t="s">
        <v>2754</v>
      </c>
      <c r="B2672">
        <v>2.36</v>
      </c>
      <c r="C2672">
        <v>1300</v>
      </c>
      <c r="D2672">
        <v>2</v>
      </c>
      <c r="E2672">
        <v>3</v>
      </c>
      <c r="F2672">
        <v>2</v>
      </c>
      <c r="G2672">
        <v>0</v>
      </c>
    </row>
    <row r="2673" spans="1:7" x14ac:dyDescent="0.25">
      <c r="A2673" t="s">
        <v>2755</v>
      </c>
      <c r="B2673">
        <v>0.57999999999999996</v>
      </c>
      <c r="C2673">
        <v>1500</v>
      </c>
      <c r="D2673">
        <v>2</v>
      </c>
      <c r="E2673">
        <v>3</v>
      </c>
      <c r="F2673">
        <v>2</v>
      </c>
      <c r="G2673">
        <v>0</v>
      </c>
    </row>
    <row r="2674" spans="1:7" x14ac:dyDescent="0.25">
      <c r="A2674" t="s">
        <v>2756</v>
      </c>
      <c r="B2674">
        <v>1.01</v>
      </c>
      <c r="C2674">
        <v>1600</v>
      </c>
      <c r="D2674">
        <v>2</v>
      </c>
      <c r="E2674">
        <v>3</v>
      </c>
      <c r="F2674">
        <v>2</v>
      </c>
      <c r="G2674">
        <v>0</v>
      </c>
    </row>
    <row r="2675" spans="1:7" x14ac:dyDescent="0.25">
      <c r="A2675" t="s">
        <v>2757</v>
      </c>
      <c r="B2675">
        <v>1.44</v>
      </c>
      <c r="C2675">
        <v>1600</v>
      </c>
      <c r="D2675">
        <v>7</v>
      </c>
      <c r="E2675">
        <v>3</v>
      </c>
      <c r="F2675">
        <v>2</v>
      </c>
      <c r="G2675">
        <v>0</v>
      </c>
    </row>
    <row r="2676" spans="1:7" x14ac:dyDescent="0.25">
      <c r="A2676" t="s">
        <v>2758</v>
      </c>
      <c r="B2676">
        <v>7.0000000000000007E-2</v>
      </c>
      <c r="C2676">
        <v>2400</v>
      </c>
      <c r="D2676">
        <v>2</v>
      </c>
      <c r="E2676">
        <v>3</v>
      </c>
      <c r="F2676">
        <v>2</v>
      </c>
      <c r="G2676">
        <v>0</v>
      </c>
    </row>
    <row r="2677" spans="1:7" x14ac:dyDescent="0.25">
      <c r="A2677" t="s">
        <v>2759</v>
      </c>
      <c r="B2677">
        <v>4.97</v>
      </c>
      <c r="C2677">
        <v>1400</v>
      </c>
      <c r="D2677">
        <v>2</v>
      </c>
      <c r="E2677">
        <v>6</v>
      </c>
      <c r="F2677">
        <v>8</v>
      </c>
      <c r="G2677">
        <v>2</v>
      </c>
    </row>
    <row r="2678" spans="1:7" x14ac:dyDescent="0.25">
      <c r="A2678" t="s">
        <v>2760</v>
      </c>
      <c r="B2678">
        <v>1.5</v>
      </c>
      <c r="C2678">
        <v>3800</v>
      </c>
      <c r="D2678">
        <v>2</v>
      </c>
      <c r="E2678">
        <v>3</v>
      </c>
      <c r="F2678">
        <v>3</v>
      </c>
      <c r="G2678">
        <v>4</v>
      </c>
    </row>
    <row r="2679" spans="1:7" x14ac:dyDescent="0.25">
      <c r="A2679" t="s">
        <v>2761</v>
      </c>
      <c r="B2679">
        <v>3.65</v>
      </c>
      <c r="C2679">
        <v>4100</v>
      </c>
      <c r="D2679">
        <v>2</v>
      </c>
      <c r="E2679">
        <v>3</v>
      </c>
      <c r="F2679">
        <v>3</v>
      </c>
      <c r="G2679">
        <v>7</v>
      </c>
    </row>
    <row r="2680" spans="1:7" x14ac:dyDescent="0.25">
      <c r="A2680" t="s">
        <v>2762</v>
      </c>
      <c r="B2680">
        <v>1.25</v>
      </c>
      <c r="C2680">
        <v>4200</v>
      </c>
      <c r="D2680">
        <v>1</v>
      </c>
      <c r="E2680">
        <v>1</v>
      </c>
      <c r="F2680">
        <v>10</v>
      </c>
      <c r="G2680">
        <v>1</v>
      </c>
    </row>
    <row r="2681" spans="1:7" x14ac:dyDescent="0.25">
      <c r="A2681" t="s">
        <v>2763</v>
      </c>
      <c r="B2681">
        <v>1.59</v>
      </c>
      <c r="C2681">
        <v>4300</v>
      </c>
      <c r="D2681">
        <v>2</v>
      </c>
      <c r="E2681">
        <v>3</v>
      </c>
      <c r="F2681">
        <v>3</v>
      </c>
      <c r="G2681">
        <v>1</v>
      </c>
    </row>
    <row r="2682" spans="1:7" x14ac:dyDescent="0.25">
      <c r="A2682" t="s">
        <v>2764</v>
      </c>
      <c r="B2682">
        <v>1.33</v>
      </c>
      <c r="C2682">
        <v>3900</v>
      </c>
      <c r="D2682">
        <v>2</v>
      </c>
      <c r="E2682">
        <v>3</v>
      </c>
      <c r="F2682">
        <v>3</v>
      </c>
      <c r="G2682">
        <v>4</v>
      </c>
    </row>
    <row r="2683" spans="1:7" x14ac:dyDescent="0.25">
      <c r="A2683" t="s">
        <v>2765</v>
      </c>
      <c r="B2683">
        <v>2.42</v>
      </c>
      <c r="C2683">
        <v>2400</v>
      </c>
      <c r="D2683">
        <v>2</v>
      </c>
      <c r="E2683">
        <v>3</v>
      </c>
      <c r="F2683">
        <v>2</v>
      </c>
      <c r="G2683">
        <v>1</v>
      </c>
    </row>
    <row r="2684" spans="1:7" x14ac:dyDescent="0.25">
      <c r="A2684" t="s">
        <v>2766</v>
      </c>
      <c r="B2684">
        <v>1.08</v>
      </c>
      <c r="C2684">
        <v>2300</v>
      </c>
      <c r="D2684">
        <v>2</v>
      </c>
      <c r="E2684">
        <v>1</v>
      </c>
      <c r="F2684">
        <v>7</v>
      </c>
      <c r="G2684">
        <v>0</v>
      </c>
    </row>
    <row r="2685" spans="1:7" x14ac:dyDescent="0.25">
      <c r="A2685" t="s">
        <v>2767</v>
      </c>
      <c r="B2685">
        <v>1.44</v>
      </c>
      <c r="C2685">
        <v>2000</v>
      </c>
      <c r="D2685">
        <v>2</v>
      </c>
      <c r="E2685">
        <v>1</v>
      </c>
      <c r="F2685">
        <v>10</v>
      </c>
      <c r="G2685">
        <v>0</v>
      </c>
    </row>
    <row r="2686" spans="1:7" x14ac:dyDescent="0.25">
      <c r="A2686" t="s">
        <v>2768</v>
      </c>
      <c r="B2686">
        <v>2.62</v>
      </c>
      <c r="C2686">
        <v>1800</v>
      </c>
      <c r="D2686">
        <v>2</v>
      </c>
      <c r="E2686">
        <v>1</v>
      </c>
      <c r="F2686">
        <v>6</v>
      </c>
      <c r="G2686">
        <v>3</v>
      </c>
    </row>
    <row r="2687" spans="1:7" x14ac:dyDescent="0.25">
      <c r="A2687" t="s">
        <v>2769</v>
      </c>
      <c r="B2687">
        <v>0.45</v>
      </c>
      <c r="C2687">
        <v>1700</v>
      </c>
      <c r="D2687">
        <v>2</v>
      </c>
      <c r="E2687">
        <v>1</v>
      </c>
      <c r="F2687">
        <v>6</v>
      </c>
      <c r="G2687">
        <v>0</v>
      </c>
    </row>
    <row r="2688" spans="1:7" x14ac:dyDescent="0.25">
      <c r="A2688" t="s">
        <v>2770</v>
      </c>
      <c r="B2688">
        <v>0.43</v>
      </c>
      <c r="C2688">
        <v>1700</v>
      </c>
      <c r="D2688">
        <v>2</v>
      </c>
      <c r="E2688">
        <v>1</v>
      </c>
      <c r="F2688">
        <v>8</v>
      </c>
      <c r="G2688">
        <v>0</v>
      </c>
    </row>
    <row r="2689" spans="1:7" x14ac:dyDescent="0.25">
      <c r="A2689" t="s">
        <v>2771</v>
      </c>
      <c r="B2689">
        <v>2.12</v>
      </c>
      <c r="C2689">
        <v>1700</v>
      </c>
      <c r="D2689">
        <v>2</v>
      </c>
      <c r="E2689">
        <v>1</v>
      </c>
      <c r="F2689">
        <v>6</v>
      </c>
      <c r="G2689">
        <v>1</v>
      </c>
    </row>
    <row r="2690" spans="1:7" x14ac:dyDescent="0.25">
      <c r="A2690" t="s">
        <v>2772</v>
      </c>
      <c r="B2690">
        <v>0.16</v>
      </c>
      <c r="C2690">
        <v>5700</v>
      </c>
      <c r="D2690">
        <v>2</v>
      </c>
      <c r="E2690">
        <v>1</v>
      </c>
      <c r="F2690">
        <v>8</v>
      </c>
      <c r="G2690">
        <v>1</v>
      </c>
    </row>
    <row r="2691" spans="1:7" x14ac:dyDescent="0.25">
      <c r="A2691" t="s">
        <v>2773</v>
      </c>
      <c r="B2691">
        <v>3.49</v>
      </c>
      <c r="C2691">
        <v>5700</v>
      </c>
      <c r="D2691">
        <v>2</v>
      </c>
      <c r="E2691">
        <v>1</v>
      </c>
      <c r="F2691">
        <v>8</v>
      </c>
      <c r="G2691">
        <v>5</v>
      </c>
    </row>
    <row r="2692" spans="1:7" x14ac:dyDescent="0.25">
      <c r="A2692" t="s">
        <v>2774</v>
      </c>
      <c r="B2692">
        <v>1.35</v>
      </c>
      <c r="C2692">
        <v>5100</v>
      </c>
      <c r="D2692">
        <v>2</v>
      </c>
      <c r="E2692">
        <v>1</v>
      </c>
      <c r="F2692">
        <v>8</v>
      </c>
      <c r="G2692">
        <v>3</v>
      </c>
    </row>
    <row r="2693" spans="1:7" x14ac:dyDescent="0.25">
      <c r="A2693" t="s">
        <v>2775</v>
      </c>
      <c r="B2693">
        <v>0.22</v>
      </c>
      <c r="C2693">
        <v>5100</v>
      </c>
      <c r="D2693">
        <v>2</v>
      </c>
      <c r="E2693">
        <v>1</v>
      </c>
      <c r="F2693">
        <v>8</v>
      </c>
      <c r="G2693">
        <v>0</v>
      </c>
    </row>
    <row r="2694" spans="1:7" x14ac:dyDescent="0.25">
      <c r="A2694" t="s">
        <v>2776</v>
      </c>
      <c r="B2694">
        <v>0.18</v>
      </c>
      <c r="C2694">
        <v>5100</v>
      </c>
      <c r="D2694">
        <v>2</v>
      </c>
      <c r="E2694">
        <v>1</v>
      </c>
      <c r="F2694">
        <v>8</v>
      </c>
      <c r="G2694">
        <v>0</v>
      </c>
    </row>
    <row r="2695" spans="1:7" x14ac:dyDescent="0.25">
      <c r="A2695" t="s">
        <v>2777</v>
      </c>
      <c r="B2695">
        <v>0.22</v>
      </c>
      <c r="C2695">
        <v>4900</v>
      </c>
      <c r="D2695">
        <v>2</v>
      </c>
      <c r="E2695">
        <v>1</v>
      </c>
      <c r="F2695">
        <v>8</v>
      </c>
      <c r="G2695">
        <v>0</v>
      </c>
    </row>
    <row r="2696" spans="1:7" x14ac:dyDescent="0.25">
      <c r="A2696" t="s">
        <v>2778</v>
      </c>
      <c r="B2696">
        <v>0.25</v>
      </c>
      <c r="C2696">
        <v>4700</v>
      </c>
      <c r="D2696">
        <v>2</v>
      </c>
      <c r="E2696">
        <v>1</v>
      </c>
      <c r="F2696">
        <v>8</v>
      </c>
      <c r="G2696">
        <v>1</v>
      </c>
    </row>
    <row r="2697" spans="1:7" x14ac:dyDescent="0.25">
      <c r="A2697" t="s">
        <v>2779</v>
      </c>
      <c r="B2697">
        <v>0.4</v>
      </c>
      <c r="C2697">
        <v>4700</v>
      </c>
      <c r="D2697">
        <v>2</v>
      </c>
      <c r="E2697">
        <v>3</v>
      </c>
      <c r="F2697">
        <v>6</v>
      </c>
      <c r="G2697">
        <v>0</v>
      </c>
    </row>
    <row r="2698" spans="1:7" x14ac:dyDescent="0.25">
      <c r="A2698" t="s">
        <v>2780</v>
      </c>
      <c r="B2698">
        <v>0.77</v>
      </c>
      <c r="C2698">
        <v>4700</v>
      </c>
      <c r="D2698">
        <v>2</v>
      </c>
      <c r="E2698">
        <v>3</v>
      </c>
      <c r="F2698">
        <v>6</v>
      </c>
      <c r="G2698">
        <v>3</v>
      </c>
    </row>
    <row r="2699" spans="1:7" x14ac:dyDescent="0.25">
      <c r="A2699" t="s">
        <v>2781</v>
      </c>
      <c r="B2699">
        <v>0.45</v>
      </c>
      <c r="C2699">
        <v>5600</v>
      </c>
      <c r="D2699">
        <v>1</v>
      </c>
      <c r="E2699">
        <v>3</v>
      </c>
      <c r="F2699">
        <v>4</v>
      </c>
      <c r="G2699">
        <v>0</v>
      </c>
    </row>
    <row r="2700" spans="1:7" x14ac:dyDescent="0.25">
      <c r="A2700" t="s">
        <v>2782</v>
      </c>
      <c r="B2700">
        <v>2.02</v>
      </c>
      <c r="C2700">
        <v>5500</v>
      </c>
      <c r="D2700">
        <v>1</v>
      </c>
      <c r="E2700">
        <v>3</v>
      </c>
      <c r="F2700">
        <v>4</v>
      </c>
      <c r="G2700">
        <v>1</v>
      </c>
    </row>
    <row r="2701" spans="1:7" x14ac:dyDescent="0.25">
      <c r="A2701" t="s">
        <v>2783</v>
      </c>
      <c r="B2701">
        <v>4.13</v>
      </c>
      <c r="C2701">
        <v>4900</v>
      </c>
      <c r="D2701">
        <v>1</v>
      </c>
      <c r="E2701">
        <v>1</v>
      </c>
      <c r="F2701">
        <v>10</v>
      </c>
      <c r="G2701">
        <v>9</v>
      </c>
    </row>
    <row r="2702" spans="1:7" x14ac:dyDescent="0.25">
      <c r="A2702" t="s">
        <v>2784</v>
      </c>
      <c r="B2702">
        <v>1.72</v>
      </c>
      <c r="C2702">
        <v>5100</v>
      </c>
      <c r="D2702">
        <v>1</v>
      </c>
      <c r="E2702">
        <v>1</v>
      </c>
      <c r="F2702">
        <v>10</v>
      </c>
      <c r="G2702">
        <v>1</v>
      </c>
    </row>
    <row r="2703" spans="1:7" x14ac:dyDescent="0.25">
      <c r="A2703" t="s">
        <v>2785</v>
      </c>
      <c r="B2703">
        <v>4.29</v>
      </c>
      <c r="C2703">
        <v>5100</v>
      </c>
      <c r="D2703">
        <v>2</v>
      </c>
      <c r="E2703">
        <v>1</v>
      </c>
      <c r="F2703">
        <v>10</v>
      </c>
      <c r="G2703">
        <v>4</v>
      </c>
    </row>
    <row r="2704" spans="1:7" x14ac:dyDescent="0.25">
      <c r="A2704" t="s">
        <v>2786</v>
      </c>
      <c r="B2704">
        <v>0.22</v>
      </c>
      <c r="C2704">
        <v>5500</v>
      </c>
      <c r="D2704">
        <v>2</v>
      </c>
      <c r="E2704">
        <v>1</v>
      </c>
      <c r="F2704">
        <v>10</v>
      </c>
      <c r="G2704">
        <v>0</v>
      </c>
    </row>
    <row r="2705" spans="1:7" x14ac:dyDescent="0.25">
      <c r="A2705" t="s">
        <v>2787</v>
      </c>
      <c r="B2705">
        <v>0.71</v>
      </c>
      <c r="C2705">
        <v>5700</v>
      </c>
      <c r="D2705">
        <v>2</v>
      </c>
      <c r="E2705">
        <v>1</v>
      </c>
      <c r="F2705">
        <v>10</v>
      </c>
      <c r="G2705">
        <v>1</v>
      </c>
    </row>
    <row r="2706" spans="1:7" x14ac:dyDescent="0.25">
      <c r="A2706" t="s">
        <v>2788</v>
      </c>
      <c r="B2706">
        <v>3.82</v>
      </c>
      <c r="C2706">
        <v>5400</v>
      </c>
      <c r="D2706">
        <v>1</v>
      </c>
      <c r="E2706">
        <v>1</v>
      </c>
      <c r="F2706">
        <v>10</v>
      </c>
      <c r="G2706">
        <v>3</v>
      </c>
    </row>
    <row r="2707" spans="1:7" x14ac:dyDescent="0.25">
      <c r="A2707" t="s">
        <v>2789</v>
      </c>
      <c r="B2707">
        <v>0.26</v>
      </c>
      <c r="C2707">
        <v>6500</v>
      </c>
      <c r="D2707">
        <v>1</v>
      </c>
      <c r="E2707">
        <v>1</v>
      </c>
      <c r="F2707">
        <v>10</v>
      </c>
      <c r="G2707">
        <v>1</v>
      </c>
    </row>
    <row r="2708" spans="1:7" x14ac:dyDescent="0.25">
      <c r="A2708" t="s">
        <v>2790</v>
      </c>
      <c r="B2708">
        <v>1</v>
      </c>
      <c r="C2708">
        <v>240</v>
      </c>
      <c r="D2708">
        <v>2</v>
      </c>
      <c r="E2708">
        <v>3</v>
      </c>
      <c r="F2708">
        <v>3</v>
      </c>
      <c r="G2708">
        <v>0</v>
      </c>
    </row>
    <row r="2709" spans="1:7" x14ac:dyDescent="0.25">
      <c r="A2709" t="s">
        <v>2791</v>
      </c>
      <c r="B2709">
        <v>1</v>
      </c>
      <c r="C2709">
        <v>240</v>
      </c>
      <c r="D2709">
        <v>2</v>
      </c>
      <c r="E2709">
        <v>3</v>
      </c>
      <c r="F2709">
        <v>3</v>
      </c>
      <c r="G2709">
        <v>0</v>
      </c>
    </row>
    <row r="2710" spans="1:7" x14ac:dyDescent="0.25">
      <c r="A2710" t="s">
        <v>2792</v>
      </c>
      <c r="B2710">
        <v>5.75</v>
      </c>
      <c r="C2710">
        <v>260</v>
      </c>
      <c r="D2710">
        <v>2</v>
      </c>
      <c r="E2710">
        <v>3</v>
      </c>
      <c r="F2710">
        <v>1</v>
      </c>
      <c r="G2710">
        <v>2</v>
      </c>
    </row>
    <row r="2711" spans="1:7" x14ac:dyDescent="0.25">
      <c r="A2711" t="s">
        <v>2793</v>
      </c>
      <c r="B2711">
        <v>2.94</v>
      </c>
      <c r="C2711">
        <v>680</v>
      </c>
      <c r="D2711">
        <v>2</v>
      </c>
      <c r="E2711">
        <v>3</v>
      </c>
      <c r="F2711">
        <v>1</v>
      </c>
      <c r="G2711">
        <v>0</v>
      </c>
    </row>
    <row r="2712" spans="1:7" x14ac:dyDescent="0.25">
      <c r="A2712" t="s">
        <v>2794</v>
      </c>
      <c r="B2712">
        <v>2.36</v>
      </c>
      <c r="C2712">
        <v>750</v>
      </c>
      <c r="D2712">
        <v>2</v>
      </c>
      <c r="E2712">
        <v>3</v>
      </c>
      <c r="F2712">
        <v>4</v>
      </c>
      <c r="G2712">
        <v>0</v>
      </c>
    </row>
    <row r="2713" spans="1:7" x14ac:dyDescent="0.25">
      <c r="A2713" t="s">
        <v>2795</v>
      </c>
      <c r="B2713">
        <v>2.15</v>
      </c>
      <c r="C2713">
        <v>860</v>
      </c>
      <c r="D2713">
        <v>2</v>
      </c>
      <c r="E2713">
        <v>1</v>
      </c>
      <c r="F2713">
        <v>5</v>
      </c>
      <c r="G2713">
        <v>2</v>
      </c>
    </row>
    <row r="2714" spans="1:7" x14ac:dyDescent="0.25">
      <c r="A2714" t="s">
        <v>2796</v>
      </c>
      <c r="B2714">
        <v>3.88</v>
      </c>
      <c r="C2714">
        <v>720</v>
      </c>
      <c r="D2714">
        <v>2</v>
      </c>
      <c r="E2714">
        <v>3</v>
      </c>
      <c r="F2714">
        <v>3</v>
      </c>
      <c r="G2714">
        <v>0</v>
      </c>
    </row>
    <row r="2715" spans="1:7" x14ac:dyDescent="0.25">
      <c r="A2715" t="s">
        <v>2797</v>
      </c>
      <c r="B2715">
        <v>1.42</v>
      </c>
      <c r="C2715">
        <v>700</v>
      </c>
      <c r="D2715">
        <v>2</v>
      </c>
      <c r="E2715">
        <v>1</v>
      </c>
      <c r="F2715">
        <v>4</v>
      </c>
      <c r="G2715">
        <v>0</v>
      </c>
    </row>
    <row r="2716" spans="1:7" x14ac:dyDescent="0.25">
      <c r="A2716" t="s">
        <v>2798</v>
      </c>
      <c r="B2716">
        <v>0.87</v>
      </c>
      <c r="C2716">
        <v>710</v>
      </c>
      <c r="D2716">
        <v>2</v>
      </c>
      <c r="E2716">
        <v>1</v>
      </c>
      <c r="F2716">
        <v>4</v>
      </c>
      <c r="G2716">
        <v>0</v>
      </c>
    </row>
    <row r="2717" spans="1:7" x14ac:dyDescent="0.25">
      <c r="A2717" t="s">
        <v>2799</v>
      </c>
      <c r="B2717">
        <v>3.1</v>
      </c>
      <c r="C2717">
        <v>800</v>
      </c>
      <c r="D2717">
        <v>2</v>
      </c>
      <c r="E2717">
        <v>1</v>
      </c>
      <c r="F2717">
        <v>4</v>
      </c>
      <c r="G2717">
        <v>0</v>
      </c>
    </row>
    <row r="2718" spans="1:7" x14ac:dyDescent="0.25">
      <c r="A2718" t="s">
        <v>2800</v>
      </c>
      <c r="B2718">
        <v>0.32</v>
      </c>
      <c r="C2718">
        <v>570</v>
      </c>
      <c r="D2718">
        <v>1</v>
      </c>
      <c r="E2718">
        <v>3</v>
      </c>
      <c r="F2718">
        <v>1</v>
      </c>
      <c r="G2718">
        <v>0</v>
      </c>
    </row>
    <row r="2719" spans="1:7" x14ac:dyDescent="0.25">
      <c r="A2719" t="s">
        <v>2801</v>
      </c>
      <c r="B2719">
        <v>6.2</v>
      </c>
      <c r="C2719">
        <v>610</v>
      </c>
      <c r="D2719">
        <v>2</v>
      </c>
      <c r="E2719">
        <v>1</v>
      </c>
      <c r="F2719">
        <v>7</v>
      </c>
      <c r="G2719">
        <v>3</v>
      </c>
    </row>
    <row r="2720" spans="1:7" x14ac:dyDescent="0.25">
      <c r="A2720" t="s">
        <v>2802</v>
      </c>
      <c r="B2720">
        <v>0.79</v>
      </c>
      <c r="C2720">
        <v>760</v>
      </c>
      <c r="D2720">
        <v>2</v>
      </c>
      <c r="E2720">
        <v>1</v>
      </c>
      <c r="F2720">
        <v>7</v>
      </c>
      <c r="G2720">
        <v>1</v>
      </c>
    </row>
    <row r="2721" spans="1:7" x14ac:dyDescent="0.25">
      <c r="A2721" t="s">
        <v>2803</v>
      </c>
      <c r="B2721">
        <v>0.28999999999999998</v>
      </c>
      <c r="C2721">
        <v>1500</v>
      </c>
      <c r="D2721">
        <v>1</v>
      </c>
      <c r="E2721">
        <v>3</v>
      </c>
      <c r="F2721">
        <v>2</v>
      </c>
      <c r="G2721">
        <v>0</v>
      </c>
    </row>
    <row r="2722" spans="1:7" x14ac:dyDescent="0.25">
      <c r="A2722" t="s">
        <v>2804</v>
      </c>
      <c r="B2722">
        <v>9.2100000000000009</v>
      </c>
      <c r="C2722">
        <v>950</v>
      </c>
      <c r="D2722">
        <v>2</v>
      </c>
      <c r="E2722">
        <v>3</v>
      </c>
      <c r="F2722">
        <v>3</v>
      </c>
      <c r="G2722">
        <v>1</v>
      </c>
    </row>
    <row r="2723" spans="1:7" x14ac:dyDescent="0.25">
      <c r="A2723" t="s">
        <v>2805</v>
      </c>
      <c r="B2723">
        <v>3.11</v>
      </c>
      <c r="C2723">
        <v>2200</v>
      </c>
      <c r="D2723">
        <v>1</v>
      </c>
      <c r="E2723">
        <v>1</v>
      </c>
      <c r="F2723">
        <v>10</v>
      </c>
      <c r="G2723">
        <v>0</v>
      </c>
    </row>
    <row r="2724" spans="1:7" x14ac:dyDescent="0.25">
      <c r="A2724" t="s">
        <v>2806</v>
      </c>
      <c r="B2724">
        <v>4.17</v>
      </c>
      <c r="C2724">
        <v>1200</v>
      </c>
      <c r="D2724">
        <v>1</v>
      </c>
      <c r="E2724">
        <v>1</v>
      </c>
      <c r="F2724">
        <v>10</v>
      </c>
      <c r="G2724">
        <v>4</v>
      </c>
    </row>
    <row r="2725" spans="1:7" x14ac:dyDescent="0.25">
      <c r="A2725" t="s">
        <v>2807</v>
      </c>
      <c r="B2725">
        <v>4.5199999999999996</v>
      </c>
      <c r="C2725">
        <v>1300</v>
      </c>
      <c r="D2725">
        <v>1</v>
      </c>
      <c r="E2725">
        <v>1</v>
      </c>
      <c r="F2725">
        <v>10</v>
      </c>
      <c r="G2725">
        <v>0</v>
      </c>
    </row>
    <row r="2726" spans="1:7" x14ac:dyDescent="0.25">
      <c r="A2726" t="s">
        <v>2808</v>
      </c>
      <c r="B2726">
        <v>0.3</v>
      </c>
      <c r="C2726">
        <v>1800</v>
      </c>
      <c r="D2726">
        <v>1</v>
      </c>
      <c r="E2726">
        <v>1</v>
      </c>
      <c r="F2726">
        <v>10</v>
      </c>
      <c r="G2726">
        <v>0</v>
      </c>
    </row>
    <row r="2727" spans="1:7" x14ac:dyDescent="0.25">
      <c r="A2727" t="s">
        <v>2809</v>
      </c>
      <c r="B2727">
        <v>1.76</v>
      </c>
      <c r="C2727">
        <v>1800</v>
      </c>
      <c r="D2727">
        <v>1</v>
      </c>
      <c r="E2727">
        <v>1</v>
      </c>
      <c r="F2727">
        <v>10</v>
      </c>
      <c r="G2727">
        <v>1</v>
      </c>
    </row>
    <row r="2728" spans="1:7" x14ac:dyDescent="0.25">
      <c r="A2728" t="s">
        <v>2810</v>
      </c>
      <c r="B2728">
        <v>1.07</v>
      </c>
      <c r="C2728">
        <v>1900</v>
      </c>
      <c r="D2728">
        <v>1</v>
      </c>
      <c r="E2728">
        <v>3</v>
      </c>
      <c r="F2728">
        <v>8</v>
      </c>
      <c r="G2728">
        <v>0</v>
      </c>
    </row>
    <row r="2729" spans="1:7" x14ac:dyDescent="0.25">
      <c r="A2729" t="s">
        <v>2811</v>
      </c>
      <c r="B2729">
        <v>1.48</v>
      </c>
      <c r="C2729">
        <v>2000</v>
      </c>
      <c r="D2729">
        <v>1</v>
      </c>
      <c r="E2729">
        <v>3</v>
      </c>
      <c r="F2729">
        <v>8</v>
      </c>
      <c r="G2729">
        <v>0</v>
      </c>
    </row>
    <row r="2730" spans="1:7" x14ac:dyDescent="0.25">
      <c r="A2730" t="s">
        <v>2812</v>
      </c>
      <c r="B2730">
        <v>0.15</v>
      </c>
      <c r="C2730">
        <v>3000</v>
      </c>
      <c r="D2730">
        <v>6</v>
      </c>
      <c r="E2730">
        <v>4</v>
      </c>
      <c r="F2730">
        <v>0</v>
      </c>
      <c r="G2730">
        <v>0</v>
      </c>
    </row>
    <row r="2731" spans="1:7" x14ac:dyDescent="0.25">
      <c r="A2731" t="s">
        <v>2813</v>
      </c>
      <c r="B2731">
        <v>3.65</v>
      </c>
      <c r="C2731">
        <v>1100</v>
      </c>
      <c r="D2731">
        <v>2</v>
      </c>
      <c r="E2731">
        <v>3</v>
      </c>
      <c r="F2731">
        <v>3</v>
      </c>
      <c r="G2731">
        <v>4</v>
      </c>
    </row>
    <row r="2732" spans="1:7" x14ac:dyDescent="0.25">
      <c r="A2732" t="s">
        <v>2814</v>
      </c>
      <c r="B2732">
        <v>0.09</v>
      </c>
      <c r="C2732">
        <v>1200</v>
      </c>
      <c r="D2732">
        <v>2</v>
      </c>
      <c r="E2732">
        <v>1</v>
      </c>
      <c r="F2732">
        <v>8</v>
      </c>
      <c r="G2732">
        <v>0</v>
      </c>
    </row>
    <row r="2733" spans="1:7" x14ac:dyDescent="0.25">
      <c r="A2733" t="s">
        <v>2815</v>
      </c>
      <c r="B2733">
        <v>7.0000000000000007E-2</v>
      </c>
      <c r="C2733">
        <v>2100</v>
      </c>
      <c r="D2733">
        <v>2</v>
      </c>
      <c r="E2733">
        <v>3</v>
      </c>
      <c r="F2733">
        <v>6</v>
      </c>
      <c r="G2733">
        <v>0</v>
      </c>
    </row>
    <row r="2734" spans="1:7" x14ac:dyDescent="0.25">
      <c r="A2734" t="s">
        <v>2816</v>
      </c>
      <c r="B2734">
        <v>7.0000000000000007E-2</v>
      </c>
      <c r="C2734">
        <v>1900</v>
      </c>
      <c r="D2734">
        <v>2</v>
      </c>
      <c r="E2734">
        <v>3</v>
      </c>
      <c r="F2734">
        <v>6</v>
      </c>
      <c r="G2734">
        <v>0</v>
      </c>
    </row>
    <row r="2735" spans="1:7" x14ac:dyDescent="0.25">
      <c r="A2735" t="s">
        <v>2817</v>
      </c>
      <c r="B2735">
        <v>5.72</v>
      </c>
      <c r="C2735">
        <v>1900</v>
      </c>
      <c r="D2735">
        <v>2</v>
      </c>
      <c r="E2735">
        <v>3</v>
      </c>
      <c r="F2735">
        <v>6</v>
      </c>
      <c r="G2735">
        <v>3</v>
      </c>
    </row>
    <row r="2736" spans="1:7" x14ac:dyDescent="0.25">
      <c r="A2736" t="s">
        <v>2818</v>
      </c>
      <c r="B2736">
        <v>0.57999999999999996</v>
      </c>
      <c r="C2736">
        <v>1800</v>
      </c>
      <c r="D2736">
        <v>2</v>
      </c>
      <c r="E2736">
        <v>3</v>
      </c>
      <c r="F2736">
        <v>8</v>
      </c>
      <c r="G2736">
        <v>0</v>
      </c>
    </row>
    <row r="2737" spans="1:7" x14ac:dyDescent="0.25">
      <c r="A2737" t="s">
        <v>2819</v>
      </c>
      <c r="B2737">
        <v>1.46</v>
      </c>
      <c r="C2737">
        <v>760</v>
      </c>
      <c r="D2737">
        <v>2</v>
      </c>
      <c r="E2737">
        <v>6</v>
      </c>
      <c r="F2737">
        <v>6</v>
      </c>
      <c r="G2737">
        <v>0</v>
      </c>
    </row>
    <row r="2738" spans="1:7" x14ac:dyDescent="0.25">
      <c r="A2738" t="s">
        <v>2820</v>
      </c>
      <c r="B2738">
        <v>1.5</v>
      </c>
      <c r="C2738">
        <v>890</v>
      </c>
      <c r="D2738">
        <v>2</v>
      </c>
      <c r="E2738">
        <v>1</v>
      </c>
      <c r="F2738">
        <v>4</v>
      </c>
      <c r="G2738">
        <v>0</v>
      </c>
    </row>
    <row r="2739" spans="1:7" x14ac:dyDescent="0.25">
      <c r="A2739" t="s">
        <v>2821</v>
      </c>
      <c r="B2739">
        <v>0.56999999999999995</v>
      </c>
      <c r="C2739">
        <v>930</v>
      </c>
      <c r="D2739">
        <v>2</v>
      </c>
      <c r="E2739">
        <v>6</v>
      </c>
      <c r="F2739">
        <v>6</v>
      </c>
      <c r="G2739">
        <v>0</v>
      </c>
    </row>
    <row r="2740" spans="1:7" x14ac:dyDescent="0.25">
      <c r="A2740" t="s">
        <v>2822</v>
      </c>
      <c r="B2740">
        <v>0.51</v>
      </c>
      <c r="C2740">
        <v>930</v>
      </c>
      <c r="D2740">
        <v>2</v>
      </c>
      <c r="E2740">
        <v>1</v>
      </c>
      <c r="F2740">
        <v>4</v>
      </c>
      <c r="G2740">
        <v>0</v>
      </c>
    </row>
    <row r="2741" spans="1:7" x14ac:dyDescent="0.25">
      <c r="A2741" t="s">
        <v>2823</v>
      </c>
      <c r="B2741">
        <v>4.6399999999999997</v>
      </c>
      <c r="C2741">
        <v>1300</v>
      </c>
      <c r="D2741">
        <v>2</v>
      </c>
      <c r="E2741">
        <v>3</v>
      </c>
      <c r="F2741">
        <v>6</v>
      </c>
      <c r="G2741">
        <v>1</v>
      </c>
    </row>
    <row r="2742" spans="1:7" x14ac:dyDescent="0.25">
      <c r="A2742" t="s">
        <v>2824</v>
      </c>
      <c r="B2742">
        <v>0.5</v>
      </c>
      <c r="C2742">
        <v>1500</v>
      </c>
      <c r="D2742">
        <v>2</v>
      </c>
      <c r="E2742">
        <v>6</v>
      </c>
      <c r="F2742">
        <v>6</v>
      </c>
      <c r="G2742">
        <v>0</v>
      </c>
    </row>
    <row r="2743" spans="1:7" x14ac:dyDescent="0.25">
      <c r="A2743" t="s">
        <v>2825</v>
      </c>
      <c r="B2743">
        <v>0.28000000000000003</v>
      </c>
      <c r="C2743">
        <v>1700</v>
      </c>
      <c r="D2743">
        <v>2</v>
      </c>
      <c r="E2743">
        <v>1</v>
      </c>
      <c r="F2743">
        <v>8</v>
      </c>
      <c r="G2743">
        <v>3</v>
      </c>
    </row>
    <row r="2744" spans="1:7" x14ac:dyDescent="0.25">
      <c r="A2744" t="s">
        <v>2826</v>
      </c>
      <c r="B2744">
        <v>10.75</v>
      </c>
      <c r="C2744">
        <v>1400</v>
      </c>
      <c r="D2744">
        <v>2</v>
      </c>
      <c r="E2744">
        <v>3</v>
      </c>
      <c r="F2744">
        <v>4</v>
      </c>
      <c r="G2744">
        <v>7</v>
      </c>
    </row>
    <row r="2745" spans="1:7" x14ac:dyDescent="0.25">
      <c r="A2745" t="s">
        <v>2827</v>
      </c>
      <c r="B2745">
        <v>0.82</v>
      </c>
      <c r="C2745">
        <v>1300</v>
      </c>
      <c r="D2745">
        <v>2</v>
      </c>
      <c r="E2745">
        <v>1</v>
      </c>
      <c r="F2745">
        <v>8</v>
      </c>
      <c r="G2745">
        <v>0</v>
      </c>
    </row>
    <row r="2746" spans="1:7" x14ac:dyDescent="0.25">
      <c r="A2746" t="s">
        <v>2828</v>
      </c>
      <c r="B2746">
        <v>1.62</v>
      </c>
      <c r="C2746">
        <v>960</v>
      </c>
      <c r="D2746">
        <v>2</v>
      </c>
      <c r="E2746">
        <v>3</v>
      </c>
      <c r="F2746">
        <v>4</v>
      </c>
      <c r="G2746">
        <v>1</v>
      </c>
    </row>
    <row r="2747" spans="1:7" x14ac:dyDescent="0.25">
      <c r="A2747" t="s">
        <v>2829</v>
      </c>
      <c r="B2747">
        <v>1.86</v>
      </c>
      <c r="C2747">
        <v>950</v>
      </c>
      <c r="D2747">
        <v>2</v>
      </c>
      <c r="E2747">
        <v>1</v>
      </c>
      <c r="F2747">
        <v>4</v>
      </c>
      <c r="G2747">
        <v>0</v>
      </c>
    </row>
    <row r="2748" spans="1:7" x14ac:dyDescent="0.25">
      <c r="A2748" t="s">
        <v>2830</v>
      </c>
      <c r="B2748">
        <v>0.4</v>
      </c>
      <c r="C2748">
        <v>960</v>
      </c>
      <c r="D2748">
        <v>2</v>
      </c>
      <c r="E2748">
        <v>3</v>
      </c>
      <c r="F2748">
        <v>4</v>
      </c>
      <c r="G2748">
        <v>0</v>
      </c>
    </row>
    <row r="2749" spans="1:7" x14ac:dyDescent="0.25">
      <c r="A2749" t="s">
        <v>2831</v>
      </c>
      <c r="B2749">
        <v>3.36</v>
      </c>
      <c r="C2749">
        <v>980</v>
      </c>
      <c r="D2749">
        <v>2</v>
      </c>
      <c r="E2749">
        <v>3</v>
      </c>
      <c r="F2749">
        <v>3</v>
      </c>
      <c r="G2749">
        <v>2</v>
      </c>
    </row>
    <row r="2750" spans="1:7" x14ac:dyDescent="0.25">
      <c r="A2750" t="s">
        <v>2832</v>
      </c>
      <c r="B2750">
        <v>1.92</v>
      </c>
      <c r="C2750">
        <v>1800</v>
      </c>
      <c r="D2750">
        <v>1</v>
      </c>
      <c r="E2750">
        <v>3</v>
      </c>
      <c r="F2750">
        <v>6</v>
      </c>
      <c r="G2750">
        <v>1</v>
      </c>
    </row>
    <row r="2751" spans="1:7" x14ac:dyDescent="0.25">
      <c r="A2751" t="s">
        <v>2833</v>
      </c>
      <c r="B2751">
        <v>2.5299999999999998</v>
      </c>
      <c r="C2751">
        <v>830</v>
      </c>
      <c r="D2751">
        <v>2</v>
      </c>
      <c r="E2751">
        <v>3</v>
      </c>
      <c r="F2751">
        <v>3</v>
      </c>
      <c r="G2751">
        <v>3</v>
      </c>
    </row>
    <row r="2752" spans="1:7" x14ac:dyDescent="0.25">
      <c r="A2752" t="s">
        <v>2834</v>
      </c>
      <c r="B2752">
        <v>0.74</v>
      </c>
      <c r="C2752">
        <v>840</v>
      </c>
      <c r="D2752">
        <v>2</v>
      </c>
      <c r="E2752">
        <v>1</v>
      </c>
      <c r="F2752">
        <v>8</v>
      </c>
      <c r="G2752">
        <v>0</v>
      </c>
    </row>
    <row r="2753" spans="1:7" x14ac:dyDescent="0.25">
      <c r="A2753" t="s">
        <v>2835</v>
      </c>
      <c r="B2753">
        <v>2.91</v>
      </c>
      <c r="C2753">
        <v>840</v>
      </c>
      <c r="D2753">
        <v>2</v>
      </c>
      <c r="E2753">
        <v>3</v>
      </c>
      <c r="F2753">
        <v>3</v>
      </c>
      <c r="G2753">
        <v>1</v>
      </c>
    </row>
    <row r="2754" spans="1:7" x14ac:dyDescent="0.25">
      <c r="A2754" t="s">
        <v>2836</v>
      </c>
      <c r="B2754">
        <v>0.25</v>
      </c>
      <c r="C2754">
        <v>840</v>
      </c>
      <c r="D2754">
        <v>2</v>
      </c>
      <c r="E2754">
        <v>1</v>
      </c>
      <c r="F2754">
        <v>8</v>
      </c>
      <c r="G2754">
        <v>0</v>
      </c>
    </row>
    <row r="2755" spans="1:7" x14ac:dyDescent="0.25">
      <c r="A2755" t="s">
        <v>2837</v>
      </c>
      <c r="B2755">
        <v>7.35</v>
      </c>
      <c r="C2755">
        <v>480</v>
      </c>
      <c r="D2755">
        <v>2</v>
      </c>
      <c r="E2755">
        <v>3</v>
      </c>
      <c r="F2755">
        <v>3</v>
      </c>
      <c r="G2755">
        <v>5</v>
      </c>
    </row>
    <row r="2756" spans="1:7" x14ac:dyDescent="0.25">
      <c r="A2756" t="s">
        <v>2838</v>
      </c>
      <c r="B2756">
        <v>0.28000000000000003</v>
      </c>
      <c r="C2756">
        <v>490</v>
      </c>
      <c r="D2756">
        <v>2</v>
      </c>
      <c r="E2756">
        <v>1</v>
      </c>
      <c r="F2756">
        <v>8</v>
      </c>
      <c r="G2756">
        <v>0</v>
      </c>
    </row>
    <row r="2757" spans="1:7" x14ac:dyDescent="0.25">
      <c r="A2757" t="s">
        <v>2839</v>
      </c>
      <c r="B2757">
        <v>0.19</v>
      </c>
      <c r="C2757">
        <v>490</v>
      </c>
      <c r="D2757">
        <v>2</v>
      </c>
      <c r="E2757">
        <v>1</v>
      </c>
      <c r="F2757">
        <v>4</v>
      </c>
      <c r="G2757">
        <v>0</v>
      </c>
    </row>
    <row r="2758" spans="1:7" x14ac:dyDescent="0.25">
      <c r="A2758" t="s">
        <v>2840</v>
      </c>
      <c r="B2758">
        <v>0.82</v>
      </c>
      <c r="C2758">
        <v>480</v>
      </c>
      <c r="D2758">
        <v>2</v>
      </c>
      <c r="E2758">
        <v>3</v>
      </c>
      <c r="F2758">
        <v>3</v>
      </c>
      <c r="G2758">
        <v>0</v>
      </c>
    </row>
    <row r="2759" spans="1:7" x14ac:dyDescent="0.25">
      <c r="A2759" t="s">
        <v>2841</v>
      </c>
      <c r="B2759">
        <v>3.66</v>
      </c>
      <c r="C2759">
        <v>720</v>
      </c>
      <c r="D2759">
        <v>1</v>
      </c>
      <c r="E2759">
        <v>3</v>
      </c>
      <c r="F2759">
        <v>3</v>
      </c>
      <c r="G2759">
        <v>0</v>
      </c>
    </row>
    <row r="2760" spans="1:7" x14ac:dyDescent="0.25">
      <c r="A2760" t="s">
        <v>2842</v>
      </c>
      <c r="B2760">
        <v>4.8499999999999996</v>
      </c>
      <c r="C2760">
        <v>400</v>
      </c>
      <c r="D2760">
        <v>1</v>
      </c>
      <c r="E2760">
        <v>3</v>
      </c>
      <c r="F2760">
        <v>3</v>
      </c>
      <c r="G2760">
        <v>3</v>
      </c>
    </row>
    <row r="2761" spans="1:7" x14ac:dyDescent="0.25">
      <c r="A2761" t="s">
        <v>2843</v>
      </c>
      <c r="B2761">
        <v>3.5</v>
      </c>
      <c r="C2761">
        <v>520</v>
      </c>
      <c r="D2761">
        <v>2</v>
      </c>
      <c r="E2761">
        <v>3</v>
      </c>
      <c r="F2761">
        <v>4</v>
      </c>
      <c r="G2761">
        <v>2</v>
      </c>
    </row>
    <row r="2762" spans="1:7" x14ac:dyDescent="0.25">
      <c r="A2762" t="s">
        <v>2844</v>
      </c>
      <c r="B2762">
        <v>0.77</v>
      </c>
      <c r="C2762">
        <v>730</v>
      </c>
      <c r="D2762">
        <v>2</v>
      </c>
      <c r="E2762">
        <v>3</v>
      </c>
      <c r="F2762">
        <v>2</v>
      </c>
      <c r="G2762">
        <v>0</v>
      </c>
    </row>
    <row r="2763" spans="1:7" x14ac:dyDescent="0.25">
      <c r="A2763" t="s">
        <v>2845</v>
      </c>
      <c r="B2763">
        <v>1.01</v>
      </c>
      <c r="C2763">
        <v>750</v>
      </c>
      <c r="D2763">
        <v>2</v>
      </c>
      <c r="E2763">
        <v>1</v>
      </c>
      <c r="F2763">
        <v>4</v>
      </c>
      <c r="G2763">
        <v>0</v>
      </c>
    </row>
    <row r="2764" spans="1:7" x14ac:dyDescent="0.25">
      <c r="A2764" t="s">
        <v>2846</v>
      </c>
      <c r="B2764">
        <v>1.78</v>
      </c>
      <c r="C2764">
        <v>810</v>
      </c>
      <c r="D2764">
        <v>2</v>
      </c>
      <c r="E2764">
        <v>1</v>
      </c>
      <c r="F2764">
        <v>4</v>
      </c>
      <c r="G2764">
        <v>0</v>
      </c>
    </row>
    <row r="2765" spans="1:7" x14ac:dyDescent="0.25">
      <c r="A2765" t="s">
        <v>2847</v>
      </c>
      <c r="B2765">
        <v>3.05</v>
      </c>
      <c r="C2765">
        <v>870</v>
      </c>
      <c r="D2765">
        <v>2</v>
      </c>
      <c r="E2765">
        <v>3</v>
      </c>
      <c r="F2765">
        <v>4</v>
      </c>
      <c r="G2765">
        <v>2</v>
      </c>
    </row>
    <row r="2766" spans="1:7" x14ac:dyDescent="0.25">
      <c r="A2766" t="s">
        <v>2848</v>
      </c>
      <c r="B2766">
        <v>1.1399999999999999</v>
      </c>
      <c r="C2766">
        <v>160</v>
      </c>
      <c r="D2766">
        <v>2</v>
      </c>
      <c r="E2766">
        <v>3</v>
      </c>
      <c r="F2766">
        <v>2</v>
      </c>
      <c r="G2766">
        <v>1</v>
      </c>
    </row>
    <row r="2767" spans="1:7" x14ac:dyDescent="0.25">
      <c r="A2767" t="s">
        <v>2849</v>
      </c>
      <c r="B2767">
        <v>0.73</v>
      </c>
      <c r="C2767">
        <v>5500</v>
      </c>
      <c r="D2767">
        <v>7</v>
      </c>
      <c r="E2767">
        <v>1</v>
      </c>
      <c r="F2767">
        <v>8</v>
      </c>
      <c r="G2767">
        <v>0</v>
      </c>
    </row>
    <row r="2768" spans="1:7" x14ac:dyDescent="0.25">
      <c r="A2768" t="s">
        <v>2850</v>
      </c>
      <c r="B2768">
        <v>0.65</v>
      </c>
      <c r="C2768">
        <v>5200</v>
      </c>
      <c r="D2768">
        <v>7</v>
      </c>
      <c r="E2768">
        <v>3</v>
      </c>
      <c r="F2768">
        <v>5</v>
      </c>
      <c r="G2768">
        <v>1</v>
      </c>
    </row>
    <row r="2769" spans="1:7" x14ac:dyDescent="0.25">
      <c r="A2769" t="s">
        <v>2851</v>
      </c>
      <c r="B2769">
        <v>0.65</v>
      </c>
      <c r="C2769">
        <v>4600</v>
      </c>
      <c r="D2769">
        <v>2</v>
      </c>
      <c r="E2769">
        <v>3</v>
      </c>
      <c r="F2769">
        <v>4</v>
      </c>
      <c r="G2769">
        <v>13</v>
      </c>
    </row>
    <row r="2770" spans="1:7" x14ac:dyDescent="0.25">
      <c r="A2770" t="s">
        <v>2852</v>
      </c>
      <c r="B2770">
        <v>1</v>
      </c>
      <c r="C2770">
        <v>8900</v>
      </c>
      <c r="D2770">
        <v>2</v>
      </c>
      <c r="E2770">
        <v>3</v>
      </c>
      <c r="F2770">
        <v>4</v>
      </c>
      <c r="G2770">
        <v>0</v>
      </c>
    </row>
    <row r="2771" spans="1:7" x14ac:dyDescent="0.25">
      <c r="A2771" t="s">
        <v>2853</v>
      </c>
      <c r="B2771">
        <v>1.48</v>
      </c>
      <c r="C2771">
        <v>1900</v>
      </c>
      <c r="D2771">
        <v>1</v>
      </c>
      <c r="E2771">
        <v>3</v>
      </c>
      <c r="F2771">
        <v>2</v>
      </c>
      <c r="G2771">
        <v>1</v>
      </c>
    </row>
    <row r="2772" spans="1:7" x14ac:dyDescent="0.25">
      <c r="A2772" t="s">
        <v>2854</v>
      </c>
      <c r="B2772">
        <v>2.67</v>
      </c>
      <c r="C2772">
        <v>1900</v>
      </c>
      <c r="D2772">
        <v>1</v>
      </c>
      <c r="E2772">
        <v>3</v>
      </c>
      <c r="F2772">
        <v>2</v>
      </c>
      <c r="G2772">
        <v>2</v>
      </c>
    </row>
    <row r="2773" spans="1:7" x14ac:dyDescent="0.25">
      <c r="A2773" t="s">
        <v>2855</v>
      </c>
      <c r="B2773">
        <v>3.81</v>
      </c>
      <c r="C2773">
        <v>1600</v>
      </c>
      <c r="D2773">
        <v>1</v>
      </c>
      <c r="E2773">
        <v>3</v>
      </c>
      <c r="F2773">
        <v>6</v>
      </c>
      <c r="G2773">
        <v>2</v>
      </c>
    </row>
    <row r="2774" spans="1:7" x14ac:dyDescent="0.25">
      <c r="A2774" t="s">
        <v>2856</v>
      </c>
      <c r="B2774">
        <v>2.23</v>
      </c>
      <c r="C2774">
        <v>3000</v>
      </c>
      <c r="D2774">
        <v>2</v>
      </c>
      <c r="E2774">
        <v>1</v>
      </c>
      <c r="F2774">
        <v>4</v>
      </c>
      <c r="G2774">
        <v>2</v>
      </c>
    </row>
    <row r="2775" spans="1:7" x14ac:dyDescent="0.25">
      <c r="A2775" t="s">
        <v>2857</v>
      </c>
      <c r="B2775">
        <v>0.19</v>
      </c>
      <c r="C2775">
        <v>3100</v>
      </c>
      <c r="D2775">
        <v>2</v>
      </c>
      <c r="E2775">
        <v>1</v>
      </c>
      <c r="F2775">
        <v>4</v>
      </c>
      <c r="G2775">
        <v>0</v>
      </c>
    </row>
    <row r="2776" spans="1:7" x14ac:dyDescent="0.25">
      <c r="A2776" t="s">
        <v>2858</v>
      </c>
      <c r="B2776">
        <v>0.26</v>
      </c>
      <c r="C2776">
        <v>3800</v>
      </c>
      <c r="D2776">
        <v>2</v>
      </c>
      <c r="E2776">
        <v>1</v>
      </c>
      <c r="F2776">
        <v>4</v>
      </c>
      <c r="G2776">
        <v>0</v>
      </c>
    </row>
    <row r="2777" spans="1:7" x14ac:dyDescent="0.25">
      <c r="A2777" t="s">
        <v>2859</v>
      </c>
      <c r="B2777">
        <v>0.18</v>
      </c>
      <c r="C2777">
        <v>4100</v>
      </c>
      <c r="D2777">
        <v>2</v>
      </c>
      <c r="E2777">
        <v>1</v>
      </c>
      <c r="F2777">
        <v>4</v>
      </c>
      <c r="G2777">
        <v>0</v>
      </c>
    </row>
    <row r="2778" spans="1:7" x14ac:dyDescent="0.25">
      <c r="A2778" t="s">
        <v>2860</v>
      </c>
      <c r="B2778">
        <v>7.09</v>
      </c>
      <c r="C2778">
        <v>1900</v>
      </c>
      <c r="D2778">
        <v>2</v>
      </c>
      <c r="E2778">
        <v>3</v>
      </c>
      <c r="F2778">
        <v>3</v>
      </c>
      <c r="G2778">
        <v>9</v>
      </c>
    </row>
    <row r="2779" spans="1:7" x14ac:dyDescent="0.25">
      <c r="A2779" t="s">
        <v>2861</v>
      </c>
      <c r="B2779">
        <v>0.35</v>
      </c>
      <c r="C2779">
        <v>2200</v>
      </c>
      <c r="D2779">
        <v>5</v>
      </c>
      <c r="E2779">
        <v>3</v>
      </c>
      <c r="F2779">
        <v>5</v>
      </c>
      <c r="G2779">
        <v>0</v>
      </c>
    </row>
    <row r="2780" spans="1:7" x14ac:dyDescent="0.25">
      <c r="A2780" t="s">
        <v>2862</v>
      </c>
      <c r="B2780">
        <v>0.24</v>
      </c>
      <c r="C2780">
        <v>1300</v>
      </c>
      <c r="D2780">
        <v>2</v>
      </c>
      <c r="E2780">
        <v>3</v>
      </c>
      <c r="F2780">
        <v>4</v>
      </c>
      <c r="G2780">
        <v>1</v>
      </c>
    </row>
    <row r="2781" spans="1:7" x14ac:dyDescent="0.25">
      <c r="A2781" t="s">
        <v>2863</v>
      </c>
      <c r="B2781">
        <v>2.25</v>
      </c>
      <c r="C2781">
        <v>1300</v>
      </c>
      <c r="D2781">
        <v>2</v>
      </c>
      <c r="E2781">
        <v>3</v>
      </c>
      <c r="F2781">
        <v>4</v>
      </c>
      <c r="G2781">
        <v>5</v>
      </c>
    </row>
    <row r="2782" spans="1:7" x14ac:dyDescent="0.25">
      <c r="A2782" t="s">
        <v>2864</v>
      </c>
      <c r="B2782">
        <v>1.02</v>
      </c>
      <c r="C2782">
        <v>1300</v>
      </c>
      <c r="D2782">
        <v>2</v>
      </c>
      <c r="E2782">
        <v>1</v>
      </c>
      <c r="F2782">
        <v>8</v>
      </c>
      <c r="G2782">
        <v>0</v>
      </c>
    </row>
    <row r="2783" spans="1:7" x14ac:dyDescent="0.25">
      <c r="A2783" t="s">
        <v>2865</v>
      </c>
      <c r="B2783">
        <v>0.89</v>
      </c>
      <c r="C2783">
        <v>1300</v>
      </c>
      <c r="D2783">
        <v>2</v>
      </c>
      <c r="E2783">
        <v>3</v>
      </c>
      <c r="F2783">
        <v>4</v>
      </c>
      <c r="G2783">
        <v>1</v>
      </c>
    </row>
    <row r="2784" spans="1:7" x14ac:dyDescent="0.25">
      <c r="A2784" t="s">
        <v>2866</v>
      </c>
      <c r="B2784">
        <v>0.98</v>
      </c>
      <c r="C2784">
        <v>1300</v>
      </c>
      <c r="D2784">
        <v>2</v>
      </c>
      <c r="E2784">
        <v>3</v>
      </c>
      <c r="F2784">
        <v>5</v>
      </c>
      <c r="G2784">
        <v>0</v>
      </c>
    </row>
    <row r="2785" spans="1:7" x14ac:dyDescent="0.25">
      <c r="A2785" t="s">
        <v>2867</v>
      </c>
      <c r="B2785">
        <v>0.61</v>
      </c>
      <c r="C2785">
        <v>1300</v>
      </c>
      <c r="D2785">
        <v>2</v>
      </c>
      <c r="E2785">
        <v>3</v>
      </c>
      <c r="F2785">
        <v>5</v>
      </c>
      <c r="G2785">
        <v>0</v>
      </c>
    </row>
    <row r="2786" spans="1:7" x14ac:dyDescent="0.25">
      <c r="A2786" t="s">
        <v>2868</v>
      </c>
      <c r="B2786">
        <v>1.39</v>
      </c>
      <c r="C2786">
        <v>1300</v>
      </c>
      <c r="D2786">
        <v>2</v>
      </c>
      <c r="E2786">
        <v>3</v>
      </c>
      <c r="F2786">
        <v>5</v>
      </c>
      <c r="G2786">
        <v>0</v>
      </c>
    </row>
    <row r="2787" spans="1:7" x14ac:dyDescent="0.25">
      <c r="A2787" t="s">
        <v>2869</v>
      </c>
      <c r="B2787">
        <v>3.89</v>
      </c>
      <c r="C2787">
        <v>1900</v>
      </c>
      <c r="D2787">
        <v>2</v>
      </c>
      <c r="E2787">
        <v>3</v>
      </c>
      <c r="F2787">
        <v>3</v>
      </c>
      <c r="G2787">
        <v>3</v>
      </c>
    </row>
    <row r="2788" spans="1:7" x14ac:dyDescent="0.25">
      <c r="A2788" t="s">
        <v>2870</v>
      </c>
      <c r="B2788">
        <v>0.46</v>
      </c>
      <c r="C2788">
        <v>1900</v>
      </c>
      <c r="D2788">
        <v>2</v>
      </c>
      <c r="E2788">
        <v>1</v>
      </c>
      <c r="F2788">
        <v>8</v>
      </c>
      <c r="G2788">
        <v>0</v>
      </c>
    </row>
    <row r="2789" spans="1:7" x14ac:dyDescent="0.25">
      <c r="A2789" t="s">
        <v>2871</v>
      </c>
      <c r="B2789">
        <v>1.65</v>
      </c>
      <c r="C2789">
        <v>1900</v>
      </c>
      <c r="D2789">
        <v>2</v>
      </c>
      <c r="E2789">
        <v>3</v>
      </c>
      <c r="F2789">
        <v>3</v>
      </c>
      <c r="G2789">
        <v>0</v>
      </c>
    </row>
    <row r="2790" spans="1:7" x14ac:dyDescent="0.25">
      <c r="A2790" t="s">
        <v>2872</v>
      </c>
      <c r="B2790">
        <v>6.55</v>
      </c>
      <c r="C2790">
        <v>1800</v>
      </c>
      <c r="D2790">
        <v>1</v>
      </c>
      <c r="E2790">
        <v>3</v>
      </c>
      <c r="F2790">
        <v>3</v>
      </c>
      <c r="G2790">
        <v>3</v>
      </c>
    </row>
    <row r="2791" spans="1:7" x14ac:dyDescent="0.25">
      <c r="A2791" t="s">
        <v>2873</v>
      </c>
      <c r="B2791">
        <v>8</v>
      </c>
      <c r="C2791">
        <v>2000</v>
      </c>
      <c r="D2791">
        <v>1</v>
      </c>
      <c r="E2791">
        <v>6</v>
      </c>
      <c r="F2791">
        <v>5</v>
      </c>
      <c r="G2791">
        <v>1</v>
      </c>
    </row>
    <row r="2792" spans="1:7" x14ac:dyDescent="0.25">
      <c r="A2792" t="s">
        <v>2874</v>
      </c>
      <c r="B2792">
        <v>4</v>
      </c>
      <c r="C2792">
        <v>620</v>
      </c>
      <c r="D2792">
        <v>2</v>
      </c>
      <c r="E2792">
        <v>3</v>
      </c>
      <c r="F2792">
        <v>3</v>
      </c>
      <c r="G2792">
        <v>0</v>
      </c>
    </row>
    <row r="2793" spans="1:7" x14ac:dyDescent="0.25">
      <c r="A2793" t="s">
        <v>2875</v>
      </c>
      <c r="B2793">
        <v>2.4</v>
      </c>
      <c r="C2793">
        <v>620</v>
      </c>
      <c r="D2793">
        <v>2</v>
      </c>
      <c r="E2793">
        <v>3</v>
      </c>
      <c r="F2793">
        <v>3</v>
      </c>
      <c r="G2793">
        <v>1</v>
      </c>
    </row>
    <row r="2794" spans="1:7" x14ac:dyDescent="0.25">
      <c r="A2794" t="s">
        <v>2876</v>
      </c>
      <c r="B2794">
        <v>3.6</v>
      </c>
      <c r="C2794">
        <v>610</v>
      </c>
      <c r="D2794">
        <v>2</v>
      </c>
      <c r="E2794">
        <v>3</v>
      </c>
      <c r="F2794">
        <v>3</v>
      </c>
      <c r="G2794">
        <v>3</v>
      </c>
    </row>
    <row r="2795" spans="1:7" x14ac:dyDescent="0.25">
      <c r="A2795" t="s">
        <v>2877</v>
      </c>
      <c r="B2795">
        <v>1.21</v>
      </c>
      <c r="C2795">
        <v>980</v>
      </c>
      <c r="D2795">
        <v>2</v>
      </c>
      <c r="E2795">
        <v>3</v>
      </c>
      <c r="F2795">
        <v>3</v>
      </c>
      <c r="G2795">
        <v>2</v>
      </c>
    </row>
    <row r="2796" spans="1:7" x14ac:dyDescent="0.25">
      <c r="A2796" t="s">
        <v>2878</v>
      </c>
      <c r="B2796">
        <v>2.04</v>
      </c>
      <c r="C2796">
        <v>1200</v>
      </c>
      <c r="D2796">
        <v>2</v>
      </c>
      <c r="E2796">
        <v>3</v>
      </c>
      <c r="F2796">
        <v>3</v>
      </c>
      <c r="G2796">
        <v>2</v>
      </c>
    </row>
    <row r="2797" spans="1:7" x14ac:dyDescent="0.25">
      <c r="A2797" t="s">
        <v>2879</v>
      </c>
      <c r="B2797">
        <v>0.32</v>
      </c>
      <c r="C2797">
        <v>1300</v>
      </c>
      <c r="D2797">
        <v>2</v>
      </c>
      <c r="E2797">
        <v>3</v>
      </c>
      <c r="F2797">
        <v>3</v>
      </c>
      <c r="G2797">
        <v>0</v>
      </c>
    </row>
    <row r="2798" spans="1:7" x14ac:dyDescent="0.25">
      <c r="A2798" t="s">
        <v>2880</v>
      </c>
      <c r="B2798">
        <v>1.63</v>
      </c>
      <c r="C2798">
        <v>1400</v>
      </c>
      <c r="D2798">
        <v>2</v>
      </c>
      <c r="E2798">
        <v>1</v>
      </c>
      <c r="F2798">
        <v>8</v>
      </c>
      <c r="G2798">
        <v>0</v>
      </c>
    </row>
    <row r="2799" spans="1:7" x14ac:dyDescent="0.25">
      <c r="A2799" t="s">
        <v>2881</v>
      </c>
      <c r="B2799">
        <v>0.19</v>
      </c>
      <c r="C2799">
        <v>2000</v>
      </c>
      <c r="D2799">
        <v>2</v>
      </c>
      <c r="E2799">
        <v>1</v>
      </c>
      <c r="F2799">
        <v>8</v>
      </c>
      <c r="G2799">
        <v>0</v>
      </c>
    </row>
    <row r="2800" spans="1:7" x14ac:dyDescent="0.25">
      <c r="A2800" t="s">
        <v>2882</v>
      </c>
      <c r="B2800">
        <v>0.31</v>
      </c>
      <c r="C2800">
        <v>2700</v>
      </c>
      <c r="D2800">
        <v>2</v>
      </c>
      <c r="E2800">
        <v>3</v>
      </c>
      <c r="F2800">
        <v>2</v>
      </c>
      <c r="G2800">
        <v>1</v>
      </c>
    </row>
    <row r="2801" spans="1:7" x14ac:dyDescent="0.25">
      <c r="A2801" t="s">
        <v>2883</v>
      </c>
      <c r="B2801">
        <v>6.88</v>
      </c>
      <c r="C2801">
        <v>1500</v>
      </c>
      <c r="D2801">
        <v>2</v>
      </c>
      <c r="E2801">
        <v>1</v>
      </c>
      <c r="F2801">
        <v>4</v>
      </c>
      <c r="G2801">
        <v>8</v>
      </c>
    </row>
    <row r="2802" spans="1:7" x14ac:dyDescent="0.25">
      <c r="A2802" t="s">
        <v>2884</v>
      </c>
      <c r="B2802">
        <v>1.42</v>
      </c>
      <c r="C2802">
        <v>1600</v>
      </c>
      <c r="D2802">
        <v>2</v>
      </c>
      <c r="E2802">
        <v>1</v>
      </c>
      <c r="F2802">
        <v>4</v>
      </c>
      <c r="G2802">
        <v>1</v>
      </c>
    </row>
    <row r="2803" spans="1:7" x14ac:dyDescent="0.25">
      <c r="A2803" t="s">
        <v>2885</v>
      </c>
      <c r="B2803">
        <v>5</v>
      </c>
      <c r="C2803">
        <v>1600</v>
      </c>
      <c r="D2803">
        <v>2</v>
      </c>
      <c r="E2803">
        <v>1</v>
      </c>
      <c r="F2803">
        <v>4</v>
      </c>
      <c r="G2803">
        <v>1</v>
      </c>
    </row>
    <row r="2804" spans="1:7" x14ac:dyDescent="0.25">
      <c r="A2804" t="s">
        <v>2886</v>
      </c>
      <c r="B2804">
        <v>1</v>
      </c>
      <c r="C2804">
        <v>5900</v>
      </c>
      <c r="D2804">
        <v>7</v>
      </c>
      <c r="E2804">
        <v>1</v>
      </c>
      <c r="F2804">
        <v>10</v>
      </c>
      <c r="G2804">
        <v>2</v>
      </c>
    </row>
    <row r="2805" spans="1:7" x14ac:dyDescent="0.25">
      <c r="A2805" t="s">
        <v>2887</v>
      </c>
      <c r="B2805">
        <v>0.99</v>
      </c>
      <c r="C2805">
        <v>5500</v>
      </c>
      <c r="D2805">
        <v>1</v>
      </c>
      <c r="E2805">
        <v>1</v>
      </c>
      <c r="F2805">
        <v>10</v>
      </c>
      <c r="G2805">
        <v>2</v>
      </c>
    </row>
    <row r="2806" spans="1:7" x14ac:dyDescent="0.25">
      <c r="A2806" t="s">
        <v>2888</v>
      </c>
      <c r="B2806">
        <v>2.12</v>
      </c>
      <c r="C2806">
        <v>3100</v>
      </c>
      <c r="D2806">
        <v>6</v>
      </c>
      <c r="E2806">
        <v>1</v>
      </c>
      <c r="F2806">
        <v>10</v>
      </c>
      <c r="G2806">
        <v>1</v>
      </c>
    </row>
    <row r="2807" spans="1:7" x14ac:dyDescent="0.25">
      <c r="A2807" t="s">
        <v>2889</v>
      </c>
      <c r="B2807">
        <v>2.25</v>
      </c>
      <c r="C2807">
        <v>6500</v>
      </c>
      <c r="D2807">
        <v>2</v>
      </c>
      <c r="E2807">
        <v>1</v>
      </c>
      <c r="F2807">
        <v>9</v>
      </c>
      <c r="G2807">
        <v>4</v>
      </c>
    </row>
    <row r="2808" spans="1:7" x14ac:dyDescent="0.25">
      <c r="A2808" t="s">
        <v>2890</v>
      </c>
      <c r="B2808">
        <v>0.25</v>
      </c>
      <c r="C2808">
        <v>4000</v>
      </c>
      <c r="D2808">
        <v>2</v>
      </c>
      <c r="E2808">
        <v>1</v>
      </c>
      <c r="F2808">
        <v>9</v>
      </c>
      <c r="G2808">
        <v>0</v>
      </c>
    </row>
    <row r="2809" spans="1:7" x14ac:dyDescent="0.25">
      <c r="A2809" t="s">
        <v>2891</v>
      </c>
      <c r="B2809">
        <v>1.94</v>
      </c>
      <c r="C2809">
        <v>3100</v>
      </c>
      <c r="D2809">
        <v>2</v>
      </c>
      <c r="E2809">
        <v>1</v>
      </c>
      <c r="F2809">
        <v>10</v>
      </c>
      <c r="G2809">
        <v>2</v>
      </c>
    </row>
    <row r="2810" spans="1:7" x14ac:dyDescent="0.25">
      <c r="A2810" t="s">
        <v>2892</v>
      </c>
      <c r="B2810">
        <v>2.39</v>
      </c>
      <c r="C2810">
        <v>3000</v>
      </c>
      <c r="D2810">
        <v>2</v>
      </c>
      <c r="E2810">
        <v>1</v>
      </c>
      <c r="F2810">
        <v>10</v>
      </c>
      <c r="G2810">
        <v>2</v>
      </c>
    </row>
    <row r="2811" spans="1:7" x14ac:dyDescent="0.25">
      <c r="A2811" t="s">
        <v>2893</v>
      </c>
      <c r="B2811">
        <v>2.57</v>
      </c>
      <c r="C2811">
        <v>2400</v>
      </c>
      <c r="D2811">
        <v>2</v>
      </c>
      <c r="E2811">
        <v>1</v>
      </c>
      <c r="F2811">
        <v>10</v>
      </c>
      <c r="G2811">
        <v>2</v>
      </c>
    </row>
    <row r="2812" spans="1:7" x14ac:dyDescent="0.25">
      <c r="A2812" t="s">
        <v>2894</v>
      </c>
      <c r="B2812">
        <v>2.4900000000000002</v>
      </c>
      <c r="C2812">
        <v>2700</v>
      </c>
      <c r="D2812">
        <v>2</v>
      </c>
      <c r="E2812">
        <v>1</v>
      </c>
      <c r="F2812">
        <v>10</v>
      </c>
      <c r="G2812">
        <v>4</v>
      </c>
    </row>
    <row r="2813" spans="1:7" x14ac:dyDescent="0.25">
      <c r="A2813" t="s">
        <v>2895</v>
      </c>
      <c r="B2813">
        <v>6.5</v>
      </c>
      <c r="C2813">
        <v>2500</v>
      </c>
      <c r="D2813">
        <v>2</v>
      </c>
      <c r="E2813">
        <v>1</v>
      </c>
      <c r="F2813">
        <v>8</v>
      </c>
      <c r="G2813">
        <v>3</v>
      </c>
    </row>
    <row r="2814" spans="1:7" x14ac:dyDescent="0.25">
      <c r="A2814" t="s">
        <v>2896</v>
      </c>
      <c r="B2814">
        <v>2.2599999999999998</v>
      </c>
      <c r="C2814">
        <v>2500</v>
      </c>
      <c r="D2814">
        <v>2</v>
      </c>
      <c r="E2814">
        <v>1</v>
      </c>
      <c r="F2814">
        <v>8</v>
      </c>
      <c r="G2814">
        <v>1</v>
      </c>
    </row>
    <row r="2815" spans="1:7" x14ac:dyDescent="0.25">
      <c r="A2815" t="s">
        <v>2897</v>
      </c>
      <c r="B2815">
        <v>4</v>
      </c>
      <c r="C2815">
        <v>1900</v>
      </c>
      <c r="D2815">
        <v>2</v>
      </c>
      <c r="E2815">
        <v>1</v>
      </c>
      <c r="F2815">
        <v>8</v>
      </c>
      <c r="G2815">
        <v>2</v>
      </c>
    </row>
    <row r="2816" spans="1:7" x14ac:dyDescent="0.25">
      <c r="A2816" t="s">
        <v>2898</v>
      </c>
      <c r="B2816">
        <v>2.63</v>
      </c>
      <c r="C2816">
        <v>2000</v>
      </c>
      <c r="D2816">
        <v>2</v>
      </c>
      <c r="E2816">
        <v>1</v>
      </c>
      <c r="F2816">
        <v>8</v>
      </c>
      <c r="G2816">
        <v>1</v>
      </c>
    </row>
    <row r="2817" spans="1:7" x14ac:dyDescent="0.25">
      <c r="A2817" t="s">
        <v>2899</v>
      </c>
      <c r="B2817">
        <v>12.05</v>
      </c>
      <c r="C2817">
        <v>2200</v>
      </c>
      <c r="D2817">
        <v>2</v>
      </c>
      <c r="E2817">
        <v>1</v>
      </c>
      <c r="F2817">
        <v>8</v>
      </c>
      <c r="G2817">
        <v>6</v>
      </c>
    </row>
    <row r="2818" spans="1:7" x14ac:dyDescent="0.25">
      <c r="A2818" t="s">
        <v>2900</v>
      </c>
      <c r="B2818">
        <v>0.5</v>
      </c>
      <c r="C2818">
        <v>2700</v>
      </c>
      <c r="D2818">
        <v>2</v>
      </c>
      <c r="E2818">
        <v>1</v>
      </c>
      <c r="F2818">
        <v>8</v>
      </c>
      <c r="G2818">
        <v>0</v>
      </c>
    </row>
    <row r="2819" spans="1:7" x14ac:dyDescent="0.25">
      <c r="A2819" t="s">
        <v>2901</v>
      </c>
      <c r="B2819">
        <v>1.5</v>
      </c>
      <c r="C2819">
        <v>2800</v>
      </c>
      <c r="D2819">
        <v>2</v>
      </c>
      <c r="E2819">
        <v>1</v>
      </c>
      <c r="F2819">
        <v>8</v>
      </c>
      <c r="G2819">
        <v>1</v>
      </c>
    </row>
    <row r="2820" spans="1:7" x14ac:dyDescent="0.25">
      <c r="A2820" t="s">
        <v>2902</v>
      </c>
      <c r="B2820">
        <v>2.23</v>
      </c>
      <c r="C2820">
        <v>2800</v>
      </c>
      <c r="D2820">
        <v>2</v>
      </c>
      <c r="E2820">
        <v>1</v>
      </c>
      <c r="F2820">
        <v>9</v>
      </c>
      <c r="G2820">
        <v>0</v>
      </c>
    </row>
    <row r="2821" spans="1:7" x14ac:dyDescent="0.25">
      <c r="A2821" t="s">
        <v>2903</v>
      </c>
      <c r="B2821">
        <v>0.52</v>
      </c>
      <c r="C2821">
        <v>2400</v>
      </c>
      <c r="D2821">
        <v>2</v>
      </c>
      <c r="E2821">
        <v>1</v>
      </c>
      <c r="F2821">
        <v>9</v>
      </c>
      <c r="G2821">
        <v>0</v>
      </c>
    </row>
    <row r="2822" spans="1:7" x14ac:dyDescent="0.25">
      <c r="A2822" t="s">
        <v>2904</v>
      </c>
      <c r="B2822">
        <v>1.2</v>
      </c>
      <c r="C2822">
        <v>2400</v>
      </c>
      <c r="D2822">
        <v>2</v>
      </c>
      <c r="E2822">
        <v>1</v>
      </c>
      <c r="F2822">
        <v>8</v>
      </c>
      <c r="G2822">
        <v>0</v>
      </c>
    </row>
    <row r="2823" spans="1:7" x14ac:dyDescent="0.25">
      <c r="A2823" t="s">
        <v>2905</v>
      </c>
      <c r="B2823">
        <v>3.23</v>
      </c>
      <c r="C2823">
        <v>2400</v>
      </c>
      <c r="D2823">
        <v>2</v>
      </c>
      <c r="E2823">
        <v>3</v>
      </c>
      <c r="F2823">
        <v>3</v>
      </c>
      <c r="G2823">
        <v>8</v>
      </c>
    </row>
    <row r="2824" spans="1:7" x14ac:dyDescent="0.25">
      <c r="A2824" t="s">
        <v>2906</v>
      </c>
      <c r="B2824">
        <v>2.2999999999999998</v>
      </c>
      <c r="C2824">
        <v>2500</v>
      </c>
      <c r="D2824">
        <v>2</v>
      </c>
      <c r="E2824">
        <v>3</v>
      </c>
      <c r="F2824">
        <v>3</v>
      </c>
      <c r="G2824">
        <v>0</v>
      </c>
    </row>
    <row r="2825" spans="1:7" x14ac:dyDescent="0.25">
      <c r="A2825" t="s">
        <v>2907</v>
      </c>
      <c r="B2825">
        <v>4.08</v>
      </c>
      <c r="C2825">
        <v>2500</v>
      </c>
      <c r="D2825">
        <v>2</v>
      </c>
      <c r="E2825">
        <v>3</v>
      </c>
      <c r="F2825">
        <v>3</v>
      </c>
      <c r="G2825">
        <v>4</v>
      </c>
    </row>
    <row r="2826" spans="1:7" x14ac:dyDescent="0.25">
      <c r="A2826" t="s">
        <v>2908</v>
      </c>
      <c r="B2826">
        <v>0.69</v>
      </c>
      <c r="C2826">
        <v>2600</v>
      </c>
      <c r="D2826">
        <v>2</v>
      </c>
      <c r="E2826">
        <v>3</v>
      </c>
      <c r="F2826">
        <v>3</v>
      </c>
      <c r="G2826">
        <v>1</v>
      </c>
    </row>
    <row r="2827" spans="1:7" x14ac:dyDescent="0.25">
      <c r="A2827" t="s">
        <v>2909</v>
      </c>
      <c r="B2827">
        <v>0.44</v>
      </c>
      <c r="C2827">
        <v>2600</v>
      </c>
      <c r="D2827">
        <v>2</v>
      </c>
      <c r="E2827">
        <v>1</v>
      </c>
      <c r="F2827">
        <v>4</v>
      </c>
      <c r="G2827">
        <v>0</v>
      </c>
    </row>
    <row r="2828" spans="1:7" x14ac:dyDescent="0.25">
      <c r="A2828" t="s">
        <v>2910</v>
      </c>
      <c r="B2828">
        <v>0.23</v>
      </c>
      <c r="C2828">
        <v>2600</v>
      </c>
      <c r="D2828">
        <v>2</v>
      </c>
      <c r="E2828">
        <v>1</v>
      </c>
      <c r="F2828">
        <v>8</v>
      </c>
      <c r="G2828">
        <v>1</v>
      </c>
    </row>
    <row r="2829" spans="1:7" x14ac:dyDescent="0.25">
      <c r="A2829" t="s">
        <v>2911</v>
      </c>
      <c r="B2829">
        <v>0.78</v>
      </c>
      <c r="C2829">
        <v>2900</v>
      </c>
      <c r="D2829">
        <v>2</v>
      </c>
      <c r="E2829">
        <v>1</v>
      </c>
      <c r="F2829">
        <v>8</v>
      </c>
      <c r="G2829">
        <v>4</v>
      </c>
    </row>
    <row r="2830" spans="1:7" x14ac:dyDescent="0.25">
      <c r="A2830" t="s">
        <v>2912</v>
      </c>
      <c r="B2830">
        <v>0.44</v>
      </c>
      <c r="C2830">
        <v>2900</v>
      </c>
      <c r="D2830">
        <v>2</v>
      </c>
      <c r="E2830">
        <v>1</v>
      </c>
      <c r="F2830">
        <v>8</v>
      </c>
      <c r="G2830">
        <v>0</v>
      </c>
    </row>
    <row r="2831" spans="1:7" x14ac:dyDescent="0.25">
      <c r="A2831" t="s">
        <v>2913</v>
      </c>
      <c r="B2831">
        <v>0.23</v>
      </c>
      <c r="C2831">
        <v>2900</v>
      </c>
      <c r="D2831">
        <v>2</v>
      </c>
      <c r="E2831">
        <v>1</v>
      </c>
      <c r="F2831">
        <v>8</v>
      </c>
      <c r="G2831">
        <v>0</v>
      </c>
    </row>
    <row r="2832" spans="1:7" x14ac:dyDescent="0.25">
      <c r="A2832" t="s">
        <v>2914</v>
      </c>
      <c r="B2832">
        <v>2.75</v>
      </c>
      <c r="C2832">
        <v>3700</v>
      </c>
      <c r="D2832">
        <v>2</v>
      </c>
      <c r="E2832">
        <v>1</v>
      </c>
      <c r="F2832">
        <v>8</v>
      </c>
      <c r="G2832">
        <v>1</v>
      </c>
    </row>
    <row r="2833" spans="1:7" x14ac:dyDescent="0.25">
      <c r="A2833" t="s">
        <v>2915</v>
      </c>
      <c r="B2833">
        <v>0.15</v>
      </c>
      <c r="C2833">
        <v>4100</v>
      </c>
      <c r="D2833">
        <v>2</v>
      </c>
      <c r="E2833">
        <v>1</v>
      </c>
      <c r="F2833">
        <v>8</v>
      </c>
      <c r="G2833">
        <v>1</v>
      </c>
    </row>
    <row r="2834" spans="1:7" x14ac:dyDescent="0.25">
      <c r="A2834" t="s">
        <v>2916</v>
      </c>
      <c r="B2834">
        <v>4.0599999999999996</v>
      </c>
      <c r="C2834">
        <v>3100</v>
      </c>
      <c r="D2834">
        <v>1</v>
      </c>
      <c r="E2834">
        <v>1</v>
      </c>
      <c r="F2834">
        <v>8</v>
      </c>
      <c r="G2834">
        <v>1</v>
      </c>
    </row>
    <row r="2835" spans="1:7" x14ac:dyDescent="0.25">
      <c r="A2835" t="s">
        <v>2917</v>
      </c>
      <c r="B2835">
        <v>0.59</v>
      </c>
      <c r="C2835">
        <v>1900</v>
      </c>
      <c r="D2835">
        <v>1</v>
      </c>
      <c r="E2835">
        <v>3</v>
      </c>
      <c r="F2835">
        <v>6</v>
      </c>
      <c r="G2835">
        <v>1</v>
      </c>
    </row>
    <row r="2836" spans="1:7" x14ac:dyDescent="0.25">
      <c r="A2836" t="s">
        <v>2918</v>
      </c>
      <c r="B2836">
        <v>4.12</v>
      </c>
      <c r="C2836">
        <v>1900</v>
      </c>
      <c r="D2836">
        <v>2</v>
      </c>
      <c r="E2836">
        <v>3</v>
      </c>
      <c r="F2836">
        <v>4</v>
      </c>
      <c r="G2836">
        <v>4</v>
      </c>
    </row>
    <row r="2837" spans="1:7" x14ac:dyDescent="0.25">
      <c r="A2837" t="s">
        <v>2919</v>
      </c>
      <c r="B2837">
        <v>2.35</v>
      </c>
      <c r="C2837">
        <v>1900</v>
      </c>
      <c r="D2837">
        <v>2</v>
      </c>
      <c r="E2837">
        <v>3</v>
      </c>
      <c r="F2837">
        <v>4</v>
      </c>
      <c r="G2837">
        <v>5</v>
      </c>
    </row>
    <row r="2838" spans="1:7" x14ac:dyDescent="0.25">
      <c r="A2838" t="s">
        <v>2920</v>
      </c>
      <c r="B2838">
        <v>2.16</v>
      </c>
      <c r="C2838">
        <v>1900</v>
      </c>
      <c r="D2838">
        <v>2</v>
      </c>
      <c r="E2838">
        <v>3</v>
      </c>
      <c r="F2838">
        <v>6</v>
      </c>
      <c r="G2838">
        <v>2</v>
      </c>
    </row>
    <row r="2839" spans="1:7" x14ac:dyDescent="0.25">
      <c r="A2839" t="s">
        <v>2921</v>
      </c>
      <c r="B2839">
        <v>0.14000000000000001</v>
      </c>
      <c r="C2839">
        <v>2000</v>
      </c>
      <c r="D2839">
        <v>2</v>
      </c>
      <c r="E2839">
        <v>3</v>
      </c>
      <c r="F2839">
        <v>6</v>
      </c>
      <c r="G2839">
        <v>1</v>
      </c>
    </row>
    <row r="2840" spans="1:7" x14ac:dyDescent="0.25">
      <c r="A2840" t="s">
        <v>2922</v>
      </c>
      <c r="B2840">
        <v>4.3</v>
      </c>
      <c r="C2840">
        <v>2000</v>
      </c>
      <c r="D2840">
        <v>2</v>
      </c>
      <c r="E2840">
        <v>3</v>
      </c>
      <c r="F2840">
        <v>6</v>
      </c>
      <c r="G2840">
        <v>8</v>
      </c>
    </row>
    <row r="2841" spans="1:7" x14ac:dyDescent="0.25">
      <c r="A2841" t="s">
        <v>2923</v>
      </c>
      <c r="B2841">
        <v>1.26</v>
      </c>
      <c r="C2841">
        <v>1900</v>
      </c>
      <c r="D2841">
        <v>2</v>
      </c>
      <c r="E2841">
        <v>3</v>
      </c>
      <c r="F2841">
        <v>5</v>
      </c>
      <c r="G2841">
        <v>0</v>
      </c>
    </row>
    <row r="2842" spans="1:7" x14ac:dyDescent="0.25">
      <c r="A2842" t="s">
        <v>2924</v>
      </c>
      <c r="B2842">
        <v>3.13</v>
      </c>
      <c r="C2842">
        <v>1600</v>
      </c>
      <c r="D2842">
        <v>2</v>
      </c>
      <c r="E2842">
        <v>1</v>
      </c>
      <c r="F2842">
        <v>8</v>
      </c>
      <c r="G2842">
        <v>2</v>
      </c>
    </row>
    <row r="2843" spans="1:7" x14ac:dyDescent="0.25">
      <c r="A2843" t="s">
        <v>2925</v>
      </c>
      <c r="B2843">
        <v>4.96</v>
      </c>
      <c r="C2843">
        <v>1700</v>
      </c>
      <c r="D2843">
        <v>2</v>
      </c>
      <c r="E2843">
        <v>3</v>
      </c>
      <c r="F2843">
        <v>3</v>
      </c>
      <c r="G2843">
        <v>7</v>
      </c>
    </row>
    <row r="2844" spans="1:7" x14ac:dyDescent="0.25">
      <c r="A2844" t="s">
        <v>2926</v>
      </c>
      <c r="B2844">
        <v>0.26</v>
      </c>
      <c r="C2844">
        <v>1500</v>
      </c>
      <c r="D2844">
        <v>1</v>
      </c>
      <c r="E2844">
        <v>3</v>
      </c>
      <c r="F2844">
        <v>6</v>
      </c>
      <c r="G2844">
        <v>1</v>
      </c>
    </row>
    <row r="2845" spans="1:7" x14ac:dyDescent="0.25">
      <c r="A2845" t="s">
        <v>2927</v>
      </c>
      <c r="B2845">
        <v>4.21</v>
      </c>
      <c r="C2845">
        <v>1500</v>
      </c>
      <c r="D2845">
        <v>2</v>
      </c>
      <c r="E2845">
        <v>3</v>
      </c>
      <c r="F2845">
        <v>5</v>
      </c>
      <c r="G2845">
        <v>4</v>
      </c>
    </row>
    <row r="2846" spans="1:7" x14ac:dyDescent="0.25">
      <c r="A2846" t="s">
        <v>2928</v>
      </c>
      <c r="B2846">
        <v>0.25</v>
      </c>
      <c r="C2846">
        <v>1700</v>
      </c>
      <c r="D2846">
        <v>2</v>
      </c>
      <c r="E2846">
        <v>1</v>
      </c>
      <c r="F2846">
        <v>10</v>
      </c>
      <c r="G2846">
        <v>0</v>
      </c>
    </row>
    <row r="2847" spans="1:7" x14ac:dyDescent="0.25">
      <c r="A2847" t="s">
        <v>2929</v>
      </c>
      <c r="B2847">
        <v>3.16</v>
      </c>
      <c r="C2847">
        <v>1400</v>
      </c>
      <c r="D2847">
        <v>2</v>
      </c>
      <c r="E2847">
        <v>3</v>
      </c>
      <c r="F2847">
        <v>3</v>
      </c>
      <c r="G2847">
        <v>0</v>
      </c>
    </row>
    <row r="2848" spans="1:7" x14ac:dyDescent="0.25">
      <c r="A2848" t="s">
        <v>2930</v>
      </c>
      <c r="B2848">
        <v>1</v>
      </c>
      <c r="C2848">
        <v>1500</v>
      </c>
      <c r="D2848">
        <v>2</v>
      </c>
      <c r="E2848">
        <v>1</v>
      </c>
      <c r="F2848">
        <v>10</v>
      </c>
      <c r="G2848">
        <v>0</v>
      </c>
    </row>
    <row r="2849" spans="1:7" x14ac:dyDescent="0.25">
      <c r="A2849" t="s">
        <v>2931</v>
      </c>
      <c r="B2849">
        <v>3.16</v>
      </c>
      <c r="C2849">
        <v>1600</v>
      </c>
      <c r="D2849">
        <v>2</v>
      </c>
      <c r="E2849">
        <v>1</v>
      </c>
      <c r="F2849">
        <v>8</v>
      </c>
      <c r="G2849">
        <v>0</v>
      </c>
    </row>
    <row r="2850" spans="1:7" x14ac:dyDescent="0.25">
      <c r="A2850" t="s">
        <v>2932</v>
      </c>
      <c r="B2850">
        <v>0.36</v>
      </c>
      <c r="C2850">
        <v>1500</v>
      </c>
      <c r="D2850">
        <v>2</v>
      </c>
      <c r="E2850">
        <v>1</v>
      </c>
      <c r="F2850">
        <v>8</v>
      </c>
      <c r="G2850">
        <v>0</v>
      </c>
    </row>
    <row r="2851" spans="1:7" x14ac:dyDescent="0.25">
      <c r="A2851" t="s">
        <v>2933</v>
      </c>
      <c r="B2851">
        <v>0.45</v>
      </c>
      <c r="C2851">
        <v>730</v>
      </c>
      <c r="D2851">
        <v>2</v>
      </c>
      <c r="E2851">
        <v>1</v>
      </c>
      <c r="F2851">
        <v>8</v>
      </c>
      <c r="G2851">
        <v>0</v>
      </c>
    </row>
    <row r="2852" spans="1:7" x14ac:dyDescent="0.25">
      <c r="A2852" t="s">
        <v>2934</v>
      </c>
      <c r="B2852">
        <v>5.48</v>
      </c>
      <c r="C2852">
        <v>690</v>
      </c>
      <c r="D2852">
        <v>2</v>
      </c>
      <c r="E2852">
        <v>3</v>
      </c>
      <c r="F2852">
        <v>4</v>
      </c>
      <c r="G2852">
        <v>7</v>
      </c>
    </row>
    <row r="2853" spans="1:7" x14ac:dyDescent="0.25">
      <c r="A2853" t="s">
        <v>2935</v>
      </c>
      <c r="B2853">
        <v>1.19</v>
      </c>
      <c r="C2853">
        <v>730</v>
      </c>
      <c r="D2853">
        <v>2</v>
      </c>
      <c r="E2853">
        <v>3</v>
      </c>
      <c r="F2853">
        <v>5</v>
      </c>
      <c r="G2853">
        <v>3</v>
      </c>
    </row>
    <row r="2854" spans="1:7" x14ac:dyDescent="0.25">
      <c r="A2854" t="s">
        <v>2936</v>
      </c>
      <c r="B2854">
        <v>0.59</v>
      </c>
      <c r="C2854">
        <v>770</v>
      </c>
      <c r="D2854">
        <v>2</v>
      </c>
      <c r="E2854">
        <v>3</v>
      </c>
      <c r="F2854">
        <v>4</v>
      </c>
      <c r="G2854">
        <v>1</v>
      </c>
    </row>
    <row r="2855" spans="1:7" x14ac:dyDescent="0.25">
      <c r="A2855" t="s">
        <v>2937</v>
      </c>
      <c r="B2855">
        <v>10.99</v>
      </c>
      <c r="C2855">
        <v>470</v>
      </c>
      <c r="D2855">
        <v>2</v>
      </c>
      <c r="E2855">
        <v>1</v>
      </c>
      <c r="F2855">
        <v>4</v>
      </c>
      <c r="G2855">
        <v>2</v>
      </c>
    </row>
    <row r="2856" spans="1:7" x14ac:dyDescent="0.25">
      <c r="A2856" t="s">
        <v>2938</v>
      </c>
      <c r="B2856">
        <v>4</v>
      </c>
      <c r="C2856">
        <v>290</v>
      </c>
      <c r="D2856">
        <v>2</v>
      </c>
      <c r="E2856">
        <v>1</v>
      </c>
      <c r="F2856">
        <v>4</v>
      </c>
      <c r="G2856">
        <v>0</v>
      </c>
    </row>
    <row r="2857" spans="1:7" x14ac:dyDescent="0.25">
      <c r="A2857" t="s">
        <v>2939</v>
      </c>
      <c r="B2857">
        <v>19.420000000000002</v>
      </c>
      <c r="C2857">
        <v>850</v>
      </c>
      <c r="D2857">
        <v>2</v>
      </c>
      <c r="E2857">
        <v>6</v>
      </c>
      <c r="F2857">
        <v>4</v>
      </c>
      <c r="G2857">
        <v>9</v>
      </c>
    </row>
    <row r="2858" spans="1:7" x14ac:dyDescent="0.25">
      <c r="A2858" t="s">
        <v>2940</v>
      </c>
      <c r="B2858">
        <v>4.7</v>
      </c>
      <c r="C2858">
        <v>2000</v>
      </c>
      <c r="D2858">
        <v>2</v>
      </c>
      <c r="E2858">
        <v>3</v>
      </c>
      <c r="F2858">
        <v>4</v>
      </c>
      <c r="G2858">
        <v>1</v>
      </c>
    </row>
    <row r="2859" spans="1:7" x14ac:dyDescent="0.25">
      <c r="A2859" t="s">
        <v>2941</v>
      </c>
      <c r="B2859">
        <v>8.2100000000000009</v>
      </c>
      <c r="C2859">
        <v>2000</v>
      </c>
      <c r="D2859">
        <v>2</v>
      </c>
      <c r="E2859">
        <v>1</v>
      </c>
      <c r="F2859">
        <v>8</v>
      </c>
      <c r="G2859">
        <v>3</v>
      </c>
    </row>
    <row r="2860" spans="1:7" x14ac:dyDescent="0.25">
      <c r="A2860" t="s">
        <v>2942</v>
      </c>
      <c r="B2860">
        <v>1.24</v>
      </c>
      <c r="C2860">
        <v>2000</v>
      </c>
      <c r="D2860">
        <v>2</v>
      </c>
      <c r="E2860">
        <v>1</v>
      </c>
      <c r="F2860">
        <v>8</v>
      </c>
      <c r="G2860">
        <v>1</v>
      </c>
    </row>
    <row r="2861" spans="1:7" x14ac:dyDescent="0.25">
      <c r="A2861" t="s">
        <v>2943</v>
      </c>
      <c r="B2861">
        <v>2.25</v>
      </c>
      <c r="C2861">
        <v>2100</v>
      </c>
      <c r="D2861">
        <v>2</v>
      </c>
      <c r="E2861">
        <v>1</v>
      </c>
      <c r="F2861">
        <v>8</v>
      </c>
      <c r="G2861">
        <v>0</v>
      </c>
    </row>
    <row r="2862" spans="1:7" x14ac:dyDescent="0.25">
      <c r="A2862" t="s">
        <v>2944</v>
      </c>
      <c r="B2862">
        <v>0.84</v>
      </c>
      <c r="C2862">
        <v>2800</v>
      </c>
      <c r="D2862">
        <v>2</v>
      </c>
      <c r="E2862">
        <v>1</v>
      </c>
      <c r="F2862">
        <v>8</v>
      </c>
      <c r="G2862">
        <v>2</v>
      </c>
    </row>
    <row r="2863" spans="1:7" x14ac:dyDescent="0.25">
      <c r="A2863" t="s">
        <v>2945</v>
      </c>
      <c r="B2863">
        <v>1.86</v>
      </c>
      <c r="C2863">
        <v>4200</v>
      </c>
      <c r="D2863">
        <v>2</v>
      </c>
      <c r="E2863">
        <v>1</v>
      </c>
      <c r="F2863">
        <v>8</v>
      </c>
      <c r="G2863">
        <v>6</v>
      </c>
    </row>
    <row r="2864" spans="1:7" x14ac:dyDescent="0.25">
      <c r="A2864" t="s">
        <v>2946</v>
      </c>
      <c r="B2864">
        <v>4.5</v>
      </c>
      <c r="C2864">
        <v>1800</v>
      </c>
      <c r="D2864">
        <v>2</v>
      </c>
      <c r="E2864">
        <v>1</v>
      </c>
      <c r="F2864">
        <v>8</v>
      </c>
      <c r="G2864">
        <v>3</v>
      </c>
    </row>
    <row r="2865" spans="1:7" x14ac:dyDescent="0.25">
      <c r="A2865" t="s">
        <v>2947</v>
      </c>
      <c r="B2865">
        <v>5.5</v>
      </c>
      <c r="C2865">
        <v>2100</v>
      </c>
      <c r="D2865">
        <v>2</v>
      </c>
      <c r="E2865">
        <v>1</v>
      </c>
      <c r="F2865">
        <v>8</v>
      </c>
      <c r="G2865">
        <v>2</v>
      </c>
    </row>
    <row r="2866" spans="1:7" x14ac:dyDescent="0.25">
      <c r="A2866" t="s">
        <v>2948</v>
      </c>
      <c r="B2866">
        <v>6.13</v>
      </c>
      <c r="C2866">
        <v>3200</v>
      </c>
      <c r="D2866">
        <v>2</v>
      </c>
      <c r="E2866">
        <v>1</v>
      </c>
      <c r="F2866">
        <v>8</v>
      </c>
      <c r="G2866">
        <v>1</v>
      </c>
    </row>
    <row r="2867" spans="1:7" x14ac:dyDescent="0.25">
      <c r="A2867" t="s">
        <v>2949</v>
      </c>
      <c r="B2867">
        <v>0.42</v>
      </c>
      <c r="C2867">
        <v>3700</v>
      </c>
      <c r="D2867">
        <v>6</v>
      </c>
      <c r="E2867">
        <v>1</v>
      </c>
      <c r="F2867">
        <v>8</v>
      </c>
      <c r="G2867">
        <v>0</v>
      </c>
    </row>
    <row r="2868" spans="1:7" x14ac:dyDescent="0.25">
      <c r="A2868" t="s">
        <v>2950</v>
      </c>
      <c r="B2868">
        <v>0.24</v>
      </c>
      <c r="C2868">
        <v>3900</v>
      </c>
      <c r="D2868">
        <v>6</v>
      </c>
      <c r="E2868">
        <v>3</v>
      </c>
      <c r="F2868">
        <v>3</v>
      </c>
      <c r="G2868">
        <v>0</v>
      </c>
    </row>
    <row r="2869" spans="1:7" x14ac:dyDescent="0.25">
      <c r="A2869" t="s">
        <v>2951</v>
      </c>
      <c r="B2869">
        <v>0.84</v>
      </c>
      <c r="C2869">
        <v>4600</v>
      </c>
      <c r="D2869">
        <v>6</v>
      </c>
      <c r="E2869">
        <v>3</v>
      </c>
      <c r="F2869">
        <v>3</v>
      </c>
      <c r="G2869">
        <v>1</v>
      </c>
    </row>
    <row r="2870" spans="1:7" x14ac:dyDescent="0.25">
      <c r="A2870" t="s">
        <v>2952</v>
      </c>
      <c r="B2870">
        <v>0.85</v>
      </c>
      <c r="C2870">
        <v>160</v>
      </c>
      <c r="D2870">
        <v>2</v>
      </c>
      <c r="E2870">
        <v>3</v>
      </c>
      <c r="F2870">
        <v>2</v>
      </c>
      <c r="G2870">
        <v>0</v>
      </c>
    </row>
    <row r="2871" spans="1:7" x14ac:dyDescent="0.25">
      <c r="A2871" t="s">
        <v>2953</v>
      </c>
      <c r="B2871">
        <v>1.98</v>
      </c>
      <c r="C2871">
        <v>4200</v>
      </c>
      <c r="D2871">
        <v>2</v>
      </c>
      <c r="E2871">
        <v>1</v>
      </c>
      <c r="F2871">
        <v>10</v>
      </c>
      <c r="G2871">
        <v>3</v>
      </c>
    </row>
    <row r="2872" spans="1:7" x14ac:dyDescent="0.25">
      <c r="A2872" t="s">
        <v>2954</v>
      </c>
      <c r="B2872">
        <v>0.38</v>
      </c>
      <c r="C2872">
        <v>3100</v>
      </c>
      <c r="D2872">
        <v>2</v>
      </c>
      <c r="E2872">
        <v>3</v>
      </c>
      <c r="F2872">
        <v>4</v>
      </c>
      <c r="G2872">
        <v>2</v>
      </c>
    </row>
    <row r="2873" spans="1:7" x14ac:dyDescent="0.25">
      <c r="A2873" t="s">
        <v>2955</v>
      </c>
      <c r="B2873">
        <v>2.8</v>
      </c>
      <c r="C2873">
        <v>3100</v>
      </c>
      <c r="D2873">
        <v>2</v>
      </c>
      <c r="E2873">
        <v>3</v>
      </c>
      <c r="F2873">
        <v>3</v>
      </c>
      <c r="G2873">
        <v>7</v>
      </c>
    </row>
    <row r="2874" spans="1:7" x14ac:dyDescent="0.25">
      <c r="A2874" t="s">
        <v>2956</v>
      </c>
      <c r="B2874">
        <v>0.31</v>
      </c>
      <c r="C2874">
        <v>3000</v>
      </c>
      <c r="D2874">
        <v>2</v>
      </c>
      <c r="E2874">
        <v>3</v>
      </c>
      <c r="F2874">
        <v>3</v>
      </c>
      <c r="G2874">
        <v>0</v>
      </c>
    </row>
    <row r="2875" spans="1:7" x14ac:dyDescent="0.25">
      <c r="A2875" t="s">
        <v>2957</v>
      </c>
      <c r="B2875">
        <v>1.51</v>
      </c>
      <c r="C2875">
        <v>2700</v>
      </c>
      <c r="D2875">
        <v>2</v>
      </c>
      <c r="E2875">
        <v>1</v>
      </c>
      <c r="F2875">
        <v>8</v>
      </c>
      <c r="G2875">
        <v>1</v>
      </c>
    </row>
    <row r="2876" spans="1:7" x14ac:dyDescent="0.25">
      <c r="A2876" t="s">
        <v>2958</v>
      </c>
      <c r="B2876">
        <v>0.5</v>
      </c>
      <c r="C2876">
        <v>3600</v>
      </c>
      <c r="D2876">
        <v>6</v>
      </c>
      <c r="E2876">
        <v>4</v>
      </c>
      <c r="F2876">
        <v>0</v>
      </c>
      <c r="G2876">
        <v>0</v>
      </c>
    </row>
    <row r="2877" spans="1:7" x14ac:dyDescent="0.25">
      <c r="A2877" t="s">
        <v>2959</v>
      </c>
      <c r="B2877">
        <v>1.0900000000000001</v>
      </c>
      <c r="C2877">
        <v>3000</v>
      </c>
      <c r="D2877">
        <v>2</v>
      </c>
      <c r="E2877">
        <v>3</v>
      </c>
      <c r="F2877">
        <v>6</v>
      </c>
      <c r="G2877">
        <v>0</v>
      </c>
    </row>
    <row r="2878" spans="1:7" x14ac:dyDescent="0.25">
      <c r="A2878" t="s">
        <v>2960</v>
      </c>
      <c r="B2878">
        <v>0.68</v>
      </c>
      <c r="C2878">
        <v>2500</v>
      </c>
      <c r="D2878">
        <v>2</v>
      </c>
      <c r="E2878">
        <v>1</v>
      </c>
      <c r="F2878">
        <v>8</v>
      </c>
      <c r="G2878">
        <v>0</v>
      </c>
    </row>
    <row r="2879" spans="1:7" x14ac:dyDescent="0.25">
      <c r="A2879" t="s">
        <v>2961</v>
      </c>
      <c r="B2879">
        <v>0.53</v>
      </c>
      <c r="C2879">
        <v>2300</v>
      </c>
      <c r="D2879">
        <v>2</v>
      </c>
      <c r="E2879">
        <v>1</v>
      </c>
      <c r="F2879">
        <v>8</v>
      </c>
      <c r="G2879">
        <v>1</v>
      </c>
    </row>
    <row r="2880" spans="1:7" x14ac:dyDescent="0.25">
      <c r="A2880" t="s">
        <v>2962</v>
      </c>
      <c r="B2880">
        <v>3.56</v>
      </c>
      <c r="C2880">
        <v>2300</v>
      </c>
      <c r="D2880">
        <v>2</v>
      </c>
      <c r="E2880">
        <v>3</v>
      </c>
      <c r="F2880">
        <v>6</v>
      </c>
      <c r="G2880">
        <v>2</v>
      </c>
    </row>
    <row r="2881" spans="1:7" x14ac:dyDescent="0.25">
      <c r="A2881" t="s">
        <v>2963</v>
      </c>
      <c r="B2881">
        <v>1.35</v>
      </c>
      <c r="C2881">
        <v>2300</v>
      </c>
      <c r="D2881">
        <v>1</v>
      </c>
      <c r="E2881">
        <v>3</v>
      </c>
      <c r="F2881">
        <v>5</v>
      </c>
      <c r="G2881">
        <v>2</v>
      </c>
    </row>
    <row r="2882" spans="1:7" x14ac:dyDescent="0.25">
      <c r="A2882" t="s">
        <v>2964</v>
      </c>
      <c r="B2882">
        <v>3.3</v>
      </c>
      <c r="C2882">
        <v>2200</v>
      </c>
      <c r="D2882">
        <v>2</v>
      </c>
      <c r="E2882">
        <v>3</v>
      </c>
      <c r="F2882">
        <v>6</v>
      </c>
      <c r="G2882">
        <v>4</v>
      </c>
    </row>
    <row r="2883" spans="1:7" x14ac:dyDescent="0.25">
      <c r="A2883" t="s">
        <v>2965</v>
      </c>
      <c r="B2883">
        <v>0.45</v>
      </c>
      <c r="C2883">
        <v>560</v>
      </c>
      <c r="D2883">
        <v>2</v>
      </c>
      <c r="E2883">
        <v>1</v>
      </c>
      <c r="F2883">
        <v>4</v>
      </c>
      <c r="G2883">
        <v>0</v>
      </c>
    </row>
    <row r="2884" spans="1:7" x14ac:dyDescent="0.25">
      <c r="A2884" t="s">
        <v>2966</v>
      </c>
      <c r="B2884">
        <v>9.27</v>
      </c>
      <c r="C2884">
        <v>560</v>
      </c>
      <c r="D2884">
        <v>2</v>
      </c>
      <c r="E2884">
        <v>3</v>
      </c>
      <c r="F2884">
        <v>5</v>
      </c>
      <c r="G2884">
        <v>1</v>
      </c>
    </row>
    <row r="2885" spans="1:7" x14ac:dyDescent="0.25">
      <c r="A2885" t="s">
        <v>2967</v>
      </c>
      <c r="B2885">
        <v>8</v>
      </c>
      <c r="C2885">
        <v>520</v>
      </c>
      <c r="D2885">
        <v>2</v>
      </c>
      <c r="E2885">
        <v>3</v>
      </c>
      <c r="F2885">
        <v>4</v>
      </c>
      <c r="G2885">
        <v>0</v>
      </c>
    </row>
    <row r="2886" spans="1:7" x14ac:dyDescent="0.25">
      <c r="A2886" t="s">
        <v>2968</v>
      </c>
      <c r="B2886">
        <v>1.69</v>
      </c>
      <c r="C2886">
        <v>430</v>
      </c>
      <c r="D2886">
        <v>2</v>
      </c>
      <c r="E2886">
        <v>3</v>
      </c>
      <c r="F2886">
        <v>4</v>
      </c>
      <c r="G2886">
        <v>0</v>
      </c>
    </row>
    <row r="2887" spans="1:7" x14ac:dyDescent="0.25">
      <c r="A2887" t="s">
        <v>2969</v>
      </c>
      <c r="B2887">
        <v>3.22</v>
      </c>
      <c r="C2887">
        <v>320</v>
      </c>
      <c r="D2887">
        <v>2</v>
      </c>
      <c r="E2887">
        <v>3</v>
      </c>
      <c r="F2887">
        <v>3</v>
      </c>
      <c r="G2887">
        <v>2</v>
      </c>
    </row>
    <row r="2888" spans="1:7" x14ac:dyDescent="0.25">
      <c r="A2888" t="s">
        <v>2970</v>
      </c>
      <c r="B2888">
        <v>1.44</v>
      </c>
      <c r="C2888">
        <v>320</v>
      </c>
      <c r="D2888">
        <v>2</v>
      </c>
      <c r="E2888">
        <v>3</v>
      </c>
      <c r="F2888">
        <v>4</v>
      </c>
      <c r="G2888">
        <v>3</v>
      </c>
    </row>
    <row r="2889" spans="1:7" x14ac:dyDescent="0.25">
      <c r="A2889" t="s">
        <v>2971</v>
      </c>
      <c r="B2889">
        <v>0.8</v>
      </c>
      <c r="C2889">
        <v>320</v>
      </c>
      <c r="D2889">
        <v>2</v>
      </c>
      <c r="E2889">
        <v>3</v>
      </c>
      <c r="F2889">
        <v>2</v>
      </c>
      <c r="G2889">
        <v>0</v>
      </c>
    </row>
    <row r="2890" spans="1:7" x14ac:dyDescent="0.25">
      <c r="A2890" t="s">
        <v>2972</v>
      </c>
      <c r="B2890">
        <v>0.72</v>
      </c>
      <c r="C2890">
        <v>260</v>
      </c>
      <c r="D2890">
        <v>2</v>
      </c>
      <c r="E2890">
        <v>3</v>
      </c>
      <c r="F2890">
        <v>4</v>
      </c>
      <c r="G2890">
        <v>0</v>
      </c>
    </row>
    <row r="2891" spans="1:7" x14ac:dyDescent="0.25">
      <c r="A2891" t="s">
        <v>2973</v>
      </c>
      <c r="B2891">
        <v>7.12</v>
      </c>
      <c r="C2891">
        <v>210</v>
      </c>
      <c r="D2891">
        <v>2</v>
      </c>
      <c r="E2891">
        <v>3</v>
      </c>
      <c r="F2891">
        <v>2</v>
      </c>
      <c r="G2891">
        <v>1</v>
      </c>
    </row>
    <row r="2892" spans="1:7" x14ac:dyDescent="0.25">
      <c r="A2892" t="s">
        <v>2974</v>
      </c>
      <c r="B2892">
        <v>0.45</v>
      </c>
      <c r="C2892">
        <v>240</v>
      </c>
      <c r="D2892">
        <v>2</v>
      </c>
      <c r="E2892">
        <v>1</v>
      </c>
      <c r="F2892">
        <v>4</v>
      </c>
      <c r="G2892">
        <v>0</v>
      </c>
    </row>
    <row r="2893" spans="1:7" x14ac:dyDescent="0.25">
      <c r="A2893" t="s">
        <v>2975</v>
      </c>
      <c r="B2893">
        <v>1.35</v>
      </c>
      <c r="C2893">
        <v>270</v>
      </c>
      <c r="D2893">
        <v>2</v>
      </c>
      <c r="E2893">
        <v>3</v>
      </c>
      <c r="F2893">
        <v>2</v>
      </c>
      <c r="G2893">
        <v>0</v>
      </c>
    </row>
    <row r="2894" spans="1:7" x14ac:dyDescent="0.25">
      <c r="A2894" t="s">
        <v>2976</v>
      </c>
      <c r="B2894">
        <v>0.8</v>
      </c>
      <c r="C2894">
        <v>1900</v>
      </c>
      <c r="D2894">
        <v>7</v>
      </c>
      <c r="E2894">
        <v>0</v>
      </c>
      <c r="F2894">
        <v>0</v>
      </c>
      <c r="G2894">
        <v>3</v>
      </c>
    </row>
    <row r="2895" spans="1:7" x14ac:dyDescent="0.25">
      <c r="A2895" t="s">
        <v>2977</v>
      </c>
      <c r="B2895">
        <v>0.12</v>
      </c>
      <c r="C2895">
        <v>1600</v>
      </c>
      <c r="D2895">
        <v>7</v>
      </c>
      <c r="E2895">
        <v>0</v>
      </c>
      <c r="F2895">
        <v>0</v>
      </c>
      <c r="G2895">
        <v>1</v>
      </c>
    </row>
    <row r="2896" spans="1:7" x14ac:dyDescent="0.25">
      <c r="A2896" t="s">
        <v>2978</v>
      </c>
      <c r="B2896">
        <v>0.56000000000000005</v>
      </c>
      <c r="C2896">
        <v>1600</v>
      </c>
      <c r="D2896">
        <v>2</v>
      </c>
      <c r="E2896">
        <v>0</v>
      </c>
      <c r="F2896">
        <v>0</v>
      </c>
      <c r="G2896">
        <v>0</v>
      </c>
    </row>
    <row r="2897" spans="1:7" x14ac:dyDescent="0.25">
      <c r="A2897" t="s">
        <v>2979</v>
      </c>
      <c r="B2897">
        <v>2.02</v>
      </c>
      <c r="C2897">
        <v>1500</v>
      </c>
      <c r="D2897">
        <v>2</v>
      </c>
      <c r="E2897">
        <v>0</v>
      </c>
      <c r="F2897">
        <v>0</v>
      </c>
      <c r="G2897">
        <v>3</v>
      </c>
    </row>
    <row r="2898" spans="1:7" x14ac:dyDescent="0.25">
      <c r="A2898" t="s">
        <v>2980</v>
      </c>
      <c r="B2898">
        <v>1.1000000000000001</v>
      </c>
      <c r="C2898">
        <v>1500</v>
      </c>
      <c r="D2898">
        <v>2</v>
      </c>
      <c r="E2898">
        <v>0</v>
      </c>
      <c r="F2898">
        <v>0</v>
      </c>
      <c r="G2898">
        <v>2</v>
      </c>
    </row>
    <row r="2899" spans="1:7" x14ac:dyDescent="0.25">
      <c r="A2899" t="s">
        <v>2981</v>
      </c>
      <c r="B2899">
        <v>2.57</v>
      </c>
      <c r="C2899">
        <v>940</v>
      </c>
      <c r="D2899">
        <v>2</v>
      </c>
      <c r="E2899">
        <v>0</v>
      </c>
      <c r="F2899">
        <v>0</v>
      </c>
      <c r="G2899">
        <v>4</v>
      </c>
    </row>
    <row r="2900" spans="1:7" x14ac:dyDescent="0.25">
      <c r="A2900" t="s">
        <v>2982</v>
      </c>
      <c r="B2900">
        <v>0.46</v>
      </c>
      <c r="C2900">
        <v>680</v>
      </c>
      <c r="D2900">
        <v>2</v>
      </c>
      <c r="E2900">
        <v>1</v>
      </c>
      <c r="F2900">
        <v>8</v>
      </c>
      <c r="G2900">
        <v>0</v>
      </c>
    </row>
    <row r="2901" spans="1:7" x14ac:dyDescent="0.25">
      <c r="A2901" t="s">
        <v>2983</v>
      </c>
      <c r="B2901">
        <v>0.51</v>
      </c>
      <c r="C2901">
        <v>680</v>
      </c>
      <c r="D2901">
        <v>2</v>
      </c>
      <c r="E2901">
        <v>0</v>
      </c>
      <c r="F2901">
        <v>0</v>
      </c>
      <c r="G2901">
        <v>0</v>
      </c>
    </row>
    <row r="2902" spans="1:7" x14ac:dyDescent="0.25">
      <c r="A2902" t="s">
        <v>2984</v>
      </c>
      <c r="B2902">
        <v>2.06</v>
      </c>
      <c r="C2902">
        <v>780</v>
      </c>
      <c r="D2902">
        <v>2</v>
      </c>
      <c r="E2902">
        <v>1</v>
      </c>
      <c r="F2902">
        <v>4</v>
      </c>
      <c r="G2902">
        <v>0</v>
      </c>
    </row>
    <row r="2903" spans="1:7" x14ac:dyDescent="0.25">
      <c r="A2903" t="s">
        <v>2985</v>
      </c>
      <c r="B2903">
        <v>1.59</v>
      </c>
      <c r="C2903">
        <v>780</v>
      </c>
      <c r="D2903">
        <v>2</v>
      </c>
      <c r="E2903">
        <v>3</v>
      </c>
      <c r="F2903">
        <v>2</v>
      </c>
      <c r="G2903">
        <v>1</v>
      </c>
    </row>
    <row r="2904" spans="1:7" x14ac:dyDescent="0.25">
      <c r="A2904" t="s">
        <v>2986</v>
      </c>
      <c r="B2904">
        <v>0.56000000000000005</v>
      </c>
      <c r="C2904">
        <v>780</v>
      </c>
      <c r="D2904">
        <v>2</v>
      </c>
      <c r="E2904">
        <v>3</v>
      </c>
      <c r="F2904">
        <v>2</v>
      </c>
      <c r="G2904">
        <v>0</v>
      </c>
    </row>
    <row r="2905" spans="1:7" x14ac:dyDescent="0.25">
      <c r="A2905" t="s">
        <v>2987</v>
      </c>
      <c r="B2905">
        <v>2.69</v>
      </c>
      <c r="C2905">
        <v>840</v>
      </c>
      <c r="D2905">
        <v>2</v>
      </c>
      <c r="E2905">
        <v>3</v>
      </c>
      <c r="F2905">
        <v>2</v>
      </c>
      <c r="G2905">
        <v>3</v>
      </c>
    </row>
    <row r="2906" spans="1:7" x14ac:dyDescent="0.25">
      <c r="A2906" t="s">
        <v>2988</v>
      </c>
      <c r="B2906">
        <v>0.75</v>
      </c>
      <c r="C2906">
        <v>840</v>
      </c>
      <c r="D2906">
        <v>2</v>
      </c>
      <c r="E2906">
        <v>1</v>
      </c>
      <c r="F2906">
        <v>4</v>
      </c>
      <c r="G2906">
        <v>0</v>
      </c>
    </row>
    <row r="2907" spans="1:7" x14ac:dyDescent="0.25">
      <c r="A2907" t="s">
        <v>2989</v>
      </c>
      <c r="B2907">
        <v>1.02</v>
      </c>
      <c r="C2907">
        <v>5600</v>
      </c>
      <c r="D2907">
        <v>2</v>
      </c>
      <c r="E2907">
        <v>3</v>
      </c>
      <c r="F2907">
        <v>4</v>
      </c>
      <c r="G2907">
        <v>2</v>
      </c>
    </row>
    <row r="2908" spans="1:7" x14ac:dyDescent="0.25">
      <c r="A2908" t="s">
        <v>2990</v>
      </c>
      <c r="B2908">
        <v>5.07</v>
      </c>
      <c r="C2908">
        <v>3400</v>
      </c>
      <c r="D2908">
        <v>1</v>
      </c>
      <c r="E2908">
        <v>3</v>
      </c>
      <c r="F2908">
        <v>5</v>
      </c>
      <c r="G2908">
        <v>8</v>
      </c>
    </row>
    <row r="2909" spans="1:7" x14ac:dyDescent="0.25">
      <c r="A2909" t="s">
        <v>2991</v>
      </c>
      <c r="B2909">
        <v>0.22</v>
      </c>
      <c r="C2909">
        <v>6600</v>
      </c>
      <c r="D2909">
        <v>1</v>
      </c>
      <c r="E2909">
        <v>3</v>
      </c>
      <c r="F2909">
        <v>4</v>
      </c>
      <c r="G2909">
        <v>0</v>
      </c>
    </row>
    <row r="2910" spans="1:7" x14ac:dyDescent="0.25">
      <c r="A2910" t="s">
        <v>2992</v>
      </c>
      <c r="B2910">
        <v>0.42</v>
      </c>
      <c r="C2910">
        <v>3200</v>
      </c>
      <c r="D2910">
        <v>1</v>
      </c>
      <c r="E2910">
        <v>1</v>
      </c>
      <c r="F2910">
        <v>8</v>
      </c>
      <c r="G2910">
        <v>0</v>
      </c>
    </row>
    <row r="2911" spans="1:7" x14ac:dyDescent="0.25">
      <c r="A2911" t="s">
        <v>2993</v>
      </c>
      <c r="B2911">
        <v>4.25</v>
      </c>
      <c r="C2911">
        <v>3100</v>
      </c>
      <c r="D2911">
        <v>1</v>
      </c>
      <c r="E2911">
        <v>1</v>
      </c>
      <c r="F2911">
        <v>8</v>
      </c>
      <c r="G2911">
        <v>1</v>
      </c>
    </row>
    <row r="2912" spans="1:7" x14ac:dyDescent="0.25">
      <c r="A2912" t="s">
        <v>2994</v>
      </c>
      <c r="B2912">
        <v>0.46</v>
      </c>
      <c r="C2912">
        <v>3600</v>
      </c>
      <c r="D2912">
        <v>1</v>
      </c>
      <c r="E2912">
        <v>1</v>
      </c>
      <c r="F2912">
        <v>8</v>
      </c>
      <c r="G2912">
        <v>0</v>
      </c>
    </row>
    <row r="2913" spans="1:7" x14ac:dyDescent="0.25">
      <c r="A2913" t="s">
        <v>2995</v>
      </c>
      <c r="B2913">
        <v>3.2</v>
      </c>
      <c r="C2913">
        <v>4200</v>
      </c>
      <c r="D2913">
        <v>1</v>
      </c>
      <c r="E2913">
        <v>1</v>
      </c>
      <c r="F2913">
        <v>8</v>
      </c>
      <c r="G2913">
        <v>0</v>
      </c>
    </row>
    <row r="2914" spans="1:7" x14ac:dyDescent="0.25">
      <c r="A2914" t="s">
        <v>2996</v>
      </c>
      <c r="B2914">
        <v>0.95</v>
      </c>
      <c r="C2914">
        <v>3900</v>
      </c>
      <c r="D2914">
        <v>7</v>
      </c>
      <c r="E2914">
        <v>1</v>
      </c>
      <c r="F2914">
        <v>8</v>
      </c>
      <c r="G2914">
        <v>3</v>
      </c>
    </row>
    <row r="2915" spans="1:7" x14ac:dyDescent="0.25">
      <c r="A2915" t="s">
        <v>2997</v>
      </c>
      <c r="B2915">
        <v>0.21</v>
      </c>
      <c r="C2915">
        <v>4100</v>
      </c>
      <c r="D2915">
        <v>7</v>
      </c>
      <c r="E2915">
        <v>1</v>
      </c>
      <c r="F2915">
        <v>8</v>
      </c>
      <c r="G2915">
        <v>0</v>
      </c>
    </row>
    <row r="2916" spans="1:7" x14ac:dyDescent="0.25">
      <c r="A2916" t="s">
        <v>2998</v>
      </c>
      <c r="B2916">
        <v>0.3</v>
      </c>
      <c r="C2916">
        <v>3200</v>
      </c>
      <c r="D2916">
        <v>7</v>
      </c>
      <c r="E2916">
        <v>3</v>
      </c>
      <c r="F2916">
        <v>3</v>
      </c>
      <c r="G2916">
        <v>0</v>
      </c>
    </row>
    <row r="2917" spans="1:7" x14ac:dyDescent="0.25">
      <c r="A2917" t="s">
        <v>2999</v>
      </c>
      <c r="B2917">
        <v>1.98</v>
      </c>
      <c r="C2917">
        <v>2900</v>
      </c>
      <c r="D2917">
        <v>2</v>
      </c>
      <c r="E2917">
        <v>3</v>
      </c>
      <c r="F2917">
        <v>3</v>
      </c>
      <c r="G2917">
        <v>2</v>
      </c>
    </row>
    <row r="2918" spans="1:7" x14ac:dyDescent="0.25">
      <c r="A2918" t="s">
        <v>3000</v>
      </c>
      <c r="B2918">
        <v>1.78</v>
      </c>
      <c r="C2918">
        <v>2400</v>
      </c>
      <c r="D2918">
        <v>2</v>
      </c>
      <c r="E2918">
        <v>1</v>
      </c>
      <c r="F2918">
        <v>8</v>
      </c>
      <c r="G2918">
        <v>2</v>
      </c>
    </row>
    <row r="2919" spans="1:7" x14ac:dyDescent="0.25">
      <c r="A2919" t="s">
        <v>3001</v>
      </c>
      <c r="B2919">
        <v>1.66</v>
      </c>
      <c r="C2919">
        <v>2400</v>
      </c>
      <c r="D2919">
        <v>2</v>
      </c>
      <c r="E2919">
        <v>3</v>
      </c>
      <c r="F2919">
        <v>3</v>
      </c>
      <c r="G2919">
        <v>0</v>
      </c>
    </row>
    <row r="2920" spans="1:7" x14ac:dyDescent="0.25">
      <c r="A2920" t="s">
        <v>3002</v>
      </c>
      <c r="B2920">
        <v>1.01</v>
      </c>
      <c r="C2920">
        <v>3400</v>
      </c>
      <c r="D2920">
        <v>1</v>
      </c>
      <c r="E2920">
        <v>1</v>
      </c>
      <c r="F2920">
        <v>10</v>
      </c>
      <c r="G2920">
        <v>0</v>
      </c>
    </row>
    <row r="2921" spans="1:7" x14ac:dyDescent="0.25">
      <c r="A2921" t="s">
        <v>3003</v>
      </c>
      <c r="B2921">
        <v>4.25</v>
      </c>
      <c r="C2921">
        <v>3300</v>
      </c>
      <c r="D2921">
        <v>1</v>
      </c>
      <c r="E2921">
        <v>1</v>
      </c>
      <c r="F2921">
        <v>10</v>
      </c>
      <c r="G2921">
        <v>0</v>
      </c>
    </row>
    <row r="2922" spans="1:7" x14ac:dyDescent="0.25">
      <c r="A2922" t="s">
        <v>3004</v>
      </c>
      <c r="B2922">
        <v>0.38</v>
      </c>
      <c r="C2922">
        <v>4300</v>
      </c>
      <c r="D2922">
        <v>1</v>
      </c>
      <c r="E2922">
        <v>1</v>
      </c>
      <c r="F2922">
        <v>6</v>
      </c>
      <c r="G2922">
        <v>2</v>
      </c>
    </row>
    <row r="2923" spans="1:7" x14ac:dyDescent="0.25">
      <c r="A2923" t="s">
        <v>3005</v>
      </c>
      <c r="B2923">
        <v>4.63</v>
      </c>
      <c r="C2923">
        <v>4300</v>
      </c>
      <c r="D2923">
        <v>1</v>
      </c>
      <c r="E2923">
        <v>1</v>
      </c>
      <c r="F2923">
        <v>6</v>
      </c>
      <c r="G2923">
        <v>4</v>
      </c>
    </row>
    <row r="2924" spans="1:7" x14ac:dyDescent="0.25">
      <c r="A2924" t="s">
        <v>3006</v>
      </c>
      <c r="B2924">
        <v>0.45</v>
      </c>
      <c r="C2924">
        <v>6100</v>
      </c>
      <c r="D2924">
        <v>1</v>
      </c>
      <c r="E2924">
        <v>1</v>
      </c>
      <c r="F2924">
        <v>6</v>
      </c>
      <c r="G2924">
        <v>0</v>
      </c>
    </row>
    <row r="2925" spans="1:7" x14ac:dyDescent="0.25">
      <c r="A2925" t="s">
        <v>3007</v>
      </c>
      <c r="B2925">
        <v>2.41</v>
      </c>
      <c r="C2925">
        <v>6100</v>
      </c>
      <c r="D2925">
        <v>1</v>
      </c>
      <c r="E2925">
        <v>1</v>
      </c>
      <c r="F2925">
        <v>6</v>
      </c>
      <c r="G2925">
        <v>1</v>
      </c>
    </row>
    <row r="2926" spans="1:7" x14ac:dyDescent="0.25">
      <c r="A2926" t="s">
        <v>3008</v>
      </c>
      <c r="B2926">
        <v>0.49</v>
      </c>
      <c r="C2926">
        <v>6400</v>
      </c>
      <c r="D2926">
        <v>2</v>
      </c>
      <c r="E2926">
        <v>1</v>
      </c>
      <c r="F2926">
        <v>8</v>
      </c>
      <c r="G2926">
        <v>0</v>
      </c>
    </row>
    <row r="2927" spans="1:7" x14ac:dyDescent="0.25">
      <c r="A2927" t="s">
        <v>3009</v>
      </c>
      <c r="B2927">
        <v>4.12</v>
      </c>
      <c r="C2927">
        <v>5800</v>
      </c>
      <c r="D2927">
        <v>2</v>
      </c>
      <c r="E2927">
        <v>1</v>
      </c>
      <c r="F2927">
        <v>6</v>
      </c>
      <c r="G2927">
        <v>5</v>
      </c>
    </row>
    <row r="2928" spans="1:7" x14ac:dyDescent="0.25">
      <c r="A2928" t="s">
        <v>3010</v>
      </c>
      <c r="B2928">
        <v>0.63</v>
      </c>
      <c r="C2928">
        <v>7200</v>
      </c>
      <c r="D2928">
        <v>2</v>
      </c>
      <c r="E2928">
        <v>1</v>
      </c>
      <c r="F2928">
        <v>10</v>
      </c>
      <c r="G2928">
        <v>0</v>
      </c>
    </row>
    <row r="2929" spans="1:7" x14ac:dyDescent="0.25">
      <c r="A2929" t="s">
        <v>3011</v>
      </c>
      <c r="B2929">
        <v>0.28999999999999998</v>
      </c>
      <c r="C2929">
        <v>3300</v>
      </c>
      <c r="D2929">
        <v>2</v>
      </c>
      <c r="E2929">
        <v>1</v>
      </c>
      <c r="F2929">
        <v>10</v>
      </c>
      <c r="G2929">
        <v>0</v>
      </c>
    </row>
    <row r="2930" spans="1:7" x14ac:dyDescent="0.25">
      <c r="A2930" t="s">
        <v>3012</v>
      </c>
      <c r="B2930">
        <v>0.2</v>
      </c>
      <c r="C2930">
        <v>3800</v>
      </c>
      <c r="D2930">
        <v>2</v>
      </c>
      <c r="E2930">
        <v>1</v>
      </c>
      <c r="F2930">
        <v>10</v>
      </c>
      <c r="G2930">
        <v>1</v>
      </c>
    </row>
    <row r="2931" spans="1:7" x14ac:dyDescent="0.25">
      <c r="A2931" t="s">
        <v>3013</v>
      </c>
      <c r="B2931">
        <v>0.54</v>
      </c>
      <c r="C2931">
        <v>3800</v>
      </c>
      <c r="D2931">
        <v>2</v>
      </c>
      <c r="E2931">
        <v>1</v>
      </c>
      <c r="F2931">
        <v>8</v>
      </c>
      <c r="G2931">
        <v>1</v>
      </c>
    </row>
    <row r="2932" spans="1:7" x14ac:dyDescent="0.25">
      <c r="A2932" t="s">
        <v>3014</v>
      </c>
      <c r="B2932">
        <v>0.3</v>
      </c>
      <c r="C2932">
        <v>9500</v>
      </c>
      <c r="D2932">
        <v>6</v>
      </c>
      <c r="E2932">
        <v>1</v>
      </c>
      <c r="F2932">
        <v>10</v>
      </c>
      <c r="G2932">
        <v>2</v>
      </c>
    </row>
    <row r="2933" spans="1:7" x14ac:dyDescent="0.25">
      <c r="A2933" t="s">
        <v>3015</v>
      </c>
      <c r="B2933">
        <v>1.25</v>
      </c>
      <c r="C2933">
        <v>7100</v>
      </c>
      <c r="D2933">
        <v>6</v>
      </c>
      <c r="E2933">
        <v>1</v>
      </c>
      <c r="F2933">
        <v>10</v>
      </c>
      <c r="G2933">
        <v>0</v>
      </c>
    </row>
    <row r="2934" spans="1:7" x14ac:dyDescent="0.25">
      <c r="A2934" t="s">
        <v>3016</v>
      </c>
      <c r="B2934">
        <v>0.41</v>
      </c>
      <c r="C2934">
        <v>7400</v>
      </c>
      <c r="D2934">
        <v>1</v>
      </c>
      <c r="E2934">
        <v>1</v>
      </c>
      <c r="F2934">
        <v>10</v>
      </c>
      <c r="G2934">
        <v>1</v>
      </c>
    </row>
    <row r="2935" spans="1:7" x14ac:dyDescent="0.25">
      <c r="A2935" t="s">
        <v>3017</v>
      </c>
      <c r="B2935">
        <v>2.02</v>
      </c>
      <c r="C2935">
        <v>2000</v>
      </c>
      <c r="D2935">
        <v>1</v>
      </c>
      <c r="E2935">
        <v>1</v>
      </c>
      <c r="F2935">
        <v>10</v>
      </c>
      <c r="G2935">
        <v>0</v>
      </c>
    </row>
    <row r="2936" spans="1:7" x14ac:dyDescent="0.25">
      <c r="A2936" t="s">
        <v>3018</v>
      </c>
      <c r="B2936">
        <v>10.45</v>
      </c>
      <c r="C2936">
        <v>3200</v>
      </c>
      <c r="D2936">
        <v>3</v>
      </c>
      <c r="E2936">
        <v>1</v>
      </c>
      <c r="F2936">
        <v>6</v>
      </c>
      <c r="G2936">
        <v>12</v>
      </c>
    </row>
    <row r="2937" spans="1:7" x14ac:dyDescent="0.25">
      <c r="A2937" t="s">
        <v>3019</v>
      </c>
      <c r="B2937">
        <v>4.62</v>
      </c>
      <c r="C2937">
        <v>2700</v>
      </c>
      <c r="D2937">
        <v>2</v>
      </c>
      <c r="E2937">
        <v>1</v>
      </c>
      <c r="F2937">
        <v>5</v>
      </c>
      <c r="G2937">
        <v>5</v>
      </c>
    </row>
    <row r="2938" spans="1:7" x14ac:dyDescent="0.25">
      <c r="A2938" t="s">
        <v>3020</v>
      </c>
      <c r="B2938">
        <v>0.1</v>
      </c>
      <c r="C2938">
        <v>3400</v>
      </c>
      <c r="D2938">
        <v>2</v>
      </c>
      <c r="E2938">
        <v>1</v>
      </c>
      <c r="F2938">
        <v>5</v>
      </c>
      <c r="G2938">
        <v>0</v>
      </c>
    </row>
    <row r="2939" spans="1:7" x14ac:dyDescent="0.25">
      <c r="A2939" t="s">
        <v>3021</v>
      </c>
      <c r="B2939">
        <v>2.5</v>
      </c>
      <c r="C2939">
        <v>3400</v>
      </c>
      <c r="D2939">
        <v>2</v>
      </c>
      <c r="E2939">
        <v>3</v>
      </c>
      <c r="F2939">
        <v>2</v>
      </c>
      <c r="G2939">
        <v>1</v>
      </c>
    </row>
    <row r="2940" spans="1:7" x14ac:dyDescent="0.25">
      <c r="A2940" t="s">
        <v>3022</v>
      </c>
      <c r="B2940">
        <v>1.95</v>
      </c>
      <c r="C2940">
        <v>4100</v>
      </c>
      <c r="D2940">
        <v>1</v>
      </c>
      <c r="E2940">
        <v>3</v>
      </c>
      <c r="F2940">
        <v>7</v>
      </c>
      <c r="G2940">
        <v>1</v>
      </c>
    </row>
    <row r="2941" spans="1:7" x14ac:dyDescent="0.25">
      <c r="A2941" t="s">
        <v>3023</v>
      </c>
      <c r="B2941">
        <v>0.51</v>
      </c>
      <c r="C2941">
        <v>4400</v>
      </c>
      <c r="D2941">
        <v>2</v>
      </c>
      <c r="E2941">
        <v>3</v>
      </c>
      <c r="F2941">
        <v>3</v>
      </c>
      <c r="G2941">
        <v>2</v>
      </c>
    </row>
    <row r="2942" spans="1:7" x14ac:dyDescent="0.25">
      <c r="A2942" t="s">
        <v>3024</v>
      </c>
      <c r="B2942">
        <v>2.0099999999999998</v>
      </c>
      <c r="C2942">
        <v>6900</v>
      </c>
      <c r="D2942">
        <v>2</v>
      </c>
      <c r="E2942">
        <v>3</v>
      </c>
      <c r="F2942">
        <v>4</v>
      </c>
      <c r="G2942">
        <v>3</v>
      </c>
    </row>
    <row r="2943" spans="1:7" x14ac:dyDescent="0.25">
      <c r="A2943" t="s">
        <v>3025</v>
      </c>
      <c r="B2943">
        <v>0.62</v>
      </c>
      <c r="C2943">
        <v>7400</v>
      </c>
      <c r="D2943">
        <v>7</v>
      </c>
      <c r="E2943">
        <v>3</v>
      </c>
      <c r="F2943">
        <v>4</v>
      </c>
      <c r="G2943">
        <v>1</v>
      </c>
    </row>
    <row r="2944" spans="1:7" x14ac:dyDescent="0.25">
      <c r="A2944" t="s">
        <v>3026</v>
      </c>
      <c r="B2944">
        <v>0.54</v>
      </c>
      <c r="C2944">
        <v>7400</v>
      </c>
      <c r="D2944">
        <v>7</v>
      </c>
      <c r="E2944">
        <v>3</v>
      </c>
      <c r="F2944">
        <v>4</v>
      </c>
      <c r="G2944">
        <v>2</v>
      </c>
    </row>
    <row r="2945" spans="1:7" x14ac:dyDescent="0.25">
      <c r="A2945" t="s">
        <v>3027</v>
      </c>
      <c r="B2945">
        <v>0.12</v>
      </c>
      <c r="C2945">
        <v>7700</v>
      </c>
      <c r="D2945">
        <v>6</v>
      </c>
      <c r="E2945">
        <v>1</v>
      </c>
      <c r="F2945">
        <v>10</v>
      </c>
      <c r="G2945">
        <v>0</v>
      </c>
    </row>
    <row r="2946" spans="1:7" x14ac:dyDescent="0.25">
      <c r="A2946" t="s">
        <v>3028</v>
      </c>
      <c r="B2946">
        <v>0.17</v>
      </c>
      <c r="C2946">
        <v>8400</v>
      </c>
      <c r="D2946">
        <v>6</v>
      </c>
      <c r="E2946">
        <v>1</v>
      </c>
      <c r="F2946">
        <v>10</v>
      </c>
      <c r="G2946">
        <v>0</v>
      </c>
    </row>
    <row r="2947" spans="1:7" x14ac:dyDescent="0.25">
      <c r="A2947" t="s">
        <v>3029</v>
      </c>
      <c r="B2947">
        <v>4.37</v>
      </c>
      <c r="C2947">
        <v>3300</v>
      </c>
      <c r="D2947">
        <v>2</v>
      </c>
      <c r="E2947">
        <v>3</v>
      </c>
      <c r="F2947">
        <v>3</v>
      </c>
      <c r="G2947">
        <v>3</v>
      </c>
    </row>
    <row r="2948" spans="1:7" x14ac:dyDescent="0.25">
      <c r="A2948" t="s">
        <v>3030</v>
      </c>
      <c r="B2948">
        <v>5.31</v>
      </c>
      <c r="C2948">
        <v>2400</v>
      </c>
      <c r="D2948">
        <v>2</v>
      </c>
      <c r="E2948">
        <v>3</v>
      </c>
      <c r="F2948">
        <v>2</v>
      </c>
      <c r="G2948">
        <v>6</v>
      </c>
    </row>
    <row r="2949" spans="1:7" x14ac:dyDescent="0.25">
      <c r="A2949" t="s">
        <v>3031</v>
      </c>
      <c r="B2949">
        <v>1</v>
      </c>
      <c r="C2949">
        <v>2900</v>
      </c>
      <c r="D2949">
        <v>2</v>
      </c>
      <c r="E2949">
        <v>3</v>
      </c>
      <c r="F2949">
        <v>2</v>
      </c>
      <c r="G2949">
        <v>0</v>
      </c>
    </row>
    <row r="2950" spans="1:7" x14ac:dyDescent="0.25">
      <c r="A2950" t="s">
        <v>3032</v>
      </c>
      <c r="B2950">
        <v>0.62</v>
      </c>
      <c r="C2950">
        <v>3600</v>
      </c>
      <c r="D2950">
        <v>1</v>
      </c>
      <c r="E2950">
        <v>3</v>
      </c>
      <c r="F2950">
        <v>1</v>
      </c>
      <c r="G2950">
        <v>0</v>
      </c>
    </row>
    <row r="2951" spans="1:7" x14ac:dyDescent="0.25">
      <c r="A2951" t="s">
        <v>3033</v>
      </c>
      <c r="B2951">
        <v>4.63</v>
      </c>
      <c r="C2951">
        <v>3500</v>
      </c>
      <c r="D2951">
        <v>1</v>
      </c>
      <c r="E2951">
        <v>3</v>
      </c>
      <c r="F2951">
        <v>4</v>
      </c>
      <c r="G2951">
        <v>4</v>
      </c>
    </row>
    <row r="2952" spans="1:7" x14ac:dyDescent="0.25">
      <c r="A2952" t="s">
        <v>3034</v>
      </c>
      <c r="B2952">
        <v>2.5</v>
      </c>
      <c r="C2952">
        <v>6100</v>
      </c>
      <c r="D2952">
        <v>7</v>
      </c>
      <c r="E2952">
        <v>3</v>
      </c>
      <c r="F2952">
        <v>4</v>
      </c>
      <c r="G2952">
        <v>12</v>
      </c>
    </row>
    <row r="2953" spans="1:7" x14ac:dyDescent="0.25">
      <c r="A2953" t="s">
        <v>3035</v>
      </c>
      <c r="B2953">
        <v>0.99</v>
      </c>
      <c r="C2953">
        <v>4400</v>
      </c>
      <c r="D2953">
        <v>7</v>
      </c>
      <c r="E2953">
        <v>3</v>
      </c>
      <c r="F2953">
        <v>4</v>
      </c>
      <c r="G2953">
        <v>2</v>
      </c>
    </row>
    <row r="2954" spans="1:7" x14ac:dyDescent="0.25">
      <c r="A2954" t="s">
        <v>3036</v>
      </c>
      <c r="B2954">
        <v>1</v>
      </c>
      <c r="C2954">
        <v>3900</v>
      </c>
      <c r="D2954">
        <v>7</v>
      </c>
      <c r="E2954">
        <v>1</v>
      </c>
      <c r="F2954">
        <v>8</v>
      </c>
      <c r="G2954">
        <v>0</v>
      </c>
    </row>
    <row r="2955" spans="1:7" x14ac:dyDescent="0.25">
      <c r="A2955" t="s">
        <v>3037</v>
      </c>
      <c r="B2955">
        <v>1.39</v>
      </c>
      <c r="C2955">
        <v>3300</v>
      </c>
      <c r="D2955">
        <v>1</v>
      </c>
      <c r="E2955">
        <v>3</v>
      </c>
      <c r="F2955">
        <v>2</v>
      </c>
      <c r="G2955">
        <v>1</v>
      </c>
    </row>
    <row r="2956" spans="1:7" x14ac:dyDescent="0.25">
      <c r="A2956" t="s">
        <v>3038</v>
      </c>
      <c r="B2956">
        <v>4.01</v>
      </c>
      <c r="C2956">
        <v>3200</v>
      </c>
      <c r="D2956">
        <v>1</v>
      </c>
      <c r="E2956">
        <v>1</v>
      </c>
      <c r="F2956">
        <v>6</v>
      </c>
      <c r="G2956">
        <v>5</v>
      </c>
    </row>
    <row r="2957" spans="1:7" x14ac:dyDescent="0.25">
      <c r="A2957" t="s">
        <v>3039</v>
      </c>
      <c r="B2957">
        <v>0.99</v>
      </c>
      <c r="C2957">
        <v>3400</v>
      </c>
      <c r="D2957">
        <v>7</v>
      </c>
      <c r="E2957">
        <v>1</v>
      </c>
      <c r="F2957">
        <v>6</v>
      </c>
      <c r="G2957">
        <v>5</v>
      </c>
    </row>
    <row r="2958" spans="1:7" x14ac:dyDescent="0.25">
      <c r="A2958" t="s">
        <v>3040</v>
      </c>
      <c r="B2958">
        <v>1.43</v>
      </c>
      <c r="C2958">
        <v>3400</v>
      </c>
      <c r="D2958">
        <v>7</v>
      </c>
      <c r="E2958">
        <v>1</v>
      </c>
      <c r="F2958">
        <v>6</v>
      </c>
      <c r="G2958">
        <v>4</v>
      </c>
    </row>
    <row r="2959" spans="1:7" x14ac:dyDescent="0.25">
      <c r="A2959" t="s">
        <v>3041</v>
      </c>
      <c r="B2959">
        <v>0.86</v>
      </c>
      <c r="C2959">
        <v>6000</v>
      </c>
      <c r="D2959">
        <v>1</v>
      </c>
      <c r="E2959">
        <v>1</v>
      </c>
      <c r="F2959">
        <v>10</v>
      </c>
      <c r="G2959">
        <v>1</v>
      </c>
    </row>
    <row r="2960" spans="1:7" x14ac:dyDescent="0.25">
      <c r="A2960" t="s">
        <v>3042</v>
      </c>
      <c r="B2960">
        <v>0.3</v>
      </c>
      <c r="C2960">
        <v>6000</v>
      </c>
      <c r="D2960">
        <v>1</v>
      </c>
      <c r="E2960">
        <v>1</v>
      </c>
      <c r="F2960">
        <v>10</v>
      </c>
      <c r="G2960">
        <v>2</v>
      </c>
    </row>
    <row r="2961" spans="1:7" x14ac:dyDescent="0.25">
      <c r="A2961" t="s">
        <v>3043</v>
      </c>
      <c r="B2961">
        <v>1.24</v>
      </c>
      <c r="C2961">
        <v>6000</v>
      </c>
      <c r="D2961">
        <v>1</v>
      </c>
      <c r="E2961">
        <v>1</v>
      </c>
      <c r="F2961">
        <v>10</v>
      </c>
      <c r="G2961">
        <v>2</v>
      </c>
    </row>
    <row r="2962" spans="1:7" x14ac:dyDescent="0.25">
      <c r="A2962" t="s">
        <v>3044</v>
      </c>
      <c r="B2962">
        <v>3.86</v>
      </c>
      <c r="C2962">
        <v>5000</v>
      </c>
      <c r="D2962">
        <v>1</v>
      </c>
      <c r="E2962">
        <v>1</v>
      </c>
      <c r="F2962">
        <v>10</v>
      </c>
      <c r="G2962">
        <v>5</v>
      </c>
    </row>
    <row r="2963" spans="1:7" x14ac:dyDescent="0.25">
      <c r="A2963" t="s">
        <v>3045</v>
      </c>
      <c r="B2963">
        <v>4</v>
      </c>
      <c r="C2963">
        <v>1200</v>
      </c>
      <c r="D2963">
        <v>2</v>
      </c>
      <c r="E2963">
        <v>3</v>
      </c>
      <c r="F2963">
        <v>3</v>
      </c>
      <c r="G2963">
        <v>0</v>
      </c>
    </row>
    <row r="2964" spans="1:7" x14ac:dyDescent="0.25">
      <c r="A2964" t="s">
        <v>3046</v>
      </c>
      <c r="B2964">
        <v>0.22</v>
      </c>
      <c r="C2964">
        <v>1700</v>
      </c>
      <c r="D2964">
        <v>2</v>
      </c>
      <c r="E2964">
        <v>1</v>
      </c>
      <c r="F2964">
        <v>8</v>
      </c>
      <c r="G2964">
        <v>0</v>
      </c>
    </row>
    <row r="2965" spans="1:7" x14ac:dyDescent="0.25">
      <c r="A2965" t="s">
        <v>3047</v>
      </c>
      <c r="B2965">
        <v>4.4800000000000004</v>
      </c>
      <c r="C2965">
        <v>1700</v>
      </c>
      <c r="D2965">
        <v>2</v>
      </c>
      <c r="E2965">
        <v>3</v>
      </c>
      <c r="F2965">
        <v>3</v>
      </c>
      <c r="G2965">
        <v>7</v>
      </c>
    </row>
    <row r="2966" spans="1:7" x14ac:dyDescent="0.25">
      <c r="A2966" t="s">
        <v>3048</v>
      </c>
      <c r="B2966">
        <v>1.4</v>
      </c>
      <c r="C2966">
        <v>1800</v>
      </c>
      <c r="D2966">
        <v>2</v>
      </c>
      <c r="E2966">
        <v>1</v>
      </c>
      <c r="F2966">
        <v>4</v>
      </c>
      <c r="G2966">
        <v>1</v>
      </c>
    </row>
    <row r="2967" spans="1:7" x14ac:dyDescent="0.25">
      <c r="A2967" t="s">
        <v>3049</v>
      </c>
      <c r="B2967">
        <v>0.16</v>
      </c>
      <c r="C2967">
        <v>1800</v>
      </c>
      <c r="D2967">
        <v>2</v>
      </c>
      <c r="E2967">
        <v>1</v>
      </c>
      <c r="F2967">
        <v>4</v>
      </c>
      <c r="G2967">
        <v>2</v>
      </c>
    </row>
    <row r="2968" spans="1:7" x14ac:dyDescent="0.25">
      <c r="A2968" t="s">
        <v>3050</v>
      </c>
      <c r="B2968">
        <v>1.18</v>
      </c>
      <c r="C2968">
        <v>2500</v>
      </c>
      <c r="D2968">
        <v>2</v>
      </c>
      <c r="E2968">
        <v>3</v>
      </c>
      <c r="F2968">
        <v>3</v>
      </c>
      <c r="G2968">
        <v>2</v>
      </c>
    </row>
    <row r="2969" spans="1:7" x14ac:dyDescent="0.25">
      <c r="A2969" t="s">
        <v>3051</v>
      </c>
      <c r="B2969">
        <v>0.23</v>
      </c>
      <c r="C2969">
        <v>1300</v>
      </c>
      <c r="D2969">
        <v>2</v>
      </c>
      <c r="E2969">
        <v>3</v>
      </c>
      <c r="F2969">
        <v>4</v>
      </c>
      <c r="G2969">
        <v>1</v>
      </c>
    </row>
    <row r="2970" spans="1:7" x14ac:dyDescent="0.25">
      <c r="A2970" t="s">
        <v>3052</v>
      </c>
      <c r="B2970">
        <v>3.97</v>
      </c>
      <c r="C2970">
        <v>1600</v>
      </c>
      <c r="D2970">
        <v>2</v>
      </c>
      <c r="E2970">
        <v>3</v>
      </c>
      <c r="F2970">
        <v>4</v>
      </c>
      <c r="G2970">
        <v>1</v>
      </c>
    </row>
    <row r="2971" spans="1:7" x14ac:dyDescent="0.25">
      <c r="A2971" t="s">
        <v>3053</v>
      </c>
      <c r="B2971">
        <v>2.5</v>
      </c>
      <c r="C2971">
        <v>1200</v>
      </c>
      <c r="D2971">
        <v>2</v>
      </c>
      <c r="E2971">
        <v>3</v>
      </c>
      <c r="F2971">
        <v>4</v>
      </c>
      <c r="G2971">
        <v>2</v>
      </c>
    </row>
    <row r="2972" spans="1:7" x14ac:dyDescent="0.25">
      <c r="A2972" t="s">
        <v>3054</v>
      </c>
      <c r="B2972">
        <v>5.4</v>
      </c>
      <c r="C2972">
        <v>1300</v>
      </c>
      <c r="D2972">
        <v>2</v>
      </c>
      <c r="E2972">
        <v>3</v>
      </c>
      <c r="F2972">
        <v>4</v>
      </c>
      <c r="G2972">
        <v>7</v>
      </c>
    </row>
    <row r="2973" spans="1:7" x14ac:dyDescent="0.25">
      <c r="A2973" t="s">
        <v>3055</v>
      </c>
      <c r="B2973">
        <v>0.62</v>
      </c>
      <c r="C2973">
        <v>1700</v>
      </c>
      <c r="D2973">
        <v>2</v>
      </c>
      <c r="E2973">
        <v>1</v>
      </c>
      <c r="F2973">
        <v>10</v>
      </c>
      <c r="G2973">
        <v>0</v>
      </c>
    </row>
    <row r="2974" spans="1:7" x14ac:dyDescent="0.25">
      <c r="A2974" t="s">
        <v>3056</v>
      </c>
      <c r="B2974">
        <v>3.98</v>
      </c>
      <c r="C2974">
        <v>2300</v>
      </c>
      <c r="D2974">
        <v>2</v>
      </c>
      <c r="E2974">
        <v>3</v>
      </c>
      <c r="F2974">
        <v>5</v>
      </c>
      <c r="G2974">
        <v>4</v>
      </c>
    </row>
    <row r="2975" spans="1:7" x14ac:dyDescent="0.25">
      <c r="A2975" t="s">
        <v>3057</v>
      </c>
      <c r="B2975">
        <v>1.38</v>
      </c>
      <c r="C2975">
        <v>2700</v>
      </c>
      <c r="D2975">
        <v>2</v>
      </c>
      <c r="E2975">
        <v>1</v>
      </c>
      <c r="F2975">
        <v>8</v>
      </c>
      <c r="G2975">
        <v>3</v>
      </c>
    </row>
    <row r="2976" spans="1:7" x14ac:dyDescent="0.25">
      <c r="A2976" t="s">
        <v>3058</v>
      </c>
      <c r="B2976">
        <v>0.42</v>
      </c>
      <c r="C2976">
        <v>7800</v>
      </c>
      <c r="D2976">
        <v>2</v>
      </c>
      <c r="E2976">
        <v>1</v>
      </c>
      <c r="F2976">
        <v>10</v>
      </c>
      <c r="G2976">
        <v>7</v>
      </c>
    </row>
    <row r="2977" spans="1:7" x14ac:dyDescent="0.25">
      <c r="A2977" t="s">
        <v>3059</v>
      </c>
      <c r="B2977">
        <v>2.19</v>
      </c>
      <c r="C2977">
        <v>5900</v>
      </c>
      <c r="D2977">
        <v>2</v>
      </c>
      <c r="E2977">
        <v>1</v>
      </c>
      <c r="F2977">
        <v>10</v>
      </c>
      <c r="G2977">
        <v>7</v>
      </c>
    </row>
    <row r="2978" spans="1:7" x14ac:dyDescent="0.25">
      <c r="A2978" t="s">
        <v>3060</v>
      </c>
      <c r="B2978">
        <v>1.8</v>
      </c>
      <c r="C2978">
        <v>5700</v>
      </c>
      <c r="D2978">
        <v>2</v>
      </c>
      <c r="E2978">
        <v>1</v>
      </c>
      <c r="F2978">
        <v>10</v>
      </c>
      <c r="G2978">
        <v>1</v>
      </c>
    </row>
    <row r="2979" spans="1:7" x14ac:dyDescent="0.25">
      <c r="A2979" t="s">
        <v>3061</v>
      </c>
      <c r="B2979">
        <v>0.71</v>
      </c>
      <c r="C2979">
        <v>840</v>
      </c>
      <c r="D2979">
        <v>2</v>
      </c>
      <c r="E2979">
        <v>1</v>
      </c>
      <c r="F2979">
        <v>6</v>
      </c>
      <c r="G2979">
        <v>0</v>
      </c>
    </row>
    <row r="2980" spans="1:7" x14ac:dyDescent="0.25">
      <c r="A2980" t="s">
        <v>3062</v>
      </c>
      <c r="B2980">
        <v>0.53</v>
      </c>
      <c r="C2980">
        <v>650</v>
      </c>
      <c r="D2980">
        <v>2</v>
      </c>
      <c r="E2980">
        <v>1</v>
      </c>
      <c r="F2980">
        <v>6</v>
      </c>
      <c r="G2980">
        <v>0</v>
      </c>
    </row>
    <row r="2981" spans="1:7" x14ac:dyDescent="0.25">
      <c r="A2981" t="s">
        <v>3063</v>
      </c>
      <c r="B2981">
        <v>7.13</v>
      </c>
      <c r="C2981">
        <v>600</v>
      </c>
      <c r="D2981">
        <v>2</v>
      </c>
      <c r="E2981">
        <v>3</v>
      </c>
      <c r="F2981">
        <v>4</v>
      </c>
      <c r="G2981">
        <v>1</v>
      </c>
    </row>
    <row r="2982" spans="1:7" x14ac:dyDescent="0.25">
      <c r="A2982" t="s">
        <v>3064</v>
      </c>
      <c r="B2982">
        <v>1.53</v>
      </c>
      <c r="C2982">
        <v>760</v>
      </c>
      <c r="D2982">
        <v>2</v>
      </c>
      <c r="E2982">
        <v>3</v>
      </c>
      <c r="F2982">
        <v>4</v>
      </c>
      <c r="G2982">
        <v>1</v>
      </c>
    </row>
    <row r="2983" spans="1:7" x14ac:dyDescent="0.25">
      <c r="A2983" t="s">
        <v>3065</v>
      </c>
      <c r="B2983">
        <v>3.01</v>
      </c>
      <c r="C2983">
        <v>870</v>
      </c>
      <c r="D2983">
        <v>2</v>
      </c>
      <c r="E2983">
        <v>3</v>
      </c>
      <c r="F2983">
        <v>2</v>
      </c>
      <c r="G2983">
        <v>1</v>
      </c>
    </row>
    <row r="2984" spans="1:7" x14ac:dyDescent="0.25">
      <c r="A2984" t="s">
        <v>3066</v>
      </c>
      <c r="B2984">
        <v>4.0999999999999996</v>
      </c>
      <c r="C2984">
        <v>1300</v>
      </c>
      <c r="D2984">
        <v>2</v>
      </c>
      <c r="E2984">
        <v>1</v>
      </c>
      <c r="F2984">
        <v>6</v>
      </c>
      <c r="G2984">
        <v>2</v>
      </c>
    </row>
    <row r="2985" spans="1:7" x14ac:dyDescent="0.25">
      <c r="A2985" t="s">
        <v>3067</v>
      </c>
      <c r="B2985">
        <v>0.41</v>
      </c>
      <c r="C2985">
        <v>1300</v>
      </c>
      <c r="D2985">
        <v>2</v>
      </c>
      <c r="E2985">
        <v>1</v>
      </c>
      <c r="F2985">
        <v>10</v>
      </c>
      <c r="G2985">
        <v>0</v>
      </c>
    </row>
    <row r="2986" spans="1:7" x14ac:dyDescent="0.25">
      <c r="A2986" t="s">
        <v>3068</v>
      </c>
      <c r="B2986">
        <v>0.28000000000000003</v>
      </c>
      <c r="C2986">
        <v>2100</v>
      </c>
      <c r="D2986">
        <v>2</v>
      </c>
      <c r="E2986">
        <v>1</v>
      </c>
      <c r="F2986">
        <v>10</v>
      </c>
      <c r="G2986">
        <v>0</v>
      </c>
    </row>
    <row r="2987" spans="1:7" x14ac:dyDescent="0.25">
      <c r="A2987" t="s">
        <v>3069</v>
      </c>
      <c r="B2987">
        <v>5.83</v>
      </c>
      <c r="C2987">
        <v>1900</v>
      </c>
      <c r="D2987">
        <v>2</v>
      </c>
      <c r="E2987">
        <v>3</v>
      </c>
      <c r="F2987">
        <v>3</v>
      </c>
      <c r="G2987">
        <v>5</v>
      </c>
    </row>
    <row r="2988" spans="1:7" x14ac:dyDescent="0.25">
      <c r="A2988" t="s">
        <v>3070</v>
      </c>
      <c r="B2988">
        <v>0.2</v>
      </c>
      <c r="C2988">
        <v>1400</v>
      </c>
      <c r="D2988">
        <v>2</v>
      </c>
      <c r="E2988">
        <v>3</v>
      </c>
      <c r="F2988">
        <v>3</v>
      </c>
      <c r="G2988">
        <v>0</v>
      </c>
    </row>
    <row r="2989" spans="1:7" x14ac:dyDescent="0.25">
      <c r="A2989" t="s">
        <v>3071</v>
      </c>
      <c r="B2989">
        <v>0.22</v>
      </c>
      <c r="C2989">
        <v>630</v>
      </c>
      <c r="D2989">
        <v>2</v>
      </c>
      <c r="E2989">
        <v>3</v>
      </c>
      <c r="F2989">
        <v>4</v>
      </c>
      <c r="G2989">
        <v>0</v>
      </c>
    </row>
    <row r="2990" spans="1:7" x14ac:dyDescent="0.25">
      <c r="A2990" t="s">
        <v>3072</v>
      </c>
      <c r="B2990">
        <v>3.65</v>
      </c>
      <c r="C2990">
        <v>1400</v>
      </c>
      <c r="D2990">
        <v>2</v>
      </c>
      <c r="E2990">
        <v>2</v>
      </c>
      <c r="F2990">
        <v>6</v>
      </c>
      <c r="G2990">
        <v>5</v>
      </c>
    </row>
    <row r="2991" spans="1:7" x14ac:dyDescent="0.25">
      <c r="A2991" t="s">
        <v>3073</v>
      </c>
      <c r="B2991">
        <v>3.16</v>
      </c>
      <c r="C2991">
        <v>950</v>
      </c>
      <c r="D2991">
        <v>2</v>
      </c>
      <c r="E2991">
        <v>3</v>
      </c>
      <c r="F2991">
        <v>6</v>
      </c>
      <c r="G2991">
        <v>0</v>
      </c>
    </row>
    <row r="2992" spans="1:7" x14ac:dyDescent="0.25">
      <c r="A2992" t="s">
        <v>3074</v>
      </c>
      <c r="B2992">
        <v>4.0599999999999996</v>
      </c>
      <c r="C2992">
        <v>730</v>
      </c>
      <c r="D2992">
        <v>2</v>
      </c>
      <c r="E2992">
        <v>3</v>
      </c>
      <c r="F2992">
        <v>6</v>
      </c>
      <c r="G2992">
        <v>2</v>
      </c>
    </row>
    <row r="2993" spans="1:7" x14ac:dyDescent="0.25">
      <c r="A2993" t="s">
        <v>3075</v>
      </c>
      <c r="B2993">
        <v>2.73</v>
      </c>
      <c r="C2993">
        <v>790</v>
      </c>
      <c r="D2993">
        <v>2</v>
      </c>
      <c r="E2993">
        <v>3</v>
      </c>
      <c r="F2993">
        <v>6</v>
      </c>
      <c r="G2993">
        <v>1</v>
      </c>
    </row>
    <row r="2994" spans="1:7" x14ac:dyDescent="0.25">
      <c r="A2994" t="s">
        <v>3076</v>
      </c>
      <c r="B2994">
        <v>0.27</v>
      </c>
      <c r="C2994">
        <v>1200</v>
      </c>
      <c r="D2994">
        <v>4</v>
      </c>
      <c r="E2994">
        <v>5</v>
      </c>
      <c r="F2994">
        <v>1</v>
      </c>
      <c r="G2994">
        <v>1</v>
      </c>
    </row>
    <row r="2995" spans="1:7" x14ac:dyDescent="0.25">
      <c r="A2995" t="s">
        <v>3077</v>
      </c>
      <c r="B2995">
        <v>0.73</v>
      </c>
      <c r="C2995">
        <v>2000</v>
      </c>
      <c r="D2995">
        <v>2</v>
      </c>
      <c r="E2995">
        <v>3</v>
      </c>
      <c r="F2995">
        <v>6</v>
      </c>
      <c r="G2995">
        <v>1</v>
      </c>
    </row>
    <row r="2996" spans="1:7" x14ac:dyDescent="0.25">
      <c r="A2996" t="s">
        <v>3078</v>
      </c>
      <c r="B2996">
        <v>0.56999999999999995</v>
      </c>
      <c r="C2996">
        <v>1700</v>
      </c>
      <c r="D2996">
        <v>2</v>
      </c>
      <c r="E2996">
        <v>1</v>
      </c>
      <c r="F2996">
        <v>8</v>
      </c>
      <c r="G2996">
        <v>1</v>
      </c>
    </row>
    <row r="2997" spans="1:7" x14ac:dyDescent="0.25">
      <c r="A2997" t="s">
        <v>3079</v>
      </c>
      <c r="B2997">
        <v>1.33</v>
      </c>
      <c r="C2997">
        <v>1600</v>
      </c>
      <c r="D2997">
        <v>2</v>
      </c>
      <c r="E2997">
        <v>3</v>
      </c>
      <c r="F2997">
        <v>6</v>
      </c>
      <c r="G2997">
        <v>1</v>
      </c>
    </row>
    <row r="2998" spans="1:7" x14ac:dyDescent="0.25">
      <c r="A2998" t="s">
        <v>3080</v>
      </c>
      <c r="B2998">
        <v>0.46</v>
      </c>
      <c r="C2998">
        <v>1700</v>
      </c>
      <c r="D2998">
        <v>2</v>
      </c>
      <c r="E2998">
        <v>1</v>
      </c>
      <c r="F2998">
        <v>10</v>
      </c>
      <c r="G2998">
        <v>1</v>
      </c>
    </row>
    <row r="2999" spans="1:7" x14ac:dyDescent="0.25">
      <c r="A2999" t="s">
        <v>3081</v>
      </c>
      <c r="B2999">
        <v>0.23</v>
      </c>
      <c r="C2999">
        <v>1700</v>
      </c>
      <c r="D2999">
        <v>2</v>
      </c>
      <c r="E2999">
        <v>1</v>
      </c>
      <c r="F2999">
        <v>10</v>
      </c>
      <c r="G2999">
        <v>1</v>
      </c>
    </row>
    <row r="3000" spans="1:7" x14ac:dyDescent="0.25">
      <c r="A3000" t="s">
        <v>3082</v>
      </c>
      <c r="B3000">
        <v>2.67</v>
      </c>
      <c r="C3000">
        <v>1700</v>
      </c>
      <c r="D3000">
        <v>2</v>
      </c>
      <c r="E3000">
        <v>3</v>
      </c>
      <c r="F3000">
        <v>6</v>
      </c>
      <c r="G3000">
        <v>1</v>
      </c>
    </row>
    <row r="3001" spans="1:7" x14ac:dyDescent="0.25">
      <c r="A3001" t="s">
        <v>3083</v>
      </c>
      <c r="B3001">
        <v>0.34</v>
      </c>
      <c r="C3001">
        <v>1600</v>
      </c>
      <c r="D3001">
        <v>2</v>
      </c>
      <c r="E3001">
        <v>3</v>
      </c>
      <c r="F3001">
        <v>6</v>
      </c>
      <c r="G3001">
        <v>0</v>
      </c>
    </row>
    <row r="3002" spans="1:7" x14ac:dyDescent="0.25">
      <c r="A3002" t="s">
        <v>3084</v>
      </c>
      <c r="B3002">
        <v>0.38</v>
      </c>
      <c r="C3002">
        <v>1500</v>
      </c>
      <c r="D3002">
        <v>2</v>
      </c>
      <c r="E3002">
        <v>3</v>
      </c>
      <c r="F3002">
        <v>8</v>
      </c>
      <c r="G3002">
        <v>1</v>
      </c>
    </row>
    <row r="3003" spans="1:7" x14ac:dyDescent="0.25">
      <c r="A3003" t="s">
        <v>3085</v>
      </c>
      <c r="B3003">
        <v>1.1200000000000001</v>
      </c>
      <c r="C3003">
        <v>4100</v>
      </c>
      <c r="D3003">
        <v>2</v>
      </c>
      <c r="E3003">
        <v>1</v>
      </c>
      <c r="F3003">
        <v>10</v>
      </c>
      <c r="G3003">
        <v>2</v>
      </c>
    </row>
    <row r="3004" spans="1:7" x14ac:dyDescent="0.25">
      <c r="A3004" t="s">
        <v>3086</v>
      </c>
      <c r="B3004">
        <v>3.85</v>
      </c>
      <c r="C3004">
        <v>2400</v>
      </c>
      <c r="D3004">
        <v>2</v>
      </c>
      <c r="E3004">
        <v>1</v>
      </c>
      <c r="F3004">
        <v>8</v>
      </c>
      <c r="G3004">
        <v>9</v>
      </c>
    </row>
    <row r="3005" spans="1:7" x14ac:dyDescent="0.25">
      <c r="A3005" t="s">
        <v>3087</v>
      </c>
      <c r="B3005">
        <v>0.1</v>
      </c>
      <c r="C3005">
        <v>2400</v>
      </c>
      <c r="D3005">
        <v>2</v>
      </c>
      <c r="E3005">
        <v>1</v>
      </c>
      <c r="F3005">
        <v>10</v>
      </c>
      <c r="G3005">
        <v>0</v>
      </c>
    </row>
    <row r="3006" spans="1:7" x14ac:dyDescent="0.25">
      <c r="A3006" t="s">
        <v>3088</v>
      </c>
      <c r="B3006">
        <v>0.31</v>
      </c>
      <c r="C3006">
        <v>2300</v>
      </c>
      <c r="D3006">
        <v>2</v>
      </c>
      <c r="E3006">
        <v>1</v>
      </c>
      <c r="F3006">
        <v>10</v>
      </c>
      <c r="G3006">
        <v>0</v>
      </c>
    </row>
    <row r="3007" spans="1:7" x14ac:dyDescent="0.25">
      <c r="A3007" t="s">
        <v>3089</v>
      </c>
      <c r="B3007">
        <v>3.03</v>
      </c>
      <c r="C3007">
        <v>2500</v>
      </c>
      <c r="D3007">
        <v>2</v>
      </c>
      <c r="E3007">
        <v>3</v>
      </c>
      <c r="F3007">
        <v>5</v>
      </c>
      <c r="G3007">
        <v>1</v>
      </c>
    </row>
    <row r="3008" spans="1:7" x14ac:dyDescent="0.25">
      <c r="A3008" t="s">
        <v>3090</v>
      </c>
      <c r="B3008">
        <v>4.17</v>
      </c>
      <c r="C3008">
        <v>6500</v>
      </c>
      <c r="D3008">
        <v>2</v>
      </c>
      <c r="E3008">
        <v>1</v>
      </c>
      <c r="F3008">
        <v>8</v>
      </c>
      <c r="G3008">
        <v>14</v>
      </c>
    </row>
    <row r="3009" spans="1:7" x14ac:dyDescent="0.25">
      <c r="A3009" t="s">
        <v>3091</v>
      </c>
      <c r="B3009">
        <v>0.73</v>
      </c>
      <c r="C3009">
        <v>6600</v>
      </c>
      <c r="D3009">
        <v>2</v>
      </c>
      <c r="E3009">
        <v>1</v>
      </c>
      <c r="F3009">
        <v>8</v>
      </c>
      <c r="G3009">
        <v>1</v>
      </c>
    </row>
    <row r="3010" spans="1:7" x14ac:dyDescent="0.25">
      <c r="A3010" t="s">
        <v>3092</v>
      </c>
      <c r="B3010">
        <v>7.0000000000000007E-2</v>
      </c>
      <c r="C3010">
        <v>7000</v>
      </c>
      <c r="D3010">
        <v>2</v>
      </c>
      <c r="E3010">
        <v>1</v>
      </c>
      <c r="F3010">
        <v>8</v>
      </c>
      <c r="G3010">
        <v>0</v>
      </c>
    </row>
    <row r="3011" spans="1:7" x14ac:dyDescent="0.25">
      <c r="A3011" t="s">
        <v>3093</v>
      </c>
      <c r="B3011">
        <v>2.2400000000000002</v>
      </c>
      <c r="C3011">
        <v>4200</v>
      </c>
      <c r="D3011">
        <v>1</v>
      </c>
      <c r="E3011">
        <v>3</v>
      </c>
      <c r="F3011">
        <v>4</v>
      </c>
      <c r="G3011">
        <v>3</v>
      </c>
    </row>
    <row r="3012" spans="1:7" x14ac:dyDescent="0.25">
      <c r="A3012" t="s">
        <v>3094</v>
      </c>
      <c r="B3012">
        <v>0.76</v>
      </c>
      <c r="C3012">
        <v>4000</v>
      </c>
      <c r="D3012">
        <v>1</v>
      </c>
      <c r="E3012">
        <v>1</v>
      </c>
      <c r="F3012">
        <v>8</v>
      </c>
      <c r="G3012">
        <v>3</v>
      </c>
    </row>
    <row r="3013" spans="1:7" x14ac:dyDescent="0.25">
      <c r="A3013" t="s">
        <v>3095</v>
      </c>
      <c r="B3013">
        <v>3.5</v>
      </c>
      <c r="C3013">
        <v>3800</v>
      </c>
      <c r="D3013">
        <v>1</v>
      </c>
      <c r="E3013">
        <v>3</v>
      </c>
      <c r="F3013">
        <v>5</v>
      </c>
      <c r="G3013">
        <v>7</v>
      </c>
    </row>
    <row r="3014" spans="1:7" x14ac:dyDescent="0.25">
      <c r="A3014" t="s">
        <v>3096</v>
      </c>
      <c r="B3014">
        <v>3.75</v>
      </c>
      <c r="C3014">
        <v>1900</v>
      </c>
      <c r="D3014">
        <v>2</v>
      </c>
      <c r="E3014">
        <v>3</v>
      </c>
      <c r="F3014">
        <v>4</v>
      </c>
      <c r="G3014">
        <v>3</v>
      </c>
    </row>
    <row r="3015" spans="1:7" x14ac:dyDescent="0.25">
      <c r="A3015" t="s">
        <v>3097</v>
      </c>
      <c r="B3015">
        <v>0.86</v>
      </c>
      <c r="C3015">
        <v>3900</v>
      </c>
      <c r="D3015">
        <v>2</v>
      </c>
      <c r="E3015">
        <v>1</v>
      </c>
      <c r="F3015">
        <v>8</v>
      </c>
      <c r="G3015">
        <v>2</v>
      </c>
    </row>
    <row r="3016" spans="1:7" x14ac:dyDescent="0.25">
      <c r="A3016" t="s">
        <v>3098</v>
      </c>
      <c r="B3016">
        <v>2.89</v>
      </c>
      <c r="C3016">
        <v>4100</v>
      </c>
      <c r="D3016">
        <v>2</v>
      </c>
      <c r="E3016">
        <v>1</v>
      </c>
      <c r="F3016">
        <v>10</v>
      </c>
      <c r="G3016">
        <v>11</v>
      </c>
    </row>
    <row r="3017" spans="1:7" x14ac:dyDescent="0.25">
      <c r="A3017" t="s">
        <v>3099</v>
      </c>
      <c r="B3017">
        <v>4.0999999999999996</v>
      </c>
      <c r="C3017">
        <v>4500</v>
      </c>
      <c r="D3017">
        <v>2</v>
      </c>
      <c r="E3017">
        <v>1</v>
      </c>
      <c r="F3017">
        <v>10</v>
      </c>
      <c r="G3017">
        <v>6</v>
      </c>
    </row>
    <row r="3018" spans="1:7" x14ac:dyDescent="0.25">
      <c r="A3018" t="s">
        <v>3100</v>
      </c>
      <c r="B3018">
        <v>2.4900000000000002</v>
      </c>
      <c r="C3018">
        <v>5300</v>
      </c>
      <c r="D3018">
        <v>2</v>
      </c>
      <c r="E3018">
        <v>3</v>
      </c>
      <c r="F3018">
        <v>3</v>
      </c>
      <c r="G3018">
        <v>13</v>
      </c>
    </row>
    <row r="3019" spans="1:7" x14ac:dyDescent="0.25">
      <c r="A3019" t="s">
        <v>3101</v>
      </c>
      <c r="B3019">
        <v>0.43</v>
      </c>
      <c r="C3019">
        <v>5500</v>
      </c>
      <c r="D3019">
        <v>2</v>
      </c>
      <c r="E3019">
        <v>1</v>
      </c>
      <c r="F3019">
        <v>10</v>
      </c>
      <c r="G3019">
        <v>1</v>
      </c>
    </row>
    <row r="3020" spans="1:7" x14ac:dyDescent="0.25">
      <c r="A3020" t="s">
        <v>3102</v>
      </c>
      <c r="B3020">
        <v>0.25</v>
      </c>
      <c r="C3020">
        <v>5500</v>
      </c>
      <c r="D3020">
        <v>2</v>
      </c>
      <c r="E3020">
        <v>1</v>
      </c>
      <c r="F3020">
        <v>10</v>
      </c>
      <c r="G3020">
        <v>1</v>
      </c>
    </row>
    <row r="3021" spans="1:7" x14ac:dyDescent="0.25">
      <c r="A3021" t="s">
        <v>3103</v>
      </c>
      <c r="B3021">
        <v>0.75</v>
      </c>
      <c r="C3021">
        <v>5200</v>
      </c>
      <c r="D3021">
        <v>2</v>
      </c>
      <c r="E3021">
        <v>1</v>
      </c>
      <c r="F3021">
        <v>10</v>
      </c>
      <c r="G3021">
        <v>0</v>
      </c>
    </row>
    <row r="3022" spans="1:7" x14ac:dyDescent="0.25">
      <c r="A3022" t="s">
        <v>3104</v>
      </c>
      <c r="B3022">
        <v>1.1100000000000001</v>
      </c>
      <c r="C3022">
        <v>5200</v>
      </c>
      <c r="D3022">
        <v>2</v>
      </c>
      <c r="E3022">
        <v>1</v>
      </c>
      <c r="F3022">
        <v>10</v>
      </c>
      <c r="G3022">
        <v>2</v>
      </c>
    </row>
    <row r="3023" spans="1:7" x14ac:dyDescent="0.25">
      <c r="A3023" t="s">
        <v>3105</v>
      </c>
      <c r="B3023">
        <v>0.37</v>
      </c>
      <c r="C3023">
        <v>5000</v>
      </c>
      <c r="D3023">
        <v>2</v>
      </c>
      <c r="E3023">
        <v>1</v>
      </c>
      <c r="F3023">
        <v>10</v>
      </c>
      <c r="G3023">
        <v>1</v>
      </c>
    </row>
    <row r="3024" spans="1:7" x14ac:dyDescent="0.25">
      <c r="A3024" t="s">
        <v>3106</v>
      </c>
      <c r="B3024">
        <v>1.63</v>
      </c>
      <c r="C3024">
        <v>4800</v>
      </c>
      <c r="D3024">
        <v>2</v>
      </c>
      <c r="E3024">
        <v>3</v>
      </c>
      <c r="F3024">
        <v>3</v>
      </c>
      <c r="G3024">
        <v>4</v>
      </c>
    </row>
    <row r="3025" spans="1:7" x14ac:dyDescent="0.25">
      <c r="A3025" t="s">
        <v>3107</v>
      </c>
      <c r="B3025">
        <v>1.59</v>
      </c>
      <c r="C3025">
        <v>4800</v>
      </c>
      <c r="D3025">
        <v>2</v>
      </c>
      <c r="E3025">
        <v>1</v>
      </c>
      <c r="F3025">
        <v>8</v>
      </c>
      <c r="G3025">
        <v>3</v>
      </c>
    </row>
    <row r="3026" spans="1:7" x14ac:dyDescent="0.25">
      <c r="A3026" t="s">
        <v>3108</v>
      </c>
      <c r="B3026">
        <v>0.49</v>
      </c>
      <c r="C3026">
        <v>5500</v>
      </c>
      <c r="D3026">
        <v>2</v>
      </c>
      <c r="E3026">
        <v>1</v>
      </c>
      <c r="F3026">
        <v>8</v>
      </c>
      <c r="G3026">
        <v>2</v>
      </c>
    </row>
    <row r="3027" spans="1:7" x14ac:dyDescent="0.25">
      <c r="A3027" t="s">
        <v>3109</v>
      </c>
      <c r="B3027">
        <v>1.27</v>
      </c>
      <c r="C3027">
        <v>5500</v>
      </c>
      <c r="D3027">
        <v>2</v>
      </c>
      <c r="E3027">
        <v>1</v>
      </c>
      <c r="F3027">
        <v>8</v>
      </c>
      <c r="G3027">
        <v>3</v>
      </c>
    </row>
    <row r="3028" spans="1:7" x14ac:dyDescent="0.25">
      <c r="A3028" t="s">
        <v>3110</v>
      </c>
      <c r="B3028">
        <v>2.21</v>
      </c>
      <c r="C3028">
        <v>4200</v>
      </c>
      <c r="D3028">
        <v>2</v>
      </c>
      <c r="E3028">
        <v>6</v>
      </c>
      <c r="F3028">
        <v>4</v>
      </c>
      <c r="G3028">
        <v>6</v>
      </c>
    </row>
    <row r="3029" spans="1:7" x14ac:dyDescent="0.25">
      <c r="A3029" t="s">
        <v>3111</v>
      </c>
      <c r="B3029">
        <v>0.3</v>
      </c>
      <c r="C3029">
        <v>1800</v>
      </c>
      <c r="D3029">
        <v>1</v>
      </c>
      <c r="E3029">
        <v>1</v>
      </c>
      <c r="F3029">
        <v>10</v>
      </c>
      <c r="G3029">
        <v>0</v>
      </c>
    </row>
    <row r="3030" spans="1:7" x14ac:dyDescent="0.25">
      <c r="A3030" t="s">
        <v>3112</v>
      </c>
      <c r="B3030">
        <v>0.72</v>
      </c>
      <c r="C3030">
        <v>6400</v>
      </c>
      <c r="D3030">
        <v>2</v>
      </c>
      <c r="E3030">
        <v>1</v>
      </c>
      <c r="F3030">
        <v>10</v>
      </c>
      <c r="G3030">
        <v>1</v>
      </c>
    </row>
    <row r="3031" spans="1:7" x14ac:dyDescent="0.25">
      <c r="A3031" t="s">
        <v>3113</v>
      </c>
      <c r="B3031">
        <v>2.1</v>
      </c>
      <c r="C3031">
        <v>4700</v>
      </c>
      <c r="D3031">
        <v>2</v>
      </c>
      <c r="E3031">
        <v>1</v>
      </c>
      <c r="F3031">
        <v>10</v>
      </c>
      <c r="G3031">
        <v>3</v>
      </c>
    </row>
    <row r="3032" spans="1:7" x14ac:dyDescent="0.25">
      <c r="A3032" t="s">
        <v>3114</v>
      </c>
      <c r="B3032">
        <v>5.69</v>
      </c>
      <c r="C3032">
        <v>3600</v>
      </c>
      <c r="D3032">
        <v>2</v>
      </c>
      <c r="E3032">
        <v>1</v>
      </c>
      <c r="F3032">
        <v>10</v>
      </c>
      <c r="G3032">
        <v>6</v>
      </c>
    </row>
    <row r="3033" spans="1:7" x14ac:dyDescent="0.25">
      <c r="A3033" t="s">
        <v>3115</v>
      </c>
      <c r="B3033">
        <v>0.39</v>
      </c>
      <c r="C3033">
        <v>3200</v>
      </c>
      <c r="D3033">
        <v>2</v>
      </c>
      <c r="E3033">
        <v>1</v>
      </c>
      <c r="F3033">
        <v>10</v>
      </c>
      <c r="G3033">
        <v>0</v>
      </c>
    </row>
    <row r="3034" spans="1:7" x14ac:dyDescent="0.25">
      <c r="A3034" t="s">
        <v>3116</v>
      </c>
      <c r="B3034">
        <v>2.67</v>
      </c>
      <c r="C3034">
        <v>3500</v>
      </c>
      <c r="D3034">
        <v>2</v>
      </c>
      <c r="E3034">
        <v>1</v>
      </c>
      <c r="F3034">
        <v>10</v>
      </c>
      <c r="G3034">
        <v>2</v>
      </c>
    </row>
    <row r="3035" spans="1:7" x14ac:dyDescent="0.25">
      <c r="A3035" t="s">
        <v>3117</v>
      </c>
      <c r="B3035">
        <v>3.72</v>
      </c>
      <c r="C3035">
        <v>3000</v>
      </c>
      <c r="D3035">
        <v>2</v>
      </c>
      <c r="E3035">
        <v>1</v>
      </c>
      <c r="F3035">
        <v>10</v>
      </c>
      <c r="G3035">
        <v>5</v>
      </c>
    </row>
    <row r="3036" spans="1:7" x14ac:dyDescent="0.25">
      <c r="A3036" t="s">
        <v>3118</v>
      </c>
      <c r="B3036">
        <v>3.01</v>
      </c>
      <c r="C3036">
        <v>1500</v>
      </c>
      <c r="D3036">
        <v>2</v>
      </c>
      <c r="E3036">
        <v>3</v>
      </c>
      <c r="F3036">
        <v>3</v>
      </c>
      <c r="G3036">
        <v>2</v>
      </c>
    </row>
    <row r="3037" spans="1:7" x14ac:dyDescent="0.25">
      <c r="A3037" t="s">
        <v>3119</v>
      </c>
      <c r="B3037">
        <v>3.18</v>
      </c>
      <c r="C3037">
        <v>2200</v>
      </c>
      <c r="D3037">
        <v>2</v>
      </c>
      <c r="E3037">
        <v>3</v>
      </c>
      <c r="F3037">
        <v>5</v>
      </c>
      <c r="G3037">
        <v>2</v>
      </c>
    </row>
    <row r="3038" spans="1:7" x14ac:dyDescent="0.25">
      <c r="A3038" t="s">
        <v>3120</v>
      </c>
      <c r="B3038">
        <v>1.84</v>
      </c>
      <c r="C3038">
        <v>1800</v>
      </c>
      <c r="D3038">
        <v>1</v>
      </c>
      <c r="E3038">
        <v>3</v>
      </c>
      <c r="F3038">
        <v>4</v>
      </c>
      <c r="G3038">
        <v>0</v>
      </c>
    </row>
    <row r="3039" spans="1:7" x14ac:dyDescent="0.25">
      <c r="A3039" t="s">
        <v>3121</v>
      </c>
      <c r="B3039">
        <v>0.17</v>
      </c>
      <c r="C3039">
        <v>1900</v>
      </c>
      <c r="D3039">
        <v>2</v>
      </c>
      <c r="E3039">
        <v>3</v>
      </c>
      <c r="F3039">
        <v>4</v>
      </c>
      <c r="G3039">
        <v>0</v>
      </c>
    </row>
    <row r="3040" spans="1:7" x14ac:dyDescent="0.25">
      <c r="A3040" t="s">
        <v>3122</v>
      </c>
      <c r="B3040">
        <v>0.98</v>
      </c>
      <c r="C3040">
        <v>1900</v>
      </c>
      <c r="D3040">
        <v>2</v>
      </c>
      <c r="E3040">
        <v>3</v>
      </c>
      <c r="F3040">
        <v>4</v>
      </c>
      <c r="G3040">
        <v>1</v>
      </c>
    </row>
    <row r="3041" spans="1:7" x14ac:dyDescent="0.25">
      <c r="A3041" t="s">
        <v>3123</v>
      </c>
      <c r="B3041">
        <v>0.27</v>
      </c>
      <c r="C3041">
        <v>1800</v>
      </c>
      <c r="D3041">
        <v>2</v>
      </c>
      <c r="E3041">
        <v>3</v>
      </c>
      <c r="F3041">
        <v>4</v>
      </c>
      <c r="G3041">
        <v>0</v>
      </c>
    </row>
    <row r="3042" spans="1:7" x14ac:dyDescent="0.25">
      <c r="A3042" t="s">
        <v>3124</v>
      </c>
      <c r="B3042">
        <v>0.14000000000000001</v>
      </c>
      <c r="C3042">
        <v>1800</v>
      </c>
      <c r="D3042">
        <v>2</v>
      </c>
      <c r="E3042">
        <v>6</v>
      </c>
      <c r="F3042">
        <v>4</v>
      </c>
      <c r="G3042">
        <v>0</v>
      </c>
    </row>
    <row r="3043" spans="1:7" x14ac:dyDescent="0.25">
      <c r="A3043" t="s">
        <v>3125</v>
      </c>
      <c r="B3043">
        <v>4.9800000000000004</v>
      </c>
      <c r="C3043">
        <v>1800</v>
      </c>
      <c r="D3043">
        <v>2</v>
      </c>
      <c r="E3043">
        <v>6</v>
      </c>
      <c r="F3043">
        <v>4</v>
      </c>
      <c r="G3043">
        <v>3</v>
      </c>
    </row>
    <row r="3044" spans="1:7" x14ac:dyDescent="0.25">
      <c r="A3044" t="s">
        <v>3126</v>
      </c>
      <c r="B3044">
        <v>4.0199999999999996</v>
      </c>
      <c r="C3044">
        <v>2100</v>
      </c>
      <c r="D3044">
        <v>1</v>
      </c>
      <c r="E3044">
        <v>1</v>
      </c>
      <c r="F3044">
        <v>4</v>
      </c>
      <c r="G3044">
        <v>3</v>
      </c>
    </row>
    <row r="3045" spans="1:7" x14ac:dyDescent="0.25">
      <c r="A3045" t="s">
        <v>3127</v>
      </c>
      <c r="B3045">
        <v>2.98</v>
      </c>
      <c r="C3045">
        <v>2100</v>
      </c>
      <c r="D3045">
        <v>2</v>
      </c>
      <c r="E3045">
        <v>3</v>
      </c>
      <c r="F3045">
        <v>3</v>
      </c>
      <c r="G3045">
        <v>5</v>
      </c>
    </row>
    <row r="3046" spans="1:7" x14ac:dyDescent="0.25">
      <c r="A3046" t="s">
        <v>3128</v>
      </c>
      <c r="B3046">
        <v>0.17</v>
      </c>
      <c r="C3046">
        <v>1600</v>
      </c>
      <c r="D3046">
        <v>2</v>
      </c>
      <c r="E3046">
        <v>1</v>
      </c>
      <c r="F3046">
        <v>6</v>
      </c>
      <c r="G3046">
        <v>0</v>
      </c>
    </row>
    <row r="3047" spans="1:7" x14ac:dyDescent="0.25">
      <c r="A3047" t="s">
        <v>3129</v>
      </c>
      <c r="B3047">
        <v>0.71</v>
      </c>
      <c r="C3047">
        <v>1600</v>
      </c>
      <c r="D3047">
        <v>2</v>
      </c>
      <c r="E3047">
        <v>1</v>
      </c>
      <c r="F3047">
        <v>4</v>
      </c>
      <c r="G3047">
        <v>0</v>
      </c>
    </row>
    <row r="3048" spans="1:7" x14ac:dyDescent="0.25">
      <c r="A3048" t="s">
        <v>3130</v>
      </c>
      <c r="B3048">
        <v>1.75</v>
      </c>
      <c r="C3048">
        <v>6900</v>
      </c>
      <c r="D3048">
        <v>2</v>
      </c>
      <c r="E3048">
        <v>1</v>
      </c>
      <c r="F3048">
        <v>8</v>
      </c>
      <c r="G3048">
        <v>3</v>
      </c>
    </row>
    <row r="3049" spans="1:7" x14ac:dyDescent="0.25">
      <c r="A3049" t="s">
        <v>3131</v>
      </c>
      <c r="B3049">
        <v>0.69</v>
      </c>
      <c r="C3049">
        <v>6100</v>
      </c>
      <c r="D3049">
        <v>2</v>
      </c>
      <c r="E3049">
        <v>1</v>
      </c>
      <c r="F3049">
        <v>8</v>
      </c>
      <c r="G3049">
        <v>1</v>
      </c>
    </row>
    <row r="3050" spans="1:7" x14ac:dyDescent="0.25">
      <c r="A3050" t="s">
        <v>3132</v>
      </c>
      <c r="B3050">
        <v>0.57999999999999996</v>
      </c>
      <c r="C3050">
        <v>6100</v>
      </c>
      <c r="D3050">
        <v>2</v>
      </c>
      <c r="E3050">
        <v>1</v>
      </c>
      <c r="F3050">
        <v>8</v>
      </c>
      <c r="G3050">
        <v>0</v>
      </c>
    </row>
    <row r="3051" spans="1:7" x14ac:dyDescent="0.25">
      <c r="A3051" t="s">
        <v>3133</v>
      </c>
      <c r="B3051">
        <v>0.4</v>
      </c>
      <c r="C3051">
        <v>3100</v>
      </c>
      <c r="D3051">
        <v>2</v>
      </c>
      <c r="E3051">
        <v>1</v>
      </c>
      <c r="F3051">
        <v>8</v>
      </c>
      <c r="G3051">
        <v>0</v>
      </c>
    </row>
    <row r="3052" spans="1:7" x14ac:dyDescent="0.25">
      <c r="A3052" t="s">
        <v>3134</v>
      </c>
      <c r="B3052">
        <v>4.5999999999999996</v>
      </c>
      <c r="C3052">
        <v>3300</v>
      </c>
      <c r="D3052">
        <v>2</v>
      </c>
      <c r="E3052">
        <v>1</v>
      </c>
      <c r="F3052">
        <v>8</v>
      </c>
      <c r="G3052">
        <v>4</v>
      </c>
    </row>
    <row r="3053" spans="1:7" x14ac:dyDescent="0.25">
      <c r="A3053" t="s">
        <v>3135</v>
      </c>
      <c r="B3053">
        <v>1</v>
      </c>
      <c r="C3053">
        <v>3300</v>
      </c>
      <c r="D3053">
        <v>2</v>
      </c>
      <c r="E3053">
        <v>1</v>
      </c>
      <c r="F3053">
        <v>8</v>
      </c>
      <c r="G3053">
        <v>1</v>
      </c>
    </row>
    <row r="3054" spans="1:7" x14ac:dyDescent="0.25">
      <c r="A3054" t="s">
        <v>3136</v>
      </c>
      <c r="B3054">
        <v>1.44</v>
      </c>
      <c r="C3054">
        <v>3300</v>
      </c>
      <c r="D3054">
        <v>2</v>
      </c>
      <c r="E3054">
        <v>1</v>
      </c>
      <c r="F3054">
        <v>8</v>
      </c>
      <c r="G3054">
        <v>1</v>
      </c>
    </row>
    <row r="3055" spans="1:7" x14ac:dyDescent="0.25">
      <c r="A3055" t="s">
        <v>3137</v>
      </c>
      <c r="B3055">
        <v>3.69</v>
      </c>
      <c r="C3055">
        <v>4300</v>
      </c>
      <c r="D3055">
        <v>2</v>
      </c>
      <c r="E3055">
        <v>1</v>
      </c>
      <c r="F3055">
        <v>10</v>
      </c>
      <c r="G3055">
        <v>5</v>
      </c>
    </row>
    <row r="3056" spans="1:7" x14ac:dyDescent="0.25">
      <c r="A3056" t="s">
        <v>3138</v>
      </c>
      <c r="B3056">
        <v>1.76</v>
      </c>
      <c r="C3056">
        <v>4000</v>
      </c>
      <c r="D3056">
        <v>2</v>
      </c>
      <c r="E3056">
        <v>1</v>
      </c>
      <c r="F3056">
        <v>10</v>
      </c>
      <c r="G3056">
        <v>6</v>
      </c>
    </row>
    <row r="3057" spans="1:7" x14ac:dyDescent="0.25">
      <c r="A3057" t="s">
        <v>3139</v>
      </c>
      <c r="B3057">
        <v>0.62</v>
      </c>
      <c r="C3057">
        <v>4300</v>
      </c>
      <c r="D3057">
        <v>2</v>
      </c>
      <c r="E3057">
        <v>1</v>
      </c>
      <c r="F3057">
        <v>8</v>
      </c>
      <c r="G3057">
        <v>1</v>
      </c>
    </row>
    <row r="3058" spans="1:7" x14ac:dyDescent="0.25">
      <c r="A3058" t="s">
        <v>3140</v>
      </c>
      <c r="B3058">
        <v>1.08</v>
      </c>
      <c r="C3058">
        <v>4300</v>
      </c>
      <c r="D3058">
        <v>2</v>
      </c>
      <c r="E3058">
        <v>1</v>
      </c>
      <c r="F3058">
        <v>10</v>
      </c>
      <c r="G3058">
        <v>3</v>
      </c>
    </row>
    <row r="3059" spans="1:7" x14ac:dyDescent="0.25">
      <c r="A3059" t="s">
        <v>3141</v>
      </c>
      <c r="B3059">
        <v>2.35</v>
      </c>
      <c r="C3059">
        <v>7200</v>
      </c>
      <c r="D3059">
        <v>1</v>
      </c>
      <c r="E3059">
        <v>1</v>
      </c>
      <c r="F3059">
        <v>10</v>
      </c>
      <c r="G3059">
        <v>5</v>
      </c>
    </row>
    <row r="3060" spans="1:7" x14ac:dyDescent="0.25">
      <c r="A3060" t="s">
        <v>3142</v>
      </c>
      <c r="B3060">
        <v>0.28999999999999998</v>
      </c>
      <c r="C3060">
        <v>8000</v>
      </c>
      <c r="D3060">
        <v>1</v>
      </c>
      <c r="E3060">
        <v>1</v>
      </c>
      <c r="F3060">
        <v>8</v>
      </c>
      <c r="G3060">
        <v>0</v>
      </c>
    </row>
    <row r="3061" spans="1:7" x14ac:dyDescent="0.25">
      <c r="A3061" t="s">
        <v>3143</v>
      </c>
      <c r="B3061">
        <v>3.22</v>
      </c>
      <c r="C3061">
        <v>4100</v>
      </c>
      <c r="D3061">
        <v>1</v>
      </c>
      <c r="E3061">
        <v>1</v>
      </c>
      <c r="F3061">
        <v>8</v>
      </c>
      <c r="G3061">
        <v>3</v>
      </c>
    </row>
    <row r="3062" spans="1:7" x14ac:dyDescent="0.25">
      <c r="A3062" t="s">
        <v>3144</v>
      </c>
      <c r="B3062">
        <v>1.1499999999999999</v>
      </c>
      <c r="C3062">
        <v>5000</v>
      </c>
      <c r="D3062">
        <v>1</v>
      </c>
      <c r="E3062">
        <v>1</v>
      </c>
      <c r="F3062">
        <v>6</v>
      </c>
      <c r="G3062">
        <v>1</v>
      </c>
    </row>
    <row r="3063" spans="1:7" x14ac:dyDescent="0.25">
      <c r="A3063" t="s">
        <v>3145</v>
      </c>
      <c r="B3063">
        <v>0.28999999999999998</v>
      </c>
      <c r="C3063">
        <v>5800</v>
      </c>
      <c r="D3063">
        <v>1</v>
      </c>
      <c r="E3063">
        <v>1</v>
      </c>
      <c r="F3063">
        <v>6</v>
      </c>
      <c r="G3063">
        <v>1</v>
      </c>
    </row>
    <row r="3064" spans="1:7" x14ac:dyDescent="0.25">
      <c r="A3064" t="s">
        <v>3146</v>
      </c>
      <c r="B3064">
        <v>1.26</v>
      </c>
      <c r="C3064">
        <v>5800</v>
      </c>
      <c r="D3064">
        <v>1</v>
      </c>
      <c r="E3064">
        <v>1</v>
      </c>
      <c r="F3064">
        <v>6</v>
      </c>
      <c r="G3064">
        <v>3</v>
      </c>
    </row>
    <row r="3065" spans="1:7" x14ac:dyDescent="0.25">
      <c r="A3065" t="s">
        <v>3147</v>
      </c>
      <c r="B3065">
        <v>2</v>
      </c>
      <c r="C3065">
        <v>5800</v>
      </c>
      <c r="D3065">
        <v>1</v>
      </c>
      <c r="E3065">
        <v>1</v>
      </c>
      <c r="F3065">
        <v>6</v>
      </c>
      <c r="G3065">
        <v>7</v>
      </c>
    </row>
    <row r="3066" spans="1:7" x14ac:dyDescent="0.25">
      <c r="A3066" t="s">
        <v>3148</v>
      </c>
      <c r="B3066">
        <v>1.92</v>
      </c>
      <c r="C3066">
        <v>6000</v>
      </c>
      <c r="D3066">
        <v>1</v>
      </c>
      <c r="E3066">
        <v>1</v>
      </c>
      <c r="F3066">
        <v>6</v>
      </c>
      <c r="G3066">
        <v>5</v>
      </c>
    </row>
    <row r="3067" spans="1:7" x14ac:dyDescent="0.25">
      <c r="A3067" t="s">
        <v>3149</v>
      </c>
      <c r="B3067">
        <v>0.97</v>
      </c>
      <c r="C3067">
        <v>450</v>
      </c>
      <c r="D3067">
        <v>2</v>
      </c>
      <c r="E3067">
        <v>3</v>
      </c>
      <c r="F3067">
        <v>1</v>
      </c>
      <c r="G3067">
        <v>0</v>
      </c>
    </row>
    <row r="3068" spans="1:7" x14ac:dyDescent="0.25">
      <c r="A3068" t="s">
        <v>3150</v>
      </c>
      <c r="B3068">
        <v>3.76</v>
      </c>
      <c r="C3068">
        <v>250</v>
      </c>
      <c r="D3068">
        <v>2</v>
      </c>
      <c r="E3068">
        <v>3</v>
      </c>
      <c r="F3068">
        <v>1</v>
      </c>
      <c r="G3068">
        <v>1</v>
      </c>
    </row>
    <row r="3069" spans="1:7" x14ac:dyDescent="0.25">
      <c r="A3069" t="s">
        <v>3151</v>
      </c>
      <c r="B3069">
        <v>0.98</v>
      </c>
      <c r="C3069">
        <v>180</v>
      </c>
      <c r="D3069">
        <v>2</v>
      </c>
      <c r="E3069">
        <v>3</v>
      </c>
      <c r="F3069">
        <v>1</v>
      </c>
      <c r="G3069">
        <v>0</v>
      </c>
    </row>
    <row r="3070" spans="1:7" x14ac:dyDescent="0.25">
      <c r="A3070" t="s">
        <v>3152</v>
      </c>
      <c r="B3070">
        <v>2</v>
      </c>
      <c r="C3070">
        <v>180</v>
      </c>
      <c r="D3070">
        <v>2</v>
      </c>
      <c r="E3070">
        <v>0</v>
      </c>
      <c r="F3070">
        <v>0</v>
      </c>
      <c r="G3070">
        <v>1</v>
      </c>
    </row>
    <row r="3071" spans="1:7" x14ac:dyDescent="0.25">
      <c r="A3071" t="s">
        <v>3153</v>
      </c>
      <c r="B3071">
        <v>4.3499999999999996</v>
      </c>
      <c r="C3071">
        <v>210</v>
      </c>
      <c r="D3071">
        <v>2</v>
      </c>
      <c r="E3071">
        <v>3</v>
      </c>
      <c r="F3071">
        <v>2</v>
      </c>
      <c r="G3071">
        <v>0</v>
      </c>
    </row>
    <row r="3072" spans="1:7" x14ac:dyDescent="0.25">
      <c r="A3072" t="s">
        <v>3154</v>
      </c>
      <c r="B3072">
        <v>3.13</v>
      </c>
      <c r="C3072">
        <v>330</v>
      </c>
      <c r="D3072">
        <v>2</v>
      </c>
      <c r="E3072">
        <v>3</v>
      </c>
      <c r="F3072">
        <v>2</v>
      </c>
      <c r="G3072">
        <v>0</v>
      </c>
    </row>
    <row r="3073" spans="1:7" x14ac:dyDescent="0.25">
      <c r="A3073" t="s">
        <v>3155</v>
      </c>
      <c r="B3073">
        <v>0.24</v>
      </c>
      <c r="C3073">
        <v>410</v>
      </c>
      <c r="D3073">
        <v>1</v>
      </c>
      <c r="E3073">
        <v>3</v>
      </c>
      <c r="F3073">
        <v>5</v>
      </c>
      <c r="G3073">
        <v>0</v>
      </c>
    </row>
    <row r="3074" spans="1:7" x14ac:dyDescent="0.25">
      <c r="A3074" t="s">
        <v>3156</v>
      </c>
      <c r="B3074">
        <v>6.1</v>
      </c>
      <c r="C3074">
        <v>480</v>
      </c>
      <c r="D3074">
        <v>1</v>
      </c>
      <c r="E3074">
        <v>3</v>
      </c>
      <c r="F3074">
        <v>2</v>
      </c>
      <c r="G3074">
        <v>1</v>
      </c>
    </row>
    <row r="3075" spans="1:7" x14ac:dyDescent="0.25">
      <c r="A3075" t="s">
        <v>3157</v>
      </c>
      <c r="B3075">
        <v>1.26</v>
      </c>
      <c r="C3075">
        <v>480</v>
      </c>
      <c r="D3075">
        <v>1</v>
      </c>
      <c r="E3075">
        <v>3</v>
      </c>
      <c r="F3075">
        <v>2</v>
      </c>
      <c r="G3075">
        <v>0</v>
      </c>
    </row>
    <row r="3076" spans="1:7" x14ac:dyDescent="0.25">
      <c r="A3076" t="s">
        <v>3158</v>
      </c>
      <c r="B3076">
        <v>7.0000000000000007E-2</v>
      </c>
      <c r="C3076">
        <v>510</v>
      </c>
      <c r="D3076">
        <v>1</v>
      </c>
      <c r="E3076">
        <v>4</v>
      </c>
      <c r="F3076">
        <v>0</v>
      </c>
      <c r="G3076">
        <v>0</v>
      </c>
    </row>
    <row r="3077" spans="1:7" x14ac:dyDescent="0.25">
      <c r="A3077" t="s">
        <v>3159</v>
      </c>
      <c r="B3077">
        <v>0.43</v>
      </c>
      <c r="C3077">
        <v>1900</v>
      </c>
      <c r="D3077">
        <v>6</v>
      </c>
      <c r="E3077">
        <v>4</v>
      </c>
      <c r="F3077">
        <v>0</v>
      </c>
      <c r="G3077">
        <v>0</v>
      </c>
    </row>
    <row r="3078" spans="1:7" x14ac:dyDescent="0.25">
      <c r="A3078" t="s">
        <v>3160</v>
      </c>
      <c r="B3078">
        <v>2.2599999999999998</v>
      </c>
      <c r="C3078">
        <v>4500</v>
      </c>
      <c r="D3078">
        <v>2</v>
      </c>
      <c r="E3078">
        <v>3</v>
      </c>
      <c r="F3078">
        <v>3</v>
      </c>
      <c r="G3078">
        <v>6</v>
      </c>
    </row>
    <row r="3079" spans="1:7" x14ac:dyDescent="0.25">
      <c r="A3079" t="s">
        <v>3161</v>
      </c>
      <c r="B3079">
        <v>0.3</v>
      </c>
      <c r="C3079">
        <v>2500</v>
      </c>
      <c r="D3079">
        <v>2</v>
      </c>
      <c r="E3079">
        <v>3</v>
      </c>
      <c r="F3079">
        <v>4</v>
      </c>
      <c r="G3079">
        <v>0</v>
      </c>
    </row>
    <row r="3080" spans="1:7" x14ac:dyDescent="0.25">
      <c r="A3080" t="s">
        <v>3162</v>
      </c>
      <c r="B3080">
        <v>5.12</v>
      </c>
      <c r="C3080">
        <v>2600</v>
      </c>
      <c r="D3080">
        <v>2</v>
      </c>
      <c r="E3080">
        <v>1</v>
      </c>
      <c r="F3080">
        <v>8</v>
      </c>
      <c r="G3080">
        <v>1</v>
      </c>
    </row>
    <row r="3081" spans="1:7" x14ac:dyDescent="0.25">
      <c r="A3081" t="s">
        <v>3163</v>
      </c>
      <c r="B3081">
        <v>0.21</v>
      </c>
      <c r="C3081">
        <v>2500</v>
      </c>
      <c r="D3081">
        <v>2</v>
      </c>
      <c r="E3081">
        <v>1</v>
      </c>
      <c r="F3081">
        <v>6</v>
      </c>
      <c r="G3081">
        <v>0</v>
      </c>
    </row>
    <row r="3082" spans="1:7" x14ac:dyDescent="0.25">
      <c r="A3082" t="s">
        <v>3164</v>
      </c>
      <c r="B3082">
        <v>3.25</v>
      </c>
      <c r="C3082">
        <v>2500</v>
      </c>
      <c r="D3082">
        <v>2</v>
      </c>
      <c r="E3082">
        <v>1</v>
      </c>
      <c r="F3082">
        <v>8</v>
      </c>
      <c r="G3082">
        <v>3</v>
      </c>
    </row>
    <row r="3083" spans="1:7" x14ac:dyDescent="0.25">
      <c r="A3083" t="s">
        <v>3165</v>
      </c>
      <c r="B3083">
        <v>1.34</v>
      </c>
      <c r="C3083">
        <v>2500</v>
      </c>
      <c r="D3083">
        <v>2</v>
      </c>
      <c r="E3083">
        <v>3</v>
      </c>
      <c r="F3083">
        <v>3</v>
      </c>
      <c r="G3083">
        <v>0</v>
      </c>
    </row>
    <row r="3084" spans="1:7" x14ac:dyDescent="0.25">
      <c r="A3084" t="s">
        <v>3166</v>
      </c>
      <c r="B3084">
        <v>4.5999999999999996</v>
      </c>
      <c r="C3084">
        <v>2400</v>
      </c>
      <c r="D3084">
        <v>2</v>
      </c>
      <c r="E3084">
        <v>3</v>
      </c>
      <c r="F3084">
        <v>3</v>
      </c>
      <c r="G3084">
        <v>3</v>
      </c>
    </row>
    <row r="3085" spans="1:7" x14ac:dyDescent="0.25">
      <c r="A3085" t="s">
        <v>3167</v>
      </c>
      <c r="B3085">
        <v>1.4</v>
      </c>
      <c r="C3085">
        <v>2400</v>
      </c>
      <c r="D3085">
        <v>2</v>
      </c>
      <c r="E3085">
        <v>3</v>
      </c>
      <c r="F3085">
        <v>3</v>
      </c>
      <c r="G3085">
        <v>4</v>
      </c>
    </row>
    <row r="3086" spans="1:7" x14ac:dyDescent="0.25">
      <c r="A3086" t="s">
        <v>3168</v>
      </c>
      <c r="B3086">
        <v>3.26</v>
      </c>
      <c r="C3086">
        <v>2400</v>
      </c>
      <c r="D3086">
        <v>2</v>
      </c>
      <c r="E3086">
        <v>3</v>
      </c>
      <c r="F3086">
        <v>3</v>
      </c>
      <c r="G3086">
        <v>2</v>
      </c>
    </row>
    <row r="3087" spans="1:7" x14ac:dyDescent="0.25">
      <c r="A3087" t="s">
        <v>3169</v>
      </c>
      <c r="B3087">
        <v>1.23</v>
      </c>
      <c r="C3087">
        <v>2300</v>
      </c>
      <c r="D3087">
        <v>2</v>
      </c>
      <c r="E3087">
        <v>6</v>
      </c>
      <c r="F3087">
        <v>4</v>
      </c>
      <c r="G3087">
        <v>0</v>
      </c>
    </row>
    <row r="3088" spans="1:7" x14ac:dyDescent="0.25">
      <c r="A3088" t="s">
        <v>3170</v>
      </c>
      <c r="B3088">
        <v>2.56</v>
      </c>
      <c r="C3088">
        <v>2300</v>
      </c>
      <c r="D3088">
        <v>2</v>
      </c>
      <c r="E3088">
        <v>6</v>
      </c>
      <c r="F3088">
        <v>4</v>
      </c>
      <c r="G3088">
        <v>4</v>
      </c>
    </row>
    <row r="3089" spans="1:7" x14ac:dyDescent="0.25">
      <c r="A3089" t="s">
        <v>3171</v>
      </c>
      <c r="B3089">
        <v>0.51</v>
      </c>
      <c r="C3089">
        <v>2500</v>
      </c>
      <c r="D3089">
        <v>1</v>
      </c>
      <c r="E3089">
        <v>6</v>
      </c>
      <c r="F3089">
        <v>4</v>
      </c>
      <c r="G3089">
        <v>0</v>
      </c>
    </row>
    <row r="3090" spans="1:7" x14ac:dyDescent="0.25">
      <c r="A3090" t="s">
        <v>3172</v>
      </c>
      <c r="B3090">
        <v>1.64</v>
      </c>
      <c r="C3090">
        <v>2000</v>
      </c>
      <c r="D3090">
        <v>2</v>
      </c>
      <c r="E3090">
        <v>1</v>
      </c>
      <c r="F3090">
        <v>8</v>
      </c>
      <c r="G3090">
        <v>1</v>
      </c>
    </row>
    <row r="3091" spans="1:7" x14ac:dyDescent="0.25">
      <c r="A3091" t="s">
        <v>3173</v>
      </c>
      <c r="B3091">
        <v>2.52</v>
      </c>
      <c r="C3091">
        <v>940</v>
      </c>
      <c r="D3091">
        <v>1</v>
      </c>
      <c r="E3091">
        <v>3</v>
      </c>
      <c r="F3091">
        <v>2</v>
      </c>
      <c r="G3091">
        <v>0</v>
      </c>
    </row>
    <row r="3092" spans="1:7" x14ac:dyDescent="0.25">
      <c r="A3092" t="s">
        <v>3174</v>
      </c>
      <c r="B3092">
        <v>5.5</v>
      </c>
      <c r="C3092">
        <v>410</v>
      </c>
      <c r="D3092">
        <v>1</v>
      </c>
      <c r="E3092">
        <v>3</v>
      </c>
      <c r="F3092">
        <v>1</v>
      </c>
      <c r="G3092">
        <v>0</v>
      </c>
    </row>
    <row r="3093" spans="1:7" x14ac:dyDescent="0.25">
      <c r="A3093" t="s">
        <v>3175</v>
      </c>
      <c r="B3093">
        <v>0.92</v>
      </c>
      <c r="C3093">
        <v>410</v>
      </c>
      <c r="D3093">
        <v>2</v>
      </c>
      <c r="E3093">
        <v>3</v>
      </c>
      <c r="F3093">
        <v>2</v>
      </c>
      <c r="G3093">
        <v>0</v>
      </c>
    </row>
    <row r="3094" spans="1:7" x14ac:dyDescent="0.25">
      <c r="A3094" t="s">
        <v>3176</v>
      </c>
      <c r="B3094">
        <v>0.55000000000000004</v>
      </c>
      <c r="C3094">
        <v>310</v>
      </c>
      <c r="D3094">
        <v>2</v>
      </c>
      <c r="E3094">
        <v>6</v>
      </c>
      <c r="F3094">
        <v>4</v>
      </c>
      <c r="G3094">
        <v>0</v>
      </c>
    </row>
    <row r="3095" spans="1:7" x14ac:dyDescent="0.25">
      <c r="A3095" t="s">
        <v>3177</v>
      </c>
      <c r="B3095">
        <v>3.45</v>
      </c>
      <c r="C3095">
        <v>310</v>
      </c>
      <c r="D3095">
        <v>2</v>
      </c>
      <c r="E3095">
        <v>3</v>
      </c>
      <c r="F3095">
        <v>1</v>
      </c>
      <c r="G3095">
        <v>0</v>
      </c>
    </row>
    <row r="3096" spans="1:7" x14ac:dyDescent="0.25">
      <c r="A3096" t="s">
        <v>3178</v>
      </c>
      <c r="B3096">
        <v>0.9</v>
      </c>
      <c r="C3096">
        <v>300</v>
      </c>
      <c r="D3096">
        <v>2</v>
      </c>
      <c r="E3096">
        <v>6</v>
      </c>
      <c r="F3096">
        <v>4</v>
      </c>
      <c r="G3096">
        <v>0</v>
      </c>
    </row>
    <row r="3097" spans="1:7" x14ac:dyDescent="0.25">
      <c r="A3097" t="s">
        <v>3179</v>
      </c>
      <c r="B3097">
        <v>2.3199999999999998</v>
      </c>
      <c r="C3097">
        <v>320</v>
      </c>
      <c r="D3097">
        <v>2</v>
      </c>
      <c r="E3097">
        <v>3</v>
      </c>
      <c r="F3097">
        <v>2</v>
      </c>
      <c r="G3097">
        <v>0</v>
      </c>
    </row>
    <row r="3098" spans="1:7" x14ac:dyDescent="0.25">
      <c r="A3098" t="s">
        <v>3180</v>
      </c>
      <c r="B3098">
        <v>3.13</v>
      </c>
      <c r="C3098">
        <v>510</v>
      </c>
      <c r="D3098">
        <v>2</v>
      </c>
      <c r="E3098">
        <v>3</v>
      </c>
      <c r="F3098">
        <v>2</v>
      </c>
      <c r="G3098">
        <v>1</v>
      </c>
    </row>
    <row r="3099" spans="1:7" x14ac:dyDescent="0.25">
      <c r="A3099" t="s">
        <v>3181</v>
      </c>
      <c r="B3099">
        <v>1.54</v>
      </c>
      <c r="C3099">
        <v>590</v>
      </c>
      <c r="D3099">
        <v>2</v>
      </c>
      <c r="E3099">
        <v>3</v>
      </c>
      <c r="F3099">
        <v>2</v>
      </c>
      <c r="G3099">
        <v>1</v>
      </c>
    </row>
    <row r="3100" spans="1:7" x14ac:dyDescent="0.25">
      <c r="A3100" t="s">
        <v>3182</v>
      </c>
      <c r="B3100">
        <v>2.69</v>
      </c>
      <c r="C3100">
        <v>1800</v>
      </c>
      <c r="D3100">
        <v>1</v>
      </c>
      <c r="E3100">
        <v>3</v>
      </c>
      <c r="F3100">
        <v>2</v>
      </c>
      <c r="G3100">
        <v>0</v>
      </c>
    </row>
    <row r="3101" spans="1:7" x14ac:dyDescent="0.25">
      <c r="A3101" t="s">
        <v>3183</v>
      </c>
      <c r="B3101">
        <v>4.1100000000000003</v>
      </c>
      <c r="C3101">
        <v>2000</v>
      </c>
      <c r="D3101">
        <v>1</v>
      </c>
      <c r="E3101">
        <v>1</v>
      </c>
      <c r="F3101">
        <v>7</v>
      </c>
      <c r="G3101">
        <v>3</v>
      </c>
    </row>
    <row r="3102" spans="1:7" x14ac:dyDescent="0.25">
      <c r="A3102" t="s">
        <v>3184</v>
      </c>
      <c r="B3102">
        <v>1</v>
      </c>
      <c r="C3102">
        <v>1100</v>
      </c>
      <c r="D3102">
        <v>2</v>
      </c>
      <c r="E3102">
        <v>1</v>
      </c>
      <c r="F3102">
        <v>4</v>
      </c>
      <c r="G3102">
        <v>1</v>
      </c>
    </row>
    <row r="3103" spans="1:7" x14ac:dyDescent="0.25">
      <c r="A3103" t="s">
        <v>3185</v>
      </c>
      <c r="B3103">
        <v>1.2</v>
      </c>
      <c r="C3103">
        <v>3000</v>
      </c>
      <c r="D3103">
        <v>2</v>
      </c>
      <c r="E3103">
        <v>1</v>
      </c>
      <c r="F3103">
        <v>6</v>
      </c>
      <c r="G3103">
        <v>0</v>
      </c>
    </row>
    <row r="3104" spans="1:7" x14ac:dyDescent="0.25">
      <c r="A3104" t="s">
        <v>3186</v>
      </c>
      <c r="B3104">
        <v>0.7</v>
      </c>
      <c r="C3104">
        <v>2400</v>
      </c>
      <c r="D3104">
        <v>2</v>
      </c>
      <c r="E3104">
        <v>1</v>
      </c>
      <c r="F3104">
        <v>4</v>
      </c>
      <c r="G3104">
        <v>1</v>
      </c>
    </row>
    <row r="3105" spans="1:7" x14ac:dyDescent="0.25">
      <c r="A3105" t="s">
        <v>3187</v>
      </c>
      <c r="B3105">
        <v>1.65</v>
      </c>
      <c r="C3105">
        <v>2400</v>
      </c>
      <c r="D3105">
        <v>2</v>
      </c>
      <c r="E3105">
        <v>1</v>
      </c>
      <c r="F3105">
        <v>4</v>
      </c>
      <c r="G3105">
        <v>1</v>
      </c>
    </row>
    <row r="3106" spans="1:7" x14ac:dyDescent="0.25">
      <c r="A3106" t="s">
        <v>3188</v>
      </c>
      <c r="B3106">
        <v>9.52</v>
      </c>
      <c r="C3106">
        <v>1300</v>
      </c>
      <c r="D3106">
        <v>2</v>
      </c>
      <c r="E3106">
        <v>6</v>
      </c>
      <c r="F3106">
        <v>4</v>
      </c>
      <c r="G3106">
        <v>12</v>
      </c>
    </row>
    <row r="3107" spans="1:7" x14ac:dyDescent="0.25">
      <c r="A3107" t="s">
        <v>3189</v>
      </c>
      <c r="B3107">
        <v>6.27</v>
      </c>
      <c r="C3107">
        <v>720</v>
      </c>
      <c r="D3107">
        <v>2</v>
      </c>
      <c r="E3107">
        <v>3</v>
      </c>
      <c r="F3107">
        <v>2</v>
      </c>
      <c r="G3107">
        <v>2</v>
      </c>
    </row>
    <row r="3108" spans="1:7" x14ac:dyDescent="0.25">
      <c r="A3108" t="s">
        <v>3190</v>
      </c>
      <c r="B3108">
        <v>4.04</v>
      </c>
      <c r="C3108">
        <v>420</v>
      </c>
      <c r="D3108">
        <v>2</v>
      </c>
      <c r="E3108">
        <v>3</v>
      </c>
      <c r="F3108">
        <v>5</v>
      </c>
      <c r="G3108">
        <v>1</v>
      </c>
    </row>
    <row r="3109" spans="1:7" x14ac:dyDescent="0.25">
      <c r="A3109" t="s">
        <v>3191</v>
      </c>
      <c r="B3109">
        <v>0.22</v>
      </c>
      <c r="C3109">
        <v>2900</v>
      </c>
      <c r="D3109">
        <v>1</v>
      </c>
      <c r="E3109">
        <v>3</v>
      </c>
      <c r="F3109">
        <v>2</v>
      </c>
      <c r="G3109">
        <v>0</v>
      </c>
    </row>
    <row r="3110" spans="1:7" x14ac:dyDescent="0.25">
      <c r="A3110" t="s">
        <v>3192</v>
      </c>
      <c r="B3110">
        <v>2.14</v>
      </c>
      <c r="C3110">
        <v>2900</v>
      </c>
      <c r="D3110">
        <v>1</v>
      </c>
      <c r="E3110">
        <v>3</v>
      </c>
      <c r="F3110">
        <v>2</v>
      </c>
      <c r="G3110">
        <v>2</v>
      </c>
    </row>
    <row r="3111" spans="1:7" x14ac:dyDescent="0.25">
      <c r="A3111" t="s">
        <v>3193</v>
      </c>
      <c r="B3111">
        <v>0.31</v>
      </c>
      <c r="C3111">
        <v>2900</v>
      </c>
      <c r="D3111">
        <v>1</v>
      </c>
      <c r="E3111">
        <v>1</v>
      </c>
      <c r="F3111">
        <v>6</v>
      </c>
      <c r="G3111">
        <v>1</v>
      </c>
    </row>
    <row r="3112" spans="1:7" x14ac:dyDescent="0.25">
      <c r="A3112" t="s">
        <v>3194</v>
      </c>
      <c r="B3112">
        <v>0.82</v>
      </c>
      <c r="C3112">
        <v>7100</v>
      </c>
      <c r="D3112">
        <v>6</v>
      </c>
      <c r="E3112">
        <v>1</v>
      </c>
      <c r="F3112">
        <v>6</v>
      </c>
      <c r="G3112">
        <v>4</v>
      </c>
    </row>
    <row r="3113" spans="1:7" x14ac:dyDescent="0.25">
      <c r="A3113" t="s">
        <v>3195</v>
      </c>
      <c r="B3113">
        <v>0.38</v>
      </c>
      <c r="C3113">
        <v>1300</v>
      </c>
      <c r="D3113">
        <v>2</v>
      </c>
      <c r="E3113">
        <v>6</v>
      </c>
      <c r="F3113">
        <v>6</v>
      </c>
      <c r="G3113">
        <v>0</v>
      </c>
    </row>
    <row r="3114" spans="1:7" x14ac:dyDescent="0.25">
      <c r="A3114" t="s">
        <v>3196</v>
      </c>
      <c r="B3114">
        <v>1.99</v>
      </c>
      <c r="C3114">
        <v>1600</v>
      </c>
      <c r="D3114">
        <v>2</v>
      </c>
      <c r="E3114">
        <v>3</v>
      </c>
      <c r="F3114">
        <v>3</v>
      </c>
      <c r="G3114">
        <v>0</v>
      </c>
    </row>
    <row r="3115" spans="1:7" x14ac:dyDescent="0.25">
      <c r="A3115" t="s">
        <v>3197</v>
      </c>
      <c r="B3115">
        <v>1.41</v>
      </c>
      <c r="C3115">
        <v>2300</v>
      </c>
      <c r="D3115">
        <v>2</v>
      </c>
      <c r="E3115">
        <v>3</v>
      </c>
      <c r="F3115">
        <v>5</v>
      </c>
      <c r="G3115">
        <v>0</v>
      </c>
    </row>
    <row r="3116" spans="1:7" x14ac:dyDescent="0.25">
      <c r="A3116" t="s">
        <v>3198</v>
      </c>
      <c r="B3116">
        <v>0.21</v>
      </c>
      <c r="C3116">
        <v>2100</v>
      </c>
      <c r="D3116">
        <v>2</v>
      </c>
      <c r="E3116">
        <v>1</v>
      </c>
      <c r="F3116">
        <v>8</v>
      </c>
      <c r="G3116">
        <v>0</v>
      </c>
    </row>
    <row r="3117" spans="1:7" x14ac:dyDescent="0.25">
      <c r="A3117" t="s">
        <v>3199</v>
      </c>
      <c r="B3117">
        <v>0.78</v>
      </c>
      <c r="C3117">
        <v>2200</v>
      </c>
      <c r="D3117">
        <v>2</v>
      </c>
      <c r="E3117">
        <v>3</v>
      </c>
      <c r="F3117">
        <v>5</v>
      </c>
      <c r="G3117">
        <v>0</v>
      </c>
    </row>
    <row r="3118" spans="1:7" x14ac:dyDescent="0.25">
      <c r="A3118" t="s">
        <v>3200</v>
      </c>
      <c r="B3118">
        <v>0.14000000000000001</v>
      </c>
      <c r="C3118">
        <v>2300</v>
      </c>
      <c r="D3118">
        <v>2</v>
      </c>
      <c r="E3118">
        <v>3</v>
      </c>
      <c r="F3118">
        <v>4</v>
      </c>
      <c r="G3118">
        <v>0</v>
      </c>
    </row>
    <row r="3119" spans="1:7" x14ac:dyDescent="0.25">
      <c r="A3119" t="s">
        <v>3201</v>
      </c>
      <c r="B3119">
        <v>0.61</v>
      </c>
      <c r="C3119">
        <v>3200</v>
      </c>
      <c r="D3119">
        <v>2</v>
      </c>
      <c r="E3119">
        <v>1</v>
      </c>
      <c r="F3119">
        <v>8</v>
      </c>
      <c r="G3119">
        <v>1</v>
      </c>
    </row>
    <row r="3120" spans="1:7" x14ac:dyDescent="0.25">
      <c r="A3120" t="s">
        <v>3202</v>
      </c>
      <c r="B3120">
        <v>0.33</v>
      </c>
      <c r="C3120">
        <v>4700</v>
      </c>
      <c r="D3120">
        <v>2</v>
      </c>
      <c r="E3120">
        <v>1</v>
      </c>
      <c r="F3120">
        <v>10</v>
      </c>
      <c r="G3120">
        <v>0</v>
      </c>
    </row>
    <row r="3121" spans="1:7" x14ac:dyDescent="0.25">
      <c r="A3121" t="s">
        <v>3203</v>
      </c>
      <c r="B3121">
        <v>0.52</v>
      </c>
      <c r="C3121">
        <v>6700</v>
      </c>
      <c r="D3121">
        <v>2</v>
      </c>
      <c r="E3121">
        <v>1</v>
      </c>
      <c r="F3121">
        <v>10</v>
      </c>
      <c r="G3121">
        <v>0</v>
      </c>
    </row>
    <row r="3122" spans="1:7" x14ac:dyDescent="0.25">
      <c r="A3122" t="s">
        <v>3204</v>
      </c>
      <c r="B3122">
        <v>0.66</v>
      </c>
      <c r="C3122">
        <v>6800</v>
      </c>
      <c r="D3122">
        <v>6</v>
      </c>
      <c r="E3122">
        <v>1</v>
      </c>
      <c r="F3122">
        <v>10</v>
      </c>
      <c r="G3122">
        <v>0</v>
      </c>
    </row>
    <row r="3123" spans="1:7" x14ac:dyDescent="0.25">
      <c r="A3123" t="s">
        <v>3205</v>
      </c>
      <c r="B3123">
        <v>0.28999999999999998</v>
      </c>
      <c r="C3123">
        <v>5300</v>
      </c>
      <c r="D3123">
        <v>2</v>
      </c>
      <c r="E3123">
        <v>1</v>
      </c>
      <c r="F3123">
        <v>10</v>
      </c>
      <c r="G3123">
        <v>0</v>
      </c>
    </row>
    <row r="3124" spans="1:7" x14ac:dyDescent="0.25">
      <c r="A3124" t="s">
        <v>3206</v>
      </c>
      <c r="B3124">
        <v>0.22</v>
      </c>
      <c r="C3124">
        <v>5300</v>
      </c>
      <c r="D3124">
        <v>2</v>
      </c>
      <c r="E3124">
        <v>1</v>
      </c>
      <c r="F3124">
        <v>10</v>
      </c>
      <c r="G3124">
        <v>0</v>
      </c>
    </row>
    <row r="3125" spans="1:7" x14ac:dyDescent="0.25">
      <c r="A3125" t="s">
        <v>3207</v>
      </c>
      <c r="B3125">
        <v>3.7</v>
      </c>
      <c r="C3125">
        <v>4500</v>
      </c>
      <c r="D3125">
        <v>2</v>
      </c>
      <c r="E3125">
        <v>1</v>
      </c>
      <c r="F3125">
        <v>10</v>
      </c>
      <c r="G3125">
        <v>2</v>
      </c>
    </row>
    <row r="3126" spans="1:7" x14ac:dyDescent="0.25">
      <c r="A3126" t="s">
        <v>3208</v>
      </c>
      <c r="B3126">
        <v>1.8</v>
      </c>
      <c r="C3126">
        <v>4000</v>
      </c>
      <c r="D3126">
        <v>2</v>
      </c>
      <c r="E3126">
        <v>1</v>
      </c>
      <c r="F3126">
        <v>10</v>
      </c>
      <c r="G3126">
        <v>1</v>
      </c>
    </row>
    <row r="3127" spans="1:7" x14ac:dyDescent="0.25">
      <c r="A3127" t="s">
        <v>3209</v>
      </c>
      <c r="B3127">
        <v>0.56000000000000005</v>
      </c>
      <c r="C3127">
        <v>4000</v>
      </c>
      <c r="D3127">
        <v>2</v>
      </c>
      <c r="E3127">
        <v>1</v>
      </c>
      <c r="F3127">
        <v>10</v>
      </c>
      <c r="G3127">
        <v>0</v>
      </c>
    </row>
    <row r="3128" spans="1:7" x14ac:dyDescent="0.25">
      <c r="A3128" t="s">
        <v>3210</v>
      </c>
      <c r="B3128">
        <v>3.8</v>
      </c>
      <c r="C3128">
        <v>3300</v>
      </c>
      <c r="D3128">
        <v>2</v>
      </c>
      <c r="E3128">
        <v>1</v>
      </c>
      <c r="F3128">
        <v>10</v>
      </c>
      <c r="G3128">
        <v>1</v>
      </c>
    </row>
    <row r="3129" spans="1:7" x14ac:dyDescent="0.25">
      <c r="A3129" t="s">
        <v>3211</v>
      </c>
      <c r="B3129">
        <v>0.34</v>
      </c>
      <c r="C3129">
        <v>3100</v>
      </c>
      <c r="D3129">
        <v>2</v>
      </c>
      <c r="E3129">
        <v>1</v>
      </c>
      <c r="F3129">
        <v>10</v>
      </c>
      <c r="G3129">
        <v>0</v>
      </c>
    </row>
    <row r="3130" spans="1:7" x14ac:dyDescent="0.25">
      <c r="A3130" t="s">
        <v>3212</v>
      </c>
      <c r="B3130">
        <v>0.98</v>
      </c>
      <c r="C3130">
        <v>3100</v>
      </c>
      <c r="D3130">
        <v>2</v>
      </c>
      <c r="E3130">
        <v>1</v>
      </c>
      <c r="F3130">
        <v>10</v>
      </c>
      <c r="G3130">
        <v>0</v>
      </c>
    </row>
    <row r="3131" spans="1:7" x14ac:dyDescent="0.25">
      <c r="A3131" t="s">
        <v>3213</v>
      </c>
      <c r="B3131">
        <v>0.45</v>
      </c>
      <c r="C3131">
        <v>4000</v>
      </c>
      <c r="D3131">
        <v>2</v>
      </c>
      <c r="E3131">
        <v>1</v>
      </c>
      <c r="F3131">
        <v>10</v>
      </c>
      <c r="G3131">
        <v>1</v>
      </c>
    </row>
    <row r="3132" spans="1:7" x14ac:dyDescent="0.25">
      <c r="A3132" t="s">
        <v>3214</v>
      </c>
      <c r="B3132">
        <v>0.62</v>
      </c>
      <c r="C3132">
        <v>4300</v>
      </c>
      <c r="D3132">
        <v>2</v>
      </c>
      <c r="E3132">
        <v>1</v>
      </c>
      <c r="F3132">
        <v>12</v>
      </c>
      <c r="G3132">
        <v>0</v>
      </c>
    </row>
    <row r="3133" spans="1:7" x14ac:dyDescent="0.25">
      <c r="A3133" t="s">
        <v>3215</v>
      </c>
      <c r="B3133">
        <v>0.45</v>
      </c>
      <c r="C3133">
        <v>4000</v>
      </c>
      <c r="D3133">
        <v>1</v>
      </c>
      <c r="E3133">
        <v>1</v>
      </c>
      <c r="F3133">
        <v>12</v>
      </c>
      <c r="G3133">
        <v>0</v>
      </c>
    </row>
    <row r="3134" spans="1:7" x14ac:dyDescent="0.25">
      <c r="A3134" t="s">
        <v>3216</v>
      </c>
      <c r="B3134">
        <v>1.2</v>
      </c>
      <c r="C3134">
        <v>5000</v>
      </c>
      <c r="D3134">
        <v>2</v>
      </c>
      <c r="E3134">
        <v>1</v>
      </c>
      <c r="F3134">
        <v>10</v>
      </c>
      <c r="G3134">
        <v>2</v>
      </c>
    </row>
    <row r="3135" spans="1:7" x14ac:dyDescent="0.25">
      <c r="A3135" t="s">
        <v>3217</v>
      </c>
      <c r="B3135">
        <v>0.11</v>
      </c>
      <c r="C3135">
        <v>4400</v>
      </c>
      <c r="D3135">
        <v>2</v>
      </c>
      <c r="E3135">
        <v>1</v>
      </c>
      <c r="F3135">
        <v>10</v>
      </c>
      <c r="G3135">
        <v>1</v>
      </c>
    </row>
    <row r="3136" spans="1:7" x14ac:dyDescent="0.25">
      <c r="A3136" t="s">
        <v>3218</v>
      </c>
      <c r="B3136">
        <v>0.12</v>
      </c>
      <c r="C3136">
        <v>3600</v>
      </c>
      <c r="D3136">
        <v>2</v>
      </c>
      <c r="E3136">
        <v>1</v>
      </c>
      <c r="F3136">
        <v>10</v>
      </c>
      <c r="G3136">
        <v>2</v>
      </c>
    </row>
    <row r="3137" spans="1:7" x14ac:dyDescent="0.25">
      <c r="A3137" t="s">
        <v>3219</v>
      </c>
      <c r="B3137">
        <v>0.87</v>
      </c>
      <c r="C3137">
        <v>3700</v>
      </c>
      <c r="D3137">
        <v>2</v>
      </c>
      <c r="E3137">
        <v>1</v>
      </c>
      <c r="F3137">
        <v>8</v>
      </c>
      <c r="G3137">
        <v>0</v>
      </c>
    </row>
    <row r="3138" spans="1:7" x14ac:dyDescent="0.25">
      <c r="A3138" t="s">
        <v>3220</v>
      </c>
      <c r="B3138">
        <v>0.6</v>
      </c>
      <c r="C3138">
        <v>3700</v>
      </c>
      <c r="D3138">
        <v>2</v>
      </c>
      <c r="E3138">
        <v>1</v>
      </c>
      <c r="F3138">
        <v>8</v>
      </c>
      <c r="G3138">
        <v>0</v>
      </c>
    </row>
    <row r="3139" spans="1:7" x14ac:dyDescent="0.25">
      <c r="A3139" t="s">
        <v>3221</v>
      </c>
      <c r="B3139">
        <v>0.66</v>
      </c>
      <c r="C3139">
        <v>4600</v>
      </c>
      <c r="D3139">
        <v>2</v>
      </c>
      <c r="E3139">
        <v>1</v>
      </c>
      <c r="F3139">
        <v>8</v>
      </c>
      <c r="G3139">
        <v>0</v>
      </c>
    </row>
    <row r="3140" spans="1:7" x14ac:dyDescent="0.25">
      <c r="A3140" t="s">
        <v>3222</v>
      </c>
      <c r="B3140">
        <v>2.95</v>
      </c>
      <c r="C3140">
        <v>4700</v>
      </c>
      <c r="D3140">
        <v>2</v>
      </c>
      <c r="E3140">
        <v>1</v>
      </c>
      <c r="F3140">
        <v>8</v>
      </c>
      <c r="G3140">
        <v>2</v>
      </c>
    </row>
    <row r="3141" spans="1:7" x14ac:dyDescent="0.25">
      <c r="A3141" t="s">
        <v>3223</v>
      </c>
      <c r="B3141">
        <v>0.28999999999999998</v>
      </c>
      <c r="C3141">
        <v>4800</v>
      </c>
      <c r="D3141">
        <v>2</v>
      </c>
      <c r="E3141">
        <v>1</v>
      </c>
      <c r="F3141">
        <v>8</v>
      </c>
      <c r="G3141">
        <v>0</v>
      </c>
    </row>
    <row r="3142" spans="1:7" x14ac:dyDescent="0.25">
      <c r="A3142" t="s">
        <v>3224</v>
      </c>
      <c r="B3142">
        <v>1.61</v>
      </c>
      <c r="C3142">
        <v>4800</v>
      </c>
      <c r="D3142">
        <v>2</v>
      </c>
      <c r="E3142">
        <v>1</v>
      </c>
      <c r="F3142">
        <v>8</v>
      </c>
      <c r="G3142">
        <v>4</v>
      </c>
    </row>
    <row r="3143" spans="1:7" x14ac:dyDescent="0.25">
      <c r="A3143" t="s">
        <v>3225</v>
      </c>
      <c r="B3143">
        <v>2.56</v>
      </c>
      <c r="C3143">
        <v>5000</v>
      </c>
      <c r="D3143">
        <v>2</v>
      </c>
      <c r="E3143">
        <v>1</v>
      </c>
      <c r="F3143">
        <v>8</v>
      </c>
      <c r="G3143">
        <v>2</v>
      </c>
    </row>
    <row r="3144" spans="1:7" x14ac:dyDescent="0.25">
      <c r="A3144" t="s">
        <v>3226</v>
      </c>
      <c r="B3144">
        <v>5.21</v>
      </c>
      <c r="C3144">
        <v>6500</v>
      </c>
      <c r="D3144">
        <v>2</v>
      </c>
      <c r="E3144">
        <v>1</v>
      </c>
      <c r="F3144">
        <v>8</v>
      </c>
      <c r="G3144">
        <v>6</v>
      </c>
    </row>
    <row r="3145" spans="1:7" x14ac:dyDescent="0.25">
      <c r="A3145" t="s">
        <v>3227</v>
      </c>
      <c r="B3145">
        <v>0.3</v>
      </c>
      <c r="C3145">
        <v>7600</v>
      </c>
      <c r="D3145">
        <v>2</v>
      </c>
      <c r="E3145">
        <v>1</v>
      </c>
      <c r="F3145">
        <v>8</v>
      </c>
      <c r="G3145">
        <v>0</v>
      </c>
    </row>
    <row r="3146" spans="1:7" x14ac:dyDescent="0.25">
      <c r="A3146" t="s">
        <v>3228</v>
      </c>
      <c r="B3146">
        <v>3.86</v>
      </c>
      <c r="C3146">
        <v>3100</v>
      </c>
      <c r="D3146">
        <v>2</v>
      </c>
      <c r="E3146">
        <v>3</v>
      </c>
      <c r="F3146">
        <v>4</v>
      </c>
      <c r="G3146">
        <v>7</v>
      </c>
    </row>
    <row r="3147" spans="1:7" x14ac:dyDescent="0.25">
      <c r="A3147" t="s">
        <v>3229</v>
      </c>
      <c r="B3147">
        <v>0.51</v>
      </c>
      <c r="C3147">
        <v>4300</v>
      </c>
      <c r="D3147">
        <v>2</v>
      </c>
      <c r="E3147">
        <v>4</v>
      </c>
      <c r="F3147">
        <v>0</v>
      </c>
      <c r="G3147">
        <v>0</v>
      </c>
    </row>
    <row r="3148" spans="1:7" x14ac:dyDescent="0.25">
      <c r="A3148" t="s">
        <v>3230</v>
      </c>
      <c r="B3148">
        <v>0.43</v>
      </c>
      <c r="C3148">
        <v>5100</v>
      </c>
      <c r="D3148">
        <v>2</v>
      </c>
      <c r="E3148">
        <v>3</v>
      </c>
      <c r="F3148">
        <v>4</v>
      </c>
      <c r="G3148">
        <v>0</v>
      </c>
    </row>
    <row r="3149" spans="1:7" x14ac:dyDescent="0.25">
      <c r="A3149" t="s">
        <v>3231</v>
      </c>
      <c r="B3149">
        <v>1.28</v>
      </c>
      <c r="C3149">
        <v>5400</v>
      </c>
      <c r="D3149">
        <v>2</v>
      </c>
      <c r="E3149">
        <v>3</v>
      </c>
      <c r="F3149">
        <v>4</v>
      </c>
      <c r="G3149">
        <v>1</v>
      </c>
    </row>
    <row r="3150" spans="1:7" x14ac:dyDescent="0.25">
      <c r="A3150" t="s">
        <v>3232</v>
      </c>
      <c r="B3150">
        <v>4.55</v>
      </c>
      <c r="C3150">
        <v>5700</v>
      </c>
      <c r="D3150">
        <v>2</v>
      </c>
      <c r="E3150">
        <v>3</v>
      </c>
      <c r="F3150">
        <v>5</v>
      </c>
      <c r="G3150">
        <v>10</v>
      </c>
    </row>
    <row r="3151" spans="1:7" x14ac:dyDescent="0.25">
      <c r="A3151" t="s">
        <v>3233</v>
      </c>
      <c r="B3151">
        <v>0.41</v>
      </c>
      <c r="C3151">
        <v>5900</v>
      </c>
      <c r="D3151">
        <v>2</v>
      </c>
      <c r="E3151">
        <v>1</v>
      </c>
      <c r="F3151">
        <v>8</v>
      </c>
      <c r="G3151">
        <v>0</v>
      </c>
    </row>
    <row r="3152" spans="1:7" x14ac:dyDescent="0.25">
      <c r="A3152" t="s">
        <v>3234</v>
      </c>
      <c r="B3152">
        <v>0.13</v>
      </c>
      <c r="C3152">
        <v>7800</v>
      </c>
      <c r="D3152">
        <v>2</v>
      </c>
      <c r="E3152">
        <v>1</v>
      </c>
      <c r="F3152">
        <v>8</v>
      </c>
      <c r="G3152">
        <v>2</v>
      </c>
    </row>
    <row r="3153" spans="1:7" x14ac:dyDescent="0.25">
      <c r="A3153" t="s">
        <v>3235</v>
      </c>
      <c r="B3153">
        <v>0.6</v>
      </c>
      <c r="C3153">
        <v>420</v>
      </c>
      <c r="D3153">
        <v>2</v>
      </c>
      <c r="E3153">
        <v>1</v>
      </c>
      <c r="F3153">
        <v>4</v>
      </c>
      <c r="G3153">
        <v>0</v>
      </c>
    </row>
    <row r="3154" spans="1:7" x14ac:dyDescent="0.25">
      <c r="A3154" t="s">
        <v>3236</v>
      </c>
      <c r="B3154">
        <v>0.4</v>
      </c>
      <c r="C3154">
        <v>420</v>
      </c>
      <c r="D3154">
        <v>2</v>
      </c>
      <c r="E3154">
        <v>3</v>
      </c>
      <c r="F3154">
        <v>3</v>
      </c>
      <c r="G3154">
        <v>0</v>
      </c>
    </row>
    <row r="3155" spans="1:7" x14ac:dyDescent="0.25">
      <c r="A3155" t="s">
        <v>3237</v>
      </c>
      <c r="B3155">
        <v>6.54</v>
      </c>
      <c r="C3155">
        <v>420</v>
      </c>
      <c r="D3155">
        <v>2</v>
      </c>
      <c r="E3155">
        <v>3</v>
      </c>
      <c r="F3155">
        <v>3</v>
      </c>
      <c r="G3155">
        <v>0</v>
      </c>
    </row>
    <row r="3156" spans="1:7" x14ac:dyDescent="0.25">
      <c r="A3156" t="s">
        <v>3238</v>
      </c>
      <c r="B3156">
        <v>1.51</v>
      </c>
      <c r="C3156">
        <v>580</v>
      </c>
      <c r="D3156">
        <v>2</v>
      </c>
      <c r="E3156">
        <v>3</v>
      </c>
      <c r="F3156">
        <v>5</v>
      </c>
      <c r="G3156">
        <v>0</v>
      </c>
    </row>
    <row r="3157" spans="1:7" x14ac:dyDescent="0.25">
      <c r="A3157" t="s">
        <v>3239</v>
      </c>
      <c r="B3157">
        <v>5.36</v>
      </c>
      <c r="C3157">
        <v>630</v>
      </c>
      <c r="D3157">
        <v>2</v>
      </c>
      <c r="E3157">
        <v>3</v>
      </c>
      <c r="F3157">
        <v>5</v>
      </c>
      <c r="G3157">
        <v>3</v>
      </c>
    </row>
    <row r="3158" spans="1:7" x14ac:dyDescent="0.25">
      <c r="A3158" t="s">
        <v>3240</v>
      </c>
      <c r="B3158">
        <v>3.27</v>
      </c>
      <c r="C3158">
        <v>1100</v>
      </c>
      <c r="D3158">
        <v>2</v>
      </c>
      <c r="E3158">
        <v>3</v>
      </c>
      <c r="F3158">
        <v>6</v>
      </c>
      <c r="G3158">
        <v>1</v>
      </c>
    </row>
    <row r="3159" spans="1:7" x14ac:dyDescent="0.25">
      <c r="A3159" t="s">
        <v>3241</v>
      </c>
      <c r="B3159">
        <v>2.2599999999999998</v>
      </c>
      <c r="C3159">
        <v>930</v>
      </c>
      <c r="D3159">
        <v>2</v>
      </c>
      <c r="E3159">
        <v>3</v>
      </c>
      <c r="F3159">
        <v>5</v>
      </c>
      <c r="G3159">
        <v>1</v>
      </c>
    </row>
    <row r="3160" spans="1:7" x14ac:dyDescent="0.25">
      <c r="A3160" t="s">
        <v>3242</v>
      </c>
      <c r="B3160">
        <v>2.9</v>
      </c>
      <c r="C3160">
        <v>1400</v>
      </c>
      <c r="D3160">
        <v>2</v>
      </c>
      <c r="E3160">
        <v>3</v>
      </c>
      <c r="F3160">
        <v>6</v>
      </c>
      <c r="G3160">
        <v>0</v>
      </c>
    </row>
    <row r="3161" spans="1:7" x14ac:dyDescent="0.25">
      <c r="A3161" t="s">
        <v>3243</v>
      </c>
      <c r="B3161">
        <v>1.25</v>
      </c>
      <c r="C3161">
        <v>1400</v>
      </c>
      <c r="D3161">
        <v>2</v>
      </c>
      <c r="E3161">
        <v>3</v>
      </c>
      <c r="F3161">
        <v>5</v>
      </c>
      <c r="G3161">
        <v>0</v>
      </c>
    </row>
    <row r="3162" spans="1:7" x14ac:dyDescent="0.25">
      <c r="A3162" t="s">
        <v>3244</v>
      </c>
      <c r="B3162">
        <v>0.74</v>
      </c>
      <c r="C3162">
        <v>1700</v>
      </c>
      <c r="D3162">
        <v>2</v>
      </c>
      <c r="E3162">
        <v>3</v>
      </c>
      <c r="F3162">
        <v>7</v>
      </c>
      <c r="G3162">
        <v>0</v>
      </c>
    </row>
    <row r="3163" spans="1:7" x14ac:dyDescent="0.25">
      <c r="A3163" t="s">
        <v>3245</v>
      </c>
      <c r="B3163">
        <v>2.27</v>
      </c>
      <c r="C3163">
        <v>1800</v>
      </c>
      <c r="D3163">
        <v>2</v>
      </c>
      <c r="E3163">
        <v>3</v>
      </c>
      <c r="F3163">
        <v>5</v>
      </c>
      <c r="G3163">
        <v>2</v>
      </c>
    </row>
    <row r="3164" spans="1:7" x14ac:dyDescent="0.25">
      <c r="A3164" t="s">
        <v>3246</v>
      </c>
      <c r="B3164">
        <v>0.24</v>
      </c>
      <c r="C3164">
        <v>1900</v>
      </c>
      <c r="D3164">
        <v>2</v>
      </c>
      <c r="E3164">
        <v>1</v>
      </c>
      <c r="F3164">
        <v>8</v>
      </c>
      <c r="G3164">
        <v>0</v>
      </c>
    </row>
    <row r="3165" spans="1:7" x14ac:dyDescent="0.25">
      <c r="A3165" t="s">
        <v>3247</v>
      </c>
      <c r="B3165">
        <v>0.32</v>
      </c>
      <c r="C3165">
        <v>2100</v>
      </c>
      <c r="D3165">
        <v>2</v>
      </c>
      <c r="E3165">
        <v>1</v>
      </c>
      <c r="F3165">
        <v>8</v>
      </c>
      <c r="G3165">
        <v>0</v>
      </c>
    </row>
    <row r="3166" spans="1:7" x14ac:dyDescent="0.25">
      <c r="A3166" t="s">
        <v>3248</v>
      </c>
      <c r="B3166">
        <v>0.32</v>
      </c>
      <c r="C3166">
        <v>2100</v>
      </c>
      <c r="D3166">
        <v>2</v>
      </c>
      <c r="E3166">
        <v>1</v>
      </c>
      <c r="F3166">
        <v>10</v>
      </c>
      <c r="G3166">
        <v>0</v>
      </c>
    </row>
    <row r="3167" spans="1:7" x14ac:dyDescent="0.25">
      <c r="A3167" t="s">
        <v>3249</v>
      </c>
      <c r="B3167">
        <v>0.13</v>
      </c>
      <c r="C3167">
        <v>2100</v>
      </c>
      <c r="D3167">
        <v>2</v>
      </c>
      <c r="E3167">
        <v>3</v>
      </c>
      <c r="F3167">
        <v>5</v>
      </c>
      <c r="G3167">
        <v>0</v>
      </c>
    </row>
    <row r="3168" spans="1:7" x14ac:dyDescent="0.25">
      <c r="A3168" t="s">
        <v>3250</v>
      </c>
      <c r="B3168">
        <v>4.45</v>
      </c>
      <c r="C3168">
        <v>2200</v>
      </c>
      <c r="D3168">
        <v>2</v>
      </c>
      <c r="E3168">
        <v>3</v>
      </c>
      <c r="F3168">
        <v>5</v>
      </c>
      <c r="G3168">
        <v>3</v>
      </c>
    </row>
    <row r="3169" spans="1:7" x14ac:dyDescent="0.25">
      <c r="A3169" t="s">
        <v>3251</v>
      </c>
      <c r="B3169">
        <v>0.32</v>
      </c>
      <c r="C3169">
        <v>2400</v>
      </c>
      <c r="D3169">
        <v>2</v>
      </c>
      <c r="E3169">
        <v>1</v>
      </c>
      <c r="F3169">
        <v>8</v>
      </c>
      <c r="G3169">
        <v>0</v>
      </c>
    </row>
    <row r="3170" spans="1:7" x14ac:dyDescent="0.25">
      <c r="A3170" t="s">
        <v>3252</v>
      </c>
      <c r="B3170">
        <v>2.41</v>
      </c>
      <c r="C3170">
        <v>2400</v>
      </c>
      <c r="D3170">
        <v>2</v>
      </c>
      <c r="E3170">
        <v>3</v>
      </c>
      <c r="F3170">
        <v>5</v>
      </c>
      <c r="G3170">
        <v>3</v>
      </c>
    </row>
    <row r="3171" spans="1:7" x14ac:dyDescent="0.25">
      <c r="A3171" t="s">
        <v>3253</v>
      </c>
      <c r="B3171">
        <v>0.22</v>
      </c>
      <c r="C3171">
        <v>2500</v>
      </c>
      <c r="D3171">
        <v>2</v>
      </c>
      <c r="E3171">
        <v>1</v>
      </c>
      <c r="F3171">
        <v>10</v>
      </c>
      <c r="G3171">
        <v>0</v>
      </c>
    </row>
    <row r="3172" spans="1:7" x14ac:dyDescent="0.25">
      <c r="A3172" t="s">
        <v>3254</v>
      </c>
      <c r="B3172">
        <v>7.96</v>
      </c>
      <c r="C3172">
        <v>5200</v>
      </c>
      <c r="D3172">
        <v>2</v>
      </c>
      <c r="E3172">
        <v>1</v>
      </c>
      <c r="F3172">
        <v>10</v>
      </c>
      <c r="G3172">
        <v>5</v>
      </c>
    </row>
    <row r="3173" spans="1:7" x14ac:dyDescent="0.25">
      <c r="A3173" t="s">
        <v>3255</v>
      </c>
      <c r="B3173">
        <v>1</v>
      </c>
      <c r="C3173">
        <v>3000</v>
      </c>
      <c r="D3173">
        <v>2</v>
      </c>
      <c r="E3173">
        <v>1</v>
      </c>
      <c r="F3173">
        <v>10</v>
      </c>
      <c r="G3173">
        <v>0</v>
      </c>
    </row>
    <row r="3174" spans="1:7" x14ac:dyDescent="0.25">
      <c r="A3174" t="s">
        <v>3256</v>
      </c>
      <c r="B3174">
        <v>7.72</v>
      </c>
      <c r="C3174">
        <v>2700</v>
      </c>
      <c r="D3174">
        <v>2</v>
      </c>
      <c r="E3174">
        <v>1</v>
      </c>
      <c r="F3174">
        <v>10</v>
      </c>
      <c r="G3174">
        <v>8</v>
      </c>
    </row>
    <row r="3175" spans="1:7" x14ac:dyDescent="0.25">
      <c r="A3175" t="s">
        <v>3257</v>
      </c>
      <c r="B3175">
        <v>0.96</v>
      </c>
      <c r="C3175">
        <v>5000</v>
      </c>
      <c r="D3175">
        <v>1</v>
      </c>
      <c r="E3175">
        <v>3</v>
      </c>
      <c r="F3175">
        <v>5</v>
      </c>
      <c r="G3175">
        <v>1</v>
      </c>
    </row>
    <row r="3176" spans="1:7" x14ac:dyDescent="0.25">
      <c r="A3176" t="s">
        <v>3258</v>
      </c>
      <c r="B3176">
        <v>2.81</v>
      </c>
      <c r="C3176">
        <v>3100</v>
      </c>
      <c r="D3176">
        <v>1</v>
      </c>
      <c r="E3176">
        <v>3</v>
      </c>
      <c r="F3176">
        <v>8</v>
      </c>
      <c r="G3176">
        <v>6</v>
      </c>
    </row>
    <row r="3177" spans="1:7" x14ac:dyDescent="0.25">
      <c r="A3177" t="s">
        <v>3259</v>
      </c>
      <c r="B3177">
        <v>0.71</v>
      </c>
      <c r="C3177">
        <v>3600</v>
      </c>
      <c r="D3177">
        <v>1</v>
      </c>
      <c r="E3177">
        <v>1</v>
      </c>
      <c r="F3177">
        <v>8</v>
      </c>
      <c r="G3177">
        <v>3</v>
      </c>
    </row>
    <row r="3178" spans="1:7" x14ac:dyDescent="0.25">
      <c r="A3178" t="s">
        <v>3260</v>
      </c>
      <c r="B3178">
        <v>1.7</v>
      </c>
      <c r="C3178">
        <v>4000</v>
      </c>
      <c r="D3178">
        <v>1</v>
      </c>
      <c r="E3178">
        <v>1</v>
      </c>
      <c r="F3178">
        <v>10</v>
      </c>
      <c r="G3178">
        <v>3</v>
      </c>
    </row>
    <row r="3179" spans="1:7" x14ac:dyDescent="0.25">
      <c r="A3179" t="s">
        <v>3261</v>
      </c>
      <c r="B3179">
        <v>0.12</v>
      </c>
      <c r="C3179">
        <v>5600</v>
      </c>
      <c r="D3179">
        <v>7</v>
      </c>
      <c r="E3179">
        <v>1</v>
      </c>
      <c r="F3179">
        <v>10</v>
      </c>
      <c r="G3179">
        <v>0</v>
      </c>
    </row>
    <row r="3180" spans="1:7" x14ac:dyDescent="0.25">
      <c r="A3180" t="s">
        <v>3262</v>
      </c>
      <c r="B3180">
        <v>0.78</v>
      </c>
      <c r="C3180">
        <v>5000</v>
      </c>
      <c r="D3180">
        <v>2</v>
      </c>
      <c r="E3180">
        <v>1</v>
      </c>
      <c r="F3180">
        <v>10</v>
      </c>
      <c r="G3180">
        <v>3</v>
      </c>
    </row>
    <row r="3181" spans="1:7" x14ac:dyDescent="0.25">
      <c r="A3181" t="s">
        <v>3263</v>
      </c>
      <c r="B3181">
        <v>3.2</v>
      </c>
      <c r="C3181">
        <v>4400</v>
      </c>
      <c r="D3181">
        <v>2</v>
      </c>
      <c r="E3181">
        <v>1</v>
      </c>
      <c r="F3181">
        <v>8</v>
      </c>
      <c r="G3181">
        <v>13</v>
      </c>
    </row>
    <row r="3182" spans="1:7" x14ac:dyDescent="0.25">
      <c r="A3182" t="s">
        <v>3264</v>
      </c>
      <c r="B3182">
        <v>0.28999999999999998</v>
      </c>
      <c r="C3182">
        <v>5100</v>
      </c>
      <c r="D3182">
        <v>2</v>
      </c>
      <c r="E3182">
        <v>1</v>
      </c>
      <c r="F3182">
        <v>8</v>
      </c>
      <c r="G3182">
        <v>1</v>
      </c>
    </row>
    <row r="3183" spans="1:7" x14ac:dyDescent="0.25">
      <c r="A3183" t="s">
        <v>3265</v>
      </c>
      <c r="B3183">
        <v>0.18</v>
      </c>
      <c r="C3183">
        <v>4500</v>
      </c>
      <c r="D3183">
        <v>2</v>
      </c>
      <c r="E3183">
        <v>1</v>
      </c>
      <c r="F3183">
        <v>8</v>
      </c>
      <c r="G3183">
        <v>1</v>
      </c>
    </row>
    <row r="3184" spans="1:7" x14ac:dyDescent="0.25">
      <c r="A3184" t="s">
        <v>3266</v>
      </c>
      <c r="B3184">
        <v>0.45</v>
      </c>
      <c r="C3184">
        <v>4500</v>
      </c>
      <c r="D3184">
        <v>2</v>
      </c>
      <c r="E3184">
        <v>1</v>
      </c>
      <c r="F3184">
        <v>8</v>
      </c>
      <c r="G3184">
        <v>0</v>
      </c>
    </row>
    <row r="3185" spans="1:7" x14ac:dyDescent="0.25">
      <c r="A3185" t="s">
        <v>3267</v>
      </c>
      <c r="B3185">
        <v>0.25</v>
      </c>
      <c r="C3185">
        <v>3600</v>
      </c>
      <c r="D3185">
        <v>2</v>
      </c>
      <c r="E3185">
        <v>1</v>
      </c>
      <c r="F3185">
        <v>8</v>
      </c>
      <c r="G3185">
        <v>0</v>
      </c>
    </row>
    <row r="3186" spans="1:7" x14ac:dyDescent="0.25">
      <c r="A3186" t="s">
        <v>3268</v>
      </c>
      <c r="B3186">
        <v>4.71</v>
      </c>
      <c r="C3186">
        <v>3600</v>
      </c>
      <c r="D3186">
        <v>2</v>
      </c>
      <c r="E3186">
        <v>1</v>
      </c>
      <c r="F3186">
        <v>8</v>
      </c>
      <c r="G3186">
        <v>13</v>
      </c>
    </row>
    <row r="3187" spans="1:7" x14ac:dyDescent="0.25">
      <c r="A3187" t="s">
        <v>3269</v>
      </c>
      <c r="B3187">
        <v>0.24</v>
      </c>
      <c r="C3187">
        <v>4600</v>
      </c>
      <c r="D3187">
        <v>2</v>
      </c>
      <c r="E3187">
        <v>1</v>
      </c>
      <c r="F3187">
        <v>10</v>
      </c>
      <c r="G3187">
        <v>0</v>
      </c>
    </row>
    <row r="3188" spans="1:7" x14ac:dyDescent="0.25">
      <c r="A3188" t="s">
        <v>3270</v>
      </c>
      <c r="B3188">
        <v>1.6</v>
      </c>
      <c r="C3188">
        <v>4000</v>
      </c>
      <c r="D3188">
        <v>2</v>
      </c>
      <c r="E3188">
        <v>1</v>
      </c>
      <c r="F3188">
        <v>10</v>
      </c>
      <c r="G3188">
        <v>5</v>
      </c>
    </row>
    <row r="3189" spans="1:7" x14ac:dyDescent="0.25">
      <c r="A3189" t="s">
        <v>3271</v>
      </c>
      <c r="B3189">
        <v>1.88</v>
      </c>
      <c r="C3189">
        <v>3600</v>
      </c>
      <c r="D3189">
        <v>2</v>
      </c>
      <c r="E3189">
        <v>1</v>
      </c>
      <c r="F3189">
        <v>10</v>
      </c>
      <c r="G3189">
        <v>5</v>
      </c>
    </row>
    <row r="3190" spans="1:7" x14ac:dyDescent="0.25">
      <c r="A3190" t="s">
        <v>3272</v>
      </c>
      <c r="B3190">
        <v>1.19</v>
      </c>
      <c r="C3190">
        <v>3500</v>
      </c>
      <c r="D3190">
        <v>2</v>
      </c>
      <c r="E3190">
        <v>1</v>
      </c>
      <c r="F3190">
        <v>10</v>
      </c>
      <c r="G3190">
        <v>3</v>
      </c>
    </row>
    <row r="3191" spans="1:7" x14ac:dyDescent="0.25">
      <c r="A3191" t="s">
        <v>3273</v>
      </c>
      <c r="B3191">
        <v>1.57</v>
      </c>
      <c r="C3191">
        <v>3500</v>
      </c>
      <c r="D3191">
        <v>2</v>
      </c>
      <c r="E3191">
        <v>1</v>
      </c>
      <c r="F3191">
        <v>8</v>
      </c>
      <c r="G3191">
        <v>5</v>
      </c>
    </row>
    <row r="3192" spans="1:7" x14ac:dyDescent="0.25">
      <c r="A3192" t="s">
        <v>3274</v>
      </c>
      <c r="B3192">
        <v>5.63</v>
      </c>
      <c r="C3192">
        <v>1200</v>
      </c>
      <c r="D3192">
        <v>2</v>
      </c>
      <c r="E3192">
        <v>3</v>
      </c>
      <c r="F3192">
        <v>4</v>
      </c>
      <c r="G3192">
        <v>5</v>
      </c>
    </row>
    <row r="3193" spans="1:7" x14ac:dyDescent="0.25">
      <c r="A3193" t="s">
        <v>3275</v>
      </c>
      <c r="B3193">
        <v>0.99</v>
      </c>
      <c r="C3193">
        <v>1200</v>
      </c>
      <c r="D3193">
        <v>2</v>
      </c>
      <c r="E3193">
        <v>3</v>
      </c>
      <c r="F3193">
        <v>4</v>
      </c>
      <c r="G3193">
        <v>0</v>
      </c>
    </row>
    <row r="3194" spans="1:7" x14ac:dyDescent="0.25">
      <c r="A3194" t="s">
        <v>3276</v>
      </c>
      <c r="B3194">
        <v>0.87</v>
      </c>
      <c r="C3194">
        <v>1500</v>
      </c>
      <c r="D3194">
        <v>2</v>
      </c>
      <c r="E3194">
        <v>1</v>
      </c>
      <c r="F3194">
        <v>8</v>
      </c>
      <c r="G3194">
        <v>1</v>
      </c>
    </row>
    <row r="3195" spans="1:7" x14ac:dyDescent="0.25">
      <c r="A3195" t="s">
        <v>3277</v>
      </c>
      <c r="B3195">
        <v>2.52</v>
      </c>
      <c r="C3195">
        <v>1700</v>
      </c>
      <c r="D3195">
        <v>2</v>
      </c>
      <c r="E3195">
        <v>3</v>
      </c>
      <c r="F3195">
        <v>4</v>
      </c>
      <c r="G3195">
        <v>1</v>
      </c>
    </row>
    <row r="3196" spans="1:7" x14ac:dyDescent="0.25">
      <c r="A3196" t="s">
        <v>3278</v>
      </c>
      <c r="B3196">
        <v>0.08</v>
      </c>
      <c r="C3196">
        <v>1500</v>
      </c>
      <c r="D3196">
        <v>2</v>
      </c>
      <c r="E3196">
        <v>3</v>
      </c>
      <c r="F3196">
        <v>4</v>
      </c>
      <c r="G3196">
        <v>0</v>
      </c>
    </row>
    <row r="3197" spans="1:7" x14ac:dyDescent="0.25">
      <c r="A3197" t="s">
        <v>3279</v>
      </c>
      <c r="B3197">
        <v>4.41</v>
      </c>
      <c r="C3197">
        <v>1300</v>
      </c>
      <c r="D3197">
        <v>2</v>
      </c>
      <c r="E3197">
        <v>3</v>
      </c>
      <c r="F3197">
        <v>4</v>
      </c>
      <c r="G3197">
        <v>8</v>
      </c>
    </row>
    <row r="3198" spans="1:7" x14ac:dyDescent="0.25">
      <c r="A3198" t="s">
        <v>3280</v>
      </c>
      <c r="B3198">
        <v>0.85</v>
      </c>
      <c r="C3198">
        <v>5300</v>
      </c>
      <c r="D3198">
        <v>1</v>
      </c>
      <c r="E3198">
        <v>1</v>
      </c>
      <c r="F3198">
        <v>10</v>
      </c>
      <c r="G3198">
        <v>0</v>
      </c>
    </row>
    <row r="3199" spans="1:7" x14ac:dyDescent="0.25">
      <c r="A3199" t="s">
        <v>3281</v>
      </c>
      <c r="B3199">
        <v>5.62</v>
      </c>
      <c r="C3199">
        <v>4400</v>
      </c>
      <c r="D3199">
        <v>1</v>
      </c>
      <c r="E3199">
        <v>1</v>
      </c>
      <c r="F3199">
        <v>10</v>
      </c>
      <c r="G3199">
        <v>6</v>
      </c>
    </row>
    <row r="3200" spans="1:7" x14ac:dyDescent="0.25">
      <c r="A3200" t="s">
        <v>3282</v>
      </c>
      <c r="B3200">
        <v>3.13</v>
      </c>
      <c r="C3200">
        <v>4500</v>
      </c>
      <c r="D3200">
        <v>2</v>
      </c>
      <c r="E3200">
        <v>1</v>
      </c>
      <c r="F3200">
        <v>10</v>
      </c>
      <c r="G3200">
        <v>1</v>
      </c>
    </row>
    <row r="3201" spans="1:7" x14ac:dyDescent="0.25">
      <c r="A3201" t="s">
        <v>3283</v>
      </c>
      <c r="B3201">
        <v>1.87</v>
      </c>
      <c r="C3201">
        <v>4500</v>
      </c>
      <c r="D3201">
        <v>2</v>
      </c>
      <c r="E3201">
        <v>1</v>
      </c>
      <c r="F3201">
        <v>10</v>
      </c>
      <c r="G3201">
        <v>2</v>
      </c>
    </row>
    <row r="3202" spans="1:7" x14ac:dyDescent="0.25">
      <c r="A3202" t="s">
        <v>3284</v>
      </c>
      <c r="B3202">
        <v>6.58</v>
      </c>
      <c r="C3202">
        <v>6000</v>
      </c>
      <c r="D3202">
        <v>2</v>
      </c>
      <c r="E3202">
        <v>1</v>
      </c>
      <c r="F3202">
        <v>10</v>
      </c>
      <c r="G3202">
        <v>17</v>
      </c>
    </row>
    <row r="3203" spans="1:7" x14ac:dyDescent="0.25">
      <c r="A3203" t="s">
        <v>3285</v>
      </c>
      <c r="B3203">
        <v>1.04</v>
      </c>
      <c r="C3203">
        <v>4000</v>
      </c>
      <c r="D3203">
        <v>2</v>
      </c>
      <c r="E3203">
        <v>3</v>
      </c>
      <c r="F3203">
        <v>8</v>
      </c>
      <c r="G3203">
        <v>3</v>
      </c>
    </row>
    <row r="3204" spans="1:7" x14ac:dyDescent="0.25">
      <c r="A3204" t="s">
        <v>3286</v>
      </c>
      <c r="B3204">
        <v>0.21</v>
      </c>
      <c r="C3204">
        <v>2100</v>
      </c>
      <c r="D3204">
        <v>2</v>
      </c>
      <c r="E3204">
        <v>1</v>
      </c>
      <c r="F3204">
        <v>8</v>
      </c>
      <c r="G3204">
        <v>0</v>
      </c>
    </row>
    <row r="3205" spans="1:7" x14ac:dyDescent="0.25">
      <c r="A3205" t="s">
        <v>3287</v>
      </c>
      <c r="B3205">
        <v>3.69</v>
      </c>
      <c r="C3205">
        <v>2100</v>
      </c>
      <c r="D3205">
        <v>2</v>
      </c>
      <c r="E3205">
        <v>3</v>
      </c>
      <c r="F3205">
        <v>4</v>
      </c>
      <c r="G3205">
        <v>6</v>
      </c>
    </row>
    <row r="3206" spans="1:7" x14ac:dyDescent="0.25">
      <c r="A3206" t="s">
        <v>3288</v>
      </c>
      <c r="B3206">
        <v>2.96</v>
      </c>
      <c r="C3206">
        <v>1800</v>
      </c>
      <c r="D3206">
        <v>2</v>
      </c>
      <c r="E3206">
        <v>3</v>
      </c>
      <c r="F3206">
        <v>4</v>
      </c>
      <c r="G3206">
        <v>1</v>
      </c>
    </row>
    <row r="3207" spans="1:7" x14ac:dyDescent="0.25">
      <c r="A3207" t="s">
        <v>3289</v>
      </c>
      <c r="B3207">
        <v>0.17</v>
      </c>
      <c r="C3207">
        <v>2000</v>
      </c>
      <c r="D3207">
        <v>2</v>
      </c>
      <c r="E3207">
        <v>3</v>
      </c>
      <c r="F3207">
        <v>4</v>
      </c>
      <c r="G3207">
        <v>0</v>
      </c>
    </row>
    <row r="3208" spans="1:7" x14ac:dyDescent="0.25">
      <c r="A3208" t="s">
        <v>3290</v>
      </c>
      <c r="B3208">
        <v>3.01</v>
      </c>
      <c r="C3208">
        <v>1700</v>
      </c>
      <c r="D3208">
        <v>2</v>
      </c>
      <c r="E3208">
        <v>3</v>
      </c>
      <c r="F3208">
        <v>4</v>
      </c>
      <c r="G3208">
        <v>3</v>
      </c>
    </row>
    <row r="3209" spans="1:7" x14ac:dyDescent="0.25">
      <c r="A3209" t="s">
        <v>3291</v>
      </c>
      <c r="B3209">
        <v>2.77</v>
      </c>
      <c r="C3209">
        <v>1900</v>
      </c>
      <c r="D3209">
        <v>2</v>
      </c>
      <c r="E3209">
        <v>3</v>
      </c>
      <c r="F3209">
        <v>4</v>
      </c>
      <c r="G3209">
        <v>1</v>
      </c>
    </row>
    <row r="3210" spans="1:7" x14ac:dyDescent="0.25">
      <c r="A3210" t="s">
        <v>3292</v>
      </c>
      <c r="B3210">
        <v>8.66</v>
      </c>
      <c r="C3210">
        <v>1400</v>
      </c>
      <c r="D3210">
        <v>2</v>
      </c>
      <c r="E3210">
        <v>3</v>
      </c>
      <c r="F3210">
        <v>5</v>
      </c>
      <c r="G3210">
        <v>5</v>
      </c>
    </row>
    <row r="3211" spans="1:7" x14ac:dyDescent="0.25">
      <c r="A3211" t="s">
        <v>3293</v>
      </c>
      <c r="B3211">
        <v>0.78</v>
      </c>
      <c r="C3211">
        <v>690</v>
      </c>
      <c r="D3211">
        <v>2</v>
      </c>
      <c r="E3211">
        <v>1</v>
      </c>
      <c r="F3211">
        <v>8</v>
      </c>
      <c r="G3211">
        <v>0</v>
      </c>
    </row>
    <row r="3212" spans="1:7" x14ac:dyDescent="0.25">
      <c r="A3212" t="s">
        <v>3294</v>
      </c>
      <c r="B3212">
        <v>1.68</v>
      </c>
      <c r="C3212">
        <v>690</v>
      </c>
      <c r="D3212">
        <v>2</v>
      </c>
      <c r="E3212">
        <v>3</v>
      </c>
      <c r="F3212">
        <v>3</v>
      </c>
      <c r="G3212">
        <v>2</v>
      </c>
    </row>
    <row r="3213" spans="1:7" x14ac:dyDescent="0.25">
      <c r="A3213" t="s">
        <v>3295</v>
      </c>
      <c r="B3213">
        <v>0.67</v>
      </c>
      <c r="C3213">
        <v>750</v>
      </c>
      <c r="D3213">
        <v>2</v>
      </c>
      <c r="E3213">
        <v>3</v>
      </c>
      <c r="F3213">
        <v>3</v>
      </c>
      <c r="G3213">
        <v>1</v>
      </c>
    </row>
    <row r="3214" spans="1:7" x14ac:dyDescent="0.25">
      <c r="A3214" t="s">
        <v>3296</v>
      </c>
      <c r="B3214">
        <v>0.41</v>
      </c>
      <c r="C3214">
        <v>750</v>
      </c>
      <c r="D3214">
        <v>2</v>
      </c>
      <c r="E3214">
        <v>3</v>
      </c>
      <c r="F3214">
        <v>3</v>
      </c>
      <c r="G3214">
        <v>0</v>
      </c>
    </row>
    <row r="3215" spans="1:7" x14ac:dyDescent="0.25">
      <c r="A3215" t="s">
        <v>3297</v>
      </c>
      <c r="B3215">
        <v>4.3099999999999996</v>
      </c>
      <c r="C3215">
        <v>800</v>
      </c>
      <c r="D3215">
        <v>2</v>
      </c>
      <c r="E3215">
        <v>3</v>
      </c>
      <c r="F3215">
        <v>5</v>
      </c>
      <c r="G3215">
        <v>2</v>
      </c>
    </row>
    <row r="3216" spans="1:7" x14ac:dyDescent="0.25">
      <c r="A3216" t="s">
        <v>3298</v>
      </c>
      <c r="B3216">
        <v>3.87</v>
      </c>
      <c r="C3216">
        <v>5600</v>
      </c>
      <c r="D3216">
        <v>2</v>
      </c>
      <c r="E3216">
        <v>3</v>
      </c>
      <c r="F3216">
        <v>5</v>
      </c>
      <c r="G3216">
        <v>8</v>
      </c>
    </row>
    <row r="3217" spans="1:7" x14ac:dyDescent="0.25">
      <c r="A3217" t="s">
        <v>3299</v>
      </c>
      <c r="B3217">
        <v>1.25</v>
      </c>
      <c r="C3217">
        <v>700</v>
      </c>
      <c r="D3217">
        <v>1</v>
      </c>
      <c r="E3217">
        <v>3</v>
      </c>
      <c r="F3217">
        <v>3</v>
      </c>
      <c r="G3217">
        <v>0</v>
      </c>
    </row>
    <row r="3218" spans="1:7" x14ac:dyDescent="0.25">
      <c r="A3218" t="s">
        <v>3300</v>
      </c>
      <c r="B3218">
        <v>4.88</v>
      </c>
      <c r="C3218">
        <v>4900</v>
      </c>
      <c r="D3218">
        <v>1</v>
      </c>
      <c r="E3218">
        <v>1</v>
      </c>
      <c r="F3218">
        <v>10</v>
      </c>
      <c r="G3218">
        <v>11</v>
      </c>
    </row>
    <row r="3219" spans="1:7" x14ac:dyDescent="0.25">
      <c r="A3219" t="s">
        <v>3301</v>
      </c>
      <c r="B3219">
        <v>0.45</v>
      </c>
      <c r="C3219">
        <v>790</v>
      </c>
      <c r="D3219">
        <v>1</v>
      </c>
      <c r="E3219">
        <v>3</v>
      </c>
      <c r="F3219">
        <v>4</v>
      </c>
      <c r="G3219">
        <v>0</v>
      </c>
    </row>
    <row r="3220" spans="1:7" x14ac:dyDescent="0.25">
      <c r="A3220" t="s">
        <v>3302</v>
      </c>
      <c r="B3220">
        <v>1</v>
      </c>
      <c r="C3220">
        <v>2600</v>
      </c>
      <c r="D3220">
        <v>2</v>
      </c>
      <c r="E3220">
        <v>3</v>
      </c>
      <c r="F3220">
        <v>3</v>
      </c>
      <c r="G3220">
        <v>10</v>
      </c>
    </row>
    <row r="3221" spans="1:7" x14ac:dyDescent="0.25">
      <c r="A3221" t="s">
        <v>3303</v>
      </c>
      <c r="B3221">
        <v>1.93</v>
      </c>
      <c r="C3221">
        <v>5000</v>
      </c>
      <c r="D3221">
        <v>2</v>
      </c>
      <c r="E3221">
        <v>3</v>
      </c>
      <c r="F3221">
        <v>4</v>
      </c>
      <c r="G3221">
        <v>3</v>
      </c>
    </row>
    <row r="3222" spans="1:7" x14ac:dyDescent="0.25">
      <c r="A3222" t="s">
        <v>3304</v>
      </c>
      <c r="B3222">
        <v>3.46</v>
      </c>
      <c r="C3222">
        <v>260</v>
      </c>
      <c r="D3222">
        <v>2</v>
      </c>
      <c r="E3222">
        <v>3</v>
      </c>
      <c r="F3222">
        <v>2</v>
      </c>
      <c r="G3222">
        <v>1</v>
      </c>
    </row>
    <row r="3223" spans="1:7" x14ac:dyDescent="0.25">
      <c r="A3223" t="s">
        <v>3305</v>
      </c>
      <c r="B3223">
        <v>0.73</v>
      </c>
      <c r="C3223">
        <v>280</v>
      </c>
      <c r="D3223">
        <v>2</v>
      </c>
      <c r="E3223">
        <v>6</v>
      </c>
      <c r="F3223">
        <v>6</v>
      </c>
      <c r="G3223">
        <v>0</v>
      </c>
    </row>
    <row r="3224" spans="1:7" x14ac:dyDescent="0.25">
      <c r="A3224" t="s">
        <v>3306</v>
      </c>
      <c r="B3224">
        <v>1.9</v>
      </c>
      <c r="C3224">
        <v>280</v>
      </c>
      <c r="D3224">
        <v>2</v>
      </c>
      <c r="E3224">
        <v>3</v>
      </c>
      <c r="F3224">
        <v>2</v>
      </c>
      <c r="G3224">
        <v>2</v>
      </c>
    </row>
    <row r="3225" spans="1:7" x14ac:dyDescent="0.25">
      <c r="A3225" t="s">
        <v>3307</v>
      </c>
      <c r="B3225">
        <v>1.1100000000000001</v>
      </c>
      <c r="C3225">
        <v>300</v>
      </c>
      <c r="D3225">
        <v>2</v>
      </c>
      <c r="E3225">
        <v>3</v>
      </c>
      <c r="F3225">
        <v>2</v>
      </c>
      <c r="G3225">
        <v>3</v>
      </c>
    </row>
    <row r="3226" spans="1:7" x14ac:dyDescent="0.25">
      <c r="A3226" t="s">
        <v>3308</v>
      </c>
      <c r="B3226">
        <v>0.35</v>
      </c>
      <c r="C3226">
        <v>310</v>
      </c>
      <c r="D3226">
        <v>2</v>
      </c>
      <c r="E3226">
        <v>3</v>
      </c>
      <c r="F3226">
        <v>2</v>
      </c>
      <c r="G3226">
        <v>0</v>
      </c>
    </row>
    <row r="3227" spans="1:7" x14ac:dyDescent="0.25">
      <c r="A3227" t="s">
        <v>3309</v>
      </c>
      <c r="B3227">
        <v>0.37</v>
      </c>
      <c r="C3227">
        <v>460</v>
      </c>
      <c r="D3227">
        <v>2</v>
      </c>
      <c r="E3227">
        <v>3</v>
      </c>
      <c r="F3227">
        <v>2</v>
      </c>
      <c r="G3227">
        <v>0</v>
      </c>
    </row>
    <row r="3228" spans="1:7" x14ac:dyDescent="0.25">
      <c r="A3228" t="s">
        <v>3310</v>
      </c>
      <c r="B3228">
        <v>0.98</v>
      </c>
      <c r="C3228">
        <v>440</v>
      </c>
      <c r="D3228">
        <v>2</v>
      </c>
      <c r="E3228">
        <v>3</v>
      </c>
      <c r="F3228">
        <v>1</v>
      </c>
      <c r="G3228">
        <v>0</v>
      </c>
    </row>
    <row r="3229" spans="1:7" x14ac:dyDescent="0.25">
      <c r="A3229" t="s">
        <v>3311</v>
      </c>
      <c r="B3229">
        <v>7.75</v>
      </c>
      <c r="C3229">
        <v>520</v>
      </c>
      <c r="D3229">
        <v>2</v>
      </c>
      <c r="E3229">
        <v>3</v>
      </c>
      <c r="F3229">
        <v>2</v>
      </c>
      <c r="G3229">
        <v>9</v>
      </c>
    </row>
    <row r="3230" spans="1:7" x14ac:dyDescent="0.25">
      <c r="A3230" t="s">
        <v>3312</v>
      </c>
      <c r="B3230">
        <v>1.25</v>
      </c>
      <c r="C3230">
        <v>3600</v>
      </c>
      <c r="D3230">
        <v>2</v>
      </c>
      <c r="E3230">
        <v>3</v>
      </c>
      <c r="F3230">
        <v>3</v>
      </c>
      <c r="G3230">
        <v>3</v>
      </c>
    </row>
    <row r="3231" spans="1:7" x14ac:dyDescent="0.25">
      <c r="A3231" t="s">
        <v>3313</v>
      </c>
      <c r="B3231">
        <v>2.13</v>
      </c>
      <c r="C3231">
        <v>540</v>
      </c>
      <c r="D3231">
        <v>2</v>
      </c>
      <c r="E3231">
        <v>6</v>
      </c>
      <c r="F3231">
        <v>6</v>
      </c>
      <c r="G3231">
        <v>1</v>
      </c>
    </row>
    <row r="3232" spans="1:7" x14ac:dyDescent="0.25">
      <c r="A3232" t="s">
        <v>3314</v>
      </c>
      <c r="B3232">
        <v>0.16</v>
      </c>
      <c r="C3232">
        <v>540</v>
      </c>
      <c r="D3232">
        <v>2</v>
      </c>
      <c r="E3232">
        <v>6</v>
      </c>
      <c r="F3232">
        <v>6</v>
      </c>
      <c r="G3232">
        <v>0</v>
      </c>
    </row>
    <row r="3233" spans="1:7" x14ac:dyDescent="0.25">
      <c r="A3233" t="s">
        <v>3315</v>
      </c>
      <c r="B3233">
        <v>0.17</v>
      </c>
      <c r="C3233">
        <v>540</v>
      </c>
      <c r="D3233">
        <v>2</v>
      </c>
      <c r="E3233">
        <v>6</v>
      </c>
      <c r="F3233">
        <v>6</v>
      </c>
      <c r="G3233">
        <v>0</v>
      </c>
    </row>
    <row r="3234" spans="1:7" x14ac:dyDescent="0.25">
      <c r="A3234" t="s">
        <v>3316</v>
      </c>
      <c r="B3234">
        <v>0.1</v>
      </c>
      <c r="C3234">
        <v>650</v>
      </c>
      <c r="D3234">
        <v>2</v>
      </c>
      <c r="E3234">
        <v>4</v>
      </c>
      <c r="F3234">
        <v>0</v>
      </c>
      <c r="G3234">
        <v>0</v>
      </c>
    </row>
    <row r="3235" spans="1:7" x14ac:dyDescent="0.25">
      <c r="A3235" t="s">
        <v>3317</v>
      </c>
      <c r="B3235">
        <v>0.28999999999999998</v>
      </c>
      <c r="C3235">
        <v>650</v>
      </c>
      <c r="D3235">
        <v>2</v>
      </c>
      <c r="E3235">
        <v>6</v>
      </c>
      <c r="F3235">
        <v>6</v>
      </c>
      <c r="G3235">
        <v>0</v>
      </c>
    </row>
    <row r="3236" spans="1:7" x14ac:dyDescent="0.25">
      <c r="A3236" t="s">
        <v>3318</v>
      </c>
      <c r="B3236">
        <v>4.08</v>
      </c>
      <c r="C3236">
        <v>650</v>
      </c>
      <c r="D3236">
        <v>2</v>
      </c>
      <c r="E3236">
        <v>3</v>
      </c>
      <c r="F3236">
        <v>1</v>
      </c>
      <c r="G3236">
        <v>1</v>
      </c>
    </row>
    <row r="3237" spans="1:7" x14ac:dyDescent="0.25">
      <c r="A3237" t="s">
        <v>3319</v>
      </c>
      <c r="B3237">
        <v>3.37</v>
      </c>
      <c r="C3237">
        <v>3500</v>
      </c>
      <c r="D3237">
        <v>1</v>
      </c>
      <c r="E3237">
        <v>1</v>
      </c>
      <c r="F3237">
        <v>8</v>
      </c>
      <c r="G3237">
        <v>4</v>
      </c>
    </row>
    <row r="3238" spans="1:7" x14ac:dyDescent="0.25">
      <c r="A3238" t="s">
        <v>3320</v>
      </c>
      <c r="B3238">
        <v>1.1499999999999999</v>
      </c>
      <c r="C3238">
        <v>3900</v>
      </c>
      <c r="D3238">
        <v>1</v>
      </c>
      <c r="E3238">
        <v>1</v>
      </c>
      <c r="F3238">
        <v>8</v>
      </c>
      <c r="G3238">
        <v>4</v>
      </c>
    </row>
    <row r="3239" spans="1:7" x14ac:dyDescent="0.25">
      <c r="A3239" t="s">
        <v>3321</v>
      </c>
      <c r="B3239">
        <v>1.32</v>
      </c>
      <c r="C3239">
        <v>2300</v>
      </c>
      <c r="D3239">
        <v>2</v>
      </c>
      <c r="E3239">
        <v>6</v>
      </c>
      <c r="F3239">
        <v>4</v>
      </c>
      <c r="G3239">
        <v>0</v>
      </c>
    </row>
    <row r="3240" spans="1:7" x14ac:dyDescent="0.25">
      <c r="A3240" t="s">
        <v>3322</v>
      </c>
      <c r="B3240">
        <v>2.12</v>
      </c>
      <c r="C3240">
        <v>2000</v>
      </c>
      <c r="D3240">
        <v>2</v>
      </c>
      <c r="E3240">
        <v>6</v>
      </c>
      <c r="F3240">
        <v>4</v>
      </c>
      <c r="G3240">
        <v>1</v>
      </c>
    </row>
    <row r="3241" spans="1:7" x14ac:dyDescent="0.25">
      <c r="A3241" t="s">
        <v>3323</v>
      </c>
      <c r="B3241">
        <v>0.68</v>
      </c>
      <c r="C3241">
        <v>2000</v>
      </c>
      <c r="D3241">
        <v>2</v>
      </c>
      <c r="E3241">
        <v>1</v>
      </c>
      <c r="F3241">
        <v>8</v>
      </c>
      <c r="G3241">
        <v>0</v>
      </c>
    </row>
    <row r="3242" spans="1:7" x14ac:dyDescent="0.25">
      <c r="A3242" t="s">
        <v>3324</v>
      </c>
      <c r="B3242">
        <v>2.85</v>
      </c>
      <c r="C3242">
        <v>1800</v>
      </c>
      <c r="D3242">
        <v>2</v>
      </c>
      <c r="E3242">
        <v>6</v>
      </c>
      <c r="F3242">
        <v>4</v>
      </c>
      <c r="G3242">
        <v>1</v>
      </c>
    </row>
    <row r="3243" spans="1:7" x14ac:dyDescent="0.25">
      <c r="A3243" t="s">
        <v>3325</v>
      </c>
      <c r="B3243">
        <v>0.36</v>
      </c>
      <c r="C3243">
        <v>1600</v>
      </c>
      <c r="D3243">
        <v>2</v>
      </c>
      <c r="E3243">
        <v>1</v>
      </c>
      <c r="F3243">
        <v>8</v>
      </c>
      <c r="G3243">
        <v>0</v>
      </c>
    </row>
    <row r="3244" spans="1:7" x14ac:dyDescent="0.25">
      <c r="A3244" t="s">
        <v>3326</v>
      </c>
      <c r="B3244">
        <v>1.99</v>
      </c>
      <c r="C3244">
        <v>1600</v>
      </c>
      <c r="D3244">
        <v>2</v>
      </c>
      <c r="E3244">
        <v>6</v>
      </c>
      <c r="F3244">
        <v>4</v>
      </c>
      <c r="G3244">
        <v>0</v>
      </c>
    </row>
    <row r="3245" spans="1:7" x14ac:dyDescent="0.25">
      <c r="A3245" t="s">
        <v>3327</v>
      </c>
      <c r="B3245">
        <v>0.6</v>
      </c>
      <c r="C3245">
        <v>1600</v>
      </c>
      <c r="D3245">
        <v>2</v>
      </c>
      <c r="E3245">
        <v>1</v>
      </c>
      <c r="F3245">
        <v>4</v>
      </c>
      <c r="G3245">
        <v>0</v>
      </c>
    </row>
    <row r="3246" spans="1:7" x14ac:dyDescent="0.25">
      <c r="A3246" t="s">
        <v>3328</v>
      </c>
      <c r="B3246">
        <v>0.59</v>
      </c>
      <c r="C3246">
        <v>1500</v>
      </c>
      <c r="D3246">
        <v>2</v>
      </c>
      <c r="E3246">
        <v>1</v>
      </c>
      <c r="F3246">
        <v>8</v>
      </c>
      <c r="G3246">
        <v>0</v>
      </c>
    </row>
    <row r="3247" spans="1:7" x14ac:dyDescent="0.25">
      <c r="A3247" t="s">
        <v>3329</v>
      </c>
      <c r="B3247">
        <v>0.7</v>
      </c>
      <c r="C3247">
        <v>1400</v>
      </c>
      <c r="D3247">
        <v>2</v>
      </c>
      <c r="E3247">
        <v>1</v>
      </c>
      <c r="F3247">
        <v>4</v>
      </c>
      <c r="G3247">
        <v>0</v>
      </c>
    </row>
    <row r="3248" spans="1:7" x14ac:dyDescent="0.25">
      <c r="A3248" t="s">
        <v>3330</v>
      </c>
      <c r="B3248">
        <v>4.1100000000000003</v>
      </c>
      <c r="C3248">
        <v>1100</v>
      </c>
      <c r="D3248">
        <v>2</v>
      </c>
      <c r="E3248">
        <v>1</v>
      </c>
      <c r="F3248">
        <v>4</v>
      </c>
      <c r="G3248">
        <v>5</v>
      </c>
    </row>
    <row r="3249" spans="1:7" x14ac:dyDescent="0.25">
      <c r="A3249" t="s">
        <v>3331</v>
      </c>
      <c r="B3249">
        <v>1.49</v>
      </c>
      <c r="C3249">
        <v>590</v>
      </c>
      <c r="D3249">
        <v>2</v>
      </c>
      <c r="E3249">
        <v>1</v>
      </c>
      <c r="F3249">
        <v>4</v>
      </c>
      <c r="G3249">
        <v>0</v>
      </c>
    </row>
    <row r="3250" spans="1:7" x14ac:dyDescent="0.25">
      <c r="A3250" t="s">
        <v>3332</v>
      </c>
      <c r="B3250">
        <v>9.7100000000000009</v>
      </c>
      <c r="C3250">
        <v>520</v>
      </c>
      <c r="D3250">
        <v>2</v>
      </c>
      <c r="E3250">
        <v>1</v>
      </c>
      <c r="F3250">
        <v>4</v>
      </c>
      <c r="G3250">
        <v>3</v>
      </c>
    </row>
    <row r="3251" spans="1:7" x14ac:dyDescent="0.25">
      <c r="A3251" t="s">
        <v>3333</v>
      </c>
      <c r="B3251">
        <v>0.5</v>
      </c>
      <c r="C3251">
        <v>690</v>
      </c>
      <c r="D3251">
        <v>2</v>
      </c>
      <c r="E3251">
        <v>1</v>
      </c>
      <c r="F3251">
        <v>4</v>
      </c>
      <c r="G3251">
        <v>0</v>
      </c>
    </row>
    <row r="3252" spans="1:7" x14ac:dyDescent="0.25">
      <c r="A3252" t="s">
        <v>3334</v>
      </c>
      <c r="B3252">
        <v>5.64</v>
      </c>
      <c r="C3252">
        <v>730</v>
      </c>
      <c r="D3252">
        <v>2</v>
      </c>
      <c r="E3252">
        <v>1</v>
      </c>
      <c r="F3252">
        <v>4</v>
      </c>
      <c r="G3252">
        <v>1</v>
      </c>
    </row>
    <row r="3253" spans="1:7" x14ac:dyDescent="0.25">
      <c r="A3253" t="s">
        <v>3335</v>
      </c>
      <c r="B3253">
        <v>1.56</v>
      </c>
      <c r="C3253">
        <v>930</v>
      </c>
      <c r="D3253">
        <v>2</v>
      </c>
      <c r="E3253">
        <v>1</v>
      </c>
      <c r="F3253">
        <v>5</v>
      </c>
      <c r="G3253">
        <v>1</v>
      </c>
    </row>
    <row r="3254" spans="1:7" x14ac:dyDescent="0.25">
      <c r="A3254" t="s">
        <v>3336</v>
      </c>
      <c r="B3254">
        <v>0.7</v>
      </c>
      <c r="C3254">
        <v>930</v>
      </c>
      <c r="D3254">
        <v>2</v>
      </c>
      <c r="E3254">
        <v>1</v>
      </c>
      <c r="F3254">
        <v>8</v>
      </c>
      <c r="G3254">
        <v>1</v>
      </c>
    </row>
    <row r="3255" spans="1:7" x14ac:dyDescent="0.25">
      <c r="A3255" t="s">
        <v>3337</v>
      </c>
      <c r="B3255">
        <v>0.24</v>
      </c>
      <c r="C3255">
        <v>2200</v>
      </c>
      <c r="D3255">
        <v>1</v>
      </c>
      <c r="E3255">
        <v>1</v>
      </c>
      <c r="F3255">
        <v>8</v>
      </c>
      <c r="G3255">
        <v>0</v>
      </c>
    </row>
    <row r="3256" spans="1:7" x14ac:dyDescent="0.25">
      <c r="A3256" t="s">
        <v>3338</v>
      </c>
      <c r="B3256">
        <v>0.05</v>
      </c>
      <c r="C3256">
        <v>2200</v>
      </c>
      <c r="D3256">
        <v>1</v>
      </c>
      <c r="E3256">
        <v>1</v>
      </c>
      <c r="F3256">
        <v>8</v>
      </c>
      <c r="G3256">
        <v>0</v>
      </c>
    </row>
    <row r="3257" spans="1:7" x14ac:dyDescent="0.25">
      <c r="A3257" t="s">
        <v>3339</v>
      </c>
      <c r="B3257">
        <v>0.21</v>
      </c>
      <c r="C3257">
        <v>2200</v>
      </c>
      <c r="D3257">
        <v>1</v>
      </c>
      <c r="E3257">
        <v>1</v>
      </c>
      <c r="F3257">
        <v>8</v>
      </c>
      <c r="G3257">
        <v>0</v>
      </c>
    </row>
    <row r="3258" spans="1:7" x14ac:dyDescent="0.25">
      <c r="A3258" t="s">
        <v>3340</v>
      </c>
      <c r="B3258">
        <v>0.38</v>
      </c>
      <c r="C3258">
        <v>2200</v>
      </c>
      <c r="D3258">
        <v>1</v>
      </c>
      <c r="E3258">
        <v>1</v>
      </c>
      <c r="F3258">
        <v>8</v>
      </c>
      <c r="G3258">
        <v>1</v>
      </c>
    </row>
    <row r="3259" spans="1:7" x14ac:dyDescent="0.25">
      <c r="A3259" t="s">
        <v>3341</v>
      </c>
      <c r="B3259">
        <v>1.1200000000000001</v>
      </c>
      <c r="C3259">
        <v>1900</v>
      </c>
      <c r="D3259">
        <v>1</v>
      </c>
      <c r="E3259">
        <v>1</v>
      </c>
      <c r="F3259">
        <v>5</v>
      </c>
      <c r="G3259">
        <v>2</v>
      </c>
    </row>
    <row r="3260" spans="1:7" x14ac:dyDescent="0.25">
      <c r="A3260" t="s">
        <v>3342</v>
      </c>
      <c r="B3260">
        <v>0.28000000000000003</v>
      </c>
      <c r="C3260">
        <v>840</v>
      </c>
      <c r="D3260">
        <v>2</v>
      </c>
      <c r="E3260">
        <v>3</v>
      </c>
      <c r="F3260">
        <v>5</v>
      </c>
      <c r="G3260">
        <v>1</v>
      </c>
    </row>
    <row r="3261" spans="1:7" x14ac:dyDescent="0.25">
      <c r="A3261" t="s">
        <v>3343</v>
      </c>
      <c r="B3261">
        <v>4.47</v>
      </c>
      <c r="C3261">
        <v>910</v>
      </c>
      <c r="D3261">
        <v>2</v>
      </c>
      <c r="E3261">
        <v>3</v>
      </c>
      <c r="F3261">
        <v>4</v>
      </c>
      <c r="G3261">
        <v>0</v>
      </c>
    </row>
    <row r="3262" spans="1:7" x14ac:dyDescent="0.25">
      <c r="A3262" t="s">
        <v>3344</v>
      </c>
      <c r="B3262">
        <v>7.0000000000000007E-2</v>
      </c>
      <c r="C3262">
        <v>890</v>
      </c>
      <c r="D3262">
        <v>2</v>
      </c>
      <c r="E3262">
        <v>6</v>
      </c>
      <c r="F3262">
        <v>4</v>
      </c>
      <c r="G3262">
        <v>0</v>
      </c>
    </row>
    <row r="3263" spans="1:7" x14ac:dyDescent="0.25">
      <c r="A3263" t="s">
        <v>3345</v>
      </c>
      <c r="B3263">
        <v>0.79</v>
      </c>
      <c r="C3263">
        <v>840</v>
      </c>
      <c r="D3263">
        <v>2</v>
      </c>
      <c r="E3263">
        <v>1</v>
      </c>
      <c r="F3263">
        <v>8</v>
      </c>
      <c r="G3263">
        <v>0</v>
      </c>
    </row>
    <row r="3264" spans="1:7" x14ac:dyDescent="0.25">
      <c r="A3264" t="s">
        <v>3346</v>
      </c>
      <c r="B3264">
        <v>5.79</v>
      </c>
      <c r="C3264">
        <v>790</v>
      </c>
      <c r="D3264">
        <v>2</v>
      </c>
      <c r="E3264">
        <v>6</v>
      </c>
      <c r="F3264">
        <v>4</v>
      </c>
      <c r="G3264">
        <v>5</v>
      </c>
    </row>
    <row r="3265" spans="1:7" x14ac:dyDescent="0.25">
      <c r="A3265" t="s">
        <v>3347</v>
      </c>
      <c r="B3265">
        <v>0.28999999999999998</v>
      </c>
      <c r="C3265">
        <v>1100</v>
      </c>
      <c r="D3265">
        <v>2</v>
      </c>
      <c r="E3265">
        <v>6</v>
      </c>
      <c r="F3265">
        <v>4</v>
      </c>
      <c r="G3265">
        <v>0</v>
      </c>
    </row>
    <row r="3266" spans="1:7" x14ac:dyDescent="0.25">
      <c r="A3266" t="s">
        <v>3348</v>
      </c>
      <c r="B3266">
        <v>0.95</v>
      </c>
      <c r="C3266">
        <v>1100</v>
      </c>
      <c r="D3266">
        <v>2</v>
      </c>
      <c r="E3266">
        <v>1</v>
      </c>
      <c r="F3266">
        <v>4</v>
      </c>
      <c r="G3266">
        <v>0</v>
      </c>
    </row>
    <row r="3267" spans="1:7" x14ac:dyDescent="0.25">
      <c r="A3267" t="s">
        <v>3349</v>
      </c>
      <c r="B3267">
        <v>0.52</v>
      </c>
      <c r="C3267">
        <v>1100</v>
      </c>
      <c r="D3267">
        <v>2</v>
      </c>
      <c r="E3267">
        <v>6</v>
      </c>
      <c r="F3267">
        <v>4</v>
      </c>
      <c r="G3267">
        <v>0</v>
      </c>
    </row>
    <row r="3268" spans="1:7" x14ac:dyDescent="0.25">
      <c r="A3268" t="s">
        <v>3350</v>
      </c>
      <c r="B3268">
        <v>2.95</v>
      </c>
      <c r="C3268">
        <v>1100</v>
      </c>
      <c r="D3268">
        <v>2</v>
      </c>
      <c r="E3268">
        <v>6</v>
      </c>
      <c r="F3268">
        <v>4</v>
      </c>
      <c r="G3268">
        <v>0</v>
      </c>
    </row>
    <row r="3269" spans="1:7" x14ac:dyDescent="0.25">
      <c r="A3269" t="s">
        <v>3351</v>
      </c>
      <c r="B3269">
        <v>7.0000000000000007E-2</v>
      </c>
      <c r="C3269">
        <v>1100</v>
      </c>
      <c r="D3269">
        <v>2</v>
      </c>
      <c r="E3269">
        <v>1</v>
      </c>
      <c r="F3269">
        <v>7</v>
      </c>
      <c r="G3269">
        <v>0</v>
      </c>
    </row>
    <row r="3270" spans="1:7" x14ac:dyDescent="0.25">
      <c r="A3270" t="s">
        <v>3352</v>
      </c>
      <c r="B3270">
        <v>0.36</v>
      </c>
      <c r="C3270">
        <v>1500</v>
      </c>
      <c r="D3270">
        <v>2</v>
      </c>
      <c r="E3270">
        <v>1</v>
      </c>
      <c r="F3270">
        <v>5</v>
      </c>
      <c r="G3270">
        <v>1</v>
      </c>
    </row>
    <row r="3271" spans="1:7" x14ac:dyDescent="0.25">
      <c r="A3271" t="s">
        <v>3353</v>
      </c>
      <c r="B3271">
        <v>1.9</v>
      </c>
      <c r="C3271">
        <v>1400</v>
      </c>
      <c r="D3271">
        <v>2</v>
      </c>
      <c r="E3271">
        <v>1</v>
      </c>
      <c r="F3271">
        <v>5</v>
      </c>
      <c r="G3271">
        <v>0</v>
      </c>
    </row>
    <row r="3272" spans="1:7" x14ac:dyDescent="0.25">
      <c r="A3272" t="s">
        <v>3354</v>
      </c>
      <c r="B3272">
        <v>2.1</v>
      </c>
      <c r="C3272">
        <v>1500</v>
      </c>
      <c r="D3272">
        <v>2</v>
      </c>
      <c r="E3272">
        <v>1</v>
      </c>
      <c r="F3272">
        <v>5</v>
      </c>
      <c r="G3272">
        <v>1</v>
      </c>
    </row>
    <row r="3273" spans="1:7" x14ac:dyDescent="0.25">
      <c r="A3273" t="s">
        <v>3355</v>
      </c>
      <c r="B3273">
        <v>4.66</v>
      </c>
      <c r="C3273">
        <v>3400</v>
      </c>
      <c r="D3273">
        <v>2</v>
      </c>
      <c r="E3273">
        <v>1</v>
      </c>
      <c r="F3273">
        <v>8</v>
      </c>
      <c r="G3273">
        <v>2</v>
      </c>
    </row>
    <row r="3274" spans="1:7" x14ac:dyDescent="0.25">
      <c r="A3274" t="s">
        <v>3356</v>
      </c>
      <c r="B3274">
        <v>4.9000000000000004</v>
      </c>
      <c r="C3274">
        <v>3600</v>
      </c>
      <c r="D3274">
        <v>2</v>
      </c>
      <c r="E3274">
        <v>1</v>
      </c>
      <c r="F3274">
        <v>4</v>
      </c>
      <c r="G3274">
        <v>12</v>
      </c>
    </row>
    <row r="3275" spans="1:7" x14ac:dyDescent="0.25">
      <c r="A3275" t="s">
        <v>3357</v>
      </c>
      <c r="B3275">
        <v>2.14</v>
      </c>
      <c r="C3275">
        <v>2900</v>
      </c>
      <c r="D3275">
        <v>2</v>
      </c>
      <c r="E3275">
        <v>1</v>
      </c>
      <c r="F3275">
        <v>4</v>
      </c>
      <c r="G3275">
        <v>0</v>
      </c>
    </row>
    <row r="3276" spans="1:7" x14ac:dyDescent="0.25">
      <c r="A3276" t="s">
        <v>3358</v>
      </c>
      <c r="B3276">
        <v>3.26</v>
      </c>
      <c r="C3276">
        <v>2900</v>
      </c>
      <c r="D3276">
        <v>2</v>
      </c>
      <c r="E3276">
        <v>1</v>
      </c>
      <c r="F3276">
        <v>4</v>
      </c>
      <c r="G3276">
        <v>2</v>
      </c>
    </row>
    <row r="3277" spans="1:7" x14ac:dyDescent="0.25">
      <c r="A3277" t="s">
        <v>3359</v>
      </c>
      <c r="B3277">
        <v>3.07</v>
      </c>
      <c r="C3277">
        <v>2100</v>
      </c>
      <c r="D3277">
        <v>2</v>
      </c>
      <c r="E3277">
        <v>6</v>
      </c>
      <c r="F3277">
        <v>5</v>
      </c>
      <c r="G3277">
        <v>2</v>
      </c>
    </row>
    <row r="3278" spans="1:7" x14ac:dyDescent="0.25">
      <c r="A3278" t="s">
        <v>3360</v>
      </c>
      <c r="B3278">
        <v>3.42</v>
      </c>
      <c r="C3278">
        <v>2000</v>
      </c>
      <c r="D3278">
        <v>2</v>
      </c>
      <c r="E3278">
        <v>6</v>
      </c>
      <c r="F3278">
        <v>5</v>
      </c>
      <c r="G3278">
        <v>5</v>
      </c>
    </row>
    <row r="3279" spans="1:7" x14ac:dyDescent="0.25">
      <c r="A3279" t="s">
        <v>3361</v>
      </c>
      <c r="B3279">
        <v>7.32</v>
      </c>
      <c r="C3279">
        <v>1700</v>
      </c>
      <c r="D3279">
        <v>2</v>
      </c>
      <c r="E3279">
        <v>6</v>
      </c>
      <c r="F3279">
        <v>5</v>
      </c>
      <c r="G3279">
        <v>7</v>
      </c>
    </row>
    <row r="3280" spans="1:7" x14ac:dyDescent="0.25">
      <c r="A3280" t="s">
        <v>3362</v>
      </c>
      <c r="B3280">
        <v>0.75</v>
      </c>
      <c r="C3280">
        <v>1700</v>
      </c>
      <c r="D3280">
        <v>2</v>
      </c>
      <c r="E3280">
        <v>1</v>
      </c>
      <c r="F3280">
        <v>8</v>
      </c>
      <c r="G3280">
        <v>1</v>
      </c>
    </row>
    <row r="3281" spans="1:7" x14ac:dyDescent="0.25">
      <c r="A3281" t="s">
        <v>3363</v>
      </c>
      <c r="B3281">
        <v>0.15</v>
      </c>
      <c r="C3281">
        <v>1700</v>
      </c>
      <c r="D3281">
        <v>2</v>
      </c>
      <c r="E3281">
        <v>1</v>
      </c>
      <c r="F3281">
        <v>6</v>
      </c>
      <c r="G3281">
        <v>0</v>
      </c>
    </row>
    <row r="3282" spans="1:7" x14ac:dyDescent="0.25">
      <c r="A3282" t="s">
        <v>3364</v>
      </c>
      <c r="B3282">
        <v>1.86</v>
      </c>
      <c r="C3282">
        <v>1800</v>
      </c>
      <c r="D3282">
        <v>2</v>
      </c>
      <c r="E3282">
        <v>3</v>
      </c>
      <c r="F3282">
        <v>3</v>
      </c>
      <c r="G3282">
        <v>2</v>
      </c>
    </row>
    <row r="3283" spans="1:7" x14ac:dyDescent="0.25">
      <c r="A3283" t="s">
        <v>3365</v>
      </c>
      <c r="B3283">
        <v>3.55</v>
      </c>
      <c r="C3283">
        <v>1300</v>
      </c>
      <c r="D3283">
        <v>2</v>
      </c>
      <c r="E3283">
        <v>1</v>
      </c>
      <c r="F3283">
        <v>4</v>
      </c>
      <c r="G3283">
        <v>1</v>
      </c>
    </row>
    <row r="3284" spans="1:7" x14ac:dyDescent="0.25">
      <c r="A3284" t="s">
        <v>3366</v>
      </c>
      <c r="B3284">
        <v>1</v>
      </c>
      <c r="C3284">
        <v>1200</v>
      </c>
      <c r="D3284">
        <v>2</v>
      </c>
      <c r="E3284">
        <v>1</v>
      </c>
      <c r="F3284">
        <v>4</v>
      </c>
      <c r="G3284">
        <v>2</v>
      </c>
    </row>
    <row r="3285" spans="1:7" x14ac:dyDescent="0.25">
      <c r="A3285" t="s">
        <v>3367</v>
      </c>
      <c r="B3285">
        <v>3.82</v>
      </c>
      <c r="C3285">
        <v>720</v>
      </c>
      <c r="D3285">
        <v>2</v>
      </c>
      <c r="E3285">
        <v>1</v>
      </c>
      <c r="F3285">
        <v>4</v>
      </c>
      <c r="G3285">
        <v>5</v>
      </c>
    </row>
    <row r="3286" spans="1:7" x14ac:dyDescent="0.25">
      <c r="A3286" t="s">
        <v>3368</v>
      </c>
      <c r="B3286">
        <v>10.51</v>
      </c>
      <c r="C3286">
        <v>720</v>
      </c>
      <c r="D3286">
        <v>3</v>
      </c>
      <c r="E3286">
        <v>1</v>
      </c>
      <c r="F3286">
        <v>4</v>
      </c>
      <c r="G3286">
        <v>6</v>
      </c>
    </row>
    <row r="3287" spans="1:7" x14ac:dyDescent="0.25">
      <c r="A3287" t="s">
        <v>3369</v>
      </c>
      <c r="B3287">
        <v>3.49</v>
      </c>
      <c r="C3287">
        <v>640</v>
      </c>
      <c r="D3287">
        <v>2</v>
      </c>
      <c r="E3287">
        <v>1</v>
      </c>
      <c r="F3287">
        <v>4</v>
      </c>
      <c r="G3287">
        <v>0</v>
      </c>
    </row>
    <row r="3288" spans="1:7" x14ac:dyDescent="0.25">
      <c r="A3288" t="s">
        <v>3370</v>
      </c>
      <c r="B3288">
        <v>2.95</v>
      </c>
      <c r="C3288">
        <v>700</v>
      </c>
      <c r="D3288">
        <v>2</v>
      </c>
      <c r="E3288">
        <v>1</v>
      </c>
      <c r="F3288">
        <v>4</v>
      </c>
      <c r="G3288">
        <v>1</v>
      </c>
    </row>
    <row r="3289" spans="1:7" x14ac:dyDescent="0.25">
      <c r="A3289" t="s">
        <v>3371</v>
      </c>
      <c r="B3289">
        <v>2.63</v>
      </c>
      <c r="C3289">
        <v>700</v>
      </c>
      <c r="D3289">
        <v>2</v>
      </c>
      <c r="E3289">
        <v>1</v>
      </c>
      <c r="F3289">
        <v>6</v>
      </c>
      <c r="G3289">
        <v>0</v>
      </c>
    </row>
    <row r="3290" spans="1:7" x14ac:dyDescent="0.25">
      <c r="A3290" t="s">
        <v>3372</v>
      </c>
      <c r="B3290">
        <v>4.4800000000000004</v>
      </c>
      <c r="C3290">
        <v>1100</v>
      </c>
      <c r="D3290">
        <v>2</v>
      </c>
      <c r="E3290">
        <v>6</v>
      </c>
      <c r="F3290">
        <v>4</v>
      </c>
      <c r="G3290">
        <v>2</v>
      </c>
    </row>
    <row r="3291" spans="1:7" x14ac:dyDescent="0.25">
      <c r="A3291" t="s">
        <v>3373</v>
      </c>
      <c r="B3291">
        <v>1.3</v>
      </c>
      <c r="C3291">
        <v>620</v>
      </c>
      <c r="D3291">
        <v>2</v>
      </c>
      <c r="E3291">
        <v>3</v>
      </c>
      <c r="F3291">
        <v>2</v>
      </c>
      <c r="G3291">
        <v>2</v>
      </c>
    </row>
    <row r="3292" spans="1:7" x14ac:dyDescent="0.25">
      <c r="A3292" t="s">
        <v>3374</v>
      </c>
      <c r="B3292">
        <v>1.05</v>
      </c>
      <c r="C3292">
        <v>520</v>
      </c>
      <c r="D3292">
        <v>2</v>
      </c>
      <c r="E3292">
        <v>3</v>
      </c>
      <c r="F3292">
        <v>8</v>
      </c>
      <c r="G3292">
        <v>0</v>
      </c>
    </row>
    <row r="3293" spans="1:7" x14ac:dyDescent="0.25">
      <c r="A3293" t="s">
        <v>3375</v>
      </c>
      <c r="B3293">
        <v>1.5</v>
      </c>
      <c r="C3293">
        <v>430</v>
      </c>
      <c r="D3293">
        <v>2</v>
      </c>
      <c r="E3293">
        <v>3</v>
      </c>
      <c r="F3293">
        <v>2</v>
      </c>
      <c r="G3293">
        <v>0</v>
      </c>
    </row>
    <row r="3294" spans="1:7" x14ac:dyDescent="0.25">
      <c r="A3294" t="s">
        <v>3376</v>
      </c>
      <c r="B3294">
        <v>1.45</v>
      </c>
      <c r="C3294">
        <v>330</v>
      </c>
      <c r="D3294">
        <v>2</v>
      </c>
      <c r="E3294">
        <v>3</v>
      </c>
      <c r="F3294">
        <v>4</v>
      </c>
      <c r="G3294">
        <v>2</v>
      </c>
    </row>
    <row r="3295" spans="1:7" x14ac:dyDescent="0.25">
      <c r="A3295" t="s">
        <v>3377</v>
      </c>
      <c r="B3295">
        <v>6.43</v>
      </c>
      <c r="C3295">
        <v>280</v>
      </c>
      <c r="D3295">
        <v>2</v>
      </c>
      <c r="E3295">
        <v>3</v>
      </c>
      <c r="F3295">
        <v>6</v>
      </c>
      <c r="G3295">
        <v>0</v>
      </c>
    </row>
    <row r="3296" spans="1:7" x14ac:dyDescent="0.25">
      <c r="A3296" t="s">
        <v>3378</v>
      </c>
      <c r="B3296">
        <v>2.98</v>
      </c>
      <c r="C3296">
        <v>290</v>
      </c>
      <c r="D3296">
        <v>2</v>
      </c>
      <c r="E3296">
        <v>3</v>
      </c>
      <c r="F3296">
        <v>6</v>
      </c>
      <c r="G3296">
        <v>0</v>
      </c>
    </row>
    <row r="3297" spans="1:7" x14ac:dyDescent="0.25">
      <c r="A3297" t="s">
        <v>3379</v>
      </c>
      <c r="B3297">
        <v>1.32</v>
      </c>
      <c r="C3297">
        <v>260</v>
      </c>
      <c r="D3297">
        <v>2</v>
      </c>
      <c r="E3297">
        <v>3</v>
      </c>
      <c r="F3297">
        <v>1</v>
      </c>
      <c r="G3297">
        <v>0</v>
      </c>
    </row>
    <row r="3298" spans="1:7" x14ac:dyDescent="0.25">
      <c r="A3298" t="s">
        <v>3380</v>
      </c>
      <c r="B3298">
        <v>1.86</v>
      </c>
      <c r="C3298">
        <v>210</v>
      </c>
      <c r="D3298">
        <v>2</v>
      </c>
      <c r="E3298">
        <v>3</v>
      </c>
      <c r="F3298">
        <v>5</v>
      </c>
      <c r="G3298">
        <v>1</v>
      </c>
    </row>
    <row r="3299" spans="1:7" x14ac:dyDescent="0.25">
      <c r="A3299" t="s">
        <v>3381</v>
      </c>
      <c r="B3299">
        <v>3.93</v>
      </c>
      <c r="C3299">
        <v>190</v>
      </c>
      <c r="D3299">
        <v>2</v>
      </c>
      <c r="E3299">
        <v>3</v>
      </c>
      <c r="F3299">
        <v>1</v>
      </c>
      <c r="G3299">
        <v>0</v>
      </c>
    </row>
    <row r="3300" spans="1:7" x14ac:dyDescent="0.25">
      <c r="A3300" t="s">
        <v>3382</v>
      </c>
      <c r="B3300">
        <v>3.2</v>
      </c>
      <c r="C3300">
        <v>260</v>
      </c>
      <c r="D3300">
        <v>2</v>
      </c>
      <c r="E3300">
        <v>0</v>
      </c>
      <c r="F3300">
        <v>0</v>
      </c>
      <c r="G3300">
        <v>1</v>
      </c>
    </row>
    <row r="3301" spans="1:7" x14ac:dyDescent="0.25">
      <c r="A3301" t="s">
        <v>3383</v>
      </c>
      <c r="B3301">
        <v>6.25</v>
      </c>
      <c r="C3301">
        <v>310</v>
      </c>
      <c r="D3301">
        <v>2</v>
      </c>
      <c r="E3301">
        <v>3</v>
      </c>
      <c r="F3301">
        <v>5</v>
      </c>
      <c r="G3301">
        <v>2</v>
      </c>
    </row>
    <row r="3302" spans="1:7" x14ac:dyDescent="0.25">
      <c r="A3302" t="s">
        <v>3384</v>
      </c>
      <c r="B3302">
        <v>1.1499999999999999</v>
      </c>
      <c r="C3302">
        <v>540</v>
      </c>
      <c r="D3302">
        <v>2</v>
      </c>
      <c r="E3302">
        <v>3</v>
      </c>
      <c r="F3302">
        <v>5</v>
      </c>
      <c r="G3302">
        <v>0</v>
      </c>
    </row>
    <row r="3303" spans="1:7" x14ac:dyDescent="0.25">
      <c r="A3303" t="s">
        <v>3385</v>
      </c>
      <c r="B3303">
        <v>3.19</v>
      </c>
      <c r="C3303">
        <v>510</v>
      </c>
      <c r="D3303">
        <v>2</v>
      </c>
      <c r="E3303">
        <v>3</v>
      </c>
      <c r="F3303">
        <v>4</v>
      </c>
      <c r="G3303">
        <v>0</v>
      </c>
    </row>
    <row r="3304" spans="1:7" x14ac:dyDescent="0.25">
      <c r="A3304" t="s">
        <v>3386</v>
      </c>
      <c r="B3304">
        <v>2.86</v>
      </c>
      <c r="C3304">
        <v>430</v>
      </c>
      <c r="D3304">
        <v>2</v>
      </c>
      <c r="E3304">
        <v>3</v>
      </c>
      <c r="F3304">
        <v>4</v>
      </c>
      <c r="G3304">
        <v>0</v>
      </c>
    </row>
    <row r="3305" spans="1:7" x14ac:dyDescent="0.25">
      <c r="A3305" t="s">
        <v>3387</v>
      </c>
      <c r="B3305">
        <v>0.73</v>
      </c>
      <c r="C3305">
        <v>430</v>
      </c>
      <c r="D3305">
        <v>2</v>
      </c>
      <c r="E3305">
        <v>3</v>
      </c>
      <c r="F3305">
        <v>4</v>
      </c>
      <c r="G3305">
        <v>0</v>
      </c>
    </row>
    <row r="3306" spans="1:7" x14ac:dyDescent="0.25">
      <c r="A3306" t="s">
        <v>3388</v>
      </c>
      <c r="B3306">
        <v>1.91</v>
      </c>
      <c r="C3306">
        <v>400</v>
      </c>
      <c r="D3306">
        <v>2</v>
      </c>
      <c r="E3306">
        <v>3</v>
      </c>
      <c r="F3306">
        <v>4</v>
      </c>
      <c r="G3306">
        <v>0</v>
      </c>
    </row>
    <row r="3307" spans="1:7" x14ac:dyDescent="0.25">
      <c r="A3307" t="s">
        <v>3389</v>
      </c>
      <c r="B3307">
        <v>2.74</v>
      </c>
      <c r="C3307">
        <v>360</v>
      </c>
      <c r="D3307">
        <v>1</v>
      </c>
      <c r="E3307">
        <v>1</v>
      </c>
      <c r="F3307">
        <v>4</v>
      </c>
      <c r="G3307">
        <v>0</v>
      </c>
    </row>
    <row r="3308" spans="1:7" x14ac:dyDescent="0.25">
      <c r="A3308" t="s">
        <v>3390</v>
      </c>
      <c r="B3308">
        <v>0.28000000000000003</v>
      </c>
      <c r="C3308">
        <v>1200</v>
      </c>
      <c r="D3308">
        <v>1</v>
      </c>
      <c r="E3308">
        <v>3</v>
      </c>
      <c r="F3308">
        <v>5</v>
      </c>
      <c r="G3308">
        <v>0</v>
      </c>
    </row>
    <row r="3309" spans="1:7" x14ac:dyDescent="0.25">
      <c r="A3309" t="s">
        <v>3391</v>
      </c>
      <c r="B3309">
        <v>2.2599999999999998</v>
      </c>
      <c r="C3309">
        <v>2600</v>
      </c>
      <c r="D3309">
        <v>2</v>
      </c>
      <c r="E3309">
        <v>3</v>
      </c>
      <c r="F3309">
        <v>3</v>
      </c>
      <c r="G3309">
        <v>2</v>
      </c>
    </row>
    <row r="3310" spans="1:7" x14ac:dyDescent="0.25">
      <c r="A3310" t="s">
        <v>3392</v>
      </c>
      <c r="B3310">
        <v>0.87</v>
      </c>
      <c r="C3310">
        <v>2600</v>
      </c>
      <c r="D3310">
        <v>2</v>
      </c>
      <c r="E3310">
        <v>1</v>
      </c>
      <c r="F3310">
        <v>8</v>
      </c>
      <c r="G3310">
        <v>0</v>
      </c>
    </row>
    <row r="3311" spans="1:7" x14ac:dyDescent="0.25">
      <c r="A3311" t="s">
        <v>3393</v>
      </c>
      <c r="B3311">
        <v>0.73</v>
      </c>
      <c r="C3311">
        <v>2600</v>
      </c>
      <c r="D3311">
        <v>2</v>
      </c>
      <c r="E3311">
        <v>1</v>
      </c>
      <c r="F3311">
        <v>8</v>
      </c>
      <c r="G3311">
        <v>1</v>
      </c>
    </row>
    <row r="3312" spans="1:7" x14ac:dyDescent="0.25">
      <c r="A3312" t="s">
        <v>3394</v>
      </c>
      <c r="B3312">
        <v>0.34</v>
      </c>
      <c r="C3312">
        <v>2600</v>
      </c>
      <c r="D3312">
        <v>2</v>
      </c>
      <c r="E3312">
        <v>1</v>
      </c>
      <c r="F3312">
        <v>8</v>
      </c>
      <c r="G3312">
        <v>0</v>
      </c>
    </row>
    <row r="3313" spans="1:7" x14ac:dyDescent="0.25">
      <c r="A3313" t="s">
        <v>3395</v>
      </c>
      <c r="B3313">
        <v>1.91</v>
      </c>
      <c r="C3313">
        <v>2600</v>
      </c>
      <c r="D3313">
        <v>2</v>
      </c>
      <c r="E3313">
        <v>1</v>
      </c>
      <c r="F3313">
        <v>8</v>
      </c>
      <c r="G3313">
        <v>5</v>
      </c>
    </row>
    <row r="3314" spans="1:7" x14ac:dyDescent="0.25">
      <c r="A3314" t="s">
        <v>3396</v>
      </c>
      <c r="B3314">
        <v>0.16</v>
      </c>
      <c r="C3314">
        <v>2600</v>
      </c>
      <c r="D3314">
        <v>2</v>
      </c>
      <c r="E3314">
        <v>1</v>
      </c>
      <c r="F3314">
        <v>8</v>
      </c>
      <c r="G3314">
        <v>0</v>
      </c>
    </row>
    <row r="3315" spans="1:7" x14ac:dyDescent="0.25">
      <c r="A3315" t="s">
        <v>3397</v>
      </c>
      <c r="B3315">
        <v>0.35</v>
      </c>
      <c r="C3315">
        <v>2600</v>
      </c>
      <c r="D3315">
        <v>2</v>
      </c>
      <c r="E3315">
        <v>1</v>
      </c>
      <c r="F3315">
        <v>8</v>
      </c>
      <c r="G3315">
        <v>0</v>
      </c>
    </row>
    <row r="3316" spans="1:7" x14ac:dyDescent="0.25">
      <c r="A3316" t="s">
        <v>3398</v>
      </c>
      <c r="B3316">
        <v>1.48</v>
      </c>
      <c r="C3316">
        <v>2600</v>
      </c>
      <c r="D3316">
        <v>2</v>
      </c>
      <c r="E3316">
        <v>1</v>
      </c>
      <c r="F3316">
        <v>8</v>
      </c>
      <c r="G3316">
        <v>3</v>
      </c>
    </row>
    <row r="3317" spans="1:7" x14ac:dyDescent="0.25">
      <c r="A3317" t="s">
        <v>3399</v>
      </c>
      <c r="B3317">
        <v>4.3</v>
      </c>
      <c r="C3317">
        <v>2700</v>
      </c>
      <c r="D3317">
        <v>2</v>
      </c>
      <c r="E3317">
        <v>3</v>
      </c>
      <c r="F3317">
        <v>5</v>
      </c>
      <c r="G3317">
        <v>5</v>
      </c>
    </row>
    <row r="3318" spans="1:7" x14ac:dyDescent="0.25">
      <c r="A3318" t="s">
        <v>3400</v>
      </c>
      <c r="B3318">
        <v>0.49</v>
      </c>
      <c r="C3318">
        <v>2900</v>
      </c>
      <c r="D3318">
        <v>2</v>
      </c>
      <c r="E3318">
        <v>3</v>
      </c>
      <c r="F3318">
        <v>5</v>
      </c>
      <c r="G3318">
        <v>2</v>
      </c>
    </row>
    <row r="3319" spans="1:7" x14ac:dyDescent="0.25">
      <c r="A3319" t="s">
        <v>3401</v>
      </c>
      <c r="B3319">
        <v>0.92</v>
      </c>
      <c r="C3319">
        <v>2500</v>
      </c>
      <c r="D3319">
        <v>2</v>
      </c>
      <c r="E3319">
        <v>1</v>
      </c>
      <c r="F3319">
        <v>8</v>
      </c>
      <c r="G3319">
        <v>0</v>
      </c>
    </row>
    <row r="3320" spans="1:7" x14ac:dyDescent="0.25">
      <c r="A3320" t="s">
        <v>3402</v>
      </c>
      <c r="B3320">
        <v>3.18</v>
      </c>
      <c r="C3320">
        <v>2200</v>
      </c>
      <c r="D3320">
        <v>2</v>
      </c>
      <c r="E3320">
        <v>1</v>
      </c>
      <c r="F3320">
        <v>8</v>
      </c>
      <c r="G3320">
        <v>3</v>
      </c>
    </row>
    <row r="3321" spans="1:7" x14ac:dyDescent="0.25">
      <c r="A3321" t="s">
        <v>3403</v>
      </c>
      <c r="B3321">
        <v>0.55000000000000004</v>
      </c>
      <c r="C3321">
        <v>2100</v>
      </c>
      <c r="D3321">
        <v>2</v>
      </c>
      <c r="E3321">
        <v>1</v>
      </c>
      <c r="F3321">
        <v>8</v>
      </c>
      <c r="G3321">
        <v>2</v>
      </c>
    </row>
    <row r="3322" spans="1:7" x14ac:dyDescent="0.25">
      <c r="A3322" t="s">
        <v>3404</v>
      </c>
      <c r="B3322">
        <v>7.44</v>
      </c>
      <c r="C3322">
        <v>2200</v>
      </c>
      <c r="D3322">
        <v>2</v>
      </c>
      <c r="E3322">
        <v>3</v>
      </c>
      <c r="F3322">
        <v>4</v>
      </c>
      <c r="G3322">
        <v>8</v>
      </c>
    </row>
    <row r="3323" spans="1:7" x14ac:dyDescent="0.25">
      <c r="A3323" t="s">
        <v>3405</v>
      </c>
      <c r="B3323">
        <v>1.18</v>
      </c>
      <c r="C3323">
        <v>2600</v>
      </c>
      <c r="D3323">
        <v>2</v>
      </c>
      <c r="E3323">
        <v>3</v>
      </c>
      <c r="F3323">
        <v>5</v>
      </c>
      <c r="G3323">
        <v>1</v>
      </c>
    </row>
    <row r="3324" spans="1:7" x14ac:dyDescent="0.25">
      <c r="A3324" t="s">
        <v>3406</v>
      </c>
      <c r="B3324">
        <v>3.78</v>
      </c>
      <c r="C3324">
        <v>1900</v>
      </c>
      <c r="D3324">
        <v>2</v>
      </c>
      <c r="E3324">
        <v>3</v>
      </c>
      <c r="F3324">
        <v>4</v>
      </c>
      <c r="G3324">
        <v>6</v>
      </c>
    </row>
    <row r="3325" spans="1:7" x14ac:dyDescent="0.25">
      <c r="A3325" t="s">
        <v>3407</v>
      </c>
      <c r="B3325">
        <v>0.63</v>
      </c>
      <c r="C3325">
        <v>1800</v>
      </c>
      <c r="D3325">
        <v>2</v>
      </c>
      <c r="E3325">
        <v>1</v>
      </c>
      <c r="F3325">
        <v>4</v>
      </c>
      <c r="G3325">
        <v>0</v>
      </c>
    </row>
    <row r="3326" spans="1:7" x14ac:dyDescent="0.25">
      <c r="A3326" t="s">
        <v>3408</v>
      </c>
      <c r="B3326">
        <v>14.02</v>
      </c>
      <c r="C3326">
        <v>1300</v>
      </c>
      <c r="D3326">
        <v>2</v>
      </c>
      <c r="E3326">
        <v>6</v>
      </c>
      <c r="F3326">
        <v>6</v>
      </c>
      <c r="G3326">
        <v>4</v>
      </c>
    </row>
    <row r="3327" spans="1:7" x14ac:dyDescent="0.25">
      <c r="A3327" t="s">
        <v>3409</v>
      </c>
      <c r="B3327">
        <v>0.01</v>
      </c>
      <c r="C3327">
        <v>570</v>
      </c>
      <c r="D3327">
        <v>2</v>
      </c>
      <c r="E3327">
        <v>6</v>
      </c>
      <c r="F3327">
        <v>5</v>
      </c>
      <c r="G3327">
        <v>0</v>
      </c>
    </row>
    <row r="3328" spans="1:7" x14ac:dyDescent="0.25">
      <c r="A3328" t="s">
        <v>3410</v>
      </c>
      <c r="B3328">
        <v>1.99</v>
      </c>
      <c r="C3328">
        <v>570</v>
      </c>
      <c r="D3328">
        <v>2</v>
      </c>
      <c r="E3328">
        <v>6</v>
      </c>
      <c r="F3328">
        <v>5</v>
      </c>
      <c r="G3328">
        <v>0</v>
      </c>
    </row>
    <row r="3329" spans="1:7" x14ac:dyDescent="0.25">
      <c r="A3329" t="s">
        <v>3411</v>
      </c>
      <c r="B3329">
        <v>4</v>
      </c>
      <c r="C3329">
        <v>630</v>
      </c>
      <c r="D3329">
        <v>2</v>
      </c>
      <c r="E3329">
        <v>6</v>
      </c>
      <c r="F3329">
        <v>5</v>
      </c>
      <c r="G3329">
        <v>0</v>
      </c>
    </row>
    <row r="3330" spans="1:7" x14ac:dyDescent="0.25">
      <c r="A3330" t="s">
        <v>3412</v>
      </c>
      <c r="B3330">
        <v>0.5</v>
      </c>
      <c r="C3330">
        <v>840</v>
      </c>
      <c r="D3330">
        <v>2</v>
      </c>
      <c r="E3330">
        <v>6</v>
      </c>
      <c r="F3330">
        <v>5</v>
      </c>
      <c r="G3330">
        <v>1</v>
      </c>
    </row>
    <row r="3331" spans="1:7" x14ac:dyDescent="0.25">
      <c r="A3331" t="s">
        <v>3413</v>
      </c>
      <c r="B3331">
        <v>4.5</v>
      </c>
      <c r="C3331">
        <v>900</v>
      </c>
      <c r="D3331">
        <v>2</v>
      </c>
      <c r="E3331">
        <v>6</v>
      </c>
      <c r="F3331">
        <v>5</v>
      </c>
      <c r="G3331">
        <v>0</v>
      </c>
    </row>
    <row r="3332" spans="1:7" x14ac:dyDescent="0.25">
      <c r="A3332" t="s">
        <v>3414</v>
      </c>
      <c r="B3332">
        <v>2</v>
      </c>
      <c r="C3332">
        <v>170</v>
      </c>
      <c r="D3332">
        <v>2</v>
      </c>
      <c r="E3332">
        <v>6</v>
      </c>
      <c r="F3332">
        <v>5</v>
      </c>
      <c r="G3332">
        <v>0</v>
      </c>
    </row>
    <row r="3333" spans="1:7" x14ac:dyDescent="0.25">
      <c r="A3333" t="s">
        <v>3415</v>
      </c>
      <c r="B3333">
        <v>4.1900000000000004</v>
      </c>
      <c r="C3333">
        <v>720</v>
      </c>
      <c r="D3333">
        <v>2</v>
      </c>
      <c r="E3333">
        <v>6</v>
      </c>
      <c r="F3333">
        <v>5</v>
      </c>
      <c r="G3333">
        <v>1</v>
      </c>
    </row>
    <row r="3334" spans="1:7" x14ac:dyDescent="0.25">
      <c r="A3334" t="s">
        <v>3416</v>
      </c>
      <c r="B3334">
        <v>5.3</v>
      </c>
      <c r="C3334">
        <v>1600</v>
      </c>
      <c r="D3334">
        <v>2</v>
      </c>
      <c r="E3334">
        <v>6</v>
      </c>
      <c r="F3334">
        <v>4</v>
      </c>
      <c r="G3334">
        <v>6</v>
      </c>
    </row>
    <row r="3335" spans="1:7" x14ac:dyDescent="0.25">
      <c r="A3335" t="s">
        <v>3417</v>
      </c>
      <c r="B3335">
        <v>3.24</v>
      </c>
      <c r="C3335">
        <v>1500</v>
      </c>
      <c r="D3335">
        <v>2</v>
      </c>
      <c r="E3335">
        <v>6</v>
      </c>
      <c r="F3335">
        <v>4</v>
      </c>
      <c r="G3335">
        <v>0</v>
      </c>
    </row>
    <row r="3336" spans="1:7" x14ac:dyDescent="0.25">
      <c r="A3336" t="s">
        <v>3418</v>
      </c>
      <c r="B3336">
        <v>3</v>
      </c>
      <c r="C3336">
        <v>1500</v>
      </c>
      <c r="D3336">
        <v>2</v>
      </c>
      <c r="E3336">
        <v>3</v>
      </c>
      <c r="F3336">
        <v>4</v>
      </c>
      <c r="G3336">
        <v>2</v>
      </c>
    </row>
    <row r="3337" spans="1:7" x14ac:dyDescent="0.25">
      <c r="A3337" t="s">
        <v>3419</v>
      </c>
      <c r="B3337">
        <v>2.33</v>
      </c>
      <c r="C3337">
        <v>820</v>
      </c>
      <c r="D3337">
        <v>2</v>
      </c>
      <c r="E3337">
        <v>3</v>
      </c>
      <c r="F3337">
        <v>5</v>
      </c>
      <c r="G3337">
        <v>2</v>
      </c>
    </row>
    <row r="3338" spans="1:7" x14ac:dyDescent="0.25">
      <c r="A3338" t="s">
        <v>3420</v>
      </c>
      <c r="B3338">
        <v>0.5</v>
      </c>
      <c r="C3338">
        <v>820</v>
      </c>
      <c r="D3338">
        <v>2</v>
      </c>
      <c r="E3338">
        <v>1</v>
      </c>
      <c r="F3338">
        <v>2</v>
      </c>
      <c r="G3338">
        <v>0</v>
      </c>
    </row>
    <row r="3339" spans="1:7" x14ac:dyDescent="0.25">
      <c r="A3339" t="s">
        <v>3421</v>
      </c>
      <c r="B3339">
        <v>1.38</v>
      </c>
      <c r="C3339">
        <v>820</v>
      </c>
      <c r="D3339">
        <v>2</v>
      </c>
      <c r="E3339">
        <v>3</v>
      </c>
      <c r="F3339">
        <v>5</v>
      </c>
      <c r="G3339">
        <v>1</v>
      </c>
    </row>
    <row r="3340" spans="1:7" x14ac:dyDescent="0.25">
      <c r="A3340" t="s">
        <v>3422</v>
      </c>
      <c r="B3340">
        <v>2.91</v>
      </c>
      <c r="C3340">
        <v>820</v>
      </c>
      <c r="D3340">
        <v>2</v>
      </c>
      <c r="E3340">
        <v>3</v>
      </c>
      <c r="F3340">
        <v>4</v>
      </c>
      <c r="G3340">
        <v>0</v>
      </c>
    </row>
    <row r="3341" spans="1:7" x14ac:dyDescent="0.25">
      <c r="A3341" t="s">
        <v>3423</v>
      </c>
      <c r="B3341">
        <v>0.7</v>
      </c>
      <c r="C3341">
        <v>840</v>
      </c>
      <c r="D3341">
        <v>2</v>
      </c>
      <c r="E3341">
        <v>3</v>
      </c>
      <c r="F3341">
        <v>4</v>
      </c>
      <c r="G3341">
        <v>0</v>
      </c>
    </row>
    <row r="3342" spans="1:7" x14ac:dyDescent="0.25">
      <c r="A3342" t="s">
        <v>3424</v>
      </c>
      <c r="B3342">
        <v>5.73</v>
      </c>
      <c r="C3342">
        <v>890</v>
      </c>
      <c r="D3342">
        <v>2</v>
      </c>
      <c r="E3342">
        <v>3</v>
      </c>
      <c r="F3342">
        <v>3</v>
      </c>
      <c r="G3342">
        <v>3</v>
      </c>
    </row>
    <row r="3343" spans="1:7" x14ac:dyDescent="0.25">
      <c r="A3343" t="s">
        <v>3425</v>
      </c>
      <c r="B3343">
        <v>0.31</v>
      </c>
      <c r="C3343">
        <v>890</v>
      </c>
      <c r="D3343">
        <v>2</v>
      </c>
      <c r="E3343">
        <v>1</v>
      </c>
      <c r="F3343">
        <v>8</v>
      </c>
      <c r="G3343">
        <v>0</v>
      </c>
    </row>
    <row r="3344" spans="1:7" x14ac:dyDescent="0.25">
      <c r="A3344" t="s">
        <v>3426</v>
      </c>
      <c r="B3344">
        <v>3</v>
      </c>
      <c r="C3344">
        <v>910</v>
      </c>
      <c r="D3344">
        <v>2</v>
      </c>
      <c r="E3344">
        <v>3</v>
      </c>
      <c r="F3344">
        <v>3</v>
      </c>
      <c r="G3344">
        <v>0</v>
      </c>
    </row>
    <row r="3345" spans="1:7" x14ac:dyDescent="0.25">
      <c r="A3345" t="s">
        <v>3427</v>
      </c>
      <c r="B3345">
        <v>0.28999999999999998</v>
      </c>
      <c r="C3345">
        <v>1400</v>
      </c>
      <c r="D3345">
        <v>2</v>
      </c>
      <c r="E3345">
        <v>6</v>
      </c>
      <c r="F3345">
        <v>5</v>
      </c>
      <c r="G3345">
        <v>0</v>
      </c>
    </row>
    <row r="3346" spans="1:7" x14ac:dyDescent="0.25">
      <c r="A3346" t="s">
        <v>3428</v>
      </c>
      <c r="B3346">
        <v>2.98</v>
      </c>
      <c r="C3346">
        <v>2700</v>
      </c>
      <c r="D3346">
        <v>2</v>
      </c>
      <c r="E3346">
        <v>1</v>
      </c>
      <c r="F3346">
        <v>8</v>
      </c>
      <c r="G3346">
        <v>1</v>
      </c>
    </row>
    <row r="3347" spans="1:7" x14ac:dyDescent="0.25">
      <c r="A3347" t="s">
        <v>3429</v>
      </c>
      <c r="B3347">
        <v>1.28</v>
      </c>
      <c r="C3347">
        <v>5500</v>
      </c>
      <c r="D3347">
        <v>1</v>
      </c>
      <c r="E3347">
        <v>6</v>
      </c>
      <c r="F3347">
        <v>5</v>
      </c>
      <c r="G3347">
        <v>5</v>
      </c>
    </row>
    <row r="3348" spans="1:7" x14ac:dyDescent="0.25">
      <c r="A3348" t="s">
        <v>3430</v>
      </c>
      <c r="B3348">
        <v>4.2</v>
      </c>
      <c r="C3348">
        <v>350</v>
      </c>
      <c r="D3348">
        <v>2</v>
      </c>
      <c r="E3348">
        <v>3</v>
      </c>
      <c r="F3348">
        <v>4</v>
      </c>
      <c r="G3348">
        <v>1</v>
      </c>
    </row>
    <row r="3349" spans="1:7" x14ac:dyDescent="0.25">
      <c r="A3349" t="s">
        <v>3431</v>
      </c>
      <c r="B3349">
        <v>0.21</v>
      </c>
      <c r="C3349">
        <v>580</v>
      </c>
      <c r="D3349">
        <v>2</v>
      </c>
      <c r="E3349">
        <v>3</v>
      </c>
      <c r="F3349">
        <v>4</v>
      </c>
      <c r="G3349">
        <v>0</v>
      </c>
    </row>
    <row r="3350" spans="1:7" x14ac:dyDescent="0.25">
      <c r="A3350" t="s">
        <v>3432</v>
      </c>
      <c r="B3350">
        <v>2.2000000000000002</v>
      </c>
      <c r="C3350">
        <v>660</v>
      </c>
      <c r="D3350">
        <v>2</v>
      </c>
      <c r="E3350">
        <v>3</v>
      </c>
      <c r="F3350">
        <v>4</v>
      </c>
      <c r="G3350">
        <v>1</v>
      </c>
    </row>
    <row r="3351" spans="1:7" x14ac:dyDescent="0.25">
      <c r="A3351" t="s">
        <v>3433</v>
      </c>
      <c r="B3351">
        <v>8</v>
      </c>
      <c r="C3351">
        <v>770</v>
      </c>
      <c r="D3351">
        <v>2</v>
      </c>
      <c r="E3351">
        <v>6</v>
      </c>
      <c r="F3351">
        <v>5</v>
      </c>
      <c r="G3351">
        <v>6</v>
      </c>
    </row>
    <row r="3352" spans="1:7" x14ac:dyDescent="0.25">
      <c r="A3352" t="s">
        <v>3434</v>
      </c>
      <c r="B3352">
        <v>3.2</v>
      </c>
      <c r="C3352">
        <v>1100</v>
      </c>
      <c r="D3352">
        <v>2</v>
      </c>
      <c r="E3352">
        <v>6</v>
      </c>
      <c r="F3352">
        <v>5</v>
      </c>
      <c r="G3352">
        <v>0</v>
      </c>
    </row>
    <row r="3353" spans="1:7" x14ac:dyDescent="0.25">
      <c r="A3353" t="s">
        <v>3435</v>
      </c>
      <c r="B3353">
        <v>0.61</v>
      </c>
      <c r="C3353">
        <v>930</v>
      </c>
      <c r="D3353">
        <v>2</v>
      </c>
      <c r="E3353">
        <v>6</v>
      </c>
      <c r="F3353">
        <v>6</v>
      </c>
      <c r="G3353">
        <v>1</v>
      </c>
    </row>
    <row r="3354" spans="1:7" x14ac:dyDescent="0.25">
      <c r="A3354" t="s">
        <v>3436</v>
      </c>
      <c r="B3354">
        <v>1.1499999999999999</v>
      </c>
      <c r="C3354">
        <v>40</v>
      </c>
      <c r="D3354">
        <v>2</v>
      </c>
      <c r="E3354">
        <v>3</v>
      </c>
      <c r="F3354">
        <v>6</v>
      </c>
      <c r="G3354">
        <v>0</v>
      </c>
    </row>
    <row r="3355" spans="1:7" x14ac:dyDescent="0.25">
      <c r="A3355" t="s">
        <v>3437</v>
      </c>
      <c r="B3355">
        <v>1</v>
      </c>
      <c r="C3355">
        <v>50</v>
      </c>
      <c r="D3355">
        <v>2</v>
      </c>
      <c r="E3355">
        <v>3</v>
      </c>
      <c r="F3355">
        <v>6</v>
      </c>
      <c r="G3355">
        <v>0</v>
      </c>
    </row>
    <row r="3356" spans="1:7" x14ac:dyDescent="0.25">
      <c r="A3356" t="s">
        <v>3438</v>
      </c>
      <c r="B3356">
        <v>10</v>
      </c>
      <c r="C3356">
        <v>940</v>
      </c>
      <c r="D3356">
        <v>2</v>
      </c>
      <c r="E3356">
        <v>1</v>
      </c>
      <c r="F3356">
        <v>4</v>
      </c>
      <c r="G3356">
        <v>1</v>
      </c>
    </row>
    <row r="3357" spans="1:7" x14ac:dyDescent="0.25">
      <c r="A3357" t="s">
        <v>3439</v>
      </c>
      <c r="B3357">
        <v>10.19</v>
      </c>
      <c r="C3357">
        <v>1000</v>
      </c>
      <c r="D3357">
        <v>2</v>
      </c>
      <c r="E3357">
        <v>1</v>
      </c>
      <c r="F3357">
        <v>4</v>
      </c>
      <c r="G3357">
        <v>3</v>
      </c>
    </row>
    <row r="3358" spans="1:7" x14ac:dyDescent="0.25">
      <c r="A3358" t="s">
        <v>3440</v>
      </c>
      <c r="B3358">
        <v>0.34</v>
      </c>
      <c r="C3358">
        <v>2800</v>
      </c>
      <c r="D3358">
        <v>1</v>
      </c>
      <c r="E3358">
        <v>3</v>
      </c>
      <c r="F3358">
        <v>6</v>
      </c>
      <c r="G3358">
        <v>0</v>
      </c>
    </row>
    <row r="3359" spans="1:7" x14ac:dyDescent="0.25">
      <c r="A3359" t="s">
        <v>3441</v>
      </c>
      <c r="B3359">
        <v>0.34</v>
      </c>
      <c r="C3359">
        <v>6500</v>
      </c>
      <c r="D3359">
        <v>1</v>
      </c>
      <c r="E3359">
        <v>1</v>
      </c>
      <c r="F3359">
        <v>8</v>
      </c>
      <c r="G3359">
        <v>1</v>
      </c>
    </row>
    <row r="3360" spans="1:7" x14ac:dyDescent="0.25">
      <c r="A3360" t="s">
        <v>3442</v>
      </c>
      <c r="B3360">
        <v>2.65</v>
      </c>
      <c r="C3360">
        <v>6300</v>
      </c>
      <c r="D3360">
        <v>1</v>
      </c>
      <c r="E3360">
        <v>1</v>
      </c>
      <c r="F3360">
        <v>8</v>
      </c>
      <c r="G3360">
        <v>9</v>
      </c>
    </row>
    <row r="3361" spans="1:7" x14ac:dyDescent="0.25">
      <c r="A3361" t="s">
        <v>3443</v>
      </c>
      <c r="B3361">
        <v>2.08</v>
      </c>
      <c r="C3361">
        <v>5700</v>
      </c>
      <c r="D3361">
        <v>1</v>
      </c>
      <c r="E3361">
        <v>1</v>
      </c>
      <c r="F3361">
        <v>8</v>
      </c>
      <c r="G3361">
        <v>1</v>
      </c>
    </row>
    <row r="3362" spans="1:7" x14ac:dyDescent="0.25">
      <c r="A3362" t="s">
        <v>3444</v>
      </c>
      <c r="B3362">
        <v>1.83</v>
      </c>
      <c r="C3362">
        <v>9900</v>
      </c>
      <c r="D3362">
        <v>2</v>
      </c>
      <c r="E3362">
        <v>3</v>
      </c>
      <c r="F3362">
        <v>4</v>
      </c>
      <c r="G3362">
        <v>20</v>
      </c>
    </row>
    <row r="3363" spans="1:7" x14ac:dyDescent="0.25">
      <c r="A3363" t="s">
        <v>3445</v>
      </c>
      <c r="B3363">
        <v>0.42</v>
      </c>
      <c r="C3363">
        <v>9900</v>
      </c>
      <c r="D3363">
        <v>2</v>
      </c>
      <c r="E3363">
        <v>3</v>
      </c>
      <c r="F3363">
        <v>4</v>
      </c>
      <c r="G3363">
        <v>8</v>
      </c>
    </row>
    <row r="3364" spans="1:7" x14ac:dyDescent="0.25">
      <c r="A3364" t="s">
        <v>3446</v>
      </c>
      <c r="B3364">
        <v>0.28000000000000003</v>
      </c>
      <c r="C3364">
        <v>9900</v>
      </c>
      <c r="D3364">
        <v>2</v>
      </c>
      <c r="E3364">
        <v>3</v>
      </c>
      <c r="F3364">
        <v>4</v>
      </c>
      <c r="G3364">
        <v>4</v>
      </c>
    </row>
    <row r="3365" spans="1:7" x14ac:dyDescent="0.25">
      <c r="A3365" t="s">
        <v>3447</v>
      </c>
      <c r="B3365">
        <v>0.8</v>
      </c>
      <c r="C3365">
        <v>9900</v>
      </c>
      <c r="D3365">
        <v>2</v>
      </c>
      <c r="E3365">
        <v>1</v>
      </c>
      <c r="F3365">
        <v>8</v>
      </c>
      <c r="G3365">
        <v>2</v>
      </c>
    </row>
    <row r="3366" spans="1:7" x14ac:dyDescent="0.25">
      <c r="A3366" t="s">
        <v>3448</v>
      </c>
      <c r="B3366">
        <v>0.21</v>
      </c>
      <c r="C3366">
        <v>10000</v>
      </c>
      <c r="D3366">
        <v>2</v>
      </c>
      <c r="E3366">
        <v>3</v>
      </c>
      <c r="F3366">
        <v>3</v>
      </c>
      <c r="G3366">
        <v>1</v>
      </c>
    </row>
    <row r="3367" spans="1:7" x14ac:dyDescent="0.25">
      <c r="A3367" t="s">
        <v>3449</v>
      </c>
      <c r="B3367">
        <v>2</v>
      </c>
      <c r="C3367">
        <v>10200</v>
      </c>
      <c r="D3367">
        <v>7</v>
      </c>
      <c r="E3367">
        <v>3</v>
      </c>
      <c r="F3367">
        <v>3</v>
      </c>
      <c r="G3367">
        <v>18</v>
      </c>
    </row>
    <row r="3368" spans="1:7" x14ac:dyDescent="0.25">
      <c r="A3368" t="s">
        <v>3450</v>
      </c>
      <c r="B3368">
        <v>0.97</v>
      </c>
      <c r="C3368">
        <v>640</v>
      </c>
      <c r="D3368">
        <v>2</v>
      </c>
      <c r="E3368">
        <v>3</v>
      </c>
      <c r="F3368">
        <v>2</v>
      </c>
      <c r="G3368">
        <v>0</v>
      </c>
    </row>
    <row r="3369" spans="1:7" x14ac:dyDescent="0.25">
      <c r="A3369" t="s">
        <v>3451</v>
      </c>
      <c r="B3369">
        <v>0.14000000000000001</v>
      </c>
      <c r="C3369">
        <v>1100</v>
      </c>
      <c r="D3369">
        <v>2</v>
      </c>
      <c r="E3369">
        <v>1</v>
      </c>
      <c r="F3369">
        <v>4</v>
      </c>
      <c r="G3369">
        <v>0</v>
      </c>
    </row>
    <row r="3370" spans="1:7" x14ac:dyDescent="0.25">
      <c r="A3370" t="s">
        <v>3452</v>
      </c>
      <c r="B3370">
        <v>5.46</v>
      </c>
      <c r="C3370">
        <v>1400</v>
      </c>
      <c r="D3370">
        <v>2</v>
      </c>
      <c r="E3370">
        <v>3</v>
      </c>
      <c r="F3370">
        <v>2</v>
      </c>
      <c r="G3370">
        <v>3</v>
      </c>
    </row>
    <row r="3371" spans="1:7" x14ac:dyDescent="0.25">
      <c r="A3371" t="s">
        <v>3453</v>
      </c>
      <c r="B3371">
        <v>0.56999999999999995</v>
      </c>
      <c r="C3371">
        <v>1100</v>
      </c>
      <c r="D3371">
        <v>1</v>
      </c>
      <c r="E3371">
        <v>3</v>
      </c>
      <c r="F3371">
        <v>3</v>
      </c>
      <c r="G3371">
        <v>0</v>
      </c>
    </row>
    <row r="3372" spans="1:7" x14ac:dyDescent="0.25">
      <c r="A3372" t="s">
        <v>3454</v>
      </c>
      <c r="B3372">
        <v>4.93</v>
      </c>
      <c r="C3372">
        <v>770</v>
      </c>
      <c r="D3372">
        <v>1</v>
      </c>
      <c r="E3372">
        <v>3</v>
      </c>
      <c r="F3372">
        <v>3</v>
      </c>
      <c r="G3372">
        <v>3</v>
      </c>
    </row>
    <row r="3373" spans="1:7" x14ac:dyDescent="0.25">
      <c r="A3373" t="s">
        <v>3455</v>
      </c>
      <c r="B3373">
        <v>2.81</v>
      </c>
      <c r="C3373">
        <v>3600</v>
      </c>
      <c r="D3373">
        <v>1</v>
      </c>
      <c r="E3373">
        <v>1</v>
      </c>
      <c r="F3373">
        <v>8</v>
      </c>
      <c r="G3373">
        <v>1</v>
      </c>
    </row>
    <row r="3374" spans="1:7" x14ac:dyDescent="0.25">
      <c r="A3374" t="s">
        <v>3456</v>
      </c>
      <c r="B3374">
        <v>1.81</v>
      </c>
      <c r="C3374">
        <v>3700</v>
      </c>
      <c r="D3374">
        <v>1</v>
      </c>
      <c r="E3374">
        <v>1</v>
      </c>
      <c r="F3374">
        <v>8</v>
      </c>
      <c r="G3374">
        <v>2</v>
      </c>
    </row>
    <row r="3375" spans="1:7" x14ac:dyDescent="0.25">
      <c r="A3375" t="s">
        <v>3457</v>
      </c>
      <c r="B3375">
        <v>0.72</v>
      </c>
      <c r="C3375">
        <v>3700</v>
      </c>
      <c r="D3375">
        <v>1</v>
      </c>
      <c r="E3375">
        <v>3</v>
      </c>
      <c r="F3375">
        <v>3</v>
      </c>
      <c r="G3375">
        <v>1</v>
      </c>
    </row>
    <row r="3376" spans="1:7" x14ac:dyDescent="0.25">
      <c r="A3376" t="s">
        <v>3458</v>
      </c>
      <c r="B3376">
        <v>1.42</v>
      </c>
      <c r="C3376">
        <v>3800</v>
      </c>
      <c r="D3376">
        <v>7</v>
      </c>
      <c r="E3376">
        <v>3</v>
      </c>
      <c r="F3376">
        <v>3</v>
      </c>
      <c r="G3376">
        <v>3</v>
      </c>
    </row>
    <row r="3377" spans="1:7" x14ac:dyDescent="0.25">
      <c r="A3377" t="s">
        <v>3459</v>
      </c>
      <c r="B3377">
        <v>0.18</v>
      </c>
      <c r="C3377">
        <v>3600</v>
      </c>
      <c r="D3377">
        <v>7</v>
      </c>
      <c r="E3377">
        <v>1</v>
      </c>
      <c r="F3377">
        <v>8</v>
      </c>
      <c r="G3377">
        <v>0</v>
      </c>
    </row>
    <row r="3378" spans="1:7" x14ac:dyDescent="0.25">
      <c r="A3378" t="s">
        <v>3460</v>
      </c>
      <c r="B3378">
        <v>0.56000000000000005</v>
      </c>
      <c r="C3378">
        <v>3600</v>
      </c>
      <c r="D3378">
        <v>7</v>
      </c>
      <c r="E3378">
        <v>3</v>
      </c>
      <c r="F3378">
        <v>3</v>
      </c>
      <c r="G3378">
        <v>0</v>
      </c>
    </row>
    <row r="3379" spans="1:7" x14ac:dyDescent="0.25">
      <c r="A3379" t="s">
        <v>3461</v>
      </c>
      <c r="B3379">
        <v>3.06</v>
      </c>
      <c r="C3379">
        <v>4400</v>
      </c>
      <c r="D3379">
        <v>7</v>
      </c>
      <c r="E3379">
        <v>1</v>
      </c>
      <c r="F3379">
        <v>8</v>
      </c>
      <c r="G3379">
        <v>7</v>
      </c>
    </row>
    <row r="3380" spans="1:7" x14ac:dyDescent="0.25">
      <c r="A3380" t="s">
        <v>3462</v>
      </c>
      <c r="B3380">
        <v>2</v>
      </c>
      <c r="C3380">
        <v>4200</v>
      </c>
      <c r="D3380">
        <v>2</v>
      </c>
      <c r="E3380">
        <v>1</v>
      </c>
      <c r="F3380">
        <v>8</v>
      </c>
      <c r="G3380">
        <v>5</v>
      </c>
    </row>
    <row r="3381" spans="1:7" x14ac:dyDescent="0.25">
      <c r="A3381" t="s">
        <v>3463</v>
      </c>
      <c r="B3381">
        <v>2.0099999999999998</v>
      </c>
      <c r="C3381">
        <v>4200</v>
      </c>
      <c r="D3381">
        <v>2</v>
      </c>
      <c r="E3381">
        <v>1</v>
      </c>
      <c r="F3381">
        <v>4</v>
      </c>
      <c r="G3381">
        <v>2</v>
      </c>
    </row>
    <row r="3382" spans="1:7" x14ac:dyDescent="0.25">
      <c r="A3382" t="s">
        <v>3464</v>
      </c>
      <c r="B3382">
        <v>1.64</v>
      </c>
      <c r="C3382">
        <v>4300</v>
      </c>
      <c r="D3382">
        <v>2</v>
      </c>
      <c r="E3382">
        <v>1</v>
      </c>
      <c r="F3382">
        <v>4</v>
      </c>
      <c r="G3382">
        <v>5</v>
      </c>
    </row>
    <row r="3383" spans="1:7" x14ac:dyDescent="0.25">
      <c r="A3383" t="s">
        <v>3465</v>
      </c>
      <c r="B3383">
        <v>1.69</v>
      </c>
      <c r="C3383">
        <v>4200</v>
      </c>
      <c r="D3383">
        <v>2</v>
      </c>
      <c r="E3383">
        <v>1</v>
      </c>
      <c r="F3383">
        <v>8</v>
      </c>
      <c r="G3383">
        <v>3</v>
      </c>
    </row>
    <row r="3384" spans="1:7" x14ac:dyDescent="0.25">
      <c r="A3384" t="s">
        <v>3466</v>
      </c>
      <c r="B3384">
        <v>4.5599999999999996</v>
      </c>
      <c r="C3384">
        <v>1700</v>
      </c>
      <c r="D3384">
        <v>2</v>
      </c>
      <c r="E3384">
        <v>3</v>
      </c>
      <c r="F3384">
        <v>4</v>
      </c>
      <c r="G3384">
        <v>4</v>
      </c>
    </row>
    <row r="3385" spans="1:7" x14ac:dyDescent="0.25">
      <c r="A3385" t="s">
        <v>3467</v>
      </c>
      <c r="B3385">
        <v>3.05</v>
      </c>
      <c r="C3385">
        <v>10700</v>
      </c>
      <c r="D3385">
        <v>1</v>
      </c>
      <c r="E3385">
        <v>1</v>
      </c>
      <c r="F3385">
        <v>10</v>
      </c>
      <c r="G3385">
        <v>12</v>
      </c>
    </row>
    <row r="3386" spans="1:7" x14ac:dyDescent="0.25">
      <c r="A3386" t="s">
        <v>3468</v>
      </c>
      <c r="B3386">
        <v>0.1</v>
      </c>
      <c r="C3386">
        <v>11000</v>
      </c>
      <c r="D3386">
        <v>1</v>
      </c>
      <c r="E3386">
        <v>1</v>
      </c>
      <c r="F3386">
        <v>10</v>
      </c>
      <c r="G3386">
        <v>0</v>
      </c>
    </row>
    <row r="3387" spans="1:7" x14ac:dyDescent="0.25">
      <c r="A3387" t="s">
        <v>3469</v>
      </c>
      <c r="B3387">
        <v>0.06</v>
      </c>
      <c r="C3387">
        <v>11000</v>
      </c>
      <c r="D3387">
        <v>1</v>
      </c>
      <c r="E3387">
        <v>4</v>
      </c>
      <c r="F3387">
        <v>0</v>
      </c>
      <c r="G3387">
        <v>0</v>
      </c>
    </row>
    <row r="3388" spans="1:7" x14ac:dyDescent="0.25">
      <c r="A3388" t="s">
        <v>3470</v>
      </c>
      <c r="B3388">
        <v>0.09</v>
      </c>
      <c r="C3388">
        <v>11000</v>
      </c>
      <c r="D3388">
        <v>2</v>
      </c>
      <c r="E3388">
        <v>4</v>
      </c>
      <c r="F3388">
        <v>0</v>
      </c>
      <c r="G3388">
        <v>0</v>
      </c>
    </row>
    <row r="3389" spans="1:7" x14ac:dyDescent="0.25">
      <c r="A3389" t="s">
        <v>3471</v>
      </c>
      <c r="B3389">
        <v>0.08</v>
      </c>
      <c r="C3389">
        <v>11000</v>
      </c>
      <c r="D3389">
        <v>2</v>
      </c>
      <c r="E3389">
        <v>1</v>
      </c>
      <c r="F3389">
        <v>10</v>
      </c>
      <c r="G3389">
        <v>2</v>
      </c>
    </row>
    <row r="3390" spans="1:7" x14ac:dyDescent="0.25">
      <c r="A3390" t="s">
        <v>3472</v>
      </c>
      <c r="B3390">
        <v>1.26</v>
      </c>
      <c r="C3390">
        <v>10000</v>
      </c>
      <c r="D3390">
        <v>2</v>
      </c>
      <c r="E3390">
        <v>1</v>
      </c>
      <c r="F3390">
        <v>10</v>
      </c>
      <c r="G3390">
        <v>3</v>
      </c>
    </row>
    <row r="3391" spans="1:7" x14ac:dyDescent="0.25">
      <c r="A3391" t="s">
        <v>3473</v>
      </c>
      <c r="B3391">
        <v>2.08</v>
      </c>
      <c r="C3391">
        <v>8500</v>
      </c>
      <c r="D3391">
        <v>2</v>
      </c>
      <c r="E3391">
        <v>1</v>
      </c>
      <c r="F3391">
        <v>10</v>
      </c>
      <c r="G3391">
        <v>4</v>
      </c>
    </row>
    <row r="3392" spans="1:7" x14ac:dyDescent="0.25">
      <c r="A3392" t="s">
        <v>3474</v>
      </c>
      <c r="B3392">
        <v>1.23</v>
      </c>
      <c r="C3392">
        <v>9000</v>
      </c>
      <c r="D3392">
        <v>2</v>
      </c>
      <c r="E3392">
        <v>1</v>
      </c>
      <c r="F3392">
        <v>10</v>
      </c>
      <c r="G3392">
        <v>2</v>
      </c>
    </row>
    <row r="3393" spans="1:7" x14ac:dyDescent="0.25">
      <c r="A3393" t="s">
        <v>3475</v>
      </c>
      <c r="B3393">
        <v>0.87</v>
      </c>
      <c r="C3393">
        <v>8800</v>
      </c>
      <c r="D3393">
        <v>6</v>
      </c>
      <c r="E3393">
        <v>1</v>
      </c>
      <c r="F3393">
        <v>10</v>
      </c>
      <c r="G3393">
        <v>0</v>
      </c>
    </row>
    <row r="3394" spans="1:7" x14ac:dyDescent="0.25">
      <c r="A3394" t="s">
        <v>3476</v>
      </c>
      <c r="B3394">
        <v>1.68</v>
      </c>
      <c r="C3394">
        <v>7600</v>
      </c>
      <c r="D3394">
        <v>1</v>
      </c>
      <c r="E3394">
        <v>1</v>
      </c>
      <c r="F3394">
        <v>10</v>
      </c>
      <c r="G3394">
        <v>5</v>
      </c>
    </row>
    <row r="3395" spans="1:7" x14ac:dyDescent="0.25">
      <c r="A3395" t="s">
        <v>3477</v>
      </c>
      <c r="B3395">
        <v>0.2</v>
      </c>
      <c r="C3395">
        <v>7600</v>
      </c>
      <c r="D3395">
        <v>1</v>
      </c>
      <c r="E3395">
        <v>4</v>
      </c>
      <c r="F3395">
        <v>0</v>
      </c>
      <c r="G3395">
        <v>2</v>
      </c>
    </row>
    <row r="3396" spans="1:7" x14ac:dyDescent="0.25">
      <c r="A3396" t="s">
        <v>3478</v>
      </c>
      <c r="B3396">
        <v>1.46</v>
      </c>
      <c r="C3396">
        <v>2200</v>
      </c>
      <c r="D3396">
        <v>1</v>
      </c>
      <c r="E3396">
        <v>1</v>
      </c>
      <c r="F3396">
        <v>12</v>
      </c>
      <c r="G3396">
        <v>1</v>
      </c>
    </row>
    <row r="3397" spans="1:7" x14ac:dyDescent="0.25">
      <c r="A3397" t="s">
        <v>3479</v>
      </c>
      <c r="B3397">
        <v>0.11</v>
      </c>
      <c r="C3397">
        <v>2200</v>
      </c>
      <c r="D3397">
        <v>1</v>
      </c>
      <c r="E3397">
        <v>3</v>
      </c>
      <c r="F3397">
        <v>2</v>
      </c>
      <c r="G3397">
        <v>0</v>
      </c>
    </row>
    <row r="3398" spans="1:7" x14ac:dyDescent="0.25">
      <c r="A3398" t="s">
        <v>3480</v>
      </c>
      <c r="B3398">
        <v>2.2200000000000002</v>
      </c>
      <c r="C3398">
        <v>6100</v>
      </c>
      <c r="D3398">
        <v>1</v>
      </c>
      <c r="E3398">
        <v>1</v>
      </c>
      <c r="F3398">
        <v>10</v>
      </c>
      <c r="G3398">
        <v>4</v>
      </c>
    </row>
    <row r="3399" spans="1:7" x14ac:dyDescent="0.25">
      <c r="A3399" t="s">
        <v>3481</v>
      </c>
      <c r="B3399">
        <v>0.85</v>
      </c>
      <c r="C3399">
        <v>6100</v>
      </c>
      <c r="D3399">
        <v>1</v>
      </c>
      <c r="E3399">
        <v>1</v>
      </c>
      <c r="F3399">
        <v>10</v>
      </c>
      <c r="G3399">
        <v>4</v>
      </c>
    </row>
    <row r="3400" spans="1:7" x14ac:dyDescent="0.25">
      <c r="A3400" t="s">
        <v>3482</v>
      </c>
      <c r="B3400">
        <v>0.73</v>
      </c>
      <c r="C3400">
        <v>6100</v>
      </c>
      <c r="D3400">
        <v>1</v>
      </c>
      <c r="E3400">
        <v>1</v>
      </c>
      <c r="F3400">
        <v>10</v>
      </c>
      <c r="G3400">
        <v>1</v>
      </c>
    </row>
    <row r="3401" spans="1:7" x14ac:dyDescent="0.25">
      <c r="A3401" t="s">
        <v>3483</v>
      </c>
      <c r="B3401">
        <v>2.5099999999999998</v>
      </c>
      <c r="C3401">
        <v>5500</v>
      </c>
      <c r="D3401">
        <v>1</v>
      </c>
      <c r="E3401">
        <v>1</v>
      </c>
      <c r="F3401">
        <v>10</v>
      </c>
      <c r="G3401">
        <v>0</v>
      </c>
    </row>
    <row r="3402" spans="1:7" x14ac:dyDescent="0.25">
      <c r="A3402" t="s">
        <v>3484</v>
      </c>
      <c r="B3402">
        <v>0.92</v>
      </c>
      <c r="C3402">
        <v>2700</v>
      </c>
      <c r="D3402">
        <v>2</v>
      </c>
      <c r="E3402">
        <v>3</v>
      </c>
      <c r="F3402">
        <v>4</v>
      </c>
      <c r="G3402">
        <v>0</v>
      </c>
    </row>
    <row r="3403" spans="1:7" x14ac:dyDescent="0.25">
      <c r="A3403" t="s">
        <v>3485</v>
      </c>
      <c r="B3403">
        <v>3.19</v>
      </c>
      <c r="C3403">
        <v>2700</v>
      </c>
      <c r="D3403">
        <v>2</v>
      </c>
      <c r="E3403">
        <v>3</v>
      </c>
      <c r="F3403">
        <v>4</v>
      </c>
      <c r="G3403">
        <v>9</v>
      </c>
    </row>
    <row r="3404" spans="1:7" x14ac:dyDescent="0.25">
      <c r="A3404" t="s">
        <v>3486</v>
      </c>
      <c r="B3404">
        <v>0.39</v>
      </c>
      <c r="C3404">
        <v>2500</v>
      </c>
      <c r="D3404">
        <v>2</v>
      </c>
      <c r="E3404">
        <v>1</v>
      </c>
      <c r="F3404">
        <v>8</v>
      </c>
      <c r="G3404">
        <v>0</v>
      </c>
    </row>
    <row r="3405" spans="1:7" x14ac:dyDescent="0.25">
      <c r="A3405" t="s">
        <v>3487</v>
      </c>
      <c r="B3405">
        <v>3.8</v>
      </c>
      <c r="C3405">
        <v>4200</v>
      </c>
      <c r="D3405">
        <v>1</v>
      </c>
      <c r="E3405">
        <v>1</v>
      </c>
      <c r="F3405">
        <v>8</v>
      </c>
      <c r="G3405">
        <v>8</v>
      </c>
    </row>
    <row r="3406" spans="1:7" x14ac:dyDescent="0.25">
      <c r="A3406" t="s">
        <v>3488</v>
      </c>
      <c r="B3406">
        <v>0.27</v>
      </c>
      <c r="C3406">
        <v>4200</v>
      </c>
      <c r="D3406">
        <v>1</v>
      </c>
      <c r="E3406">
        <v>1</v>
      </c>
      <c r="F3406">
        <v>8</v>
      </c>
      <c r="G3406">
        <v>0</v>
      </c>
    </row>
    <row r="3407" spans="1:7" x14ac:dyDescent="0.25">
      <c r="A3407" t="s">
        <v>3489</v>
      </c>
      <c r="B3407">
        <v>10.6</v>
      </c>
      <c r="C3407">
        <v>1200</v>
      </c>
      <c r="D3407">
        <v>2</v>
      </c>
      <c r="E3407">
        <v>3</v>
      </c>
      <c r="F3407">
        <v>6</v>
      </c>
      <c r="G3407">
        <v>7</v>
      </c>
    </row>
    <row r="3408" spans="1:7" x14ac:dyDescent="0.25">
      <c r="A3408" t="s">
        <v>3490</v>
      </c>
      <c r="B3408">
        <v>1.33</v>
      </c>
      <c r="C3408">
        <v>1100</v>
      </c>
      <c r="D3408">
        <v>2</v>
      </c>
      <c r="E3408">
        <v>3</v>
      </c>
      <c r="F3408">
        <v>6</v>
      </c>
      <c r="G3408">
        <v>1</v>
      </c>
    </row>
    <row r="3409" spans="1:7" x14ac:dyDescent="0.25">
      <c r="A3409" t="s">
        <v>3491</v>
      </c>
      <c r="B3409">
        <v>0.42</v>
      </c>
      <c r="C3409">
        <v>1200</v>
      </c>
      <c r="D3409">
        <v>2</v>
      </c>
      <c r="E3409">
        <v>1</v>
      </c>
      <c r="F3409">
        <v>8</v>
      </c>
      <c r="G3409">
        <v>1</v>
      </c>
    </row>
    <row r="3410" spans="1:7" x14ac:dyDescent="0.25">
      <c r="A3410" t="s">
        <v>3492</v>
      </c>
      <c r="B3410">
        <v>4.41</v>
      </c>
      <c r="C3410">
        <v>1200</v>
      </c>
      <c r="D3410">
        <v>2</v>
      </c>
      <c r="E3410">
        <v>3</v>
      </c>
      <c r="F3410">
        <v>5</v>
      </c>
      <c r="G3410">
        <v>7</v>
      </c>
    </row>
    <row r="3411" spans="1:7" x14ac:dyDescent="0.25">
      <c r="A3411" t="s">
        <v>3493</v>
      </c>
      <c r="B3411">
        <v>0.27</v>
      </c>
      <c r="C3411">
        <v>1200</v>
      </c>
      <c r="D3411">
        <v>2</v>
      </c>
      <c r="E3411">
        <v>3</v>
      </c>
      <c r="F3411">
        <v>5</v>
      </c>
      <c r="G3411">
        <v>0</v>
      </c>
    </row>
    <row r="3412" spans="1:7" x14ac:dyDescent="0.25">
      <c r="A3412" t="s">
        <v>3494</v>
      </c>
      <c r="B3412">
        <v>4.49</v>
      </c>
      <c r="C3412">
        <v>1200</v>
      </c>
      <c r="D3412">
        <v>2</v>
      </c>
      <c r="E3412">
        <v>3</v>
      </c>
      <c r="F3412">
        <v>5</v>
      </c>
      <c r="G3412">
        <v>3</v>
      </c>
    </row>
    <row r="3413" spans="1:7" x14ac:dyDescent="0.25">
      <c r="A3413" t="s">
        <v>3495</v>
      </c>
      <c r="B3413">
        <v>7.0000000000000007E-2</v>
      </c>
      <c r="C3413">
        <v>1400</v>
      </c>
      <c r="D3413">
        <v>2</v>
      </c>
      <c r="E3413">
        <v>3</v>
      </c>
      <c r="F3413">
        <v>5</v>
      </c>
      <c r="G3413">
        <v>1</v>
      </c>
    </row>
    <row r="3414" spans="1:7" x14ac:dyDescent="0.25">
      <c r="A3414" t="s">
        <v>3496</v>
      </c>
      <c r="B3414">
        <v>0.38</v>
      </c>
      <c r="C3414">
        <v>1300</v>
      </c>
      <c r="D3414">
        <v>2</v>
      </c>
      <c r="E3414">
        <v>3</v>
      </c>
      <c r="F3414">
        <v>5</v>
      </c>
      <c r="G3414">
        <v>1</v>
      </c>
    </row>
    <row r="3415" spans="1:7" x14ac:dyDescent="0.25">
      <c r="A3415" t="s">
        <v>3497</v>
      </c>
      <c r="B3415">
        <v>0.53</v>
      </c>
      <c r="C3415">
        <v>1200</v>
      </c>
      <c r="D3415">
        <v>2</v>
      </c>
      <c r="E3415">
        <v>3</v>
      </c>
      <c r="F3415">
        <v>5</v>
      </c>
      <c r="G3415">
        <v>1</v>
      </c>
    </row>
    <row r="3416" spans="1:7" x14ac:dyDescent="0.25">
      <c r="A3416" t="s">
        <v>3498</v>
      </c>
      <c r="B3416">
        <v>0.76</v>
      </c>
      <c r="C3416">
        <v>1200</v>
      </c>
      <c r="D3416">
        <v>2</v>
      </c>
      <c r="E3416">
        <v>1</v>
      </c>
      <c r="F3416">
        <v>8</v>
      </c>
      <c r="G3416">
        <v>1</v>
      </c>
    </row>
    <row r="3417" spans="1:7" x14ac:dyDescent="0.25">
      <c r="A3417" t="s">
        <v>3499</v>
      </c>
      <c r="B3417">
        <v>6.19</v>
      </c>
      <c r="C3417">
        <v>1200</v>
      </c>
      <c r="D3417">
        <v>2</v>
      </c>
      <c r="E3417">
        <v>3</v>
      </c>
      <c r="F3417">
        <v>5</v>
      </c>
      <c r="G3417">
        <v>10</v>
      </c>
    </row>
    <row r="3418" spans="1:7" x14ac:dyDescent="0.25">
      <c r="A3418" t="s">
        <v>3500</v>
      </c>
      <c r="B3418">
        <v>0.57999999999999996</v>
      </c>
      <c r="C3418">
        <v>1300</v>
      </c>
      <c r="D3418">
        <v>2</v>
      </c>
      <c r="E3418">
        <v>3</v>
      </c>
      <c r="F3418">
        <v>6</v>
      </c>
      <c r="G3418">
        <v>0</v>
      </c>
    </row>
    <row r="3419" spans="1:7" x14ac:dyDescent="0.25">
      <c r="A3419" t="s">
        <v>3501</v>
      </c>
      <c r="B3419">
        <v>3.38</v>
      </c>
      <c r="C3419">
        <v>1200</v>
      </c>
      <c r="D3419">
        <v>2</v>
      </c>
      <c r="E3419">
        <v>3</v>
      </c>
      <c r="F3419">
        <v>6</v>
      </c>
      <c r="G3419">
        <v>3</v>
      </c>
    </row>
    <row r="3420" spans="1:7" x14ac:dyDescent="0.25">
      <c r="A3420" t="s">
        <v>3502</v>
      </c>
      <c r="B3420">
        <v>0.52</v>
      </c>
      <c r="C3420">
        <v>1800</v>
      </c>
      <c r="D3420">
        <v>2</v>
      </c>
      <c r="E3420">
        <v>3</v>
      </c>
      <c r="F3420">
        <v>6</v>
      </c>
      <c r="G3420">
        <v>2</v>
      </c>
    </row>
    <row r="3421" spans="1:7" x14ac:dyDescent="0.25">
      <c r="A3421" t="s">
        <v>3503</v>
      </c>
      <c r="B3421">
        <v>7.0000000000000007E-2</v>
      </c>
      <c r="C3421">
        <v>2400</v>
      </c>
      <c r="D3421">
        <v>1</v>
      </c>
      <c r="E3421">
        <v>1</v>
      </c>
      <c r="F3421">
        <v>8</v>
      </c>
      <c r="G3421">
        <v>0</v>
      </c>
    </row>
    <row r="3422" spans="1:7" x14ac:dyDescent="0.25">
      <c r="A3422" t="s">
        <v>3504</v>
      </c>
      <c r="B3422">
        <v>2.94</v>
      </c>
      <c r="C3422">
        <v>1700</v>
      </c>
      <c r="D3422">
        <v>1</v>
      </c>
      <c r="E3422">
        <v>1</v>
      </c>
      <c r="F3422">
        <v>8</v>
      </c>
      <c r="G3422">
        <v>1</v>
      </c>
    </row>
    <row r="3423" spans="1:7" x14ac:dyDescent="0.25">
      <c r="A3423" t="s">
        <v>3505</v>
      </c>
      <c r="B3423">
        <v>2.1</v>
      </c>
      <c r="C3423">
        <v>1200</v>
      </c>
      <c r="D3423">
        <v>1</v>
      </c>
      <c r="E3423">
        <v>1</v>
      </c>
      <c r="F3423">
        <v>8</v>
      </c>
      <c r="G3423">
        <v>1</v>
      </c>
    </row>
    <row r="3424" spans="1:7" x14ac:dyDescent="0.25">
      <c r="A3424" t="s">
        <v>3506</v>
      </c>
      <c r="B3424">
        <v>1.29</v>
      </c>
      <c r="C3424">
        <v>1100</v>
      </c>
      <c r="D3424">
        <v>1</v>
      </c>
      <c r="E3424">
        <v>1</v>
      </c>
      <c r="F3424">
        <v>8</v>
      </c>
      <c r="G3424">
        <v>0</v>
      </c>
    </row>
    <row r="3425" spans="1:7" x14ac:dyDescent="0.25">
      <c r="A3425" t="s">
        <v>3507</v>
      </c>
      <c r="B3425">
        <v>3.53</v>
      </c>
      <c r="C3425">
        <v>1200</v>
      </c>
      <c r="D3425">
        <v>1</v>
      </c>
      <c r="E3425">
        <v>1</v>
      </c>
      <c r="F3425">
        <v>8</v>
      </c>
      <c r="G3425">
        <v>0</v>
      </c>
    </row>
    <row r="3426" spans="1:7" x14ac:dyDescent="0.25">
      <c r="A3426" t="s">
        <v>3508</v>
      </c>
      <c r="B3426">
        <v>2.4500000000000002</v>
      </c>
      <c r="C3426">
        <v>1100</v>
      </c>
      <c r="D3426">
        <v>1</v>
      </c>
      <c r="E3426">
        <v>1</v>
      </c>
      <c r="F3426">
        <v>8</v>
      </c>
      <c r="G3426">
        <v>2</v>
      </c>
    </row>
    <row r="3427" spans="1:7" x14ac:dyDescent="0.25">
      <c r="A3427" t="s">
        <v>3509</v>
      </c>
      <c r="B3427">
        <v>0.2</v>
      </c>
      <c r="C3427">
        <v>1500</v>
      </c>
      <c r="D3427">
        <v>1</v>
      </c>
      <c r="E3427">
        <v>3</v>
      </c>
      <c r="F3427">
        <v>6</v>
      </c>
      <c r="G3427">
        <v>1</v>
      </c>
    </row>
    <row r="3428" spans="1:7" x14ac:dyDescent="0.25">
      <c r="A3428" t="s">
        <v>3510</v>
      </c>
      <c r="B3428">
        <v>1.66</v>
      </c>
      <c r="C3428">
        <v>980</v>
      </c>
      <c r="D3428">
        <v>1</v>
      </c>
      <c r="E3428">
        <v>3</v>
      </c>
      <c r="F3428">
        <v>4</v>
      </c>
      <c r="G3428">
        <v>1</v>
      </c>
    </row>
    <row r="3429" spans="1:7" x14ac:dyDescent="0.25">
      <c r="A3429" t="s">
        <v>3511</v>
      </c>
      <c r="B3429">
        <v>0.22</v>
      </c>
      <c r="C3429">
        <v>1900</v>
      </c>
      <c r="D3429">
        <v>2</v>
      </c>
      <c r="E3429">
        <v>3</v>
      </c>
      <c r="F3429">
        <v>5</v>
      </c>
      <c r="G3429">
        <v>0</v>
      </c>
    </row>
    <row r="3430" spans="1:7" x14ac:dyDescent="0.25">
      <c r="A3430" t="s">
        <v>3512</v>
      </c>
      <c r="B3430">
        <v>7.82</v>
      </c>
      <c r="C3430">
        <v>1600</v>
      </c>
      <c r="D3430">
        <v>2</v>
      </c>
      <c r="E3430">
        <v>3</v>
      </c>
      <c r="F3430">
        <v>5</v>
      </c>
      <c r="G3430">
        <v>8</v>
      </c>
    </row>
    <row r="3431" spans="1:7" x14ac:dyDescent="0.25">
      <c r="A3431" t="s">
        <v>3513</v>
      </c>
      <c r="B3431">
        <v>6.71</v>
      </c>
      <c r="C3431">
        <v>620</v>
      </c>
      <c r="D3431">
        <v>2</v>
      </c>
      <c r="E3431">
        <v>3</v>
      </c>
      <c r="F3431">
        <v>4</v>
      </c>
      <c r="G3431">
        <v>1</v>
      </c>
    </row>
    <row r="3432" spans="1:7" x14ac:dyDescent="0.25">
      <c r="A3432" t="s">
        <v>3514</v>
      </c>
      <c r="B3432">
        <v>11.98</v>
      </c>
      <c r="C3432">
        <v>1100</v>
      </c>
      <c r="D3432">
        <v>2</v>
      </c>
      <c r="E3432">
        <v>3</v>
      </c>
      <c r="F3432">
        <v>4</v>
      </c>
      <c r="G3432">
        <v>3</v>
      </c>
    </row>
    <row r="3433" spans="1:7" x14ac:dyDescent="0.25">
      <c r="A3433" t="s">
        <v>3515</v>
      </c>
      <c r="B3433">
        <v>1</v>
      </c>
      <c r="C3433">
        <v>650</v>
      </c>
      <c r="D3433">
        <v>2</v>
      </c>
      <c r="E3433">
        <v>3</v>
      </c>
      <c r="F3433">
        <v>2</v>
      </c>
      <c r="G3433">
        <v>0</v>
      </c>
    </row>
    <row r="3434" spans="1:7" x14ac:dyDescent="0.25">
      <c r="A3434" t="s">
        <v>3516</v>
      </c>
      <c r="B3434">
        <v>7</v>
      </c>
      <c r="C3434">
        <v>1600</v>
      </c>
      <c r="D3434">
        <v>2</v>
      </c>
      <c r="E3434">
        <v>3</v>
      </c>
      <c r="F3434">
        <v>2</v>
      </c>
      <c r="G3434">
        <v>4</v>
      </c>
    </row>
    <row r="3435" spans="1:7" x14ac:dyDescent="0.25">
      <c r="A3435" t="s">
        <v>3517</v>
      </c>
      <c r="B3435">
        <v>1.01</v>
      </c>
      <c r="C3435">
        <v>1500</v>
      </c>
      <c r="D3435">
        <v>2</v>
      </c>
      <c r="E3435">
        <v>3</v>
      </c>
      <c r="F3435">
        <v>2</v>
      </c>
      <c r="G3435">
        <v>0</v>
      </c>
    </row>
    <row r="3436" spans="1:7" x14ac:dyDescent="0.25">
      <c r="A3436" t="s">
        <v>3518</v>
      </c>
      <c r="B3436">
        <v>1.52</v>
      </c>
      <c r="C3436">
        <v>3600</v>
      </c>
      <c r="D3436">
        <v>1</v>
      </c>
      <c r="E3436">
        <v>1</v>
      </c>
      <c r="F3436">
        <v>10</v>
      </c>
      <c r="G3436">
        <v>0</v>
      </c>
    </row>
    <row r="3437" spans="1:7" x14ac:dyDescent="0.25">
      <c r="A3437" t="s">
        <v>3519</v>
      </c>
      <c r="B3437">
        <v>1.24</v>
      </c>
      <c r="C3437">
        <v>4100</v>
      </c>
      <c r="D3437">
        <v>1</v>
      </c>
      <c r="E3437">
        <v>1</v>
      </c>
      <c r="F3437">
        <v>10</v>
      </c>
      <c r="G3437">
        <v>1</v>
      </c>
    </row>
    <row r="3438" spans="1:7" x14ac:dyDescent="0.25">
      <c r="A3438" t="s">
        <v>3520</v>
      </c>
      <c r="B3438">
        <v>1.1499999999999999</v>
      </c>
      <c r="C3438">
        <v>4200</v>
      </c>
      <c r="D3438">
        <v>1</v>
      </c>
      <c r="E3438">
        <v>1</v>
      </c>
      <c r="F3438">
        <v>10</v>
      </c>
      <c r="G3438">
        <v>2</v>
      </c>
    </row>
    <row r="3439" spans="1:7" x14ac:dyDescent="0.25">
      <c r="A3439" t="s">
        <v>3521</v>
      </c>
      <c r="B3439">
        <v>0.15</v>
      </c>
      <c r="C3439">
        <v>5100</v>
      </c>
      <c r="D3439">
        <v>2</v>
      </c>
      <c r="E3439">
        <v>1</v>
      </c>
      <c r="F3439">
        <v>10</v>
      </c>
      <c r="G3439">
        <v>0</v>
      </c>
    </row>
    <row r="3440" spans="1:7" x14ac:dyDescent="0.25">
      <c r="A3440" t="s">
        <v>3522</v>
      </c>
      <c r="B3440">
        <v>1.22</v>
      </c>
      <c r="C3440">
        <v>5000</v>
      </c>
      <c r="D3440">
        <v>2</v>
      </c>
      <c r="E3440">
        <v>1</v>
      </c>
      <c r="F3440">
        <v>10</v>
      </c>
      <c r="G3440">
        <v>2</v>
      </c>
    </row>
    <row r="3441" spans="1:7" x14ac:dyDescent="0.25">
      <c r="A3441" t="s">
        <v>3523</v>
      </c>
      <c r="B3441">
        <v>5.28</v>
      </c>
      <c r="C3441">
        <v>4200</v>
      </c>
      <c r="D3441">
        <v>2</v>
      </c>
      <c r="E3441">
        <v>1</v>
      </c>
      <c r="F3441">
        <v>8</v>
      </c>
      <c r="G3441">
        <v>7</v>
      </c>
    </row>
    <row r="3442" spans="1:7" x14ac:dyDescent="0.25">
      <c r="A3442" t="s">
        <v>3524</v>
      </c>
      <c r="B3442">
        <v>0.54</v>
      </c>
      <c r="C3442">
        <v>4300</v>
      </c>
      <c r="D3442">
        <v>2</v>
      </c>
      <c r="E3442">
        <v>1</v>
      </c>
      <c r="F3442">
        <v>8</v>
      </c>
      <c r="G3442">
        <v>0</v>
      </c>
    </row>
    <row r="3443" spans="1:7" x14ac:dyDescent="0.25">
      <c r="A3443" t="s">
        <v>3525</v>
      </c>
      <c r="B3443">
        <v>7.29</v>
      </c>
      <c r="C3443">
        <v>3600</v>
      </c>
      <c r="D3443">
        <v>2</v>
      </c>
      <c r="E3443">
        <v>1</v>
      </c>
      <c r="F3443">
        <v>8</v>
      </c>
      <c r="G3443">
        <v>11</v>
      </c>
    </row>
    <row r="3444" spans="1:7" x14ac:dyDescent="0.25">
      <c r="A3444" t="s">
        <v>3526</v>
      </c>
      <c r="B3444">
        <v>7</v>
      </c>
      <c r="C3444">
        <v>760</v>
      </c>
      <c r="D3444">
        <v>2</v>
      </c>
      <c r="E3444">
        <v>3</v>
      </c>
      <c r="F3444">
        <v>3</v>
      </c>
      <c r="G3444">
        <v>5</v>
      </c>
    </row>
    <row r="3445" spans="1:7" x14ac:dyDescent="0.25">
      <c r="A3445" t="s">
        <v>3527</v>
      </c>
      <c r="B3445">
        <v>1.79</v>
      </c>
      <c r="C3445">
        <v>840</v>
      </c>
      <c r="D3445">
        <v>2</v>
      </c>
      <c r="E3445">
        <v>1</v>
      </c>
      <c r="F3445">
        <v>8</v>
      </c>
      <c r="G3445">
        <v>1</v>
      </c>
    </row>
    <row r="3446" spans="1:7" x14ac:dyDescent="0.25">
      <c r="A3446" t="s">
        <v>3528</v>
      </c>
      <c r="B3446">
        <v>2.71</v>
      </c>
      <c r="C3446">
        <v>910</v>
      </c>
      <c r="D3446">
        <v>2</v>
      </c>
      <c r="E3446">
        <v>3</v>
      </c>
      <c r="F3446">
        <v>3</v>
      </c>
      <c r="G3446">
        <v>0</v>
      </c>
    </row>
    <row r="3447" spans="1:7" x14ac:dyDescent="0.25">
      <c r="A3447" t="s">
        <v>3529</v>
      </c>
      <c r="B3447">
        <v>2.68</v>
      </c>
      <c r="C3447">
        <v>4800</v>
      </c>
      <c r="D3447">
        <v>2</v>
      </c>
      <c r="E3447">
        <v>1</v>
      </c>
      <c r="F3447">
        <v>8</v>
      </c>
      <c r="G3447">
        <v>0</v>
      </c>
    </row>
    <row r="3448" spans="1:7" x14ac:dyDescent="0.25">
      <c r="A3448" t="s">
        <v>3530</v>
      </c>
      <c r="B3448">
        <v>2.6</v>
      </c>
      <c r="C3448">
        <v>5000</v>
      </c>
      <c r="D3448">
        <v>2</v>
      </c>
      <c r="E3448">
        <v>1</v>
      </c>
      <c r="F3448">
        <v>8</v>
      </c>
      <c r="G3448">
        <v>5</v>
      </c>
    </row>
    <row r="3449" spans="1:7" x14ac:dyDescent="0.25">
      <c r="A3449" t="s">
        <v>3531</v>
      </c>
      <c r="B3449">
        <v>2.15</v>
      </c>
      <c r="C3449">
        <v>2300</v>
      </c>
      <c r="D3449">
        <v>1</v>
      </c>
      <c r="E3449">
        <v>1</v>
      </c>
      <c r="F3449">
        <v>10</v>
      </c>
      <c r="G3449">
        <v>5</v>
      </c>
    </row>
    <row r="3450" spans="1:7" x14ac:dyDescent="0.25">
      <c r="A3450" t="s">
        <v>3532</v>
      </c>
      <c r="B3450">
        <v>0.37</v>
      </c>
      <c r="C3450">
        <v>5100</v>
      </c>
      <c r="D3450">
        <v>6</v>
      </c>
      <c r="E3450">
        <v>3</v>
      </c>
      <c r="F3450">
        <v>4</v>
      </c>
      <c r="G3450">
        <v>0</v>
      </c>
    </row>
    <row r="3451" spans="1:7" x14ac:dyDescent="0.25">
      <c r="A3451" t="s">
        <v>3533</v>
      </c>
      <c r="B3451">
        <v>1.03</v>
      </c>
      <c r="C3451">
        <v>4600</v>
      </c>
      <c r="D3451">
        <v>2</v>
      </c>
      <c r="E3451">
        <v>3</v>
      </c>
      <c r="F3451">
        <v>4</v>
      </c>
      <c r="G3451">
        <v>2</v>
      </c>
    </row>
    <row r="3452" spans="1:7" x14ac:dyDescent="0.25">
      <c r="A3452" t="s">
        <v>3534</v>
      </c>
      <c r="B3452">
        <v>1.85</v>
      </c>
      <c r="C3452">
        <v>2900</v>
      </c>
      <c r="D3452">
        <v>2</v>
      </c>
      <c r="E3452">
        <v>6</v>
      </c>
      <c r="F3452">
        <v>4</v>
      </c>
      <c r="G3452">
        <v>3</v>
      </c>
    </row>
    <row r="3453" spans="1:7" x14ac:dyDescent="0.25">
      <c r="A3453" t="s">
        <v>3535</v>
      </c>
      <c r="B3453">
        <v>3.15</v>
      </c>
      <c r="C3453">
        <v>1900</v>
      </c>
      <c r="D3453">
        <v>2</v>
      </c>
      <c r="E3453">
        <v>6</v>
      </c>
      <c r="F3453">
        <v>5</v>
      </c>
      <c r="G3453">
        <v>4</v>
      </c>
    </row>
    <row r="3454" spans="1:7" x14ac:dyDescent="0.25">
      <c r="A3454" t="s">
        <v>3536</v>
      </c>
      <c r="B3454">
        <v>5.62</v>
      </c>
      <c r="C3454">
        <v>2000</v>
      </c>
      <c r="D3454">
        <v>2</v>
      </c>
      <c r="E3454">
        <v>6</v>
      </c>
      <c r="F3454">
        <v>5</v>
      </c>
      <c r="G3454">
        <v>4</v>
      </c>
    </row>
    <row r="3455" spans="1:7" x14ac:dyDescent="0.25">
      <c r="A3455" t="s">
        <v>3537</v>
      </c>
      <c r="B3455">
        <v>1.29</v>
      </c>
      <c r="C3455">
        <v>3600</v>
      </c>
      <c r="D3455">
        <v>2</v>
      </c>
      <c r="E3455">
        <v>1</v>
      </c>
      <c r="F3455">
        <v>8</v>
      </c>
      <c r="G3455">
        <v>0</v>
      </c>
    </row>
    <row r="3456" spans="1:7" x14ac:dyDescent="0.25">
      <c r="A3456" t="s">
        <v>3538</v>
      </c>
      <c r="B3456">
        <v>5.75</v>
      </c>
      <c r="C3456">
        <v>1400</v>
      </c>
      <c r="D3456">
        <v>2</v>
      </c>
      <c r="E3456">
        <v>1</v>
      </c>
      <c r="F3456">
        <v>4</v>
      </c>
      <c r="G3456">
        <v>3</v>
      </c>
    </row>
    <row r="3457" spans="1:7" x14ac:dyDescent="0.25">
      <c r="A3457" t="s">
        <v>3539</v>
      </c>
      <c r="B3457">
        <v>3.17</v>
      </c>
      <c r="C3457">
        <v>3100</v>
      </c>
      <c r="D3457">
        <v>2</v>
      </c>
      <c r="E3457">
        <v>1</v>
      </c>
      <c r="F3457">
        <v>4</v>
      </c>
      <c r="G3457">
        <v>6</v>
      </c>
    </row>
    <row r="3458" spans="1:7" x14ac:dyDescent="0.25">
      <c r="A3458" t="s">
        <v>3540</v>
      </c>
      <c r="B3458">
        <v>1.71</v>
      </c>
      <c r="C3458">
        <v>3000</v>
      </c>
      <c r="D3458">
        <v>2</v>
      </c>
      <c r="E3458">
        <v>3</v>
      </c>
      <c r="F3458">
        <v>6</v>
      </c>
      <c r="G3458">
        <v>0</v>
      </c>
    </row>
    <row r="3459" spans="1:7" x14ac:dyDescent="0.25">
      <c r="A3459" t="s">
        <v>3541</v>
      </c>
      <c r="B3459">
        <v>1.0900000000000001</v>
      </c>
      <c r="C3459">
        <v>3200</v>
      </c>
      <c r="D3459">
        <v>2</v>
      </c>
      <c r="E3459">
        <v>6</v>
      </c>
      <c r="F3459">
        <v>6</v>
      </c>
      <c r="G3459">
        <v>1</v>
      </c>
    </row>
    <row r="3460" spans="1:7" x14ac:dyDescent="0.25">
      <c r="A3460" t="s">
        <v>3542</v>
      </c>
      <c r="B3460">
        <v>0.36</v>
      </c>
      <c r="C3460">
        <v>3500</v>
      </c>
      <c r="D3460">
        <v>2</v>
      </c>
      <c r="E3460">
        <v>6</v>
      </c>
      <c r="F3460">
        <v>6</v>
      </c>
      <c r="G3460">
        <v>2</v>
      </c>
    </row>
    <row r="3461" spans="1:7" x14ac:dyDescent="0.25">
      <c r="A3461" t="s">
        <v>3543</v>
      </c>
      <c r="B3461">
        <v>0.16</v>
      </c>
      <c r="C3461">
        <v>7100</v>
      </c>
      <c r="D3461">
        <v>6</v>
      </c>
      <c r="E3461">
        <v>1</v>
      </c>
      <c r="F3461">
        <v>10</v>
      </c>
      <c r="G3461">
        <v>0</v>
      </c>
    </row>
    <row r="3462" spans="1:7" x14ac:dyDescent="0.25">
      <c r="A3462" t="s">
        <v>3544</v>
      </c>
      <c r="B3462">
        <v>0.19</v>
      </c>
      <c r="C3462">
        <v>5100</v>
      </c>
      <c r="D3462">
        <v>6</v>
      </c>
      <c r="E3462">
        <v>1</v>
      </c>
      <c r="F3462">
        <v>8</v>
      </c>
      <c r="G3462">
        <v>0</v>
      </c>
    </row>
    <row r="3463" spans="1:7" x14ac:dyDescent="0.25">
      <c r="A3463" t="s">
        <v>3545</v>
      </c>
      <c r="B3463">
        <v>0.35</v>
      </c>
      <c r="C3463">
        <v>4800</v>
      </c>
      <c r="D3463">
        <v>6</v>
      </c>
      <c r="E3463">
        <v>1</v>
      </c>
      <c r="F3463">
        <v>8</v>
      </c>
      <c r="G3463">
        <v>0</v>
      </c>
    </row>
    <row r="3464" spans="1:7" x14ac:dyDescent="0.25">
      <c r="A3464" t="s">
        <v>3546</v>
      </c>
      <c r="B3464">
        <v>0.49</v>
      </c>
      <c r="C3464">
        <v>3400</v>
      </c>
      <c r="D3464">
        <v>2</v>
      </c>
      <c r="E3464">
        <v>1</v>
      </c>
      <c r="F3464">
        <v>8</v>
      </c>
      <c r="G3464">
        <v>1</v>
      </c>
    </row>
    <row r="3465" spans="1:7" x14ac:dyDescent="0.25">
      <c r="A3465" t="s">
        <v>3547</v>
      </c>
      <c r="B3465">
        <v>2.23</v>
      </c>
      <c r="C3465">
        <v>3000</v>
      </c>
      <c r="D3465">
        <v>2</v>
      </c>
      <c r="E3465">
        <v>1</v>
      </c>
      <c r="F3465">
        <v>8</v>
      </c>
      <c r="G3465">
        <v>5</v>
      </c>
    </row>
    <row r="3466" spans="1:7" x14ac:dyDescent="0.25">
      <c r="A3466" t="s">
        <v>3548</v>
      </c>
      <c r="B3466">
        <v>2.77</v>
      </c>
      <c r="C3466">
        <v>2800</v>
      </c>
      <c r="D3466">
        <v>2</v>
      </c>
      <c r="E3466">
        <v>1</v>
      </c>
      <c r="F3466">
        <v>8</v>
      </c>
      <c r="G3466">
        <v>9</v>
      </c>
    </row>
    <row r="3467" spans="1:7" x14ac:dyDescent="0.25">
      <c r="A3467" t="s">
        <v>3549</v>
      </c>
      <c r="B3467">
        <v>1</v>
      </c>
      <c r="C3467">
        <v>3800</v>
      </c>
      <c r="D3467">
        <v>2</v>
      </c>
      <c r="E3467">
        <v>1</v>
      </c>
      <c r="F3467">
        <v>8</v>
      </c>
      <c r="G3467">
        <v>3</v>
      </c>
    </row>
    <row r="3468" spans="1:7" x14ac:dyDescent="0.25">
      <c r="A3468" t="s">
        <v>3550</v>
      </c>
      <c r="B3468">
        <v>1.54</v>
      </c>
      <c r="C3468">
        <v>3400</v>
      </c>
      <c r="D3468">
        <v>2</v>
      </c>
      <c r="E3468">
        <v>1</v>
      </c>
      <c r="F3468">
        <v>10</v>
      </c>
      <c r="G3468">
        <v>3</v>
      </c>
    </row>
    <row r="3469" spans="1:7" x14ac:dyDescent="0.25">
      <c r="A3469" t="s">
        <v>3551</v>
      </c>
      <c r="B3469">
        <v>0.42</v>
      </c>
      <c r="C3469">
        <v>3400</v>
      </c>
      <c r="D3469">
        <v>2</v>
      </c>
      <c r="E3469">
        <v>1</v>
      </c>
      <c r="F3469">
        <v>10</v>
      </c>
      <c r="G3469">
        <v>1</v>
      </c>
    </row>
    <row r="3470" spans="1:7" x14ac:dyDescent="0.25">
      <c r="A3470" t="s">
        <v>3552</v>
      </c>
      <c r="B3470">
        <v>0.7</v>
      </c>
      <c r="C3470">
        <v>2300</v>
      </c>
      <c r="D3470">
        <v>2</v>
      </c>
      <c r="E3470">
        <v>3</v>
      </c>
      <c r="F3470">
        <v>2</v>
      </c>
      <c r="G3470">
        <v>1</v>
      </c>
    </row>
    <row r="3471" spans="1:7" x14ac:dyDescent="0.25">
      <c r="A3471" t="s">
        <v>3553</v>
      </c>
      <c r="B3471">
        <v>1.58</v>
      </c>
      <c r="C3471">
        <v>2700</v>
      </c>
      <c r="D3471">
        <v>2</v>
      </c>
      <c r="E3471">
        <v>1</v>
      </c>
      <c r="F3471">
        <v>8</v>
      </c>
      <c r="G3471">
        <v>0</v>
      </c>
    </row>
    <row r="3472" spans="1:7" x14ac:dyDescent="0.25">
      <c r="A3472" t="s">
        <v>3554</v>
      </c>
      <c r="B3472">
        <v>0.3</v>
      </c>
      <c r="C3472">
        <v>2700</v>
      </c>
      <c r="D3472">
        <v>2</v>
      </c>
      <c r="E3472">
        <v>1</v>
      </c>
      <c r="F3472">
        <v>8</v>
      </c>
      <c r="G3472">
        <v>0</v>
      </c>
    </row>
    <row r="3473" spans="1:7" x14ac:dyDescent="0.25">
      <c r="A3473" t="s">
        <v>3555</v>
      </c>
      <c r="B3473">
        <v>0.51</v>
      </c>
      <c r="C3473">
        <v>2700</v>
      </c>
      <c r="D3473">
        <v>2</v>
      </c>
      <c r="E3473">
        <v>1</v>
      </c>
      <c r="F3473">
        <v>8</v>
      </c>
      <c r="G3473">
        <v>2</v>
      </c>
    </row>
    <row r="3474" spans="1:7" x14ac:dyDescent="0.25">
      <c r="A3474" t="s">
        <v>3556</v>
      </c>
      <c r="B3474">
        <v>1.76</v>
      </c>
      <c r="C3474">
        <v>2700</v>
      </c>
      <c r="D3474">
        <v>2</v>
      </c>
      <c r="E3474">
        <v>1</v>
      </c>
      <c r="F3474">
        <v>8</v>
      </c>
      <c r="G3474">
        <v>0</v>
      </c>
    </row>
    <row r="3475" spans="1:7" x14ac:dyDescent="0.25">
      <c r="A3475" t="s">
        <v>3557</v>
      </c>
      <c r="B3475">
        <v>0.74</v>
      </c>
      <c r="C3475">
        <v>2600</v>
      </c>
      <c r="D3475">
        <v>2</v>
      </c>
      <c r="E3475">
        <v>1</v>
      </c>
      <c r="F3475">
        <v>10</v>
      </c>
      <c r="G3475">
        <v>0</v>
      </c>
    </row>
    <row r="3476" spans="1:7" x14ac:dyDescent="0.25">
      <c r="A3476" t="s">
        <v>3558</v>
      </c>
      <c r="B3476">
        <v>1.96</v>
      </c>
      <c r="C3476">
        <v>2400</v>
      </c>
      <c r="D3476">
        <v>2</v>
      </c>
      <c r="E3476">
        <v>1</v>
      </c>
      <c r="F3476">
        <v>10</v>
      </c>
      <c r="G3476">
        <v>0</v>
      </c>
    </row>
    <row r="3477" spans="1:7" x14ac:dyDescent="0.25">
      <c r="A3477" t="s">
        <v>3559</v>
      </c>
      <c r="B3477">
        <v>0.09</v>
      </c>
      <c r="C3477">
        <v>2500</v>
      </c>
      <c r="D3477">
        <v>2</v>
      </c>
      <c r="E3477">
        <v>1</v>
      </c>
      <c r="F3477">
        <v>10</v>
      </c>
      <c r="G3477">
        <v>0</v>
      </c>
    </row>
    <row r="3478" spans="1:7" x14ac:dyDescent="0.25">
      <c r="A3478" t="s">
        <v>3560</v>
      </c>
      <c r="B3478">
        <v>2.91</v>
      </c>
      <c r="C3478">
        <v>1700</v>
      </c>
      <c r="D3478">
        <v>2</v>
      </c>
      <c r="E3478">
        <v>3</v>
      </c>
      <c r="F3478">
        <v>1</v>
      </c>
      <c r="G3478">
        <v>15</v>
      </c>
    </row>
    <row r="3479" spans="1:7" x14ac:dyDescent="0.25">
      <c r="A3479" t="s">
        <v>3561</v>
      </c>
      <c r="B3479">
        <v>3.27</v>
      </c>
      <c r="C3479">
        <v>1400</v>
      </c>
      <c r="D3479">
        <v>2</v>
      </c>
      <c r="E3479">
        <v>3</v>
      </c>
      <c r="F3479">
        <v>3</v>
      </c>
      <c r="G3479">
        <v>2</v>
      </c>
    </row>
    <row r="3480" spans="1:7" x14ac:dyDescent="0.25">
      <c r="A3480" t="s">
        <v>3562</v>
      </c>
      <c r="B3480">
        <v>0.26</v>
      </c>
      <c r="C3480">
        <v>1100</v>
      </c>
      <c r="D3480">
        <v>2</v>
      </c>
      <c r="E3480">
        <v>1</v>
      </c>
      <c r="F3480">
        <v>8</v>
      </c>
      <c r="G3480">
        <v>0</v>
      </c>
    </row>
    <row r="3481" spans="1:7" x14ac:dyDescent="0.25">
      <c r="A3481" t="s">
        <v>3563</v>
      </c>
      <c r="B3481">
        <v>0.47</v>
      </c>
      <c r="C3481">
        <v>950</v>
      </c>
      <c r="D3481">
        <v>2</v>
      </c>
      <c r="E3481">
        <v>3</v>
      </c>
      <c r="F3481">
        <v>3</v>
      </c>
      <c r="G3481">
        <v>0</v>
      </c>
    </row>
    <row r="3482" spans="1:7" x14ac:dyDescent="0.25">
      <c r="A3482" t="s">
        <v>3564</v>
      </c>
      <c r="B3482">
        <v>3.01</v>
      </c>
      <c r="C3482">
        <v>600</v>
      </c>
      <c r="D3482">
        <v>2</v>
      </c>
      <c r="E3482">
        <v>3</v>
      </c>
      <c r="F3482">
        <v>2</v>
      </c>
      <c r="G3482">
        <v>1</v>
      </c>
    </row>
    <row r="3483" spans="1:7" x14ac:dyDescent="0.25">
      <c r="A3483" t="s">
        <v>3565</v>
      </c>
      <c r="B3483">
        <v>0.75</v>
      </c>
      <c r="C3483">
        <v>560</v>
      </c>
      <c r="D3483">
        <v>2</v>
      </c>
      <c r="E3483">
        <v>3</v>
      </c>
      <c r="F3483">
        <v>1</v>
      </c>
      <c r="G3483">
        <v>1</v>
      </c>
    </row>
    <row r="3484" spans="1:7" x14ac:dyDescent="0.25">
      <c r="A3484" t="s">
        <v>3566</v>
      </c>
      <c r="B3484">
        <v>5.17</v>
      </c>
      <c r="C3484">
        <v>490</v>
      </c>
      <c r="D3484">
        <v>2</v>
      </c>
      <c r="E3484">
        <v>3</v>
      </c>
      <c r="F3484">
        <v>2</v>
      </c>
      <c r="G3484">
        <v>3</v>
      </c>
    </row>
    <row r="3485" spans="1:7" x14ac:dyDescent="0.25">
      <c r="A3485" t="s">
        <v>3567</v>
      </c>
      <c r="B3485">
        <v>1.4</v>
      </c>
      <c r="C3485">
        <v>730</v>
      </c>
      <c r="D3485">
        <v>2</v>
      </c>
      <c r="E3485">
        <v>3</v>
      </c>
      <c r="F3485">
        <v>1</v>
      </c>
      <c r="G3485">
        <v>1</v>
      </c>
    </row>
    <row r="3486" spans="1:7" x14ac:dyDescent="0.25">
      <c r="A3486" t="s">
        <v>3568</v>
      </c>
      <c r="B3486">
        <v>2.06</v>
      </c>
      <c r="C3486">
        <v>810</v>
      </c>
      <c r="D3486">
        <v>2</v>
      </c>
      <c r="E3486">
        <v>3</v>
      </c>
      <c r="F3486">
        <v>1</v>
      </c>
      <c r="G3486">
        <v>2</v>
      </c>
    </row>
    <row r="3487" spans="1:7" x14ac:dyDescent="0.25">
      <c r="A3487" t="s">
        <v>3569</v>
      </c>
      <c r="B3487">
        <v>0.42</v>
      </c>
      <c r="C3487">
        <v>420</v>
      </c>
      <c r="D3487">
        <v>2</v>
      </c>
      <c r="E3487">
        <v>1</v>
      </c>
      <c r="F3487">
        <v>4</v>
      </c>
      <c r="G3487">
        <v>0</v>
      </c>
    </row>
    <row r="3488" spans="1:7" x14ac:dyDescent="0.25">
      <c r="A3488" t="s">
        <v>3570</v>
      </c>
      <c r="B3488">
        <v>1.2</v>
      </c>
      <c r="C3488">
        <v>360</v>
      </c>
      <c r="D3488">
        <v>2</v>
      </c>
      <c r="E3488">
        <v>3</v>
      </c>
      <c r="F3488">
        <v>1</v>
      </c>
      <c r="G3488">
        <v>1</v>
      </c>
    </row>
    <row r="3489" spans="1:7" x14ac:dyDescent="0.25">
      <c r="A3489" t="s">
        <v>3571</v>
      </c>
      <c r="B3489">
        <v>0.77</v>
      </c>
      <c r="C3489">
        <v>360</v>
      </c>
      <c r="D3489">
        <v>2</v>
      </c>
      <c r="E3489">
        <v>1</v>
      </c>
      <c r="F3489">
        <v>4</v>
      </c>
      <c r="G3489">
        <v>0</v>
      </c>
    </row>
    <row r="3490" spans="1:7" x14ac:dyDescent="0.25">
      <c r="A3490" t="s">
        <v>3572</v>
      </c>
      <c r="B3490">
        <v>4.33</v>
      </c>
      <c r="C3490">
        <v>430</v>
      </c>
      <c r="D3490">
        <v>2</v>
      </c>
      <c r="E3490">
        <v>3</v>
      </c>
      <c r="F3490">
        <v>1</v>
      </c>
      <c r="G3490">
        <v>2</v>
      </c>
    </row>
    <row r="3491" spans="1:7" x14ac:dyDescent="0.25">
      <c r="A3491" t="s">
        <v>3573</v>
      </c>
      <c r="B3491">
        <v>0.09</v>
      </c>
      <c r="C3491">
        <v>3100</v>
      </c>
      <c r="D3491">
        <v>6</v>
      </c>
      <c r="E3491">
        <v>1</v>
      </c>
      <c r="F3491">
        <v>10</v>
      </c>
      <c r="G3491">
        <v>0</v>
      </c>
    </row>
    <row r="3492" spans="1:7" x14ac:dyDescent="0.25">
      <c r="A3492" t="s">
        <v>3574</v>
      </c>
      <c r="B3492">
        <v>0.21</v>
      </c>
      <c r="C3492">
        <v>3500</v>
      </c>
      <c r="D3492">
        <v>6</v>
      </c>
      <c r="E3492">
        <v>1</v>
      </c>
      <c r="F3492">
        <v>10</v>
      </c>
      <c r="G3492">
        <v>0</v>
      </c>
    </row>
    <row r="3493" spans="1:7" x14ac:dyDescent="0.25">
      <c r="A3493" t="s">
        <v>3575</v>
      </c>
      <c r="B3493">
        <v>0.1</v>
      </c>
      <c r="C3493">
        <v>650</v>
      </c>
      <c r="D3493">
        <v>2</v>
      </c>
      <c r="E3493">
        <v>3</v>
      </c>
      <c r="F3493">
        <v>1</v>
      </c>
      <c r="G3493">
        <v>1</v>
      </c>
    </row>
    <row r="3494" spans="1:7" x14ac:dyDescent="0.25">
      <c r="A3494" t="s">
        <v>3576</v>
      </c>
      <c r="B3494">
        <v>9.25</v>
      </c>
      <c r="C3494">
        <v>2900</v>
      </c>
      <c r="D3494">
        <v>2</v>
      </c>
      <c r="E3494">
        <v>3</v>
      </c>
      <c r="F3494">
        <v>1</v>
      </c>
      <c r="G3494">
        <v>6</v>
      </c>
    </row>
    <row r="3495" spans="1:7" x14ac:dyDescent="0.25">
      <c r="A3495" t="s">
        <v>3577</v>
      </c>
      <c r="B3495">
        <v>0.13</v>
      </c>
      <c r="C3495">
        <v>570</v>
      </c>
      <c r="D3495">
        <v>2</v>
      </c>
      <c r="E3495">
        <v>1</v>
      </c>
      <c r="F3495">
        <v>4</v>
      </c>
      <c r="G3495">
        <v>0</v>
      </c>
    </row>
    <row r="3496" spans="1:7" x14ac:dyDescent="0.25">
      <c r="A3496" t="s">
        <v>3578</v>
      </c>
      <c r="B3496">
        <v>6.17</v>
      </c>
      <c r="C3496">
        <v>1100</v>
      </c>
      <c r="D3496">
        <v>2</v>
      </c>
      <c r="E3496">
        <v>3</v>
      </c>
      <c r="F3496">
        <v>1</v>
      </c>
      <c r="G3496">
        <v>3</v>
      </c>
    </row>
    <row r="3497" spans="1:7" x14ac:dyDescent="0.25">
      <c r="A3497" t="s">
        <v>3579</v>
      </c>
      <c r="B3497">
        <v>1.21</v>
      </c>
      <c r="C3497">
        <v>1300</v>
      </c>
      <c r="D3497">
        <v>2</v>
      </c>
      <c r="E3497">
        <v>3</v>
      </c>
      <c r="F3497">
        <v>3</v>
      </c>
      <c r="G3497">
        <v>0</v>
      </c>
    </row>
    <row r="3498" spans="1:7" x14ac:dyDescent="0.25">
      <c r="A3498" t="s">
        <v>3580</v>
      </c>
      <c r="B3498">
        <v>3.5</v>
      </c>
      <c r="C3498">
        <v>1200</v>
      </c>
      <c r="D3498">
        <v>2</v>
      </c>
      <c r="E3498">
        <v>3</v>
      </c>
      <c r="F3498">
        <v>1</v>
      </c>
      <c r="G3498">
        <v>1</v>
      </c>
    </row>
    <row r="3499" spans="1:7" x14ac:dyDescent="0.25">
      <c r="A3499" t="s">
        <v>3581</v>
      </c>
      <c r="B3499">
        <v>0.39</v>
      </c>
      <c r="C3499">
        <v>1200</v>
      </c>
      <c r="D3499">
        <v>2</v>
      </c>
      <c r="E3499">
        <v>3</v>
      </c>
      <c r="F3499">
        <v>1</v>
      </c>
      <c r="G3499">
        <v>0</v>
      </c>
    </row>
    <row r="3500" spans="1:7" x14ac:dyDescent="0.25">
      <c r="A3500" t="s">
        <v>3582</v>
      </c>
      <c r="B3500">
        <v>0.89</v>
      </c>
      <c r="C3500">
        <v>960</v>
      </c>
      <c r="D3500">
        <v>2</v>
      </c>
      <c r="E3500">
        <v>1</v>
      </c>
      <c r="F3500">
        <v>4</v>
      </c>
      <c r="G3500">
        <v>0</v>
      </c>
    </row>
    <row r="3501" spans="1:7" x14ac:dyDescent="0.25">
      <c r="A3501" t="s">
        <v>3583</v>
      </c>
      <c r="B3501">
        <v>0.16</v>
      </c>
      <c r="C3501">
        <v>1200</v>
      </c>
      <c r="D3501">
        <v>2</v>
      </c>
      <c r="E3501">
        <v>1</v>
      </c>
      <c r="F3501">
        <v>4</v>
      </c>
      <c r="G3501">
        <v>0</v>
      </c>
    </row>
    <row r="3502" spans="1:7" x14ac:dyDescent="0.25">
      <c r="A3502" t="s">
        <v>3584</v>
      </c>
      <c r="B3502">
        <v>1.1200000000000001</v>
      </c>
      <c r="C3502">
        <v>1200</v>
      </c>
      <c r="D3502">
        <v>2</v>
      </c>
      <c r="E3502">
        <v>3</v>
      </c>
      <c r="F3502">
        <v>1</v>
      </c>
      <c r="G3502">
        <v>1</v>
      </c>
    </row>
    <row r="3503" spans="1:7" x14ac:dyDescent="0.25">
      <c r="A3503" t="s">
        <v>3585</v>
      </c>
      <c r="B3503">
        <v>1.7</v>
      </c>
      <c r="C3503">
        <v>1300</v>
      </c>
      <c r="D3503">
        <v>2</v>
      </c>
      <c r="E3503">
        <v>3</v>
      </c>
      <c r="F3503">
        <v>1</v>
      </c>
      <c r="G3503">
        <v>3</v>
      </c>
    </row>
    <row r="3504" spans="1:7" x14ac:dyDescent="0.25">
      <c r="A3504" t="s">
        <v>3586</v>
      </c>
      <c r="B3504">
        <v>0.22</v>
      </c>
      <c r="C3504">
        <v>1300</v>
      </c>
      <c r="D3504">
        <v>2</v>
      </c>
      <c r="E3504">
        <v>3</v>
      </c>
      <c r="F3504">
        <v>1</v>
      </c>
      <c r="G3504">
        <v>0</v>
      </c>
    </row>
    <row r="3505" spans="1:7" x14ac:dyDescent="0.25">
      <c r="A3505" t="s">
        <v>3587</v>
      </c>
      <c r="B3505">
        <v>1.68</v>
      </c>
      <c r="C3505">
        <v>1400</v>
      </c>
      <c r="D3505">
        <v>2</v>
      </c>
      <c r="E3505">
        <v>3</v>
      </c>
      <c r="F3505">
        <v>1</v>
      </c>
      <c r="G3505">
        <v>1</v>
      </c>
    </row>
    <row r="3506" spans="1:7" x14ac:dyDescent="0.25">
      <c r="A3506" t="s">
        <v>3588</v>
      </c>
      <c r="B3506">
        <v>3.51</v>
      </c>
      <c r="C3506">
        <v>1200</v>
      </c>
      <c r="D3506">
        <v>2</v>
      </c>
      <c r="E3506">
        <v>3</v>
      </c>
      <c r="F3506">
        <v>1</v>
      </c>
      <c r="G3506">
        <v>5</v>
      </c>
    </row>
    <row r="3507" spans="1:7" x14ac:dyDescent="0.25">
      <c r="A3507" t="s">
        <v>3589</v>
      </c>
      <c r="B3507">
        <v>0.67</v>
      </c>
      <c r="C3507">
        <v>1200</v>
      </c>
      <c r="D3507">
        <v>2</v>
      </c>
      <c r="E3507">
        <v>3</v>
      </c>
      <c r="F3507">
        <v>1</v>
      </c>
      <c r="G3507">
        <v>4</v>
      </c>
    </row>
    <row r="3508" spans="1:7" x14ac:dyDescent="0.25">
      <c r="A3508" t="s">
        <v>3590</v>
      </c>
      <c r="B3508">
        <v>1.3</v>
      </c>
      <c r="C3508">
        <v>680</v>
      </c>
      <c r="D3508">
        <v>2</v>
      </c>
      <c r="E3508">
        <v>1</v>
      </c>
      <c r="F3508">
        <v>8</v>
      </c>
      <c r="G3508">
        <v>0</v>
      </c>
    </row>
    <row r="3509" spans="1:7" x14ac:dyDescent="0.25">
      <c r="A3509" t="s">
        <v>3591</v>
      </c>
      <c r="B3509">
        <v>0.19</v>
      </c>
      <c r="C3509">
        <v>2000</v>
      </c>
      <c r="D3509">
        <v>2</v>
      </c>
      <c r="E3509">
        <v>1</v>
      </c>
      <c r="F3509">
        <v>8</v>
      </c>
      <c r="G3509">
        <v>0</v>
      </c>
    </row>
    <row r="3510" spans="1:7" x14ac:dyDescent="0.25">
      <c r="A3510" t="s">
        <v>3592</v>
      </c>
      <c r="B3510">
        <v>1.87</v>
      </c>
      <c r="C3510">
        <v>2000</v>
      </c>
      <c r="D3510">
        <v>1</v>
      </c>
      <c r="E3510">
        <v>1</v>
      </c>
      <c r="F3510">
        <v>4</v>
      </c>
      <c r="G3510">
        <v>0</v>
      </c>
    </row>
    <row r="3511" spans="1:7" x14ac:dyDescent="0.25">
      <c r="A3511" t="s">
        <v>3593</v>
      </c>
      <c r="B3511">
        <v>0.21</v>
      </c>
      <c r="C3511">
        <v>3200</v>
      </c>
      <c r="D3511">
        <v>7</v>
      </c>
      <c r="E3511">
        <v>1</v>
      </c>
      <c r="F3511">
        <v>10</v>
      </c>
      <c r="G3511">
        <v>0</v>
      </c>
    </row>
    <row r="3512" spans="1:7" x14ac:dyDescent="0.25">
      <c r="A3512" t="s">
        <v>3594</v>
      </c>
      <c r="B3512">
        <v>0.16</v>
      </c>
      <c r="C3512">
        <v>3100</v>
      </c>
      <c r="D3512">
        <v>6</v>
      </c>
      <c r="E3512">
        <v>1</v>
      </c>
      <c r="F3512">
        <v>8</v>
      </c>
      <c r="G3512">
        <v>0</v>
      </c>
    </row>
    <row r="3513" spans="1:7" x14ac:dyDescent="0.25">
      <c r="A3513" t="s">
        <v>3595</v>
      </c>
      <c r="B3513">
        <v>2.77</v>
      </c>
      <c r="C3513">
        <v>3200</v>
      </c>
      <c r="D3513">
        <v>2</v>
      </c>
      <c r="E3513">
        <v>1</v>
      </c>
      <c r="F3513">
        <v>8</v>
      </c>
      <c r="G3513">
        <v>1</v>
      </c>
    </row>
    <row r="3514" spans="1:7" x14ac:dyDescent="0.25">
      <c r="A3514" t="s">
        <v>3596</v>
      </c>
      <c r="B3514">
        <v>0.23</v>
      </c>
      <c r="C3514">
        <v>3200</v>
      </c>
      <c r="D3514">
        <v>2</v>
      </c>
      <c r="E3514">
        <v>1</v>
      </c>
      <c r="F3514">
        <v>8</v>
      </c>
      <c r="G3514">
        <v>0</v>
      </c>
    </row>
    <row r="3515" spans="1:7" x14ac:dyDescent="0.25">
      <c r="A3515" t="s">
        <v>3597</v>
      </c>
      <c r="B3515">
        <v>0.3</v>
      </c>
      <c r="C3515">
        <v>3200</v>
      </c>
      <c r="D3515">
        <v>2</v>
      </c>
      <c r="E3515">
        <v>1</v>
      </c>
      <c r="F3515">
        <v>8</v>
      </c>
      <c r="G3515">
        <v>1</v>
      </c>
    </row>
    <row r="3516" spans="1:7" x14ac:dyDescent="0.25">
      <c r="A3516" t="s">
        <v>3598</v>
      </c>
      <c r="B3516">
        <v>4.0599999999999996</v>
      </c>
      <c r="C3516">
        <v>3300</v>
      </c>
      <c r="D3516">
        <v>2</v>
      </c>
      <c r="E3516">
        <v>1</v>
      </c>
      <c r="F3516">
        <v>10</v>
      </c>
      <c r="G3516">
        <v>6</v>
      </c>
    </row>
    <row r="3517" spans="1:7" x14ac:dyDescent="0.25">
      <c r="A3517" t="s">
        <v>3599</v>
      </c>
      <c r="B3517">
        <v>0.48</v>
      </c>
      <c r="C3517">
        <v>3300</v>
      </c>
      <c r="D3517">
        <v>1</v>
      </c>
      <c r="E3517">
        <v>1</v>
      </c>
      <c r="F3517">
        <v>10</v>
      </c>
      <c r="G3517">
        <v>1</v>
      </c>
    </row>
    <row r="3518" spans="1:7" x14ac:dyDescent="0.25">
      <c r="A3518" t="s">
        <v>3600</v>
      </c>
      <c r="B3518">
        <v>0.96</v>
      </c>
      <c r="C3518">
        <v>5500</v>
      </c>
      <c r="D3518">
        <v>5</v>
      </c>
      <c r="E3518">
        <v>1</v>
      </c>
      <c r="F3518">
        <v>10</v>
      </c>
      <c r="G3518">
        <v>3</v>
      </c>
    </row>
    <row r="3519" spans="1:7" x14ac:dyDescent="0.25">
      <c r="A3519" t="s">
        <v>3601</v>
      </c>
      <c r="B3519">
        <v>2.67</v>
      </c>
      <c r="C3519">
        <v>6000</v>
      </c>
      <c r="D3519">
        <v>5</v>
      </c>
      <c r="E3519">
        <v>1</v>
      </c>
      <c r="F3519">
        <v>10</v>
      </c>
      <c r="G3519">
        <v>10</v>
      </c>
    </row>
    <row r="3520" spans="1:7" x14ac:dyDescent="0.25">
      <c r="A3520" t="s">
        <v>3602</v>
      </c>
      <c r="B3520">
        <v>1.1399999999999999</v>
      </c>
      <c r="C3520">
        <v>3000</v>
      </c>
      <c r="D3520">
        <v>2</v>
      </c>
      <c r="E3520">
        <v>1</v>
      </c>
      <c r="F3520">
        <v>8</v>
      </c>
      <c r="G3520">
        <v>0</v>
      </c>
    </row>
    <row r="3521" spans="1:7" x14ac:dyDescent="0.25">
      <c r="A3521" t="s">
        <v>3603</v>
      </c>
      <c r="B3521">
        <v>0.81</v>
      </c>
      <c r="C3521">
        <v>2900</v>
      </c>
      <c r="D3521">
        <v>2</v>
      </c>
      <c r="E3521">
        <v>1</v>
      </c>
      <c r="F3521">
        <v>8</v>
      </c>
      <c r="G3521">
        <v>1</v>
      </c>
    </row>
    <row r="3522" spans="1:7" x14ac:dyDescent="0.25">
      <c r="A3522" t="s">
        <v>3604</v>
      </c>
      <c r="B3522">
        <v>1.07</v>
      </c>
      <c r="C3522">
        <v>2600</v>
      </c>
      <c r="D3522">
        <v>2</v>
      </c>
      <c r="E3522">
        <v>3</v>
      </c>
      <c r="F3522">
        <v>6</v>
      </c>
      <c r="G3522">
        <v>4</v>
      </c>
    </row>
    <row r="3523" spans="1:7" x14ac:dyDescent="0.25">
      <c r="A3523" t="s">
        <v>3605</v>
      </c>
      <c r="B3523">
        <v>3.74</v>
      </c>
      <c r="C3523">
        <v>1900</v>
      </c>
      <c r="D3523">
        <v>2</v>
      </c>
      <c r="E3523">
        <v>3</v>
      </c>
      <c r="F3523">
        <v>6</v>
      </c>
      <c r="G3523">
        <v>2</v>
      </c>
    </row>
    <row r="3524" spans="1:7" x14ac:dyDescent="0.25">
      <c r="A3524" t="s">
        <v>3606</v>
      </c>
      <c r="B3524">
        <v>3.27</v>
      </c>
      <c r="C3524">
        <v>1900</v>
      </c>
      <c r="D3524">
        <v>2</v>
      </c>
      <c r="E3524">
        <v>1</v>
      </c>
      <c r="F3524">
        <v>5</v>
      </c>
      <c r="G3524">
        <v>2</v>
      </c>
    </row>
    <row r="3525" spans="1:7" x14ac:dyDescent="0.25">
      <c r="A3525" t="s">
        <v>3607</v>
      </c>
      <c r="B3525">
        <v>2</v>
      </c>
      <c r="C3525">
        <v>1900</v>
      </c>
      <c r="D3525">
        <v>2</v>
      </c>
      <c r="E3525">
        <v>1</v>
      </c>
      <c r="F3525">
        <v>5</v>
      </c>
      <c r="G3525">
        <v>2</v>
      </c>
    </row>
    <row r="3526" spans="1:7" x14ac:dyDescent="0.25">
      <c r="A3526" t="s">
        <v>3608</v>
      </c>
      <c r="B3526">
        <v>2.2400000000000002</v>
      </c>
      <c r="C3526">
        <v>2000</v>
      </c>
      <c r="D3526">
        <v>2</v>
      </c>
      <c r="E3526">
        <v>1</v>
      </c>
      <c r="F3526">
        <v>5</v>
      </c>
      <c r="G3526">
        <v>3</v>
      </c>
    </row>
    <row r="3527" spans="1:7" x14ac:dyDescent="0.25">
      <c r="A3527" t="s">
        <v>3609</v>
      </c>
      <c r="B3527">
        <v>1.27</v>
      </c>
      <c r="C3527">
        <v>1400</v>
      </c>
      <c r="D3527">
        <v>2</v>
      </c>
      <c r="E3527">
        <v>3</v>
      </c>
      <c r="F3527">
        <v>4</v>
      </c>
      <c r="G3527">
        <v>0</v>
      </c>
    </row>
    <row r="3528" spans="1:7" x14ac:dyDescent="0.25">
      <c r="A3528" t="s">
        <v>3610</v>
      </c>
      <c r="B3528">
        <v>0.34</v>
      </c>
      <c r="C3528">
        <v>1400</v>
      </c>
      <c r="D3528">
        <v>2</v>
      </c>
      <c r="E3528">
        <v>1</v>
      </c>
      <c r="F3528">
        <v>4</v>
      </c>
      <c r="G3528">
        <v>0</v>
      </c>
    </row>
    <row r="3529" spans="1:7" x14ac:dyDescent="0.25">
      <c r="A3529" t="s">
        <v>3611</v>
      </c>
      <c r="B3529">
        <v>3.68</v>
      </c>
      <c r="C3529">
        <v>1400</v>
      </c>
      <c r="D3529">
        <v>2</v>
      </c>
      <c r="E3529">
        <v>3</v>
      </c>
      <c r="F3529">
        <v>4</v>
      </c>
      <c r="G3529">
        <v>2</v>
      </c>
    </row>
    <row r="3530" spans="1:7" x14ac:dyDescent="0.25">
      <c r="A3530" t="s">
        <v>3612</v>
      </c>
      <c r="B3530">
        <v>3.86</v>
      </c>
      <c r="C3530">
        <v>1600</v>
      </c>
      <c r="D3530">
        <v>2</v>
      </c>
      <c r="E3530">
        <v>3</v>
      </c>
      <c r="F3530">
        <v>4</v>
      </c>
      <c r="G3530">
        <v>4</v>
      </c>
    </row>
    <row r="3531" spans="1:7" x14ac:dyDescent="0.25">
      <c r="A3531" t="s">
        <v>3613</v>
      </c>
      <c r="B3531">
        <v>3.04</v>
      </c>
      <c r="C3531">
        <v>1300</v>
      </c>
      <c r="D3531">
        <v>2</v>
      </c>
      <c r="E3531">
        <v>3</v>
      </c>
      <c r="F3531">
        <v>4</v>
      </c>
      <c r="G3531">
        <v>2</v>
      </c>
    </row>
    <row r="3532" spans="1:7" x14ac:dyDescent="0.25">
      <c r="A3532" t="s">
        <v>3614</v>
      </c>
      <c r="B3532">
        <v>2.66</v>
      </c>
      <c r="C3532">
        <v>660</v>
      </c>
      <c r="D3532">
        <v>2</v>
      </c>
      <c r="E3532">
        <v>3</v>
      </c>
      <c r="F3532">
        <v>5</v>
      </c>
      <c r="G3532">
        <v>1</v>
      </c>
    </row>
    <row r="3533" spans="1:7" x14ac:dyDescent="0.25">
      <c r="A3533" t="s">
        <v>3615</v>
      </c>
      <c r="B3533">
        <v>0.73</v>
      </c>
      <c r="C3533">
        <v>660</v>
      </c>
      <c r="D3533">
        <v>2</v>
      </c>
      <c r="E3533">
        <v>3</v>
      </c>
      <c r="F3533">
        <v>5</v>
      </c>
      <c r="G3533">
        <v>0</v>
      </c>
    </row>
    <row r="3534" spans="1:7" x14ac:dyDescent="0.25">
      <c r="A3534" t="s">
        <v>3616</v>
      </c>
      <c r="B3534">
        <v>0.36</v>
      </c>
      <c r="C3534">
        <v>730</v>
      </c>
      <c r="D3534">
        <v>2</v>
      </c>
      <c r="E3534">
        <v>1</v>
      </c>
      <c r="F3534">
        <v>8</v>
      </c>
      <c r="G3534">
        <v>0</v>
      </c>
    </row>
    <row r="3535" spans="1:7" x14ac:dyDescent="0.25">
      <c r="A3535" t="s">
        <v>3617</v>
      </c>
      <c r="B3535">
        <v>0.6</v>
      </c>
      <c r="C3535">
        <v>730</v>
      </c>
      <c r="D3535">
        <v>2</v>
      </c>
      <c r="E3535">
        <v>3</v>
      </c>
      <c r="F3535">
        <v>5</v>
      </c>
      <c r="G3535">
        <v>0</v>
      </c>
    </row>
    <row r="3536" spans="1:7" x14ac:dyDescent="0.25">
      <c r="A3536" t="s">
        <v>3618</v>
      </c>
      <c r="B3536">
        <v>4.97</v>
      </c>
      <c r="C3536">
        <v>460</v>
      </c>
      <c r="D3536">
        <v>2</v>
      </c>
      <c r="E3536">
        <v>3</v>
      </c>
      <c r="F3536">
        <v>5</v>
      </c>
      <c r="G3536">
        <v>0</v>
      </c>
    </row>
    <row r="3537" spans="1:7" x14ac:dyDescent="0.25">
      <c r="A3537" t="s">
        <v>3619</v>
      </c>
      <c r="B3537">
        <v>1</v>
      </c>
      <c r="C3537">
        <v>470</v>
      </c>
      <c r="D3537">
        <v>2</v>
      </c>
      <c r="E3537">
        <v>3</v>
      </c>
      <c r="F3537">
        <v>5</v>
      </c>
      <c r="G3537">
        <v>0</v>
      </c>
    </row>
    <row r="3538" spans="1:7" x14ac:dyDescent="0.25">
      <c r="A3538" t="s">
        <v>3620</v>
      </c>
      <c r="B3538">
        <v>3.79</v>
      </c>
      <c r="C3538">
        <v>460</v>
      </c>
      <c r="D3538">
        <v>2</v>
      </c>
      <c r="E3538">
        <v>3</v>
      </c>
      <c r="F3538">
        <v>5</v>
      </c>
      <c r="G3538">
        <v>2</v>
      </c>
    </row>
    <row r="3539" spans="1:7" x14ac:dyDescent="0.25">
      <c r="A3539" t="s">
        <v>3621</v>
      </c>
      <c r="B3539">
        <v>4.97</v>
      </c>
      <c r="C3539">
        <v>530</v>
      </c>
      <c r="D3539">
        <v>2</v>
      </c>
      <c r="E3539">
        <v>3</v>
      </c>
      <c r="F3539">
        <v>6</v>
      </c>
      <c r="G3539">
        <v>0</v>
      </c>
    </row>
    <row r="3540" spans="1:7" x14ac:dyDescent="0.25">
      <c r="A3540" t="s">
        <v>3622</v>
      </c>
      <c r="B3540">
        <v>2.0099999999999998</v>
      </c>
      <c r="C3540">
        <v>550</v>
      </c>
      <c r="D3540">
        <v>2</v>
      </c>
      <c r="E3540">
        <v>3</v>
      </c>
      <c r="F3540">
        <v>5</v>
      </c>
      <c r="G3540">
        <v>1</v>
      </c>
    </row>
    <row r="3541" spans="1:7" x14ac:dyDescent="0.25">
      <c r="A3541" t="s">
        <v>3623</v>
      </c>
      <c r="B3541">
        <v>2.98</v>
      </c>
      <c r="C3541">
        <v>1900</v>
      </c>
      <c r="D3541">
        <v>2</v>
      </c>
      <c r="E3541">
        <v>1</v>
      </c>
      <c r="F3541">
        <v>8</v>
      </c>
      <c r="G3541">
        <v>1</v>
      </c>
    </row>
    <row r="3542" spans="1:7" x14ac:dyDescent="0.25">
      <c r="A3542" t="s">
        <v>3624</v>
      </c>
      <c r="B3542">
        <v>0.12</v>
      </c>
      <c r="C3542">
        <v>3600</v>
      </c>
      <c r="D3542">
        <v>7</v>
      </c>
      <c r="E3542">
        <v>1</v>
      </c>
      <c r="F3542">
        <v>8</v>
      </c>
      <c r="G3542">
        <v>0</v>
      </c>
    </row>
    <row r="3543" spans="1:7" x14ac:dyDescent="0.25">
      <c r="A3543" t="s">
        <v>3625</v>
      </c>
      <c r="B3543">
        <v>1.49</v>
      </c>
      <c r="C3543">
        <v>750</v>
      </c>
      <c r="D3543">
        <v>2</v>
      </c>
      <c r="E3543">
        <v>3</v>
      </c>
      <c r="F3543">
        <v>5</v>
      </c>
      <c r="G3543">
        <v>1</v>
      </c>
    </row>
    <row r="3544" spans="1:7" x14ac:dyDescent="0.25">
      <c r="A3544" t="s">
        <v>3626</v>
      </c>
      <c r="B3544">
        <v>4.78</v>
      </c>
      <c r="C3544">
        <v>3400</v>
      </c>
      <c r="D3544">
        <v>2</v>
      </c>
      <c r="E3544">
        <v>1</v>
      </c>
      <c r="F3544">
        <v>10</v>
      </c>
      <c r="G3544">
        <v>8</v>
      </c>
    </row>
    <row r="3545" spans="1:7" x14ac:dyDescent="0.25">
      <c r="A3545" t="s">
        <v>3627</v>
      </c>
      <c r="B3545">
        <v>1.02</v>
      </c>
      <c r="C3545">
        <v>3600</v>
      </c>
      <c r="D3545">
        <v>2</v>
      </c>
      <c r="E3545">
        <v>1</v>
      </c>
      <c r="F3545">
        <v>10</v>
      </c>
      <c r="G3545">
        <v>1</v>
      </c>
    </row>
    <row r="3546" spans="1:7" x14ac:dyDescent="0.25">
      <c r="A3546" t="s">
        <v>3628</v>
      </c>
      <c r="B3546">
        <v>4.8600000000000003</v>
      </c>
      <c r="C3546">
        <v>3600</v>
      </c>
      <c r="D3546">
        <v>2</v>
      </c>
      <c r="E3546">
        <v>1</v>
      </c>
      <c r="F3546">
        <v>10</v>
      </c>
      <c r="G3546">
        <v>2</v>
      </c>
    </row>
    <row r="3547" spans="1:7" x14ac:dyDescent="0.25">
      <c r="A3547" t="s">
        <v>3629</v>
      </c>
      <c r="B3547">
        <v>1.19</v>
      </c>
      <c r="C3547">
        <v>4100</v>
      </c>
      <c r="D3547">
        <v>2</v>
      </c>
      <c r="E3547">
        <v>1</v>
      </c>
      <c r="F3547">
        <v>10</v>
      </c>
      <c r="G3547">
        <v>1</v>
      </c>
    </row>
    <row r="3548" spans="1:7" x14ac:dyDescent="0.25">
      <c r="A3548" t="s">
        <v>3630</v>
      </c>
      <c r="B3548">
        <v>4.51</v>
      </c>
      <c r="C3548">
        <v>4200</v>
      </c>
      <c r="D3548">
        <v>2</v>
      </c>
      <c r="E3548">
        <v>1</v>
      </c>
      <c r="F3548">
        <v>10</v>
      </c>
      <c r="G3548">
        <v>1</v>
      </c>
    </row>
    <row r="3549" spans="1:7" x14ac:dyDescent="0.25">
      <c r="A3549" t="s">
        <v>3631</v>
      </c>
      <c r="B3549">
        <v>0.27</v>
      </c>
      <c r="C3549">
        <v>6300</v>
      </c>
      <c r="D3549">
        <v>7</v>
      </c>
      <c r="E3549">
        <v>1</v>
      </c>
      <c r="F3549">
        <v>10</v>
      </c>
      <c r="G3549">
        <v>1</v>
      </c>
    </row>
    <row r="3550" spans="1:7" x14ac:dyDescent="0.25">
      <c r="A3550" t="s">
        <v>3632</v>
      </c>
      <c r="B3550">
        <v>3.36</v>
      </c>
      <c r="C3550">
        <v>6200</v>
      </c>
      <c r="D3550">
        <v>7</v>
      </c>
      <c r="E3550">
        <v>1</v>
      </c>
      <c r="F3550">
        <v>10</v>
      </c>
      <c r="G3550">
        <v>1</v>
      </c>
    </row>
    <row r="3551" spans="1:7" x14ac:dyDescent="0.25">
      <c r="A3551" t="s">
        <v>3633</v>
      </c>
      <c r="B3551">
        <v>1</v>
      </c>
      <c r="C3551">
        <v>5100</v>
      </c>
      <c r="D3551">
        <v>1</v>
      </c>
      <c r="E3551">
        <v>1</v>
      </c>
      <c r="F3551">
        <v>10</v>
      </c>
      <c r="G3551">
        <v>0</v>
      </c>
    </row>
    <row r="3552" spans="1:7" x14ac:dyDescent="0.25">
      <c r="A3552" t="s">
        <v>3634</v>
      </c>
      <c r="B3552">
        <v>2.86</v>
      </c>
      <c r="C3552">
        <v>5700</v>
      </c>
      <c r="D3552">
        <v>2</v>
      </c>
      <c r="E3552">
        <v>1</v>
      </c>
      <c r="F3552">
        <v>8</v>
      </c>
      <c r="G3552">
        <v>1</v>
      </c>
    </row>
    <row r="3553" spans="1:7" x14ac:dyDescent="0.25">
      <c r="A3553" t="s">
        <v>3635</v>
      </c>
      <c r="B3553">
        <v>1.08</v>
      </c>
      <c r="C3553">
        <v>5800</v>
      </c>
      <c r="D3553">
        <v>2</v>
      </c>
      <c r="E3553">
        <v>1</v>
      </c>
      <c r="F3553">
        <v>8</v>
      </c>
      <c r="G3553">
        <v>3</v>
      </c>
    </row>
    <row r="3554" spans="1:7" x14ac:dyDescent="0.25">
      <c r="A3554" t="s">
        <v>3636</v>
      </c>
      <c r="B3554">
        <v>0.69</v>
      </c>
      <c r="C3554">
        <v>5900</v>
      </c>
      <c r="D3554">
        <v>2</v>
      </c>
      <c r="E3554">
        <v>1</v>
      </c>
      <c r="F3554">
        <v>8</v>
      </c>
      <c r="G3554">
        <v>0</v>
      </c>
    </row>
    <row r="3555" spans="1:7" x14ac:dyDescent="0.25">
      <c r="A3555" t="s">
        <v>3637</v>
      </c>
      <c r="B3555">
        <v>4.1100000000000003</v>
      </c>
      <c r="C3555">
        <v>6600</v>
      </c>
      <c r="D3555">
        <v>2</v>
      </c>
      <c r="E3555">
        <v>1</v>
      </c>
      <c r="F3555">
        <v>8</v>
      </c>
      <c r="G3555">
        <v>5</v>
      </c>
    </row>
    <row r="3556" spans="1:7" x14ac:dyDescent="0.25">
      <c r="A3556" t="s">
        <v>3638</v>
      </c>
      <c r="B3556">
        <v>0.5</v>
      </c>
      <c r="C3556">
        <v>6900</v>
      </c>
      <c r="D3556">
        <v>2</v>
      </c>
      <c r="E3556">
        <v>1</v>
      </c>
      <c r="F3556">
        <v>8</v>
      </c>
      <c r="G3556">
        <v>0</v>
      </c>
    </row>
    <row r="3557" spans="1:7" x14ac:dyDescent="0.25">
      <c r="A3557" t="s">
        <v>3639</v>
      </c>
      <c r="B3557">
        <v>4.45</v>
      </c>
      <c r="C3557">
        <v>860</v>
      </c>
      <c r="D3557">
        <v>1</v>
      </c>
      <c r="E3557">
        <v>1</v>
      </c>
      <c r="F3557">
        <v>8</v>
      </c>
      <c r="G3557">
        <v>0</v>
      </c>
    </row>
    <row r="3558" spans="1:7" x14ac:dyDescent="0.25">
      <c r="A3558" t="s">
        <v>3640</v>
      </c>
      <c r="B3558">
        <v>2.4900000000000002</v>
      </c>
      <c r="C3558">
        <v>820</v>
      </c>
      <c r="D3558">
        <v>1</v>
      </c>
      <c r="E3558">
        <v>1</v>
      </c>
      <c r="F3558">
        <v>8</v>
      </c>
      <c r="G3558">
        <v>0</v>
      </c>
    </row>
    <row r="3559" spans="1:7" x14ac:dyDescent="0.25">
      <c r="A3559" t="s">
        <v>3641</v>
      </c>
      <c r="B3559">
        <v>3.01</v>
      </c>
      <c r="C3559">
        <v>1200</v>
      </c>
      <c r="D3559">
        <v>1</v>
      </c>
      <c r="E3559">
        <v>1</v>
      </c>
      <c r="F3559">
        <v>8</v>
      </c>
      <c r="G3559">
        <v>0</v>
      </c>
    </row>
    <row r="3560" spans="1:7" x14ac:dyDescent="0.25">
      <c r="A3560" t="s">
        <v>3642</v>
      </c>
      <c r="B3560">
        <v>2</v>
      </c>
      <c r="C3560">
        <v>1300</v>
      </c>
      <c r="D3560">
        <v>1</v>
      </c>
      <c r="E3560">
        <v>1</v>
      </c>
      <c r="F3560">
        <v>8</v>
      </c>
      <c r="G3560">
        <v>0</v>
      </c>
    </row>
    <row r="3561" spans="1:7" x14ac:dyDescent="0.25">
      <c r="A3561" t="s">
        <v>3643</v>
      </c>
      <c r="B3561">
        <v>3</v>
      </c>
      <c r="C3561">
        <v>1100</v>
      </c>
      <c r="D3561">
        <v>1</v>
      </c>
      <c r="E3561">
        <v>1</v>
      </c>
      <c r="F3561">
        <v>8</v>
      </c>
      <c r="G3561">
        <v>0</v>
      </c>
    </row>
    <row r="3562" spans="1:7" x14ac:dyDescent="0.25">
      <c r="A3562" t="s">
        <v>3644</v>
      </c>
      <c r="B3562">
        <v>5.0999999999999996</v>
      </c>
      <c r="C3562">
        <v>1300</v>
      </c>
      <c r="D3562">
        <v>1</v>
      </c>
      <c r="E3562">
        <v>1</v>
      </c>
      <c r="F3562">
        <v>8</v>
      </c>
      <c r="G3562">
        <v>0</v>
      </c>
    </row>
    <row r="3563" spans="1:7" x14ac:dyDescent="0.25">
      <c r="A3563" t="s">
        <v>3645</v>
      </c>
      <c r="B3563">
        <v>1.9</v>
      </c>
      <c r="C3563">
        <v>1400</v>
      </c>
      <c r="D3563">
        <v>1</v>
      </c>
      <c r="E3563">
        <v>1</v>
      </c>
      <c r="F3563">
        <v>8</v>
      </c>
      <c r="G3563">
        <v>0</v>
      </c>
    </row>
    <row r="3564" spans="1:7" x14ac:dyDescent="0.25">
      <c r="A3564" t="s">
        <v>3646</v>
      </c>
      <c r="B3564">
        <v>5.29</v>
      </c>
      <c r="C3564">
        <v>1500</v>
      </c>
      <c r="D3564">
        <v>1</v>
      </c>
      <c r="E3564">
        <v>1</v>
      </c>
      <c r="F3564">
        <v>8</v>
      </c>
      <c r="G3564">
        <v>1</v>
      </c>
    </row>
    <row r="3565" spans="1:7" x14ac:dyDescent="0.25">
      <c r="A3565" t="s">
        <v>3647</v>
      </c>
      <c r="B3565">
        <v>2.89</v>
      </c>
      <c r="C3565">
        <v>1700</v>
      </c>
      <c r="D3565">
        <v>1</v>
      </c>
      <c r="E3565">
        <v>1</v>
      </c>
      <c r="F3565">
        <v>8</v>
      </c>
      <c r="G3565">
        <v>0</v>
      </c>
    </row>
    <row r="3566" spans="1:7" x14ac:dyDescent="0.25">
      <c r="A3566" t="s">
        <v>3648</v>
      </c>
      <c r="B3566">
        <v>0.25</v>
      </c>
      <c r="C3566">
        <v>2800</v>
      </c>
      <c r="D3566">
        <v>1</v>
      </c>
      <c r="E3566">
        <v>1</v>
      </c>
      <c r="F3566">
        <v>8</v>
      </c>
      <c r="G3566">
        <v>0</v>
      </c>
    </row>
    <row r="3567" spans="1:7" x14ac:dyDescent="0.25">
      <c r="A3567" t="s">
        <v>3649</v>
      </c>
      <c r="B3567">
        <v>1.07</v>
      </c>
      <c r="C3567">
        <v>2800</v>
      </c>
      <c r="D3567">
        <v>1</v>
      </c>
      <c r="E3567">
        <v>1</v>
      </c>
      <c r="F3567">
        <v>8</v>
      </c>
      <c r="G3567">
        <v>0</v>
      </c>
    </row>
    <row r="3568" spans="1:7" x14ac:dyDescent="0.25">
      <c r="A3568" t="s">
        <v>3650</v>
      </c>
      <c r="B3568">
        <v>0.8</v>
      </c>
      <c r="C3568">
        <v>2800</v>
      </c>
      <c r="D3568">
        <v>1</v>
      </c>
      <c r="E3568">
        <v>3</v>
      </c>
      <c r="F3568">
        <v>6</v>
      </c>
      <c r="G3568">
        <v>3</v>
      </c>
    </row>
    <row r="3569" spans="1:7" x14ac:dyDescent="0.25">
      <c r="A3569" t="s">
        <v>3651</v>
      </c>
      <c r="B3569">
        <v>0.15</v>
      </c>
      <c r="C3569">
        <v>2800</v>
      </c>
      <c r="D3569">
        <v>1</v>
      </c>
      <c r="E3569">
        <v>1</v>
      </c>
      <c r="F3569">
        <v>8</v>
      </c>
      <c r="G3569">
        <v>0</v>
      </c>
    </row>
    <row r="3570" spans="1:7" x14ac:dyDescent="0.25">
      <c r="A3570" t="s">
        <v>3652</v>
      </c>
      <c r="B3570">
        <v>0.48</v>
      </c>
      <c r="C3570">
        <v>2700</v>
      </c>
      <c r="D3570">
        <v>6</v>
      </c>
      <c r="E3570">
        <v>1</v>
      </c>
      <c r="F3570">
        <v>8</v>
      </c>
      <c r="G3570">
        <v>0</v>
      </c>
    </row>
    <row r="3571" spans="1:7" x14ac:dyDescent="0.25">
      <c r="A3571" t="s">
        <v>3653</v>
      </c>
      <c r="B3571">
        <v>0.56000000000000005</v>
      </c>
      <c r="C3571">
        <v>3100</v>
      </c>
      <c r="D3571">
        <v>6</v>
      </c>
      <c r="E3571">
        <v>1</v>
      </c>
      <c r="F3571">
        <v>8</v>
      </c>
      <c r="G3571">
        <v>0</v>
      </c>
    </row>
    <row r="3572" spans="1:7" x14ac:dyDescent="0.25">
      <c r="A3572" t="s">
        <v>3654</v>
      </c>
      <c r="B3572">
        <v>14.32</v>
      </c>
      <c r="C3572">
        <v>890</v>
      </c>
      <c r="D3572">
        <v>1</v>
      </c>
      <c r="E3572">
        <v>6</v>
      </c>
      <c r="F3572">
        <v>8</v>
      </c>
      <c r="G3572">
        <v>1</v>
      </c>
    </row>
    <row r="3573" spans="1:7" x14ac:dyDescent="0.25">
      <c r="A3573" t="s">
        <v>3655</v>
      </c>
      <c r="B3573">
        <v>2.16</v>
      </c>
      <c r="C3573">
        <v>2600</v>
      </c>
      <c r="D3573">
        <v>6</v>
      </c>
      <c r="E3573">
        <v>1</v>
      </c>
      <c r="F3573">
        <v>8</v>
      </c>
      <c r="G3573">
        <v>1</v>
      </c>
    </row>
    <row r="3574" spans="1:7" x14ac:dyDescent="0.25">
      <c r="A3574" t="s">
        <v>3656</v>
      </c>
      <c r="B3574">
        <v>1.98</v>
      </c>
      <c r="C3574">
        <v>2700</v>
      </c>
      <c r="D3574">
        <v>1</v>
      </c>
      <c r="E3574">
        <v>1</v>
      </c>
      <c r="F3574">
        <v>8</v>
      </c>
      <c r="G3574">
        <v>1</v>
      </c>
    </row>
    <row r="3575" spans="1:7" x14ac:dyDescent="0.25">
      <c r="A3575" t="s">
        <v>3657</v>
      </c>
      <c r="B3575">
        <v>1.99</v>
      </c>
      <c r="C3575">
        <v>2600</v>
      </c>
      <c r="D3575">
        <v>1</v>
      </c>
      <c r="E3575">
        <v>1</v>
      </c>
      <c r="F3575">
        <v>9</v>
      </c>
      <c r="G3575">
        <v>1</v>
      </c>
    </row>
    <row r="3576" spans="1:7" x14ac:dyDescent="0.25">
      <c r="A3576" t="s">
        <v>3658</v>
      </c>
      <c r="B3576">
        <v>3.58</v>
      </c>
      <c r="C3576">
        <v>2300</v>
      </c>
      <c r="D3576">
        <v>1</v>
      </c>
      <c r="E3576">
        <v>1</v>
      </c>
      <c r="F3576">
        <v>9</v>
      </c>
      <c r="G3576">
        <v>1</v>
      </c>
    </row>
    <row r="3577" spans="1:7" x14ac:dyDescent="0.25">
      <c r="A3577" t="s">
        <v>3659</v>
      </c>
      <c r="B3577">
        <v>0.93</v>
      </c>
      <c r="C3577">
        <v>2300</v>
      </c>
      <c r="D3577">
        <v>1</v>
      </c>
      <c r="E3577">
        <v>1</v>
      </c>
      <c r="F3577">
        <v>8</v>
      </c>
      <c r="G3577">
        <v>0</v>
      </c>
    </row>
    <row r="3578" spans="1:7" x14ac:dyDescent="0.25">
      <c r="A3578" t="s">
        <v>3660</v>
      </c>
      <c r="B3578">
        <v>2.86</v>
      </c>
      <c r="C3578">
        <v>1600</v>
      </c>
      <c r="D3578">
        <v>1</v>
      </c>
      <c r="E3578">
        <v>1</v>
      </c>
      <c r="F3578">
        <v>8</v>
      </c>
      <c r="G3578">
        <v>0</v>
      </c>
    </row>
    <row r="3579" spans="1:7" x14ac:dyDescent="0.25">
      <c r="A3579" t="s">
        <v>3661</v>
      </c>
      <c r="B3579">
        <v>0.28999999999999998</v>
      </c>
      <c r="C3579">
        <v>1900</v>
      </c>
      <c r="D3579">
        <v>1</v>
      </c>
      <c r="E3579">
        <v>1</v>
      </c>
      <c r="F3579">
        <v>8</v>
      </c>
      <c r="G3579">
        <v>0</v>
      </c>
    </row>
    <row r="3580" spans="1:7" x14ac:dyDescent="0.25">
      <c r="A3580" t="s">
        <v>3662</v>
      </c>
      <c r="B3580">
        <v>0.6</v>
      </c>
      <c r="C3580">
        <v>1900</v>
      </c>
      <c r="D3580">
        <v>1</v>
      </c>
      <c r="E3580">
        <v>1</v>
      </c>
      <c r="F3580">
        <v>8</v>
      </c>
      <c r="G3580">
        <v>0</v>
      </c>
    </row>
    <row r="3581" spans="1:7" x14ac:dyDescent="0.25">
      <c r="A3581" t="s">
        <v>3663</v>
      </c>
      <c r="B3581">
        <v>0.78</v>
      </c>
      <c r="C3581">
        <v>1700</v>
      </c>
      <c r="D3581">
        <v>1</v>
      </c>
      <c r="E3581">
        <v>1</v>
      </c>
      <c r="F3581">
        <v>8</v>
      </c>
      <c r="G3581">
        <v>0</v>
      </c>
    </row>
    <row r="3582" spans="1:7" x14ac:dyDescent="0.25">
      <c r="A3582" t="s">
        <v>3664</v>
      </c>
      <c r="B3582">
        <v>1.1399999999999999</v>
      </c>
      <c r="C3582">
        <v>1900</v>
      </c>
      <c r="D3582">
        <v>1</v>
      </c>
      <c r="E3582">
        <v>1</v>
      </c>
      <c r="F3582">
        <v>8</v>
      </c>
      <c r="G3582">
        <v>0</v>
      </c>
    </row>
    <row r="3583" spans="1:7" x14ac:dyDescent="0.25">
      <c r="A3583" t="s">
        <v>3665</v>
      </c>
      <c r="B3583">
        <v>0.19</v>
      </c>
      <c r="C3583">
        <v>1800</v>
      </c>
      <c r="D3583">
        <v>1</v>
      </c>
      <c r="E3583">
        <v>1</v>
      </c>
      <c r="F3583">
        <v>8</v>
      </c>
      <c r="G3583">
        <v>1</v>
      </c>
    </row>
    <row r="3584" spans="1:7" x14ac:dyDescent="0.25">
      <c r="A3584" t="s">
        <v>3666</v>
      </c>
      <c r="B3584">
        <v>4.01</v>
      </c>
      <c r="C3584">
        <v>1800</v>
      </c>
      <c r="D3584">
        <v>1</v>
      </c>
      <c r="E3584">
        <v>1</v>
      </c>
      <c r="F3584">
        <v>8</v>
      </c>
      <c r="G3584">
        <v>1</v>
      </c>
    </row>
    <row r="3585" spans="1:7" x14ac:dyDescent="0.25">
      <c r="A3585" t="s">
        <v>3667</v>
      </c>
      <c r="B3585">
        <v>3.05</v>
      </c>
      <c r="C3585">
        <v>1600</v>
      </c>
      <c r="D3585">
        <v>1</v>
      </c>
      <c r="E3585">
        <v>1</v>
      </c>
      <c r="F3585">
        <v>8</v>
      </c>
      <c r="G3585">
        <v>0</v>
      </c>
    </row>
    <row r="3586" spans="1:7" x14ac:dyDescent="0.25">
      <c r="A3586" t="s">
        <v>3668</v>
      </c>
      <c r="B3586">
        <v>6</v>
      </c>
      <c r="C3586">
        <v>1600</v>
      </c>
      <c r="D3586">
        <v>1</v>
      </c>
      <c r="E3586">
        <v>1</v>
      </c>
      <c r="F3586">
        <v>8</v>
      </c>
      <c r="G3586">
        <v>0</v>
      </c>
    </row>
    <row r="3587" spans="1:7" x14ac:dyDescent="0.25">
      <c r="A3587" t="s">
        <v>3669</v>
      </c>
      <c r="B3587">
        <v>2.14</v>
      </c>
      <c r="C3587">
        <v>310</v>
      </c>
      <c r="D3587">
        <v>1</v>
      </c>
      <c r="E3587">
        <v>3</v>
      </c>
      <c r="F3587">
        <v>5</v>
      </c>
      <c r="G3587">
        <v>1</v>
      </c>
    </row>
    <row r="3588" spans="1:7" x14ac:dyDescent="0.25">
      <c r="A3588" t="s">
        <v>3670</v>
      </c>
      <c r="B3588">
        <v>1.35</v>
      </c>
      <c r="C3588">
        <v>520</v>
      </c>
      <c r="D3588">
        <v>1</v>
      </c>
      <c r="E3588">
        <v>3</v>
      </c>
      <c r="F3588">
        <v>4</v>
      </c>
      <c r="G3588">
        <v>0</v>
      </c>
    </row>
    <row r="3589" spans="1:7" x14ac:dyDescent="0.25">
      <c r="A3589" t="s">
        <v>3671</v>
      </c>
      <c r="B3589">
        <v>11.19</v>
      </c>
      <c r="C3589">
        <v>560</v>
      </c>
      <c r="D3589">
        <v>1</v>
      </c>
      <c r="E3589">
        <v>3</v>
      </c>
      <c r="F3589">
        <v>5</v>
      </c>
      <c r="G3589">
        <v>1</v>
      </c>
    </row>
    <row r="3590" spans="1:7" x14ac:dyDescent="0.25">
      <c r="A3590" t="s">
        <v>3672</v>
      </c>
      <c r="B3590">
        <v>1.52</v>
      </c>
      <c r="C3590">
        <v>630</v>
      </c>
      <c r="D3590">
        <v>1</v>
      </c>
      <c r="E3590">
        <v>3</v>
      </c>
      <c r="F3590">
        <v>5</v>
      </c>
      <c r="G3590">
        <v>0</v>
      </c>
    </row>
    <row r="3591" spans="1:7" x14ac:dyDescent="0.25">
      <c r="A3591" t="s">
        <v>3673</v>
      </c>
      <c r="B3591">
        <v>3.51</v>
      </c>
      <c r="C3591">
        <v>400</v>
      </c>
      <c r="D3591">
        <v>1</v>
      </c>
      <c r="E3591">
        <v>3</v>
      </c>
      <c r="F3591">
        <v>5</v>
      </c>
      <c r="G3591">
        <v>0</v>
      </c>
    </row>
    <row r="3592" spans="1:7" x14ac:dyDescent="0.25">
      <c r="A3592" t="s">
        <v>3674</v>
      </c>
      <c r="B3592">
        <v>0.19</v>
      </c>
      <c r="C3592">
        <v>400</v>
      </c>
      <c r="D3592">
        <v>1</v>
      </c>
      <c r="E3592">
        <v>1</v>
      </c>
      <c r="F3592">
        <v>4</v>
      </c>
      <c r="G3592">
        <v>0</v>
      </c>
    </row>
    <row r="3593" spans="1:7" x14ac:dyDescent="0.25">
      <c r="A3593" t="s">
        <v>3675</v>
      </c>
      <c r="B3593">
        <v>7.85</v>
      </c>
      <c r="C3593">
        <v>260</v>
      </c>
      <c r="D3593">
        <v>1</v>
      </c>
      <c r="E3593">
        <v>3</v>
      </c>
      <c r="F3593">
        <v>5</v>
      </c>
      <c r="G3593">
        <v>1</v>
      </c>
    </row>
    <row r="3594" spans="1:7" x14ac:dyDescent="0.25">
      <c r="A3594" t="s">
        <v>3676</v>
      </c>
      <c r="B3594">
        <v>7.08</v>
      </c>
      <c r="C3594">
        <v>210</v>
      </c>
      <c r="D3594">
        <v>1</v>
      </c>
      <c r="E3594">
        <v>3</v>
      </c>
      <c r="F3594">
        <v>5</v>
      </c>
      <c r="G3594">
        <v>0</v>
      </c>
    </row>
    <row r="3595" spans="1:7" x14ac:dyDescent="0.25">
      <c r="A3595" t="s">
        <v>3677</v>
      </c>
      <c r="B3595">
        <v>4</v>
      </c>
      <c r="C3595">
        <v>450</v>
      </c>
      <c r="D3595">
        <v>1</v>
      </c>
      <c r="E3595">
        <v>1</v>
      </c>
      <c r="F3595">
        <v>4</v>
      </c>
      <c r="G3595">
        <v>0</v>
      </c>
    </row>
    <row r="3596" spans="1:7" x14ac:dyDescent="0.25">
      <c r="A3596" t="s">
        <v>3678</v>
      </c>
      <c r="B3596">
        <v>4</v>
      </c>
      <c r="C3596">
        <v>630</v>
      </c>
      <c r="D3596">
        <v>1</v>
      </c>
      <c r="E3596">
        <v>1</v>
      </c>
      <c r="F3596">
        <v>4</v>
      </c>
      <c r="G3596">
        <v>1</v>
      </c>
    </row>
    <row r="3597" spans="1:7" x14ac:dyDescent="0.25">
      <c r="A3597" t="s">
        <v>3679</v>
      </c>
      <c r="B3597">
        <v>7.98</v>
      </c>
      <c r="C3597">
        <v>750</v>
      </c>
      <c r="D3597">
        <v>1</v>
      </c>
      <c r="E3597">
        <v>1</v>
      </c>
      <c r="F3597">
        <v>4</v>
      </c>
      <c r="G3597">
        <v>1</v>
      </c>
    </row>
    <row r="3598" spans="1:7" x14ac:dyDescent="0.25">
      <c r="A3598" t="s">
        <v>3680</v>
      </c>
      <c r="B3598">
        <v>0.12</v>
      </c>
      <c r="C3598">
        <v>1100</v>
      </c>
      <c r="D3598">
        <v>1</v>
      </c>
      <c r="E3598">
        <v>1</v>
      </c>
      <c r="F3598">
        <v>4</v>
      </c>
      <c r="G3598">
        <v>0</v>
      </c>
    </row>
    <row r="3599" spans="1:7" x14ac:dyDescent="0.25">
      <c r="A3599" t="s">
        <v>3681</v>
      </c>
      <c r="B3599">
        <v>9</v>
      </c>
      <c r="C3599">
        <v>790</v>
      </c>
      <c r="D3599">
        <v>1</v>
      </c>
      <c r="E3599">
        <v>1</v>
      </c>
      <c r="F3599">
        <v>4</v>
      </c>
      <c r="G3599">
        <v>3</v>
      </c>
    </row>
    <row r="3600" spans="1:7" x14ac:dyDescent="0.25">
      <c r="A3600" t="s">
        <v>3682</v>
      </c>
      <c r="B3600">
        <v>0.22</v>
      </c>
      <c r="C3600">
        <v>1400</v>
      </c>
      <c r="D3600">
        <v>1</v>
      </c>
      <c r="E3600">
        <v>1</v>
      </c>
      <c r="F3600">
        <v>4</v>
      </c>
      <c r="G3600">
        <v>0</v>
      </c>
    </row>
    <row r="3601" spans="1:7" x14ac:dyDescent="0.25">
      <c r="A3601" t="s">
        <v>3683</v>
      </c>
      <c r="B3601">
        <v>0.12</v>
      </c>
      <c r="C3601">
        <v>730</v>
      </c>
      <c r="D3601">
        <v>1</v>
      </c>
      <c r="E3601">
        <v>6</v>
      </c>
      <c r="F3601">
        <v>4</v>
      </c>
      <c r="G3601">
        <v>1</v>
      </c>
    </row>
    <row r="3602" spans="1:7" x14ac:dyDescent="0.25">
      <c r="A3602" t="s">
        <v>3684</v>
      </c>
      <c r="B3602">
        <v>0.54</v>
      </c>
      <c r="C3602">
        <v>540</v>
      </c>
      <c r="D3602">
        <v>1</v>
      </c>
      <c r="E3602">
        <v>3</v>
      </c>
      <c r="F3602">
        <v>2</v>
      </c>
      <c r="G3602">
        <v>0</v>
      </c>
    </row>
    <row r="3603" spans="1:7" x14ac:dyDescent="0.25">
      <c r="A3603" t="s">
        <v>3685</v>
      </c>
      <c r="B3603">
        <v>0.41</v>
      </c>
      <c r="C3603">
        <v>800</v>
      </c>
      <c r="D3603">
        <v>1</v>
      </c>
      <c r="E3603">
        <v>3</v>
      </c>
      <c r="F3603">
        <v>2</v>
      </c>
      <c r="G3603">
        <v>0</v>
      </c>
    </row>
    <row r="3604" spans="1:7" x14ac:dyDescent="0.25">
      <c r="A3604" t="s">
        <v>3686</v>
      </c>
      <c r="B3604">
        <v>2.93</v>
      </c>
      <c r="C3604">
        <v>800</v>
      </c>
      <c r="D3604">
        <v>1</v>
      </c>
      <c r="E3604">
        <v>3</v>
      </c>
      <c r="F3604">
        <v>1</v>
      </c>
      <c r="G3604">
        <v>1</v>
      </c>
    </row>
    <row r="3605" spans="1:7" x14ac:dyDescent="0.25">
      <c r="A3605" t="s">
        <v>3687</v>
      </c>
      <c r="B3605">
        <v>2.25</v>
      </c>
      <c r="C3605">
        <v>860</v>
      </c>
      <c r="D3605">
        <v>1</v>
      </c>
      <c r="E3605">
        <v>3</v>
      </c>
      <c r="F3605">
        <v>1</v>
      </c>
      <c r="G3605">
        <v>2</v>
      </c>
    </row>
    <row r="3606" spans="1:7" x14ac:dyDescent="0.25">
      <c r="A3606" t="s">
        <v>3688</v>
      </c>
      <c r="B3606">
        <v>0.6</v>
      </c>
      <c r="C3606">
        <v>980</v>
      </c>
      <c r="D3606">
        <v>1</v>
      </c>
      <c r="E3606">
        <v>3</v>
      </c>
      <c r="F3606">
        <v>1</v>
      </c>
      <c r="G3606">
        <v>0</v>
      </c>
    </row>
    <row r="3607" spans="1:7" x14ac:dyDescent="0.25">
      <c r="A3607" t="s">
        <v>3689</v>
      </c>
      <c r="B3607">
        <v>0.5</v>
      </c>
      <c r="C3607">
        <v>980</v>
      </c>
      <c r="D3607">
        <v>1</v>
      </c>
      <c r="E3607">
        <v>1</v>
      </c>
      <c r="F3607">
        <v>8</v>
      </c>
      <c r="G3607">
        <v>0</v>
      </c>
    </row>
    <row r="3608" spans="1:7" x14ac:dyDescent="0.25">
      <c r="A3608" t="s">
        <v>3690</v>
      </c>
      <c r="B3608">
        <v>3.1</v>
      </c>
      <c r="C3608">
        <v>1100</v>
      </c>
      <c r="D3608">
        <v>1</v>
      </c>
      <c r="E3608">
        <v>3</v>
      </c>
      <c r="F3608">
        <v>1</v>
      </c>
      <c r="G3608">
        <v>0</v>
      </c>
    </row>
    <row r="3609" spans="1:7" x14ac:dyDescent="0.25">
      <c r="A3609" t="s">
        <v>3691</v>
      </c>
      <c r="B3609">
        <v>0.7</v>
      </c>
      <c r="C3609">
        <v>1100</v>
      </c>
      <c r="D3609">
        <v>1</v>
      </c>
      <c r="E3609">
        <v>3</v>
      </c>
      <c r="F3609">
        <v>1</v>
      </c>
      <c r="G3609">
        <v>0</v>
      </c>
    </row>
    <row r="3610" spans="1:7" x14ac:dyDescent="0.25">
      <c r="A3610" t="s">
        <v>3692</v>
      </c>
      <c r="B3610">
        <v>1.32</v>
      </c>
      <c r="C3610">
        <v>1100</v>
      </c>
      <c r="D3610">
        <v>1</v>
      </c>
      <c r="E3610">
        <v>3</v>
      </c>
      <c r="F3610">
        <v>1</v>
      </c>
      <c r="G3610">
        <v>1</v>
      </c>
    </row>
    <row r="3611" spans="1:7" x14ac:dyDescent="0.25">
      <c r="A3611" t="s">
        <v>3693</v>
      </c>
      <c r="B3611">
        <v>0.73</v>
      </c>
      <c r="C3611">
        <v>1200</v>
      </c>
      <c r="D3611">
        <v>6</v>
      </c>
      <c r="E3611">
        <v>3</v>
      </c>
      <c r="F3611">
        <v>1</v>
      </c>
      <c r="G3611">
        <v>1</v>
      </c>
    </row>
    <row r="3612" spans="1:7" x14ac:dyDescent="0.25">
      <c r="A3612" t="s">
        <v>3694</v>
      </c>
      <c r="B3612">
        <v>0.27</v>
      </c>
      <c r="C3612">
        <v>1800</v>
      </c>
      <c r="D3612">
        <v>6</v>
      </c>
      <c r="E3612">
        <v>3</v>
      </c>
      <c r="F3612">
        <v>1</v>
      </c>
      <c r="G3612">
        <v>0</v>
      </c>
    </row>
    <row r="3613" spans="1:7" x14ac:dyDescent="0.25">
      <c r="A3613" t="s">
        <v>3695</v>
      </c>
      <c r="B3613">
        <v>0.48</v>
      </c>
      <c r="C3613">
        <v>1300</v>
      </c>
      <c r="D3613">
        <v>1</v>
      </c>
      <c r="E3613">
        <v>1</v>
      </c>
      <c r="F3613">
        <v>8</v>
      </c>
      <c r="G3613">
        <v>0</v>
      </c>
    </row>
    <row r="3614" spans="1:7" x14ac:dyDescent="0.25">
      <c r="A3614" t="s">
        <v>3696</v>
      </c>
      <c r="B3614">
        <v>5</v>
      </c>
      <c r="C3614">
        <v>1300</v>
      </c>
      <c r="D3614">
        <v>1</v>
      </c>
      <c r="E3614">
        <v>3</v>
      </c>
      <c r="F3614">
        <v>6</v>
      </c>
      <c r="G3614">
        <v>0</v>
      </c>
    </row>
    <row r="3615" spans="1:7" x14ac:dyDescent="0.25">
      <c r="A3615" t="s">
        <v>3697</v>
      </c>
      <c r="B3615">
        <v>2.64</v>
      </c>
      <c r="C3615">
        <v>1200</v>
      </c>
      <c r="D3615">
        <v>1</v>
      </c>
      <c r="E3615">
        <v>3</v>
      </c>
      <c r="F3615">
        <v>6</v>
      </c>
      <c r="G3615">
        <v>0</v>
      </c>
    </row>
    <row r="3616" spans="1:7" x14ac:dyDescent="0.25">
      <c r="A3616" t="s">
        <v>3698</v>
      </c>
      <c r="B3616">
        <v>9.01</v>
      </c>
      <c r="C3616">
        <v>700</v>
      </c>
      <c r="D3616">
        <v>1</v>
      </c>
      <c r="E3616">
        <v>3</v>
      </c>
      <c r="F3616">
        <v>6</v>
      </c>
      <c r="G3616">
        <v>0</v>
      </c>
    </row>
    <row r="3617" spans="1:7" x14ac:dyDescent="0.25">
      <c r="A3617" t="s">
        <v>3699</v>
      </c>
      <c r="B3617">
        <v>1.07</v>
      </c>
      <c r="C3617">
        <v>1500</v>
      </c>
      <c r="D3617">
        <v>1</v>
      </c>
      <c r="E3617">
        <v>1</v>
      </c>
      <c r="F3617">
        <v>8</v>
      </c>
      <c r="G3617">
        <v>0</v>
      </c>
    </row>
    <row r="3618" spans="1:7" x14ac:dyDescent="0.25">
      <c r="A3618" t="s">
        <v>3700</v>
      </c>
      <c r="B3618">
        <v>1.48</v>
      </c>
      <c r="C3618">
        <v>1400</v>
      </c>
      <c r="D3618">
        <v>1</v>
      </c>
      <c r="E3618">
        <v>1</v>
      </c>
      <c r="F3618">
        <v>8</v>
      </c>
      <c r="G3618">
        <v>2</v>
      </c>
    </row>
    <row r="3619" spans="1:7" x14ac:dyDescent="0.25">
      <c r="A3619" t="s">
        <v>3701</v>
      </c>
      <c r="B3619">
        <v>0.32</v>
      </c>
      <c r="C3619">
        <v>2100</v>
      </c>
      <c r="D3619">
        <v>1</v>
      </c>
      <c r="E3619">
        <v>1</v>
      </c>
      <c r="F3619">
        <v>8</v>
      </c>
      <c r="G3619">
        <v>0</v>
      </c>
    </row>
    <row r="3620" spans="1:7" x14ac:dyDescent="0.25">
      <c r="A3620" t="s">
        <v>3702</v>
      </c>
      <c r="B3620">
        <v>2.06</v>
      </c>
      <c r="C3620">
        <v>540</v>
      </c>
      <c r="D3620">
        <v>1</v>
      </c>
      <c r="E3620">
        <v>1</v>
      </c>
      <c r="F3620">
        <v>7</v>
      </c>
      <c r="G3620">
        <v>0</v>
      </c>
    </row>
    <row r="3621" spans="1:7" x14ac:dyDescent="0.25">
      <c r="A3621" t="s">
        <v>3703</v>
      </c>
      <c r="B3621">
        <v>0.64</v>
      </c>
      <c r="C3621">
        <v>490</v>
      </c>
      <c r="D3621">
        <v>1</v>
      </c>
      <c r="E3621">
        <v>1</v>
      </c>
      <c r="F3621">
        <v>7</v>
      </c>
      <c r="G3621">
        <v>0</v>
      </c>
    </row>
    <row r="3622" spans="1:7" x14ac:dyDescent="0.25">
      <c r="A3622" t="s">
        <v>3704</v>
      </c>
      <c r="B3622">
        <v>7.32</v>
      </c>
      <c r="C3622">
        <v>410</v>
      </c>
      <c r="D3622">
        <v>1</v>
      </c>
      <c r="E3622">
        <v>1</v>
      </c>
      <c r="F3622">
        <v>7</v>
      </c>
      <c r="G3622">
        <v>0</v>
      </c>
    </row>
    <row r="3623" spans="1:7" x14ac:dyDescent="0.25">
      <c r="A3623" t="s">
        <v>3705</v>
      </c>
      <c r="B3623">
        <v>1.58</v>
      </c>
      <c r="C3623">
        <v>410</v>
      </c>
      <c r="D3623">
        <v>1</v>
      </c>
      <c r="E3623">
        <v>1</v>
      </c>
      <c r="F3623">
        <v>7</v>
      </c>
      <c r="G3623">
        <v>0</v>
      </c>
    </row>
    <row r="3624" spans="1:7" x14ac:dyDescent="0.25">
      <c r="A3624" t="s">
        <v>3706</v>
      </c>
      <c r="B3624">
        <v>6.42</v>
      </c>
      <c r="C3624">
        <v>530</v>
      </c>
      <c r="D3624">
        <v>1</v>
      </c>
      <c r="E3624">
        <v>1</v>
      </c>
      <c r="F3624">
        <v>6</v>
      </c>
      <c r="G3624">
        <v>2</v>
      </c>
    </row>
    <row r="3625" spans="1:7" x14ac:dyDescent="0.25">
      <c r="A3625" t="s">
        <v>3707</v>
      </c>
      <c r="B3625">
        <v>1.02</v>
      </c>
      <c r="C3625">
        <v>630</v>
      </c>
      <c r="D3625">
        <v>1</v>
      </c>
      <c r="E3625">
        <v>1</v>
      </c>
      <c r="F3625">
        <v>6</v>
      </c>
      <c r="G3625">
        <v>0</v>
      </c>
    </row>
    <row r="3626" spans="1:7" x14ac:dyDescent="0.25">
      <c r="A3626" t="s">
        <v>3708</v>
      </c>
      <c r="B3626">
        <v>2.88</v>
      </c>
      <c r="C3626">
        <v>650</v>
      </c>
      <c r="D3626">
        <v>1</v>
      </c>
      <c r="E3626">
        <v>1</v>
      </c>
      <c r="F3626">
        <v>4</v>
      </c>
      <c r="G3626">
        <v>1</v>
      </c>
    </row>
    <row r="3627" spans="1:7" x14ac:dyDescent="0.25">
      <c r="A3627" t="s">
        <v>3709</v>
      </c>
      <c r="B3627">
        <v>0.21</v>
      </c>
      <c r="C3627">
        <v>1400</v>
      </c>
      <c r="D3627">
        <v>6</v>
      </c>
      <c r="E3627">
        <v>3</v>
      </c>
      <c r="F3627">
        <v>5</v>
      </c>
      <c r="G3627">
        <v>0</v>
      </c>
    </row>
    <row r="3628" spans="1:7" x14ac:dyDescent="0.25">
      <c r="A3628" t="s">
        <v>3710</v>
      </c>
      <c r="B3628">
        <v>4.21</v>
      </c>
      <c r="C3628">
        <v>1500</v>
      </c>
      <c r="D3628">
        <v>1</v>
      </c>
      <c r="E3628">
        <v>3</v>
      </c>
      <c r="F3628">
        <v>7</v>
      </c>
      <c r="G3628">
        <v>1</v>
      </c>
    </row>
    <row r="3629" spans="1:7" x14ac:dyDescent="0.25">
      <c r="A3629" t="s">
        <v>3711</v>
      </c>
      <c r="B3629">
        <v>3.53</v>
      </c>
      <c r="C3629">
        <v>1600</v>
      </c>
      <c r="D3629">
        <v>1</v>
      </c>
      <c r="E3629">
        <v>1</v>
      </c>
      <c r="F3629">
        <v>8</v>
      </c>
      <c r="G3629">
        <v>1</v>
      </c>
    </row>
    <row r="3630" spans="1:7" x14ac:dyDescent="0.25">
      <c r="A3630" t="s">
        <v>3712</v>
      </c>
      <c r="B3630">
        <v>2.14</v>
      </c>
      <c r="C3630">
        <v>1500</v>
      </c>
      <c r="D3630">
        <v>1</v>
      </c>
      <c r="E3630">
        <v>1</v>
      </c>
      <c r="F3630">
        <v>8</v>
      </c>
      <c r="G3630">
        <v>1</v>
      </c>
    </row>
    <row r="3631" spans="1:7" x14ac:dyDescent="0.25">
      <c r="A3631" t="s">
        <v>3713</v>
      </c>
      <c r="B3631">
        <v>3.53</v>
      </c>
      <c r="C3631">
        <v>1700</v>
      </c>
      <c r="D3631">
        <v>1</v>
      </c>
      <c r="E3631">
        <v>1</v>
      </c>
      <c r="F3631">
        <v>8</v>
      </c>
      <c r="G3631">
        <v>0</v>
      </c>
    </row>
    <row r="3632" spans="1:7" x14ac:dyDescent="0.25">
      <c r="A3632" t="s">
        <v>3714</v>
      </c>
      <c r="B3632">
        <v>0.42</v>
      </c>
      <c r="C3632">
        <v>1800</v>
      </c>
      <c r="D3632">
        <v>1</v>
      </c>
      <c r="E3632">
        <v>1</v>
      </c>
      <c r="F3632">
        <v>8</v>
      </c>
      <c r="G3632">
        <v>0</v>
      </c>
    </row>
    <row r="3633" spans="1:7" x14ac:dyDescent="0.25">
      <c r="A3633" t="s">
        <v>3715</v>
      </c>
      <c r="B3633">
        <v>3.91</v>
      </c>
      <c r="C3633">
        <v>1100</v>
      </c>
      <c r="D3633">
        <v>1</v>
      </c>
      <c r="E3633">
        <v>1</v>
      </c>
      <c r="F3633">
        <v>4</v>
      </c>
      <c r="G3633">
        <v>3</v>
      </c>
    </row>
    <row r="3634" spans="1:7" x14ac:dyDescent="0.25">
      <c r="A3634" t="s">
        <v>3716</v>
      </c>
      <c r="B3634">
        <v>8.0299999999999994</v>
      </c>
      <c r="C3634">
        <v>840</v>
      </c>
      <c r="D3634">
        <v>1</v>
      </c>
      <c r="E3634">
        <v>1</v>
      </c>
      <c r="F3634">
        <v>4</v>
      </c>
      <c r="G3634">
        <v>4</v>
      </c>
    </row>
    <row r="3635" spans="1:7" x14ac:dyDescent="0.25">
      <c r="A3635" t="s">
        <v>3717</v>
      </c>
      <c r="B3635">
        <v>4.74</v>
      </c>
      <c r="C3635">
        <v>1200</v>
      </c>
      <c r="D3635">
        <v>1</v>
      </c>
      <c r="E3635">
        <v>1</v>
      </c>
      <c r="F3635">
        <v>4</v>
      </c>
      <c r="G3635">
        <v>2</v>
      </c>
    </row>
    <row r="3636" spans="1:7" x14ac:dyDescent="0.25">
      <c r="A3636" t="s">
        <v>3718</v>
      </c>
      <c r="B3636">
        <v>0.89</v>
      </c>
      <c r="C3636">
        <v>1400</v>
      </c>
      <c r="D3636">
        <v>1</v>
      </c>
      <c r="E3636">
        <v>1</v>
      </c>
      <c r="F3636">
        <v>8</v>
      </c>
      <c r="G3636">
        <v>0</v>
      </c>
    </row>
    <row r="3637" spans="1:7" x14ac:dyDescent="0.25">
      <c r="A3637" t="s">
        <v>3719</v>
      </c>
      <c r="B3637">
        <v>0.12</v>
      </c>
      <c r="C3637">
        <v>2200</v>
      </c>
      <c r="D3637">
        <v>1</v>
      </c>
      <c r="E3637">
        <v>1</v>
      </c>
      <c r="F3637">
        <v>8</v>
      </c>
      <c r="G3637">
        <v>0</v>
      </c>
    </row>
    <row r="3638" spans="1:7" x14ac:dyDescent="0.25">
      <c r="A3638" t="s">
        <v>3720</v>
      </c>
      <c r="B3638">
        <v>0.43</v>
      </c>
      <c r="C3638">
        <v>2500</v>
      </c>
      <c r="D3638">
        <v>1</v>
      </c>
      <c r="E3638">
        <v>1</v>
      </c>
      <c r="F3638">
        <v>8</v>
      </c>
      <c r="G3638">
        <v>0</v>
      </c>
    </row>
    <row r="3639" spans="1:7" x14ac:dyDescent="0.25">
      <c r="A3639" t="s">
        <v>3721</v>
      </c>
      <c r="B3639">
        <v>6.95</v>
      </c>
      <c r="C3639">
        <v>1200</v>
      </c>
      <c r="D3639">
        <v>1</v>
      </c>
      <c r="E3639">
        <v>1</v>
      </c>
      <c r="F3639">
        <v>8</v>
      </c>
      <c r="G3639">
        <v>4</v>
      </c>
    </row>
    <row r="3640" spans="1:7" x14ac:dyDescent="0.25">
      <c r="A3640" t="s">
        <v>3722</v>
      </c>
      <c r="B3640">
        <v>2.06</v>
      </c>
      <c r="C3640">
        <v>760</v>
      </c>
      <c r="D3640">
        <v>1</v>
      </c>
      <c r="E3640">
        <v>1</v>
      </c>
      <c r="F3640">
        <v>8</v>
      </c>
      <c r="G3640">
        <v>0</v>
      </c>
    </row>
    <row r="3641" spans="1:7" x14ac:dyDescent="0.25">
      <c r="A3641" t="s">
        <v>3723</v>
      </c>
      <c r="B3641">
        <v>0.91</v>
      </c>
      <c r="C3641">
        <v>780</v>
      </c>
      <c r="D3641">
        <v>1</v>
      </c>
      <c r="E3641">
        <v>1</v>
      </c>
      <c r="F3641">
        <v>8</v>
      </c>
      <c r="G3641">
        <v>1</v>
      </c>
    </row>
    <row r="3642" spans="1:7" x14ac:dyDescent="0.25">
      <c r="A3642" t="s">
        <v>3724</v>
      </c>
      <c r="B3642">
        <v>0.44</v>
      </c>
      <c r="C3642">
        <v>780</v>
      </c>
      <c r="D3642">
        <v>1</v>
      </c>
      <c r="E3642">
        <v>1</v>
      </c>
      <c r="F3642">
        <v>8</v>
      </c>
      <c r="G3642">
        <v>0</v>
      </c>
    </row>
    <row r="3643" spans="1:7" x14ac:dyDescent="0.25">
      <c r="A3643" t="s">
        <v>3725</v>
      </c>
      <c r="B3643">
        <v>0.75</v>
      </c>
      <c r="C3643">
        <v>780</v>
      </c>
      <c r="D3643">
        <v>1</v>
      </c>
      <c r="E3643">
        <v>1</v>
      </c>
      <c r="F3643">
        <v>8</v>
      </c>
      <c r="G3643">
        <v>0</v>
      </c>
    </row>
    <row r="3644" spans="1:7" x14ac:dyDescent="0.25">
      <c r="A3644" t="s">
        <v>3726</v>
      </c>
      <c r="B3644">
        <v>3.8</v>
      </c>
      <c r="C3644">
        <v>780</v>
      </c>
      <c r="D3644">
        <v>1</v>
      </c>
      <c r="E3644">
        <v>1</v>
      </c>
      <c r="F3644">
        <v>8</v>
      </c>
      <c r="G3644">
        <v>0</v>
      </c>
    </row>
    <row r="3645" spans="1:7" x14ac:dyDescent="0.25">
      <c r="A3645" t="s">
        <v>3727</v>
      </c>
      <c r="B3645">
        <v>0.28999999999999998</v>
      </c>
      <c r="C3645">
        <v>780</v>
      </c>
      <c r="D3645">
        <v>1</v>
      </c>
      <c r="E3645">
        <v>1</v>
      </c>
      <c r="F3645">
        <v>8</v>
      </c>
      <c r="G3645">
        <v>0</v>
      </c>
    </row>
    <row r="3646" spans="1:7" x14ac:dyDescent="0.25">
      <c r="A3646" t="s">
        <v>3728</v>
      </c>
      <c r="B3646">
        <v>1.66</v>
      </c>
      <c r="C3646">
        <v>780</v>
      </c>
      <c r="D3646">
        <v>1</v>
      </c>
      <c r="E3646">
        <v>1</v>
      </c>
      <c r="F3646">
        <v>8</v>
      </c>
      <c r="G3646">
        <v>0</v>
      </c>
    </row>
    <row r="3647" spans="1:7" x14ac:dyDescent="0.25">
      <c r="A3647" t="s">
        <v>3729</v>
      </c>
      <c r="B3647">
        <v>0.79</v>
      </c>
      <c r="C3647">
        <v>780</v>
      </c>
      <c r="D3647">
        <v>1</v>
      </c>
      <c r="E3647">
        <v>1</v>
      </c>
      <c r="F3647">
        <v>8</v>
      </c>
      <c r="G3647">
        <v>0</v>
      </c>
    </row>
    <row r="3648" spans="1:7" x14ac:dyDescent="0.25">
      <c r="A3648" t="s">
        <v>3730</v>
      </c>
      <c r="B3648">
        <v>0.09</v>
      </c>
      <c r="C3648">
        <v>780</v>
      </c>
      <c r="D3648">
        <v>1</v>
      </c>
      <c r="E3648">
        <v>1</v>
      </c>
      <c r="F3648">
        <v>8</v>
      </c>
      <c r="G3648">
        <v>0</v>
      </c>
    </row>
    <row r="3649" spans="1:7" x14ac:dyDescent="0.25">
      <c r="A3649" t="s">
        <v>3731</v>
      </c>
      <c r="B3649">
        <v>0.17</v>
      </c>
      <c r="C3649">
        <v>780</v>
      </c>
      <c r="D3649">
        <v>1</v>
      </c>
      <c r="E3649">
        <v>1</v>
      </c>
      <c r="F3649">
        <v>8</v>
      </c>
      <c r="G3649">
        <v>0</v>
      </c>
    </row>
    <row r="3650" spans="1:7" x14ac:dyDescent="0.25">
      <c r="A3650" t="s">
        <v>3732</v>
      </c>
      <c r="B3650">
        <v>0.36</v>
      </c>
      <c r="C3650">
        <v>720</v>
      </c>
      <c r="D3650">
        <v>1</v>
      </c>
      <c r="E3650">
        <v>1</v>
      </c>
      <c r="F3650">
        <v>6</v>
      </c>
      <c r="G3650">
        <v>0</v>
      </c>
    </row>
    <row r="3651" spans="1:7" x14ac:dyDescent="0.25">
      <c r="A3651" t="s">
        <v>3733</v>
      </c>
      <c r="B3651">
        <v>0.12</v>
      </c>
      <c r="C3651">
        <v>670</v>
      </c>
      <c r="D3651">
        <v>1</v>
      </c>
      <c r="E3651">
        <v>1</v>
      </c>
      <c r="F3651">
        <v>6</v>
      </c>
      <c r="G3651">
        <v>0</v>
      </c>
    </row>
    <row r="3652" spans="1:7" x14ac:dyDescent="0.25">
      <c r="A3652" t="s">
        <v>3734</v>
      </c>
      <c r="B3652">
        <v>1.2</v>
      </c>
      <c r="C3652">
        <v>570</v>
      </c>
      <c r="D3652">
        <v>1</v>
      </c>
      <c r="E3652">
        <v>3</v>
      </c>
      <c r="F3652">
        <v>4</v>
      </c>
      <c r="G3652">
        <v>1</v>
      </c>
    </row>
    <row r="3653" spans="1:7" x14ac:dyDescent="0.25">
      <c r="A3653" t="s">
        <v>3735</v>
      </c>
      <c r="B3653">
        <v>0.48</v>
      </c>
      <c r="C3653">
        <v>120</v>
      </c>
      <c r="D3653">
        <v>1</v>
      </c>
      <c r="E3653">
        <v>3</v>
      </c>
      <c r="F3653">
        <v>4</v>
      </c>
      <c r="G3653">
        <v>0</v>
      </c>
    </row>
    <row r="3654" spans="1:7" x14ac:dyDescent="0.25">
      <c r="A3654" t="s">
        <v>3736</v>
      </c>
      <c r="B3654">
        <v>0.68</v>
      </c>
      <c r="C3654">
        <v>160</v>
      </c>
      <c r="D3654">
        <v>1</v>
      </c>
      <c r="E3654">
        <v>3</v>
      </c>
      <c r="F3654">
        <v>4</v>
      </c>
      <c r="G3654">
        <v>0</v>
      </c>
    </row>
    <row r="3655" spans="1:7" x14ac:dyDescent="0.25">
      <c r="A3655" t="s">
        <v>3737</v>
      </c>
      <c r="B3655">
        <v>8.48</v>
      </c>
      <c r="C3655">
        <v>490</v>
      </c>
      <c r="D3655">
        <v>1</v>
      </c>
      <c r="E3655">
        <v>6</v>
      </c>
      <c r="F3655">
        <v>6</v>
      </c>
      <c r="G3655">
        <v>2</v>
      </c>
    </row>
    <row r="3656" spans="1:7" x14ac:dyDescent="0.25">
      <c r="A3656" t="s">
        <v>3738</v>
      </c>
      <c r="B3656">
        <v>1</v>
      </c>
      <c r="C3656">
        <v>610</v>
      </c>
      <c r="D3656">
        <v>1</v>
      </c>
      <c r="E3656">
        <v>3</v>
      </c>
      <c r="F3656">
        <v>7</v>
      </c>
      <c r="G3656">
        <v>0</v>
      </c>
    </row>
    <row r="3657" spans="1:7" x14ac:dyDescent="0.25">
      <c r="A3657" t="s">
        <v>3739</v>
      </c>
      <c r="B3657">
        <v>7.85</v>
      </c>
      <c r="C3657">
        <v>540</v>
      </c>
      <c r="D3657">
        <v>1</v>
      </c>
      <c r="E3657">
        <v>3</v>
      </c>
      <c r="F3657">
        <v>7</v>
      </c>
      <c r="G3657">
        <v>0</v>
      </c>
    </row>
    <row r="3658" spans="1:7" x14ac:dyDescent="0.25">
      <c r="A3658" t="s">
        <v>3740</v>
      </c>
      <c r="B3658">
        <v>0.42</v>
      </c>
      <c r="C3658">
        <v>550</v>
      </c>
      <c r="D3658">
        <v>1</v>
      </c>
      <c r="E3658">
        <v>3</v>
      </c>
      <c r="F3658">
        <v>6</v>
      </c>
      <c r="G3658">
        <v>0</v>
      </c>
    </row>
    <row r="3659" spans="1:7" x14ac:dyDescent="0.25">
      <c r="A3659" t="s">
        <v>3741</v>
      </c>
      <c r="B3659">
        <v>0.16</v>
      </c>
      <c r="C3659">
        <v>1200</v>
      </c>
      <c r="D3659">
        <v>1</v>
      </c>
      <c r="E3659">
        <v>1</v>
      </c>
      <c r="F3659">
        <v>8</v>
      </c>
      <c r="G3659">
        <v>0</v>
      </c>
    </row>
    <row r="3660" spans="1:7" x14ac:dyDescent="0.25">
      <c r="A3660" t="s">
        <v>3742</v>
      </c>
      <c r="B3660">
        <v>2.65</v>
      </c>
      <c r="C3660">
        <v>1100</v>
      </c>
      <c r="D3660">
        <v>1</v>
      </c>
      <c r="E3660">
        <v>1</v>
      </c>
      <c r="F3660">
        <v>8</v>
      </c>
      <c r="G3660">
        <v>2</v>
      </c>
    </row>
    <row r="3661" spans="1:7" x14ac:dyDescent="0.25">
      <c r="A3661" t="s">
        <v>3743</v>
      </c>
      <c r="B3661">
        <v>6.08</v>
      </c>
      <c r="C3661">
        <v>180</v>
      </c>
      <c r="D3661">
        <v>1</v>
      </c>
      <c r="E3661">
        <v>6</v>
      </c>
      <c r="F3661">
        <v>7</v>
      </c>
      <c r="G3661">
        <v>0</v>
      </c>
    </row>
    <row r="3662" spans="1:7" x14ac:dyDescent="0.25">
      <c r="A3662" t="s">
        <v>3744</v>
      </c>
      <c r="B3662">
        <v>3.18</v>
      </c>
      <c r="C3662">
        <v>290</v>
      </c>
      <c r="D3662">
        <v>1</v>
      </c>
      <c r="E3662">
        <v>6</v>
      </c>
      <c r="F3662">
        <v>7</v>
      </c>
      <c r="G3662">
        <v>0</v>
      </c>
    </row>
    <row r="3663" spans="1:7" x14ac:dyDescent="0.25">
      <c r="A3663" t="s">
        <v>3745</v>
      </c>
      <c r="B3663">
        <v>0.36</v>
      </c>
      <c r="C3663">
        <v>50</v>
      </c>
      <c r="D3663">
        <v>1</v>
      </c>
      <c r="E3663">
        <v>3</v>
      </c>
      <c r="F3663">
        <v>4</v>
      </c>
      <c r="G3663">
        <v>0</v>
      </c>
    </row>
    <row r="3664" spans="1:7" x14ac:dyDescent="0.25">
      <c r="A3664" t="s">
        <v>3746</v>
      </c>
      <c r="B3664">
        <v>1.01</v>
      </c>
      <c r="C3664">
        <v>4500</v>
      </c>
      <c r="D3664">
        <v>7</v>
      </c>
      <c r="E3664">
        <v>1</v>
      </c>
      <c r="F3664">
        <v>8</v>
      </c>
      <c r="G3664">
        <v>1</v>
      </c>
    </row>
    <row r="3665" spans="1:7" x14ac:dyDescent="0.25">
      <c r="A3665" t="s">
        <v>3747</v>
      </c>
      <c r="B3665">
        <v>1.08</v>
      </c>
      <c r="C3665">
        <v>4200</v>
      </c>
      <c r="D3665">
        <v>1</v>
      </c>
      <c r="E3665">
        <v>1</v>
      </c>
      <c r="F3665">
        <v>8</v>
      </c>
      <c r="G3665">
        <v>0</v>
      </c>
    </row>
    <row r="3666" spans="1:7" x14ac:dyDescent="0.25">
      <c r="A3666" t="s">
        <v>3748</v>
      </c>
      <c r="B3666">
        <v>0.96</v>
      </c>
      <c r="C3666">
        <v>3800</v>
      </c>
      <c r="D3666">
        <v>1</v>
      </c>
      <c r="E3666">
        <v>1</v>
      </c>
      <c r="F3666">
        <v>8</v>
      </c>
      <c r="G3666">
        <v>0</v>
      </c>
    </row>
    <row r="3667" spans="1:7" x14ac:dyDescent="0.25">
      <c r="A3667" t="s">
        <v>3749</v>
      </c>
      <c r="B3667">
        <v>0.87</v>
      </c>
      <c r="C3667">
        <v>3000</v>
      </c>
      <c r="D3667">
        <v>1</v>
      </c>
      <c r="E3667">
        <v>1</v>
      </c>
      <c r="F3667">
        <v>8</v>
      </c>
      <c r="G3667">
        <v>2</v>
      </c>
    </row>
    <row r="3668" spans="1:7" x14ac:dyDescent="0.25">
      <c r="A3668" t="s">
        <v>3750</v>
      </c>
      <c r="B3668">
        <v>2.4500000000000002</v>
      </c>
      <c r="C3668">
        <v>2600</v>
      </c>
      <c r="D3668">
        <v>1</v>
      </c>
      <c r="E3668">
        <v>1</v>
      </c>
      <c r="F3668">
        <v>8</v>
      </c>
      <c r="G3668">
        <v>4</v>
      </c>
    </row>
    <row r="3669" spans="1:7" x14ac:dyDescent="0.25">
      <c r="A3669" t="s">
        <v>3751</v>
      </c>
      <c r="B3669">
        <v>0.39</v>
      </c>
      <c r="C3669">
        <v>2400</v>
      </c>
      <c r="D3669">
        <v>1</v>
      </c>
      <c r="E3669">
        <v>3</v>
      </c>
      <c r="F3669">
        <v>2</v>
      </c>
      <c r="G3669">
        <v>0</v>
      </c>
    </row>
    <row r="3670" spans="1:7" x14ac:dyDescent="0.25">
      <c r="A3670" t="s">
        <v>3752</v>
      </c>
      <c r="B3670">
        <v>1.77</v>
      </c>
      <c r="C3670">
        <v>2600</v>
      </c>
      <c r="D3670">
        <v>1</v>
      </c>
      <c r="E3670">
        <v>3</v>
      </c>
      <c r="F3670">
        <v>3</v>
      </c>
      <c r="G3670">
        <v>1</v>
      </c>
    </row>
    <row r="3671" spans="1:7" x14ac:dyDescent="0.25">
      <c r="A3671" t="s">
        <v>3753</v>
      </c>
      <c r="B3671">
        <v>0.36</v>
      </c>
      <c r="C3671">
        <v>2600</v>
      </c>
      <c r="D3671">
        <v>1</v>
      </c>
      <c r="E3671">
        <v>3</v>
      </c>
      <c r="F3671">
        <v>4</v>
      </c>
      <c r="G3671">
        <v>3</v>
      </c>
    </row>
    <row r="3672" spans="1:7" x14ac:dyDescent="0.25">
      <c r="A3672" t="s">
        <v>3754</v>
      </c>
      <c r="B3672">
        <v>0.38</v>
      </c>
      <c r="C3672">
        <v>2500</v>
      </c>
      <c r="D3672">
        <v>6</v>
      </c>
      <c r="E3672">
        <v>3</v>
      </c>
      <c r="F3672">
        <v>4</v>
      </c>
      <c r="G3672">
        <v>1</v>
      </c>
    </row>
    <row r="3673" spans="1:7" x14ac:dyDescent="0.25">
      <c r="A3673" t="s">
        <v>3755</v>
      </c>
      <c r="B3673">
        <v>0.86</v>
      </c>
      <c r="C3673">
        <v>2500</v>
      </c>
      <c r="D3673">
        <v>6</v>
      </c>
      <c r="E3673">
        <v>1</v>
      </c>
      <c r="F3673">
        <v>4</v>
      </c>
      <c r="G3673">
        <v>0</v>
      </c>
    </row>
    <row r="3674" spans="1:7" x14ac:dyDescent="0.25">
      <c r="A3674" t="s">
        <v>3756</v>
      </c>
      <c r="B3674">
        <v>0.08</v>
      </c>
      <c r="C3674">
        <v>4100</v>
      </c>
      <c r="D3674">
        <v>6</v>
      </c>
      <c r="E3674">
        <v>1</v>
      </c>
      <c r="F3674">
        <v>6</v>
      </c>
      <c r="G3674">
        <v>0</v>
      </c>
    </row>
    <row r="3675" spans="1:7" x14ac:dyDescent="0.25">
      <c r="A3675" t="s">
        <v>3757</v>
      </c>
      <c r="B3675">
        <v>0.12</v>
      </c>
      <c r="C3675">
        <v>4100</v>
      </c>
      <c r="D3675">
        <v>6</v>
      </c>
      <c r="E3675">
        <v>1</v>
      </c>
      <c r="F3675">
        <v>6</v>
      </c>
      <c r="G3675">
        <v>0</v>
      </c>
    </row>
    <row r="3676" spans="1:7" x14ac:dyDescent="0.25">
      <c r="A3676" t="s">
        <v>3758</v>
      </c>
      <c r="B3676">
        <v>0.73</v>
      </c>
      <c r="C3676">
        <v>4900</v>
      </c>
      <c r="D3676">
        <v>6</v>
      </c>
      <c r="E3676">
        <v>1</v>
      </c>
      <c r="F3676">
        <v>6</v>
      </c>
      <c r="G3676">
        <v>0</v>
      </c>
    </row>
    <row r="3677" spans="1:7" x14ac:dyDescent="0.25">
      <c r="A3677" t="s">
        <v>3759</v>
      </c>
      <c r="B3677">
        <v>0.32</v>
      </c>
      <c r="C3677">
        <v>5700</v>
      </c>
      <c r="D3677">
        <v>1</v>
      </c>
      <c r="E3677">
        <v>1</v>
      </c>
      <c r="F3677">
        <v>6</v>
      </c>
      <c r="G3677">
        <v>0</v>
      </c>
    </row>
    <row r="3678" spans="1:7" x14ac:dyDescent="0.25">
      <c r="A3678" t="s">
        <v>3760</v>
      </c>
      <c r="B3678">
        <v>2</v>
      </c>
      <c r="C3678">
        <v>5700</v>
      </c>
      <c r="D3678">
        <v>1</v>
      </c>
      <c r="E3678">
        <v>1</v>
      </c>
      <c r="F3678">
        <v>6</v>
      </c>
      <c r="G3678">
        <v>3</v>
      </c>
    </row>
    <row r="3679" spans="1:7" x14ac:dyDescent="0.25">
      <c r="A3679" t="s">
        <v>3761</v>
      </c>
      <c r="B3679">
        <v>0.68</v>
      </c>
      <c r="C3679">
        <v>5700</v>
      </c>
      <c r="D3679">
        <v>1</v>
      </c>
      <c r="E3679">
        <v>1</v>
      </c>
      <c r="F3679">
        <v>6</v>
      </c>
      <c r="G3679">
        <v>1</v>
      </c>
    </row>
    <row r="3680" spans="1:7" x14ac:dyDescent="0.25">
      <c r="A3680" t="s">
        <v>3762</v>
      </c>
      <c r="B3680">
        <v>0.31</v>
      </c>
      <c r="C3680">
        <v>6100</v>
      </c>
      <c r="D3680">
        <v>6</v>
      </c>
      <c r="E3680">
        <v>1</v>
      </c>
      <c r="F3680">
        <v>6</v>
      </c>
      <c r="G3680">
        <v>0</v>
      </c>
    </row>
    <row r="3681" spans="1:7" x14ac:dyDescent="0.25">
      <c r="A3681" t="s">
        <v>3763</v>
      </c>
      <c r="B3681">
        <v>2.0499999999999998</v>
      </c>
      <c r="C3681">
        <v>3000</v>
      </c>
      <c r="D3681">
        <v>6</v>
      </c>
      <c r="E3681">
        <v>1</v>
      </c>
      <c r="F3681">
        <v>6</v>
      </c>
      <c r="G3681">
        <v>4</v>
      </c>
    </row>
    <row r="3682" spans="1:7" x14ac:dyDescent="0.25">
      <c r="A3682" t="s">
        <v>3764</v>
      </c>
      <c r="B3682">
        <v>1.85</v>
      </c>
      <c r="C3682">
        <v>5600</v>
      </c>
      <c r="D3682">
        <v>1</v>
      </c>
      <c r="E3682">
        <v>3</v>
      </c>
      <c r="F3682">
        <v>3</v>
      </c>
      <c r="G3682">
        <v>2</v>
      </c>
    </row>
    <row r="3683" spans="1:7" x14ac:dyDescent="0.25">
      <c r="A3683" t="s">
        <v>3765</v>
      </c>
      <c r="B3683">
        <v>0.17</v>
      </c>
      <c r="C3683">
        <v>5100</v>
      </c>
      <c r="D3683">
        <v>7</v>
      </c>
      <c r="E3683">
        <v>3</v>
      </c>
      <c r="F3683">
        <v>3</v>
      </c>
      <c r="G3683">
        <v>0</v>
      </c>
    </row>
    <row r="3684" spans="1:7" x14ac:dyDescent="0.25">
      <c r="A3684" t="s">
        <v>3766</v>
      </c>
      <c r="B3684">
        <v>1.0900000000000001</v>
      </c>
      <c r="C3684">
        <v>5100</v>
      </c>
      <c r="D3684">
        <v>7</v>
      </c>
      <c r="E3684">
        <v>3</v>
      </c>
      <c r="F3684">
        <v>3</v>
      </c>
      <c r="G3684">
        <v>5</v>
      </c>
    </row>
    <row r="3685" spans="1:7" x14ac:dyDescent="0.25">
      <c r="A3685" t="s">
        <v>3767</v>
      </c>
      <c r="B3685">
        <v>0.56000000000000005</v>
      </c>
      <c r="C3685">
        <v>6300</v>
      </c>
      <c r="D3685">
        <v>2</v>
      </c>
      <c r="E3685">
        <v>1</v>
      </c>
      <c r="F3685">
        <v>10</v>
      </c>
      <c r="G3685">
        <v>2</v>
      </c>
    </row>
    <row r="3686" spans="1:7" x14ac:dyDescent="0.25">
      <c r="A3686" t="s">
        <v>3768</v>
      </c>
      <c r="B3686">
        <v>1.56</v>
      </c>
      <c r="C3686">
        <v>7400</v>
      </c>
      <c r="D3686">
        <v>2</v>
      </c>
      <c r="E3686">
        <v>1</v>
      </c>
      <c r="F3686">
        <v>10</v>
      </c>
      <c r="G3686">
        <v>5</v>
      </c>
    </row>
    <row r="3687" spans="1:7" x14ac:dyDescent="0.25">
      <c r="A3687" t="s">
        <v>3769</v>
      </c>
      <c r="B3687">
        <v>0.56000000000000005</v>
      </c>
      <c r="C3687">
        <v>3800</v>
      </c>
      <c r="D3687">
        <v>2</v>
      </c>
      <c r="E3687">
        <v>1</v>
      </c>
      <c r="F3687">
        <v>8</v>
      </c>
      <c r="G3687">
        <v>2</v>
      </c>
    </row>
    <row r="3688" spans="1:7" x14ac:dyDescent="0.25">
      <c r="A3688" t="s">
        <v>3770</v>
      </c>
      <c r="B3688">
        <v>4.21</v>
      </c>
      <c r="C3688">
        <v>2400</v>
      </c>
      <c r="D3688">
        <v>2</v>
      </c>
      <c r="E3688">
        <v>3</v>
      </c>
      <c r="F3688">
        <v>6</v>
      </c>
      <c r="G3688">
        <v>4</v>
      </c>
    </row>
    <row r="3689" spans="1:7" x14ac:dyDescent="0.25">
      <c r="A3689" t="s">
        <v>3771</v>
      </c>
      <c r="B3689">
        <v>0.75</v>
      </c>
      <c r="C3689">
        <v>5300</v>
      </c>
      <c r="D3689">
        <v>1</v>
      </c>
      <c r="E3689">
        <v>1</v>
      </c>
      <c r="F3689">
        <v>4</v>
      </c>
      <c r="G3689">
        <v>2</v>
      </c>
    </row>
    <row r="3690" spans="1:7" x14ac:dyDescent="0.25">
      <c r="A3690" t="s">
        <v>3772</v>
      </c>
      <c r="B3690">
        <v>0.42</v>
      </c>
      <c r="C3690">
        <v>5300</v>
      </c>
      <c r="D3690">
        <v>1</v>
      </c>
      <c r="E3690">
        <v>1</v>
      </c>
      <c r="F3690">
        <v>4</v>
      </c>
      <c r="G3690">
        <v>1</v>
      </c>
    </row>
    <row r="3691" spans="1:7" x14ac:dyDescent="0.25">
      <c r="A3691" t="s">
        <v>3773</v>
      </c>
      <c r="B3691">
        <v>4.05</v>
      </c>
      <c r="C3691">
        <v>5100</v>
      </c>
      <c r="D3691">
        <v>1</v>
      </c>
      <c r="E3691">
        <v>1</v>
      </c>
      <c r="F3691">
        <v>4</v>
      </c>
      <c r="G3691">
        <v>17</v>
      </c>
    </row>
    <row r="3692" spans="1:7" x14ac:dyDescent="0.25">
      <c r="A3692" t="s">
        <v>3774</v>
      </c>
      <c r="B3692">
        <v>0.74</v>
      </c>
      <c r="C3692">
        <v>3500</v>
      </c>
      <c r="D3692">
        <v>1</v>
      </c>
      <c r="E3692">
        <v>1</v>
      </c>
      <c r="F3692">
        <v>8</v>
      </c>
      <c r="G3692">
        <v>1</v>
      </c>
    </row>
    <row r="3693" spans="1:7" x14ac:dyDescent="0.25">
      <c r="A3693" t="s">
        <v>3775</v>
      </c>
      <c r="B3693">
        <v>0.52</v>
      </c>
      <c r="C3693">
        <v>1900</v>
      </c>
      <c r="D3693">
        <v>7</v>
      </c>
      <c r="E3693">
        <v>1</v>
      </c>
      <c r="F3693">
        <v>4</v>
      </c>
      <c r="G3693">
        <v>1</v>
      </c>
    </row>
    <row r="3694" spans="1:7" x14ac:dyDescent="0.25">
      <c r="A3694" t="s">
        <v>3776</v>
      </c>
      <c r="B3694">
        <v>4.8099999999999996</v>
      </c>
      <c r="C3694">
        <v>1600</v>
      </c>
      <c r="D3694">
        <v>1</v>
      </c>
      <c r="E3694">
        <v>1</v>
      </c>
      <c r="F3694">
        <v>4</v>
      </c>
      <c r="G3694">
        <v>3</v>
      </c>
    </row>
    <row r="3695" spans="1:7" x14ac:dyDescent="0.25">
      <c r="A3695" t="s">
        <v>3777</v>
      </c>
      <c r="B3695">
        <v>3.59</v>
      </c>
      <c r="C3695">
        <v>1600</v>
      </c>
      <c r="D3695">
        <v>1</v>
      </c>
      <c r="E3695">
        <v>1</v>
      </c>
      <c r="F3695">
        <v>4</v>
      </c>
      <c r="G3695">
        <v>1</v>
      </c>
    </row>
    <row r="3696" spans="1:7" x14ac:dyDescent="0.25">
      <c r="A3696" t="s">
        <v>3778</v>
      </c>
      <c r="B3696">
        <v>0.39</v>
      </c>
      <c r="C3696">
        <v>1700</v>
      </c>
      <c r="D3696">
        <v>1</v>
      </c>
      <c r="E3696">
        <v>1</v>
      </c>
      <c r="F3696">
        <v>4</v>
      </c>
      <c r="G3696">
        <v>0</v>
      </c>
    </row>
    <row r="3697" spans="1:7" x14ac:dyDescent="0.25">
      <c r="A3697" t="s">
        <v>3779</v>
      </c>
      <c r="B3697">
        <v>0.5</v>
      </c>
      <c r="C3697">
        <v>1800</v>
      </c>
      <c r="D3697">
        <v>6</v>
      </c>
      <c r="E3697">
        <v>1</v>
      </c>
      <c r="F3697">
        <v>4</v>
      </c>
      <c r="G3697">
        <v>0</v>
      </c>
    </row>
    <row r="3698" spans="1:7" x14ac:dyDescent="0.25">
      <c r="A3698" t="s">
        <v>3780</v>
      </c>
      <c r="B3698">
        <v>3.78</v>
      </c>
      <c r="C3698">
        <v>2000</v>
      </c>
      <c r="D3698">
        <v>1</v>
      </c>
      <c r="E3698">
        <v>6</v>
      </c>
      <c r="F3698">
        <v>5</v>
      </c>
      <c r="G3698">
        <v>3</v>
      </c>
    </row>
    <row r="3699" spans="1:7" x14ac:dyDescent="0.25">
      <c r="A3699" t="s">
        <v>3781</v>
      </c>
      <c r="B3699">
        <v>0.12</v>
      </c>
      <c r="C3699">
        <v>2000</v>
      </c>
      <c r="D3699">
        <v>1</v>
      </c>
      <c r="E3699">
        <v>6</v>
      </c>
      <c r="F3699">
        <v>5</v>
      </c>
      <c r="G3699">
        <v>0</v>
      </c>
    </row>
    <row r="3700" spans="1:7" x14ac:dyDescent="0.25">
      <c r="A3700" t="s">
        <v>3782</v>
      </c>
      <c r="B3700">
        <v>2.02</v>
      </c>
      <c r="C3700">
        <v>1800</v>
      </c>
      <c r="D3700">
        <v>1</v>
      </c>
      <c r="E3700">
        <v>1</v>
      </c>
      <c r="F3700">
        <v>4</v>
      </c>
      <c r="G3700">
        <v>0</v>
      </c>
    </row>
    <row r="3701" spans="1:7" x14ac:dyDescent="0.25">
      <c r="A3701" t="s">
        <v>3783</v>
      </c>
      <c r="B3701">
        <v>2.19</v>
      </c>
      <c r="C3701">
        <v>2800</v>
      </c>
      <c r="D3701">
        <v>2</v>
      </c>
      <c r="E3701">
        <v>1</v>
      </c>
      <c r="F3701">
        <v>8</v>
      </c>
      <c r="G3701">
        <v>1</v>
      </c>
    </row>
    <row r="3702" spans="1:7" x14ac:dyDescent="0.25">
      <c r="A3702" t="s">
        <v>3784</v>
      </c>
      <c r="B3702">
        <v>1.73</v>
      </c>
      <c r="C3702">
        <v>3200</v>
      </c>
      <c r="D3702">
        <v>1</v>
      </c>
      <c r="E3702">
        <v>3</v>
      </c>
      <c r="F3702">
        <v>2</v>
      </c>
      <c r="G3702">
        <v>2</v>
      </c>
    </row>
    <row r="3703" spans="1:7" x14ac:dyDescent="0.25">
      <c r="A3703" t="s">
        <v>3785</v>
      </c>
      <c r="B3703">
        <v>1.51</v>
      </c>
      <c r="C3703">
        <v>3200</v>
      </c>
      <c r="D3703">
        <v>2</v>
      </c>
      <c r="E3703">
        <v>1</v>
      </c>
      <c r="F3703">
        <v>8</v>
      </c>
      <c r="G3703">
        <v>0</v>
      </c>
    </row>
    <row r="3704" spans="1:7" x14ac:dyDescent="0.25">
      <c r="A3704" t="s">
        <v>3786</v>
      </c>
      <c r="B3704">
        <v>4.5</v>
      </c>
      <c r="C3704">
        <v>1900</v>
      </c>
      <c r="D3704">
        <v>2</v>
      </c>
      <c r="E3704">
        <v>3</v>
      </c>
      <c r="F3704">
        <v>4</v>
      </c>
      <c r="G3704">
        <v>1</v>
      </c>
    </row>
    <row r="3705" spans="1:7" x14ac:dyDescent="0.25">
      <c r="A3705" t="s">
        <v>3787</v>
      </c>
      <c r="B3705">
        <v>1.3</v>
      </c>
      <c r="C3705">
        <v>4500</v>
      </c>
      <c r="D3705">
        <v>1</v>
      </c>
      <c r="E3705">
        <v>1</v>
      </c>
      <c r="F3705">
        <v>8</v>
      </c>
      <c r="G3705">
        <v>0</v>
      </c>
    </row>
    <row r="3706" spans="1:7" x14ac:dyDescent="0.25">
      <c r="A3706" t="s">
        <v>3788</v>
      </c>
      <c r="B3706">
        <v>1.49</v>
      </c>
      <c r="C3706">
        <v>4400</v>
      </c>
      <c r="D3706">
        <v>1</v>
      </c>
      <c r="E3706">
        <v>1</v>
      </c>
      <c r="F3706">
        <v>8</v>
      </c>
      <c r="G3706">
        <v>3</v>
      </c>
    </row>
    <row r="3707" spans="1:7" x14ac:dyDescent="0.25">
      <c r="A3707" t="s">
        <v>3789</v>
      </c>
      <c r="B3707">
        <v>0.74</v>
      </c>
      <c r="C3707">
        <v>2400</v>
      </c>
      <c r="D3707">
        <v>1</v>
      </c>
      <c r="E3707">
        <v>3</v>
      </c>
      <c r="F3707">
        <v>3</v>
      </c>
      <c r="G3707">
        <v>0</v>
      </c>
    </row>
    <row r="3708" spans="1:7" x14ac:dyDescent="0.25">
      <c r="A3708" t="s">
        <v>3790</v>
      </c>
      <c r="B3708">
        <v>0.71</v>
      </c>
      <c r="C3708">
        <v>2300</v>
      </c>
      <c r="D3708">
        <v>1</v>
      </c>
      <c r="E3708">
        <v>1</v>
      </c>
      <c r="F3708">
        <v>8</v>
      </c>
      <c r="G3708">
        <v>0</v>
      </c>
    </row>
    <row r="3709" spans="1:7" x14ac:dyDescent="0.25">
      <c r="A3709" t="s">
        <v>3791</v>
      </c>
      <c r="B3709">
        <v>2.0499999999999998</v>
      </c>
      <c r="C3709">
        <v>2400</v>
      </c>
      <c r="D3709">
        <v>1</v>
      </c>
      <c r="E3709">
        <v>3</v>
      </c>
      <c r="F3709">
        <v>3</v>
      </c>
      <c r="G3709">
        <v>5</v>
      </c>
    </row>
    <row r="3710" spans="1:7" x14ac:dyDescent="0.25">
      <c r="A3710" t="s">
        <v>3792</v>
      </c>
      <c r="B3710">
        <v>2.98</v>
      </c>
      <c r="C3710">
        <v>3000</v>
      </c>
      <c r="D3710">
        <v>1</v>
      </c>
      <c r="E3710">
        <v>6</v>
      </c>
      <c r="F3710">
        <v>4</v>
      </c>
      <c r="G3710">
        <v>6</v>
      </c>
    </row>
    <row r="3711" spans="1:7" x14ac:dyDescent="0.25">
      <c r="A3711" t="s">
        <v>3793</v>
      </c>
      <c r="B3711">
        <v>1.01</v>
      </c>
      <c r="C3711">
        <v>3600</v>
      </c>
      <c r="D3711">
        <v>1</v>
      </c>
      <c r="E3711">
        <v>6</v>
      </c>
      <c r="F3711">
        <v>4</v>
      </c>
      <c r="G3711">
        <v>0</v>
      </c>
    </row>
    <row r="3712" spans="1:7" x14ac:dyDescent="0.25">
      <c r="A3712" t="s">
        <v>3794</v>
      </c>
      <c r="B3712">
        <v>0.96</v>
      </c>
      <c r="C3712">
        <v>760</v>
      </c>
      <c r="D3712">
        <v>1</v>
      </c>
      <c r="E3712">
        <v>3</v>
      </c>
      <c r="F3712">
        <v>3</v>
      </c>
      <c r="G3712">
        <v>0</v>
      </c>
    </row>
    <row r="3713" spans="1:7" x14ac:dyDescent="0.25">
      <c r="A3713" t="s">
        <v>3795</v>
      </c>
      <c r="B3713">
        <v>3.98</v>
      </c>
      <c r="C3713">
        <v>610</v>
      </c>
      <c r="D3713">
        <v>1</v>
      </c>
      <c r="E3713">
        <v>3</v>
      </c>
      <c r="F3713">
        <v>4</v>
      </c>
      <c r="G3713">
        <v>2</v>
      </c>
    </row>
    <row r="3714" spans="1:7" x14ac:dyDescent="0.25">
      <c r="A3714" t="s">
        <v>3796</v>
      </c>
      <c r="B3714">
        <v>0.5</v>
      </c>
      <c r="C3714">
        <v>5900</v>
      </c>
      <c r="D3714">
        <v>7</v>
      </c>
      <c r="E3714">
        <v>3</v>
      </c>
      <c r="F3714">
        <v>3</v>
      </c>
      <c r="G3714">
        <v>1</v>
      </c>
    </row>
    <row r="3715" spans="1:7" x14ac:dyDescent="0.25">
      <c r="A3715" t="s">
        <v>3797</v>
      </c>
      <c r="B3715">
        <v>3.98</v>
      </c>
      <c r="C3715">
        <v>5400</v>
      </c>
      <c r="D3715">
        <v>2</v>
      </c>
      <c r="E3715">
        <v>3</v>
      </c>
      <c r="F3715">
        <v>3</v>
      </c>
      <c r="G3715">
        <v>10</v>
      </c>
    </row>
    <row r="3716" spans="1:7" x14ac:dyDescent="0.25">
      <c r="A3716" t="s">
        <v>3798</v>
      </c>
      <c r="B3716">
        <v>0.14000000000000001</v>
      </c>
      <c r="C3716">
        <v>5700</v>
      </c>
      <c r="D3716">
        <v>2</v>
      </c>
      <c r="E3716">
        <v>1</v>
      </c>
      <c r="F3716">
        <v>10</v>
      </c>
      <c r="G3716">
        <v>0</v>
      </c>
    </row>
    <row r="3717" spans="1:7" x14ac:dyDescent="0.25">
      <c r="A3717" t="s">
        <v>3799</v>
      </c>
      <c r="B3717">
        <v>1.25</v>
      </c>
      <c r="C3717">
        <v>1700</v>
      </c>
      <c r="D3717">
        <v>2</v>
      </c>
      <c r="E3717">
        <v>3</v>
      </c>
      <c r="F3717">
        <v>2</v>
      </c>
      <c r="G3717">
        <v>6</v>
      </c>
    </row>
    <row r="3718" spans="1:7" x14ac:dyDescent="0.25">
      <c r="A3718" t="s">
        <v>3800</v>
      </c>
      <c r="B3718">
        <v>0.22</v>
      </c>
      <c r="C3718">
        <v>4600</v>
      </c>
      <c r="D3718">
        <v>7</v>
      </c>
      <c r="E3718">
        <v>3</v>
      </c>
      <c r="F3718">
        <v>2</v>
      </c>
      <c r="G3718">
        <v>1</v>
      </c>
    </row>
    <row r="3719" spans="1:7" x14ac:dyDescent="0.25">
      <c r="A3719" t="s">
        <v>3801</v>
      </c>
      <c r="B3719">
        <v>2.19</v>
      </c>
      <c r="C3719">
        <v>4600</v>
      </c>
      <c r="D3719">
        <v>6</v>
      </c>
      <c r="E3719">
        <v>3</v>
      </c>
      <c r="F3719">
        <v>2</v>
      </c>
      <c r="G3719">
        <v>6</v>
      </c>
    </row>
    <row r="3720" spans="1:7" x14ac:dyDescent="0.25">
      <c r="A3720" t="s">
        <v>3802</v>
      </c>
      <c r="B3720">
        <v>0.1</v>
      </c>
      <c r="C3720">
        <v>900</v>
      </c>
      <c r="D3720">
        <v>1</v>
      </c>
      <c r="E3720">
        <v>1</v>
      </c>
      <c r="F3720">
        <v>10</v>
      </c>
      <c r="G3720">
        <v>0</v>
      </c>
    </row>
    <row r="3721" spans="1:7" x14ac:dyDescent="0.25">
      <c r="A3721" t="s">
        <v>3803</v>
      </c>
      <c r="B3721">
        <v>0.08</v>
      </c>
      <c r="C3721">
        <v>910</v>
      </c>
      <c r="D3721">
        <v>1</v>
      </c>
      <c r="E3721">
        <v>1</v>
      </c>
      <c r="F3721">
        <v>4</v>
      </c>
      <c r="G3721">
        <v>0</v>
      </c>
    </row>
    <row r="3722" spans="1:7" x14ac:dyDescent="0.25">
      <c r="A3722" t="s">
        <v>3804</v>
      </c>
      <c r="B3722">
        <v>1.51</v>
      </c>
      <c r="C3722">
        <v>580</v>
      </c>
      <c r="D3722">
        <v>1</v>
      </c>
      <c r="E3722">
        <v>1</v>
      </c>
      <c r="F3722">
        <v>4</v>
      </c>
      <c r="G3722">
        <v>0</v>
      </c>
    </row>
    <row r="3723" spans="1:7" x14ac:dyDescent="0.25">
      <c r="A3723" t="s">
        <v>3805</v>
      </c>
      <c r="B3723">
        <v>3.8</v>
      </c>
      <c r="C3723">
        <v>440</v>
      </c>
      <c r="D3723">
        <v>1</v>
      </c>
      <c r="E3723">
        <v>1</v>
      </c>
      <c r="F3723">
        <v>4</v>
      </c>
      <c r="G3723">
        <v>2</v>
      </c>
    </row>
    <row r="3724" spans="1:7" x14ac:dyDescent="0.25">
      <c r="A3724" t="s">
        <v>3806</v>
      </c>
      <c r="B3724">
        <v>2.34</v>
      </c>
      <c r="C3724">
        <v>270</v>
      </c>
      <c r="D3724">
        <v>2</v>
      </c>
      <c r="E3724">
        <v>3</v>
      </c>
      <c r="F3724">
        <v>2</v>
      </c>
      <c r="G3724">
        <v>1</v>
      </c>
    </row>
    <row r="3725" spans="1:7" x14ac:dyDescent="0.25">
      <c r="A3725" t="s">
        <v>3807</v>
      </c>
      <c r="B3725">
        <v>0.41</v>
      </c>
      <c r="C3725">
        <v>1300</v>
      </c>
      <c r="D3725">
        <v>2</v>
      </c>
      <c r="E3725">
        <v>2</v>
      </c>
      <c r="F3725">
        <v>2</v>
      </c>
      <c r="G3725">
        <v>0</v>
      </c>
    </row>
    <row r="3726" spans="1:7" x14ac:dyDescent="0.25">
      <c r="A3726" t="s">
        <v>3808</v>
      </c>
      <c r="B3726">
        <v>6</v>
      </c>
      <c r="C3726">
        <v>1500</v>
      </c>
      <c r="D3726">
        <v>2</v>
      </c>
      <c r="E3726">
        <v>3</v>
      </c>
      <c r="F3726">
        <v>6</v>
      </c>
      <c r="G3726">
        <v>2</v>
      </c>
    </row>
    <row r="3727" spans="1:7" x14ac:dyDescent="0.25">
      <c r="A3727" t="s">
        <v>3809</v>
      </c>
      <c r="B3727">
        <v>2.2599999999999998</v>
      </c>
      <c r="C3727">
        <v>2500</v>
      </c>
      <c r="D3727">
        <v>1</v>
      </c>
      <c r="E3727">
        <v>1</v>
      </c>
      <c r="F3727">
        <v>8</v>
      </c>
      <c r="G3727">
        <v>1</v>
      </c>
    </row>
    <row r="3728" spans="1:7" x14ac:dyDescent="0.25">
      <c r="A3728" t="s">
        <v>3810</v>
      </c>
      <c r="B3728">
        <v>0.24</v>
      </c>
      <c r="C3728">
        <v>2700</v>
      </c>
      <c r="D3728">
        <v>1</v>
      </c>
      <c r="E3728">
        <v>4</v>
      </c>
      <c r="F3728">
        <v>0</v>
      </c>
      <c r="G3728">
        <v>0</v>
      </c>
    </row>
    <row r="3729" spans="1:7" x14ac:dyDescent="0.25">
      <c r="A3729" t="s">
        <v>3811</v>
      </c>
      <c r="B3729">
        <v>0.14000000000000001</v>
      </c>
      <c r="C3729">
        <v>2100</v>
      </c>
      <c r="D3729">
        <v>2</v>
      </c>
      <c r="E3729">
        <v>1</v>
      </c>
      <c r="F3729">
        <v>8</v>
      </c>
      <c r="G3729">
        <v>0</v>
      </c>
    </row>
    <row r="3730" spans="1:7" x14ac:dyDescent="0.25">
      <c r="A3730" t="s">
        <v>3812</v>
      </c>
      <c r="B3730">
        <v>3.66</v>
      </c>
      <c r="C3730">
        <v>2000</v>
      </c>
      <c r="D3730">
        <v>2</v>
      </c>
      <c r="E3730">
        <v>1</v>
      </c>
      <c r="F3730">
        <v>8</v>
      </c>
      <c r="G3730">
        <v>2</v>
      </c>
    </row>
    <row r="3731" spans="1:7" x14ac:dyDescent="0.25">
      <c r="A3731" t="s">
        <v>3813</v>
      </c>
      <c r="B3731">
        <v>3.85</v>
      </c>
      <c r="C3731">
        <v>2400</v>
      </c>
      <c r="D3731">
        <v>2</v>
      </c>
      <c r="E3731">
        <v>1</v>
      </c>
      <c r="F3731">
        <v>8</v>
      </c>
      <c r="G3731">
        <v>2</v>
      </c>
    </row>
    <row r="3732" spans="1:7" x14ac:dyDescent="0.25">
      <c r="A3732" t="s">
        <v>3814</v>
      </c>
      <c r="B3732">
        <v>2.2000000000000002</v>
      </c>
      <c r="C3732">
        <v>1500</v>
      </c>
      <c r="D3732">
        <v>2</v>
      </c>
      <c r="E3732">
        <v>3</v>
      </c>
      <c r="F3732">
        <v>6</v>
      </c>
      <c r="G3732">
        <v>0</v>
      </c>
    </row>
    <row r="3733" spans="1:7" x14ac:dyDescent="0.25">
      <c r="A3733" t="s">
        <v>3815</v>
      </c>
      <c r="B3733">
        <v>8.7799999999999994</v>
      </c>
      <c r="C3733">
        <v>1600</v>
      </c>
      <c r="D3733">
        <v>2</v>
      </c>
      <c r="E3733">
        <v>3</v>
      </c>
      <c r="F3733">
        <v>6</v>
      </c>
      <c r="G3733">
        <v>4</v>
      </c>
    </row>
    <row r="3734" spans="1:7" x14ac:dyDescent="0.25">
      <c r="A3734" t="s">
        <v>3816</v>
      </c>
      <c r="B3734">
        <v>1.72</v>
      </c>
      <c r="C3734">
        <v>1900</v>
      </c>
      <c r="D3734">
        <v>2</v>
      </c>
      <c r="E3734">
        <v>3</v>
      </c>
      <c r="F3734">
        <v>4</v>
      </c>
      <c r="G3734">
        <v>0</v>
      </c>
    </row>
    <row r="3735" spans="1:7" x14ac:dyDescent="0.25">
      <c r="A3735" t="s">
        <v>3817</v>
      </c>
      <c r="B3735">
        <v>3.17</v>
      </c>
      <c r="C3735">
        <v>1900</v>
      </c>
      <c r="D3735">
        <v>2</v>
      </c>
      <c r="E3735">
        <v>3</v>
      </c>
      <c r="F3735">
        <v>4</v>
      </c>
      <c r="G3735">
        <v>3</v>
      </c>
    </row>
    <row r="3736" spans="1:7" x14ac:dyDescent="0.25">
      <c r="A3736" t="s">
        <v>3818</v>
      </c>
      <c r="B3736">
        <v>4.74</v>
      </c>
      <c r="C3736">
        <v>2100</v>
      </c>
      <c r="D3736">
        <v>2</v>
      </c>
      <c r="E3736">
        <v>1</v>
      </c>
      <c r="F3736">
        <v>8</v>
      </c>
      <c r="G3736">
        <v>5</v>
      </c>
    </row>
    <row r="3737" spans="1:7" x14ac:dyDescent="0.25">
      <c r="A3737" t="s">
        <v>3819</v>
      </c>
      <c r="B3737">
        <v>0.91</v>
      </c>
      <c r="C3737">
        <v>2100</v>
      </c>
      <c r="D3737">
        <v>2</v>
      </c>
      <c r="E3737">
        <v>6</v>
      </c>
      <c r="F3737">
        <v>6</v>
      </c>
      <c r="G3737">
        <v>0</v>
      </c>
    </row>
    <row r="3738" spans="1:7" x14ac:dyDescent="0.25">
      <c r="A3738" t="s">
        <v>3820</v>
      </c>
      <c r="B3738">
        <v>5.93</v>
      </c>
      <c r="C3738">
        <v>1800</v>
      </c>
      <c r="D3738">
        <v>2</v>
      </c>
      <c r="E3738">
        <v>6</v>
      </c>
      <c r="F3738">
        <v>6</v>
      </c>
      <c r="G3738">
        <v>1</v>
      </c>
    </row>
    <row r="3739" spans="1:7" x14ac:dyDescent="0.25">
      <c r="A3739" t="s">
        <v>3821</v>
      </c>
      <c r="B3739">
        <v>2.2999999999999998</v>
      </c>
      <c r="C3739">
        <v>1400</v>
      </c>
      <c r="D3739">
        <v>2</v>
      </c>
      <c r="E3739">
        <v>1</v>
      </c>
      <c r="F3739">
        <v>8</v>
      </c>
      <c r="G3739">
        <v>0</v>
      </c>
    </row>
    <row r="3740" spans="1:7" x14ac:dyDescent="0.25">
      <c r="A3740" t="s">
        <v>3822</v>
      </c>
      <c r="B3740">
        <v>4.7</v>
      </c>
      <c r="C3740">
        <v>1400</v>
      </c>
      <c r="D3740">
        <v>2</v>
      </c>
      <c r="E3740">
        <v>1</v>
      </c>
      <c r="F3740">
        <v>8</v>
      </c>
      <c r="G3740">
        <v>2</v>
      </c>
    </row>
    <row r="3741" spans="1:7" x14ac:dyDescent="0.25">
      <c r="A3741" t="s">
        <v>3823</v>
      </c>
      <c r="B3741">
        <v>0.99</v>
      </c>
      <c r="C3741">
        <v>1500</v>
      </c>
      <c r="D3741">
        <v>2</v>
      </c>
      <c r="E3741">
        <v>3</v>
      </c>
      <c r="F3741">
        <v>5</v>
      </c>
      <c r="G3741">
        <v>0</v>
      </c>
    </row>
    <row r="3742" spans="1:7" x14ac:dyDescent="0.25">
      <c r="A3742" t="s">
        <v>3824</v>
      </c>
      <c r="B3742">
        <v>5</v>
      </c>
      <c r="C3742">
        <v>1300</v>
      </c>
      <c r="D3742">
        <v>2</v>
      </c>
      <c r="E3742">
        <v>3</v>
      </c>
      <c r="F3742">
        <v>5</v>
      </c>
      <c r="G3742">
        <v>1</v>
      </c>
    </row>
    <row r="3743" spans="1:7" x14ac:dyDescent="0.25">
      <c r="A3743" t="s">
        <v>3825</v>
      </c>
      <c r="B3743">
        <v>2.33</v>
      </c>
      <c r="C3743">
        <v>1100</v>
      </c>
      <c r="D3743">
        <v>2</v>
      </c>
      <c r="E3743">
        <v>3</v>
      </c>
      <c r="F3743">
        <v>3</v>
      </c>
      <c r="G3743">
        <v>2</v>
      </c>
    </row>
    <row r="3744" spans="1:7" x14ac:dyDescent="0.25">
      <c r="A3744" t="s">
        <v>3826</v>
      </c>
      <c r="B3744">
        <v>5</v>
      </c>
      <c r="C3744">
        <v>1200</v>
      </c>
      <c r="D3744">
        <v>1</v>
      </c>
      <c r="E3744">
        <v>1</v>
      </c>
      <c r="F3744">
        <v>8</v>
      </c>
      <c r="G3744">
        <v>3</v>
      </c>
    </row>
    <row r="3745" spans="1:7" x14ac:dyDescent="0.25">
      <c r="A3745" t="s">
        <v>3827</v>
      </c>
      <c r="B3745">
        <v>4.21</v>
      </c>
      <c r="C3745">
        <v>1100</v>
      </c>
      <c r="D3745">
        <v>1</v>
      </c>
      <c r="E3745">
        <v>1</v>
      </c>
      <c r="F3745">
        <v>8</v>
      </c>
      <c r="G3745">
        <v>3</v>
      </c>
    </row>
    <row r="3746" spans="1:7" x14ac:dyDescent="0.25">
      <c r="A3746" t="s">
        <v>3828</v>
      </c>
      <c r="B3746">
        <v>3.76</v>
      </c>
      <c r="C3746">
        <v>1600</v>
      </c>
      <c r="D3746">
        <v>1</v>
      </c>
      <c r="E3746">
        <v>1</v>
      </c>
      <c r="F3746">
        <v>10</v>
      </c>
      <c r="G3746">
        <v>3</v>
      </c>
    </row>
    <row r="3747" spans="1:7" x14ac:dyDescent="0.25">
      <c r="A3747" t="s">
        <v>3829</v>
      </c>
      <c r="B3747">
        <v>5.13</v>
      </c>
      <c r="C3747">
        <v>3000</v>
      </c>
      <c r="D3747">
        <v>2</v>
      </c>
      <c r="E3747">
        <v>1</v>
      </c>
      <c r="F3747">
        <v>10</v>
      </c>
      <c r="G3747">
        <v>6</v>
      </c>
    </row>
    <row r="3748" spans="1:7" x14ac:dyDescent="0.25">
      <c r="A3748" t="s">
        <v>3830</v>
      </c>
      <c r="B3748">
        <v>0.49</v>
      </c>
      <c r="C3748">
        <v>590</v>
      </c>
      <c r="D3748">
        <v>2</v>
      </c>
      <c r="E3748">
        <v>1</v>
      </c>
      <c r="F3748">
        <v>4</v>
      </c>
      <c r="G3748">
        <v>0</v>
      </c>
    </row>
    <row r="3749" spans="1:7" x14ac:dyDescent="0.25">
      <c r="A3749" t="s">
        <v>3831</v>
      </c>
      <c r="B3749">
        <v>4.0999999999999996</v>
      </c>
      <c r="C3749">
        <v>1100</v>
      </c>
      <c r="D3749">
        <v>2</v>
      </c>
      <c r="E3749">
        <v>6</v>
      </c>
      <c r="F3749">
        <v>5</v>
      </c>
      <c r="G3749">
        <v>1</v>
      </c>
    </row>
    <row r="3750" spans="1:7" x14ac:dyDescent="0.25">
      <c r="A3750" t="s">
        <v>3832</v>
      </c>
      <c r="B3750">
        <v>0.26</v>
      </c>
      <c r="C3750">
        <v>1100</v>
      </c>
      <c r="D3750">
        <v>2</v>
      </c>
      <c r="E3750">
        <v>6</v>
      </c>
      <c r="F3750">
        <v>5</v>
      </c>
      <c r="G3750">
        <v>1</v>
      </c>
    </row>
    <row r="3751" spans="1:7" x14ac:dyDescent="0.25">
      <c r="A3751" t="s">
        <v>3833</v>
      </c>
      <c r="B3751">
        <v>8</v>
      </c>
      <c r="C3751">
        <v>1200</v>
      </c>
      <c r="D3751">
        <v>2</v>
      </c>
      <c r="E3751">
        <v>6</v>
      </c>
      <c r="F3751">
        <v>5</v>
      </c>
      <c r="G3751">
        <v>6</v>
      </c>
    </row>
    <row r="3752" spans="1:7" x14ac:dyDescent="0.25">
      <c r="A3752" t="s">
        <v>3834</v>
      </c>
      <c r="B3752">
        <v>3.98</v>
      </c>
      <c r="C3752">
        <v>1100</v>
      </c>
      <c r="D3752">
        <v>2</v>
      </c>
      <c r="E3752">
        <v>6</v>
      </c>
      <c r="F3752">
        <v>6</v>
      </c>
      <c r="G3752">
        <v>0</v>
      </c>
    </row>
    <row r="3753" spans="1:7" x14ac:dyDescent="0.25">
      <c r="A3753" t="s">
        <v>3835</v>
      </c>
      <c r="B3753">
        <v>1.99</v>
      </c>
      <c r="C3753">
        <v>1100</v>
      </c>
      <c r="D3753">
        <v>2</v>
      </c>
      <c r="E3753">
        <v>6</v>
      </c>
      <c r="F3753">
        <v>6</v>
      </c>
      <c r="G3753">
        <v>0</v>
      </c>
    </row>
    <row r="3754" spans="1:7" x14ac:dyDescent="0.25">
      <c r="A3754" t="s">
        <v>3836</v>
      </c>
      <c r="B3754">
        <v>2.0299999999999998</v>
      </c>
      <c r="C3754">
        <v>1600</v>
      </c>
      <c r="D3754">
        <v>2</v>
      </c>
      <c r="E3754">
        <v>6</v>
      </c>
      <c r="F3754">
        <v>5</v>
      </c>
      <c r="G3754">
        <v>1</v>
      </c>
    </row>
    <row r="3755" spans="1:7" x14ac:dyDescent="0.25">
      <c r="A3755" t="s">
        <v>3837</v>
      </c>
      <c r="B3755">
        <v>3.95</v>
      </c>
      <c r="C3755">
        <v>1600</v>
      </c>
      <c r="D3755">
        <v>2</v>
      </c>
      <c r="E3755">
        <v>6</v>
      </c>
      <c r="F3755">
        <v>5</v>
      </c>
      <c r="G3755">
        <v>5</v>
      </c>
    </row>
    <row r="3756" spans="1:7" x14ac:dyDescent="0.25">
      <c r="A3756" t="s">
        <v>3838</v>
      </c>
      <c r="B3756">
        <v>10.09</v>
      </c>
      <c r="C3756">
        <v>970</v>
      </c>
      <c r="D3756">
        <v>1</v>
      </c>
      <c r="E3756">
        <v>3</v>
      </c>
      <c r="F3756">
        <v>3</v>
      </c>
      <c r="G3756">
        <v>4</v>
      </c>
    </row>
    <row r="3757" spans="1:7" x14ac:dyDescent="0.25">
      <c r="A3757" t="s">
        <v>3839</v>
      </c>
      <c r="B3757">
        <v>5.91</v>
      </c>
      <c r="C3757">
        <v>1300</v>
      </c>
      <c r="D3757">
        <v>2</v>
      </c>
      <c r="E3757">
        <v>6</v>
      </c>
      <c r="F3757">
        <v>3</v>
      </c>
      <c r="G3757">
        <v>1</v>
      </c>
    </row>
    <row r="3758" spans="1:7" x14ac:dyDescent="0.25">
      <c r="A3758" t="s">
        <v>3840</v>
      </c>
      <c r="B3758">
        <v>5.97</v>
      </c>
      <c r="C3758">
        <v>290</v>
      </c>
      <c r="D3758">
        <v>2</v>
      </c>
      <c r="E3758">
        <v>3</v>
      </c>
      <c r="F3758">
        <v>5</v>
      </c>
      <c r="G3758">
        <v>0</v>
      </c>
    </row>
    <row r="3759" spans="1:7" x14ac:dyDescent="0.25">
      <c r="A3759" t="s">
        <v>3841</v>
      </c>
      <c r="B3759">
        <v>5.98</v>
      </c>
      <c r="C3759">
        <v>290</v>
      </c>
      <c r="D3759">
        <v>2</v>
      </c>
      <c r="E3759">
        <v>1</v>
      </c>
      <c r="F3759">
        <v>4</v>
      </c>
      <c r="G3759">
        <v>1</v>
      </c>
    </row>
    <row r="3760" spans="1:7" x14ac:dyDescent="0.25">
      <c r="A3760" t="s">
        <v>3842</v>
      </c>
      <c r="B3760">
        <v>0.5</v>
      </c>
      <c r="C3760">
        <v>340</v>
      </c>
      <c r="D3760">
        <v>2</v>
      </c>
      <c r="E3760">
        <v>3</v>
      </c>
      <c r="F3760">
        <v>2</v>
      </c>
      <c r="G3760">
        <v>0</v>
      </c>
    </row>
    <row r="3761" spans="1:7" x14ac:dyDescent="0.25">
      <c r="A3761" t="s">
        <v>3843</v>
      </c>
      <c r="B3761">
        <v>0.21</v>
      </c>
      <c r="C3761">
        <v>630</v>
      </c>
      <c r="D3761">
        <v>1</v>
      </c>
      <c r="E3761">
        <v>3</v>
      </c>
      <c r="F3761">
        <v>4</v>
      </c>
      <c r="G3761">
        <v>1</v>
      </c>
    </row>
    <row r="3762" spans="1:7" x14ac:dyDescent="0.25">
      <c r="A3762" t="s">
        <v>3844</v>
      </c>
      <c r="B3762">
        <v>2.84</v>
      </c>
      <c r="C3762">
        <v>770</v>
      </c>
      <c r="D3762">
        <v>1</v>
      </c>
      <c r="E3762">
        <v>6</v>
      </c>
      <c r="F3762">
        <v>3</v>
      </c>
      <c r="G3762">
        <v>0</v>
      </c>
    </row>
    <row r="3763" spans="1:7" x14ac:dyDescent="0.25">
      <c r="A3763" t="s">
        <v>3845</v>
      </c>
      <c r="B3763">
        <v>2.52</v>
      </c>
      <c r="C3763">
        <v>150</v>
      </c>
      <c r="D3763">
        <v>2</v>
      </c>
      <c r="E3763">
        <v>6</v>
      </c>
      <c r="F3763">
        <v>5</v>
      </c>
      <c r="G3763">
        <v>1</v>
      </c>
    </row>
    <row r="3764" spans="1:7" x14ac:dyDescent="0.25">
      <c r="A3764" t="s">
        <v>3846</v>
      </c>
      <c r="B3764">
        <v>2</v>
      </c>
      <c r="C3764">
        <v>590</v>
      </c>
      <c r="D3764">
        <v>2</v>
      </c>
      <c r="E3764">
        <v>6</v>
      </c>
      <c r="F3764">
        <v>5</v>
      </c>
      <c r="G3764">
        <v>1</v>
      </c>
    </row>
    <row r="3765" spans="1:7" x14ac:dyDescent="0.25">
      <c r="A3765" t="s">
        <v>3847</v>
      </c>
      <c r="B3765">
        <v>11.38</v>
      </c>
      <c r="C3765">
        <v>390</v>
      </c>
      <c r="D3765">
        <v>2</v>
      </c>
      <c r="E3765">
        <v>6</v>
      </c>
      <c r="F3765">
        <v>5</v>
      </c>
      <c r="G3765">
        <v>3</v>
      </c>
    </row>
    <row r="3766" spans="1:7" x14ac:dyDescent="0.25">
      <c r="A3766" t="s">
        <v>3848</v>
      </c>
      <c r="B3766">
        <v>0.5</v>
      </c>
      <c r="C3766">
        <v>980</v>
      </c>
      <c r="D3766">
        <v>2</v>
      </c>
      <c r="E3766">
        <v>1</v>
      </c>
      <c r="F3766">
        <v>8</v>
      </c>
      <c r="G3766">
        <v>0</v>
      </c>
    </row>
    <row r="3767" spans="1:7" x14ac:dyDescent="0.25">
      <c r="A3767" t="s">
        <v>3849</v>
      </c>
      <c r="B3767">
        <v>0.23</v>
      </c>
      <c r="C3767">
        <v>1100</v>
      </c>
      <c r="D3767">
        <v>2</v>
      </c>
      <c r="E3767">
        <v>1</v>
      </c>
      <c r="F3767">
        <v>8</v>
      </c>
      <c r="G3767">
        <v>0</v>
      </c>
    </row>
    <row r="3768" spans="1:7" x14ac:dyDescent="0.25">
      <c r="A3768" t="s">
        <v>3850</v>
      </c>
      <c r="B3768">
        <v>4.55</v>
      </c>
      <c r="C3768">
        <v>1000</v>
      </c>
      <c r="D3768">
        <v>2</v>
      </c>
      <c r="E3768">
        <v>6</v>
      </c>
      <c r="F3768">
        <v>5</v>
      </c>
      <c r="G3768">
        <v>2</v>
      </c>
    </row>
    <row r="3769" spans="1:7" x14ac:dyDescent="0.25">
      <c r="A3769" t="s">
        <v>3851</v>
      </c>
      <c r="B3769">
        <v>0.93</v>
      </c>
      <c r="C3769">
        <v>920</v>
      </c>
      <c r="D3769">
        <v>2</v>
      </c>
      <c r="E3769">
        <v>1</v>
      </c>
      <c r="F3769">
        <v>8</v>
      </c>
      <c r="G3769">
        <v>0</v>
      </c>
    </row>
    <row r="3770" spans="1:7" x14ac:dyDescent="0.25">
      <c r="A3770" t="s">
        <v>3852</v>
      </c>
      <c r="B3770">
        <v>1.01</v>
      </c>
      <c r="C3770">
        <v>920</v>
      </c>
      <c r="D3770">
        <v>2</v>
      </c>
      <c r="E3770">
        <v>6</v>
      </c>
      <c r="F3770">
        <v>5</v>
      </c>
      <c r="G3770">
        <v>0</v>
      </c>
    </row>
    <row r="3771" spans="1:7" x14ac:dyDescent="0.25">
      <c r="A3771" t="s">
        <v>3853</v>
      </c>
      <c r="B3771">
        <v>0.94</v>
      </c>
      <c r="C3771">
        <v>930</v>
      </c>
      <c r="D3771">
        <v>2</v>
      </c>
      <c r="E3771">
        <v>1</v>
      </c>
      <c r="F3771">
        <v>8</v>
      </c>
      <c r="G3771">
        <v>0</v>
      </c>
    </row>
    <row r="3772" spans="1:7" x14ac:dyDescent="0.25">
      <c r="A3772" t="s">
        <v>3854</v>
      </c>
      <c r="B3772">
        <v>1.46</v>
      </c>
      <c r="C3772">
        <v>930</v>
      </c>
      <c r="D3772">
        <v>2</v>
      </c>
      <c r="E3772">
        <v>3</v>
      </c>
      <c r="F3772">
        <v>5</v>
      </c>
      <c r="G3772">
        <v>0</v>
      </c>
    </row>
    <row r="3773" spans="1:7" x14ac:dyDescent="0.25">
      <c r="A3773" t="s">
        <v>3855</v>
      </c>
      <c r="B3773">
        <v>2.63</v>
      </c>
      <c r="C3773">
        <v>950</v>
      </c>
      <c r="D3773">
        <v>2</v>
      </c>
      <c r="E3773">
        <v>3</v>
      </c>
      <c r="F3773">
        <v>5</v>
      </c>
      <c r="G3773">
        <v>2</v>
      </c>
    </row>
    <row r="3774" spans="1:7" x14ac:dyDescent="0.25">
      <c r="A3774" t="s">
        <v>3856</v>
      </c>
      <c r="B3774">
        <v>7.0000000000000007E-2</v>
      </c>
      <c r="C3774">
        <v>950</v>
      </c>
      <c r="D3774">
        <v>6</v>
      </c>
      <c r="E3774">
        <v>4</v>
      </c>
      <c r="F3774">
        <v>0</v>
      </c>
      <c r="G3774">
        <v>0</v>
      </c>
    </row>
    <row r="3775" spans="1:7" x14ac:dyDescent="0.25">
      <c r="A3775" t="s">
        <v>3857</v>
      </c>
      <c r="B3775">
        <v>8</v>
      </c>
      <c r="C3775">
        <v>1500</v>
      </c>
      <c r="D3775">
        <v>2</v>
      </c>
      <c r="E3775">
        <v>6</v>
      </c>
      <c r="F3775">
        <v>6</v>
      </c>
      <c r="G3775">
        <v>4</v>
      </c>
    </row>
    <row r="3776" spans="1:7" x14ac:dyDescent="0.25">
      <c r="A3776" t="s">
        <v>3858</v>
      </c>
      <c r="B3776">
        <v>5.35</v>
      </c>
      <c r="C3776">
        <v>2300</v>
      </c>
      <c r="D3776">
        <v>2</v>
      </c>
      <c r="E3776">
        <v>6</v>
      </c>
      <c r="F3776">
        <v>6</v>
      </c>
      <c r="G3776">
        <v>2</v>
      </c>
    </row>
    <row r="3777" spans="1:7" x14ac:dyDescent="0.25">
      <c r="A3777" t="s">
        <v>3859</v>
      </c>
      <c r="B3777">
        <v>6</v>
      </c>
      <c r="C3777">
        <v>2100</v>
      </c>
      <c r="D3777">
        <v>2</v>
      </c>
      <c r="E3777">
        <v>3</v>
      </c>
      <c r="F3777">
        <v>6</v>
      </c>
      <c r="G3777">
        <v>4</v>
      </c>
    </row>
    <row r="3778" spans="1:7" x14ac:dyDescent="0.25">
      <c r="A3778" t="s">
        <v>3860</v>
      </c>
      <c r="B3778">
        <v>1.87</v>
      </c>
      <c r="C3778">
        <v>3200</v>
      </c>
      <c r="D3778">
        <v>2</v>
      </c>
      <c r="E3778">
        <v>3</v>
      </c>
      <c r="F3778">
        <v>6</v>
      </c>
      <c r="G3778">
        <v>0</v>
      </c>
    </row>
    <row r="3779" spans="1:7" x14ac:dyDescent="0.25">
      <c r="A3779" t="s">
        <v>3861</v>
      </c>
      <c r="B3779">
        <v>2.11</v>
      </c>
      <c r="C3779">
        <v>3300</v>
      </c>
      <c r="D3779">
        <v>2</v>
      </c>
      <c r="E3779">
        <v>3</v>
      </c>
      <c r="F3779">
        <v>6</v>
      </c>
      <c r="G3779">
        <v>2</v>
      </c>
    </row>
    <row r="3780" spans="1:7" x14ac:dyDescent="0.25">
      <c r="A3780" t="s">
        <v>3862</v>
      </c>
      <c r="B3780">
        <v>0.62</v>
      </c>
      <c r="C3780">
        <v>3300</v>
      </c>
      <c r="D3780">
        <v>7</v>
      </c>
      <c r="E3780">
        <v>3</v>
      </c>
      <c r="F3780">
        <v>6</v>
      </c>
      <c r="G3780">
        <v>0</v>
      </c>
    </row>
    <row r="3781" spans="1:7" x14ac:dyDescent="0.25">
      <c r="A3781" t="s">
        <v>3863</v>
      </c>
      <c r="B3781">
        <v>0.28000000000000003</v>
      </c>
      <c r="C3781">
        <v>3500</v>
      </c>
      <c r="D3781">
        <v>2</v>
      </c>
      <c r="E3781">
        <v>3</v>
      </c>
      <c r="F3781">
        <v>6</v>
      </c>
      <c r="G3781">
        <v>0</v>
      </c>
    </row>
    <row r="3782" spans="1:7" x14ac:dyDescent="0.25">
      <c r="A3782" t="s">
        <v>3864</v>
      </c>
      <c r="B3782">
        <v>0.19</v>
      </c>
      <c r="C3782">
        <v>4100</v>
      </c>
      <c r="D3782">
        <v>2</v>
      </c>
      <c r="E3782">
        <v>3</v>
      </c>
      <c r="F3782">
        <v>6</v>
      </c>
      <c r="G3782">
        <v>0</v>
      </c>
    </row>
    <row r="3783" spans="1:7" x14ac:dyDescent="0.25">
      <c r="A3783" t="s">
        <v>3865</v>
      </c>
      <c r="B3783">
        <v>1</v>
      </c>
      <c r="C3783">
        <v>4800</v>
      </c>
      <c r="D3783">
        <v>7</v>
      </c>
      <c r="E3783">
        <v>1</v>
      </c>
      <c r="F3783">
        <v>8</v>
      </c>
      <c r="G3783">
        <v>0</v>
      </c>
    </row>
    <row r="3784" spans="1:7" x14ac:dyDescent="0.25">
      <c r="A3784" t="s">
        <v>3866</v>
      </c>
      <c r="B3784">
        <v>0.56000000000000005</v>
      </c>
      <c r="C3784">
        <v>4000</v>
      </c>
      <c r="D3784">
        <v>7</v>
      </c>
      <c r="E3784">
        <v>1</v>
      </c>
      <c r="F3784">
        <v>8</v>
      </c>
      <c r="G3784">
        <v>2</v>
      </c>
    </row>
    <row r="3785" spans="1:7" x14ac:dyDescent="0.25">
      <c r="A3785" t="s">
        <v>3867</v>
      </c>
      <c r="B3785">
        <v>3.99</v>
      </c>
      <c r="C3785">
        <v>3600</v>
      </c>
      <c r="D3785">
        <v>1</v>
      </c>
      <c r="E3785">
        <v>1</v>
      </c>
      <c r="F3785">
        <v>8</v>
      </c>
      <c r="G3785">
        <v>5</v>
      </c>
    </row>
    <row r="3786" spans="1:7" x14ac:dyDescent="0.25">
      <c r="A3786" t="s">
        <v>3868</v>
      </c>
      <c r="B3786">
        <v>0.53</v>
      </c>
      <c r="C3786">
        <v>3600</v>
      </c>
      <c r="D3786">
        <v>1</v>
      </c>
      <c r="E3786">
        <v>1</v>
      </c>
      <c r="F3786">
        <v>8</v>
      </c>
      <c r="G3786">
        <v>0</v>
      </c>
    </row>
    <row r="3787" spans="1:7" x14ac:dyDescent="0.25">
      <c r="A3787" t="s">
        <v>3869</v>
      </c>
      <c r="B3787">
        <v>0.42</v>
      </c>
      <c r="C3787">
        <v>3000</v>
      </c>
      <c r="D3787">
        <v>1</v>
      </c>
      <c r="E3787">
        <v>1</v>
      </c>
      <c r="F3787">
        <v>8</v>
      </c>
      <c r="G3787">
        <v>0</v>
      </c>
    </row>
    <row r="3788" spans="1:7" x14ac:dyDescent="0.25">
      <c r="A3788" t="s">
        <v>3870</v>
      </c>
      <c r="B3788">
        <v>1.3</v>
      </c>
      <c r="C3788">
        <v>3000</v>
      </c>
      <c r="D3788">
        <v>1</v>
      </c>
      <c r="E3788">
        <v>1</v>
      </c>
      <c r="F3788">
        <v>8</v>
      </c>
      <c r="G3788">
        <v>0</v>
      </c>
    </row>
    <row r="3789" spans="1:7" x14ac:dyDescent="0.25">
      <c r="A3789" t="s">
        <v>3871</v>
      </c>
      <c r="B3789">
        <v>1.58</v>
      </c>
      <c r="C3789">
        <v>3000</v>
      </c>
      <c r="D3789">
        <v>1</v>
      </c>
      <c r="E3789">
        <v>1</v>
      </c>
      <c r="F3789">
        <v>8</v>
      </c>
      <c r="G3789">
        <v>1</v>
      </c>
    </row>
    <row r="3790" spans="1:7" x14ac:dyDescent="0.25">
      <c r="A3790" t="s">
        <v>3872</v>
      </c>
      <c r="B3790">
        <v>0.43</v>
      </c>
      <c r="C3790">
        <v>2000</v>
      </c>
      <c r="D3790">
        <v>7</v>
      </c>
      <c r="E3790">
        <v>3</v>
      </c>
      <c r="F3790">
        <v>7</v>
      </c>
      <c r="G3790">
        <v>0</v>
      </c>
    </row>
    <row r="3791" spans="1:7" x14ac:dyDescent="0.25">
      <c r="A3791" t="s">
        <v>3873</v>
      </c>
      <c r="B3791">
        <v>0.45</v>
      </c>
      <c r="C3791">
        <v>2000</v>
      </c>
      <c r="D3791">
        <v>7</v>
      </c>
      <c r="E3791">
        <v>3</v>
      </c>
      <c r="F3791">
        <v>7</v>
      </c>
      <c r="G3791">
        <v>0</v>
      </c>
    </row>
    <row r="3792" spans="1:7" x14ac:dyDescent="0.25">
      <c r="A3792" t="s">
        <v>3874</v>
      </c>
      <c r="B3792">
        <v>1.9</v>
      </c>
      <c r="C3792">
        <v>2000</v>
      </c>
      <c r="D3792">
        <v>2</v>
      </c>
      <c r="E3792">
        <v>3</v>
      </c>
      <c r="F3792">
        <v>5</v>
      </c>
      <c r="G3792">
        <v>0</v>
      </c>
    </row>
    <row r="3793" spans="1:7" x14ac:dyDescent="0.25">
      <c r="A3793" t="s">
        <v>3875</v>
      </c>
      <c r="B3793">
        <v>2.3199999999999998</v>
      </c>
      <c r="C3793">
        <v>2000</v>
      </c>
      <c r="D3793">
        <v>2</v>
      </c>
      <c r="E3793">
        <v>3</v>
      </c>
      <c r="F3793">
        <v>5</v>
      </c>
      <c r="G3793">
        <v>2</v>
      </c>
    </row>
    <row r="3794" spans="1:7" x14ac:dyDescent="0.25">
      <c r="A3794" t="s">
        <v>3876</v>
      </c>
      <c r="B3794">
        <v>1.1399999999999999</v>
      </c>
      <c r="C3794">
        <v>2000</v>
      </c>
      <c r="D3794">
        <v>2</v>
      </c>
      <c r="E3794">
        <v>3</v>
      </c>
      <c r="F3794">
        <v>5</v>
      </c>
      <c r="G3794">
        <v>2</v>
      </c>
    </row>
    <row r="3795" spans="1:7" x14ac:dyDescent="0.25">
      <c r="A3795" t="s">
        <v>3877</v>
      </c>
      <c r="B3795">
        <v>4.78</v>
      </c>
      <c r="C3795">
        <v>1900</v>
      </c>
      <c r="D3795">
        <v>2</v>
      </c>
      <c r="E3795">
        <v>3</v>
      </c>
      <c r="F3795">
        <v>5</v>
      </c>
      <c r="G3795">
        <v>6</v>
      </c>
    </row>
    <row r="3796" spans="1:7" x14ac:dyDescent="0.25">
      <c r="A3796" t="s">
        <v>3878</v>
      </c>
      <c r="B3796">
        <v>0.2</v>
      </c>
      <c r="C3796">
        <v>2100</v>
      </c>
      <c r="D3796">
        <v>2</v>
      </c>
      <c r="E3796">
        <v>1</v>
      </c>
      <c r="F3796">
        <v>8</v>
      </c>
      <c r="G3796">
        <v>1</v>
      </c>
    </row>
    <row r="3797" spans="1:7" x14ac:dyDescent="0.25">
      <c r="A3797" t="s">
        <v>3879</v>
      </c>
      <c r="B3797">
        <v>0.36</v>
      </c>
      <c r="C3797">
        <v>2400</v>
      </c>
      <c r="D3797">
        <v>1</v>
      </c>
      <c r="E3797">
        <v>1</v>
      </c>
      <c r="F3797">
        <v>4</v>
      </c>
      <c r="G3797">
        <v>2</v>
      </c>
    </row>
    <row r="3798" spans="1:7" x14ac:dyDescent="0.25">
      <c r="A3798" t="s">
        <v>3880</v>
      </c>
      <c r="B3798">
        <v>1.98</v>
      </c>
      <c r="C3798">
        <v>2500</v>
      </c>
      <c r="D3798">
        <v>1</v>
      </c>
      <c r="E3798">
        <v>1</v>
      </c>
      <c r="F3798">
        <v>4</v>
      </c>
      <c r="G3798">
        <v>1</v>
      </c>
    </row>
    <row r="3799" spans="1:7" x14ac:dyDescent="0.25">
      <c r="A3799" t="s">
        <v>3881</v>
      </c>
      <c r="B3799">
        <v>0.64</v>
      </c>
      <c r="C3799">
        <v>2500</v>
      </c>
      <c r="D3799">
        <v>1</v>
      </c>
      <c r="E3799">
        <v>1</v>
      </c>
      <c r="F3799">
        <v>8</v>
      </c>
      <c r="G3799">
        <v>0</v>
      </c>
    </row>
    <row r="3800" spans="1:7" x14ac:dyDescent="0.25">
      <c r="A3800" t="s">
        <v>3882</v>
      </c>
      <c r="B3800">
        <v>3.51</v>
      </c>
      <c r="C3800">
        <v>2600</v>
      </c>
      <c r="D3800">
        <v>1</v>
      </c>
      <c r="E3800">
        <v>3</v>
      </c>
      <c r="F3800">
        <v>4</v>
      </c>
      <c r="G3800">
        <v>2</v>
      </c>
    </row>
    <row r="3801" spans="1:7" x14ac:dyDescent="0.25">
      <c r="A3801" t="s">
        <v>3883</v>
      </c>
      <c r="B3801">
        <v>0.68</v>
      </c>
      <c r="C3801">
        <v>2800</v>
      </c>
      <c r="D3801">
        <v>1</v>
      </c>
      <c r="E3801">
        <v>1</v>
      </c>
      <c r="F3801">
        <v>8</v>
      </c>
      <c r="G3801">
        <v>2</v>
      </c>
    </row>
    <row r="3802" spans="1:7" x14ac:dyDescent="0.25">
      <c r="A3802" t="s">
        <v>3884</v>
      </c>
      <c r="B3802">
        <v>1.97</v>
      </c>
      <c r="C3802">
        <v>3000</v>
      </c>
      <c r="D3802">
        <v>1</v>
      </c>
      <c r="E3802">
        <v>1</v>
      </c>
      <c r="F3802">
        <v>8</v>
      </c>
      <c r="G3802">
        <v>1</v>
      </c>
    </row>
    <row r="3803" spans="1:7" x14ac:dyDescent="0.25">
      <c r="A3803" t="s">
        <v>3885</v>
      </c>
      <c r="B3803">
        <v>0.39</v>
      </c>
      <c r="C3803">
        <v>3000</v>
      </c>
      <c r="D3803">
        <v>1</v>
      </c>
      <c r="E3803">
        <v>1</v>
      </c>
      <c r="F3803">
        <v>8</v>
      </c>
      <c r="G3803">
        <v>0</v>
      </c>
    </row>
    <row r="3804" spans="1:7" x14ac:dyDescent="0.25">
      <c r="A3804" t="s">
        <v>3886</v>
      </c>
      <c r="B3804">
        <v>1.97</v>
      </c>
      <c r="C3804">
        <v>3100</v>
      </c>
      <c r="D3804">
        <v>1</v>
      </c>
      <c r="E3804">
        <v>1</v>
      </c>
      <c r="F3804">
        <v>8</v>
      </c>
      <c r="G3804">
        <v>1</v>
      </c>
    </row>
    <row r="3805" spans="1:7" x14ac:dyDescent="0.25">
      <c r="A3805" t="s">
        <v>3887</v>
      </c>
      <c r="B3805">
        <v>0.52</v>
      </c>
      <c r="C3805">
        <v>3100</v>
      </c>
      <c r="D3805">
        <v>1</v>
      </c>
      <c r="E3805">
        <v>1</v>
      </c>
      <c r="F3805">
        <v>8</v>
      </c>
      <c r="G3805">
        <v>0</v>
      </c>
    </row>
    <row r="3806" spans="1:7" x14ac:dyDescent="0.25">
      <c r="A3806" t="s">
        <v>3888</v>
      </c>
      <c r="B3806">
        <v>0.55000000000000004</v>
      </c>
      <c r="C3806">
        <v>3500</v>
      </c>
      <c r="D3806">
        <v>7</v>
      </c>
      <c r="E3806">
        <v>1</v>
      </c>
      <c r="F3806">
        <v>8</v>
      </c>
      <c r="G3806">
        <v>0</v>
      </c>
    </row>
    <row r="3807" spans="1:7" x14ac:dyDescent="0.25">
      <c r="A3807" t="s">
        <v>3889</v>
      </c>
      <c r="B3807">
        <v>0.42</v>
      </c>
      <c r="C3807">
        <v>4500</v>
      </c>
      <c r="D3807">
        <v>6</v>
      </c>
      <c r="E3807">
        <v>3</v>
      </c>
      <c r="F3807">
        <v>6</v>
      </c>
      <c r="G3807">
        <v>0</v>
      </c>
    </row>
    <row r="3808" spans="1:7" x14ac:dyDescent="0.25">
      <c r="A3808" t="s">
        <v>3890</v>
      </c>
      <c r="B3808">
        <v>0.17</v>
      </c>
      <c r="C3808">
        <v>4400</v>
      </c>
      <c r="D3808">
        <v>6</v>
      </c>
      <c r="E3808">
        <v>3</v>
      </c>
      <c r="F3808">
        <v>6</v>
      </c>
      <c r="G3808">
        <v>0</v>
      </c>
    </row>
    <row r="3809" spans="1:7" x14ac:dyDescent="0.25">
      <c r="A3809" t="s">
        <v>3891</v>
      </c>
      <c r="B3809">
        <v>0.54</v>
      </c>
      <c r="C3809">
        <v>4000</v>
      </c>
      <c r="D3809">
        <v>7</v>
      </c>
      <c r="E3809">
        <v>3</v>
      </c>
      <c r="F3809">
        <v>5</v>
      </c>
      <c r="G3809">
        <v>1</v>
      </c>
    </row>
    <row r="3810" spans="1:7" x14ac:dyDescent="0.25">
      <c r="A3810" t="s">
        <v>3892</v>
      </c>
      <c r="B3810">
        <v>1.22</v>
      </c>
      <c r="C3810">
        <v>3000</v>
      </c>
      <c r="D3810">
        <v>1</v>
      </c>
      <c r="E3810">
        <v>3</v>
      </c>
      <c r="F3810">
        <v>5</v>
      </c>
      <c r="G3810">
        <v>0</v>
      </c>
    </row>
    <row r="3811" spans="1:7" x14ac:dyDescent="0.25">
      <c r="A3811" t="s">
        <v>3893</v>
      </c>
      <c r="B3811">
        <v>0.56999999999999995</v>
      </c>
      <c r="C3811">
        <v>3000</v>
      </c>
      <c r="D3811">
        <v>1</v>
      </c>
      <c r="E3811">
        <v>3</v>
      </c>
      <c r="F3811">
        <v>5</v>
      </c>
      <c r="G3811">
        <v>0</v>
      </c>
    </row>
    <row r="3812" spans="1:7" x14ac:dyDescent="0.25">
      <c r="A3812" t="s">
        <v>3894</v>
      </c>
      <c r="B3812">
        <v>4.01</v>
      </c>
      <c r="C3812">
        <v>2600</v>
      </c>
      <c r="D3812">
        <v>1</v>
      </c>
      <c r="E3812">
        <v>3</v>
      </c>
      <c r="F3812">
        <v>5</v>
      </c>
      <c r="G3812">
        <v>1</v>
      </c>
    </row>
    <row r="3813" spans="1:7" x14ac:dyDescent="0.25">
      <c r="A3813" t="s">
        <v>3895</v>
      </c>
      <c r="B3813">
        <v>1.42</v>
      </c>
      <c r="C3813">
        <v>1700</v>
      </c>
      <c r="D3813">
        <v>1</v>
      </c>
      <c r="E3813">
        <v>3</v>
      </c>
      <c r="F3813">
        <v>6</v>
      </c>
      <c r="G3813">
        <v>0</v>
      </c>
    </row>
    <row r="3814" spans="1:7" x14ac:dyDescent="0.25">
      <c r="A3814" t="s">
        <v>3896</v>
      </c>
      <c r="B3814">
        <v>4.72</v>
      </c>
      <c r="C3814">
        <v>1500</v>
      </c>
      <c r="D3814">
        <v>1</v>
      </c>
      <c r="E3814">
        <v>3</v>
      </c>
      <c r="F3814">
        <v>6</v>
      </c>
      <c r="G3814">
        <v>2</v>
      </c>
    </row>
    <row r="3815" spans="1:7" x14ac:dyDescent="0.25">
      <c r="A3815" t="s">
        <v>3897</v>
      </c>
      <c r="B3815">
        <v>0.51</v>
      </c>
      <c r="C3815">
        <v>1200</v>
      </c>
      <c r="D3815">
        <v>1</v>
      </c>
      <c r="E3815">
        <v>1</v>
      </c>
      <c r="F3815">
        <v>8</v>
      </c>
      <c r="G3815">
        <v>0</v>
      </c>
    </row>
    <row r="3816" spans="1:7" x14ac:dyDescent="0.25">
      <c r="A3816" t="s">
        <v>3898</v>
      </c>
      <c r="B3816">
        <v>0.37</v>
      </c>
      <c r="C3816">
        <v>1000</v>
      </c>
      <c r="D3816">
        <v>1</v>
      </c>
      <c r="E3816">
        <v>3</v>
      </c>
      <c r="F3816">
        <v>7</v>
      </c>
      <c r="G3816">
        <v>1</v>
      </c>
    </row>
    <row r="3817" spans="1:7" x14ac:dyDescent="0.25">
      <c r="A3817" t="s">
        <v>3899</v>
      </c>
      <c r="B3817">
        <v>4</v>
      </c>
      <c r="C3817">
        <v>1400</v>
      </c>
      <c r="D3817">
        <v>1</v>
      </c>
      <c r="E3817">
        <v>3</v>
      </c>
      <c r="F3817">
        <v>4</v>
      </c>
      <c r="G3817">
        <v>0</v>
      </c>
    </row>
    <row r="3818" spans="1:7" x14ac:dyDescent="0.25">
      <c r="A3818" t="s">
        <v>3900</v>
      </c>
      <c r="B3818">
        <v>1.98</v>
      </c>
      <c r="C3818">
        <v>1400</v>
      </c>
      <c r="D3818">
        <v>1</v>
      </c>
      <c r="E3818">
        <v>3</v>
      </c>
      <c r="F3818">
        <v>4</v>
      </c>
      <c r="G3818">
        <v>0</v>
      </c>
    </row>
    <row r="3819" spans="1:7" x14ac:dyDescent="0.25">
      <c r="A3819" t="s">
        <v>3901</v>
      </c>
      <c r="B3819">
        <v>3</v>
      </c>
      <c r="C3819">
        <v>1100</v>
      </c>
      <c r="D3819">
        <v>2</v>
      </c>
      <c r="E3819">
        <v>3</v>
      </c>
      <c r="F3819">
        <v>7</v>
      </c>
      <c r="G3819">
        <v>2</v>
      </c>
    </row>
    <row r="3820" spans="1:7" x14ac:dyDescent="0.25">
      <c r="A3820" t="s">
        <v>3902</v>
      </c>
      <c r="B3820">
        <v>3</v>
      </c>
      <c r="C3820">
        <v>1000</v>
      </c>
      <c r="D3820">
        <v>2</v>
      </c>
      <c r="E3820">
        <v>3</v>
      </c>
      <c r="F3820">
        <v>7</v>
      </c>
      <c r="G3820">
        <v>1</v>
      </c>
    </row>
    <row r="3821" spans="1:7" x14ac:dyDescent="0.25">
      <c r="A3821" t="s">
        <v>3903</v>
      </c>
      <c r="B3821">
        <v>0.13</v>
      </c>
      <c r="C3821">
        <v>900</v>
      </c>
      <c r="D3821">
        <v>1</v>
      </c>
      <c r="E3821">
        <v>3</v>
      </c>
      <c r="F3821">
        <v>4</v>
      </c>
      <c r="G3821">
        <v>0</v>
      </c>
    </row>
    <row r="3822" spans="1:7" x14ac:dyDescent="0.25">
      <c r="A3822" t="s">
        <v>3904</v>
      </c>
      <c r="B3822">
        <v>7.87</v>
      </c>
      <c r="C3822">
        <v>900</v>
      </c>
      <c r="D3822">
        <v>1</v>
      </c>
      <c r="E3822">
        <v>3</v>
      </c>
      <c r="F3822">
        <v>4</v>
      </c>
      <c r="G3822">
        <v>1</v>
      </c>
    </row>
    <row r="3823" spans="1:7" x14ac:dyDescent="0.25">
      <c r="A3823" t="s">
        <v>3905</v>
      </c>
      <c r="B3823">
        <v>7.0000000000000007E-2</v>
      </c>
      <c r="C3823">
        <v>930</v>
      </c>
      <c r="D3823">
        <v>1</v>
      </c>
      <c r="E3823">
        <v>1</v>
      </c>
      <c r="F3823">
        <v>4</v>
      </c>
      <c r="G3823">
        <v>0</v>
      </c>
    </row>
    <row r="3824" spans="1:7" x14ac:dyDescent="0.25">
      <c r="A3824" t="s">
        <v>3906</v>
      </c>
      <c r="B3824">
        <v>4.53</v>
      </c>
      <c r="C3824">
        <v>930</v>
      </c>
      <c r="D3824">
        <v>1</v>
      </c>
      <c r="E3824">
        <v>1</v>
      </c>
      <c r="F3824">
        <v>4</v>
      </c>
      <c r="G3824">
        <v>0</v>
      </c>
    </row>
    <row r="3825" spans="1:7" x14ac:dyDescent="0.25">
      <c r="A3825" t="s">
        <v>3907</v>
      </c>
      <c r="B3825">
        <v>3.57</v>
      </c>
      <c r="C3825">
        <v>930</v>
      </c>
      <c r="D3825">
        <v>1</v>
      </c>
      <c r="E3825">
        <v>1</v>
      </c>
      <c r="F3825">
        <v>4</v>
      </c>
      <c r="G3825">
        <v>1</v>
      </c>
    </row>
    <row r="3826" spans="1:7" x14ac:dyDescent="0.25">
      <c r="A3826" t="s">
        <v>3908</v>
      </c>
      <c r="B3826">
        <v>0.75</v>
      </c>
      <c r="C3826">
        <v>930</v>
      </c>
      <c r="D3826">
        <v>1</v>
      </c>
      <c r="E3826">
        <v>1</v>
      </c>
      <c r="F3826">
        <v>4</v>
      </c>
      <c r="G3826">
        <v>0</v>
      </c>
    </row>
    <row r="3827" spans="1:7" x14ac:dyDescent="0.25">
      <c r="A3827" t="s">
        <v>3909</v>
      </c>
      <c r="B3827">
        <v>0.15</v>
      </c>
      <c r="C3827">
        <v>990</v>
      </c>
      <c r="D3827">
        <v>1</v>
      </c>
      <c r="E3827">
        <v>4</v>
      </c>
      <c r="F3827">
        <v>0</v>
      </c>
      <c r="G3827">
        <v>0</v>
      </c>
    </row>
    <row r="3828" spans="1:7" x14ac:dyDescent="0.25">
      <c r="A3828" t="s">
        <v>3910</v>
      </c>
      <c r="B3828">
        <v>0.04</v>
      </c>
      <c r="C3828">
        <v>1100</v>
      </c>
      <c r="D3828">
        <v>2</v>
      </c>
      <c r="E3828">
        <v>1</v>
      </c>
      <c r="F3828">
        <v>6</v>
      </c>
      <c r="G3828">
        <v>0</v>
      </c>
    </row>
    <row r="3829" spans="1:7" x14ac:dyDescent="0.25">
      <c r="A3829" t="s">
        <v>3911</v>
      </c>
      <c r="B3829">
        <v>2.72</v>
      </c>
      <c r="C3829">
        <v>930</v>
      </c>
      <c r="D3829">
        <v>2</v>
      </c>
      <c r="E3829">
        <v>1</v>
      </c>
      <c r="F3829">
        <v>4</v>
      </c>
      <c r="G3829">
        <v>1</v>
      </c>
    </row>
    <row r="3830" spans="1:7" x14ac:dyDescent="0.25">
      <c r="A3830" t="s">
        <v>3912</v>
      </c>
      <c r="B3830">
        <v>4.4400000000000004</v>
      </c>
      <c r="C3830">
        <v>750</v>
      </c>
      <c r="D3830">
        <v>2</v>
      </c>
      <c r="E3830">
        <v>1</v>
      </c>
      <c r="F3830">
        <v>8</v>
      </c>
      <c r="G3830">
        <v>0</v>
      </c>
    </row>
    <row r="3831" spans="1:7" x14ac:dyDescent="0.25">
      <c r="A3831" t="s">
        <v>3913</v>
      </c>
      <c r="B3831">
        <v>5.98</v>
      </c>
      <c r="C3831">
        <v>730</v>
      </c>
      <c r="D3831">
        <v>2</v>
      </c>
      <c r="E3831">
        <v>1</v>
      </c>
      <c r="F3831">
        <v>8</v>
      </c>
      <c r="G3831">
        <v>0</v>
      </c>
    </row>
    <row r="3832" spans="1:7" x14ac:dyDescent="0.25">
      <c r="A3832" t="s">
        <v>3914</v>
      </c>
      <c r="B3832">
        <v>6.5</v>
      </c>
      <c r="C3832">
        <v>4400</v>
      </c>
      <c r="D3832">
        <v>2</v>
      </c>
      <c r="E3832">
        <v>1</v>
      </c>
      <c r="F3832">
        <v>10</v>
      </c>
      <c r="G3832">
        <v>4</v>
      </c>
    </row>
    <row r="3833" spans="1:7" x14ac:dyDescent="0.25">
      <c r="A3833" t="s">
        <v>3915</v>
      </c>
      <c r="B3833">
        <v>2.5</v>
      </c>
      <c r="C3833">
        <v>4500</v>
      </c>
      <c r="D3833">
        <v>2</v>
      </c>
      <c r="E3833">
        <v>1</v>
      </c>
      <c r="F3833">
        <v>10</v>
      </c>
      <c r="G3833">
        <v>2</v>
      </c>
    </row>
    <row r="3834" spans="1:7" x14ac:dyDescent="0.25">
      <c r="A3834" t="s">
        <v>3916</v>
      </c>
      <c r="B3834">
        <v>2.5</v>
      </c>
      <c r="C3834">
        <v>4500</v>
      </c>
      <c r="D3834">
        <v>2</v>
      </c>
      <c r="E3834">
        <v>1</v>
      </c>
      <c r="F3834">
        <v>10</v>
      </c>
      <c r="G3834">
        <v>0</v>
      </c>
    </row>
    <row r="3835" spans="1:7" x14ac:dyDescent="0.25">
      <c r="A3835" t="s">
        <v>3917</v>
      </c>
      <c r="B3835">
        <v>6.13</v>
      </c>
      <c r="C3835">
        <v>4700</v>
      </c>
      <c r="D3835">
        <v>2</v>
      </c>
      <c r="E3835">
        <v>1</v>
      </c>
      <c r="F3835">
        <v>10</v>
      </c>
      <c r="G3835">
        <v>4</v>
      </c>
    </row>
    <row r="3836" spans="1:7" x14ac:dyDescent="0.25">
      <c r="A3836" t="s">
        <v>3918</v>
      </c>
      <c r="B3836">
        <v>0.59</v>
      </c>
      <c r="C3836">
        <v>4900</v>
      </c>
      <c r="D3836">
        <v>2</v>
      </c>
      <c r="E3836">
        <v>1</v>
      </c>
      <c r="F3836">
        <v>10</v>
      </c>
      <c r="G3836">
        <v>0</v>
      </c>
    </row>
    <row r="3837" spans="1:7" x14ac:dyDescent="0.25">
      <c r="A3837" t="s">
        <v>3919</v>
      </c>
      <c r="B3837">
        <v>3.92</v>
      </c>
      <c r="C3837">
        <v>4800</v>
      </c>
      <c r="D3837">
        <v>2</v>
      </c>
      <c r="E3837">
        <v>1</v>
      </c>
      <c r="F3837">
        <v>10</v>
      </c>
      <c r="G3837">
        <v>4</v>
      </c>
    </row>
    <row r="3838" spans="1:7" x14ac:dyDescent="0.25">
      <c r="A3838" t="s">
        <v>3920</v>
      </c>
      <c r="B3838">
        <v>1.47</v>
      </c>
      <c r="C3838">
        <v>4900</v>
      </c>
      <c r="D3838">
        <v>2</v>
      </c>
      <c r="E3838">
        <v>1</v>
      </c>
      <c r="F3838">
        <v>10</v>
      </c>
      <c r="G3838">
        <v>0</v>
      </c>
    </row>
    <row r="3839" spans="1:7" x14ac:dyDescent="0.25">
      <c r="A3839" t="s">
        <v>3921</v>
      </c>
      <c r="B3839">
        <v>0.72</v>
      </c>
      <c r="C3839">
        <v>5000</v>
      </c>
      <c r="D3839">
        <v>2</v>
      </c>
      <c r="E3839">
        <v>1</v>
      </c>
      <c r="F3839">
        <v>10</v>
      </c>
      <c r="G3839">
        <v>0</v>
      </c>
    </row>
    <row r="3840" spans="1:7" x14ac:dyDescent="0.25">
      <c r="A3840" t="s">
        <v>3922</v>
      </c>
      <c r="B3840">
        <v>0.34</v>
      </c>
      <c r="C3840">
        <v>4500</v>
      </c>
      <c r="D3840">
        <v>2</v>
      </c>
      <c r="E3840">
        <v>1</v>
      </c>
      <c r="F3840">
        <v>8</v>
      </c>
      <c r="G3840">
        <v>0</v>
      </c>
    </row>
    <row r="3841" spans="1:7" x14ac:dyDescent="0.25">
      <c r="A3841" t="s">
        <v>3923</v>
      </c>
      <c r="B3841">
        <v>0.12</v>
      </c>
      <c r="C3841">
        <v>4500</v>
      </c>
      <c r="D3841">
        <v>2</v>
      </c>
      <c r="E3841">
        <v>1</v>
      </c>
      <c r="F3841">
        <v>8</v>
      </c>
      <c r="G3841">
        <v>0</v>
      </c>
    </row>
    <row r="3842" spans="1:7" x14ac:dyDescent="0.25">
      <c r="A3842" t="s">
        <v>3924</v>
      </c>
      <c r="B3842">
        <v>0.72</v>
      </c>
      <c r="C3842">
        <v>1400</v>
      </c>
      <c r="D3842">
        <v>2</v>
      </c>
      <c r="E3842">
        <v>1</v>
      </c>
      <c r="F3842">
        <v>8</v>
      </c>
      <c r="G3842">
        <v>1</v>
      </c>
    </row>
    <row r="3843" spans="1:7" x14ac:dyDescent="0.25">
      <c r="A3843" t="s">
        <v>3925</v>
      </c>
      <c r="B3843">
        <v>0.56999999999999995</v>
      </c>
      <c r="C3843">
        <v>1300</v>
      </c>
      <c r="D3843">
        <v>2</v>
      </c>
      <c r="E3843">
        <v>1</v>
      </c>
      <c r="F3843">
        <v>8</v>
      </c>
      <c r="G3843">
        <v>1</v>
      </c>
    </row>
    <row r="3844" spans="1:7" x14ac:dyDescent="0.25">
      <c r="A3844" t="s">
        <v>3926</v>
      </c>
      <c r="B3844">
        <v>1.31</v>
      </c>
      <c r="C3844">
        <v>3300</v>
      </c>
      <c r="D3844">
        <v>1</v>
      </c>
      <c r="E3844">
        <v>1</v>
      </c>
      <c r="F3844">
        <v>8</v>
      </c>
      <c r="G3844">
        <v>0</v>
      </c>
    </row>
    <row r="3845" spans="1:7" x14ac:dyDescent="0.25">
      <c r="A3845" t="s">
        <v>3927</v>
      </c>
      <c r="B3845">
        <v>1.8</v>
      </c>
      <c r="C3845">
        <v>3600</v>
      </c>
      <c r="D3845">
        <v>2</v>
      </c>
      <c r="E3845">
        <v>3</v>
      </c>
      <c r="F3845">
        <v>4</v>
      </c>
      <c r="G3845">
        <v>0</v>
      </c>
    </row>
    <row r="3846" spans="1:7" x14ac:dyDescent="0.25">
      <c r="A3846" t="s">
        <v>3928</v>
      </c>
      <c r="B3846">
        <v>3.37</v>
      </c>
      <c r="C3846">
        <v>3600</v>
      </c>
      <c r="D3846">
        <v>2</v>
      </c>
      <c r="E3846">
        <v>3</v>
      </c>
      <c r="F3846">
        <v>4</v>
      </c>
      <c r="G3846">
        <v>9</v>
      </c>
    </row>
    <row r="3847" spans="1:7" x14ac:dyDescent="0.25">
      <c r="A3847" t="s">
        <v>3929</v>
      </c>
      <c r="B3847">
        <v>1.77</v>
      </c>
      <c r="C3847">
        <v>4400</v>
      </c>
      <c r="D3847">
        <v>2</v>
      </c>
      <c r="E3847">
        <v>3</v>
      </c>
      <c r="F3847">
        <v>4</v>
      </c>
      <c r="G3847">
        <v>1</v>
      </c>
    </row>
    <row r="3848" spans="1:7" x14ac:dyDescent="0.25">
      <c r="A3848" t="s">
        <v>3930</v>
      </c>
      <c r="B3848">
        <v>1.23</v>
      </c>
      <c r="C3848">
        <v>5500</v>
      </c>
      <c r="D3848">
        <v>2</v>
      </c>
      <c r="E3848">
        <v>1</v>
      </c>
      <c r="F3848">
        <v>8</v>
      </c>
      <c r="G3848">
        <v>1</v>
      </c>
    </row>
    <row r="3849" spans="1:7" x14ac:dyDescent="0.25">
      <c r="A3849" t="s">
        <v>3931</v>
      </c>
      <c r="B3849">
        <v>0.32</v>
      </c>
      <c r="C3849">
        <v>5100</v>
      </c>
      <c r="D3849">
        <v>2</v>
      </c>
      <c r="E3849">
        <v>1</v>
      </c>
      <c r="F3849">
        <v>8</v>
      </c>
      <c r="G3849">
        <v>0</v>
      </c>
    </row>
    <row r="3850" spans="1:7" x14ac:dyDescent="0.25">
      <c r="A3850" t="s">
        <v>3932</v>
      </c>
      <c r="B3850">
        <v>0.53</v>
      </c>
      <c r="C3850">
        <v>6100</v>
      </c>
      <c r="D3850">
        <v>2</v>
      </c>
      <c r="E3850">
        <v>1</v>
      </c>
      <c r="F3850">
        <v>8</v>
      </c>
      <c r="G3850">
        <v>3</v>
      </c>
    </row>
    <row r="3851" spans="1:7" x14ac:dyDescent="0.25">
      <c r="A3851" t="s">
        <v>3933</v>
      </c>
      <c r="B3851">
        <v>4.2</v>
      </c>
      <c r="C3851">
        <v>3600</v>
      </c>
      <c r="D3851">
        <v>2</v>
      </c>
      <c r="E3851">
        <v>3</v>
      </c>
      <c r="F3851">
        <v>4</v>
      </c>
      <c r="G3851">
        <v>3</v>
      </c>
    </row>
    <row r="3852" spans="1:7" x14ac:dyDescent="0.25">
      <c r="A3852" t="s">
        <v>3934</v>
      </c>
      <c r="B3852">
        <v>4.5199999999999996</v>
      </c>
      <c r="C3852">
        <v>640</v>
      </c>
      <c r="D3852">
        <v>1</v>
      </c>
      <c r="E3852">
        <v>3</v>
      </c>
      <c r="F3852">
        <v>2</v>
      </c>
      <c r="G3852">
        <v>1</v>
      </c>
    </row>
    <row r="3853" spans="1:7" x14ac:dyDescent="0.25">
      <c r="A3853" t="s">
        <v>3935</v>
      </c>
      <c r="B3853">
        <v>4.16</v>
      </c>
      <c r="C3853">
        <v>430</v>
      </c>
      <c r="D3853">
        <v>1</v>
      </c>
      <c r="E3853">
        <v>3</v>
      </c>
      <c r="F3853">
        <v>4</v>
      </c>
      <c r="G3853">
        <v>1</v>
      </c>
    </row>
    <row r="3854" spans="1:7" x14ac:dyDescent="0.25">
      <c r="A3854" t="s">
        <v>3936</v>
      </c>
      <c r="B3854">
        <v>0.2</v>
      </c>
      <c r="C3854">
        <v>520</v>
      </c>
      <c r="D3854">
        <v>1</v>
      </c>
      <c r="E3854">
        <v>3</v>
      </c>
      <c r="F3854">
        <v>3</v>
      </c>
      <c r="G3854">
        <v>0</v>
      </c>
    </row>
    <row r="3855" spans="1:7" x14ac:dyDescent="0.25">
      <c r="A3855" t="s">
        <v>3937</v>
      </c>
      <c r="B3855">
        <v>0.2</v>
      </c>
      <c r="C3855">
        <v>630</v>
      </c>
      <c r="D3855">
        <v>1</v>
      </c>
      <c r="E3855">
        <v>3</v>
      </c>
      <c r="F3855">
        <v>3</v>
      </c>
      <c r="G3855">
        <v>0</v>
      </c>
    </row>
    <row r="3856" spans="1:7" x14ac:dyDescent="0.25">
      <c r="A3856" t="s">
        <v>3938</v>
      </c>
      <c r="B3856">
        <v>2</v>
      </c>
      <c r="C3856">
        <v>2000</v>
      </c>
      <c r="D3856">
        <v>1</v>
      </c>
      <c r="E3856">
        <v>6</v>
      </c>
      <c r="F3856">
        <v>4</v>
      </c>
      <c r="G3856">
        <v>0</v>
      </c>
    </row>
    <row r="3857" spans="1:7" x14ac:dyDescent="0.25">
      <c r="A3857" t="s">
        <v>3939</v>
      </c>
      <c r="B3857">
        <v>6.2</v>
      </c>
      <c r="C3857">
        <v>2000</v>
      </c>
      <c r="D3857">
        <v>1</v>
      </c>
      <c r="E3857">
        <v>6</v>
      </c>
      <c r="F3857">
        <v>4</v>
      </c>
      <c r="G3857">
        <v>1</v>
      </c>
    </row>
    <row r="3858" spans="1:7" x14ac:dyDescent="0.25">
      <c r="A3858" t="s">
        <v>3940</v>
      </c>
      <c r="B3858">
        <v>7.25</v>
      </c>
      <c r="C3858">
        <v>2300</v>
      </c>
      <c r="D3858">
        <v>1</v>
      </c>
      <c r="E3858">
        <v>6</v>
      </c>
      <c r="F3858">
        <v>4</v>
      </c>
      <c r="G3858">
        <v>4</v>
      </c>
    </row>
    <row r="3859" spans="1:7" x14ac:dyDescent="0.25">
      <c r="A3859" t="s">
        <v>3941</v>
      </c>
      <c r="B3859">
        <v>0.97</v>
      </c>
      <c r="C3859">
        <v>2300</v>
      </c>
      <c r="D3859">
        <v>1</v>
      </c>
      <c r="E3859">
        <v>6</v>
      </c>
      <c r="F3859">
        <v>4</v>
      </c>
      <c r="G3859">
        <v>0</v>
      </c>
    </row>
    <row r="3860" spans="1:7" x14ac:dyDescent="0.25">
      <c r="A3860" t="s">
        <v>3942</v>
      </c>
      <c r="B3860">
        <v>3.5</v>
      </c>
      <c r="C3860">
        <v>460</v>
      </c>
      <c r="D3860">
        <v>1</v>
      </c>
      <c r="E3860">
        <v>6</v>
      </c>
      <c r="F3860">
        <v>6</v>
      </c>
      <c r="G3860">
        <v>0</v>
      </c>
    </row>
    <row r="3861" spans="1:7" x14ac:dyDescent="0.25">
      <c r="A3861" t="s">
        <v>3943</v>
      </c>
      <c r="B3861">
        <v>2.64</v>
      </c>
      <c r="C3861">
        <v>510</v>
      </c>
      <c r="D3861">
        <v>1</v>
      </c>
      <c r="E3861">
        <v>1</v>
      </c>
      <c r="F3861">
        <v>4</v>
      </c>
      <c r="G3861">
        <v>3</v>
      </c>
    </row>
    <row r="3862" spans="1:7" x14ac:dyDescent="0.25">
      <c r="A3862" t="s">
        <v>3944</v>
      </c>
      <c r="B3862">
        <v>2.4500000000000002</v>
      </c>
      <c r="C3862">
        <v>740</v>
      </c>
      <c r="D3862">
        <v>1</v>
      </c>
      <c r="E3862">
        <v>6</v>
      </c>
      <c r="F3862">
        <v>6</v>
      </c>
      <c r="G3862">
        <v>0</v>
      </c>
    </row>
    <row r="3863" spans="1:7" x14ac:dyDescent="0.25">
      <c r="A3863" t="s">
        <v>3945</v>
      </c>
      <c r="B3863">
        <v>0.15</v>
      </c>
      <c r="C3863">
        <v>1700</v>
      </c>
      <c r="D3863">
        <v>2</v>
      </c>
      <c r="E3863">
        <v>1</v>
      </c>
      <c r="F3863">
        <v>4</v>
      </c>
      <c r="G3863">
        <v>0</v>
      </c>
    </row>
    <row r="3864" spans="1:7" x14ac:dyDescent="0.25">
      <c r="A3864" t="s">
        <v>3946</v>
      </c>
      <c r="B3864">
        <v>0.68</v>
      </c>
      <c r="C3864">
        <v>1600</v>
      </c>
      <c r="D3864">
        <v>2</v>
      </c>
      <c r="E3864">
        <v>1</v>
      </c>
      <c r="F3864">
        <v>4</v>
      </c>
      <c r="G3864">
        <v>1</v>
      </c>
    </row>
    <row r="3865" spans="1:7" x14ac:dyDescent="0.25">
      <c r="A3865" t="s">
        <v>3947</v>
      </c>
      <c r="B3865">
        <v>7.14</v>
      </c>
      <c r="C3865">
        <v>1300</v>
      </c>
      <c r="D3865">
        <v>2</v>
      </c>
      <c r="E3865">
        <v>1</v>
      </c>
      <c r="F3865">
        <v>4</v>
      </c>
      <c r="G3865">
        <v>0</v>
      </c>
    </row>
    <row r="3866" spans="1:7" x14ac:dyDescent="0.25">
      <c r="A3866" t="s">
        <v>3948</v>
      </c>
      <c r="B3866">
        <v>1.5</v>
      </c>
      <c r="C3866">
        <v>1200</v>
      </c>
      <c r="D3866">
        <v>2</v>
      </c>
      <c r="E3866">
        <v>1</v>
      </c>
      <c r="F3866">
        <v>4</v>
      </c>
      <c r="G3866">
        <v>1</v>
      </c>
    </row>
    <row r="3867" spans="1:7" x14ac:dyDescent="0.25">
      <c r="A3867" t="s">
        <v>3949</v>
      </c>
      <c r="B3867">
        <v>0.6</v>
      </c>
      <c r="C3867">
        <v>940</v>
      </c>
      <c r="D3867">
        <v>2</v>
      </c>
      <c r="E3867">
        <v>1</v>
      </c>
      <c r="F3867">
        <v>4</v>
      </c>
      <c r="G3867">
        <v>2</v>
      </c>
    </row>
    <row r="3868" spans="1:7" x14ac:dyDescent="0.25">
      <c r="A3868" t="s">
        <v>3950</v>
      </c>
      <c r="B3868">
        <v>2.2999999999999998</v>
      </c>
      <c r="C3868">
        <v>1100</v>
      </c>
      <c r="D3868">
        <v>2</v>
      </c>
      <c r="E3868">
        <v>1</v>
      </c>
      <c r="F3868">
        <v>4</v>
      </c>
      <c r="G3868">
        <v>1</v>
      </c>
    </row>
    <row r="3869" spans="1:7" x14ac:dyDescent="0.25">
      <c r="A3869" t="s">
        <v>3951</v>
      </c>
      <c r="B3869">
        <v>4.3</v>
      </c>
      <c r="C3869">
        <v>1100</v>
      </c>
      <c r="D3869">
        <v>2</v>
      </c>
      <c r="E3869">
        <v>1</v>
      </c>
      <c r="F3869">
        <v>4</v>
      </c>
      <c r="G3869">
        <v>2</v>
      </c>
    </row>
    <row r="3870" spans="1:7" x14ac:dyDescent="0.25">
      <c r="A3870" t="s">
        <v>3952</v>
      </c>
      <c r="B3870">
        <v>1.6</v>
      </c>
      <c r="C3870">
        <v>1100</v>
      </c>
      <c r="D3870">
        <v>2</v>
      </c>
      <c r="E3870">
        <v>1</v>
      </c>
      <c r="F3870">
        <v>4</v>
      </c>
      <c r="G3870">
        <v>0</v>
      </c>
    </row>
    <row r="3871" spans="1:7" x14ac:dyDescent="0.25">
      <c r="A3871" t="s">
        <v>3953</v>
      </c>
      <c r="B3871">
        <v>3.71</v>
      </c>
      <c r="C3871">
        <v>940</v>
      </c>
      <c r="D3871">
        <v>2</v>
      </c>
      <c r="E3871">
        <v>1</v>
      </c>
      <c r="F3871">
        <v>4</v>
      </c>
      <c r="G3871">
        <v>0</v>
      </c>
    </row>
    <row r="3872" spans="1:7" x14ac:dyDescent="0.25">
      <c r="A3872" t="s">
        <v>3954</v>
      </c>
      <c r="B3872">
        <v>0.83</v>
      </c>
      <c r="C3872">
        <v>900</v>
      </c>
      <c r="D3872">
        <v>2</v>
      </c>
      <c r="E3872">
        <v>1</v>
      </c>
      <c r="F3872">
        <v>4</v>
      </c>
      <c r="G3872">
        <v>0</v>
      </c>
    </row>
    <row r="3873" spans="1:7" x14ac:dyDescent="0.25">
      <c r="A3873" t="s">
        <v>3955</v>
      </c>
      <c r="B3873">
        <v>0.25</v>
      </c>
      <c r="C3873">
        <v>900</v>
      </c>
      <c r="D3873">
        <v>2</v>
      </c>
      <c r="E3873">
        <v>1</v>
      </c>
      <c r="F3873">
        <v>5</v>
      </c>
      <c r="G3873">
        <v>0</v>
      </c>
    </row>
    <row r="3874" spans="1:7" x14ac:dyDescent="0.25">
      <c r="A3874" t="s">
        <v>3956</v>
      </c>
      <c r="B3874">
        <v>0.32</v>
      </c>
      <c r="C3874">
        <v>80</v>
      </c>
      <c r="D3874">
        <v>1</v>
      </c>
      <c r="E3874">
        <v>3</v>
      </c>
      <c r="F3874">
        <v>5</v>
      </c>
      <c r="G3874">
        <v>0</v>
      </c>
    </row>
    <row r="3875" spans="1:7" x14ac:dyDescent="0.25">
      <c r="A3875" t="s">
        <v>3957</v>
      </c>
      <c r="B3875">
        <v>0.22</v>
      </c>
      <c r="C3875">
        <v>90</v>
      </c>
      <c r="D3875">
        <v>1</v>
      </c>
      <c r="E3875">
        <v>3</v>
      </c>
      <c r="F3875">
        <v>5</v>
      </c>
      <c r="G3875">
        <v>0</v>
      </c>
    </row>
    <row r="3876" spans="1:7" x14ac:dyDescent="0.25">
      <c r="A3876" t="s">
        <v>3958</v>
      </c>
      <c r="B3876">
        <v>0.09</v>
      </c>
      <c r="C3876">
        <v>2600</v>
      </c>
      <c r="D3876">
        <v>7</v>
      </c>
      <c r="E3876">
        <v>1</v>
      </c>
      <c r="F3876">
        <v>8</v>
      </c>
      <c r="G3876">
        <v>0</v>
      </c>
    </row>
    <row r="3877" spans="1:7" x14ac:dyDescent="0.25">
      <c r="A3877" t="s">
        <v>3959</v>
      </c>
      <c r="B3877">
        <v>0.65</v>
      </c>
      <c r="C3877">
        <v>2600</v>
      </c>
      <c r="D3877">
        <v>2</v>
      </c>
      <c r="E3877">
        <v>1</v>
      </c>
      <c r="F3877">
        <v>8</v>
      </c>
      <c r="G3877">
        <v>0</v>
      </c>
    </row>
    <row r="3878" spans="1:7" x14ac:dyDescent="0.25">
      <c r="A3878" t="s">
        <v>3960</v>
      </c>
      <c r="B3878">
        <v>0.75</v>
      </c>
      <c r="C3878">
        <v>1500</v>
      </c>
      <c r="D3878">
        <v>2</v>
      </c>
      <c r="E3878">
        <v>1</v>
      </c>
      <c r="F3878">
        <v>8</v>
      </c>
      <c r="G3878">
        <v>0</v>
      </c>
    </row>
    <row r="3879" spans="1:7" x14ac:dyDescent="0.25">
      <c r="A3879" t="s">
        <v>3961</v>
      </c>
      <c r="B3879">
        <v>0.32</v>
      </c>
      <c r="C3879">
        <v>1300</v>
      </c>
      <c r="D3879">
        <v>2</v>
      </c>
      <c r="E3879">
        <v>1</v>
      </c>
      <c r="F3879">
        <v>4</v>
      </c>
      <c r="G3879">
        <v>0</v>
      </c>
    </row>
    <row r="3880" spans="1:7" x14ac:dyDescent="0.25">
      <c r="A3880" t="s">
        <v>3962</v>
      </c>
      <c r="B3880">
        <v>1.88</v>
      </c>
      <c r="C3880">
        <v>1100</v>
      </c>
      <c r="D3880">
        <v>2</v>
      </c>
      <c r="E3880">
        <v>3</v>
      </c>
      <c r="F3880">
        <v>6</v>
      </c>
      <c r="G3880">
        <v>0</v>
      </c>
    </row>
    <row r="3881" spans="1:7" x14ac:dyDescent="0.25">
      <c r="A3881" t="s">
        <v>3963</v>
      </c>
      <c r="B3881">
        <v>6.7</v>
      </c>
      <c r="C3881">
        <v>850</v>
      </c>
      <c r="D3881">
        <v>2</v>
      </c>
      <c r="E3881">
        <v>6</v>
      </c>
      <c r="F3881">
        <v>6</v>
      </c>
      <c r="G388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D104"/>
  <sheetViews>
    <sheetView workbookViewId="0">
      <selection activeCell="F8" sqref="F8"/>
    </sheetView>
  </sheetViews>
  <sheetFormatPr defaultRowHeight="15" x14ac:dyDescent="0.25"/>
  <cols>
    <col min="1" max="1" width="3.5703125" customWidth="1"/>
    <col min="2" max="2" width="18" customWidth="1"/>
    <col min="3" max="3" width="10.28515625" customWidth="1"/>
    <col min="6" max="6" width="15" customWidth="1"/>
    <col min="7" max="7" width="4.7109375" customWidth="1"/>
    <col min="8" max="8" width="10" hidden="1" customWidth="1"/>
    <col min="9" max="9" width="25.28515625" bestFit="1" customWidth="1"/>
    <col min="10" max="10" width="13.85546875" customWidth="1"/>
    <col min="11" max="11" width="13.140625" customWidth="1"/>
    <col min="12" max="12" width="11" customWidth="1"/>
    <col min="13" max="13" width="12.5703125" customWidth="1"/>
    <col min="14" max="14" width="4.7109375" customWidth="1"/>
    <col min="15" max="15" width="9.140625" hidden="1" customWidth="1"/>
    <col min="17" max="17" width="13.140625" bestFit="1" customWidth="1"/>
    <col min="18" max="18" width="9.140625" customWidth="1"/>
    <col min="19" max="20" width="9.42578125" customWidth="1"/>
    <col min="21" max="21" width="13.28515625" customWidth="1"/>
    <col min="22" max="22" width="9.7109375" customWidth="1"/>
    <col min="23" max="24" width="9.42578125" customWidth="1"/>
    <col min="25" max="25" width="14.42578125" customWidth="1"/>
    <col min="26" max="26" width="4.5703125" customWidth="1"/>
  </cols>
  <sheetData>
    <row r="2" spans="2:30" x14ac:dyDescent="0.25">
      <c r="B2" s="76" t="s">
        <v>4075</v>
      </c>
      <c r="C2" s="76" t="s">
        <v>4080</v>
      </c>
      <c r="D2" s="76" t="s">
        <v>4049</v>
      </c>
      <c r="E2" s="76" t="s">
        <v>4050</v>
      </c>
      <c r="F2" s="76" t="s">
        <v>4051</v>
      </c>
      <c r="I2" s="76" t="s">
        <v>57</v>
      </c>
      <c r="J2" s="76" t="s">
        <v>4040</v>
      </c>
      <c r="K2" s="76" t="s">
        <v>4043</v>
      </c>
      <c r="L2" s="76" t="s">
        <v>4041</v>
      </c>
      <c r="M2" s="76" t="s">
        <v>4071</v>
      </c>
      <c r="P2" s="76" t="s">
        <v>4044</v>
      </c>
      <c r="Q2" s="76" t="s">
        <v>4040</v>
      </c>
      <c r="R2" s="76" t="s">
        <v>4081</v>
      </c>
      <c r="S2" s="76" t="s">
        <v>4057</v>
      </c>
      <c r="T2" s="76" t="s">
        <v>4058</v>
      </c>
      <c r="U2" s="76" t="s">
        <v>4059</v>
      </c>
      <c r="V2" s="76" t="s">
        <v>4082</v>
      </c>
      <c r="W2" s="76" t="s">
        <v>4060</v>
      </c>
      <c r="X2" s="76" t="s">
        <v>4061</v>
      </c>
      <c r="Y2" s="76" t="s">
        <v>4062</v>
      </c>
      <c r="AA2" s="76" t="s">
        <v>4085</v>
      </c>
      <c r="AB2" s="76" t="s">
        <v>39</v>
      </c>
      <c r="AC2" s="76" t="s">
        <v>4086</v>
      </c>
      <c r="AD2" s="76" t="s">
        <v>36</v>
      </c>
    </row>
    <row r="3" spans="2:30" x14ac:dyDescent="0.25">
      <c r="B3" s="81" t="s">
        <v>23</v>
      </c>
      <c r="C3" s="81">
        <f ca="1">Controls!G6</f>
        <v>1</v>
      </c>
      <c r="D3" s="82">
        <v>0</v>
      </c>
      <c r="E3" s="82">
        <v>1</v>
      </c>
      <c r="F3" t="s">
        <v>4052</v>
      </c>
      <c r="I3" s="78" t="s">
        <v>4042</v>
      </c>
      <c r="J3">
        <f>SPFscale</f>
        <v>0.28397100810077103</v>
      </c>
      <c r="K3">
        <f>SPF1Co</f>
        <v>3.5990940917312916E-3</v>
      </c>
      <c r="L3" s="77" t="b">
        <v>1</v>
      </c>
      <c r="M3">
        <f>SPFrat</f>
        <v>0.2849948878928712</v>
      </c>
      <c r="P3" s="80" t="s">
        <v>4163</v>
      </c>
      <c r="Q3" s="135"/>
      <c r="R3" s="135"/>
      <c r="S3" s="135"/>
      <c r="T3" s="135"/>
      <c r="U3" s="135"/>
      <c r="V3" s="135"/>
      <c r="W3" s="135"/>
      <c r="X3" s="135"/>
      <c r="Y3" s="135"/>
      <c r="AA3">
        <v>1</v>
      </c>
      <c r="AB3" t="str">
        <f>IF(LEN(Controls!M2),Controls!M2,"")</f>
        <v>8800~31600</v>
      </c>
      <c r="AC3" s="12">
        <f>Controls!T2</f>
        <v>37</v>
      </c>
      <c r="AD3">
        <f>Controls!N2</f>
        <v>37</v>
      </c>
    </row>
    <row r="4" spans="2:30" x14ac:dyDescent="0.25">
      <c r="B4" s="81" t="s">
        <v>4048</v>
      </c>
      <c r="C4" s="81">
        <f ca="1">Controls!G5</f>
        <v>1</v>
      </c>
      <c r="D4" s="81">
        <v>1</v>
      </c>
      <c r="E4" s="81">
        <v>1</v>
      </c>
      <c r="F4" s="81" t="s">
        <v>4052</v>
      </c>
      <c r="I4" s="78" t="s">
        <v>4039</v>
      </c>
      <c r="J4" s="77">
        <v>1</v>
      </c>
      <c r="K4">
        <f>DispCo</f>
        <v>-0.31921610362829633</v>
      </c>
      <c r="L4" s="77" t="b">
        <v>1</v>
      </c>
      <c r="M4">
        <f>DisRat</f>
        <v>0.72671848583441756</v>
      </c>
      <c r="O4">
        <f>c_2</f>
        <v>17</v>
      </c>
      <c r="P4" s="79" t="s">
        <v>3964</v>
      </c>
      <c r="Q4" s="77">
        <v>1</v>
      </c>
      <c r="R4" s="83"/>
      <c r="S4">
        <v>0</v>
      </c>
      <c r="T4">
        <v>14</v>
      </c>
      <c r="U4" t="s">
        <v>4052</v>
      </c>
      <c r="W4">
        <v>0</v>
      </c>
      <c r="X4">
        <v>14</v>
      </c>
      <c r="Y4" t="s">
        <v>4052</v>
      </c>
      <c r="AA4">
        <v>2</v>
      </c>
      <c r="AB4" t="str">
        <f>IF(LEN(Controls!M3),Controls!M3,"")</f>
        <v>33300~45000</v>
      </c>
      <c r="AC4" s="12">
        <f>Controls!T3</f>
        <v>30</v>
      </c>
      <c r="AD4">
        <f>Controls!N3</f>
        <v>30</v>
      </c>
    </row>
    <row r="5" spans="2:30" x14ac:dyDescent="0.25">
      <c r="B5" s="81" t="s">
        <v>4047</v>
      </c>
      <c r="C5" s="81">
        <f ca="1">Controls!G7</f>
        <v>0</v>
      </c>
      <c r="D5" s="81">
        <v>1</v>
      </c>
      <c r="E5" s="81">
        <v>7</v>
      </c>
      <c r="F5" s="81" t="s">
        <v>4052</v>
      </c>
      <c r="H5" t="b">
        <f>LEN(Model!E12)&gt;0</f>
        <v>1</v>
      </c>
      <c r="I5" t="str">
        <f>IF($H5,Model!E12,"")</f>
        <v>Z#</v>
      </c>
      <c r="J5">
        <f>IF($H5,Solver!B2,"")</f>
        <v>0.24354250902799007</v>
      </c>
      <c r="K5">
        <f>IF($H5,Solver!A2,"")</f>
        <v>0.97857994709159624</v>
      </c>
      <c r="L5" t="b">
        <f>IF($H5,Model!F12,"")</f>
        <v>0</v>
      </c>
      <c r="M5">
        <f>IF($H5,Solver!C2,"")</f>
        <v>0.23832581559916513</v>
      </c>
      <c r="O5">
        <f>IF(LEN(Model!B12),ROW(Model!B12)-VarRow+1,0)</f>
        <v>1</v>
      </c>
      <c r="P5" t="str">
        <f>IF($O5&gt;0,Model!B12,"")</f>
        <v>R</v>
      </c>
      <c r="Q5" t="str">
        <f>IF(AND($O5&gt;0,Model!C12),Model!D12,"")</f>
        <v/>
      </c>
      <c r="S5">
        <v>0.01</v>
      </c>
      <c r="T5">
        <v>19.420000000000002</v>
      </c>
      <c r="U5" t="s">
        <v>4052</v>
      </c>
      <c r="V5">
        <v>0.74274115888784453</v>
      </c>
      <c r="W5">
        <v>4.7746983374097277E-3</v>
      </c>
      <c r="X5">
        <v>9.2724641712496911</v>
      </c>
      <c r="Y5" t="s">
        <v>4052</v>
      </c>
      <c r="AA5">
        <v>3</v>
      </c>
      <c r="AB5" t="str">
        <f>IF(LEN(Controls!M4),Controls!M4,"")</f>
        <v>45800~57200</v>
      </c>
      <c r="AC5" s="12">
        <f>Controls!T4</f>
        <v>34</v>
      </c>
      <c r="AD5">
        <f>Controls!N4</f>
        <v>34</v>
      </c>
    </row>
    <row r="6" spans="2:30" x14ac:dyDescent="0.25">
      <c r="B6" s="81" t="s">
        <v>4045</v>
      </c>
      <c r="C6" s="81">
        <f ca="1">Controls!G4</f>
        <v>0</v>
      </c>
      <c r="D6" s="81">
        <v>0.01</v>
      </c>
      <c r="E6" s="81">
        <v>19.420000000000002</v>
      </c>
      <c r="F6" s="81" t="s">
        <v>4052</v>
      </c>
      <c r="H6" t="b">
        <f>LEN(Model!E13)&gt;0</f>
        <v>0</v>
      </c>
      <c r="I6" t="str">
        <f>IF($H6,Model!E13,"")</f>
        <v/>
      </c>
      <c r="J6" t="str">
        <f>IF($H6,Solver!B3,"")</f>
        <v/>
      </c>
      <c r="K6" t="str">
        <f>IF($H6,Solver!A3,"")</f>
        <v/>
      </c>
      <c r="L6" t="str">
        <f>IF($H6,Model!F13,"")</f>
        <v/>
      </c>
      <c r="M6" t="str">
        <f>IF($H6,Solver!C3,"")</f>
        <v/>
      </c>
      <c r="O6">
        <f>IF(LEN(Model!B13),ROW(Model!B13)-VarRow+1,0)</f>
        <v>2</v>
      </c>
      <c r="P6" t="str">
        <f>IF($O6&gt;0,Model!B13,"")</f>
        <v>L</v>
      </c>
      <c r="Q6" t="str">
        <f>IF(AND($O6&gt;0,Model!C13),Model!D13,"")</f>
        <v/>
      </c>
      <c r="S6">
        <v>2</v>
      </c>
      <c r="T6">
        <v>2</v>
      </c>
      <c r="U6" t="s">
        <v>4052</v>
      </c>
      <c r="V6">
        <v>2</v>
      </c>
      <c r="W6">
        <v>2</v>
      </c>
      <c r="X6">
        <v>2</v>
      </c>
      <c r="Y6" t="s">
        <v>4052</v>
      </c>
      <c r="AA6">
        <v>4</v>
      </c>
      <c r="AB6" t="str">
        <f>IF(LEN(Controls!M5),Controls!M5,"")</f>
        <v>57900~74100</v>
      </c>
      <c r="AC6" s="12">
        <f>Controls!T5</f>
        <v>34</v>
      </c>
      <c r="AD6">
        <f>Controls!N5</f>
        <v>34</v>
      </c>
    </row>
    <row r="7" spans="2:30" x14ac:dyDescent="0.25">
      <c r="B7" t="s">
        <v>4046</v>
      </c>
      <c r="D7">
        <v>0.01</v>
      </c>
      <c r="E7">
        <v>19.420000000000002</v>
      </c>
      <c r="F7" t="s">
        <v>4052</v>
      </c>
      <c r="H7" t="b">
        <f>LEN(Model!E14)&gt;0</f>
        <v>0</v>
      </c>
      <c r="I7" t="str">
        <f>IF($H7,Model!E14,"")</f>
        <v/>
      </c>
      <c r="J7" t="str">
        <f>IF($H7,Solver!B4,"")</f>
        <v/>
      </c>
      <c r="K7" t="str">
        <f>IF($H7,Solver!A4,"")</f>
        <v/>
      </c>
      <c r="L7" t="str">
        <f>IF($H7,Model!F14,"")</f>
        <v/>
      </c>
      <c r="M7" t="str">
        <f>IF($H7,Solver!C4,"")</f>
        <v/>
      </c>
      <c r="O7">
        <f>IF(LEN(Model!B14),ROW(Model!B14)-VarRow+1,0)</f>
        <v>3</v>
      </c>
      <c r="P7" t="str">
        <f>IF($O7&gt;0,Model!B14,"")</f>
        <v>LAN1</v>
      </c>
      <c r="Q7" t="str">
        <f>IF(AND($O7&gt;0,Model!C14),Model!D14,"")</f>
        <v/>
      </c>
      <c r="S7">
        <v>20</v>
      </c>
      <c r="T7">
        <v>28000</v>
      </c>
      <c r="U7" t="s">
        <v>4052</v>
      </c>
      <c r="V7">
        <v>1</v>
      </c>
      <c r="W7">
        <v>7.191254540374406E-3</v>
      </c>
      <c r="X7">
        <v>10.067756356524168</v>
      </c>
      <c r="Y7" t="s">
        <v>4052</v>
      </c>
      <c r="AA7">
        <v>5</v>
      </c>
      <c r="AB7" t="str">
        <f>IF(LEN(Controls!M6),Controls!M6,"")</f>
        <v>74600~89300</v>
      </c>
      <c r="AC7" s="12">
        <f>Controls!T6</f>
        <v>34</v>
      </c>
      <c r="AD7">
        <f>Controls!N6</f>
        <v>34</v>
      </c>
    </row>
    <row r="8" spans="2:30" x14ac:dyDescent="0.25">
      <c r="B8" s="81" t="s">
        <v>4053</v>
      </c>
      <c r="C8" s="81">
        <f ca="1">Controls!G2</f>
        <v>75.946210092125625</v>
      </c>
      <c r="D8" s="81">
        <v>0</v>
      </c>
      <c r="E8" s="81">
        <v>1.4608020636631488E+278</v>
      </c>
      <c r="F8" s="119" t="s">
        <v>4152</v>
      </c>
      <c r="H8" t="b">
        <f>LEN(Model!E15)&gt;0</f>
        <v>0</v>
      </c>
      <c r="I8" t="str">
        <f>IF($H8,Model!E15,"")</f>
        <v/>
      </c>
      <c r="J8" t="str">
        <f>IF($H8,Solver!B5,"")</f>
        <v/>
      </c>
      <c r="K8" t="str">
        <f>IF($H8,Solver!A5,"")</f>
        <v/>
      </c>
      <c r="L8" t="str">
        <f>IF($H8,Model!F15,"")</f>
        <v/>
      </c>
      <c r="M8" t="str">
        <f>IF($H8,Solver!C5,"")</f>
        <v/>
      </c>
      <c r="O8">
        <f>IF(LEN(Model!B15),ROW(Model!B15)-VarRow+1,0)</f>
        <v>4</v>
      </c>
      <c r="P8" t="str">
        <f>IF($O8&gt;0,Model!B15,"")</f>
        <v>LAN2</v>
      </c>
      <c r="Q8" t="str">
        <f>IF(AND($O8&gt;0,Model!C15),Model!D15,"")</f>
        <v/>
      </c>
      <c r="S8">
        <v>1</v>
      </c>
      <c r="T8">
        <v>7</v>
      </c>
      <c r="U8" t="s">
        <v>4052</v>
      </c>
      <c r="V8">
        <v>2</v>
      </c>
      <c r="W8">
        <v>1</v>
      </c>
      <c r="X8">
        <v>7</v>
      </c>
      <c r="Y8" t="s">
        <v>4052</v>
      </c>
      <c r="AA8">
        <v>6</v>
      </c>
      <c r="AB8" t="str">
        <f>IF(LEN(Controls!M7),Controls!M7,"")</f>
        <v>89800~107000</v>
      </c>
      <c r="AC8" s="12">
        <f>Controls!T7</f>
        <v>33</v>
      </c>
      <c r="AD8">
        <f>Controls!N7</f>
        <v>33</v>
      </c>
    </row>
    <row r="9" spans="2:30" x14ac:dyDescent="0.25">
      <c r="B9" t="s">
        <v>4054</v>
      </c>
      <c r="D9">
        <v>0</v>
      </c>
      <c r="E9">
        <v>3.3429743751584416E+277</v>
      </c>
      <c r="F9" s="119" t="s">
        <v>4152</v>
      </c>
      <c r="H9" t="b">
        <f>LEN(Model!E16)&gt;0</f>
        <v>0</v>
      </c>
      <c r="I9" t="str">
        <f>IF($H9,Model!E16,"")</f>
        <v/>
      </c>
      <c r="J9" t="str">
        <f>IF($H9,Solver!B6,"")</f>
        <v/>
      </c>
      <c r="K9" t="str">
        <f>IF($H9,Solver!A6,"")</f>
        <v/>
      </c>
      <c r="L9" t="str">
        <f>IF($H9,Model!F16,"")</f>
        <v/>
      </c>
      <c r="M9" t="str">
        <f>IF($H9,Solver!C6,"")</f>
        <v/>
      </c>
      <c r="O9">
        <f>IF(LEN(Model!B16),ROW(Model!B16)-VarRow+1,0)</f>
        <v>5</v>
      </c>
      <c r="P9" t="str">
        <f>IF($O9&gt;0,Model!B16,"")</f>
        <v>LEFT</v>
      </c>
      <c r="Q9" t="str">
        <f>IF(AND($O9&gt;0,Model!C16),Model!D16,"")</f>
        <v/>
      </c>
      <c r="S9">
        <v>1</v>
      </c>
      <c r="T9">
        <v>2</v>
      </c>
      <c r="U9" t="s">
        <v>4052</v>
      </c>
      <c r="V9">
        <v>1</v>
      </c>
      <c r="W9">
        <v>1</v>
      </c>
      <c r="X9">
        <v>2</v>
      </c>
      <c r="Y9" t="s">
        <v>4052</v>
      </c>
      <c r="AA9">
        <v>7</v>
      </c>
      <c r="AB9" t="str">
        <f>IF(LEN(Controls!M8),Controls!M8,"")</f>
        <v>107000~152000</v>
      </c>
      <c r="AC9" s="12">
        <f>Controls!T8</f>
        <v>35</v>
      </c>
      <c r="AD9">
        <f>Controls!N8</f>
        <v>35</v>
      </c>
    </row>
    <row r="10" spans="2:30" x14ac:dyDescent="0.25">
      <c r="B10" s="81" t="s">
        <v>4055</v>
      </c>
      <c r="C10" s="81">
        <f ca="1">Controls!G3</f>
        <v>0.21494552698144595</v>
      </c>
      <c r="D10" s="81">
        <v>1.729551411897224E-139</v>
      </c>
      <c r="E10" s="81">
        <v>1.0111926953513204E+147</v>
      </c>
      <c r="F10" s="119" t="s">
        <v>4153</v>
      </c>
      <c r="H10" t="b">
        <f>LEN(Model!E17)&gt;0</f>
        <v>0</v>
      </c>
      <c r="I10" t="str">
        <f>IF($H10,Model!E17,"")</f>
        <v/>
      </c>
      <c r="J10" t="str">
        <f>IF($H10,Solver!B7,"")</f>
        <v/>
      </c>
      <c r="K10" t="str">
        <f>IF($H10,Solver!A7,"")</f>
        <v/>
      </c>
      <c r="L10" t="str">
        <f>IF($H10,Model!F17,"")</f>
        <v/>
      </c>
      <c r="M10" t="str">
        <f>IF($H10,Solver!C7,"")</f>
        <v/>
      </c>
      <c r="O10">
        <f>IF(LEN(Model!B17),ROW(Model!B17)-VarRow+1,0)</f>
        <v>6</v>
      </c>
      <c r="P10" t="str">
        <f>IF($O10&gt;0,Model!B17,"")</f>
        <v>LEGS</v>
      </c>
      <c r="Q10" t="str">
        <f>IF(AND($O10&gt;0,Model!C17),Model!D17,"")</f>
        <v/>
      </c>
      <c r="S10">
        <v>0</v>
      </c>
      <c r="T10">
        <v>6</v>
      </c>
      <c r="U10" t="s">
        <v>4052</v>
      </c>
      <c r="V10">
        <v>1</v>
      </c>
      <c r="W10">
        <v>0</v>
      </c>
      <c r="X10">
        <v>6</v>
      </c>
      <c r="Y10" t="s">
        <v>4052</v>
      </c>
      <c r="AA10">
        <v>8</v>
      </c>
      <c r="AB10" t="str">
        <f>IF(LEN(Controls!M9),Controls!M9,"")</f>
        <v/>
      </c>
      <c r="AC10" s="12">
        <f>Controls!T9</f>
        <v>0</v>
      </c>
      <c r="AD10">
        <f>Controls!N9</f>
        <v>0</v>
      </c>
    </row>
    <row r="11" spans="2:30" x14ac:dyDescent="0.25">
      <c r="B11" t="s">
        <v>4056</v>
      </c>
      <c r="D11">
        <v>2.2351225476238228E-147</v>
      </c>
      <c r="E11">
        <v>1.3067779181498821E+139</v>
      </c>
      <c r="F11" s="119" t="s">
        <v>4153</v>
      </c>
      <c r="H11" t="b">
        <f>LEN(Model!E18)&gt;0</f>
        <v>0</v>
      </c>
      <c r="I11" t="str">
        <f>IF($H11,Model!E18,"")</f>
        <v/>
      </c>
      <c r="J11" t="str">
        <f>IF($H11,Solver!B8,"")</f>
        <v/>
      </c>
      <c r="K11" t="str">
        <f>IF($H11,Solver!A8,"")</f>
        <v/>
      </c>
      <c r="L11" t="str">
        <f>IF($H11,Model!F18,"")</f>
        <v/>
      </c>
      <c r="M11" t="str">
        <f>IF($H11,Solver!C8,"")</f>
        <v/>
      </c>
      <c r="O11">
        <f>IF(LEN(Model!B18),ROW(Model!B18)-VarRow+1,0)</f>
        <v>7</v>
      </c>
      <c r="P11" t="str">
        <f>IF($O11&gt;0,Model!B18,"")</f>
        <v>IC</v>
      </c>
      <c r="Q11" t="str">
        <f>IF(AND($O11&gt;0,Model!C18),Model!D18,"")</f>
        <v/>
      </c>
      <c r="S11">
        <v>0</v>
      </c>
      <c r="T11">
        <v>19</v>
      </c>
      <c r="U11" t="s">
        <v>4052</v>
      </c>
      <c r="V11">
        <v>1</v>
      </c>
      <c r="W11">
        <v>0</v>
      </c>
      <c r="X11">
        <v>3.6591320072332727</v>
      </c>
      <c r="Y11" t="s">
        <v>4052</v>
      </c>
      <c r="AA11">
        <v>9</v>
      </c>
      <c r="AB11" t="str">
        <f>IF(LEN(Controls!M10),Controls!M10,"")</f>
        <v/>
      </c>
      <c r="AC11" s="12">
        <f>Controls!T10</f>
        <v>0</v>
      </c>
      <c r="AD11">
        <f>Controls!N10</f>
        <v>0</v>
      </c>
    </row>
    <row r="12" spans="2:30" x14ac:dyDescent="0.25">
      <c r="B12" t="s">
        <v>4072</v>
      </c>
      <c r="D12">
        <v>-4.1646494672301608E+141</v>
      </c>
      <c r="E12">
        <v>21.199757837197986</v>
      </c>
      <c r="F12" s="119" t="s">
        <v>4153</v>
      </c>
      <c r="H12" t="b">
        <f>LEN(Model!E19)&gt;0</f>
        <v>0</v>
      </c>
      <c r="I12" t="str">
        <f>IF($H12,Model!E19,"")</f>
        <v/>
      </c>
      <c r="J12" t="str">
        <f>IF($H12,Solver!B9,"")</f>
        <v/>
      </c>
      <c r="K12" t="str">
        <f>IF($H12,Solver!A9,"")</f>
        <v/>
      </c>
      <c r="L12" t="str">
        <f>IF($H12,Model!F19,"")</f>
        <v/>
      </c>
      <c r="M12" t="str">
        <f>IF($H12,Solver!C9,"")</f>
        <v/>
      </c>
      <c r="O12">
        <f>IF(LEN(Model!B19),ROW(Model!B19)-VarRow+1,0)</f>
        <v>8</v>
      </c>
      <c r="P12" t="str">
        <f>IF($O12&gt;0,Model!B19,"")</f>
        <v>IT</v>
      </c>
      <c r="Q12" t="str">
        <f>IF(AND($O12&gt;0,Model!C19),Model!D19,"")</f>
        <v/>
      </c>
      <c r="S12">
        <v>0</v>
      </c>
      <c r="T12">
        <v>19</v>
      </c>
      <c r="U12" t="s">
        <v>4052</v>
      </c>
      <c r="V12">
        <v>0.82071405256076468</v>
      </c>
      <c r="W12">
        <v>0</v>
      </c>
      <c r="X12">
        <v>4.7856840736666681</v>
      </c>
      <c r="Y12" t="s">
        <v>4052</v>
      </c>
      <c r="AA12">
        <v>10</v>
      </c>
      <c r="AB12" t="str">
        <f>IF(LEN(Controls!M11),Controls!M11,"")</f>
        <v/>
      </c>
      <c r="AC12" s="12">
        <f>Controls!T11</f>
        <v>0</v>
      </c>
      <c r="AD12">
        <f>Controls!N11</f>
        <v>0</v>
      </c>
    </row>
    <row r="13" spans="2:30" x14ac:dyDescent="0.25">
      <c r="B13" t="s">
        <v>4073</v>
      </c>
      <c r="D13">
        <v>-4.1646494672301608E+141</v>
      </c>
      <c r="E13">
        <v>21.199757837197986</v>
      </c>
      <c r="F13" t="s">
        <v>4052</v>
      </c>
      <c r="H13" t="b">
        <f>LEN(Model!E20)&gt;0</f>
        <v>0</v>
      </c>
      <c r="I13" t="str">
        <f>IF($H13,Model!E20,"")</f>
        <v/>
      </c>
      <c r="J13" t="str">
        <f>IF($H13,Solver!B10,"")</f>
        <v/>
      </c>
      <c r="K13" t="str">
        <f>IF($H13,Solver!A10,"")</f>
        <v/>
      </c>
      <c r="L13" t="str">
        <f>IF($H13,Model!F20,"")</f>
        <v/>
      </c>
      <c r="M13" t="str">
        <f>IF($H13,Solver!C10,"")</f>
        <v/>
      </c>
      <c r="O13">
        <f>IF(LEN(Model!B20),ROW(Model!B20)-VarRow+1,0)</f>
        <v>9</v>
      </c>
      <c r="P13" t="str">
        <f>IF($O13&gt;0,Model!B20,"")</f>
        <v>X</v>
      </c>
      <c r="Q13" t="str">
        <f>IF(AND($O13&gt;0,Model!C20),Model!D20,"")</f>
        <v/>
      </c>
      <c r="S13">
        <v>0</v>
      </c>
      <c r="T13">
        <v>8</v>
      </c>
      <c r="U13" t="s">
        <v>4052</v>
      </c>
      <c r="V13">
        <v>0</v>
      </c>
      <c r="W13">
        <v>0</v>
      </c>
      <c r="X13">
        <v>8</v>
      </c>
      <c r="Y13" t="s">
        <v>4052</v>
      </c>
      <c r="AA13">
        <v>11</v>
      </c>
      <c r="AB13" t="str">
        <f>IF(LEN(Controls!M12),Controls!M12,"")</f>
        <v/>
      </c>
      <c r="AC13" s="12">
        <f>Controls!T12</f>
        <v>0</v>
      </c>
      <c r="AD13">
        <f>Controls!N12</f>
        <v>0</v>
      </c>
    </row>
    <row r="14" spans="2:30" x14ac:dyDescent="0.25">
      <c r="B14" t="s">
        <v>4087</v>
      </c>
      <c r="D14">
        <v>-1.9172034560629469E+111</v>
      </c>
      <c r="E14">
        <v>4.9928386927718233E+221</v>
      </c>
      <c r="F14" s="119" t="s">
        <v>4154</v>
      </c>
      <c r="H14" t="b">
        <f>LEN(Model!E21)&gt;0</f>
        <v>0</v>
      </c>
      <c r="I14" t="str">
        <f>IF($H14,Model!E21,"")</f>
        <v/>
      </c>
      <c r="J14" t="str">
        <f>IF($H14,Solver!B11,"")</f>
        <v/>
      </c>
      <c r="K14" t="str">
        <f>IF($H14,Solver!A11,"")</f>
        <v/>
      </c>
      <c r="L14" t="str">
        <f>IF($H14,Model!F21,"")</f>
        <v/>
      </c>
      <c r="M14" t="str">
        <f>IF($H14,Solver!C11,"")</f>
        <v/>
      </c>
      <c r="O14">
        <f>IF(LEN(Model!B21),ROW(Model!B21)-VarRow+1,0)</f>
        <v>10</v>
      </c>
      <c r="P14" t="str">
        <f>IF($O14&gt;0,Model!B21,"")</f>
        <v>V1</v>
      </c>
      <c r="Q14">
        <f>IF(AND($O14&gt;0,Model!C21),Model!D21,"")</f>
        <v>1.4419882645275754E-5</v>
      </c>
      <c r="S14">
        <v>1</v>
      </c>
      <c r="T14">
        <v>8</v>
      </c>
      <c r="U14" t="s">
        <v>4052</v>
      </c>
      <c r="V14">
        <v>1</v>
      </c>
      <c r="W14">
        <v>1</v>
      </c>
      <c r="X14">
        <v>8</v>
      </c>
      <c r="Y14" t="s">
        <v>4052</v>
      </c>
      <c r="AA14">
        <v>12</v>
      </c>
      <c r="AB14" t="str">
        <f>IF(LEN(Controls!M13),Controls!M13,"")</f>
        <v/>
      </c>
      <c r="AC14" s="12">
        <f>Controls!T13</f>
        <v>0</v>
      </c>
      <c r="AD14">
        <f>Controls!N13</f>
        <v>0</v>
      </c>
    </row>
    <row r="15" spans="2:30" x14ac:dyDescent="0.25">
      <c r="B15" t="s">
        <v>4074</v>
      </c>
      <c r="D15">
        <v>0</v>
      </c>
      <c r="E15">
        <v>25.191221182738683</v>
      </c>
      <c r="F15" t="s">
        <v>4052</v>
      </c>
      <c r="H15" t="b">
        <f>LEN(Model!E22)&gt;0</f>
        <v>0</v>
      </c>
      <c r="I15" t="str">
        <f>IF($H15,Model!E22,"")</f>
        <v/>
      </c>
      <c r="J15" t="str">
        <f>IF($H15,Solver!B12,"")</f>
        <v/>
      </c>
      <c r="K15" t="str">
        <f>IF($H15,Solver!A12,"")</f>
        <v/>
      </c>
      <c r="L15" t="str">
        <f>IF($H15,Model!F22,"")</f>
        <v/>
      </c>
      <c r="M15" t="str">
        <f>IF($H15,Solver!C12,"")</f>
        <v/>
      </c>
      <c r="O15">
        <f>IF(LEN(Model!B22),ROW(Model!B22)-VarRow+1,0)</f>
        <v>11</v>
      </c>
      <c r="P15" t="str">
        <f>IF($O15&gt;0,Model!B22,"")</f>
        <v>V2</v>
      </c>
      <c r="Q15">
        <f>IF(AND($O15&gt;0,Model!C22),Model!D22,"")</f>
        <v>6.5660118427626096E-5</v>
      </c>
      <c r="S15">
        <v>1</v>
      </c>
      <c r="T15">
        <v>3</v>
      </c>
      <c r="U15" t="s">
        <v>4052</v>
      </c>
      <c r="V15">
        <v>3</v>
      </c>
      <c r="W15">
        <v>1</v>
      </c>
      <c r="X15">
        <v>3</v>
      </c>
      <c r="Y15" t="s">
        <v>4052</v>
      </c>
      <c r="AA15">
        <v>13</v>
      </c>
      <c r="AB15" t="str">
        <f>IF(LEN(Controls!M14),Controls!M14,"")</f>
        <v/>
      </c>
      <c r="AC15" s="12">
        <f>Controls!T14</f>
        <v>0</v>
      </c>
      <c r="AD15">
        <f>Controls!N14</f>
        <v>0</v>
      </c>
    </row>
    <row r="16" spans="2:30" x14ac:dyDescent="0.25">
      <c r="B16" t="s">
        <v>4076</v>
      </c>
      <c r="D16">
        <v>0</v>
      </c>
      <c r="E16">
        <v>7.3106479124007687E+196</v>
      </c>
      <c r="F16" s="119" t="s">
        <v>4155</v>
      </c>
      <c r="H16" t="b">
        <f>LEN(Model!E23)&gt;0</f>
        <v>0</v>
      </c>
      <c r="I16" t="str">
        <f>IF($H16,Model!E23,"")</f>
        <v/>
      </c>
      <c r="J16" t="str">
        <f>IF($H16,Solver!B13,"")</f>
        <v/>
      </c>
      <c r="K16" t="str">
        <f>IF($H16,Solver!A13,"")</f>
        <v/>
      </c>
      <c r="L16" t="str">
        <f>IF($H16,Model!F23,"")</f>
        <v/>
      </c>
      <c r="M16" t="str">
        <f>IF($H16,Solver!C13,"")</f>
        <v/>
      </c>
      <c r="O16">
        <f>IF(LEN(Model!B23),ROW(Model!B23)-VarRow+1,0)</f>
        <v>12</v>
      </c>
      <c r="P16" t="str">
        <f>IF($O16&gt;0,Model!B23,"")</f>
        <v>LEN1</v>
      </c>
      <c r="Q16">
        <f>IF(AND($O16&gt;0,Model!C23),Model!D23,"")</f>
        <v>2.1597484849865585E-4</v>
      </c>
      <c r="S16">
        <v>0</v>
      </c>
      <c r="T16">
        <v>6</v>
      </c>
      <c r="U16" t="s">
        <v>4052</v>
      </c>
      <c r="V16">
        <v>0</v>
      </c>
      <c r="W16">
        <v>0</v>
      </c>
      <c r="X16">
        <v>6</v>
      </c>
      <c r="Y16" t="s">
        <v>4052</v>
      </c>
      <c r="AA16">
        <v>14</v>
      </c>
      <c r="AB16" t="str">
        <f>IF(LEN(Controls!M15),Controls!M15,"")</f>
        <v/>
      </c>
      <c r="AC16" s="12">
        <f>Controls!T15</f>
        <v>0</v>
      </c>
      <c r="AD16">
        <f>Controls!N15</f>
        <v>0</v>
      </c>
    </row>
    <row r="17" spans="2:30" x14ac:dyDescent="0.25">
      <c r="B17" t="s">
        <v>4077</v>
      </c>
      <c r="D17">
        <v>0</v>
      </c>
      <c r="E17">
        <v>6.2108787788276738E+173</v>
      </c>
      <c r="F17" s="119" t="s">
        <v>4156</v>
      </c>
      <c r="H17" t="b">
        <f>LEN(Model!E24)&gt;0</f>
        <v>0</v>
      </c>
      <c r="I17" t="str">
        <f>IF($H17,Model!E24,"")</f>
        <v/>
      </c>
      <c r="J17" t="str">
        <f>IF($H17,Solver!B14,"")</f>
        <v/>
      </c>
      <c r="K17" t="str">
        <f>IF($H17,Solver!A14,"")</f>
        <v/>
      </c>
      <c r="L17" t="str">
        <f>IF($H17,Model!F24,"")</f>
        <v/>
      </c>
      <c r="M17" t="str">
        <f>IF($H17,Solver!C14,"")</f>
        <v/>
      </c>
      <c r="O17">
        <f>IF(LEN(Model!B24),ROW(Model!B24)-VarRow+1,0)</f>
        <v>13</v>
      </c>
      <c r="P17" t="str">
        <f>IF($O17&gt;0,Model!B24,"")</f>
        <v>LEN2</v>
      </c>
      <c r="Q17">
        <f>IF(AND($O17&gt;0,Model!C24),Model!D24,"")</f>
        <v>9.1947779868479758E-4</v>
      </c>
      <c r="S17">
        <v>0</v>
      </c>
      <c r="T17">
        <v>99</v>
      </c>
      <c r="U17" t="s">
        <v>4052</v>
      </c>
      <c r="V17">
        <v>8.4986193904677862E-2</v>
      </c>
      <c r="W17">
        <v>0</v>
      </c>
      <c r="X17">
        <v>52.075162580330982</v>
      </c>
      <c r="Y17" t="s">
        <v>4052</v>
      </c>
      <c r="AA17">
        <v>15</v>
      </c>
      <c r="AB17" t="str">
        <f>IF(LEN(Controls!M16),Controls!M16,"")</f>
        <v/>
      </c>
      <c r="AC17" s="12">
        <f>Controls!T16</f>
        <v>0</v>
      </c>
      <c r="AD17">
        <f>Controls!N16</f>
        <v>0</v>
      </c>
    </row>
    <row r="18" spans="2:30" x14ac:dyDescent="0.25">
      <c r="B18" t="s">
        <v>4078</v>
      </c>
      <c r="D18">
        <v>0</v>
      </c>
      <c r="E18">
        <v>1</v>
      </c>
      <c r="F18" s="119" t="s">
        <v>4153</v>
      </c>
      <c r="H18" t="b">
        <f>LEN(Model!E25)&gt;0</f>
        <v>0</v>
      </c>
      <c r="I18" t="str">
        <f>IF($H18,Model!E25,"")</f>
        <v/>
      </c>
      <c r="J18" t="str">
        <f>IF($H18,Solver!B15,"")</f>
        <v/>
      </c>
      <c r="K18" t="str">
        <f>IF($H18,Solver!A15,"")</f>
        <v/>
      </c>
      <c r="L18" t="str">
        <f>IF($H18,Model!F25,"")</f>
        <v/>
      </c>
      <c r="M18" t="str">
        <f>IF($H18,Solver!C15,"")</f>
        <v/>
      </c>
      <c r="O18">
        <f>IF(LEN(Model!B25),ROW(Model!B25)-VarRow+1,0)</f>
        <v>14</v>
      </c>
      <c r="P18" t="str">
        <f>IF($O18&gt;0,Model!B25,"")</f>
        <v>Z</v>
      </c>
      <c r="Q18" t="str">
        <f>IF(AND($O18&gt;0,Model!C25),Model!D25,"")</f>
        <v/>
      </c>
      <c r="S18">
        <v>0</v>
      </c>
      <c r="T18">
        <v>104</v>
      </c>
      <c r="U18" t="s">
        <v>4052</v>
      </c>
      <c r="V18">
        <v>4.6971021531487773</v>
      </c>
      <c r="W18">
        <v>0</v>
      </c>
      <c r="X18">
        <v>104</v>
      </c>
      <c r="Y18" t="s">
        <v>4052</v>
      </c>
      <c r="AA18">
        <v>16</v>
      </c>
      <c r="AB18" t="str">
        <f>IF(LEN(Controls!M17),Controls!M17,"")</f>
        <v/>
      </c>
      <c r="AC18" s="12">
        <f>Controls!T17</f>
        <v>0</v>
      </c>
      <c r="AD18">
        <f>Controls!N17</f>
        <v>0</v>
      </c>
    </row>
    <row r="19" spans="2:30" x14ac:dyDescent="0.25">
      <c r="B19" t="s">
        <v>4079</v>
      </c>
      <c r="D19">
        <v>-477.38223016759792</v>
      </c>
      <c r="E19">
        <v>26.814916125204498</v>
      </c>
      <c r="F19" s="119" t="s">
        <v>4157</v>
      </c>
      <c r="H19" t="b">
        <f>LEN(Model!E26)&gt;0</f>
        <v>0</v>
      </c>
      <c r="I19" t="str">
        <f>IF($H19,Model!E26,"")</f>
        <v/>
      </c>
      <c r="J19" t="str">
        <f>IF($H19,Solver!B16,"")</f>
        <v/>
      </c>
      <c r="K19" t="str">
        <f>IF($H19,Solver!A16,"")</f>
        <v/>
      </c>
      <c r="L19" t="str">
        <f>IF($H19,Model!F26,"")</f>
        <v/>
      </c>
      <c r="M19" t="str">
        <f>IF($H19,Solver!C16,"")</f>
        <v/>
      </c>
      <c r="O19">
        <f>IF(LEN(Model!B26),ROW(Model!B26)-VarRow+1,0)</f>
        <v>15</v>
      </c>
      <c r="P19" t="str">
        <f>IF($O19&gt;0,Model!B26,"")</f>
        <v>Y</v>
      </c>
      <c r="Q19">
        <f>IF(AND($O19&gt;0,Model!C26),Model!D26,"")</f>
        <v>0.2</v>
      </c>
      <c r="S19">
        <v>0</v>
      </c>
      <c r="T19">
        <v>13</v>
      </c>
      <c r="U19" t="s">
        <v>4052</v>
      </c>
      <c r="V19">
        <v>0.83357616966164805</v>
      </c>
      <c r="W19">
        <v>0</v>
      </c>
      <c r="X19">
        <v>13</v>
      </c>
      <c r="Y19" t="s">
        <v>4052</v>
      </c>
      <c r="AA19">
        <v>17</v>
      </c>
      <c r="AB19" t="str">
        <f>IF(LEN(Controls!M18),Controls!M18,"")</f>
        <v/>
      </c>
      <c r="AC19" s="12">
        <f>Controls!T18</f>
        <v>0</v>
      </c>
      <c r="AD19">
        <f>Controls!N18</f>
        <v>0</v>
      </c>
    </row>
    <row r="20" spans="2:30" x14ac:dyDescent="0.25">
      <c r="H20" t="b">
        <f>LEN(Model!E27)&gt;0</f>
        <v>0</v>
      </c>
      <c r="I20" t="str">
        <f>IF($H20,Model!E27,"")</f>
        <v/>
      </c>
      <c r="J20" t="str">
        <f>IF($H20,Solver!B17,"")</f>
        <v/>
      </c>
      <c r="K20" t="str">
        <f>IF($H20,Solver!A17,"")</f>
        <v/>
      </c>
      <c r="L20" t="str">
        <f>IF($H20,Model!F27,"")</f>
        <v/>
      </c>
      <c r="M20" t="str">
        <f>IF($H20,Solver!C17,"")</f>
        <v/>
      </c>
      <c r="O20">
        <f>IF(LEN(Model!B27),ROW(Model!B27)-VarRow+1,0)</f>
        <v>16</v>
      </c>
      <c r="P20" t="str">
        <f>IF($O20&gt;0,Model!B27,"")</f>
        <v>B</v>
      </c>
      <c r="Q20" t="str">
        <f>IF(AND($O20&gt;0,Model!C27),Model!D27,"")</f>
        <v/>
      </c>
      <c r="AA20">
        <v>18</v>
      </c>
      <c r="AB20" t="str">
        <f>IF(LEN(Controls!M19),Controls!M19,"")</f>
        <v/>
      </c>
      <c r="AC20" s="12">
        <f>Controls!T19</f>
        <v>0</v>
      </c>
      <c r="AD20">
        <f>Controls!N19</f>
        <v>0</v>
      </c>
    </row>
    <row r="21" spans="2:30" x14ac:dyDescent="0.25">
      <c r="H21" t="b">
        <f>LEN(Model!E28)&gt;0</f>
        <v>0</v>
      </c>
      <c r="I21" t="str">
        <f>IF($H21,Model!E28,"")</f>
        <v/>
      </c>
      <c r="J21" t="str">
        <f>IF($H21,Solver!B18,"")</f>
        <v/>
      </c>
      <c r="K21" t="str">
        <f>IF($H21,Solver!A18,"")</f>
        <v/>
      </c>
      <c r="L21" t="str">
        <f>IF($H21,Model!F28,"")</f>
        <v/>
      </c>
      <c r="M21" t="str">
        <f>IF($H21,Solver!C18,"")</f>
        <v/>
      </c>
      <c r="O21">
        <f>IF(LEN(Model!B28),ROW(Model!B28)-VarRow+1,0)</f>
        <v>0</v>
      </c>
      <c r="P21" t="str">
        <f>IF($O21&gt;0,Model!B28,"")</f>
        <v/>
      </c>
      <c r="Q21" t="str">
        <f>IF(AND($O21&gt;0,Model!C28),Model!D28,"")</f>
        <v/>
      </c>
      <c r="AA21">
        <v>19</v>
      </c>
      <c r="AB21" t="str">
        <f>IF(LEN(Controls!M20),Controls!M20,"")</f>
        <v/>
      </c>
      <c r="AC21" s="12">
        <f>Controls!T20</f>
        <v>0</v>
      </c>
      <c r="AD21">
        <f>Controls!N20</f>
        <v>0</v>
      </c>
    </row>
    <row r="22" spans="2:30" x14ac:dyDescent="0.25">
      <c r="H22" t="b">
        <f>LEN(Model!E29)&gt;0</f>
        <v>0</v>
      </c>
      <c r="I22" t="str">
        <f>IF($H22,Model!E29,"")</f>
        <v/>
      </c>
      <c r="J22" t="str">
        <f>IF($H22,Solver!B19,"")</f>
        <v/>
      </c>
      <c r="K22" t="str">
        <f>IF($H22,Solver!A19,"")</f>
        <v/>
      </c>
      <c r="L22" t="str">
        <f>IF($H22,Model!F29,"")</f>
        <v/>
      </c>
      <c r="M22" t="str">
        <f>IF($H22,Solver!C19,"")</f>
        <v/>
      </c>
      <c r="O22">
        <f>IF(LEN(Model!B29),ROW(Model!B29)-VarRow+1,0)</f>
        <v>0</v>
      </c>
      <c r="P22" t="str">
        <f>IF($O22&gt;0,Model!B29,"")</f>
        <v/>
      </c>
      <c r="Q22" t="str">
        <f>IF(AND($O22&gt;0,Model!C29),Model!D29,"")</f>
        <v/>
      </c>
      <c r="AA22">
        <v>20</v>
      </c>
      <c r="AB22" t="str">
        <f>IF(LEN(Controls!M21),Controls!M21,"")</f>
        <v/>
      </c>
      <c r="AC22" s="12">
        <f>Controls!T21</f>
        <v>0</v>
      </c>
      <c r="AD22">
        <f>Controls!N21</f>
        <v>0</v>
      </c>
    </row>
    <row r="23" spans="2:30" x14ac:dyDescent="0.25">
      <c r="H23" t="b">
        <f>LEN(Model!E30)&gt;0</f>
        <v>0</v>
      </c>
      <c r="I23" t="str">
        <f>IF($H23,Model!E30,"")</f>
        <v/>
      </c>
      <c r="J23" t="str">
        <f>IF($H23,Solver!B20,"")</f>
        <v/>
      </c>
      <c r="K23" t="str">
        <f>IF($H23,Solver!A20,"")</f>
        <v/>
      </c>
      <c r="L23" t="str">
        <f>IF($H23,Model!F30,"")</f>
        <v/>
      </c>
      <c r="M23" t="str">
        <f>IF($H23,Solver!C20,"")</f>
        <v/>
      </c>
      <c r="O23">
        <f>IF(LEN(Model!B30),ROW(Model!B30)-VarRow+1,0)</f>
        <v>0</v>
      </c>
      <c r="P23" t="str">
        <f>IF($O23&gt;0,Model!B30,"")</f>
        <v/>
      </c>
      <c r="Q23" t="str">
        <f>IF(AND($O23&gt;0,Model!C30),Model!D30,"")</f>
        <v/>
      </c>
    </row>
    <row r="24" spans="2:30" x14ac:dyDescent="0.25">
      <c r="H24" t="b">
        <f>LEN(Model!E31)&gt;0</f>
        <v>0</v>
      </c>
      <c r="I24" t="str">
        <f>IF($H24,Model!E31,"")</f>
        <v/>
      </c>
      <c r="J24" t="str">
        <f>IF($H24,Solver!B21,"")</f>
        <v/>
      </c>
      <c r="K24" t="str">
        <f>IF($H24,Solver!A21,"")</f>
        <v/>
      </c>
      <c r="L24" t="str">
        <f>IF($H24,Model!F31,"")</f>
        <v/>
      </c>
      <c r="M24" t="str">
        <f>IF($H24,Solver!C21,"")</f>
        <v/>
      </c>
      <c r="O24">
        <f>IF(LEN(Model!B31),ROW(Model!B31)-VarRow+1,0)</f>
        <v>0</v>
      </c>
      <c r="P24" t="str">
        <f>IF($O24&gt;0,Model!B31,"")</f>
        <v/>
      </c>
      <c r="Q24" t="str">
        <f>IF(AND($O24&gt;0,Model!C31),Model!D31,"")</f>
        <v/>
      </c>
    </row>
    <row r="25" spans="2:30" x14ac:dyDescent="0.25">
      <c r="H25" t="b">
        <f>LEN(Model!E32)&gt;0</f>
        <v>0</v>
      </c>
      <c r="I25" t="str">
        <f>IF($H25,Model!E32,"")</f>
        <v/>
      </c>
      <c r="J25" t="str">
        <f>IF($H25,Solver!B22,"")</f>
        <v/>
      </c>
      <c r="K25" t="str">
        <f>IF($H25,Solver!A22,"")</f>
        <v/>
      </c>
      <c r="L25" t="str">
        <f>IF($H25,Model!F32,"")</f>
        <v/>
      </c>
      <c r="M25" t="str">
        <f>IF($H25,Solver!C22,"")</f>
        <v/>
      </c>
      <c r="O25">
        <f>IF(LEN(Model!B32),ROW(Model!B32)-VarRow+1,0)</f>
        <v>0</v>
      </c>
      <c r="P25" t="str">
        <f>IF($O25&gt;0,Model!B32,"")</f>
        <v/>
      </c>
      <c r="Q25" t="str">
        <f>IF(AND($O25&gt;0,Model!C32),Model!D32,"")</f>
        <v/>
      </c>
    </row>
    <row r="26" spans="2:30" x14ac:dyDescent="0.25">
      <c r="H26" t="b">
        <f>LEN(Model!E33)&gt;0</f>
        <v>0</v>
      </c>
      <c r="I26" t="str">
        <f>IF($H26,Model!E33,"")</f>
        <v/>
      </c>
      <c r="J26" t="str">
        <f>IF($H26,Solver!B23,"")</f>
        <v/>
      </c>
      <c r="K26" t="str">
        <f>IF($H26,Solver!A23,"")</f>
        <v/>
      </c>
      <c r="L26" t="str">
        <f>IF($H26,Model!F33,"")</f>
        <v/>
      </c>
      <c r="M26" t="str">
        <f>IF($H26,Solver!C23,"")</f>
        <v/>
      </c>
      <c r="O26">
        <f>IF(LEN(Model!B33),ROW(Model!B33)-VarRow+1,0)</f>
        <v>0</v>
      </c>
      <c r="P26" t="str">
        <f>IF($O26&gt;0,Model!B33,"")</f>
        <v/>
      </c>
      <c r="Q26" t="str">
        <f>IF(AND($O26&gt;0,Model!C33),Model!D33,"")</f>
        <v/>
      </c>
    </row>
    <row r="27" spans="2:30" x14ac:dyDescent="0.25">
      <c r="H27" t="b">
        <f>LEN(Model!E34)&gt;0</f>
        <v>0</v>
      </c>
      <c r="I27" t="str">
        <f>IF($H27,Model!E34,"")</f>
        <v/>
      </c>
      <c r="J27" t="str">
        <f>IF($H27,Solver!B24,"")</f>
        <v/>
      </c>
      <c r="K27" t="str">
        <f>IF($H27,Solver!A24,"")</f>
        <v/>
      </c>
      <c r="L27" t="str">
        <f>IF($H27,Model!F34,"")</f>
        <v/>
      </c>
      <c r="M27" t="str">
        <f>IF($H27,Solver!C24,"")</f>
        <v/>
      </c>
      <c r="O27">
        <f>IF(LEN(Model!B34),ROW(Model!B34)-VarRow+1,0)</f>
        <v>0</v>
      </c>
      <c r="P27" t="str">
        <f>IF($O27&gt;0,Model!B34,"")</f>
        <v/>
      </c>
      <c r="Q27" t="str">
        <f>IF(AND($O27&gt;0,Model!C34),Model!D34,"")</f>
        <v/>
      </c>
    </row>
    <row r="28" spans="2:30" x14ac:dyDescent="0.25">
      <c r="H28" t="b">
        <f>LEN(Model!E35)&gt;0</f>
        <v>0</v>
      </c>
      <c r="I28" t="str">
        <f>IF($H28,Model!E35,"")</f>
        <v/>
      </c>
      <c r="J28" t="str">
        <f>IF($H28,Solver!B25,"")</f>
        <v/>
      </c>
      <c r="K28" t="str">
        <f>IF($H28,Solver!A25,"")</f>
        <v/>
      </c>
      <c r="L28" t="str">
        <f>IF($H28,Model!F35,"")</f>
        <v/>
      </c>
      <c r="M28" t="str">
        <f>IF($H28,Solver!C25,"")</f>
        <v/>
      </c>
      <c r="O28">
        <f>IF(LEN(Model!B35),ROW(Model!B35)-VarRow+1,0)</f>
        <v>0</v>
      </c>
      <c r="P28" t="str">
        <f>IF($O28&gt;0,Model!B35,"")</f>
        <v/>
      </c>
      <c r="Q28" t="str">
        <f>IF(AND($O28&gt;0,Model!C35),Model!D35,"")</f>
        <v/>
      </c>
    </row>
    <row r="29" spans="2:30" x14ac:dyDescent="0.25">
      <c r="H29" t="b">
        <f>LEN(Model!E36)&gt;0</f>
        <v>0</v>
      </c>
      <c r="I29" t="str">
        <f>IF($H29,Model!E36,"")</f>
        <v/>
      </c>
      <c r="J29" t="str">
        <f>IF($H29,Solver!B26,"")</f>
        <v/>
      </c>
      <c r="K29" t="str">
        <f>IF($H29,Solver!A26,"")</f>
        <v/>
      </c>
      <c r="L29" t="str">
        <f>IF($H29,Model!F36,"")</f>
        <v/>
      </c>
      <c r="M29" t="str">
        <f>IF($H29,Solver!C26,"")</f>
        <v/>
      </c>
      <c r="O29">
        <f>IF(LEN(Model!B36),ROW(Model!B36)-VarRow+1,0)</f>
        <v>0</v>
      </c>
      <c r="P29" t="str">
        <f>IF($O29&gt;0,Model!B36,"")</f>
        <v/>
      </c>
      <c r="Q29" t="str">
        <f>IF(AND($O29&gt;0,Model!C36),Model!D36,"")</f>
        <v/>
      </c>
    </row>
    <row r="30" spans="2:30" x14ac:dyDescent="0.25">
      <c r="H30" t="b">
        <f>LEN(Model!E37)&gt;0</f>
        <v>0</v>
      </c>
      <c r="I30" t="str">
        <f>IF($H30,Model!E37,"")</f>
        <v/>
      </c>
      <c r="J30" t="str">
        <f>IF($H30,Solver!B27,"")</f>
        <v/>
      </c>
      <c r="K30" t="str">
        <f>IF($H30,Solver!A27,"")</f>
        <v/>
      </c>
      <c r="L30" t="str">
        <f>IF($H30,Model!F37,"")</f>
        <v/>
      </c>
      <c r="M30" t="str">
        <f>IF($H30,Solver!C27,"")</f>
        <v/>
      </c>
      <c r="O30">
        <f>IF(LEN(Model!B37),ROW(Model!B37)-VarRow+1,0)</f>
        <v>0</v>
      </c>
      <c r="P30" t="str">
        <f>IF($O30&gt;0,Model!B37,"")</f>
        <v/>
      </c>
      <c r="Q30" t="str">
        <f>IF(AND($O30&gt;0,Model!C37),Model!D37,"")</f>
        <v/>
      </c>
    </row>
    <row r="31" spans="2:30" x14ac:dyDescent="0.25">
      <c r="H31" t="b">
        <f>LEN(Model!E38)&gt;0</f>
        <v>0</v>
      </c>
      <c r="I31" t="str">
        <f>IF($H31,Model!E38,"")</f>
        <v/>
      </c>
      <c r="J31" t="str">
        <f>IF($H31,Solver!B28,"")</f>
        <v/>
      </c>
      <c r="K31" t="str">
        <f>IF($H31,Solver!A28,"")</f>
        <v/>
      </c>
      <c r="L31" t="str">
        <f>IF($H31,Model!F38,"")</f>
        <v/>
      </c>
      <c r="M31" t="str">
        <f>IF($H31,Solver!C28,"")</f>
        <v/>
      </c>
      <c r="O31">
        <f>IF(LEN(Model!B38),ROW(Model!B38)-VarRow+1,0)</f>
        <v>0</v>
      </c>
      <c r="P31" t="str">
        <f>IF($O31&gt;0,Model!B38,"")</f>
        <v/>
      </c>
      <c r="Q31" t="str">
        <f>IF(AND($O31&gt;0,Model!C38),Model!D38,"")</f>
        <v/>
      </c>
    </row>
    <row r="32" spans="2:30" x14ac:dyDescent="0.25">
      <c r="H32" t="b">
        <f>LEN(Model!E39)&gt;0</f>
        <v>0</v>
      </c>
      <c r="I32" t="str">
        <f>IF($H32,Model!E39,"")</f>
        <v/>
      </c>
      <c r="J32" t="str">
        <f>IF($H32,Solver!B29,"")</f>
        <v/>
      </c>
      <c r="K32" t="str">
        <f>IF($H32,Solver!A29,"")</f>
        <v/>
      </c>
      <c r="L32" t="str">
        <f>IF($H32,Model!F39,"")</f>
        <v/>
      </c>
      <c r="M32" t="str">
        <f>IF($H32,Solver!C29,"")</f>
        <v/>
      </c>
      <c r="O32">
        <f>IF(LEN(Model!B39),ROW(Model!B39)-VarRow+1,0)</f>
        <v>0</v>
      </c>
      <c r="P32" t="str">
        <f>IF($O32&gt;0,Model!B39,"")</f>
        <v/>
      </c>
      <c r="Q32" t="str">
        <f>IF(AND($O32&gt;0,Model!C39),Model!D39,"")</f>
        <v/>
      </c>
    </row>
    <row r="33" spans="8:17" x14ac:dyDescent="0.25">
      <c r="H33" t="b">
        <f>LEN(Model!E40)&gt;0</f>
        <v>0</v>
      </c>
      <c r="I33" t="str">
        <f>IF($H33,Model!E40,"")</f>
        <v/>
      </c>
      <c r="J33" t="str">
        <f>IF($H33,Solver!B30,"")</f>
        <v/>
      </c>
      <c r="K33" t="str">
        <f>IF($H33,Solver!A30,"")</f>
        <v/>
      </c>
      <c r="L33" t="str">
        <f>IF($H33,Model!F40,"")</f>
        <v/>
      </c>
      <c r="M33" t="str">
        <f>IF($H33,Solver!C30,"")</f>
        <v/>
      </c>
      <c r="O33">
        <f>IF(LEN(Model!B40),ROW(Model!B40)-VarRow+1,0)</f>
        <v>0</v>
      </c>
      <c r="P33" t="str">
        <f>IF($O33&gt;0,Model!B40,"")</f>
        <v/>
      </c>
      <c r="Q33" t="str">
        <f>IF(AND($O33&gt;0,Model!C40),Model!D40,"")</f>
        <v/>
      </c>
    </row>
    <row r="34" spans="8:17" x14ac:dyDescent="0.25">
      <c r="H34" t="b">
        <f>LEN(Model!E41)&gt;0</f>
        <v>0</v>
      </c>
      <c r="I34" t="str">
        <f>IF($H34,Model!E41,"")</f>
        <v/>
      </c>
      <c r="J34" t="str">
        <f>IF($H34,Solver!B31,"")</f>
        <v/>
      </c>
      <c r="K34" t="str">
        <f>IF($H34,Solver!A31,"")</f>
        <v/>
      </c>
      <c r="L34" t="str">
        <f>IF($H34,Model!F41,"")</f>
        <v/>
      </c>
      <c r="M34" t="str">
        <f>IF($H34,Solver!C31,"")</f>
        <v/>
      </c>
      <c r="O34">
        <f>IF(LEN(Model!B41),ROW(Model!B41)-VarRow+1,0)</f>
        <v>0</v>
      </c>
      <c r="P34" t="str">
        <f>IF($O34&gt;0,Model!B41,"")</f>
        <v/>
      </c>
      <c r="Q34" t="str">
        <f>IF(AND($O34&gt;0,Model!C41),Model!D41,"")</f>
        <v/>
      </c>
    </row>
    <row r="35" spans="8:17" x14ac:dyDescent="0.25">
      <c r="H35" t="b">
        <f>LEN(Model!E42)&gt;0</f>
        <v>0</v>
      </c>
      <c r="I35" t="str">
        <f>IF($H35,Model!E42,"")</f>
        <v/>
      </c>
      <c r="J35" t="str">
        <f>IF($H35,Solver!B32,"")</f>
        <v/>
      </c>
      <c r="K35" t="str">
        <f>IF($H35,Solver!A32,"")</f>
        <v/>
      </c>
      <c r="L35" t="str">
        <f>IF($H35,Model!F42,"")</f>
        <v/>
      </c>
      <c r="M35" t="str">
        <f>IF($H35,Solver!C32,"")</f>
        <v/>
      </c>
      <c r="O35">
        <f>IF(LEN(Model!B42),ROW(Model!B42)-VarRow+1,0)</f>
        <v>0</v>
      </c>
      <c r="P35" t="str">
        <f>IF($O35&gt;0,Model!B42,"")</f>
        <v/>
      </c>
      <c r="Q35" t="str">
        <f>IF(AND($O35&gt;0,Model!C42),Model!D42,"")</f>
        <v/>
      </c>
    </row>
    <row r="36" spans="8:17" x14ac:dyDescent="0.25">
      <c r="H36" t="b">
        <f>LEN(Model!E43)&gt;0</f>
        <v>0</v>
      </c>
      <c r="I36" t="str">
        <f>IF($H36,Model!E43,"")</f>
        <v/>
      </c>
      <c r="J36" t="str">
        <f>IF($H36,Solver!B33,"")</f>
        <v/>
      </c>
      <c r="K36" t="str">
        <f>IF($H36,Solver!A33,"")</f>
        <v/>
      </c>
      <c r="L36" t="str">
        <f>IF($H36,Model!F43,"")</f>
        <v/>
      </c>
      <c r="M36" t="str">
        <f>IF($H36,Solver!C33,"")</f>
        <v/>
      </c>
      <c r="O36">
        <f>IF(LEN(Model!B43),ROW(Model!B43)-VarRow+1,0)</f>
        <v>0</v>
      </c>
      <c r="P36" t="str">
        <f>IF($O36&gt;0,Model!B43,"")</f>
        <v/>
      </c>
      <c r="Q36" t="str">
        <f>IF(AND($O36&gt;0,Model!C43),Model!D43,"")</f>
        <v/>
      </c>
    </row>
    <row r="37" spans="8:17" x14ac:dyDescent="0.25">
      <c r="H37" t="b">
        <f>LEN(Model!E44)&gt;0</f>
        <v>0</v>
      </c>
      <c r="I37" t="str">
        <f>IF($H37,Model!E44,"")</f>
        <v/>
      </c>
      <c r="J37" t="str">
        <f>IF($H37,Solver!B34,"")</f>
        <v/>
      </c>
      <c r="K37" t="str">
        <f>IF($H37,Solver!A34,"")</f>
        <v/>
      </c>
      <c r="L37" t="str">
        <f>IF($H37,Model!F44,"")</f>
        <v/>
      </c>
      <c r="M37" t="str">
        <f>IF($H37,Solver!C34,"")</f>
        <v/>
      </c>
      <c r="O37">
        <f>IF(LEN(Model!B44),ROW(Model!B44)-VarRow+1,0)</f>
        <v>0</v>
      </c>
      <c r="P37" t="str">
        <f>IF($O37&gt;0,Model!B44,"")</f>
        <v/>
      </c>
      <c r="Q37" t="str">
        <f>IF(AND($O37&gt;0,Model!C44),Model!D44,"")</f>
        <v/>
      </c>
    </row>
    <row r="38" spans="8:17" x14ac:dyDescent="0.25">
      <c r="H38" t="b">
        <f>LEN(Model!E45)&gt;0</f>
        <v>0</v>
      </c>
      <c r="I38" t="str">
        <f>IF($H38,Model!E45,"")</f>
        <v/>
      </c>
      <c r="J38" t="str">
        <f>IF($H38,Solver!B35,"")</f>
        <v/>
      </c>
      <c r="K38" t="str">
        <f>IF($H38,Solver!A35,"")</f>
        <v/>
      </c>
      <c r="L38" t="str">
        <f>IF($H38,Model!F45,"")</f>
        <v/>
      </c>
      <c r="M38" t="str">
        <f>IF($H38,Solver!C35,"")</f>
        <v/>
      </c>
      <c r="O38">
        <f>IF(LEN(Model!B45),ROW(Model!B45)-VarRow+1,0)</f>
        <v>0</v>
      </c>
      <c r="P38" t="str">
        <f>IF($O38&gt;0,Model!B45,"")</f>
        <v/>
      </c>
      <c r="Q38" t="str">
        <f>IF(AND($O38&gt;0,Model!C45),Model!D45,"")</f>
        <v/>
      </c>
    </row>
    <row r="39" spans="8:17" x14ac:dyDescent="0.25">
      <c r="H39" t="b">
        <f>LEN(Model!E46)&gt;0</f>
        <v>0</v>
      </c>
      <c r="I39" t="str">
        <f>IF($H39,Model!E46,"")</f>
        <v/>
      </c>
      <c r="J39" t="str">
        <f>IF($H39,Solver!B36,"")</f>
        <v/>
      </c>
      <c r="K39" t="str">
        <f>IF($H39,Solver!A36,"")</f>
        <v/>
      </c>
      <c r="L39" t="str">
        <f>IF($H39,Model!F46,"")</f>
        <v/>
      </c>
      <c r="M39" t="str">
        <f>IF($H39,Solver!C36,"")</f>
        <v/>
      </c>
      <c r="O39">
        <f>IF(LEN(Model!B46),ROW(Model!B46)-VarRow+1,0)</f>
        <v>0</v>
      </c>
      <c r="P39" t="str">
        <f>IF($O39&gt;0,Model!B46,"")</f>
        <v/>
      </c>
      <c r="Q39" t="str">
        <f>IF(AND($O39&gt;0,Model!C46),Model!D46,"")</f>
        <v/>
      </c>
    </row>
    <row r="40" spans="8:17" x14ac:dyDescent="0.25">
      <c r="H40" t="b">
        <f>LEN(Model!E47)&gt;0</f>
        <v>0</v>
      </c>
      <c r="I40" t="str">
        <f>IF($H40,Model!E47,"")</f>
        <v/>
      </c>
      <c r="J40" t="str">
        <f>IF($H40,Solver!B37,"")</f>
        <v/>
      </c>
      <c r="K40" t="str">
        <f>IF($H40,Solver!A37,"")</f>
        <v/>
      </c>
      <c r="L40" t="str">
        <f>IF($H40,Model!F47,"")</f>
        <v/>
      </c>
      <c r="M40" t="str">
        <f>IF($H40,Solver!C37,"")</f>
        <v/>
      </c>
      <c r="O40">
        <f>IF(LEN(Model!B47),ROW(Model!B47)-VarRow+1,0)</f>
        <v>0</v>
      </c>
      <c r="P40" t="str">
        <f>IF($O40&gt;0,Model!B47,"")</f>
        <v/>
      </c>
      <c r="Q40" t="str">
        <f>IF(AND($O40&gt;0,Model!C47),Model!D47,"")</f>
        <v/>
      </c>
    </row>
    <row r="41" spans="8:17" x14ac:dyDescent="0.25">
      <c r="H41" t="b">
        <f>LEN(Model!E48)&gt;0</f>
        <v>0</v>
      </c>
      <c r="I41" t="str">
        <f>IF($H41,Model!E48,"")</f>
        <v/>
      </c>
      <c r="J41" t="str">
        <f>IF($H41,Solver!B38,"")</f>
        <v/>
      </c>
      <c r="K41" t="str">
        <f>IF($H41,Solver!A38,"")</f>
        <v/>
      </c>
      <c r="L41" t="str">
        <f>IF($H41,Model!F48,"")</f>
        <v/>
      </c>
      <c r="M41" t="str">
        <f>IF($H41,Solver!C38,"")</f>
        <v/>
      </c>
      <c r="O41">
        <f>IF(LEN(Model!B48),ROW(Model!B48)-VarRow+1,0)</f>
        <v>0</v>
      </c>
      <c r="P41" t="str">
        <f>IF($O41&gt;0,Model!B48,"")</f>
        <v/>
      </c>
      <c r="Q41" t="str">
        <f>IF(AND($O41&gt;0,Model!C48),Model!D48,"")</f>
        <v/>
      </c>
    </row>
    <row r="42" spans="8:17" x14ac:dyDescent="0.25">
      <c r="H42" t="b">
        <f>LEN(Model!E49)&gt;0</f>
        <v>0</v>
      </c>
      <c r="I42" t="str">
        <f>IF($H42,Model!E49,"")</f>
        <v/>
      </c>
      <c r="J42" t="str">
        <f>IF($H42,Solver!B39,"")</f>
        <v/>
      </c>
      <c r="K42" t="str">
        <f>IF($H42,Solver!A39,"")</f>
        <v/>
      </c>
      <c r="L42" t="str">
        <f>IF($H42,Model!F49,"")</f>
        <v/>
      </c>
      <c r="M42" t="str">
        <f>IF($H42,Solver!C39,"")</f>
        <v/>
      </c>
      <c r="O42">
        <f>IF(LEN(Model!B49),ROW(Model!B49)-VarRow+1,0)</f>
        <v>0</v>
      </c>
      <c r="P42" t="str">
        <f>IF($O42&gt;0,Model!B49,"")</f>
        <v/>
      </c>
      <c r="Q42" t="str">
        <f>IF(AND($O42&gt;0,Model!C49),Model!D49,"")</f>
        <v/>
      </c>
    </row>
    <row r="43" spans="8:17" x14ac:dyDescent="0.25">
      <c r="H43" t="b">
        <f>LEN(Model!E50)&gt;0</f>
        <v>0</v>
      </c>
      <c r="I43" t="str">
        <f>IF($H43,Model!E50,"")</f>
        <v/>
      </c>
      <c r="J43" t="str">
        <f>IF($H43,Solver!B40,"")</f>
        <v/>
      </c>
      <c r="K43" t="str">
        <f>IF($H43,Solver!A40,"")</f>
        <v/>
      </c>
      <c r="L43" t="str">
        <f>IF($H43,Model!F50,"")</f>
        <v/>
      </c>
      <c r="M43" t="str">
        <f>IF($H43,Solver!C40,"")</f>
        <v/>
      </c>
      <c r="O43">
        <f>IF(LEN(Model!B50),ROW(Model!B50)-VarRow+1,0)</f>
        <v>0</v>
      </c>
      <c r="P43" t="str">
        <f>IF($O43&gt;0,Model!B50,"")</f>
        <v/>
      </c>
      <c r="Q43" t="str">
        <f>IF(AND($O43&gt;0,Model!C50),Model!D50,"")</f>
        <v/>
      </c>
    </row>
    <row r="44" spans="8:17" x14ac:dyDescent="0.25">
      <c r="H44" t="b">
        <f>LEN(Model!E51)&gt;0</f>
        <v>0</v>
      </c>
      <c r="I44" t="str">
        <f>IF($H44,Model!E51,"")</f>
        <v/>
      </c>
      <c r="J44" t="str">
        <f>IF($H44,Solver!B41,"")</f>
        <v/>
      </c>
      <c r="K44" t="str">
        <f>IF($H44,Solver!A41,"")</f>
        <v/>
      </c>
      <c r="L44" t="str">
        <f>IF($H44,Model!F51,"")</f>
        <v/>
      </c>
      <c r="M44" t="str">
        <f>IF($H44,Solver!C41,"")</f>
        <v/>
      </c>
      <c r="O44">
        <f>IF(LEN(Model!B51),ROW(Model!B51)-VarRow+1,0)</f>
        <v>0</v>
      </c>
      <c r="P44" t="str">
        <f>IF($O44&gt;0,Model!B51,"")</f>
        <v/>
      </c>
      <c r="Q44" t="str">
        <f>IF(AND($O44&gt;0,Model!C51),Model!D51,"")</f>
        <v/>
      </c>
    </row>
    <row r="45" spans="8:17" x14ac:dyDescent="0.25">
      <c r="H45" t="b">
        <f>LEN(Model!E52)&gt;0</f>
        <v>0</v>
      </c>
      <c r="I45" t="str">
        <f>IF($H45,Model!E52,"")</f>
        <v/>
      </c>
      <c r="J45" t="str">
        <f>IF($H45,Solver!B42,"")</f>
        <v/>
      </c>
      <c r="K45" t="str">
        <f>IF($H45,Solver!A42,"")</f>
        <v/>
      </c>
      <c r="L45" t="str">
        <f>IF($H45,Model!F52,"")</f>
        <v/>
      </c>
      <c r="M45" t="str">
        <f>IF($H45,Solver!C42,"")</f>
        <v/>
      </c>
      <c r="O45">
        <f>IF(LEN(Model!B52),ROW(Model!B52)-VarRow+1,0)</f>
        <v>0</v>
      </c>
      <c r="P45" t="str">
        <f>IF($O45&gt;0,Model!B52,"")</f>
        <v/>
      </c>
      <c r="Q45" t="str">
        <f>IF(AND($O45&gt;0,Model!C52),Model!D52,"")</f>
        <v/>
      </c>
    </row>
    <row r="46" spans="8:17" x14ac:dyDescent="0.25">
      <c r="H46" t="b">
        <f>LEN(Model!E53)&gt;0</f>
        <v>0</v>
      </c>
      <c r="I46" t="str">
        <f>IF($H46,Model!E53,"")</f>
        <v/>
      </c>
      <c r="J46" t="str">
        <f>IF($H46,Solver!B43,"")</f>
        <v/>
      </c>
      <c r="K46" t="str">
        <f>IF($H46,Solver!A43,"")</f>
        <v/>
      </c>
      <c r="L46" t="str">
        <f>IF($H46,Model!F53,"")</f>
        <v/>
      </c>
      <c r="M46" t="str">
        <f>IF($H46,Solver!C43,"")</f>
        <v/>
      </c>
      <c r="O46">
        <f>IF(LEN(Model!B53),ROW(Model!B53)-VarRow+1,0)</f>
        <v>0</v>
      </c>
      <c r="P46" t="str">
        <f>IF($O46&gt;0,Model!B53,"")</f>
        <v/>
      </c>
      <c r="Q46" t="str">
        <f>IF(AND($O46&gt;0,Model!C53),Model!D53,"")</f>
        <v/>
      </c>
    </row>
    <row r="47" spans="8:17" x14ac:dyDescent="0.25">
      <c r="H47" t="b">
        <f>LEN(Model!E54)&gt;0</f>
        <v>0</v>
      </c>
      <c r="I47" t="str">
        <f>IF($H47,Model!E54,"")</f>
        <v/>
      </c>
      <c r="J47" t="str">
        <f>IF($H47,Solver!B44,"")</f>
        <v/>
      </c>
      <c r="K47" t="str">
        <f>IF($H47,Solver!A44,"")</f>
        <v/>
      </c>
      <c r="L47" t="str">
        <f>IF($H47,Model!F54,"")</f>
        <v/>
      </c>
      <c r="M47" t="str">
        <f>IF($H47,Solver!C44,"")</f>
        <v/>
      </c>
      <c r="O47">
        <f>IF(LEN(Model!B54),ROW(Model!B54)-VarRow+1,0)</f>
        <v>0</v>
      </c>
      <c r="P47" t="str">
        <f>IF($O47&gt;0,Model!B54,"")</f>
        <v/>
      </c>
      <c r="Q47" t="str">
        <f>IF(AND($O47&gt;0,Model!C54),Model!D54,"")</f>
        <v/>
      </c>
    </row>
    <row r="48" spans="8:17" x14ac:dyDescent="0.25">
      <c r="H48" t="b">
        <f>LEN(Model!E55)&gt;0</f>
        <v>0</v>
      </c>
      <c r="I48" t="str">
        <f>IF($H48,Model!E55,"")</f>
        <v/>
      </c>
      <c r="J48" t="str">
        <f>IF($H48,Solver!B45,"")</f>
        <v/>
      </c>
      <c r="K48" t="str">
        <f>IF($H48,Solver!A45,"")</f>
        <v/>
      </c>
      <c r="L48" t="str">
        <f>IF($H48,Model!F55,"")</f>
        <v/>
      </c>
      <c r="M48" t="str">
        <f>IF($H48,Solver!C45,"")</f>
        <v/>
      </c>
      <c r="O48">
        <f>IF(LEN(Model!B55),ROW(Model!B55)-VarRow+1,0)</f>
        <v>0</v>
      </c>
      <c r="P48" t="str">
        <f>IF($O48&gt;0,Model!B55,"")</f>
        <v/>
      </c>
      <c r="Q48" t="str">
        <f>IF(AND($O48&gt;0,Model!C55),Model!D55,"")</f>
        <v/>
      </c>
    </row>
    <row r="49" spans="8:17" x14ac:dyDescent="0.25">
      <c r="H49" t="b">
        <f>LEN(Model!E56)&gt;0</f>
        <v>0</v>
      </c>
      <c r="I49" t="str">
        <f>IF($H49,Model!E56,"")</f>
        <v/>
      </c>
      <c r="J49" t="str">
        <f>IF($H49,Solver!B46,"")</f>
        <v/>
      </c>
      <c r="K49" t="str">
        <f>IF($H49,Solver!A46,"")</f>
        <v/>
      </c>
      <c r="L49" t="str">
        <f>IF($H49,Model!F56,"")</f>
        <v/>
      </c>
      <c r="M49" t="str">
        <f>IF($H49,Solver!C46,"")</f>
        <v/>
      </c>
      <c r="O49">
        <f>IF(LEN(Model!B56),ROW(Model!B56)-VarRow+1,0)</f>
        <v>0</v>
      </c>
      <c r="P49" t="str">
        <f>IF($O49&gt;0,Model!B56,"")</f>
        <v/>
      </c>
      <c r="Q49" t="str">
        <f>IF(AND($O49&gt;0,Model!C56),Model!D56,"")</f>
        <v/>
      </c>
    </row>
    <row r="50" spans="8:17" x14ac:dyDescent="0.25">
      <c r="H50" t="b">
        <f>LEN(Model!E57)&gt;0</f>
        <v>0</v>
      </c>
      <c r="I50" t="str">
        <f>IF($H50,Model!E57,"")</f>
        <v/>
      </c>
      <c r="J50" t="str">
        <f>IF($H50,Solver!B47,"")</f>
        <v/>
      </c>
      <c r="K50" t="str">
        <f>IF($H50,Solver!A47,"")</f>
        <v/>
      </c>
      <c r="L50" t="str">
        <f>IF($H50,Model!F57,"")</f>
        <v/>
      </c>
      <c r="M50" t="str">
        <f>IF($H50,Solver!C47,"")</f>
        <v/>
      </c>
      <c r="O50">
        <f>IF(LEN(Model!B57),ROW(Model!B57)-VarRow+1,0)</f>
        <v>0</v>
      </c>
      <c r="P50" t="str">
        <f>IF($O50&gt;0,Model!B57,"")</f>
        <v/>
      </c>
      <c r="Q50" t="str">
        <f>IF(AND($O50&gt;0,Model!C57),Model!D57,"")</f>
        <v/>
      </c>
    </row>
    <row r="51" spans="8:17" x14ac:dyDescent="0.25">
      <c r="H51" t="b">
        <f>LEN(Model!E58)&gt;0</f>
        <v>0</v>
      </c>
      <c r="I51" t="str">
        <f>IF($H51,Model!E58,"")</f>
        <v/>
      </c>
      <c r="J51" t="str">
        <f>IF($H51,Solver!B48,"")</f>
        <v/>
      </c>
      <c r="K51" t="str">
        <f>IF($H51,Solver!A48,"")</f>
        <v/>
      </c>
      <c r="L51" t="str">
        <f>IF($H51,Model!F58,"")</f>
        <v/>
      </c>
      <c r="M51" t="str">
        <f>IF($H51,Solver!C48,"")</f>
        <v/>
      </c>
      <c r="O51">
        <f>IF(LEN(Model!B58),ROW(Model!B58)-VarRow+1,0)</f>
        <v>0</v>
      </c>
      <c r="P51" t="str">
        <f>IF($O51&gt;0,Model!B58,"")</f>
        <v/>
      </c>
      <c r="Q51" t="str">
        <f>IF(AND($O51&gt;0,Model!C58),Model!D58,"")</f>
        <v/>
      </c>
    </row>
    <row r="52" spans="8:17" x14ac:dyDescent="0.25">
      <c r="H52" t="b">
        <f>LEN(Model!E59)&gt;0</f>
        <v>0</v>
      </c>
      <c r="I52" t="str">
        <f>IF($H52,Model!E59,"")</f>
        <v/>
      </c>
      <c r="J52" t="str">
        <f>IF($H52,Solver!B49,"")</f>
        <v/>
      </c>
      <c r="K52" t="str">
        <f>IF($H52,Solver!A49,"")</f>
        <v/>
      </c>
      <c r="L52" t="str">
        <f>IF($H52,Model!F59,"")</f>
        <v/>
      </c>
      <c r="M52" t="str">
        <f>IF($H52,Solver!C49,"")</f>
        <v/>
      </c>
      <c r="O52">
        <f>IF(LEN(Model!B59),ROW(Model!B59)-VarRow+1,0)</f>
        <v>0</v>
      </c>
      <c r="P52" t="str">
        <f>IF($O52&gt;0,Model!B59,"")</f>
        <v/>
      </c>
      <c r="Q52" t="str">
        <f>IF(AND($O52&gt;0,Model!C59),Model!D59,"")</f>
        <v/>
      </c>
    </row>
    <row r="53" spans="8:17" x14ac:dyDescent="0.25">
      <c r="H53" t="b">
        <f>LEN(Model!E60)&gt;0</f>
        <v>0</v>
      </c>
      <c r="I53" t="str">
        <f>IF($H53,Model!E60,"")</f>
        <v/>
      </c>
      <c r="J53" t="str">
        <f>IF($H53,Solver!B50,"")</f>
        <v/>
      </c>
      <c r="K53" t="str">
        <f>IF($H53,Solver!A50,"")</f>
        <v/>
      </c>
      <c r="L53" t="str">
        <f>IF($H53,Model!F60,"")</f>
        <v/>
      </c>
      <c r="M53" t="str">
        <f>IF($H53,Solver!C50,"")</f>
        <v/>
      </c>
      <c r="O53">
        <f>IF(LEN(Model!B60),ROW(Model!B60)-VarRow+1,0)</f>
        <v>0</v>
      </c>
      <c r="P53" t="str">
        <f>IF($O53&gt;0,Model!B60,"")</f>
        <v/>
      </c>
      <c r="Q53" t="str">
        <f>IF(AND($O53&gt;0,Model!C60),Model!D60,"")</f>
        <v/>
      </c>
    </row>
    <row r="54" spans="8:17" x14ac:dyDescent="0.25">
      <c r="H54" t="b">
        <f>LEN(Model!E61)&gt;0</f>
        <v>0</v>
      </c>
      <c r="I54" t="str">
        <f>IF($H54,Model!E61,"")</f>
        <v/>
      </c>
      <c r="J54" t="str">
        <f>IF($H54,Solver!B51,"")</f>
        <v/>
      </c>
      <c r="K54" t="str">
        <f>IF($H54,Solver!A51,"")</f>
        <v/>
      </c>
      <c r="L54" t="str">
        <f>IF($H54,Model!F61,"")</f>
        <v/>
      </c>
      <c r="M54" t="str">
        <f>IF($H54,Solver!C51,"")</f>
        <v/>
      </c>
      <c r="O54">
        <f>IF(LEN(Model!B61),ROW(Model!B61)-VarRow+1,0)</f>
        <v>0</v>
      </c>
      <c r="P54" t="str">
        <f>IF($O54&gt;0,Model!B61,"")</f>
        <v/>
      </c>
      <c r="Q54" t="str">
        <f>IF(AND($O54&gt;0,Model!C61),Model!D61,"")</f>
        <v/>
      </c>
    </row>
    <row r="55" spans="8:17" x14ac:dyDescent="0.25">
      <c r="H55" t="b">
        <f>LEN(Model!E62)&gt;0</f>
        <v>0</v>
      </c>
      <c r="I55" t="str">
        <f>IF($H55,Model!E62,"")</f>
        <v/>
      </c>
      <c r="J55" t="str">
        <f>IF($H55,Solver!B52,"")</f>
        <v/>
      </c>
      <c r="K55" t="str">
        <f>IF($H55,Solver!A52,"")</f>
        <v/>
      </c>
      <c r="L55" t="str">
        <f>IF($H55,Model!F62,"")</f>
        <v/>
      </c>
      <c r="M55" t="str">
        <f>IF($H55,Solver!C52,"")</f>
        <v/>
      </c>
      <c r="O55">
        <f>IF(LEN(Model!B62),ROW(Model!B62)-VarRow+1,0)</f>
        <v>0</v>
      </c>
      <c r="P55" t="str">
        <f>IF($O55&gt;0,Model!B62,"")</f>
        <v/>
      </c>
      <c r="Q55" t="str">
        <f>IF(AND($O55&gt;0,Model!C62),Model!D62,"")</f>
        <v/>
      </c>
    </row>
    <row r="56" spans="8:17" x14ac:dyDescent="0.25">
      <c r="H56" t="b">
        <f>LEN(Model!E63)&gt;0</f>
        <v>0</v>
      </c>
      <c r="I56" t="str">
        <f>IF($H56,Model!E63,"")</f>
        <v/>
      </c>
      <c r="J56" t="str">
        <f>IF($H56,Solver!B53,"")</f>
        <v/>
      </c>
      <c r="K56" t="str">
        <f>IF($H56,Solver!A53,"")</f>
        <v/>
      </c>
      <c r="L56" t="str">
        <f>IF($H56,Model!F63,"")</f>
        <v/>
      </c>
      <c r="M56" t="str">
        <f>IF($H56,Solver!C53,"")</f>
        <v/>
      </c>
      <c r="O56">
        <f>IF(LEN(Model!B63),ROW(Model!B63)-VarRow+1,0)</f>
        <v>0</v>
      </c>
      <c r="P56" t="str">
        <f>IF($O56&gt;0,Model!B63,"")</f>
        <v/>
      </c>
      <c r="Q56" t="str">
        <f>IF(AND($O56&gt;0,Model!C63),Model!D63,"")</f>
        <v/>
      </c>
    </row>
    <row r="57" spans="8:17" x14ac:dyDescent="0.25">
      <c r="H57" t="b">
        <f>LEN(Model!E64)&gt;0</f>
        <v>0</v>
      </c>
      <c r="I57" t="str">
        <f>IF($H57,Model!E64,"")</f>
        <v/>
      </c>
      <c r="J57" t="str">
        <f>IF($H57,Solver!B54,"")</f>
        <v/>
      </c>
      <c r="K57" t="str">
        <f>IF($H57,Solver!A54,"")</f>
        <v/>
      </c>
      <c r="L57" t="str">
        <f>IF($H57,Model!F64,"")</f>
        <v/>
      </c>
      <c r="M57" t="str">
        <f>IF($H57,Solver!C54,"")</f>
        <v/>
      </c>
      <c r="O57">
        <f>IF(LEN(Model!B64),ROW(Model!B64)-VarRow+1,0)</f>
        <v>0</v>
      </c>
      <c r="P57" t="str">
        <f>IF($O57&gt;0,Model!B64,"")</f>
        <v/>
      </c>
      <c r="Q57" t="str">
        <f>IF(AND($O57&gt;0,Model!C64),Model!D64,"")</f>
        <v/>
      </c>
    </row>
    <row r="58" spans="8:17" x14ac:dyDescent="0.25">
      <c r="H58" t="b">
        <f>LEN(Model!E65)&gt;0</f>
        <v>0</v>
      </c>
      <c r="I58" t="str">
        <f>IF($H58,Model!E65,"")</f>
        <v/>
      </c>
      <c r="J58" t="str">
        <f>IF($H58,Solver!B55,"")</f>
        <v/>
      </c>
      <c r="K58" t="str">
        <f>IF($H58,Solver!A55,"")</f>
        <v/>
      </c>
      <c r="L58" t="str">
        <f>IF($H58,Model!F65,"")</f>
        <v/>
      </c>
      <c r="M58" t="str">
        <f>IF($H58,Solver!C55,"")</f>
        <v/>
      </c>
      <c r="O58">
        <f>IF(LEN(Model!B65),ROW(Model!B65)-VarRow+1,0)</f>
        <v>0</v>
      </c>
      <c r="P58" t="str">
        <f>IF($O58&gt;0,Model!B65,"")</f>
        <v/>
      </c>
      <c r="Q58" t="str">
        <f>IF(AND($O58&gt;0,Model!C65),Model!D65,"")</f>
        <v/>
      </c>
    </row>
    <row r="59" spans="8:17" x14ac:dyDescent="0.25">
      <c r="H59" t="b">
        <f>LEN(Model!E66)&gt;0</f>
        <v>0</v>
      </c>
      <c r="I59" t="str">
        <f>IF($H59,Model!E66,"")</f>
        <v/>
      </c>
      <c r="J59" t="str">
        <f>IF($H59,Solver!B56,"")</f>
        <v/>
      </c>
      <c r="K59" t="str">
        <f>IF($H59,Solver!A56,"")</f>
        <v/>
      </c>
      <c r="L59" t="str">
        <f>IF($H59,Model!F66,"")</f>
        <v/>
      </c>
      <c r="M59" t="str">
        <f>IF($H59,Solver!C56,"")</f>
        <v/>
      </c>
      <c r="O59">
        <f>IF(LEN(Model!B66),ROW(Model!B66)-VarRow+1,0)</f>
        <v>0</v>
      </c>
      <c r="P59" t="str">
        <f>IF($O59&gt;0,Model!B66,"")</f>
        <v/>
      </c>
      <c r="Q59" t="str">
        <f>IF(AND($O59&gt;0,Model!C66),Model!D66,"")</f>
        <v/>
      </c>
    </row>
    <row r="60" spans="8:17" x14ac:dyDescent="0.25">
      <c r="H60" t="b">
        <f>LEN(Model!E67)&gt;0</f>
        <v>0</v>
      </c>
      <c r="I60" t="str">
        <f>IF($H60,Model!E67,"")</f>
        <v/>
      </c>
      <c r="J60" t="str">
        <f>IF($H60,Solver!B57,"")</f>
        <v/>
      </c>
      <c r="K60" t="str">
        <f>IF($H60,Solver!A57,"")</f>
        <v/>
      </c>
      <c r="L60" t="str">
        <f>IF($H60,Model!F67,"")</f>
        <v/>
      </c>
      <c r="M60" t="str">
        <f>IF($H60,Solver!C57,"")</f>
        <v/>
      </c>
      <c r="O60">
        <f>IF(LEN(Model!B67),ROW(Model!B67)-VarRow+1,0)</f>
        <v>0</v>
      </c>
      <c r="P60" t="str">
        <f>IF($O60&gt;0,Model!B67,"")</f>
        <v/>
      </c>
      <c r="Q60" t="str">
        <f>IF(AND($O60&gt;0,Model!C67),Model!D67,"")</f>
        <v/>
      </c>
    </row>
    <row r="61" spans="8:17" x14ac:dyDescent="0.25">
      <c r="H61" t="b">
        <f>LEN(Model!E68)&gt;0</f>
        <v>0</v>
      </c>
      <c r="I61" t="str">
        <f>IF($H61,Model!E68,"")</f>
        <v/>
      </c>
      <c r="J61" t="str">
        <f>IF($H61,Solver!B58,"")</f>
        <v/>
      </c>
      <c r="K61" t="str">
        <f>IF($H61,Solver!A58,"")</f>
        <v/>
      </c>
      <c r="L61" t="str">
        <f>IF($H61,Model!F68,"")</f>
        <v/>
      </c>
      <c r="M61" t="str">
        <f>IF($H61,Solver!C58,"")</f>
        <v/>
      </c>
      <c r="O61">
        <f>IF(LEN(Model!B68),ROW(Model!B68)-VarRow+1,0)</f>
        <v>0</v>
      </c>
      <c r="P61" t="str">
        <f>IF($O61&gt;0,Model!B68,"")</f>
        <v/>
      </c>
      <c r="Q61" t="str">
        <f>IF(AND($O61&gt;0,Model!C68),Model!D68,"")</f>
        <v/>
      </c>
    </row>
    <row r="62" spans="8:17" x14ac:dyDescent="0.25">
      <c r="H62" t="b">
        <f>LEN(Model!E69)&gt;0</f>
        <v>0</v>
      </c>
      <c r="I62" t="str">
        <f>IF($H62,Model!E69,"")</f>
        <v/>
      </c>
      <c r="J62" t="str">
        <f>IF($H62,Solver!B59,"")</f>
        <v/>
      </c>
      <c r="K62" t="str">
        <f>IF($H62,Solver!A59,"")</f>
        <v/>
      </c>
      <c r="L62" t="str">
        <f>IF($H62,Model!F69,"")</f>
        <v/>
      </c>
      <c r="M62" t="str">
        <f>IF($H62,Solver!C59,"")</f>
        <v/>
      </c>
      <c r="O62">
        <f>IF(LEN(Model!B69),ROW(Model!B69)-VarRow+1,0)</f>
        <v>0</v>
      </c>
      <c r="P62" t="str">
        <f>IF($O62&gt;0,Model!B69,"")</f>
        <v/>
      </c>
      <c r="Q62" t="str">
        <f>IF(AND($O62&gt;0,Model!C69),Model!D69,"")</f>
        <v/>
      </c>
    </row>
    <row r="63" spans="8:17" x14ac:dyDescent="0.25">
      <c r="H63" t="b">
        <f>LEN(Model!E70)&gt;0</f>
        <v>0</v>
      </c>
      <c r="I63" t="str">
        <f>IF($H63,Model!E70,"")</f>
        <v/>
      </c>
      <c r="J63" t="str">
        <f>IF($H63,Solver!B60,"")</f>
        <v/>
      </c>
      <c r="K63" t="str">
        <f>IF($H63,Solver!A60,"")</f>
        <v/>
      </c>
      <c r="L63" t="str">
        <f>IF($H63,Model!F70,"")</f>
        <v/>
      </c>
      <c r="M63" t="str">
        <f>IF($H63,Solver!C60,"")</f>
        <v/>
      </c>
      <c r="O63">
        <f>IF(LEN(Model!B70),ROW(Model!B70)-VarRow+1,0)</f>
        <v>0</v>
      </c>
      <c r="P63" t="str">
        <f>IF($O63&gt;0,Model!B70,"")</f>
        <v/>
      </c>
      <c r="Q63" t="str">
        <f>IF(AND($O63&gt;0,Model!C70),Model!D70,"")</f>
        <v/>
      </c>
    </row>
    <row r="64" spans="8:17" x14ac:dyDescent="0.25">
      <c r="H64" t="b">
        <f>LEN(Model!E71)&gt;0</f>
        <v>0</v>
      </c>
      <c r="I64" t="str">
        <f>IF($H64,Model!E71,"")</f>
        <v/>
      </c>
      <c r="J64" t="str">
        <f>IF($H64,Solver!B61,"")</f>
        <v/>
      </c>
      <c r="K64" t="str">
        <f>IF($H64,Solver!A61,"")</f>
        <v/>
      </c>
      <c r="L64" t="str">
        <f>IF($H64,Model!F71,"")</f>
        <v/>
      </c>
      <c r="M64" t="str">
        <f>IF($H64,Solver!C61,"")</f>
        <v/>
      </c>
      <c r="O64">
        <f>IF(LEN(Model!B71),ROW(Model!B71)-VarRow+1,0)</f>
        <v>0</v>
      </c>
      <c r="P64" t="str">
        <f>IF($O64&gt;0,Model!B71,"")</f>
        <v/>
      </c>
      <c r="Q64" t="str">
        <f>IF(AND($O64&gt;0,Model!C71),Model!D71,"")</f>
        <v/>
      </c>
    </row>
    <row r="65" spans="8:17" x14ac:dyDescent="0.25">
      <c r="H65" t="b">
        <f>LEN(Model!E72)&gt;0</f>
        <v>0</v>
      </c>
      <c r="I65" t="str">
        <f>IF($H65,Model!E72,"")</f>
        <v/>
      </c>
      <c r="J65" t="str">
        <f>IF($H65,Solver!B62,"")</f>
        <v/>
      </c>
      <c r="K65" t="str">
        <f>IF($H65,Solver!A62,"")</f>
        <v/>
      </c>
      <c r="L65" t="str">
        <f>IF($H65,Model!F72,"")</f>
        <v/>
      </c>
      <c r="M65" t="str">
        <f>IF($H65,Solver!C62,"")</f>
        <v/>
      </c>
      <c r="O65">
        <f>IF(LEN(Model!B72),ROW(Model!B72)-VarRow+1,0)</f>
        <v>0</v>
      </c>
      <c r="P65" t="str">
        <f>IF($O65&gt;0,Model!B72,"")</f>
        <v/>
      </c>
      <c r="Q65" t="str">
        <f>IF(AND($O65&gt;0,Model!C72),Model!D72,"")</f>
        <v/>
      </c>
    </row>
    <row r="66" spans="8:17" x14ac:dyDescent="0.25">
      <c r="H66" t="b">
        <f>LEN(Model!E73)&gt;0</f>
        <v>0</v>
      </c>
      <c r="I66" t="str">
        <f>IF($H66,Model!E73,"")</f>
        <v/>
      </c>
      <c r="J66" t="str">
        <f>IF($H66,Solver!B63,"")</f>
        <v/>
      </c>
      <c r="K66" t="str">
        <f>IF($H66,Solver!A63,"")</f>
        <v/>
      </c>
      <c r="L66" t="str">
        <f>IF($H66,Model!F73,"")</f>
        <v/>
      </c>
      <c r="M66" t="str">
        <f>IF($H66,Solver!C63,"")</f>
        <v/>
      </c>
      <c r="O66">
        <f>IF(LEN(Model!B73),ROW(Model!B73)-VarRow+1,0)</f>
        <v>0</v>
      </c>
      <c r="P66" t="str">
        <f>IF($O66&gt;0,Model!B73,"")</f>
        <v/>
      </c>
      <c r="Q66" t="str">
        <f>IF(AND($O66&gt;0,Model!C73),Model!D73,"")</f>
        <v/>
      </c>
    </row>
    <row r="67" spans="8:17" x14ac:dyDescent="0.25">
      <c r="H67" t="b">
        <f>LEN(Model!E74)&gt;0</f>
        <v>0</v>
      </c>
      <c r="I67" t="str">
        <f>IF($H67,Model!E74,"")</f>
        <v/>
      </c>
      <c r="J67" t="str">
        <f>IF($H67,Solver!B64,"")</f>
        <v/>
      </c>
      <c r="K67" t="str">
        <f>IF($H67,Solver!A64,"")</f>
        <v/>
      </c>
      <c r="L67" t="str">
        <f>IF($H67,Model!F74,"")</f>
        <v/>
      </c>
      <c r="M67" t="str">
        <f>IF($H67,Solver!C64,"")</f>
        <v/>
      </c>
      <c r="O67">
        <f>IF(LEN(Model!B74),ROW(Model!B74)-VarRow+1,0)</f>
        <v>0</v>
      </c>
      <c r="P67" t="str">
        <f>IF($O67&gt;0,Model!B74,"")</f>
        <v/>
      </c>
      <c r="Q67" t="str">
        <f>IF(AND($O67&gt;0,Model!C74),Model!D74,"")</f>
        <v/>
      </c>
    </row>
    <row r="68" spans="8:17" x14ac:dyDescent="0.25">
      <c r="H68" t="b">
        <f>LEN(Model!E75)&gt;0</f>
        <v>0</v>
      </c>
      <c r="I68" t="str">
        <f>IF($H68,Model!E75,"")</f>
        <v/>
      </c>
      <c r="J68" t="str">
        <f>IF($H68,Solver!B65,"")</f>
        <v/>
      </c>
      <c r="K68" t="str">
        <f>IF($H68,Solver!A65,"")</f>
        <v/>
      </c>
      <c r="L68" t="str">
        <f>IF($H68,Model!F75,"")</f>
        <v/>
      </c>
      <c r="M68" t="str">
        <f>IF($H68,Solver!C65,"")</f>
        <v/>
      </c>
      <c r="O68">
        <f>IF(LEN(Model!B75),ROW(Model!B75)-VarRow+1,0)</f>
        <v>0</v>
      </c>
      <c r="P68" t="str">
        <f>IF($O68&gt;0,Model!B75,"")</f>
        <v/>
      </c>
      <c r="Q68" t="str">
        <f>IF(AND($O68&gt;0,Model!C75),Model!D75,"")</f>
        <v/>
      </c>
    </row>
    <row r="69" spans="8:17" x14ac:dyDescent="0.25">
      <c r="H69" t="b">
        <f>LEN(Model!E76)&gt;0</f>
        <v>0</v>
      </c>
      <c r="I69" t="str">
        <f>IF($H69,Model!E76,"")</f>
        <v/>
      </c>
      <c r="J69" t="str">
        <f>IF($H69,Solver!B66,"")</f>
        <v/>
      </c>
      <c r="K69" t="str">
        <f>IF($H69,Solver!A66,"")</f>
        <v/>
      </c>
      <c r="L69" t="str">
        <f>IF($H69,Model!F76,"")</f>
        <v/>
      </c>
      <c r="M69" t="str">
        <f>IF($H69,Solver!C66,"")</f>
        <v/>
      </c>
      <c r="O69">
        <f>IF(LEN(Model!B76),ROW(Model!B76)-VarRow+1,0)</f>
        <v>0</v>
      </c>
      <c r="P69" t="str">
        <f>IF($O69&gt;0,Model!B76,"")</f>
        <v/>
      </c>
      <c r="Q69" t="str">
        <f>IF(AND($O69&gt;0,Model!C76),Model!D76,"")</f>
        <v/>
      </c>
    </row>
    <row r="70" spans="8:17" x14ac:dyDescent="0.25">
      <c r="H70" t="b">
        <f>LEN(Model!E77)&gt;0</f>
        <v>0</v>
      </c>
      <c r="I70" t="str">
        <f>IF($H70,Model!E77,"")</f>
        <v/>
      </c>
      <c r="J70" t="str">
        <f>IF($H70,Solver!B67,"")</f>
        <v/>
      </c>
      <c r="K70" t="str">
        <f>IF($H70,Solver!A67,"")</f>
        <v/>
      </c>
      <c r="L70" t="str">
        <f>IF($H70,Model!F77,"")</f>
        <v/>
      </c>
      <c r="M70" t="str">
        <f>IF($H70,Solver!C67,"")</f>
        <v/>
      </c>
      <c r="O70">
        <f>IF(LEN(Model!B77),ROW(Model!B77)-VarRow+1,0)</f>
        <v>0</v>
      </c>
      <c r="P70" t="str">
        <f>IF($O70&gt;0,Model!B77,"")</f>
        <v/>
      </c>
      <c r="Q70" t="str">
        <f>IF(AND($O70&gt;0,Model!C77),Model!D77,"")</f>
        <v/>
      </c>
    </row>
    <row r="71" spans="8:17" x14ac:dyDescent="0.25">
      <c r="H71" t="b">
        <f>LEN(Model!E78)&gt;0</f>
        <v>0</v>
      </c>
      <c r="I71" t="str">
        <f>IF($H71,Model!E78,"")</f>
        <v/>
      </c>
      <c r="J71" t="str">
        <f>IF($H71,Solver!B68,"")</f>
        <v/>
      </c>
      <c r="K71" t="str">
        <f>IF($H71,Solver!A68,"")</f>
        <v/>
      </c>
      <c r="L71" t="str">
        <f>IF($H71,Model!F78,"")</f>
        <v/>
      </c>
      <c r="M71" t="str">
        <f>IF($H71,Solver!C68,"")</f>
        <v/>
      </c>
      <c r="O71">
        <f>IF(LEN(Model!B78),ROW(Model!B78)-VarRow+1,0)</f>
        <v>0</v>
      </c>
      <c r="P71" t="str">
        <f>IF($O71&gt;0,Model!B78,"")</f>
        <v/>
      </c>
      <c r="Q71" t="str">
        <f>IF(AND($O71&gt;0,Model!C78),Model!D78,"")</f>
        <v/>
      </c>
    </row>
    <row r="72" spans="8:17" x14ac:dyDescent="0.25">
      <c r="H72" t="b">
        <f>LEN(Model!E79)&gt;0</f>
        <v>0</v>
      </c>
      <c r="I72" t="str">
        <f>IF($H72,Model!E79,"")</f>
        <v/>
      </c>
      <c r="J72" t="str">
        <f>IF($H72,Solver!B69,"")</f>
        <v/>
      </c>
      <c r="K72" t="str">
        <f>IF($H72,Solver!A69,"")</f>
        <v/>
      </c>
      <c r="L72" t="str">
        <f>IF($H72,Model!F79,"")</f>
        <v/>
      </c>
      <c r="M72" t="str">
        <f>IF($H72,Solver!C69,"")</f>
        <v/>
      </c>
      <c r="O72">
        <f>IF(LEN(Model!B79),ROW(Model!B79)-VarRow+1,0)</f>
        <v>0</v>
      </c>
      <c r="P72" t="str">
        <f>IF($O72&gt;0,Model!B79,"")</f>
        <v/>
      </c>
      <c r="Q72" t="str">
        <f>IF(AND($O72&gt;0,Model!C79),Model!D79,"")</f>
        <v/>
      </c>
    </row>
    <row r="73" spans="8:17" x14ac:dyDescent="0.25">
      <c r="H73" t="b">
        <f>LEN(Model!E80)&gt;0</f>
        <v>0</v>
      </c>
      <c r="I73" t="str">
        <f>IF($H73,Model!E80,"")</f>
        <v/>
      </c>
      <c r="J73" t="str">
        <f>IF($H73,Solver!B70,"")</f>
        <v/>
      </c>
      <c r="K73" t="str">
        <f>IF($H73,Solver!A70,"")</f>
        <v/>
      </c>
      <c r="L73" t="str">
        <f>IF($H73,Model!F80,"")</f>
        <v/>
      </c>
      <c r="M73" t="str">
        <f>IF($H73,Solver!C70,"")</f>
        <v/>
      </c>
      <c r="O73">
        <f>IF(LEN(Model!B80),ROW(Model!B80)-VarRow+1,0)</f>
        <v>0</v>
      </c>
      <c r="P73" t="str">
        <f>IF($O73&gt;0,Model!B80,"")</f>
        <v/>
      </c>
      <c r="Q73" t="str">
        <f>IF(AND($O73&gt;0,Model!C80),Model!D80,"")</f>
        <v/>
      </c>
    </row>
    <row r="74" spans="8:17" x14ac:dyDescent="0.25">
      <c r="H74" t="b">
        <f>LEN(Model!E81)&gt;0</f>
        <v>0</v>
      </c>
      <c r="I74" t="str">
        <f>IF($H74,Model!E81,"")</f>
        <v/>
      </c>
      <c r="J74" t="str">
        <f>IF($H74,Solver!B71,"")</f>
        <v/>
      </c>
      <c r="K74" t="str">
        <f>IF($H74,Solver!A71,"")</f>
        <v/>
      </c>
      <c r="L74" t="str">
        <f>IF($H74,Model!F81,"")</f>
        <v/>
      </c>
      <c r="M74" t="str">
        <f>IF($H74,Solver!C71,"")</f>
        <v/>
      </c>
      <c r="O74">
        <f>IF(LEN(Model!B81),ROW(Model!B81)-VarRow+1,0)</f>
        <v>0</v>
      </c>
      <c r="P74" t="str">
        <f>IF($O74&gt;0,Model!B81,"")</f>
        <v/>
      </c>
      <c r="Q74" t="str">
        <f>IF(AND($O74&gt;0,Model!C81),Model!D81,"")</f>
        <v/>
      </c>
    </row>
    <row r="75" spans="8:17" x14ac:dyDescent="0.25">
      <c r="H75" t="b">
        <f>LEN(Model!E82)&gt;0</f>
        <v>0</v>
      </c>
      <c r="I75" t="str">
        <f>IF($H75,Model!E82,"")</f>
        <v/>
      </c>
      <c r="J75" t="str">
        <f>IF($H75,Solver!B72,"")</f>
        <v/>
      </c>
      <c r="K75" t="str">
        <f>IF($H75,Solver!A72,"")</f>
        <v/>
      </c>
      <c r="L75" t="str">
        <f>IF($H75,Model!F82,"")</f>
        <v/>
      </c>
      <c r="M75" t="str">
        <f>IF($H75,Solver!C72,"")</f>
        <v/>
      </c>
      <c r="O75">
        <f>IF(LEN(Model!B82),ROW(Model!B82)-VarRow+1,0)</f>
        <v>0</v>
      </c>
      <c r="P75" t="str">
        <f>IF($O75&gt;0,Model!B82,"")</f>
        <v/>
      </c>
      <c r="Q75" t="str">
        <f>IF(AND($O75&gt;0,Model!C82),Model!D82,"")</f>
        <v/>
      </c>
    </row>
    <row r="76" spans="8:17" x14ac:dyDescent="0.25">
      <c r="H76" t="b">
        <f>LEN(Model!E83)&gt;0</f>
        <v>0</v>
      </c>
      <c r="I76" t="str">
        <f>IF($H76,Model!E83,"")</f>
        <v/>
      </c>
      <c r="J76" t="str">
        <f>IF($H76,Solver!B73,"")</f>
        <v/>
      </c>
      <c r="K76" t="str">
        <f>IF($H76,Solver!A73,"")</f>
        <v/>
      </c>
      <c r="L76" t="str">
        <f>IF($H76,Model!F83,"")</f>
        <v/>
      </c>
      <c r="M76" t="str">
        <f>IF($H76,Solver!C73,"")</f>
        <v/>
      </c>
      <c r="O76">
        <f>IF(LEN(Model!B83),ROW(Model!B83)-VarRow+1,0)</f>
        <v>0</v>
      </c>
      <c r="P76" t="str">
        <f>IF($O76&gt;0,Model!B83,"")</f>
        <v/>
      </c>
      <c r="Q76" t="str">
        <f>IF(AND($O76&gt;0,Model!C83),Model!D83,"")</f>
        <v/>
      </c>
    </row>
    <row r="77" spans="8:17" x14ac:dyDescent="0.25">
      <c r="H77" t="b">
        <f>LEN(Model!E84)&gt;0</f>
        <v>0</v>
      </c>
      <c r="I77" t="str">
        <f>IF($H77,Model!E84,"")</f>
        <v/>
      </c>
      <c r="J77" t="str">
        <f>IF($H77,Solver!B74,"")</f>
        <v/>
      </c>
      <c r="K77" t="str">
        <f>IF($H77,Solver!A74,"")</f>
        <v/>
      </c>
      <c r="L77" t="str">
        <f>IF($H77,Model!F84,"")</f>
        <v/>
      </c>
      <c r="M77" t="str">
        <f>IF($H77,Solver!C74,"")</f>
        <v/>
      </c>
      <c r="O77">
        <f>IF(LEN(Model!B84),ROW(Model!B84)-VarRow+1,0)</f>
        <v>0</v>
      </c>
      <c r="P77" t="str">
        <f>IF($O77&gt;0,Model!B84,"")</f>
        <v/>
      </c>
      <c r="Q77" t="str">
        <f>IF(AND($O77&gt;0,Model!C84),Model!D84,"")</f>
        <v/>
      </c>
    </row>
    <row r="78" spans="8:17" x14ac:dyDescent="0.25">
      <c r="H78" t="b">
        <f>LEN(Model!E85)&gt;0</f>
        <v>0</v>
      </c>
      <c r="I78" t="str">
        <f>IF($H78,Model!E85,"")</f>
        <v/>
      </c>
      <c r="J78" t="str">
        <f>IF($H78,Solver!B75,"")</f>
        <v/>
      </c>
      <c r="K78" t="str">
        <f>IF($H78,Solver!A75,"")</f>
        <v/>
      </c>
      <c r="L78" t="str">
        <f>IF($H78,Model!F85,"")</f>
        <v/>
      </c>
      <c r="M78" t="str">
        <f>IF($H78,Solver!C75,"")</f>
        <v/>
      </c>
      <c r="O78">
        <f>IF(LEN(Model!B85),ROW(Model!B85)-VarRow+1,0)</f>
        <v>0</v>
      </c>
      <c r="P78" t="str">
        <f>IF($O78&gt;0,Model!B85,"")</f>
        <v/>
      </c>
      <c r="Q78" t="str">
        <f>IF(AND($O78&gt;0,Model!C85),Model!D85,"")</f>
        <v/>
      </c>
    </row>
    <row r="79" spans="8:17" x14ac:dyDescent="0.25">
      <c r="H79" t="b">
        <f>LEN(Model!E86)&gt;0</f>
        <v>0</v>
      </c>
      <c r="I79" t="str">
        <f>IF($H79,Model!E86,"")</f>
        <v/>
      </c>
      <c r="J79" t="str">
        <f>IF($H79,Solver!B76,"")</f>
        <v/>
      </c>
      <c r="K79" t="str">
        <f>IF($H79,Solver!A76,"")</f>
        <v/>
      </c>
      <c r="L79" t="str">
        <f>IF($H79,Model!F86,"")</f>
        <v/>
      </c>
      <c r="M79" t="str">
        <f>IF($H79,Solver!C76,"")</f>
        <v/>
      </c>
      <c r="O79">
        <f>IF(LEN(Model!B86),ROW(Model!B86)-VarRow+1,0)</f>
        <v>0</v>
      </c>
      <c r="P79" t="str">
        <f>IF($O79&gt;0,Model!B86,"")</f>
        <v/>
      </c>
      <c r="Q79" t="str">
        <f>IF(AND($O79&gt;0,Model!C86),Model!D86,"")</f>
        <v/>
      </c>
    </row>
    <row r="80" spans="8:17" x14ac:dyDescent="0.25">
      <c r="H80" t="b">
        <f>LEN(Model!E87)&gt;0</f>
        <v>0</v>
      </c>
      <c r="I80" t="str">
        <f>IF($H80,Model!E87,"")</f>
        <v/>
      </c>
      <c r="J80" t="str">
        <f>IF($H80,Solver!B77,"")</f>
        <v/>
      </c>
      <c r="K80" t="str">
        <f>IF($H80,Solver!A77,"")</f>
        <v/>
      </c>
      <c r="L80" t="str">
        <f>IF($H80,Model!F87,"")</f>
        <v/>
      </c>
      <c r="M80" t="str">
        <f>IF($H80,Solver!C77,"")</f>
        <v/>
      </c>
      <c r="O80">
        <f>IF(LEN(Model!B87),ROW(Model!B87)-VarRow+1,0)</f>
        <v>0</v>
      </c>
      <c r="P80" t="str">
        <f>IF($O80&gt;0,Model!B87,"")</f>
        <v/>
      </c>
      <c r="Q80" t="str">
        <f>IF(AND($O80&gt;0,Model!C87),Model!D87,"")</f>
        <v/>
      </c>
    </row>
    <row r="81" spans="8:17" x14ac:dyDescent="0.25">
      <c r="H81" t="b">
        <f>LEN(Model!E88)&gt;0</f>
        <v>0</v>
      </c>
      <c r="I81" t="str">
        <f>IF($H81,Model!E88,"")</f>
        <v/>
      </c>
      <c r="J81" t="str">
        <f>IF($H81,Solver!B78,"")</f>
        <v/>
      </c>
      <c r="K81" t="str">
        <f>IF($H81,Solver!A78,"")</f>
        <v/>
      </c>
      <c r="L81" t="str">
        <f>IF($H81,Model!F88,"")</f>
        <v/>
      </c>
      <c r="M81" t="str">
        <f>IF($H81,Solver!C78,"")</f>
        <v/>
      </c>
      <c r="O81">
        <f>IF(LEN(Model!B88),ROW(Model!B88)-VarRow+1,0)</f>
        <v>0</v>
      </c>
      <c r="P81" t="str">
        <f>IF($O81&gt;0,Model!B88,"")</f>
        <v/>
      </c>
      <c r="Q81" t="str">
        <f>IF(AND($O81&gt;0,Model!C88),Model!D88,"")</f>
        <v/>
      </c>
    </row>
    <row r="82" spans="8:17" x14ac:dyDescent="0.25">
      <c r="H82" t="b">
        <f>LEN(Model!E89)&gt;0</f>
        <v>0</v>
      </c>
      <c r="I82" t="str">
        <f>IF($H82,Model!E89,"")</f>
        <v/>
      </c>
      <c r="J82" t="str">
        <f>IF($H82,Solver!B79,"")</f>
        <v/>
      </c>
      <c r="K82" t="str">
        <f>IF($H82,Solver!A79,"")</f>
        <v/>
      </c>
      <c r="L82" t="str">
        <f>IF($H82,Model!F89,"")</f>
        <v/>
      </c>
      <c r="M82" t="str">
        <f>IF($H82,Solver!C79,"")</f>
        <v/>
      </c>
      <c r="O82">
        <f>IF(LEN(Model!B89),ROW(Model!B89)-VarRow+1,0)</f>
        <v>0</v>
      </c>
      <c r="P82" t="str">
        <f>IF($O82&gt;0,Model!B89,"")</f>
        <v/>
      </c>
      <c r="Q82" t="str">
        <f>IF(AND($O82&gt;0,Model!C89),Model!D89,"")</f>
        <v/>
      </c>
    </row>
    <row r="83" spans="8:17" x14ac:dyDescent="0.25">
      <c r="H83" t="b">
        <f>LEN(Model!E90)&gt;0</f>
        <v>0</v>
      </c>
      <c r="I83" t="str">
        <f>IF($H83,Model!E90,"")</f>
        <v/>
      </c>
      <c r="J83" t="str">
        <f>IF($H83,Solver!B80,"")</f>
        <v/>
      </c>
      <c r="K83" t="str">
        <f>IF($H83,Solver!A80,"")</f>
        <v/>
      </c>
      <c r="L83" t="str">
        <f>IF($H83,Model!F90,"")</f>
        <v/>
      </c>
      <c r="M83" t="str">
        <f>IF($H83,Solver!C80,"")</f>
        <v/>
      </c>
      <c r="O83">
        <f>IF(LEN(Model!B90),ROW(Model!B90)-VarRow+1,0)</f>
        <v>0</v>
      </c>
      <c r="P83" t="str">
        <f>IF($O83&gt;0,Model!B90,"")</f>
        <v/>
      </c>
      <c r="Q83" t="str">
        <f>IF(AND($O83&gt;0,Model!C90),Model!D90,"")</f>
        <v/>
      </c>
    </row>
    <row r="84" spans="8:17" x14ac:dyDescent="0.25">
      <c r="H84" t="b">
        <f>LEN(Model!E91)&gt;0</f>
        <v>0</v>
      </c>
      <c r="I84" t="str">
        <f>IF($H84,Model!E91,"")</f>
        <v/>
      </c>
      <c r="J84" t="str">
        <f>IF($H84,Solver!B81,"")</f>
        <v/>
      </c>
      <c r="K84" t="str">
        <f>IF($H84,Solver!A81,"")</f>
        <v/>
      </c>
      <c r="L84" t="str">
        <f>IF($H84,Model!F91,"")</f>
        <v/>
      </c>
      <c r="M84" t="str">
        <f>IF($H84,Solver!C81,"")</f>
        <v/>
      </c>
      <c r="O84">
        <f>IF(LEN(Model!B91),ROW(Model!B91)-VarRow+1,0)</f>
        <v>0</v>
      </c>
      <c r="P84" t="str">
        <f>IF($O84&gt;0,Model!B91,"")</f>
        <v/>
      </c>
      <c r="Q84" t="str">
        <f>IF(AND($O84&gt;0,Model!C91),Model!D91,"")</f>
        <v/>
      </c>
    </row>
    <row r="85" spans="8:17" x14ac:dyDescent="0.25">
      <c r="H85" t="b">
        <f>LEN(Model!E92)&gt;0</f>
        <v>0</v>
      </c>
      <c r="I85" t="str">
        <f>IF($H85,Model!E92,"")</f>
        <v/>
      </c>
      <c r="J85" t="str">
        <f>IF($H85,Solver!B82,"")</f>
        <v/>
      </c>
      <c r="K85" t="str">
        <f>IF($H85,Solver!A82,"")</f>
        <v/>
      </c>
      <c r="L85" t="str">
        <f>IF($H85,Model!F92,"")</f>
        <v/>
      </c>
      <c r="M85" t="str">
        <f>IF($H85,Solver!C82,"")</f>
        <v/>
      </c>
      <c r="O85">
        <f>IF(LEN(Model!B92),ROW(Model!B92)-VarRow+1,0)</f>
        <v>0</v>
      </c>
      <c r="P85" t="str">
        <f>IF($O85&gt;0,Model!B92,"")</f>
        <v/>
      </c>
      <c r="Q85" t="str">
        <f>IF(AND($O85&gt;0,Model!C92),Model!D92,"")</f>
        <v/>
      </c>
    </row>
    <row r="86" spans="8:17" x14ac:dyDescent="0.25">
      <c r="H86" t="b">
        <f>LEN(Model!E93)&gt;0</f>
        <v>0</v>
      </c>
      <c r="I86" t="str">
        <f>IF($H86,Model!E93,"")</f>
        <v/>
      </c>
      <c r="J86" t="str">
        <f>IF($H86,Solver!B83,"")</f>
        <v/>
      </c>
      <c r="K86" t="str">
        <f>IF($H86,Solver!A83,"")</f>
        <v/>
      </c>
      <c r="L86" t="str">
        <f>IF($H86,Model!F93,"")</f>
        <v/>
      </c>
      <c r="M86" t="str">
        <f>IF($H86,Solver!C83,"")</f>
        <v/>
      </c>
      <c r="O86">
        <f>IF(LEN(Model!B93),ROW(Model!B93)-VarRow+1,0)</f>
        <v>0</v>
      </c>
      <c r="P86" t="str">
        <f>IF($O86&gt;0,Model!B93,"")</f>
        <v/>
      </c>
      <c r="Q86" t="str">
        <f>IF(AND($O86&gt;0,Model!C93),Model!D93,"")</f>
        <v/>
      </c>
    </row>
    <row r="87" spans="8:17" x14ac:dyDescent="0.25">
      <c r="H87" t="b">
        <f>LEN(Model!E94)&gt;0</f>
        <v>0</v>
      </c>
      <c r="I87" t="str">
        <f>IF($H87,Model!E94,"")</f>
        <v/>
      </c>
      <c r="J87" t="str">
        <f>IF($H87,Solver!B84,"")</f>
        <v/>
      </c>
      <c r="K87" t="str">
        <f>IF($H87,Solver!A84,"")</f>
        <v/>
      </c>
      <c r="L87" t="str">
        <f>IF($H87,Model!F94,"")</f>
        <v/>
      </c>
      <c r="M87" t="str">
        <f>IF($H87,Solver!C84,"")</f>
        <v/>
      </c>
      <c r="O87">
        <f>IF(LEN(Model!B94),ROW(Model!B94)-VarRow+1,0)</f>
        <v>0</v>
      </c>
      <c r="P87" t="str">
        <f>IF($O87&gt;0,Model!B94,"")</f>
        <v/>
      </c>
      <c r="Q87" t="str">
        <f>IF(AND($O87&gt;0,Model!C94),Model!D94,"")</f>
        <v/>
      </c>
    </row>
    <row r="88" spans="8:17" x14ac:dyDescent="0.25">
      <c r="H88" t="b">
        <f>LEN(Model!E95)&gt;0</f>
        <v>0</v>
      </c>
      <c r="I88" t="str">
        <f>IF($H88,Model!E95,"")</f>
        <v/>
      </c>
      <c r="J88" t="str">
        <f>IF($H88,Solver!B85,"")</f>
        <v/>
      </c>
      <c r="K88" t="str">
        <f>IF($H88,Solver!A85,"")</f>
        <v/>
      </c>
      <c r="L88" t="str">
        <f>IF($H88,Model!F95,"")</f>
        <v/>
      </c>
      <c r="M88" t="str">
        <f>IF($H88,Solver!C85,"")</f>
        <v/>
      </c>
      <c r="O88">
        <f>IF(LEN(Model!B95),ROW(Model!B95)-VarRow+1,0)</f>
        <v>0</v>
      </c>
      <c r="P88" t="str">
        <f>IF($O88&gt;0,Model!B95,"")</f>
        <v/>
      </c>
      <c r="Q88" t="str">
        <f>IF(AND($O88&gt;0,Model!C95),Model!D95,"")</f>
        <v/>
      </c>
    </row>
    <row r="89" spans="8:17" x14ac:dyDescent="0.25">
      <c r="H89" t="b">
        <f>LEN(Model!E96)&gt;0</f>
        <v>0</v>
      </c>
      <c r="I89" t="str">
        <f>IF($H89,Model!E96,"")</f>
        <v/>
      </c>
      <c r="J89" t="str">
        <f>IF($H89,Solver!B86,"")</f>
        <v/>
      </c>
      <c r="K89" t="str">
        <f>IF($H89,Solver!A86,"")</f>
        <v/>
      </c>
      <c r="L89" t="str">
        <f>IF($H89,Model!F96,"")</f>
        <v/>
      </c>
      <c r="M89" t="str">
        <f>IF($H89,Solver!C86,"")</f>
        <v/>
      </c>
      <c r="O89">
        <f>IF(LEN(Model!B96),ROW(Model!B96)-VarRow+1,0)</f>
        <v>0</v>
      </c>
      <c r="P89" t="str">
        <f>IF($O89&gt;0,Model!B96,"")</f>
        <v/>
      </c>
      <c r="Q89" t="str">
        <f>IF(AND($O89&gt;0,Model!C96),Model!D96,"")</f>
        <v/>
      </c>
    </row>
    <row r="90" spans="8:17" x14ac:dyDescent="0.25">
      <c r="H90" t="b">
        <f>LEN(Model!E97)&gt;0</f>
        <v>0</v>
      </c>
      <c r="I90" t="str">
        <f>IF($H90,Model!E97,"")</f>
        <v/>
      </c>
      <c r="J90" t="str">
        <f>IF($H90,Solver!B87,"")</f>
        <v/>
      </c>
      <c r="K90" t="str">
        <f>IF($H90,Solver!A87,"")</f>
        <v/>
      </c>
      <c r="L90" t="str">
        <f>IF($H90,Model!F97,"")</f>
        <v/>
      </c>
      <c r="M90" t="str">
        <f>IF($H90,Solver!C87,"")</f>
        <v/>
      </c>
      <c r="O90">
        <f>IF(LEN(Model!B97),ROW(Model!B97)-VarRow+1,0)</f>
        <v>0</v>
      </c>
      <c r="P90" t="str">
        <f>IF($O90&gt;0,Model!B97,"")</f>
        <v/>
      </c>
      <c r="Q90" t="str">
        <f>IF(AND($O90&gt;0,Model!C97),Model!D97,"")</f>
        <v/>
      </c>
    </row>
    <row r="91" spans="8:17" x14ac:dyDescent="0.25">
      <c r="H91" t="b">
        <f>LEN(Model!E98)&gt;0</f>
        <v>0</v>
      </c>
      <c r="I91" t="str">
        <f>IF($H91,Model!E98,"")</f>
        <v/>
      </c>
      <c r="J91" t="str">
        <f>IF($H91,Solver!B88,"")</f>
        <v/>
      </c>
      <c r="K91" t="str">
        <f>IF($H91,Solver!A88,"")</f>
        <v/>
      </c>
      <c r="L91" t="str">
        <f>IF($H91,Model!F98,"")</f>
        <v/>
      </c>
      <c r="M91" t="str">
        <f>IF($H91,Solver!C88,"")</f>
        <v/>
      </c>
      <c r="O91">
        <f>IF(LEN(Model!B98),ROW(Model!B98)-VarRow+1,0)</f>
        <v>0</v>
      </c>
      <c r="P91" t="str">
        <f>IF($O91&gt;0,Model!B98,"")</f>
        <v/>
      </c>
      <c r="Q91" t="str">
        <f>IF(AND($O91&gt;0,Model!C98),Model!D98,"")</f>
        <v/>
      </c>
    </row>
    <row r="92" spans="8:17" x14ac:dyDescent="0.25">
      <c r="H92" t="b">
        <f>LEN(Model!E99)&gt;0</f>
        <v>0</v>
      </c>
      <c r="I92" t="str">
        <f>IF($H92,Model!E99,"")</f>
        <v/>
      </c>
      <c r="J92" t="str">
        <f>IF($H92,Solver!B89,"")</f>
        <v/>
      </c>
      <c r="K92" t="str">
        <f>IF($H92,Solver!A89,"")</f>
        <v/>
      </c>
      <c r="L92" t="str">
        <f>IF($H92,Model!F99,"")</f>
        <v/>
      </c>
      <c r="M92" t="str">
        <f>IF($H92,Solver!C89,"")</f>
        <v/>
      </c>
      <c r="O92">
        <f>IF(LEN(Model!B99),ROW(Model!B99)-VarRow+1,0)</f>
        <v>0</v>
      </c>
      <c r="P92" t="str">
        <f>IF($O92&gt;0,Model!B99,"")</f>
        <v/>
      </c>
      <c r="Q92" t="str">
        <f>IF(AND($O92&gt;0,Model!C99),Model!D99,"")</f>
        <v/>
      </c>
    </row>
    <row r="93" spans="8:17" x14ac:dyDescent="0.25">
      <c r="H93" t="b">
        <f>LEN(Model!E100)&gt;0</f>
        <v>0</v>
      </c>
      <c r="I93" t="str">
        <f>IF($H93,Model!E100,"")</f>
        <v/>
      </c>
      <c r="J93" t="str">
        <f>IF($H93,Solver!B90,"")</f>
        <v/>
      </c>
      <c r="K93" t="str">
        <f>IF($H93,Solver!A90,"")</f>
        <v/>
      </c>
      <c r="L93" t="str">
        <f>IF($H93,Model!F100,"")</f>
        <v/>
      </c>
      <c r="M93" t="str">
        <f>IF($H93,Solver!C90,"")</f>
        <v/>
      </c>
      <c r="O93">
        <f>IF(LEN(Model!B100),ROW(Model!B100)-VarRow+1,0)</f>
        <v>0</v>
      </c>
      <c r="P93" t="str">
        <f>IF($O93&gt;0,Model!B100,"")</f>
        <v/>
      </c>
      <c r="Q93" t="str">
        <f>IF(AND($O93&gt;0,Model!C100),Model!D100,"")</f>
        <v/>
      </c>
    </row>
    <row r="94" spans="8:17" x14ac:dyDescent="0.25">
      <c r="H94" t="b">
        <f>LEN(Model!E101)&gt;0</f>
        <v>0</v>
      </c>
      <c r="I94" t="str">
        <f>IF($H94,Model!E101,"")</f>
        <v/>
      </c>
      <c r="J94" t="str">
        <f>IF($H94,Solver!B91,"")</f>
        <v/>
      </c>
      <c r="K94" t="str">
        <f>IF($H94,Solver!A91,"")</f>
        <v/>
      </c>
      <c r="L94" t="str">
        <f>IF($H94,Model!F101,"")</f>
        <v/>
      </c>
      <c r="M94" t="str">
        <f>IF($H94,Solver!C91,"")</f>
        <v/>
      </c>
      <c r="O94">
        <f>IF(LEN(Model!B101),ROW(Model!B101)-VarRow+1,0)</f>
        <v>0</v>
      </c>
      <c r="P94" t="str">
        <f>IF($O94&gt;0,Model!B101,"")</f>
        <v/>
      </c>
      <c r="Q94" t="str">
        <f>IF(AND($O94&gt;0,Model!C101),Model!D101,"")</f>
        <v/>
      </c>
    </row>
    <row r="95" spans="8:17" x14ac:dyDescent="0.25">
      <c r="H95" t="b">
        <f>LEN(Model!E102)&gt;0</f>
        <v>0</v>
      </c>
      <c r="I95" t="str">
        <f>IF($H95,Model!E102,"")</f>
        <v/>
      </c>
      <c r="J95" t="str">
        <f>IF($H95,Solver!B92,"")</f>
        <v/>
      </c>
      <c r="K95" t="str">
        <f>IF($H95,Solver!A92,"")</f>
        <v/>
      </c>
      <c r="L95" t="str">
        <f>IF($H95,Model!F102,"")</f>
        <v/>
      </c>
      <c r="M95" t="str">
        <f>IF($H95,Solver!C92,"")</f>
        <v/>
      </c>
      <c r="O95">
        <f>IF(LEN(Model!B102),ROW(Model!B102)-VarRow+1,0)</f>
        <v>0</v>
      </c>
      <c r="P95" t="str">
        <f>IF($O95&gt;0,Model!B102,"")</f>
        <v/>
      </c>
      <c r="Q95" t="str">
        <f>IF(AND($O95&gt;0,Model!C102),Model!D102,"")</f>
        <v/>
      </c>
    </row>
    <row r="96" spans="8:17" x14ac:dyDescent="0.25">
      <c r="H96" t="b">
        <f>LEN(Model!E103)&gt;0</f>
        <v>0</v>
      </c>
      <c r="I96" t="str">
        <f>IF($H96,Model!E103,"")</f>
        <v/>
      </c>
      <c r="J96" t="str">
        <f>IF($H96,Solver!B93,"")</f>
        <v/>
      </c>
      <c r="K96" t="str">
        <f>IF($H96,Solver!A93,"")</f>
        <v/>
      </c>
      <c r="L96" t="str">
        <f>IF($H96,Model!F103,"")</f>
        <v/>
      </c>
      <c r="M96" t="str">
        <f>IF($H96,Solver!C93,"")</f>
        <v/>
      </c>
      <c r="O96">
        <f>IF(LEN(Model!B103),ROW(Model!B103)-VarRow+1,0)</f>
        <v>0</v>
      </c>
      <c r="P96" t="str">
        <f>IF($O96&gt;0,Model!B103,"")</f>
        <v/>
      </c>
      <c r="Q96" t="str">
        <f>IF(AND($O96&gt;0,Model!C103),Model!D103,"")</f>
        <v/>
      </c>
    </row>
    <row r="97" spans="8:17" x14ac:dyDescent="0.25">
      <c r="H97" t="b">
        <f>LEN(Model!E104)&gt;0</f>
        <v>0</v>
      </c>
      <c r="I97" t="str">
        <f>IF($H97,Model!E104,"")</f>
        <v/>
      </c>
      <c r="J97" t="str">
        <f>IF($H97,Solver!B94,"")</f>
        <v/>
      </c>
      <c r="K97" t="str">
        <f>IF($H97,Solver!A94,"")</f>
        <v/>
      </c>
      <c r="L97" t="str">
        <f>IF($H97,Model!F104,"")</f>
        <v/>
      </c>
      <c r="M97" t="str">
        <f>IF($H97,Solver!C94,"")</f>
        <v/>
      </c>
      <c r="O97">
        <f>IF(LEN(Model!B104),ROW(Model!B104)-VarRow+1,0)</f>
        <v>0</v>
      </c>
      <c r="P97" t="str">
        <f>IF($O97&gt;0,Model!B104,"")</f>
        <v/>
      </c>
      <c r="Q97" t="str">
        <f>IF(AND($O97&gt;0,Model!C104),Model!D104,"")</f>
        <v/>
      </c>
    </row>
    <row r="98" spans="8:17" x14ac:dyDescent="0.25">
      <c r="H98" t="b">
        <f>LEN(Model!E105)&gt;0</f>
        <v>0</v>
      </c>
      <c r="I98" t="str">
        <f>IF($H98,Model!E105,"")</f>
        <v/>
      </c>
      <c r="J98" t="str">
        <f>IF($H98,Solver!B95,"")</f>
        <v/>
      </c>
      <c r="K98" t="str">
        <f>IF($H98,Solver!A95,"")</f>
        <v/>
      </c>
      <c r="L98" t="str">
        <f>IF($H98,Model!F105,"")</f>
        <v/>
      </c>
      <c r="M98" t="str">
        <f>IF($H98,Solver!C95,"")</f>
        <v/>
      </c>
      <c r="O98">
        <f>IF(LEN(Model!B105),ROW(Model!B105)-VarRow+1,0)</f>
        <v>0</v>
      </c>
      <c r="P98" t="str">
        <f>IF($O98&gt;0,Model!B105,"")</f>
        <v/>
      </c>
      <c r="Q98" t="str">
        <f>IF(AND($O98&gt;0,Model!C105),Model!D105,"")</f>
        <v/>
      </c>
    </row>
    <row r="99" spans="8:17" x14ac:dyDescent="0.25">
      <c r="H99" t="b">
        <f>LEN(Model!E106)&gt;0</f>
        <v>0</v>
      </c>
      <c r="I99" t="str">
        <f>IF($H99,Model!E106,"")</f>
        <v/>
      </c>
      <c r="J99" t="str">
        <f>IF($H99,Solver!B96,"")</f>
        <v/>
      </c>
      <c r="K99" t="str">
        <f>IF($H99,Solver!A96,"")</f>
        <v/>
      </c>
      <c r="L99" t="str">
        <f>IF($H99,Model!F106,"")</f>
        <v/>
      </c>
      <c r="M99" t="str">
        <f>IF($H99,Solver!C96,"")</f>
        <v/>
      </c>
      <c r="O99">
        <f>IF(LEN(Model!B106),ROW(Model!B106)-VarRow+1,0)</f>
        <v>0</v>
      </c>
      <c r="P99" t="str">
        <f>IF($O99&gt;0,Model!B106,"")</f>
        <v/>
      </c>
      <c r="Q99" t="str">
        <f>IF(AND($O99&gt;0,Model!C106),Model!D106,"")</f>
        <v/>
      </c>
    </row>
    <row r="100" spans="8:17" x14ac:dyDescent="0.25">
      <c r="H100" t="b">
        <f>LEN(Model!E107)&gt;0</f>
        <v>0</v>
      </c>
      <c r="I100" t="str">
        <f>IF($H100,Model!E107,"")</f>
        <v/>
      </c>
      <c r="J100" t="str">
        <f>IF($H100,Solver!B97,"")</f>
        <v/>
      </c>
      <c r="K100" t="str">
        <f>IF($H100,Solver!A97,"")</f>
        <v/>
      </c>
      <c r="L100" t="str">
        <f>IF($H100,Model!F107,"")</f>
        <v/>
      </c>
      <c r="M100" t="str">
        <f>IF($H100,Solver!C97,"")</f>
        <v/>
      </c>
      <c r="O100">
        <f>IF(LEN(Model!B107),ROW(Model!B107)-VarRow+1,0)</f>
        <v>0</v>
      </c>
      <c r="P100" t="str">
        <f>IF($O100&gt;0,Model!B107,"")</f>
        <v/>
      </c>
      <c r="Q100" t="str">
        <f>IF(AND($O100&gt;0,Model!C107),Model!D107,"")</f>
        <v/>
      </c>
    </row>
    <row r="101" spans="8:17" x14ac:dyDescent="0.25">
      <c r="H101" t="b">
        <f>LEN(Model!E108)&gt;0</f>
        <v>0</v>
      </c>
      <c r="I101" t="str">
        <f>IF($H101,Model!E108,"")</f>
        <v/>
      </c>
      <c r="J101" t="str">
        <f>IF($H101,Solver!B98,"")</f>
        <v/>
      </c>
      <c r="K101" t="str">
        <f>IF($H101,Solver!A98,"")</f>
        <v/>
      </c>
      <c r="L101" t="str">
        <f>IF($H101,Model!F108,"")</f>
        <v/>
      </c>
      <c r="M101" t="str">
        <f>IF($H101,Solver!C98,"")</f>
        <v/>
      </c>
      <c r="O101">
        <f>IF(LEN(Model!B108),ROW(Model!B108)-VarRow+1,0)</f>
        <v>0</v>
      </c>
      <c r="P101" t="str">
        <f>IF($O101&gt;0,Model!B108,"")</f>
        <v/>
      </c>
      <c r="Q101" t="str">
        <f>IF(AND($O101&gt;0,Model!C108),Model!D108,"")</f>
        <v/>
      </c>
    </row>
    <row r="102" spans="8:17" x14ac:dyDescent="0.25">
      <c r="H102" t="b">
        <f>LEN(Model!E109)&gt;0</f>
        <v>0</v>
      </c>
      <c r="I102" t="str">
        <f>IF($H102,Model!E109,"")</f>
        <v/>
      </c>
      <c r="J102" t="str">
        <f>IF($H102,Solver!B99,"")</f>
        <v/>
      </c>
      <c r="K102" t="str">
        <f>IF($H102,Solver!A99,"")</f>
        <v/>
      </c>
      <c r="L102" t="str">
        <f>IF($H102,Model!F109,"")</f>
        <v/>
      </c>
      <c r="M102" t="str">
        <f>IF($H102,Solver!C99,"")</f>
        <v/>
      </c>
      <c r="O102">
        <f>IF(LEN(Model!B109),ROW(Model!B109)-VarRow+1,0)</f>
        <v>0</v>
      </c>
      <c r="P102" t="str">
        <f>IF($O102&gt;0,Model!B109,"")</f>
        <v/>
      </c>
      <c r="Q102" t="str">
        <f>IF(AND($O102&gt;0,Model!C109),Model!D109,"")</f>
        <v/>
      </c>
    </row>
    <row r="103" spans="8:17" x14ac:dyDescent="0.25">
      <c r="H103" t="b">
        <f>LEN(Model!E110)&gt;0</f>
        <v>0</v>
      </c>
      <c r="I103" t="str">
        <f>IF($H103,Model!E110,"")</f>
        <v/>
      </c>
      <c r="J103" t="str">
        <f>IF($H103,Solver!B100,"")</f>
        <v/>
      </c>
      <c r="K103" t="str">
        <f>IF($H103,Solver!A100,"")</f>
        <v/>
      </c>
      <c r="L103" t="str">
        <f>IF($H103,Model!F110,"")</f>
        <v/>
      </c>
      <c r="M103" t="str">
        <f>IF($H103,Solver!C100,"")</f>
        <v/>
      </c>
      <c r="O103">
        <f>IF(LEN(Model!B110),ROW(Model!B110)-VarRow+1,0)</f>
        <v>0</v>
      </c>
      <c r="P103" t="str">
        <f>IF($O103&gt;0,Model!B110,"")</f>
        <v/>
      </c>
      <c r="Q103" t="str">
        <f>IF(AND($O103&gt;0,Model!C110),Model!D110,"")</f>
        <v/>
      </c>
    </row>
    <row r="104" spans="8:17" x14ac:dyDescent="0.25">
      <c r="H104" t="b">
        <f>LEN(Model!E111)&gt;0</f>
        <v>0</v>
      </c>
      <c r="I104" t="str">
        <f>IF($H104,Model!E111,"")</f>
        <v/>
      </c>
      <c r="J104" t="str">
        <f>IF($H104,Solver!B101,"")</f>
        <v/>
      </c>
      <c r="K104" t="str">
        <f>IF($H104,Solver!A101,"")</f>
        <v/>
      </c>
      <c r="L104" t="str">
        <f>IF($H104,Model!F111,"")</f>
        <v/>
      </c>
      <c r="M104" t="str">
        <f>IF($H104,Solver!C101,"")</f>
        <v/>
      </c>
      <c r="O104">
        <f>IF(LEN(Model!B111),ROW(Model!B111)-VarRow+1,0)</f>
        <v>0</v>
      </c>
      <c r="P104" t="str">
        <f>IF($O104&gt;0,Model!B111,"")</f>
        <v/>
      </c>
      <c r="Q104" t="str">
        <f>IF(AND($O104&gt;0,Model!C111),Model!D111,"")</f>
        <v/>
      </c>
    </row>
  </sheetData>
  <mergeCells count="1">
    <mergeCell ref="Q3:Y3"/>
  </mergeCells>
  <conditionalFormatting sqref="I5:M104">
    <cfRule type="expression" dxfId="41" priority="26">
      <formula>NOT($L5)</formula>
    </cfRule>
    <cfRule type="expression" dxfId="40" priority="27">
      <formula>$L5</formula>
    </cfRule>
  </conditionalFormatting>
  <conditionalFormatting sqref="E3">
    <cfRule type="cellIs" dxfId="39" priority="25" operator="lessThan">
      <formula>1</formula>
    </cfRule>
  </conditionalFormatting>
  <conditionalFormatting sqref="D4">
    <cfRule type="cellIs" dxfId="38" priority="24" operator="lessThan">
      <formula>0</formula>
    </cfRule>
  </conditionalFormatting>
  <conditionalFormatting sqref="E4">
    <cfRule type="cellIs" dxfId="37" priority="23" operator="lessThanOrEqual">
      <formula>0</formula>
    </cfRule>
  </conditionalFormatting>
  <conditionalFormatting sqref="E5">
    <cfRule type="cellIs" dxfId="36" priority="22" operator="lessThan">
      <formula>1</formula>
    </cfRule>
  </conditionalFormatting>
  <conditionalFormatting sqref="D7:E7">
    <cfRule type="cellIs" dxfId="35" priority="21" operator="lessThanOrEqual">
      <formula>0</formula>
    </cfRule>
  </conditionalFormatting>
  <conditionalFormatting sqref="D8:E11">
    <cfRule type="cellIs" dxfId="34" priority="20" operator="lessThanOrEqual">
      <formula>0</formula>
    </cfRule>
  </conditionalFormatting>
  <conditionalFormatting sqref="D12">
    <cfRule type="cellIs" dxfId="33" priority="19" operator="lessThanOrEqual">
      <formula>-10000</formula>
    </cfRule>
  </conditionalFormatting>
  <conditionalFormatting sqref="M3:M4">
    <cfRule type="cellIs" dxfId="32" priority="18" operator="lessThanOrEqual">
      <formula>0</formula>
    </cfRule>
  </conditionalFormatting>
  <conditionalFormatting sqref="E9">
    <cfRule type="expression" dxfId="31" priority="16">
      <formula>$E$9&gt;($T$4*10)</formula>
    </cfRule>
  </conditionalFormatting>
  <conditionalFormatting sqref="E11">
    <cfRule type="cellIs" dxfId="30" priority="15" operator="greaterThan">
      <formula>1000</formula>
    </cfRule>
  </conditionalFormatting>
  <conditionalFormatting sqref="D11">
    <cfRule type="cellIs" dxfId="29" priority="14" operator="lessThanOrEqual">
      <formula>0.001</formula>
    </cfRule>
  </conditionalFormatting>
  <conditionalFormatting sqref="K3:K104">
    <cfRule type="expression" dxfId="28" priority="13">
      <formula>ABS(K3)&gt;100</formula>
    </cfRule>
  </conditionalFormatting>
  <conditionalFormatting sqref="D15">
    <cfRule type="cellIs" dxfId="27" priority="12" operator="lessThan">
      <formula>0</formula>
    </cfRule>
  </conditionalFormatting>
  <conditionalFormatting sqref="D14">
    <cfRule type="cellIs" dxfId="26" priority="11" operator="lessThanOrEqual">
      <formula>-1000</formula>
    </cfRule>
  </conditionalFormatting>
  <conditionalFormatting sqref="E14">
    <cfRule type="cellIs" dxfId="25" priority="10" operator="greaterThan">
      <formula>1000</formula>
    </cfRule>
  </conditionalFormatting>
  <conditionalFormatting sqref="E16">
    <cfRule type="cellIs" dxfId="24" priority="9" operator="greaterThan">
      <formula>1000000</formula>
    </cfRule>
  </conditionalFormatting>
  <conditionalFormatting sqref="D16">
    <cfRule type="cellIs" dxfId="23" priority="8" operator="lessThan">
      <formula>0</formula>
    </cfRule>
  </conditionalFormatting>
  <conditionalFormatting sqref="D17">
    <cfRule type="cellIs" dxfId="22" priority="7" operator="lessThan">
      <formula>-1000000</formula>
    </cfRule>
  </conditionalFormatting>
  <conditionalFormatting sqref="E17">
    <cfRule type="cellIs" dxfId="21" priority="6" operator="greaterThan">
      <formula>1000000</formula>
    </cfRule>
  </conditionalFormatting>
  <conditionalFormatting sqref="D18">
    <cfRule type="cellIs" dxfId="20" priority="5" operator="lessThanOrEqual">
      <formula>0</formula>
    </cfRule>
  </conditionalFormatting>
  <conditionalFormatting sqref="E18">
    <cfRule type="cellIs" dxfId="19" priority="4" operator="greaterThanOrEqual">
      <formula>1</formula>
    </cfRule>
  </conditionalFormatting>
  <conditionalFormatting sqref="F3:F19">
    <cfRule type="expression" dxfId="18" priority="2">
      <formula>LEFT(F3,1)&lt;&gt;"-"</formula>
    </cfRule>
  </conditionalFormatting>
  <hyperlinks>
    <hyperlink ref="F8" location="Calcs!GR9016" display="428x DIV/0"/>
    <hyperlink ref="F9" location="Calcs!GT9016" display="428x DIV/0"/>
    <hyperlink ref="F10" location="Calcs!GS9016" display="723x DIV/0"/>
    <hyperlink ref="F11" location="Calcs!GU9016" display="723x DIV/0"/>
    <hyperlink ref="F12" location="Calcs!GV9016" display="723x DIV/0"/>
    <hyperlink ref="F14" location="Calcs!HD9016" display="48x NUM; 778x DIV/0"/>
    <hyperlink ref="F16" location="Calcs!HO9016" display="48x NUM; 428x DIV/0"/>
    <hyperlink ref="F17" location="Calcs!HP9016" display="70x NUM; 723x DIV/0"/>
    <hyperlink ref="F18" location="Calcs!HJ9016" display="723x DIV/0"/>
    <hyperlink ref="F19" location="Calcs!GZ9016" display="918x DIV/0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183E63B-91A0-41EF-88A9-0863EA868243}">
            <xm:f>$AA3&gt;Model!$N$7</xm:f>
            <x14:dxf>
              <font>
                <color theme="0"/>
              </font>
            </x14:dxf>
          </x14:cfRule>
          <xm:sqref>AA3:AD22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46"/>
  <sheetViews>
    <sheetView workbookViewId="0"/>
  </sheetViews>
  <sheetFormatPr defaultRowHeight="15" x14ac:dyDescent="0.25"/>
  <sheetData>
    <row r="1" spans="1:2" x14ac:dyDescent="0.25">
      <c r="A1">
        <v>47</v>
      </c>
      <c r="B1">
        <v>1</v>
      </c>
    </row>
    <row r="2" spans="1:2" x14ac:dyDescent="0.25">
      <c r="A2" s="26" t="s">
        <v>4437</v>
      </c>
    </row>
    <row r="3" spans="1:2" x14ac:dyDescent="0.25">
      <c r="A3" s="26" t="s">
        <v>4098</v>
      </c>
    </row>
    <row r="4" spans="1:2" x14ac:dyDescent="0.25">
      <c r="A4" s="26" t="s">
        <v>70</v>
      </c>
    </row>
    <row r="5" spans="1:2" x14ac:dyDescent="0.25">
      <c r="A5" s="26" t="s">
        <v>4132</v>
      </c>
    </row>
    <row r="6" spans="1:2" x14ac:dyDescent="0.25">
      <c r="A6" s="26" t="s">
        <v>4413</v>
      </c>
    </row>
    <row r="7" spans="1:2" x14ac:dyDescent="0.25">
      <c r="A7" s="26" t="s">
        <v>4100</v>
      </c>
    </row>
    <row r="8" spans="1:2" x14ac:dyDescent="0.25">
      <c r="A8" s="26" t="s">
        <v>4427</v>
      </c>
    </row>
    <row r="9" spans="1:2" x14ac:dyDescent="0.25">
      <c r="A9" s="26" t="s">
        <v>4101</v>
      </c>
    </row>
    <row r="10" spans="1:2" x14ac:dyDescent="0.25">
      <c r="A10" s="26" t="s">
        <v>4438</v>
      </c>
    </row>
    <row r="11" spans="1:2" x14ac:dyDescent="0.25">
      <c r="A11" s="26" t="s">
        <v>4100</v>
      </c>
    </row>
    <row r="12" spans="1:2" x14ac:dyDescent="0.25">
      <c r="A12" s="26" t="s">
        <v>4439</v>
      </c>
    </row>
    <row r="13" spans="1:2" x14ac:dyDescent="0.25">
      <c r="A13" s="26" t="s">
        <v>4102</v>
      </c>
    </row>
    <row r="14" spans="1:2" x14ac:dyDescent="0.25">
      <c r="A14" s="26" t="s">
        <v>4143</v>
      </c>
    </row>
    <row r="15" spans="1:2" x14ac:dyDescent="0.25">
      <c r="A15" s="26" t="s">
        <v>4440</v>
      </c>
    </row>
    <row r="16" spans="1:2" x14ac:dyDescent="0.25">
      <c r="A16" s="26" t="s">
        <v>4441</v>
      </c>
    </row>
    <row r="17" spans="1:1" x14ac:dyDescent="0.25">
      <c r="A17" s="26" t="s">
        <v>4442</v>
      </c>
    </row>
    <row r="18" spans="1:1" x14ac:dyDescent="0.25">
      <c r="A18" s="26" t="s">
        <v>4100</v>
      </c>
    </row>
    <row r="19" spans="1:1" x14ac:dyDescent="0.25">
      <c r="A19" s="26" t="s">
        <v>4443</v>
      </c>
    </row>
    <row r="20" spans="1:1" x14ac:dyDescent="0.25">
      <c r="A20" s="26" t="s">
        <v>4431</v>
      </c>
    </row>
    <row r="21" spans="1:1" x14ac:dyDescent="0.25">
      <c r="A21" s="26" t="s">
        <v>4432</v>
      </c>
    </row>
    <row r="22" spans="1:1" x14ac:dyDescent="0.25">
      <c r="A22" s="26" t="s">
        <v>4433</v>
      </c>
    </row>
    <row r="23" spans="1:1" x14ac:dyDescent="0.25">
      <c r="A23" s="26" t="s">
        <v>4104</v>
      </c>
    </row>
    <row r="24" spans="1:1" x14ac:dyDescent="0.25">
      <c r="A24" s="26" t="s">
        <v>4103</v>
      </c>
    </row>
    <row r="25" spans="1:1" x14ac:dyDescent="0.25">
      <c r="A25" s="26" t="s">
        <v>4126</v>
      </c>
    </row>
    <row r="26" spans="1:1" x14ac:dyDescent="0.25">
      <c r="A26" s="26" t="s">
        <v>4444</v>
      </c>
    </row>
    <row r="27" spans="1:1" x14ac:dyDescent="0.25">
      <c r="A27" s="26" t="s">
        <v>4445</v>
      </c>
    </row>
    <row r="28" spans="1:1" x14ac:dyDescent="0.25">
      <c r="A28" s="26" t="s">
        <v>4446</v>
      </c>
    </row>
    <row r="29" spans="1:1" x14ac:dyDescent="0.25">
      <c r="A29" s="26" t="s">
        <v>4447</v>
      </c>
    </row>
    <row r="30" spans="1:1" x14ac:dyDescent="0.25">
      <c r="A30" s="26" t="s">
        <v>4448</v>
      </c>
    </row>
    <row r="31" spans="1:1" x14ac:dyDescent="0.25">
      <c r="A31" s="26" t="s">
        <v>4131</v>
      </c>
    </row>
    <row r="32" spans="1:1" x14ac:dyDescent="0.25">
      <c r="A32" s="26" t="s">
        <v>4431</v>
      </c>
    </row>
    <row r="33" spans="1:1" x14ac:dyDescent="0.25">
      <c r="A33" s="26" t="s">
        <v>4432</v>
      </c>
    </row>
    <row r="34" spans="1:1" x14ac:dyDescent="0.25">
      <c r="A34" s="26" t="s">
        <v>4433</v>
      </c>
    </row>
    <row r="35" spans="1:1" x14ac:dyDescent="0.25">
      <c r="A35" s="26" t="s">
        <v>4104</v>
      </c>
    </row>
    <row r="36" spans="1:1" x14ac:dyDescent="0.25">
      <c r="A36" s="26" t="s">
        <v>4126</v>
      </c>
    </row>
    <row r="37" spans="1:1" x14ac:dyDescent="0.25">
      <c r="A37" s="26" t="s">
        <v>4444</v>
      </c>
    </row>
    <row r="38" spans="1:1" x14ac:dyDescent="0.25">
      <c r="A38" s="26" t="s">
        <v>4445</v>
      </c>
    </row>
    <row r="39" spans="1:1" x14ac:dyDescent="0.25">
      <c r="A39" s="26" t="s">
        <v>4449</v>
      </c>
    </row>
    <row r="40" spans="1:1" x14ac:dyDescent="0.25">
      <c r="A40" s="26" t="s">
        <v>4129</v>
      </c>
    </row>
    <row r="41" spans="1:1" x14ac:dyDescent="0.25">
      <c r="A41" s="26" t="s">
        <v>4130</v>
      </c>
    </row>
    <row r="42" spans="1:1" x14ac:dyDescent="0.25">
      <c r="A42" s="26" t="s">
        <v>4450</v>
      </c>
    </row>
    <row r="43" spans="1:1" x14ac:dyDescent="0.25">
      <c r="A43" s="26" t="s">
        <v>4451</v>
      </c>
    </row>
    <row r="44" spans="1:1" x14ac:dyDescent="0.25">
      <c r="A44" s="26" t="s">
        <v>4452</v>
      </c>
    </row>
    <row r="45" spans="1:1" x14ac:dyDescent="0.25">
      <c r="A45" s="26" t="s">
        <v>4133</v>
      </c>
    </row>
    <row r="46" spans="1:1" x14ac:dyDescent="0.25">
      <c r="A46" s="26" t="s">
        <v>4453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112"/>
  <sheetViews>
    <sheetView zoomScaleNormal="100" workbookViewId="0">
      <selection activeCell="D3" sqref="D3:L3"/>
    </sheetView>
  </sheetViews>
  <sheetFormatPr defaultColWidth="8.85546875" defaultRowHeight="15" x14ac:dyDescent="0.25"/>
  <cols>
    <col min="1" max="1" width="0.7109375" style="39" customWidth="1"/>
    <col min="2" max="2" width="9.140625" style="39" customWidth="1"/>
    <col min="3" max="3" width="4.5703125" style="39" customWidth="1"/>
    <col min="4" max="4" width="14.140625" style="39" customWidth="1"/>
    <col min="5" max="5" width="5.7109375" style="43" customWidth="1"/>
    <col min="6" max="6" width="4.7109375" style="43" customWidth="1"/>
    <col min="7" max="7" width="12.140625" style="39" customWidth="1"/>
    <col min="8" max="8" width="9.42578125" style="39" customWidth="1"/>
    <col min="9" max="9" width="7.140625" style="39" customWidth="1"/>
    <col min="10" max="10" width="5.28515625" style="43" customWidth="1"/>
    <col min="11" max="11" width="13.5703125" style="43" customWidth="1"/>
    <col min="12" max="12" width="13.7109375" style="39" customWidth="1"/>
    <col min="13" max="13" width="13.28515625" style="39" customWidth="1"/>
    <col min="14" max="14" width="8.7109375" style="39" customWidth="1"/>
    <col min="15" max="15" width="11.28515625" style="39" customWidth="1"/>
    <col min="16" max="16" width="13.140625" style="39" customWidth="1"/>
    <col min="17" max="17" width="11.85546875" style="39" customWidth="1"/>
    <col min="18" max="18" width="9.85546875" style="39" customWidth="1"/>
    <col min="19" max="19" width="8.85546875" style="39"/>
    <col min="20" max="20" width="32.28515625" style="39" customWidth="1"/>
    <col min="21" max="16384" width="8.85546875" style="39"/>
  </cols>
  <sheetData>
    <row r="1" spans="1:15" ht="4.9000000000000004" customHeight="1" x14ac:dyDescent="0.25">
      <c r="E1" s="39"/>
      <c r="F1" s="39"/>
      <c r="J1" s="39"/>
      <c r="K1" s="39"/>
    </row>
    <row r="2" spans="1:15" ht="16.899999999999999" customHeight="1" x14ac:dyDescent="0.25">
      <c r="A2" s="39">
        <v>0</v>
      </c>
      <c r="B2" s="153" t="s">
        <v>21</v>
      </c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3" t="s">
        <v>24</v>
      </c>
      <c r="N2" s="163"/>
      <c r="O2" s="40" t="s">
        <v>60</v>
      </c>
    </row>
    <row r="3" spans="1:15" ht="45.6" customHeight="1" x14ac:dyDescent="0.25">
      <c r="A3" s="39">
        <v>0</v>
      </c>
      <c r="B3" s="155" t="s">
        <v>4095</v>
      </c>
      <c r="C3" s="155"/>
      <c r="D3" s="165" t="s">
        <v>4425</v>
      </c>
      <c r="E3" s="166"/>
      <c r="F3" s="166"/>
      <c r="G3" s="166"/>
      <c r="H3" s="166"/>
      <c r="I3" s="166"/>
      <c r="J3" s="166"/>
      <c r="K3" s="166"/>
      <c r="L3" s="166"/>
      <c r="M3" s="164" t="str">
        <f>IF(ISERROR(SPFtxtmask),SPFrat,IF(LEN(SPF_1),"* " &amp; TEXT(SPFrat,SPFtxtmask),""))</f>
        <v>* 0.28499</v>
      </c>
      <c r="N3" s="164"/>
      <c r="O3" s="41">
        <v>2.1994177420857617E-3</v>
      </c>
    </row>
    <row r="4" spans="1:15" ht="45.6" customHeight="1" x14ac:dyDescent="0.25">
      <c r="A4" s="39">
        <v>0</v>
      </c>
      <c r="C4" s="42"/>
      <c r="H4" s="155" t="s">
        <v>4096</v>
      </c>
      <c r="I4" s="155"/>
      <c r="J4" s="167" t="s">
        <v>4146</v>
      </c>
      <c r="K4" s="168"/>
      <c r="L4" s="168"/>
      <c r="M4" s="164" t="str">
        <f>IF(ISERROR(DisTxtMask),DisRat,IF(LEN(OverDis),"* "&amp;TEXT(DisRat,DisTxtMask),""))</f>
        <v>* 0.7267</v>
      </c>
      <c r="N4" s="164"/>
      <c r="O4" s="41">
        <v>1.4354025473520483E-2</v>
      </c>
    </row>
    <row r="5" spans="1:15" ht="15" customHeight="1" x14ac:dyDescent="0.25">
      <c r="A5" s="39">
        <v>0</v>
      </c>
      <c r="C5" s="42"/>
      <c r="H5" s="155" t="s">
        <v>74</v>
      </c>
      <c r="I5" s="155"/>
      <c r="J5" s="156" t="s">
        <v>4099</v>
      </c>
      <c r="K5" s="157"/>
      <c r="L5" s="157"/>
      <c r="M5" s="138" t="s">
        <v>4423</v>
      </c>
      <c r="N5" s="138"/>
      <c r="O5" s="138"/>
    </row>
    <row r="6" spans="1:15" x14ac:dyDescent="0.25">
      <c r="C6" s="42"/>
      <c r="H6" s="155" t="s">
        <v>23</v>
      </c>
      <c r="I6" s="155"/>
      <c r="J6" s="158" t="s">
        <v>17</v>
      </c>
      <c r="K6" s="157"/>
      <c r="L6" s="157"/>
      <c r="M6" s="86" t="s">
        <v>2</v>
      </c>
      <c r="N6" s="85">
        <f>COUNTIF(Filters,1)</f>
        <v>237</v>
      </c>
    </row>
    <row r="7" spans="1:15" ht="15" customHeight="1" x14ac:dyDescent="0.25">
      <c r="C7" s="42"/>
      <c r="H7" s="155" t="s">
        <v>3978</v>
      </c>
      <c r="I7" s="155"/>
      <c r="J7" s="159" t="s">
        <v>4171</v>
      </c>
      <c r="K7" s="160"/>
      <c r="L7" s="161"/>
      <c r="M7" s="87" t="s">
        <v>3997</v>
      </c>
      <c r="N7" s="44">
        <v>7</v>
      </c>
    </row>
    <row r="8" spans="1:15" ht="15" customHeight="1" x14ac:dyDescent="0.25">
      <c r="C8" s="42"/>
      <c r="F8" s="43">
        <v>0</v>
      </c>
      <c r="H8" s="155" t="s">
        <v>49</v>
      </c>
      <c r="I8" s="155"/>
      <c r="J8" s="158"/>
      <c r="K8" s="157"/>
      <c r="L8" s="157"/>
      <c r="M8" s="87" t="s">
        <v>3998</v>
      </c>
      <c r="N8" s="63">
        <f>sumofwt</f>
        <v>237</v>
      </c>
    </row>
    <row r="9" spans="1:15" x14ac:dyDescent="0.25">
      <c r="I9" s="45"/>
      <c r="J9" s="45"/>
    </row>
    <row r="10" spans="1:15" x14ac:dyDescent="0.25">
      <c r="B10" s="150" t="s">
        <v>28</v>
      </c>
      <c r="C10" s="150"/>
      <c r="D10" s="150"/>
      <c r="E10" s="152" t="s">
        <v>3985</v>
      </c>
      <c r="F10" s="152"/>
      <c r="G10" s="152"/>
      <c r="H10" s="152"/>
      <c r="I10" s="152"/>
      <c r="J10" s="45"/>
      <c r="K10" s="162" t="s">
        <v>3988</v>
      </c>
      <c r="L10" s="162"/>
      <c r="M10" s="162"/>
    </row>
    <row r="11" spans="1:15" x14ac:dyDescent="0.25">
      <c r="B11" s="120" t="s">
        <v>39</v>
      </c>
      <c r="C11" s="121" t="s">
        <v>4158</v>
      </c>
      <c r="D11" s="120" t="s">
        <v>24</v>
      </c>
      <c r="E11" s="88" t="s">
        <v>39</v>
      </c>
      <c r="F11" s="89" t="s">
        <v>29</v>
      </c>
      <c r="G11" s="88" t="s">
        <v>40</v>
      </c>
      <c r="H11" s="88" t="s">
        <v>60</v>
      </c>
      <c r="I11" s="88" t="s">
        <v>41</v>
      </c>
      <c r="J11" s="45"/>
      <c r="K11" s="151" t="s">
        <v>4029</v>
      </c>
      <c r="L11" s="151"/>
      <c r="M11" s="46" t="s">
        <v>73</v>
      </c>
    </row>
    <row r="12" spans="1:15" ht="15" customHeight="1" x14ac:dyDescent="0.25">
      <c r="B12" s="73" t="s">
        <v>4164</v>
      </c>
      <c r="C12" s="108" t="b">
        <v>0</v>
      </c>
      <c r="D12" s="106"/>
      <c r="E12" s="126" t="s">
        <v>4161</v>
      </c>
      <c r="F12" s="129" t="b">
        <v>0</v>
      </c>
      <c r="G12" s="125">
        <f>IF(LEN(E12),Solver!C2,"")</f>
        <v>0.23832581559916513</v>
      </c>
      <c r="H12" s="127">
        <v>4.7584273525005211E-4</v>
      </c>
      <c r="I12" s="128">
        <v>0.2581384862904168</v>
      </c>
      <c r="J12" s="39"/>
      <c r="K12" s="148" t="s">
        <v>4030</v>
      </c>
      <c r="L12" s="149"/>
      <c r="M12" s="46" t="s">
        <v>4032</v>
      </c>
    </row>
    <row r="13" spans="1:15" x14ac:dyDescent="0.25">
      <c r="B13" s="73" t="s">
        <v>4092</v>
      </c>
      <c r="C13" s="108" t="b">
        <v>0</v>
      </c>
      <c r="D13" s="106"/>
      <c r="E13" s="126"/>
      <c r="F13" s="129" t="b">
        <v>0</v>
      </c>
      <c r="G13" s="125" t="str">
        <f>IF(LEN(E13),Solver!C3,"")</f>
        <v/>
      </c>
      <c r="H13" s="127"/>
      <c r="I13" s="128"/>
      <c r="J13" s="39"/>
      <c r="K13" s="151" t="s">
        <v>3979</v>
      </c>
      <c r="L13" s="151"/>
      <c r="M13" s="47">
        <v>1</v>
      </c>
    </row>
    <row r="14" spans="1:15" ht="14.45" customHeight="1" x14ac:dyDescent="0.25">
      <c r="B14" s="73" t="s">
        <v>4165</v>
      </c>
      <c r="C14" s="108" t="b">
        <v>0</v>
      </c>
      <c r="D14" s="106"/>
      <c r="E14" s="126"/>
      <c r="F14" s="129"/>
      <c r="G14" s="125" t="str">
        <f>IF(LEN(E14),Solver!C4,"")</f>
        <v/>
      </c>
      <c r="H14" s="127"/>
      <c r="I14" s="128"/>
      <c r="J14" s="48"/>
      <c r="K14" s="141" t="s">
        <v>3974</v>
      </c>
      <c r="L14" s="140"/>
      <c r="M14" s="124" t="b">
        <v>0</v>
      </c>
    </row>
    <row r="15" spans="1:15" x14ac:dyDescent="0.25">
      <c r="B15" s="73" t="s">
        <v>4166</v>
      </c>
      <c r="C15" s="108" t="b">
        <v>0</v>
      </c>
      <c r="D15" s="106"/>
      <c r="E15" s="126"/>
      <c r="F15" s="129" t="b">
        <v>0</v>
      </c>
      <c r="G15" s="125" t="str">
        <f>IF(LEN(E15),Solver!C5,"")</f>
        <v/>
      </c>
      <c r="H15" s="127"/>
      <c r="I15" s="128"/>
      <c r="K15" s="139" t="s">
        <v>52</v>
      </c>
      <c r="L15" s="140"/>
      <c r="M15" s="124" t="b">
        <v>0</v>
      </c>
    </row>
    <row r="16" spans="1:15" x14ac:dyDescent="0.25">
      <c r="B16" s="73" t="s">
        <v>4167</v>
      </c>
      <c r="C16" s="108" t="b">
        <v>0</v>
      </c>
      <c r="D16" s="106"/>
      <c r="E16" s="126"/>
      <c r="F16" s="129"/>
      <c r="G16" s="125" t="str">
        <f>IF(LEN(E16),Solver!C6,"")</f>
        <v/>
      </c>
      <c r="H16" s="127"/>
      <c r="I16" s="128"/>
      <c r="K16" s="141" t="s">
        <v>3993</v>
      </c>
      <c r="L16" s="140"/>
      <c r="M16" s="124" t="b">
        <v>0</v>
      </c>
    </row>
    <row r="17" spans="2:20" x14ac:dyDescent="0.25">
      <c r="B17" s="73" t="s">
        <v>4168</v>
      </c>
      <c r="C17" s="108" t="b">
        <v>0</v>
      </c>
      <c r="D17" s="106"/>
      <c r="E17" s="126"/>
      <c r="F17" s="129"/>
      <c r="G17" s="125" t="str">
        <f>IF(LEN(E17),Solver!C7,"")</f>
        <v/>
      </c>
      <c r="H17" s="127"/>
      <c r="I17" s="128"/>
      <c r="K17" s="141" t="s">
        <v>3994</v>
      </c>
      <c r="L17" s="140"/>
      <c r="M17" s="124" t="b">
        <v>0</v>
      </c>
      <c r="N17" s="49"/>
      <c r="O17" s="50"/>
    </row>
    <row r="18" spans="2:20" x14ac:dyDescent="0.25">
      <c r="B18" s="73" t="s">
        <v>4169</v>
      </c>
      <c r="C18" s="108" t="b">
        <v>0</v>
      </c>
      <c r="D18" s="106"/>
      <c r="E18" s="126"/>
      <c r="F18" s="129"/>
      <c r="G18" s="125" t="str">
        <f>IF(LEN(E18),Solver!C8,"")</f>
        <v/>
      </c>
      <c r="H18" s="127"/>
      <c r="I18" s="128"/>
      <c r="N18" s="49"/>
      <c r="O18" s="49"/>
    </row>
    <row r="19" spans="2:20" x14ac:dyDescent="0.25">
      <c r="B19" s="73" t="s">
        <v>4170</v>
      </c>
      <c r="C19" s="108" t="b">
        <v>0</v>
      </c>
      <c r="D19" s="106"/>
      <c r="E19" s="126"/>
      <c r="F19" s="129"/>
      <c r="G19" s="125" t="str">
        <f>IF(LEN(E19),Solver!C9,"")</f>
        <v/>
      </c>
      <c r="H19" s="127"/>
      <c r="I19" s="128"/>
      <c r="K19" s="146" t="s">
        <v>3989</v>
      </c>
      <c r="L19" s="147"/>
      <c r="M19" s="117" t="str">
        <f>IF(ValRes,"Valid","Invalid")</f>
        <v>Invalid</v>
      </c>
      <c r="N19" s="51"/>
      <c r="O19" s="49"/>
    </row>
    <row r="20" spans="2:20" x14ac:dyDescent="0.25">
      <c r="B20" s="73" t="s">
        <v>4159</v>
      </c>
      <c r="C20" s="108" t="b">
        <v>0</v>
      </c>
      <c r="D20" s="106"/>
      <c r="E20" s="126"/>
      <c r="F20" s="129"/>
      <c r="G20" s="125" t="str">
        <f>IF(LEN(E20),Solver!C10,"")</f>
        <v/>
      </c>
      <c r="H20" s="127"/>
      <c r="I20" s="128"/>
      <c r="K20" s="144" t="s">
        <v>4428</v>
      </c>
      <c r="L20" s="144"/>
      <c r="M20" s="94">
        <f>IF(SqExRes&gt;=0,SQRT(SqExRes/SUM(WSqrSPF)),NA())</f>
        <v>5.9912400566077134E-2</v>
      </c>
      <c r="N20" s="52"/>
      <c r="O20" s="49"/>
    </row>
    <row r="21" spans="2:20" ht="15.75" thickBot="1" x14ac:dyDescent="0.3">
      <c r="B21" s="73" t="s">
        <v>4171</v>
      </c>
      <c r="C21" s="107" t="b">
        <v>1</v>
      </c>
      <c r="D21" s="106">
        <v>1.4419882645275754E-5</v>
      </c>
      <c r="E21" s="126"/>
      <c r="F21" s="129"/>
      <c r="G21" s="125" t="str">
        <f>IF(LEN(E21),Solver!C11,"")</f>
        <v/>
      </c>
      <c r="H21" s="127"/>
      <c r="I21" s="128"/>
      <c r="K21" s="145" t="s">
        <v>3987</v>
      </c>
      <c r="L21" s="145"/>
      <c r="M21" s="60">
        <f>EXP((LogLik-LikBias)/sumofwt)</f>
        <v>2.910326655733558E-2</v>
      </c>
      <c r="N21" s="49"/>
      <c r="O21" s="49"/>
    </row>
    <row r="22" spans="2:20" x14ac:dyDescent="0.25">
      <c r="B22" s="73" t="s">
        <v>4172</v>
      </c>
      <c r="C22" s="107" t="b">
        <v>1</v>
      </c>
      <c r="D22" s="106">
        <v>6.5660118427626096E-5</v>
      </c>
      <c r="E22" s="126"/>
      <c r="F22" s="129"/>
      <c r="G22" s="125" t="str">
        <f>IF(LEN(E22),Solver!C12,"")</f>
        <v/>
      </c>
      <c r="H22" s="127"/>
      <c r="I22" s="128"/>
      <c r="K22" s="142" t="s">
        <v>3986</v>
      </c>
      <c r="L22" s="143"/>
      <c r="M22" s="53">
        <v>9.8981878155860223E-2</v>
      </c>
      <c r="N22" s="49"/>
      <c r="O22" s="49"/>
      <c r="T22" s="90" t="str">
        <f>IF(LEN($J$5),IF(GraRat," * "," ± #*")&amp;"("&amp;J$5&amp;")^#","")</f>
        <v xml:space="preserve"> * (Z)^#</v>
      </c>
    </row>
    <row r="23" spans="2:20" x14ac:dyDescent="0.25">
      <c r="B23" s="73" t="s">
        <v>4173</v>
      </c>
      <c r="C23" s="107" t="b">
        <v>1</v>
      </c>
      <c r="D23" s="106">
        <v>2.1597484849865585E-4</v>
      </c>
      <c r="E23" s="126"/>
      <c r="F23" s="129"/>
      <c r="G23" s="125" t="str">
        <f>IF(LEN(E23),Solver!C13,"")</f>
        <v/>
      </c>
      <c r="H23" s="127"/>
      <c r="I23" s="128"/>
      <c r="K23" s="142" t="s">
        <v>4005</v>
      </c>
      <c r="L23" s="143"/>
      <c r="M23" s="61">
        <f>NetRes/sumofwt</f>
        <v>0.1940158630807248</v>
      </c>
      <c r="N23" s="54"/>
      <c r="O23" s="54"/>
      <c r="T23" s="91" t="str">
        <f>IF(LEN($J$5),IF(GraRat," * "," ± #*")&amp;"$^("&amp;J$5&amp;")","")</f>
        <v xml:space="preserve"> * $^(Z)</v>
      </c>
    </row>
    <row r="24" spans="2:20" x14ac:dyDescent="0.25">
      <c r="B24" s="73" t="s">
        <v>4174</v>
      </c>
      <c r="C24" s="107" t="b">
        <v>1</v>
      </c>
      <c r="D24" s="106">
        <v>9.1947779868479758E-4</v>
      </c>
      <c r="E24" s="126"/>
      <c r="F24" s="129"/>
      <c r="G24" s="125" t="str">
        <f>IF(LEN(E24),Solver!C14,"")</f>
        <v/>
      </c>
      <c r="H24" s="127"/>
      <c r="I24" s="128"/>
      <c r="K24" s="142" t="s">
        <v>4006</v>
      </c>
      <c r="L24" s="143"/>
      <c r="M24" s="61">
        <f>ExpRes/sumofwt</f>
        <v>-3.7764470299534187E-3</v>
      </c>
      <c r="T24" s="92" t="str">
        <f>IF(LEN($J$5),IF(GraRat," * "," ± #*")&amp;"(# + LN(" &amp; J$5 &amp; "))","")</f>
        <v xml:space="preserve"> * (# + LN(Z))</v>
      </c>
    </row>
    <row r="25" spans="2:20" ht="15.75" thickBot="1" x14ac:dyDescent="0.3">
      <c r="B25" s="73" t="s">
        <v>4099</v>
      </c>
      <c r="C25" s="107" t="b">
        <v>0</v>
      </c>
      <c r="D25" s="106"/>
      <c r="E25" s="126"/>
      <c r="F25" s="129"/>
      <c r="G25" s="125" t="str">
        <f>IF(LEN(E25),Solver!C15,"")</f>
        <v/>
      </c>
      <c r="H25" s="127"/>
      <c r="I25" s="128"/>
      <c r="K25" s="142" t="s">
        <v>3992</v>
      </c>
      <c r="L25" s="143"/>
      <c r="M25" s="55">
        <v>7.6380632000501852E-2</v>
      </c>
      <c r="T25" s="93" t="str">
        <f>IF(LEN($J$5),IF(GraRat," * "," ± #*")&amp;"(" &amp; J$5 &amp; " + #)","")</f>
        <v xml:space="preserve"> * (Z + #)</v>
      </c>
    </row>
    <row r="26" spans="2:20" x14ac:dyDescent="0.25">
      <c r="B26" s="73" t="s">
        <v>4136</v>
      </c>
      <c r="C26" s="107" t="b">
        <v>1</v>
      </c>
      <c r="D26" s="106">
        <v>0.2</v>
      </c>
      <c r="E26" s="126"/>
      <c r="F26" s="129"/>
      <c r="G26" s="125" t="str">
        <f>IF(LEN(E26),Solver!C16,"")</f>
        <v/>
      </c>
      <c r="H26" s="127"/>
      <c r="I26" s="128"/>
      <c r="K26" s="142" t="s">
        <v>4011</v>
      </c>
      <c r="L26" s="143"/>
      <c r="M26" s="62">
        <f>SUM(Weights)</f>
        <v>237</v>
      </c>
    </row>
    <row r="27" spans="2:20" x14ac:dyDescent="0.25">
      <c r="B27" s="73" t="s">
        <v>4422</v>
      </c>
      <c r="C27" s="107" t="b">
        <v>0</v>
      </c>
      <c r="D27" s="106"/>
      <c r="E27" s="126"/>
      <c r="F27" s="129"/>
      <c r="G27" s="125" t="str">
        <f>IF(LEN(E27),Solver!C17,"")</f>
        <v/>
      </c>
      <c r="H27" s="127"/>
      <c r="I27" s="128"/>
      <c r="K27" s="136" t="s">
        <v>3990</v>
      </c>
      <c r="L27" s="137"/>
      <c r="M27" s="95">
        <f>EXP(-SUM(WLnDisp)/sumofwt)</f>
        <v>0.17893661956385198</v>
      </c>
    </row>
    <row r="28" spans="2:20" x14ac:dyDescent="0.25">
      <c r="B28" s="73"/>
      <c r="C28" s="107" t="b">
        <v>0</v>
      </c>
      <c r="D28" s="106"/>
      <c r="E28" s="126"/>
      <c r="F28" s="129"/>
      <c r="G28" s="125" t="str">
        <f>IF(LEN(E28),Solver!C18,"")</f>
        <v/>
      </c>
      <c r="H28" s="127"/>
      <c r="I28" s="128"/>
      <c r="K28" s="136" t="s">
        <v>3991</v>
      </c>
      <c r="L28" s="137"/>
      <c r="M28" s="64">
        <f>-2*(LogLik-LikBias)+EffParm*LN(DoF)</f>
        <v>1725.3570134830188</v>
      </c>
      <c r="P28" s="74"/>
    </row>
    <row r="29" spans="2:20" x14ac:dyDescent="0.25">
      <c r="B29" s="73"/>
      <c r="C29" s="107" t="b">
        <v>1</v>
      </c>
      <c r="D29" s="106"/>
      <c r="E29" s="126"/>
      <c r="F29" s="129"/>
      <c r="G29" s="125" t="str">
        <f>IF(LEN(E29),Solver!C19,"")</f>
        <v/>
      </c>
      <c r="H29" s="127"/>
      <c r="I29" s="128"/>
      <c r="K29" s="136" t="s">
        <v>4093</v>
      </c>
      <c r="L29" s="137"/>
      <c r="M29" s="64">
        <v>0.64665887551439938</v>
      </c>
    </row>
    <row r="30" spans="2:20" x14ac:dyDescent="0.25">
      <c r="B30" s="73"/>
      <c r="C30" s="107" t="b">
        <v>1</v>
      </c>
      <c r="D30" s="106"/>
      <c r="E30" s="126"/>
      <c r="F30" s="129"/>
      <c r="G30" s="125" t="str">
        <f>IF(LEN(E30),Solver!C20,"")</f>
        <v/>
      </c>
      <c r="H30" s="127"/>
      <c r="I30" s="128"/>
      <c r="O30" s="54"/>
      <c r="T30" s="56"/>
    </row>
    <row r="31" spans="2:20" x14ac:dyDescent="0.25">
      <c r="B31" s="73"/>
      <c r="C31" s="107" t="b">
        <v>1</v>
      </c>
      <c r="D31" s="106"/>
      <c r="E31" s="126"/>
      <c r="F31" s="129"/>
      <c r="G31" s="125" t="str">
        <f>IF(LEN(E31),Solver!C21,"")</f>
        <v/>
      </c>
      <c r="H31" s="127"/>
      <c r="I31" s="128"/>
      <c r="T31" s="56"/>
    </row>
    <row r="32" spans="2:20" x14ac:dyDescent="0.25">
      <c r="B32" s="73"/>
      <c r="C32" s="107" t="b">
        <v>1</v>
      </c>
      <c r="D32" s="106"/>
      <c r="E32" s="126"/>
      <c r="F32" s="129"/>
      <c r="G32" s="125" t="str">
        <f>IF(LEN(E32),Solver!C22,"")</f>
        <v/>
      </c>
      <c r="H32" s="127"/>
      <c r="I32" s="128"/>
      <c r="O32" s="57"/>
      <c r="Q32" s="58"/>
      <c r="T32" s="56"/>
    </row>
    <row r="33" spans="2:15" x14ac:dyDescent="0.25">
      <c r="B33" s="73"/>
      <c r="C33" s="107" t="b">
        <v>1</v>
      </c>
      <c r="D33" s="106"/>
      <c r="E33" s="126"/>
      <c r="F33" s="129"/>
      <c r="G33" s="125" t="str">
        <f>IF(LEN(E33),Solver!C23,"")</f>
        <v/>
      </c>
      <c r="H33" s="127"/>
      <c r="I33" s="128"/>
      <c r="O33" s="54"/>
    </row>
    <row r="34" spans="2:15" x14ac:dyDescent="0.25">
      <c r="B34" s="73"/>
      <c r="C34" s="107" t="b">
        <v>1</v>
      </c>
      <c r="D34" s="106"/>
      <c r="E34" s="126"/>
      <c r="F34" s="129"/>
      <c r="G34" s="125" t="str">
        <f>IF(LEN(E34),Solver!C24,"")</f>
        <v/>
      </c>
      <c r="H34" s="127"/>
      <c r="I34" s="128"/>
    </row>
    <row r="35" spans="2:15" x14ac:dyDescent="0.25">
      <c r="B35" s="73"/>
      <c r="C35" s="107" t="b">
        <v>1</v>
      </c>
      <c r="D35" s="106"/>
      <c r="E35" s="126"/>
      <c r="F35" s="129"/>
      <c r="G35" s="125" t="str">
        <f>IF(LEN(E35),Solver!C25,"")</f>
        <v/>
      </c>
      <c r="H35" s="127"/>
      <c r="I35" s="128"/>
    </row>
    <row r="36" spans="2:15" x14ac:dyDescent="0.25">
      <c r="B36" s="73"/>
      <c r="C36" s="107" t="b">
        <v>1</v>
      </c>
      <c r="D36" s="106"/>
      <c r="E36" s="126"/>
      <c r="F36" s="129"/>
      <c r="G36" s="125" t="str">
        <f>IF(LEN(E36),Solver!C26,"")</f>
        <v/>
      </c>
      <c r="H36" s="127"/>
      <c r="I36" s="128"/>
    </row>
    <row r="37" spans="2:15" x14ac:dyDescent="0.25">
      <c r="B37" s="73"/>
      <c r="C37" s="107" t="b">
        <v>1</v>
      </c>
      <c r="D37" s="106"/>
      <c r="E37" s="126"/>
      <c r="F37" s="129"/>
      <c r="G37" s="125" t="str">
        <f>IF(LEN(E37),Solver!C27,"")</f>
        <v/>
      </c>
      <c r="H37" s="127"/>
      <c r="I37" s="128"/>
    </row>
    <row r="38" spans="2:15" x14ac:dyDescent="0.25">
      <c r="B38" s="73"/>
      <c r="C38" s="107" t="b">
        <v>0</v>
      </c>
      <c r="D38" s="106"/>
      <c r="E38" s="126"/>
      <c r="F38" s="129"/>
      <c r="G38" s="125" t="str">
        <f>IF(LEN(E38),Solver!C28,"")</f>
        <v/>
      </c>
      <c r="H38" s="127"/>
      <c r="I38" s="128"/>
    </row>
    <row r="39" spans="2:15" x14ac:dyDescent="0.25">
      <c r="B39" s="73"/>
      <c r="C39" s="107" t="b">
        <v>1</v>
      </c>
      <c r="D39" s="106"/>
      <c r="E39" s="126"/>
      <c r="F39" s="129"/>
      <c r="G39" s="125" t="str">
        <f>IF(LEN(E39),Solver!C29,"")</f>
        <v/>
      </c>
      <c r="H39" s="127"/>
      <c r="I39" s="128"/>
    </row>
    <row r="40" spans="2:15" x14ac:dyDescent="0.25">
      <c r="B40" s="73"/>
      <c r="C40" s="107" t="b">
        <v>1</v>
      </c>
      <c r="D40" s="106"/>
      <c r="E40" s="126"/>
      <c r="F40" s="129"/>
      <c r="G40" s="125" t="str">
        <f>IF(LEN(E40),Solver!C30,"")</f>
        <v/>
      </c>
      <c r="H40" s="127"/>
      <c r="I40" s="128"/>
    </row>
    <row r="41" spans="2:15" x14ac:dyDescent="0.25">
      <c r="B41" s="73"/>
      <c r="C41" s="107" t="b">
        <v>1</v>
      </c>
      <c r="D41" s="106"/>
      <c r="E41" s="126"/>
      <c r="F41" s="129"/>
      <c r="G41" s="125" t="str">
        <f>IF(LEN(E41),Solver!C31,"")</f>
        <v/>
      </c>
      <c r="H41" s="127"/>
      <c r="I41" s="128"/>
    </row>
    <row r="42" spans="2:15" x14ac:dyDescent="0.25">
      <c r="B42" s="73"/>
      <c r="C42" s="107" t="b">
        <v>1</v>
      </c>
      <c r="D42" s="106"/>
      <c r="E42" s="126"/>
      <c r="F42" s="129"/>
      <c r="G42" s="125" t="str">
        <f>IF(LEN(E42),Solver!C32,"")</f>
        <v/>
      </c>
      <c r="H42" s="127"/>
      <c r="I42" s="128"/>
    </row>
    <row r="43" spans="2:15" x14ac:dyDescent="0.25">
      <c r="B43" s="73"/>
      <c r="C43" s="107" t="b">
        <v>1</v>
      </c>
      <c r="D43" s="106"/>
      <c r="E43" s="126"/>
      <c r="F43" s="129"/>
      <c r="G43" s="125" t="str">
        <f>IF(LEN(E43),Solver!C33,"")</f>
        <v/>
      </c>
      <c r="H43" s="127"/>
      <c r="I43" s="128"/>
    </row>
    <row r="44" spans="2:15" x14ac:dyDescent="0.25">
      <c r="B44" s="73"/>
      <c r="C44" s="107" t="b">
        <v>1</v>
      </c>
      <c r="D44" s="106"/>
      <c r="E44" s="126"/>
      <c r="F44" s="129"/>
      <c r="G44" s="125" t="str">
        <f>IF(LEN(E44),Solver!C34,"")</f>
        <v/>
      </c>
      <c r="H44" s="127"/>
      <c r="I44" s="128"/>
    </row>
    <row r="45" spans="2:15" x14ac:dyDescent="0.25">
      <c r="B45" s="73"/>
      <c r="C45" s="107" t="b">
        <v>1</v>
      </c>
      <c r="D45" s="106"/>
      <c r="E45" s="126"/>
      <c r="F45" s="129"/>
      <c r="G45" s="125" t="str">
        <f>IF(LEN(E45),Solver!C35,"")</f>
        <v/>
      </c>
      <c r="H45" s="127"/>
      <c r="I45" s="128"/>
    </row>
    <row r="46" spans="2:15" x14ac:dyDescent="0.25">
      <c r="B46" s="73"/>
      <c r="C46" s="107" t="b">
        <v>1</v>
      </c>
      <c r="D46" s="106"/>
      <c r="E46" s="126"/>
      <c r="F46" s="129"/>
      <c r="G46" s="125" t="str">
        <f>IF(LEN(E46),Solver!C36,"")</f>
        <v/>
      </c>
      <c r="H46" s="127"/>
      <c r="I46" s="128"/>
    </row>
    <row r="47" spans="2:15" x14ac:dyDescent="0.25">
      <c r="B47" s="73"/>
      <c r="C47" s="107" t="b">
        <v>1</v>
      </c>
      <c r="D47" s="106"/>
      <c r="E47" s="126"/>
      <c r="F47" s="129"/>
      <c r="G47" s="125" t="str">
        <f>IF(LEN(E47),Solver!C37,"")</f>
        <v/>
      </c>
      <c r="H47" s="127"/>
      <c r="I47" s="128"/>
    </row>
    <row r="48" spans="2:15" x14ac:dyDescent="0.25">
      <c r="B48" s="73"/>
      <c r="C48" s="107" t="b">
        <v>1</v>
      </c>
      <c r="D48" s="106"/>
      <c r="E48" s="126"/>
      <c r="F48" s="129"/>
      <c r="G48" s="125" t="str">
        <f>IF(LEN(E48),Solver!C38,"")</f>
        <v/>
      </c>
      <c r="H48" s="127"/>
      <c r="I48" s="128"/>
    </row>
    <row r="49" spans="2:9" x14ac:dyDescent="0.25">
      <c r="B49" s="73"/>
      <c r="C49" s="107" t="b">
        <v>1</v>
      </c>
      <c r="D49" s="106"/>
      <c r="E49" s="126"/>
      <c r="F49" s="129"/>
      <c r="G49" s="125" t="str">
        <f>IF(LEN(E49),Solver!C39,"")</f>
        <v/>
      </c>
      <c r="H49" s="127"/>
      <c r="I49" s="128"/>
    </row>
    <row r="50" spans="2:9" x14ac:dyDescent="0.25">
      <c r="B50" s="73"/>
      <c r="C50" s="107" t="b">
        <v>1</v>
      </c>
      <c r="D50" s="106"/>
      <c r="E50" s="126"/>
      <c r="F50" s="129"/>
      <c r="G50" s="125" t="str">
        <f>IF(LEN(E50),Solver!C40,"")</f>
        <v/>
      </c>
      <c r="H50" s="127"/>
      <c r="I50" s="128"/>
    </row>
    <row r="51" spans="2:9" x14ac:dyDescent="0.25">
      <c r="B51" s="73"/>
      <c r="C51" s="107" t="b">
        <v>1</v>
      </c>
      <c r="D51" s="106"/>
      <c r="E51" s="126"/>
      <c r="F51" s="129"/>
      <c r="G51" s="125" t="str">
        <f>IF(LEN(E51),Solver!C41,"")</f>
        <v/>
      </c>
      <c r="H51" s="127"/>
      <c r="I51" s="128"/>
    </row>
    <row r="52" spans="2:9" x14ac:dyDescent="0.25">
      <c r="B52" s="73"/>
      <c r="C52" s="107" t="b">
        <v>1</v>
      </c>
      <c r="D52" s="106"/>
      <c r="E52" s="126"/>
      <c r="F52" s="129"/>
      <c r="G52" s="125" t="str">
        <f>IF(LEN(E52),Solver!C42,"")</f>
        <v/>
      </c>
      <c r="H52" s="127"/>
      <c r="I52" s="128"/>
    </row>
    <row r="53" spans="2:9" x14ac:dyDescent="0.25">
      <c r="B53" s="73"/>
      <c r="C53" s="107" t="b">
        <v>1</v>
      </c>
      <c r="D53" s="106"/>
      <c r="E53" s="126"/>
      <c r="F53" s="129"/>
      <c r="G53" s="125" t="str">
        <f>IF(LEN(E53),Solver!C43,"")</f>
        <v/>
      </c>
      <c r="H53" s="127"/>
      <c r="I53" s="128"/>
    </row>
    <row r="54" spans="2:9" x14ac:dyDescent="0.25">
      <c r="B54" s="73"/>
      <c r="C54" s="107" t="b">
        <v>1</v>
      </c>
      <c r="D54" s="106"/>
      <c r="E54" s="126"/>
      <c r="F54" s="129"/>
      <c r="G54" s="125" t="str">
        <f>IF(LEN(E54),Solver!C44,"")</f>
        <v/>
      </c>
      <c r="H54" s="127"/>
      <c r="I54" s="128"/>
    </row>
    <row r="55" spans="2:9" x14ac:dyDescent="0.25">
      <c r="B55" s="73"/>
      <c r="C55" s="107" t="b">
        <v>1</v>
      </c>
      <c r="D55" s="106"/>
      <c r="E55" s="126"/>
      <c r="F55" s="129"/>
      <c r="G55" s="125" t="str">
        <f>IF(LEN(E55),Solver!C45,"")</f>
        <v/>
      </c>
      <c r="H55" s="127"/>
      <c r="I55" s="128"/>
    </row>
    <row r="56" spans="2:9" x14ac:dyDescent="0.25">
      <c r="B56" s="73"/>
      <c r="C56" s="107" t="b">
        <v>1</v>
      </c>
      <c r="D56" s="106"/>
      <c r="E56" s="126"/>
      <c r="F56" s="129"/>
      <c r="G56" s="125" t="str">
        <f>IF(LEN(E56),Solver!C46,"")</f>
        <v/>
      </c>
      <c r="H56" s="127"/>
      <c r="I56" s="128"/>
    </row>
    <row r="57" spans="2:9" x14ac:dyDescent="0.25">
      <c r="B57" s="73"/>
      <c r="C57" s="107" t="b">
        <v>1</v>
      </c>
      <c r="D57" s="106"/>
      <c r="E57" s="126"/>
      <c r="F57" s="129"/>
      <c r="G57" s="125" t="str">
        <f>IF(LEN(E57),Solver!C47,"")</f>
        <v/>
      </c>
      <c r="H57" s="127"/>
      <c r="I57" s="128"/>
    </row>
    <row r="58" spans="2:9" x14ac:dyDescent="0.25">
      <c r="B58" s="73"/>
      <c r="C58" s="107" t="b">
        <v>1</v>
      </c>
      <c r="D58" s="106"/>
      <c r="E58" s="126"/>
      <c r="F58" s="129"/>
      <c r="G58" s="125" t="str">
        <f>IF(LEN(E58),Solver!C48,"")</f>
        <v/>
      </c>
      <c r="H58" s="127"/>
      <c r="I58" s="128"/>
    </row>
    <row r="59" spans="2:9" x14ac:dyDescent="0.25">
      <c r="B59" s="73"/>
      <c r="C59" s="107" t="b">
        <v>1</v>
      </c>
      <c r="D59" s="106"/>
      <c r="E59" s="126"/>
      <c r="F59" s="129"/>
      <c r="G59" s="125" t="str">
        <f>IF(LEN(E59),Solver!C49,"")</f>
        <v/>
      </c>
      <c r="H59" s="127"/>
      <c r="I59" s="128"/>
    </row>
    <row r="60" spans="2:9" x14ac:dyDescent="0.25">
      <c r="B60" s="73"/>
      <c r="C60" s="107" t="b">
        <v>1</v>
      </c>
      <c r="D60" s="106"/>
      <c r="E60" s="126"/>
      <c r="F60" s="129"/>
      <c r="G60" s="125" t="str">
        <f>IF(LEN(E60),Solver!C50,"")</f>
        <v/>
      </c>
      <c r="H60" s="127"/>
      <c r="I60" s="128"/>
    </row>
    <row r="61" spans="2:9" x14ac:dyDescent="0.25">
      <c r="B61" s="73"/>
      <c r="C61" s="107" t="b">
        <v>1</v>
      </c>
      <c r="D61" s="106"/>
      <c r="E61" s="126"/>
      <c r="F61" s="129"/>
      <c r="G61" s="125" t="str">
        <f>IF(LEN(E61),Solver!C51,"")</f>
        <v/>
      </c>
      <c r="H61" s="127"/>
      <c r="I61" s="128"/>
    </row>
    <row r="62" spans="2:9" x14ac:dyDescent="0.25">
      <c r="B62" s="73"/>
      <c r="C62" s="107" t="b">
        <v>1</v>
      </c>
      <c r="D62" s="106"/>
      <c r="E62" s="126"/>
      <c r="F62" s="129"/>
      <c r="G62" s="125" t="str">
        <f>IF(LEN(E62),Solver!C52,"")</f>
        <v/>
      </c>
      <c r="H62" s="127"/>
      <c r="I62" s="128"/>
    </row>
    <row r="63" spans="2:9" x14ac:dyDescent="0.25">
      <c r="B63" s="73"/>
      <c r="C63" s="107" t="b">
        <v>1</v>
      </c>
      <c r="D63" s="106"/>
      <c r="E63" s="126"/>
      <c r="F63" s="129"/>
      <c r="G63" s="125" t="str">
        <f>IF(LEN(E63),Solver!C53,"")</f>
        <v/>
      </c>
      <c r="H63" s="127"/>
      <c r="I63" s="128"/>
    </row>
    <row r="64" spans="2:9" x14ac:dyDescent="0.25">
      <c r="B64" s="73"/>
      <c r="C64" s="107" t="b">
        <v>1</v>
      </c>
      <c r="D64" s="106"/>
      <c r="E64" s="126"/>
      <c r="F64" s="129"/>
      <c r="G64" s="125" t="str">
        <f>IF(LEN(E64),Solver!C54,"")</f>
        <v/>
      </c>
      <c r="H64" s="127"/>
      <c r="I64" s="128"/>
    </row>
    <row r="65" spans="2:9" x14ac:dyDescent="0.25">
      <c r="B65" s="73"/>
      <c r="C65" s="107" t="b">
        <v>1</v>
      </c>
      <c r="D65" s="106"/>
      <c r="E65" s="126"/>
      <c r="F65" s="129"/>
      <c r="G65" s="125" t="str">
        <f>IF(LEN(E65),Solver!C55,"")</f>
        <v/>
      </c>
      <c r="H65" s="127"/>
      <c r="I65" s="128"/>
    </row>
    <row r="66" spans="2:9" x14ac:dyDescent="0.25">
      <c r="B66" s="73"/>
      <c r="C66" s="107" t="b">
        <v>1</v>
      </c>
      <c r="D66" s="106"/>
      <c r="E66" s="126"/>
      <c r="F66" s="129"/>
      <c r="G66" s="125" t="str">
        <f>IF(LEN(E66),Solver!C56,"")</f>
        <v/>
      </c>
      <c r="H66" s="127"/>
      <c r="I66" s="128"/>
    </row>
    <row r="67" spans="2:9" x14ac:dyDescent="0.25">
      <c r="B67" s="73"/>
      <c r="C67" s="107" t="b">
        <v>1</v>
      </c>
      <c r="D67" s="106"/>
      <c r="E67" s="126"/>
      <c r="F67" s="129"/>
      <c r="G67" s="125" t="str">
        <f>IF(LEN(E67),Solver!C57,"")</f>
        <v/>
      </c>
      <c r="H67" s="127"/>
      <c r="I67" s="128"/>
    </row>
    <row r="68" spans="2:9" x14ac:dyDescent="0.25">
      <c r="B68" s="73"/>
      <c r="C68" s="107" t="b">
        <v>1</v>
      </c>
      <c r="D68" s="106"/>
      <c r="E68" s="126"/>
      <c r="F68" s="129"/>
      <c r="G68" s="125" t="str">
        <f>IF(LEN(E68),Solver!C58,"")</f>
        <v/>
      </c>
      <c r="H68" s="127"/>
      <c r="I68" s="128"/>
    </row>
    <row r="69" spans="2:9" x14ac:dyDescent="0.25">
      <c r="B69" s="73"/>
      <c r="C69" s="107" t="b">
        <v>1</v>
      </c>
      <c r="D69" s="106"/>
      <c r="E69" s="126"/>
      <c r="F69" s="129"/>
      <c r="G69" s="125" t="str">
        <f>IF(LEN(E69),Solver!C59,"")</f>
        <v/>
      </c>
      <c r="H69" s="127"/>
      <c r="I69" s="128"/>
    </row>
    <row r="70" spans="2:9" x14ac:dyDescent="0.25">
      <c r="B70" s="73"/>
      <c r="C70" s="107" t="b">
        <v>1</v>
      </c>
      <c r="D70" s="106"/>
      <c r="E70" s="126"/>
      <c r="F70" s="129"/>
      <c r="G70" s="125" t="str">
        <f>IF(LEN(E70),Solver!C60,"")</f>
        <v/>
      </c>
      <c r="H70" s="127"/>
      <c r="I70" s="128"/>
    </row>
    <row r="71" spans="2:9" x14ac:dyDescent="0.25">
      <c r="B71" s="73"/>
      <c r="C71" s="107" t="b">
        <v>1</v>
      </c>
      <c r="D71" s="106"/>
      <c r="E71" s="126"/>
      <c r="F71" s="129"/>
      <c r="G71" s="125" t="str">
        <f>IF(LEN(E71),Solver!C61,"")</f>
        <v/>
      </c>
      <c r="H71" s="127"/>
      <c r="I71" s="128"/>
    </row>
    <row r="72" spans="2:9" x14ac:dyDescent="0.25">
      <c r="B72" s="73"/>
      <c r="C72" s="107" t="b">
        <v>1</v>
      </c>
      <c r="D72" s="106"/>
      <c r="E72" s="126"/>
      <c r="F72" s="129"/>
      <c r="G72" s="125" t="str">
        <f>IF(LEN(E72),Solver!C62,"")</f>
        <v/>
      </c>
      <c r="H72" s="127"/>
      <c r="I72" s="128"/>
    </row>
    <row r="73" spans="2:9" x14ac:dyDescent="0.25">
      <c r="B73" s="73"/>
      <c r="C73" s="107" t="b">
        <v>1</v>
      </c>
      <c r="D73" s="106"/>
      <c r="E73" s="126"/>
      <c r="F73" s="129"/>
      <c r="G73" s="125" t="str">
        <f>IF(LEN(E73),Solver!C63,"")</f>
        <v/>
      </c>
      <c r="H73" s="127"/>
      <c r="I73" s="128"/>
    </row>
    <row r="74" spans="2:9" x14ac:dyDescent="0.25">
      <c r="B74" s="73"/>
      <c r="C74" s="107" t="b">
        <v>1</v>
      </c>
      <c r="D74" s="106"/>
      <c r="E74" s="126"/>
      <c r="F74" s="129"/>
      <c r="G74" s="125" t="str">
        <f>IF(LEN(E74),Solver!C64,"")</f>
        <v/>
      </c>
      <c r="H74" s="127"/>
      <c r="I74" s="128"/>
    </row>
    <row r="75" spans="2:9" x14ac:dyDescent="0.25">
      <c r="B75" s="73"/>
      <c r="C75" s="107" t="b">
        <v>1</v>
      </c>
      <c r="D75" s="106"/>
      <c r="E75" s="126"/>
      <c r="F75" s="129"/>
      <c r="G75" s="125" t="str">
        <f>IF(LEN(E75),Solver!C65,"")</f>
        <v/>
      </c>
      <c r="H75" s="127"/>
      <c r="I75" s="128"/>
    </row>
    <row r="76" spans="2:9" x14ac:dyDescent="0.25">
      <c r="B76" s="73"/>
      <c r="C76" s="107" t="b">
        <v>1</v>
      </c>
      <c r="D76" s="106"/>
      <c r="E76" s="126"/>
      <c r="F76" s="129"/>
      <c r="G76" s="125" t="str">
        <f>IF(LEN(E76),Solver!C66,"")</f>
        <v/>
      </c>
      <c r="H76" s="127"/>
      <c r="I76" s="128"/>
    </row>
    <row r="77" spans="2:9" x14ac:dyDescent="0.25">
      <c r="B77" s="73"/>
      <c r="C77" s="107" t="b">
        <v>1</v>
      </c>
      <c r="D77" s="106"/>
      <c r="E77" s="126"/>
      <c r="F77" s="129"/>
      <c r="G77" s="125" t="str">
        <f>IF(LEN(E77),Solver!C67,"")</f>
        <v/>
      </c>
      <c r="H77" s="127"/>
      <c r="I77" s="128"/>
    </row>
    <row r="78" spans="2:9" x14ac:dyDescent="0.25">
      <c r="B78" s="73"/>
      <c r="C78" s="107" t="b">
        <v>1</v>
      </c>
      <c r="D78" s="106"/>
      <c r="E78" s="126"/>
      <c r="F78" s="129"/>
      <c r="G78" s="125" t="str">
        <f>IF(LEN(E78),Solver!C68,"")</f>
        <v/>
      </c>
      <c r="H78" s="127"/>
      <c r="I78" s="128"/>
    </row>
    <row r="79" spans="2:9" x14ac:dyDescent="0.25">
      <c r="B79" s="73"/>
      <c r="C79" s="107" t="b">
        <v>1</v>
      </c>
      <c r="D79" s="106"/>
      <c r="E79" s="126"/>
      <c r="F79" s="129"/>
      <c r="G79" s="125" t="str">
        <f>IF(LEN(E79),Solver!C69,"")</f>
        <v/>
      </c>
      <c r="H79" s="127"/>
      <c r="I79" s="128"/>
    </row>
    <row r="80" spans="2:9" x14ac:dyDescent="0.25">
      <c r="B80" s="73"/>
      <c r="C80" s="107" t="b">
        <v>1</v>
      </c>
      <c r="D80" s="106"/>
      <c r="E80" s="126"/>
      <c r="F80" s="129"/>
      <c r="G80" s="125" t="str">
        <f>IF(LEN(E80),Solver!C70,"")</f>
        <v/>
      </c>
      <c r="H80" s="127"/>
      <c r="I80" s="128"/>
    </row>
    <row r="81" spans="2:9" x14ac:dyDescent="0.25">
      <c r="B81" s="73"/>
      <c r="C81" s="107" t="b">
        <v>1</v>
      </c>
      <c r="D81" s="106"/>
      <c r="E81" s="126"/>
      <c r="F81" s="129"/>
      <c r="G81" s="125" t="str">
        <f>IF(LEN(E81),Solver!C71,"")</f>
        <v/>
      </c>
      <c r="H81" s="127"/>
      <c r="I81" s="128"/>
    </row>
    <row r="82" spans="2:9" x14ac:dyDescent="0.25">
      <c r="B82" s="73"/>
      <c r="C82" s="107" t="b">
        <v>1</v>
      </c>
      <c r="D82" s="106"/>
      <c r="E82" s="126"/>
      <c r="F82" s="129"/>
      <c r="G82" s="125" t="str">
        <f>IF(LEN(E82),Solver!C72,"")</f>
        <v/>
      </c>
      <c r="H82" s="127"/>
      <c r="I82" s="128"/>
    </row>
    <row r="83" spans="2:9" x14ac:dyDescent="0.25">
      <c r="B83" s="73"/>
      <c r="C83" s="107" t="b">
        <v>1</v>
      </c>
      <c r="D83" s="106"/>
      <c r="E83" s="126"/>
      <c r="F83" s="129"/>
      <c r="G83" s="125" t="str">
        <f>IF(LEN(E83),Solver!C73,"")</f>
        <v/>
      </c>
      <c r="H83" s="127"/>
      <c r="I83" s="128"/>
    </row>
    <row r="84" spans="2:9" x14ac:dyDescent="0.25">
      <c r="B84" s="73"/>
      <c r="C84" s="107" t="b">
        <v>1</v>
      </c>
      <c r="D84" s="106"/>
      <c r="E84" s="126"/>
      <c r="F84" s="129"/>
      <c r="G84" s="125" t="str">
        <f>IF(LEN(E84),Solver!C74,"")</f>
        <v/>
      </c>
      <c r="H84" s="127"/>
      <c r="I84" s="128"/>
    </row>
    <row r="85" spans="2:9" x14ac:dyDescent="0.25">
      <c r="B85" s="73"/>
      <c r="C85" s="107" t="b">
        <v>1</v>
      </c>
      <c r="D85" s="106"/>
      <c r="E85" s="126"/>
      <c r="F85" s="129"/>
      <c r="G85" s="125" t="str">
        <f>IF(LEN(E85),Solver!C75,"")</f>
        <v/>
      </c>
      <c r="H85" s="127"/>
      <c r="I85" s="128"/>
    </row>
    <row r="86" spans="2:9" x14ac:dyDescent="0.25">
      <c r="B86" s="73"/>
      <c r="C86" s="107" t="b">
        <v>1</v>
      </c>
      <c r="D86" s="106"/>
      <c r="E86" s="126"/>
      <c r="F86" s="129"/>
      <c r="G86" s="125" t="str">
        <f>IF(LEN(E86),Solver!C76,"")</f>
        <v/>
      </c>
      <c r="H86" s="127"/>
      <c r="I86" s="128"/>
    </row>
    <row r="87" spans="2:9" x14ac:dyDescent="0.25">
      <c r="B87" s="73"/>
      <c r="C87" s="107" t="b">
        <v>1</v>
      </c>
      <c r="D87" s="106"/>
      <c r="E87" s="126"/>
      <c r="F87" s="129"/>
      <c r="G87" s="125" t="str">
        <f>IF(LEN(E87),Solver!C77,"")</f>
        <v/>
      </c>
      <c r="H87" s="127"/>
      <c r="I87" s="128"/>
    </row>
    <row r="88" spans="2:9" x14ac:dyDescent="0.25">
      <c r="B88" s="73"/>
      <c r="C88" s="107" t="b">
        <v>1</v>
      </c>
      <c r="D88" s="106"/>
      <c r="E88" s="126"/>
      <c r="F88" s="129"/>
      <c r="G88" s="125" t="str">
        <f>IF(LEN(E88),Solver!C78,"")</f>
        <v/>
      </c>
      <c r="H88" s="127"/>
      <c r="I88" s="128"/>
    </row>
    <row r="89" spans="2:9" x14ac:dyDescent="0.25">
      <c r="B89" s="73"/>
      <c r="C89" s="107" t="b">
        <v>1</v>
      </c>
      <c r="D89" s="106"/>
      <c r="E89" s="126"/>
      <c r="F89" s="129"/>
      <c r="G89" s="125" t="str">
        <f>IF(LEN(E89),Solver!C79,"")</f>
        <v/>
      </c>
      <c r="H89" s="127"/>
      <c r="I89" s="128"/>
    </row>
    <row r="90" spans="2:9" x14ac:dyDescent="0.25">
      <c r="B90" s="73"/>
      <c r="C90" s="107" t="b">
        <v>1</v>
      </c>
      <c r="D90" s="106"/>
      <c r="E90" s="126"/>
      <c r="F90" s="129"/>
      <c r="G90" s="125" t="str">
        <f>IF(LEN(E90),Solver!C80,"")</f>
        <v/>
      </c>
      <c r="H90" s="127"/>
      <c r="I90" s="128"/>
    </row>
    <row r="91" spans="2:9" x14ac:dyDescent="0.25">
      <c r="B91" s="73"/>
      <c r="C91" s="107" t="b">
        <v>1</v>
      </c>
      <c r="D91" s="106"/>
      <c r="E91" s="126"/>
      <c r="F91" s="129"/>
      <c r="G91" s="125" t="str">
        <f>IF(LEN(E91),Solver!C81,"")</f>
        <v/>
      </c>
      <c r="H91" s="127"/>
      <c r="I91" s="128"/>
    </row>
    <row r="92" spans="2:9" x14ac:dyDescent="0.25">
      <c r="B92" s="73"/>
      <c r="C92" s="107" t="b">
        <v>1</v>
      </c>
      <c r="D92" s="106"/>
      <c r="E92" s="126"/>
      <c r="F92" s="129"/>
      <c r="G92" s="125" t="str">
        <f>IF(LEN(E92),Solver!C82,"")</f>
        <v/>
      </c>
      <c r="H92" s="127"/>
      <c r="I92" s="128"/>
    </row>
    <row r="93" spans="2:9" x14ac:dyDescent="0.25">
      <c r="B93" s="73"/>
      <c r="C93" s="107" t="b">
        <v>1</v>
      </c>
      <c r="D93" s="106"/>
      <c r="E93" s="126"/>
      <c r="F93" s="129"/>
      <c r="G93" s="125" t="str">
        <f>IF(LEN(E93),Solver!C83,"")</f>
        <v/>
      </c>
      <c r="H93" s="127"/>
      <c r="I93" s="128"/>
    </row>
    <row r="94" spans="2:9" x14ac:dyDescent="0.25">
      <c r="B94" s="73"/>
      <c r="C94" s="107" t="b">
        <v>1</v>
      </c>
      <c r="D94" s="106"/>
      <c r="E94" s="126"/>
      <c r="F94" s="129"/>
      <c r="G94" s="125" t="str">
        <f>IF(LEN(E94),Solver!C84,"")</f>
        <v/>
      </c>
      <c r="H94" s="127"/>
      <c r="I94" s="128"/>
    </row>
    <row r="95" spans="2:9" x14ac:dyDescent="0.25">
      <c r="B95" s="73"/>
      <c r="C95" s="107" t="b">
        <v>1</v>
      </c>
      <c r="D95" s="106"/>
      <c r="E95" s="126"/>
      <c r="F95" s="129"/>
      <c r="G95" s="125" t="str">
        <f>IF(LEN(E95),Solver!C85,"")</f>
        <v/>
      </c>
      <c r="H95" s="127"/>
      <c r="I95" s="128"/>
    </row>
    <row r="96" spans="2:9" x14ac:dyDescent="0.25">
      <c r="B96" s="73"/>
      <c r="C96" s="107" t="b">
        <v>1</v>
      </c>
      <c r="D96" s="106"/>
      <c r="E96" s="126"/>
      <c r="F96" s="129"/>
      <c r="G96" s="125" t="str">
        <f>IF(LEN(E96),Solver!C86,"")</f>
        <v/>
      </c>
      <c r="H96" s="127"/>
      <c r="I96" s="128"/>
    </row>
    <row r="97" spans="2:9" x14ac:dyDescent="0.25">
      <c r="B97" s="73"/>
      <c r="C97" s="107" t="b">
        <v>1</v>
      </c>
      <c r="D97" s="106"/>
      <c r="E97" s="126"/>
      <c r="F97" s="129"/>
      <c r="G97" s="125" t="str">
        <f>IF(LEN(E97),Solver!C87,"")</f>
        <v/>
      </c>
      <c r="H97" s="127"/>
      <c r="I97" s="128"/>
    </row>
    <row r="98" spans="2:9" x14ac:dyDescent="0.25">
      <c r="B98" s="73"/>
      <c r="C98" s="107" t="b">
        <v>1</v>
      </c>
      <c r="D98" s="106"/>
      <c r="E98" s="126"/>
      <c r="F98" s="129"/>
      <c r="G98" s="125" t="str">
        <f>IF(LEN(E98),Solver!C88,"")</f>
        <v/>
      </c>
      <c r="H98" s="127"/>
      <c r="I98" s="128"/>
    </row>
    <row r="99" spans="2:9" x14ac:dyDescent="0.25">
      <c r="B99" s="73"/>
      <c r="C99" s="107" t="b">
        <v>1</v>
      </c>
      <c r="D99" s="106"/>
      <c r="E99" s="126"/>
      <c r="F99" s="129"/>
      <c r="G99" s="125" t="str">
        <f>IF(LEN(E99),Solver!C89,"")</f>
        <v/>
      </c>
      <c r="H99" s="127"/>
      <c r="I99" s="128"/>
    </row>
    <row r="100" spans="2:9" x14ac:dyDescent="0.25">
      <c r="B100" s="73"/>
      <c r="C100" s="107" t="b">
        <v>1</v>
      </c>
      <c r="D100" s="106"/>
      <c r="E100" s="126"/>
      <c r="F100" s="129"/>
      <c r="G100" s="125" t="str">
        <f>IF(LEN(E100),Solver!C90,"")</f>
        <v/>
      </c>
      <c r="H100" s="127"/>
      <c r="I100" s="128"/>
    </row>
    <row r="101" spans="2:9" x14ac:dyDescent="0.25">
      <c r="B101" s="73"/>
      <c r="C101" s="107" t="b">
        <v>1</v>
      </c>
      <c r="D101" s="106"/>
      <c r="E101" s="126"/>
      <c r="F101" s="129"/>
      <c r="G101" s="125" t="str">
        <f>IF(LEN(E101),Solver!C91,"")</f>
        <v/>
      </c>
      <c r="H101" s="127"/>
      <c r="I101" s="128"/>
    </row>
    <row r="102" spans="2:9" x14ac:dyDescent="0.25">
      <c r="B102" s="73"/>
      <c r="C102" s="107" t="b">
        <v>1</v>
      </c>
      <c r="D102" s="106"/>
      <c r="E102" s="126"/>
      <c r="F102" s="129"/>
      <c r="G102" s="125" t="str">
        <f>IF(LEN(E102),Solver!C92,"")</f>
        <v/>
      </c>
      <c r="H102" s="127"/>
      <c r="I102" s="128"/>
    </row>
    <row r="103" spans="2:9" x14ac:dyDescent="0.25">
      <c r="B103" s="73"/>
      <c r="C103" s="107" t="b">
        <v>1</v>
      </c>
      <c r="D103" s="106"/>
      <c r="E103" s="126"/>
      <c r="F103" s="129"/>
      <c r="G103" s="125" t="str">
        <f>IF(LEN(E103),Solver!C93,"")</f>
        <v/>
      </c>
      <c r="H103" s="127"/>
      <c r="I103" s="128"/>
    </row>
    <row r="104" spans="2:9" x14ac:dyDescent="0.25">
      <c r="B104" s="73"/>
      <c r="C104" s="107" t="b">
        <v>1</v>
      </c>
      <c r="D104" s="106"/>
      <c r="E104" s="126"/>
      <c r="F104" s="129"/>
      <c r="G104" s="125" t="str">
        <f>IF(LEN(E104),Solver!C94,"")</f>
        <v/>
      </c>
      <c r="H104" s="127"/>
      <c r="I104" s="128"/>
    </row>
    <row r="105" spans="2:9" x14ac:dyDescent="0.25">
      <c r="B105" s="73"/>
      <c r="C105" s="107" t="b">
        <v>1</v>
      </c>
      <c r="D105" s="106"/>
      <c r="E105" s="126"/>
      <c r="F105" s="129"/>
      <c r="G105" s="125" t="str">
        <f>IF(LEN(E105),Solver!C95,"")</f>
        <v/>
      </c>
      <c r="H105" s="127"/>
      <c r="I105" s="128"/>
    </row>
    <row r="106" spans="2:9" x14ac:dyDescent="0.25">
      <c r="B106" s="73"/>
      <c r="C106" s="107" t="b">
        <v>1</v>
      </c>
      <c r="D106" s="106"/>
      <c r="E106" s="126"/>
      <c r="F106" s="129"/>
      <c r="G106" s="125" t="str">
        <f>IF(LEN(E106),Solver!C96,"")</f>
        <v/>
      </c>
      <c r="H106" s="127"/>
      <c r="I106" s="128"/>
    </row>
    <row r="107" spans="2:9" x14ac:dyDescent="0.25">
      <c r="B107" s="73"/>
      <c r="C107" s="107" t="b">
        <v>1</v>
      </c>
      <c r="D107" s="106"/>
      <c r="E107" s="126"/>
      <c r="F107" s="129"/>
      <c r="G107" s="125" t="str">
        <f>IF(LEN(E107),Solver!C97,"")</f>
        <v/>
      </c>
      <c r="H107" s="127"/>
      <c r="I107" s="128"/>
    </row>
    <row r="108" spans="2:9" x14ac:dyDescent="0.25">
      <c r="B108" s="73"/>
      <c r="C108" s="107" t="b">
        <v>1</v>
      </c>
      <c r="D108" s="106"/>
      <c r="E108" s="126"/>
      <c r="F108" s="129"/>
      <c r="G108" s="125" t="str">
        <f>IF(LEN(E108),Solver!C98,"")</f>
        <v/>
      </c>
      <c r="H108" s="127"/>
      <c r="I108" s="128"/>
    </row>
    <row r="109" spans="2:9" x14ac:dyDescent="0.25">
      <c r="B109" s="73"/>
      <c r="C109" s="107" t="b">
        <v>1</v>
      </c>
      <c r="D109" s="106"/>
      <c r="E109" s="126"/>
      <c r="F109" s="129"/>
      <c r="G109" s="125" t="str">
        <f>IF(LEN(E109),Solver!C99,"")</f>
        <v/>
      </c>
      <c r="H109" s="127"/>
      <c r="I109" s="128"/>
    </row>
    <row r="110" spans="2:9" x14ac:dyDescent="0.25">
      <c r="D110" s="58" t="s">
        <v>17</v>
      </c>
      <c r="E110" s="126"/>
      <c r="F110" s="129"/>
      <c r="G110" s="125" t="str">
        <f>IF(LEN(E110),Solver!C100,"")</f>
        <v/>
      </c>
      <c r="H110" s="127"/>
      <c r="I110" s="128"/>
    </row>
    <row r="111" spans="2:9" x14ac:dyDescent="0.25">
      <c r="E111" s="126"/>
      <c r="F111" s="129"/>
      <c r="G111" s="125" t="str">
        <f>IF(LEN(E111),Solver!C101,"")</f>
        <v/>
      </c>
      <c r="H111" s="127"/>
      <c r="I111" s="128"/>
    </row>
    <row r="112" spans="2:9" x14ac:dyDescent="0.25">
      <c r="E112" s="59"/>
      <c r="F112" s="59"/>
    </row>
  </sheetData>
  <sheetProtection formatCells="0" formatColumns="0" formatRows="0" insertColumns="0" insertRows="0" insertHyperlinks="0"/>
  <mergeCells count="38">
    <mergeCell ref="M2:N2"/>
    <mergeCell ref="M3:N3"/>
    <mergeCell ref="D3:L3"/>
    <mergeCell ref="J4:L4"/>
    <mergeCell ref="M4:N4"/>
    <mergeCell ref="H4:I4"/>
    <mergeCell ref="B10:D10"/>
    <mergeCell ref="K11:L11"/>
    <mergeCell ref="K14:L14"/>
    <mergeCell ref="E10:I10"/>
    <mergeCell ref="B2:L2"/>
    <mergeCell ref="B3:C3"/>
    <mergeCell ref="J5:L5"/>
    <mergeCell ref="J8:L8"/>
    <mergeCell ref="J6:L6"/>
    <mergeCell ref="J7:L7"/>
    <mergeCell ref="K13:L13"/>
    <mergeCell ref="H5:I5"/>
    <mergeCell ref="H6:I6"/>
    <mergeCell ref="H7:I7"/>
    <mergeCell ref="H8:I8"/>
    <mergeCell ref="K10:M10"/>
    <mergeCell ref="K29:L29"/>
    <mergeCell ref="M5:O5"/>
    <mergeCell ref="K15:L15"/>
    <mergeCell ref="K28:L28"/>
    <mergeCell ref="K16:L16"/>
    <mergeCell ref="K17:L17"/>
    <mergeCell ref="K25:L25"/>
    <mergeCell ref="K26:L26"/>
    <mergeCell ref="K22:L22"/>
    <mergeCell ref="K20:L20"/>
    <mergeCell ref="K21:L21"/>
    <mergeCell ref="K27:L27"/>
    <mergeCell ref="K19:L19"/>
    <mergeCell ref="K23:L23"/>
    <mergeCell ref="K24:L24"/>
    <mergeCell ref="K12:L12"/>
  </mergeCells>
  <phoneticPr fontId="0" type="noConversion"/>
  <conditionalFormatting sqref="M19 M22 M25 M29">
    <cfRule type="expression" dxfId="16" priority="21">
      <formula>NOT(ValRes)</formula>
    </cfRule>
  </conditionalFormatting>
  <conditionalFormatting sqref="H6:I6">
    <cfRule type="expression" dxfId="15" priority="11">
      <formula>LEN($J$6)&gt;0</formula>
    </cfRule>
  </conditionalFormatting>
  <conditionalFormatting sqref="M29">
    <cfRule type="cellIs" dxfId="14" priority="10" operator="lessThan">
      <formula>0</formula>
    </cfRule>
  </conditionalFormatting>
  <conditionalFormatting sqref="B12:B109">
    <cfRule type="duplicateValues" dxfId="13" priority="36"/>
  </conditionalFormatting>
  <conditionalFormatting sqref="G12:G111">
    <cfRule type="expression" dxfId="12" priority="6">
      <formula>$G12&lt;&gt;""</formula>
    </cfRule>
  </conditionalFormatting>
  <conditionalFormatting sqref="M14:M17">
    <cfRule type="expression" dxfId="11" priority="2">
      <formula>$M14</formula>
    </cfRule>
  </conditionalFormatting>
  <conditionalFormatting sqref="F12:F111">
    <cfRule type="expression" dxfId="10" priority="1">
      <formula>$F12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quick">
                <anchor moveWithCells="1">
                  <from>
                    <xdr:col>14</xdr:col>
                    <xdr:colOff>190500</xdr:colOff>
                    <xdr:row>23</xdr:row>
                    <xdr:rowOff>0</xdr:rowOff>
                  </from>
                  <to>
                    <xdr:col>15</xdr:col>
                    <xdr:colOff>238125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Button 15">
              <controlPr defaultSize="0" print="0" autoFill="0" autoPict="0" macro="[0]!ReDraw">
                <anchor moveWithCells="1">
                  <from>
                    <xdr:col>3</xdr:col>
                    <xdr:colOff>361950</xdr:colOff>
                    <xdr:row>5</xdr:row>
                    <xdr:rowOff>57150</xdr:rowOff>
                  </from>
                  <to>
                    <xdr:col>4</xdr:col>
                    <xdr:colOff>95250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6" name="X Axis Log">
              <controlPr defaultSize="0" print="0" autoFill="0" autoPict="0" macro="[0]!xlog">
                <anchor moveWithCells="1">
                  <from>
                    <xdr:col>16</xdr:col>
                    <xdr:colOff>95250</xdr:colOff>
                    <xdr:row>20</xdr:row>
                    <xdr:rowOff>57150</xdr:rowOff>
                  </from>
                  <to>
                    <xdr:col>16</xdr:col>
                    <xdr:colOff>685800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7" name="X Axis Linear">
              <controlPr defaultSize="0" print="0" autoFill="0" autoPict="0" macro="[0]!XLin">
                <anchor moveWithCells="1">
                  <from>
                    <xdr:col>17</xdr:col>
                    <xdr:colOff>57150</xdr:colOff>
                    <xdr:row>20</xdr:row>
                    <xdr:rowOff>95250</xdr:rowOff>
                  </from>
                  <to>
                    <xdr:col>18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8" name="Y Axis Log">
              <controlPr defaultSize="0" print="0" autoFill="0" autoPict="0" macro="[0]!MakeYLog">
                <anchor moveWithCells="1">
                  <from>
                    <xdr:col>14</xdr:col>
                    <xdr:colOff>333375</xdr:colOff>
                    <xdr:row>5</xdr:row>
                    <xdr:rowOff>123825</xdr:rowOff>
                  </from>
                  <to>
                    <xdr:col>15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9" name="Y Axis Linear">
              <controlPr defaultSize="0" print="0" autoFill="0" autoPict="0" macro="[0]!YLin">
                <anchor moveWithCells="1">
                  <from>
                    <xdr:col>14</xdr:col>
                    <xdr:colOff>342900</xdr:colOff>
                    <xdr:row>7</xdr:row>
                    <xdr:rowOff>114300</xdr:rowOff>
                  </from>
                  <to>
                    <xdr:col>15</xdr:col>
                    <xdr:colOff>28575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0" name="Y Axis Ratio">
              <controlPr defaultSize="0" print="0" autoFill="0" autoPict="0" macro="[0]!ZRat">
                <anchor moveWithCells="1">
                  <from>
                    <xdr:col>14</xdr:col>
                    <xdr:colOff>333375</xdr:colOff>
                    <xdr:row>10</xdr:row>
                    <xdr:rowOff>28575</xdr:rowOff>
                  </from>
                  <to>
                    <xdr:col>15</xdr:col>
                    <xdr:colOff>66675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1" name="Y Axis Difference">
              <controlPr defaultSize="0" print="0" autoFill="0" autoPict="0" macro="[0]!ZRes" altText="Diffrnce">
                <anchor moveWithCells="1">
                  <from>
                    <xdr:col>14</xdr:col>
                    <xdr:colOff>361950</xdr:colOff>
                    <xdr:row>12</xdr:row>
                    <xdr:rowOff>47625</xdr:rowOff>
                  </from>
                  <to>
                    <xdr:col>15</xdr:col>
                    <xdr:colOff>85725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2" name="Button 37">
              <controlPr defaultSize="0" print="0" autoFill="0" autoPict="0" macro="[0]!LoadData">
                <anchor moveWithCells="1">
                  <from>
                    <xdr:col>3</xdr:col>
                    <xdr:colOff>342900</xdr:colOff>
                    <xdr:row>3</xdr:row>
                    <xdr:rowOff>161925</xdr:rowOff>
                  </from>
                  <to>
                    <xdr:col>4</xdr:col>
                    <xdr:colOff>333375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3" name="Button 38">
              <controlPr defaultSize="0" print="0" autoFill="0" autoPict="0" macro="[0]!ClearData">
                <anchor moveWithCells="1">
                  <from>
                    <xdr:col>1</xdr:col>
                    <xdr:colOff>190500</xdr:colOff>
                    <xdr:row>3</xdr:row>
                    <xdr:rowOff>161925</xdr:rowOff>
                  </from>
                  <to>
                    <xdr:col>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4" name="X_P1">
              <controlPr defaultSize="0" autoFill="0" autoLine="0" autoPict="0" macro="[0]!XP_1">
                <anchor moveWithCells="1">
                  <from>
                    <xdr:col>5</xdr:col>
                    <xdr:colOff>57150</xdr:colOff>
                    <xdr:row>11</xdr:row>
                    <xdr:rowOff>57150</xdr:rowOff>
                  </from>
                  <to>
                    <xdr:col>5</xdr:col>
                    <xdr:colOff>285750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5" name="X_P2">
              <controlPr defaultSize="0" autoFill="0" autoLine="0" autoPict="0" macro="[0]!XP_2">
                <anchor moveWithCells="1">
                  <from>
                    <xdr:col>5</xdr:col>
                    <xdr:colOff>57150</xdr:colOff>
                    <xdr:row>12</xdr:row>
                    <xdr:rowOff>57150</xdr:rowOff>
                  </from>
                  <to>
                    <xdr:col>5</xdr:col>
                    <xdr:colOff>285750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6" name="X_P3">
              <controlPr defaultSize="0" autoFill="0" autoLine="0" autoPict="0" macro="[0]!XP_3">
                <anchor moveWithCells="1">
                  <from>
                    <xdr:col>5</xdr:col>
                    <xdr:colOff>57150</xdr:colOff>
                    <xdr:row>13</xdr:row>
                    <xdr:rowOff>57150</xdr:rowOff>
                  </from>
                  <to>
                    <xdr:col>5</xdr:col>
                    <xdr:colOff>285750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7" name="X_P4">
              <controlPr defaultSize="0" autoFill="0" autoLine="0" autoPict="0" macro="[0]!XP_4">
                <anchor moveWithCells="1">
                  <from>
                    <xdr:col>5</xdr:col>
                    <xdr:colOff>57150</xdr:colOff>
                    <xdr:row>14</xdr:row>
                    <xdr:rowOff>57150</xdr:rowOff>
                  </from>
                  <to>
                    <xdr:col>5</xdr:col>
                    <xdr:colOff>285750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8" name="X_P5">
              <controlPr defaultSize="0" autoFill="0" autoLine="0" autoPict="0" macro="[0]!XP_5">
                <anchor moveWithCells="1">
                  <from>
                    <xdr:col>5</xdr:col>
                    <xdr:colOff>57150</xdr:colOff>
                    <xdr:row>15</xdr:row>
                    <xdr:rowOff>57150</xdr:rowOff>
                  </from>
                  <to>
                    <xdr:col>5</xdr:col>
                    <xdr:colOff>285750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" name="X_P6">
              <controlPr defaultSize="0" autoFill="0" autoLine="0" autoPict="0" macro="[0]!XP_6">
                <anchor moveWithCells="1">
                  <from>
                    <xdr:col>5</xdr:col>
                    <xdr:colOff>57150</xdr:colOff>
                    <xdr:row>16</xdr:row>
                    <xdr:rowOff>57150</xdr:rowOff>
                  </from>
                  <to>
                    <xdr:col>5</xdr:col>
                    <xdr:colOff>285750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20" name="X_P7">
              <controlPr defaultSize="0" autoFill="0" autoLine="0" autoPict="0" macro="[0]!XP_7">
                <anchor moveWithCells="1">
                  <from>
                    <xdr:col>5</xdr:col>
                    <xdr:colOff>57150</xdr:colOff>
                    <xdr:row>17</xdr:row>
                    <xdr:rowOff>57150</xdr:rowOff>
                  </from>
                  <to>
                    <xdr:col>5</xdr:col>
                    <xdr:colOff>285750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21" name="X_P8">
              <controlPr defaultSize="0" autoFill="0" autoLine="0" autoPict="0" macro="[0]!XP_8">
                <anchor moveWithCells="1">
                  <from>
                    <xdr:col>5</xdr:col>
                    <xdr:colOff>57150</xdr:colOff>
                    <xdr:row>18</xdr:row>
                    <xdr:rowOff>57150</xdr:rowOff>
                  </from>
                  <to>
                    <xdr:col>5</xdr:col>
                    <xdr:colOff>285750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22" name="X_P9">
              <controlPr defaultSize="0" autoFill="0" autoLine="0" autoPict="0" macro="[0]!XP_9">
                <anchor moveWithCells="1">
                  <from>
                    <xdr:col>5</xdr:col>
                    <xdr:colOff>57150</xdr:colOff>
                    <xdr:row>19</xdr:row>
                    <xdr:rowOff>57150</xdr:rowOff>
                  </from>
                  <to>
                    <xdr:col>5</xdr:col>
                    <xdr:colOff>285750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23" name="X_P10">
              <controlPr defaultSize="0" autoFill="0" autoLine="0" autoPict="0" macro="[0]!XP_10">
                <anchor moveWithCells="1">
                  <from>
                    <xdr:col>5</xdr:col>
                    <xdr:colOff>57150</xdr:colOff>
                    <xdr:row>20</xdr:row>
                    <xdr:rowOff>57150</xdr:rowOff>
                  </from>
                  <to>
                    <xdr:col>5</xdr:col>
                    <xdr:colOff>285750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24" name="X_P11">
              <controlPr defaultSize="0" autoFill="0" autoLine="0" autoPict="0" macro="[0]!XP_11">
                <anchor moveWithCells="1">
                  <from>
                    <xdr:col>5</xdr:col>
                    <xdr:colOff>57150</xdr:colOff>
                    <xdr:row>21</xdr:row>
                    <xdr:rowOff>57150</xdr:rowOff>
                  </from>
                  <to>
                    <xdr:col>5</xdr:col>
                    <xdr:colOff>285750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5" name="X_P12">
              <controlPr defaultSize="0" autoFill="0" autoLine="0" autoPict="0" macro="[0]!XP_12">
                <anchor moveWithCells="1">
                  <from>
                    <xdr:col>5</xdr:col>
                    <xdr:colOff>57150</xdr:colOff>
                    <xdr:row>22</xdr:row>
                    <xdr:rowOff>57150</xdr:rowOff>
                  </from>
                  <to>
                    <xdr:col>5</xdr:col>
                    <xdr:colOff>285750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6" name="X_P13">
              <controlPr defaultSize="0" autoFill="0" autoLine="0" autoPict="0" macro="[0]!XP_13">
                <anchor moveWithCells="1">
                  <from>
                    <xdr:col>5</xdr:col>
                    <xdr:colOff>57150</xdr:colOff>
                    <xdr:row>23</xdr:row>
                    <xdr:rowOff>57150</xdr:rowOff>
                  </from>
                  <to>
                    <xdr:col>5</xdr:col>
                    <xdr:colOff>285750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7" name="X_P14">
              <controlPr defaultSize="0" autoFill="0" autoLine="0" autoPict="0" macro="[0]!XP_14">
                <anchor moveWithCells="1">
                  <from>
                    <xdr:col>5</xdr:col>
                    <xdr:colOff>57150</xdr:colOff>
                    <xdr:row>24</xdr:row>
                    <xdr:rowOff>57150</xdr:rowOff>
                  </from>
                  <to>
                    <xdr:col>5</xdr:col>
                    <xdr:colOff>285750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8" name="X_P15">
              <controlPr defaultSize="0" autoFill="0" autoLine="0" autoPict="0" macro="[0]!XP_15">
                <anchor moveWithCells="1">
                  <from>
                    <xdr:col>5</xdr:col>
                    <xdr:colOff>57150</xdr:colOff>
                    <xdr:row>25</xdr:row>
                    <xdr:rowOff>57150</xdr:rowOff>
                  </from>
                  <to>
                    <xdr:col>5</xdr:col>
                    <xdr:colOff>285750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9" name="X_P16">
              <controlPr defaultSize="0" autoFill="0" autoLine="0" autoPict="0" macro="[0]!XP_16">
                <anchor moveWithCells="1">
                  <from>
                    <xdr:col>5</xdr:col>
                    <xdr:colOff>57150</xdr:colOff>
                    <xdr:row>26</xdr:row>
                    <xdr:rowOff>57150</xdr:rowOff>
                  </from>
                  <to>
                    <xdr:col>5</xdr:col>
                    <xdr:colOff>285750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30" name="X_P17">
              <controlPr defaultSize="0" autoFill="0" autoLine="0" autoPict="0" macro="[0]!XP_17">
                <anchor moveWithCells="1">
                  <from>
                    <xdr:col>5</xdr:col>
                    <xdr:colOff>57150</xdr:colOff>
                    <xdr:row>27</xdr:row>
                    <xdr:rowOff>57150</xdr:rowOff>
                  </from>
                  <to>
                    <xdr:col>5</xdr:col>
                    <xdr:colOff>285750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31" name="X_P18">
              <controlPr defaultSize="0" autoFill="0" autoLine="0" autoPict="0" macro="[0]!XP_18">
                <anchor moveWithCells="1">
                  <from>
                    <xdr:col>5</xdr:col>
                    <xdr:colOff>57150</xdr:colOff>
                    <xdr:row>28</xdr:row>
                    <xdr:rowOff>57150</xdr:rowOff>
                  </from>
                  <to>
                    <xdr:col>5</xdr:col>
                    <xdr:colOff>285750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32" name="X_P19">
              <controlPr defaultSize="0" autoFill="0" autoLine="0" autoPict="0" macro="[0]!XP_19">
                <anchor moveWithCells="1">
                  <from>
                    <xdr:col>5</xdr:col>
                    <xdr:colOff>57150</xdr:colOff>
                    <xdr:row>29</xdr:row>
                    <xdr:rowOff>57150</xdr:rowOff>
                  </from>
                  <to>
                    <xdr:col>5</xdr:col>
                    <xdr:colOff>285750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33" name="X_P20">
              <controlPr defaultSize="0" autoFill="0" autoLine="0" autoPict="0" macro="[0]!XP_20">
                <anchor moveWithCells="1">
                  <from>
                    <xdr:col>5</xdr:col>
                    <xdr:colOff>57150</xdr:colOff>
                    <xdr:row>30</xdr:row>
                    <xdr:rowOff>57150</xdr:rowOff>
                  </from>
                  <to>
                    <xdr:col>5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34" name="X_P21">
              <controlPr defaultSize="0" autoFill="0" autoLine="0" autoPict="0" macro="[0]!XP_21">
                <anchor moveWithCells="1">
                  <from>
                    <xdr:col>5</xdr:col>
                    <xdr:colOff>57150</xdr:colOff>
                    <xdr:row>31</xdr:row>
                    <xdr:rowOff>57150</xdr:rowOff>
                  </from>
                  <to>
                    <xdr:col>5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35" name="X_P22">
              <controlPr defaultSize="0" autoFill="0" autoLine="0" autoPict="0" macro="[0]!XP_22">
                <anchor moveWithCells="1">
                  <from>
                    <xdr:col>5</xdr:col>
                    <xdr:colOff>57150</xdr:colOff>
                    <xdr:row>32</xdr:row>
                    <xdr:rowOff>57150</xdr:rowOff>
                  </from>
                  <to>
                    <xdr:col>5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36" name="X_P23">
              <controlPr defaultSize="0" autoFill="0" autoLine="0" autoPict="0" macro="[0]!XP_23">
                <anchor moveWithCells="1">
                  <from>
                    <xdr:col>5</xdr:col>
                    <xdr:colOff>57150</xdr:colOff>
                    <xdr:row>33</xdr:row>
                    <xdr:rowOff>57150</xdr:rowOff>
                  </from>
                  <to>
                    <xdr:col>5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37" name="X_P24">
              <controlPr defaultSize="0" autoFill="0" autoLine="0" autoPict="0" macro="[0]!XP_24">
                <anchor moveWithCells="1">
                  <from>
                    <xdr:col>5</xdr:col>
                    <xdr:colOff>57150</xdr:colOff>
                    <xdr:row>34</xdr:row>
                    <xdr:rowOff>57150</xdr:rowOff>
                  </from>
                  <to>
                    <xdr:col>5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38" name="X_P25">
              <controlPr defaultSize="0" autoFill="0" autoLine="0" autoPict="0" macro="[0]!XP_25">
                <anchor moveWithCells="1">
                  <from>
                    <xdr:col>5</xdr:col>
                    <xdr:colOff>57150</xdr:colOff>
                    <xdr:row>35</xdr:row>
                    <xdr:rowOff>57150</xdr:rowOff>
                  </from>
                  <to>
                    <xdr:col>5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39" name="X_P26">
              <controlPr defaultSize="0" autoFill="0" autoLine="0" autoPict="0" macro="[0]!XP_26">
                <anchor moveWithCells="1">
                  <from>
                    <xdr:col>5</xdr:col>
                    <xdr:colOff>57150</xdr:colOff>
                    <xdr:row>36</xdr:row>
                    <xdr:rowOff>57150</xdr:rowOff>
                  </from>
                  <to>
                    <xdr:col>5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40" name="X_P27">
              <controlPr defaultSize="0" autoFill="0" autoLine="0" autoPict="0" macro="[0]!XP_27">
                <anchor moveWithCells="1">
                  <from>
                    <xdr:col>5</xdr:col>
                    <xdr:colOff>57150</xdr:colOff>
                    <xdr:row>37</xdr:row>
                    <xdr:rowOff>57150</xdr:rowOff>
                  </from>
                  <to>
                    <xdr:col>5</xdr:col>
                    <xdr:colOff>285750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41" name="X_P28">
              <controlPr defaultSize="0" autoFill="0" autoLine="0" autoPict="0" macro="[0]!XP_28">
                <anchor moveWithCells="1">
                  <from>
                    <xdr:col>5</xdr:col>
                    <xdr:colOff>57150</xdr:colOff>
                    <xdr:row>38</xdr:row>
                    <xdr:rowOff>57150</xdr:rowOff>
                  </from>
                  <to>
                    <xdr:col>5</xdr:col>
                    <xdr:colOff>285750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42" name="X_P29">
              <controlPr defaultSize="0" autoFill="0" autoLine="0" autoPict="0" macro="[0]!XP_29">
                <anchor moveWithCells="1">
                  <from>
                    <xdr:col>5</xdr:col>
                    <xdr:colOff>57150</xdr:colOff>
                    <xdr:row>39</xdr:row>
                    <xdr:rowOff>57150</xdr:rowOff>
                  </from>
                  <to>
                    <xdr:col>5</xdr:col>
                    <xdr:colOff>285750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43" name="X_P30">
              <controlPr defaultSize="0" autoFill="0" autoLine="0" autoPict="0" macro="[0]!XP_30">
                <anchor moveWithCells="1">
                  <from>
                    <xdr:col>5</xdr:col>
                    <xdr:colOff>57150</xdr:colOff>
                    <xdr:row>40</xdr:row>
                    <xdr:rowOff>57150</xdr:rowOff>
                  </from>
                  <to>
                    <xdr:col>5</xdr:col>
                    <xdr:colOff>285750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44" name="X_P31">
              <controlPr defaultSize="0" autoFill="0" autoLine="0" autoPict="0" macro="[0]!XP_31">
                <anchor moveWithCells="1">
                  <from>
                    <xdr:col>5</xdr:col>
                    <xdr:colOff>57150</xdr:colOff>
                    <xdr:row>41</xdr:row>
                    <xdr:rowOff>57150</xdr:rowOff>
                  </from>
                  <to>
                    <xdr:col>5</xdr:col>
                    <xdr:colOff>285750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45" name="X_P32">
              <controlPr defaultSize="0" autoFill="0" autoLine="0" autoPict="0" macro="[0]!XP_32">
                <anchor moveWithCells="1">
                  <from>
                    <xdr:col>5</xdr:col>
                    <xdr:colOff>57150</xdr:colOff>
                    <xdr:row>42</xdr:row>
                    <xdr:rowOff>57150</xdr:rowOff>
                  </from>
                  <to>
                    <xdr:col>5</xdr:col>
                    <xdr:colOff>285750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46" name="X_P33">
              <controlPr defaultSize="0" autoFill="0" autoLine="0" autoPict="0" macro="[0]!XP_33">
                <anchor moveWithCells="1">
                  <from>
                    <xdr:col>5</xdr:col>
                    <xdr:colOff>57150</xdr:colOff>
                    <xdr:row>43</xdr:row>
                    <xdr:rowOff>57150</xdr:rowOff>
                  </from>
                  <to>
                    <xdr:col>5</xdr:col>
                    <xdr:colOff>285750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47" name="X_P34">
              <controlPr defaultSize="0" autoFill="0" autoLine="0" autoPict="0" macro="[0]!XP_34">
                <anchor moveWithCells="1">
                  <from>
                    <xdr:col>5</xdr:col>
                    <xdr:colOff>57150</xdr:colOff>
                    <xdr:row>44</xdr:row>
                    <xdr:rowOff>57150</xdr:rowOff>
                  </from>
                  <to>
                    <xdr:col>5</xdr:col>
                    <xdr:colOff>285750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48" name="X_P35">
              <controlPr defaultSize="0" autoFill="0" autoLine="0" autoPict="0" macro="[0]!XP_35">
                <anchor moveWithCells="1">
                  <from>
                    <xdr:col>5</xdr:col>
                    <xdr:colOff>57150</xdr:colOff>
                    <xdr:row>45</xdr:row>
                    <xdr:rowOff>57150</xdr:rowOff>
                  </from>
                  <to>
                    <xdr:col>5</xdr:col>
                    <xdr:colOff>285750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49" name="X_P36">
              <controlPr defaultSize="0" autoFill="0" autoLine="0" autoPict="0" macro="[0]!XP_36">
                <anchor moveWithCells="1">
                  <from>
                    <xdr:col>5</xdr:col>
                    <xdr:colOff>57150</xdr:colOff>
                    <xdr:row>46</xdr:row>
                    <xdr:rowOff>57150</xdr:rowOff>
                  </from>
                  <to>
                    <xdr:col>5</xdr:col>
                    <xdr:colOff>285750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50" name="X_P37">
              <controlPr defaultSize="0" autoFill="0" autoLine="0" autoPict="0" macro="[0]!XP_37">
                <anchor moveWithCells="1">
                  <from>
                    <xdr:col>5</xdr:col>
                    <xdr:colOff>57150</xdr:colOff>
                    <xdr:row>47</xdr:row>
                    <xdr:rowOff>57150</xdr:rowOff>
                  </from>
                  <to>
                    <xdr:col>5</xdr:col>
                    <xdr:colOff>285750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51" name="X_P38">
              <controlPr defaultSize="0" autoFill="0" autoLine="0" autoPict="0" macro="[0]!XP_38">
                <anchor moveWithCells="1">
                  <from>
                    <xdr:col>5</xdr:col>
                    <xdr:colOff>57150</xdr:colOff>
                    <xdr:row>48</xdr:row>
                    <xdr:rowOff>57150</xdr:rowOff>
                  </from>
                  <to>
                    <xdr:col>5</xdr:col>
                    <xdr:colOff>285750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52" name="X_P39">
              <controlPr defaultSize="0" autoFill="0" autoLine="0" autoPict="0" macro="[0]!XP_39">
                <anchor moveWithCells="1">
                  <from>
                    <xdr:col>5</xdr:col>
                    <xdr:colOff>57150</xdr:colOff>
                    <xdr:row>49</xdr:row>
                    <xdr:rowOff>57150</xdr:rowOff>
                  </from>
                  <to>
                    <xdr:col>5</xdr:col>
                    <xdr:colOff>285750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53" name="X_P40">
              <controlPr defaultSize="0" autoFill="0" autoLine="0" autoPict="0" macro="[0]!XP_40">
                <anchor moveWithCells="1">
                  <from>
                    <xdr:col>5</xdr:col>
                    <xdr:colOff>57150</xdr:colOff>
                    <xdr:row>50</xdr:row>
                    <xdr:rowOff>57150</xdr:rowOff>
                  </from>
                  <to>
                    <xdr:col>5</xdr:col>
                    <xdr:colOff>285750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54" name="X_P41">
              <controlPr defaultSize="0" autoFill="0" autoLine="0" autoPict="0" macro="[0]!XP_41">
                <anchor moveWithCells="1">
                  <from>
                    <xdr:col>5</xdr:col>
                    <xdr:colOff>57150</xdr:colOff>
                    <xdr:row>51</xdr:row>
                    <xdr:rowOff>57150</xdr:rowOff>
                  </from>
                  <to>
                    <xdr:col>5</xdr:col>
                    <xdr:colOff>285750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55" name="X_P42">
              <controlPr defaultSize="0" autoFill="0" autoLine="0" autoPict="0" macro="[0]!XP_42">
                <anchor moveWithCells="1">
                  <from>
                    <xdr:col>5</xdr:col>
                    <xdr:colOff>57150</xdr:colOff>
                    <xdr:row>52</xdr:row>
                    <xdr:rowOff>57150</xdr:rowOff>
                  </from>
                  <to>
                    <xdr:col>5</xdr:col>
                    <xdr:colOff>285750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56" name="X_P43">
              <controlPr defaultSize="0" autoFill="0" autoLine="0" autoPict="0" macro="[0]!XP_43">
                <anchor moveWithCells="1">
                  <from>
                    <xdr:col>5</xdr:col>
                    <xdr:colOff>57150</xdr:colOff>
                    <xdr:row>53</xdr:row>
                    <xdr:rowOff>57150</xdr:rowOff>
                  </from>
                  <to>
                    <xdr:col>5</xdr:col>
                    <xdr:colOff>285750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57" name="X_P44">
              <controlPr defaultSize="0" autoFill="0" autoLine="0" autoPict="0" macro="[0]!XP_44">
                <anchor moveWithCells="1">
                  <from>
                    <xdr:col>5</xdr:col>
                    <xdr:colOff>57150</xdr:colOff>
                    <xdr:row>54</xdr:row>
                    <xdr:rowOff>57150</xdr:rowOff>
                  </from>
                  <to>
                    <xdr:col>5</xdr:col>
                    <xdr:colOff>285750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58" name="X_P45">
              <controlPr defaultSize="0" autoFill="0" autoLine="0" autoPict="0" macro="[0]!XP_45">
                <anchor moveWithCells="1">
                  <from>
                    <xdr:col>5</xdr:col>
                    <xdr:colOff>57150</xdr:colOff>
                    <xdr:row>55</xdr:row>
                    <xdr:rowOff>57150</xdr:rowOff>
                  </from>
                  <to>
                    <xdr:col>5</xdr:col>
                    <xdr:colOff>285750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59" name="X_P46">
              <controlPr defaultSize="0" autoFill="0" autoLine="0" autoPict="0" macro="[0]!XP_46">
                <anchor moveWithCells="1">
                  <from>
                    <xdr:col>5</xdr:col>
                    <xdr:colOff>57150</xdr:colOff>
                    <xdr:row>56</xdr:row>
                    <xdr:rowOff>57150</xdr:rowOff>
                  </from>
                  <to>
                    <xdr:col>5</xdr:col>
                    <xdr:colOff>285750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60" name="X_P47">
              <controlPr defaultSize="0" autoFill="0" autoLine="0" autoPict="0" macro="[0]!XP_47">
                <anchor moveWithCells="1">
                  <from>
                    <xdr:col>5</xdr:col>
                    <xdr:colOff>57150</xdr:colOff>
                    <xdr:row>57</xdr:row>
                    <xdr:rowOff>57150</xdr:rowOff>
                  </from>
                  <to>
                    <xdr:col>5</xdr:col>
                    <xdr:colOff>285750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61" name="X_P48">
              <controlPr defaultSize="0" autoFill="0" autoLine="0" autoPict="0" macro="[0]!XP_48">
                <anchor moveWithCells="1">
                  <from>
                    <xdr:col>5</xdr:col>
                    <xdr:colOff>57150</xdr:colOff>
                    <xdr:row>58</xdr:row>
                    <xdr:rowOff>57150</xdr:rowOff>
                  </from>
                  <to>
                    <xdr:col>5</xdr:col>
                    <xdr:colOff>285750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62" name="X_P49">
              <controlPr defaultSize="0" autoFill="0" autoLine="0" autoPict="0" macro="[0]!XP_49">
                <anchor moveWithCells="1">
                  <from>
                    <xdr:col>5</xdr:col>
                    <xdr:colOff>57150</xdr:colOff>
                    <xdr:row>59</xdr:row>
                    <xdr:rowOff>57150</xdr:rowOff>
                  </from>
                  <to>
                    <xdr:col>5</xdr:col>
                    <xdr:colOff>285750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63" name="X_P50">
              <controlPr defaultSize="0" autoFill="0" autoLine="0" autoPict="0" macro="[0]!XP_50">
                <anchor moveWithCells="1">
                  <from>
                    <xdr:col>5</xdr:col>
                    <xdr:colOff>57150</xdr:colOff>
                    <xdr:row>60</xdr:row>
                    <xdr:rowOff>57150</xdr:rowOff>
                  </from>
                  <to>
                    <xdr:col>5</xdr:col>
                    <xdr:colOff>285750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64" name="X_P51">
              <controlPr defaultSize="0" autoFill="0" autoLine="0" autoPict="0" macro="[0]!XP_51">
                <anchor moveWithCells="1">
                  <from>
                    <xdr:col>5</xdr:col>
                    <xdr:colOff>57150</xdr:colOff>
                    <xdr:row>61</xdr:row>
                    <xdr:rowOff>57150</xdr:rowOff>
                  </from>
                  <to>
                    <xdr:col>5</xdr:col>
                    <xdr:colOff>285750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65" name="X_P52">
              <controlPr defaultSize="0" autoFill="0" autoLine="0" autoPict="0" macro="[0]!XP_52">
                <anchor moveWithCells="1">
                  <from>
                    <xdr:col>5</xdr:col>
                    <xdr:colOff>57150</xdr:colOff>
                    <xdr:row>62</xdr:row>
                    <xdr:rowOff>57150</xdr:rowOff>
                  </from>
                  <to>
                    <xdr:col>5</xdr:col>
                    <xdr:colOff>285750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66" name="X_P53">
              <controlPr defaultSize="0" autoFill="0" autoLine="0" autoPict="0" macro="[0]!XP_53">
                <anchor moveWithCells="1">
                  <from>
                    <xdr:col>5</xdr:col>
                    <xdr:colOff>57150</xdr:colOff>
                    <xdr:row>63</xdr:row>
                    <xdr:rowOff>57150</xdr:rowOff>
                  </from>
                  <to>
                    <xdr:col>5</xdr:col>
                    <xdr:colOff>285750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67" name="X_P54">
              <controlPr defaultSize="0" autoFill="0" autoLine="0" autoPict="0" macro="[0]!XP_54">
                <anchor moveWithCells="1">
                  <from>
                    <xdr:col>5</xdr:col>
                    <xdr:colOff>57150</xdr:colOff>
                    <xdr:row>64</xdr:row>
                    <xdr:rowOff>57150</xdr:rowOff>
                  </from>
                  <to>
                    <xdr:col>5</xdr:col>
                    <xdr:colOff>285750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68" name="X_P55">
              <controlPr defaultSize="0" autoFill="0" autoLine="0" autoPict="0" macro="[0]!XP_55">
                <anchor moveWithCells="1">
                  <from>
                    <xdr:col>5</xdr:col>
                    <xdr:colOff>57150</xdr:colOff>
                    <xdr:row>65</xdr:row>
                    <xdr:rowOff>57150</xdr:rowOff>
                  </from>
                  <to>
                    <xdr:col>5</xdr:col>
                    <xdr:colOff>285750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" r:id="rId69" name="X_P56">
              <controlPr defaultSize="0" autoFill="0" autoLine="0" autoPict="0" macro="[0]!XP_56">
                <anchor moveWithCells="1">
                  <from>
                    <xdr:col>5</xdr:col>
                    <xdr:colOff>57150</xdr:colOff>
                    <xdr:row>66</xdr:row>
                    <xdr:rowOff>57150</xdr:rowOff>
                  </from>
                  <to>
                    <xdr:col>5</xdr:col>
                    <xdr:colOff>285750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70" name="X_P57">
              <controlPr defaultSize="0" autoFill="0" autoLine="0" autoPict="0" macro="[0]!XP_57">
                <anchor moveWithCells="1">
                  <from>
                    <xdr:col>5</xdr:col>
                    <xdr:colOff>57150</xdr:colOff>
                    <xdr:row>67</xdr:row>
                    <xdr:rowOff>57150</xdr:rowOff>
                  </from>
                  <to>
                    <xdr:col>5</xdr:col>
                    <xdr:colOff>285750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" r:id="rId71" name="X_P58">
              <controlPr defaultSize="0" autoFill="0" autoLine="0" autoPict="0" macro="[0]!XP_58">
                <anchor moveWithCells="1">
                  <from>
                    <xdr:col>5</xdr:col>
                    <xdr:colOff>57150</xdr:colOff>
                    <xdr:row>68</xdr:row>
                    <xdr:rowOff>57150</xdr:rowOff>
                  </from>
                  <to>
                    <xdr:col>5</xdr:col>
                    <xdr:colOff>285750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" r:id="rId72" name="X_P59">
              <controlPr defaultSize="0" autoFill="0" autoLine="0" autoPict="0" macro="[0]!XP_59">
                <anchor moveWithCells="1">
                  <from>
                    <xdr:col>5</xdr:col>
                    <xdr:colOff>57150</xdr:colOff>
                    <xdr:row>69</xdr:row>
                    <xdr:rowOff>57150</xdr:rowOff>
                  </from>
                  <to>
                    <xdr:col>5</xdr:col>
                    <xdr:colOff>285750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" r:id="rId73" name="X_P60">
              <controlPr defaultSize="0" autoFill="0" autoLine="0" autoPict="0" macro="[0]!XP_60">
                <anchor moveWithCells="1">
                  <from>
                    <xdr:col>5</xdr:col>
                    <xdr:colOff>57150</xdr:colOff>
                    <xdr:row>70</xdr:row>
                    <xdr:rowOff>57150</xdr:rowOff>
                  </from>
                  <to>
                    <xdr:col>5</xdr:col>
                    <xdr:colOff>285750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74" name="X_P61">
              <controlPr defaultSize="0" autoFill="0" autoLine="0" autoPict="0" macro="[0]!XP_61">
                <anchor moveWithCells="1">
                  <from>
                    <xdr:col>5</xdr:col>
                    <xdr:colOff>57150</xdr:colOff>
                    <xdr:row>71</xdr:row>
                    <xdr:rowOff>57150</xdr:rowOff>
                  </from>
                  <to>
                    <xdr:col>5</xdr:col>
                    <xdr:colOff>285750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75" name="X_P62">
              <controlPr defaultSize="0" autoFill="0" autoLine="0" autoPict="0" macro="[0]!XP_62">
                <anchor moveWithCells="1">
                  <from>
                    <xdr:col>5</xdr:col>
                    <xdr:colOff>57150</xdr:colOff>
                    <xdr:row>72</xdr:row>
                    <xdr:rowOff>57150</xdr:rowOff>
                  </from>
                  <to>
                    <xdr:col>5</xdr:col>
                    <xdr:colOff>285750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76" name="X_P63">
              <controlPr defaultSize="0" autoFill="0" autoLine="0" autoPict="0" macro="[0]!XP_63">
                <anchor moveWithCells="1">
                  <from>
                    <xdr:col>5</xdr:col>
                    <xdr:colOff>57150</xdr:colOff>
                    <xdr:row>73</xdr:row>
                    <xdr:rowOff>57150</xdr:rowOff>
                  </from>
                  <to>
                    <xdr:col>5</xdr:col>
                    <xdr:colOff>285750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77" name="X_P64">
              <controlPr defaultSize="0" autoFill="0" autoLine="0" autoPict="0" macro="[0]!XP_64">
                <anchor moveWithCells="1">
                  <from>
                    <xdr:col>5</xdr:col>
                    <xdr:colOff>57150</xdr:colOff>
                    <xdr:row>74</xdr:row>
                    <xdr:rowOff>57150</xdr:rowOff>
                  </from>
                  <to>
                    <xdr:col>5</xdr:col>
                    <xdr:colOff>285750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78" name="X_P65">
              <controlPr defaultSize="0" autoFill="0" autoLine="0" autoPict="0" macro="[0]!XP_65">
                <anchor moveWithCells="1">
                  <from>
                    <xdr:col>5</xdr:col>
                    <xdr:colOff>57150</xdr:colOff>
                    <xdr:row>75</xdr:row>
                    <xdr:rowOff>57150</xdr:rowOff>
                  </from>
                  <to>
                    <xdr:col>5</xdr:col>
                    <xdr:colOff>285750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79" name="X_P66">
              <controlPr defaultSize="0" autoFill="0" autoLine="0" autoPict="0" macro="[0]!XP_66">
                <anchor moveWithCells="1">
                  <from>
                    <xdr:col>5</xdr:col>
                    <xdr:colOff>57150</xdr:colOff>
                    <xdr:row>76</xdr:row>
                    <xdr:rowOff>57150</xdr:rowOff>
                  </from>
                  <to>
                    <xdr:col>5</xdr:col>
                    <xdr:colOff>285750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80" name="X_P67">
              <controlPr defaultSize="0" autoFill="0" autoLine="0" autoPict="0" macro="[0]!XP_67">
                <anchor moveWithCells="1">
                  <from>
                    <xdr:col>5</xdr:col>
                    <xdr:colOff>57150</xdr:colOff>
                    <xdr:row>77</xdr:row>
                    <xdr:rowOff>57150</xdr:rowOff>
                  </from>
                  <to>
                    <xdr:col>5</xdr:col>
                    <xdr:colOff>285750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81" name="X_P68">
              <controlPr defaultSize="0" autoFill="0" autoLine="0" autoPict="0" macro="[0]!XP_68">
                <anchor moveWithCells="1">
                  <from>
                    <xdr:col>5</xdr:col>
                    <xdr:colOff>57150</xdr:colOff>
                    <xdr:row>78</xdr:row>
                    <xdr:rowOff>57150</xdr:rowOff>
                  </from>
                  <to>
                    <xdr:col>5</xdr:col>
                    <xdr:colOff>285750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82" name="X_P69">
              <controlPr defaultSize="0" autoFill="0" autoLine="0" autoPict="0" macro="[0]!XP_69">
                <anchor moveWithCells="1">
                  <from>
                    <xdr:col>5</xdr:col>
                    <xdr:colOff>57150</xdr:colOff>
                    <xdr:row>79</xdr:row>
                    <xdr:rowOff>57150</xdr:rowOff>
                  </from>
                  <to>
                    <xdr:col>5</xdr:col>
                    <xdr:colOff>285750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83" name="X_P70">
              <controlPr defaultSize="0" autoFill="0" autoLine="0" autoPict="0" macro="[0]!XP_70">
                <anchor moveWithCells="1">
                  <from>
                    <xdr:col>5</xdr:col>
                    <xdr:colOff>57150</xdr:colOff>
                    <xdr:row>80</xdr:row>
                    <xdr:rowOff>57150</xdr:rowOff>
                  </from>
                  <to>
                    <xdr:col>5</xdr:col>
                    <xdr:colOff>285750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84" name="X_P71">
              <controlPr defaultSize="0" autoFill="0" autoLine="0" autoPict="0" macro="[0]!XP_71">
                <anchor moveWithCells="1">
                  <from>
                    <xdr:col>5</xdr:col>
                    <xdr:colOff>57150</xdr:colOff>
                    <xdr:row>81</xdr:row>
                    <xdr:rowOff>57150</xdr:rowOff>
                  </from>
                  <to>
                    <xdr:col>5</xdr:col>
                    <xdr:colOff>285750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85" name="X_P72">
              <controlPr defaultSize="0" autoFill="0" autoLine="0" autoPict="0" macro="[0]!XP_72">
                <anchor moveWithCells="1">
                  <from>
                    <xdr:col>5</xdr:col>
                    <xdr:colOff>57150</xdr:colOff>
                    <xdr:row>82</xdr:row>
                    <xdr:rowOff>57150</xdr:rowOff>
                  </from>
                  <to>
                    <xdr:col>5</xdr:col>
                    <xdr:colOff>285750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86" name="X_P73">
              <controlPr defaultSize="0" autoFill="0" autoLine="0" autoPict="0" macro="[0]!XP_73">
                <anchor moveWithCells="1">
                  <from>
                    <xdr:col>5</xdr:col>
                    <xdr:colOff>57150</xdr:colOff>
                    <xdr:row>83</xdr:row>
                    <xdr:rowOff>57150</xdr:rowOff>
                  </from>
                  <to>
                    <xdr:col>5</xdr:col>
                    <xdr:colOff>285750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87" name="X_P74">
              <controlPr defaultSize="0" autoFill="0" autoLine="0" autoPict="0" macro="[0]!XP_74">
                <anchor moveWithCells="1">
                  <from>
                    <xdr:col>5</xdr:col>
                    <xdr:colOff>57150</xdr:colOff>
                    <xdr:row>84</xdr:row>
                    <xdr:rowOff>57150</xdr:rowOff>
                  </from>
                  <to>
                    <xdr:col>5</xdr:col>
                    <xdr:colOff>285750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88" name="X_P75">
              <controlPr defaultSize="0" autoFill="0" autoLine="0" autoPict="0" macro="[0]!XP_75">
                <anchor moveWithCells="1">
                  <from>
                    <xdr:col>5</xdr:col>
                    <xdr:colOff>57150</xdr:colOff>
                    <xdr:row>85</xdr:row>
                    <xdr:rowOff>57150</xdr:rowOff>
                  </from>
                  <to>
                    <xdr:col>5</xdr:col>
                    <xdr:colOff>285750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89" name="X_P76">
              <controlPr defaultSize="0" autoFill="0" autoLine="0" autoPict="0" macro="[0]!XP_76">
                <anchor moveWithCells="1">
                  <from>
                    <xdr:col>5</xdr:col>
                    <xdr:colOff>57150</xdr:colOff>
                    <xdr:row>86</xdr:row>
                    <xdr:rowOff>57150</xdr:rowOff>
                  </from>
                  <to>
                    <xdr:col>5</xdr:col>
                    <xdr:colOff>285750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90" name="X_P77">
              <controlPr defaultSize="0" autoFill="0" autoLine="0" autoPict="0" macro="[0]!XP_77">
                <anchor moveWithCells="1">
                  <from>
                    <xdr:col>5</xdr:col>
                    <xdr:colOff>57150</xdr:colOff>
                    <xdr:row>87</xdr:row>
                    <xdr:rowOff>57150</xdr:rowOff>
                  </from>
                  <to>
                    <xdr:col>5</xdr:col>
                    <xdr:colOff>285750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91" name="X_P78">
              <controlPr defaultSize="0" autoFill="0" autoLine="0" autoPict="0" macro="[0]!XP_78">
                <anchor moveWithCells="1">
                  <from>
                    <xdr:col>5</xdr:col>
                    <xdr:colOff>57150</xdr:colOff>
                    <xdr:row>88</xdr:row>
                    <xdr:rowOff>57150</xdr:rowOff>
                  </from>
                  <to>
                    <xdr:col>5</xdr:col>
                    <xdr:colOff>285750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92" name="X_P79">
              <controlPr defaultSize="0" autoFill="0" autoLine="0" autoPict="0" macro="[0]!XP_79">
                <anchor moveWithCells="1">
                  <from>
                    <xdr:col>5</xdr:col>
                    <xdr:colOff>57150</xdr:colOff>
                    <xdr:row>89</xdr:row>
                    <xdr:rowOff>57150</xdr:rowOff>
                  </from>
                  <to>
                    <xdr:col>5</xdr:col>
                    <xdr:colOff>285750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93" name="X_P80">
              <controlPr defaultSize="0" autoFill="0" autoLine="0" autoPict="0" macro="[0]!XP_80">
                <anchor moveWithCells="1">
                  <from>
                    <xdr:col>5</xdr:col>
                    <xdr:colOff>57150</xdr:colOff>
                    <xdr:row>90</xdr:row>
                    <xdr:rowOff>57150</xdr:rowOff>
                  </from>
                  <to>
                    <xdr:col>5</xdr:col>
                    <xdr:colOff>285750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94" name="X_P81">
              <controlPr defaultSize="0" autoFill="0" autoLine="0" autoPict="0" macro="[0]!XP_81">
                <anchor moveWithCells="1">
                  <from>
                    <xdr:col>5</xdr:col>
                    <xdr:colOff>57150</xdr:colOff>
                    <xdr:row>91</xdr:row>
                    <xdr:rowOff>57150</xdr:rowOff>
                  </from>
                  <to>
                    <xdr:col>5</xdr:col>
                    <xdr:colOff>285750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95" name="X_P82">
              <controlPr defaultSize="0" autoFill="0" autoLine="0" autoPict="0" macro="[0]!XP_82">
                <anchor moveWithCells="1">
                  <from>
                    <xdr:col>5</xdr:col>
                    <xdr:colOff>57150</xdr:colOff>
                    <xdr:row>92</xdr:row>
                    <xdr:rowOff>57150</xdr:rowOff>
                  </from>
                  <to>
                    <xdr:col>5</xdr:col>
                    <xdr:colOff>285750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96" name="X_P83">
              <controlPr defaultSize="0" autoFill="0" autoLine="0" autoPict="0" macro="[0]!XP_83">
                <anchor moveWithCells="1">
                  <from>
                    <xdr:col>5</xdr:col>
                    <xdr:colOff>57150</xdr:colOff>
                    <xdr:row>93</xdr:row>
                    <xdr:rowOff>57150</xdr:rowOff>
                  </from>
                  <to>
                    <xdr:col>5</xdr:col>
                    <xdr:colOff>285750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97" name="X_P84">
              <controlPr defaultSize="0" autoFill="0" autoLine="0" autoPict="0" macro="[0]!XP_84">
                <anchor moveWithCells="1">
                  <from>
                    <xdr:col>5</xdr:col>
                    <xdr:colOff>57150</xdr:colOff>
                    <xdr:row>94</xdr:row>
                    <xdr:rowOff>57150</xdr:rowOff>
                  </from>
                  <to>
                    <xdr:col>5</xdr:col>
                    <xdr:colOff>285750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98" name="X_P85">
              <controlPr defaultSize="0" autoFill="0" autoLine="0" autoPict="0" macro="[0]!XP_85">
                <anchor moveWithCells="1">
                  <from>
                    <xdr:col>5</xdr:col>
                    <xdr:colOff>57150</xdr:colOff>
                    <xdr:row>95</xdr:row>
                    <xdr:rowOff>57150</xdr:rowOff>
                  </from>
                  <to>
                    <xdr:col>5</xdr:col>
                    <xdr:colOff>285750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99" name="X_P86">
              <controlPr defaultSize="0" autoFill="0" autoLine="0" autoPict="0" macro="[0]!XP_86">
                <anchor moveWithCells="1">
                  <from>
                    <xdr:col>5</xdr:col>
                    <xdr:colOff>57150</xdr:colOff>
                    <xdr:row>96</xdr:row>
                    <xdr:rowOff>57150</xdr:rowOff>
                  </from>
                  <to>
                    <xdr:col>5</xdr:col>
                    <xdr:colOff>285750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100" name="X_P87">
              <controlPr defaultSize="0" autoFill="0" autoLine="0" autoPict="0" macro="[0]!XP_87">
                <anchor moveWithCells="1">
                  <from>
                    <xdr:col>5</xdr:col>
                    <xdr:colOff>57150</xdr:colOff>
                    <xdr:row>97</xdr:row>
                    <xdr:rowOff>57150</xdr:rowOff>
                  </from>
                  <to>
                    <xdr:col>5</xdr:col>
                    <xdr:colOff>285750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101" name="X_P88">
              <controlPr defaultSize="0" autoFill="0" autoLine="0" autoPict="0" macro="[0]!XP_88">
                <anchor moveWithCells="1">
                  <from>
                    <xdr:col>5</xdr:col>
                    <xdr:colOff>57150</xdr:colOff>
                    <xdr:row>98</xdr:row>
                    <xdr:rowOff>57150</xdr:rowOff>
                  </from>
                  <to>
                    <xdr:col>5</xdr:col>
                    <xdr:colOff>285750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102" name="X_P89">
              <controlPr defaultSize="0" autoFill="0" autoLine="0" autoPict="0" macro="[0]!XP_89">
                <anchor moveWithCells="1">
                  <from>
                    <xdr:col>5</xdr:col>
                    <xdr:colOff>57150</xdr:colOff>
                    <xdr:row>99</xdr:row>
                    <xdr:rowOff>57150</xdr:rowOff>
                  </from>
                  <to>
                    <xdr:col>5</xdr:col>
                    <xdr:colOff>285750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103" name="X_P90">
              <controlPr defaultSize="0" autoFill="0" autoLine="0" autoPict="0" macro="[0]!XP_90">
                <anchor moveWithCells="1">
                  <from>
                    <xdr:col>5</xdr:col>
                    <xdr:colOff>57150</xdr:colOff>
                    <xdr:row>100</xdr:row>
                    <xdr:rowOff>57150</xdr:rowOff>
                  </from>
                  <to>
                    <xdr:col>5</xdr:col>
                    <xdr:colOff>285750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104" name="X_P91">
              <controlPr defaultSize="0" autoFill="0" autoLine="0" autoPict="0" macro="[0]!XP_91">
                <anchor moveWithCells="1">
                  <from>
                    <xdr:col>5</xdr:col>
                    <xdr:colOff>57150</xdr:colOff>
                    <xdr:row>101</xdr:row>
                    <xdr:rowOff>57150</xdr:rowOff>
                  </from>
                  <to>
                    <xdr:col>5</xdr:col>
                    <xdr:colOff>285750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105" name="X_P92">
              <controlPr defaultSize="0" autoFill="0" autoLine="0" autoPict="0" macro="[0]!XP_92">
                <anchor moveWithCells="1">
                  <from>
                    <xdr:col>5</xdr:col>
                    <xdr:colOff>57150</xdr:colOff>
                    <xdr:row>102</xdr:row>
                    <xdr:rowOff>57150</xdr:rowOff>
                  </from>
                  <to>
                    <xdr:col>5</xdr:col>
                    <xdr:colOff>285750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4" r:id="rId106" name="X_P93">
              <controlPr defaultSize="0" autoFill="0" autoLine="0" autoPict="0" macro="[0]!XP_93">
                <anchor moveWithCells="1">
                  <from>
                    <xdr:col>5</xdr:col>
                    <xdr:colOff>57150</xdr:colOff>
                    <xdr:row>103</xdr:row>
                    <xdr:rowOff>57150</xdr:rowOff>
                  </from>
                  <to>
                    <xdr:col>5</xdr:col>
                    <xdr:colOff>285750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107" name="X_P94">
              <controlPr defaultSize="0" autoFill="0" autoLine="0" autoPict="0" macro="[0]!XP_94">
                <anchor moveWithCells="1">
                  <from>
                    <xdr:col>5</xdr:col>
                    <xdr:colOff>57150</xdr:colOff>
                    <xdr:row>104</xdr:row>
                    <xdr:rowOff>57150</xdr:rowOff>
                  </from>
                  <to>
                    <xdr:col>5</xdr:col>
                    <xdr:colOff>285750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108" name="X_P95">
              <controlPr defaultSize="0" autoFill="0" autoLine="0" autoPict="0" macro="[0]!XP_95">
                <anchor moveWithCells="1">
                  <from>
                    <xdr:col>5</xdr:col>
                    <xdr:colOff>57150</xdr:colOff>
                    <xdr:row>105</xdr:row>
                    <xdr:rowOff>57150</xdr:rowOff>
                  </from>
                  <to>
                    <xdr:col>5</xdr:col>
                    <xdr:colOff>285750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109" name="X_P96">
              <controlPr defaultSize="0" autoFill="0" autoLine="0" autoPict="0" macro="[0]!XP_96">
                <anchor moveWithCells="1">
                  <from>
                    <xdr:col>5</xdr:col>
                    <xdr:colOff>57150</xdr:colOff>
                    <xdr:row>106</xdr:row>
                    <xdr:rowOff>57150</xdr:rowOff>
                  </from>
                  <to>
                    <xdr:col>5</xdr:col>
                    <xdr:colOff>285750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110" name="X_P97">
              <controlPr defaultSize="0" autoFill="0" autoLine="0" autoPict="0" macro="[0]!XP_97">
                <anchor moveWithCells="1">
                  <from>
                    <xdr:col>5</xdr:col>
                    <xdr:colOff>57150</xdr:colOff>
                    <xdr:row>107</xdr:row>
                    <xdr:rowOff>57150</xdr:rowOff>
                  </from>
                  <to>
                    <xdr:col>5</xdr:col>
                    <xdr:colOff>285750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9" r:id="rId111" name="X_P98">
              <controlPr defaultSize="0" autoFill="0" autoLine="0" autoPict="0" macro="[0]!XP_98">
                <anchor moveWithCells="1">
                  <from>
                    <xdr:col>5</xdr:col>
                    <xdr:colOff>57150</xdr:colOff>
                    <xdr:row>108</xdr:row>
                    <xdr:rowOff>57150</xdr:rowOff>
                  </from>
                  <to>
                    <xdr:col>5</xdr:col>
                    <xdr:colOff>285750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112" name="X_P99">
              <controlPr defaultSize="0" autoFill="0" autoLine="0" autoPict="0" macro="[0]!XP_99">
                <anchor moveWithCells="1">
                  <from>
                    <xdr:col>5</xdr:col>
                    <xdr:colOff>57150</xdr:colOff>
                    <xdr:row>109</xdr:row>
                    <xdr:rowOff>57150</xdr:rowOff>
                  </from>
                  <to>
                    <xdr:col>5</xdr:col>
                    <xdr:colOff>285750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1" r:id="rId113" name="X_P100">
              <controlPr defaultSize="0" autoFill="0" autoLine="0" autoPict="0" macro="[0]!XP_100">
                <anchor moveWithCells="1">
                  <from>
                    <xdr:col>5</xdr:col>
                    <xdr:colOff>57150</xdr:colOff>
                    <xdr:row>110</xdr:row>
                    <xdr:rowOff>57150</xdr:rowOff>
                  </from>
                  <to>
                    <xdr:col>5</xdr:col>
                    <xdr:colOff>285750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2" r:id="rId114" name="S_V1">
              <controlPr defaultSize="0" autoFill="0" autoLine="0" autoPict="0" macro="[0]!SV_1">
                <anchor moveWithCells="1">
                  <from>
                    <xdr:col>2</xdr:col>
                    <xdr:colOff>47625</xdr:colOff>
                    <xdr:row>11</xdr:row>
                    <xdr:rowOff>57150</xdr:rowOff>
                  </from>
                  <to>
                    <xdr:col>2</xdr:col>
                    <xdr:colOff>276225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115" name="S_V2">
              <controlPr defaultSize="0" autoFill="0" autoLine="0" autoPict="0" macro="[0]!SV_2">
                <anchor moveWithCells="1">
                  <from>
                    <xdr:col>2</xdr:col>
                    <xdr:colOff>47625</xdr:colOff>
                    <xdr:row>12</xdr:row>
                    <xdr:rowOff>57150</xdr:rowOff>
                  </from>
                  <to>
                    <xdr:col>2</xdr:col>
                    <xdr:colOff>276225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" r:id="rId116" name="S_V3">
              <controlPr defaultSize="0" autoFill="0" autoLine="0" autoPict="0" macro="[0]!SV_3">
                <anchor moveWithCells="1">
                  <from>
                    <xdr:col>2</xdr:col>
                    <xdr:colOff>47625</xdr:colOff>
                    <xdr:row>13</xdr:row>
                    <xdr:rowOff>57150</xdr:rowOff>
                  </from>
                  <to>
                    <xdr:col>2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" r:id="rId117" name="S_V4">
              <controlPr defaultSize="0" autoFill="0" autoLine="0" autoPict="0" macro="[0]!SV_4">
                <anchor moveWithCells="1">
                  <from>
                    <xdr:col>2</xdr:col>
                    <xdr:colOff>47625</xdr:colOff>
                    <xdr:row>14</xdr:row>
                    <xdr:rowOff>57150</xdr:rowOff>
                  </from>
                  <to>
                    <xdr:col>2</xdr:col>
                    <xdr:colOff>276225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118" name="S_V5">
              <controlPr defaultSize="0" autoFill="0" autoLine="0" autoPict="0" macro="[0]!SV_5">
                <anchor moveWithCells="1">
                  <from>
                    <xdr:col>2</xdr:col>
                    <xdr:colOff>47625</xdr:colOff>
                    <xdr:row>15</xdr:row>
                    <xdr:rowOff>57150</xdr:rowOff>
                  </from>
                  <to>
                    <xdr:col>2</xdr:col>
                    <xdr:colOff>276225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" r:id="rId119" name="S_V6">
              <controlPr defaultSize="0" autoFill="0" autoLine="0" autoPict="0" macro="[0]!SV_6">
                <anchor moveWithCells="1">
                  <from>
                    <xdr:col>2</xdr:col>
                    <xdr:colOff>47625</xdr:colOff>
                    <xdr:row>16</xdr:row>
                    <xdr:rowOff>57150</xdr:rowOff>
                  </from>
                  <to>
                    <xdr:col>2</xdr:col>
                    <xdr:colOff>276225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120" name="S_V7">
              <controlPr defaultSize="0" autoFill="0" autoLine="0" autoPict="0" macro="[0]!SV_7">
                <anchor moveWithCells="1">
                  <from>
                    <xdr:col>2</xdr:col>
                    <xdr:colOff>47625</xdr:colOff>
                    <xdr:row>17</xdr:row>
                    <xdr:rowOff>57150</xdr:rowOff>
                  </from>
                  <to>
                    <xdr:col>2</xdr:col>
                    <xdr:colOff>276225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121" name="S_V8">
              <controlPr defaultSize="0" autoFill="0" autoLine="0" autoPict="0" macro="[0]!SV_8">
                <anchor moveWithCells="1">
                  <from>
                    <xdr:col>2</xdr:col>
                    <xdr:colOff>47625</xdr:colOff>
                    <xdr:row>18</xdr:row>
                    <xdr:rowOff>57150</xdr:rowOff>
                  </from>
                  <to>
                    <xdr:col>2</xdr:col>
                    <xdr:colOff>276225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122" name="S_V9">
              <controlPr defaultSize="0" autoFill="0" autoLine="0" autoPict="0" macro="[0]!SV_9">
                <anchor moveWithCells="1">
                  <from>
                    <xdr:col>2</xdr:col>
                    <xdr:colOff>47625</xdr:colOff>
                    <xdr:row>19</xdr:row>
                    <xdr:rowOff>57150</xdr:rowOff>
                  </from>
                  <to>
                    <xdr:col>2</xdr:col>
                    <xdr:colOff>276225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123" name="S_V10">
              <controlPr defaultSize="0" autoFill="0" autoLine="0" autoPict="0" macro="[0]!SV_10">
                <anchor moveWithCells="1">
                  <from>
                    <xdr:col>2</xdr:col>
                    <xdr:colOff>47625</xdr:colOff>
                    <xdr:row>20</xdr:row>
                    <xdr:rowOff>57150</xdr:rowOff>
                  </from>
                  <to>
                    <xdr:col>2</xdr:col>
                    <xdr:colOff>276225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124" name="S_V11">
              <controlPr defaultSize="0" autoFill="0" autoLine="0" autoPict="0" macro="[0]!SV_11">
                <anchor moveWithCells="1">
                  <from>
                    <xdr:col>2</xdr:col>
                    <xdr:colOff>47625</xdr:colOff>
                    <xdr:row>21</xdr:row>
                    <xdr:rowOff>57150</xdr:rowOff>
                  </from>
                  <to>
                    <xdr:col>2</xdr:col>
                    <xdr:colOff>276225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25" name="S_V12">
              <controlPr defaultSize="0" autoFill="0" autoLine="0" autoPict="0" macro="[0]!SV_12">
                <anchor moveWithCells="1">
                  <from>
                    <xdr:col>2</xdr:col>
                    <xdr:colOff>47625</xdr:colOff>
                    <xdr:row>22</xdr:row>
                    <xdr:rowOff>57150</xdr:rowOff>
                  </from>
                  <to>
                    <xdr:col>2</xdr:col>
                    <xdr:colOff>276225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26" name="S_V13">
              <controlPr defaultSize="0" autoFill="0" autoLine="0" autoPict="0" macro="[0]!SV_13">
                <anchor moveWithCells="1">
                  <from>
                    <xdr:col>2</xdr:col>
                    <xdr:colOff>47625</xdr:colOff>
                    <xdr:row>23</xdr:row>
                    <xdr:rowOff>57150</xdr:rowOff>
                  </from>
                  <to>
                    <xdr:col>2</xdr:col>
                    <xdr:colOff>276225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7" name="S_V14">
              <controlPr defaultSize="0" autoFill="0" autoLine="0" autoPict="0" macro="[0]!SV_14">
                <anchor moveWithCells="1">
                  <from>
                    <xdr:col>2</xdr:col>
                    <xdr:colOff>47625</xdr:colOff>
                    <xdr:row>24</xdr:row>
                    <xdr:rowOff>57150</xdr:rowOff>
                  </from>
                  <to>
                    <xdr:col>2</xdr:col>
                    <xdr:colOff>276225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28" name="S_V15">
              <controlPr defaultSize="0" autoFill="0" autoLine="0" autoPict="0" macro="[0]!SV_15">
                <anchor moveWithCells="1">
                  <from>
                    <xdr:col>2</xdr:col>
                    <xdr:colOff>47625</xdr:colOff>
                    <xdr:row>25</xdr:row>
                    <xdr:rowOff>57150</xdr:rowOff>
                  </from>
                  <to>
                    <xdr:col>2</xdr:col>
                    <xdr:colOff>276225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29" name="S_V16">
              <controlPr defaultSize="0" autoFill="0" autoLine="0" autoPict="0" macro="[0]!SV_16">
                <anchor moveWithCells="1">
                  <from>
                    <xdr:col>2</xdr:col>
                    <xdr:colOff>47625</xdr:colOff>
                    <xdr:row>26</xdr:row>
                    <xdr:rowOff>57150</xdr:rowOff>
                  </from>
                  <to>
                    <xdr:col>2</xdr:col>
                    <xdr:colOff>276225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30" name="S_V17">
              <controlPr defaultSize="0" autoFill="0" autoLine="0" autoPict="0" macro="[0]!SV_17">
                <anchor moveWithCells="1">
                  <from>
                    <xdr:col>2</xdr:col>
                    <xdr:colOff>47625</xdr:colOff>
                    <xdr:row>27</xdr:row>
                    <xdr:rowOff>57150</xdr:rowOff>
                  </from>
                  <to>
                    <xdr:col>2</xdr:col>
                    <xdr:colOff>276225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31" name="S_V18">
              <controlPr defaultSize="0" autoFill="0" autoLine="0" autoPict="0" macro="[0]!SV_18">
                <anchor moveWithCells="1">
                  <from>
                    <xdr:col>2</xdr:col>
                    <xdr:colOff>47625</xdr:colOff>
                    <xdr:row>28</xdr:row>
                    <xdr:rowOff>57150</xdr:rowOff>
                  </from>
                  <to>
                    <xdr:col>2</xdr:col>
                    <xdr:colOff>276225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32" name="S_V19">
              <controlPr defaultSize="0" autoFill="0" autoLine="0" autoPict="0" macro="[0]!SV_19">
                <anchor moveWithCells="1">
                  <from>
                    <xdr:col>2</xdr:col>
                    <xdr:colOff>47625</xdr:colOff>
                    <xdr:row>29</xdr:row>
                    <xdr:rowOff>57150</xdr:rowOff>
                  </from>
                  <to>
                    <xdr:col>2</xdr:col>
                    <xdr:colOff>276225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33" name="S_V20">
              <controlPr defaultSize="0" autoFill="0" autoLine="0" autoPict="0" macro="[0]!SV_20">
                <anchor moveWithCells="1">
                  <from>
                    <xdr:col>2</xdr:col>
                    <xdr:colOff>47625</xdr:colOff>
                    <xdr:row>30</xdr:row>
                    <xdr:rowOff>57150</xdr:rowOff>
                  </from>
                  <to>
                    <xdr:col>2</xdr:col>
                    <xdr:colOff>276225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34" name="S_V21">
              <controlPr defaultSize="0" autoFill="0" autoLine="0" autoPict="0" macro="[0]!SV_21">
                <anchor moveWithCells="1">
                  <from>
                    <xdr:col>2</xdr:col>
                    <xdr:colOff>47625</xdr:colOff>
                    <xdr:row>31</xdr:row>
                    <xdr:rowOff>57150</xdr:rowOff>
                  </from>
                  <to>
                    <xdr:col>2</xdr:col>
                    <xdr:colOff>276225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135" name="S_V22">
              <controlPr defaultSize="0" autoFill="0" autoLine="0" autoPict="0" macro="[0]!SV_22">
                <anchor moveWithCells="1">
                  <from>
                    <xdr:col>2</xdr:col>
                    <xdr:colOff>47625</xdr:colOff>
                    <xdr:row>32</xdr:row>
                    <xdr:rowOff>57150</xdr:rowOff>
                  </from>
                  <to>
                    <xdr:col>2</xdr:col>
                    <xdr:colOff>276225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136" name="S_V23">
              <controlPr defaultSize="0" autoFill="0" autoLine="0" autoPict="0" macro="[0]!SV_23">
                <anchor moveWithCells="1">
                  <from>
                    <xdr:col>2</xdr:col>
                    <xdr:colOff>47625</xdr:colOff>
                    <xdr:row>33</xdr:row>
                    <xdr:rowOff>57150</xdr:rowOff>
                  </from>
                  <to>
                    <xdr:col>2</xdr:col>
                    <xdr:colOff>276225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137" name="S_V24">
              <controlPr defaultSize="0" autoFill="0" autoLine="0" autoPict="0" macro="[0]!SV_24">
                <anchor moveWithCells="1">
                  <from>
                    <xdr:col>2</xdr:col>
                    <xdr:colOff>47625</xdr:colOff>
                    <xdr:row>34</xdr:row>
                    <xdr:rowOff>57150</xdr:rowOff>
                  </from>
                  <to>
                    <xdr:col>2</xdr:col>
                    <xdr:colOff>276225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138" name="S_V25">
              <controlPr defaultSize="0" autoFill="0" autoLine="0" autoPict="0" macro="[0]!SV_25">
                <anchor moveWithCells="1">
                  <from>
                    <xdr:col>2</xdr:col>
                    <xdr:colOff>47625</xdr:colOff>
                    <xdr:row>35</xdr:row>
                    <xdr:rowOff>57150</xdr:rowOff>
                  </from>
                  <to>
                    <xdr:col>2</xdr:col>
                    <xdr:colOff>276225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139" name="S_V26">
              <controlPr defaultSize="0" autoFill="0" autoLine="0" autoPict="0" macro="[0]!SV_26">
                <anchor moveWithCells="1">
                  <from>
                    <xdr:col>2</xdr:col>
                    <xdr:colOff>47625</xdr:colOff>
                    <xdr:row>36</xdr:row>
                    <xdr:rowOff>57150</xdr:rowOff>
                  </from>
                  <to>
                    <xdr:col>2</xdr:col>
                    <xdr:colOff>276225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140" name="S_V27">
              <controlPr defaultSize="0" autoFill="0" autoLine="0" autoPict="0" macro="[0]!SV_27">
                <anchor moveWithCells="1">
                  <from>
                    <xdr:col>2</xdr:col>
                    <xdr:colOff>47625</xdr:colOff>
                    <xdr:row>37</xdr:row>
                    <xdr:rowOff>57150</xdr:rowOff>
                  </from>
                  <to>
                    <xdr:col>2</xdr:col>
                    <xdr:colOff>276225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141" name="S_V28">
              <controlPr defaultSize="0" autoFill="0" autoLine="0" autoPict="0" macro="[0]!SV_28">
                <anchor moveWithCells="1">
                  <from>
                    <xdr:col>2</xdr:col>
                    <xdr:colOff>47625</xdr:colOff>
                    <xdr:row>38</xdr:row>
                    <xdr:rowOff>57150</xdr:rowOff>
                  </from>
                  <to>
                    <xdr:col>2</xdr:col>
                    <xdr:colOff>276225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142" name="S_V29">
              <controlPr defaultSize="0" autoFill="0" autoLine="0" autoPict="0" macro="[0]!SV_29">
                <anchor moveWithCells="1">
                  <from>
                    <xdr:col>2</xdr:col>
                    <xdr:colOff>47625</xdr:colOff>
                    <xdr:row>39</xdr:row>
                    <xdr:rowOff>57150</xdr:rowOff>
                  </from>
                  <to>
                    <xdr:col>2</xdr:col>
                    <xdr:colOff>276225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143" name="S_V30">
              <controlPr defaultSize="0" autoFill="0" autoLine="0" autoPict="0" macro="[0]!SV_30">
                <anchor moveWithCells="1">
                  <from>
                    <xdr:col>2</xdr:col>
                    <xdr:colOff>47625</xdr:colOff>
                    <xdr:row>40</xdr:row>
                    <xdr:rowOff>57150</xdr:rowOff>
                  </from>
                  <to>
                    <xdr:col>2</xdr:col>
                    <xdr:colOff>276225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144" name="S_V31">
              <controlPr defaultSize="0" autoFill="0" autoLine="0" autoPict="0" macro="[0]!SV_31">
                <anchor moveWithCells="1">
                  <from>
                    <xdr:col>2</xdr:col>
                    <xdr:colOff>47625</xdr:colOff>
                    <xdr:row>41</xdr:row>
                    <xdr:rowOff>57150</xdr:rowOff>
                  </from>
                  <to>
                    <xdr:col>2</xdr:col>
                    <xdr:colOff>276225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145" name="S_V32">
              <controlPr defaultSize="0" autoFill="0" autoLine="0" autoPict="0" macro="[0]!SV_32">
                <anchor moveWithCells="1">
                  <from>
                    <xdr:col>2</xdr:col>
                    <xdr:colOff>47625</xdr:colOff>
                    <xdr:row>42</xdr:row>
                    <xdr:rowOff>57150</xdr:rowOff>
                  </from>
                  <to>
                    <xdr:col>2</xdr:col>
                    <xdr:colOff>276225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146" name="S_V33">
              <controlPr defaultSize="0" autoFill="0" autoLine="0" autoPict="0" macro="[0]!SV_33">
                <anchor moveWithCells="1">
                  <from>
                    <xdr:col>2</xdr:col>
                    <xdr:colOff>47625</xdr:colOff>
                    <xdr:row>43</xdr:row>
                    <xdr:rowOff>57150</xdr:rowOff>
                  </from>
                  <to>
                    <xdr:col>2</xdr:col>
                    <xdr:colOff>276225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147" name="S_V34">
              <controlPr defaultSize="0" autoFill="0" autoLine="0" autoPict="0" macro="[0]!SV_34">
                <anchor moveWithCells="1">
                  <from>
                    <xdr:col>2</xdr:col>
                    <xdr:colOff>47625</xdr:colOff>
                    <xdr:row>44</xdr:row>
                    <xdr:rowOff>57150</xdr:rowOff>
                  </from>
                  <to>
                    <xdr:col>2</xdr:col>
                    <xdr:colOff>276225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148" name="S_V35">
              <controlPr defaultSize="0" autoFill="0" autoLine="0" autoPict="0" macro="[0]!SV_35">
                <anchor moveWithCells="1">
                  <from>
                    <xdr:col>2</xdr:col>
                    <xdr:colOff>47625</xdr:colOff>
                    <xdr:row>45</xdr:row>
                    <xdr:rowOff>57150</xdr:rowOff>
                  </from>
                  <to>
                    <xdr:col>2</xdr:col>
                    <xdr:colOff>276225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149" name="S_V36">
              <controlPr defaultSize="0" autoFill="0" autoLine="0" autoPict="0" macro="[0]!SV_36">
                <anchor moveWithCells="1">
                  <from>
                    <xdr:col>2</xdr:col>
                    <xdr:colOff>47625</xdr:colOff>
                    <xdr:row>46</xdr:row>
                    <xdr:rowOff>57150</xdr:rowOff>
                  </from>
                  <to>
                    <xdr:col>2</xdr:col>
                    <xdr:colOff>276225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150" name="S_V37">
              <controlPr defaultSize="0" autoFill="0" autoLine="0" autoPict="0" macro="[0]!SV_37">
                <anchor moveWithCells="1">
                  <from>
                    <xdr:col>2</xdr:col>
                    <xdr:colOff>47625</xdr:colOff>
                    <xdr:row>47</xdr:row>
                    <xdr:rowOff>57150</xdr:rowOff>
                  </from>
                  <to>
                    <xdr:col>2</xdr:col>
                    <xdr:colOff>276225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151" name="S_V38">
              <controlPr defaultSize="0" autoFill="0" autoLine="0" autoPict="0" macro="[0]!SV_38">
                <anchor moveWithCells="1">
                  <from>
                    <xdr:col>2</xdr:col>
                    <xdr:colOff>47625</xdr:colOff>
                    <xdr:row>48</xdr:row>
                    <xdr:rowOff>57150</xdr:rowOff>
                  </from>
                  <to>
                    <xdr:col>2</xdr:col>
                    <xdr:colOff>276225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152" name="S_V39">
              <controlPr defaultSize="0" autoFill="0" autoLine="0" autoPict="0" macro="[0]!SV_39">
                <anchor moveWithCells="1">
                  <from>
                    <xdr:col>2</xdr:col>
                    <xdr:colOff>47625</xdr:colOff>
                    <xdr:row>49</xdr:row>
                    <xdr:rowOff>57150</xdr:rowOff>
                  </from>
                  <to>
                    <xdr:col>2</xdr:col>
                    <xdr:colOff>276225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153" name="S_V40">
              <controlPr defaultSize="0" autoFill="0" autoLine="0" autoPict="0" macro="[0]!SV_40">
                <anchor moveWithCells="1">
                  <from>
                    <xdr:col>2</xdr:col>
                    <xdr:colOff>47625</xdr:colOff>
                    <xdr:row>50</xdr:row>
                    <xdr:rowOff>57150</xdr:rowOff>
                  </from>
                  <to>
                    <xdr:col>2</xdr:col>
                    <xdr:colOff>276225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154" name="S_V41">
              <controlPr defaultSize="0" autoFill="0" autoLine="0" autoPict="0" macro="[0]!SV_41">
                <anchor moveWithCells="1">
                  <from>
                    <xdr:col>2</xdr:col>
                    <xdr:colOff>47625</xdr:colOff>
                    <xdr:row>51</xdr:row>
                    <xdr:rowOff>57150</xdr:rowOff>
                  </from>
                  <to>
                    <xdr:col>2</xdr:col>
                    <xdr:colOff>276225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155" name="S_V42">
              <controlPr defaultSize="0" autoFill="0" autoLine="0" autoPict="0" macro="[0]!SV_42">
                <anchor moveWithCells="1">
                  <from>
                    <xdr:col>2</xdr:col>
                    <xdr:colOff>47625</xdr:colOff>
                    <xdr:row>52</xdr:row>
                    <xdr:rowOff>57150</xdr:rowOff>
                  </from>
                  <to>
                    <xdr:col>2</xdr:col>
                    <xdr:colOff>276225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156" name="S_V43">
              <controlPr defaultSize="0" autoFill="0" autoLine="0" autoPict="0" macro="[0]!SV_43">
                <anchor moveWithCells="1">
                  <from>
                    <xdr:col>2</xdr:col>
                    <xdr:colOff>47625</xdr:colOff>
                    <xdr:row>53</xdr:row>
                    <xdr:rowOff>57150</xdr:rowOff>
                  </from>
                  <to>
                    <xdr:col>2</xdr:col>
                    <xdr:colOff>276225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157" name="S_V44">
              <controlPr defaultSize="0" autoFill="0" autoLine="0" autoPict="0" macro="[0]!SV_44">
                <anchor moveWithCells="1">
                  <from>
                    <xdr:col>2</xdr:col>
                    <xdr:colOff>47625</xdr:colOff>
                    <xdr:row>54</xdr:row>
                    <xdr:rowOff>57150</xdr:rowOff>
                  </from>
                  <to>
                    <xdr:col>2</xdr:col>
                    <xdr:colOff>276225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158" name="S_V45">
              <controlPr defaultSize="0" autoFill="0" autoLine="0" autoPict="0" macro="[0]!SV_45">
                <anchor moveWithCells="1">
                  <from>
                    <xdr:col>2</xdr:col>
                    <xdr:colOff>47625</xdr:colOff>
                    <xdr:row>55</xdr:row>
                    <xdr:rowOff>57150</xdr:rowOff>
                  </from>
                  <to>
                    <xdr:col>2</xdr:col>
                    <xdr:colOff>276225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159" name="S_V46">
              <controlPr defaultSize="0" autoFill="0" autoLine="0" autoPict="0" macro="[0]!SV_46">
                <anchor moveWithCells="1">
                  <from>
                    <xdr:col>2</xdr:col>
                    <xdr:colOff>47625</xdr:colOff>
                    <xdr:row>56</xdr:row>
                    <xdr:rowOff>57150</xdr:rowOff>
                  </from>
                  <to>
                    <xdr:col>2</xdr:col>
                    <xdr:colOff>276225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160" name="S_V47">
              <controlPr defaultSize="0" autoFill="0" autoLine="0" autoPict="0" macro="[0]!SV_47">
                <anchor moveWithCells="1">
                  <from>
                    <xdr:col>2</xdr:col>
                    <xdr:colOff>47625</xdr:colOff>
                    <xdr:row>57</xdr:row>
                    <xdr:rowOff>57150</xdr:rowOff>
                  </from>
                  <to>
                    <xdr:col>2</xdr:col>
                    <xdr:colOff>276225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161" name="S_V48">
              <controlPr defaultSize="0" autoFill="0" autoLine="0" autoPict="0" macro="[0]!SV_48">
                <anchor moveWithCells="1">
                  <from>
                    <xdr:col>2</xdr:col>
                    <xdr:colOff>47625</xdr:colOff>
                    <xdr:row>58</xdr:row>
                    <xdr:rowOff>57150</xdr:rowOff>
                  </from>
                  <to>
                    <xdr:col>2</xdr:col>
                    <xdr:colOff>276225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162" name="S_V49">
              <controlPr defaultSize="0" autoFill="0" autoLine="0" autoPict="0" macro="[0]!SV_49">
                <anchor moveWithCells="1">
                  <from>
                    <xdr:col>2</xdr:col>
                    <xdr:colOff>47625</xdr:colOff>
                    <xdr:row>59</xdr:row>
                    <xdr:rowOff>57150</xdr:rowOff>
                  </from>
                  <to>
                    <xdr:col>2</xdr:col>
                    <xdr:colOff>276225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163" name="S_V50">
              <controlPr defaultSize="0" autoFill="0" autoLine="0" autoPict="0" macro="[0]!SV_50">
                <anchor moveWithCells="1">
                  <from>
                    <xdr:col>2</xdr:col>
                    <xdr:colOff>47625</xdr:colOff>
                    <xdr:row>60</xdr:row>
                    <xdr:rowOff>57150</xdr:rowOff>
                  </from>
                  <to>
                    <xdr:col>2</xdr:col>
                    <xdr:colOff>276225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164" name="S_V51">
              <controlPr defaultSize="0" autoFill="0" autoLine="0" autoPict="0" macro="[0]!SV_51">
                <anchor moveWithCells="1">
                  <from>
                    <xdr:col>2</xdr:col>
                    <xdr:colOff>47625</xdr:colOff>
                    <xdr:row>61</xdr:row>
                    <xdr:rowOff>57150</xdr:rowOff>
                  </from>
                  <to>
                    <xdr:col>2</xdr:col>
                    <xdr:colOff>276225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165" name="S_V52">
              <controlPr defaultSize="0" autoFill="0" autoLine="0" autoPict="0" macro="[0]!SV_52">
                <anchor moveWithCells="1">
                  <from>
                    <xdr:col>2</xdr:col>
                    <xdr:colOff>47625</xdr:colOff>
                    <xdr:row>62</xdr:row>
                    <xdr:rowOff>57150</xdr:rowOff>
                  </from>
                  <to>
                    <xdr:col>2</xdr:col>
                    <xdr:colOff>276225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166" name="S_V53">
              <controlPr defaultSize="0" autoFill="0" autoLine="0" autoPict="0" macro="[0]!SV_53">
                <anchor moveWithCells="1">
                  <from>
                    <xdr:col>2</xdr:col>
                    <xdr:colOff>47625</xdr:colOff>
                    <xdr:row>63</xdr:row>
                    <xdr:rowOff>57150</xdr:rowOff>
                  </from>
                  <to>
                    <xdr:col>2</xdr:col>
                    <xdr:colOff>276225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167" name="S_V54">
              <controlPr defaultSize="0" autoFill="0" autoLine="0" autoPict="0" macro="[0]!SV_54">
                <anchor moveWithCells="1">
                  <from>
                    <xdr:col>2</xdr:col>
                    <xdr:colOff>47625</xdr:colOff>
                    <xdr:row>64</xdr:row>
                    <xdr:rowOff>57150</xdr:rowOff>
                  </from>
                  <to>
                    <xdr:col>2</xdr:col>
                    <xdr:colOff>276225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168" name="S_V55">
              <controlPr defaultSize="0" autoFill="0" autoLine="0" autoPict="0" macro="[0]!SV_55">
                <anchor moveWithCells="1">
                  <from>
                    <xdr:col>2</xdr:col>
                    <xdr:colOff>47625</xdr:colOff>
                    <xdr:row>65</xdr:row>
                    <xdr:rowOff>57150</xdr:rowOff>
                  </from>
                  <to>
                    <xdr:col>2</xdr:col>
                    <xdr:colOff>276225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169" name="S_V56">
              <controlPr defaultSize="0" autoFill="0" autoLine="0" autoPict="0" macro="[0]!SV_56">
                <anchor moveWithCells="1">
                  <from>
                    <xdr:col>2</xdr:col>
                    <xdr:colOff>47625</xdr:colOff>
                    <xdr:row>66</xdr:row>
                    <xdr:rowOff>57150</xdr:rowOff>
                  </from>
                  <to>
                    <xdr:col>2</xdr:col>
                    <xdr:colOff>276225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170" name="S_V57">
              <controlPr defaultSize="0" autoFill="0" autoLine="0" autoPict="0" macro="[0]!SV_57">
                <anchor moveWithCells="1">
                  <from>
                    <xdr:col>2</xdr:col>
                    <xdr:colOff>47625</xdr:colOff>
                    <xdr:row>67</xdr:row>
                    <xdr:rowOff>57150</xdr:rowOff>
                  </from>
                  <to>
                    <xdr:col>2</xdr:col>
                    <xdr:colOff>276225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171" name="S_V58">
              <controlPr defaultSize="0" autoFill="0" autoLine="0" autoPict="0" macro="[0]!SV_58">
                <anchor moveWithCells="1">
                  <from>
                    <xdr:col>2</xdr:col>
                    <xdr:colOff>47625</xdr:colOff>
                    <xdr:row>68</xdr:row>
                    <xdr:rowOff>57150</xdr:rowOff>
                  </from>
                  <to>
                    <xdr:col>2</xdr:col>
                    <xdr:colOff>276225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172" name="S_V59">
              <controlPr defaultSize="0" autoFill="0" autoLine="0" autoPict="0" macro="[0]!SV_59">
                <anchor moveWithCells="1">
                  <from>
                    <xdr:col>2</xdr:col>
                    <xdr:colOff>47625</xdr:colOff>
                    <xdr:row>69</xdr:row>
                    <xdr:rowOff>57150</xdr:rowOff>
                  </from>
                  <to>
                    <xdr:col>2</xdr:col>
                    <xdr:colOff>276225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173" name="S_V60">
              <controlPr defaultSize="0" autoFill="0" autoLine="0" autoPict="0" macro="[0]!SV_60">
                <anchor moveWithCells="1">
                  <from>
                    <xdr:col>2</xdr:col>
                    <xdr:colOff>47625</xdr:colOff>
                    <xdr:row>70</xdr:row>
                    <xdr:rowOff>57150</xdr:rowOff>
                  </from>
                  <to>
                    <xdr:col>2</xdr:col>
                    <xdr:colOff>276225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174" name="S_V61">
              <controlPr defaultSize="0" autoFill="0" autoLine="0" autoPict="0" macro="[0]!SV_61">
                <anchor moveWithCells="1">
                  <from>
                    <xdr:col>2</xdr:col>
                    <xdr:colOff>47625</xdr:colOff>
                    <xdr:row>71</xdr:row>
                    <xdr:rowOff>57150</xdr:rowOff>
                  </from>
                  <to>
                    <xdr:col>2</xdr:col>
                    <xdr:colOff>276225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175" name="S_V62">
              <controlPr defaultSize="0" autoFill="0" autoLine="0" autoPict="0" macro="[0]!SV_62">
                <anchor moveWithCells="1">
                  <from>
                    <xdr:col>2</xdr:col>
                    <xdr:colOff>47625</xdr:colOff>
                    <xdr:row>72</xdr:row>
                    <xdr:rowOff>57150</xdr:rowOff>
                  </from>
                  <to>
                    <xdr:col>2</xdr:col>
                    <xdr:colOff>276225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176" name="S_V63">
              <controlPr defaultSize="0" autoFill="0" autoLine="0" autoPict="0" macro="[0]!SV_63">
                <anchor moveWithCells="1">
                  <from>
                    <xdr:col>2</xdr:col>
                    <xdr:colOff>47625</xdr:colOff>
                    <xdr:row>73</xdr:row>
                    <xdr:rowOff>57150</xdr:rowOff>
                  </from>
                  <to>
                    <xdr:col>2</xdr:col>
                    <xdr:colOff>276225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177" name="S_V64">
              <controlPr defaultSize="0" autoFill="0" autoLine="0" autoPict="0" macro="[0]!SV_64">
                <anchor moveWithCells="1">
                  <from>
                    <xdr:col>2</xdr:col>
                    <xdr:colOff>47625</xdr:colOff>
                    <xdr:row>74</xdr:row>
                    <xdr:rowOff>57150</xdr:rowOff>
                  </from>
                  <to>
                    <xdr:col>2</xdr:col>
                    <xdr:colOff>276225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178" name="S_V65">
              <controlPr defaultSize="0" autoFill="0" autoLine="0" autoPict="0" macro="[0]!SV_65">
                <anchor moveWithCells="1">
                  <from>
                    <xdr:col>2</xdr:col>
                    <xdr:colOff>47625</xdr:colOff>
                    <xdr:row>75</xdr:row>
                    <xdr:rowOff>57150</xdr:rowOff>
                  </from>
                  <to>
                    <xdr:col>2</xdr:col>
                    <xdr:colOff>276225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179" name="S_V66">
              <controlPr defaultSize="0" autoFill="0" autoLine="0" autoPict="0" macro="[0]!SV_66">
                <anchor moveWithCells="1">
                  <from>
                    <xdr:col>2</xdr:col>
                    <xdr:colOff>47625</xdr:colOff>
                    <xdr:row>76</xdr:row>
                    <xdr:rowOff>57150</xdr:rowOff>
                  </from>
                  <to>
                    <xdr:col>2</xdr:col>
                    <xdr:colOff>276225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180" name="S_V67">
              <controlPr defaultSize="0" autoFill="0" autoLine="0" autoPict="0" macro="[0]!SV_67">
                <anchor moveWithCells="1">
                  <from>
                    <xdr:col>2</xdr:col>
                    <xdr:colOff>47625</xdr:colOff>
                    <xdr:row>77</xdr:row>
                    <xdr:rowOff>57150</xdr:rowOff>
                  </from>
                  <to>
                    <xdr:col>2</xdr:col>
                    <xdr:colOff>276225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181" name="S_V68">
              <controlPr defaultSize="0" autoFill="0" autoLine="0" autoPict="0" macro="[0]!SV_68">
                <anchor moveWithCells="1">
                  <from>
                    <xdr:col>2</xdr:col>
                    <xdr:colOff>47625</xdr:colOff>
                    <xdr:row>78</xdr:row>
                    <xdr:rowOff>57150</xdr:rowOff>
                  </from>
                  <to>
                    <xdr:col>2</xdr:col>
                    <xdr:colOff>276225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182" name="S_V69">
              <controlPr defaultSize="0" autoFill="0" autoLine="0" autoPict="0" macro="[0]!SV_69">
                <anchor moveWithCells="1">
                  <from>
                    <xdr:col>2</xdr:col>
                    <xdr:colOff>47625</xdr:colOff>
                    <xdr:row>79</xdr:row>
                    <xdr:rowOff>57150</xdr:rowOff>
                  </from>
                  <to>
                    <xdr:col>2</xdr:col>
                    <xdr:colOff>276225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183" name="S_V70">
              <controlPr defaultSize="0" autoFill="0" autoLine="0" autoPict="0" macro="[0]!SV_70">
                <anchor moveWithCells="1">
                  <from>
                    <xdr:col>2</xdr:col>
                    <xdr:colOff>47625</xdr:colOff>
                    <xdr:row>80</xdr:row>
                    <xdr:rowOff>57150</xdr:rowOff>
                  </from>
                  <to>
                    <xdr:col>2</xdr:col>
                    <xdr:colOff>276225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184" name="S_V71">
              <controlPr defaultSize="0" autoFill="0" autoLine="0" autoPict="0" macro="[0]!SV_71">
                <anchor moveWithCells="1">
                  <from>
                    <xdr:col>2</xdr:col>
                    <xdr:colOff>47625</xdr:colOff>
                    <xdr:row>81</xdr:row>
                    <xdr:rowOff>57150</xdr:rowOff>
                  </from>
                  <to>
                    <xdr:col>2</xdr:col>
                    <xdr:colOff>276225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185" name="S_V72">
              <controlPr defaultSize="0" autoFill="0" autoLine="0" autoPict="0" macro="[0]!SV_72">
                <anchor moveWithCells="1">
                  <from>
                    <xdr:col>2</xdr:col>
                    <xdr:colOff>47625</xdr:colOff>
                    <xdr:row>82</xdr:row>
                    <xdr:rowOff>57150</xdr:rowOff>
                  </from>
                  <to>
                    <xdr:col>2</xdr:col>
                    <xdr:colOff>276225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186" name="S_V73">
              <controlPr defaultSize="0" autoFill="0" autoLine="0" autoPict="0" macro="[0]!SV_73">
                <anchor moveWithCells="1">
                  <from>
                    <xdr:col>2</xdr:col>
                    <xdr:colOff>47625</xdr:colOff>
                    <xdr:row>83</xdr:row>
                    <xdr:rowOff>57150</xdr:rowOff>
                  </from>
                  <to>
                    <xdr:col>2</xdr:col>
                    <xdr:colOff>276225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187" name="S_V74">
              <controlPr defaultSize="0" autoFill="0" autoLine="0" autoPict="0" macro="[0]!SV_74">
                <anchor moveWithCells="1">
                  <from>
                    <xdr:col>2</xdr:col>
                    <xdr:colOff>47625</xdr:colOff>
                    <xdr:row>84</xdr:row>
                    <xdr:rowOff>57150</xdr:rowOff>
                  </from>
                  <to>
                    <xdr:col>2</xdr:col>
                    <xdr:colOff>276225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188" name="S_V75">
              <controlPr defaultSize="0" autoFill="0" autoLine="0" autoPict="0" macro="[0]!SV_75">
                <anchor moveWithCells="1">
                  <from>
                    <xdr:col>2</xdr:col>
                    <xdr:colOff>47625</xdr:colOff>
                    <xdr:row>85</xdr:row>
                    <xdr:rowOff>57150</xdr:rowOff>
                  </from>
                  <to>
                    <xdr:col>2</xdr:col>
                    <xdr:colOff>276225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189" name="S_V76">
              <controlPr defaultSize="0" autoFill="0" autoLine="0" autoPict="0" macro="[0]!SV_76">
                <anchor moveWithCells="1">
                  <from>
                    <xdr:col>2</xdr:col>
                    <xdr:colOff>47625</xdr:colOff>
                    <xdr:row>86</xdr:row>
                    <xdr:rowOff>57150</xdr:rowOff>
                  </from>
                  <to>
                    <xdr:col>2</xdr:col>
                    <xdr:colOff>276225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190" name="S_V77">
              <controlPr defaultSize="0" autoFill="0" autoLine="0" autoPict="0" macro="[0]!SV_77">
                <anchor moveWithCells="1">
                  <from>
                    <xdr:col>2</xdr:col>
                    <xdr:colOff>47625</xdr:colOff>
                    <xdr:row>87</xdr:row>
                    <xdr:rowOff>57150</xdr:rowOff>
                  </from>
                  <to>
                    <xdr:col>2</xdr:col>
                    <xdr:colOff>276225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191" name="S_V78">
              <controlPr defaultSize="0" autoFill="0" autoLine="0" autoPict="0" macro="[0]!SV_78">
                <anchor moveWithCells="1">
                  <from>
                    <xdr:col>2</xdr:col>
                    <xdr:colOff>47625</xdr:colOff>
                    <xdr:row>88</xdr:row>
                    <xdr:rowOff>57150</xdr:rowOff>
                  </from>
                  <to>
                    <xdr:col>2</xdr:col>
                    <xdr:colOff>276225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192" name="S_V79">
              <controlPr defaultSize="0" autoFill="0" autoLine="0" autoPict="0" macro="[0]!SV_79">
                <anchor moveWithCells="1">
                  <from>
                    <xdr:col>2</xdr:col>
                    <xdr:colOff>47625</xdr:colOff>
                    <xdr:row>89</xdr:row>
                    <xdr:rowOff>57150</xdr:rowOff>
                  </from>
                  <to>
                    <xdr:col>2</xdr:col>
                    <xdr:colOff>276225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193" name="S_V80">
              <controlPr defaultSize="0" autoFill="0" autoLine="0" autoPict="0" macro="[0]!SV_80">
                <anchor moveWithCells="1">
                  <from>
                    <xdr:col>2</xdr:col>
                    <xdr:colOff>47625</xdr:colOff>
                    <xdr:row>90</xdr:row>
                    <xdr:rowOff>57150</xdr:rowOff>
                  </from>
                  <to>
                    <xdr:col>2</xdr:col>
                    <xdr:colOff>276225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194" name="S_V81">
              <controlPr defaultSize="0" autoFill="0" autoLine="0" autoPict="0" macro="[0]!SV_81">
                <anchor moveWithCells="1">
                  <from>
                    <xdr:col>2</xdr:col>
                    <xdr:colOff>47625</xdr:colOff>
                    <xdr:row>91</xdr:row>
                    <xdr:rowOff>57150</xdr:rowOff>
                  </from>
                  <to>
                    <xdr:col>2</xdr:col>
                    <xdr:colOff>276225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195" name="S_V82">
              <controlPr defaultSize="0" autoFill="0" autoLine="0" autoPict="0" macro="[0]!SV_82">
                <anchor moveWithCells="1">
                  <from>
                    <xdr:col>2</xdr:col>
                    <xdr:colOff>47625</xdr:colOff>
                    <xdr:row>92</xdr:row>
                    <xdr:rowOff>57150</xdr:rowOff>
                  </from>
                  <to>
                    <xdr:col>2</xdr:col>
                    <xdr:colOff>276225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196" name="S_V83">
              <controlPr defaultSize="0" autoFill="0" autoLine="0" autoPict="0" macro="[0]!SV_83">
                <anchor moveWithCells="1">
                  <from>
                    <xdr:col>2</xdr:col>
                    <xdr:colOff>47625</xdr:colOff>
                    <xdr:row>93</xdr:row>
                    <xdr:rowOff>57150</xdr:rowOff>
                  </from>
                  <to>
                    <xdr:col>2</xdr:col>
                    <xdr:colOff>276225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197" name="S_V84">
              <controlPr defaultSize="0" autoFill="0" autoLine="0" autoPict="0" macro="[0]!SV_84">
                <anchor moveWithCells="1">
                  <from>
                    <xdr:col>2</xdr:col>
                    <xdr:colOff>47625</xdr:colOff>
                    <xdr:row>94</xdr:row>
                    <xdr:rowOff>57150</xdr:rowOff>
                  </from>
                  <to>
                    <xdr:col>2</xdr:col>
                    <xdr:colOff>276225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198" name="S_V85">
              <controlPr defaultSize="0" autoFill="0" autoLine="0" autoPict="0" macro="[0]!SV_85">
                <anchor moveWithCells="1">
                  <from>
                    <xdr:col>2</xdr:col>
                    <xdr:colOff>47625</xdr:colOff>
                    <xdr:row>95</xdr:row>
                    <xdr:rowOff>57150</xdr:rowOff>
                  </from>
                  <to>
                    <xdr:col>2</xdr:col>
                    <xdr:colOff>276225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199" name="S_V86">
              <controlPr defaultSize="0" autoFill="0" autoLine="0" autoPict="0" macro="[0]!SV_86">
                <anchor moveWithCells="1">
                  <from>
                    <xdr:col>2</xdr:col>
                    <xdr:colOff>47625</xdr:colOff>
                    <xdr:row>96</xdr:row>
                    <xdr:rowOff>57150</xdr:rowOff>
                  </from>
                  <to>
                    <xdr:col>2</xdr:col>
                    <xdr:colOff>276225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200" name="S_V87">
              <controlPr defaultSize="0" autoFill="0" autoLine="0" autoPict="0" macro="[0]!SV_87">
                <anchor moveWithCells="1">
                  <from>
                    <xdr:col>2</xdr:col>
                    <xdr:colOff>47625</xdr:colOff>
                    <xdr:row>97</xdr:row>
                    <xdr:rowOff>57150</xdr:rowOff>
                  </from>
                  <to>
                    <xdr:col>2</xdr:col>
                    <xdr:colOff>276225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201" name="S_V88">
              <controlPr defaultSize="0" autoFill="0" autoLine="0" autoPict="0" macro="[0]!SV_88">
                <anchor moveWithCells="1">
                  <from>
                    <xdr:col>2</xdr:col>
                    <xdr:colOff>47625</xdr:colOff>
                    <xdr:row>98</xdr:row>
                    <xdr:rowOff>57150</xdr:rowOff>
                  </from>
                  <to>
                    <xdr:col>2</xdr:col>
                    <xdr:colOff>276225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202" name="S_V89">
              <controlPr defaultSize="0" autoFill="0" autoLine="0" autoPict="0" macro="[0]!SV_89">
                <anchor moveWithCells="1">
                  <from>
                    <xdr:col>2</xdr:col>
                    <xdr:colOff>47625</xdr:colOff>
                    <xdr:row>99</xdr:row>
                    <xdr:rowOff>57150</xdr:rowOff>
                  </from>
                  <to>
                    <xdr:col>2</xdr:col>
                    <xdr:colOff>276225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203" name="S_V90">
              <controlPr defaultSize="0" autoFill="0" autoLine="0" autoPict="0" macro="[0]!SV_90">
                <anchor moveWithCells="1">
                  <from>
                    <xdr:col>2</xdr:col>
                    <xdr:colOff>47625</xdr:colOff>
                    <xdr:row>100</xdr:row>
                    <xdr:rowOff>57150</xdr:rowOff>
                  </from>
                  <to>
                    <xdr:col>2</xdr:col>
                    <xdr:colOff>276225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204" name="S_V91">
              <controlPr defaultSize="0" autoFill="0" autoLine="0" autoPict="0" macro="[0]!SV_91">
                <anchor moveWithCells="1">
                  <from>
                    <xdr:col>2</xdr:col>
                    <xdr:colOff>47625</xdr:colOff>
                    <xdr:row>101</xdr:row>
                    <xdr:rowOff>57150</xdr:rowOff>
                  </from>
                  <to>
                    <xdr:col>2</xdr:col>
                    <xdr:colOff>276225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205" name="S_V92">
              <controlPr defaultSize="0" autoFill="0" autoLine="0" autoPict="0" macro="[0]!SV_92">
                <anchor moveWithCells="1">
                  <from>
                    <xdr:col>2</xdr:col>
                    <xdr:colOff>47625</xdr:colOff>
                    <xdr:row>102</xdr:row>
                    <xdr:rowOff>57150</xdr:rowOff>
                  </from>
                  <to>
                    <xdr:col>2</xdr:col>
                    <xdr:colOff>276225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206" name="S_V93">
              <controlPr defaultSize="0" autoFill="0" autoLine="0" autoPict="0" macro="[0]!SV_93">
                <anchor moveWithCells="1">
                  <from>
                    <xdr:col>2</xdr:col>
                    <xdr:colOff>47625</xdr:colOff>
                    <xdr:row>103</xdr:row>
                    <xdr:rowOff>57150</xdr:rowOff>
                  </from>
                  <to>
                    <xdr:col>2</xdr:col>
                    <xdr:colOff>276225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207" name="S_V94">
              <controlPr defaultSize="0" autoFill="0" autoLine="0" autoPict="0" macro="[0]!SV_94">
                <anchor moveWithCells="1">
                  <from>
                    <xdr:col>2</xdr:col>
                    <xdr:colOff>47625</xdr:colOff>
                    <xdr:row>104</xdr:row>
                    <xdr:rowOff>57150</xdr:rowOff>
                  </from>
                  <to>
                    <xdr:col>2</xdr:col>
                    <xdr:colOff>276225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208" name="S_V95">
              <controlPr defaultSize="0" autoFill="0" autoLine="0" autoPict="0" macro="[0]!SV_95">
                <anchor moveWithCells="1">
                  <from>
                    <xdr:col>2</xdr:col>
                    <xdr:colOff>47625</xdr:colOff>
                    <xdr:row>105</xdr:row>
                    <xdr:rowOff>57150</xdr:rowOff>
                  </from>
                  <to>
                    <xdr:col>2</xdr:col>
                    <xdr:colOff>276225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209" name="S_V96">
              <controlPr defaultSize="0" autoFill="0" autoLine="0" autoPict="0" macro="[0]!SV_96">
                <anchor moveWithCells="1">
                  <from>
                    <xdr:col>2</xdr:col>
                    <xdr:colOff>47625</xdr:colOff>
                    <xdr:row>106</xdr:row>
                    <xdr:rowOff>57150</xdr:rowOff>
                  </from>
                  <to>
                    <xdr:col>2</xdr:col>
                    <xdr:colOff>276225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210" name="S_V97">
              <controlPr defaultSize="0" autoFill="0" autoLine="0" autoPict="0" macro="[0]!SV_97">
                <anchor moveWithCells="1">
                  <from>
                    <xdr:col>2</xdr:col>
                    <xdr:colOff>47625</xdr:colOff>
                    <xdr:row>107</xdr:row>
                    <xdr:rowOff>57150</xdr:rowOff>
                  </from>
                  <to>
                    <xdr:col>2</xdr:col>
                    <xdr:colOff>276225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211" name="S_V98">
              <controlPr defaultSize="0" autoFill="0" autoLine="0" autoPict="0" macro="[0]!SV_98">
                <anchor moveWithCells="1">
                  <from>
                    <xdr:col>2</xdr:col>
                    <xdr:colOff>47625</xdr:colOff>
                    <xdr:row>108</xdr:row>
                    <xdr:rowOff>57150</xdr:rowOff>
                  </from>
                  <to>
                    <xdr:col>2</xdr:col>
                    <xdr:colOff>276225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212" name="Button 505">
              <controlPr defaultSize="0" print="0" autoFill="0" autoPict="0" macro="[0]!clearform">
                <anchor moveWithCells="1">
                  <from>
                    <xdr:col>1</xdr:col>
                    <xdr:colOff>295275</xdr:colOff>
                    <xdr:row>5</xdr:row>
                    <xdr:rowOff>38100</xdr:rowOff>
                  </from>
                  <to>
                    <xdr:col>3</xdr:col>
                    <xdr:colOff>142875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213" name="Button 506">
              <controlPr defaultSize="0" print="0" autoFill="0" autoPict="0" macro="[0]!Reset">
                <anchor moveWithCells="1">
                  <from>
                    <xdr:col>5</xdr:col>
                    <xdr:colOff>47625</xdr:colOff>
                    <xdr:row>5</xdr:row>
                    <xdr:rowOff>85725</xdr:rowOff>
                  </from>
                  <to>
                    <xdr:col>6</xdr:col>
                    <xdr:colOff>457200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214" name="S_O1">
              <controlPr defaultSize="0" autoFill="0" autoLine="0" autoPict="0" macro="[0]!Module2.C_1">
                <anchor moveWithCells="1">
                  <from>
                    <xdr:col>12</xdr:col>
                    <xdr:colOff>409575</xdr:colOff>
                    <xdr:row>14</xdr:row>
                    <xdr:rowOff>57150</xdr:rowOff>
                  </from>
                  <to>
                    <xdr:col>12</xdr:col>
                    <xdr:colOff>685800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215" name="Button 509">
              <controlPr defaultSize="0" print="0" autoFill="0" autoPict="0" macro="[0]!zero">
                <anchor moveWithCells="1">
                  <from>
                    <xdr:col>5</xdr:col>
                    <xdr:colOff>219075</xdr:colOff>
                    <xdr:row>3</xdr:row>
                    <xdr:rowOff>190500</xdr:rowOff>
                  </from>
                  <to>
                    <xdr:col>6</xdr:col>
                    <xdr:colOff>485775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216" name="Smoothing">
              <controlPr locked="0" defaultSize="0" autoLine="0" autoPict="0" macro="[0]!Resmooth1" altText="Control Graph Smoothness">
                <anchor moveWithCells="1">
                  <from>
                    <xdr:col>15</xdr:col>
                    <xdr:colOff>390525</xdr:colOff>
                    <xdr:row>20</xdr:row>
                    <xdr:rowOff>95250</xdr:rowOff>
                  </from>
                  <to>
                    <xdr:col>15</xdr:col>
                    <xdr:colOff>866775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217" name="SPF">
              <controlPr defaultSize="0" print="0" autoFill="0" autoPict="0" macro="[0]!graphspf">
                <anchor moveWithCells="1">
                  <from>
                    <xdr:col>14</xdr:col>
                    <xdr:colOff>381000</xdr:colOff>
                    <xdr:row>14</xdr:row>
                    <xdr:rowOff>133350</xdr:rowOff>
                  </from>
                  <to>
                    <xdr:col>15</xdr:col>
                    <xdr:colOff>123825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218" name="OverDisp">
              <controlPr defaultSize="0" print="0" autoFill="0" autoPict="0" macro="[0]!graphdis">
                <anchor moveWithCells="1">
                  <from>
                    <xdr:col>14</xdr:col>
                    <xdr:colOff>447675</xdr:colOff>
                    <xdr:row>20</xdr:row>
                    <xdr:rowOff>57150</xdr:rowOff>
                  </from>
                  <to>
                    <xdr:col>15</xdr:col>
                    <xdr:colOff>104775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219" name="CURE">
              <controlPr defaultSize="0" print="0" autoFill="0" autoPict="0" macro="[0]!graphcur">
                <anchor moveWithCells="1">
                  <from>
                    <xdr:col>14</xdr:col>
                    <xdr:colOff>238125</xdr:colOff>
                    <xdr:row>16</xdr:row>
                    <xdr:rowOff>133350</xdr:rowOff>
                  </from>
                  <to>
                    <xdr:col>15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220" name="CURE">
              <controlPr defaultSize="0" print="0" autoFill="0" autoPict="0" macro="[0]!graphodds">
                <anchor moveWithCells="1">
                  <from>
                    <xdr:col>14</xdr:col>
                    <xdr:colOff>323850</xdr:colOff>
                    <xdr:row>18</xdr:row>
                    <xdr:rowOff>85725</xdr:rowOff>
                  </from>
                  <to>
                    <xdr:col>15</xdr:col>
                    <xdr:colOff>114300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221" name="S_O2">
              <controlPr defaultSize="0" autoFill="0" autoLine="0" autoPict="0" macro="[0]!Module2.C_2">
                <anchor moveWithCells="1">
                  <from>
                    <xdr:col>12</xdr:col>
                    <xdr:colOff>409575</xdr:colOff>
                    <xdr:row>13</xdr:row>
                    <xdr:rowOff>57150</xdr:rowOff>
                  </from>
                  <to>
                    <xdr:col>12</xdr:col>
                    <xdr:colOff>685800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222" name="S_O3">
              <controlPr defaultSize="0" autoFill="0" autoLine="0" autoPict="0" macro="[0]!C_3">
                <anchor moveWithCells="1">
                  <from>
                    <xdr:col>12</xdr:col>
                    <xdr:colOff>409575</xdr:colOff>
                    <xdr:row>15</xdr:row>
                    <xdr:rowOff>57150</xdr:rowOff>
                  </from>
                  <to>
                    <xdr:col>12</xdr:col>
                    <xdr:colOff>685800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223" name="S_O4">
              <controlPr defaultSize="0" autoFill="0" autoLine="0" autoPict="0" macro="[0]!C_4">
                <anchor moveWithCells="1">
                  <from>
                    <xdr:col>12</xdr:col>
                    <xdr:colOff>409575</xdr:colOff>
                    <xdr:row>16</xdr:row>
                    <xdr:rowOff>57150</xdr:rowOff>
                  </from>
                  <to>
                    <xdr:col>12</xdr:col>
                    <xdr:colOff>685800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224" name="Button 535">
              <controlPr defaultSize="0" print="0" autoFill="0" autoPict="0" macro="[0]!GetDev">
                <anchor moveWithCells="1">
                  <from>
                    <xdr:col>20</xdr:col>
                    <xdr:colOff>371475</xdr:colOff>
                    <xdr:row>23</xdr:row>
                    <xdr:rowOff>142875</xdr:rowOff>
                  </from>
                  <to>
                    <xdr:col>22</xdr:col>
                    <xdr:colOff>266700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225" name="Button 538">
              <controlPr defaultSize="0" print="0" autoFill="0" autoPict="0" macro="[0]!CaliSPF">
                <anchor moveWithCells="1">
                  <from>
                    <xdr:col>15</xdr:col>
                    <xdr:colOff>723900</xdr:colOff>
                    <xdr:row>25</xdr:row>
                    <xdr:rowOff>152400</xdr:rowOff>
                  </from>
                  <to>
                    <xdr:col>17</xdr:col>
                    <xdr:colOff>133350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226" name="Button 539">
              <controlPr defaultSize="0" print="0" autoFill="0" autoPict="0" macro="[0]!Regen">
                <anchor moveWithCells="1">
                  <from>
                    <xdr:col>20</xdr:col>
                    <xdr:colOff>390525</xdr:colOff>
                    <xdr:row>20</xdr:row>
                    <xdr:rowOff>180975</xdr:rowOff>
                  </from>
                  <to>
                    <xdr:col>22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227" name="Button 540">
              <controlPr defaultSize="0" print="0" autoFill="0" autoPict="0" macro="[0]!LockMu">
                <anchor moveWithCells="1">
                  <from>
                    <xdr:col>17</xdr:col>
                    <xdr:colOff>590550</xdr:colOff>
                    <xdr:row>26</xdr:row>
                    <xdr:rowOff>104775</xdr:rowOff>
                  </from>
                  <to>
                    <xdr:col>19</xdr:col>
                    <xdr:colOff>447675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228" name="Button 541">
              <controlPr defaultSize="0" print="0" autoFill="0" autoPict="0" macro="[0]!LockLambda">
                <anchor moveWithCells="1">
                  <from>
                    <xdr:col>19</xdr:col>
                    <xdr:colOff>657225</xdr:colOff>
                    <xdr:row>26</xdr:row>
                    <xdr:rowOff>114300</xdr:rowOff>
                  </from>
                  <to>
                    <xdr:col>19</xdr:col>
                    <xdr:colOff>1733550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229" name="Button 542">
              <controlPr defaultSize="0" print="0" autoFill="0" autoPict="0" macro="[0]!CaliDis">
                <anchor moveWithCells="1">
                  <from>
                    <xdr:col>15</xdr:col>
                    <xdr:colOff>723900</xdr:colOff>
                    <xdr:row>28</xdr:row>
                    <xdr:rowOff>19050</xdr:rowOff>
                  </from>
                  <to>
                    <xdr:col>17</xdr:col>
                    <xdr:colOff>133350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230" name="Button 543">
              <controlPr defaultSize="0" print="0" autoFill="0" autoPict="0" macro="[0]!Diagnostic">
                <anchor moveWithCells="1">
                  <from>
                    <xdr:col>14</xdr:col>
                    <xdr:colOff>161925</xdr:colOff>
                    <xdr:row>27</xdr:row>
                    <xdr:rowOff>19050</xdr:rowOff>
                  </from>
                  <to>
                    <xdr:col>15</xdr:col>
                    <xdr:colOff>390525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231" name="Button 545">
              <controlPr defaultSize="0" print="0" autoFill="0" autoPict="0" macro="[0]!CaliBoth">
                <anchor moveWithCells="1">
                  <from>
                    <xdr:col>15</xdr:col>
                    <xdr:colOff>695325</xdr:colOff>
                    <xdr:row>23</xdr:row>
                    <xdr:rowOff>85725</xdr:rowOff>
                  </from>
                  <to>
                    <xdr:col>17</xdr:col>
                    <xdr:colOff>104775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B83A0BA-01E1-4FFE-BDF2-9EF5D4A7DD77}">
            <xm:f>AND(ABS(Solver!$C2)&lt;0.00001,LEN(E12))</xm:f>
            <x14:dxf>
              <fill>
                <patternFill>
                  <bgColor theme="4" tint="0.39994506668294322"/>
                </patternFill>
              </fill>
            </x14:dxf>
          </x14:cfRule>
          <x14:cfRule type="expression" priority="5" id="{B8BD8BE9-AAB0-4EAF-9FAC-B6F6385866BB}">
            <xm:f>ABS(Solver!$C2)&gt;100</xm:f>
            <x14:dxf>
              <fill>
                <patternFill>
                  <bgColor theme="8" tint="0.59996337778862885"/>
                </patternFill>
              </fill>
            </x14:dxf>
          </x14:cfRule>
          <xm:sqref>G12:G111</xm:sqref>
        </x14:conditionalFormatting>
        <x14:conditionalFormatting xmlns:xm="http://schemas.microsoft.com/office/excel/2006/main">
          <x14:cfRule type="expression" priority="43" id="{9355F775-559F-4279-BA30-33D7CEA35934}">
            <xm:f>NOT(AND(Controls!$L$2,Controls!$K$2))</xm:f>
            <x14:dxf>
              <fill>
                <patternFill>
                  <bgColor theme="5" tint="0.39994506668294322"/>
                </patternFill>
              </fill>
            </x14:dxf>
          </x14:cfRule>
          <xm:sqref>D3:L3</xm:sqref>
        </x14:conditionalFormatting>
        <x14:conditionalFormatting xmlns:xm="http://schemas.microsoft.com/office/excel/2006/main">
          <x14:cfRule type="expression" priority="44" id="{C40AA3AA-5CE3-401B-9DD0-044D6AD5101E}">
            <xm:f>NOT(AND(Controls!$L$3,Controls!$K$3))</xm:f>
            <x14:dxf>
              <fill>
                <patternFill>
                  <bgColor theme="5" tint="0.39994506668294322"/>
                </patternFill>
              </fill>
            </x14:dxf>
          </x14:cfRule>
          <xm:sqref>J4:L4</xm:sqref>
        </x14:conditionalFormatting>
        <x14:conditionalFormatting xmlns:xm="http://schemas.microsoft.com/office/excel/2006/main">
          <x14:cfRule type="expression" priority="45" id="{38D28379-BE66-4CC1-820A-BB815C0D587A}">
            <xm:f>NOT(AND(Controls!$L$4,Controls!$K$4))</xm:f>
            <x14:dxf>
              <fill>
                <patternFill>
                  <bgColor theme="5" tint="0.39994506668294322"/>
                </patternFill>
              </fill>
            </x14:dxf>
          </x14:cfRule>
          <xm:sqref>J5:L5</xm:sqref>
        </x14:conditionalFormatting>
        <x14:conditionalFormatting xmlns:xm="http://schemas.microsoft.com/office/excel/2006/main">
          <x14:cfRule type="expression" priority="46" id="{02B05637-DEF4-4D13-8F72-BF0F54768888}">
            <xm:f>NOT(AND(Controls!$L$6,Controls!$K$6))</xm:f>
            <x14:dxf>
              <fill>
                <patternFill>
                  <bgColor theme="5" tint="0.39994506668294322"/>
                </patternFill>
              </fill>
            </x14:dxf>
          </x14:cfRule>
          <xm:sqref>J6:L6</xm:sqref>
        </x14:conditionalFormatting>
        <x14:conditionalFormatting xmlns:xm="http://schemas.microsoft.com/office/excel/2006/main">
          <x14:cfRule type="expression" priority="47" id="{874617E7-7B4D-4DCB-9C4B-AADD9423E430}">
            <xm:f>NOT(AND(Controls!$L$7,Controls!$K$7))</xm:f>
            <x14:dxf>
              <fill>
                <patternFill>
                  <bgColor theme="5" tint="0.39994506668294322"/>
                </patternFill>
              </fill>
            </x14:dxf>
          </x14:cfRule>
          <xm:sqref>J7:L7</xm:sqref>
        </x14:conditionalFormatting>
        <x14:conditionalFormatting xmlns:xm="http://schemas.microsoft.com/office/excel/2006/main">
          <x14:cfRule type="expression" priority="48" id="{F6A499CD-D5CD-4579-A6DE-8E9D34B9E16E}">
            <xm:f>NOT(AND(Controls!$L$5,Controls!$K$5))</xm:f>
            <x14:dxf>
              <fill>
                <patternFill>
                  <bgColor theme="5" tint="0.39994506668294322"/>
                </patternFill>
              </fill>
            </x14:dxf>
          </x14:cfRule>
          <xm:sqref>J8:L8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Controls!$X$3:$X$7</xm:f>
          </x14:formula1>
          <xm:sqref>M13</xm:sqref>
        </x14:dataValidation>
        <x14:dataValidation type="list" showInputMessage="1" showErrorMessage="1">
          <x14:formula1>
            <xm:f>Controls!$X$3:$X$22</xm:f>
          </x14:formula1>
          <xm:sqref>N7</xm:sqref>
        </x14:dataValidation>
        <x14:dataValidation type="list" showInputMessage="1" showErrorMessage="1">
          <x14:formula1>
            <xm:f>Controls!$Z$2:$Z$3</xm:f>
          </x14:formula1>
          <xm:sqref>M12</xm:sqref>
        </x14:dataValidation>
        <x14:dataValidation type="list" showInputMessage="1" showErrorMessage="1">
          <x14:formula1>
            <xm:f>Controls!$Y$2:$Y$3</xm:f>
          </x14:formula1>
          <xm:sqref>M11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V31127"/>
  <sheetViews>
    <sheetView topLeftCell="HM1" workbookViewId="0">
      <selection activeCell="HP2" sqref="HP2"/>
    </sheetView>
  </sheetViews>
  <sheetFormatPr defaultColWidth="8.85546875" defaultRowHeight="15" x14ac:dyDescent="0.25"/>
  <cols>
    <col min="1" max="99" width="9.140625" style="9" bestFit="1" customWidth="1"/>
    <col min="100" max="100" width="8.85546875" style="9" customWidth="1"/>
    <col min="101" max="110" width="9.140625" style="9" bestFit="1" customWidth="1"/>
    <col min="111" max="111" width="9" style="9" bestFit="1" customWidth="1"/>
    <col min="112" max="112" width="9.140625" style="9" bestFit="1" customWidth="1"/>
    <col min="113" max="115" width="9" style="9" bestFit="1" customWidth="1"/>
    <col min="116" max="199" width="8.85546875" style="9" customWidth="1"/>
    <col min="200" max="205" width="9.140625" style="9" bestFit="1" customWidth="1"/>
    <col min="206" max="206" width="12.85546875" style="9" bestFit="1" customWidth="1"/>
    <col min="207" max="207" width="12" style="9" bestFit="1" customWidth="1"/>
    <col min="208" max="208" width="11.7109375" style="9" bestFit="1" customWidth="1"/>
    <col min="209" max="209" width="12" style="9" bestFit="1" customWidth="1"/>
    <col min="210" max="212" width="9.140625" style="9" bestFit="1" customWidth="1"/>
    <col min="213" max="213" width="9.7109375" style="9" bestFit="1" customWidth="1"/>
    <col min="214" max="240" width="8.85546875" style="9" customWidth="1"/>
    <col min="241" max="241" width="9.7109375" style="9" customWidth="1"/>
    <col min="242" max="245" width="8.85546875" style="9" customWidth="1"/>
    <col min="246" max="248" width="9.140625" style="9" bestFit="1" customWidth="1"/>
    <col min="249" max="249" width="8.85546875" style="9" customWidth="1"/>
    <col min="250" max="250" width="9.140625" style="9" bestFit="1" customWidth="1"/>
    <col min="251" max="16384" width="8.85546875" style="9"/>
  </cols>
  <sheetData>
    <row r="1" spans="1:256" x14ac:dyDescent="0.25">
      <c r="N1" s="6"/>
      <c r="O1" s="6"/>
    </row>
    <row r="2" spans="1:256" x14ac:dyDescent="0.25">
      <c r="A2" s="9">
        <v>4</v>
      </c>
      <c r="B2" s="9">
        <v>0</v>
      </c>
      <c r="C2" s="9">
        <v>4</v>
      </c>
      <c r="D2" s="9">
        <v>4</v>
      </c>
      <c r="E2" s="9">
        <v>0</v>
      </c>
      <c r="F2" s="9">
        <v>4</v>
      </c>
      <c r="G2" s="9">
        <v>2</v>
      </c>
      <c r="H2" s="9">
        <v>1</v>
      </c>
      <c r="I2" s="9">
        <v>1</v>
      </c>
      <c r="J2" s="9">
        <v>0.18082532837175794</v>
      </c>
      <c r="K2" s="9">
        <v>0.84701552771637667</v>
      </c>
      <c r="L2" s="9">
        <v>1.0496377637034675</v>
      </c>
      <c r="M2" s="9">
        <v>0.68960834901359824</v>
      </c>
      <c r="N2" s="9">
        <v>5</v>
      </c>
      <c r="O2" s="9">
        <v>1</v>
      </c>
      <c r="P2" s="9">
        <v>5.7989246209024774</v>
      </c>
      <c r="Q2" s="9">
        <v>1</v>
      </c>
      <c r="CV2" s="9" t="s">
        <v>4175</v>
      </c>
      <c r="CW2" s="9">
        <v>4</v>
      </c>
      <c r="CX2" s="9">
        <v>0</v>
      </c>
      <c r="CY2" s="9">
        <v>4</v>
      </c>
      <c r="CZ2" s="9">
        <v>4</v>
      </c>
      <c r="DA2" s="9">
        <v>0</v>
      </c>
      <c r="DB2" s="9">
        <v>4</v>
      </c>
      <c r="DC2" s="9">
        <v>2</v>
      </c>
      <c r="DD2" s="9">
        <v>1</v>
      </c>
      <c r="DE2" s="9">
        <v>1</v>
      </c>
      <c r="DF2" s="9">
        <v>12540</v>
      </c>
      <c r="DG2" s="9">
        <v>12900</v>
      </c>
      <c r="DH2" s="9">
        <v>4860</v>
      </c>
      <c r="DI2" s="9">
        <v>750</v>
      </c>
      <c r="DJ2" s="9">
        <v>5</v>
      </c>
      <c r="DK2" s="9">
        <v>5</v>
      </c>
      <c r="DL2" s="9">
        <v>5.7989246209024774</v>
      </c>
      <c r="DM2" s="9">
        <v>1</v>
      </c>
      <c r="GR2" s="9">
        <f>$P2*$N2^Solver!$C$2</f>
        <v>8.5100097926697966</v>
      </c>
      <c r="GS2" s="9">
        <f t="shared" ref="GS2:GS65" si="0">1/SQRT($GT2)</f>
        <v>0.64212035205027718</v>
      </c>
      <c r="GT2" s="9">
        <f t="shared" ref="GT2:GT65" si="1">$GR2*SPFrat</f>
        <v>2.4253092868291648</v>
      </c>
      <c r="GU2" s="9">
        <f t="shared" ref="GU2:GU65" si="2">1/($GS2*DisRat)</f>
        <v>2.1429762465742326</v>
      </c>
      <c r="GV2" s="9">
        <f t="shared" ref="GV2:GV65" si="3">GAMMALN($GU2+$Q2)-GAMMALN($GU2)+$GU2*LN($GU2)+$Q2*LN($GT2)-($GU2+$Q2)*LN($GU2+$GT2)</f>
        <v>-1.4930927546392128</v>
      </c>
      <c r="GW2" s="9">
        <f t="shared" ref="GW2:GW65" si="4">IF(ISERROR($GV2),-10000,$GV2)*$IP2</f>
        <v>-1.4930927546392128</v>
      </c>
      <c r="GX2" s="9">
        <f t="shared" ref="GX2:GX65" si="5">$HQ2*$IP2</f>
        <v>-1.4253092868291648</v>
      </c>
      <c r="GY2" s="9">
        <f t="shared" ref="GY2:GY65" si="6">$IP2*($GT2^2/$GU2+$GT2)</f>
        <v>5.1701484544041545</v>
      </c>
      <c r="GZ2" s="9">
        <f t="shared" ref="GZ2:GZ65" si="7">IF($IU1=$IU2,$GZ1+$GX2,$GX2)</f>
        <v>-1.4253092868291648</v>
      </c>
      <c r="HA2" s="9">
        <f t="shared" ref="HA2:HA65" si="8">IF($IU1=$IU2,$HA1+$GY2,$GY2)</f>
        <v>5.1701484544041545</v>
      </c>
      <c r="HB2" s="9">
        <f t="shared" ref="HB2:HB65" si="9">$IV2*$IP2</f>
        <v>0</v>
      </c>
      <c r="HC2" s="9">
        <f t="shared" ref="HC2:HC65" si="10">IF(OR($HA2=0,$HR2&lt;=1),0,$GZ2/SQRT($HA2*$HR2/($HR2-1)))</f>
        <v>0</v>
      </c>
      <c r="HD2" s="9">
        <f t="shared" ref="HD2:HD65" si="11">(($Q2-$GT2)^2-$GT2)/$GT2^2</f>
        <v>-6.6949055749482497E-2</v>
      </c>
      <c r="HE2" s="9">
        <f t="shared" ref="HE2:HE65" si="12">$GX2*$IQ2</f>
        <v>-7.1265464341458244</v>
      </c>
      <c r="HF2" s="9">
        <f t="shared" ref="HF2:HF65" si="13">(1+$Q2/$GU2)/(1+$GT2/$GU2)</f>
        <v>0.68799908052872916</v>
      </c>
      <c r="HG2" s="9">
        <f t="shared" ref="HG2:HG65" si="14">$HF2*$GT2*$IP2</f>
        <v>1.6686105593362532</v>
      </c>
      <c r="HH2" s="9">
        <f t="shared" ref="HH2:HH65" si="15">$Q2*$IP2</f>
        <v>1</v>
      </c>
      <c r="HI2" s="9">
        <f t="shared" ref="HI2:HI65" si="16">$GT2*$IP2/SPFrat</f>
        <v>8.5100097926697966</v>
      </c>
      <c r="HJ2" s="9">
        <f t="shared" ref="HJ2:HJ65" si="17">_xlfn.POISSON.DIST($HH2,$HG2,TRUE)-_xlfn.POISSON.DIST($HH2,$HG2,FALSE)/2</f>
        <v>0.34578269730358163</v>
      </c>
      <c r="HK2" s="9">
        <f t="shared" ref="HK2:HK65" si="18">IF($HJ2=0,-10,IF($HJ2=1,15,(LN($HJ2)-LN(1-$HJ2))/SQRT(3)*2))</f>
        <v>-0.73627058204182094</v>
      </c>
      <c r="HL2" s="9">
        <f t="shared" ref="HL2:HL65" si="19">(($Q2-$GT2)^2-$GT2-$GT2^2/$GU2)*$GU2/($GU2+1)*$IP2</f>
        <v>-2.1400209520682343</v>
      </c>
      <c r="HM2" s="9">
        <f t="shared" ref="HM2:HM65" si="20">LN($GU2)*$IP2</f>
        <v>0.76219563223693121</v>
      </c>
      <c r="HN2" s="9">
        <f t="shared" ref="HN2:HN65" si="21">$GT2^2*$IP2</f>
        <v>5.8821251367797922</v>
      </c>
      <c r="HO2" s="9">
        <f t="shared" ref="HO2:HO65" si="22">($Q2-$GT2)^2*$IP2</f>
        <v>2.0315065631214622</v>
      </c>
      <c r="HP2" s="9">
        <f t="shared" ref="HP2:HP65" si="23">(($Q2-$GT2)^2-$GT2-$GT2^2/$GU2)^2*$IP2</f>
        <v>9.8510729217145965</v>
      </c>
      <c r="HQ2" s="9">
        <f t="shared" ref="HQ2:HQ65" si="24">($Q2-$GT2)</f>
        <v>-1.4253092868291648</v>
      </c>
      <c r="HR2" s="9">
        <f t="shared" ref="HR2:HR65" si="25">IF($IU1=$IU2,$HR1+$IP2,$IP2)</f>
        <v>1</v>
      </c>
      <c r="IP2" s="9">
        <v>1</v>
      </c>
      <c r="IQ2" s="9">
        <v>5</v>
      </c>
      <c r="IR2" s="9">
        <v>1</v>
      </c>
      <c r="IS2" s="9">
        <v>0.86885015137130694</v>
      </c>
      <c r="IT2" s="9">
        <v>5</v>
      </c>
      <c r="IU2" s="9">
        <v>1</v>
      </c>
      <c r="IV2" s="9">
        <v>0</v>
      </c>
    </row>
    <row r="3" spans="1:256" x14ac:dyDescent="0.25">
      <c r="A3" s="9">
        <v>2</v>
      </c>
      <c r="B3" s="9">
        <v>0</v>
      </c>
      <c r="C3" s="9">
        <v>4</v>
      </c>
      <c r="D3" s="9">
        <v>2</v>
      </c>
      <c r="E3" s="9">
        <v>0</v>
      </c>
      <c r="F3" s="9">
        <v>3</v>
      </c>
      <c r="G3" s="9">
        <v>2</v>
      </c>
      <c r="H3" s="9">
        <v>2</v>
      </c>
      <c r="I3" s="9">
        <v>0</v>
      </c>
      <c r="J3" s="9">
        <v>0.31867940646059417</v>
      </c>
      <c r="K3" s="9">
        <v>0.17071630791182785</v>
      </c>
      <c r="L3" s="9">
        <v>0.55073586367157246</v>
      </c>
      <c r="M3" s="9">
        <v>0.46893367732924679</v>
      </c>
      <c r="N3" s="9">
        <v>7</v>
      </c>
      <c r="O3" s="9">
        <v>1</v>
      </c>
      <c r="P3" s="9">
        <v>4.0738440093202302</v>
      </c>
      <c r="Q3" s="9">
        <v>4</v>
      </c>
      <c r="CV3" s="9" t="s">
        <v>4321</v>
      </c>
      <c r="CW3" s="9">
        <v>2</v>
      </c>
      <c r="CX3" s="9">
        <v>0</v>
      </c>
      <c r="CY3" s="9">
        <v>4</v>
      </c>
      <c r="CZ3" s="9">
        <v>2</v>
      </c>
      <c r="DA3" s="9">
        <v>0</v>
      </c>
      <c r="DB3" s="9">
        <v>3</v>
      </c>
      <c r="DC3" s="9">
        <v>2</v>
      </c>
      <c r="DD3" s="9">
        <v>2</v>
      </c>
      <c r="DE3" s="9">
        <v>0</v>
      </c>
      <c r="DF3" s="9">
        <v>22100</v>
      </c>
      <c r="DG3" s="9">
        <v>2600</v>
      </c>
      <c r="DH3" s="9">
        <v>2550</v>
      </c>
      <c r="DI3" s="9">
        <v>510</v>
      </c>
      <c r="DJ3" s="9">
        <v>7</v>
      </c>
      <c r="DK3" s="9">
        <v>5</v>
      </c>
      <c r="DL3" s="9">
        <v>4.0738440093202302</v>
      </c>
      <c r="DM3" s="9">
        <v>4</v>
      </c>
      <c r="GR3" s="9">
        <f>$P3*$N3^Solver!$C$2</f>
        <v>6.4775843224166447</v>
      </c>
      <c r="GS3" s="9">
        <f t="shared" si="0"/>
        <v>0.7359951076360598</v>
      </c>
      <c r="GT3" s="9">
        <f t="shared" si="1"/>
        <v>1.8460784177837517</v>
      </c>
      <c r="GU3" s="9">
        <f t="shared" si="2"/>
        <v>1.8696437620425959</v>
      </c>
      <c r="GV3" s="9">
        <f t="shared" si="3"/>
        <v>0.53396293975728248</v>
      </c>
      <c r="GW3" s="9">
        <f t="shared" si="4"/>
        <v>0.53396293975728248</v>
      </c>
      <c r="GX3" s="9">
        <f t="shared" si="5"/>
        <v>2.1539215822162481</v>
      </c>
      <c r="GY3" s="9">
        <f t="shared" si="6"/>
        <v>3.6688885133731359</v>
      </c>
      <c r="GZ3" s="9">
        <f t="shared" si="7"/>
        <v>0.72861229538708328</v>
      </c>
      <c r="HA3" s="9">
        <f t="shared" si="8"/>
        <v>8.8390369677772895</v>
      </c>
      <c r="HB3" s="9">
        <f t="shared" si="9"/>
        <v>3.1780538303479458</v>
      </c>
      <c r="HC3" s="9">
        <f t="shared" si="10"/>
        <v>0.17329220298919717</v>
      </c>
      <c r="HD3" s="9">
        <f t="shared" si="11"/>
        <v>0.81962888392774547</v>
      </c>
      <c r="HE3" s="9">
        <f t="shared" si="12"/>
        <v>15.077451075513736</v>
      </c>
      <c r="HF3" s="9">
        <f t="shared" si="13"/>
        <v>1.5796777794396109</v>
      </c>
      <c r="HG3" s="9">
        <f t="shared" si="14"/>
        <v>2.9162090556760272</v>
      </c>
      <c r="HH3" s="9">
        <f t="shared" si="15"/>
        <v>4</v>
      </c>
      <c r="HI3" s="9">
        <f t="shared" si="16"/>
        <v>6.4775843224166447</v>
      </c>
      <c r="HJ3" s="9">
        <f t="shared" si="17"/>
        <v>0.74756890836599088</v>
      </c>
      <c r="HK3" s="9">
        <f t="shared" si="18"/>
        <v>1.2536447248848102</v>
      </c>
      <c r="HL3" s="9">
        <f t="shared" si="19"/>
        <v>0.63229798057353304</v>
      </c>
      <c r="HM3" s="9">
        <f t="shared" si="20"/>
        <v>0.62574791113726458</v>
      </c>
      <c r="HN3" s="9">
        <f t="shared" si="21"/>
        <v>3.4080055246069603</v>
      </c>
      <c r="HO3" s="9">
        <f t="shared" si="22"/>
        <v>4.6393781823369453</v>
      </c>
      <c r="HP3" s="9">
        <f t="shared" si="23"/>
        <v>0.94185019756548394</v>
      </c>
      <c r="HQ3" s="9">
        <f t="shared" si="24"/>
        <v>2.1539215822162481</v>
      </c>
      <c r="HR3" s="9">
        <f t="shared" si="25"/>
        <v>2</v>
      </c>
      <c r="IP3" s="9">
        <v>1</v>
      </c>
      <c r="IQ3" s="9">
        <v>7</v>
      </c>
      <c r="IR3" s="9">
        <v>1</v>
      </c>
      <c r="IS3" s="9">
        <v>0.75004061065276706</v>
      </c>
      <c r="IT3" s="9">
        <v>7</v>
      </c>
      <c r="IU3" s="9">
        <v>1</v>
      </c>
      <c r="IV3" s="9">
        <v>3.1780538303479458</v>
      </c>
    </row>
    <row r="4" spans="1:256" x14ac:dyDescent="0.25">
      <c r="A4" s="9">
        <v>4</v>
      </c>
      <c r="B4" s="9">
        <v>0</v>
      </c>
      <c r="C4" s="9">
        <v>4</v>
      </c>
      <c r="D4" s="9">
        <v>2</v>
      </c>
      <c r="E4" s="9">
        <v>0</v>
      </c>
      <c r="F4" s="9">
        <v>4</v>
      </c>
      <c r="G4" s="9">
        <v>1</v>
      </c>
      <c r="H4" s="9">
        <v>2</v>
      </c>
      <c r="I4" s="9">
        <v>0</v>
      </c>
      <c r="J4" s="9">
        <v>0.23792806364704994</v>
      </c>
      <c r="K4" s="9">
        <v>0.30203654476708003</v>
      </c>
      <c r="L4" s="9">
        <v>1.5658176516152549</v>
      </c>
      <c r="M4" s="9">
        <v>0.77236135089522995</v>
      </c>
      <c r="N4" s="9">
        <v>8</v>
      </c>
      <c r="O4" s="9">
        <v>1</v>
      </c>
      <c r="P4" s="9">
        <v>6.1030395636741872</v>
      </c>
      <c r="Q4" s="9">
        <v>3</v>
      </c>
      <c r="CV4" s="9" t="s">
        <v>4278</v>
      </c>
      <c r="CW4" s="9">
        <v>4</v>
      </c>
      <c r="CX4" s="9">
        <v>0</v>
      </c>
      <c r="CY4" s="9">
        <v>4</v>
      </c>
      <c r="CZ4" s="9">
        <v>2</v>
      </c>
      <c r="DA4" s="9">
        <v>0</v>
      </c>
      <c r="DB4" s="9">
        <v>4</v>
      </c>
      <c r="DC4" s="9">
        <v>1</v>
      </c>
      <c r="DD4" s="9">
        <v>2</v>
      </c>
      <c r="DE4" s="9">
        <v>0</v>
      </c>
      <c r="DF4" s="9">
        <v>16500</v>
      </c>
      <c r="DG4" s="9">
        <v>4600</v>
      </c>
      <c r="DH4" s="9">
        <v>7250</v>
      </c>
      <c r="DI4" s="9">
        <v>840</v>
      </c>
      <c r="DJ4" s="9">
        <v>8</v>
      </c>
      <c r="DK4" s="9">
        <v>5</v>
      </c>
      <c r="DL4" s="9">
        <v>6.1030395636741872</v>
      </c>
      <c r="DM4" s="9">
        <v>3</v>
      </c>
      <c r="GR4" s="9">
        <f>$P4*$N4^Solver!$C$2</f>
        <v>10.017880412617842</v>
      </c>
      <c r="GS4" s="9">
        <f t="shared" si="0"/>
        <v>0.59182532263147503</v>
      </c>
      <c r="GT4" s="9">
        <f t="shared" si="1"/>
        <v>2.8550447051182122</v>
      </c>
      <c r="GU4" s="9">
        <f t="shared" si="2"/>
        <v>2.3250925725300244</v>
      </c>
      <c r="GV4" s="9">
        <f t="shared" si="3"/>
        <v>-0.14010712067707765</v>
      </c>
      <c r="GW4" s="9">
        <f t="shared" si="4"/>
        <v>-0.14010712067707765</v>
      </c>
      <c r="GX4" s="9">
        <f t="shared" si="5"/>
        <v>0.14495529488178782</v>
      </c>
      <c r="GY4" s="9">
        <f t="shared" si="6"/>
        <v>6.3608321152744498</v>
      </c>
      <c r="GZ4" s="9">
        <f t="shared" si="7"/>
        <v>0.8735675902688711</v>
      </c>
      <c r="HA4" s="9">
        <f t="shared" si="8"/>
        <v>15.199869083051739</v>
      </c>
      <c r="HB4" s="9">
        <f t="shared" si="9"/>
        <v>1.791759469228055</v>
      </c>
      <c r="HC4" s="9">
        <f t="shared" si="10"/>
        <v>0.1829493875398493</v>
      </c>
      <c r="HD4" s="9">
        <f t="shared" si="11"/>
        <v>-0.34767945333102684</v>
      </c>
      <c r="HE4" s="9">
        <f t="shared" si="12"/>
        <v>1.1596423590543026</v>
      </c>
      <c r="HF4" s="9">
        <f t="shared" si="13"/>
        <v>1.0279829060722494</v>
      </c>
      <c r="HG4" s="9">
        <f t="shared" si="14"/>
        <v>2.9349371529336081</v>
      </c>
      <c r="HH4" s="9">
        <f t="shared" si="15"/>
        <v>3</v>
      </c>
      <c r="HI4" s="9">
        <f t="shared" si="16"/>
        <v>10.017880412617842</v>
      </c>
      <c r="HJ4" s="9">
        <f t="shared" si="17"/>
        <v>0.54986448470293203</v>
      </c>
      <c r="HK4" s="9">
        <f t="shared" si="18"/>
        <v>0.23108233662609645</v>
      </c>
      <c r="HL4" s="9">
        <f t="shared" si="19"/>
        <v>-4.433160356423075</v>
      </c>
      <c r="HM4" s="9">
        <f t="shared" si="20"/>
        <v>0.84375985438862411</v>
      </c>
      <c r="HN4" s="9">
        <f t="shared" si="21"/>
        <v>8.1512802682235392</v>
      </c>
      <c r="HO4" s="9">
        <f t="shared" si="22"/>
        <v>2.1012037514266061E-2</v>
      </c>
      <c r="HP4" s="9">
        <f t="shared" si="23"/>
        <v>40.193318618371144</v>
      </c>
      <c r="HQ4" s="9">
        <f t="shared" si="24"/>
        <v>0.14495529488178782</v>
      </c>
      <c r="HR4" s="9">
        <f t="shared" si="25"/>
        <v>3</v>
      </c>
      <c r="IP4" s="9">
        <v>1</v>
      </c>
      <c r="IQ4" s="9">
        <v>8</v>
      </c>
      <c r="IR4" s="9">
        <v>1</v>
      </c>
      <c r="IS4" s="9">
        <v>0.77981555153235793</v>
      </c>
      <c r="IT4" s="9">
        <v>8</v>
      </c>
      <c r="IU4" s="9">
        <v>1</v>
      </c>
      <c r="IV4" s="9">
        <v>1.791759469228055</v>
      </c>
    </row>
    <row r="5" spans="1:256" x14ac:dyDescent="0.25">
      <c r="A5" s="9">
        <v>4</v>
      </c>
      <c r="B5" s="9">
        <v>2</v>
      </c>
      <c r="C5" s="9">
        <v>4</v>
      </c>
      <c r="D5" s="9">
        <v>2</v>
      </c>
      <c r="E5" s="9">
        <v>0</v>
      </c>
      <c r="F5" s="9">
        <v>4</v>
      </c>
      <c r="G5" s="9">
        <v>2</v>
      </c>
      <c r="H5" s="9">
        <v>3</v>
      </c>
      <c r="I5" s="9">
        <v>0</v>
      </c>
      <c r="J5" s="9">
        <v>0.30281753555079083</v>
      </c>
      <c r="K5" s="9">
        <v>7.8792142113151317E-2</v>
      </c>
      <c r="L5" s="9">
        <v>0.87901763338952932</v>
      </c>
      <c r="M5" s="9">
        <v>1.480359255882524</v>
      </c>
      <c r="N5" s="9">
        <v>8</v>
      </c>
      <c r="O5" s="9">
        <v>1</v>
      </c>
      <c r="P5" s="9">
        <v>4.5641769160003713</v>
      </c>
      <c r="Q5" s="9">
        <v>1</v>
      </c>
      <c r="CV5" s="9" t="s">
        <v>4368</v>
      </c>
      <c r="CW5" s="9">
        <v>4</v>
      </c>
      <c r="CX5" s="9">
        <v>2</v>
      </c>
      <c r="CY5" s="9">
        <v>4</v>
      </c>
      <c r="CZ5" s="9">
        <v>2</v>
      </c>
      <c r="DA5" s="9">
        <v>0</v>
      </c>
      <c r="DB5" s="9">
        <v>4</v>
      </c>
      <c r="DC5" s="9">
        <v>2</v>
      </c>
      <c r="DD5" s="9">
        <v>3</v>
      </c>
      <c r="DE5" s="9">
        <v>0</v>
      </c>
      <c r="DF5" s="9">
        <v>21000</v>
      </c>
      <c r="DG5" s="9">
        <v>1200</v>
      </c>
      <c r="DH5" s="9">
        <v>4070</v>
      </c>
      <c r="DI5" s="9">
        <v>1610</v>
      </c>
      <c r="DJ5" s="9">
        <v>8</v>
      </c>
      <c r="DK5" s="9">
        <v>5</v>
      </c>
      <c r="DL5" s="9">
        <v>4.5641769160003713</v>
      </c>
      <c r="DM5" s="9">
        <v>1</v>
      </c>
      <c r="GR5" s="9">
        <f>$P5*$N5^Solver!$C$2</f>
        <v>7.4919026903695789</v>
      </c>
      <c r="GS5" s="9">
        <f t="shared" si="0"/>
        <v>0.68436123462693199</v>
      </c>
      <c r="GT5" s="9">
        <f t="shared" si="1"/>
        <v>2.1351539673461781</v>
      </c>
      <c r="GU5" s="9">
        <f t="shared" si="2"/>
        <v>2.0107051543265126</v>
      </c>
      <c r="GV5" s="9">
        <f t="shared" si="3"/>
        <v>-1.4200814040699328</v>
      </c>
      <c r="GW5" s="9">
        <f t="shared" si="4"/>
        <v>-1.4200814040699328</v>
      </c>
      <c r="GX5" s="9">
        <f t="shared" si="5"/>
        <v>-1.1351539673461781</v>
      </c>
      <c r="GY5" s="9">
        <f t="shared" si="6"/>
        <v>4.4024592728826963</v>
      </c>
      <c r="GZ5" s="9">
        <f t="shared" si="7"/>
        <v>-0.26158637707730703</v>
      </c>
      <c r="HA5" s="9">
        <f t="shared" si="8"/>
        <v>19.602328355934436</v>
      </c>
      <c r="HB5" s="9">
        <f t="shared" si="9"/>
        <v>0</v>
      </c>
      <c r="HC5" s="9">
        <f t="shared" si="10"/>
        <v>-5.1167232154780549E-2</v>
      </c>
      <c r="HD5" s="9">
        <f t="shared" si="11"/>
        <v>-0.18569889537593162</v>
      </c>
      <c r="HE5" s="9">
        <f t="shared" si="12"/>
        <v>-9.081231738769425</v>
      </c>
      <c r="HF5" s="9">
        <f t="shared" si="13"/>
        <v>0.72619572107211683</v>
      </c>
      <c r="HG5" s="9">
        <f t="shared" si="14"/>
        <v>1.5505396749169489</v>
      </c>
      <c r="HH5" s="9">
        <f t="shared" si="15"/>
        <v>1</v>
      </c>
      <c r="HI5" s="9">
        <f t="shared" si="16"/>
        <v>7.4919026903695789</v>
      </c>
      <c r="HJ5" s="9">
        <f t="shared" si="17"/>
        <v>0.37659413273778186</v>
      </c>
      <c r="HK5" s="9">
        <f t="shared" si="18"/>
        <v>-0.58200341497839447</v>
      </c>
      <c r="HL5" s="9">
        <f t="shared" si="19"/>
        <v>-2.0796138387501646</v>
      </c>
      <c r="HM5" s="9">
        <f t="shared" si="20"/>
        <v>0.69848548359498408</v>
      </c>
      <c r="HN5" s="9">
        <f t="shared" si="21"/>
        <v>4.5588824642741246</v>
      </c>
      <c r="HO5" s="9">
        <f t="shared" si="22"/>
        <v>1.2885745295817681</v>
      </c>
      <c r="HP5" s="9">
        <f t="shared" si="23"/>
        <v>9.6962781945622858</v>
      </c>
      <c r="HQ5" s="9">
        <f t="shared" si="24"/>
        <v>-1.1351539673461781</v>
      </c>
      <c r="HR5" s="9">
        <f t="shared" si="25"/>
        <v>4</v>
      </c>
      <c r="IP5" s="9">
        <v>1</v>
      </c>
      <c r="IQ5" s="9">
        <v>8</v>
      </c>
      <c r="IR5" s="9">
        <v>1</v>
      </c>
      <c r="IS5" s="9">
        <v>0.98607901381977836</v>
      </c>
      <c r="IT5" s="9">
        <v>8</v>
      </c>
      <c r="IU5" s="9">
        <v>1</v>
      </c>
      <c r="IV5" s="9">
        <v>0</v>
      </c>
    </row>
    <row r="6" spans="1:256" x14ac:dyDescent="0.25">
      <c r="A6" s="9">
        <v>4</v>
      </c>
      <c r="B6" s="9">
        <v>2</v>
      </c>
      <c r="C6" s="9">
        <v>6</v>
      </c>
      <c r="D6" s="9">
        <v>4</v>
      </c>
      <c r="E6" s="9">
        <v>0</v>
      </c>
      <c r="F6" s="9">
        <v>4</v>
      </c>
      <c r="G6" s="9">
        <v>2</v>
      </c>
      <c r="H6" s="9">
        <v>3</v>
      </c>
      <c r="I6" s="9">
        <v>0</v>
      </c>
      <c r="J6" s="9">
        <v>0.42538653803563475</v>
      </c>
      <c r="K6" s="9">
        <v>0.6172051132196853</v>
      </c>
      <c r="L6" s="9">
        <v>0.74727297580534924</v>
      </c>
      <c r="M6" s="9">
        <v>1.2229054722507808</v>
      </c>
      <c r="N6" s="9">
        <v>11</v>
      </c>
      <c r="O6" s="9">
        <v>1</v>
      </c>
      <c r="P6" s="9">
        <v>9.1040212772633602</v>
      </c>
      <c r="Q6" s="9">
        <v>3</v>
      </c>
      <c r="CV6" s="9" t="s">
        <v>4362</v>
      </c>
      <c r="CW6" s="9">
        <v>4</v>
      </c>
      <c r="CX6" s="9">
        <v>2</v>
      </c>
      <c r="CY6" s="9">
        <v>6</v>
      </c>
      <c r="CZ6" s="9">
        <v>4</v>
      </c>
      <c r="DA6" s="9">
        <v>0</v>
      </c>
      <c r="DB6" s="9">
        <v>4</v>
      </c>
      <c r="DC6" s="9">
        <v>2</v>
      </c>
      <c r="DD6" s="9">
        <v>3</v>
      </c>
      <c r="DE6" s="9">
        <v>0</v>
      </c>
      <c r="DF6" s="9">
        <v>29500</v>
      </c>
      <c r="DG6" s="9">
        <v>9400</v>
      </c>
      <c r="DH6" s="9">
        <v>3460</v>
      </c>
      <c r="DI6" s="9">
        <v>1330</v>
      </c>
      <c r="DJ6" s="9">
        <v>11</v>
      </c>
      <c r="DK6" s="9">
        <v>5</v>
      </c>
      <c r="DL6" s="9">
        <v>9.1040212772633602</v>
      </c>
      <c r="DM6" s="9">
        <v>3</v>
      </c>
      <c r="GR6" s="9">
        <f>$P6*$N6^Solver!$C$2</f>
        <v>16.122189632341691</v>
      </c>
      <c r="GS6" s="9">
        <f t="shared" si="0"/>
        <v>0.46651912510907123</v>
      </c>
      <c r="GT6" s="9">
        <f t="shared" si="1"/>
        <v>4.5947416268568304</v>
      </c>
      <c r="GU6" s="9">
        <f t="shared" si="2"/>
        <v>2.9496082536035595</v>
      </c>
      <c r="GV6" s="9">
        <f t="shared" si="3"/>
        <v>-0.20311743995755904</v>
      </c>
      <c r="GW6" s="9">
        <f t="shared" si="4"/>
        <v>-0.20311743995755904</v>
      </c>
      <c r="GX6" s="9">
        <f t="shared" si="5"/>
        <v>-1.5947416268568304</v>
      </c>
      <c r="GY6" s="9">
        <f t="shared" si="6"/>
        <v>11.752183836946486</v>
      </c>
      <c r="GZ6" s="9">
        <f t="shared" si="7"/>
        <v>-1.8563280039341374</v>
      </c>
      <c r="HA6" s="9">
        <f t="shared" si="8"/>
        <v>31.354512192880922</v>
      </c>
      <c r="HB6" s="9">
        <f t="shared" si="9"/>
        <v>1.791759469228055</v>
      </c>
      <c r="HC6" s="9">
        <f t="shared" si="10"/>
        <v>-0.2965170601326747</v>
      </c>
      <c r="HD6" s="9">
        <f t="shared" si="11"/>
        <v>-9.7175763638272294E-2</v>
      </c>
      <c r="HE6" s="9">
        <f t="shared" si="12"/>
        <v>-17.542157895425134</v>
      </c>
      <c r="HF6" s="9">
        <f t="shared" si="13"/>
        <v>0.78861775340150153</v>
      </c>
      <c r="HG6" s="9">
        <f t="shared" si="14"/>
        <v>3.6234948192321936</v>
      </c>
      <c r="HH6" s="9">
        <f t="shared" si="15"/>
        <v>3</v>
      </c>
      <c r="HI6" s="9">
        <f t="shared" si="16"/>
        <v>16.122189632341691</v>
      </c>
      <c r="HJ6" s="9">
        <f t="shared" si="17"/>
        <v>0.40442132899333505</v>
      </c>
      <c r="HK6" s="9">
        <f t="shared" si="18"/>
        <v>-0.44695716715475153</v>
      </c>
      <c r="HL6" s="9">
        <f t="shared" si="19"/>
        <v>-6.8773636427975449</v>
      </c>
      <c r="HM6" s="9">
        <f t="shared" si="20"/>
        <v>1.0816723661450163</v>
      </c>
      <c r="HN6" s="9">
        <f t="shared" si="21"/>
        <v>21.111650617570952</v>
      </c>
      <c r="HO6" s="9">
        <f t="shared" si="22"/>
        <v>2.5432008564299702</v>
      </c>
      <c r="HP6" s="9">
        <f t="shared" si="23"/>
        <v>84.805367535442869</v>
      </c>
      <c r="HQ6" s="9">
        <f t="shared" si="24"/>
        <v>-1.5947416268568304</v>
      </c>
      <c r="HR6" s="9">
        <f t="shared" si="25"/>
        <v>5</v>
      </c>
      <c r="IP6" s="9">
        <v>1</v>
      </c>
      <c r="IQ6" s="9">
        <v>11</v>
      </c>
      <c r="IR6" s="9">
        <v>1</v>
      </c>
      <c r="IS6" s="9">
        <v>0.45063848192471367</v>
      </c>
      <c r="IT6" s="9">
        <v>11</v>
      </c>
      <c r="IU6" s="9">
        <v>1</v>
      </c>
      <c r="IV6" s="9">
        <v>1.791759469228055</v>
      </c>
    </row>
    <row r="7" spans="1:256" x14ac:dyDescent="0.25">
      <c r="A7" s="9">
        <v>4</v>
      </c>
      <c r="B7" s="9">
        <v>0</v>
      </c>
      <c r="C7" s="9">
        <v>4</v>
      </c>
      <c r="D7" s="9">
        <v>4</v>
      </c>
      <c r="E7" s="9">
        <v>0</v>
      </c>
      <c r="F7" s="9">
        <v>4</v>
      </c>
      <c r="G7" s="9">
        <v>2</v>
      </c>
      <c r="H7" s="9">
        <v>4</v>
      </c>
      <c r="I7" s="9">
        <v>0</v>
      </c>
      <c r="J7" s="9">
        <v>0.30570151207984597</v>
      </c>
      <c r="K7" s="9">
        <v>0.22981041449669135</v>
      </c>
      <c r="L7" s="9">
        <v>1.1317082061329566</v>
      </c>
      <c r="M7" s="9">
        <v>1.4711644778956761</v>
      </c>
      <c r="N7" s="9">
        <v>18</v>
      </c>
      <c r="O7" s="9">
        <v>1</v>
      </c>
      <c r="P7" s="9">
        <v>6.246261384204491</v>
      </c>
      <c r="Q7" s="9">
        <v>3</v>
      </c>
      <c r="CV7" s="9" t="s">
        <v>4407</v>
      </c>
      <c r="CW7" s="9">
        <v>4</v>
      </c>
      <c r="CX7" s="9">
        <v>0</v>
      </c>
      <c r="CY7" s="9">
        <v>4</v>
      </c>
      <c r="CZ7" s="9">
        <v>4</v>
      </c>
      <c r="DA7" s="9">
        <v>0</v>
      </c>
      <c r="DB7" s="9">
        <v>4</v>
      </c>
      <c r="DC7" s="9">
        <v>2</v>
      </c>
      <c r="DD7" s="9">
        <v>4</v>
      </c>
      <c r="DE7" s="9">
        <v>0</v>
      </c>
      <c r="DF7" s="9">
        <v>21200</v>
      </c>
      <c r="DG7" s="9">
        <v>3500</v>
      </c>
      <c r="DH7" s="9">
        <v>5240</v>
      </c>
      <c r="DI7" s="9">
        <v>1600</v>
      </c>
      <c r="DJ7" s="9">
        <v>18</v>
      </c>
      <c r="DK7" s="9">
        <v>5</v>
      </c>
      <c r="DL7" s="9">
        <v>6.246261384204491</v>
      </c>
      <c r="DM7" s="9">
        <v>3</v>
      </c>
      <c r="GR7" s="9">
        <f>$P7*$N7^Solver!$C$2</f>
        <v>12.438957889061323</v>
      </c>
      <c r="GS7" s="9">
        <f t="shared" si="0"/>
        <v>0.5311160995775368</v>
      </c>
      <c r="GT7" s="9">
        <f t="shared" si="1"/>
        <v>3.5450394090971775</v>
      </c>
      <c r="GU7" s="9">
        <f t="shared" si="2"/>
        <v>2.5908622671769352</v>
      </c>
      <c r="GV7" s="9">
        <f t="shared" si="3"/>
        <v>-0.12512645285414514</v>
      </c>
      <c r="GW7" s="9">
        <f t="shared" si="4"/>
        <v>-0.12512645285414514</v>
      </c>
      <c r="GX7" s="9">
        <f t="shared" si="5"/>
        <v>-0.54503940909717752</v>
      </c>
      <c r="GY7" s="9">
        <f t="shared" si="6"/>
        <v>8.3956656161574621</v>
      </c>
      <c r="GZ7" s="9">
        <f t="shared" si="7"/>
        <v>-2.401367413031315</v>
      </c>
      <c r="HA7" s="9">
        <f t="shared" si="8"/>
        <v>39.750177809038384</v>
      </c>
      <c r="HB7" s="9">
        <f t="shared" si="9"/>
        <v>1.791759469228055</v>
      </c>
      <c r="HC7" s="9">
        <f t="shared" si="10"/>
        <v>-0.3476950053146351</v>
      </c>
      <c r="HD7" s="9">
        <f t="shared" si="11"/>
        <v>-0.25844615083194511</v>
      </c>
      <c r="HE7" s="9">
        <f t="shared" si="12"/>
        <v>-9.8107093637491953</v>
      </c>
      <c r="HF7" s="9">
        <f t="shared" si="13"/>
        <v>0.91117207578395554</v>
      </c>
      <c r="HG7" s="9">
        <f t="shared" si="14"/>
        <v>3.2301409171230024</v>
      </c>
      <c r="HH7" s="9">
        <f t="shared" si="15"/>
        <v>3</v>
      </c>
      <c r="HI7" s="9">
        <f t="shared" si="16"/>
        <v>12.438957889061323</v>
      </c>
      <c r="HJ7" s="9">
        <f t="shared" si="17"/>
        <v>0.48473267169420675</v>
      </c>
      <c r="HK7" s="9">
        <f t="shared" si="18"/>
        <v>-7.0538696920580055E-2</v>
      </c>
      <c r="HL7" s="9">
        <f t="shared" si="19"/>
        <v>-5.8432625730976078</v>
      </c>
      <c r="HM7" s="9">
        <f t="shared" si="20"/>
        <v>0.95199074199525391</v>
      </c>
      <c r="HN7" s="9">
        <f t="shared" si="21"/>
        <v>12.567304412052065</v>
      </c>
      <c r="HO7" s="9">
        <f t="shared" si="22"/>
        <v>0.29706795746900044</v>
      </c>
      <c r="HP7" s="9">
        <f t="shared" si="23"/>
        <v>65.587284037314234</v>
      </c>
      <c r="HQ7" s="9">
        <f t="shared" si="24"/>
        <v>-0.54503940909717752</v>
      </c>
      <c r="HR7" s="9">
        <f t="shared" si="25"/>
        <v>6</v>
      </c>
      <c r="IP7" s="9">
        <v>1</v>
      </c>
      <c r="IQ7" s="9">
        <v>18</v>
      </c>
      <c r="IR7" s="9">
        <v>1</v>
      </c>
      <c r="IS7" s="9">
        <v>5.9301790616706929E-2</v>
      </c>
      <c r="IT7" s="9">
        <v>18</v>
      </c>
      <c r="IU7" s="9">
        <v>1</v>
      </c>
      <c r="IV7" s="9">
        <v>1.791759469228055</v>
      </c>
    </row>
    <row r="8" spans="1:256" x14ac:dyDescent="0.25">
      <c r="A8" s="9">
        <v>4</v>
      </c>
      <c r="B8" s="9">
        <v>2</v>
      </c>
      <c r="C8" s="9">
        <v>4</v>
      </c>
      <c r="D8" s="9">
        <v>3</v>
      </c>
      <c r="E8" s="9">
        <v>0</v>
      </c>
      <c r="F8" s="9">
        <v>4</v>
      </c>
      <c r="G8" s="9">
        <v>2</v>
      </c>
      <c r="H8" s="9">
        <v>3</v>
      </c>
      <c r="I8" s="9">
        <v>0</v>
      </c>
      <c r="J8" s="9">
        <v>0.44845835026807596</v>
      </c>
      <c r="K8" s="9">
        <v>0.52528094742100873</v>
      </c>
      <c r="L8" s="9">
        <v>1.3822390303913974</v>
      </c>
      <c r="M8" s="9">
        <v>1.3792166980271965</v>
      </c>
      <c r="N8" s="9">
        <v>18</v>
      </c>
      <c r="O8" s="9">
        <v>1</v>
      </c>
      <c r="P8" s="9">
        <v>11.112041343041112</v>
      </c>
      <c r="Q8" s="9">
        <v>4</v>
      </c>
      <c r="CV8" s="9" t="s">
        <v>4374</v>
      </c>
      <c r="CW8" s="9">
        <v>4</v>
      </c>
      <c r="CX8" s="9">
        <v>2</v>
      </c>
      <c r="CY8" s="9">
        <v>4</v>
      </c>
      <c r="CZ8" s="9">
        <v>3</v>
      </c>
      <c r="DA8" s="9">
        <v>0</v>
      </c>
      <c r="DB8" s="9">
        <v>4</v>
      </c>
      <c r="DC8" s="9">
        <v>2</v>
      </c>
      <c r="DD8" s="9">
        <v>3</v>
      </c>
      <c r="DE8" s="9">
        <v>0</v>
      </c>
      <c r="DF8" s="9">
        <v>31100</v>
      </c>
      <c r="DG8" s="9">
        <v>8000</v>
      </c>
      <c r="DH8" s="9">
        <v>6400</v>
      </c>
      <c r="DI8" s="9">
        <v>1500</v>
      </c>
      <c r="DJ8" s="9">
        <v>18</v>
      </c>
      <c r="DK8" s="9">
        <v>5</v>
      </c>
      <c r="DL8" s="9">
        <v>11.112041343041112</v>
      </c>
      <c r="DM8" s="9">
        <v>4</v>
      </c>
      <c r="GR8" s="9">
        <f>$P8*$N8^Solver!$C$2</f>
        <v>22.128791260182023</v>
      </c>
      <c r="GS8" s="9">
        <f t="shared" si="0"/>
        <v>0.39820124998956447</v>
      </c>
      <c r="GT8" s="9">
        <f t="shared" si="1"/>
        <v>6.3065923844003233</v>
      </c>
      <c r="GU8" s="9">
        <f t="shared" si="2"/>
        <v>3.455661331855914</v>
      </c>
      <c r="GV8" s="9">
        <f t="shared" si="3"/>
        <v>0.95935260458731264</v>
      </c>
      <c r="GW8" s="9">
        <f t="shared" si="4"/>
        <v>0.95935260458731264</v>
      </c>
      <c r="GX8" s="9">
        <f t="shared" si="5"/>
        <v>-2.3065923844003233</v>
      </c>
      <c r="GY8" s="9">
        <f t="shared" si="6"/>
        <v>17.816142564080522</v>
      </c>
      <c r="GZ8" s="9">
        <f t="shared" si="7"/>
        <v>-4.7079597974316378</v>
      </c>
      <c r="HA8" s="9">
        <f t="shared" si="8"/>
        <v>57.566320373118906</v>
      </c>
      <c r="HB8" s="9">
        <f t="shared" si="9"/>
        <v>3.1780538303479458</v>
      </c>
      <c r="HC8" s="9">
        <f t="shared" si="10"/>
        <v>-0.57448026710605971</v>
      </c>
      <c r="HD8" s="9">
        <f t="shared" si="11"/>
        <v>-2.4796250998314808E-2</v>
      </c>
      <c r="HE8" s="9">
        <f t="shared" si="12"/>
        <v>-41.518662919205823</v>
      </c>
      <c r="HF8" s="9">
        <f t="shared" si="13"/>
        <v>0.76372337254876355</v>
      </c>
      <c r="HG8" s="9">
        <f t="shared" si="14"/>
        <v>4.8164920051045632</v>
      </c>
      <c r="HH8" s="9">
        <f t="shared" si="15"/>
        <v>4</v>
      </c>
      <c r="HI8" s="9">
        <f t="shared" si="16"/>
        <v>22.128791260182023</v>
      </c>
      <c r="HJ8" s="9">
        <f t="shared" si="17"/>
        <v>0.38249842298636638</v>
      </c>
      <c r="HK8" s="9">
        <f t="shared" si="18"/>
        <v>-0.55305201201660081</v>
      </c>
      <c r="HL8" s="9">
        <f t="shared" si="19"/>
        <v>-9.6913028792641533</v>
      </c>
      <c r="HM8" s="9">
        <f t="shared" si="20"/>
        <v>1.240013851885404</v>
      </c>
      <c r="HN8" s="9">
        <f t="shared" si="21"/>
        <v>39.773107502976153</v>
      </c>
      <c r="HO8" s="9">
        <f t="shared" si="22"/>
        <v>5.3203684277735688</v>
      </c>
      <c r="HP8" s="9">
        <f t="shared" si="23"/>
        <v>156.14437126559784</v>
      </c>
      <c r="HQ8" s="9">
        <f t="shared" si="24"/>
        <v>-2.3065923844003233</v>
      </c>
      <c r="HR8" s="9">
        <f t="shared" si="25"/>
        <v>7</v>
      </c>
      <c r="IP8" s="9">
        <v>1</v>
      </c>
      <c r="IQ8" s="9">
        <v>18</v>
      </c>
      <c r="IR8" s="9">
        <v>1</v>
      </c>
      <c r="IS8" s="9">
        <v>0.77952314972559444</v>
      </c>
      <c r="IT8" s="9">
        <v>18</v>
      </c>
      <c r="IU8" s="9">
        <v>1</v>
      </c>
      <c r="IV8" s="9">
        <v>3.1780538303479458</v>
      </c>
    </row>
    <row r="9" spans="1:256" x14ac:dyDescent="0.25">
      <c r="A9" s="9">
        <v>4</v>
      </c>
      <c r="B9" s="9">
        <v>2</v>
      </c>
      <c r="C9" s="9">
        <v>4</v>
      </c>
      <c r="D9" s="9">
        <v>4</v>
      </c>
      <c r="E9" s="9">
        <v>0</v>
      </c>
      <c r="F9" s="9">
        <v>4</v>
      </c>
      <c r="G9" s="9">
        <v>2</v>
      </c>
      <c r="H9" s="9">
        <v>3</v>
      </c>
      <c r="I9" s="9">
        <v>2</v>
      </c>
      <c r="J9" s="9">
        <v>0.42538653803563475</v>
      </c>
      <c r="K9" s="9">
        <v>0.26920648555326698</v>
      </c>
      <c r="L9" s="9">
        <v>1.0885132364332255</v>
      </c>
      <c r="M9" s="9">
        <v>1.7745921514616594</v>
      </c>
      <c r="N9" s="9">
        <v>20</v>
      </c>
      <c r="O9" s="9">
        <v>1</v>
      </c>
      <c r="P9" s="9">
        <v>10.560865315717889</v>
      </c>
      <c r="Q9" s="9">
        <v>6</v>
      </c>
      <c r="CV9" s="9" t="s">
        <v>4363</v>
      </c>
      <c r="CW9" s="9">
        <v>4</v>
      </c>
      <c r="CX9" s="9">
        <v>2</v>
      </c>
      <c r="CY9" s="9">
        <v>4</v>
      </c>
      <c r="CZ9" s="9">
        <v>4</v>
      </c>
      <c r="DA9" s="9">
        <v>0</v>
      </c>
      <c r="DB9" s="9">
        <v>4</v>
      </c>
      <c r="DC9" s="9">
        <v>2</v>
      </c>
      <c r="DD9" s="9">
        <v>3</v>
      </c>
      <c r="DE9" s="9">
        <v>2</v>
      </c>
      <c r="DF9" s="9">
        <v>29500</v>
      </c>
      <c r="DG9" s="9">
        <v>4100</v>
      </c>
      <c r="DH9" s="9">
        <v>5040</v>
      </c>
      <c r="DI9" s="9">
        <v>1930</v>
      </c>
      <c r="DJ9" s="9">
        <v>20</v>
      </c>
      <c r="DK9" s="9">
        <v>5</v>
      </c>
      <c r="DL9" s="9">
        <v>10.560865315717889</v>
      </c>
      <c r="DM9" s="9">
        <v>6</v>
      </c>
      <c r="GR9" s="9">
        <f>$P9*$N9^Solver!$C$2</f>
        <v>21.565947263623091</v>
      </c>
      <c r="GS9" s="9">
        <f t="shared" si="0"/>
        <v>0.40336405622239202</v>
      </c>
      <c r="GT9" s="9">
        <f t="shared" si="1"/>
        <v>6.146184722699835</v>
      </c>
      <c r="GU9" s="9">
        <f t="shared" si="2"/>
        <v>3.4114310401692141</v>
      </c>
      <c r="GV9" s="9">
        <f t="shared" si="3"/>
        <v>4.2270233430842445</v>
      </c>
      <c r="GW9" s="9">
        <f t="shared" si="4"/>
        <v>4.2270233430842445</v>
      </c>
      <c r="GX9" s="9">
        <f t="shared" si="5"/>
        <v>-0.14618472269983496</v>
      </c>
      <c r="GY9" s="9">
        <f t="shared" si="6"/>
        <v>17.219422375973664</v>
      </c>
      <c r="GZ9" s="9">
        <f t="shared" si="7"/>
        <v>-4.8541445201314728</v>
      </c>
      <c r="HA9" s="9">
        <f t="shared" si="8"/>
        <v>74.785742749092577</v>
      </c>
      <c r="HB9" s="9">
        <f t="shared" si="9"/>
        <v>6.5792512120101012</v>
      </c>
      <c r="HC9" s="9">
        <f t="shared" si="10"/>
        <v>-0.52505805215595769</v>
      </c>
      <c r="HD9" s="9">
        <f t="shared" si="11"/>
        <v>-0.16213685328089281</v>
      </c>
      <c r="HE9" s="9">
        <f t="shared" si="12"/>
        <v>-2.9236944539966991</v>
      </c>
      <c r="HF9" s="9">
        <f t="shared" si="13"/>
        <v>0.98470489645882631</v>
      </c>
      <c r="HG9" s="9">
        <f t="shared" si="14"/>
        <v>6.0521781909829606</v>
      </c>
      <c r="HH9" s="9">
        <f t="shared" si="15"/>
        <v>6</v>
      </c>
      <c r="HI9" s="9">
        <f t="shared" si="16"/>
        <v>21.565947263623091</v>
      </c>
      <c r="HJ9" s="9">
        <f t="shared" si="17"/>
        <v>0.51762893212024141</v>
      </c>
      <c r="HK9" s="9">
        <f t="shared" si="18"/>
        <v>8.1458314909639506E-2</v>
      </c>
      <c r="HL9" s="9">
        <f t="shared" si="19"/>
        <v>-13.299532342955111</v>
      </c>
      <c r="HM9" s="9">
        <f t="shared" si="20"/>
        <v>1.2271318631365187</v>
      </c>
      <c r="HN9" s="9">
        <f t="shared" si="21"/>
        <v>37.775586645548849</v>
      </c>
      <c r="HO9" s="9">
        <f t="shared" si="22"/>
        <v>2.1369973150827642E-2</v>
      </c>
      <c r="HP9" s="9">
        <f t="shared" si="23"/>
        <v>295.77300645024042</v>
      </c>
      <c r="HQ9" s="9">
        <f t="shared" si="24"/>
        <v>-0.14618472269983496</v>
      </c>
      <c r="HR9" s="9">
        <f t="shared" si="25"/>
        <v>8</v>
      </c>
      <c r="IP9" s="9">
        <v>1</v>
      </c>
      <c r="IQ9" s="9">
        <v>20</v>
      </c>
      <c r="IR9" s="9">
        <v>1</v>
      </c>
      <c r="IS9" s="9">
        <v>0.23472856412853249</v>
      </c>
      <c r="IT9" s="9">
        <v>20</v>
      </c>
      <c r="IU9" s="9">
        <v>1</v>
      </c>
      <c r="IV9" s="9">
        <v>6.5792512120101012</v>
      </c>
    </row>
    <row r="10" spans="1:256" x14ac:dyDescent="0.25">
      <c r="A10" s="9">
        <v>4</v>
      </c>
      <c r="B10" s="9">
        <v>0</v>
      </c>
      <c r="C10" s="9">
        <v>4</v>
      </c>
      <c r="D10" s="9">
        <v>4</v>
      </c>
      <c r="E10" s="9">
        <v>0</v>
      </c>
      <c r="F10" s="9">
        <v>4</v>
      </c>
      <c r="G10" s="9">
        <v>1</v>
      </c>
      <c r="H10" s="9">
        <v>2</v>
      </c>
      <c r="I10" s="9">
        <v>0</v>
      </c>
      <c r="J10" s="9">
        <v>0.36770700745453172</v>
      </c>
      <c r="K10" s="9">
        <v>0.48588487636443312</v>
      </c>
      <c r="L10" s="9">
        <v>0.9848453091538707</v>
      </c>
      <c r="M10" s="9">
        <v>0.8826986867374057</v>
      </c>
      <c r="N10" s="9">
        <v>22</v>
      </c>
      <c r="O10" s="9">
        <v>1</v>
      </c>
      <c r="P10" s="9">
        <v>8.2082795728194249</v>
      </c>
      <c r="Q10" s="9">
        <v>7</v>
      </c>
      <c r="CV10" s="9" t="s">
        <v>4279</v>
      </c>
      <c r="CW10" s="9">
        <v>4</v>
      </c>
      <c r="CX10" s="9">
        <v>0</v>
      </c>
      <c r="CY10" s="9">
        <v>4</v>
      </c>
      <c r="CZ10" s="9">
        <v>4</v>
      </c>
      <c r="DA10" s="9">
        <v>0</v>
      </c>
      <c r="DB10" s="9">
        <v>4</v>
      </c>
      <c r="DC10" s="9">
        <v>1</v>
      </c>
      <c r="DD10" s="9">
        <v>2</v>
      </c>
      <c r="DE10" s="9">
        <v>0</v>
      </c>
      <c r="DF10" s="9">
        <v>25500</v>
      </c>
      <c r="DG10" s="9">
        <v>7400</v>
      </c>
      <c r="DH10" s="9">
        <v>4560</v>
      </c>
      <c r="DI10" s="9">
        <v>960</v>
      </c>
      <c r="DJ10" s="9">
        <v>22</v>
      </c>
      <c r="DK10" s="9">
        <v>5</v>
      </c>
      <c r="DL10" s="9">
        <v>8.2082795728194249</v>
      </c>
      <c r="DM10" s="9">
        <v>7</v>
      </c>
      <c r="GR10" s="9">
        <f>$P10*$N10^Solver!$C$2</f>
        <v>17.146919947975526</v>
      </c>
      <c r="GS10" s="9">
        <f t="shared" si="0"/>
        <v>0.4523643846195598</v>
      </c>
      <c r="GT10" s="9">
        <f t="shared" si="1"/>
        <v>4.8867845282813223</v>
      </c>
      <c r="GU10" s="9">
        <f t="shared" si="2"/>
        <v>3.0419031839628365</v>
      </c>
      <c r="GV10" s="9">
        <f t="shared" si="3"/>
        <v>5.8622886233559903</v>
      </c>
      <c r="GW10" s="9">
        <f t="shared" si="4"/>
        <v>5.8622886233559903</v>
      </c>
      <c r="GX10" s="9">
        <f t="shared" si="5"/>
        <v>2.1132154717186777</v>
      </c>
      <c r="GY10" s="9">
        <f t="shared" si="6"/>
        <v>12.737350960425029</v>
      </c>
      <c r="GZ10" s="9">
        <f t="shared" si="7"/>
        <v>-2.7409290484127951</v>
      </c>
      <c r="HA10" s="9">
        <f t="shared" si="8"/>
        <v>87.52309370951761</v>
      </c>
      <c r="HB10" s="9">
        <f t="shared" si="9"/>
        <v>8.5251613610654129</v>
      </c>
      <c r="HC10" s="9">
        <f t="shared" si="10"/>
        <v>-0.27622323175765717</v>
      </c>
      <c r="HD10" s="9">
        <f t="shared" si="11"/>
        <v>-1.7633718875991918E-2</v>
      </c>
      <c r="HE10" s="9">
        <f t="shared" si="12"/>
        <v>46.490740377810909</v>
      </c>
      <c r="HF10" s="9">
        <f t="shared" si="13"/>
        <v>1.2665277721123094</v>
      </c>
      <c r="HG10" s="9">
        <f t="shared" si="14"/>
        <v>6.1892483213970459</v>
      </c>
      <c r="HH10" s="9">
        <f t="shared" si="15"/>
        <v>7</v>
      </c>
      <c r="HI10" s="9">
        <f t="shared" si="16"/>
        <v>17.146919947975526</v>
      </c>
      <c r="HJ10" s="9">
        <f t="shared" si="17"/>
        <v>0.64673734284914075</v>
      </c>
      <c r="HK10" s="9">
        <f t="shared" si="18"/>
        <v>0.69828020788059708</v>
      </c>
      <c r="HL10" s="9">
        <f t="shared" si="19"/>
        <v>-6.2251919978733197</v>
      </c>
      <c r="HM10" s="9">
        <f t="shared" si="20"/>
        <v>1.1124833668884322</v>
      </c>
      <c r="HN10" s="9">
        <f t="shared" si="21"/>
        <v>23.880663025849707</v>
      </c>
      <c r="HO10" s="9">
        <f t="shared" si="22"/>
        <v>4.465679629911194</v>
      </c>
      <c r="HP10" s="9">
        <f t="shared" si="23"/>
        <v>68.420546600044503</v>
      </c>
      <c r="HQ10" s="9">
        <f t="shared" si="24"/>
        <v>2.1132154717186777</v>
      </c>
      <c r="HR10" s="9">
        <f t="shared" si="25"/>
        <v>9</v>
      </c>
      <c r="IP10" s="9">
        <v>1</v>
      </c>
      <c r="IQ10" s="9">
        <v>22</v>
      </c>
      <c r="IR10" s="9">
        <v>1</v>
      </c>
      <c r="IS10" s="9">
        <v>0.95658720762413818</v>
      </c>
      <c r="IT10" s="9">
        <v>22</v>
      </c>
      <c r="IU10" s="9">
        <v>1</v>
      </c>
      <c r="IV10" s="9">
        <v>8.5251613610654129</v>
      </c>
    </row>
    <row r="11" spans="1:256" x14ac:dyDescent="0.25">
      <c r="A11" s="9">
        <v>3</v>
      </c>
      <c r="B11" s="9">
        <v>0</v>
      </c>
      <c r="C11" s="9">
        <v>4</v>
      </c>
      <c r="D11" s="9">
        <v>4</v>
      </c>
      <c r="E11" s="9">
        <v>0</v>
      </c>
      <c r="F11" s="9">
        <v>4</v>
      </c>
      <c r="G11" s="9">
        <v>2</v>
      </c>
      <c r="H11" s="9">
        <v>1</v>
      </c>
      <c r="I11" s="9">
        <v>0</v>
      </c>
      <c r="J11" s="9">
        <v>0.42538653803563475</v>
      </c>
      <c r="K11" s="9">
        <v>0.60407308953416006</v>
      </c>
      <c r="L11" s="9">
        <v>1.252654121292204</v>
      </c>
      <c r="M11" s="9">
        <v>0.84591957479001378</v>
      </c>
      <c r="N11" s="9">
        <v>26</v>
      </c>
      <c r="O11" s="9">
        <v>1</v>
      </c>
      <c r="P11" s="9">
        <v>9.4147509873862418</v>
      </c>
      <c r="Q11" s="9">
        <v>6</v>
      </c>
      <c r="CV11" s="9" t="s">
        <v>4252</v>
      </c>
      <c r="CW11" s="9">
        <v>3</v>
      </c>
      <c r="CX11" s="9">
        <v>0</v>
      </c>
      <c r="CY11" s="9">
        <v>4</v>
      </c>
      <c r="CZ11" s="9">
        <v>4</v>
      </c>
      <c r="DA11" s="9">
        <v>0</v>
      </c>
      <c r="DB11" s="9">
        <v>4</v>
      </c>
      <c r="DC11" s="9">
        <v>2</v>
      </c>
      <c r="DD11" s="9">
        <v>1</v>
      </c>
      <c r="DE11" s="9">
        <v>0</v>
      </c>
      <c r="DF11" s="9">
        <v>29500</v>
      </c>
      <c r="DG11" s="9">
        <v>9200</v>
      </c>
      <c r="DH11" s="9">
        <v>5800</v>
      </c>
      <c r="DI11" s="9">
        <v>920</v>
      </c>
      <c r="DJ11" s="9">
        <v>26</v>
      </c>
      <c r="DK11" s="9">
        <v>5</v>
      </c>
      <c r="DL11" s="9">
        <v>9.4147509873862418</v>
      </c>
      <c r="DM11" s="9">
        <v>6</v>
      </c>
      <c r="GR11" s="9">
        <f>$P11*$N11^Solver!$C$2</f>
        <v>20.466025691416327</v>
      </c>
      <c r="GS11" s="9">
        <f t="shared" si="0"/>
        <v>0.41406136316020486</v>
      </c>
      <c r="GT11" s="9">
        <f t="shared" si="1"/>
        <v>5.8327126975378176</v>
      </c>
      <c r="GU11" s="9">
        <f t="shared" si="2"/>
        <v>3.3232964587261424</v>
      </c>
      <c r="GV11" s="9">
        <f t="shared" si="3"/>
        <v>4.2178530376847441</v>
      </c>
      <c r="GW11" s="9">
        <f t="shared" si="4"/>
        <v>4.2178530376847441</v>
      </c>
      <c r="GX11" s="9">
        <f t="shared" si="5"/>
        <v>0.16728730246218237</v>
      </c>
      <c r="GY11" s="9">
        <f t="shared" si="6"/>
        <v>16.069698122864374</v>
      </c>
      <c r="GZ11" s="9">
        <f t="shared" si="7"/>
        <v>-2.5736417459506127</v>
      </c>
      <c r="HA11" s="9">
        <f t="shared" si="8"/>
        <v>103.59279183238198</v>
      </c>
      <c r="HB11" s="9">
        <f t="shared" si="9"/>
        <v>6.5792512120101012</v>
      </c>
      <c r="HC11" s="9">
        <f t="shared" si="10"/>
        <v>-0.23988582081978621</v>
      </c>
      <c r="HD11" s="9">
        <f t="shared" si="11"/>
        <v>-0.17062421988436996</v>
      </c>
      <c r="HE11" s="9">
        <f t="shared" si="12"/>
        <v>4.3494698640167417</v>
      </c>
      <c r="HF11" s="9">
        <f t="shared" si="13"/>
        <v>1.0182707661828554</v>
      </c>
      <c r="HG11" s="9">
        <f t="shared" si="14"/>
        <v>5.9392808274463027</v>
      </c>
      <c r="HH11" s="9">
        <f t="shared" si="15"/>
        <v>6</v>
      </c>
      <c r="HI11" s="9">
        <f t="shared" si="16"/>
        <v>20.466025691416327</v>
      </c>
      <c r="HJ11" s="9">
        <f t="shared" si="17"/>
        <v>0.53576795071558925</v>
      </c>
      <c r="HK11" s="9">
        <f t="shared" si="18"/>
        <v>0.16548776225685324</v>
      </c>
      <c r="HL11" s="9">
        <f t="shared" si="19"/>
        <v>-12.331184961276279</v>
      </c>
      <c r="HM11" s="9">
        <f t="shared" si="20"/>
        <v>1.2009571995749151</v>
      </c>
      <c r="HN11" s="9">
        <f t="shared" si="21"/>
        <v>34.020537412018882</v>
      </c>
      <c r="HO11" s="9">
        <f t="shared" si="22"/>
        <v>2.7985041565073688E-2</v>
      </c>
      <c r="HP11" s="9">
        <f t="shared" si="23"/>
        <v>257.33655858272908</v>
      </c>
      <c r="HQ11" s="9">
        <f t="shared" si="24"/>
        <v>0.16728730246218237</v>
      </c>
      <c r="HR11" s="9">
        <f t="shared" si="25"/>
        <v>10</v>
      </c>
      <c r="IP11" s="9">
        <v>1</v>
      </c>
      <c r="IQ11" s="9">
        <v>26</v>
      </c>
      <c r="IR11" s="9">
        <v>1</v>
      </c>
      <c r="IS11" s="9">
        <v>0.16032274698952165</v>
      </c>
      <c r="IT11" s="9">
        <v>26</v>
      </c>
      <c r="IU11" s="9">
        <v>1</v>
      </c>
      <c r="IV11" s="9">
        <v>6.5792512120101012</v>
      </c>
    </row>
    <row r="12" spans="1:256" x14ac:dyDescent="0.25">
      <c r="A12" s="9">
        <v>4</v>
      </c>
      <c r="B12" s="9">
        <v>0</v>
      </c>
      <c r="C12" s="9">
        <v>4</v>
      </c>
      <c r="D12" s="9">
        <v>2</v>
      </c>
      <c r="E12" s="9">
        <v>0</v>
      </c>
      <c r="F12" s="9">
        <v>4</v>
      </c>
      <c r="G12" s="9">
        <v>1</v>
      </c>
      <c r="H12" s="9">
        <v>2</v>
      </c>
      <c r="I12" s="9">
        <v>0</v>
      </c>
      <c r="J12" s="9">
        <v>0.36770700745453172</v>
      </c>
      <c r="K12" s="9">
        <v>0.40052672240851916</v>
      </c>
      <c r="L12" s="9">
        <v>0.89197612429944861</v>
      </c>
      <c r="M12" s="9">
        <v>0.8367247968031658</v>
      </c>
      <c r="N12" s="9">
        <v>27</v>
      </c>
      <c r="O12" s="9">
        <v>1</v>
      </c>
      <c r="P12" s="9">
        <v>7.6588489714636037</v>
      </c>
      <c r="Q12" s="9">
        <v>2</v>
      </c>
      <c r="CV12" s="9" t="s">
        <v>4277</v>
      </c>
      <c r="CW12" s="9">
        <v>4</v>
      </c>
      <c r="CX12" s="9">
        <v>0</v>
      </c>
      <c r="CY12" s="9">
        <v>4</v>
      </c>
      <c r="CZ12" s="9">
        <v>2</v>
      </c>
      <c r="DA12" s="9">
        <v>0</v>
      </c>
      <c r="DB12" s="9">
        <v>4</v>
      </c>
      <c r="DC12" s="9">
        <v>1</v>
      </c>
      <c r="DD12" s="9">
        <v>2</v>
      </c>
      <c r="DE12" s="9">
        <v>0</v>
      </c>
      <c r="DF12" s="9">
        <v>25500</v>
      </c>
      <c r="DG12" s="9">
        <v>6100</v>
      </c>
      <c r="DH12" s="9">
        <v>4130</v>
      </c>
      <c r="DI12" s="9">
        <v>910</v>
      </c>
      <c r="DJ12" s="9">
        <v>27</v>
      </c>
      <c r="DK12" s="9">
        <v>5</v>
      </c>
      <c r="DL12" s="9">
        <v>7.6588489714636037</v>
      </c>
      <c r="DM12" s="9">
        <v>2</v>
      </c>
      <c r="GR12" s="9">
        <f>$P12*$N12^Solver!$C$2</f>
        <v>16.79942596057262</v>
      </c>
      <c r="GS12" s="9">
        <f t="shared" si="0"/>
        <v>0.45701898770621352</v>
      </c>
      <c r="GT12" s="9">
        <f t="shared" si="1"/>
        <v>4.787750518297984</v>
      </c>
      <c r="GU12" s="9">
        <f t="shared" si="2"/>
        <v>3.0109223006073358</v>
      </c>
      <c r="GV12" s="9">
        <f t="shared" si="3"/>
        <v>-1.350034317859814</v>
      </c>
      <c r="GW12" s="9">
        <f t="shared" si="4"/>
        <v>-1.350034317859814</v>
      </c>
      <c r="GX12" s="9">
        <f t="shared" si="5"/>
        <v>-2.787750518297984</v>
      </c>
      <c r="GY12" s="9">
        <f t="shared" si="6"/>
        <v>12.400884547309257</v>
      </c>
      <c r="GZ12" s="9">
        <f t="shared" si="7"/>
        <v>-5.3613922642485967</v>
      </c>
      <c r="HA12" s="9">
        <f t="shared" si="8"/>
        <v>115.99367637969124</v>
      </c>
      <c r="HB12" s="9">
        <f t="shared" si="9"/>
        <v>0.6931471805599454</v>
      </c>
      <c r="HC12" s="9">
        <f t="shared" si="10"/>
        <v>-0.47463972539683552</v>
      </c>
      <c r="HD12" s="9">
        <f t="shared" si="11"/>
        <v>0.13016884159109907</v>
      </c>
      <c r="HE12" s="9">
        <f t="shared" si="12"/>
        <v>-75.269263994045573</v>
      </c>
      <c r="HF12" s="9">
        <f t="shared" si="13"/>
        <v>0.64253526426445295</v>
      </c>
      <c r="HG12" s="9">
        <f t="shared" si="14"/>
        <v>3.0762985445068667</v>
      </c>
      <c r="HH12" s="9">
        <f t="shared" si="15"/>
        <v>2</v>
      </c>
      <c r="HI12" s="9">
        <f t="shared" si="16"/>
        <v>16.79942596057262</v>
      </c>
      <c r="HJ12" s="9">
        <f t="shared" si="17"/>
        <v>0.297176755882473</v>
      </c>
      <c r="HK12" s="9">
        <f t="shared" si="18"/>
        <v>-0.99394120098833094</v>
      </c>
      <c r="HL12" s="9">
        <f t="shared" si="19"/>
        <v>-3.4751502751118362</v>
      </c>
      <c r="HM12" s="9">
        <f t="shared" si="20"/>
        <v>1.1022464439880708</v>
      </c>
      <c r="HN12" s="9">
        <f t="shared" si="21"/>
        <v>22.922555025462614</v>
      </c>
      <c r="HO12" s="9">
        <f t="shared" si="22"/>
        <v>7.771552952270679</v>
      </c>
      <c r="HP12" s="9">
        <f t="shared" si="23"/>
        <v>21.430711016822418</v>
      </c>
      <c r="HQ12" s="9">
        <f t="shared" si="24"/>
        <v>-2.787750518297984</v>
      </c>
      <c r="HR12" s="9">
        <f t="shared" si="25"/>
        <v>11</v>
      </c>
      <c r="IP12" s="9">
        <v>1</v>
      </c>
      <c r="IQ12" s="9">
        <v>27</v>
      </c>
      <c r="IR12" s="9">
        <v>1</v>
      </c>
      <c r="IS12" s="9">
        <v>0.11191276495493663</v>
      </c>
      <c r="IT12" s="9">
        <v>27</v>
      </c>
      <c r="IU12" s="9">
        <v>1</v>
      </c>
      <c r="IV12" s="9">
        <v>0.6931471805599454</v>
      </c>
    </row>
    <row r="13" spans="1:256" x14ac:dyDescent="0.25">
      <c r="A13" s="9">
        <v>4</v>
      </c>
      <c r="B13" s="9">
        <v>0</v>
      </c>
      <c r="C13" s="9">
        <v>4</v>
      </c>
      <c r="D13" s="9">
        <v>4</v>
      </c>
      <c r="E13" s="9">
        <v>0</v>
      </c>
      <c r="F13" s="9">
        <v>4</v>
      </c>
      <c r="G13" s="9">
        <v>2</v>
      </c>
      <c r="H13" s="9">
        <v>2</v>
      </c>
      <c r="I13" s="9">
        <v>0</v>
      </c>
      <c r="J13" s="9">
        <v>0.30570151207984597</v>
      </c>
      <c r="K13" s="9">
        <v>0.40052672240851916</v>
      </c>
      <c r="L13" s="9">
        <v>1.0280402788536018</v>
      </c>
      <c r="M13" s="9">
        <v>0.86430913076370974</v>
      </c>
      <c r="N13" s="9">
        <v>27</v>
      </c>
      <c r="O13" s="9">
        <v>1</v>
      </c>
      <c r="P13" s="9">
        <v>6.8250573313965566</v>
      </c>
      <c r="Q13" s="9">
        <v>6</v>
      </c>
      <c r="CV13" s="9" t="s">
        <v>4287</v>
      </c>
      <c r="CW13" s="9">
        <v>4</v>
      </c>
      <c r="CX13" s="9">
        <v>0</v>
      </c>
      <c r="CY13" s="9">
        <v>4</v>
      </c>
      <c r="CZ13" s="9">
        <v>4</v>
      </c>
      <c r="DA13" s="9">
        <v>0</v>
      </c>
      <c r="DB13" s="9">
        <v>4</v>
      </c>
      <c r="DC13" s="9">
        <v>2</v>
      </c>
      <c r="DD13" s="9">
        <v>2</v>
      </c>
      <c r="DE13" s="9">
        <v>0</v>
      </c>
      <c r="DF13" s="9">
        <v>21200</v>
      </c>
      <c r="DG13" s="9">
        <v>6100</v>
      </c>
      <c r="DH13" s="9">
        <v>4760</v>
      </c>
      <c r="DI13" s="9">
        <v>940</v>
      </c>
      <c r="DJ13" s="9">
        <v>27</v>
      </c>
      <c r="DK13" s="9">
        <v>5</v>
      </c>
      <c r="DL13" s="9">
        <v>6.8250573313965566</v>
      </c>
      <c r="DM13" s="9">
        <v>6</v>
      </c>
      <c r="GR13" s="9">
        <f>$P13*$N13^Solver!$C$2</f>
        <v>14.970532222617894</v>
      </c>
      <c r="GS13" s="9">
        <f t="shared" si="0"/>
        <v>0.48413094702177012</v>
      </c>
      <c r="GT13" s="9">
        <f t="shared" si="1"/>
        <v>4.266525152481603</v>
      </c>
      <c r="GU13" s="9">
        <f t="shared" si="2"/>
        <v>2.8423067567786586</v>
      </c>
      <c r="GV13" s="9">
        <f t="shared" si="3"/>
        <v>4.0470292800369805</v>
      </c>
      <c r="GW13" s="9">
        <f t="shared" si="4"/>
        <v>4.0470292800369805</v>
      </c>
      <c r="GX13" s="9">
        <f t="shared" si="5"/>
        <v>1.733474847518397</v>
      </c>
      <c r="GY13" s="9">
        <f t="shared" si="6"/>
        <v>10.670913712352913</v>
      </c>
      <c r="GZ13" s="9">
        <f t="shared" si="7"/>
        <v>-3.6279174167301997</v>
      </c>
      <c r="HA13" s="9">
        <f t="shared" si="8"/>
        <v>126.66459009204415</v>
      </c>
      <c r="HB13" s="9">
        <f t="shared" si="9"/>
        <v>6.5792512120101012</v>
      </c>
      <c r="HC13" s="9">
        <f t="shared" si="10"/>
        <v>-0.30862812549465135</v>
      </c>
      <c r="HD13" s="9">
        <f t="shared" si="11"/>
        <v>-6.9305811600653702E-2</v>
      </c>
      <c r="HE13" s="9">
        <f t="shared" si="12"/>
        <v>46.803820882996718</v>
      </c>
      <c r="HF13" s="9">
        <f t="shared" si="13"/>
        <v>1.2438480568460621</v>
      </c>
      <c r="HG13" s="9">
        <f t="shared" si="14"/>
        <v>5.3069090203990905</v>
      </c>
      <c r="HH13" s="9">
        <f t="shared" si="15"/>
        <v>6</v>
      </c>
      <c r="HI13" s="9">
        <f t="shared" si="16"/>
        <v>14.970532222617896</v>
      </c>
      <c r="HJ13" s="9">
        <f t="shared" si="17"/>
        <v>0.63917171928069605</v>
      </c>
      <c r="HK13" s="9">
        <f t="shared" si="18"/>
        <v>0.66022425965896592</v>
      </c>
      <c r="HL13" s="9">
        <f t="shared" si="19"/>
        <v>-5.6708285769929496</v>
      </c>
      <c r="HM13" s="9">
        <f t="shared" si="20"/>
        <v>1.0446159607884402</v>
      </c>
      <c r="HN13" s="9">
        <f t="shared" si="21"/>
        <v>18.203236876758165</v>
      </c>
      <c r="HO13" s="9">
        <f t="shared" si="22"/>
        <v>3.0049350469789298</v>
      </c>
      <c r="HP13" s="9">
        <f t="shared" si="23"/>
        <v>58.767228897969069</v>
      </c>
      <c r="HQ13" s="9">
        <f t="shared" si="24"/>
        <v>1.733474847518397</v>
      </c>
      <c r="HR13" s="9">
        <f t="shared" si="25"/>
        <v>12</v>
      </c>
      <c r="IP13" s="9">
        <v>1</v>
      </c>
      <c r="IQ13" s="9">
        <v>27</v>
      </c>
      <c r="IR13" s="9">
        <v>1</v>
      </c>
      <c r="IS13" s="9">
        <v>0.2999561448796445</v>
      </c>
      <c r="IT13" s="9">
        <v>27</v>
      </c>
      <c r="IU13" s="9">
        <v>1</v>
      </c>
      <c r="IV13" s="9">
        <v>6.5792512120101012</v>
      </c>
    </row>
    <row r="14" spans="1:256" x14ac:dyDescent="0.25">
      <c r="A14" s="9">
        <v>2</v>
      </c>
      <c r="B14" s="9">
        <v>0</v>
      </c>
      <c r="C14" s="9">
        <v>4</v>
      </c>
      <c r="D14" s="9">
        <v>4</v>
      </c>
      <c r="E14" s="9">
        <v>0</v>
      </c>
      <c r="F14" s="9">
        <v>3</v>
      </c>
      <c r="G14" s="9">
        <v>1</v>
      </c>
      <c r="H14" s="9">
        <v>2</v>
      </c>
      <c r="I14" s="9">
        <v>1</v>
      </c>
      <c r="J14" s="9">
        <v>0.39654677274508321</v>
      </c>
      <c r="K14" s="9">
        <v>0.63690314874797316</v>
      </c>
      <c r="L14" s="9">
        <v>0.6975987606506584</v>
      </c>
      <c r="M14" s="9">
        <v>0.91028302069794964</v>
      </c>
      <c r="N14" s="9">
        <v>27</v>
      </c>
      <c r="O14" s="9">
        <v>1</v>
      </c>
      <c r="P14" s="9">
        <v>7.6050855233963635</v>
      </c>
      <c r="Q14" s="9">
        <v>1</v>
      </c>
      <c r="CV14" s="9" t="s">
        <v>4319</v>
      </c>
      <c r="CW14" s="9">
        <v>2</v>
      </c>
      <c r="CX14" s="9">
        <v>0</v>
      </c>
      <c r="CY14" s="9">
        <v>4</v>
      </c>
      <c r="CZ14" s="9">
        <v>4</v>
      </c>
      <c r="DA14" s="9">
        <v>0</v>
      </c>
      <c r="DB14" s="9">
        <v>3</v>
      </c>
      <c r="DC14" s="9">
        <v>1</v>
      </c>
      <c r="DD14" s="9">
        <v>2</v>
      </c>
      <c r="DE14" s="9">
        <v>1</v>
      </c>
      <c r="DF14" s="9">
        <v>27500</v>
      </c>
      <c r="DG14" s="9">
        <v>9700</v>
      </c>
      <c r="DH14" s="9">
        <v>3230</v>
      </c>
      <c r="DI14" s="9">
        <v>990</v>
      </c>
      <c r="DJ14" s="9">
        <v>27</v>
      </c>
      <c r="DK14" s="9">
        <v>5</v>
      </c>
      <c r="DL14" s="9">
        <v>7.6050855233963635</v>
      </c>
      <c r="DM14" s="9">
        <v>1</v>
      </c>
      <c r="GR14" s="9">
        <f>$P14*$N14^Solver!$C$2</f>
        <v>16.681497657174035</v>
      </c>
      <c r="GS14" s="9">
        <f t="shared" si="0"/>
        <v>0.45863156943866074</v>
      </c>
      <c r="GT14" s="9">
        <f t="shared" si="1"/>
        <v>4.7541415546915076</v>
      </c>
      <c r="GU14" s="9">
        <f t="shared" si="2"/>
        <v>3.0003356802712782</v>
      </c>
      <c r="GV14" s="9">
        <f t="shared" si="3"/>
        <v>-2.2394874333659009</v>
      </c>
      <c r="GW14" s="9">
        <f t="shared" si="4"/>
        <v>-2.2394874333659009</v>
      </c>
      <c r="GX14" s="9">
        <f t="shared" si="5"/>
        <v>-3.7541415546915076</v>
      </c>
      <c r="GY14" s="9">
        <f t="shared" si="6"/>
        <v>12.287252623117363</v>
      </c>
      <c r="GZ14" s="9">
        <f t="shared" si="7"/>
        <v>-7.3820589714217073</v>
      </c>
      <c r="HA14" s="9">
        <f t="shared" si="8"/>
        <v>138.95184271516152</v>
      </c>
      <c r="HB14" s="9">
        <f t="shared" si="9"/>
        <v>0</v>
      </c>
      <c r="HC14" s="9">
        <f t="shared" si="10"/>
        <v>-0.60167823517795205</v>
      </c>
      <c r="HD14" s="9">
        <f t="shared" si="11"/>
        <v>0.41321539305843208</v>
      </c>
      <c r="HE14" s="9">
        <f t="shared" si="12"/>
        <v>-101.36182197667071</v>
      </c>
      <c r="HF14" s="9">
        <f t="shared" si="13"/>
        <v>0.5158743212546778</v>
      </c>
      <c r="HG14" s="9">
        <f t="shared" si="14"/>
        <v>2.4525395476751402</v>
      </c>
      <c r="HH14" s="9">
        <f t="shared" si="15"/>
        <v>1</v>
      </c>
      <c r="HI14" s="9">
        <f t="shared" si="16"/>
        <v>16.681497657174035</v>
      </c>
      <c r="HJ14" s="9">
        <f t="shared" si="17"/>
        <v>0.19162554264930237</v>
      </c>
      <c r="HK14" s="9">
        <f t="shared" si="18"/>
        <v>-1.6621708938036812</v>
      </c>
      <c r="HL14" s="9">
        <f t="shared" si="19"/>
        <v>1.3547825357322061</v>
      </c>
      <c r="HM14" s="9">
        <f t="shared" si="20"/>
        <v>1.0987241758322668</v>
      </c>
      <c r="HN14" s="9">
        <f t="shared" si="21"/>
        <v>22.601861922044584</v>
      </c>
      <c r="HO14" s="9">
        <f t="shared" si="22"/>
        <v>14.093578812661569</v>
      </c>
      <c r="HP14" s="9">
        <f t="shared" si="23"/>
        <v>3.2628143030332923</v>
      </c>
      <c r="HQ14" s="9">
        <f t="shared" si="24"/>
        <v>-3.7541415546915076</v>
      </c>
      <c r="HR14" s="9">
        <f t="shared" si="25"/>
        <v>13</v>
      </c>
      <c r="IP14" s="9">
        <v>1</v>
      </c>
      <c r="IQ14" s="9">
        <v>27</v>
      </c>
      <c r="IR14" s="9">
        <v>1</v>
      </c>
      <c r="IS14" s="9">
        <v>0.38821162541043897</v>
      </c>
      <c r="IT14" s="9">
        <v>27</v>
      </c>
      <c r="IU14" s="9">
        <v>1</v>
      </c>
      <c r="IV14" s="9">
        <v>0</v>
      </c>
    </row>
    <row r="15" spans="1:256" x14ac:dyDescent="0.25">
      <c r="A15" s="9">
        <v>4</v>
      </c>
      <c r="B15" s="9">
        <v>0</v>
      </c>
      <c r="C15" s="9">
        <v>4</v>
      </c>
      <c r="D15" s="9">
        <v>2</v>
      </c>
      <c r="E15" s="9">
        <v>0</v>
      </c>
      <c r="F15" s="9">
        <v>4</v>
      </c>
      <c r="G15" s="9">
        <v>2</v>
      </c>
      <c r="H15" s="9">
        <v>2</v>
      </c>
      <c r="I15" s="9">
        <v>0</v>
      </c>
      <c r="J15" s="9">
        <v>0.31867940646059417</v>
      </c>
      <c r="K15" s="9">
        <v>0.69272042273787504</v>
      </c>
      <c r="L15" s="9">
        <v>1.2828906000820157</v>
      </c>
      <c r="M15" s="9">
        <v>0.81833524082946985</v>
      </c>
      <c r="N15" s="9">
        <v>28</v>
      </c>
      <c r="O15" s="9">
        <v>1</v>
      </c>
      <c r="P15" s="9">
        <v>8.5815782810219794</v>
      </c>
      <c r="Q15" s="9">
        <v>5</v>
      </c>
      <c r="CV15" s="9" t="s">
        <v>4301</v>
      </c>
      <c r="CW15" s="9">
        <v>4</v>
      </c>
      <c r="CX15" s="9">
        <v>0</v>
      </c>
      <c r="CY15" s="9">
        <v>4</v>
      </c>
      <c r="CZ15" s="9">
        <v>2</v>
      </c>
      <c r="DA15" s="9">
        <v>0</v>
      </c>
      <c r="DB15" s="9">
        <v>4</v>
      </c>
      <c r="DC15" s="9">
        <v>2</v>
      </c>
      <c r="DD15" s="9">
        <v>2</v>
      </c>
      <c r="DE15" s="9">
        <v>0</v>
      </c>
      <c r="DF15" s="9">
        <v>22100</v>
      </c>
      <c r="DG15" s="9">
        <v>10550.094019422559</v>
      </c>
      <c r="DH15" s="9">
        <v>5940</v>
      </c>
      <c r="DI15" s="9">
        <v>890</v>
      </c>
      <c r="DJ15" s="9">
        <v>28</v>
      </c>
      <c r="DK15" s="9">
        <v>5</v>
      </c>
      <c r="DL15" s="9">
        <v>8.5815782810219794</v>
      </c>
      <c r="DM15" s="9">
        <v>5</v>
      </c>
      <c r="GR15" s="9">
        <f>$P15*$N15^Solver!$C$2</f>
        <v>18.9872595272894</v>
      </c>
      <c r="GS15" s="9">
        <f t="shared" si="0"/>
        <v>0.42988305023716861</v>
      </c>
      <c r="GT15" s="9">
        <f t="shared" si="1"/>
        <v>5.411271900372693</v>
      </c>
      <c r="GU15" s="9">
        <f t="shared" si="2"/>
        <v>3.200983758551204</v>
      </c>
      <c r="GV15" s="9">
        <f t="shared" si="3"/>
        <v>2.5549363088762576</v>
      </c>
      <c r="GW15" s="9">
        <f t="shared" si="4"/>
        <v>2.5549363088762576</v>
      </c>
      <c r="GX15" s="9">
        <f t="shared" si="5"/>
        <v>-0.41127190037269301</v>
      </c>
      <c r="GY15" s="9">
        <f t="shared" si="6"/>
        <v>14.559042019961288</v>
      </c>
      <c r="GZ15" s="9">
        <f t="shared" si="7"/>
        <v>-7.7933308717944003</v>
      </c>
      <c r="HA15" s="9">
        <f t="shared" si="8"/>
        <v>153.5108847351228</v>
      </c>
      <c r="HB15" s="9">
        <f t="shared" si="9"/>
        <v>4.7874917427820458</v>
      </c>
      <c r="HC15" s="9">
        <f t="shared" si="10"/>
        <v>-0.60612358869035321</v>
      </c>
      <c r="HD15" s="9">
        <f t="shared" si="11"/>
        <v>-0.17902300890300568</v>
      </c>
      <c r="HE15" s="9">
        <f t="shared" si="12"/>
        <v>-11.515613210435404</v>
      </c>
      <c r="HF15" s="9">
        <f t="shared" si="13"/>
        <v>0.95224573948329794</v>
      </c>
      <c r="HG15" s="9">
        <f t="shared" si="14"/>
        <v>5.1528606123155862</v>
      </c>
      <c r="HH15" s="9">
        <f t="shared" si="15"/>
        <v>5</v>
      </c>
      <c r="HI15" s="9">
        <f t="shared" si="16"/>
        <v>18.9872595272894</v>
      </c>
      <c r="HJ15" s="9">
        <f t="shared" si="17"/>
        <v>0.50162617089421435</v>
      </c>
      <c r="HK15" s="9">
        <f t="shared" si="18"/>
        <v>7.5109881113194958E-3</v>
      </c>
      <c r="HL15" s="9">
        <f t="shared" si="19"/>
        <v>-10.964533702721853</v>
      </c>
      <c r="HM15" s="9">
        <f t="shared" si="20"/>
        <v>1.1634581871076886</v>
      </c>
      <c r="HN15" s="9">
        <f t="shared" si="21"/>
        <v>29.281863579763098</v>
      </c>
      <c r="HO15" s="9">
        <f t="shared" si="22"/>
        <v>0.16914457603616634</v>
      </c>
      <c r="HP15" s="9">
        <f t="shared" si="23"/>
        <v>207.06914844668276</v>
      </c>
      <c r="HQ15" s="9">
        <f t="shared" si="24"/>
        <v>-0.41127190037269301</v>
      </c>
      <c r="HR15" s="9">
        <f t="shared" si="25"/>
        <v>14</v>
      </c>
      <c r="IP15" s="9">
        <v>1</v>
      </c>
      <c r="IQ15" s="9">
        <v>28</v>
      </c>
      <c r="IR15" s="9">
        <v>1</v>
      </c>
      <c r="IS15" s="9">
        <v>0.56169621407010872</v>
      </c>
      <c r="IT15" s="9">
        <v>28</v>
      </c>
      <c r="IU15" s="9">
        <v>1</v>
      </c>
      <c r="IV15" s="9">
        <v>4.7874917427820458</v>
      </c>
    </row>
    <row r="16" spans="1:256" x14ac:dyDescent="0.25">
      <c r="A16" s="9">
        <v>4</v>
      </c>
      <c r="B16" s="9">
        <v>2</v>
      </c>
      <c r="C16" s="9">
        <v>4</v>
      </c>
      <c r="D16" s="9">
        <v>4</v>
      </c>
      <c r="E16" s="9">
        <v>0</v>
      </c>
      <c r="F16" s="9">
        <v>4</v>
      </c>
      <c r="G16" s="9">
        <v>2</v>
      </c>
      <c r="H16" s="9">
        <v>3</v>
      </c>
      <c r="I16" s="9">
        <v>0</v>
      </c>
      <c r="J16" s="9">
        <v>0.45566829159071381</v>
      </c>
      <c r="K16" s="9">
        <v>0.29547053292431741</v>
      </c>
      <c r="L16" s="9">
        <v>0.76671071217022824</v>
      </c>
      <c r="M16" s="9">
        <v>1.3608271420535005</v>
      </c>
      <c r="N16" s="9">
        <v>29</v>
      </c>
      <c r="O16" s="9">
        <v>1</v>
      </c>
      <c r="P16" s="9">
        <v>8.2815473183353845</v>
      </c>
      <c r="Q16" s="9">
        <v>5</v>
      </c>
      <c r="CV16" s="9" t="s">
        <v>4361</v>
      </c>
      <c r="CW16" s="9">
        <v>4</v>
      </c>
      <c r="CX16" s="9">
        <v>2</v>
      </c>
      <c r="CY16" s="9">
        <v>4</v>
      </c>
      <c r="CZ16" s="9">
        <v>4</v>
      </c>
      <c r="DA16" s="9">
        <v>0</v>
      </c>
      <c r="DB16" s="9">
        <v>4</v>
      </c>
      <c r="DC16" s="9">
        <v>2</v>
      </c>
      <c r="DD16" s="9">
        <v>3</v>
      </c>
      <c r="DE16" s="9">
        <v>0</v>
      </c>
      <c r="DF16" s="9">
        <v>31600</v>
      </c>
      <c r="DG16" s="9">
        <v>4500</v>
      </c>
      <c r="DH16" s="9">
        <v>3550</v>
      </c>
      <c r="DI16" s="9">
        <v>1480</v>
      </c>
      <c r="DJ16" s="9">
        <v>29</v>
      </c>
      <c r="DK16" s="9">
        <v>5</v>
      </c>
      <c r="DL16" s="9">
        <v>8.2815473183353845</v>
      </c>
      <c r="DM16" s="9">
        <v>5</v>
      </c>
      <c r="GR16" s="9">
        <f>$P16*$N16^Solver!$C$2</f>
        <v>18.477307363860163</v>
      </c>
      <c r="GS16" s="9">
        <f t="shared" si="0"/>
        <v>0.43577481123889694</v>
      </c>
      <c r="GT16" s="9">
        <f t="shared" si="1"/>
        <v>5.2659381407254502</v>
      </c>
      <c r="GU16" s="9">
        <f t="shared" si="2"/>
        <v>3.1577058297003351</v>
      </c>
      <c r="GV16" s="9">
        <f t="shared" si="3"/>
        <v>2.5539481894790583</v>
      </c>
      <c r="GW16" s="9">
        <f t="shared" si="4"/>
        <v>2.5539481894790583</v>
      </c>
      <c r="GX16" s="9">
        <f t="shared" si="5"/>
        <v>-0.26593814072545019</v>
      </c>
      <c r="GY16" s="9">
        <f t="shared" si="6"/>
        <v>14.047663227694233</v>
      </c>
      <c r="GZ16" s="9">
        <f t="shared" si="7"/>
        <v>-8.0592690125198505</v>
      </c>
      <c r="HA16" s="9">
        <f t="shared" si="8"/>
        <v>167.55854796281704</v>
      </c>
      <c r="HB16" s="9">
        <f t="shared" si="9"/>
        <v>4.7874917427820458</v>
      </c>
      <c r="HC16" s="9">
        <f t="shared" si="10"/>
        <v>-0.60149323428211998</v>
      </c>
      <c r="HD16" s="9">
        <f t="shared" si="11"/>
        <v>-0.1873492775935327</v>
      </c>
      <c r="HE16" s="9">
        <f t="shared" si="12"/>
        <v>-7.7122060810380555</v>
      </c>
      <c r="HF16" s="9">
        <f t="shared" si="13"/>
        <v>0.9684295606914155</v>
      </c>
      <c r="HG16" s="9">
        <f t="shared" si="14"/>
        <v>5.0996901602509173</v>
      </c>
      <c r="HH16" s="9">
        <f t="shared" si="15"/>
        <v>5</v>
      </c>
      <c r="HI16" s="9">
        <f t="shared" si="16"/>
        <v>18.477307363860163</v>
      </c>
      <c r="HJ16" s="9">
        <f t="shared" si="17"/>
        <v>0.51082634246729597</v>
      </c>
      <c r="HK16" s="9">
        <f t="shared" si="18"/>
        <v>5.0012550820928654E-2</v>
      </c>
      <c r="HL16" s="9">
        <f t="shared" si="19"/>
        <v>-10.615244836244978</v>
      </c>
      <c r="HM16" s="9">
        <f t="shared" si="20"/>
        <v>1.1498457606714432</v>
      </c>
      <c r="HN16" s="9">
        <f t="shared" si="21"/>
        <v>27.730104501947011</v>
      </c>
      <c r="HO16" s="9">
        <f t="shared" si="22"/>
        <v>7.0723094692509342E-2</v>
      </c>
      <c r="HP16" s="9">
        <f t="shared" si="23"/>
        <v>195.35485548151431</v>
      </c>
      <c r="HQ16" s="9">
        <f t="shared" si="24"/>
        <v>-0.26593814072545019</v>
      </c>
      <c r="HR16" s="9">
        <f t="shared" si="25"/>
        <v>15</v>
      </c>
      <c r="IP16" s="9">
        <v>1</v>
      </c>
      <c r="IQ16" s="9">
        <v>29</v>
      </c>
      <c r="IR16" s="9">
        <v>1</v>
      </c>
      <c r="IS16" s="9">
        <v>0.35816614590974394</v>
      </c>
      <c r="IT16" s="9">
        <v>29</v>
      </c>
      <c r="IU16" s="9">
        <v>1</v>
      </c>
      <c r="IV16" s="9">
        <v>4.7874917427820458</v>
      </c>
    </row>
    <row r="17" spans="1:256" x14ac:dyDescent="0.25">
      <c r="A17" s="9">
        <v>4</v>
      </c>
      <c r="B17" s="9">
        <v>0</v>
      </c>
      <c r="C17" s="9">
        <v>4</v>
      </c>
      <c r="D17" s="9">
        <v>4</v>
      </c>
      <c r="E17" s="9">
        <v>0</v>
      </c>
      <c r="F17" s="9">
        <v>4</v>
      </c>
      <c r="G17" s="9">
        <v>2</v>
      </c>
      <c r="H17" s="9">
        <v>2</v>
      </c>
      <c r="I17" s="9">
        <v>0</v>
      </c>
      <c r="J17" s="9">
        <v>0.31867940646059417</v>
      </c>
      <c r="K17" s="9">
        <v>0.57124303032034707</v>
      </c>
      <c r="L17" s="9">
        <v>0.68464026974073899</v>
      </c>
      <c r="M17" s="9">
        <v>0.79994568485577389</v>
      </c>
      <c r="N17" s="9">
        <v>29</v>
      </c>
      <c r="O17" s="9">
        <v>1</v>
      </c>
      <c r="P17" s="9">
        <v>6.8870090779950388</v>
      </c>
      <c r="Q17" s="9">
        <v>7</v>
      </c>
      <c r="CV17" s="9" t="s">
        <v>4322</v>
      </c>
      <c r="CW17" s="9">
        <v>4</v>
      </c>
      <c r="CX17" s="9">
        <v>0</v>
      </c>
      <c r="CY17" s="9">
        <v>4</v>
      </c>
      <c r="CZ17" s="9">
        <v>4</v>
      </c>
      <c r="DA17" s="9">
        <v>0</v>
      </c>
      <c r="DB17" s="9">
        <v>4</v>
      </c>
      <c r="DC17" s="9">
        <v>2</v>
      </c>
      <c r="DD17" s="9">
        <v>2</v>
      </c>
      <c r="DE17" s="9">
        <v>0</v>
      </c>
      <c r="DF17" s="9">
        <v>22100</v>
      </c>
      <c r="DG17" s="9">
        <v>8700</v>
      </c>
      <c r="DH17" s="9">
        <v>3170</v>
      </c>
      <c r="DI17" s="9">
        <v>870</v>
      </c>
      <c r="DJ17" s="9">
        <v>29</v>
      </c>
      <c r="DK17" s="9">
        <v>5</v>
      </c>
      <c r="DL17" s="9">
        <v>6.8870090779950388</v>
      </c>
      <c r="DM17" s="9">
        <v>7</v>
      </c>
      <c r="GR17" s="9">
        <f>$P17*$N17^Solver!$C$2</f>
        <v>15.365894640252785</v>
      </c>
      <c r="GS17" s="9">
        <f t="shared" si="0"/>
        <v>0.47786204744097133</v>
      </c>
      <c r="GT17" s="9">
        <f t="shared" si="1"/>
        <v>4.3792014203725129</v>
      </c>
      <c r="GU17" s="9">
        <f t="shared" si="2"/>
        <v>2.8795939523856133</v>
      </c>
      <c r="GV17" s="9">
        <f t="shared" si="3"/>
        <v>5.746718196878998</v>
      </c>
      <c r="GW17" s="9">
        <f t="shared" si="4"/>
        <v>5.746718196878998</v>
      </c>
      <c r="GX17" s="9">
        <f t="shared" si="5"/>
        <v>2.6207985796274871</v>
      </c>
      <c r="GY17" s="9">
        <f t="shared" si="6"/>
        <v>11.038961580066216</v>
      </c>
      <c r="GZ17" s="9">
        <f t="shared" si="7"/>
        <v>-5.4384704328923634</v>
      </c>
      <c r="HA17" s="9">
        <f t="shared" si="8"/>
        <v>178.59750954288327</v>
      </c>
      <c r="HB17" s="9">
        <f t="shared" si="9"/>
        <v>8.5251613610654129</v>
      </c>
      <c r="HC17" s="9">
        <f t="shared" si="10"/>
        <v>-0.39402584646565841</v>
      </c>
      <c r="HD17" s="9">
        <f t="shared" si="11"/>
        <v>0.12980816560923036</v>
      </c>
      <c r="HE17" s="9">
        <f t="shared" si="12"/>
        <v>76.003158809197132</v>
      </c>
      <c r="HF17" s="9">
        <f t="shared" si="13"/>
        <v>1.3610514479390348</v>
      </c>
      <c r="HG17" s="9">
        <f t="shared" si="14"/>
        <v>5.9603184340146864</v>
      </c>
      <c r="HH17" s="9">
        <f t="shared" si="15"/>
        <v>7</v>
      </c>
      <c r="HI17" s="9">
        <f t="shared" si="16"/>
        <v>15.365894640252785</v>
      </c>
      <c r="HJ17" s="9">
        <f t="shared" si="17"/>
        <v>0.68105048732475415</v>
      </c>
      <c r="HK17" s="9">
        <f t="shared" si="18"/>
        <v>0.87596000572700083</v>
      </c>
      <c r="HL17" s="9">
        <f t="shared" si="19"/>
        <v>-3.0954246153231804</v>
      </c>
      <c r="HM17" s="9">
        <f t="shared" si="20"/>
        <v>1.0576492954530103</v>
      </c>
      <c r="HN17" s="9">
        <f t="shared" si="21"/>
        <v>19.177405080192635</v>
      </c>
      <c r="HO17" s="9">
        <f t="shared" si="22"/>
        <v>6.8685851949774541</v>
      </c>
      <c r="HP17" s="9">
        <f t="shared" si="23"/>
        <v>17.392039193306008</v>
      </c>
      <c r="HQ17" s="9">
        <f t="shared" si="24"/>
        <v>2.6207985796274871</v>
      </c>
      <c r="HR17" s="9">
        <f t="shared" si="25"/>
        <v>16</v>
      </c>
      <c r="IP17" s="9">
        <v>1</v>
      </c>
      <c r="IQ17" s="9">
        <v>29</v>
      </c>
      <c r="IR17" s="9">
        <v>1</v>
      </c>
      <c r="IS17" s="9">
        <v>0.37066148666373133</v>
      </c>
      <c r="IT17" s="9">
        <v>29</v>
      </c>
      <c r="IU17" s="9">
        <v>1</v>
      </c>
      <c r="IV17" s="9">
        <v>8.5251613610654129</v>
      </c>
    </row>
    <row r="18" spans="1:256" x14ac:dyDescent="0.25">
      <c r="A18" s="9">
        <v>4</v>
      </c>
      <c r="B18" s="9">
        <v>0</v>
      </c>
      <c r="C18" s="9">
        <v>4</v>
      </c>
      <c r="D18" s="9">
        <v>2</v>
      </c>
      <c r="E18" s="9">
        <v>0</v>
      </c>
      <c r="F18" s="9">
        <v>4</v>
      </c>
      <c r="G18" s="9">
        <v>1</v>
      </c>
      <c r="H18" s="9">
        <v>2</v>
      </c>
      <c r="I18" s="9">
        <v>0</v>
      </c>
      <c r="J18" s="9">
        <v>0.30281753555079083</v>
      </c>
      <c r="K18" s="9">
        <v>0.76822338560322534</v>
      </c>
      <c r="L18" s="9">
        <v>1.369280539481478</v>
      </c>
      <c r="M18" s="9">
        <v>0.84591957479001378</v>
      </c>
      <c r="N18" s="9">
        <v>31</v>
      </c>
      <c r="O18" s="9">
        <v>1</v>
      </c>
      <c r="P18" s="9">
        <v>8.6241636344514241</v>
      </c>
      <c r="Q18" s="9">
        <v>4</v>
      </c>
      <c r="CV18" s="9" t="s">
        <v>4333</v>
      </c>
      <c r="CW18" s="9">
        <v>4</v>
      </c>
      <c r="CX18" s="9">
        <v>0</v>
      </c>
      <c r="CY18" s="9">
        <v>4</v>
      </c>
      <c r="CZ18" s="9">
        <v>2</v>
      </c>
      <c r="DA18" s="9">
        <v>0</v>
      </c>
      <c r="DB18" s="9">
        <v>4</v>
      </c>
      <c r="DC18" s="9">
        <v>1</v>
      </c>
      <c r="DD18" s="9">
        <v>2</v>
      </c>
      <c r="DE18" s="9">
        <v>0</v>
      </c>
      <c r="DF18" s="9">
        <v>21000</v>
      </c>
      <c r="DG18" s="9">
        <v>11700</v>
      </c>
      <c r="DH18" s="9">
        <v>6340</v>
      </c>
      <c r="DI18" s="9">
        <v>920</v>
      </c>
      <c r="DJ18" s="9">
        <v>31</v>
      </c>
      <c r="DK18" s="9">
        <v>5</v>
      </c>
      <c r="DL18" s="9">
        <v>8.6241636344514241</v>
      </c>
      <c r="DM18" s="9">
        <v>4</v>
      </c>
      <c r="GR18" s="9">
        <f>$P18*$N18^Solver!$C$2</f>
        <v>19.55000983622342</v>
      </c>
      <c r="GS18" s="9">
        <f t="shared" si="0"/>
        <v>0.42365074545621328</v>
      </c>
      <c r="GT18" s="9">
        <f t="shared" si="1"/>
        <v>5.5716528615790226</v>
      </c>
      <c r="GU18" s="9">
        <f t="shared" si="2"/>
        <v>3.2480732694186902</v>
      </c>
      <c r="GV18" s="9">
        <f t="shared" si="3"/>
        <v>1.0328713461476084</v>
      </c>
      <c r="GW18" s="9">
        <f t="shared" si="4"/>
        <v>1.0328713461476084</v>
      </c>
      <c r="GX18" s="9">
        <f t="shared" si="5"/>
        <v>-1.5716528615790226</v>
      </c>
      <c r="GY18" s="9">
        <f t="shared" si="6"/>
        <v>15.129108323628238</v>
      </c>
      <c r="GZ18" s="9">
        <f t="shared" si="7"/>
        <v>-7.010123294471386</v>
      </c>
      <c r="HA18" s="9">
        <f t="shared" si="8"/>
        <v>193.7266178665115</v>
      </c>
      <c r="HB18" s="9">
        <f t="shared" si="9"/>
        <v>3.1780538303479458</v>
      </c>
      <c r="HC18" s="9">
        <f t="shared" si="10"/>
        <v>-0.48861471149158764</v>
      </c>
      <c r="HD18" s="9">
        <f t="shared" si="11"/>
        <v>-9.9910724203577286E-2</v>
      </c>
      <c r="HE18" s="9">
        <f t="shared" si="12"/>
        <v>-48.721238708949699</v>
      </c>
      <c r="HF18" s="9">
        <f t="shared" si="13"/>
        <v>0.82180253238756373</v>
      </c>
      <c r="HG18" s="9">
        <f t="shared" si="14"/>
        <v>4.5787984312300569</v>
      </c>
      <c r="HH18" s="9">
        <f t="shared" si="15"/>
        <v>4</v>
      </c>
      <c r="HI18" s="9">
        <f t="shared" si="16"/>
        <v>19.55000983622342</v>
      </c>
      <c r="HJ18" s="9">
        <f t="shared" si="17"/>
        <v>0.42319582117982546</v>
      </c>
      <c r="HK18" s="9">
        <f t="shared" si="18"/>
        <v>-0.35757360380953729</v>
      </c>
      <c r="HL18" s="9">
        <f t="shared" si="19"/>
        <v>-9.6790727467053248</v>
      </c>
      <c r="HM18" s="9">
        <f t="shared" si="20"/>
        <v>1.1780619803635588</v>
      </c>
      <c r="HN18" s="9">
        <f t="shared" si="21"/>
        <v>31.043315609941711</v>
      </c>
      <c r="HO18" s="9">
        <f t="shared" si="22"/>
        <v>2.4700927173095306</v>
      </c>
      <c r="HP18" s="9">
        <f t="shared" si="23"/>
        <v>160.25067612102055</v>
      </c>
      <c r="HQ18" s="9">
        <f t="shared" si="24"/>
        <v>-1.5716528615790226</v>
      </c>
      <c r="HR18" s="9">
        <f t="shared" si="25"/>
        <v>17</v>
      </c>
      <c r="IP18" s="9">
        <v>1</v>
      </c>
      <c r="IQ18" s="9">
        <v>31</v>
      </c>
      <c r="IR18" s="9">
        <v>1</v>
      </c>
      <c r="IS18" s="9">
        <v>0.17814797248279601</v>
      </c>
      <c r="IT18" s="9">
        <v>31</v>
      </c>
      <c r="IU18" s="9">
        <v>1</v>
      </c>
      <c r="IV18" s="9">
        <v>3.1780538303479458</v>
      </c>
    </row>
    <row r="19" spans="1:256" x14ac:dyDescent="0.25">
      <c r="A19" s="9">
        <v>4</v>
      </c>
      <c r="B19" s="9">
        <v>0</v>
      </c>
      <c r="C19" s="9">
        <v>4</v>
      </c>
      <c r="D19" s="9">
        <v>2</v>
      </c>
      <c r="E19" s="9">
        <v>0</v>
      </c>
      <c r="F19" s="9">
        <v>4</v>
      </c>
      <c r="G19" s="9">
        <v>2</v>
      </c>
      <c r="H19" s="9">
        <v>2</v>
      </c>
      <c r="I19" s="9">
        <v>0</v>
      </c>
      <c r="J19" s="9">
        <v>0.38933683142244535</v>
      </c>
      <c r="K19" s="9">
        <v>0.6172051132196853</v>
      </c>
      <c r="L19" s="9">
        <v>1.2980088394769216</v>
      </c>
      <c r="M19" s="9">
        <v>0.9286725766716456</v>
      </c>
      <c r="N19" s="9">
        <v>31</v>
      </c>
      <c r="O19" s="9">
        <v>1</v>
      </c>
      <c r="P19" s="9">
        <v>9.9571948537899413</v>
      </c>
      <c r="Q19" s="9">
        <v>6</v>
      </c>
      <c r="CV19" s="9" t="s">
        <v>4346</v>
      </c>
      <c r="CW19" s="9">
        <v>4</v>
      </c>
      <c r="CX19" s="9">
        <v>0</v>
      </c>
      <c r="CY19" s="9">
        <v>4</v>
      </c>
      <c r="CZ19" s="9">
        <v>2</v>
      </c>
      <c r="DA19" s="9">
        <v>0</v>
      </c>
      <c r="DB19" s="9">
        <v>4</v>
      </c>
      <c r="DC19" s="9">
        <v>2</v>
      </c>
      <c r="DD19" s="9">
        <v>2</v>
      </c>
      <c r="DE19" s="9">
        <v>0</v>
      </c>
      <c r="DF19" s="9">
        <v>27000</v>
      </c>
      <c r="DG19" s="9">
        <v>9400</v>
      </c>
      <c r="DH19" s="9">
        <v>6010</v>
      </c>
      <c r="DI19" s="9">
        <v>1010</v>
      </c>
      <c r="DJ19" s="9">
        <v>31</v>
      </c>
      <c r="DK19" s="9">
        <v>5</v>
      </c>
      <c r="DL19" s="9">
        <v>9.9571948537899413</v>
      </c>
      <c r="DM19" s="9">
        <v>6</v>
      </c>
      <c r="GR19" s="9">
        <f>$P19*$N19^Solver!$C$2</f>
        <v>22.571841813756233</v>
      </c>
      <c r="GS19" s="9">
        <f t="shared" si="0"/>
        <v>0.39427384306103586</v>
      </c>
      <c r="GT19" s="9">
        <f t="shared" si="1"/>
        <v>6.4328595272470803</v>
      </c>
      <c r="GU19" s="9">
        <f t="shared" si="2"/>
        <v>3.4900835703488644</v>
      </c>
      <c r="GV19" s="9">
        <f t="shared" si="3"/>
        <v>4.2300405897877269</v>
      </c>
      <c r="GW19" s="9">
        <f t="shared" si="4"/>
        <v>4.2300405897877269</v>
      </c>
      <c r="GX19" s="9">
        <f t="shared" si="5"/>
        <v>-0.43285952724708032</v>
      </c>
      <c r="GY19" s="9">
        <f t="shared" si="6"/>
        <v>18.289790991257</v>
      </c>
      <c r="GZ19" s="9">
        <f t="shared" si="7"/>
        <v>-7.4429828217184664</v>
      </c>
      <c r="HA19" s="9">
        <f t="shared" si="8"/>
        <v>212.01640885776851</v>
      </c>
      <c r="HB19" s="9">
        <f t="shared" si="9"/>
        <v>6.5792512120101012</v>
      </c>
      <c r="HC19" s="9">
        <f t="shared" si="10"/>
        <v>-0.49676442585556474</v>
      </c>
      <c r="HD19" s="9">
        <f t="shared" si="11"/>
        <v>-0.15092407801607022</v>
      </c>
      <c r="HE19" s="9">
        <f t="shared" si="12"/>
        <v>-13.41864534465949</v>
      </c>
      <c r="HF19" s="9">
        <f t="shared" si="13"/>
        <v>0.95637790895405306</v>
      </c>
      <c r="HG19" s="9">
        <f t="shared" si="14"/>
        <v>6.1522447432637213</v>
      </c>
      <c r="HH19" s="9">
        <f t="shared" si="15"/>
        <v>6</v>
      </c>
      <c r="HI19" s="9">
        <f t="shared" si="16"/>
        <v>22.571841813756233</v>
      </c>
      <c r="HJ19" s="9">
        <f t="shared" si="17"/>
        <v>0.5017051269587155</v>
      </c>
      <c r="HK19" s="9">
        <f t="shared" si="18"/>
        <v>7.8756745999533483E-3</v>
      </c>
      <c r="HL19" s="9">
        <f t="shared" si="19"/>
        <v>-14.07077847728984</v>
      </c>
      <c r="HM19" s="9">
        <f t="shared" si="20"/>
        <v>1.2499256815863435</v>
      </c>
      <c r="HN19" s="9">
        <f t="shared" si="21"/>
        <v>41.38168169729353</v>
      </c>
      <c r="HO19" s="9">
        <f t="shared" si="22"/>
        <v>0.18736737032856587</v>
      </c>
      <c r="HP19" s="9">
        <f t="shared" si="23"/>
        <v>327.6977409515477</v>
      </c>
      <c r="HQ19" s="9">
        <f t="shared" si="24"/>
        <v>-0.43285952724708032</v>
      </c>
      <c r="HR19" s="9">
        <f t="shared" si="25"/>
        <v>18</v>
      </c>
      <c r="IP19" s="9">
        <v>1</v>
      </c>
      <c r="IQ19" s="9">
        <v>31</v>
      </c>
      <c r="IR19" s="9">
        <v>1</v>
      </c>
      <c r="IS19" s="9">
        <v>0.58881362068647325</v>
      </c>
      <c r="IT19" s="9">
        <v>31</v>
      </c>
      <c r="IU19" s="9">
        <v>1</v>
      </c>
      <c r="IV19" s="9">
        <v>6.5792512120101012</v>
      </c>
    </row>
    <row r="20" spans="1:256" x14ac:dyDescent="0.25">
      <c r="A20" s="9">
        <v>4</v>
      </c>
      <c r="B20" s="9">
        <v>0</v>
      </c>
      <c r="C20" s="9">
        <v>4</v>
      </c>
      <c r="D20" s="9">
        <v>4</v>
      </c>
      <c r="E20" s="9">
        <v>0</v>
      </c>
      <c r="F20" s="9">
        <v>6</v>
      </c>
      <c r="G20" s="9">
        <v>2</v>
      </c>
      <c r="H20" s="9">
        <v>1</v>
      </c>
      <c r="I20" s="9">
        <v>0</v>
      </c>
      <c r="J20" s="9">
        <v>0.12689496727842664</v>
      </c>
      <c r="K20" s="9">
        <v>0.74195933823217486</v>
      </c>
      <c r="L20" s="9">
        <v>1.2310566364423383</v>
      </c>
      <c r="M20" s="9">
        <v>0.71719268297414207</v>
      </c>
      <c r="N20" s="9">
        <v>35</v>
      </c>
      <c r="O20" s="9">
        <v>1</v>
      </c>
      <c r="P20" s="9">
        <v>6.9082982977374332</v>
      </c>
      <c r="Q20" s="9">
        <v>8</v>
      </c>
      <c r="CV20" s="9" t="s">
        <v>4176</v>
      </c>
      <c r="CW20" s="9">
        <v>4</v>
      </c>
      <c r="CX20" s="9">
        <v>0</v>
      </c>
      <c r="CY20" s="9">
        <v>4</v>
      </c>
      <c r="CZ20" s="9">
        <v>4</v>
      </c>
      <c r="DA20" s="9">
        <v>0</v>
      </c>
      <c r="DB20" s="9">
        <v>6</v>
      </c>
      <c r="DC20" s="9">
        <v>2</v>
      </c>
      <c r="DD20" s="9">
        <v>1</v>
      </c>
      <c r="DE20" s="9">
        <v>0</v>
      </c>
      <c r="DF20" s="9">
        <v>8800</v>
      </c>
      <c r="DG20" s="9">
        <v>11300</v>
      </c>
      <c r="DH20" s="9">
        <v>5700</v>
      </c>
      <c r="DI20" s="9">
        <v>780</v>
      </c>
      <c r="DJ20" s="9">
        <v>35</v>
      </c>
      <c r="DK20" s="9">
        <v>5</v>
      </c>
      <c r="DL20" s="9">
        <v>6.9082982977374332</v>
      </c>
      <c r="DM20" s="9">
        <v>8</v>
      </c>
      <c r="GR20" s="9">
        <f>$P20*$N20^Solver!$C$2</f>
        <v>16.119900544060688</v>
      </c>
      <c r="GS20" s="9">
        <f t="shared" si="0"/>
        <v>0.46655224769411197</v>
      </c>
      <c r="GT20" s="9">
        <f t="shared" si="1"/>
        <v>4.5940892483988094</v>
      </c>
      <c r="GU20" s="9">
        <f t="shared" si="2"/>
        <v>2.9493988480102957</v>
      </c>
      <c r="GV20" s="9">
        <f t="shared" si="3"/>
        <v>7.6015265087591573</v>
      </c>
      <c r="GW20" s="9">
        <f t="shared" si="4"/>
        <v>7.6015265087591573</v>
      </c>
      <c r="GX20" s="9">
        <f t="shared" si="5"/>
        <v>3.4059107516011906</v>
      </c>
      <c r="GY20" s="9">
        <f t="shared" si="6"/>
        <v>11.75000715231055</v>
      </c>
      <c r="GZ20" s="9">
        <f t="shared" si="7"/>
        <v>-4.0370720701172758</v>
      </c>
      <c r="HA20" s="9">
        <f t="shared" si="8"/>
        <v>223.76641601007907</v>
      </c>
      <c r="HB20" s="9">
        <f t="shared" si="9"/>
        <v>10.604602902745253</v>
      </c>
      <c r="HC20" s="9">
        <f t="shared" si="10"/>
        <v>-0.26268090364100588</v>
      </c>
      <c r="HD20" s="9">
        <f t="shared" si="11"/>
        <v>0.33195550956040376</v>
      </c>
      <c r="HE20" s="9">
        <f t="shared" si="12"/>
        <v>119.20687630604166</v>
      </c>
      <c r="HF20" s="9">
        <f t="shared" si="13"/>
        <v>1.4515034302529743</v>
      </c>
      <c r="HG20" s="9">
        <f t="shared" si="14"/>
        <v>6.6683363029391804</v>
      </c>
      <c r="HH20" s="9">
        <f t="shared" si="15"/>
        <v>8</v>
      </c>
      <c r="HI20" s="9">
        <f t="shared" si="16"/>
        <v>16.119900544060688</v>
      </c>
      <c r="HJ20" s="9">
        <f t="shared" si="17"/>
        <v>0.70959854732676853</v>
      </c>
      <c r="HK20" s="9">
        <f t="shared" si="18"/>
        <v>1.0316499893197895</v>
      </c>
      <c r="HL20" s="9">
        <f t="shared" si="19"/>
        <v>-0.11185457207187338</v>
      </c>
      <c r="HM20" s="9">
        <f t="shared" si="20"/>
        <v>1.0816013692502018</v>
      </c>
      <c r="HN20" s="9">
        <f t="shared" si="21"/>
        <v>21.105656022253537</v>
      </c>
      <c r="HO20" s="9">
        <f t="shared" si="22"/>
        <v>11.600228047872587</v>
      </c>
      <c r="HP20" s="9">
        <f t="shared" si="23"/>
        <v>2.2433780126238177E-2</v>
      </c>
      <c r="HQ20" s="9">
        <f t="shared" si="24"/>
        <v>3.4059107516011906</v>
      </c>
      <c r="HR20" s="9">
        <f t="shared" si="25"/>
        <v>19</v>
      </c>
      <c r="IP20" s="9">
        <v>1</v>
      </c>
      <c r="IQ20" s="9">
        <v>35</v>
      </c>
      <c r="IR20" s="9">
        <v>1</v>
      </c>
      <c r="IS20" s="9">
        <v>0.1881779495150695</v>
      </c>
      <c r="IT20" s="9">
        <v>35</v>
      </c>
      <c r="IU20" s="9">
        <v>1</v>
      </c>
      <c r="IV20" s="9">
        <v>10.604602902745253</v>
      </c>
    </row>
    <row r="21" spans="1:256" x14ac:dyDescent="0.25">
      <c r="A21" s="9">
        <v>4</v>
      </c>
      <c r="B21" s="9">
        <v>0</v>
      </c>
      <c r="C21" s="9">
        <v>4</v>
      </c>
      <c r="D21" s="9">
        <v>2</v>
      </c>
      <c r="E21" s="9">
        <v>0</v>
      </c>
      <c r="F21" s="9">
        <v>4</v>
      </c>
      <c r="G21" s="9">
        <v>2</v>
      </c>
      <c r="H21" s="9">
        <v>2</v>
      </c>
      <c r="I21" s="9">
        <v>0</v>
      </c>
      <c r="J21" s="9">
        <v>0.28551367637645991</v>
      </c>
      <c r="K21" s="9">
        <v>0.21667839081116611</v>
      </c>
      <c r="L21" s="9">
        <v>1.1943409121975668</v>
      </c>
      <c r="M21" s="9">
        <v>0.79994568485577389</v>
      </c>
      <c r="N21" s="7">
        <v>36</v>
      </c>
      <c r="O21" s="6">
        <v>1</v>
      </c>
      <c r="P21" s="9">
        <v>5.9319339860774614</v>
      </c>
      <c r="Q21" s="9">
        <v>7</v>
      </c>
      <c r="CV21" s="9" t="s">
        <v>4343</v>
      </c>
      <c r="CW21" s="9">
        <v>4</v>
      </c>
      <c r="CX21" s="9">
        <v>0</v>
      </c>
      <c r="CY21" s="9">
        <v>4</v>
      </c>
      <c r="CZ21" s="9">
        <v>2</v>
      </c>
      <c r="DA21" s="9">
        <v>0</v>
      </c>
      <c r="DB21" s="9">
        <v>4</v>
      </c>
      <c r="DC21" s="9">
        <v>2</v>
      </c>
      <c r="DD21" s="9">
        <v>2</v>
      </c>
      <c r="DE21" s="9">
        <v>0</v>
      </c>
      <c r="DF21" s="9">
        <v>19800</v>
      </c>
      <c r="DG21" s="9">
        <v>3300</v>
      </c>
      <c r="DH21" s="9">
        <v>5530</v>
      </c>
      <c r="DI21" s="9">
        <v>870</v>
      </c>
      <c r="DJ21" s="9">
        <v>36</v>
      </c>
      <c r="DK21" s="9">
        <v>5</v>
      </c>
      <c r="DL21" s="9">
        <v>5.9319339860774614</v>
      </c>
      <c r="DM21" s="9">
        <v>7</v>
      </c>
      <c r="GR21" s="9">
        <f>$P21*$N21^Solver!$C$2</f>
        <v>13.934884459258209</v>
      </c>
      <c r="GS21" s="9">
        <f t="shared" si="0"/>
        <v>0.50179898553665148</v>
      </c>
      <c r="GT21" s="9">
        <f t="shared" si="1"/>
        <v>3.971370834266406</v>
      </c>
      <c r="GU21" s="9">
        <f t="shared" si="2"/>
        <v>2.7422308564733462</v>
      </c>
      <c r="GV21" s="9">
        <f t="shared" si="3"/>
        <v>5.6255913660554207</v>
      </c>
      <c r="GW21" s="9">
        <f t="shared" si="4"/>
        <v>5.6255913660554207</v>
      </c>
      <c r="GX21" s="9">
        <f t="shared" si="5"/>
        <v>3.028629165733594</v>
      </c>
      <c r="GY21" s="9">
        <f t="shared" si="6"/>
        <v>9.7228145050393326</v>
      </c>
      <c r="GZ21" s="9">
        <f t="shared" si="7"/>
        <v>-1.0084429043836818</v>
      </c>
      <c r="HA21" s="9">
        <f t="shared" si="8"/>
        <v>233.48923051511841</v>
      </c>
      <c r="HB21" s="9">
        <f t="shared" si="9"/>
        <v>8.5251613610654129</v>
      </c>
      <c r="HC21" s="9">
        <f t="shared" si="10"/>
        <v>-6.432498449824757E-2</v>
      </c>
      <c r="HD21" s="9">
        <f t="shared" si="11"/>
        <v>0.32978026009584377</v>
      </c>
      <c r="HE21" s="9">
        <f t="shared" si="12"/>
        <v>109.03064996640938</v>
      </c>
      <c r="HF21" s="9">
        <f t="shared" si="13"/>
        <v>1.4511183870069415</v>
      </c>
      <c r="HG21" s="9">
        <f t="shared" si="14"/>
        <v>5.7629292392270788</v>
      </c>
      <c r="HH21" s="9">
        <f t="shared" si="15"/>
        <v>7</v>
      </c>
      <c r="HI21" s="9">
        <f t="shared" si="16"/>
        <v>13.934884459258209</v>
      </c>
      <c r="HJ21" s="9">
        <f t="shared" si="17"/>
        <v>0.71012251328536968</v>
      </c>
      <c r="HK21" s="9">
        <f t="shared" si="18"/>
        <v>1.0345875895126986</v>
      </c>
      <c r="HL21" s="9">
        <f t="shared" si="19"/>
        <v>-0.40318996737041918</v>
      </c>
      <c r="HM21" s="9">
        <f t="shared" si="20"/>
        <v>1.0087717703289165</v>
      </c>
      <c r="HN21" s="9">
        <f t="shared" si="21"/>
        <v>15.77178630326185</v>
      </c>
      <c r="HO21" s="9">
        <f t="shared" si="22"/>
        <v>9.1725946235321647</v>
      </c>
      <c r="HP21" s="9">
        <f t="shared" si="23"/>
        <v>0.30274191800576195</v>
      </c>
      <c r="HQ21" s="9">
        <f t="shared" si="24"/>
        <v>3.028629165733594</v>
      </c>
      <c r="HR21" s="9">
        <f t="shared" si="25"/>
        <v>20</v>
      </c>
      <c r="IP21" s="9">
        <v>1</v>
      </c>
      <c r="IQ21" s="9">
        <v>36</v>
      </c>
      <c r="IR21" s="9">
        <v>1</v>
      </c>
      <c r="IS21" s="9">
        <v>0.48878830965914499</v>
      </c>
      <c r="IT21" s="9">
        <v>36</v>
      </c>
      <c r="IU21" s="9">
        <v>1</v>
      </c>
      <c r="IV21" s="9">
        <v>8.5251613610654129</v>
      </c>
    </row>
    <row r="22" spans="1:256" x14ac:dyDescent="0.25">
      <c r="A22" s="9">
        <v>4</v>
      </c>
      <c r="B22" s="9">
        <v>2</v>
      </c>
      <c r="C22" s="9">
        <v>4</v>
      </c>
      <c r="D22" s="9">
        <v>4</v>
      </c>
      <c r="E22" s="9">
        <v>0</v>
      </c>
      <c r="F22" s="9">
        <v>3</v>
      </c>
      <c r="G22" s="9">
        <v>1</v>
      </c>
      <c r="H22" s="9">
        <v>3</v>
      </c>
      <c r="I22" s="9">
        <v>0</v>
      </c>
      <c r="J22" s="9">
        <v>0.29993355902173569</v>
      </c>
      <c r="K22" s="9">
        <v>1.4773526646215871</v>
      </c>
      <c r="L22" s="9">
        <v>0.92869184854422016</v>
      </c>
      <c r="M22" s="9">
        <v>1.2321002502376288</v>
      </c>
      <c r="N22" s="9">
        <v>37</v>
      </c>
      <c r="O22" s="9">
        <v>1</v>
      </c>
      <c r="P22" s="9">
        <v>8.6344880444717909</v>
      </c>
      <c r="Q22" s="9">
        <v>4</v>
      </c>
      <c r="CV22" s="9" t="s">
        <v>4364</v>
      </c>
      <c r="CW22" s="9">
        <v>4</v>
      </c>
      <c r="CX22" s="9">
        <v>2</v>
      </c>
      <c r="CY22" s="9">
        <v>4</v>
      </c>
      <c r="CZ22" s="9">
        <v>4</v>
      </c>
      <c r="DA22" s="9">
        <v>0</v>
      </c>
      <c r="DB22" s="9">
        <v>3</v>
      </c>
      <c r="DC22" s="9">
        <v>1</v>
      </c>
      <c r="DD22" s="9">
        <v>3</v>
      </c>
      <c r="DE22" s="9">
        <v>0</v>
      </c>
      <c r="DF22" s="9">
        <v>20800</v>
      </c>
      <c r="DG22" s="9">
        <v>22500</v>
      </c>
      <c r="DH22" s="9">
        <v>4300</v>
      </c>
      <c r="DI22" s="9">
        <v>1340</v>
      </c>
      <c r="DJ22" s="9">
        <v>37</v>
      </c>
      <c r="DK22" s="9">
        <v>5</v>
      </c>
      <c r="DL22" s="9">
        <v>8.6344880444717909</v>
      </c>
      <c r="DM22" s="9">
        <v>4</v>
      </c>
      <c r="GR22" s="9">
        <f>$P22*$N22^Solver!$C$2</f>
        <v>20.416417937125079</v>
      </c>
      <c r="GS22" s="9">
        <f t="shared" si="0"/>
        <v>0.41456410051986964</v>
      </c>
      <c r="GT22" s="9">
        <f t="shared" si="1"/>
        <v>5.8185747411649666</v>
      </c>
      <c r="GU22" s="9">
        <f t="shared" si="2"/>
        <v>3.3192663333849755</v>
      </c>
      <c r="GV22" s="9">
        <f t="shared" si="3"/>
        <v>1.0109367154263182</v>
      </c>
      <c r="GW22" s="9">
        <f t="shared" si="4"/>
        <v>1.0109367154263182</v>
      </c>
      <c r="GX22" s="9">
        <f t="shared" si="5"/>
        <v>-1.8185747411649666</v>
      </c>
      <c r="GY22" s="9">
        <f t="shared" si="6"/>
        <v>16.018362470761502</v>
      </c>
      <c r="GZ22" s="9">
        <f t="shared" si="7"/>
        <v>-2.8270176455486484</v>
      </c>
      <c r="HA22" s="9">
        <f t="shared" si="8"/>
        <v>249.50759298587991</v>
      </c>
      <c r="HB22" s="9">
        <f t="shared" si="9"/>
        <v>3.1780538303479458</v>
      </c>
      <c r="HC22" s="9">
        <f t="shared" si="10"/>
        <v>-0.1746594090612337</v>
      </c>
      <c r="HD22" s="9">
        <f t="shared" si="11"/>
        <v>-7.417812488407434E-2</v>
      </c>
      <c r="HE22" s="9">
        <f t="shared" si="12"/>
        <v>-67.287265423103761</v>
      </c>
      <c r="HF22" s="9">
        <f t="shared" si="13"/>
        <v>0.80098420115557378</v>
      </c>
      <c r="HG22" s="9">
        <f t="shared" si="14"/>
        <v>4.6605864409160205</v>
      </c>
      <c r="HH22" s="9">
        <f t="shared" si="15"/>
        <v>4</v>
      </c>
      <c r="HI22" s="9">
        <f t="shared" si="16"/>
        <v>20.416417937125079</v>
      </c>
      <c r="HJ22" s="9">
        <f t="shared" si="17"/>
        <v>0.40892462281035896</v>
      </c>
      <c r="HK22" s="9">
        <f t="shared" si="18"/>
        <v>-0.42540635261794402</v>
      </c>
      <c r="HL22" s="9">
        <f t="shared" si="19"/>
        <v>-9.7682531302722442</v>
      </c>
      <c r="HM22" s="9">
        <f t="shared" si="20"/>
        <v>1.1997437745876649</v>
      </c>
      <c r="HN22" s="9">
        <f t="shared" si="21"/>
        <v>33.855812018522961</v>
      </c>
      <c r="HO22" s="9">
        <f t="shared" si="22"/>
        <v>3.3072140892032253</v>
      </c>
      <c r="HP22" s="9">
        <f t="shared" si="23"/>
        <v>161.57329317799162</v>
      </c>
      <c r="HQ22" s="9">
        <f t="shared" si="24"/>
        <v>-1.8185747411649666</v>
      </c>
      <c r="HR22" s="9">
        <f t="shared" si="25"/>
        <v>21</v>
      </c>
      <c r="IP22" s="9">
        <v>1</v>
      </c>
      <c r="IQ22" s="9">
        <v>37</v>
      </c>
      <c r="IR22" s="9">
        <v>1</v>
      </c>
      <c r="IS22" s="9">
        <v>0.45515515699037978</v>
      </c>
      <c r="IT22" s="9">
        <v>37</v>
      </c>
      <c r="IU22" s="9">
        <v>1</v>
      </c>
      <c r="IV22" s="9">
        <v>3.1780538303479458</v>
      </c>
    </row>
    <row r="23" spans="1:256" x14ac:dyDescent="0.25">
      <c r="A23" s="9">
        <v>4</v>
      </c>
      <c r="B23" s="9">
        <v>0</v>
      </c>
      <c r="C23" s="9">
        <v>4</v>
      </c>
      <c r="D23" s="9">
        <v>2</v>
      </c>
      <c r="E23" s="9">
        <v>0</v>
      </c>
      <c r="F23" s="9">
        <v>4</v>
      </c>
      <c r="G23" s="9">
        <v>2</v>
      </c>
      <c r="H23" s="9">
        <v>2</v>
      </c>
      <c r="I23" s="9">
        <v>0</v>
      </c>
      <c r="J23" s="9">
        <v>0.38933683142244535</v>
      </c>
      <c r="K23" s="9">
        <v>0.21011237896840351</v>
      </c>
      <c r="L23" s="9">
        <v>0.86389939399462334</v>
      </c>
      <c r="M23" s="9">
        <v>1.4481775329285562</v>
      </c>
      <c r="N23" s="9">
        <v>37</v>
      </c>
      <c r="O23" s="9">
        <v>1</v>
      </c>
      <c r="P23" s="9">
        <v>6.9371552170251185</v>
      </c>
      <c r="Q23" s="9">
        <v>3</v>
      </c>
      <c r="CV23" s="9" t="s">
        <v>4308</v>
      </c>
      <c r="CW23" s="9">
        <v>4</v>
      </c>
      <c r="CX23" s="9">
        <v>0</v>
      </c>
      <c r="CY23" s="9">
        <v>4</v>
      </c>
      <c r="CZ23" s="9">
        <v>2</v>
      </c>
      <c r="DA23" s="9">
        <v>0</v>
      </c>
      <c r="DB23" s="9">
        <v>4</v>
      </c>
      <c r="DC23" s="9">
        <v>2</v>
      </c>
      <c r="DD23" s="9">
        <v>2</v>
      </c>
      <c r="DE23" s="9">
        <v>0</v>
      </c>
      <c r="DF23" s="9">
        <v>27000</v>
      </c>
      <c r="DG23" s="9">
        <v>3200</v>
      </c>
      <c r="DH23" s="9">
        <v>4000</v>
      </c>
      <c r="DI23" s="9">
        <v>1575</v>
      </c>
      <c r="DJ23" s="9">
        <v>37</v>
      </c>
      <c r="DK23" s="9">
        <v>5</v>
      </c>
      <c r="DL23" s="9">
        <v>6.9371552170251185</v>
      </c>
      <c r="DM23" s="9">
        <v>3</v>
      </c>
      <c r="GR23" s="9">
        <f>$P23*$N23^Solver!$C$2</f>
        <v>16.403040860792192</v>
      </c>
      <c r="GS23" s="9">
        <f t="shared" si="0"/>
        <v>0.46250803465872858</v>
      </c>
      <c r="GT23" s="9">
        <f t="shared" si="1"/>
        <v>4.6747827912236559</v>
      </c>
      <c r="GU23" s="9">
        <f t="shared" si="2"/>
        <v>2.975188664346069</v>
      </c>
      <c r="GV23" s="9">
        <f t="shared" si="3"/>
        <v>-0.21246639514073173</v>
      </c>
      <c r="GW23" s="9">
        <f t="shared" si="4"/>
        <v>-0.21246639514073173</v>
      </c>
      <c r="GX23" s="9">
        <f t="shared" si="5"/>
        <v>-1.6747827912236559</v>
      </c>
      <c r="GY23" s="9">
        <f t="shared" si="6"/>
        <v>12.020062909761664</v>
      </c>
      <c r="GZ23" s="9">
        <f t="shared" si="7"/>
        <v>-4.5018004367723048</v>
      </c>
      <c r="HA23" s="9">
        <f t="shared" si="8"/>
        <v>261.5276558956416</v>
      </c>
      <c r="HB23" s="9">
        <f t="shared" si="9"/>
        <v>1.791759469228055</v>
      </c>
      <c r="HC23" s="9">
        <f t="shared" si="10"/>
        <v>-0.27197296464974324</v>
      </c>
      <c r="HD23" s="9">
        <f t="shared" si="11"/>
        <v>-8.5564204268991514E-2</v>
      </c>
      <c r="HE23" s="9">
        <f t="shared" si="12"/>
        <v>-61.966963275275269</v>
      </c>
      <c r="HF23" s="9">
        <f t="shared" si="13"/>
        <v>0.78107332805741447</v>
      </c>
      <c r="HG23" s="9">
        <f t="shared" si="14"/>
        <v>3.6513481526865905</v>
      </c>
      <c r="HH23" s="9">
        <f t="shared" si="15"/>
        <v>3</v>
      </c>
      <c r="HI23" s="9">
        <f t="shared" si="16"/>
        <v>16.403040860792192</v>
      </c>
      <c r="HJ23" s="9">
        <f t="shared" si="17"/>
        <v>0.39905633396732659</v>
      </c>
      <c r="HK23" s="9">
        <f t="shared" si="18"/>
        <v>-0.47273278568780797</v>
      </c>
      <c r="HL23" s="9">
        <f t="shared" si="19"/>
        <v>-6.896994906739633</v>
      </c>
      <c r="HM23" s="9">
        <f t="shared" si="20"/>
        <v>1.0903074535737602</v>
      </c>
      <c r="HN23" s="9">
        <f t="shared" si="21"/>
        <v>21.853594145120834</v>
      </c>
      <c r="HO23" s="9">
        <f t="shared" si="22"/>
        <v>2.8048973977789</v>
      </c>
      <c r="HP23" s="9">
        <f t="shared" si="23"/>
        <v>84.919275413236562</v>
      </c>
      <c r="HQ23" s="9">
        <f t="shared" si="24"/>
        <v>-1.6747827912236559</v>
      </c>
      <c r="HR23" s="9">
        <f t="shared" si="25"/>
        <v>22</v>
      </c>
      <c r="IP23" s="9">
        <v>1</v>
      </c>
      <c r="IQ23" s="9">
        <v>37</v>
      </c>
      <c r="IR23" s="9">
        <v>1</v>
      </c>
      <c r="IS23" s="9">
        <v>0.75527819321527712</v>
      </c>
      <c r="IT23" s="9">
        <v>37</v>
      </c>
      <c r="IU23" s="9">
        <v>1</v>
      </c>
      <c r="IV23" s="9">
        <v>1.791759469228055</v>
      </c>
    </row>
    <row r="24" spans="1:256" x14ac:dyDescent="0.25">
      <c r="A24" s="9">
        <v>4</v>
      </c>
      <c r="B24" s="9">
        <v>0</v>
      </c>
      <c r="C24" s="9">
        <v>4</v>
      </c>
      <c r="D24" s="9">
        <v>2</v>
      </c>
      <c r="E24" s="9">
        <v>0</v>
      </c>
      <c r="F24" s="9">
        <v>4</v>
      </c>
      <c r="G24" s="9">
        <v>2</v>
      </c>
      <c r="H24" s="9">
        <v>2</v>
      </c>
      <c r="I24" s="9">
        <v>0</v>
      </c>
      <c r="J24" s="9">
        <v>0.44413238547449319</v>
      </c>
      <c r="K24" s="9">
        <v>8.5358153955913924E-2</v>
      </c>
      <c r="L24" s="9">
        <v>1.8573836970884403</v>
      </c>
      <c r="M24" s="9">
        <v>2.1975519388566664</v>
      </c>
      <c r="N24" s="9">
        <v>38</v>
      </c>
      <c r="O24" s="9">
        <v>1</v>
      </c>
      <c r="P24" s="9">
        <v>8.5898444670904723</v>
      </c>
      <c r="Q24" s="9">
        <v>4</v>
      </c>
      <c r="CV24" s="9" t="s">
        <v>4310</v>
      </c>
      <c r="CW24" s="9">
        <v>4</v>
      </c>
      <c r="CX24" s="9">
        <v>0</v>
      </c>
      <c r="CY24" s="9">
        <v>4</v>
      </c>
      <c r="CZ24" s="9">
        <v>2</v>
      </c>
      <c r="DA24" s="9">
        <v>0</v>
      </c>
      <c r="DB24" s="9">
        <v>4</v>
      </c>
      <c r="DC24" s="9">
        <v>2</v>
      </c>
      <c r="DD24" s="9">
        <v>2</v>
      </c>
      <c r="DE24" s="9">
        <v>0</v>
      </c>
      <c r="DF24" s="9">
        <v>30800</v>
      </c>
      <c r="DG24" s="9">
        <v>1300</v>
      </c>
      <c r="DH24" s="9">
        <v>8600</v>
      </c>
      <c r="DI24" s="9">
        <v>2390</v>
      </c>
      <c r="DJ24" s="9">
        <v>38</v>
      </c>
      <c r="DK24" s="9">
        <v>5</v>
      </c>
      <c r="DL24" s="9">
        <v>8.5898444670904723</v>
      </c>
      <c r="DM24" s="9">
        <v>4</v>
      </c>
      <c r="GR24" s="9">
        <f>$P24*$N24^Solver!$C$2</f>
        <v>20.440358777269051</v>
      </c>
      <c r="GS24" s="9">
        <f t="shared" si="0"/>
        <v>0.41432124957856153</v>
      </c>
      <c r="GT24" s="9">
        <f t="shared" si="1"/>
        <v>5.8253977582178589</v>
      </c>
      <c r="GU24" s="9">
        <f t="shared" si="2"/>
        <v>3.3212118936340205</v>
      </c>
      <c r="GV24" s="9">
        <f t="shared" si="3"/>
        <v>1.0102882110494917</v>
      </c>
      <c r="GW24" s="9">
        <f t="shared" si="4"/>
        <v>1.0102882110494917</v>
      </c>
      <c r="GX24" s="9">
        <f t="shared" si="5"/>
        <v>-1.8253977582178589</v>
      </c>
      <c r="GY24" s="9">
        <f t="shared" si="6"/>
        <v>16.043131563909554</v>
      </c>
      <c r="GZ24" s="9">
        <f t="shared" si="7"/>
        <v>-6.3271981949901637</v>
      </c>
      <c r="HA24" s="9">
        <f t="shared" si="8"/>
        <v>277.57078745955118</v>
      </c>
      <c r="HB24" s="9">
        <f t="shared" si="9"/>
        <v>3.1780538303479458</v>
      </c>
      <c r="HC24" s="9">
        <f t="shared" si="10"/>
        <v>-0.37142572718328332</v>
      </c>
      <c r="HD24" s="9">
        <f t="shared" si="11"/>
        <v>-7.3472867246000662E-2</v>
      </c>
      <c r="HE24" s="9">
        <f t="shared" si="12"/>
        <v>-69.365114812278634</v>
      </c>
      <c r="HF24" s="9">
        <f t="shared" si="13"/>
        <v>0.8004290302420114</v>
      </c>
      <c r="HG24" s="9">
        <f t="shared" si="14"/>
        <v>4.6628174783843077</v>
      </c>
      <c r="HH24" s="9">
        <f t="shared" si="15"/>
        <v>4</v>
      </c>
      <c r="HI24" s="9">
        <f t="shared" si="16"/>
        <v>20.440358777269051</v>
      </c>
      <c r="HJ24" s="9">
        <f t="shared" si="17"/>
        <v>0.40853918800572186</v>
      </c>
      <c r="HK24" s="9">
        <f t="shared" si="18"/>
        <v>-0.42724796123265163</v>
      </c>
      <c r="HL24" s="9">
        <f t="shared" si="19"/>
        <v>-9.7695060362956969</v>
      </c>
      <c r="HM24" s="9">
        <f t="shared" si="20"/>
        <v>1.2003297445248293</v>
      </c>
      <c r="HN24" s="9">
        <f t="shared" si="21"/>
        <v>33.935259041449655</v>
      </c>
      <c r="HO24" s="9">
        <f t="shared" si="22"/>
        <v>3.332076975706785</v>
      </c>
      <c r="HP24" s="9">
        <f t="shared" si="23"/>
        <v>161.57090874427061</v>
      </c>
      <c r="HQ24" s="9">
        <f t="shared" si="24"/>
        <v>-1.8253977582178589</v>
      </c>
      <c r="HR24" s="9">
        <f t="shared" si="25"/>
        <v>23</v>
      </c>
      <c r="IP24" s="9">
        <v>1</v>
      </c>
      <c r="IQ24" s="9">
        <v>38</v>
      </c>
      <c r="IR24" s="9">
        <v>1</v>
      </c>
      <c r="IS24" s="9">
        <v>0.16412153600394108</v>
      </c>
      <c r="IT24" s="9">
        <v>38</v>
      </c>
      <c r="IU24" s="9">
        <v>1</v>
      </c>
      <c r="IV24" s="9">
        <v>3.1780538303479458</v>
      </c>
    </row>
    <row r="25" spans="1:256" x14ac:dyDescent="0.25">
      <c r="A25" s="9">
        <v>3</v>
      </c>
      <c r="B25" s="9">
        <v>2</v>
      </c>
      <c r="C25" s="9">
        <v>4</v>
      </c>
      <c r="D25" s="9">
        <v>4</v>
      </c>
      <c r="E25" s="9">
        <v>0</v>
      </c>
      <c r="F25" s="9">
        <v>4</v>
      </c>
      <c r="G25" s="9">
        <v>1</v>
      </c>
      <c r="H25" s="9">
        <v>1</v>
      </c>
      <c r="I25" s="9">
        <v>3</v>
      </c>
      <c r="J25" s="9">
        <v>0.16006069736256087</v>
      </c>
      <c r="K25" s="9">
        <v>1.6612009962189402</v>
      </c>
      <c r="L25" s="9">
        <v>0.59393083337130359</v>
      </c>
      <c r="M25" s="9">
        <v>0.67121879303990228</v>
      </c>
      <c r="N25" s="9">
        <v>38</v>
      </c>
      <c r="O25" s="9">
        <v>1</v>
      </c>
      <c r="P25" s="9">
        <v>5.9080305163000872</v>
      </c>
      <c r="Q25" s="9">
        <v>5</v>
      </c>
      <c r="CV25" s="9" t="s">
        <v>4276</v>
      </c>
      <c r="CW25" s="9">
        <v>3</v>
      </c>
      <c r="CX25" s="9">
        <v>2</v>
      </c>
      <c r="CY25" s="9">
        <v>4</v>
      </c>
      <c r="CZ25" s="9">
        <v>4</v>
      </c>
      <c r="DA25" s="9">
        <v>0</v>
      </c>
      <c r="DB25" s="9">
        <v>4</v>
      </c>
      <c r="DC25" s="9">
        <v>1</v>
      </c>
      <c r="DD25" s="9">
        <v>1</v>
      </c>
      <c r="DE25" s="9">
        <v>3</v>
      </c>
      <c r="DF25" s="9">
        <v>11100</v>
      </c>
      <c r="DG25" s="9">
        <v>25300</v>
      </c>
      <c r="DH25" s="9">
        <v>2750</v>
      </c>
      <c r="DI25" s="9">
        <v>730</v>
      </c>
      <c r="DJ25" s="9">
        <v>38</v>
      </c>
      <c r="DK25" s="9">
        <v>5</v>
      </c>
      <c r="DL25" s="9">
        <v>5.9080305163000872</v>
      </c>
      <c r="DM25" s="9">
        <v>5</v>
      </c>
      <c r="GR25" s="9">
        <f>$P25*$N25^Solver!$C$2</f>
        <v>14.058725263640559</v>
      </c>
      <c r="GS25" s="9">
        <f t="shared" si="0"/>
        <v>0.49958396792298587</v>
      </c>
      <c r="GT25" s="9">
        <f t="shared" si="1"/>
        <v>4.0066648304279173</v>
      </c>
      <c r="GU25" s="9">
        <f t="shared" si="2"/>
        <v>2.7543891522510884</v>
      </c>
      <c r="GV25" s="9">
        <f t="shared" si="3"/>
        <v>2.465851991824394</v>
      </c>
      <c r="GW25" s="9">
        <f t="shared" si="4"/>
        <v>2.465851991824394</v>
      </c>
      <c r="GX25" s="9">
        <f t="shared" si="5"/>
        <v>0.99333516957208268</v>
      </c>
      <c r="GY25" s="9">
        <f t="shared" si="6"/>
        <v>9.8349491345060063</v>
      </c>
      <c r="GZ25" s="9">
        <f t="shared" si="7"/>
        <v>-5.333863025418081</v>
      </c>
      <c r="HA25" s="9">
        <f t="shared" si="8"/>
        <v>287.4057365940572</v>
      </c>
      <c r="HB25" s="9">
        <f t="shared" si="9"/>
        <v>4.7874917427820458</v>
      </c>
      <c r="HC25" s="9">
        <f t="shared" si="10"/>
        <v>-0.3080012220926962</v>
      </c>
      <c r="HD25" s="9">
        <f t="shared" si="11"/>
        <v>-0.18811946502390856</v>
      </c>
      <c r="HE25" s="9">
        <f t="shared" si="12"/>
        <v>37.746736443739138</v>
      </c>
      <c r="HF25" s="9">
        <f t="shared" si="13"/>
        <v>1.1469201654234511</v>
      </c>
      <c r="HG25" s="9">
        <f t="shared" si="14"/>
        <v>4.5953246901107105</v>
      </c>
      <c r="HH25" s="9">
        <f t="shared" si="15"/>
        <v>5</v>
      </c>
      <c r="HI25" s="9">
        <f t="shared" si="16"/>
        <v>14.058725263640559</v>
      </c>
      <c r="HJ25" s="9">
        <f t="shared" si="17"/>
        <v>0.60033848223044539</v>
      </c>
      <c r="HK25" s="9">
        <f t="shared" si="18"/>
        <v>0.46981953199707216</v>
      </c>
      <c r="HL25" s="9">
        <f t="shared" si="19"/>
        <v>-6.4914636687452596</v>
      </c>
      <c r="HM25" s="9">
        <f t="shared" si="20"/>
        <v>1.0131956946997893</v>
      </c>
      <c r="HN25" s="9">
        <f t="shared" si="21"/>
        <v>16.053363063387973</v>
      </c>
      <c r="HO25" s="9">
        <f t="shared" si="22"/>
        <v>0.98671475910879825</v>
      </c>
      <c r="HP25" s="9">
        <f t="shared" si="23"/>
        <v>78.29125156196082</v>
      </c>
      <c r="HQ25" s="9">
        <f t="shared" si="24"/>
        <v>0.99333516957208268</v>
      </c>
      <c r="HR25" s="9">
        <f t="shared" si="25"/>
        <v>24</v>
      </c>
      <c r="IP25" s="9">
        <v>1</v>
      </c>
      <c r="IQ25" s="9">
        <v>38</v>
      </c>
      <c r="IR25" s="9">
        <v>1</v>
      </c>
      <c r="IS25" s="9">
        <v>0.4779222668038865</v>
      </c>
      <c r="IT25" s="9">
        <v>38</v>
      </c>
      <c r="IU25" s="9">
        <v>1</v>
      </c>
      <c r="IV25" s="9">
        <v>4.7874917427820458</v>
      </c>
    </row>
    <row r="26" spans="1:256" x14ac:dyDescent="0.25">
      <c r="A26" s="9">
        <v>4</v>
      </c>
      <c r="B26" s="9">
        <v>0</v>
      </c>
      <c r="C26" s="9">
        <v>4</v>
      </c>
      <c r="D26" s="9">
        <v>2</v>
      </c>
      <c r="E26" s="9">
        <v>0</v>
      </c>
      <c r="F26" s="9">
        <v>4</v>
      </c>
      <c r="G26" s="9">
        <v>2</v>
      </c>
      <c r="H26" s="9">
        <v>2</v>
      </c>
      <c r="I26" s="9">
        <v>0</v>
      </c>
      <c r="J26" s="9">
        <v>0.31002747687342869</v>
      </c>
      <c r="K26" s="9">
        <v>0.51871493557824611</v>
      </c>
      <c r="L26" s="9">
        <v>1.2958490909919351</v>
      </c>
      <c r="M26" s="9">
        <v>1.130957692382301</v>
      </c>
      <c r="N26" s="9">
        <v>43</v>
      </c>
      <c r="O26" s="9">
        <v>1</v>
      </c>
      <c r="P26" s="9">
        <v>7.9090265179052066</v>
      </c>
      <c r="Q26" s="9">
        <v>8</v>
      </c>
      <c r="CV26" s="9" t="s">
        <v>4309</v>
      </c>
      <c r="CW26" s="9">
        <v>4</v>
      </c>
      <c r="CX26" s="9">
        <v>0</v>
      </c>
      <c r="CY26" s="9">
        <v>4</v>
      </c>
      <c r="CZ26" s="9">
        <v>2</v>
      </c>
      <c r="DA26" s="9">
        <v>0</v>
      </c>
      <c r="DB26" s="9">
        <v>4</v>
      </c>
      <c r="DC26" s="9">
        <v>2</v>
      </c>
      <c r="DD26" s="9">
        <v>2</v>
      </c>
      <c r="DE26" s="9">
        <v>0</v>
      </c>
      <c r="DF26" s="9">
        <v>21500</v>
      </c>
      <c r="DG26" s="9">
        <v>7900</v>
      </c>
      <c r="DH26" s="9">
        <v>6000</v>
      </c>
      <c r="DI26" s="9">
        <v>1230</v>
      </c>
      <c r="DJ26" s="9">
        <v>43</v>
      </c>
      <c r="DK26" s="9">
        <v>5</v>
      </c>
      <c r="DL26" s="9">
        <v>7.9090265179052066</v>
      </c>
      <c r="DM26" s="9">
        <v>8</v>
      </c>
      <c r="GR26" s="9">
        <f>$P26*$N26^Solver!$C$2</f>
        <v>19.382988299823701</v>
      </c>
      <c r="GS26" s="9">
        <f t="shared" si="0"/>
        <v>0.42547211117964806</v>
      </c>
      <c r="GT26" s="9">
        <f t="shared" si="1"/>
        <v>5.5240525775370894</v>
      </c>
      <c r="GU26" s="9">
        <f t="shared" si="2"/>
        <v>3.2341688814113971</v>
      </c>
      <c r="GV26" s="9">
        <f t="shared" si="3"/>
        <v>7.8289675595508612</v>
      </c>
      <c r="GW26" s="9">
        <f t="shared" si="4"/>
        <v>7.8289675595508612</v>
      </c>
      <c r="GX26" s="9">
        <f t="shared" si="5"/>
        <v>2.4759474224629106</v>
      </c>
      <c r="GY26" s="9">
        <f t="shared" si="6"/>
        <v>14.959291737366398</v>
      </c>
      <c r="GZ26" s="9">
        <f t="shared" si="7"/>
        <v>-2.8579156029551704</v>
      </c>
      <c r="HA26" s="9">
        <f t="shared" si="8"/>
        <v>302.36502833142362</v>
      </c>
      <c r="HB26" s="9">
        <f t="shared" si="9"/>
        <v>10.604602902745253</v>
      </c>
      <c r="HC26" s="9">
        <f t="shared" si="10"/>
        <v>-0.16103461395793592</v>
      </c>
      <c r="HD26" s="9">
        <f t="shared" si="11"/>
        <v>1.9867604274812996E-2</v>
      </c>
      <c r="HE26" s="9">
        <f t="shared" si="12"/>
        <v>106.46573916590515</v>
      </c>
      <c r="HF26" s="9">
        <f t="shared" si="13"/>
        <v>1.2826997963077511</v>
      </c>
      <c r="HG26" s="9">
        <f t="shared" si="14"/>
        <v>7.0857011160001324</v>
      </c>
      <c r="HH26" s="9">
        <f t="shared" si="15"/>
        <v>8</v>
      </c>
      <c r="HI26" s="9">
        <f t="shared" si="16"/>
        <v>19.382988299823701</v>
      </c>
      <c r="HJ26" s="9">
        <f t="shared" si="17"/>
        <v>0.65189884372435403</v>
      </c>
      <c r="HK26" s="9">
        <f t="shared" si="18"/>
        <v>0.72445482892047108</v>
      </c>
      <c r="HL26" s="9">
        <f t="shared" si="19"/>
        <v>-6.7438027514830496</v>
      </c>
      <c r="HM26" s="9">
        <f t="shared" si="20"/>
        <v>1.1737719803886835</v>
      </c>
      <c r="HN26" s="9">
        <f t="shared" si="21"/>
        <v>30.515156879394162</v>
      </c>
      <c r="HO26" s="9">
        <f t="shared" si="22"/>
        <v>6.13031563880073</v>
      </c>
      <c r="HP26" s="9">
        <f t="shared" si="23"/>
        <v>77.95081894904385</v>
      </c>
      <c r="HQ26" s="9">
        <f t="shared" si="24"/>
        <v>2.4759474224629106</v>
      </c>
      <c r="HR26" s="9">
        <f t="shared" si="25"/>
        <v>25</v>
      </c>
      <c r="IP26" s="9">
        <v>1</v>
      </c>
      <c r="IQ26" s="9">
        <v>43</v>
      </c>
      <c r="IR26" s="9">
        <v>1</v>
      </c>
      <c r="IS26" s="9">
        <v>5.5877163625902337E-2</v>
      </c>
      <c r="IT26" s="9">
        <v>43</v>
      </c>
      <c r="IU26" s="9">
        <v>1</v>
      </c>
      <c r="IV26" s="9">
        <v>10.604602902745253</v>
      </c>
    </row>
    <row r="27" spans="1:256" x14ac:dyDescent="0.25">
      <c r="A27" s="9">
        <v>4</v>
      </c>
      <c r="B27" s="9">
        <v>0</v>
      </c>
      <c r="C27" s="9">
        <v>4</v>
      </c>
      <c r="D27" s="9">
        <v>4</v>
      </c>
      <c r="E27" s="9">
        <v>0</v>
      </c>
      <c r="F27" s="9">
        <v>4</v>
      </c>
      <c r="G27" s="9">
        <v>1</v>
      </c>
      <c r="H27" s="9">
        <v>2</v>
      </c>
      <c r="I27" s="9">
        <v>0</v>
      </c>
      <c r="J27" s="9">
        <v>0.30570151207984597</v>
      </c>
      <c r="K27" s="9">
        <v>1.0768259422130679</v>
      </c>
      <c r="L27" s="9">
        <v>1.3239258212967604</v>
      </c>
      <c r="M27" s="9">
        <v>0.73558223894783803</v>
      </c>
      <c r="N27" s="9">
        <v>48</v>
      </c>
      <c r="O27" s="9">
        <v>1</v>
      </c>
      <c r="P27" s="9">
        <v>9.2230517369115077</v>
      </c>
      <c r="Q27" s="9">
        <v>11</v>
      </c>
      <c r="CV27" s="9" t="s">
        <v>4280</v>
      </c>
      <c r="CW27" s="9">
        <v>4</v>
      </c>
      <c r="CX27" s="9">
        <v>0</v>
      </c>
      <c r="CY27" s="9">
        <v>4</v>
      </c>
      <c r="CZ27" s="9">
        <v>4</v>
      </c>
      <c r="DA27" s="9">
        <v>0</v>
      </c>
      <c r="DB27" s="9">
        <v>4</v>
      </c>
      <c r="DC27" s="9">
        <v>1</v>
      </c>
      <c r="DD27" s="9">
        <v>2</v>
      </c>
      <c r="DE27" s="9">
        <v>0</v>
      </c>
      <c r="DF27" s="9">
        <v>21200</v>
      </c>
      <c r="DG27" s="9">
        <v>16400</v>
      </c>
      <c r="DH27" s="9">
        <v>6130</v>
      </c>
      <c r="DI27" s="9">
        <v>800</v>
      </c>
      <c r="DJ27" s="9">
        <v>48</v>
      </c>
      <c r="DK27" s="9">
        <v>5</v>
      </c>
      <c r="DL27" s="9">
        <v>9.2230517369115077</v>
      </c>
      <c r="DM27" s="9">
        <v>11</v>
      </c>
      <c r="GR27" s="9">
        <f>$P27*$N27^Solver!$C$2</f>
        <v>23.20373163477149</v>
      </c>
      <c r="GS27" s="9">
        <f t="shared" si="0"/>
        <v>0.38886830587719057</v>
      </c>
      <c r="GT27" s="9">
        <f t="shared" si="1"/>
        <v>6.6129448959479697</v>
      </c>
      <c r="GU27" s="9">
        <f t="shared" si="2"/>
        <v>3.5385981348662576</v>
      </c>
      <c r="GV27" s="9">
        <f t="shared" si="3"/>
        <v>14.277017225485267</v>
      </c>
      <c r="GW27" s="9">
        <f t="shared" si="4"/>
        <v>14.277017225485267</v>
      </c>
      <c r="GX27" s="9">
        <f t="shared" si="5"/>
        <v>4.3870551040520303</v>
      </c>
      <c r="GY27" s="9">
        <f t="shared" si="6"/>
        <v>18.971240054122841</v>
      </c>
      <c r="GZ27" s="9">
        <f t="shared" si="7"/>
        <v>1.5291395010968598</v>
      </c>
      <c r="HA27" s="9">
        <f t="shared" si="8"/>
        <v>321.33626838554648</v>
      </c>
      <c r="HB27" s="9">
        <f t="shared" si="9"/>
        <v>17.50230784587389</v>
      </c>
      <c r="HC27" s="9">
        <f t="shared" si="10"/>
        <v>8.3647037557330162E-2</v>
      </c>
      <c r="HD27" s="9">
        <f t="shared" si="11"/>
        <v>0.2888865102036296</v>
      </c>
      <c r="HE27" s="9">
        <f t="shared" si="12"/>
        <v>210.57864499449744</v>
      </c>
      <c r="HF27" s="9">
        <f t="shared" si="13"/>
        <v>1.4321564801267612</v>
      </c>
      <c r="HG27" s="9">
        <f t="shared" si="14"/>
        <v>9.4707718854530754</v>
      </c>
      <c r="HH27" s="9">
        <f t="shared" si="15"/>
        <v>11</v>
      </c>
      <c r="HI27" s="9">
        <f t="shared" si="16"/>
        <v>23.20373163477149</v>
      </c>
      <c r="HJ27" s="9">
        <f t="shared" si="17"/>
        <v>0.70201761182236433</v>
      </c>
      <c r="HK27" s="9">
        <f t="shared" si="18"/>
        <v>0.98949072781076863</v>
      </c>
      <c r="HL27" s="9">
        <f t="shared" si="19"/>
        <v>0.2144182960351893</v>
      </c>
      <c r="HM27" s="9">
        <f t="shared" si="20"/>
        <v>1.2637306416142373</v>
      </c>
      <c r="HN27" s="9">
        <f t="shared" si="21"/>
        <v>43.731040196844305</v>
      </c>
      <c r="HO27" s="9">
        <f t="shared" si="22"/>
        <v>19.246252485988968</v>
      </c>
      <c r="HP27" s="9">
        <f t="shared" si="23"/>
        <v>7.5631837680921216E-2</v>
      </c>
      <c r="HQ27" s="9">
        <f t="shared" si="24"/>
        <v>4.3870551040520303</v>
      </c>
      <c r="HR27" s="9">
        <f t="shared" si="25"/>
        <v>26</v>
      </c>
      <c r="IP27" s="9">
        <v>1</v>
      </c>
      <c r="IQ27" s="9">
        <v>48</v>
      </c>
      <c r="IR27" s="9">
        <v>1</v>
      </c>
      <c r="IS27" s="9">
        <v>6.1204398372400881E-3</v>
      </c>
      <c r="IT27" s="9">
        <v>48</v>
      </c>
      <c r="IU27" s="9">
        <v>1</v>
      </c>
      <c r="IV27" s="9">
        <v>17.50230784587389</v>
      </c>
    </row>
    <row r="28" spans="1:256" x14ac:dyDescent="0.25">
      <c r="A28" s="9">
        <v>4</v>
      </c>
      <c r="B28" s="9">
        <v>0</v>
      </c>
      <c r="C28" s="9">
        <v>4</v>
      </c>
      <c r="D28" s="9">
        <v>2</v>
      </c>
      <c r="E28" s="9">
        <v>0</v>
      </c>
      <c r="F28" s="9">
        <v>4</v>
      </c>
      <c r="G28" s="9">
        <v>2</v>
      </c>
      <c r="H28" s="9">
        <v>2</v>
      </c>
      <c r="I28" s="9">
        <v>0</v>
      </c>
      <c r="J28" s="9">
        <v>0.3172374181960666</v>
      </c>
      <c r="K28" s="9">
        <v>0.15758428422630263</v>
      </c>
      <c r="L28" s="9">
        <v>1.2116189000774593</v>
      </c>
      <c r="M28" s="9">
        <v>0.71719268297414207</v>
      </c>
      <c r="N28" s="9">
        <v>49</v>
      </c>
      <c r="O28" s="9">
        <v>1</v>
      </c>
      <c r="P28" s="9">
        <v>6.0854015433447035</v>
      </c>
      <c r="Q28" s="9">
        <v>13</v>
      </c>
      <c r="CV28" s="9" t="s">
        <v>4342</v>
      </c>
      <c r="CW28" s="9">
        <v>4</v>
      </c>
      <c r="CX28" s="9">
        <v>0</v>
      </c>
      <c r="CY28" s="9">
        <v>4</v>
      </c>
      <c r="CZ28" s="9">
        <v>2</v>
      </c>
      <c r="DA28" s="9">
        <v>0</v>
      </c>
      <c r="DB28" s="9">
        <v>4</v>
      </c>
      <c r="DC28" s="9">
        <v>2</v>
      </c>
      <c r="DD28" s="9">
        <v>2</v>
      </c>
      <c r="DE28" s="9">
        <v>0</v>
      </c>
      <c r="DF28" s="9">
        <v>22000</v>
      </c>
      <c r="DG28" s="9">
        <v>2400</v>
      </c>
      <c r="DH28" s="9">
        <v>5610</v>
      </c>
      <c r="DI28" s="9">
        <v>780</v>
      </c>
      <c r="DJ28" s="9">
        <v>49</v>
      </c>
      <c r="DK28" s="9">
        <v>5</v>
      </c>
      <c r="DL28" s="9">
        <v>6.0854015433447035</v>
      </c>
      <c r="DM28" s="9">
        <v>13</v>
      </c>
      <c r="GR28" s="9">
        <f>$P28*$N28^Solver!$C$2</f>
        <v>15.385322338309795</v>
      </c>
      <c r="GS28" s="9">
        <f t="shared" si="0"/>
        <v>0.47756024381387396</v>
      </c>
      <c r="GT28" s="9">
        <f t="shared" si="1"/>
        <v>4.3847382150022867</v>
      </c>
      <c r="GU28" s="9">
        <f t="shared" si="2"/>
        <v>2.8814137686510066</v>
      </c>
      <c r="GV28" s="9">
        <f t="shared" si="3"/>
        <v>17.756729588879065</v>
      </c>
      <c r="GW28" s="9">
        <f t="shared" si="4"/>
        <v>17.756729588879065</v>
      </c>
      <c r="GX28" s="9">
        <f t="shared" si="5"/>
        <v>8.6152617849977133</v>
      </c>
      <c r="GY28" s="9">
        <f t="shared" si="6"/>
        <v>11.057132656673346</v>
      </c>
      <c r="GZ28" s="9">
        <f t="shared" si="7"/>
        <v>10.144401286094574</v>
      </c>
      <c r="HA28" s="9">
        <f t="shared" si="8"/>
        <v>332.39340104221981</v>
      </c>
      <c r="HB28" s="9">
        <f t="shared" si="9"/>
        <v>22.552163853123421</v>
      </c>
      <c r="HC28" s="9">
        <f t="shared" si="10"/>
        <v>0.54601555573793203</v>
      </c>
      <c r="HD28" s="9">
        <f t="shared" si="11"/>
        <v>3.6324900935251736</v>
      </c>
      <c r="HE28" s="9">
        <f t="shared" si="12"/>
        <v>422.14782746488794</v>
      </c>
      <c r="HF28" s="9">
        <f t="shared" si="13"/>
        <v>2.1856704627675727</v>
      </c>
      <c r="HG28" s="9">
        <f t="shared" si="14"/>
        <v>9.5835928034987088</v>
      </c>
      <c r="HH28" s="9">
        <f t="shared" si="15"/>
        <v>13</v>
      </c>
      <c r="HI28" s="9">
        <f t="shared" si="16"/>
        <v>15.385322338309795</v>
      </c>
      <c r="HJ28" s="9">
        <f t="shared" si="17"/>
        <v>0.86109619122197367</v>
      </c>
      <c r="HK28" s="9">
        <f t="shared" si="18"/>
        <v>2.1066640079762129</v>
      </c>
      <c r="HL28" s="9">
        <f t="shared" si="19"/>
        <v>46.891738151012824</v>
      </c>
      <c r="HM28" s="9">
        <f t="shared" si="20"/>
        <v>1.0582810655925563</v>
      </c>
      <c r="HN28" s="9">
        <f t="shared" si="21"/>
        <v>19.225929214101438</v>
      </c>
      <c r="HO28" s="9">
        <f t="shared" si="22"/>
        <v>74.222735624041988</v>
      </c>
      <c r="HP28" s="9">
        <f t="shared" si="23"/>
        <v>3989.8933982312501</v>
      </c>
      <c r="HQ28" s="9">
        <f t="shared" si="24"/>
        <v>8.6152617849977133</v>
      </c>
      <c r="HR28" s="9">
        <f t="shared" si="25"/>
        <v>27</v>
      </c>
      <c r="IP28" s="9">
        <v>1</v>
      </c>
      <c r="IQ28" s="9">
        <v>49</v>
      </c>
      <c r="IR28" s="9">
        <v>1</v>
      </c>
      <c r="IS28" s="9">
        <v>0.18437192005995418</v>
      </c>
      <c r="IT28" s="9">
        <v>49</v>
      </c>
      <c r="IU28" s="9">
        <v>1</v>
      </c>
      <c r="IV28" s="9">
        <v>22.552163853123421</v>
      </c>
    </row>
    <row r="29" spans="1:256" x14ac:dyDescent="0.25">
      <c r="A29" s="9">
        <v>4</v>
      </c>
      <c r="B29" s="9">
        <v>0</v>
      </c>
      <c r="C29" s="9">
        <v>4</v>
      </c>
      <c r="D29" s="9">
        <v>4</v>
      </c>
      <c r="E29" s="9">
        <v>0</v>
      </c>
      <c r="F29" s="9">
        <v>4</v>
      </c>
      <c r="G29" s="9">
        <v>2</v>
      </c>
      <c r="H29" s="9">
        <v>2</v>
      </c>
      <c r="I29" s="9">
        <v>0</v>
      </c>
      <c r="J29" s="9">
        <v>0.34896116001567323</v>
      </c>
      <c r="K29" s="9">
        <v>0.86671356324466442</v>
      </c>
      <c r="L29" s="9">
        <v>1.3196063243267873</v>
      </c>
      <c r="M29" s="9">
        <v>0.94706213264534156</v>
      </c>
      <c r="N29" s="9">
        <v>52</v>
      </c>
      <c r="O29" s="9">
        <v>1</v>
      </c>
      <c r="P29" s="9">
        <v>9.8296366460503179</v>
      </c>
      <c r="Q29" s="9">
        <v>9</v>
      </c>
      <c r="CV29" s="9" t="s">
        <v>4349</v>
      </c>
      <c r="CW29" s="9">
        <v>4</v>
      </c>
      <c r="CX29" s="9">
        <v>0</v>
      </c>
      <c r="CY29" s="9">
        <v>4</v>
      </c>
      <c r="CZ29" s="9">
        <v>4</v>
      </c>
      <c r="DA29" s="9">
        <v>0</v>
      </c>
      <c r="DB29" s="9">
        <v>4</v>
      </c>
      <c r="DC29" s="9">
        <v>2</v>
      </c>
      <c r="DD29" s="9">
        <v>2</v>
      </c>
      <c r="DE29" s="9">
        <v>0</v>
      </c>
      <c r="DF29" s="9">
        <v>24200</v>
      </c>
      <c r="DG29" s="9">
        <v>13200</v>
      </c>
      <c r="DH29" s="9">
        <v>6110</v>
      </c>
      <c r="DI29" s="9">
        <v>1030</v>
      </c>
      <c r="DJ29" s="9">
        <v>52</v>
      </c>
      <c r="DK29" s="9">
        <v>5</v>
      </c>
      <c r="DL29" s="9">
        <v>9.8296366460503179</v>
      </c>
      <c r="DM29" s="9">
        <v>9</v>
      </c>
      <c r="GR29" s="9">
        <f>$P29*$N29^Solver!$C$2</f>
        <v>25.20608293149046</v>
      </c>
      <c r="GS29" s="9">
        <f t="shared" si="0"/>
        <v>0.37310303742762096</v>
      </c>
      <c r="GT29" s="9">
        <f t="shared" si="1"/>
        <v>7.1836047792785376</v>
      </c>
      <c r="GU29" s="9">
        <f t="shared" si="2"/>
        <v>3.6881196984427405</v>
      </c>
      <c r="GV29" s="9">
        <f t="shared" si="3"/>
        <v>10.072787025900077</v>
      </c>
      <c r="GW29" s="9">
        <f t="shared" si="4"/>
        <v>10.072787025900077</v>
      </c>
      <c r="GX29" s="9">
        <f t="shared" si="5"/>
        <v>1.8163952207214624</v>
      </c>
      <c r="GY29" s="9">
        <f t="shared" si="6"/>
        <v>21.175606624192255</v>
      </c>
      <c r="GZ29" s="9">
        <f t="shared" si="7"/>
        <v>11.960796506816036</v>
      </c>
      <c r="HA29" s="9">
        <f t="shared" si="8"/>
        <v>353.56900766641206</v>
      </c>
      <c r="HB29" s="9">
        <f t="shared" si="9"/>
        <v>12.801827480081471</v>
      </c>
      <c r="HC29" s="9">
        <f t="shared" si="10"/>
        <v>0.62463436422157326</v>
      </c>
      <c r="HD29" s="9">
        <f t="shared" si="11"/>
        <v>-7.5271293143261156E-2</v>
      </c>
      <c r="HE29" s="9">
        <f t="shared" si="12"/>
        <v>94.452551477516039</v>
      </c>
      <c r="HF29" s="9">
        <f t="shared" si="13"/>
        <v>1.1670751704978988</v>
      </c>
      <c r="HG29" s="9">
        <f t="shared" si="14"/>
        <v>8.3838067725660199</v>
      </c>
      <c r="HH29" s="9">
        <f t="shared" si="15"/>
        <v>9</v>
      </c>
      <c r="HI29" s="9">
        <f t="shared" si="16"/>
        <v>25.20608293149046</v>
      </c>
      <c r="HJ29" s="9">
        <f t="shared" si="17"/>
        <v>0.60357052981158987</v>
      </c>
      <c r="HK29" s="9">
        <f t="shared" si="18"/>
        <v>0.48539541168626332</v>
      </c>
      <c r="HL29" s="9">
        <f t="shared" si="19"/>
        <v>-14.063205256061371</v>
      </c>
      <c r="HM29" s="9">
        <f t="shared" si="20"/>
        <v>1.3051167613614583</v>
      </c>
      <c r="HN29" s="9">
        <f t="shared" si="21"/>
        <v>51.604177624873444</v>
      </c>
      <c r="HO29" s="9">
        <f t="shared" si="22"/>
        <v>3.2992915978597703</v>
      </c>
      <c r="HP29" s="9">
        <f t="shared" si="23"/>
        <v>319.56263892068057</v>
      </c>
      <c r="HQ29" s="9">
        <f t="shared" si="24"/>
        <v>1.8163952207214624</v>
      </c>
      <c r="HR29" s="9">
        <f t="shared" si="25"/>
        <v>28</v>
      </c>
      <c r="IP29" s="9">
        <v>1</v>
      </c>
      <c r="IQ29" s="9">
        <v>52</v>
      </c>
      <c r="IR29" s="9">
        <v>1</v>
      </c>
      <c r="IS29" s="9">
        <v>0.66842516544756814</v>
      </c>
      <c r="IT29" s="9">
        <v>52</v>
      </c>
      <c r="IU29" s="9">
        <v>1</v>
      </c>
      <c r="IV29" s="9">
        <v>12.801827480081471</v>
      </c>
    </row>
    <row r="30" spans="1:256" x14ac:dyDescent="0.25">
      <c r="A30" s="9">
        <v>4</v>
      </c>
      <c r="B30" s="9">
        <v>0</v>
      </c>
      <c r="C30" s="9">
        <v>4</v>
      </c>
      <c r="D30" s="9">
        <v>2</v>
      </c>
      <c r="E30" s="9">
        <v>0</v>
      </c>
      <c r="F30" s="9">
        <v>3</v>
      </c>
      <c r="G30" s="9">
        <v>4</v>
      </c>
      <c r="H30" s="9">
        <v>4</v>
      </c>
      <c r="I30" s="9">
        <v>0</v>
      </c>
      <c r="J30" s="9">
        <v>0.33886724216398023</v>
      </c>
      <c r="K30" s="9">
        <v>8.5358153955913924E-2</v>
      </c>
      <c r="L30" s="9">
        <v>1.1489861940128492</v>
      </c>
      <c r="M30" s="9">
        <v>0.70799790498729409</v>
      </c>
      <c r="N30" s="9">
        <v>64</v>
      </c>
      <c r="O30" s="9">
        <v>1</v>
      </c>
      <c r="P30" s="9">
        <v>3.401536894447339</v>
      </c>
      <c r="Q30" s="9">
        <v>12</v>
      </c>
      <c r="CV30" s="9" t="s">
        <v>4408</v>
      </c>
      <c r="CW30" s="9">
        <v>4</v>
      </c>
      <c r="CX30" s="9">
        <v>0</v>
      </c>
      <c r="CY30" s="9">
        <v>4</v>
      </c>
      <c r="CZ30" s="9">
        <v>2</v>
      </c>
      <c r="DA30" s="9">
        <v>0</v>
      </c>
      <c r="DB30" s="9">
        <v>3</v>
      </c>
      <c r="DC30" s="9">
        <v>4</v>
      </c>
      <c r="DD30" s="9">
        <v>4</v>
      </c>
      <c r="DE30" s="9">
        <v>0</v>
      </c>
      <c r="DF30" s="9">
        <v>23500</v>
      </c>
      <c r="DG30" s="9">
        <v>1300</v>
      </c>
      <c r="DH30" s="9">
        <v>5320</v>
      </c>
      <c r="DI30" s="9">
        <v>770</v>
      </c>
      <c r="DJ30" s="9">
        <v>64</v>
      </c>
      <c r="DK30" s="9">
        <v>5</v>
      </c>
      <c r="DL30" s="9">
        <v>3.401536894447339</v>
      </c>
      <c r="DM30" s="9">
        <v>12</v>
      </c>
      <c r="GR30" s="9">
        <f>$P30*$N30^Solver!$C$2</f>
        <v>9.1650428812891338</v>
      </c>
      <c r="GS30" s="9">
        <f t="shared" si="0"/>
        <v>0.61874857879494283</v>
      </c>
      <c r="GT30" s="9">
        <f t="shared" si="1"/>
        <v>2.6119903684863539</v>
      </c>
      <c r="GU30" s="9">
        <f t="shared" si="2"/>
        <v>2.2239221374303297</v>
      </c>
      <c r="GV30" s="9">
        <f t="shared" si="3"/>
        <v>13.907704662394355</v>
      </c>
      <c r="GW30" s="9">
        <f t="shared" si="4"/>
        <v>13.907704662394355</v>
      </c>
      <c r="GX30" s="9">
        <f t="shared" si="5"/>
        <v>9.388009631513647</v>
      </c>
      <c r="GY30" s="9">
        <f t="shared" si="6"/>
        <v>5.6797657956191809</v>
      </c>
      <c r="GZ30" s="9">
        <f t="shared" si="7"/>
        <v>21.348806138329685</v>
      </c>
      <c r="HA30" s="9">
        <f t="shared" si="8"/>
        <v>359.24877346203124</v>
      </c>
      <c r="HB30" s="9">
        <f t="shared" si="9"/>
        <v>19.987214495661885</v>
      </c>
      <c r="HC30" s="9">
        <f t="shared" si="10"/>
        <v>1.106766392860477</v>
      </c>
      <c r="HD30" s="9">
        <f t="shared" si="11"/>
        <v>12.53540690849109</v>
      </c>
      <c r="HE30" s="9">
        <f t="shared" si="12"/>
        <v>600.83261641687341</v>
      </c>
      <c r="HF30" s="9">
        <f t="shared" si="13"/>
        <v>2.9413108942784896</v>
      </c>
      <c r="HG30" s="9">
        <f t="shared" si="14"/>
        <v>7.682675726579399</v>
      </c>
      <c r="HH30" s="9">
        <f t="shared" si="15"/>
        <v>12</v>
      </c>
      <c r="HI30" s="9">
        <f t="shared" si="16"/>
        <v>9.1650428812891338</v>
      </c>
      <c r="HJ30" s="9">
        <f t="shared" si="17"/>
        <v>0.9299464926749762</v>
      </c>
      <c r="HK30" s="9">
        <f t="shared" si="18"/>
        <v>2.9859028361347542</v>
      </c>
      <c r="HL30" s="9">
        <f t="shared" si="19"/>
        <v>56.878981856853343</v>
      </c>
      <c r="HM30" s="9">
        <f t="shared" si="20"/>
        <v>0.79927236562723336</v>
      </c>
      <c r="HN30" s="9">
        <f t="shared" si="21"/>
        <v>6.8224936850654787</v>
      </c>
      <c r="HO30" s="9">
        <f t="shared" si="22"/>
        <v>88.134724841392995</v>
      </c>
      <c r="HP30" s="9">
        <f t="shared" si="23"/>
        <v>6798.8202712402353</v>
      </c>
      <c r="HQ30" s="9">
        <f t="shared" si="24"/>
        <v>9.388009631513647</v>
      </c>
      <c r="HR30" s="9">
        <f t="shared" si="25"/>
        <v>29</v>
      </c>
      <c r="IP30" s="9">
        <v>1</v>
      </c>
      <c r="IQ30" s="9">
        <v>64</v>
      </c>
      <c r="IR30" s="9">
        <v>1</v>
      </c>
      <c r="IS30" s="9">
        <v>0.36580194912913755</v>
      </c>
      <c r="IT30" s="9">
        <v>64</v>
      </c>
      <c r="IU30" s="9">
        <v>1</v>
      </c>
      <c r="IV30" s="9">
        <v>19.987214495661885</v>
      </c>
    </row>
    <row r="31" spans="1:256" x14ac:dyDescent="0.25">
      <c r="A31" s="9">
        <v>4</v>
      </c>
      <c r="B31" s="9">
        <v>0</v>
      </c>
      <c r="C31" s="9">
        <v>4</v>
      </c>
      <c r="D31" s="9">
        <v>4</v>
      </c>
      <c r="E31" s="9">
        <v>0</v>
      </c>
      <c r="F31" s="9">
        <v>4</v>
      </c>
      <c r="G31" s="9">
        <v>2</v>
      </c>
      <c r="H31" s="9">
        <v>2</v>
      </c>
      <c r="I31" s="9">
        <v>0</v>
      </c>
      <c r="J31" s="9">
        <v>0.29849157075720811</v>
      </c>
      <c r="K31" s="9">
        <v>0.22324440265392873</v>
      </c>
      <c r="L31" s="9">
        <v>1.2591333667471636</v>
      </c>
      <c r="M31" s="9">
        <v>1.0482046905006692</v>
      </c>
      <c r="N31" s="9">
        <v>65</v>
      </c>
      <c r="O31" s="9">
        <v>1</v>
      </c>
      <c r="P31" s="9">
        <v>6.3193723351470936</v>
      </c>
      <c r="Q31" s="9">
        <v>16</v>
      </c>
      <c r="CV31" s="9" t="s">
        <v>4283</v>
      </c>
      <c r="CW31" s="9">
        <v>4</v>
      </c>
      <c r="CX31" s="9">
        <v>0</v>
      </c>
      <c r="CY31" s="9">
        <v>4</v>
      </c>
      <c r="CZ31" s="9">
        <v>4</v>
      </c>
      <c r="DA31" s="9">
        <v>0</v>
      </c>
      <c r="DB31" s="9">
        <v>4</v>
      </c>
      <c r="DC31" s="9">
        <v>2</v>
      </c>
      <c r="DD31" s="9">
        <v>2</v>
      </c>
      <c r="DE31" s="9">
        <v>0</v>
      </c>
      <c r="DF31" s="9">
        <v>20700</v>
      </c>
      <c r="DG31" s="9">
        <v>3400</v>
      </c>
      <c r="DH31" s="9">
        <v>5830</v>
      </c>
      <c r="DI31" s="9">
        <v>1140</v>
      </c>
      <c r="DJ31" s="9">
        <v>65</v>
      </c>
      <c r="DK31" s="9">
        <v>5</v>
      </c>
      <c r="DL31" s="9">
        <v>6.3193723351470936</v>
      </c>
      <c r="DM31" s="9">
        <v>16</v>
      </c>
      <c r="GR31" s="9">
        <f>$P31*$N31^Solver!$C$2</f>
        <v>17.089840085601082</v>
      </c>
      <c r="GS31" s="9">
        <f t="shared" si="0"/>
        <v>0.45311920070463407</v>
      </c>
      <c r="GT31" s="9">
        <f t="shared" si="1"/>
        <v>4.8705170593029772</v>
      </c>
      <c r="GU31" s="9">
        <f t="shared" si="2"/>
        <v>3.0368359136972565</v>
      </c>
      <c r="GV31" s="9">
        <f t="shared" si="3"/>
        <v>25.115890067874396</v>
      </c>
      <c r="GW31" s="9">
        <f t="shared" si="4"/>
        <v>25.115890067874396</v>
      </c>
      <c r="GX31" s="9">
        <f t="shared" si="5"/>
        <v>11.129482940697024</v>
      </c>
      <c r="GY31" s="9">
        <f t="shared" si="6"/>
        <v>12.681915863554003</v>
      </c>
      <c r="GZ31" s="9">
        <f t="shared" si="7"/>
        <v>32.478289079026709</v>
      </c>
      <c r="HA31" s="9">
        <f t="shared" si="8"/>
        <v>371.93068932558526</v>
      </c>
      <c r="HB31" s="9">
        <f t="shared" si="9"/>
        <v>30.671860106080675</v>
      </c>
      <c r="HC31" s="9">
        <f t="shared" si="10"/>
        <v>1.6557718967741331</v>
      </c>
      <c r="HD31" s="9">
        <f t="shared" si="11"/>
        <v>5.016237769811708</v>
      </c>
      <c r="HE31" s="9">
        <f t="shared" si="12"/>
        <v>723.41639114530653</v>
      </c>
      <c r="HF31" s="9">
        <f t="shared" si="13"/>
        <v>2.4074852834695504</v>
      </c>
      <c r="HG31" s="9">
        <f t="shared" si="14"/>
        <v>11.72569814315931</v>
      </c>
      <c r="HH31" s="9">
        <f t="shared" si="15"/>
        <v>16</v>
      </c>
      <c r="HI31" s="9">
        <f t="shared" si="16"/>
        <v>17.089840085601082</v>
      </c>
      <c r="HJ31" s="9">
        <f t="shared" si="17"/>
        <v>0.88825191775643564</v>
      </c>
      <c r="HK31" s="9">
        <f t="shared" si="18"/>
        <v>2.3937038251450393</v>
      </c>
      <c r="HL31" s="9">
        <f t="shared" si="19"/>
        <v>83.641241825746306</v>
      </c>
      <c r="HM31" s="9">
        <f t="shared" si="20"/>
        <v>1.1108161555283405</v>
      </c>
      <c r="HN31" s="9">
        <f t="shared" si="21"/>
        <v>23.721936424961321</v>
      </c>
      <c r="HO31" s="9">
        <f t="shared" si="22"/>
        <v>123.86539052726607</v>
      </c>
      <c r="HP31" s="9">
        <f t="shared" si="23"/>
        <v>12361.765038296302</v>
      </c>
      <c r="HQ31" s="9">
        <f t="shared" si="24"/>
        <v>11.129482940697024</v>
      </c>
      <c r="HR31" s="9">
        <f t="shared" si="25"/>
        <v>30</v>
      </c>
      <c r="IP31" s="9">
        <v>1</v>
      </c>
      <c r="IQ31" s="9">
        <v>65</v>
      </c>
      <c r="IR31" s="9">
        <v>1</v>
      </c>
      <c r="IS31" s="9">
        <v>0.38545766295052675</v>
      </c>
      <c r="IT31" s="9">
        <v>65</v>
      </c>
      <c r="IU31" s="9">
        <v>1</v>
      </c>
      <c r="IV31" s="9">
        <v>30.671860106080675</v>
      </c>
    </row>
    <row r="32" spans="1:256" x14ac:dyDescent="0.25">
      <c r="A32" s="9">
        <v>2</v>
      </c>
      <c r="B32" s="9">
        <v>0</v>
      </c>
      <c r="C32" s="9">
        <v>4</v>
      </c>
      <c r="D32" s="9">
        <v>4</v>
      </c>
      <c r="E32" s="9">
        <v>0</v>
      </c>
      <c r="F32" s="9">
        <v>3</v>
      </c>
      <c r="G32" s="9">
        <v>1</v>
      </c>
      <c r="H32" s="9">
        <v>4</v>
      </c>
      <c r="I32" s="9">
        <v>0</v>
      </c>
      <c r="J32" s="9">
        <v>0.37635893704169715</v>
      </c>
      <c r="K32" s="9">
        <v>0.7879214211315132</v>
      </c>
      <c r="L32" s="9">
        <v>0.82934341823483848</v>
      </c>
      <c r="M32" s="9">
        <v>0.90108824271110166</v>
      </c>
      <c r="N32" s="9">
        <v>65</v>
      </c>
      <c r="O32" s="9">
        <v>1</v>
      </c>
      <c r="P32" s="9">
        <v>7.0796556672062732</v>
      </c>
      <c r="Q32" s="9">
        <v>9</v>
      </c>
      <c r="CV32" s="9" t="s">
        <v>4398</v>
      </c>
      <c r="CW32" s="9">
        <v>2</v>
      </c>
      <c r="CX32" s="9">
        <v>0</v>
      </c>
      <c r="CY32" s="9">
        <v>4</v>
      </c>
      <c r="CZ32" s="9">
        <v>4</v>
      </c>
      <c r="DA32" s="9">
        <v>0</v>
      </c>
      <c r="DB32" s="9">
        <v>3</v>
      </c>
      <c r="DC32" s="9">
        <v>1</v>
      </c>
      <c r="DD32" s="9">
        <v>4</v>
      </c>
      <c r="DE32" s="9">
        <v>0</v>
      </c>
      <c r="DF32" s="9">
        <v>26100</v>
      </c>
      <c r="DG32" s="9">
        <v>12000</v>
      </c>
      <c r="DH32" s="9">
        <v>3840</v>
      </c>
      <c r="DI32" s="9">
        <v>980</v>
      </c>
      <c r="DJ32" s="9">
        <v>65</v>
      </c>
      <c r="DK32" s="9">
        <v>5</v>
      </c>
      <c r="DL32" s="9">
        <v>7.0796556672062732</v>
      </c>
      <c r="DM32" s="9">
        <v>9</v>
      </c>
      <c r="GR32" s="9">
        <f>$P32*$N32^Solver!$C$2</f>
        <v>19.145917790086727</v>
      </c>
      <c r="GS32" s="9">
        <f t="shared" si="0"/>
        <v>0.42809816882385454</v>
      </c>
      <c r="GT32" s="9">
        <f t="shared" si="1"/>
        <v>5.4564886941918953</v>
      </c>
      <c r="GU32" s="9">
        <f t="shared" si="2"/>
        <v>3.2143297077540587</v>
      </c>
      <c r="GV32" s="9">
        <f t="shared" si="3"/>
        <v>9.7699299892409535</v>
      </c>
      <c r="GW32" s="9">
        <f t="shared" si="4"/>
        <v>9.7699299892409535</v>
      </c>
      <c r="GX32" s="9">
        <f t="shared" si="5"/>
        <v>3.5435113058081047</v>
      </c>
      <c r="GY32" s="9">
        <f t="shared" si="6"/>
        <v>14.719156676888476</v>
      </c>
      <c r="GZ32" s="9">
        <f t="shared" si="7"/>
        <v>36.021800384834812</v>
      </c>
      <c r="HA32" s="9">
        <f t="shared" si="8"/>
        <v>386.64984600247374</v>
      </c>
      <c r="HB32" s="9">
        <f t="shared" si="9"/>
        <v>12.801827480081471</v>
      </c>
      <c r="HC32" s="9">
        <f t="shared" si="10"/>
        <v>1.8021306577346867</v>
      </c>
      <c r="HD32" s="9">
        <f t="shared" si="11"/>
        <v>0.23846839630663541</v>
      </c>
      <c r="HE32" s="9">
        <f t="shared" si="12"/>
        <v>230.3282348775268</v>
      </c>
      <c r="HF32" s="9">
        <f t="shared" si="13"/>
        <v>1.4086709168090579</v>
      </c>
      <c r="HG32" s="9">
        <f t="shared" si="14"/>
        <v>7.6863969314055565</v>
      </c>
      <c r="HH32" s="9">
        <f t="shared" si="15"/>
        <v>9</v>
      </c>
      <c r="HI32" s="9">
        <f t="shared" si="16"/>
        <v>19.145917790086727</v>
      </c>
      <c r="HJ32" s="9">
        <f t="shared" si="17"/>
        <v>0.69546225303987552</v>
      </c>
      <c r="HK32" s="9">
        <f t="shared" si="18"/>
        <v>0.95353056612810883</v>
      </c>
      <c r="HL32" s="9">
        <f t="shared" si="19"/>
        <v>-1.6495103335707857</v>
      </c>
      <c r="HM32" s="9">
        <f t="shared" si="20"/>
        <v>1.1676188469182152</v>
      </c>
      <c r="HN32" s="9">
        <f t="shared" si="21"/>
        <v>29.773268869843974</v>
      </c>
      <c r="HO32" s="9">
        <f t="shared" si="22"/>
        <v>12.556472374389859</v>
      </c>
      <c r="HP32" s="9">
        <f t="shared" si="23"/>
        <v>4.6772033922739293</v>
      </c>
      <c r="HQ32" s="9">
        <f t="shared" si="24"/>
        <v>3.5435113058081047</v>
      </c>
      <c r="HR32" s="9">
        <f t="shared" si="25"/>
        <v>31</v>
      </c>
      <c r="IP32" s="9">
        <v>1</v>
      </c>
      <c r="IQ32" s="9">
        <v>65</v>
      </c>
      <c r="IR32" s="9">
        <v>1</v>
      </c>
      <c r="IS32" s="9">
        <v>0.93001428444267931</v>
      </c>
      <c r="IT32" s="9">
        <v>65</v>
      </c>
      <c r="IU32" s="9">
        <v>1</v>
      </c>
      <c r="IV32" s="9">
        <v>12.801827480081471</v>
      </c>
    </row>
    <row r="33" spans="1:256" x14ac:dyDescent="0.25">
      <c r="A33" s="9">
        <v>4</v>
      </c>
      <c r="B33" s="9">
        <v>0</v>
      </c>
      <c r="C33" s="9">
        <v>4</v>
      </c>
      <c r="D33" s="9">
        <v>4</v>
      </c>
      <c r="E33" s="9">
        <v>0</v>
      </c>
      <c r="F33" s="9">
        <v>4</v>
      </c>
      <c r="G33" s="9">
        <v>2</v>
      </c>
      <c r="H33" s="9">
        <v>1</v>
      </c>
      <c r="I33" s="9">
        <v>5</v>
      </c>
      <c r="J33" s="9">
        <v>0.30570151207984597</v>
      </c>
      <c r="K33" s="9">
        <v>0.31516856845260527</v>
      </c>
      <c r="L33" s="9">
        <v>0.96756732127397815</v>
      </c>
      <c r="M33" s="9">
        <v>1.8941242652906831</v>
      </c>
      <c r="N33" s="9">
        <v>69</v>
      </c>
      <c r="O33" s="9">
        <v>1</v>
      </c>
      <c r="P33" s="9">
        <v>11.177904013373068</v>
      </c>
      <c r="Q33" s="9">
        <v>20</v>
      </c>
      <c r="CV33" s="9" t="s">
        <v>4190</v>
      </c>
      <c r="CW33" s="9">
        <v>4</v>
      </c>
      <c r="CX33" s="9">
        <v>0</v>
      </c>
      <c r="CY33" s="9">
        <v>4</v>
      </c>
      <c r="CZ33" s="9">
        <v>4</v>
      </c>
      <c r="DA33" s="9">
        <v>0</v>
      </c>
      <c r="DB33" s="9">
        <v>4</v>
      </c>
      <c r="DC33" s="9">
        <v>2</v>
      </c>
      <c r="DD33" s="9">
        <v>1</v>
      </c>
      <c r="DE33" s="9">
        <v>5</v>
      </c>
      <c r="DF33" s="9">
        <v>21200</v>
      </c>
      <c r="DG33" s="9">
        <v>4800</v>
      </c>
      <c r="DH33" s="9">
        <v>4480</v>
      </c>
      <c r="DI33" s="9">
        <v>2060</v>
      </c>
      <c r="DJ33" s="9">
        <v>69</v>
      </c>
      <c r="DK33" s="9">
        <v>5</v>
      </c>
      <c r="DL33" s="9">
        <v>11.177904013373068</v>
      </c>
      <c r="DM33" s="9">
        <v>20</v>
      </c>
      <c r="GR33" s="9">
        <f>$P33*$N33^Solver!$C$2</f>
        <v>30.662360491027194</v>
      </c>
      <c r="GS33" s="9">
        <f t="shared" si="0"/>
        <v>0.33828183085718838</v>
      </c>
      <c r="GT33" s="9">
        <f t="shared" si="1"/>
        <v>8.7386159906710983</v>
      </c>
      <c r="GU33" s="9">
        <f t="shared" si="2"/>
        <v>4.0677581128102362</v>
      </c>
      <c r="GV33" s="9">
        <f t="shared" si="3"/>
        <v>37.63423508896004</v>
      </c>
      <c r="GW33" s="9">
        <f t="shared" si="4"/>
        <v>37.63423508896004</v>
      </c>
      <c r="GX33" s="9">
        <f t="shared" si="5"/>
        <v>11.261384009328902</v>
      </c>
      <c r="GY33" s="9">
        <f t="shared" si="6"/>
        <v>27.511465141147376</v>
      </c>
      <c r="GZ33" s="9">
        <f t="shared" si="7"/>
        <v>47.283184394163712</v>
      </c>
      <c r="HA33" s="9">
        <f t="shared" si="8"/>
        <v>414.16131114362111</v>
      </c>
      <c r="HB33" s="9">
        <f t="shared" si="9"/>
        <v>42.335616460753485</v>
      </c>
      <c r="HC33" s="9">
        <f t="shared" si="10"/>
        <v>2.2867980422665455</v>
      </c>
      <c r="HD33" s="9">
        <f t="shared" si="11"/>
        <v>1.5462923236737804</v>
      </c>
      <c r="HE33" s="9">
        <f t="shared" si="12"/>
        <v>777.03549664369427</v>
      </c>
      <c r="HF33" s="9">
        <f t="shared" si="13"/>
        <v>1.879357725952076</v>
      </c>
      <c r="HG33" s="9">
        <f t="shared" si="14"/>
        <v>16.422985476196082</v>
      </c>
      <c r="HH33" s="9">
        <f t="shared" si="15"/>
        <v>20</v>
      </c>
      <c r="HI33" s="9">
        <f t="shared" si="16"/>
        <v>30.662360491027194</v>
      </c>
      <c r="HJ33" s="9">
        <f t="shared" si="17"/>
        <v>0.81241210482860382</v>
      </c>
      <c r="HK33" s="9">
        <f t="shared" si="18"/>
        <v>1.6925141150096346</v>
      </c>
      <c r="HL33" s="9">
        <f t="shared" si="19"/>
        <v>79.711400034839031</v>
      </c>
      <c r="HM33" s="9">
        <f t="shared" si="20"/>
        <v>1.4030920154573383</v>
      </c>
      <c r="HN33" s="9">
        <f t="shared" si="21"/>
        <v>76.363409432412624</v>
      </c>
      <c r="HO33" s="9">
        <f t="shared" si="22"/>
        <v>126.81876980556869</v>
      </c>
      <c r="HP33" s="9">
        <f t="shared" si="23"/>
        <v>9861.9407597121972</v>
      </c>
      <c r="HQ33" s="9">
        <f t="shared" si="24"/>
        <v>11.261384009328902</v>
      </c>
      <c r="HR33" s="9">
        <f t="shared" si="25"/>
        <v>32</v>
      </c>
      <c r="IP33" s="9">
        <v>1</v>
      </c>
      <c r="IQ33" s="9">
        <v>69</v>
      </c>
      <c r="IR33" s="9">
        <v>1</v>
      </c>
      <c r="IS33" s="9">
        <v>4.7933228020930363E-2</v>
      </c>
      <c r="IT33" s="9">
        <v>69</v>
      </c>
      <c r="IU33" s="9">
        <v>1</v>
      </c>
      <c r="IV33" s="9">
        <v>42.335616460753485</v>
      </c>
    </row>
    <row r="34" spans="1:256" x14ac:dyDescent="0.25">
      <c r="A34" s="9">
        <v>4</v>
      </c>
      <c r="B34" s="9">
        <v>0</v>
      </c>
      <c r="C34" s="9">
        <v>4</v>
      </c>
      <c r="D34" s="9">
        <v>4</v>
      </c>
      <c r="E34" s="9">
        <v>0</v>
      </c>
      <c r="F34" s="9">
        <v>4</v>
      </c>
      <c r="G34" s="9">
        <v>2</v>
      </c>
      <c r="H34" s="9">
        <v>2</v>
      </c>
      <c r="I34" s="9">
        <v>0</v>
      </c>
      <c r="J34" s="9">
        <v>0.37635893704169715</v>
      </c>
      <c r="K34" s="9">
        <v>0.4990169000499583</v>
      </c>
      <c r="L34" s="9">
        <v>1.3995170182712899</v>
      </c>
      <c r="M34" s="9">
        <v>0.68041357102675026</v>
      </c>
      <c r="N34" s="9">
        <v>71</v>
      </c>
      <c r="O34" s="9">
        <v>1</v>
      </c>
      <c r="P34" s="9">
        <v>9.5279280998656279</v>
      </c>
      <c r="Q34" s="9">
        <v>13</v>
      </c>
      <c r="CV34" s="9" t="s">
        <v>4350</v>
      </c>
      <c r="CW34" s="9">
        <v>4</v>
      </c>
      <c r="CX34" s="9">
        <v>0</v>
      </c>
      <c r="CY34" s="9">
        <v>4</v>
      </c>
      <c r="CZ34" s="9">
        <v>4</v>
      </c>
      <c r="DA34" s="9">
        <v>0</v>
      </c>
      <c r="DB34" s="9">
        <v>4</v>
      </c>
      <c r="DC34" s="9">
        <v>2</v>
      </c>
      <c r="DD34" s="9">
        <v>2</v>
      </c>
      <c r="DE34" s="9">
        <v>0</v>
      </c>
      <c r="DF34" s="9">
        <v>26100</v>
      </c>
      <c r="DG34" s="9">
        <v>7600</v>
      </c>
      <c r="DH34" s="9">
        <v>6480</v>
      </c>
      <c r="DI34" s="9">
        <v>740</v>
      </c>
      <c r="DJ34" s="9">
        <v>71</v>
      </c>
      <c r="DK34" s="9">
        <v>5</v>
      </c>
      <c r="DL34" s="9">
        <v>9.5279280998656279</v>
      </c>
      <c r="DM34" s="9">
        <v>13</v>
      </c>
      <c r="GR34" s="9">
        <f>$P34*$N34^Solver!$C$2</f>
        <v>26.314863829674945</v>
      </c>
      <c r="GS34" s="9">
        <f t="shared" si="0"/>
        <v>0.36515806876481138</v>
      </c>
      <c r="GT34" s="9">
        <f t="shared" si="1"/>
        <v>7.4996016670543817</v>
      </c>
      <c r="GU34" s="9">
        <f t="shared" si="2"/>
        <v>3.7683643867990342</v>
      </c>
      <c r="GV34" s="9">
        <f t="shared" si="3"/>
        <v>19.095459664447787</v>
      </c>
      <c r="GW34" s="9">
        <f t="shared" si="4"/>
        <v>19.095459664447787</v>
      </c>
      <c r="GX34" s="9">
        <f t="shared" si="5"/>
        <v>5.5003983329456183</v>
      </c>
      <c r="GY34" s="9">
        <f t="shared" si="6"/>
        <v>22.424916575961127</v>
      </c>
      <c r="GZ34" s="9">
        <f t="shared" si="7"/>
        <v>52.783582727109334</v>
      </c>
      <c r="HA34" s="9">
        <f t="shared" si="8"/>
        <v>436.58622771958221</v>
      </c>
      <c r="HB34" s="9">
        <f t="shared" si="9"/>
        <v>22.552163853123421</v>
      </c>
      <c r="HC34" s="9">
        <f t="shared" si="10"/>
        <v>2.4876075622367804</v>
      </c>
      <c r="HD34" s="9">
        <f t="shared" si="11"/>
        <v>0.40457239835645686</v>
      </c>
      <c r="HE34" s="9">
        <f t="shared" si="12"/>
        <v>390.52828163913892</v>
      </c>
      <c r="HF34" s="9">
        <f t="shared" si="13"/>
        <v>1.4881447376267691</v>
      </c>
      <c r="HG34" s="9">
        <f t="shared" si="14"/>
        <v>11.160492755123924</v>
      </c>
      <c r="HH34" s="9">
        <f t="shared" si="15"/>
        <v>13</v>
      </c>
      <c r="HI34" s="9">
        <f t="shared" si="16"/>
        <v>26.314863829674945</v>
      </c>
      <c r="HJ34" s="9">
        <f t="shared" si="17"/>
        <v>0.71861556515853442</v>
      </c>
      <c r="HK34" s="9">
        <f t="shared" si="18"/>
        <v>1.0826526576192859</v>
      </c>
      <c r="HL34" s="9">
        <f t="shared" si="19"/>
        <v>6.1875048977032066</v>
      </c>
      <c r="HM34" s="9">
        <f t="shared" si="20"/>
        <v>1.3266410576644996</v>
      </c>
      <c r="HN34" s="9">
        <f t="shared" si="21"/>
        <v>56.24402516448486</v>
      </c>
      <c r="HO34" s="9">
        <f t="shared" si="22"/>
        <v>30.254381821070936</v>
      </c>
      <c r="HP34" s="9">
        <f t="shared" si="23"/>
        <v>61.300526024382371</v>
      </c>
      <c r="HQ34" s="9">
        <f t="shared" si="24"/>
        <v>5.5003983329456183</v>
      </c>
      <c r="HR34" s="9">
        <f t="shared" si="25"/>
        <v>33</v>
      </c>
      <c r="IP34" s="9">
        <v>1</v>
      </c>
      <c r="IQ34" s="9">
        <v>71</v>
      </c>
      <c r="IR34" s="9">
        <v>1</v>
      </c>
      <c r="IS34" s="9">
        <v>0.85125882938248809</v>
      </c>
      <c r="IT34" s="9">
        <v>71</v>
      </c>
      <c r="IU34" s="9">
        <v>1</v>
      </c>
      <c r="IV34" s="9">
        <v>22.552163853123421</v>
      </c>
    </row>
    <row r="35" spans="1:256" x14ac:dyDescent="0.25">
      <c r="A35" s="9">
        <v>4</v>
      </c>
      <c r="B35" s="9">
        <v>0</v>
      </c>
      <c r="C35" s="9">
        <v>4</v>
      </c>
      <c r="D35" s="9">
        <v>4</v>
      </c>
      <c r="E35" s="9">
        <v>0</v>
      </c>
      <c r="F35" s="9">
        <v>4</v>
      </c>
      <c r="G35" s="9">
        <v>1</v>
      </c>
      <c r="H35" s="9">
        <v>1</v>
      </c>
      <c r="I35" s="9">
        <v>0</v>
      </c>
      <c r="J35" s="9">
        <v>0.33886724216398023</v>
      </c>
      <c r="K35" s="9">
        <v>2.271840097595863</v>
      </c>
      <c r="L35" s="9">
        <v>1.1425069485578894</v>
      </c>
      <c r="M35" s="9">
        <v>0.62524490310566239</v>
      </c>
      <c r="N35" s="9">
        <v>76</v>
      </c>
      <c r="O35" s="9">
        <v>1</v>
      </c>
      <c r="P35" s="9">
        <v>11.191603692072542</v>
      </c>
      <c r="Q35" s="9">
        <v>3</v>
      </c>
      <c r="CV35" s="9" t="s">
        <v>4269</v>
      </c>
      <c r="CW35" s="9">
        <v>4</v>
      </c>
      <c r="CX35" s="9">
        <v>0</v>
      </c>
      <c r="CY35" s="9">
        <v>4</v>
      </c>
      <c r="CZ35" s="9">
        <v>4</v>
      </c>
      <c r="DA35" s="9">
        <v>0</v>
      </c>
      <c r="DB35" s="9">
        <v>4</v>
      </c>
      <c r="DC35" s="9">
        <v>1</v>
      </c>
      <c r="DD35" s="9">
        <v>1</v>
      </c>
      <c r="DE35" s="9">
        <v>0</v>
      </c>
      <c r="DF35" s="9">
        <v>23500</v>
      </c>
      <c r="DG35" s="9">
        <v>34600</v>
      </c>
      <c r="DH35" s="9">
        <v>5290</v>
      </c>
      <c r="DI35" s="9">
        <v>680</v>
      </c>
      <c r="DJ35" s="9">
        <v>76</v>
      </c>
      <c r="DK35" s="9">
        <v>5</v>
      </c>
      <c r="DL35" s="9">
        <v>11.191603692072542</v>
      </c>
      <c r="DM35" s="9">
        <v>3</v>
      </c>
      <c r="GR35" s="9">
        <f>$P35*$N35^Solver!$C$2</f>
        <v>31.415122406221666</v>
      </c>
      <c r="GS35" s="9">
        <f t="shared" si="0"/>
        <v>0.33420434119608838</v>
      </c>
      <c r="GT35" s="9">
        <f t="shared" si="1"/>
        <v>8.9531492883019705</v>
      </c>
      <c r="GU35" s="9">
        <f t="shared" si="2"/>
        <v>4.1173871558965072</v>
      </c>
      <c r="GV35" s="9">
        <f t="shared" si="3"/>
        <v>-1.0322338250743073</v>
      </c>
      <c r="GW35" s="9">
        <f t="shared" si="4"/>
        <v>-1.0322338250743073</v>
      </c>
      <c r="GX35" s="9">
        <f t="shared" si="5"/>
        <v>-5.9531492883019705</v>
      </c>
      <c r="GY35" s="9">
        <f t="shared" si="6"/>
        <v>28.421535219371535</v>
      </c>
      <c r="GZ35" s="9">
        <f t="shared" si="7"/>
        <v>46.830433438807361</v>
      </c>
      <c r="HA35" s="9">
        <f t="shared" si="8"/>
        <v>465.00776293895376</v>
      </c>
      <c r="HB35" s="9">
        <f t="shared" si="9"/>
        <v>1.791759469228055</v>
      </c>
      <c r="HC35" s="9">
        <f t="shared" si="10"/>
        <v>2.1395162395357969</v>
      </c>
      <c r="HD35" s="9">
        <f t="shared" si="11"/>
        <v>0.33042922307082989</v>
      </c>
      <c r="HE35" s="9">
        <f t="shared" si="12"/>
        <v>-452.43934591094978</v>
      </c>
      <c r="HF35" s="9">
        <f t="shared" si="13"/>
        <v>0.54453672856370394</v>
      </c>
      <c r="HG35" s="9">
        <f t="shared" si="14"/>
        <v>4.8753186237944091</v>
      </c>
      <c r="HH35" s="9">
        <f t="shared" si="15"/>
        <v>3</v>
      </c>
      <c r="HI35" s="9">
        <f t="shared" si="16"/>
        <v>31.41512240622167</v>
      </c>
      <c r="HJ35" s="9">
        <f t="shared" si="17"/>
        <v>0.20925982747751623</v>
      </c>
      <c r="HK35" s="9">
        <f t="shared" si="18"/>
        <v>-1.5350505363252551</v>
      </c>
      <c r="HL35" s="9">
        <f t="shared" si="19"/>
        <v>5.6469600727941236</v>
      </c>
      <c r="HM35" s="9">
        <f t="shared" si="20"/>
        <v>1.4152187767187603</v>
      </c>
      <c r="HN35" s="9">
        <f t="shared" si="21"/>
        <v>80.158882178622079</v>
      </c>
      <c r="HO35" s="9">
        <f t="shared" si="22"/>
        <v>35.439986448810259</v>
      </c>
      <c r="HP35" s="9">
        <f t="shared" si="23"/>
        <v>49.258657660009945</v>
      </c>
      <c r="HQ35" s="9">
        <f t="shared" si="24"/>
        <v>-5.9531492883019705</v>
      </c>
      <c r="HR35" s="9">
        <f t="shared" si="25"/>
        <v>34</v>
      </c>
      <c r="IP35" s="9">
        <v>1</v>
      </c>
      <c r="IQ35" s="9">
        <v>76</v>
      </c>
      <c r="IR35" s="9">
        <v>1</v>
      </c>
      <c r="IS35" s="9">
        <v>0.23762404339792187</v>
      </c>
      <c r="IT35" s="9">
        <v>76</v>
      </c>
      <c r="IU35" s="9">
        <v>1</v>
      </c>
      <c r="IV35" s="9">
        <v>1.791759469228055</v>
      </c>
    </row>
    <row r="36" spans="1:256" x14ac:dyDescent="0.25">
      <c r="A36" s="9">
        <v>4</v>
      </c>
      <c r="B36" s="9">
        <v>1</v>
      </c>
      <c r="C36" s="9">
        <v>4</v>
      </c>
      <c r="D36" s="9">
        <v>4</v>
      </c>
      <c r="E36" s="9">
        <v>0</v>
      </c>
      <c r="F36" s="9">
        <v>4</v>
      </c>
      <c r="G36" s="9">
        <v>1</v>
      </c>
      <c r="H36" s="9">
        <v>1</v>
      </c>
      <c r="I36" s="9">
        <v>2</v>
      </c>
      <c r="J36" s="9">
        <v>0.41673460844846927</v>
      </c>
      <c r="K36" s="9">
        <v>1.3394664159235723</v>
      </c>
      <c r="L36" s="9">
        <v>1.8638629425433999</v>
      </c>
      <c r="M36" s="9">
        <v>2.1883571608698182</v>
      </c>
      <c r="N36" s="9">
        <v>98</v>
      </c>
      <c r="O36" s="9">
        <v>1</v>
      </c>
      <c r="P36" s="9">
        <v>18.475259276696878</v>
      </c>
      <c r="Q36" s="9">
        <v>10</v>
      </c>
      <c r="CV36" s="9" t="s">
        <v>4248</v>
      </c>
      <c r="CW36" s="9">
        <v>4</v>
      </c>
      <c r="CX36" s="9">
        <v>1</v>
      </c>
      <c r="CY36" s="9">
        <v>4</v>
      </c>
      <c r="CZ36" s="9">
        <v>4</v>
      </c>
      <c r="DA36" s="9">
        <v>0</v>
      </c>
      <c r="DB36" s="9">
        <v>4</v>
      </c>
      <c r="DC36" s="9">
        <v>1</v>
      </c>
      <c r="DD36" s="9">
        <v>1</v>
      </c>
      <c r="DE36" s="9">
        <v>2</v>
      </c>
      <c r="DF36" s="9">
        <v>28900</v>
      </c>
      <c r="DG36" s="9">
        <v>20400</v>
      </c>
      <c r="DH36" s="9">
        <v>8630</v>
      </c>
      <c r="DI36" s="9">
        <v>2380</v>
      </c>
      <c r="DJ36" s="9">
        <v>98</v>
      </c>
      <c r="DK36" s="9">
        <v>5</v>
      </c>
      <c r="DL36" s="9">
        <v>18.475259276696878</v>
      </c>
      <c r="DM36" s="9">
        <v>10</v>
      </c>
      <c r="GR36" s="9">
        <f>$P36*$N36^Solver!$C$2</f>
        <v>55.099939299012668</v>
      </c>
      <c r="GS36" s="9">
        <f t="shared" si="0"/>
        <v>0.25235150829757297</v>
      </c>
      <c r="GT36" s="9">
        <f t="shared" si="1"/>
        <v>15.703201023426123</v>
      </c>
      <c r="GU36" s="9">
        <f t="shared" si="2"/>
        <v>5.4529044473274597</v>
      </c>
      <c r="GV36" s="9">
        <f t="shared" si="3"/>
        <v>12.153703042811493</v>
      </c>
      <c r="GW36" s="9">
        <f t="shared" si="4"/>
        <v>12.153703042811493</v>
      </c>
      <c r="GX36" s="9">
        <f t="shared" si="5"/>
        <v>-5.7032010234261232</v>
      </c>
      <c r="GY36" s="9">
        <f t="shared" si="6"/>
        <v>60.925068518828233</v>
      </c>
      <c r="GZ36" s="9">
        <f t="shared" si="7"/>
        <v>41.127232415381236</v>
      </c>
      <c r="HA36" s="9">
        <f t="shared" si="8"/>
        <v>525.93283145778196</v>
      </c>
      <c r="HB36" s="9">
        <f t="shared" si="9"/>
        <v>15.104412573075518</v>
      </c>
      <c r="HC36" s="9">
        <f t="shared" si="10"/>
        <v>1.7675421556887465</v>
      </c>
      <c r="HD36" s="9">
        <f t="shared" si="11"/>
        <v>6.8223631336942744E-2</v>
      </c>
      <c r="HE36" s="9">
        <f t="shared" si="12"/>
        <v>-558.91370029576012</v>
      </c>
      <c r="HF36" s="9">
        <f t="shared" si="13"/>
        <v>0.73042292536732312</v>
      </c>
      <c r="HG36" s="9">
        <f t="shared" si="14"/>
        <v>11.469978029162052</v>
      </c>
      <c r="HH36" s="9">
        <f t="shared" si="15"/>
        <v>10</v>
      </c>
      <c r="HI36" s="9">
        <f t="shared" si="16"/>
        <v>55.099939299012668</v>
      </c>
      <c r="HJ36" s="9">
        <f t="shared" si="17"/>
        <v>0.34843959673802333</v>
      </c>
      <c r="HK36" s="9">
        <f t="shared" si="18"/>
        <v>-0.72273308849506801</v>
      </c>
      <c r="HL36" s="9">
        <f t="shared" si="19"/>
        <v>-23.997669794019806</v>
      </c>
      <c r="HM36" s="9">
        <f t="shared" si="20"/>
        <v>1.6961483928355929</v>
      </c>
      <c r="HN36" s="9">
        <f t="shared" si="21"/>
        <v>246.59052238213124</v>
      </c>
      <c r="HO36" s="9">
        <f t="shared" si="22"/>
        <v>32.526501913608776</v>
      </c>
      <c r="HP36" s="9">
        <f t="shared" si="23"/>
        <v>806.47858523108573</v>
      </c>
      <c r="HQ36" s="9">
        <f t="shared" si="24"/>
        <v>-5.7032010234261232</v>
      </c>
      <c r="HR36" s="9">
        <f t="shared" si="25"/>
        <v>35</v>
      </c>
      <c r="IP36" s="9">
        <v>1</v>
      </c>
      <c r="IQ36" s="9">
        <v>98</v>
      </c>
      <c r="IR36" s="9">
        <v>1</v>
      </c>
      <c r="IS36" s="9">
        <v>0.89636987358607634</v>
      </c>
      <c r="IT36" s="9">
        <v>98</v>
      </c>
      <c r="IU36" s="9">
        <v>1</v>
      </c>
      <c r="IV36" s="9">
        <v>15.104412573075518</v>
      </c>
    </row>
    <row r="37" spans="1:256" x14ac:dyDescent="0.25">
      <c r="A37" s="9">
        <v>4</v>
      </c>
      <c r="B37" s="9">
        <v>2</v>
      </c>
      <c r="C37" s="9">
        <v>4</v>
      </c>
      <c r="D37" s="9">
        <v>4</v>
      </c>
      <c r="E37" s="9">
        <v>0</v>
      </c>
      <c r="F37" s="9">
        <v>3</v>
      </c>
      <c r="G37" s="9">
        <v>1</v>
      </c>
      <c r="H37" s="9">
        <v>3</v>
      </c>
      <c r="I37" s="9">
        <v>0</v>
      </c>
      <c r="J37" s="9">
        <v>0.27397777026023934</v>
      </c>
      <c r="K37" s="9">
        <v>0.9980338000999166</v>
      </c>
      <c r="L37" s="9">
        <v>0.31532327880803751</v>
      </c>
      <c r="M37" s="9">
        <v>3.5399895249364706</v>
      </c>
      <c r="N37" s="9">
        <v>112</v>
      </c>
      <c r="O37" s="9">
        <v>1</v>
      </c>
      <c r="P37" s="9">
        <v>6.1225152150887618</v>
      </c>
      <c r="Q37" s="9">
        <v>17</v>
      </c>
      <c r="CV37" s="9" t="s">
        <v>4378</v>
      </c>
      <c r="CW37" s="9">
        <v>4</v>
      </c>
      <c r="CX37" s="9">
        <v>2</v>
      </c>
      <c r="CY37" s="9">
        <v>4</v>
      </c>
      <c r="CZ37" s="9">
        <v>4</v>
      </c>
      <c r="DA37" s="9">
        <v>0</v>
      </c>
      <c r="DB37" s="9">
        <v>3</v>
      </c>
      <c r="DC37" s="9">
        <v>1</v>
      </c>
      <c r="DD37" s="9">
        <v>3</v>
      </c>
      <c r="DE37" s="9">
        <v>0</v>
      </c>
      <c r="DF37" s="9">
        <v>19000</v>
      </c>
      <c r="DG37" s="9">
        <v>15200</v>
      </c>
      <c r="DH37" s="9">
        <v>1460</v>
      </c>
      <c r="DI37" s="9">
        <v>3850</v>
      </c>
      <c r="DJ37" s="9">
        <v>112</v>
      </c>
      <c r="DK37" s="9">
        <v>5</v>
      </c>
      <c r="DL37" s="9">
        <v>6.1225152150887618</v>
      </c>
      <c r="DM37" s="9">
        <v>17</v>
      </c>
      <c r="GR37" s="9">
        <f>$P37*$N37^Solver!$C$2</f>
        <v>18.850003260346735</v>
      </c>
      <c r="GS37" s="9">
        <f t="shared" si="0"/>
        <v>0.4314453078538803</v>
      </c>
      <c r="GT37" s="9">
        <f t="shared" si="1"/>
        <v>5.3721545659627745</v>
      </c>
      <c r="GU37" s="9">
        <f t="shared" si="2"/>
        <v>3.1893930397121419</v>
      </c>
      <c r="GV37" s="9">
        <f t="shared" si="3"/>
        <v>27.956316664542086</v>
      </c>
      <c r="GW37" s="9">
        <f t="shared" si="4"/>
        <v>27.956316664542086</v>
      </c>
      <c r="GX37" s="9">
        <f t="shared" si="5"/>
        <v>11.627845434037226</v>
      </c>
      <c r="GY37" s="9">
        <f t="shared" si="6"/>
        <v>14.420912220240293</v>
      </c>
      <c r="GZ37" s="9">
        <f t="shared" si="7"/>
        <v>52.755077849418463</v>
      </c>
      <c r="HA37" s="9">
        <f t="shared" si="8"/>
        <v>540.35374367802228</v>
      </c>
      <c r="HB37" s="9">
        <f t="shared" si="9"/>
        <v>33.505073450136891</v>
      </c>
      <c r="HC37" s="9">
        <f t="shared" si="10"/>
        <v>2.2377314089248128</v>
      </c>
      <c r="HD37" s="9">
        <f t="shared" si="11"/>
        <v>4.4987676321650882</v>
      </c>
      <c r="HE37" s="9">
        <f t="shared" si="12"/>
        <v>1302.3186886121694</v>
      </c>
      <c r="HF37" s="9">
        <f t="shared" si="13"/>
        <v>2.3581476118090907</v>
      </c>
      <c r="HG37" s="9">
        <f t="shared" si="14"/>
        <v>12.668333459994418</v>
      </c>
      <c r="HH37" s="9">
        <f t="shared" si="15"/>
        <v>17</v>
      </c>
      <c r="HI37" s="9">
        <f t="shared" si="16"/>
        <v>18.850003260346735</v>
      </c>
      <c r="HJ37" s="9">
        <f t="shared" si="17"/>
        <v>0.88308631863740106</v>
      </c>
      <c r="HK37" s="9">
        <f t="shared" si="18"/>
        <v>2.3347895416332611</v>
      </c>
      <c r="HL37" s="9">
        <f t="shared" si="19"/>
        <v>91.954522395414287</v>
      </c>
      <c r="HM37" s="9">
        <f t="shared" si="20"/>
        <v>1.1598306290104665</v>
      </c>
      <c r="HN37" s="9">
        <f t="shared" si="21"/>
        <v>28.860044680594687</v>
      </c>
      <c r="HO37" s="9">
        <f t="shared" si="22"/>
        <v>135.20678943786038</v>
      </c>
      <c r="HP37" s="9">
        <f t="shared" si="23"/>
        <v>14589.228135229994</v>
      </c>
      <c r="HQ37" s="9">
        <f t="shared" si="24"/>
        <v>11.627845434037226</v>
      </c>
      <c r="HR37" s="9">
        <f t="shared" si="25"/>
        <v>36</v>
      </c>
      <c r="IP37" s="9">
        <v>1</v>
      </c>
      <c r="IQ37" s="9">
        <v>112</v>
      </c>
      <c r="IR37" s="9">
        <v>1</v>
      </c>
      <c r="IS37" s="9">
        <v>0.20997782082198435</v>
      </c>
      <c r="IT37" s="9">
        <v>112</v>
      </c>
      <c r="IU37" s="9">
        <v>1</v>
      </c>
      <c r="IV37" s="9">
        <v>33.505073450136891</v>
      </c>
    </row>
    <row r="38" spans="1:256" x14ac:dyDescent="0.25">
      <c r="A38" s="9">
        <v>4</v>
      </c>
      <c r="B38" s="9">
        <v>0</v>
      </c>
      <c r="C38" s="9">
        <v>4</v>
      </c>
      <c r="D38" s="9">
        <v>4</v>
      </c>
      <c r="E38" s="9">
        <v>0</v>
      </c>
      <c r="F38" s="9">
        <v>4</v>
      </c>
      <c r="G38" s="9">
        <v>1</v>
      </c>
      <c r="H38" s="9">
        <v>2</v>
      </c>
      <c r="I38" s="9">
        <v>0</v>
      </c>
      <c r="J38" s="9">
        <v>0.39654677274508321</v>
      </c>
      <c r="K38" s="9">
        <v>1.1227880251124063</v>
      </c>
      <c r="L38" s="9">
        <v>1.4988654485806716</v>
      </c>
      <c r="M38" s="9">
        <v>1.0298151345269733</v>
      </c>
      <c r="N38" s="9">
        <v>116</v>
      </c>
      <c r="O38" s="9">
        <v>1</v>
      </c>
      <c r="P38" s="9">
        <v>12.212663157302085</v>
      </c>
      <c r="Q38" s="9">
        <v>14</v>
      </c>
      <c r="CV38" s="9" t="s">
        <v>4320</v>
      </c>
      <c r="CW38" s="9">
        <v>4</v>
      </c>
      <c r="CX38" s="9">
        <v>0</v>
      </c>
      <c r="CY38" s="9">
        <v>4</v>
      </c>
      <c r="CZ38" s="9">
        <v>4</v>
      </c>
      <c r="DA38" s="9">
        <v>0</v>
      </c>
      <c r="DB38" s="9">
        <v>4</v>
      </c>
      <c r="DC38" s="9">
        <v>1</v>
      </c>
      <c r="DD38" s="9">
        <v>2</v>
      </c>
      <c r="DE38" s="9">
        <v>0</v>
      </c>
      <c r="DF38" s="9">
        <v>27500</v>
      </c>
      <c r="DG38" s="9">
        <v>17100</v>
      </c>
      <c r="DH38" s="9">
        <v>6940</v>
      </c>
      <c r="DI38" s="9">
        <v>1120</v>
      </c>
      <c r="DJ38" s="9">
        <v>116</v>
      </c>
      <c r="DK38" s="9">
        <v>5</v>
      </c>
      <c r="DL38" s="9">
        <v>12.212663157302085</v>
      </c>
      <c r="DM38" s="9">
        <v>14</v>
      </c>
      <c r="GR38" s="9">
        <f>$P38*$N38^Solver!$C$2</f>
        <v>37.916130805475639</v>
      </c>
      <c r="GS38" s="9">
        <f t="shared" si="0"/>
        <v>0.30420717889229376</v>
      </c>
      <c r="GT38" s="9">
        <f t="shared" si="1"/>
        <v>10.80590344823797</v>
      </c>
      <c r="GU38" s="9">
        <f t="shared" si="2"/>
        <v>4.5233931260143789</v>
      </c>
      <c r="GV38" s="9">
        <f t="shared" si="3"/>
        <v>22.108412693072502</v>
      </c>
      <c r="GW38" s="9">
        <f t="shared" si="4"/>
        <v>22.108412693072502</v>
      </c>
      <c r="GX38" s="9">
        <f t="shared" si="5"/>
        <v>3.1940965517620299</v>
      </c>
      <c r="GY38" s="9">
        <f t="shared" si="6"/>
        <v>36.620053596077689</v>
      </c>
      <c r="GZ38" s="9">
        <f t="shared" si="7"/>
        <v>55.949174401180493</v>
      </c>
      <c r="HA38" s="9">
        <f t="shared" si="8"/>
        <v>576.97379727409998</v>
      </c>
      <c r="HB38" s="9">
        <f t="shared" si="9"/>
        <v>25.191221182738683</v>
      </c>
      <c r="HC38" s="9">
        <f t="shared" si="10"/>
        <v>2.2975555761849078</v>
      </c>
      <c r="HD38" s="9">
        <f t="shared" si="11"/>
        <v>-5.1696783028325173E-3</v>
      </c>
      <c r="HE38" s="9">
        <f t="shared" si="12"/>
        <v>370.51520000439547</v>
      </c>
      <c r="HF38" s="9">
        <f t="shared" si="13"/>
        <v>1.2083655004187832</v>
      </c>
      <c r="HG38" s="9">
        <f t="shared" si="14"/>
        <v>13.057480927707131</v>
      </c>
      <c r="HH38" s="9">
        <f t="shared" si="15"/>
        <v>14</v>
      </c>
      <c r="HI38" s="9">
        <f t="shared" si="16"/>
        <v>37.916130805475639</v>
      </c>
      <c r="HJ38" s="9">
        <f t="shared" si="17"/>
        <v>0.61798806979598608</v>
      </c>
      <c r="HK38" s="9">
        <f t="shared" si="18"/>
        <v>0.55543095111605434</v>
      </c>
      <c r="HL38" s="9">
        <f t="shared" si="19"/>
        <v>-21.634907362305341</v>
      </c>
      <c r="HM38" s="9">
        <f t="shared" si="20"/>
        <v>1.5092624038122402</v>
      </c>
      <c r="HN38" s="9">
        <f t="shared" si="21"/>
        <v>116.76754933264125</v>
      </c>
      <c r="HO38" s="9">
        <f t="shared" si="22"/>
        <v>10.202252781978089</v>
      </c>
      <c r="HP38" s="9">
        <f t="shared" si="23"/>
        <v>697.90019985344145</v>
      </c>
      <c r="HQ38" s="9">
        <f t="shared" si="24"/>
        <v>3.1940965517620299</v>
      </c>
      <c r="HR38" s="9">
        <f t="shared" si="25"/>
        <v>37</v>
      </c>
      <c r="IP38" s="9">
        <v>1</v>
      </c>
      <c r="IQ38" s="9">
        <v>116</v>
      </c>
      <c r="IR38" s="9">
        <v>1</v>
      </c>
      <c r="IS38" s="9">
        <v>0.95738573168200813</v>
      </c>
      <c r="IT38" s="9">
        <v>116</v>
      </c>
      <c r="IU38" s="9">
        <v>1</v>
      </c>
      <c r="IV38" s="9">
        <v>25.191221182738683</v>
      </c>
    </row>
    <row r="39" spans="1:256" x14ac:dyDescent="0.25">
      <c r="A39" s="9">
        <v>2</v>
      </c>
      <c r="B39" s="9">
        <v>0</v>
      </c>
      <c r="C39" s="9">
        <v>4</v>
      </c>
      <c r="D39" s="9">
        <v>2</v>
      </c>
      <c r="E39" s="9">
        <v>0</v>
      </c>
      <c r="F39" s="9">
        <v>3</v>
      </c>
      <c r="G39" s="9">
        <v>2</v>
      </c>
      <c r="H39" s="9">
        <v>2</v>
      </c>
      <c r="I39" s="9">
        <v>0</v>
      </c>
      <c r="J39" s="9">
        <v>0.61284501242421952</v>
      </c>
      <c r="K39" s="9">
        <v>0.87327957508742704</v>
      </c>
      <c r="L39" s="9">
        <v>0.68895976671071213</v>
      </c>
      <c r="M39" s="9">
        <v>0.69880312700044611</v>
      </c>
      <c r="N39" s="9">
        <v>12</v>
      </c>
      <c r="O39" s="9">
        <v>1</v>
      </c>
      <c r="P39" s="9">
        <v>10.474598597867463</v>
      </c>
      <c r="Q39" s="9">
        <v>4</v>
      </c>
      <c r="CV39" s="9" t="s">
        <v>4285</v>
      </c>
      <c r="CW39" s="9">
        <v>2</v>
      </c>
      <c r="CX39" s="9">
        <v>0</v>
      </c>
      <c r="CY39" s="9">
        <v>4</v>
      </c>
      <c r="CZ39" s="9">
        <v>2</v>
      </c>
      <c r="DA39" s="9">
        <v>0</v>
      </c>
      <c r="DB39" s="9">
        <v>3</v>
      </c>
      <c r="DC39" s="9">
        <v>2</v>
      </c>
      <c r="DD39" s="9">
        <v>2</v>
      </c>
      <c r="DE39" s="9">
        <v>0</v>
      </c>
      <c r="DF39" s="9">
        <v>42500</v>
      </c>
      <c r="DG39" s="9">
        <v>13300</v>
      </c>
      <c r="DH39" s="9">
        <v>3190</v>
      </c>
      <c r="DI39" s="9">
        <v>760</v>
      </c>
      <c r="DJ39" s="9">
        <v>12</v>
      </c>
      <c r="DK39" s="9">
        <v>5</v>
      </c>
      <c r="DL39" s="9">
        <v>10.474598597867463</v>
      </c>
      <c r="DM39" s="9">
        <v>4</v>
      </c>
      <c r="GR39" s="9">
        <f>$P39*$N39^Solver!$C$2</f>
        <v>18.938001202535087</v>
      </c>
      <c r="GS39" s="9">
        <f t="shared" si="0"/>
        <v>0.43044175670076695</v>
      </c>
      <c r="GT39" s="9">
        <f t="shared" si="1"/>
        <v>5.3972335296315475</v>
      </c>
      <c r="GU39" s="9">
        <f t="shared" si="2"/>
        <v>3.196828933216683</v>
      </c>
      <c r="GV39" s="9">
        <f t="shared" si="3"/>
        <v>1.0464516276925711</v>
      </c>
      <c r="GW39" s="9">
        <f t="shared" si="4"/>
        <v>1.0464516276925711</v>
      </c>
      <c r="GX39" s="9">
        <f t="shared" si="5"/>
        <v>-1.3972335296315475</v>
      </c>
      <c r="GY39" s="9">
        <f t="shared" si="6"/>
        <v>14.509428890072048</v>
      </c>
      <c r="GZ39" s="9">
        <f t="shared" si="7"/>
        <v>-1.3972335296315475</v>
      </c>
      <c r="HA39" s="9">
        <f t="shared" si="8"/>
        <v>14.509428890072048</v>
      </c>
      <c r="HB39" s="9">
        <f t="shared" si="9"/>
        <v>3.1780538303479458</v>
      </c>
      <c r="HC39" s="9">
        <f t="shared" si="10"/>
        <v>0</v>
      </c>
      <c r="HD39" s="9">
        <f t="shared" si="11"/>
        <v>-0.11826147085871043</v>
      </c>
      <c r="HE39" s="9">
        <f t="shared" si="12"/>
        <v>-16.766802355578569</v>
      </c>
      <c r="HF39" s="9">
        <f t="shared" si="13"/>
        <v>0.83741873698594471</v>
      </c>
      <c r="HG39" s="9">
        <f t="shared" si="14"/>
        <v>4.5197444856022431</v>
      </c>
      <c r="HH39" s="9">
        <f t="shared" si="15"/>
        <v>4</v>
      </c>
      <c r="HI39" s="9">
        <f t="shared" si="16"/>
        <v>18.938001202535087</v>
      </c>
      <c r="HJ39" s="9">
        <f t="shared" si="17"/>
        <v>0.4336678782115766</v>
      </c>
      <c r="HK39" s="9">
        <f t="shared" si="18"/>
        <v>-0.3081915484142031</v>
      </c>
      <c r="HL39" s="9">
        <f t="shared" si="19"/>
        <v>-9.565106549370217</v>
      </c>
      <c r="HM39" s="9">
        <f t="shared" si="20"/>
        <v>1.1621593601120346</v>
      </c>
      <c r="HN39" s="9">
        <f t="shared" si="21"/>
        <v>29.130129773379011</v>
      </c>
      <c r="HO39" s="9">
        <f t="shared" si="22"/>
        <v>1.9522615363266325</v>
      </c>
      <c r="HP39" s="9">
        <f t="shared" si="23"/>
        <v>157.68245194996962</v>
      </c>
      <c r="HQ39" s="9">
        <f t="shared" si="24"/>
        <v>-1.3972335296315475</v>
      </c>
      <c r="HR39" s="9">
        <f t="shared" si="25"/>
        <v>1</v>
      </c>
      <c r="IP39" s="9">
        <v>1</v>
      </c>
      <c r="IQ39" s="9">
        <v>12</v>
      </c>
      <c r="IR39" s="9">
        <v>1</v>
      </c>
      <c r="IS39" s="9">
        <v>0.44085703530791998</v>
      </c>
      <c r="IT39" s="9">
        <v>12</v>
      </c>
      <c r="IU39" s="9">
        <v>2</v>
      </c>
      <c r="IV39" s="9">
        <v>3.1780538303479458</v>
      </c>
    </row>
    <row r="40" spans="1:256" x14ac:dyDescent="0.25">
      <c r="A40" s="9">
        <v>4</v>
      </c>
      <c r="B40" s="9">
        <v>0</v>
      </c>
      <c r="C40" s="9">
        <v>4</v>
      </c>
      <c r="D40" s="9">
        <v>4</v>
      </c>
      <c r="E40" s="9">
        <v>0</v>
      </c>
      <c r="F40" s="9">
        <v>4</v>
      </c>
      <c r="G40" s="9">
        <v>2</v>
      </c>
      <c r="H40" s="9">
        <v>2</v>
      </c>
      <c r="I40" s="9">
        <v>0</v>
      </c>
      <c r="J40" s="9">
        <v>0.56670138795933711</v>
      </c>
      <c r="K40" s="9">
        <v>0.38739469872299398</v>
      </c>
      <c r="L40" s="9">
        <v>1.2958490909919351</v>
      </c>
      <c r="M40" s="9">
        <v>1.4343853659482841</v>
      </c>
      <c r="N40" s="9">
        <v>29</v>
      </c>
      <c r="O40" s="9">
        <v>1</v>
      </c>
      <c r="P40" s="9">
        <v>12.357028960177255</v>
      </c>
      <c r="Q40" s="9">
        <v>5</v>
      </c>
      <c r="CV40" s="9" t="s">
        <v>4345</v>
      </c>
      <c r="CW40" s="9">
        <v>4</v>
      </c>
      <c r="CX40" s="9">
        <v>0</v>
      </c>
      <c r="CY40" s="9">
        <v>4</v>
      </c>
      <c r="CZ40" s="9">
        <v>4</v>
      </c>
      <c r="DA40" s="9">
        <v>0</v>
      </c>
      <c r="DB40" s="9">
        <v>4</v>
      </c>
      <c r="DC40" s="9">
        <v>2</v>
      </c>
      <c r="DD40" s="9">
        <v>2</v>
      </c>
      <c r="DE40" s="9">
        <v>0</v>
      </c>
      <c r="DF40" s="9">
        <v>39300</v>
      </c>
      <c r="DG40" s="9">
        <v>5900</v>
      </c>
      <c r="DH40" s="9">
        <v>6000</v>
      </c>
      <c r="DI40" s="9">
        <v>1560</v>
      </c>
      <c r="DJ40" s="9">
        <v>29</v>
      </c>
      <c r="DK40" s="9">
        <v>5</v>
      </c>
      <c r="DL40" s="9">
        <v>12.357028960177255</v>
      </c>
      <c r="DM40" s="9">
        <v>5</v>
      </c>
      <c r="GR40" s="9">
        <f>$P40*$N40^Solver!$C$2</f>
        <v>27.570285289055185</v>
      </c>
      <c r="GS40" s="9">
        <f t="shared" si="0"/>
        <v>0.3567474150975033</v>
      </c>
      <c r="GT40" s="9">
        <f t="shared" si="1"/>
        <v>7.8573903651287589</v>
      </c>
      <c r="GU40" s="9">
        <f t="shared" si="2"/>
        <v>3.8572070985000342</v>
      </c>
      <c r="GV40" s="9">
        <f t="shared" si="3"/>
        <v>2.4029636181429126</v>
      </c>
      <c r="GW40" s="9">
        <f t="shared" si="4"/>
        <v>2.4029636181429126</v>
      </c>
      <c r="GX40" s="9">
        <f t="shared" si="5"/>
        <v>-2.8573903651287589</v>
      </c>
      <c r="GY40" s="9">
        <f t="shared" si="6"/>
        <v>23.863423169026365</v>
      </c>
      <c r="GZ40" s="9">
        <f t="shared" si="7"/>
        <v>-4.2546238947603063</v>
      </c>
      <c r="HA40" s="9">
        <f t="shared" si="8"/>
        <v>38.372852059098413</v>
      </c>
      <c r="HB40" s="9">
        <f t="shared" si="9"/>
        <v>4.7874917427820458</v>
      </c>
      <c r="HC40" s="9">
        <f t="shared" si="10"/>
        <v>-0.48566201495575168</v>
      </c>
      <c r="HD40" s="9">
        <f t="shared" si="11"/>
        <v>4.977265705300841E-3</v>
      </c>
      <c r="HE40" s="9">
        <f t="shared" si="12"/>
        <v>-82.864320588734003</v>
      </c>
      <c r="HF40" s="9">
        <f t="shared" si="13"/>
        <v>0.75608292354898943</v>
      </c>
      <c r="HG40" s="9">
        <f t="shared" si="14"/>
        <v>5.9408386787322138</v>
      </c>
      <c r="HH40" s="9">
        <f t="shared" si="15"/>
        <v>5</v>
      </c>
      <c r="HI40" s="9">
        <f t="shared" si="16"/>
        <v>27.570285289055185</v>
      </c>
      <c r="HJ40" s="9">
        <f t="shared" si="17"/>
        <v>0.37414100762113967</v>
      </c>
      <c r="HK40" s="9">
        <f t="shared" si="18"/>
        <v>-0.5940845841296386</v>
      </c>
      <c r="HL40" s="9">
        <f t="shared" si="19"/>
        <v>-12.466691974047238</v>
      </c>
      <c r="HM40" s="9">
        <f t="shared" si="20"/>
        <v>1.3499433719769955</v>
      </c>
      <c r="HN40" s="9">
        <f t="shared" si="21"/>
        <v>61.738583350018253</v>
      </c>
      <c r="HO40" s="9">
        <f t="shared" si="22"/>
        <v>8.1646796987306622</v>
      </c>
      <c r="HP40" s="9">
        <f t="shared" si="23"/>
        <v>246.45054654615197</v>
      </c>
      <c r="HQ40" s="9">
        <f t="shared" si="24"/>
        <v>-2.8573903651287589</v>
      </c>
      <c r="HR40" s="9">
        <f t="shared" si="25"/>
        <v>2</v>
      </c>
      <c r="IP40" s="9">
        <v>1</v>
      </c>
      <c r="IQ40" s="9">
        <v>29</v>
      </c>
      <c r="IR40" s="9">
        <v>1</v>
      </c>
      <c r="IS40" s="9">
        <v>0.60650406255314737</v>
      </c>
      <c r="IT40" s="9">
        <v>29</v>
      </c>
      <c r="IU40" s="9">
        <v>2</v>
      </c>
      <c r="IV40" s="9">
        <v>4.7874917427820458</v>
      </c>
    </row>
    <row r="41" spans="1:256" x14ac:dyDescent="0.25">
      <c r="A41" s="9">
        <v>4</v>
      </c>
      <c r="B41" s="9">
        <v>0</v>
      </c>
      <c r="C41" s="9">
        <v>4</v>
      </c>
      <c r="D41" s="9">
        <v>2</v>
      </c>
      <c r="E41" s="9">
        <v>0</v>
      </c>
      <c r="F41" s="9">
        <v>4</v>
      </c>
      <c r="G41" s="9">
        <v>2</v>
      </c>
      <c r="H41" s="9">
        <v>2</v>
      </c>
      <c r="I41" s="9">
        <v>0</v>
      </c>
      <c r="J41" s="9">
        <v>0.48018209208768259</v>
      </c>
      <c r="K41" s="9">
        <v>0.7879214211315132</v>
      </c>
      <c r="L41" s="9">
        <v>1.2310566364423383</v>
      </c>
      <c r="M41" s="9">
        <v>1.1723341933231168</v>
      </c>
      <c r="N41" s="9">
        <v>29</v>
      </c>
      <c r="O41" s="9">
        <v>1</v>
      </c>
      <c r="P41" s="9">
        <v>12.278639922706427</v>
      </c>
      <c r="Q41" s="9">
        <v>4</v>
      </c>
      <c r="CV41" s="9" t="s">
        <v>4298</v>
      </c>
      <c r="CW41" s="9">
        <v>4</v>
      </c>
      <c r="CX41" s="9">
        <v>0</v>
      </c>
      <c r="CY41" s="9">
        <v>4</v>
      </c>
      <c r="CZ41" s="9">
        <v>2</v>
      </c>
      <c r="DA41" s="9">
        <v>0</v>
      </c>
      <c r="DB41" s="9">
        <v>4</v>
      </c>
      <c r="DC41" s="9">
        <v>2</v>
      </c>
      <c r="DD41" s="9">
        <v>2</v>
      </c>
      <c r="DE41" s="9">
        <v>0</v>
      </c>
      <c r="DF41" s="9">
        <v>33300</v>
      </c>
      <c r="DG41" s="9">
        <v>12000</v>
      </c>
      <c r="DH41" s="9">
        <v>5700</v>
      </c>
      <c r="DI41" s="9">
        <v>1275</v>
      </c>
      <c r="DJ41" s="9">
        <v>29</v>
      </c>
      <c r="DK41" s="9">
        <v>5</v>
      </c>
      <c r="DL41" s="9">
        <v>12.278639922706427</v>
      </c>
      <c r="DM41" s="9">
        <v>4</v>
      </c>
      <c r="GR41" s="9">
        <f>$P41*$N41^Solver!$C$2</f>
        <v>27.395388221680005</v>
      </c>
      <c r="GS41" s="9">
        <f t="shared" si="0"/>
        <v>0.35788437306039361</v>
      </c>
      <c r="GT41" s="9">
        <f t="shared" si="1"/>
        <v>7.8075455950193771</v>
      </c>
      <c r="GU41" s="9">
        <f t="shared" si="2"/>
        <v>3.8449531901003611</v>
      </c>
      <c r="GV41" s="9">
        <f t="shared" si="3"/>
        <v>0.74894195324429447</v>
      </c>
      <c r="GW41" s="9">
        <f t="shared" si="4"/>
        <v>0.74894195324429447</v>
      </c>
      <c r="GX41" s="9">
        <f t="shared" si="5"/>
        <v>-3.8075455950193771</v>
      </c>
      <c r="GY41" s="9">
        <f t="shared" si="6"/>
        <v>23.661514474342809</v>
      </c>
      <c r="GZ41" s="9">
        <f t="shared" si="7"/>
        <v>-8.0621694897796843</v>
      </c>
      <c r="HA41" s="9">
        <f t="shared" si="8"/>
        <v>62.034366533441222</v>
      </c>
      <c r="HB41" s="9">
        <f t="shared" si="9"/>
        <v>3.1780538303479458</v>
      </c>
      <c r="HC41" s="9">
        <f t="shared" si="10"/>
        <v>-0.83577642866437107</v>
      </c>
      <c r="HD41" s="9">
        <f t="shared" si="11"/>
        <v>0.1097457807046654</v>
      </c>
      <c r="HE41" s="9">
        <f t="shared" si="12"/>
        <v>-110.41882225556193</v>
      </c>
      <c r="HF41" s="9">
        <f t="shared" si="13"/>
        <v>0.67324213756781326</v>
      </c>
      <c r="HG41" s="9">
        <f t="shared" si="14"/>
        <v>5.2563686855490097</v>
      </c>
      <c r="HH41" s="9">
        <f t="shared" si="15"/>
        <v>4</v>
      </c>
      <c r="HI41" s="9">
        <f t="shared" si="16"/>
        <v>27.395388221680005</v>
      </c>
      <c r="HJ41" s="9">
        <f t="shared" si="17"/>
        <v>0.31379073306998251</v>
      </c>
      <c r="HK41" s="9">
        <f t="shared" si="18"/>
        <v>-0.90350274147142295</v>
      </c>
      <c r="HL41" s="9">
        <f t="shared" si="19"/>
        <v>-7.2726353596429485</v>
      </c>
      <c r="HM41" s="9">
        <f t="shared" si="20"/>
        <v>1.3467614286573268</v>
      </c>
      <c r="HN41" s="9">
        <f t="shared" si="21"/>
        <v>60.957768218306477</v>
      </c>
      <c r="HO41" s="9">
        <f t="shared" si="22"/>
        <v>14.497403458151462</v>
      </c>
      <c r="HP41" s="9">
        <f t="shared" si="23"/>
        <v>83.980930717079602</v>
      </c>
      <c r="HQ41" s="9">
        <f t="shared" si="24"/>
        <v>-3.8075455950193771</v>
      </c>
      <c r="HR41" s="9">
        <f t="shared" si="25"/>
        <v>3</v>
      </c>
      <c r="IP41" s="9">
        <v>1</v>
      </c>
      <c r="IQ41" s="9">
        <v>29</v>
      </c>
      <c r="IR41" s="9">
        <v>1</v>
      </c>
      <c r="IS41" s="9">
        <v>0.63383752961918483</v>
      </c>
      <c r="IT41" s="9">
        <v>29</v>
      </c>
      <c r="IU41" s="9">
        <v>2</v>
      </c>
      <c r="IV41" s="9">
        <v>3.1780538303479458</v>
      </c>
    </row>
    <row r="42" spans="1:256" x14ac:dyDescent="0.25">
      <c r="A42" s="9">
        <v>4</v>
      </c>
      <c r="B42" s="9">
        <v>1</v>
      </c>
      <c r="C42" s="9">
        <v>4</v>
      </c>
      <c r="D42" s="9">
        <v>4</v>
      </c>
      <c r="E42" s="9">
        <v>0</v>
      </c>
      <c r="F42" s="9">
        <v>4</v>
      </c>
      <c r="G42" s="9">
        <v>2</v>
      </c>
      <c r="H42" s="9">
        <v>1</v>
      </c>
      <c r="I42" s="9">
        <v>0</v>
      </c>
      <c r="J42" s="9">
        <v>0.53930361093331314</v>
      </c>
      <c r="K42" s="9">
        <v>0.79448743297427571</v>
      </c>
      <c r="L42" s="9">
        <v>0.80990568186995948</v>
      </c>
      <c r="M42" s="9">
        <v>0.89189346472425368</v>
      </c>
      <c r="N42" s="9">
        <v>31</v>
      </c>
      <c r="O42" s="9">
        <v>1</v>
      </c>
      <c r="P42" s="9">
        <v>11.96503266285035</v>
      </c>
      <c r="Q42" s="9">
        <v>9</v>
      </c>
      <c r="CV42" s="9" t="s">
        <v>4271</v>
      </c>
      <c r="CW42" s="9">
        <v>4</v>
      </c>
      <c r="CX42" s="9">
        <v>1</v>
      </c>
      <c r="CY42" s="9">
        <v>4</v>
      </c>
      <c r="CZ42" s="9">
        <v>4</v>
      </c>
      <c r="DA42" s="9">
        <v>0</v>
      </c>
      <c r="DB42" s="9">
        <v>4</v>
      </c>
      <c r="DC42" s="9">
        <v>2</v>
      </c>
      <c r="DD42" s="9">
        <v>1</v>
      </c>
      <c r="DE42" s="9">
        <v>0</v>
      </c>
      <c r="DF42" s="9">
        <v>37400</v>
      </c>
      <c r="DG42" s="9">
        <v>12100</v>
      </c>
      <c r="DH42" s="9">
        <v>3750</v>
      </c>
      <c r="DI42" s="9">
        <v>970</v>
      </c>
      <c r="DJ42" s="9">
        <v>31</v>
      </c>
      <c r="DK42" s="9">
        <v>5</v>
      </c>
      <c r="DL42" s="9">
        <v>11.96503266285035</v>
      </c>
      <c r="DM42" s="9">
        <v>9</v>
      </c>
      <c r="GR42" s="9">
        <f>$P42*$N42^Solver!$C$2</f>
        <v>27.123384500152529</v>
      </c>
      <c r="GS42" s="9">
        <f t="shared" si="0"/>
        <v>0.35967439749479502</v>
      </c>
      <c r="GT42" s="9">
        <f t="shared" si="1"/>
        <v>7.7300259248962098</v>
      </c>
      <c r="GU42" s="9">
        <f t="shared" si="2"/>
        <v>3.8258176602785339</v>
      </c>
      <c r="GV42" s="9">
        <f t="shared" si="3"/>
        <v>10.123262686124459</v>
      </c>
      <c r="GW42" s="9">
        <f t="shared" si="4"/>
        <v>10.123262686124459</v>
      </c>
      <c r="GX42" s="9">
        <f t="shared" si="5"/>
        <v>1.2699740751037902</v>
      </c>
      <c r="GY42" s="9">
        <f t="shared" si="6"/>
        <v>23.3484651986637</v>
      </c>
      <c r="GZ42" s="9">
        <f t="shared" si="7"/>
        <v>-6.792195414675894</v>
      </c>
      <c r="HA42" s="9">
        <f t="shared" si="8"/>
        <v>85.382831732104918</v>
      </c>
      <c r="HB42" s="9">
        <f t="shared" si="9"/>
        <v>12.801827480081471</v>
      </c>
      <c r="HC42" s="9">
        <f t="shared" si="10"/>
        <v>-0.6365837187195017</v>
      </c>
      <c r="HD42" s="9">
        <f t="shared" si="11"/>
        <v>-0.10237412312969259</v>
      </c>
      <c r="HE42" s="9">
        <f t="shared" si="12"/>
        <v>39.369196328217498</v>
      </c>
      <c r="HF42" s="9">
        <f t="shared" si="13"/>
        <v>1.1098988633536948</v>
      </c>
      <c r="HG42" s="9">
        <f t="shared" si="14"/>
        <v>8.5795469877368973</v>
      </c>
      <c r="HH42" s="9">
        <f t="shared" si="15"/>
        <v>9</v>
      </c>
      <c r="HI42" s="9">
        <f t="shared" si="16"/>
        <v>27.123384500152529</v>
      </c>
      <c r="HJ42" s="9">
        <f t="shared" si="17"/>
        <v>0.57740683490619249</v>
      </c>
      <c r="HK42" s="9">
        <f t="shared" si="18"/>
        <v>0.36042496166219729</v>
      </c>
      <c r="HL42" s="9">
        <f t="shared" si="19"/>
        <v>-17.231600315579183</v>
      </c>
      <c r="HM42" s="9">
        <f t="shared" si="20"/>
        <v>1.3417722118265865</v>
      </c>
      <c r="HN42" s="9">
        <f t="shared" si="21"/>
        <v>59.753300799567505</v>
      </c>
      <c r="HO42" s="9">
        <f t="shared" si="22"/>
        <v>1.6128341514357274</v>
      </c>
      <c r="HP42" s="9">
        <f t="shared" si="23"/>
        <v>472.43765702122056</v>
      </c>
      <c r="HQ42" s="9">
        <f t="shared" si="24"/>
        <v>1.2699740751037902</v>
      </c>
      <c r="HR42" s="9">
        <f t="shared" si="25"/>
        <v>4</v>
      </c>
      <c r="IP42" s="9">
        <v>1</v>
      </c>
      <c r="IQ42" s="9">
        <v>31</v>
      </c>
      <c r="IR42" s="9">
        <v>1</v>
      </c>
      <c r="IS42" s="9">
        <v>0.80704597614418871</v>
      </c>
      <c r="IT42" s="9">
        <v>31</v>
      </c>
      <c r="IU42" s="9">
        <v>2</v>
      </c>
      <c r="IV42" s="9">
        <v>12.801827480081471</v>
      </c>
    </row>
    <row r="43" spans="1:256" x14ac:dyDescent="0.25">
      <c r="A43" s="9">
        <v>4</v>
      </c>
      <c r="B43" s="9">
        <v>0</v>
      </c>
      <c r="C43" s="9">
        <v>5</v>
      </c>
      <c r="D43" s="9">
        <v>4</v>
      </c>
      <c r="E43" s="9">
        <v>0</v>
      </c>
      <c r="F43" s="9">
        <v>4</v>
      </c>
      <c r="G43" s="9">
        <v>1</v>
      </c>
      <c r="H43" s="9">
        <v>2</v>
      </c>
      <c r="I43" s="9">
        <v>0</v>
      </c>
      <c r="J43" s="9">
        <v>0.58400524713366797</v>
      </c>
      <c r="K43" s="9">
        <v>0.15758428422630263</v>
      </c>
      <c r="L43" s="9">
        <v>1.2256572652298718</v>
      </c>
      <c r="M43" s="9">
        <v>1.0757890244612132</v>
      </c>
      <c r="N43" s="9">
        <v>34</v>
      </c>
      <c r="O43" s="9">
        <v>1</v>
      </c>
      <c r="P43" s="9">
        <v>10.227715150385654</v>
      </c>
      <c r="Q43" s="9">
        <v>3</v>
      </c>
      <c r="CV43" s="9" t="s">
        <v>4304</v>
      </c>
      <c r="CW43" s="9">
        <v>4</v>
      </c>
      <c r="CX43" s="9">
        <v>0</v>
      </c>
      <c r="CY43" s="9">
        <v>5</v>
      </c>
      <c r="CZ43" s="9">
        <v>4</v>
      </c>
      <c r="DA43" s="9">
        <v>0</v>
      </c>
      <c r="DB43" s="9">
        <v>4</v>
      </c>
      <c r="DC43" s="9">
        <v>1</v>
      </c>
      <c r="DD43" s="9">
        <v>2</v>
      </c>
      <c r="DE43" s="9">
        <v>0</v>
      </c>
      <c r="DF43" s="9">
        <v>40500</v>
      </c>
      <c r="DG43" s="9">
        <v>2400</v>
      </c>
      <c r="DH43" s="9">
        <v>5675</v>
      </c>
      <c r="DI43" s="9">
        <v>1170</v>
      </c>
      <c r="DJ43" s="9">
        <v>34</v>
      </c>
      <c r="DK43" s="9">
        <v>5</v>
      </c>
      <c r="DL43" s="9">
        <v>10.227715150385654</v>
      </c>
      <c r="DM43" s="9">
        <v>3</v>
      </c>
      <c r="GR43" s="9">
        <f>$P43*$N43^Solver!$C$2</f>
        <v>23.70115912528809</v>
      </c>
      <c r="GS43" s="9">
        <f t="shared" si="0"/>
        <v>0.38476598543134466</v>
      </c>
      <c r="GT43" s="9">
        <f t="shared" si="1"/>
        <v>6.7547091878425807</v>
      </c>
      <c r="GU43" s="9">
        <f t="shared" si="2"/>
        <v>3.5763261670415045</v>
      </c>
      <c r="GV43" s="9">
        <f t="shared" si="3"/>
        <v>-0.55480060508777029</v>
      </c>
      <c r="GW43" s="9">
        <f t="shared" si="4"/>
        <v>-0.55480060508777029</v>
      </c>
      <c r="GX43" s="9">
        <f t="shared" si="5"/>
        <v>-3.7547091878425807</v>
      </c>
      <c r="GY43" s="9">
        <f t="shared" si="6"/>
        <v>19.512520998410437</v>
      </c>
      <c r="GZ43" s="9">
        <f t="shared" si="7"/>
        <v>-10.546904602518474</v>
      </c>
      <c r="HA43" s="9">
        <f t="shared" si="8"/>
        <v>104.89535273051536</v>
      </c>
      <c r="HB43" s="9">
        <f t="shared" si="9"/>
        <v>1.791759469228055</v>
      </c>
      <c r="HC43" s="9">
        <f t="shared" si="10"/>
        <v>-0.92106840988584993</v>
      </c>
      <c r="HD43" s="9">
        <f t="shared" si="11"/>
        <v>0.16094148978371969</v>
      </c>
      <c r="HE43" s="9">
        <f t="shared" si="12"/>
        <v>-127.66011238664774</v>
      </c>
      <c r="HF43" s="9">
        <f t="shared" si="13"/>
        <v>0.63656022277888047</v>
      </c>
      <c r="HG43" s="9">
        <f t="shared" si="14"/>
        <v>4.2997791854196237</v>
      </c>
      <c r="HH43" s="9">
        <f t="shared" si="15"/>
        <v>3</v>
      </c>
      <c r="HI43" s="9">
        <f t="shared" si="16"/>
        <v>23.70115912528809</v>
      </c>
      <c r="HJ43" s="9">
        <f t="shared" si="17"/>
        <v>0.28728801154519423</v>
      </c>
      <c r="HK43" s="9">
        <f t="shared" si="18"/>
        <v>-1.0491518545096399</v>
      </c>
      <c r="HL43" s="9">
        <f t="shared" si="19"/>
        <v>-4.2314862954881587</v>
      </c>
      <c r="HM43" s="9">
        <f t="shared" si="20"/>
        <v>1.2743360631746785</v>
      </c>
      <c r="HN43" s="9">
        <f t="shared" si="21"/>
        <v>45.626096212324974</v>
      </c>
      <c r="HO43" s="9">
        <f t="shared" si="22"/>
        <v>14.097841085269492</v>
      </c>
      <c r="HP43" s="9">
        <f t="shared" si="23"/>
        <v>29.318758561772018</v>
      </c>
      <c r="HQ43" s="9">
        <f t="shared" si="24"/>
        <v>-3.7547091878425807</v>
      </c>
      <c r="HR43" s="9">
        <f t="shared" si="25"/>
        <v>5</v>
      </c>
      <c r="IP43" s="9">
        <v>1</v>
      </c>
      <c r="IQ43" s="9">
        <v>34</v>
      </c>
      <c r="IR43" s="9">
        <v>1</v>
      </c>
      <c r="IS43" s="9">
        <v>0.71743909508319048</v>
      </c>
      <c r="IT43" s="9">
        <v>34</v>
      </c>
      <c r="IU43" s="9">
        <v>2</v>
      </c>
      <c r="IV43" s="9">
        <v>1.791759469228055</v>
      </c>
    </row>
    <row r="44" spans="1:256" x14ac:dyDescent="0.25">
      <c r="A44" s="9">
        <v>4</v>
      </c>
      <c r="B44" s="9">
        <v>0</v>
      </c>
      <c r="C44" s="9">
        <v>6</v>
      </c>
      <c r="D44" s="9">
        <v>2</v>
      </c>
      <c r="E44" s="9">
        <v>0</v>
      </c>
      <c r="F44" s="9">
        <v>4</v>
      </c>
      <c r="G44" s="9">
        <v>2</v>
      </c>
      <c r="H44" s="9">
        <v>2</v>
      </c>
      <c r="I44" s="9">
        <v>0</v>
      </c>
      <c r="J44" s="9">
        <v>0.64024278945024349</v>
      </c>
      <c r="K44" s="9">
        <v>9.1464544969683148E-2</v>
      </c>
      <c r="L44" s="9">
        <v>1.1360277031029298</v>
      </c>
      <c r="M44" s="9">
        <v>1.0022308005664293</v>
      </c>
      <c r="N44" s="9">
        <v>36</v>
      </c>
      <c r="O44" s="9">
        <v>1</v>
      </c>
      <c r="P44" s="9">
        <v>9.5723699703128915</v>
      </c>
      <c r="Q44" s="9">
        <v>4</v>
      </c>
      <c r="CV44" s="9" t="s">
        <v>4294</v>
      </c>
      <c r="CW44" s="9">
        <v>4</v>
      </c>
      <c r="CX44" s="9">
        <v>0</v>
      </c>
      <c r="CY44" s="9">
        <v>6</v>
      </c>
      <c r="CZ44" s="9">
        <v>2</v>
      </c>
      <c r="DA44" s="9">
        <v>0</v>
      </c>
      <c r="DB44" s="9">
        <v>4</v>
      </c>
      <c r="DC44" s="9">
        <v>2</v>
      </c>
      <c r="DD44" s="9">
        <v>2</v>
      </c>
      <c r="DE44" s="9">
        <v>0</v>
      </c>
      <c r="DF44" s="9">
        <v>44400</v>
      </c>
      <c r="DG44" s="9">
        <v>1393</v>
      </c>
      <c r="DH44" s="9">
        <v>5260</v>
      </c>
      <c r="DI44" s="9">
        <v>1090</v>
      </c>
      <c r="DJ44" s="9">
        <v>36</v>
      </c>
      <c r="DK44" s="9">
        <v>5</v>
      </c>
      <c r="DL44" s="9">
        <v>9.5723699703128915</v>
      </c>
      <c r="DM44" s="9">
        <v>4</v>
      </c>
      <c r="GR44" s="9">
        <f>$P44*$N44^Solver!$C$2</f>
        <v>22.486742072763384</v>
      </c>
      <c r="GS44" s="9">
        <f t="shared" si="0"/>
        <v>0.39501919152646392</v>
      </c>
      <c r="GT44" s="9">
        <f t="shared" si="1"/>
        <v>6.408606536103111</v>
      </c>
      <c r="GU44" s="9">
        <f t="shared" si="2"/>
        <v>3.4834982487007622</v>
      </c>
      <c r="GV44" s="9">
        <f t="shared" si="3"/>
        <v>0.94733697053102972</v>
      </c>
      <c r="GW44" s="9">
        <f t="shared" si="4"/>
        <v>0.94733697053102972</v>
      </c>
      <c r="GX44" s="9">
        <f t="shared" si="5"/>
        <v>-2.408606536103111</v>
      </c>
      <c r="GY44" s="9">
        <f t="shared" si="6"/>
        <v>18.198547222854266</v>
      </c>
      <c r="GZ44" s="9">
        <f t="shared" si="7"/>
        <v>-12.955511138621585</v>
      </c>
      <c r="HA44" s="9">
        <f t="shared" si="8"/>
        <v>123.09389995336963</v>
      </c>
      <c r="HB44" s="9">
        <f t="shared" si="9"/>
        <v>3.1780538303479458</v>
      </c>
      <c r="HC44" s="9">
        <f t="shared" si="10"/>
        <v>-1.0659716712535978</v>
      </c>
      <c r="HD44" s="9">
        <f t="shared" si="11"/>
        <v>-1.4784942182917257E-2</v>
      </c>
      <c r="HE44" s="9">
        <f t="shared" si="12"/>
        <v>-86.709835299711997</v>
      </c>
      <c r="HF44" s="9">
        <f t="shared" si="13"/>
        <v>0.75651222985393551</v>
      </c>
      <c r="HG44" s="9">
        <f t="shared" si="14"/>
        <v>4.8481892208838699</v>
      </c>
      <c r="HH44" s="9">
        <f t="shared" si="15"/>
        <v>4</v>
      </c>
      <c r="HI44" s="9">
        <f t="shared" si="16"/>
        <v>22.486742072763384</v>
      </c>
      <c r="HJ44" s="9">
        <f t="shared" si="17"/>
        <v>0.37725435688231856</v>
      </c>
      <c r="HK44" s="9">
        <f t="shared" si="18"/>
        <v>-0.578757284820694</v>
      </c>
      <c r="HL44" s="9">
        <f t="shared" si="19"/>
        <v>-9.6320972918606742</v>
      </c>
      <c r="HM44" s="9">
        <f t="shared" si="20"/>
        <v>1.2480370327466332</v>
      </c>
      <c r="HN44" s="9">
        <f t="shared" si="21"/>
        <v>41.070237734583515</v>
      </c>
      <c r="HO44" s="9">
        <f t="shared" si="22"/>
        <v>5.8013854457586271</v>
      </c>
      <c r="HP44" s="9">
        <f t="shared" si="23"/>
        <v>153.68962012748113</v>
      </c>
      <c r="HQ44" s="9">
        <f t="shared" si="24"/>
        <v>-2.408606536103111</v>
      </c>
      <c r="HR44" s="9">
        <f t="shared" si="25"/>
        <v>6</v>
      </c>
      <c r="IP44" s="9">
        <v>1</v>
      </c>
      <c r="IQ44" s="9">
        <v>36</v>
      </c>
      <c r="IR44" s="9">
        <v>1</v>
      </c>
      <c r="IS44" s="9">
        <v>0.13058657066063417</v>
      </c>
      <c r="IT44" s="9">
        <v>36</v>
      </c>
      <c r="IU44" s="9">
        <v>2</v>
      </c>
      <c r="IV44" s="9">
        <v>3.1780538303479458</v>
      </c>
    </row>
    <row r="45" spans="1:256" x14ac:dyDescent="0.25">
      <c r="A45" s="9">
        <v>4</v>
      </c>
      <c r="B45" s="9">
        <v>1</v>
      </c>
      <c r="C45" s="9">
        <v>4</v>
      </c>
      <c r="D45" s="9">
        <v>2</v>
      </c>
      <c r="E45" s="9">
        <v>0</v>
      </c>
      <c r="F45" s="9">
        <v>4</v>
      </c>
      <c r="G45" s="9">
        <v>1</v>
      </c>
      <c r="H45" s="9">
        <v>1</v>
      </c>
      <c r="I45" s="9">
        <v>6</v>
      </c>
      <c r="J45" s="9">
        <v>0.55804945837217168</v>
      </c>
      <c r="K45" s="9">
        <v>0.6172051132196853</v>
      </c>
      <c r="L45" s="9">
        <v>1.0625962546133867</v>
      </c>
      <c r="M45" s="9">
        <v>0.79994568485577389</v>
      </c>
      <c r="N45" s="9">
        <v>36</v>
      </c>
      <c r="O45" s="9">
        <v>1</v>
      </c>
      <c r="P45" s="9">
        <v>24.715428517955061</v>
      </c>
      <c r="Q45" s="9">
        <v>8</v>
      </c>
      <c r="CV45" s="9" t="s">
        <v>4251</v>
      </c>
      <c r="CW45" s="9">
        <v>4</v>
      </c>
      <c r="CX45" s="9">
        <v>1</v>
      </c>
      <c r="CY45" s="9">
        <v>4</v>
      </c>
      <c r="CZ45" s="9">
        <v>2</v>
      </c>
      <c r="DA45" s="9">
        <v>0</v>
      </c>
      <c r="DB45" s="9">
        <v>4</v>
      </c>
      <c r="DC45" s="9">
        <v>1</v>
      </c>
      <c r="DD45" s="9">
        <v>1</v>
      </c>
      <c r="DE45" s="9">
        <v>6</v>
      </c>
      <c r="DF45" s="9">
        <v>38700</v>
      </c>
      <c r="DG45" s="9">
        <v>9400</v>
      </c>
      <c r="DH45" s="9">
        <v>4920</v>
      </c>
      <c r="DI45" s="9">
        <v>870</v>
      </c>
      <c r="DJ45" s="9">
        <v>36</v>
      </c>
      <c r="DK45" s="9">
        <v>5</v>
      </c>
      <c r="DL45" s="9">
        <v>24.715428517955061</v>
      </c>
      <c r="DM45" s="9">
        <v>8</v>
      </c>
      <c r="GR45" s="9">
        <f>$P45*$N45^Solver!$C$2</f>
        <v>58.059756154923221</v>
      </c>
      <c r="GS45" s="9">
        <f t="shared" si="0"/>
        <v>0.24583508321293956</v>
      </c>
      <c r="GT45" s="9">
        <f t="shared" si="1"/>
        <v>16.546733696459782</v>
      </c>
      <c r="GU45" s="9">
        <f t="shared" si="2"/>
        <v>5.5974462387604378</v>
      </c>
      <c r="GV45" s="9">
        <f t="shared" si="3"/>
        <v>7.3656041107111676</v>
      </c>
      <c r="GW45" s="9">
        <f t="shared" si="4"/>
        <v>7.3656041107111676</v>
      </c>
      <c r="GX45" s="9">
        <f t="shared" si="5"/>
        <v>-8.546733696459782</v>
      </c>
      <c r="GY45" s="9">
        <f t="shared" si="6"/>
        <v>65.460896395446184</v>
      </c>
      <c r="GZ45" s="9">
        <f t="shared" si="7"/>
        <v>-21.502244835081367</v>
      </c>
      <c r="HA45" s="9">
        <f t="shared" si="8"/>
        <v>188.55479634881581</v>
      </c>
      <c r="HB45" s="9">
        <f t="shared" si="9"/>
        <v>10.604602902745253</v>
      </c>
      <c r="HC45" s="9">
        <f t="shared" si="10"/>
        <v>-1.4497449870657784</v>
      </c>
      <c r="HD45" s="9">
        <f t="shared" si="11"/>
        <v>0.20635894672326568</v>
      </c>
      <c r="HE45" s="9">
        <f t="shared" si="12"/>
        <v>-307.68241307255215</v>
      </c>
      <c r="HF45" s="9">
        <f t="shared" si="13"/>
        <v>0.61404153500097614</v>
      </c>
      <c r="HG45" s="9">
        <f t="shared" si="14"/>
        <v>10.16038175822654</v>
      </c>
      <c r="HH45" s="9">
        <f t="shared" si="15"/>
        <v>8</v>
      </c>
      <c r="HI45" s="9">
        <f t="shared" si="16"/>
        <v>58.059756154923221</v>
      </c>
      <c r="HJ45" s="9">
        <f t="shared" si="17"/>
        <v>0.26058659104485588</v>
      </c>
      <c r="HK45" s="9">
        <f t="shared" si="18"/>
        <v>-1.204262562612326</v>
      </c>
      <c r="HL45" s="9">
        <f t="shared" si="19"/>
        <v>6.4359579367048765</v>
      </c>
      <c r="HM45" s="9">
        <f t="shared" si="20"/>
        <v>1.7223104649355716</v>
      </c>
      <c r="HN45" s="9">
        <f t="shared" si="21"/>
        <v>273.79439602155759</v>
      </c>
      <c r="HO45" s="9">
        <f t="shared" si="22"/>
        <v>73.046656878201091</v>
      </c>
      <c r="HP45" s="9">
        <f t="shared" si="23"/>
        <v>57.543762101725846</v>
      </c>
      <c r="HQ45" s="9">
        <f t="shared" si="24"/>
        <v>-8.546733696459782</v>
      </c>
      <c r="HR45" s="9">
        <f t="shared" si="25"/>
        <v>7</v>
      </c>
      <c r="IP45" s="9">
        <v>1</v>
      </c>
      <c r="IQ45" s="9">
        <v>36</v>
      </c>
      <c r="IR45" s="9">
        <v>1</v>
      </c>
      <c r="IS45" s="9">
        <v>0.5116066972973099</v>
      </c>
      <c r="IT45" s="9">
        <v>36</v>
      </c>
      <c r="IU45" s="9">
        <v>2</v>
      </c>
      <c r="IV45" s="9">
        <v>10.604602902745253</v>
      </c>
    </row>
    <row r="46" spans="1:256" x14ac:dyDescent="0.25">
      <c r="A46" s="9">
        <v>4</v>
      </c>
      <c r="B46" s="9">
        <v>2</v>
      </c>
      <c r="C46" s="9">
        <v>4</v>
      </c>
      <c r="D46" s="9">
        <v>4</v>
      </c>
      <c r="E46" s="9">
        <v>0</v>
      </c>
      <c r="F46" s="9">
        <v>4</v>
      </c>
      <c r="G46" s="9">
        <v>2</v>
      </c>
      <c r="H46" s="9">
        <v>3</v>
      </c>
      <c r="I46" s="9">
        <v>0</v>
      </c>
      <c r="J46" s="9">
        <v>0.64745273077288135</v>
      </c>
      <c r="K46" s="9">
        <v>0.30203654476708003</v>
      </c>
      <c r="L46" s="9">
        <v>0.70191825762063154</v>
      </c>
      <c r="M46" s="9">
        <v>1.2596845841981728</v>
      </c>
      <c r="N46" s="9">
        <v>40</v>
      </c>
      <c r="O46" s="9">
        <v>1</v>
      </c>
      <c r="P46" s="9">
        <v>10.977933420220666</v>
      </c>
      <c r="Q46" s="9">
        <v>11</v>
      </c>
      <c r="CV46" s="9" t="s">
        <v>4376</v>
      </c>
      <c r="CW46" s="9">
        <v>4</v>
      </c>
      <c r="CX46" s="9">
        <v>2</v>
      </c>
      <c r="CY46" s="9">
        <v>4</v>
      </c>
      <c r="CZ46" s="9">
        <v>4</v>
      </c>
      <c r="DA46" s="9">
        <v>0</v>
      </c>
      <c r="DB46" s="9">
        <v>4</v>
      </c>
      <c r="DC46" s="9">
        <v>2</v>
      </c>
      <c r="DD46" s="9">
        <v>3</v>
      </c>
      <c r="DE46" s="9">
        <v>0</v>
      </c>
      <c r="DF46" s="9">
        <v>44900</v>
      </c>
      <c r="DG46" s="9">
        <v>4600</v>
      </c>
      <c r="DH46" s="9">
        <v>3250</v>
      </c>
      <c r="DI46" s="9">
        <v>1370</v>
      </c>
      <c r="DJ46" s="9">
        <v>40</v>
      </c>
      <c r="DK46" s="9">
        <v>5</v>
      </c>
      <c r="DL46" s="9">
        <v>10.977933420220666</v>
      </c>
      <c r="DM46" s="9">
        <v>11</v>
      </c>
      <c r="GR46" s="9">
        <f>$P46*$N46^Solver!$C$2</f>
        <v>26.444346956806083</v>
      </c>
      <c r="GS46" s="9">
        <f t="shared" si="0"/>
        <v>0.36426298466663892</v>
      </c>
      <c r="GT46" s="9">
        <f t="shared" si="1"/>
        <v>7.5365036963551395</v>
      </c>
      <c r="GU46" s="9">
        <f t="shared" si="2"/>
        <v>3.7776241885925934</v>
      </c>
      <c r="GV46" s="9">
        <f t="shared" si="3"/>
        <v>14.465503042059012</v>
      </c>
      <c r="GW46" s="9">
        <f t="shared" si="4"/>
        <v>14.465503042059012</v>
      </c>
      <c r="GX46" s="9">
        <f t="shared" si="5"/>
        <v>3.4634963036448605</v>
      </c>
      <c r="GY46" s="9">
        <f t="shared" si="6"/>
        <v>22.572114739055472</v>
      </c>
      <c r="GZ46" s="9">
        <f t="shared" si="7"/>
        <v>-18.038748531436507</v>
      </c>
      <c r="HA46" s="9">
        <f t="shared" si="8"/>
        <v>211.12691108787129</v>
      </c>
      <c r="HB46" s="9">
        <f t="shared" si="9"/>
        <v>17.50230784587389</v>
      </c>
      <c r="HC46" s="9">
        <f t="shared" si="10"/>
        <v>-1.1612845121566699</v>
      </c>
      <c r="HD46" s="9">
        <f t="shared" si="11"/>
        <v>7.8510391818597244E-2</v>
      </c>
      <c r="HE46" s="9">
        <f t="shared" si="12"/>
        <v>138.53985214579441</v>
      </c>
      <c r="HF46" s="9">
        <f t="shared" si="13"/>
        <v>1.306121367803583</v>
      </c>
      <c r="HG46" s="9">
        <f t="shared" si="14"/>
        <v>9.8435885163401338</v>
      </c>
      <c r="HH46" s="9">
        <f t="shared" si="15"/>
        <v>11</v>
      </c>
      <c r="HI46" s="9">
        <f t="shared" si="16"/>
        <v>26.444346956806083</v>
      </c>
      <c r="HJ46" s="9">
        <f t="shared" si="17"/>
        <v>0.65850991719478547</v>
      </c>
      <c r="HK46" s="9">
        <f t="shared" si="18"/>
        <v>0.75824674425680394</v>
      </c>
      <c r="HL46" s="9">
        <f t="shared" si="19"/>
        <v>-8.3625910502004377</v>
      </c>
      <c r="HM46" s="9">
        <f t="shared" si="20"/>
        <v>1.329095290492682</v>
      </c>
      <c r="HN46" s="9">
        <f t="shared" si="21"/>
        <v>56.798887965174679</v>
      </c>
      <c r="HO46" s="9">
        <f t="shared" si="22"/>
        <v>11.995806645361611</v>
      </c>
      <c r="HP46" s="9">
        <f t="shared" si="23"/>
        <v>111.85829289273427</v>
      </c>
      <c r="HQ46" s="9">
        <f t="shared" si="24"/>
        <v>3.4634963036448605</v>
      </c>
      <c r="HR46" s="9">
        <f t="shared" si="25"/>
        <v>8</v>
      </c>
      <c r="IP46" s="9">
        <v>1</v>
      </c>
      <c r="IQ46" s="9">
        <v>40</v>
      </c>
      <c r="IR46" s="9">
        <v>1</v>
      </c>
      <c r="IS46" s="9">
        <v>0.72577326966263433</v>
      </c>
      <c r="IT46" s="9">
        <v>40</v>
      </c>
      <c r="IU46" s="9">
        <v>2</v>
      </c>
      <c r="IV46" s="9">
        <v>17.50230784587389</v>
      </c>
    </row>
    <row r="47" spans="1:256" x14ac:dyDescent="0.25">
      <c r="A47" s="9">
        <v>4</v>
      </c>
      <c r="B47" s="9">
        <v>0</v>
      </c>
      <c r="C47" s="9">
        <v>6</v>
      </c>
      <c r="D47" s="9">
        <v>2</v>
      </c>
      <c r="E47" s="9">
        <v>0</v>
      </c>
      <c r="F47" s="9">
        <v>4</v>
      </c>
      <c r="G47" s="9">
        <v>2</v>
      </c>
      <c r="H47" s="9">
        <v>2</v>
      </c>
      <c r="I47" s="9">
        <v>0</v>
      </c>
      <c r="J47" s="9">
        <v>0.62438091854044009</v>
      </c>
      <c r="K47" s="9">
        <v>0.14445226054077742</v>
      </c>
      <c r="L47" s="9">
        <v>1.0982321046156649</v>
      </c>
      <c r="M47" s="9">
        <v>1.0573994684875172</v>
      </c>
      <c r="N47" s="9">
        <v>42</v>
      </c>
      <c r="O47" s="9">
        <v>1</v>
      </c>
      <c r="P47" s="9">
        <v>10.224399352663093</v>
      </c>
      <c r="Q47" s="9">
        <v>7</v>
      </c>
      <c r="CV47" s="9" t="s">
        <v>4293</v>
      </c>
      <c r="CW47" s="9">
        <v>4</v>
      </c>
      <c r="CX47" s="9">
        <v>0</v>
      </c>
      <c r="CY47" s="9">
        <v>6</v>
      </c>
      <c r="CZ47" s="9">
        <v>2</v>
      </c>
      <c r="DA47" s="9">
        <v>0</v>
      </c>
      <c r="DB47" s="9">
        <v>4</v>
      </c>
      <c r="DC47" s="9">
        <v>2</v>
      </c>
      <c r="DD47" s="9">
        <v>2</v>
      </c>
      <c r="DE47" s="9">
        <v>0</v>
      </c>
      <c r="DF47" s="9">
        <v>43300</v>
      </c>
      <c r="DG47" s="9">
        <v>2200</v>
      </c>
      <c r="DH47" s="9">
        <v>5085</v>
      </c>
      <c r="DI47" s="9">
        <v>1150</v>
      </c>
      <c r="DJ47" s="9">
        <v>42</v>
      </c>
      <c r="DK47" s="9">
        <v>5</v>
      </c>
      <c r="DL47" s="9">
        <v>10.224399352663093</v>
      </c>
      <c r="DM47" s="9">
        <v>7</v>
      </c>
      <c r="GR47" s="9">
        <f>$P47*$N47^Solver!$C$2</f>
        <v>24.91724458561459</v>
      </c>
      <c r="GS47" s="9">
        <f t="shared" si="0"/>
        <v>0.37525929423660614</v>
      </c>
      <c r="GT47" s="9">
        <f t="shared" si="1"/>
        <v>7.1012873272764816</v>
      </c>
      <c r="GU47" s="9">
        <f t="shared" si="2"/>
        <v>3.666927596516798</v>
      </c>
      <c r="GV47" s="9">
        <f t="shared" si="3"/>
        <v>6.0723657087083431</v>
      </c>
      <c r="GW47" s="9">
        <f t="shared" si="4"/>
        <v>6.0723657087083431</v>
      </c>
      <c r="GX47" s="9">
        <f t="shared" si="5"/>
        <v>-0.1012873272764816</v>
      </c>
      <c r="GY47" s="9">
        <f t="shared" si="6"/>
        <v>20.853476422157769</v>
      </c>
      <c r="GZ47" s="9">
        <f t="shared" si="7"/>
        <v>-18.140035858712988</v>
      </c>
      <c r="HA47" s="9">
        <f t="shared" si="8"/>
        <v>231.98038751002906</v>
      </c>
      <c r="HB47" s="9">
        <f t="shared" si="9"/>
        <v>8.5251613610654129</v>
      </c>
      <c r="HC47" s="9">
        <f t="shared" si="10"/>
        <v>-1.122887494654824</v>
      </c>
      <c r="HD47" s="9">
        <f t="shared" si="11"/>
        <v>-0.14061609804903616</v>
      </c>
      <c r="HE47" s="9">
        <f t="shared" si="12"/>
        <v>-4.2540677456122271</v>
      </c>
      <c r="HF47" s="9">
        <f t="shared" si="13"/>
        <v>0.99059386091443269</v>
      </c>
      <c r="HG47" s="9">
        <f t="shared" si="14"/>
        <v>7.0344916309895424</v>
      </c>
      <c r="HH47" s="9">
        <f t="shared" si="15"/>
        <v>7</v>
      </c>
      <c r="HI47" s="9">
        <f t="shared" si="16"/>
        <v>24.91724458561459</v>
      </c>
      <c r="HJ47" s="9">
        <f t="shared" si="17"/>
        <v>0.51907955189530142</v>
      </c>
      <c r="HK47" s="9">
        <f t="shared" si="18"/>
        <v>8.8167486076070514E-2</v>
      </c>
      <c r="HL47" s="9">
        <f t="shared" si="19"/>
        <v>-16.377063310933803</v>
      </c>
      <c r="HM47" s="9">
        <f t="shared" si="20"/>
        <v>1.2993541442847165</v>
      </c>
      <c r="HN47" s="9">
        <f t="shared" si="21"/>
        <v>50.428281704537554</v>
      </c>
      <c r="HO47" s="9">
        <f t="shared" si="22"/>
        <v>1.0259122666813093E-2</v>
      </c>
      <c r="HP47" s="9">
        <f t="shared" si="23"/>
        <v>434.43970739379904</v>
      </c>
      <c r="HQ47" s="9">
        <f t="shared" si="24"/>
        <v>-0.1012873272764816</v>
      </c>
      <c r="HR47" s="9">
        <f t="shared" si="25"/>
        <v>9</v>
      </c>
      <c r="IP47" s="9">
        <v>1</v>
      </c>
      <c r="IQ47" s="9">
        <v>42</v>
      </c>
      <c r="IR47" s="9">
        <v>1</v>
      </c>
      <c r="IS47" s="9">
        <v>0.79045984424902782</v>
      </c>
      <c r="IT47" s="9">
        <v>42</v>
      </c>
      <c r="IU47" s="9">
        <v>2</v>
      </c>
      <c r="IV47" s="9">
        <v>8.5251613610654129</v>
      </c>
    </row>
    <row r="48" spans="1:256" x14ac:dyDescent="0.25">
      <c r="A48" s="9">
        <v>3</v>
      </c>
      <c r="B48" s="9">
        <v>0</v>
      </c>
      <c r="C48" s="9">
        <v>4</v>
      </c>
      <c r="D48" s="9">
        <v>4</v>
      </c>
      <c r="E48" s="9">
        <v>0</v>
      </c>
      <c r="F48" s="9">
        <v>4</v>
      </c>
      <c r="G48" s="9">
        <v>1</v>
      </c>
      <c r="H48" s="9">
        <v>1</v>
      </c>
      <c r="I48" s="9">
        <v>0</v>
      </c>
      <c r="J48" s="9">
        <v>0.49604396299748593</v>
      </c>
      <c r="K48" s="9">
        <v>0.8601475514019018</v>
      </c>
      <c r="L48" s="9">
        <v>0.79694719096004007</v>
      </c>
      <c r="M48" s="9">
        <v>0.60685534713196643</v>
      </c>
      <c r="N48" s="9">
        <v>42</v>
      </c>
      <c r="O48" s="9">
        <v>1</v>
      </c>
      <c r="P48" s="9">
        <v>10.095137669053189</v>
      </c>
      <c r="Q48" s="9">
        <v>7</v>
      </c>
      <c r="CV48" s="9" t="s">
        <v>4250</v>
      </c>
      <c r="CW48" s="9">
        <v>3</v>
      </c>
      <c r="CX48" s="9">
        <v>0</v>
      </c>
      <c r="CY48" s="9">
        <v>4</v>
      </c>
      <c r="CZ48" s="9">
        <v>4</v>
      </c>
      <c r="DA48" s="9">
        <v>0</v>
      </c>
      <c r="DB48" s="9">
        <v>4</v>
      </c>
      <c r="DC48" s="9">
        <v>1</v>
      </c>
      <c r="DD48" s="9">
        <v>1</v>
      </c>
      <c r="DE48" s="9">
        <v>0</v>
      </c>
      <c r="DF48" s="9">
        <v>34400</v>
      </c>
      <c r="DG48" s="9">
        <v>13100</v>
      </c>
      <c r="DH48" s="9">
        <v>3690</v>
      </c>
      <c r="DI48" s="9">
        <v>660</v>
      </c>
      <c r="DJ48" s="9">
        <v>42</v>
      </c>
      <c r="DK48" s="9">
        <v>5</v>
      </c>
      <c r="DL48" s="9">
        <v>10.095137669053189</v>
      </c>
      <c r="DM48" s="9">
        <v>7</v>
      </c>
      <c r="GR48" s="9">
        <f>$P48*$N48^Solver!$C$2</f>
        <v>24.602229015999011</v>
      </c>
      <c r="GS48" s="9">
        <f t="shared" si="0"/>
        <v>0.37765412835977386</v>
      </c>
      <c r="GT48" s="9">
        <f t="shared" si="1"/>
        <v>7.0115095003293808</v>
      </c>
      <c r="GU48" s="9">
        <f t="shared" si="2"/>
        <v>3.6436743532026989</v>
      </c>
      <c r="GV48" s="9">
        <f t="shared" si="3"/>
        <v>6.0703938779784181</v>
      </c>
      <c r="GW48" s="9">
        <f t="shared" si="4"/>
        <v>6.0703938779784181</v>
      </c>
      <c r="GX48" s="9">
        <f t="shared" si="5"/>
        <v>-1.1509500329380806E-2</v>
      </c>
      <c r="GY48" s="9">
        <f t="shared" si="6"/>
        <v>20.503732105238527</v>
      </c>
      <c r="GZ48" s="9">
        <f t="shared" si="7"/>
        <v>-18.15154535904237</v>
      </c>
      <c r="HA48" s="9">
        <f t="shared" si="8"/>
        <v>252.48411961526759</v>
      </c>
      <c r="HB48" s="9">
        <f t="shared" si="9"/>
        <v>8.5251613610654129</v>
      </c>
      <c r="HC48" s="9">
        <f t="shared" si="10"/>
        <v>-1.0837218411067568</v>
      </c>
      <c r="HD48" s="9">
        <f t="shared" si="11"/>
        <v>-0.1426199460946028</v>
      </c>
      <c r="HE48" s="9">
        <f t="shared" si="12"/>
        <v>-0.48339901383399386</v>
      </c>
      <c r="HF48" s="9">
        <f t="shared" si="13"/>
        <v>0.99891982151715131</v>
      </c>
      <c r="HG48" s="9">
        <f t="shared" si="14"/>
        <v>7.0039358186348357</v>
      </c>
      <c r="HH48" s="9">
        <f t="shared" si="15"/>
        <v>7</v>
      </c>
      <c r="HI48" s="9">
        <f t="shared" si="16"/>
        <v>24.602229015999011</v>
      </c>
      <c r="HJ48" s="9">
        <f t="shared" si="17"/>
        <v>0.52362608038830982</v>
      </c>
      <c r="HK48" s="9">
        <f t="shared" si="18"/>
        <v>0.10920551623924833</v>
      </c>
      <c r="HL48" s="9">
        <f t="shared" si="19"/>
        <v>-16.088216886448585</v>
      </c>
      <c r="HM48" s="9">
        <f t="shared" si="20"/>
        <v>1.2929926102020715</v>
      </c>
      <c r="HN48" s="9">
        <f t="shared" si="21"/>
        <v>49.161265473209163</v>
      </c>
      <c r="HO48" s="9">
        <f t="shared" si="22"/>
        <v>1.3246859783201689E-4</v>
      </c>
      <c r="HP48" s="9">
        <f t="shared" si="23"/>
        <v>420.39759805965235</v>
      </c>
      <c r="HQ48" s="9">
        <f t="shared" si="24"/>
        <v>-1.1509500329380806E-2</v>
      </c>
      <c r="HR48" s="9">
        <f t="shared" si="25"/>
        <v>10</v>
      </c>
      <c r="IP48" s="9">
        <v>1</v>
      </c>
      <c r="IQ48" s="9">
        <v>42</v>
      </c>
      <c r="IR48" s="9">
        <v>1</v>
      </c>
      <c r="IS48" s="9">
        <v>0.86849143614552626</v>
      </c>
      <c r="IT48" s="9">
        <v>42</v>
      </c>
      <c r="IU48" s="9">
        <v>2</v>
      </c>
      <c r="IV48" s="9">
        <v>8.5251613610654129</v>
      </c>
    </row>
    <row r="49" spans="1:256" x14ac:dyDescent="0.25">
      <c r="A49" s="9">
        <v>4</v>
      </c>
      <c r="B49" s="9">
        <v>0</v>
      </c>
      <c r="C49" s="9">
        <v>4</v>
      </c>
      <c r="D49" s="9">
        <v>4</v>
      </c>
      <c r="E49" s="9">
        <v>0</v>
      </c>
      <c r="F49" s="9">
        <v>4</v>
      </c>
      <c r="G49" s="9">
        <v>2</v>
      </c>
      <c r="H49" s="9">
        <v>2</v>
      </c>
      <c r="I49" s="9">
        <v>0</v>
      </c>
      <c r="J49" s="9">
        <v>0.60996103589516437</v>
      </c>
      <c r="K49" s="9">
        <v>0.43992279346509483</v>
      </c>
      <c r="L49" s="9">
        <v>1.26129311523215</v>
      </c>
      <c r="M49" s="9">
        <v>0.80914046284262187</v>
      </c>
      <c r="N49" s="9">
        <v>46</v>
      </c>
      <c r="O49" s="9">
        <v>1</v>
      </c>
      <c r="P49" s="9">
        <v>13.374643937404796</v>
      </c>
      <c r="Q49" s="9">
        <v>5</v>
      </c>
      <c r="CV49" s="9" t="s">
        <v>4332</v>
      </c>
      <c r="CW49" s="9">
        <v>4</v>
      </c>
      <c r="CX49" s="9">
        <v>0</v>
      </c>
      <c r="CY49" s="9">
        <v>4</v>
      </c>
      <c r="CZ49" s="9">
        <v>4</v>
      </c>
      <c r="DA49" s="9">
        <v>0</v>
      </c>
      <c r="DB49" s="9">
        <v>4</v>
      </c>
      <c r="DC49" s="9">
        <v>2</v>
      </c>
      <c r="DD49" s="9">
        <v>2</v>
      </c>
      <c r="DE49" s="9">
        <v>0</v>
      </c>
      <c r="DF49" s="9">
        <v>42300</v>
      </c>
      <c r="DG49" s="9">
        <v>6700</v>
      </c>
      <c r="DH49" s="9">
        <v>5840</v>
      </c>
      <c r="DI49" s="9">
        <v>880</v>
      </c>
      <c r="DJ49" s="9">
        <v>46</v>
      </c>
      <c r="DK49" s="9">
        <v>5</v>
      </c>
      <c r="DL49" s="9">
        <v>13.374643937404796</v>
      </c>
      <c r="DM49" s="9">
        <v>5</v>
      </c>
      <c r="GR49" s="9">
        <f>$P49*$N49^Solver!$C$2</f>
        <v>33.308904191463171</v>
      </c>
      <c r="GS49" s="9">
        <f t="shared" si="0"/>
        <v>0.32456470645920871</v>
      </c>
      <c r="GT49" s="9">
        <f t="shared" si="1"/>
        <v>9.4928674158804345</v>
      </c>
      <c r="GU49" s="9">
        <f t="shared" si="2"/>
        <v>4.2396743530663885</v>
      </c>
      <c r="GV49" s="9">
        <f t="shared" si="3"/>
        <v>2.191260427495294</v>
      </c>
      <c r="GW49" s="9">
        <f t="shared" si="4"/>
        <v>2.191260427495294</v>
      </c>
      <c r="GX49" s="9">
        <f t="shared" si="5"/>
        <v>-4.4928674158804345</v>
      </c>
      <c r="GY49" s="9">
        <f t="shared" si="6"/>
        <v>30.747927184871465</v>
      </c>
      <c r="GZ49" s="9">
        <f t="shared" si="7"/>
        <v>-22.644412774922806</v>
      </c>
      <c r="HA49" s="9">
        <f t="shared" si="8"/>
        <v>283.23204680013907</v>
      </c>
      <c r="HB49" s="9">
        <f t="shared" si="9"/>
        <v>4.7874917427820458</v>
      </c>
      <c r="HC49" s="9">
        <f t="shared" si="10"/>
        <v>-1.2829021260351112</v>
      </c>
      <c r="HD49" s="9">
        <f t="shared" si="11"/>
        <v>0.11865999844998039</v>
      </c>
      <c r="HE49" s="9">
        <f t="shared" si="12"/>
        <v>-206.67190113049998</v>
      </c>
      <c r="HF49" s="9">
        <f t="shared" si="13"/>
        <v>0.67283060255894622</v>
      </c>
      <c r="HG49" s="9">
        <f t="shared" si="14"/>
        <v>6.3870917034390198</v>
      </c>
      <c r="HH49" s="9">
        <f t="shared" si="15"/>
        <v>5</v>
      </c>
      <c r="HI49" s="9">
        <f t="shared" si="16"/>
        <v>33.308904191463171</v>
      </c>
      <c r="HJ49" s="9">
        <f t="shared" si="17"/>
        <v>0.31111923497417343</v>
      </c>
      <c r="HK49" s="9">
        <f t="shared" si="18"/>
        <v>-0.91786218573525891</v>
      </c>
      <c r="HL49" s="9">
        <f t="shared" si="19"/>
        <v>-8.5462821630045713</v>
      </c>
      <c r="HM49" s="9">
        <f t="shared" si="20"/>
        <v>1.4444864627722467</v>
      </c>
      <c r="HN49" s="9">
        <f t="shared" si="21"/>
        <v>90.11453177548448</v>
      </c>
      <c r="HO49" s="9">
        <f t="shared" si="22"/>
        <v>20.185857616680131</v>
      </c>
      <c r="HP49" s="9">
        <f t="shared" si="23"/>
        <v>111.5573135633135</v>
      </c>
      <c r="HQ49" s="9">
        <f t="shared" si="24"/>
        <v>-4.4928674158804345</v>
      </c>
      <c r="HR49" s="9">
        <f t="shared" si="25"/>
        <v>11</v>
      </c>
      <c r="IP49" s="9">
        <v>1</v>
      </c>
      <c r="IQ49" s="9">
        <v>46</v>
      </c>
      <c r="IR49" s="9">
        <v>1</v>
      </c>
      <c r="IS49" s="9">
        <v>0.95962530412748293</v>
      </c>
      <c r="IT49" s="9">
        <v>46</v>
      </c>
      <c r="IU49" s="9">
        <v>2</v>
      </c>
      <c r="IV49" s="9">
        <v>4.7874917427820458</v>
      </c>
    </row>
    <row r="50" spans="1:256" x14ac:dyDescent="0.25">
      <c r="A50" s="9">
        <v>4</v>
      </c>
      <c r="B50" s="9">
        <v>1</v>
      </c>
      <c r="C50" s="9">
        <v>5</v>
      </c>
      <c r="D50" s="9">
        <v>4</v>
      </c>
      <c r="E50" s="9">
        <v>0</v>
      </c>
      <c r="F50" s="9">
        <v>4</v>
      </c>
      <c r="G50" s="9">
        <v>1</v>
      </c>
      <c r="H50" s="9">
        <v>1</v>
      </c>
      <c r="I50" s="9">
        <v>0</v>
      </c>
      <c r="J50" s="9">
        <v>0.5883312119272508</v>
      </c>
      <c r="K50" s="9">
        <v>0.29547053292431741</v>
      </c>
      <c r="L50" s="9">
        <v>1.3541623000865721</v>
      </c>
      <c r="M50" s="9">
        <v>1.149347248355997</v>
      </c>
      <c r="N50" s="9">
        <v>47</v>
      </c>
      <c r="O50" s="9">
        <v>1</v>
      </c>
      <c r="P50" s="9">
        <v>12.242865693594828</v>
      </c>
      <c r="Q50" s="9">
        <v>4</v>
      </c>
      <c r="CV50" s="9" t="s">
        <v>4246</v>
      </c>
      <c r="CW50" s="9">
        <v>4</v>
      </c>
      <c r="CX50" s="9">
        <v>1</v>
      </c>
      <c r="CY50" s="9">
        <v>5</v>
      </c>
      <c r="CZ50" s="9">
        <v>4</v>
      </c>
      <c r="DA50" s="9">
        <v>0</v>
      </c>
      <c r="DB50" s="9">
        <v>4</v>
      </c>
      <c r="DC50" s="9">
        <v>1</v>
      </c>
      <c r="DD50" s="9">
        <v>1</v>
      </c>
      <c r="DE50" s="9">
        <v>0</v>
      </c>
      <c r="DF50" s="9">
        <v>40800</v>
      </c>
      <c r="DG50" s="9">
        <v>4500</v>
      </c>
      <c r="DH50" s="9">
        <v>6270</v>
      </c>
      <c r="DI50" s="9">
        <v>1250</v>
      </c>
      <c r="DJ50" s="9">
        <v>47</v>
      </c>
      <c r="DK50" s="9">
        <v>5</v>
      </c>
      <c r="DL50" s="9">
        <v>12.242865693594828</v>
      </c>
      <c r="DM50" s="9">
        <v>4</v>
      </c>
      <c r="GR50" s="9">
        <f>$P50*$N50^Solver!$C$2</f>
        <v>30.64694373277359</v>
      </c>
      <c r="GS50" s="9">
        <f t="shared" si="0"/>
        <v>0.33836690546607101</v>
      </c>
      <c r="GT50" s="9">
        <f t="shared" si="1"/>
        <v>8.7342222933809399</v>
      </c>
      <c r="GU50" s="9">
        <f t="shared" si="2"/>
        <v>4.0667353681951859</v>
      </c>
      <c r="GV50" s="9">
        <f t="shared" si="3"/>
        <v>0.59143039456715485</v>
      </c>
      <c r="GW50" s="9">
        <f t="shared" si="4"/>
        <v>0.59143039456715485</v>
      </c>
      <c r="GX50" s="9">
        <f t="shared" si="5"/>
        <v>-4.7342222933809399</v>
      </c>
      <c r="GY50" s="9">
        <f t="shared" si="6"/>
        <v>27.492914994855774</v>
      </c>
      <c r="GZ50" s="9">
        <f t="shared" si="7"/>
        <v>-27.378635068303744</v>
      </c>
      <c r="HA50" s="9">
        <f t="shared" si="8"/>
        <v>310.72496179499484</v>
      </c>
      <c r="HB50" s="9">
        <f t="shared" si="9"/>
        <v>3.1780538303479458</v>
      </c>
      <c r="HC50" s="9">
        <f t="shared" si="10"/>
        <v>-1.4870632499874692</v>
      </c>
      <c r="HD50" s="9">
        <f t="shared" si="11"/>
        <v>0.17930582073720935</v>
      </c>
      <c r="HE50" s="9">
        <f t="shared" si="12"/>
        <v>-222.50844778890416</v>
      </c>
      <c r="HF50" s="9">
        <f t="shared" si="13"/>
        <v>0.63016655327348103</v>
      </c>
      <c r="HG50" s="9">
        <f t="shared" si="14"/>
        <v>5.5040147581442653</v>
      </c>
      <c r="HH50" s="9">
        <f t="shared" si="15"/>
        <v>4</v>
      </c>
      <c r="HI50" s="9">
        <f t="shared" si="16"/>
        <v>30.646943732773586</v>
      </c>
      <c r="HJ50" s="9">
        <f t="shared" si="17"/>
        <v>0.27906871019819929</v>
      </c>
      <c r="HK50" s="9">
        <f t="shared" si="18"/>
        <v>-1.0959098953813222</v>
      </c>
      <c r="HL50" s="9">
        <f t="shared" si="19"/>
        <v>-4.0774255763975074</v>
      </c>
      <c r="HM50" s="9">
        <f t="shared" si="20"/>
        <v>1.4028405567468907</v>
      </c>
      <c r="HN50" s="9">
        <f t="shared" si="21"/>
        <v>76.286639070192606</v>
      </c>
      <c r="HO50" s="9">
        <f t="shared" si="22"/>
        <v>22.412860723145087</v>
      </c>
      <c r="HP50" s="9">
        <f t="shared" si="23"/>
        <v>25.806951403526011</v>
      </c>
      <c r="HQ50" s="9">
        <f t="shared" si="24"/>
        <v>-4.7342222933809399</v>
      </c>
      <c r="HR50" s="9">
        <f t="shared" si="25"/>
        <v>12</v>
      </c>
      <c r="IP50" s="9">
        <v>1</v>
      </c>
      <c r="IQ50" s="9">
        <v>47</v>
      </c>
      <c r="IR50" s="9">
        <v>1</v>
      </c>
      <c r="IS50" s="9">
        <v>0.79116837943811691</v>
      </c>
      <c r="IT50" s="9">
        <v>47</v>
      </c>
      <c r="IU50" s="9">
        <v>2</v>
      </c>
      <c r="IV50" s="9">
        <v>3.1780538303479458</v>
      </c>
    </row>
    <row r="51" spans="1:256" x14ac:dyDescent="0.25">
      <c r="A51" s="9">
        <v>4</v>
      </c>
      <c r="B51" s="9">
        <v>0</v>
      </c>
      <c r="C51" s="9">
        <v>5</v>
      </c>
      <c r="D51" s="9">
        <v>4</v>
      </c>
      <c r="E51" s="9">
        <v>0</v>
      </c>
      <c r="F51" s="9">
        <v>4</v>
      </c>
      <c r="G51" s="9">
        <v>4</v>
      </c>
      <c r="H51" s="9">
        <v>2</v>
      </c>
      <c r="I51" s="9">
        <v>0</v>
      </c>
      <c r="J51" s="9">
        <v>0.56525939969480954</v>
      </c>
      <c r="K51" s="9">
        <v>0.57124303032034707</v>
      </c>
      <c r="L51" s="9">
        <v>1.3390440606916663</v>
      </c>
      <c r="M51" s="9">
        <v>1.2688793621850207</v>
      </c>
      <c r="N51" s="9">
        <v>48</v>
      </c>
      <c r="O51" s="9">
        <v>1</v>
      </c>
      <c r="P51" s="9">
        <v>8.3464199332020357</v>
      </c>
      <c r="Q51" s="9">
        <v>3</v>
      </c>
      <c r="CV51" s="9" t="s">
        <v>4282</v>
      </c>
      <c r="CW51" s="9">
        <v>4</v>
      </c>
      <c r="CX51" s="9">
        <v>0</v>
      </c>
      <c r="CY51" s="9">
        <v>5</v>
      </c>
      <c r="CZ51" s="9">
        <v>4</v>
      </c>
      <c r="DA51" s="9">
        <v>0</v>
      </c>
      <c r="DB51" s="9">
        <v>4</v>
      </c>
      <c r="DC51" s="9">
        <v>4</v>
      </c>
      <c r="DD51" s="9">
        <v>2</v>
      </c>
      <c r="DE51" s="9">
        <v>0</v>
      </c>
      <c r="DF51" s="9">
        <v>39200</v>
      </c>
      <c r="DG51" s="9">
        <v>8700</v>
      </c>
      <c r="DH51" s="9">
        <v>6200</v>
      </c>
      <c r="DI51" s="9">
        <v>1380</v>
      </c>
      <c r="DJ51" s="9">
        <v>48</v>
      </c>
      <c r="DK51" s="9">
        <v>5</v>
      </c>
      <c r="DL51" s="9">
        <v>8.3464199332020357</v>
      </c>
      <c r="DM51" s="9">
        <v>3</v>
      </c>
      <c r="GR51" s="9">
        <f>$P51*$N51^Solver!$C$2</f>
        <v>20.998265407755419</v>
      </c>
      <c r="GS51" s="9">
        <f t="shared" si="0"/>
        <v>0.40878010860226799</v>
      </c>
      <c r="GT51" s="9">
        <f t="shared" si="1"/>
        <v>5.9843982958280106</v>
      </c>
      <c r="GU51" s="9">
        <f t="shared" si="2"/>
        <v>3.3662319494720969</v>
      </c>
      <c r="GV51" s="9">
        <f t="shared" si="3"/>
        <v>-0.41015349176858962</v>
      </c>
      <c r="GW51" s="9">
        <f t="shared" si="4"/>
        <v>-0.41015349176858962</v>
      </c>
      <c r="GX51" s="9">
        <f t="shared" si="5"/>
        <v>-2.9843982958280106</v>
      </c>
      <c r="GY51" s="9">
        <f t="shared" si="6"/>
        <v>16.623303606178212</v>
      </c>
      <c r="GZ51" s="9">
        <f t="shared" si="7"/>
        <v>-30.363033364131756</v>
      </c>
      <c r="HA51" s="9">
        <f t="shared" si="8"/>
        <v>327.34826540117308</v>
      </c>
      <c r="HB51" s="9">
        <f t="shared" si="9"/>
        <v>1.791759469228055</v>
      </c>
      <c r="HC51" s="9">
        <f t="shared" si="10"/>
        <v>-1.6123491080379748</v>
      </c>
      <c r="HD51" s="9">
        <f t="shared" si="11"/>
        <v>8.1596990439017164E-2</v>
      </c>
      <c r="HE51" s="9">
        <f t="shared" si="12"/>
        <v>-143.2511181997445</v>
      </c>
      <c r="HF51" s="9">
        <f t="shared" si="13"/>
        <v>0.68083453012934037</v>
      </c>
      <c r="HG51" s="9">
        <f t="shared" si="14"/>
        <v>4.0743850018468892</v>
      </c>
      <c r="HH51" s="9">
        <f t="shared" si="15"/>
        <v>3</v>
      </c>
      <c r="HI51" s="9">
        <f t="shared" si="16"/>
        <v>20.998265407755419</v>
      </c>
      <c r="HJ51" s="9">
        <f t="shared" si="17"/>
        <v>0.32323997286420431</v>
      </c>
      <c r="HK51" s="9">
        <f t="shared" si="18"/>
        <v>-0.85323333974078219</v>
      </c>
      <c r="HL51" s="9">
        <f t="shared" si="19"/>
        <v>-5.949318040211601</v>
      </c>
      <c r="HM51" s="9">
        <f t="shared" si="20"/>
        <v>1.2137940029227139</v>
      </c>
      <c r="HN51" s="9">
        <f t="shared" si="21"/>
        <v>35.813022963109198</v>
      </c>
      <c r="HO51" s="9">
        <f t="shared" si="22"/>
        <v>8.906633188141134</v>
      </c>
      <c r="HP51" s="9">
        <f t="shared" si="23"/>
        <v>59.547002340608515</v>
      </c>
      <c r="HQ51" s="9">
        <f t="shared" si="24"/>
        <v>-2.9843982958280106</v>
      </c>
      <c r="HR51" s="9">
        <f t="shared" si="25"/>
        <v>13</v>
      </c>
      <c r="IP51" s="9">
        <v>1</v>
      </c>
      <c r="IQ51" s="9">
        <v>48</v>
      </c>
      <c r="IR51" s="9">
        <v>1</v>
      </c>
      <c r="IS51" s="9">
        <v>0.65105733381702224</v>
      </c>
      <c r="IT51" s="9">
        <v>48</v>
      </c>
      <c r="IU51" s="9">
        <v>2</v>
      </c>
      <c r="IV51" s="9">
        <v>1.791759469228055</v>
      </c>
    </row>
    <row r="52" spans="1:256" x14ac:dyDescent="0.25">
      <c r="A52" s="9">
        <v>5</v>
      </c>
      <c r="B52" s="9">
        <v>1</v>
      </c>
      <c r="C52" s="9">
        <v>4</v>
      </c>
      <c r="D52" s="9">
        <v>4</v>
      </c>
      <c r="E52" s="9">
        <v>0</v>
      </c>
      <c r="F52" s="9">
        <v>4</v>
      </c>
      <c r="G52" s="9">
        <v>2</v>
      </c>
      <c r="H52" s="9">
        <v>1</v>
      </c>
      <c r="I52" s="9">
        <v>0</v>
      </c>
      <c r="J52" s="9">
        <v>0.5003699277910687</v>
      </c>
      <c r="K52" s="9">
        <v>0.93237368167229051</v>
      </c>
      <c r="L52" s="9">
        <v>1.3714402879664647</v>
      </c>
      <c r="M52" s="9">
        <v>1.2137106942639329</v>
      </c>
      <c r="N52" s="9">
        <v>50</v>
      </c>
      <c r="O52" s="9">
        <v>1</v>
      </c>
      <c r="P52" s="9">
        <v>15.383823555908066</v>
      </c>
      <c r="Q52" s="9">
        <v>13</v>
      </c>
      <c r="CV52" s="9" t="s">
        <v>4182</v>
      </c>
      <c r="CW52" s="9">
        <v>5</v>
      </c>
      <c r="CX52" s="9">
        <v>1</v>
      </c>
      <c r="CY52" s="9">
        <v>4</v>
      </c>
      <c r="CZ52" s="9">
        <v>4</v>
      </c>
      <c r="DA52" s="9">
        <v>0</v>
      </c>
      <c r="DB52" s="9">
        <v>4</v>
      </c>
      <c r="DC52" s="9">
        <v>2</v>
      </c>
      <c r="DD52" s="9">
        <v>1</v>
      </c>
      <c r="DE52" s="9">
        <v>0</v>
      </c>
      <c r="DF52" s="9">
        <v>34700</v>
      </c>
      <c r="DG52" s="9">
        <v>14200</v>
      </c>
      <c r="DH52" s="9">
        <v>6350</v>
      </c>
      <c r="DI52" s="9">
        <v>1320</v>
      </c>
      <c r="DJ52" s="9">
        <v>50</v>
      </c>
      <c r="DK52" s="9">
        <v>5</v>
      </c>
      <c r="DL52" s="9">
        <v>15.383823555908066</v>
      </c>
      <c r="DM52" s="9">
        <v>13</v>
      </c>
      <c r="GR52" s="9">
        <f>$P52*$N52^Solver!$C$2</f>
        <v>39.081632997104535</v>
      </c>
      <c r="GS52" s="9">
        <f t="shared" si="0"/>
        <v>0.29963677493060226</v>
      </c>
      <c r="GT52" s="9">
        <f t="shared" si="1"/>
        <v>11.138065614680142</v>
      </c>
      <c r="GU52" s="9">
        <f t="shared" si="2"/>
        <v>4.592389109128308</v>
      </c>
      <c r="GV52" s="9">
        <f t="shared" si="3"/>
        <v>19.617898158224868</v>
      </c>
      <c r="GW52" s="9">
        <f t="shared" si="4"/>
        <v>19.617898158224868</v>
      </c>
      <c r="GX52" s="9">
        <f t="shared" si="5"/>
        <v>1.8619343853198576</v>
      </c>
      <c r="GY52" s="9">
        <f t="shared" si="6"/>
        <v>38.151566145445834</v>
      </c>
      <c r="GZ52" s="9">
        <f t="shared" si="7"/>
        <v>-28.501098978811896</v>
      </c>
      <c r="HA52" s="9">
        <f t="shared" si="8"/>
        <v>365.49983154661891</v>
      </c>
      <c r="HB52" s="9">
        <f t="shared" si="9"/>
        <v>22.552163853123421</v>
      </c>
      <c r="HC52" s="9">
        <f t="shared" si="10"/>
        <v>-1.4365662996316366</v>
      </c>
      <c r="HD52" s="9">
        <f t="shared" si="11"/>
        <v>-6.1836869578572762E-2</v>
      </c>
      <c r="HE52" s="9">
        <f t="shared" si="12"/>
        <v>93.096719265992874</v>
      </c>
      <c r="HF52" s="9">
        <f t="shared" si="13"/>
        <v>1.1183649435449421</v>
      </c>
      <c r="HG52" s="9">
        <f t="shared" si="14"/>
        <v>12.456422122361618</v>
      </c>
      <c r="HH52" s="9">
        <f t="shared" si="15"/>
        <v>13</v>
      </c>
      <c r="HI52" s="9">
        <f t="shared" si="16"/>
        <v>39.081632997104535</v>
      </c>
      <c r="HJ52" s="9">
        <f t="shared" si="17"/>
        <v>0.57824401499594669</v>
      </c>
      <c r="HK52" s="9">
        <f t="shared" si="18"/>
        <v>0.36438773882504089</v>
      </c>
      <c r="HL52" s="9">
        <f t="shared" si="19"/>
        <v>-28.482628939802833</v>
      </c>
      <c r="HM52" s="9">
        <f t="shared" si="20"/>
        <v>1.5244003917357765</v>
      </c>
      <c r="HN52" s="9">
        <f t="shared" si="21"/>
        <v>124.05650563692014</v>
      </c>
      <c r="HO52" s="9">
        <f t="shared" si="22"/>
        <v>3.4667996552364357</v>
      </c>
      <c r="HP52" s="9">
        <f t="shared" si="23"/>
        <v>1203.0330264803529</v>
      </c>
      <c r="HQ52" s="9">
        <f t="shared" si="24"/>
        <v>1.8619343853198576</v>
      </c>
      <c r="HR52" s="9">
        <f t="shared" si="25"/>
        <v>14</v>
      </c>
      <c r="IP52" s="9">
        <v>1</v>
      </c>
      <c r="IQ52" s="9">
        <v>50</v>
      </c>
      <c r="IR52" s="9">
        <v>1</v>
      </c>
      <c r="IS52" s="9">
        <v>0.36966632391766485</v>
      </c>
      <c r="IT52" s="9">
        <v>50</v>
      </c>
      <c r="IU52" s="9">
        <v>2</v>
      </c>
      <c r="IV52" s="9">
        <v>22.552163853123421</v>
      </c>
    </row>
    <row r="53" spans="1:256" x14ac:dyDescent="0.25">
      <c r="A53" s="9">
        <v>4</v>
      </c>
      <c r="B53" s="9">
        <v>1</v>
      </c>
      <c r="C53" s="9">
        <v>4</v>
      </c>
      <c r="D53" s="9">
        <v>4</v>
      </c>
      <c r="E53" s="9">
        <v>0</v>
      </c>
      <c r="F53" s="9">
        <v>4</v>
      </c>
      <c r="G53" s="9">
        <v>2</v>
      </c>
      <c r="H53" s="9">
        <v>1</v>
      </c>
      <c r="I53" s="9">
        <v>0</v>
      </c>
      <c r="J53" s="9">
        <v>0.60563507110158166</v>
      </c>
      <c r="K53" s="9">
        <v>0.28890452108155484</v>
      </c>
      <c r="L53" s="9">
        <v>1.3476830546316125</v>
      </c>
      <c r="M53" s="9">
        <v>1.1033733584217571</v>
      </c>
      <c r="N53" s="9">
        <v>50</v>
      </c>
      <c r="O53" s="9">
        <v>1</v>
      </c>
      <c r="P53" s="9">
        <v>12.461424649946329</v>
      </c>
      <c r="Q53" s="9">
        <v>7</v>
      </c>
      <c r="CV53" s="9" t="s">
        <v>4270</v>
      </c>
      <c r="CW53" s="9">
        <v>4</v>
      </c>
      <c r="CX53" s="9">
        <v>1</v>
      </c>
      <c r="CY53" s="9">
        <v>4</v>
      </c>
      <c r="CZ53" s="9">
        <v>4</v>
      </c>
      <c r="DA53" s="9">
        <v>0</v>
      </c>
      <c r="DB53" s="9">
        <v>4</v>
      </c>
      <c r="DC53" s="9">
        <v>2</v>
      </c>
      <c r="DD53" s="9">
        <v>1</v>
      </c>
      <c r="DE53" s="9">
        <v>0</v>
      </c>
      <c r="DF53" s="9">
        <v>42000</v>
      </c>
      <c r="DG53" s="9">
        <v>4400</v>
      </c>
      <c r="DH53" s="9">
        <v>6240</v>
      </c>
      <c r="DI53" s="9">
        <v>1200</v>
      </c>
      <c r="DJ53" s="9">
        <v>50</v>
      </c>
      <c r="DK53" s="9">
        <v>5</v>
      </c>
      <c r="DL53" s="9">
        <v>12.461424649946329</v>
      </c>
      <c r="DM53" s="9">
        <v>7</v>
      </c>
      <c r="GR53" s="9">
        <f>$P53*$N53^Solver!$C$2</f>
        <v>31.657462985087339</v>
      </c>
      <c r="GS53" s="9">
        <f t="shared" si="0"/>
        <v>0.33292270235412497</v>
      </c>
      <c r="GT53" s="9">
        <f t="shared" si="1"/>
        <v>9.0222151144076861</v>
      </c>
      <c r="GU53" s="9">
        <f t="shared" si="2"/>
        <v>4.1332376919791587</v>
      </c>
      <c r="GV53" s="9">
        <f t="shared" si="3"/>
        <v>6.0316002231526085</v>
      </c>
      <c r="GW53" s="9">
        <f t="shared" si="4"/>
        <v>6.0316002231526085</v>
      </c>
      <c r="GX53" s="9">
        <f t="shared" si="5"/>
        <v>-2.0222151144076861</v>
      </c>
      <c r="GY53" s="9">
        <f t="shared" si="6"/>
        <v>28.71630764835745</v>
      </c>
      <c r="GZ53" s="9">
        <f t="shared" si="7"/>
        <v>-30.523314093219582</v>
      </c>
      <c r="HA53" s="9">
        <f t="shared" si="8"/>
        <v>394.21613919497634</v>
      </c>
      <c r="HB53" s="9">
        <f t="shared" si="9"/>
        <v>8.5251613610654129</v>
      </c>
      <c r="HC53" s="9">
        <f t="shared" si="10"/>
        <v>-1.485192932373312</v>
      </c>
      <c r="HD53" s="9">
        <f t="shared" si="11"/>
        <v>-6.0599987615382614E-2</v>
      </c>
      <c r="HE53" s="9">
        <f t="shared" si="12"/>
        <v>-101.1107557203843</v>
      </c>
      <c r="HF53" s="9">
        <f t="shared" si="13"/>
        <v>0.84628312349492663</v>
      </c>
      <c r="HG53" s="9">
        <f t="shared" si="14"/>
        <v>7.6353483878640738</v>
      </c>
      <c r="HH53" s="9">
        <f t="shared" si="15"/>
        <v>7</v>
      </c>
      <c r="HI53" s="9">
        <f t="shared" si="16"/>
        <v>31.657462985087342</v>
      </c>
      <c r="HJ53" s="9">
        <f t="shared" si="17"/>
        <v>0.43240646647056574</v>
      </c>
      <c r="HK53" s="9">
        <f t="shared" si="18"/>
        <v>-0.31412417105769269</v>
      </c>
      <c r="HL53" s="9">
        <f t="shared" si="19"/>
        <v>-19.829405785250529</v>
      </c>
      <c r="HM53" s="9">
        <f t="shared" si="20"/>
        <v>1.4190610446378695</v>
      </c>
      <c r="HN53" s="9">
        <f t="shared" si="21"/>
        <v>81.4003655706465</v>
      </c>
      <c r="HO53" s="9">
        <f t="shared" si="22"/>
        <v>4.0893539689388909</v>
      </c>
      <c r="HP53" s="9">
        <f t="shared" si="23"/>
        <v>606.48684752822726</v>
      </c>
      <c r="HQ53" s="9">
        <f t="shared" si="24"/>
        <v>-2.0222151144076861</v>
      </c>
      <c r="HR53" s="9">
        <f t="shared" si="25"/>
        <v>15</v>
      </c>
      <c r="IP53" s="9">
        <v>1</v>
      </c>
      <c r="IQ53" s="9">
        <v>50</v>
      </c>
      <c r="IR53" s="9">
        <v>1</v>
      </c>
      <c r="IS53" s="9">
        <v>0.57787586608576125</v>
      </c>
      <c r="IT53" s="9">
        <v>50</v>
      </c>
      <c r="IU53" s="9">
        <v>2</v>
      </c>
      <c r="IV53" s="9">
        <v>8.5251613610654129</v>
      </c>
    </row>
    <row r="54" spans="1:256" x14ac:dyDescent="0.25">
      <c r="A54" s="9">
        <v>4</v>
      </c>
      <c r="B54" s="9">
        <v>0</v>
      </c>
      <c r="C54" s="9">
        <v>6</v>
      </c>
      <c r="D54" s="9">
        <v>2</v>
      </c>
      <c r="E54" s="9">
        <v>0</v>
      </c>
      <c r="F54" s="9">
        <v>4</v>
      </c>
      <c r="G54" s="9">
        <v>2</v>
      </c>
      <c r="H54" s="9">
        <v>1</v>
      </c>
      <c r="I54" s="9">
        <v>1</v>
      </c>
      <c r="J54" s="9">
        <v>0.62149694201138495</v>
      </c>
      <c r="K54" s="9">
        <v>0.19041434344011568</v>
      </c>
      <c r="L54" s="9">
        <v>1.1144302182530641</v>
      </c>
      <c r="M54" s="9">
        <v>0.63443968109251037</v>
      </c>
      <c r="N54" s="9">
        <v>67</v>
      </c>
      <c r="O54" s="9">
        <v>1</v>
      </c>
      <c r="P54" s="9">
        <v>12.155025060949145</v>
      </c>
      <c r="Q54" s="9">
        <v>14</v>
      </c>
      <c r="CV54" s="9" t="s">
        <v>4267</v>
      </c>
      <c r="CW54" s="9">
        <v>4</v>
      </c>
      <c r="CX54" s="9">
        <v>0</v>
      </c>
      <c r="CY54" s="9">
        <v>6</v>
      </c>
      <c r="CZ54" s="9">
        <v>2</v>
      </c>
      <c r="DA54" s="9">
        <v>0</v>
      </c>
      <c r="DB54" s="9">
        <v>4</v>
      </c>
      <c r="DC54" s="9">
        <v>2</v>
      </c>
      <c r="DD54" s="9">
        <v>1</v>
      </c>
      <c r="DE54" s="9">
        <v>1</v>
      </c>
      <c r="DF54" s="9">
        <v>43100</v>
      </c>
      <c r="DG54" s="9">
        <v>2900</v>
      </c>
      <c r="DH54" s="9">
        <v>5160</v>
      </c>
      <c r="DI54" s="9">
        <v>690</v>
      </c>
      <c r="DJ54" s="9">
        <v>67</v>
      </c>
      <c r="DK54" s="9">
        <v>5</v>
      </c>
      <c r="DL54" s="9">
        <v>12.155025060949145</v>
      </c>
      <c r="DM54" s="9">
        <v>14</v>
      </c>
      <c r="GR54" s="9">
        <f>$P54*$N54^Solver!$C$2</f>
        <v>33.109805176301727</v>
      </c>
      <c r="GS54" s="9">
        <f t="shared" si="0"/>
        <v>0.325539095443236</v>
      </c>
      <c r="GT54" s="9">
        <f t="shared" si="1"/>
        <v>9.4361252143749166</v>
      </c>
      <c r="GU54" s="9">
        <f t="shared" si="2"/>
        <v>4.2269843504113584</v>
      </c>
      <c r="GV54" s="9">
        <f t="shared" si="3"/>
        <v>21.930906039376282</v>
      </c>
      <c r="GW54" s="9">
        <f t="shared" si="4"/>
        <v>21.930906039376282</v>
      </c>
      <c r="GX54" s="9">
        <f t="shared" si="5"/>
        <v>4.5638747856250834</v>
      </c>
      <c r="GY54" s="9">
        <f t="shared" si="6"/>
        <v>30.500896616402201</v>
      </c>
      <c r="GZ54" s="9">
        <f t="shared" si="7"/>
        <v>-25.959439307594501</v>
      </c>
      <c r="HA54" s="9">
        <f t="shared" si="8"/>
        <v>424.71703581137854</v>
      </c>
      <c r="HB54" s="9">
        <f t="shared" si="9"/>
        <v>25.191221182738683</v>
      </c>
      <c r="HC54" s="9">
        <f t="shared" si="10"/>
        <v>-1.219638444880309</v>
      </c>
      <c r="HD54" s="9">
        <f t="shared" si="11"/>
        <v>0.12795113552411197</v>
      </c>
      <c r="HE54" s="9">
        <f t="shared" si="12"/>
        <v>305.77961063688059</v>
      </c>
      <c r="HF54" s="9">
        <f t="shared" si="13"/>
        <v>1.3340289971316259</v>
      </c>
      <c r="HG54" s="9">
        <f t="shared" si="14"/>
        <v>12.588064656541018</v>
      </c>
      <c r="HH54" s="9">
        <f t="shared" si="15"/>
        <v>14</v>
      </c>
      <c r="HI54" s="9">
        <f t="shared" si="16"/>
        <v>33.109805176301727</v>
      </c>
      <c r="HJ54" s="9">
        <f t="shared" si="17"/>
        <v>0.66733032591089148</v>
      </c>
      <c r="HK54" s="9">
        <f t="shared" si="18"/>
        <v>0.80382761703908112</v>
      </c>
      <c r="HL54" s="9">
        <f t="shared" si="19"/>
        <v>-7.8215566213732384</v>
      </c>
      <c r="HM54" s="9">
        <f t="shared" si="20"/>
        <v>1.4414888192857147</v>
      </c>
      <c r="HN54" s="9">
        <f t="shared" si="21"/>
        <v>89.040459061362071</v>
      </c>
      <c r="HO54" s="9">
        <f t="shared" si="22"/>
        <v>20.8289530588644</v>
      </c>
      <c r="HP54" s="9">
        <f t="shared" si="23"/>
        <v>93.546492180197021</v>
      </c>
      <c r="HQ54" s="9">
        <f t="shared" si="24"/>
        <v>4.5638747856250834</v>
      </c>
      <c r="HR54" s="9">
        <f t="shared" si="25"/>
        <v>16</v>
      </c>
      <c r="IP54" s="9">
        <v>1</v>
      </c>
      <c r="IQ54" s="9">
        <v>67</v>
      </c>
      <c r="IR54" s="9">
        <v>1</v>
      </c>
      <c r="IS54" s="9">
        <v>0.21276580922940136</v>
      </c>
      <c r="IT54" s="9">
        <v>67</v>
      </c>
      <c r="IU54" s="9">
        <v>2</v>
      </c>
      <c r="IV54" s="9">
        <v>25.191221182738683</v>
      </c>
    </row>
    <row r="55" spans="1:256" x14ac:dyDescent="0.25">
      <c r="A55" s="9">
        <v>4</v>
      </c>
      <c r="B55" s="9">
        <v>0</v>
      </c>
      <c r="C55" s="9">
        <v>6</v>
      </c>
      <c r="D55" s="9">
        <v>2</v>
      </c>
      <c r="E55" s="9">
        <v>0</v>
      </c>
      <c r="F55" s="9">
        <v>4</v>
      </c>
      <c r="G55" s="9">
        <v>2</v>
      </c>
      <c r="H55" s="9">
        <v>1</v>
      </c>
      <c r="I55" s="9">
        <v>1</v>
      </c>
      <c r="J55" s="9">
        <v>0.49604396299748593</v>
      </c>
      <c r="K55" s="9">
        <v>0.1378862486980148</v>
      </c>
      <c r="L55" s="9">
        <v>1.1965006606825535</v>
      </c>
      <c r="M55" s="9">
        <v>0.42295978739500689</v>
      </c>
      <c r="N55" s="9">
        <v>74</v>
      </c>
      <c r="O55" s="9">
        <v>1</v>
      </c>
      <c r="P55" s="9">
        <v>9.6069764772581454</v>
      </c>
      <c r="Q55" s="9">
        <v>17</v>
      </c>
      <c r="CV55" s="9" t="s">
        <v>4268</v>
      </c>
      <c r="CW55" s="9">
        <v>4</v>
      </c>
      <c r="CX55" s="9">
        <v>0</v>
      </c>
      <c r="CY55" s="9">
        <v>6</v>
      </c>
      <c r="CZ55" s="9">
        <v>2</v>
      </c>
      <c r="DA55" s="9">
        <v>0</v>
      </c>
      <c r="DB55" s="9">
        <v>4</v>
      </c>
      <c r="DC55" s="9">
        <v>2</v>
      </c>
      <c r="DD55" s="9">
        <v>1</v>
      </c>
      <c r="DE55" s="9">
        <v>1</v>
      </c>
      <c r="DF55" s="9">
        <v>34400</v>
      </c>
      <c r="DG55" s="9">
        <v>2100</v>
      </c>
      <c r="DH55" s="9">
        <v>5540</v>
      </c>
      <c r="DI55" s="9">
        <v>460</v>
      </c>
      <c r="DJ55" s="9">
        <v>74</v>
      </c>
      <c r="DK55" s="9">
        <v>5</v>
      </c>
      <c r="DL55" s="9">
        <v>9.6069764772581454</v>
      </c>
      <c r="DM55" s="9">
        <v>17</v>
      </c>
      <c r="GR55" s="9">
        <f>$P55*$N55^Solver!$C$2</f>
        <v>26.796180927420345</v>
      </c>
      <c r="GS55" s="9">
        <f t="shared" si="0"/>
        <v>0.36186369569877747</v>
      </c>
      <c r="GT55" s="9">
        <f t="shared" si="1"/>
        <v>7.6367745793672546</v>
      </c>
      <c r="GU55" s="9">
        <f t="shared" si="2"/>
        <v>3.8026712219041672</v>
      </c>
      <c r="GV55" s="9">
        <f t="shared" si="3"/>
        <v>29.133318426192993</v>
      </c>
      <c r="GW55" s="9">
        <f t="shared" si="4"/>
        <v>29.133318426192993</v>
      </c>
      <c r="GX55" s="9">
        <f t="shared" si="5"/>
        <v>9.3632254206327445</v>
      </c>
      <c r="GY55" s="9">
        <f t="shared" si="6"/>
        <v>22.973447821096084</v>
      </c>
      <c r="GZ55" s="9">
        <f t="shared" si="7"/>
        <v>-16.596213886961756</v>
      </c>
      <c r="HA55" s="9">
        <f t="shared" si="8"/>
        <v>447.69048363247464</v>
      </c>
      <c r="HB55" s="9">
        <f t="shared" si="9"/>
        <v>33.505073450136891</v>
      </c>
      <c r="HC55" s="9">
        <f t="shared" si="10"/>
        <v>-0.76094912581758745</v>
      </c>
      <c r="HD55" s="9">
        <f t="shared" si="11"/>
        <v>1.3723039842242195</v>
      </c>
      <c r="HE55" s="9">
        <f t="shared" si="12"/>
        <v>692.87868112682304</v>
      </c>
      <c r="HF55" s="9">
        <f t="shared" si="13"/>
        <v>1.8185034120789387</v>
      </c>
      <c r="HG55" s="9">
        <f t="shared" si="14"/>
        <v>13.887500629857055</v>
      </c>
      <c r="HH55" s="9">
        <f t="shared" si="15"/>
        <v>17</v>
      </c>
      <c r="HI55" s="9">
        <f t="shared" si="16"/>
        <v>26.796180927420345</v>
      </c>
      <c r="HJ55" s="9">
        <f t="shared" si="17"/>
        <v>0.80034924556488007</v>
      </c>
      <c r="HK55" s="9">
        <f t="shared" si="18"/>
        <v>1.6032769604710095</v>
      </c>
      <c r="HL55" s="9">
        <f t="shared" si="19"/>
        <v>51.22559275636668</v>
      </c>
      <c r="HM55" s="9">
        <f t="shared" si="20"/>
        <v>1.3357037729091878</v>
      </c>
      <c r="HN55" s="9">
        <f t="shared" si="21"/>
        <v>58.32032597606991</v>
      </c>
      <c r="HO55" s="9">
        <f t="shared" si="22"/>
        <v>87.669990277583238</v>
      </c>
      <c r="HP55" s="9">
        <f t="shared" si="23"/>
        <v>4185.6426058240449</v>
      </c>
      <c r="HQ55" s="9">
        <f t="shared" si="24"/>
        <v>9.3632254206327445</v>
      </c>
      <c r="HR55" s="9">
        <f t="shared" si="25"/>
        <v>17</v>
      </c>
      <c r="IP55" s="9">
        <v>1</v>
      </c>
      <c r="IQ55" s="9">
        <v>74</v>
      </c>
      <c r="IR55" s="9">
        <v>1</v>
      </c>
      <c r="IS55" s="9">
        <v>0.75077161463315745</v>
      </c>
      <c r="IT55" s="9">
        <v>74</v>
      </c>
      <c r="IU55" s="9">
        <v>2</v>
      </c>
      <c r="IV55" s="9">
        <v>33.505073450136891</v>
      </c>
    </row>
    <row r="56" spans="1:256" x14ac:dyDescent="0.25">
      <c r="A56" s="9">
        <v>4</v>
      </c>
      <c r="B56" s="9">
        <v>2</v>
      </c>
      <c r="C56" s="9">
        <v>4</v>
      </c>
      <c r="D56" s="9">
        <v>4</v>
      </c>
      <c r="E56" s="9">
        <v>0</v>
      </c>
      <c r="F56" s="9">
        <v>4</v>
      </c>
      <c r="G56" s="9">
        <v>2</v>
      </c>
      <c r="H56" s="9">
        <v>3</v>
      </c>
      <c r="I56" s="9">
        <v>0</v>
      </c>
      <c r="J56" s="9">
        <v>0.53930361093331314</v>
      </c>
      <c r="K56" s="9">
        <v>0.57124303032034707</v>
      </c>
      <c r="L56" s="9">
        <v>0.77750945459516108</v>
      </c>
      <c r="M56" s="9">
        <v>1.0298151345269733</v>
      </c>
      <c r="N56" s="9">
        <v>82</v>
      </c>
      <c r="O56" s="9">
        <v>1</v>
      </c>
      <c r="P56" s="9">
        <v>11.037886093970066</v>
      </c>
      <c r="Q56" s="9">
        <v>27</v>
      </c>
      <c r="CV56" s="9" t="s">
        <v>4375</v>
      </c>
      <c r="CW56" s="9">
        <v>4</v>
      </c>
      <c r="CX56" s="9">
        <v>2</v>
      </c>
      <c r="CY56" s="9">
        <v>4</v>
      </c>
      <c r="CZ56" s="9">
        <v>4</v>
      </c>
      <c r="DA56" s="9">
        <v>0</v>
      </c>
      <c r="DB56" s="9">
        <v>4</v>
      </c>
      <c r="DC56" s="9">
        <v>2</v>
      </c>
      <c r="DD56" s="9">
        <v>3</v>
      </c>
      <c r="DE56" s="9">
        <v>0</v>
      </c>
      <c r="DF56" s="9">
        <v>37400</v>
      </c>
      <c r="DG56" s="9">
        <v>8700</v>
      </c>
      <c r="DH56" s="9">
        <v>3600</v>
      </c>
      <c r="DI56" s="9">
        <v>1120</v>
      </c>
      <c r="DJ56" s="9">
        <v>82</v>
      </c>
      <c r="DK56" s="9">
        <v>5</v>
      </c>
      <c r="DL56" s="9">
        <v>11.037886093970066</v>
      </c>
      <c r="DM56" s="9">
        <v>27</v>
      </c>
      <c r="GR56" s="9">
        <f>$P56*$N56^Solver!$C$2</f>
        <v>31.549839576639815</v>
      </c>
      <c r="GS56" s="9">
        <f t="shared" si="0"/>
        <v>0.33349005502905082</v>
      </c>
      <c r="GT56" s="9">
        <f t="shared" si="1"/>
        <v>8.9915429931825344</v>
      </c>
      <c r="GU56" s="9">
        <f t="shared" si="2"/>
        <v>4.1262059876590866</v>
      </c>
      <c r="GV56" s="9">
        <f t="shared" si="3"/>
        <v>58.167508295715933</v>
      </c>
      <c r="GW56" s="9">
        <f t="shared" si="4"/>
        <v>58.167508295715933</v>
      </c>
      <c r="GX56" s="9">
        <f t="shared" si="5"/>
        <v>18.008457006817466</v>
      </c>
      <c r="GY56" s="9">
        <f t="shared" si="6"/>
        <v>28.58529222432967</v>
      </c>
      <c r="GZ56" s="9">
        <f t="shared" si="7"/>
        <v>1.4122431198557095</v>
      </c>
      <c r="HA56" s="9">
        <f t="shared" si="8"/>
        <v>476.27577585680433</v>
      </c>
      <c r="HB56" s="9">
        <f t="shared" si="9"/>
        <v>64.557538627006323</v>
      </c>
      <c r="HC56" s="9">
        <f t="shared" si="10"/>
        <v>6.2888093531256753E-2</v>
      </c>
      <c r="HD56" s="9">
        <f t="shared" si="11"/>
        <v>3.9000789596804264</v>
      </c>
      <c r="HE56" s="9">
        <f t="shared" si="12"/>
        <v>1476.6934745590322</v>
      </c>
      <c r="HF56" s="9">
        <f t="shared" si="13"/>
        <v>2.3728313472927929</v>
      </c>
      <c r="HG56" s="9">
        <f t="shared" si="14"/>
        <v>21.335415074754383</v>
      </c>
      <c r="HH56" s="9">
        <f t="shared" si="15"/>
        <v>27</v>
      </c>
      <c r="HI56" s="9">
        <f t="shared" si="16"/>
        <v>31.549839576639812</v>
      </c>
      <c r="HJ56" s="9">
        <f t="shared" si="17"/>
        <v>0.88605383188213649</v>
      </c>
      <c r="HK56" s="9">
        <f t="shared" si="18"/>
        <v>2.368350363340864</v>
      </c>
      <c r="HL56" s="9">
        <f t="shared" si="19"/>
        <v>238.0314928413591</v>
      </c>
      <c r="HM56" s="9">
        <f t="shared" si="20"/>
        <v>1.4173583377022261</v>
      </c>
      <c r="HN56" s="9">
        <f t="shared" si="21"/>
        <v>80.84784539824993</v>
      </c>
      <c r="HO56" s="9">
        <f t="shared" si="22"/>
        <v>324.30452376639306</v>
      </c>
      <c r="HP56" s="9">
        <f t="shared" si="23"/>
        <v>87449.863903828518</v>
      </c>
      <c r="HQ56" s="9">
        <f t="shared" si="24"/>
        <v>18.008457006817466</v>
      </c>
      <c r="HR56" s="9">
        <f t="shared" si="25"/>
        <v>18</v>
      </c>
      <c r="IP56" s="9">
        <v>1</v>
      </c>
      <c r="IQ56" s="9">
        <v>82</v>
      </c>
      <c r="IR56" s="9">
        <v>1</v>
      </c>
      <c r="IS56" s="9">
        <v>0.97961338868038694</v>
      </c>
      <c r="IT56" s="9">
        <v>82</v>
      </c>
      <c r="IU56" s="9">
        <v>2</v>
      </c>
      <c r="IV56" s="9">
        <v>64.557538627006323</v>
      </c>
    </row>
    <row r="57" spans="1:256" x14ac:dyDescent="0.25">
      <c r="A57" s="9">
        <v>4</v>
      </c>
      <c r="B57" s="9">
        <v>2</v>
      </c>
      <c r="C57" s="9">
        <v>4</v>
      </c>
      <c r="D57" s="9">
        <v>4</v>
      </c>
      <c r="E57" s="9">
        <v>0</v>
      </c>
      <c r="F57" s="9">
        <v>4</v>
      </c>
      <c r="G57" s="9">
        <v>2</v>
      </c>
      <c r="H57" s="9">
        <v>3</v>
      </c>
      <c r="I57" s="9">
        <v>0</v>
      </c>
      <c r="J57" s="9">
        <v>0.51767378696539956</v>
      </c>
      <c r="K57" s="9">
        <v>0.47275285267890788</v>
      </c>
      <c r="L57" s="9">
        <v>0.76023146671526853</v>
      </c>
      <c r="M57" s="9">
        <v>0.9286725766716456</v>
      </c>
      <c r="N57" s="9">
        <v>96</v>
      </c>
      <c r="O57" s="9">
        <v>1</v>
      </c>
      <c r="P57" s="9">
        <v>10.184931106788234</v>
      </c>
      <c r="Q57" s="9">
        <v>25</v>
      </c>
      <c r="CV57" s="9" t="s">
        <v>4355</v>
      </c>
      <c r="CW57" s="9">
        <v>4</v>
      </c>
      <c r="CX57" s="9">
        <v>2</v>
      </c>
      <c r="CY57" s="9">
        <v>4</v>
      </c>
      <c r="CZ57" s="9">
        <v>4</v>
      </c>
      <c r="DA57" s="9">
        <v>0</v>
      </c>
      <c r="DB57" s="9">
        <v>4</v>
      </c>
      <c r="DC57" s="9">
        <v>2</v>
      </c>
      <c r="DD57" s="9">
        <v>3</v>
      </c>
      <c r="DE57" s="9">
        <v>0</v>
      </c>
      <c r="DF57" s="9">
        <v>35900</v>
      </c>
      <c r="DG57" s="9">
        <v>7200</v>
      </c>
      <c r="DH57" s="9">
        <v>3520</v>
      </c>
      <c r="DI57" s="9">
        <v>1010</v>
      </c>
      <c r="DJ57" s="9">
        <v>96</v>
      </c>
      <c r="DK57" s="9">
        <v>5</v>
      </c>
      <c r="DL57" s="9">
        <v>10.184931106788234</v>
      </c>
      <c r="DM57" s="9">
        <v>25</v>
      </c>
      <c r="GR57" s="9">
        <f>$P57*$N57^Solver!$C$2</f>
        <v>30.226266284202879</v>
      </c>
      <c r="GS57" s="9">
        <f t="shared" si="0"/>
        <v>0.3407133989452017</v>
      </c>
      <c r="GT57" s="9">
        <f t="shared" si="1"/>
        <v>8.6143313710864717</v>
      </c>
      <c r="GU57" s="9">
        <f t="shared" si="2"/>
        <v>4.0387277581265408</v>
      </c>
      <c r="GV57" s="9">
        <f t="shared" si="3"/>
        <v>51.954990500773022</v>
      </c>
      <c r="GW57" s="9">
        <f t="shared" si="4"/>
        <v>51.954990500773022</v>
      </c>
      <c r="GX57" s="9">
        <f t="shared" si="5"/>
        <v>16.385668628913528</v>
      </c>
      <c r="GY57" s="9">
        <f t="shared" si="6"/>
        <v>26.988113763714754</v>
      </c>
      <c r="GZ57" s="9">
        <f t="shared" si="7"/>
        <v>17.797911748769238</v>
      </c>
      <c r="HA57" s="9">
        <f t="shared" si="8"/>
        <v>503.26388962051908</v>
      </c>
      <c r="HB57" s="9">
        <f t="shared" si="9"/>
        <v>58.003605222980518</v>
      </c>
      <c r="HC57" s="9">
        <f t="shared" si="10"/>
        <v>0.77220145595145762</v>
      </c>
      <c r="HD57" s="9">
        <f t="shared" si="11"/>
        <v>3.5020528825183446</v>
      </c>
      <c r="HE57" s="9">
        <f t="shared" si="12"/>
        <v>1573.0241883756987</v>
      </c>
      <c r="HF57" s="9">
        <f t="shared" si="13"/>
        <v>2.2949966060841978</v>
      </c>
      <c r="HG57" s="9">
        <f t="shared" si="14"/>
        <v>19.769861260328085</v>
      </c>
      <c r="HH57" s="9">
        <f t="shared" si="15"/>
        <v>25</v>
      </c>
      <c r="HI57" s="9">
        <f t="shared" si="16"/>
        <v>30.226266284202879</v>
      </c>
      <c r="HJ57" s="9">
        <f t="shared" si="17"/>
        <v>0.87676902912203414</v>
      </c>
      <c r="HK57" s="9">
        <f t="shared" si="18"/>
        <v>2.2657339817821334</v>
      </c>
      <c r="HL57" s="9">
        <f t="shared" si="19"/>
        <v>193.57285595727555</v>
      </c>
      <c r="HM57" s="9">
        <f t="shared" si="20"/>
        <v>1.395929731023249</v>
      </c>
      <c r="HN57" s="9">
        <f t="shared" si="21"/>
        <v>74.20670497088453</v>
      </c>
      <c r="HO57" s="9">
        <f t="shared" si="22"/>
        <v>268.49013641656097</v>
      </c>
      <c r="HP57" s="9">
        <f t="shared" si="23"/>
        <v>58323.226945415867</v>
      </c>
      <c r="HQ57" s="9">
        <f t="shared" si="24"/>
        <v>16.385668628913528</v>
      </c>
      <c r="HR57" s="9">
        <f t="shared" si="25"/>
        <v>19</v>
      </c>
      <c r="IP57" s="9">
        <v>1</v>
      </c>
      <c r="IQ57" s="9">
        <v>96</v>
      </c>
      <c r="IR57" s="9">
        <v>1</v>
      </c>
      <c r="IS57" s="9">
        <v>0.53151222452823776</v>
      </c>
      <c r="IT57" s="9">
        <v>96</v>
      </c>
      <c r="IU57" s="9">
        <v>2</v>
      </c>
      <c r="IV57" s="9">
        <v>58.003605222980518</v>
      </c>
    </row>
    <row r="58" spans="1:256" x14ac:dyDescent="0.25">
      <c r="A58" s="9">
        <v>4</v>
      </c>
      <c r="B58" s="9">
        <v>0</v>
      </c>
      <c r="C58" s="9">
        <v>5</v>
      </c>
      <c r="D58" s="9">
        <v>4</v>
      </c>
      <c r="E58" s="9">
        <v>0</v>
      </c>
      <c r="F58" s="9">
        <v>4</v>
      </c>
      <c r="G58" s="9">
        <v>1</v>
      </c>
      <c r="H58" s="9">
        <v>4</v>
      </c>
      <c r="I58" s="9">
        <v>0</v>
      </c>
      <c r="J58" s="9">
        <v>0.48306606861673773</v>
      </c>
      <c r="K58" s="9">
        <v>0.80761945665980095</v>
      </c>
      <c r="L58" s="9">
        <v>1.5809358910101607</v>
      </c>
      <c r="M58" s="9">
        <v>0.85511435277686176</v>
      </c>
      <c r="N58" s="9">
        <v>107</v>
      </c>
      <c r="O58" s="9">
        <v>1</v>
      </c>
      <c r="P58" s="9">
        <v>13.771693246002725</v>
      </c>
      <c r="Q58" s="9">
        <v>17</v>
      </c>
      <c r="CV58" s="9" t="s">
        <v>4402</v>
      </c>
      <c r="CW58" s="9">
        <v>4</v>
      </c>
      <c r="CX58" s="9">
        <v>0</v>
      </c>
      <c r="CY58" s="9">
        <v>5</v>
      </c>
      <c r="CZ58" s="9">
        <v>4</v>
      </c>
      <c r="DA58" s="9">
        <v>0</v>
      </c>
      <c r="DB58" s="9">
        <v>4</v>
      </c>
      <c r="DC58" s="9">
        <v>1</v>
      </c>
      <c r="DD58" s="9">
        <v>4</v>
      </c>
      <c r="DE58" s="9">
        <v>0</v>
      </c>
      <c r="DF58" s="9">
        <v>33500</v>
      </c>
      <c r="DG58" s="9">
        <v>12300</v>
      </c>
      <c r="DH58" s="9">
        <v>7320</v>
      </c>
      <c r="DI58" s="9">
        <v>930</v>
      </c>
      <c r="DJ58" s="9">
        <v>107</v>
      </c>
      <c r="DK58" s="9">
        <v>5</v>
      </c>
      <c r="DL58" s="9">
        <v>13.771693246002725</v>
      </c>
      <c r="DM58" s="9">
        <v>17</v>
      </c>
      <c r="GR58" s="9">
        <f>$P58*$N58^Solver!$C$2</f>
        <v>41.941299704637977</v>
      </c>
      <c r="GS58" s="9">
        <f t="shared" si="0"/>
        <v>0.28924144516670147</v>
      </c>
      <c r="GT58" s="9">
        <f t="shared" si="1"/>
        <v>11.953056007404612</v>
      </c>
      <c r="GU58" s="9">
        <f t="shared" si="2"/>
        <v>4.7574394502577455</v>
      </c>
      <c r="GV58" s="9">
        <f t="shared" si="3"/>
        <v>30.145190681914869</v>
      </c>
      <c r="GW58" s="9">
        <f t="shared" si="4"/>
        <v>30.145190681914869</v>
      </c>
      <c r="GX58" s="9">
        <f t="shared" si="5"/>
        <v>5.0469439925953878</v>
      </c>
      <c r="GY58" s="9">
        <f t="shared" si="6"/>
        <v>41.985082564970334</v>
      </c>
      <c r="GZ58" s="9">
        <f t="shared" si="7"/>
        <v>22.844855741364626</v>
      </c>
      <c r="HA58" s="9">
        <f t="shared" si="8"/>
        <v>545.24897218548938</v>
      </c>
      <c r="HB58" s="9">
        <f t="shared" si="9"/>
        <v>33.505073450136891</v>
      </c>
      <c r="HC58" s="9">
        <f t="shared" si="10"/>
        <v>0.95357047297635211</v>
      </c>
      <c r="HD58" s="9">
        <f t="shared" si="11"/>
        <v>9.4617923459678593E-2</v>
      </c>
      <c r="HE58" s="9">
        <f t="shared" si="12"/>
        <v>540.02300720770654</v>
      </c>
      <c r="HF58" s="9">
        <f t="shared" si="13"/>
        <v>1.3020224029492309</v>
      </c>
      <c r="HG58" s="9">
        <f t="shared" si="14"/>
        <v>15.563146705347693</v>
      </c>
      <c r="HH58" s="9">
        <f t="shared" si="15"/>
        <v>17</v>
      </c>
      <c r="HI58" s="9">
        <f t="shared" si="16"/>
        <v>41.941299704637977</v>
      </c>
      <c r="HJ58" s="9">
        <f t="shared" si="17"/>
        <v>0.6543594752887848</v>
      </c>
      <c r="HK58" s="9">
        <f t="shared" si="18"/>
        <v>0.73699635716139633</v>
      </c>
      <c r="HL58" s="9">
        <f t="shared" si="19"/>
        <v>-13.645247399258803</v>
      </c>
      <c r="HM58" s="9">
        <f t="shared" si="20"/>
        <v>1.5597095928886251</v>
      </c>
      <c r="HN58" s="9">
        <f t="shared" si="21"/>
        <v>142.87554791615148</v>
      </c>
      <c r="HO58" s="9">
        <f t="shared" si="22"/>
        <v>25.471643664394673</v>
      </c>
      <c r="HP58" s="9">
        <f t="shared" si="23"/>
        <v>272.69366432304548</v>
      </c>
      <c r="HQ58" s="9">
        <f t="shared" si="24"/>
        <v>5.0469439925953878</v>
      </c>
      <c r="HR58" s="9">
        <f t="shared" si="25"/>
        <v>20</v>
      </c>
      <c r="IP58" s="9">
        <v>1</v>
      </c>
      <c r="IQ58" s="9">
        <v>107</v>
      </c>
      <c r="IR58" s="9">
        <v>1</v>
      </c>
      <c r="IS58" s="9">
        <v>0.48573491741446551</v>
      </c>
      <c r="IT58" s="9">
        <v>107</v>
      </c>
      <c r="IU58" s="9">
        <v>2</v>
      </c>
      <c r="IV58" s="9">
        <v>33.505073450136891</v>
      </c>
    </row>
    <row r="59" spans="1:256" x14ac:dyDescent="0.25">
      <c r="A59" s="9">
        <v>4</v>
      </c>
      <c r="B59" s="9">
        <v>2</v>
      </c>
      <c r="C59" s="9">
        <v>4</v>
      </c>
      <c r="D59" s="9">
        <v>2</v>
      </c>
      <c r="E59" s="9">
        <v>0</v>
      </c>
      <c r="F59" s="9">
        <v>4</v>
      </c>
      <c r="G59" s="9">
        <v>2</v>
      </c>
      <c r="H59" s="9">
        <v>3</v>
      </c>
      <c r="I59" s="9">
        <v>0</v>
      </c>
      <c r="J59" s="9">
        <v>0.5984251297789438</v>
      </c>
      <c r="K59" s="9">
        <v>0.4136587460940444</v>
      </c>
      <c r="L59" s="9">
        <v>0.88981637581446205</v>
      </c>
      <c r="M59" s="9">
        <v>1.5263331458167639</v>
      </c>
      <c r="N59" s="9">
        <v>117</v>
      </c>
      <c r="O59" s="9">
        <v>1</v>
      </c>
      <c r="P59" s="9">
        <v>11.625132556595792</v>
      </c>
      <c r="Q59" s="9">
        <v>22</v>
      </c>
      <c r="CV59" s="9" t="s">
        <v>4358</v>
      </c>
      <c r="CW59" s="9">
        <v>4</v>
      </c>
      <c r="CX59" s="9">
        <v>2</v>
      </c>
      <c r="CY59" s="9">
        <v>4</v>
      </c>
      <c r="CZ59" s="9">
        <v>2</v>
      </c>
      <c r="DA59" s="9">
        <v>0</v>
      </c>
      <c r="DB59" s="9">
        <v>4</v>
      </c>
      <c r="DC59" s="9">
        <v>2</v>
      </c>
      <c r="DD59" s="9">
        <v>3</v>
      </c>
      <c r="DE59" s="9">
        <v>0</v>
      </c>
      <c r="DF59" s="9">
        <v>41500</v>
      </c>
      <c r="DG59" s="9">
        <v>6300</v>
      </c>
      <c r="DH59" s="9">
        <v>4120</v>
      </c>
      <c r="DI59" s="9">
        <v>1660</v>
      </c>
      <c r="DJ59" s="9">
        <v>117</v>
      </c>
      <c r="DK59" s="9">
        <v>5</v>
      </c>
      <c r="DL59" s="9">
        <v>11.625132556595792</v>
      </c>
      <c r="DM59" s="9">
        <v>22</v>
      </c>
      <c r="GR59" s="9">
        <f>$P59*$N59^Solver!$C$2</f>
        <v>36.165959862970155</v>
      </c>
      <c r="GS59" s="9">
        <f t="shared" si="0"/>
        <v>0.31148093311402125</v>
      </c>
      <c r="GT59" s="9">
        <f t="shared" si="1"/>
        <v>10.307113676685258</v>
      </c>
      <c r="GU59" s="9">
        <f t="shared" si="2"/>
        <v>4.4177621022533318</v>
      </c>
      <c r="GV59" s="9">
        <f t="shared" si="3"/>
        <v>43.853612823132536</v>
      </c>
      <c r="GW59" s="9">
        <f t="shared" si="4"/>
        <v>43.853612823132536</v>
      </c>
      <c r="GX59" s="9">
        <f t="shared" si="5"/>
        <v>11.692886323314742</v>
      </c>
      <c r="GY59" s="9">
        <f t="shared" si="6"/>
        <v>34.354717392133196</v>
      </c>
      <c r="GZ59" s="9">
        <f t="shared" si="7"/>
        <v>34.537742064679364</v>
      </c>
      <c r="HA59" s="9">
        <f t="shared" si="8"/>
        <v>579.60368957762262</v>
      </c>
      <c r="HB59" s="9">
        <f t="shared" si="9"/>
        <v>48.471181351835227</v>
      </c>
      <c r="HC59" s="9">
        <f t="shared" si="10"/>
        <v>1.400018329185676</v>
      </c>
      <c r="HD59" s="9">
        <f t="shared" si="11"/>
        <v>1.1899522951922108</v>
      </c>
      <c r="HE59" s="9">
        <f t="shared" si="12"/>
        <v>1368.0676998278248</v>
      </c>
      <c r="HF59" s="9">
        <f t="shared" si="13"/>
        <v>1.7940906598369686</v>
      </c>
      <c r="HG59" s="9">
        <f t="shared" si="14"/>
        <v>18.491896377218897</v>
      </c>
      <c r="HH59" s="9">
        <f t="shared" si="15"/>
        <v>22</v>
      </c>
      <c r="HI59" s="9">
        <f t="shared" si="16"/>
        <v>36.165959862970155</v>
      </c>
      <c r="HJ59" s="9">
        <f t="shared" si="17"/>
        <v>0.79511521963291354</v>
      </c>
      <c r="HK59" s="9">
        <f t="shared" si="18"/>
        <v>1.5658192640101467</v>
      </c>
      <c r="HL59" s="9">
        <f t="shared" si="19"/>
        <v>83.473825509483106</v>
      </c>
      <c r="HM59" s="9">
        <f t="shared" si="20"/>
        <v>1.4856332561631622</v>
      </c>
      <c r="HN59" s="9">
        <f t="shared" si="21"/>
        <v>106.2365923441123</v>
      </c>
      <c r="HO59" s="9">
        <f t="shared" si="22"/>
        <v>136.72359056996095</v>
      </c>
      <c r="HP59" s="9">
        <f t="shared" si="23"/>
        <v>10479.386195698182</v>
      </c>
      <c r="HQ59" s="9">
        <f t="shared" si="24"/>
        <v>11.692886323314742</v>
      </c>
      <c r="HR59" s="9">
        <f t="shared" si="25"/>
        <v>21</v>
      </c>
      <c r="IP59" s="9">
        <v>1</v>
      </c>
      <c r="IQ59" s="9">
        <v>117</v>
      </c>
      <c r="IR59" s="9">
        <v>1</v>
      </c>
      <c r="IS59" s="9">
        <v>0.22065040710786055</v>
      </c>
      <c r="IT59" s="9">
        <v>117</v>
      </c>
      <c r="IU59" s="9">
        <v>2</v>
      </c>
      <c r="IV59" s="9">
        <v>48.471181351835227</v>
      </c>
    </row>
    <row r="60" spans="1:256" x14ac:dyDescent="0.25">
      <c r="A60" s="9">
        <v>5</v>
      </c>
      <c r="B60" s="9">
        <v>1</v>
      </c>
      <c r="C60" s="9">
        <v>4</v>
      </c>
      <c r="D60" s="9">
        <v>4</v>
      </c>
      <c r="E60" s="9">
        <v>0</v>
      </c>
      <c r="F60" s="9">
        <v>4</v>
      </c>
      <c r="G60" s="9">
        <v>2</v>
      </c>
      <c r="H60" s="9">
        <v>1</v>
      </c>
      <c r="I60" s="9">
        <v>1</v>
      </c>
      <c r="J60" s="9">
        <v>0.49171799820390322</v>
      </c>
      <c r="K60" s="9">
        <v>0.52528094742100873</v>
      </c>
      <c r="L60" s="9">
        <v>1.3876384016038639</v>
      </c>
      <c r="M60" s="9">
        <v>5.2226338965296506</v>
      </c>
      <c r="N60" s="9">
        <v>123</v>
      </c>
      <c r="O60" s="9">
        <v>1</v>
      </c>
      <c r="P60" s="9">
        <v>15.067510382144253</v>
      </c>
      <c r="Q60" s="9">
        <v>24</v>
      </c>
      <c r="CV60" s="9" t="s">
        <v>4221</v>
      </c>
      <c r="CW60" s="9">
        <v>5</v>
      </c>
      <c r="CX60" s="9">
        <v>1</v>
      </c>
      <c r="CY60" s="9">
        <v>4</v>
      </c>
      <c r="CZ60" s="9">
        <v>4</v>
      </c>
      <c r="DA60" s="9">
        <v>0</v>
      </c>
      <c r="DB60" s="9">
        <v>4</v>
      </c>
      <c r="DC60" s="9">
        <v>2</v>
      </c>
      <c r="DD60" s="9">
        <v>1</v>
      </c>
      <c r="DE60" s="9">
        <v>1</v>
      </c>
      <c r="DF60" s="9">
        <v>34100</v>
      </c>
      <c r="DG60" s="9">
        <v>8000</v>
      </c>
      <c r="DH60" s="9">
        <v>6425</v>
      </c>
      <c r="DI60" s="9">
        <v>5680</v>
      </c>
      <c r="DJ60" s="9">
        <v>123</v>
      </c>
      <c r="DK60" s="9">
        <v>5</v>
      </c>
      <c r="DL60" s="9">
        <v>15.067510382144253</v>
      </c>
      <c r="DM60" s="9">
        <v>24</v>
      </c>
      <c r="GR60" s="9">
        <f>$P60*$N60^Solver!$C$2</f>
        <v>47.437286606155148</v>
      </c>
      <c r="GS60" s="9">
        <f t="shared" si="0"/>
        <v>0.27197034066179288</v>
      </c>
      <c r="GT60" s="9">
        <f t="shared" si="1"/>
        <v>13.519384178263186</v>
      </c>
      <c r="GU60" s="9">
        <f t="shared" si="2"/>
        <v>5.0595541357092513</v>
      </c>
      <c r="GV60" s="9">
        <f t="shared" si="3"/>
        <v>50.610255002040901</v>
      </c>
      <c r="GW60" s="9">
        <f t="shared" si="4"/>
        <v>50.610255002040901</v>
      </c>
      <c r="GX60" s="9">
        <f t="shared" si="5"/>
        <v>10.480615821736814</v>
      </c>
      <c r="GY60" s="9">
        <f t="shared" si="6"/>
        <v>49.643861485363217</v>
      </c>
      <c r="GZ60" s="9">
        <f t="shared" si="7"/>
        <v>45.018357886416176</v>
      </c>
      <c r="HA60" s="9">
        <f t="shared" si="8"/>
        <v>629.24755106298585</v>
      </c>
      <c r="HB60" s="9">
        <f t="shared" si="9"/>
        <v>54.784729398112319</v>
      </c>
      <c r="HC60" s="9">
        <f t="shared" si="10"/>
        <v>1.7533846061540461</v>
      </c>
      <c r="HD60" s="9">
        <f t="shared" si="11"/>
        <v>0.52701180877315046</v>
      </c>
      <c r="HE60" s="9">
        <f t="shared" si="12"/>
        <v>1289.1157460736281</v>
      </c>
      <c r="HF60" s="9">
        <f t="shared" si="13"/>
        <v>1.56411274124608</v>
      </c>
      <c r="HG60" s="9">
        <f t="shared" si="14"/>
        <v>21.145841047022113</v>
      </c>
      <c r="HH60" s="9">
        <f t="shared" si="15"/>
        <v>24</v>
      </c>
      <c r="HI60" s="9">
        <f t="shared" si="16"/>
        <v>47.437286606155148</v>
      </c>
      <c r="HJ60" s="9">
        <f t="shared" si="17"/>
        <v>0.73867211776682895</v>
      </c>
      <c r="HK60" s="9">
        <f t="shared" si="18"/>
        <v>1.1998242333496214</v>
      </c>
      <c r="HL60" s="9">
        <f t="shared" si="19"/>
        <v>50.264813511606228</v>
      </c>
      <c r="HM60" s="9">
        <f t="shared" si="20"/>
        <v>1.6212783639444979</v>
      </c>
      <c r="HN60" s="9">
        <f t="shared" si="21"/>
        <v>182.77374855947295</v>
      </c>
      <c r="HO60" s="9">
        <f t="shared" si="22"/>
        <v>109.84330800284003</v>
      </c>
      <c r="HP60" s="9">
        <f t="shared" si="23"/>
        <v>3623.9733610105523</v>
      </c>
      <c r="HQ60" s="9">
        <f t="shared" si="24"/>
        <v>10.480615821736814</v>
      </c>
      <c r="HR60" s="9">
        <f t="shared" si="25"/>
        <v>22</v>
      </c>
      <c r="IP60" s="9">
        <v>1</v>
      </c>
      <c r="IQ60" s="9">
        <v>123</v>
      </c>
      <c r="IR60" s="9">
        <v>1</v>
      </c>
      <c r="IS60" s="9">
        <v>0.55160376949785683</v>
      </c>
      <c r="IT60" s="9">
        <v>123</v>
      </c>
      <c r="IU60" s="9">
        <v>2</v>
      </c>
      <c r="IV60" s="9">
        <v>54.784729398112319</v>
      </c>
    </row>
    <row r="61" spans="1:256" x14ac:dyDescent="0.25">
      <c r="A61" s="9">
        <v>4</v>
      </c>
      <c r="B61" s="9">
        <v>0</v>
      </c>
      <c r="C61" s="9">
        <v>6</v>
      </c>
      <c r="D61" s="9">
        <v>4</v>
      </c>
      <c r="E61" s="9">
        <v>0</v>
      </c>
      <c r="F61" s="9">
        <v>4</v>
      </c>
      <c r="G61" s="9">
        <v>1</v>
      </c>
      <c r="H61" s="9">
        <v>4</v>
      </c>
      <c r="I61" s="9">
        <v>0</v>
      </c>
      <c r="J61" s="9">
        <v>0.48306606861673773</v>
      </c>
      <c r="K61" s="9">
        <v>1.1359200487979315</v>
      </c>
      <c r="L61" s="9">
        <v>1.4103157606962227</v>
      </c>
      <c r="M61" s="9">
        <v>0.79075090686892591</v>
      </c>
      <c r="N61" s="9">
        <v>128</v>
      </c>
      <c r="O61" s="9">
        <v>1</v>
      </c>
      <c r="P61" s="9">
        <v>14.085072944767898</v>
      </c>
      <c r="Q61" s="9">
        <v>11</v>
      </c>
      <c r="CV61" s="9" t="s">
        <v>4399</v>
      </c>
      <c r="CW61" s="9">
        <v>4</v>
      </c>
      <c r="CX61" s="9">
        <v>0</v>
      </c>
      <c r="CY61" s="9">
        <v>6</v>
      </c>
      <c r="CZ61" s="9">
        <v>4</v>
      </c>
      <c r="DA61" s="9">
        <v>0</v>
      </c>
      <c r="DB61" s="9">
        <v>4</v>
      </c>
      <c r="DC61" s="9">
        <v>1</v>
      </c>
      <c r="DD61" s="9">
        <v>4</v>
      </c>
      <c r="DE61" s="9">
        <v>0</v>
      </c>
      <c r="DF61" s="9">
        <v>33500</v>
      </c>
      <c r="DG61" s="9">
        <v>17300</v>
      </c>
      <c r="DH61" s="9">
        <v>6530</v>
      </c>
      <c r="DI61" s="9">
        <v>860</v>
      </c>
      <c r="DJ61" s="9">
        <v>128</v>
      </c>
      <c r="DK61" s="9">
        <v>5</v>
      </c>
      <c r="DL61" s="9">
        <v>14.085072944767898</v>
      </c>
      <c r="DM61" s="9">
        <v>11</v>
      </c>
      <c r="GR61" s="9">
        <f>$P61*$N61^Solver!$C$2</f>
        <v>44.767375566394435</v>
      </c>
      <c r="GS61" s="9">
        <f t="shared" si="0"/>
        <v>0.27996300570047089</v>
      </c>
      <c r="GT61" s="9">
        <f t="shared" si="1"/>
        <v>12.758473180802643</v>
      </c>
      <c r="GU61" s="9">
        <f t="shared" si="2"/>
        <v>4.9151089032021833</v>
      </c>
      <c r="GV61" s="9">
        <f t="shared" si="3"/>
        <v>14.741041713401671</v>
      </c>
      <c r="GW61" s="9">
        <f t="shared" si="4"/>
        <v>14.741041713401671</v>
      </c>
      <c r="GX61" s="9">
        <f t="shared" si="5"/>
        <v>-1.7584731808026426</v>
      </c>
      <c r="GY61" s="9">
        <f t="shared" si="6"/>
        <v>45.876485642176661</v>
      </c>
      <c r="GZ61" s="9">
        <f t="shared" si="7"/>
        <v>43.25988470561353</v>
      </c>
      <c r="HA61" s="9">
        <f t="shared" si="8"/>
        <v>675.12403670516255</v>
      </c>
      <c r="HB61" s="9">
        <f t="shared" si="9"/>
        <v>17.50230784587389</v>
      </c>
      <c r="HC61" s="9">
        <f t="shared" si="10"/>
        <v>1.628324640047933</v>
      </c>
      <c r="HD61" s="9">
        <f t="shared" si="11"/>
        <v>-5.9382762858762733E-2</v>
      </c>
      <c r="HE61" s="9">
        <f t="shared" si="12"/>
        <v>-225.08456714273825</v>
      </c>
      <c r="HF61" s="9">
        <f t="shared" si="13"/>
        <v>0.90050272930273034</v>
      </c>
      <c r="HG61" s="9">
        <f t="shared" si="14"/>
        <v>11.489039921048468</v>
      </c>
      <c r="HH61" s="9">
        <f t="shared" si="15"/>
        <v>11</v>
      </c>
      <c r="HI61" s="9">
        <f t="shared" si="16"/>
        <v>44.767375566394435</v>
      </c>
      <c r="HJ61" s="9">
        <f t="shared" si="17"/>
        <v>0.46203035537566289</v>
      </c>
      <c r="HK61" s="9">
        <f t="shared" si="18"/>
        <v>-0.17571256232671334</v>
      </c>
      <c r="HL61" s="9">
        <f t="shared" si="19"/>
        <v>-35.551211220466342</v>
      </c>
      <c r="HM61" s="9">
        <f t="shared" si="20"/>
        <v>1.5923139106684483</v>
      </c>
      <c r="HN61" s="9">
        <f t="shared" si="21"/>
        <v>162.7786379052603</v>
      </c>
      <c r="HO61" s="9">
        <f t="shared" si="22"/>
        <v>3.0922279276021634</v>
      </c>
      <c r="HP61" s="9">
        <f t="shared" si="23"/>
        <v>1830.4927081871276</v>
      </c>
      <c r="HQ61" s="9">
        <f t="shared" si="24"/>
        <v>-1.7584731808026426</v>
      </c>
      <c r="HR61" s="9">
        <f t="shared" si="25"/>
        <v>23</v>
      </c>
      <c r="IP61" s="9">
        <v>1</v>
      </c>
      <c r="IQ61" s="9">
        <v>128</v>
      </c>
      <c r="IR61" s="9">
        <v>1</v>
      </c>
      <c r="IS61" s="9">
        <v>0.90951025752618531</v>
      </c>
      <c r="IT61" s="9">
        <v>128</v>
      </c>
      <c r="IU61" s="9">
        <v>2</v>
      </c>
      <c r="IV61" s="9">
        <v>17.50230784587389</v>
      </c>
    </row>
    <row r="62" spans="1:256" x14ac:dyDescent="0.25">
      <c r="A62" s="9">
        <v>4</v>
      </c>
      <c r="B62" s="9">
        <v>0</v>
      </c>
      <c r="C62" s="9">
        <v>4</v>
      </c>
      <c r="D62" s="9">
        <v>4</v>
      </c>
      <c r="E62" s="9">
        <v>0</v>
      </c>
      <c r="F62" s="9">
        <v>4</v>
      </c>
      <c r="G62" s="9">
        <v>1</v>
      </c>
      <c r="H62" s="9">
        <v>2</v>
      </c>
      <c r="I62" s="9">
        <v>0</v>
      </c>
      <c r="J62" s="9">
        <v>0.64889471903740892</v>
      </c>
      <c r="K62" s="9">
        <v>0.89954362245847752</v>
      </c>
      <c r="L62" s="9">
        <v>1.2245773909873787</v>
      </c>
      <c r="M62" s="9">
        <v>0.91947779868479762</v>
      </c>
      <c r="N62" s="9">
        <v>157</v>
      </c>
      <c r="O62" s="9">
        <v>1</v>
      </c>
      <c r="P62" s="9">
        <v>16.257474136197025</v>
      </c>
      <c r="Q62" s="9">
        <v>21</v>
      </c>
      <c r="CV62" s="9" t="s">
        <v>4348</v>
      </c>
      <c r="CW62" s="9">
        <v>4</v>
      </c>
      <c r="CX62" s="9">
        <v>0</v>
      </c>
      <c r="CY62" s="9">
        <v>4</v>
      </c>
      <c r="CZ62" s="9">
        <v>4</v>
      </c>
      <c r="DA62" s="9">
        <v>0</v>
      </c>
      <c r="DB62" s="9">
        <v>4</v>
      </c>
      <c r="DC62" s="9">
        <v>1</v>
      </c>
      <c r="DD62" s="9">
        <v>2</v>
      </c>
      <c r="DE62" s="9">
        <v>0</v>
      </c>
      <c r="DF62" s="9">
        <v>45000</v>
      </c>
      <c r="DG62" s="9">
        <v>13700</v>
      </c>
      <c r="DH62" s="9">
        <v>5670</v>
      </c>
      <c r="DI62" s="9">
        <v>1000</v>
      </c>
      <c r="DJ62" s="9">
        <v>157</v>
      </c>
      <c r="DK62" s="9">
        <v>5</v>
      </c>
      <c r="DL62" s="9">
        <v>16.257474136197025</v>
      </c>
      <c r="DM62" s="9">
        <v>21</v>
      </c>
      <c r="GR62" s="9">
        <f>$P62*$N62^Solver!$C$2</f>
        <v>54.24911371872043</v>
      </c>
      <c r="GS62" s="9">
        <f t="shared" si="0"/>
        <v>0.25432270922772693</v>
      </c>
      <c r="GT62" s="9">
        <f t="shared" si="1"/>
        <v>15.460720082554349</v>
      </c>
      <c r="GU62" s="9">
        <f t="shared" si="2"/>
        <v>5.4106401511061275</v>
      </c>
      <c r="GV62" s="9">
        <f t="shared" si="3"/>
        <v>41.916201999902739</v>
      </c>
      <c r="GW62" s="9">
        <f t="shared" si="4"/>
        <v>41.916201999902739</v>
      </c>
      <c r="GX62" s="9">
        <f t="shared" si="5"/>
        <v>5.5392799174456506</v>
      </c>
      <c r="GY62" s="9">
        <f t="shared" si="6"/>
        <v>59.639201518292111</v>
      </c>
      <c r="GZ62" s="9">
        <f t="shared" si="7"/>
        <v>48.799164623059184</v>
      </c>
      <c r="HA62" s="9">
        <f t="shared" si="8"/>
        <v>734.76323822345466</v>
      </c>
      <c r="HB62" s="9">
        <f t="shared" si="9"/>
        <v>45.380138898476908</v>
      </c>
      <c r="HC62" s="9">
        <f t="shared" si="10"/>
        <v>1.762369527293328</v>
      </c>
      <c r="HD62" s="9">
        <f t="shared" si="11"/>
        <v>6.3685126336639877E-2</v>
      </c>
      <c r="HE62" s="9">
        <f t="shared" si="12"/>
        <v>869.66694703896712</v>
      </c>
      <c r="HF62" s="9">
        <f t="shared" si="13"/>
        <v>1.265401001919948</v>
      </c>
      <c r="HG62" s="9">
        <f t="shared" si="14"/>
        <v>19.564010682868133</v>
      </c>
      <c r="HH62" s="9">
        <f t="shared" si="15"/>
        <v>21</v>
      </c>
      <c r="HI62" s="9">
        <f t="shared" si="16"/>
        <v>54.24911371872043</v>
      </c>
      <c r="HJ62" s="9">
        <f t="shared" si="17"/>
        <v>0.63894318114365733</v>
      </c>
      <c r="HK62" s="9">
        <f t="shared" si="18"/>
        <v>0.65908019629679615</v>
      </c>
      <c r="HL62" s="9">
        <f t="shared" si="19"/>
        <v>-24.438779502002514</v>
      </c>
      <c r="HM62" s="9">
        <f t="shared" si="20"/>
        <v>1.688367413234622</v>
      </c>
      <c r="HN62" s="9">
        <f t="shared" si="21"/>
        <v>239.03386547109938</v>
      </c>
      <c r="HO62" s="9">
        <f t="shared" si="22"/>
        <v>30.683622003816694</v>
      </c>
      <c r="HP62" s="9">
        <f t="shared" si="23"/>
        <v>838.42558501910821</v>
      </c>
      <c r="HQ62" s="9">
        <f t="shared" si="24"/>
        <v>5.5392799174456506</v>
      </c>
      <c r="HR62" s="9">
        <f t="shared" si="25"/>
        <v>24</v>
      </c>
      <c r="IP62" s="9">
        <v>1</v>
      </c>
      <c r="IQ62" s="9">
        <v>157</v>
      </c>
      <c r="IR62" s="9">
        <v>1</v>
      </c>
      <c r="IS62" s="9">
        <v>0.10022700640317872</v>
      </c>
      <c r="IT62" s="9">
        <v>157</v>
      </c>
      <c r="IU62" s="9">
        <v>2</v>
      </c>
      <c r="IV62" s="9">
        <v>45.380138898476908</v>
      </c>
    </row>
    <row r="63" spans="1:256" x14ac:dyDescent="0.25">
      <c r="A63" s="9">
        <v>4</v>
      </c>
      <c r="B63" s="9">
        <v>2</v>
      </c>
      <c r="C63" s="9">
        <v>4</v>
      </c>
      <c r="D63" s="9">
        <v>4</v>
      </c>
      <c r="E63" s="9">
        <v>0</v>
      </c>
      <c r="F63" s="9">
        <v>4</v>
      </c>
      <c r="G63" s="9">
        <v>1</v>
      </c>
      <c r="H63" s="9">
        <v>3</v>
      </c>
      <c r="I63" s="9">
        <v>0</v>
      </c>
      <c r="J63" s="9">
        <v>0.60996103589516437</v>
      </c>
      <c r="K63" s="9">
        <v>0.97833576457162885</v>
      </c>
      <c r="L63" s="9">
        <v>1.222417642502392</v>
      </c>
      <c r="M63" s="9">
        <v>2.0136563791197069</v>
      </c>
      <c r="N63" s="9">
        <v>170</v>
      </c>
      <c r="O63" s="9">
        <v>1</v>
      </c>
      <c r="P63" s="9">
        <v>15.701535728381419</v>
      </c>
      <c r="Q63" s="9">
        <v>13</v>
      </c>
      <c r="CV63" s="9" t="s">
        <v>4373</v>
      </c>
      <c r="CW63" s="9">
        <v>4</v>
      </c>
      <c r="CX63" s="9">
        <v>2</v>
      </c>
      <c r="CY63" s="9">
        <v>4</v>
      </c>
      <c r="CZ63" s="9">
        <v>4</v>
      </c>
      <c r="DA63" s="9">
        <v>0</v>
      </c>
      <c r="DB63" s="9">
        <v>4</v>
      </c>
      <c r="DC63" s="9">
        <v>1</v>
      </c>
      <c r="DD63" s="9">
        <v>3</v>
      </c>
      <c r="DE63" s="9">
        <v>0</v>
      </c>
      <c r="DF63" s="9">
        <v>42300</v>
      </c>
      <c r="DG63" s="9">
        <v>14900</v>
      </c>
      <c r="DH63" s="9">
        <v>5660</v>
      </c>
      <c r="DI63" s="9">
        <v>2190</v>
      </c>
      <c r="DJ63" s="9">
        <v>170</v>
      </c>
      <c r="DK63" s="9">
        <v>5</v>
      </c>
      <c r="DL63" s="9">
        <v>15.701535728381419</v>
      </c>
      <c r="DM63" s="9">
        <v>13</v>
      </c>
      <c r="GR63" s="9">
        <f>$P63*$N63^Solver!$C$2</f>
        <v>53.396856432481982</v>
      </c>
      <c r="GS63" s="9">
        <f t="shared" si="0"/>
        <v>0.25634427341894545</v>
      </c>
      <c r="GT63" s="9">
        <f t="shared" si="1"/>
        <v>15.217831112806941</v>
      </c>
      <c r="GU63" s="9">
        <f t="shared" si="2"/>
        <v>5.3679711410472626</v>
      </c>
      <c r="GV63" s="9">
        <f t="shared" si="3"/>
        <v>19.672209340181951</v>
      </c>
      <c r="GW63" s="9">
        <f t="shared" si="4"/>
        <v>19.672209340181951</v>
      </c>
      <c r="GX63" s="9">
        <f t="shared" si="5"/>
        <v>-2.217831112806941</v>
      </c>
      <c r="GY63" s="9">
        <f t="shared" si="6"/>
        <v>58.359341693419793</v>
      </c>
      <c r="GZ63" s="9">
        <f t="shared" si="7"/>
        <v>46.581333510252243</v>
      </c>
      <c r="HA63" s="9">
        <f t="shared" si="8"/>
        <v>793.12257991687443</v>
      </c>
      <c r="HB63" s="9">
        <f t="shared" si="9"/>
        <v>22.552163853123421</v>
      </c>
      <c r="HC63" s="9">
        <f t="shared" si="10"/>
        <v>1.6206057540471228</v>
      </c>
      <c r="HD63" s="9">
        <f t="shared" si="11"/>
        <v>-4.4472537590549858E-2</v>
      </c>
      <c r="HE63" s="9">
        <f t="shared" si="12"/>
        <v>-377.03128917717999</v>
      </c>
      <c r="HF63" s="9">
        <f t="shared" si="13"/>
        <v>0.89226404269031068</v>
      </c>
      <c r="HG63" s="9">
        <f t="shared" si="14"/>
        <v>13.57832350969151</v>
      </c>
      <c r="HH63" s="9">
        <f t="shared" si="15"/>
        <v>13</v>
      </c>
      <c r="HI63" s="9">
        <f t="shared" si="16"/>
        <v>53.396856432481982</v>
      </c>
      <c r="HJ63" s="9">
        <f t="shared" si="17"/>
        <v>0.45544215000399485</v>
      </c>
      <c r="HK63" s="9">
        <f t="shared" si="18"/>
        <v>-0.20635130892457021</v>
      </c>
      <c r="HL63" s="9">
        <f t="shared" si="19"/>
        <v>-45.048480002486109</v>
      </c>
      <c r="HM63" s="9">
        <f t="shared" si="20"/>
        <v>1.6804500235459991</v>
      </c>
      <c r="HN63" s="9">
        <f t="shared" si="21"/>
        <v>231.58238377791494</v>
      </c>
      <c r="HO63" s="9">
        <f t="shared" si="22"/>
        <v>4.9187748449344744</v>
      </c>
      <c r="HP63" s="9">
        <f t="shared" si="23"/>
        <v>2855.894185087428</v>
      </c>
      <c r="HQ63" s="9">
        <f t="shared" si="24"/>
        <v>-2.217831112806941</v>
      </c>
      <c r="HR63" s="9">
        <f t="shared" si="25"/>
        <v>25</v>
      </c>
      <c r="IP63" s="9">
        <v>1</v>
      </c>
      <c r="IQ63" s="9">
        <v>170</v>
      </c>
      <c r="IR63" s="9">
        <v>1</v>
      </c>
      <c r="IS63" s="9">
        <v>0.15290897301768758</v>
      </c>
      <c r="IT63" s="9">
        <v>170</v>
      </c>
      <c r="IU63" s="9">
        <v>2</v>
      </c>
      <c r="IV63" s="9">
        <v>22.552163853123421</v>
      </c>
    </row>
    <row r="64" spans="1:256" x14ac:dyDescent="0.25">
      <c r="A64" s="9">
        <v>4</v>
      </c>
      <c r="B64" s="9">
        <v>0</v>
      </c>
      <c r="C64" s="9">
        <v>4</v>
      </c>
      <c r="D64" s="9">
        <v>4</v>
      </c>
      <c r="E64" s="9">
        <v>0</v>
      </c>
      <c r="F64" s="9">
        <v>4</v>
      </c>
      <c r="G64" s="9">
        <v>2</v>
      </c>
      <c r="H64" s="9">
        <v>2</v>
      </c>
      <c r="I64" s="9">
        <v>1</v>
      </c>
      <c r="J64" s="9">
        <v>0.60419308283705409</v>
      </c>
      <c r="K64" s="9">
        <v>0.38082868688023136</v>
      </c>
      <c r="L64" s="9">
        <v>1.2742516061420694</v>
      </c>
      <c r="M64" s="9">
        <v>1.2137106942639329</v>
      </c>
      <c r="N64" s="9">
        <v>181</v>
      </c>
      <c r="O64" s="9">
        <v>1</v>
      </c>
      <c r="P64" s="9">
        <v>14.450916503733913</v>
      </c>
      <c r="Q64" s="9">
        <v>26</v>
      </c>
      <c r="CV64" s="9" t="s">
        <v>4296</v>
      </c>
      <c r="CW64" s="9">
        <v>4</v>
      </c>
      <c r="CX64" s="9">
        <v>0</v>
      </c>
      <c r="CY64" s="9">
        <v>4</v>
      </c>
      <c r="CZ64" s="9">
        <v>4</v>
      </c>
      <c r="DA64" s="9">
        <v>0</v>
      </c>
      <c r="DB64" s="9">
        <v>4</v>
      </c>
      <c r="DC64" s="9">
        <v>2</v>
      </c>
      <c r="DD64" s="9">
        <v>2</v>
      </c>
      <c r="DE64" s="9">
        <v>1</v>
      </c>
      <c r="DF64" s="9">
        <v>41900</v>
      </c>
      <c r="DG64" s="9">
        <v>5800</v>
      </c>
      <c r="DH64" s="9">
        <v>5900</v>
      </c>
      <c r="DI64" s="9">
        <v>1320</v>
      </c>
      <c r="DJ64" s="9">
        <v>181</v>
      </c>
      <c r="DK64" s="9">
        <v>5</v>
      </c>
      <c r="DL64" s="9">
        <v>14.450916503733913</v>
      </c>
      <c r="DM64" s="9">
        <v>26</v>
      </c>
      <c r="GR64" s="9">
        <f>$P64*$N64^Solver!$C$2</f>
        <v>49.883679407477345</v>
      </c>
      <c r="GS64" s="9">
        <f t="shared" si="0"/>
        <v>0.26521752952439165</v>
      </c>
      <c r="GT64" s="9">
        <f t="shared" si="1"/>
        <v>14.216593620417934</v>
      </c>
      <c r="GU64" s="9">
        <f t="shared" si="2"/>
        <v>5.1883774965903031</v>
      </c>
      <c r="GV64" s="9">
        <f t="shared" si="3"/>
        <v>56.903865172296008</v>
      </c>
      <c r="GW64" s="9">
        <f t="shared" si="4"/>
        <v>56.903865172296008</v>
      </c>
      <c r="GX64" s="9">
        <f t="shared" si="5"/>
        <v>11.783406379582066</v>
      </c>
      <c r="GY64" s="9">
        <f t="shared" si="6"/>
        <v>53.171263804098956</v>
      </c>
      <c r="GZ64" s="9">
        <f t="shared" si="7"/>
        <v>58.364739889834311</v>
      </c>
      <c r="HA64" s="9">
        <f t="shared" si="8"/>
        <v>846.29384372097343</v>
      </c>
      <c r="HB64" s="9">
        <f t="shared" si="9"/>
        <v>61.261701761002001</v>
      </c>
      <c r="HC64" s="9">
        <f t="shared" si="10"/>
        <v>1.9673122395046601</v>
      </c>
      <c r="HD64" s="9">
        <f t="shared" si="11"/>
        <v>0.61664997398067189</v>
      </c>
      <c r="HE64" s="9">
        <f t="shared" si="12"/>
        <v>2132.7965547043541</v>
      </c>
      <c r="HF64" s="9">
        <f t="shared" si="13"/>
        <v>1.6072364812361946</v>
      </c>
      <c r="HG64" s="9">
        <f t="shared" si="14"/>
        <v>22.849427905645452</v>
      </c>
      <c r="HH64" s="9">
        <f t="shared" si="15"/>
        <v>26</v>
      </c>
      <c r="HI64" s="9">
        <f t="shared" si="16"/>
        <v>49.883679407477345</v>
      </c>
      <c r="HJ64" s="9">
        <f t="shared" si="17"/>
        <v>0.75026270862542732</v>
      </c>
      <c r="HK64" s="9">
        <f t="shared" si="18"/>
        <v>1.2701866339147938</v>
      </c>
      <c r="HL64" s="9">
        <f t="shared" si="19"/>
        <v>71.832512686677006</v>
      </c>
      <c r="HM64" s="9">
        <f t="shared" si="20"/>
        <v>1.646421027220774</v>
      </c>
      <c r="HN64" s="9">
        <f t="shared" si="21"/>
        <v>202.11153416810788</v>
      </c>
      <c r="HO64" s="9">
        <f t="shared" si="22"/>
        <v>138.84866590637535</v>
      </c>
      <c r="HP64" s="9">
        <f t="shared" si="23"/>
        <v>7340.6172309951526</v>
      </c>
      <c r="HQ64" s="9">
        <f t="shared" si="24"/>
        <v>11.783406379582066</v>
      </c>
      <c r="HR64" s="9">
        <f t="shared" si="25"/>
        <v>26</v>
      </c>
      <c r="IP64" s="9">
        <v>1</v>
      </c>
      <c r="IQ64" s="9">
        <v>181</v>
      </c>
      <c r="IR64" s="9">
        <v>1</v>
      </c>
      <c r="IS64" s="9">
        <v>0.59586242822521063</v>
      </c>
      <c r="IT64" s="9">
        <v>181</v>
      </c>
      <c r="IU64" s="9">
        <v>2</v>
      </c>
      <c r="IV64" s="9">
        <v>61.261701761002001</v>
      </c>
    </row>
    <row r="65" spans="1:256" x14ac:dyDescent="0.25">
      <c r="A65" s="9">
        <v>4</v>
      </c>
      <c r="B65" s="9">
        <v>0</v>
      </c>
      <c r="C65" s="9">
        <v>4</v>
      </c>
      <c r="D65" s="9">
        <v>4</v>
      </c>
      <c r="E65" s="9">
        <v>0</v>
      </c>
      <c r="F65" s="9">
        <v>4</v>
      </c>
      <c r="G65" s="9">
        <v>1</v>
      </c>
      <c r="H65" s="9">
        <v>2</v>
      </c>
      <c r="I65" s="9">
        <v>0</v>
      </c>
      <c r="J65" s="9">
        <v>0.52344174002350985</v>
      </c>
      <c r="K65" s="9">
        <v>1.162184096168982</v>
      </c>
      <c r="L65" s="9">
        <v>1.1705836788627146</v>
      </c>
      <c r="M65" s="9">
        <v>0.90108824271110166</v>
      </c>
      <c r="N65" s="9">
        <v>208</v>
      </c>
      <c r="O65" s="9">
        <v>1</v>
      </c>
      <c r="P65" s="9">
        <v>14.101130396983748</v>
      </c>
      <c r="Q65" s="9">
        <v>27</v>
      </c>
      <c r="CV65" s="9" t="s">
        <v>4339</v>
      </c>
      <c r="CW65" s="9">
        <v>4</v>
      </c>
      <c r="CX65" s="9">
        <v>0</v>
      </c>
      <c r="CY65" s="9">
        <v>4</v>
      </c>
      <c r="CZ65" s="9">
        <v>4</v>
      </c>
      <c r="DA65" s="9">
        <v>0</v>
      </c>
      <c r="DB65" s="9">
        <v>4</v>
      </c>
      <c r="DC65" s="9">
        <v>1</v>
      </c>
      <c r="DD65" s="9">
        <v>2</v>
      </c>
      <c r="DE65" s="9">
        <v>0</v>
      </c>
      <c r="DF65" s="9">
        <v>36300</v>
      </c>
      <c r="DG65" s="9">
        <v>17700</v>
      </c>
      <c r="DH65" s="9">
        <v>5420</v>
      </c>
      <c r="DI65" s="9">
        <v>980</v>
      </c>
      <c r="DJ65" s="9">
        <v>208</v>
      </c>
      <c r="DK65" s="9">
        <v>5</v>
      </c>
      <c r="DL65" s="9">
        <v>14.101130396983748</v>
      </c>
      <c r="DM65" s="9">
        <v>27</v>
      </c>
      <c r="GR65" s="9">
        <f>$P65*$N65^Solver!$C$2</f>
        <v>50.31624968518156</v>
      </c>
      <c r="GS65" s="9">
        <f t="shared" si="0"/>
        <v>0.26407502724359361</v>
      </c>
      <c r="GT65" s="9">
        <f t="shared" si="1"/>
        <v>14.339873938218034</v>
      </c>
      <c r="GU65" s="9">
        <f t="shared" si="2"/>
        <v>5.2108246517998253</v>
      </c>
      <c r="GV65" s="9">
        <f t="shared" si="3"/>
        <v>60.060613534613253</v>
      </c>
      <c r="GW65" s="9">
        <f t="shared" si="4"/>
        <v>60.060613534613253</v>
      </c>
      <c r="GX65" s="9">
        <f t="shared" si="5"/>
        <v>12.660126061781966</v>
      </c>
      <c r="GY65" s="9">
        <f t="shared" si="6"/>
        <v>53.802338769568529</v>
      </c>
      <c r="GZ65" s="9">
        <f t="shared" si="7"/>
        <v>71.024865951616277</v>
      </c>
      <c r="HA65" s="9">
        <f t="shared" si="8"/>
        <v>900.09618249054199</v>
      </c>
      <c r="HB65" s="9">
        <f t="shared" si="9"/>
        <v>64.557538627006323</v>
      </c>
      <c r="HC65" s="9">
        <f t="shared" si="10"/>
        <v>2.3231152447836299</v>
      </c>
      <c r="HD65" s="9">
        <f t="shared" si="11"/>
        <v>0.70970923259548824</v>
      </c>
      <c r="HE65" s="9">
        <f t="shared" si="12"/>
        <v>2633.306220850649</v>
      </c>
      <c r="HF65" s="9">
        <f t="shared" si="13"/>
        <v>1.6475536412926921</v>
      </c>
      <c r="HG65" s="9">
        <f t="shared" si="14"/>
        <v>23.625711522589299</v>
      </c>
      <c r="HH65" s="9">
        <f t="shared" si="15"/>
        <v>27</v>
      </c>
      <c r="HI65" s="9">
        <f t="shared" si="16"/>
        <v>50.31624968518156</v>
      </c>
      <c r="HJ65" s="9">
        <f t="shared" si="17"/>
        <v>0.76069142233350839</v>
      </c>
      <c r="HK65" s="9">
        <f t="shared" si="18"/>
        <v>1.3353810890213726</v>
      </c>
      <c r="HL65" s="9">
        <f t="shared" si="19"/>
        <v>89.332763025048024</v>
      </c>
      <c r="HM65" s="9">
        <f t="shared" si="20"/>
        <v>1.650738125735091</v>
      </c>
      <c r="HN65" s="9">
        <f t="shared" si="21"/>
        <v>205.63198456398479</v>
      </c>
      <c r="HO65" s="9">
        <f t="shared" si="22"/>
        <v>160.27879190021096</v>
      </c>
      <c r="HP65" s="9">
        <f t="shared" si="23"/>
        <v>11337.235071281893</v>
      </c>
      <c r="HQ65" s="9">
        <f t="shared" si="24"/>
        <v>12.660126061781966</v>
      </c>
      <c r="HR65" s="9">
        <f t="shared" si="25"/>
        <v>27</v>
      </c>
      <c r="IP65" s="9">
        <v>1</v>
      </c>
      <c r="IQ65" s="9">
        <v>208</v>
      </c>
      <c r="IR65" s="9">
        <v>1</v>
      </c>
      <c r="IS65" s="9">
        <v>0.95764219871740419</v>
      </c>
      <c r="IT65" s="9">
        <v>208</v>
      </c>
      <c r="IU65" s="9">
        <v>2</v>
      </c>
      <c r="IV65" s="9">
        <v>64.557538627006323</v>
      </c>
    </row>
    <row r="66" spans="1:256" x14ac:dyDescent="0.25">
      <c r="A66" s="9">
        <v>4</v>
      </c>
      <c r="B66" s="9">
        <v>0</v>
      </c>
      <c r="C66" s="9">
        <v>6</v>
      </c>
      <c r="D66" s="9">
        <v>4</v>
      </c>
      <c r="E66" s="9">
        <v>0</v>
      </c>
      <c r="F66" s="9">
        <v>4</v>
      </c>
      <c r="G66" s="9">
        <v>1</v>
      </c>
      <c r="H66" s="9">
        <v>2</v>
      </c>
      <c r="I66" s="9">
        <v>0</v>
      </c>
      <c r="J66" s="9">
        <v>0.64024278945024349</v>
      </c>
      <c r="K66" s="9">
        <v>0.65660118427626091</v>
      </c>
      <c r="L66" s="9">
        <v>1.3822390303913974</v>
      </c>
      <c r="M66" s="9">
        <v>1.3424375860798046</v>
      </c>
      <c r="N66" s="9">
        <v>209</v>
      </c>
      <c r="O66" s="9">
        <v>1</v>
      </c>
      <c r="P66" s="9">
        <v>15.744907768507119</v>
      </c>
      <c r="Q66" s="9">
        <v>21</v>
      </c>
      <c r="CV66" s="9" t="s">
        <v>4292</v>
      </c>
      <c r="CW66" s="9">
        <v>4</v>
      </c>
      <c r="CX66" s="9">
        <v>0</v>
      </c>
      <c r="CY66" s="9">
        <v>6</v>
      </c>
      <c r="CZ66" s="9">
        <v>4</v>
      </c>
      <c r="DA66" s="9">
        <v>0</v>
      </c>
      <c r="DB66" s="9">
        <v>4</v>
      </c>
      <c r="DC66" s="9">
        <v>1</v>
      </c>
      <c r="DD66" s="9">
        <v>2</v>
      </c>
      <c r="DE66" s="9">
        <v>0</v>
      </c>
      <c r="DF66" s="9">
        <v>44400</v>
      </c>
      <c r="DG66" s="9">
        <v>10000</v>
      </c>
      <c r="DH66" s="9">
        <v>6400</v>
      </c>
      <c r="DI66" s="9">
        <v>1460</v>
      </c>
      <c r="DJ66" s="9">
        <v>209</v>
      </c>
      <c r="DK66" s="9">
        <v>5</v>
      </c>
      <c r="DL66" s="9">
        <v>15.744907768507119</v>
      </c>
      <c r="DM66" s="9">
        <v>21</v>
      </c>
      <c r="GR66" s="9">
        <f>$P66*$N66^Solver!$C$2</f>
        <v>56.245900842122275</v>
      </c>
      <c r="GS66" s="9">
        <f t="shared" ref="GS66:GS129" si="26">1/SQRT($GT66)</f>
        <v>0.24976755735380285</v>
      </c>
      <c r="GT66" s="9">
        <f t="shared" ref="GT66:GT129" si="27">$GR66*SPFrat</f>
        <v>16.029794204934188</v>
      </c>
      <c r="GU66" s="9">
        <f t="shared" ref="GU66:GU129" si="28">1/($GS66*DisRat)</f>
        <v>5.5093170484764595</v>
      </c>
      <c r="GV66" s="9">
        <f t="shared" ref="GV66:GV129" si="29">GAMMALN($GU66+$Q66)-GAMMALN($GU66)+$GU66*LN($GU66)+$Q66*LN($GT66)-($GU66+$Q66)*LN($GU66+$GT66)</f>
        <v>41.969957283189956</v>
      </c>
      <c r="GW66" s="9">
        <f t="shared" ref="GW66:GW129" si="30">IF(ISERROR($GV66),-10000,$GV66)*$IP66</f>
        <v>41.969957283189956</v>
      </c>
      <c r="GX66" s="9">
        <f t="shared" ref="GX66:GX129" si="31">$HQ66*$IP66</f>
        <v>4.9702057950658123</v>
      </c>
      <c r="GY66" s="9">
        <f t="shared" ref="GY66:GY129" si="32">$IP66*($GT66^2/$GU66+$GT66)</f>
        <v>62.669749755068935</v>
      </c>
      <c r="GZ66" s="9">
        <f t="shared" ref="GZ66:GZ129" si="33">IF($IU65=$IU66,$GZ65+$GX66,$GX66)</f>
        <v>75.995071746682086</v>
      </c>
      <c r="HA66" s="9">
        <f t="shared" ref="HA66:HA129" si="34">IF($IU65=$IU66,$HA65+$GY66,$GY66)</f>
        <v>962.76593224561088</v>
      </c>
      <c r="HB66" s="9">
        <f t="shared" ref="HB66:HB129" si="35">$IV66*$IP66</f>
        <v>45.380138898476908</v>
      </c>
      <c r="HC66" s="9">
        <f t="shared" ref="HC66:HC129" si="36">IF(OR($HA66=0,$HR66&lt;=1),0,$GZ66/SQRT($HA66*$HR66/($HR66-1)))</f>
        <v>2.4050712046411657</v>
      </c>
      <c r="HD66" s="9">
        <f t="shared" ref="HD66:HD129" si="37">(($Q66-$GT66)^2-$GT66)/$GT66^2</f>
        <v>3.3753672790609229E-2</v>
      </c>
      <c r="HE66" s="9">
        <f t="shared" ref="HE66:HE129" si="38">$GX66*$IQ66</f>
        <v>1038.7730111687547</v>
      </c>
      <c r="HF66" s="9">
        <f t="shared" ref="HF66:HF129" si="39">(1+$Q66/$GU66)/(1+$GT66/$GU66)</f>
        <v>1.2307525940411677</v>
      </c>
      <c r="HG66" s="9">
        <f t="shared" ref="HG66:HG129" si="40">$HF66*$GT66*$IP66</f>
        <v>19.728710799668828</v>
      </c>
      <c r="HH66" s="9">
        <f t="shared" ref="HH66:HH129" si="41">$Q66*$IP66</f>
        <v>21</v>
      </c>
      <c r="HI66" s="9">
        <f t="shared" ref="HI66:HI129" si="42">$GT66*$IP66/SPFrat</f>
        <v>56.245900842122275</v>
      </c>
      <c r="HJ66" s="9">
        <f t="shared" ref="HJ66:HJ129" si="43">_xlfn.POISSON.DIST($HH66,$HG66,TRUE)-_xlfn.POISSON.DIST($HH66,$HG66,FALSE)/2</f>
        <v>0.62482908566241646</v>
      </c>
      <c r="HK66" s="9">
        <f t="shared" ref="HK66:HK129" si="44">IF($HJ66=0,-10,IF($HJ66=1,15,(LN($HJ66)-LN(1-$HJ66))/SQRT(3)*2))</f>
        <v>0.5890086520146004</v>
      </c>
      <c r="HL66" s="9">
        <f t="shared" ref="HL66:HL129" si="45">(($Q66-$GT66)^2-$GT66-$GT66^2/$GU66)*$GU66/($GU66+1)*$IP66</f>
        <v>-32.134117849896697</v>
      </c>
      <c r="HM66" s="9">
        <f t="shared" ref="HM66:HM129" si="46">LN($GU66)*$IP66</f>
        <v>1.7064406678377533</v>
      </c>
      <c r="HN66" s="9">
        <f t="shared" ref="HN66:HN129" si="47">$GT66^2*$IP66</f>
        <v>256.95430225254165</v>
      </c>
      <c r="HO66" s="9">
        <f t="shared" ref="HO66:HO129" si="48">($Q66-$GT66)^2*$IP66</f>
        <v>24.702945645305782</v>
      </c>
      <c r="HP66" s="9">
        <f t="shared" ref="HP66:HP129" si="49">(($Q66-$GT66)^2-$GT66-$GT66^2/$GU66)^2*$IP66</f>
        <v>1441.4782143091288</v>
      </c>
      <c r="HQ66" s="9">
        <f t="shared" ref="HQ66:HQ129" si="50">($Q66-$GT66)</f>
        <v>4.9702057950658123</v>
      </c>
      <c r="HR66" s="9">
        <f t="shared" ref="HR66:HR129" si="51">IF($IU65=$IU66,$HR65+$IP66,$IP66)</f>
        <v>28</v>
      </c>
      <c r="IP66" s="9">
        <v>1</v>
      </c>
      <c r="IQ66" s="9">
        <v>209</v>
      </c>
      <c r="IR66" s="9">
        <v>1</v>
      </c>
      <c r="IS66" s="9">
        <v>0.96425722208249254</v>
      </c>
      <c r="IT66" s="9">
        <v>209</v>
      </c>
      <c r="IU66" s="9">
        <v>2</v>
      </c>
      <c r="IV66" s="9">
        <v>45.380138898476908</v>
      </c>
    </row>
    <row r="67" spans="1:256" x14ac:dyDescent="0.25">
      <c r="A67" s="9">
        <v>4</v>
      </c>
      <c r="B67" s="9">
        <v>0</v>
      </c>
      <c r="C67" s="9">
        <v>6</v>
      </c>
      <c r="D67" s="9">
        <v>4</v>
      </c>
      <c r="E67" s="9">
        <v>0</v>
      </c>
      <c r="F67" s="9">
        <v>4</v>
      </c>
      <c r="G67" s="9">
        <v>1</v>
      </c>
      <c r="H67" s="9">
        <v>2</v>
      </c>
      <c r="I67" s="9">
        <v>0</v>
      </c>
      <c r="J67" s="9">
        <v>0.61572898895327466</v>
      </c>
      <c r="K67" s="9">
        <v>3.6966646674753494</v>
      </c>
      <c r="L67" s="9">
        <v>1.3865585273613705</v>
      </c>
      <c r="M67" s="9">
        <v>0.78155612888207793</v>
      </c>
      <c r="N67" s="9">
        <v>251</v>
      </c>
      <c r="O67" s="9">
        <v>1</v>
      </c>
      <c r="P67" s="9">
        <v>22.125718095209763</v>
      </c>
      <c r="Q67" s="9">
        <v>40</v>
      </c>
      <c r="CV67" s="9" t="s">
        <v>4344</v>
      </c>
      <c r="CW67" s="9">
        <v>4</v>
      </c>
      <c r="CX67" s="9">
        <v>0</v>
      </c>
      <c r="CY67" s="9">
        <v>6</v>
      </c>
      <c r="CZ67" s="9">
        <v>4</v>
      </c>
      <c r="DA67" s="9">
        <v>0</v>
      </c>
      <c r="DB67" s="9">
        <v>4</v>
      </c>
      <c r="DC67" s="9">
        <v>1</v>
      </c>
      <c r="DD67" s="9">
        <v>2</v>
      </c>
      <c r="DE67" s="9">
        <v>0</v>
      </c>
      <c r="DF67" s="9">
        <v>42700</v>
      </c>
      <c r="DG67" s="9">
        <v>56300</v>
      </c>
      <c r="DH67" s="9">
        <v>6420</v>
      </c>
      <c r="DI67" s="9">
        <v>850</v>
      </c>
      <c r="DJ67" s="9">
        <v>251</v>
      </c>
      <c r="DK67" s="9">
        <v>5</v>
      </c>
      <c r="DL67" s="9">
        <v>22.125718095209763</v>
      </c>
      <c r="DM67" s="9">
        <v>40</v>
      </c>
      <c r="GR67" s="9">
        <f>$P67*$N67^Solver!$C$2</f>
        <v>82.566062040954066</v>
      </c>
      <c r="GS67" s="9">
        <f t="shared" si="26"/>
        <v>0.20614873742061285</v>
      </c>
      <c r="GT67" s="9">
        <f t="shared" si="27"/>
        <v>23.530905595117552</v>
      </c>
      <c r="GU67" s="9">
        <f t="shared" si="28"/>
        <v>6.6750283271346227</v>
      </c>
      <c r="GV67" s="9">
        <f t="shared" si="29"/>
        <v>105.66109419549574</v>
      </c>
      <c r="GW67" s="9">
        <f t="shared" si="30"/>
        <v>105.66109419549574</v>
      </c>
      <c r="GX67" s="9">
        <f t="shared" si="31"/>
        <v>16.469094404882448</v>
      </c>
      <c r="GY67" s="9">
        <f t="shared" si="32"/>
        <v>106.4823914900129</v>
      </c>
      <c r="GZ67" s="9">
        <f t="shared" si="33"/>
        <v>92.464166151564541</v>
      </c>
      <c r="HA67" s="9">
        <f t="shared" si="34"/>
        <v>1069.2483237356237</v>
      </c>
      <c r="HB67" s="9">
        <f t="shared" si="35"/>
        <v>110.32063971475739</v>
      </c>
      <c r="HC67" s="9">
        <f t="shared" si="36"/>
        <v>2.7785242096217937</v>
      </c>
      <c r="HD67" s="9">
        <f t="shared" si="37"/>
        <v>0.44735161835344672</v>
      </c>
      <c r="HE67" s="9">
        <f t="shared" si="38"/>
        <v>4133.742695625494</v>
      </c>
      <c r="HF67" s="9">
        <f t="shared" si="39"/>
        <v>1.5452271215077364</v>
      </c>
      <c r="HG67" s="9">
        <f t="shared" si="40"/>
        <v>36.360593519213786</v>
      </c>
      <c r="HH67" s="9">
        <f t="shared" si="41"/>
        <v>40</v>
      </c>
      <c r="HI67" s="9">
        <f t="shared" si="42"/>
        <v>82.566062040954066</v>
      </c>
      <c r="HJ67" s="9">
        <f t="shared" si="43"/>
        <v>0.73204027111857917</v>
      </c>
      <c r="HK67" s="9">
        <f t="shared" si="44"/>
        <v>1.1604726828953944</v>
      </c>
      <c r="HL67" s="9">
        <f t="shared" si="45"/>
        <v>143.28313232079546</v>
      </c>
      <c r="HM67" s="9">
        <f t="shared" si="46"/>
        <v>1.898373448042795</v>
      </c>
      <c r="HN67" s="9">
        <f t="shared" si="47"/>
        <v>553.70351812633453</v>
      </c>
      <c r="HO67" s="9">
        <f t="shared" si="48"/>
        <v>271.23107051693034</v>
      </c>
      <c r="HP67" s="9">
        <f t="shared" si="49"/>
        <v>27142.127241114267</v>
      </c>
      <c r="HQ67" s="9">
        <f t="shared" si="50"/>
        <v>16.469094404882448</v>
      </c>
      <c r="HR67" s="9">
        <f t="shared" si="51"/>
        <v>29</v>
      </c>
      <c r="IP67" s="9">
        <v>1</v>
      </c>
      <c r="IQ67" s="9">
        <v>251</v>
      </c>
      <c r="IR67" s="9">
        <v>1</v>
      </c>
      <c r="IS67" s="9">
        <v>0.67353325038632061</v>
      </c>
      <c r="IT67" s="9">
        <v>251</v>
      </c>
      <c r="IU67" s="9">
        <v>2</v>
      </c>
      <c r="IV67" s="9">
        <v>110.32063971475739</v>
      </c>
    </row>
    <row r="68" spans="1:256" x14ac:dyDescent="0.25">
      <c r="A68" s="9">
        <v>7</v>
      </c>
      <c r="B68" s="9">
        <v>3</v>
      </c>
      <c r="C68" s="9">
        <v>6</v>
      </c>
      <c r="D68" s="9">
        <v>4</v>
      </c>
      <c r="E68" s="9">
        <v>0</v>
      </c>
      <c r="F68" s="9">
        <v>4</v>
      </c>
      <c r="G68" s="9">
        <v>5</v>
      </c>
      <c r="H68" s="9">
        <v>1</v>
      </c>
      <c r="I68" s="9">
        <v>0</v>
      </c>
      <c r="J68" s="9">
        <v>0.50902185737823413</v>
      </c>
      <c r="K68" s="9">
        <v>3.0400634831990883</v>
      </c>
      <c r="L68" s="9">
        <v>0.87685788490454275</v>
      </c>
      <c r="M68" s="9">
        <v>3.6227425268181026</v>
      </c>
      <c r="N68" s="9">
        <v>360</v>
      </c>
      <c r="O68" s="9">
        <v>1</v>
      </c>
      <c r="P68" s="9">
        <v>21.752930670210837</v>
      </c>
      <c r="Q68" s="9">
        <v>25</v>
      </c>
      <c r="CV68" s="9" t="s">
        <v>4249</v>
      </c>
      <c r="CW68" s="9">
        <v>7</v>
      </c>
      <c r="CX68" s="9">
        <v>3</v>
      </c>
      <c r="CY68" s="9">
        <v>6</v>
      </c>
      <c r="CZ68" s="9">
        <v>4</v>
      </c>
      <c r="DA68" s="9">
        <v>0</v>
      </c>
      <c r="DB68" s="9">
        <v>4</v>
      </c>
      <c r="DC68" s="9">
        <v>5</v>
      </c>
      <c r="DD68" s="9">
        <v>1</v>
      </c>
      <c r="DE68" s="9">
        <v>0</v>
      </c>
      <c r="DF68" s="9">
        <v>35300</v>
      </c>
      <c r="DG68" s="9">
        <v>46300</v>
      </c>
      <c r="DH68" s="9">
        <v>4060</v>
      </c>
      <c r="DI68" s="9">
        <v>3940</v>
      </c>
      <c r="DJ68" s="9">
        <v>360</v>
      </c>
      <c r="DK68" s="9">
        <v>5</v>
      </c>
      <c r="DL68" s="9">
        <v>21.752930670210837</v>
      </c>
      <c r="DM68" s="9">
        <v>25</v>
      </c>
      <c r="GR68" s="9">
        <f>$P68*$N68^Solver!$C$2</f>
        <v>88.46075752800229</v>
      </c>
      <c r="GS68" s="9">
        <f t="shared" si="26"/>
        <v>0.19916184369202297</v>
      </c>
      <c r="GT68" s="9">
        <f t="shared" si="27"/>
        <v>25.210863674611474</v>
      </c>
      <c r="GU68" s="9">
        <f t="shared" si="28"/>
        <v>6.9091982499092657</v>
      </c>
      <c r="GV68" s="9">
        <f t="shared" si="29"/>
        <v>54.697243278002318</v>
      </c>
      <c r="GW68" s="9">
        <f t="shared" si="30"/>
        <v>54.697243278002318</v>
      </c>
      <c r="GX68" s="9">
        <f t="shared" si="31"/>
        <v>-0.21086367461147404</v>
      </c>
      <c r="GY68" s="9">
        <f t="shared" si="32"/>
        <v>117.20238341833733</v>
      </c>
      <c r="GZ68" s="9">
        <f t="shared" si="33"/>
        <v>92.253302476953067</v>
      </c>
      <c r="HA68" s="9">
        <f t="shared" si="34"/>
        <v>1186.450707153961</v>
      </c>
      <c r="HB68" s="9">
        <f t="shared" si="35"/>
        <v>58.003605222980518</v>
      </c>
      <c r="HC68" s="9">
        <f t="shared" si="36"/>
        <v>2.6332703176674759</v>
      </c>
      <c r="HD68" s="9">
        <f t="shared" si="37"/>
        <v>-3.9595483479615168E-2</v>
      </c>
      <c r="HE68" s="9">
        <f t="shared" si="38"/>
        <v>-75.910922860130654</v>
      </c>
      <c r="HF68" s="9">
        <f t="shared" si="39"/>
        <v>0.99343514109322117</v>
      </c>
      <c r="HG68" s="9">
        <f t="shared" si="40"/>
        <v>25.045357911669615</v>
      </c>
      <c r="HH68" s="9">
        <f t="shared" si="41"/>
        <v>25</v>
      </c>
      <c r="HI68" s="9">
        <f t="shared" si="42"/>
        <v>88.46075752800229</v>
      </c>
      <c r="HJ68" s="9">
        <f t="shared" si="43"/>
        <v>0.50955463275648816</v>
      </c>
      <c r="HK68" s="9">
        <f t="shared" si="44"/>
        <v>4.4136331208475481E-2</v>
      </c>
      <c r="HL68" s="9">
        <f t="shared" si="45"/>
        <v>-102.34505063091616</v>
      </c>
      <c r="HM68" s="9">
        <f t="shared" si="46"/>
        <v>1.9328536035383534</v>
      </c>
      <c r="HN68" s="9">
        <f t="shared" si="47"/>
        <v>635.58764721984437</v>
      </c>
      <c r="HO68" s="9">
        <f t="shared" si="48"/>
        <v>4.4463489270653599E-2</v>
      </c>
      <c r="HP68" s="9">
        <f t="shared" si="49"/>
        <v>13725.9782021056</v>
      </c>
      <c r="HQ68" s="9">
        <f t="shared" si="50"/>
        <v>-0.21086367461147404</v>
      </c>
      <c r="HR68" s="9">
        <f t="shared" si="51"/>
        <v>30</v>
      </c>
      <c r="IP68" s="9">
        <v>1</v>
      </c>
      <c r="IQ68" s="9">
        <v>360</v>
      </c>
      <c r="IR68" s="9">
        <v>1</v>
      </c>
      <c r="IS68" s="9">
        <v>0.33691471097813719</v>
      </c>
      <c r="IT68" s="9">
        <v>360</v>
      </c>
      <c r="IU68" s="9">
        <v>2</v>
      </c>
      <c r="IV68" s="9">
        <v>58.003605222980518</v>
      </c>
    </row>
    <row r="69" spans="1:256" x14ac:dyDescent="0.25">
      <c r="A69" s="9">
        <v>2</v>
      </c>
      <c r="B69" s="9">
        <v>0</v>
      </c>
      <c r="C69" s="9">
        <v>6</v>
      </c>
      <c r="D69" s="9">
        <v>2</v>
      </c>
      <c r="E69" s="9">
        <v>1</v>
      </c>
      <c r="F69" s="9">
        <v>3</v>
      </c>
      <c r="G69" s="9">
        <v>4</v>
      </c>
      <c r="H69" s="9">
        <v>1</v>
      </c>
      <c r="I69" s="9">
        <v>2</v>
      </c>
      <c r="J69" s="9">
        <v>0.82481728730977311</v>
      </c>
      <c r="K69" s="9">
        <v>4.5305481715062004E-2</v>
      </c>
      <c r="L69" s="9">
        <v>0.52265913336674719</v>
      </c>
      <c r="M69" s="9">
        <v>1.2412950282244768</v>
      </c>
      <c r="N69" s="9">
        <v>23</v>
      </c>
      <c r="O69" s="9">
        <v>1</v>
      </c>
      <c r="P69" s="9">
        <v>5.2162417108353099</v>
      </c>
      <c r="Q69" s="9">
        <v>5</v>
      </c>
      <c r="CV69" s="9" t="s">
        <v>4265</v>
      </c>
      <c r="CW69" s="9">
        <v>2</v>
      </c>
      <c r="CX69" s="9">
        <v>0</v>
      </c>
      <c r="CY69" s="9">
        <v>6</v>
      </c>
      <c r="CZ69" s="9">
        <v>2</v>
      </c>
      <c r="DA69" s="9">
        <v>1</v>
      </c>
      <c r="DB69" s="9">
        <v>3</v>
      </c>
      <c r="DC69" s="9">
        <v>4</v>
      </c>
      <c r="DD69" s="9">
        <v>1</v>
      </c>
      <c r="DE69" s="9">
        <v>2</v>
      </c>
      <c r="DF69" s="9">
        <v>57200</v>
      </c>
      <c r="DG69" s="9">
        <v>690</v>
      </c>
      <c r="DH69" s="9">
        <v>2420</v>
      </c>
      <c r="DI69" s="9">
        <v>1350</v>
      </c>
      <c r="DJ69" s="9">
        <v>23</v>
      </c>
      <c r="DK69" s="9">
        <v>5</v>
      </c>
      <c r="DL69" s="9">
        <v>5.2162417108353099</v>
      </c>
      <c r="DM69" s="9">
        <v>5</v>
      </c>
      <c r="GR69" s="9">
        <f>$P69*$N69^Solver!$C$2</f>
        <v>11.012669471275187</v>
      </c>
      <c r="GS69" s="9">
        <f t="shared" si="26"/>
        <v>0.56446258808249572</v>
      </c>
      <c r="GT69" s="9">
        <f t="shared" si="27"/>
        <v>3.1385545013673171</v>
      </c>
      <c r="GU69" s="9">
        <f t="shared" si="28"/>
        <v>2.4378031262623194</v>
      </c>
      <c r="GV69" s="9">
        <f t="shared" si="29"/>
        <v>2.280652310883676</v>
      </c>
      <c r="GW69" s="9">
        <f t="shared" si="30"/>
        <v>2.280652310883676</v>
      </c>
      <c r="GX69" s="9">
        <f t="shared" si="31"/>
        <v>1.8614454986326829</v>
      </c>
      <c r="GY69" s="9">
        <f t="shared" si="32"/>
        <v>7.1792927594874616</v>
      </c>
      <c r="GZ69" s="9">
        <f t="shared" si="33"/>
        <v>1.8614454986326829</v>
      </c>
      <c r="HA69" s="9">
        <f t="shared" si="34"/>
        <v>7.1792927594874616</v>
      </c>
      <c r="HB69" s="9">
        <f t="shared" si="35"/>
        <v>4.7874917427820458</v>
      </c>
      <c r="HC69" s="9">
        <f t="shared" si="36"/>
        <v>0</v>
      </c>
      <c r="HD69" s="9">
        <f t="shared" si="37"/>
        <v>3.3137813901825443E-2</v>
      </c>
      <c r="HE69" s="9">
        <f t="shared" si="38"/>
        <v>42.813246468551711</v>
      </c>
      <c r="HF69" s="9">
        <f t="shared" si="39"/>
        <v>1.3338102795648592</v>
      </c>
      <c r="HG69" s="9">
        <f t="shared" si="40"/>
        <v>4.1862362568982885</v>
      </c>
      <c r="HH69" s="9">
        <f t="shared" si="41"/>
        <v>5</v>
      </c>
      <c r="HI69" s="9">
        <f t="shared" si="42"/>
        <v>11.012669471275187</v>
      </c>
      <c r="HJ69" s="9">
        <f t="shared" si="43"/>
        <v>0.67394581937860865</v>
      </c>
      <c r="HK69" s="9">
        <f t="shared" si="44"/>
        <v>0.8384120743423279</v>
      </c>
      <c r="HL69" s="9">
        <f t="shared" si="45"/>
        <v>-2.6338811510454203</v>
      </c>
      <c r="HM69" s="9">
        <f t="shared" si="46"/>
        <v>0.89109727565009822</v>
      </c>
      <c r="HN69" s="9">
        <f t="shared" si="47"/>
        <v>9.8505243580530486</v>
      </c>
      <c r="HO69" s="9">
        <f t="shared" si="48"/>
        <v>3.4649793443798775</v>
      </c>
      <c r="HP69" s="9">
        <f t="shared" si="49"/>
        <v>13.796124145648168</v>
      </c>
      <c r="HQ69" s="9">
        <f t="shared" si="50"/>
        <v>1.8614454986326829</v>
      </c>
      <c r="HR69" s="9">
        <f t="shared" si="51"/>
        <v>1</v>
      </c>
      <c r="IP69" s="9">
        <v>1</v>
      </c>
      <c r="IQ69" s="9">
        <v>23</v>
      </c>
      <c r="IR69" s="9">
        <v>1</v>
      </c>
      <c r="IS69" s="9">
        <v>0.32200206610556392</v>
      </c>
      <c r="IT69" s="9">
        <v>23</v>
      </c>
      <c r="IU69" s="9">
        <v>3</v>
      </c>
      <c r="IV69" s="9">
        <v>4.7874917427820458</v>
      </c>
    </row>
    <row r="70" spans="1:256" x14ac:dyDescent="0.25">
      <c r="A70" s="9">
        <v>2</v>
      </c>
      <c r="B70" s="9">
        <v>2</v>
      </c>
      <c r="C70" s="9">
        <v>4</v>
      </c>
      <c r="D70" s="9">
        <v>4</v>
      </c>
      <c r="E70" s="9">
        <v>0</v>
      </c>
      <c r="F70" s="9">
        <v>3</v>
      </c>
      <c r="G70" s="9">
        <v>2</v>
      </c>
      <c r="H70" s="9">
        <v>1</v>
      </c>
      <c r="I70" s="9">
        <v>1</v>
      </c>
      <c r="J70" s="9">
        <v>0.68927039044418104</v>
      </c>
      <c r="K70" s="9">
        <v>0.23637642633945394</v>
      </c>
      <c r="L70" s="9">
        <v>0.46650567275709665</v>
      </c>
      <c r="M70" s="9">
        <v>1.2964636961455647</v>
      </c>
      <c r="N70" s="9">
        <v>26</v>
      </c>
      <c r="O70" s="9">
        <v>1</v>
      </c>
      <c r="P70" s="9">
        <v>9.144301731257622</v>
      </c>
      <c r="Q70" s="9">
        <v>4</v>
      </c>
      <c r="CV70" s="9" t="s">
        <v>4272</v>
      </c>
      <c r="CW70" s="9">
        <v>2</v>
      </c>
      <c r="CX70" s="9">
        <v>2</v>
      </c>
      <c r="CY70" s="9">
        <v>4</v>
      </c>
      <c r="CZ70" s="9">
        <v>4</v>
      </c>
      <c r="DA70" s="9">
        <v>0</v>
      </c>
      <c r="DB70" s="9">
        <v>3</v>
      </c>
      <c r="DC70" s="9">
        <v>2</v>
      </c>
      <c r="DD70" s="9">
        <v>1</v>
      </c>
      <c r="DE70" s="9">
        <v>1</v>
      </c>
      <c r="DF70" s="9">
        <v>47800</v>
      </c>
      <c r="DG70" s="9">
        <v>3600</v>
      </c>
      <c r="DH70" s="9">
        <v>2160</v>
      </c>
      <c r="DI70" s="9">
        <v>1410</v>
      </c>
      <c r="DJ70" s="9">
        <v>26</v>
      </c>
      <c r="DK70" s="9">
        <v>5</v>
      </c>
      <c r="DL70" s="9">
        <v>9.144301731257622</v>
      </c>
      <c r="DM70" s="9">
        <v>4</v>
      </c>
      <c r="GR70" s="9">
        <f>$P70*$N70^Solver!$C$2</f>
        <v>19.878116204317994</v>
      </c>
      <c r="GS70" s="9">
        <f t="shared" si="26"/>
        <v>0.42013982722105125</v>
      </c>
      <c r="GT70" s="9">
        <f t="shared" si="27"/>
        <v>5.6651614991710728</v>
      </c>
      <c r="GU70" s="9">
        <f t="shared" si="28"/>
        <v>3.2752159465273389</v>
      </c>
      <c r="GV70" s="9">
        <f t="shared" si="29"/>
        <v>1.0249240974398912</v>
      </c>
      <c r="GW70" s="9">
        <f t="shared" si="30"/>
        <v>1.0249240974398912</v>
      </c>
      <c r="GX70" s="9">
        <f t="shared" si="31"/>
        <v>-1.6651614991710728</v>
      </c>
      <c r="GY70" s="9">
        <f t="shared" si="32"/>
        <v>15.464226762552887</v>
      </c>
      <c r="GZ70" s="9">
        <f t="shared" si="33"/>
        <v>0.19628399946161013</v>
      </c>
      <c r="HA70" s="9">
        <f t="shared" si="34"/>
        <v>22.64351952204035</v>
      </c>
      <c r="HB70" s="9">
        <f t="shared" si="35"/>
        <v>3.1780538303479458</v>
      </c>
      <c r="HC70" s="9">
        <f t="shared" si="36"/>
        <v>2.9167414619236599E-2</v>
      </c>
      <c r="HD70" s="9">
        <f t="shared" si="37"/>
        <v>-9.0122569361222135E-2</v>
      </c>
      <c r="HE70" s="9">
        <f t="shared" si="38"/>
        <v>-43.294198978447895</v>
      </c>
      <c r="HF70" s="9">
        <f t="shared" si="39"/>
        <v>0.81374818800606097</v>
      </c>
      <c r="HG70" s="9">
        <f t="shared" si="40"/>
        <v>4.6100149047121608</v>
      </c>
      <c r="HH70" s="9">
        <f t="shared" si="41"/>
        <v>4</v>
      </c>
      <c r="HI70" s="9">
        <f t="shared" si="42"/>
        <v>19.878116204317994</v>
      </c>
      <c r="HJ70" s="9">
        <f t="shared" si="43"/>
        <v>0.41771659116436749</v>
      </c>
      <c r="HK70" s="9">
        <f t="shared" si="44"/>
        <v>-0.38353851228241093</v>
      </c>
      <c r="HL70" s="9">
        <f t="shared" si="45"/>
        <v>-9.7228504044777075</v>
      </c>
      <c r="HM70" s="9">
        <f t="shared" si="46"/>
        <v>1.1863838047843527</v>
      </c>
      <c r="HN70" s="9">
        <f t="shared" si="47"/>
        <v>32.094054811690235</v>
      </c>
      <c r="HO70" s="9">
        <f t="shared" si="48"/>
        <v>2.7727628183216546</v>
      </c>
      <c r="HP70" s="9">
        <f t="shared" si="49"/>
        <v>161.07325704772134</v>
      </c>
      <c r="HQ70" s="9">
        <f t="shared" si="50"/>
        <v>-1.6651614991710728</v>
      </c>
      <c r="HR70" s="9">
        <f t="shared" si="51"/>
        <v>2</v>
      </c>
      <c r="IP70" s="9">
        <v>1</v>
      </c>
      <c r="IQ70" s="9">
        <v>26</v>
      </c>
      <c r="IR70" s="9">
        <v>1</v>
      </c>
      <c r="IS70" s="9">
        <v>0.68838214847253854</v>
      </c>
      <c r="IT70" s="9">
        <v>26</v>
      </c>
      <c r="IU70" s="9">
        <v>3</v>
      </c>
      <c r="IV70" s="9">
        <v>3.1780538303479458</v>
      </c>
    </row>
    <row r="71" spans="1:256" x14ac:dyDescent="0.25">
      <c r="A71" s="9">
        <v>4</v>
      </c>
      <c r="B71" s="9">
        <v>0</v>
      </c>
      <c r="C71" s="9">
        <v>6</v>
      </c>
      <c r="D71" s="9">
        <v>2</v>
      </c>
      <c r="E71" s="9">
        <v>0</v>
      </c>
      <c r="F71" s="9">
        <v>4</v>
      </c>
      <c r="G71" s="9">
        <v>2</v>
      </c>
      <c r="H71" s="9">
        <v>2</v>
      </c>
      <c r="I71" s="9">
        <v>0</v>
      </c>
      <c r="J71" s="9">
        <v>0.70369027308945675</v>
      </c>
      <c r="K71" s="9">
        <v>0.15758428422630263</v>
      </c>
      <c r="L71" s="9">
        <v>1.0798742424932792</v>
      </c>
      <c r="M71" s="9">
        <v>0.55168667921087855</v>
      </c>
      <c r="N71" s="9">
        <v>32</v>
      </c>
      <c r="O71" s="9">
        <v>1</v>
      </c>
      <c r="P71" s="9">
        <v>11.460889537555783</v>
      </c>
      <c r="Q71" s="9">
        <v>7</v>
      </c>
      <c r="CV71" s="9" t="s">
        <v>4340</v>
      </c>
      <c r="CW71" s="9">
        <v>4</v>
      </c>
      <c r="CX71" s="9">
        <v>0</v>
      </c>
      <c r="CY71" s="9">
        <v>6</v>
      </c>
      <c r="CZ71" s="9">
        <v>2</v>
      </c>
      <c r="DA71" s="9">
        <v>0</v>
      </c>
      <c r="DB71" s="9">
        <v>4</v>
      </c>
      <c r="DC71" s="9">
        <v>2</v>
      </c>
      <c r="DD71" s="9">
        <v>2</v>
      </c>
      <c r="DE71" s="9">
        <v>0</v>
      </c>
      <c r="DF71" s="9">
        <v>48800</v>
      </c>
      <c r="DG71" s="9">
        <v>2400</v>
      </c>
      <c r="DH71" s="9">
        <v>5000</v>
      </c>
      <c r="DI71" s="9">
        <v>600</v>
      </c>
      <c r="DJ71" s="9">
        <v>32</v>
      </c>
      <c r="DK71" s="9">
        <v>5</v>
      </c>
      <c r="DL71" s="9">
        <v>11.460889537555783</v>
      </c>
      <c r="DM71" s="9">
        <v>7</v>
      </c>
      <c r="GR71" s="9">
        <f>$P71*$N71^Solver!$C$2</f>
        <v>26.177877007378068</v>
      </c>
      <c r="GS71" s="9">
        <f t="shared" si="26"/>
        <v>0.36611224419332755</v>
      </c>
      <c r="GT71" s="9">
        <f t="shared" si="27"/>
        <v>7.4605611229910833</v>
      </c>
      <c r="GU71" s="9">
        <f t="shared" si="28"/>
        <v>3.7585431345448201</v>
      </c>
      <c r="GV71" s="9">
        <f t="shared" si="29"/>
        <v>6.0762275141145565</v>
      </c>
      <c r="GW71" s="9">
        <f t="shared" si="30"/>
        <v>6.0762275141145565</v>
      </c>
      <c r="GX71" s="9">
        <f t="shared" si="31"/>
        <v>-0.46056112299108332</v>
      </c>
      <c r="GY71" s="9">
        <f t="shared" si="32"/>
        <v>22.26948316470305</v>
      </c>
      <c r="GZ71" s="9">
        <f t="shared" si="33"/>
        <v>-0.26427712352947319</v>
      </c>
      <c r="HA71" s="9">
        <f t="shared" si="34"/>
        <v>44.913002686743397</v>
      </c>
      <c r="HB71" s="9">
        <f t="shared" si="35"/>
        <v>8.5251613610654129</v>
      </c>
      <c r="HC71" s="9">
        <f t="shared" si="36"/>
        <v>-3.2197925866507458E-2</v>
      </c>
      <c r="HD71" s="9">
        <f t="shared" si="37"/>
        <v>-0.13022724014007356</v>
      </c>
      <c r="HE71" s="9">
        <f t="shared" si="38"/>
        <v>-14.737955935714666</v>
      </c>
      <c r="HF71" s="9">
        <f t="shared" si="39"/>
        <v>0.95894849424527595</v>
      </c>
      <c r="HG71" s="9">
        <f t="shared" si="40"/>
        <v>7.1542938551171442</v>
      </c>
      <c r="HH71" s="9">
        <f t="shared" si="41"/>
        <v>7</v>
      </c>
      <c r="HI71" s="9">
        <f t="shared" si="42"/>
        <v>26.177877007378068</v>
      </c>
      <c r="HJ71" s="9">
        <f t="shared" si="43"/>
        <v>0.50135986705273572</v>
      </c>
      <c r="HK71" s="9">
        <f t="shared" si="44"/>
        <v>6.2809723583901154E-3</v>
      </c>
      <c r="HL71" s="9">
        <f t="shared" si="45"/>
        <v>-17.422047361820731</v>
      </c>
      <c r="HM71" s="9">
        <f t="shared" si="46"/>
        <v>1.3240314181013448</v>
      </c>
      <c r="HN71" s="9">
        <f t="shared" si="47"/>
        <v>55.659972269885976</v>
      </c>
      <c r="HO71" s="9">
        <f t="shared" si="48"/>
        <v>0.21211654801080776</v>
      </c>
      <c r="HP71" s="9">
        <f t="shared" si="49"/>
        <v>486.52742206316935</v>
      </c>
      <c r="HQ71" s="9">
        <f t="shared" si="50"/>
        <v>-0.46056112299108332</v>
      </c>
      <c r="HR71" s="9">
        <f t="shared" si="51"/>
        <v>3</v>
      </c>
      <c r="IP71" s="9">
        <v>1</v>
      </c>
      <c r="IQ71" s="9">
        <v>32</v>
      </c>
      <c r="IR71" s="9">
        <v>1</v>
      </c>
      <c r="IS71" s="9">
        <v>0.37984003294813773</v>
      </c>
      <c r="IT71" s="9">
        <v>32</v>
      </c>
      <c r="IU71" s="9">
        <v>3</v>
      </c>
      <c r="IV71" s="9">
        <v>8.5251613610654129</v>
      </c>
    </row>
    <row r="72" spans="1:256" x14ac:dyDescent="0.25">
      <c r="A72" s="9">
        <v>4</v>
      </c>
      <c r="B72" s="9">
        <v>0</v>
      </c>
      <c r="C72" s="9">
        <v>4</v>
      </c>
      <c r="D72" s="9">
        <v>2</v>
      </c>
      <c r="E72" s="9">
        <v>0</v>
      </c>
      <c r="F72" s="9">
        <v>4</v>
      </c>
      <c r="G72" s="9">
        <v>1</v>
      </c>
      <c r="H72" s="9">
        <v>2</v>
      </c>
      <c r="I72" s="9">
        <v>0</v>
      </c>
      <c r="J72" s="9">
        <v>0.81760734598713525</v>
      </c>
      <c r="K72" s="9">
        <v>0.52528094742100873</v>
      </c>
      <c r="L72" s="9">
        <v>1.1619446849227684</v>
      </c>
      <c r="M72" s="9">
        <v>0.67121879303990228</v>
      </c>
      <c r="N72" s="9">
        <v>53</v>
      </c>
      <c r="O72" s="9">
        <v>1</v>
      </c>
      <c r="P72" s="9">
        <v>17.272990467522963</v>
      </c>
      <c r="Q72" s="9">
        <v>9</v>
      </c>
      <c r="CV72" s="9" t="s">
        <v>4352</v>
      </c>
      <c r="CW72" s="9">
        <v>4</v>
      </c>
      <c r="CX72" s="9">
        <v>0</v>
      </c>
      <c r="CY72" s="9">
        <v>4</v>
      </c>
      <c r="CZ72" s="9">
        <v>2</v>
      </c>
      <c r="DA72" s="9">
        <v>0</v>
      </c>
      <c r="DB72" s="9">
        <v>4</v>
      </c>
      <c r="DC72" s="9">
        <v>1</v>
      </c>
      <c r="DD72" s="9">
        <v>2</v>
      </c>
      <c r="DE72" s="9">
        <v>0</v>
      </c>
      <c r="DF72" s="9">
        <v>56700</v>
      </c>
      <c r="DG72" s="9">
        <v>8000</v>
      </c>
      <c r="DH72" s="9">
        <v>5380</v>
      </c>
      <c r="DI72" s="9">
        <v>730</v>
      </c>
      <c r="DJ72" s="9">
        <v>53</v>
      </c>
      <c r="DK72" s="9">
        <v>5</v>
      </c>
      <c r="DL72" s="9">
        <v>17.272990467522963</v>
      </c>
      <c r="DM72" s="9">
        <v>9</v>
      </c>
      <c r="GR72" s="9">
        <f>$P72*$N72^Solver!$C$2</f>
        <v>44.494567154510129</v>
      </c>
      <c r="GS72" s="9">
        <f t="shared" si="26"/>
        <v>0.28081995919406272</v>
      </c>
      <c r="GT72" s="9">
        <f t="shared" si="27"/>
        <v>12.680724178041443</v>
      </c>
      <c r="GU72" s="9">
        <f t="shared" si="28"/>
        <v>4.9001098990072123</v>
      </c>
      <c r="GV72" s="9">
        <f t="shared" si="29"/>
        <v>10.063128207508285</v>
      </c>
      <c r="GW72" s="9">
        <f t="shared" si="30"/>
        <v>10.063128207508285</v>
      </c>
      <c r="GX72" s="9">
        <f t="shared" si="31"/>
        <v>-3.6807241780414426</v>
      </c>
      <c r="GY72" s="9">
        <f t="shared" si="32"/>
        <v>45.496470966117336</v>
      </c>
      <c r="GZ72" s="9">
        <f t="shared" si="33"/>
        <v>-3.9450013015709158</v>
      </c>
      <c r="HA72" s="9">
        <f t="shared" si="34"/>
        <v>90.409473652860726</v>
      </c>
      <c r="HB72" s="9">
        <f t="shared" si="35"/>
        <v>12.801827480081471</v>
      </c>
      <c r="HC72" s="9">
        <f t="shared" si="36"/>
        <v>-0.35931124748324228</v>
      </c>
      <c r="HD72" s="9">
        <f t="shared" si="37"/>
        <v>5.3918045297441774E-3</v>
      </c>
      <c r="HE72" s="9">
        <f t="shared" si="38"/>
        <v>-195.07838143619645</v>
      </c>
      <c r="HF72" s="9">
        <f t="shared" si="39"/>
        <v>0.79063995701736711</v>
      </c>
      <c r="HG72" s="9">
        <f t="shared" si="40"/>
        <v>10.025887219075774</v>
      </c>
      <c r="HH72" s="9">
        <f t="shared" si="41"/>
        <v>9</v>
      </c>
      <c r="HI72" s="9">
        <f t="shared" si="42"/>
        <v>44.494567154510129</v>
      </c>
      <c r="HJ72" s="9">
        <f t="shared" si="43"/>
        <v>0.39230377308144665</v>
      </c>
      <c r="HK72" s="9">
        <f t="shared" si="44"/>
        <v>-0.50534159552775137</v>
      </c>
      <c r="HL72" s="9">
        <f t="shared" si="45"/>
        <v>-26.533800593878201</v>
      </c>
      <c r="HM72" s="9">
        <f t="shared" si="46"/>
        <v>1.5892576332338877</v>
      </c>
      <c r="HN72" s="9">
        <f t="shared" si="47"/>
        <v>160.80076567956482</v>
      </c>
      <c r="HO72" s="9">
        <f t="shared" si="48"/>
        <v>13.547730474818852</v>
      </c>
      <c r="HP72" s="9">
        <f t="shared" si="49"/>
        <v>1020.7220189803351</v>
      </c>
      <c r="HQ72" s="9">
        <f t="shared" si="50"/>
        <v>-3.6807241780414426</v>
      </c>
      <c r="HR72" s="9">
        <f t="shared" si="51"/>
        <v>4</v>
      </c>
      <c r="IP72" s="9">
        <v>1</v>
      </c>
      <c r="IQ72" s="9">
        <v>53</v>
      </c>
      <c r="IR72" s="9">
        <v>1</v>
      </c>
      <c r="IS72" s="9">
        <v>0.24285231644508698</v>
      </c>
      <c r="IT72" s="9">
        <v>53</v>
      </c>
      <c r="IU72" s="9">
        <v>3</v>
      </c>
      <c r="IV72" s="9">
        <v>12.801827480081471</v>
      </c>
    </row>
    <row r="73" spans="1:256" x14ac:dyDescent="0.25">
      <c r="A73" s="9">
        <v>2</v>
      </c>
      <c r="B73" s="9">
        <v>0</v>
      </c>
      <c r="C73" s="9">
        <v>6</v>
      </c>
      <c r="D73" s="9">
        <v>2</v>
      </c>
      <c r="E73" s="9">
        <v>0</v>
      </c>
      <c r="F73" s="9">
        <v>3</v>
      </c>
      <c r="G73" s="9">
        <v>2</v>
      </c>
      <c r="H73" s="9">
        <v>2</v>
      </c>
      <c r="I73" s="9">
        <v>0</v>
      </c>
      <c r="J73" s="9">
        <v>0.82481728730977311</v>
      </c>
      <c r="K73" s="9">
        <v>3.1516856845260524E-2</v>
      </c>
      <c r="L73" s="9">
        <v>0.45138743336219073</v>
      </c>
      <c r="M73" s="9">
        <v>0.42295978739500689</v>
      </c>
      <c r="N73" s="9">
        <v>53</v>
      </c>
      <c r="O73" s="9">
        <v>1</v>
      </c>
      <c r="P73" s="9">
        <v>6.1345689166498554</v>
      </c>
      <c r="Q73" s="9">
        <v>12</v>
      </c>
      <c r="CV73" s="9" t="s">
        <v>4341</v>
      </c>
      <c r="CW73" s="9">
        <v>2</v>
      </c>
      <c r="CX73" s="9">
        <v>0</v>
      </c>
      <c r="CY73" s="9">
        <v>6</v>
      </c>
      <c r="CZ73" s="9">
        <v>2</v>
      </c>
      <c r="DA73" s="9">
        <v>0</v>
      </c>
      <c r="DB73" s="9">
        <v>3</v>
      </c>
      <c r="DC73" s="9">
        <v>2</v>
      </c>
      <c r="DD73" s="9">
        <v>2</v>
      </c>
      <c r="DE73" s="9">
        <v>0</v>
      </c>
      <c r="DF73" s="9">
        <v>57200</v>
      </c>
      <c r="DG73" s="9">
        <v>480</v>
      </c>
      <c r="DH73" s="9">
        <v>2090</v>
      </c>
      <c r="DI73" s="9">
        <v>460</v>
      </c>
      <c r="DJ73" s="9">
        <v>53</v>
      </c>
      <c r="DK73" s="9">
        <v>5</v>
      </c>
      <c r="DL73" s="9">
        <v>6.1345689166498554</v>
      </c>
      <c r="DM73" s="9">
        <v>12</v>
      </c>
      <c r="GR73" s="9">
        <f>$P73*$N73^Solver!$C$2</f>
        <v>15.802416445436192</v>
      </c>
      <c r="GS73" s="9">
        <f t="shared" si="26"/>
        <v>0.47121565857978293</v>
      </c>
      <c r="GT73" s="9">
        <f t="shared" si="27"/>
        <v>4.5036079033035517</v>
      </c>
      <c r="GU73" s="9">
        <f t="shared" si="28"/>
        <v>2.9202099650783255</v>
      </c>
      <c r="GV73" s="9">
        <f t="shared" si="29"/>
        <v>15.634823950974695</v>
      </c>
      <c r="GW73" s="9">
        <f t="shared" si="30"/>
        <v>15.634823950974695</v>
      </c>
      <c r="GX73" s="9">
        <f t="shared" si="31"/>
        <v>7.4963920966964483</v>
      </c>
      <c r="GY73" s="9">
        <f t="shared" si="32"/>
        <v>11.44916469177037</v>
      </c>
      <c r="GZ73" s="9">
        <f t="shared" si="33"/>
        <v>3.5513907951255326</v>
      </c>
      <c r="HA73" s="9">
        <f t="shared" si="34"/>
        <v>101.85863834463109</v>
      </c>
      <c r="HB73" s="9">
        <f t="shared" si="35"/>
        <v>19.987214495661885</v>
      </c>
      <c r="HC73" s="9">
        <f t="shared" si="36"/>
        <v>0.3147346260061189</v>
      </c>
      <c r="HD73" s="9">
        <f t="shared" si="37"/>
        <v>2.5486171314239341</v>
      </c>
      <c r="HE73" s="9">
        <f t="shared" si="38"/>
        <v>397.30878112491177</v>
      </c>
      <c r="HF73" s="9">
        <f t="shared" si="39"/>
        <v>2.0097758632554372</v>
      </c>
      <c r="HG73" s="9">
        <f t="shared" si="40"/>
        <v>9.0512424616259057</v>
      </c>
      <c r="HH73" s="9">
        <f t="shared" si="41"/>
        <v>12</v>
      </c>
      <c r="HI73" s="9">
        <f t="shared" si="42"/>
        <v>15.802416445436192</v>
      </c>
      <c r="HJ73" s="9">
        <f t="shared" si="43"/>
        <v>0.83501085295747501</v>
      </c>
      <c r="HK73" s="9">
        <f t="shared" si="44"/>
        <v>1.8724220086347989</v>
      </c>
      <c r="HL73" s="9">
        <f t="shared" si="45"/>
        <v>33.332359072478347</v>
      </c>
      <c r="HM73" s="9">
        <f t="shared" si="46"/>
        <v>1.0716555195438304</v>
      </c>
      <c r="HN73" s="9">
        <f t="shared" si="47"/>
        <v>20.282484146698213</v>
      </c>
      <c r="HO73" s="9">
        <f t="shared" si="48"/>
        <v>56.19589446741297</v>
      </c>
      <c r="HP73" s="9">
        <f t="shared" si="49"/>
        <v>2002.2698256143799</v>
      </c>
      <c r="HQ73" s="9">
        <f t="shared" si="50"/>
        <v>7.4963920966964483</v>
      </c>
      <c r="HR73" s="9">
        <f t="shared" si="51"/>
        <v>5</v>
      </c>
      <c r="IP73" s="9">
        <v>1</v>
      </c>
      <c r="IQ73" s="9">
        <v>53</v>
      </c>
      <c r="IR73" s="9">
        <v>1</v>
      </c>
      <c r="IS73" s="9">
        <v>0.3606962300941684</v>
      </c>
      <c r="IT73" s="9">
        <v>53</v>
      </c>
      <c r="IU73" s="9">
        <v>3</v>
      </c>
      <c r="IV73" s="9">
        <v>19.987214495661885</v>
      </c>
    </row>
    <row r="74" spans="1:256" x14ac:dyDescent="0.25">
      <c r="A74" s="9">
        <v>2</v>
      </c>
      <c r="B74" s="9">
        <v>1</v>
      </c>
      <c r="C74" s="9">
        <v>6</v>
      </c>
      <c r="D74" s="9">
        <v>4</v>
      </c>
      <c r="E74" s="9">
        <v>0</v>
      </c>
      <c r="F74" s="9">
        <v>4</v>
      </c>
      <c r="G74" s="9">
        <v>1</v>
      </c>
      <c r="H74" s="9">
        <v>1</v>
      </c>
      <c r="I74" s="9">
        <v>0</v>
      </c>
      <c r="J74" s="9">
        <v>0.73108805011548073</v>
      </c>
      <c r="K74" s="9">
        <v>0.42679076977956965</v>
      </c>
      <c r="L74" s="9">
        <v>0.16846038182895157</v>
      </c>
      <c r="M74" s="9">
        <v>0.48732323330294269</v>
      </c>
      <c r="N74" s="9">
        <v>56</v>
      </c>
      <c r="O74" s="9">
        <v>1</v>
      </c>
      <c r="P74" s="9">
        <v>8.9216250527026801</v>
      </c>
      <c r="Q74" s="9">
        <v>12</v>
      </c>
      <c r="CV74" s="9" t="s">
        <v>4245</v>
      </c>
      <c r="CW74" s="9">
        <v>2</v>
      </c>
      <c r="CX74" s="9">
        <v>1</v>
      </c>
      <c r="CY74" s="9">
        <v>6</v>
      </c>
      <c r="CZ74" s="9">
        <v>4</v>
      </c>
      <c r="DA74" s="9">
        <v>0</v>
      </c>
      <c r="DB74" s="9">
        <v>4</v>
      </c>
      <c r="DC74" s="9">
        <v>1</v>
      </c>
      <c r="DD74" s="9">
        <v>1</v>
      </c>
      <c r="DE74" s="9">
        <v>0</v>
      </c>
      <c r="DF74" s="9">
        <v>50700</v>
      </c>
      <c r="DG74" s="9">
        <v>6500</v>
      </c>
      <c r="DH74" s="9">
        <v>780</v>
      </c>
      <c r="DI74" s="9">
        <v>530</v>
      </c>
      <c r="DJ74" s="9">
        <v>56</v>
      </c>
      <c r="DK74" s="9">
        <v>5</v>
      </c>
      <c r="DL74" s="9">
        <v>8.9216250527026801</v>
      </c>
      <c r="DM74" s="9">
        <v>12</v>
      </c>
      <c r="GR74" s="9">
        <f>$P74*$N74^Solver!$C$2</f>
        <v>23.28532504058435</v>
      </c>
      <c r="GS74" s="9">
        <f t="shared" si="26"/>
        <v>0.38818639713261471</v>
      </c>
      <c r="GT74" s="9">
        <f t="shared" si="27"/>
        <v>6.6361985994904034</v>
      </c>
      <c r="GU74" s="9">
        <f t="shared" si="28"/>
        <v>3.5448142233988005</v>
      </c>
      <c r="GV74" s="9">
        <f t="shared" si="29"/>
        <v>16.531869247980048</v>
      </c>
      <c r="GW74" s="9">
        <f t="shared" si="30"/>
        <v>16.531869247980048</v>
      </c>
      <c r="GX74" s="9">
        <f t="shared" si="31"/>
        <v>5.3638014005095966</v>
      </c>
      <c r="GY74" s="9">
        <f t="shared" si="32"/>
        <v>19.0597359350107</v>
      </c>
      <c r="GZ74" s="9">
        <f t="shared" si="33"/>
        <v>8.9151921956351288</v>
      </c>
      <c r="HA74" s="9">
        <f t="shared" si="34"/>
        <v>120.9183742796418</v>
      </c>
      <c r="HB74" s="9">
        <f t="shared" si="35"/>
        <v>19.987214495661885</v>
      </c>
      <c r="HC74" s="9">
        <f t="shared" si="36"/>
        <v>0.740106021131401</v>
      </c>
      <c r="HD74" s="9">
        <f t="shared" si="37"/>
        <v>0.50260225244822188</v>
      </c>
      <c r="HE74" s="9">
        <f t="shared" si="38"/>
        <v>300.37287842853743</v>
      </c>
      <c r="HF74" s="9">
        <f t="shared" si="39"/>
        <v>1.5268435954083628</v>
      </c>
      <c r="HG74" s="9">
        <f t="shared" si="40"/>
        <v>10.13243732948987</v>
      </c>
      <c r="HH74" s="9">
        <f t="shared" si="41"/>
        <v>12</v>
      </c>
      <c r="HI74" s="9">
        <f t="shared" si="42"/>
        <v>23.28532504058435</v>
      </c>
      <c r="HJ74" s="9">
        <f t="shared" si="43"/>
        <v>0.73022931903124955</v>
      </c>
      <c r="HK74" s="9">
        <f t="shared" si="44"/>
        <v>1.14983503688435</v>
      </c>
      <c r="HL74" s="9">
        <f t="shared" si="45"/>
        <v>7.5739900424709869</v>
      </c>
      <c r="HM74" s="9">
        <f t="shared" si="46"/>
        <v>1.2654857533637229</v>
      </c>
      <c r="HN74" s="9">
        <f t="shared" si="47"/>
        <v>44.039131851878388</v>
      </c>
      <c r="HO74" s="9">
        <f t="shared" si="48"/>
        <v>28.770365464108711</v>
      </c>
      <c r="HP74" s="9">
        <f t="shared" si="49"/>
        <v>94.29632585139025</v>
      </c>
      <c r="HQ74" s="9">
        <f t="shared" si="50"/>
        <v>5.3638014005095966</v>
      </c>
      <c r="HR74" s="9">
        <f t="shared" si="51"/>
        <v>6</v>
      </c>
      <c r="IP74" s="9">
        <v>1</v>
      </c>
      <c r="IQ74" s="9">
        <v>56</v>
      </c>
      <c r="IR74" s="9">
        <v>1</v>
      </c>
      <c r="IS74" s="9">
        <v>0.22107951894134015</v>
      </c>
      <c r="IT74" s="9">
        <v>56</v>
      </c>
      <c r="IU74" s="9">
        <v>3</v>
      </c>
      <c r="IV74" s="9">
        <v>19.987214495661885</v>
      </c>
    </row>
    <row r="75" spans="1:256" x14ac:dyDescent="0.25">
      <c r="A75" s="9">
        <v>2</v>
      </c>
      <c r="B75" s="9">
        <v>0</v>
      </c>
      <c r="C75" s="9">
        <v>6</v>
      </c>
      <c r="D75" s="9">
        <v>4</v>
      </c>
      <c r="E75" s="9">
        <v>0</v>
      </c>
      <c r="F75" s="9">
        <v>3</v>
      </c>
      <c r="G75" s="9">
        <v>1</v>
      </c>
      <c r="H75" s="9">
        <v>4</v>
      </c>
      <c r="I75" s="9">
        <v>0</v>
      </c>
      <c r="J75" s="9">
        <v>0.79165155722563885</v>
      </c>
      <c r="K75" s="9">
        <v>0.66973320796178615</v>
      </c>
      <c r="L75" s="9">
        <v>0.56369435458149175</v>
      </c>
      <c r="M75" s="9">
        <v>0.80914046284262187</v>
      </c>
      <c r="N75" s="9">
        <v>57</v>
      </c>
      <c r="O75" s="9">
        <v>1</v>
      </c>
      <c r="P75" s="9">
        <v>11.828686066372212</v>
      </c>
      <c r="Q75" s="9">
        <v>5</v>
      </c>
      <c r="CV75" s="9" t="s">
        <v>4404</v>
      </c>
      <c r="CW75" s="9">
        <v>2</v>
      </c>
      <c r="CX75" s="9">
        <v>0</v>
      </c>
      <c r="CY75" s="9">
        <v>6</v>
      </c>
      <c r="CZ75" s="9">
        <v>4</v>
      </c>
      <c r="DA75" s="9">
        <v>0</v>
      </c>
      <c r="DB75" s="9">
        <v>3</v>
      </c>
      <c r="DC75" s="9">
        <v>1</v>
      </c>
      <c r="DD75" s="9">
        <v>4</v>
      </c>
      <c r="DE75" s="9">
        <v>0</v>
      </c>
      <c r="DF75" s="9">
        <v>54900</v>
      </c>
      <c r="DG75" s="9">
        <v>10200</v>
      </c>
      <c r="DH75" s="9">
        <v>2610</v>
      </c>
      <c r="DI75" s="9">
        <v>880</v>
      </c>
      <c r="DJ75" s="9">
        <v>57</v>
      </c>
      <c r="DK75" s="9">
        <v>5</v>
      </c>
      <c r="DL75" s="9">
        <v>11.828686066372212</v>
      </c>
      <c r="DM75" s="9">
        <v>5</v>
      </c>
      <c r="GR75" s="9">
        <f>$P75*$N75^Solver!$C$2</f>
        <v>31.003220767258025</v>
      </c>
      <c r="GS75" s="9">
        <f t="shared" si="26"/>
        <v>0.33641709679590032</v>
      </c>
      <c r="GT75" s="9">
        <f t="shared" si="27"/>
        <v>8.8357594268826372</v>
      </c>
      <c r="GU75" s="9">
        <f t="shared" si="28"/>
        <v>4.0903053827863518</v>
      </c>
      <c r="GV75" s="9">
        <f t="shared" si="29"/>
        <v>2.2834444567060999</v>
      </c>
      <c r="GW75" s="9">
        <f t="shared" si="30"/>
        <v>2.2834444567060999</v>
      </c>
      <c r="GX75" s="9">
        <f t="shared" si="31"/>
        <v>-3.8357594268826372</v>
      </c>
      <c r="GY75" s="9">
        <f t="shared" si="32"/>
        <v>27.922511476814663</v>
      </c>
      <c r="GZ75" s="9">
        <f t="shared" si="33"/>
        <v>5.0794327687524916</v>
      </c>
      <c r="HA75" s="9">
        <f t="shared" si="34"/>
        <v>148.84088575645646</v>
      </c>
      <c r="HB75" s="9">
        <f t="shared" si="35"/>
        <v>4.7874917427820458</v>
      </c>
      <c r="HC75" s="9">
        <f t="shared" si="36"/>
        <v>0.38546122622596563</v>
      </c>
      <c r="HD75" s="9">
        <f t="shared" si="37"/>
        <v>7.5281701341190943E-2</v>
      </c>
      <c r="HE75" s="9">
        <f t="shared" si="38"/>
        <v>-218.63828733231031</v>
      </c>
      <c r="HF75" s="9">
        <f t="shared" si="39"/>
        <v>0.70325389177892694</v>
      </c>
      <c r="HG75" s="9">
        <f t="shared" si="40"/>
        <v>6.2137822037775559</v>
      </c>
      <c r="HH75" s="9">
        <f t="shared" si="41"/>
        <v>5</v>
      </c>
      <c r="HI75" s="9">
        <f t="shared" si="42"/>
        <v>31.003220767258025</v>
      </c>
      <c r="HJ75" s="9">
        <f t="shared" si="43"/>
        <v>0.33472002798356004</v>
      </c>
      <c r="HK75" s="9">
        <f t="shared" si="44"/>
        <v>-0.7931794085550905</v>
      </c>
      <c r="HL75" s="9">
        <f t="shared" si="45"/>
        <v>-10.614437791288919</v>
      </c>
      <c r="HM75" s="9">
        <f t="shared" si="46"/>
        <v>1.4086196329852989</v>
      </c>
      <c r="HN75" s="9">
        <f t="shared" si="47"/>
        <v>78.07064464974539</v>
      </c>
      <c r="HO75" s="9">
        <f t="shared" si="48"/>
        <v>14.713050380919016</v>
      </c>
      <c r="HP75" s="9">
        <f t="shared" si="49"/>
        <v>174.48986244398057</v>
      </c>
      <c r="HQ75" s="9">
        <f t="shared" si="50"/>
        <v>-3.8357594268826372</v>
      </c>
      <c r="HR75" s="9">
        <f t="shared" si="51"/>
        <v>7</v>
      </c>
      <c r="IP75" s="9">
        <v>1</v>
      </c>
      <c r="IQ75" s="9">
        <v>57</v>
      </c>
      <c r="IR75" s="9">
        <v>1</v>
      </c>
      <c r="IS75" s="9">
        <v>0.39608993785892277</v>
      </c>
      <c r="IT75" s="9">
        <v>57</v>
      </c>
      <c r="IU75" s="9">
        <v>3</v>
      </c>
      <c r="IV75" s="9">
        <v>4.7874917427820458</v>
      </c>
    </row>
    <row r="76" spans="1:256" x14ac:dyDescent="0.25">
      <c r="A76" s="9">
        <v>3</v>
      </c>
      <c r="B76" s="9">
        <v>0</v>
      </c>
      <c r="C76" s="9">
        <v>6</v>
      </c>
      <c r="D76" s="9">
        <v>4</v>
      </c>
      <c r="E76" s="9">
        <v>0</v>
      </c>
      <c r="F76" s="9">
        <v>4</v>
      </c>
      <c r="G76" s="9">
        <v>2</v>
      </c>
      <c r="H76" s="9">
        <v>1</v>
      </c>
      <c r="I76" s="9">
        <v>0</v>
      </c>
      <c r="J76" s="9">
        <v>0.75127588581886673</v>
      </c>
      <c r="K76" s="9">
        <v>0.76822338560322534</v>
      </c>
      <c r="L76" s="9">
        <v>0.89197612429944861</v>
      </c>
      <c r="M76" s="9">
        <v>0.77695873988865394</v>
      </c>
      <c r="N76" s="9">
        <v>62</v>
      </c>
      <c r="O76" s="9">
        <v>1</v>
      </c>
      <c r="P76" s="9">
        <v>14.388203549276403</v>
      </c>
      <c r="Q76" s="9">
        <v>19</v>
      </c>
      <c r="CV76" s="9" t="s">
        <v>4222</v>
      </c>
      <c r="CW76" s="9">
        <v>3</v>
      </c>
      <c r="CX76" s="9">
        <v>0</v>
      </c>
      <c r="CY76" s="9">
        <v>6</v>
      </c>
      <c r="CZ76" s="9">
        <v>4</v>
      </c>
      <c r="DA76" s="9">
        <v>0</v>
      </c>
      <c r="DB76" s="9">
        <v>4</v>
      </c>
      <c r="DC76" s="9">
        <v>2</v>
      </c>
      <c r="DD76" s="9">
        <v>1</v>
      </c>
      <c r="DE76" s="9">
        <v>0</v>
      </c>
      <c r="DF76" s="9">
        <v>52100</v>
      </c>
      <c r="DG76" s="9">
        <v>11700</v>
      </c>
      <c r="DH76" s="9">
        <v>4130</v>
      </c>
      <c r="DI76" s="9">
        <v>845</v>
      </c>
      <c r="DJ76" s="9">
        <v>62</v>
      </c>
      <c r="DK76" s="9">
        <v>5</v>
      </c>
      <c r="DL76" s="9">
        <v>14.388203549276403</v>
      </c>
      <c r="DM76" s="9">
        <v>19</v>
      </c>
      <c r="GR76" s="9">
        <f>$P76*$N76^Solver!$C$2</f>
        <v>38.475102403938457</v>
      </c>
      <c r="GS76" s="9">
        <f t="shared" si="26"/>
        <v>0.30198931210933927</v>
      </c>
      <c r="GT76" s="9">
        <f t="shared" si="27"/>
        <v>10.965207496277181</v>
      </c>
      <c r="GU76" s="9">
        <f t="shared" si="28"/>
        <v>4.556613783031537</v>
      </c>
      <c r="GV76" s="9">
        <f t="shared" si="29"/>
        <v>35.490554683549561</v>
      </c>
      <c r="GW76" s="9">
        <f t="shared" si="30"/>
        <v>35.490554683549561</v>
      </c>
      <c r="GX76" s="9">
        <f t="shared" si="31"/>
        <v>8.0347925037228194</v>
      </c>
      <c r="GY76" s="9">
        <f t="shared" si="32"/>
        <v>37.352296936282308</v>
      </c>
      <c r="GZ76" s="9">
        <f t="shared" si="33"/>
        <v>13.114225272475311</v>
      </c>
      <c r="HA76" s="9">
        <f t="shared" si="34"/>
        <v>186.19318269273876</v>
      </c>
      <c r="HB76" s="9">
        <f t="shared" si="35"/>
        <v>39.339884187199495</v>
      </c>
      <c r="HC76" s="9">
        <f t="shared" si="36"/>
        <v>0.8990105293566526</v>
      </c>
      <c r="HD76" s="9">
        <f t="shared" si="37"/>
        <v>0.44572992428485431</v>
      </c>
      <c r="HE76" s="9">
        <f t="shared" si="38"/>
        <v>498.15713523081479</v>
      </c>
      <c r="HF76" s="9">
        <f t="shared" si="39"/>
        <v>1.517644956680023</v>
      </c>
      <c r="HG76" s="9">
        <f t="shared" si="40"/>
        <v>16.641291855675046</v>
      </c>
      <c r="HH76" s="9">
        <f t="shared" si="41"/>
        <v>19</v>
      </c>
      <c r="HI76" s="9">
        <f t="shared" si="42"/>
        <v>38.475102403938457</v>
      </c>
      <c r="HJ76" s="9">
        <f t="shared" si="43"/>
        <v>0.72602628632578459</v>
      </c>
      <c r="HK76" s="9">
        <f t="shared" si="44"/>
        <v>1.1253180919180272</v>
      </c>
      <c r="HL76" s="9">
        <f t="shared" si="45"/>
        <v>22.309519394963047</v>
      </c>
      <c r="HM76" s="9">
        <f t="shared" si="46"/>
        <v>1.5165797562282437</v>
      </c>
      <c r="HN76" s="9">
        <f t="shared" si="47"/>
        <v>120.23577543641328</v>
      </c>
      <c r="HO76" s="9">
        <f t="shared" si="48"/>
        <v>64.557890577880414</v>
      </c>
      <c r="HP76" s="9">
        <f t="shared" si="49"/>
        <v>740.14432539176335</v>
      </c>
      <c r="HQ76" s="9">
        <f t="shared" si="50"/>
        <v>8.0347925037228194</v>
      </c>
      <c r="HR76" s="9">
        <f t="shared" si="51"/>
        <v>8</v>
      </c>
      <c r="IP76" s="9">
        <v>1</v>
      </c>
      <c r="IQ76" s="9">
        <v>62</v>
      </c>
      <c r="IR76" s="9">
        <v>1</v>
      </c>
      <c r="IS76" s="9">
        <v>0.19443310161341576</v>
      </c>
      <c r="IT76" s="9">
        <v>62</v>
      </c>
      <c r="IU76" s="9">
        <v>3</v>
      </c>
      <c r="IV76" s="9">
        <v>39.339884187199495</v>
      </c>
    </row>
    <row r="77" spans="1:256" x14ac:dyDescent="0.25">
      <c r="A77" s="9">
        <v>4</v>
      </c>
      <c r="B77" s="9">
        <v>0</v>
      </c>
      <c r="C77" s="9">
        <v>6</v>
      </c>
      <c r="D77" s="9">
        <v>4</v>
      </c>
      <c r="E77" s="9">
        <v>0</v>
      </c>
      <c r="F77" s="9">
        <v>4</v>
      </c>
      <c r="G77" s="9">
        <v>2</v>
      </c>
      <c r="H77" s="9">
        <v>2</v>
      </c>
      <c r="I77" s="9">
        <v>0</v>
      </c>
      <c r="J77" s="9">
        <v>0.77723167458036313</v>
      </c>
      <c r="K77" s="9">
        <v>0.74195933823217486</v>
      </c>
      <c r="L77" s="9">
        <v>0.65872328792090029</v>
      </c>
      <c r="M77" s="9">
        <v>0.62524490310566239</v>
      </c>
      <c r="N77" s="9">
        <v>63</v>
      </c>
      <c r="O77" s="9">
        <v>1</v>
      </c>
      <c r="P77" s="9">
        <v>15.341901943273802</v>
      </c>
      <c r="Q77" s="9">
        <v>9</v>
      </c>
      <c r="CV77" s="9" t="s">
        <v>4313</v>
      </c>
      <c r="CW77" s="9">
        <v>4</v>
      </c>
      <c r="CX77" s="9">
        <v>0</v>
      </c>
      <c r="CY77" s="9">
        <v>6</v>
      </c>
      <c r="CZ77" s="9">
        <v>4</v>
      </c>
      <c r="DA77" s="9">
        <v>0</v>
      </c>
      <c r="DB77" s="9">
        <v>4</v>
      </c>
      <c r="DC77" s="9">
        <v>2</v>
      </c>
      <c r="DD77" s="9">
        <v>2</v>
      </c>
      <c r="DE77" s="9">
        <v>0</v>
      </c>
      <c r="DF77" s="9">
        <v>53900</v>
      </c>
      <c r="DG77" s="9">
        <v>11300</v>
      </c>
      <c r="DH77" s="9">
        <v>3050</v>
      </c>
      <c r="DI77" s="9">
        <v>680</v>
      </c>
      <c r="DJ77" s="9">
        <v>63</v>
      </c>
      <c r="DK77" s="9">
        <v>5</v>
      </c>
      <c r="DL77" s="9">
        <v>15.341901943273802</v>
      </c>
      <c r="DM77" s="9">
        <v>9</v>
      </c>
      <c r="GR77" s="9">
        <f>$P77*$N77^Solver!$C$2</f>
        <v>41.182101688525925</v>
      </c>
      <c r="GS77" s="9">
        <f t="shared" si="26"/>
        <v>0.29189537362696799</v>
      </c>
      <c r="GT77" s="9">
        <f t="shared" si="27"/>
        <v>11.736688453914267</v>
      </c>
      <c r="GU77" s="9">
        <f t="shared" si="28"/>
        <v>4.7141845545115419</v>
      </c>
      <c r="GV77" s="9">
        <f t="shared" si="29"/>
        <v>10.123707540397653</v>
      </c>
      <c r="GW77" s="9">
        <f t="shared" si="30"/>
        <v>10.123707540397653</v>
      </c>
      <c r="GX77" s="9">
        <f t="shared" si="31"/>
        <v>-2.7366884539142671</v>
      </c>
      <c r="GY77" s="9">
        <f t="shared" si="32"/>
        <v>40.956981862329066</v>
      </c>
      <c r="GZ77" s="9">
        <f t="shared" si="33"/>
        <v>10.377536818561044</v>
      </c>
      <c r="HA77" s="9">
        <f t="shared" si="34"/>
        <v>227.15016455506782</v>
      </c>
      <c r="HB77" s="9">
        <f t="shared" si="35"/>
        <v>12.801827480081471</v>
      </c>
      <c r="HC77" s="9">
        <f t="shared" si="36"/>
        <v>0.64917456228128301</v>
      </c>
      <c r="HD77" s="9">
        <f t="shared" si="37"/>
        <v>-3.0832879885640964E-2</v>
      </c>
      <c r="HE77" s="9">
        <f t="shared" si="38"/>
        <v>-172.41137259659882</v>
      </c>
      <c r="HF77" s="9">
        <f t="shared" si="39"/>
        <v>0.8336447887894709</v>
      </c>
      <c r="HG77" s="9">
        <f t="shared" si="40"/>
        <v>9.7842291672511816</v>
      </c>
      <c r="HH77" s="9">
        <f t="shared" si="41"/>
        <v>9</v>
      </c>
      <c r="HI77" s="9">
        <f t="shared" si="42"/>
        <v>41.182101688525925</v>
      </c>
      <c r="HJ77" s="9">
        <f t="shared" si="43"/>
        <v>0.42141508701580993</v>
      </c>
      <c r="HK77" s="9">
        <f t="shared" si="44"/>
        <v>-0.36600198207349838</v>
      </c>
      <c r="HL77" s="9">
        <f t="shared" si="45"/>
        <v>-27.610598804234613</v>
      </c>
      <c r="HM77" s="9">
        <f t="shared" si="46"/>
        <v>1.5505759540470225</v>
      </c>
      <c r="HN77" s="9">
        <f t="shared" si="47"/>
        <v>137.74985586424447</v>
      </c>
      <c r="HO77" s="9">
        <f t="shared" si="48"/>
        <v>7.4894636937876617</v>
      </c>
      <c r="HP77" s="9">
        <f t="shared" si="49"/>
        <v>1120.0747723616489</v>
      </c>
      <c r="HQ77" s="9">
        <f t="shared" si="50"/>
        <v>-2.7366884539142671</v>
      </c>
      <c r="HR77" s="9">
        <f t="shared" si="51"/>
        <v>9</v>
      </c>
      <c r="IP77" s="9">
        <v>1</v>
      </c>
      <c r="IQ77" s="9">
        <v>63</v>
      </c>
      <c r="IR77" s="9">
        <v>1</v>
      </c>
      <c r="IS77" s="9">
        <v>0.59150173678450102</v>
      </c>
      <c r="IT77" s="9">
        <v>63</v>
      </c>
      <c r="IU77" s="9">
        <v>3</v>
      </c>
      <c r="IV77" s="9">
        <v>12.801827480081471</v>
      </c>
    </row>
    <row r="78" spans="1:256" x14ac:dyDescent="0.25">
      <c r="A78" s="9">
        <v>2</v>
      </c>
      <c r="B78" s="9">
        <v>0</v>
      </c>
      <c r="C78" s="9">
        <v>6</v>
      </c>
      <c r="D78" s="9">
        <v>4</v>
      </c>
      <c r="E78" s="9">
        <v>0</v>
      </c>
      <c r="F78" s="9">
        <v>3</v>
      </c>
      <c r="G78" s="9">
        <v>1</v>
      </c>
      <c r="H78" s="9">
        <v>2</v>
      </c>
      <c r="I78" s="9">
        <v>0</v>
      </c>
      <c r="J78" s="9">
        <v>0.66043062515362949</v>
      </c>
      <c r="K78" s="9">
        <v>1.0374298711564922</v>
      </c>
      <c r="L78" s="9">
        <v>0.65440379095092727</v>
      </c>
      <c r="M78" s="9">
        <v>0.69880312700044611</v>
      </c>
      <c r="N78" s="9">
        <v>69</v>
      </c>
      <c r="O78" s="9">
        <v>1</v>
      </c>
      <c r="P78" s="9">
        <v>11.459505637593377</v>
      </c>
      <c r="Q78" s="9">
        <v>13</v>
      </c>
      <c r="CV78" s="9" t="s">
        <v>4347</v>
      </c>
      <c r="CW78" s="9">
        <v>2</v>
      </c>
      <c r="CX78" s="9">
        <v>0</v>
      </c>
      <c r="CY78" s="9">
        <v>6</v>
      </c>
      <c r="CZ78" s="9">
        <v>4</v>
      </c>
      <c r="DA78" s="9">
        <v>0</v>
      </c>
      <c r="DB78" s="9">
        <v>3</v>
      </c>
      <c r="DC78" s="9">
        <v>1</v>
      </c>
      <c r="DD78" s="9">
        <v>2</v>
      </c>
      <c r="DE78" s="9">
        <v>0</v>
      </c>
      <c r="DF78" s="9">
        <v>45800</v>
      </c>
      <c r="DG78" s="9">
        <v>15800</v>
      </c>
      <c r="DH78" s="9">
        <v>3030</v>
      </c>
      <c r="DI78" s="9">
        <v>760</v>
      </c>
      <c r="DJ78" s="9">
        <v>69</v>
      </c>
      <c r="DK78" s="9">
        <v>5</v>
      </c>
      <c r="DL78" s="9">
        <v>11.459505637593377</v>
      </c>
      <c r="DM78" s="9">
        <v>13</v>
      </c>
      <c r="GR78" s="9">
        <f>$P78*$N78^Solver!$C$2</f>
        <v>31.434828254784303</v>
      </c>
      <c r="GS78" s="9">
        <f t="shared" si="26"/>
        <v>0.33409957185347539</v>
      </c>
      <c r="GT78" s="9">
        <f t="shared" si="27"/>
        <v>8.9587653544039121</v>
      </c>
      <c r="GU78" s="9">
        <f t="shared" si="28"/>
        <v>4.1186783157241393</v>
      </c>
      <c r="GV78" s="9">
        <f t="shared" si="29"/>
        <v>19.386315643828254</v>
      </c>
      <c r="GW78" s="9">
        <f t="shared" si="30"/>
        <v>19.386315643828254</v>
      </c>
      <c r="GX78" s="9">
        <f t="shared" si="31"/>
        <v>4.0412346455960879</v>
      </c>
      <c r="GY78" s="9">
        <f t="shared" si="32"/>
        <v>28.445472138193303</v>
      </c>
      <c r="GZ78" s="9">
        <f t="shared" si="33"/>
        <v>14.418771464157132</v>
      </c>
      <c r="HA78" s="9">
        <f t="shared" si="34"/>
        <v>255.59563669326113</v>
      </c>
      <c r="HB78" s="9">
        <f t="shared" si="35"/>
        <v>22.552163853123421</v>
      </c>
      <c r="HC78" s="9">
        <f t="shared" si="36"/>
        <v>0.85560397833806501</v>
      </c>
      <c r="HD78" s="9">
        <f t="shared" si="37"/>
        <v>9.1862200101214653E-2</v>
      </c>
      <c r="HE78" s="9">
        <f t="shared" si="38"/>
        <v>278.84519054613008</v>
      </c>
      <c r="HF78" s="9">
        <f t="shared" si="39"/>
        <v>1.3090232883072719</v>
      </c>
      <c r="HG78" s="9">
        <f t="shared" si="40"/>
        <v>11.727232483395071</v>
      </c>
      <c r="HH78" s="9">
        <f t="shared" si="41"/>
        <v>13</v>
      </c>
      <c r="HI78" s="9">
        <f t="shared" si="42"/>
        <v>31.434828254784303</v>
      </c>
      <c r="HJ78" s="9">
        <f t="shared" si="43"/>
        <v>0.65855174553296303</v>
      </c>
      <c r="HK78" s="9">
        <f t="shared" si="44"/>
        <v>0.75846153342164413</v>
      </c>
      <c r="HL78" s="9">
        <f t="shared" si="45"/>
        <v>-9.7472887041206722</v>
      </c>
      <c r="HM78" s="9">
        <f t="shared" si="46"/>
        <v>1.4155323147406857</v>
      </c>
      <c r="HN78" s="9">
        <f t="shared" si="47"/>
        <v>80.259476675267848</v>
      </c>
      <c r="HO78" s="9">
        <f t="shared" si="48"/>
        <v>16.331577460766137</v>
      </c>
      <c r="HP78" s="9">
        <f t="shared" si="49"/>
        <v>146.7464442557982</v>
      </c>
      <c r="HQ78" s="9">
        <f t="shared" si="50"/>
        <v>4.0412346455960879</v>
      </c>
      <c r="HR78" s="9">
        <f t="shared" si="51"/>
        <v>10</v>
      </c>
      <c r="IP78" s="9">
        <v>1</v>
      </c>
      <c r="IQ78" s="9">
        <v>69</v>
      </c>
      <c r="IR78" s="9">
        <v>1</v>
      </c>
      <c r="IS78" s="9">
        <v>9.6861426478305201E-2</v>
      </c>
      <c r="IT78" s="9">
        <v>69</v>
      </c>
      <c r="IU78" s="9">
        <v>3</v>
      </c>
      <c r="IV78" s="9">
        <v>22.552163853123421</v>
      </c>
    </row>
    <row r="79" spans="1:256" x14ac:dyDescent="0.25">
      <c r="A79" s="9">
        <v>2</v>
      </c>
      <c r="B79" s="9">
        <v>0</v>
      </c>
      <c r="C79" s="9">
        <v>6</v>
      </c>
      <c r="D79" s="9">
        <v>4</v>
      </c>
      <c r="E79" s="9">
        <v>0</v>
      </c>
      <c r="F79" s="9">
        <v>3</v>
      </c>
      <c r="G79" s="9">
        <v>2</v>
      </c>
      <c r="H79" s="9">
        <v>1</v>
      </c>
      <c r="I79" s="9">
        <v>0</v>
      </c>
      <c r="J79" s="9">
        <v>0.75127588581886673</v>
      </c>
      <c r="K79" s="9">
        <v>1.3197683803952844</v>
      </c>
      <c r="L79" s="9">
        <v>0.46434592427211008</v>
      </c>
      <c r="M79" s="9">
        <v>0.65282923706620632</v>
      </c>
      <c r="N79" s="9">
        <v>69</v>
      </c>
      <c r="O79" s="9">
        <v>1</v>
      </c>
      <c r="P79" s="9">
        <v>12.713732460810375</v>
      </c>
      <c r="Q79" s="9">
        <v>19</v>
      </c>
      <c r="CV79" s="9" t="s">
        <v>4233</v>
      </c>
      <c r="CW79" s="9">
        <v>2</v>
      </c>
      <c r="CX79" s="9">
        <v>0</v>
      </c>
      <c r="CY79" s="9">
        <v>6</v>
      </c>
      <c r="CZ79" s="9">
        <v>4</v>
      </c>
      <c r="DA79" s="9">
        <v>0</v>
      </c>
      <c r="DB79" s="9">
        <v>3</v>
      </c>
      <c r="DC79" s="9">
        <v>2</v>
      </c>
      <c r="DD79" s="9">
        <v>1</v>
      </c>
      <c r="DE79" s="9">
        <v>0</v>
      </c>
      <c r="DF79" s="9">
        <v>52100</v>
      </c>
      <c r="DG79" s="9">
        <v>20100</v>
      </c>
      <c r="DH79" s="9">
        <v>2150</v>
      </c>
      <c r="DI79" s="9">
        <v>710</v>
      </c>
      <c r="DJ79" s="9">
        <v>69</v>
      </c>
      <c r="DK79" s="9">
        <v>5</v>
      </c>
      <c r="DL79" s="9">
        <v>12.713732460810375</v>
      </c>
      <c r="DM79" s="9">
        <v>19</v>
      </c>
      <c r="GR79" s="9">
        <f>$P79*$N79^Solver!$C$2</f>
        <v>34.875326128534638</v>
      </c>
      <c r="GS79" s="9">
        <f t="shared" si="26"/>
        <v>0.31719207375977548</v>
      </c>
      <c r="GT79" s="9">
        <f t="shared" si="27"/>
        <v>9.9392896602290506</v>
      </c>
      <c r="GU79" s="9">
        <f t="shared" si="28"/>
        <v>4.3382189396314317</v>
      </c>
      <c r="GV79" s="9">
        <f t="shared" si="29"/>
        <v>35.24505664736354</v>
      </c>
      <c r="GW79" s="9">
        <f t="shared" si="30"/>
        <v>35.24505664736354</v>
      </c>
      <c r="GX79" s="9">
        <f t="shared" si="31"/>
        <v>9.0607103397709494</v>
      </c>
      <c r="GY79" s="9">
        <f t="shared" si="32"/>
        <v>32.711187603749877</v>
      </c>
      <c r="GZ79" s="9">
        <f t="shared" si="33"/>
        <v>23.479481803928081</v>
      </c>
      <c r="HA79" s="9">
        <f t="shared" si="34"/>
        <v>288.30682429701102</v>
      </c>
      <c r="HB79" s="9">
        <f t="shared" si="35"/>
        <v>39.339884187199495</v>
      </c>
      <c r="HC79" s="9">
        <f t="shared" si="36"/>
        <v>1.3184531554925707</v>
      </c>
      <c r="HD79" s="9">
        <f t="shared" si="37"/>
        <v>0.73041363278745997</v>
      </c>
      <c r="HE79" s="9">
        <f t="shared" si="38"/>
        <v>625.18901344419555</v>
      </c>
      <c r="HF79" s="9">
        <f t="shared" si="39"/>
        <v>1.634614244943231</v>
      </c>
      <c r="HG79" s="9">
        <f t="shared" si="40"/>
        <v>16.246904463227374</v>
      </c>
      <c r="HH79" s="9">
        <f t="shared" si="41"/>
        <v>19</v>
      </c>
      <c r="HI79" s="9">
        <f t="shared" si="42"/>
        <v>34.875326128534638</v>
      </c>
      <c r="HJ79" s="9">
        <f t="shared" si="43"/>
        <v>0.75807386591448467</v>
      </c>
      <c r="HK79" s="9">
        <f t="shared" si="44"/>
        <v>1.3188393502394873</v>
      </c>
      <c r="HL79" s="9">
        <f t="shared" si="45"/>
        <v>40.134018092499574</v>
      </c>
      <c r="HM79" s="9">
        <f t="shared" si="46"/>
        <v>1.4674638813089373</v>
      </c>
      <c r="HN79" s="9">
        <f t="shared" si="47"/>
        <v>98.789478949936111</v>
      </c>
      <c r="HO79" s="9">
        <f t="shared" si="48"/>
        <v>82.096471861232189</v>
      </c>
      <c r="HP79" s="9">
        <f t="shared" si="49"/>
        <v>2438.9063011923304</v>
      </c>
      <c r="HQ79" s="9">
        <f t="shared" si="50"/>
        <v>9.0607103397709494</v>
      </c>
      <c r="HR79" s="9">
        <f t="shared" si="51"/>
        <v>11</v>
      </c>
      <c r="IP79" s="9">
        <v>1</v>
      </c>
      <c r="IQ79" s="9">
        <v>69</v>
      </c>
      <c r="IR79" s="9">
        <v>1</v>
      </c>
      <c r="IS79" s="9">
        <v>0.47980086227063812</v>
      </c>
      <c r="IT79" s="9">
        <v>69</v>
      </c>
      <c r="IU79" s="9">
        <v>3</v>
      </c>
      <c r="IV79" s="9">
        <v>39.339884187199495</v>
      </c>
    </row>
    <row r="80" spans="1:256" x14ac:dyDescent="0.25">
      <c r="A80" s="9">
        <v>4</v>
      </c>
      <c r="B80" s="9">
        <v>0</v>
      </c>
      <c r="C80" s="9">
        <v>4</v>
      </c>
      <c r="D80" s="9">
        <v>2</v>
      </c>
      <c r="E80" s="9">
        <v>0</v>
      </c>
      <c r="F80" s="9">
        <v>4</v>
      </c>
      <c r="G80" s="9">
        <v>4</v>
      </c>
      <c r="H80" s="9">
        <v>2</v>
      </c>
      <c r="I80" s="9">
        <v>0</v>
      </c>
      <c r="J80" s="9">
        <v>0.71811015573473258</v>
      </c>
      <c r="K80" s="9">
        <v>0.16415029606906523</v>
      </c>
      <c r="L80" s="9">
        <v>1.1230692121930104</v>
      </c>
      <c r="M80" s="9">
        <v>0.63903707008593436</v>
      </c>
      <c r="N80" s="9">
        <v>74</v>
      </c>
      <c r="O80" s="9">
        <v>1</v>
      </c>
      <c r="P80" s="9">
        <v>7.3230428725611123</v>
      </c>
      <c r="Q80" s="9">
        <v>6</v>
      </c>
      <c r="CV80" s="9" t="s">
        <v>4315</v>
      </c>
      <c r="CW80" s="9">
        <v>4</v>
      </c>
      <c r="CX80" s="9">
        <v>0</v>
      </c>
      <c r="CY80" s="9">
        <v>4</v>
      </c>
      <c r="CZ80" s="9">
        <v>2</v>
      </c>
      <c r="DA80" s="9">
        <v>0</v>
      </c>
      <c r="DB80" s="9">
        <v>4</v>
      </c>
      <c r="DC80" s="9">
        <v>4</v>
      </c>
      <c r="DD80" s="9">
        <v>2</v>
      </c>
      <c r="DE80" s="9">
        <v>0</v>
      </c>
      <c r="DF80" s="9">
        <v>49800</v>
      </c>
      <c r="DG80" s="9">
        <v>2500</v>
      </c>
      <c r="DH80" s="9">
        <v>5200</v>
      </c>
      <c r="DI80" s="9">
        <v>695</v>
      </c>
      <c r="DJ80" s="9">
        <v>74</v>
      </c>
      <c r="DK80" s="9">
        <v>5</v>
      </c>
      <c r="DL80" s="9">
        <v>7.3230428725611123</v>
      </c>
      <c r="DM80" s="9">
        <v>6</v>
      </c>
      <c r="GR80" s="9">
        <f>$P80*$N80^Solver!$C$2</f>
        <v>20.42573771434985</v>
      </c>
      <c r="GS80" s="9">
        <f t="shared" si="26"/>
        <v>0.4144695118705114</v>
      </c>
      <c r="GT80" s="9">
        <f t="shared" si="27"/>
        <v>5.821230830030327</v>
      </c>
      <c r="GU80" s="9">
        <f t="shared" si="28"/>
        <v>3.3200238436730496</v>
      </c>
      <c r="GV80" s="9">
        <f t="shared" si="29"/>
        <v>4.2173913775332572</v>
      </c>
      <c r="GW80" s="9">
        <f t="shared" si="30"/>
        <v>4.2173913775332572</v>
      </c>
      <c r="GX80" s="9">
        <f t="shared" si="31"/>
        <v>0.17876916996967296</v>
      </c>
      <c r="GY80" s="9">
        <f t="shared" si="32"/>
        <v>16.028003423267364</v>
      </c>
      <c r="GZ80" s="9">
        <f t="shared" si="33"/>
        <v>23.658250973897754</v>
      </c>
      <c r="HA80" s="9">
        <f t="shared" si="34"/>
        <v>304.33482772027838</v>
      </c>
      <c r="HB80" s="9">
        <f t="shared" si="35"/>
        <v>6.5792512120101012</v>
      </c>
      <c r="HC80" s="9">
        <f t="shared" si="36"/>
        <v>1.2984120175672926</v>
      </c>
      <c r="HD80" s="9">
        <f t="shared" si="37"/>
        <v>-0.17084188091507299</v>
      </c>
      <c r="HE80" s="9">
        <f t="shared" si="38"/>
        <v>13.228918577755799</v>
      </c>
      <c r="HF80" s="9">
        <f t="shared" si="39"/>
        <v>1.0195563056003611</v>
      </c>
      <c r="HG80" s="9">
        <f t="shared" si="40"/>
        <v>5.9350725991126438</v>
      </c>
      <c r="HH80" s="9">
        <f t="shared" si="41"/>
        <v>6</v>
      </c>
      <c r="HI80" s="9">
        <f t="shared" si="42"/>
        <v>20.42573771434985</v>
      </c>
      <c r="HJ80" s="9">
        <f t="shared" si="43"/>
        <v>0.53644724064074822</v>
      </c>
      <c r="HK80" s="9">
        <f t="shared" si="44"/>
        <v>0.16864171649950407</v>
      </c>
      <c r="HL80" s="9">
        <f t="shared" si="45"/>
        <v>-12.293277247980189</v>
      </c>
      <c r="HM80" s="9">
        <f t="shared" si="46"/>
        <v>1.1999719647318399</v>
      </c>
      <c r="HN80" s="9">
        <f t="shared" si="47"/>
        <v>33.886728376495569</v>
      </c>
      <c r="HO80" s="9">
        <f t="shared" si="48"/>
        <v>3.1958416131645823E-2</v>
      </c>
      <c r="HP80" s="9">
        <f t="shared" si="49"/>
        <v>255.87345587031155</v>
      </c>
      <c r="HQ80" s="9">
        <f t="shared" si="50"/>
        <v>0.17876916996967296</v>
      </c>
      <c r="HR80" s="9">
        <f t="shared" si="51"/>
        <v>12</v>
      </c>
      <c r="IP80" s="9">
        <v>1</v>
      </c>
      <c r="IQ80" s="9">
        <v>74</v>
      </c>
      <c r="IR80" s="9">
        <v>1</v>
      </c>
      <c r="IS80" s="9">
        <v>0.25294338586678022</v>
      </c>
      <c r="IT80" s="9">
        <v>74</v>
      </c>
      <c r="IU80" s="9">
        <v>3</v>
      </c>
      <c r="IV80" s="9">
        <v>6.5792512120101012</v>
      </c>
    </row>
    <row r="81" spans="1:256" x14ac:dyDescent="0.25">
      <c r="A81" s="9">
        <v>4</v>
      </c>
      <c r="B81" s="9">
        <v>0</v>
      </c>
      <c r="C81" s="9">
        <v>4</v>
      </c>
      <c r="D81" s="9">
        <v>2</v>
      </c>
      <c r="E81" s="9">
        <v>0</v>
      </c>
      <c r="F81" s="9">
        <v>4</v>
      </c>
      <c r="G81" s="9">
        <v>2</v>
      </c>
      <c r="H81" s="9">
        <v>1</v>
      </c>
      <c r="I81" s="9">
        <v>0</v>
      </c>
      <c r="J81" s="9">
        <v>0.76569576846414256</v>
      </c>
      <c r="K81" s="9">
        <v>0.77478939744598796</v>
      </c>
      <c r="L81" s="9">
        <v>0.71919624550052397</v>
      </c>
      <c r="M81" s="9">
        <v>0.56088145719772653</v>
      </c>
      <c r="N81" s="9">
        <v>79</v>
      </c>
      <c r="O81" s="9">
        <v>1</v>
      </c>
      <c r="P81" s="9">
        <v>15.569710761877795</v>
      </c>
      <c r="Q81" s="9">
        <v>19</v>
      </c>
      <c r="CV81" s="9" t="s">
        <v>4236</v>
      </c>
      <c r="CW81" s="9">
        <v>4</v>
      </c>
      <c r="CX81" s="9">
        <v>0</v>
      </c>
      <c r="CY81" s="9">
        <v>4</v>
      </c>
      <c r="CZ81" s="9">
        <v>2</v>
      </c>
      <c r="DA81" s="9">
        <v>0</v>
      </c>
      <c r="DB81" s="9">
        <v>4</v>
      </c>
      <c r="DC81" s="9">
        <v>2</v>
      </c>
      <c r="DD81" s="9">
        <v>1</v>
      </c>
      <c r="DE81" s="9">
        <v>0</v>
      </c>
      <c r="DF81" s="9">
        <v>53100</v>
      </c>
      <c r="DG81" s="9">
        <v>11800</v>
      </c>
      <c r="DH81" s="9">
        <v>3330</v>
      </c>
      <c r="DI81" s="9">
        <v>610</v>
      </c>
      <c r="DJ81" s="9">
        <v>79</v>
      </c>
      <c r="DK81" s="9">
        <v>5</v>
      </c>
      <c r="DL81" s="9">
        <v>15.569710761877795</v>
      </c>
      <c r="DM81" s="9">
        <v>19</v>
      </c>
      <c r="GR81" s="9">
        <f>$P81*$N81^Solver!$C$2</f>
        <v>44.109696439737597</v>
      </c>
      <c r="GS81" s="9">
        <f t="shared" si="26"/>
        <v>0.28204241880711839</v>
      </c>
      <c r="GT81" s="9">
        <f t="shared" si="27"/>
        <v>12.571037991831597</v>
      </c>
      <c r="GU81" s="9">
        <f t="shared" si="28"/>
        <v>4.8788712978194697</v>
      </c>
      <c r="GV81" s="9">
        <f t="shared" si="29"/>
        <v>35.778745623455904</v>
      </c>
      <c r="GW81" s="9">
        <f t="shared" si="30"/>
        <v>35.778745623455904</v>
      </c>
      <c r="GX81" s="9">
        <f t="shared" si="31"/>
        <v>6.4289620081684031</v>
      </c>
      <c r="GY81" s="9">
        <f t="shared" si="32"/>
        <v>44.961930586744423</v>
      </c>
      <c r="GZ81" s="9">
        <f t="shared" si="33"/>
        <v>30.087212982066156</v>
      </c>
      <c r="HA81" s="9">
        <f t="shared" si="34"/>
        <v>349.2967583070228</v>
      </c>
      <c r="HB81" s="9">
        <f t="shared" si="35"/>
        <v>39.339884187199495</v>
      </c>
      <c r="HC81" s="9">
        <f t="shared" si="36"/>
        <v>1.546691253605625</v>
      </c>
      <c r="HD81" s="9">
        <f t="shared" si="37"/>
        <v>0.18199286977654131</v>
      </c>
      <c r="HE81" s="9">
        <f t="shared" si="38"/>
        <v>507.88799864530387</v>
      </c>
      <c r="HF81" s="9">
        <f t="shared" si="39"/>
        <v>1.368423806763351</v>
      </c>
      <c r="HG81" s="9">
        <f t="shared" si="40"/>
        <v>17.202507663748904</v>
      </c>
      <c r="HH81" s="9">
        <f t="shared" si="41"/>
        <v>19</v>
      </c>
      <c r="HI81" s="9">
        <f t="shared" si="42"/>
        <v>44.109696439737597</v>
      </c>
      <c r="HJ81" s="9">
        <f t="shared" si="43"/>
        <v>0.67804783608924901</v>
      </c>
      <c r="HK81" s="9">
        <f t="shared" si="44"/>
        <v>0.86003812552804126</v>
      </c>
      <c r="HL81" s="9">
        <f t="shared" si="45"/>
        <v>-3.01284830680946</v>
      </c>
      <c r="HM81" s="9">
        <f t="shared" si="46"/>
        <v>1.5849139016826312</v>
      </c>
      <c r="HN81" s="9">
        <f t="shared" si="47"/>
        <v>158.03099619207339</v>
      </c>
      <c r="HO81" s="9">
        <f t="shared" si="48"/>
        <v>41.331552502472704</v>
      </c>
      <c r="HP81" s="9">
        <f t="shared" si="49"/>
        <v>13.179645034760394</v>
      </c>
      <c r="HQ81" s="9">
        <f t="shared" si="50"/>
        <v>6.4289620081684031</v>
      </c>
      <c r="HR81" s="9">
        <f t="shared" si="51"/>
        <v>13</v>
      </c>
      <c r="IP81" s="9">
        <v>1</v>
      </c>
      <c r="IQ81" s="9">
        <v>79</v>
      </c>
      <c r="IR81" s="9">
        <v>1</v>
      </c>
      <c r="IS81" s="9">
        <v>0.61886637611145212</v>
      </c>
      <c r="IT81" s="9">
        <v>79</v>
      </c>
      <c r="IU81" s="9">
        <v>3</v>
      </c>
      <c r="IV81" s="9">
        <v>39.339884187199495</v>
      </c>
    </row>
    <row r="82" spans="1:256" x14ac:dyDescent="0.25">
      <c r="A82" s="9">
        <v>4</v>
      </c>
      <c r="B82" s="9">
        <v>0</v>
      </c>
      <c r="C82" s="9">
        <v>4</v>
      </c>
      <c r="D82" s="9">
        <v>2</v>
      </c>
      <c r="E82" s="9">
        <v>0</v>
      </c>
      <c r="F82" s="9">
        <v>4</v>
      </c>
      <c r="G82" s="9">
        <v>2</v>
      </c>
      <c r="H82" s="9">
        <v>2</v>
      </c>
      <c r="I82" s="9">
        <v>1</v>
      </c>
      <c r="J82" s="9">
        <v>0.81760734598713525</v>
      </c>
      <c r="K82" s="9">
        <v>0.4793188645216705</v>
      </c>
      <c r="L82" s="9">
        <v>1.1813824212876476</v>
      </c>
      <c r="M82" s="9">
        <v>0.61605012511881441</v>
      </c>
      <c r="N82" s="9">
        <v>83</v>
      </c>
      <c r="O82" s="9">
        <v>1</v>
      </c>
      <c r="P82" s="9">
        <v>19.064535110525025</v>
      </c>
      <c r="Q82" s="9">
        <v>13</v>
      </c>
      <c r="CV82" s="9" t="s">
        <v>4353</v>
      </c>
      <c r="CW82" s="9">
        <v>4</v>
      </c>
      <c r="CX82" s="9">
        <v>0</v>
      </c>
      <c r="CY82" s="9">
        <v>4</v>
      </c>
      <c r="CZ82" s="9">
        <v>2</v>
      </c>
      <c r="DA82" s="9">
        <v>0</v>
      </c>
      <c r="DB82" s="9">
        <v>4</v>
      </c>
      <c r="DC82" s="9">
        <v>2</v>
      </c>
      <c r="DD82" s="9">
        <v>2</v>
      </c>
      <c r="DE82" s="9">
        <v>1</v>
      </c>
      <c r="DF82" s="9">
        <v>56700</v>
      </c>
      <c r="DG82" s="9">
        <v>7300</v>
      </c>
      <c r="DH82" s="9">
        <v>5470</v>
      </c>
      <c r="DI82" s="9">
        <v>670</v>
      </c>
      <c r="DJ82" s="9">
        <v>83</v>
      </c>
      <c r="DK82" s="9">
        <v>5</v>
      </c>
      <c r="DL82" s="9">
        <v>19.064535110525025</v>
      </c>
      <c r="DM82" s="9">
        <v>13</v>
      </c>
      <c r="GR82" s="9">
        <f>$P82*$N82^Solver!$C$2</f>
        <v>54.65023968443441</v>
      </c>
      <c r="GS82" s="9">
        <f t="shared" si="26"/>
        <v>0.25338764171237044</v>
      </c>
      <c r="GT82" s="9">
        <f t="shared" si="27"/>
        <v>15.575038932183926</v>
      </c>
      <c r="GU82" s="9">
        <f t="shared" si="28"/>
        <v>5.4306068464366195</v>
      </c>
      <c r="GV82" s="9">
        <f t="shared" si="29"/>
        <v>19.661588469611225</v>
      </c>
      <c r="GW82" s="9">
        <f t="shared" si="30"/>
        <v>19.661588469611225</v>
      </c>
      <c r="GX82" s="9">
        <f t="shared" si="31"/>
        <v>-2.5750389321839258</v>
      </c>
      <c r="GY82" s="9">
        <f t="shared" si="32"/>
        <v>60.244418358576951</v>
      </c>
      <c r="GZ82" s="9">
        <f t="shared" si="33"/>
        <v>27.51217404988223</v>
      </c>
      <c r="HA82" s="9">
        <f t="shared" si="34"/>
        <v>409.54117666559978</v>
      </c>
      <c r="HB82" s="9">
        <f t="shared" si="35"/>
        <v>22.552163853123421</v>
      </c>
      <c r="HC82" s="9">
        <f t="shared" si="36"/>
        <v>1.3100376633926609</v>
      </c>
      <c r="HD82" s="9">
        <f t="shared" si="37"/>
        <v>-3.6870911331550883E-2</v>
      </c>
      <c r="HE82" s="9">
        <f t="shared" si="38"/>
        <v>-213.72823137126585</v>
      </c>
      <c r="HF82" s="9">
        <f t="shared" si="39"/>
        <v>0.87741205581954596</v>
      </c>
      <c r="HG82" s="9">
        <f t="shared" si="40"/>
        <v>13.665726928956964</v>
      </c>
      <c r="HH82" s="9">
        <f t="shared" si="41"/>
        <v>13</v>
      </c>
      <c r="HI82" s="9">
        <f t="shared" si="42"/>
        <v>54.65023968443441</v>
      </c>
      <c r="HJ82" s="9">
        <f t="shared" si="43"/>
        <v>0.44618705759153254</v>
      </c>
      <c r="HK82" s="9">
        <f t="shared" si="44"/>
        <v>-0.24951774390535236</v>
      </c>
      <c r="HL82" s="9">
        <f t="shared" si="45"/>
        <v>-45.276340379742095</v>
      </c>
      <c r="HM82" s="9">
        <f t="shared" si="46"/>
        <v>1.6920508857928322</v>
      </c>
      <c r="HN82" s="9">
        <f t="shared" si="47"/>
        <v>242.581837739045</v>
      </c>
      <c r="HO82" s="9">
        <f t="shared" si="48"/>
        <v>6.6308255022629323</v>
      </c>
      <c r="HP82" s="9">
        <f t="shared" si="49"/>
        <v>2874.4173389626053</v>
      </c>
      <c r="HQ82" s="9">
        <f t="shared" si="50"/>
        <v>-2.5750389321839258</v>
      </c>
      <c r="HR82" s="9">
        <f t="shared" si="51"/>
        <v>14</v>
      </c>
      <c r="IP82" s="9">
        <v>1</v>
      </c>
      <c r="IQ82" s="9">
        <v>83</v>
      </c>
      <c r="IR82" s="9">
        <v>1</v>
      </c>
      <c r="IS82" s="9">
        <v>0.3188183899923932</v>
      </c>
      <c r="IT82" s="9">
        <v>83</v>
      </c>
      <c r="IU82" s="9">
        <v>3</v>
      </c>
      <c r="IV82" s="9">
        <v>22.552163853123421</v>
      </c>
    </row>
    <row r="83" spans="1:256" x14ac:dyDescent="0.25">
      <c r="A83" s="9">
        <v>4</v>
      </c>
      <c r="B83" s="9">
        <v>0</v>
      </c>
      <c r="C83" s="9">
        <v>4</v>
      </c>
      <c r="D83" s="9">
        <v>4</v>
      </c>
      <c r="E83" s="9">
        <v>0</v>
      </c>
      <c r="F83" s="9">
        <v>4</v>
      </c>
      <c r="G83" s="9">
        <v>2</v>
      </c>
      <c r="H83" s="9">
        <v>1</v>
      </c>
      <c r="I83" s="9">
        <v>0</v>
      </c>
      <c r="J83" s="9">
        <v>0.76425378019961498</v>
      </c>
      <c r="K83" s="9">
        <v>0.52528094742100873</v>
      </c>
      <c r="L83" s="9">
        <v>0.80774593338497291</v>
      </c>
      <c r="M83" s="9">
        <v>0.43215456538185487</v>
      </c>
      <c r="N83" s="9">
        <v>83</v>
      </c>
      <c r="O83" s="9">
        <v>1</v>
      </c>
      <c r="P83" s="9">
        <v>14.680465407661771</v>
      </c>
      <c r="Q83" s="9">
        <v>19</v>
      </c>
      <c r="CV83" s="9" t="s">
        <v>4232</v>
      </c>
      <c r="CW83" s="9">
        <v>4</v>
      </c>
      <c r="CX83" s="9">
        <v>0</v>
      </c>
      <c r="CY83" s="9">
        <v>4</v>
      </c>
      <c r="CZ83" s="9">
        <v>4</v>
      </c>
      <c r="DA83" s="9">
        <v>0</v>
      </c>
      <c r="DB83" s="9">
        <v>4</v>
      </c>
      <c r="DC83" s="9">
        <v>2</v>
      </c>
      <c r="DD83" s="9">
        <v>1</v>
      </c>
      <c r="DE83" s="9">
        <v>0</v>
      </c>
      <c r="DF83" s="9">
        <v>53000</v>
      </c>
      <c r="DG83" s="9">
        <v>8000</v>
      </c>
      <c r="DH83" s="9">
        <v>3740</v>
      </c>
      <c r="DI83" s="9">
        <v>470</v>
      </c>
      <c r="DJ83" s="9">
        <v>83</v>
      </c>
      <c r="DK83" s="9">
        <v>5</v>
      </c>
      <c r="DL83" s="9">
        <v>14.680465407661771</v>
      </c>
      <c r="DM83" s="9">
        <v>19</v>
      </c>
      <c r="GR83" s="9">
        <f>$P83*$N83^Solver!$C$2</f>
        <v>42.082901500432619</v>
      </c>
      <c r="GS83" s="9">
        <f t="shared" si="26"/>
        <v>0.28875441102572486</v>
      </c>
      <c r="GT83" s="9">
        <f t="shared" si="27"/>
        <v>11.993411795322535</v>
      </c>
      <c r="GU83" s="9">
        <f t="shared" si="28"/>
        <v>4.765463692823162</v>
      </c>
      <c r="GV83" s="9">
        <f t="shared" si="29"/>
        <v>35.686822937942708</v>
      </c>
      <c r="GW83" s="9">
        <f t="shared" si="30"/>
        <v>35.686822937942708</v>
      </c>
      <c r="GX83" s="9">
        <f t="shared" si="31"/>
        <v>7.006588204677465</v>
      </c>
      <c r="GY83" s="9">
        <f t="shared" si="32"/>
        <v>42.177657393250215</v>
      </c>
      <c r="GZ83" s="9">
        <f t="shared" si="33"/>
        <v>34.518762254559697</v>
      </c>
      <c r="HA83" s="9">
        <f t="shared" si="34"/>
        <v>451.71883405885001</v>
      </c>
      <c r="HB83" s="9">
        <f t="shared" si="35"/>
        <v>39.339884187199495</v>
      </c>
      <c r="HC83" s="9">
        <f t="shared" si="36"/>
        <v>1.5690598291753453</v>
      </c>
      <c r="HD83" s="9">
        <f t="shared" si="37"/>
        <v>0.25791413796602131</v>
      </c>
      <c r="HE83" s="9">
        <f t="shared" si="38"/>
        <v>581.54682098822957</v>
      </c>
      <c r="HF83" s="9">
        <f t="shared" si="39"/>
        <v>1.4180822400425099</v>
      </c>
      <c r="HG83" s="9">
        <f t="shared" si="40"/>
        <v>17.007644264463242</v>
      </c>
      <c r="HH83" s="9">
        <f t="shared" si="41"/>
        <v>19</v>
      </c>
      <c r="HI83" s="9">
        <f t="shared" si="42"/>
        <v>42.082901500432619</v>
      </c>
      <c r="HJ83" s="9">
        <f t="shared" si="43"/>
        <v>0.69498128994626529</v>
      </c>
      <c r="HK83" s="9">
        <f t="shared" si="44"/>
        <v>0.95090952470763546</v>
      </c>
      <c r="HL83" s="9">
        <f t="shared" si="45"/>
        <v>5.715303485208028</v>
      </c>
      <c r="HM83" s="9">
        <f t="shared" si="46"/>
        <v>1.5613948446115447</v>
      </c>
      <c r="HN83" s="9">
        <f t="shared" si="47"/>
        <v>143.8419264921817</v>
      </c>
      <c r="HO83" s="9">
        <f t="shared" si="48"/>
        <v>49.09227826992538</v>
      </c>
      <c r="HP83" s="9">
        <f t="shared" si="49"/>
        <v>47.811981868152039</v>
      </c>
      <c r="HQ83" s="9">
        <f t="shared" si="50"/>
        <v>7.006588204677465</v>
      </c>
      <c r="HR83" s="9">
        <f t="shared" si="51"/>
        <v>15</v>
      </c>
      <c r="IP83" s="9">
        <v>1</v>
      </c>
      <c r="IQ83" s="9">
        <v>83</v>
      </c>
      <c r="IR83" s="9">
        <v>1</v>
      </c>
      <c r="IS83" s="9">
        <v>0.44739886859975586</v>
      </c>
      <c r="IT83" s="9">
        <v>83</v>
      </c>
      <c r="IU83" s="9">
        <v>3</v>
      </c>
      <c r="IV83" s="9">
        <v>39.339884187199495</v>
      </c>
    </row>
    <row r="84" spans="1:256" x14ac:dyDescent="0.25">
      <c r="A84" s="9">
        <v>4</v>
      </c>
      <c r="B84" s="9">
        <v>0</v>
      </c>
      <c r="C84" s="9">
        <v>6</v>
      </c>
      <c r="D84" s="9">
        <v>4</v>
      </c>
      <c r="E84" s="9">
        <v>0</v>
      </c>
      <c r="F84" s="9">
        <v>4</v>
      </c>
      <c r="G84" s="9">
        <v>1</v>
      </c>
      <c r="H84" s="9">
        <v>1</v>
      </c>
      <c r="I84" s="9">
        <v>1</v>
      </c>
      <c r="J84" s="9">
        <v>0.82481728730977311</v>
      </c>
      <c r="K84" s="9">
        <v>0.55154499479205921</v>
      </c>
      <c r="L84" s="9">
        <v>0.79478744247505351</v>
      </c>
      <c r="M84" s="9">
        <v>0.45973889934239881</v>
      </c>
      <c r="N84" s="9">
        <v>83</v>
      </c>
      <c r="O84" s="9">
        <v>1</v>
      </c>
      <c r="P84" s="9">
        <v>17.638829273627547</v>
      </c>
      <c r="Q84" s="9">
        <v>19</v>
      </c>
      <c r="CV84" s="9" t="s">
        <v>4266</v>
      </c>
      <c r="CW84" s="9">
        <v>4</v>
      </c>
      <c r="CX84" s="9">
        <v>0</v>
      </c>
      <c r="CY84" s="9">
        <v>6</v>
      </c>
      <c r="CZ84" s="9">
        <v>4</v>
      </c>
      <c r="DA84" s="9">
        <v>0</v>
      </c>
      <c r="DB84" s="9">
        <v>4</v>
      </c>
      <c r="DC84" s="9">
        <v>1</v>
      </c>
      <c r="DD84" s="9">
        <v>1</v>
      </c>
      <c r="DE84" s="9">
        <v>1</v>
      </c>
      <c r="DF84" s="9">
        <v>57200</v>
      </c>
      <c r="DG84" s="9">
        <v>8400</v>
      </c>
      <c r="DH84" s="9">
        <v>3680</v>
      </c>
      <c r="DI84" s="9">
        <v>500</v>
      </c>
      <c r="DJ84" s="9">
        <v>83</v>
      </c>
      <c r="DK84" s="9">
        <v>5</v>
      </c>
      <c r="DL84" s="9">
        <v>17.638829273627547</v>
      </c>
      <c r="DM84" s="9">
        <v>19</v>
      </c>
      <c r="GR84" s="9">
        <f>$P84*$N84^Solver!$C$2</f>
        <v>50.563323048165145</v>
      </c>
      <c r="GS84" s="9">
        <f t="shared" si="26"/>
        <v>0.26342904710333176</v>
      </c>
      <c r="GT84" s="9">
        <f t="shared" si="27"/>
        <v>14.410288583602856</v>
      </c>
      <c r="GU84" s="9">
        <f t="shared" si="28"/>
        <v>5.2236026247548315</v>
      </c>
      <c r="GV84" s="9">
        <f t="shared" si="29"/>
        <v>36.000000672962784</v>
      </c>
      <c r="GW84" s="9">
        <f t="shared" si="30"/>
        <v>36.000000672962784</v>
      </c>
      <c r="GX84" s="9">
        <f t="shared" si="31"/>
        <v>4.5897114163971438</v>
      </c>
      <c r="GY84" s="9">
        <f t="shared" si="32"/>
        <v>54.163775205771231</v>
      </c>
      <c r="GZ84" s="9">
        <f t="shared" si="33"/>
        <v>39.10847367095684</v>
      </c>
      <c r="HA84" s="9">
        <f t="shared" si="34"/>
        <v>505.88260926462124</v>
      </c>
      <c r="HB84" s="9">
        <f t="shared" si="35"/>
        <v>39.339884187199495</v>
      </c>
      <c r="HC84" s="9">
        <f t="shared" si="36"/>
        <v>1.6835717503045413</v>
      </c>
      <c r="HD84" s="9">
        <f t="shared" si="37"/>
        <v>3.2048912315546102E-2</v>
      </c>
      <c r="HE84" s="9">
        <f t="shared" si="38"/>
        <v>380.94604756096294</v>
      </c>
      <c r="HF84" s="9">
        <f t="shared" si="39"/>
        <v>1.2337647370911073</v>
      </c>
      <c r="HG84" s="9">
        <f t="shared" si="40"/>
        <v>17.778905905755764</v>
      </c>
      <c r="HH84" s="9">
        <f t="shared" si="41"/>
        <v>19</v>
      </c>
      <c r="HI84" s="9">
        <f t="shared" si="42"/>
        <v>50.563323048165145</v>
      </c>
      <c r="HJ84" s="9">
        <f t="shared" si="43"/>
        <v>0.62666046440227341</v>
      </c>
      <c r="HK84" s="9">
        <f t="shared" si="44"/>
        <v>0.59803855513016524</v>
      </c>
      <c r="HL84" s="9">
        <f t="shared" si="45"/>
        <v>-27.78013061198078</v>
      </c>
      <c r="HM84" s="9">
        <f t="shared" si="46"/>
        <v>1.6531873218440469</v>
      </c>
      <c r="HN84" s="9">
        <f t="shared" si="47"/>
        <v>207.65641706271481</v>
      </c>
      <c r="HO84" s="9">
        <f t="shared" si="48"/>
        <v>21.065450885806275</v>
      </c>
      <c r="HP84" s="9">
        <f t="shared" si="49"/>
        <v>1095.4990727895838</v>
      </c>
      <c r="HQ84" s="9">
        <f t="shared" si="50"/>
        <v>4.5897114163971438</v>
      </c>
      <c r="HR84" s="9">
        <f t="shared" si="51"/>
        <v>16</v>
      </c>
      <c r="IP84" s="9">
        <v>1</v>
      </c>
      <c r="IQ84" s="9">
        <v>83</v>
      </c>
      <c r="IR84" s="9">
        <v>1</v>
      </c>
      <c r="IS84" s="9">
        <v>0.69747158391644681</v>
      </c>
      <c r="IT84" s="9">
        <v>83</v>
      </c>
      <c r="IU84" s="9">
        <v>3</v>
      </c>
      <c r="IV84" s="9">
        <v>39.339884187199495</v>
      </c>
    </row>
    <row r="85" spans="1:256" x14ac:dyDescent="0.25">
      <c r="A85" s="9">
        <v>4</v>
      </c>
      <c r="B85" s="9">
        <v>0</v>
      </c>
      <c r="C85" s="9">
        <v>4</v>
      </c>
      <c r="D85" s="9">
        <v>3</v>
      </c>
      <c r="E85" s="9">
        <v>0</v>
      </c>
      <c r="F85" s="9">
        <v>4</v>
      </c>
      <c r="G85" s="9">
        <v>2</v>
      </c>
      <c r="H85" s="9">
        <v>1</v>
      </c>
      <c r="I85" s="9">
        <v>1</v>
      </c>
      <c r="J85" s="9">
        <v>0.7685797449931977</v>
      </c>
      <c r="K85" s="9">
        <v>0.87984558693018966</v>
      </c>
      <c r="L85" s="9">
        <v>1.0733949970383196</v>
      </c>
      <c r="M85" s="9">
        <v>1.2688793621850207</v>
      </c>
      <c r="N85" s="9">
        <v>92</v>
      </c>
      <c r="O85" s="9">
        <v>1</v>
      </c>
      <c r="P85" s="9">
        <v>19.967988066427687</v>
      </c>
      <c r="Q85" s="9">
        <v>14</v>
      </c>
      <c r="CV85" s="9" t="s">
        <v>4238</v>
      </c>
      <c r="CW85" s="9">
        <v>4</v>
      </c>
      <c r="CX85" s="9">
        <v>0</v>
      </c>
      <c r="CY85" s="9">
        <v>4</v>
      </c>
      <c r="CZ85" s="9">
        <v>3</v>
      </c>
      <c r="DA85" s="9">
        <v>0</v>
      </c>
      <c r="DB85" s="9">
        <v>4</v>
      </c>
      <c r="DC85" s="9">
        <v>2</v>
      </c>
      <c r="DD85" s="9">
        <v>1</v>
      </c>
      <c r="DE85" s="9">
        <v>1</v>
      </c>
      <c r="DF85" s="9">
        <v>53300</v>
      </c>
      <c r="DG85" s="9">
        <v>13400</v>
      </c>
      <c r="DH85" s="9">
        <v>4970</v>
      </c>
      <c r="DI85" s="9">
        <v>1380</v>
      </c>
      <c r="DJ85" s="9">
        <v>92</v>
      </c>
      <c r="DK85" s="9">
        <v>5</v>
      </c>
      <c r="DL85" s="9">
        <v>19.967988066427687</v>
      </c>
      <c r="DM85" s="9">
        <v>14</v>
      </c>
      <c r="GR85" s="9">
        <f>$P85*$N85^Solver!$C$2</f>
        <v>58.661835007057839</v>
      </c>
      <c r="GS85" s="9">
        <f t="shared" si="26"/>
        <v>0.24457025874257501</v>
      </c>
      <c r="GT85" s="9">
        <f t="shared" si="27"/>
        <v>16.718323091426555</v>
      </c>
      <c r="GU85" s="9">
        <f t="shared" si="28"/>
        <v>5.6263941043379377</v>
      </c>
      <c r="GV85" s="9">
        <f t="shared" si="29"/>
        <v>22.249990581618086</v>
      </c>
      <c r="GW85" s="9">
        <f t="shared" si="30"/>
        <v>22.249990581618086</v>
      </c>
      <c r="GX85" s="9">
        <f t="shared" si="31"/>
        <v>-2.718323091426555</v>
      </c>
      <c r="GY85" s="9">
        <f t="shared" si="32"/>
        <v>66.395313683648084</v>
      </c>
      <c r="GZ85" s="9">
        <f t="shared" si="33"/>
        <v>36.390150579530285</v>
      </c>
      <c r="HA85" s="9">
        <f t="shared" si="34"/>
        <v>572.27792294826929</v>
      </c>
      <c r="HB85" s="9">
        <f t="shared" si="35"/>
        <v>25.191221182738683</v>
      </c>
      <c r="HC85" s="9">
        <f t="shared" si="36"/>
        <v>1.4757605179678623</v>
      </c>
      <c r="HD85" s="9">
        <f t="shared" si="37"/>
        <v>-3.3377334502120229E-2</v>
      </c>
      <c r="HE85" s="9">
        <f t="shared" si="38"/>
        <v>-250.08572441124306</v>
      </c>
      <c r="HF85" s="9">
        <f t="shared" si="39"/>
        <v>0.87834605076398897</v>
      </c>
      <c r="HG85" s="9">
        <f t="shared" si="40"/>
        <v>14.684473062750918</v>
      </c>
      <c r="HH85" s="9">
        <f t="shared" si="41"/>
        <v>14</v>
      </c>
      <c r="HI85" s="9">
        <f t="shared" si="42"/>
        <v>58.661835007057839</v>
      </c>
      <c r="HJ85" s="9">
        <f t="shared" si="43"/>
        <v>0.44614043307116669</v>
      </c>
      <c r="HK85" s="9">
        <f t="shared" si="44"/>
        <v>-0.24973561924991378</v>
      </c>
      <c r="HL85" s="9">
        <f t="shared" si="45"/>
        <v>-50.101336019967462</v>
      </c>
      <c r="HM85" s="9">
        <f t="shared" si="46"/>
        <v>1.7274687581542225</v>
      </c>
      <c r="HN85" s="9">
        <f t="shared" si="47"/>
        <v>279.50232698932638</v>
      </c>
      <c r="HO85" s="9">
        <f t="shared" si="48"/>
        <v>7.3892804293828229</v>
      </c>
      <c r="HP85" s="9">
        <f t="shared" si="49"/>
        <v>3481.7119604034569</v>
      </c>
      <c r="HQ85" s="9">
        <f t="shared" si="50"/>
        <v>-2.718323091426555</v>
      </c>
      <c r="HR85" s="9">
        <f t="shared" si="51"/>
        <v>17</v>
      </c>
      <c r="IP85" s="9">
        <v>1</v>
      </c>
      <c r="IQ85" s="9">
        <v>92</v>
      </c>
      <c r="IR85" s="9">
        <v>1</v>
      </c>
      <c r="IS85" s="9">
        <v>0.84596712879422031</v>
      </c>
      <c r="IT85" s="9">
        <v>92</v>
      </c>
      <c r="IU85" s="9">
        <v>3</v>
      </c>
      <c r="IV85" s="9">
        <v>25.191221182738683</v>
      </c>
    </row>
    <row r="86" spans="1:256" x14ac:dyDescent="0.25">
      <c r="A86" s="9">
        <v>4</v>
      </c>
      <c r="B86" s="9">
        <v>0</v>
      </c>
      <c r="C86" s="9">
        <v>6</v>
      </c>
      <c r="D86" s="9">
        <v>4</v>
      </c>
      <c r="E86" s="9">
        <v>0</v>
      </c>
      <c r="F86" s="9">
        <v>4</v>
      </c>
      <c r="G86" s="9">
        <v>1</v>
      </c>
      <c r="H86" s="9">
        <v>2</v>
      </c>
      <c r="I86" s="9">
        <v>0</v>
      </c>
      <c r="J86" s="9">
        <v>0.80318746334185942</v>
      </c>
      <c r="K86" s="9">
        <v>1.2738062974959463</v>
      </c>
      <c r="L86" s="9">
        <v>1.53126167585547</v>
      </c>
      <c r="M86" s="9">
        <v>0.76316657290838197</v>
      </c>
      <c r="N86" s="9">
        <v>97</v>
      </c>
      <c r="O86" s="9">
        <v>1</v>
      </c>
      <c r="P86" s="9">
        <v>22.987272479804286</v>
      </c>
      <c r="Q86" s="9">
        <v>19</v>
      </c>
      <c r="CV86" s="9" t="s">
        <v>4281</v>
      </c>
      <c r="CW86" s="9">
        <v>4</v>
      </c>
      <c r="CX86" s="9">
        <v>0</v>
      </c>
      <c r="CY86" s="9">
        <v>6</v>
      </c>
      <c r="CZ86" s="9">
        <v>4</v>
      </c>
      <c r="DA86" s="9">
        <v>0</v>
      </c>
      <c r="DB86" s="9">
        <v>4</v>
      </c>
      <c r="DC86" s="9">
        <v>1</v>
      </c>
      <c r="DD86" s="9">
        <v>2</v>
      </c>
      <c r="DE86" s="9">
        <v>0</v>
      </c>
      <c r="DF86" s="9">
        <v>55700</v>
      </c>
      <c r="DG86" s="9">
        <v>19400</v>
      </c>
      <c r="DH86" s="9">
        <v>7090</v>
      </c>
      <c r="DI86" s="9">
        <v>830</v>
      </c>
      <c r="DJ86" s="9">
        <v>97</v>
      </c>
      <c r="DK86" s="9">
        <v>5</v>
      </c>
      <c r="DL86" s="9">
        <v>22.987272479804286</v>
      </c>
      <c r="DM86" s="9">
        <v>19</v>
      </c>
      <c r="GR86" s="9">
        <f>$P86*$N86^Solver!$C$2</f>
        <v>68.389029025656058</v>
      </c>
      <c r="GS86" s="9">
        <f t="shared" si="26"/>
        <v>0.2265104517221718</v>
      </c>
      <c r="GT86" s="9">
        <f t="shared" si="27"/>
        <v>19.490523660269162</v>
      </c>
      <c r="GU86" s="9">
        <f t="shared" si="28"/>
        <v>6.074989703227609</v>
      </c>
      <c r="GV86" s="9">
        <f t="shared" si="29"/>
        <v>36.223624519830125</v>
      </c>
      <c r="GW86" s="9">
        <f t="shared" si="30"/>
        <v>36.223624519830125</v>
      </c>
      <c r="GX86" s="9">
        <f t="shared" si="31"/>
        <v>-0.49052366026916161</v>
      </c>
      <c r="GY86" s="9">
        <f t="shared" si="32"/>
        <v>82.022401261589792</v>
      </c>
      <c r="GZ86" s="9">
        <f t="shared" si="33"/>
        <v>35.899626919261124</v>
      </c>
      <c r="HA86" s="9">
        <f t="shared" si="34"/>
        <v>654.30032420985913</v>
      </c>
      <c r="HB86" s="9">
        <f t="shared" si="35"/>
        <v>39.339884187199495</v>
      </c>
      <c r="HC86" s="9">
        <f t="shared" si="36"/>
        <v>1.3639221289897814</v>
      </c>
      <c r="HD86" s="9">
        <f t="shared" si="37"/>
        <v>-5.0673592255867581E-2</v>
      </c>
      <c r="HE86" s="9">
        <f t="shared" si="38"/>
        <v>-47.580795046108676</v>
      </c>
      <c r="HF86" s="9">
        <f t="shared" si="39"/>
        <v>0.98081307215330382</v>
      </c>
      <c r="HG86" s="9">
        <f t="shared" si="40"/>
        <v>19.116560389105253</v>
      </c>
      <c r="HH86" s="9">
        <f t="shared" si="41"/>
        <v>19</v>
      </c>
      <c r="HI86" s="9">
        <f t="shared" si="42"/>
        <v>68.389029025656058</v>
      </c>
      <c r="HJ86" s="9">
        <f t="shared" si="43"/>
        <v>0.50444195785275792</v>
      </c>
      <c r="HK86" s="9">
        <f t="shared" si="44"/>
        <v>2.0517064270151847E-2</v>
      </c>
      <c r="HL86" s="9">
        <f t="shared" si="45"/>
        <v>-70.222507683898542</v>
      </c>
      <c r="HM86" s="9">
        <f t="shared" si="46"/>
        <v>1.8041802942832184</v>
      </c>
      <c r="HN86" s="9">
        <f t="shared" si="47"/>
        <v>379.88051255151197</v>
      </c>
      <c r="HO86" s="9">
        <f t="shared" si="48"/>
        <v>0.24061346128385588</v>
      </c>
      <c r="HP86" s="9">
        <f t="shared" si="49"/>
        <v>6688.2608158142684</v>
      </c>
      <c r="HQ86" s="9">
        <f t="shared" si="50"/>
        <v>-0.49052366026916161</v>
      </c>
      <c r="HR86" s="9">
        <f t="shared" si="51"/>
        <v>18</v>
      </c>
      <c r="IP86" s="9">
        <v>1</v>
      </c>
      <c r="IQ86" s="9">
        <v>97</v>
      </c>
      <c r="IR86" s="9">
        <v>1</v>
      </c>
      <c r="IS86" s="9">
        <v>0.2366724616997542</v>
      </c>
      <c r="IT86" s="9">
        <v>97</v>
      </c>
      <c r="IU86" s="9">
        <v>3</v>
      </c>
      <c r="IV86" s="9">
        <v>39.339884187199495</v>
      </c>
    </row>
    <row r="87" spans="1:256" x14ac:dyDescent="0.25">
      <c r="A87" s="9">
        <v>4</v>
      </c>
      <c r="B87" s="9">
        <v>0</v>
      </c>
      <c r="C87" s="9">
        <v>4</v>
      </c>
      <c r="D87" s="9">
        <v>2</v>
      </c>
      <c r="E87" s="9">
        <v>0</v>
      </c>
      <c r="F87" s="9">
        <v>4</v>
      </c>
      <c r="G87" s="9">
        <v>4</v>
      </c>
      <c r="H87" s="9">
        <v>2</v>
      </c>
      <c r="I87" s="9">
        <v>0</v>
      </c>
      <c r="J87" s="9">
        <v>0.72820407358642558</v>
      </c>
      <c r="K87" s="9">
        <v>0.53184695926377135</v>
      </c>
      <c r="L87" s="9">
        <v>1.430833371303595</v>
      </c>
      <c r="M87" s="9">
        <v>0.8826986867374057</v>
      </c>
      <c r="N87" s="9">
        <v>97</v>
      </c>
      <c r="O87" s="9">
        <v>1</v>
      </c>
      <c r="P87" s="9">
        <v>10.460503608784267</v>
      </c>
      <c r="Q87" s="9">
        <v>9</v>
      </c>
      <c r="CV87" s="9" t="s">
        <v>4289</v>
      </c>
      <c r="CW87" s="9">
        <v>4</v>
      </c>
      <c r="CX87" s="9">
        <v>0</v>
      </c>
      <c r="CY87" s="9">
        <v>4</v>
      </c>
      <c r="CZ87" s="9">
        <v>2</v>
      </c>
      <c r="DA87" s="9">
        <v>0</v>
      </c>
      <c r="DB87" s="9">
        <v>4</v>
      </c>
      <c r="DC87" s="9">
        <v>4</v>
      </c>
      <c r="DD87" s="9">
        <v>2</v>
      </c>
      <c r="DE87" s="9">
        <v>0</v>
      </c>
      <c r="DF87" s="9">
        <v>50500</v>
      </c>
      <c r="DG87" s="9">
        <v>8100</v>
      </c>
      <c r="DH87" s="9">
        <v>6625</v>
      </c>
      <c r="DI87" s="9">
        <v>960</v>
      </c>
      <c r="DJ87" s="9">
        <v>97</v>
      </c>
      <c r="DK87" s="9">
        <v>5</v>
      </c>
      <c r="DL87" s="9">
        <v>10.460503608784267</v>
      </c>
      <c r="DM87" s="9">
        <v>9</v>
      </c>
      <c r="GR87" s="9">
        <f>$P87*$N87^Solver!$C$2</f>
        <v>31.120859838966762</v>
      </c>
      <c r="GS87" s="9">
        <f t="shared" si="26"/>
        <v>0.33578065445680727</v>
      </c>
      <c r="GT87" s="9">
        <f t="shared" si="27"/>
        <v>8.8692859609360895</v>
      </c>
      <c r="GU87" s="9">
        <f t="shared" si="28"/>
        <v>4.0980581925175636</v>
      </c>
      <c r="GV87" s="9">
        <f t="shared" si="29"/>
        <v>10.179809816059119</v>
      </c>
      <c r="GW87" s="9">
        <f t="shared" si="30"/>
        <v>10.179809816059119</v>
      </c>
      <c r="GX87" s="9">
        <f t="shared" si="31"/>
        <v>0.13071403906391055</v>
      </c>
      <c r="GY87" s="9">
        <f t="shared" si="32"/>
        <v>28.064775571231777</v>
      </c>
      <c r="GZ87" s="9">
        <f t="shared" si="33"/>
        <v>36.030340958325034</v>
      </c>
      <c r="HA87" s="9">
        <f t="shared" si="34"/>
        <v>682.36509978109086</v>
      </c>
      <c r="HB87" s="9">
        <f t="shared" si="35"/>
        <v>12.801827480081471</v>
      </c>
      <c r="HC87" s="9">
        <f t="shared" si="36"/>
        <v>1.3425158470920233</v>
      </c>
      <c r="HD87" s="9">
        <f t="shared" si="37"/>
        <v>-0.11253144423993551</v>
      </c>
      <c r="HE87" s="9">
        <f t="shared" si="38"/>
        <v>12.679261789199323</v>
      </c>
      <c r="HF87" s="9">
        <f t="shared" si="39"/>
        <v>1.0100802475446831</v>
      </c>
      <c r="HG87" s="9">
        <f t="shared" si="40"/>
        <v>8.9586905589669072</v>
      </c>
      <c r="HH87" s="9">
        <f t="shared" si="41"/>
        <v>9</v>
      </c>
      <c r="HI87" s="9">
        <f t="shared" si="42"/>
        <v>31.120859838966762</v>
      </c>
      <c r="HJ87" s="9">
        <f t="shared" si="43"/>
        <v>0.52697926813231255</v>
      </c>
      <c r="HK87" s="9">
        <f t="shared" si="44"/>
        <v>0.12473305028888131</v>
      </c>
      <c r="HL87" s="9">
        <f t="shared" si="45"/>
        <v>-22.546047736675789</v>
      </c>
      <c r="HM87" s="9">
        <f t="shared" si="46"/>
        <v>1.410513249939791</v>
      </c>
      <c r="HN87" s="9">
        <f t="shared" si="47"/>
        <v>78.664233456858014</v>
      </c>
      <c r="HO87" s="9">
        <f t="shared" si="48"/>
        <v>1.7086160008401532E-2</v>
      </c>
      <c r="HP87" s="9">
        <f t="shared" si="49"/>
        <v>786.67288130845179</v>
      </c>
      <c r="HQ87" s="9">
        <f t="shared" si="50"/>
        <v>0.13071403906391055</v>
      </c>
      <c r="HR87" s="9">
        <f t="shared" si="51"/>
        <v>19</v>
      </c>
      <c r="IP87" s="9">
        <v>1</v>
      </c>
      <c r="IQ87" s="9">
        <v>97</v>
      </c>
      <c r="IR87" s="9">
        <v>1</v>
      </c>
      <c r="IS87" s="9">
        <v>0.79742705292475191</v>
      </c>
      <c r="IT87" s="9">
        <v>97</v>
      </c>
      <c r="IU87" s="9">
        <v>3</v>
      </c>
      <c r="IV87" s="9">
        <v>12.801827480081471</v>
      </c>
    </row>
    <row r="88" spans="1:256" x14ac:dyDescent="0.25">
      <c r="A88" s="9">
        <v>5</v>
      </c>
      <c r="B88" s="9">
        <v>1</v>
      </c>
      <c r="C88" s="9">
        <v>4</v>
      </c>
      <c r="D88" s="9">
        <v>4</v>
      </c>
      <c r="E88" s="9">
        <v>0</v>
      </c>
      <c r="F88" s="9">
        <v>4</v>
      </c>
      <c r="G88" s="9">
        <v>1</v>
      </c>
      <c r="H88" s="9">
        <v>1</v>
      </c>
      <c r="I88" s="9">
        <v>0</v>
      </c>
      <c r="J88" s="9">
        <v>0.81760734598713525</v>
      </c>
      <c r="K88" s="9">
        <v>1.227844214596608</v>
      </c>
      <c r="L88" s="9">
        <v>1.2742516061420694</v>
      </c>
      <c r="M88" s="9">
        <v>1.2321002502376288</v>
      </c>
      <c r="N88" s="9">
        <v>102</v>
      </c>
      <c r="O88" s="9">
        <v>1</v>
      </c>
      <c r="P88" s="9">
        <v>23.997786365030343</v>
      </c>
      <c r="Q88" s="9">
        <v>10</v>
      </c>
      <c r="CV88" s="9" t="s">
        <v>4274</v>
      </c>
      <c r="CW88" s="9">
        <v>5</v>
      </c>
      <c r="CX88" s="9">
        <v>1</v>
      </c>
      <c r="CY88" s="9">
        <v>4</v>
      </c>
      <c r="CZ88" s="9">
        <v>4</v>
      </c>
      <c r="DA88" s="9">
        <v>0</v>
      </c>
      <c r="DB88" s="9">
        <v>4</v>
      </c>
      <c r="DC88" s="9">
        <v>1</v>
      </c>
      <c r="DD88" s="9">
        <v>1</v>
      </c>
      <c r="DE88" s="9">
        <v>0</v>
      </c>
      <c r="DF88" s="9">
        <v>56700</v>
      </c>
      <c r="DG88" s="9">
        <v>18700</v>
      </c>
      <c r="DH88" s="9">
        <v>5900</v>
      </c>
      <c r="DI88" s="9">
        <v>1340</v>
      </c>
      <c r="DJ88" s="9">
        <v>102</v>
      </c>
      <c r="DK88" s="9">
        <v>5</v>
      </c>
      <c r="DL88" s="9">
        <v>23.997786365030343</v>
      </c>
      <c r="DM88" s="9">
        <v>10</v>
      </c>
      <c r="GR88" s="9">
        <f>$P88*$N88^Solver!$C$2</f>
        <v>72.255757265508564</v>
      </c>
      <c r="GS88" s="9">
        <f t="shared" si="26"/>
        <v>0.2203663287963662</v>
      </c>
      <c r="GT88" s="9">
        <f t="shared" si="27"/>
        <v>20.592521441498125</v>
      </c>
      <c r="GU88" s="9">
        <f t="shared" si="28"/>
        <v>6.244368953285929</v>
      </c>
      <c r="GV88" s="9">
        <f t="shared" si="29"/>
        <v>11.607863090654284</v>
      </c>
      <c r="GW88" s="9">
        <f t="shared" si="30"/>
        <v>11.607863090654284</v>
      </c>
      <c r="GX88" s="9">
        <f t="shared" si="31"/>
        <v>-10.592521441498125</v>
      </c>
      <c r="GY88" s="9">
        <f t="shared" si="32"/>
        <v>88.502015978238177</v>
      </c>
      <c r="GZ88" s="9">
        <f t="shared" si="33"/>
        <v>25.437819516826909</v>
      </c>
      <c r="HA88" s="9">
        <f t="shared" si="34"/>
        <v>770.86711575932907</v>
      </c>
      <c r="HB88" s="9">
        <f t="shared" si="35"/>
        <v>15.104412573075518</v>
      </c>
      <c r="HC88" s="9">
        <f t="shared" si="36"/>
        <v>0.89300095737671048</v>
      </c>
      <c r="HD88" s="9">
        <f t="shared" si="37"/>
        <v>0.2160324728011209</v>
      </c>
      <c r="HE88" s="9">
        <f t="shared" si="38"/>
        <v>-1080.4371870328087</v>
      </c>
      <c r="HF88" s="9">
        <f t="shared" si="39"/>
        <v>0.60529997009054159</v>
      </c>
      <c r="HG88" s="9">
        <f t="shared" si="40"/>
        <v>12.464652612627651</v>
      </c>
      <c r="HH88" s="9">
        <f t="shared" si="41"/>
        <v>10</v>
      </c>
      <c r="HI88" s="9">
        <f t="shared" si="42"/>
        <v>72.255757265508564</v>
      </c>
      <c r="HJ88" s="9">
        <f t="shared" si="43"/>
        <v>0.25230826407586948</v>
      </c>
      <c r="HK88" s="9">
        <f t="shared" si="44"/>
        <v>-1.2543964189347088</v>
      </c>
      <c r="HL88" s="9">
        <f t="shared" si="45"/>
        <v>20.428057803700479</v>
      </c>
      <c r="HM88" s="9">
        <f t="shared" si="46"/>
        <v>1.8316800901589145</v>
      </c>
      <c r="HN88" s="9">
        <f t="shared" si="47"/>
        <v>424.05193931856002</v>
      </c>
      <c r="HO88" s="9">
        <f t="shared" si="48"/>
        <v>112.20151048859751</v>
      </c>
      <c r="HP88" s="9">
        <f t="shared" si="49"/>
        <v>561.66604004655198</v>
      </c>
      <c r="HQ88" s="9">
        <f t="shared" si="50"/>
        <v>-10.592521441498125</v>
      </c>
      <c r="HR88" s="9">
        <f t="shared" si="51"/>
        <v>20</v>
      </c>
      <c r="IP88" s="9">
        <v>1</v>
      </c>
      <c r="IQ88" s="9">
        <v>102</v>
      </c>
      <c r="IR88" s="9">
        <v>1</v>
      </c>
      <c r="IS88" s="9">
        <v>0.96722201735567059</v>
      </c>
      <c r="IT88" s="9">
        <v>102</v>
      </c>
      <c r="IU88" s="9">
        <v>3</v>
      </c>
      <c r="IV88" s="9">
        <v>15.104412573075518</v>
      </c>
    </row>
    <row r="89" spans="1:256" x14ac:dyDescent="0.25">
      <c r="A89" s="9">
        <v>4</v>
      </c>
      <c r="B89" s="9">
        <v>0</v>
      </c>
      <c r="C89" s="9">
        <v>4</v>
      </c>
      <c r="D89" s="9">
        <v>3</v>
      </c>
      <c r="E89" s="9">
        <v>0</v>
      </c>
      <c r="F89" s="9">
        <v>4</v>
      </c>
      <c r="G89" s="9">
        <v>2</v>
      </c>
      <c r="H89" s="9">
        <v>2</v>
      </c>
      <c r="I89" s="9">
        <v>0</v>
      </c>
      <c r="J89" s="9">
        <v>0.70369027308945675</v>
      </c>
      <c r="K89" s="9">
        <v>0.71569529086112449</v>
      </c>
      <c r="L89" s="9">
        <v>1.1014717273431449</v>
      </c>
      <c r="M89" s="9">
        <v>0.67581618203332627</v>
      </c>
      <c r="N89" s="9">
        <v>103</v>
      </c>
      <c r="O89" s="9">
        <v>1</v>
      </c>
      <c r="P89" s="9">
        <v>15.975226113209812</v>
      </c>
      <c r="Q89" s="9">
        <v>18</v>
      </c>
      <c r="CV89" s="9" t="s">
        <v>4314</v>
      </c>
      <c r="CW89" s="9">
        <v>4</v>
      </c>
      <c r="CX89" s="9">
        <v>0</v>
      </c>
      <c r="CY89" s="9">
        <v>4</v>
      </c>
      <c r="CZ89" s="9">
        <v>3</v>
      </c>
      <c r="DA89" s="9">
        <v>0</v>
      </c>
      <c r="DB89" s="9">
        <v>4</v>
      </c>
      <c r="DC89" s="9">
        <v>2</v>
      </c>
      <c r="DD89" s="9">
        <v>2</v>
      </c>
      <c r="DE89" s="9">
        <v>0</v>
      </c>
      <c r="DF89" s="9">
        <v>48800</v>
      </c>
      <c r="DG89" s="9">
        <v>10900</v>
      </c>
      <c r="DH89" s="9">
        <v>5100</v>
      </c>
      <c r="DI89" s="9">
        <v>735</v>
      </c>
      <c r="DJ89" s="9">
        <v>103</v>
      </c>
      <c r="DK89" s="9">
        <v>5</v>
      </c>
      <c r="DL89" s="9">
        <v>15.975226113209812</v>
      </c>
      <c r="DM89" s="9">
        <v>18</v>
      </c>
      <c r="GR89" s="9">
        <f>$P89*$N89^Solver!$C$2</f>
        <v>48.212326291714014</v>
      </c>
      <c r="GS89" s="9">
        <f t="shared" si="26"/>
        <v>0.26977544742236331</v>
      </c>
      <c r="GT89" s="9">
        <f t="shared" si="27"/>
        <v>13.740266526561562</v>
      </c>
      <c r="GU89" s="9">
        <f t="shared" si="28"/>
        <v>5.1007186718933379</v>
      </c>
      <c r="GV89" s="9">
        <f t="shared" si="29"/>
        <v>33.106601746168977</v>
      </c>
      <c r="GW89" s="9">
        <f t="shared" si="30"/>
        <v>33.106601746168977</v>
      </c>
      <c r="GX89" s="9">
        <f t="shared" si="31"/>
        <v>4.2597334734384376</v>
      </c>
      <c r="GY89" s="9">
        <f t="shared" si="32"/>
        <v>50.753663336950495</v>
      </c>
      <c r="GZ89" s="9">
        <f t="shared" si="33"/>
        <v>29.697552990265347</v>
      </c>
      <c r="HA89" s="9">
        <f t="shared" si="34"/>
        <v>821.62077909627953</v>
      </c>
      <c r="HB89" s="9">
        <f t="shared" si="35"/>
        <v>36.395445208033053</v>
      </c>
      <c r="HC89" s="9">
        <f t="shared" si="36"/>
        <v>1.0110911505482389</v>
      </c>
      <c r="HD89" s="9">
        <f t="shared" si="37"/>
        <v>2.3332527377775553E-2</v>
      </c>
      <c r="HE89" s="9">
        <f t="shared" si="38"/>
        <v>438.75254776415909</v>
      </c>
      <c r="HF89" s="9">
        <f t="shared" si="39"/>
        <v>1.226088680001074</v>
      </c>
      <c r="HG89" s="9">
        <f t="shared" si="40"/>
        <v>16.846785248414808</v>
      </c>
      <c r="HH89" s="9">
        <f t="shared" si="41"/>
        <v>18</v>
      </c>
      <c r="HI89" s="9">
        <f t="shared" si="42"/>
        <v>48.212326291714014</v>
      </c>
      <c r="HJ89" s="9">
        <f t="shared" si="43"/>
        <v>0.62379839717514163</v>
      </c>
      <c r="HK89" s="9">
        <f t="shared" si="44"/>
        <v>0.58393443781642984</v>
      </c>
      <c r="HL89" s="9">
        <f t="shared" si="45"/>
        <v>-27.26333525716937</v>
      </c>
      <c r="HM89" s="9">
        <f t="shared" si="46"/>
        <v>1.6293814458600624</v>
      </c>
      <c r="HN89" s="9">
        <f t="shared" si="47"/>
        <v>188.79492422094813</v>
      </c>
      <c r="HO89" s="9">
        <f t="shared" si="48"/>
        <v>18.145329264731895</v>
      </c>
      <c r="HP89" s="9">
        <f t="shared" si="49"/>
        <v>1063.3034509654121</v>
      </c>
      <c r="HQ89" s="9">
        <f t="shared" si="50"/>
        <v>4.2597334734384376</v>
      </c>
      <c r="HR89" s="9">
        <f t="shared" si="51"/>
        <v>21</v>
      </c>
      <c r="IP89" s="9">
        <v>1</v>
      </c>
      <c r="IQ89" s="9">
        <v>103</v>
      </c>
      <c r="IR89" s="9">
        <v>1</v>
      </c>
      <c r="IS89" s="9">
        <v>1.0815428347489386E-2</v>
      </c>
      <c r="IT89" s="9">
        <v>103</v>
      </c>
      <c r="IU89" s="9">
        <v>3</v>
      </c>
      <c r="IV89" s="9">
        <v>36.395445208033053</v>
      </c>
    </row>
    <row r="90" spans="1:256" x14ac:dyDescent="0.25">
      <c r="A90" s="9">
        <v>4</v>
      </c>
      <c r="B90" s="9">
        <v>2</v>
      </c>
      <c r="C90" s="9">
        <v>4</v>
      </c>
      <c r="D90" s="9">
        <v>2</v>
      </c>
      <c r="E90" s="9">
        <v>0</v>
      </c>
      <c r="F90" s="9">
        <v>4</v>
      </c>
      <c r="G90" s="9">
        <v>2</v>
      </c>
      <c r="H90" s="9">
        <v>3</v>
      </c>
      <c r="I90" s="9">
        <v>0</v>
      </c>
      <c r="J90" s="9">
        <v>0.81039740466449739</v>
      </c>
      <c r="K90" s="9">
        <v>0.59094106584863482</v>
      </c>
      <c r="L90" s="9">
        <v>1.4275937485761152</v>
      </c>
      <c r="M90" s="9">
        <v>1.5860992027312759</v>
      </c>
      <c r="N90" s="9">
        <v>110</v>
      </c>
      <c r="O90" s="9">
        <v>1</v>
      </c>
      <c r="P90" s="9">
        <v>19.034860140862499</v>
      </c>
      <c r="Q90" s="9">
        <v>14</v>
      </c>
      <c r="CV90" s="9" t="s">
        <v>4357</v>
      </c>
      <c r="CW90" s="9">
        <v>4</v>
      </c>
      <c r="CX90" s="9">
        <v>2</v>
      </c>
      <c r="CY90" s="9">
        <v>4</v>
      </c>
      <c r="CZ90" s="9">
        <v>2</v>
      </c>
      <c r="DA90" s="9">
        <v>0</v>
      </c>
      <c r="DB90" s="9">
        <v>4</v>
      </c>
      <c r="DC90" s="9">
        <v>2</v>
      </c>
      <c r="DD90" s="9">
        <v>3</v>
      </c>
      <c r="DE90" s="9">
        <v>0</v>
      </c>
      <c r="DF90" s="9">
        <v>56200</v>
      </c>
      <c r="DG90" s="9">
        <v>9000</v>
      </c>
      <c r="DH90" s="9">
        <v>6610</v>
      </c>
      <c r="DI90" s="9">
        <v>1725</v>
      </c>
      <c r="DJ90" s="9">
        <v>110</v>
      </c>
      <c r="DK90" s="9">
        <v>5</v>
      </c>
      <c r="DL90" s="9">
        <v>19.034860140862499</v>
      </c>
      <c r="DM90" s="9">
        <v>14</v>
      </c>
      <c r="GR90" s="9">
        <f>$P90*$N90^Solver!$C$2</f>
        <v>58.353413603312248</v>
      </c>
      <c r="GS90" s="9">
        <f t="shared" si="26"/>
        <v>0.24521573335965421</v>
      </c>
      <c r="GT90" s="9">
        <f t="shared" si="27"/>
        <v>16.630424568042319</v>
      </c>
      <c r="GU90" s="9">
        <f t="shared" si="28"/>
        <v>5.6115839021935763</v>
      </c>
      <c r="GV90" s="9">
        <f t="shared" si="29"/>
        <v>22.252683622162792</v>
      </c>
      <c r="GW90" s="9">
        <f t="shared" si="30"/>
        <v>22.252683622162792</v>
      </c>
      <c r="GX90" s="9">
        <f t="shared" si="31"/>
        <v>-2.6304245680423186</v>
      </c>
      <c r="GY90" s="9">
        <f t="shared" si="32"/>
        <v>65.916156748796752</v>
      </c>
      <c r="GZ90" s="9">
        <f t="shared" si="33"/>
        <v>27.067128422223028</v>
      </c>
      <c r="HA90" s="9">
        <f t="shared" si="34"/>
        <v>887.5369358450763</v>
      </c>
      <c r="HB90" s="9">
        <f t="shared" si="35"/>
        <v>25.191221182738683</v>
      </c>
      <c r="HC90" s="9">
        <f t="shared" si="36"/>
        <v>0.88766127245578097</v>
      </c>
      <c r="HD90" s="9">
        <f t="shared" si="37"/>
        <v>-3.5113191229384583E-2</v>
      </c>
      <c r="HE90" s="9">
        <f t="shared" si="38"/>
        <v>-289.34670248465505</v>
      </c>
      <c r="HF90" s="9">
        <f t="shared" si="39"/>
        <v>0.88173619430267114</v>
      </c>
      <c r="HG90" s="9">
        <f t="shared" si="40"/>
        <v>14.663647268263277</v>
      </c>
      <c r="HH90" s="9">
        <f t="shared" si="41"/>
        <v>14</v>
      </c>
      <c r="HI90" s="9">
        <f t="shared" si="42"/>
        <v>58.353413603312248</v>
      </c>
      <c r="HJ90" s="9">
        <f t="shared" si="43"/>
        <v>0.44826339630000589</v>
      </c>
      <c r="HK90" s="9">
        <f t="shared" si="44"/>
        <v>-0.23981948619768681</v>
      </c>
      <c r="HL90" s="9">
        <f t="shared" si="45"/>
        <v>-50.073741988786054</v>
      </c>
      <c r="HM90" s="9">
        <f t="shared" si="46"/>
        <v>1.7248330151923124</v>
      </c>
      <c r="HN90" s="9">
        <f t="shared" si="47"/>
        <v>276.57102131334551</v>
      </c>
      <c r="HO90" s="9">
        <f t="shared" si="48"/>
        <v>6.9191334081606186</v>
      </c>
      <c r="HP90" s="9">
        <f t="shared" si="49"/>
        <v>3480.6487630555648</v>
      </c>
      <c r="HQ90" s="9">
        <f t="shared" si="50"/>
        <v>-2.6304245680423186</v>
      </c>
      <c r="HR90" s="9">
        <f t="shared" si="51"/>
        <v>22</v>
      </c>
      <c r="IP90" s="9">
        <v>1</v>
      </c>
      <c r="IQ90" s="9">
        <v>110</v>
      </c>
      <c r="IR90" s="9">
        <v>1</v>
      </c>
      <c r="IS90" s="9">
        <v>0.76906293776061885</v>
      </c>
      <c r="IT90" s="9">
        <v>110</v>
      </c>
      <c r="IU90" s="9">
        <v>3</v>
      </c>
      <c r="IV90" s="9">
        <v>25.191221182738683</v>
      </c>
    </row>
    <row r="91" spans="1:256" x14ac:dyDescent="0.25">
      <c r="A91" s="9">
        <v>4</v>
      </c>
      <c r="B91" s="9">
        <v>1</v>
      </c>
      <c r="C91" s="9">
        <v>6</v>
      </c>
      <c r="D91" s="9">
        <v>4</v>
      </c>
      <c r="E91" s="9">
        <v>0</v>
      </c>
      <c r="F91" s="9">
        <v>4</v>
      </c>
      <c r="G91" s="9">
        <v>2</v>
      </c>
      <c r="H91" s="9">
        <v>1</v>
      </c>
      <c r="I91" s="9">
        <v>1</v>
      </c>
      <c r="J91" s="9">
        <v>0.67196653126985006</v>
      </c>
      <c r="K91" s="9">
        <v>0.7879214211315132</v>
      </c>
      <c r="L91" s="9">
        <v>1.3973572697863033</v>
      </c>
      <c r="M91" s="9">
        <v>1.6550600376326356</v>
      </c>
      <c r="N91" s="9">
        <v>118</v>
      </c>
      <c r="O91" s="9">
        <v>1</v>
      </c>
      <c r="P91" s="9">
        <v>19.176154110464832</v>
      </c>
      <c r="Q91" s="9">
        <v>14</v>
      </c>
      <c r="CV91" s="9" t="s">
        <v>4217</v>
      </c>
      <c r="CW91" s="9">
        <v>4</v>
      </c>
      <c r="CX91" s="9">
        <v>1</v>
      </c>
      <c r="CY91" s="9">
        <v>6</v>
      </c>
      <c r="CZ91" s="9">
        <v>4</v>
      </c>
      <c r="DA91" s="9">
        <v>0</v>
      </c>
      <c r="DB91" s="9">
        <v>4</v>
      </c>
      <c r="DC91" s="9">
        <v>2</v>
      </c>
      <c r="DD91" s="9">
        <v>1</v>
      </c>
      <c r="DE91" s="9">
        <v>1</v>
      </c>
      <c r="DF91" s="9">
        <v>46600</v>
      </c>
      <c r="DG91" s="9">
        <v>12000</v>
      </c>
      <c r="DH91" s="9">
        <v>6470</v>
      </c>
      <c r="DI91" s="9">
        <v>1800</v>
      </c>
      <c r="DJ91" s="9">
        <v>118</v>
      </c>
      <c r="DK91" s="9">
        <v>5</v>
      </c>
      <c r="DL91" s="9">
        <v>19.176154110464832</v>
      </c>
      <c r="DM91" s="9">
        <v>14</v>
      </c>
      <c r="GR91" s="9">
        <f>$P91*$N91^Solver!$C$2</f>
        <v>59.778426669011751</v>
      </c>
      <c r="GS91" s="9">
        <f t="shared" si="26"/>
        <v>0.24227534730036346</v>
      </c>
      <c r="GT91" s="9">
        <f t="shared" si="27"/>
        <v>17.036546006947226</v>
      </c>
      <c r="GU91" s="9">
        <f t="shared" si="28"/>
        <v>5.679689152110293</v>
      </c>
      <c r="GV91" s="9">
        <f t="shared" si="29"/>
        <v>22.239389652519016</v>
      </c>
      <c r="GW91" s="9">
        <f t="shared" si="30"/>
        <v>22.239389652519016</v>
      </c>
      <c r="GX91" s="9">
        <f t="shared" si="31"/>
        <v>-3.0365460069472263</v>
      </c>
      <c r="GY91" s="9">
        <f t="shared" si="32"/>
        <v>68.138620799013822</v>
      </c>
      <c r="GZ91" s="9">
        <f t="shared" si="33"/>
        <v>24.030582415275802</v>
      </c>
      <c r="HA91" s="9">
        <f t="shared" si="34"/>
        <v>955.67555664409008</v>
      </c>
      <c r="HB91" s="9">
        <f t="shared" si="35"/>
        <v>25.191221182738683</v>
      </c>
      <c r="HC91" s="9">
        <f t="shared" si="36"/>
        <v>0.76025008957515305</v>
      </c>
      <c r="HD91" s="9">
        <f t="shared" si="37"/>
        <v>-2.6928849697667331E-2</v>
      </c>
      <c r="HE91" s="9">
        <f t="shared" si="38"/>
        <v>-358.31242881977272</v>
      </c>
      <c r="HF91" s="9">
        <f t="shared" si="39"/>
        <v>0.86632705702835267</v>
      </c>
      <c r="HG91" s="9">
        <f t="shared" si="40"/>
        <v>14.759220764126724</v>
      </c>
      <c r="HH91" s="9">
        <f t="shared" si="41"/>
        <v>14</v>
      </c>
      <c r="HI91" s="9">
        <f t="shared" si="42"/>
        <v>59.778426669011751</v>
      </c>
      <c r="HJ91" s="9">
        <f t="shared" si="43"/>
        <v>0.43855012609879884</v>
      </c>
      <c r="HK91" s="9">
        <f t="shared" si="44"/>
        <v>-0.28526689795815657</v>
      </c>
      <c r="HL91" s="9">
        <f t="shared" si="45"/>
        <v>-50.097537444353151</v>
      </c>
      <c r="HM91" s="9">
        <f t="shared" si="46"/>
        <v>1.7368965044943516</v>
      </c>
      <c r="HN91" s="9">
        <f t="shared" si="47"/>
        <v>290.24389984682949</v>
      </c>
      <c r="HO91" s="9">
        <f t="shared" si="48"/>
        <v>9.2206116523071451</v>
      </c>
      <c r="HP91" s="9">
        <f t="shared" si="49"/>
        <v>3471.3318018114119</v>
      </c>
      <c r="HQ91" s="9">
        <f t="shared" si="50"/>
        <v>-3.0365460069472263</v>
      </c>
      <c r="HR91" s="9">
        <f t="shared" si="51"/>
        <v>23</v>
      </c>
      <c r="IP91" s="9">
        <v>1</v>
      </c>
      <c r="IQ91" s="9">
        <v>118</v>
      </c>
      <c r="IR91" s="9">
        <v>1</v>
      </c>
      <c r="IS91" s="9">
        <v>0.92196260844304512</v>
      </c>
      <c r="IT91" s="9">
        <v>118</v>
      </c>
      <c r="IU91" s="9">
        <v>3</v>
      </c>
      <c r="IV91" s="9">
        <v>25.191221182738683</v>
      </c>
    </row>
    <row r="92" spans="1:256" x14ac:dyDescent="0.25">
      <c r="A92" s="9">
        <v>4</v>
      </c>
      <c r="B92" s="9">
        <v>0</v>
      </c>
      <c r="C92" s="9">
        <v>4</v>
      </c>
      <c r="D92" s="9">
        <v>2</v>
      </c>
      <c r="E92" s="9">
        <v>0</v>
      </c>
      <c r="F92" s="9">
        <v>4</v>
      </c>
      <c r="G92" s="9">
        <v>2</v>
      </c>
      <c r="H92" s="9">
        <v>1</v>
      </c>
      <c r="I92" s="9">
        <v>0</v>
      </c>
      <c r="J92" s="9">
        <v>0.71378419094114975</v>
      </c>
      <c r="K92" s="9">
        <v>0.36769666319470612</v>
      </c>
      <c r="L92" s="9">
        <v>1.090672984918212</v>
      </c>
      <c r="M92" s="9">
        <v>0.73558223894783803</v>
      </c>
      <c r="N92" s="9">
        <v>123</v>
      </c>
      <c r="O92" s="9">
        <v>1</v>
      </c>
      <c r="P92" s="9">
        <v>13.964481943955958</v>
      </c>
      <c r="Q92" s="9">
        <v>30</v>
      </c>
      <c r="CV92" s="9" t="s">
        <v>4273</v>
      </c>
      <c r="CW92" s="9">
        <v>4</v>
      </c>
      <c r="CX92" s="9">
        <v>0</v>
      </c>
      <c r="CY92" s="9">
        <v>4</v>
      </c>
      <c r="CZ92" s="9">
        <v>2</v>
      </c>
      <c r="DA92" s="9">
        <v>0</v>
      </c>
      <c r="DB92" s="9">
        <v>4</v>
      </c>
      <c r="DC92" s="9">
        <v>2</v>
      </c>
      <c r="DD92" s="9">
        <v>1</v>
      </c>
      <c r="DE92" s="9">
        <v>0</v>
      </c>
      <c r="DF92" s="9">
        <v>49500</v>
      </c>
      <c r="DG92" s="9">
        <v>5600</v>
      </c>
      <c r="DH92" s="9">
        <v>5050</v>
      </c>
      <c r="DI92" s="9">
        <v>800</v>
      </c>
      <c r="DJ92" s="9">
        <v>123</v>
      </c>
      <c r="DK92" s="9">
        <v>5</v>
      </c>
      <c r="DL92" s="9">
        <v>13.964481943955958</v>
      </c>
      <c r="DM92" s="9">
        <v>30</v>
      </c>
      <c r="GR92" s="9">
        <f>$P92*$N92^Solver!$C$2</f>
        <v>43.9646043361575</v>
      </c>
      <c r="GS92" s="9">
        <f t="shared" si="26"/>
        <v>0.28250743403049783</v>
      </c>
      <c r="GT92" s="9">
        <f t="shared" si="27"/>
        <v>12.529687484037645</v>
      </c>
      <c r="GU92" s="9">
        <f t="shared" si="28"/>
        <v>4.8708405377292756</v>
      </c>
      <c r="GV92" s="9">
        <f t="shared" si="29"/>
        <v>69.084616656366563</v>
      </c>
      <c r="GW92" s="9">
        <f t="shared" si="30"/>
        <v>69.084616656366563</v>
      </c>
      <c r="GX92" s="9">
        <f t="shared" si="31"/>
        <v>17.470312515962355</v>
      </c>
      <c r="GY92" s="9">
        <f t="shared" si="32"/>
        <v>44.760894240158997</v>
      </c>
      <c r="GZ92" s="9">
        <f t="shared" si="33"/>
        <v>41.500894931238157</v>
      </c>
      <c r="HA92" s="9">
        <f t="shared" si="34"/>
        <v>1000.4364508842491</v>
      </c>
      <c r="HB92" s="9">
        <f t="shared" si="35"/>
        <v>74.658236348830158</v>
      </c>
      <c r="HC92" s="9">
        <f t="shared" si="36"/>
        <v>1.2844612465907004</v>
      </c>
      <c r="HD92" s="9">
        <f t="shared" si="37"/>
        <v>1.8642997096330411</v>
      </c>
      <c r="HE92" s="9">
        <f t="shared" si="38"/>
        <v>2148.8484394633697</v>
      </c>
      <c r="HF92" s="9">
        <f t="shared" si="39"/>
        <v>2.0040104814122959</v>
      </c>
      <c r="HG92" s="9">
        <f t="shared" si="40"/>
        <v>25.109625046831898</v>
      </c>
      <c r="HH92" s="9">
        <f t="shared" si="41"/>
        <v>30</v>
      </c>
      <c r="HI92" s="9">
        <f t="shared" si="42"/>
        <v>43.9646043361575</v>
      </c>
      <c r="HJ92" s="9">
        <f t="shared" si="43"/>
        <v>0.83507294504324503</v>
      </c>
      <c r="HK92" s="9">
        <f t="shared" si="44"/>
        <v>1.8729425121967058</v>
      </c>
      <c r="HL92" s="9">
        <f t="shared" si="45"/>
        <v>216.08744373673292</v>
      </c>
      <c r="HM92" s="9">
        <f t="shared" si="46"/>
        <v>1.5832665172179705</v>
      </c>
      <c r="HN92" s="9">
        <f t="shared" si="47"/>
        <v>156.99306844764959</v>
      </c>
      <c r="HO92" s="9">
        <f t="shared" si="48"/>
        <v>305.21181940539094</v>
      </c>
      <c r="HP92" s="9">
        <f t="shared" si="49"/>
        <v>67834.684419425234</v>
      </c>
      <c r="HQ92" s="9">
        <f t="shared" si="50"/>
        <v>17.470312515962355</v>
      </c>
      <c r="HR92" s="9">
        <f t="shared" si="51"/>
        <v>24</v>
      </c>
      <c r="IP92" s="9">
        <v>1</v>
      </c>
      <c r="IQ92" s="9">
        <v>123</v>
      </c>
      <c r="IR92" s="9">
        <v>1</v>
      </c>
      <c r="IS92" s="9">
        <v>0.59941480661181645</v>
      </c>
      <c r="IT92" s="9">
        <v>123</v>
      </c>
      <c r="IU92" s="9">
        <v>3</v>
      </c>
      <c r="IV92" s="9">
        <v>74.658236348830158</v>
      </c>
    </row>
    <row r="93" spans="1:256" x14ac:dyDescent="0.25">
      <c r="A93" s="9">
        <v>4</v>
      </c>
      <c r="B93" s="9">
        <v>0</v>
      </c>
      <c r="C93" s="9">
        <v>4</v>
      </c>
      <c r="D93" s="9">
        <v>4</v>
      </c>
      <c r="E93" s="9">
        <v>0</v>
      </c>
      <c r="F93" s="9">
        <v>4</v>
      </c>
      <c r="G93" s="9">
        <v>1</v>
      </c>
      <c r="H93" s="9">
        <v>1</v>
      </c>
      <c r="I93" s="9">
        <v>0</v>
      </c>
      <c r="J93" s="9">
        <v>0.80174547507733185</v>
      </c>
      <c r="K93" s="9">
        <v>0.84044951587361405</v>
      </c>
      <c r="L93" s="9">
        <v>1.1824622955301407</v>
      </c>
      <c r="M93" s="9">
        <v>1.2321002502376288</v>
      </c>
      <c r="N93" s="9">
        <v>126</v>
      </c>
      <c r="O93" s="9">
        <v>1</v>
      </c>
      <c r="P93" s="9">
        <v>18.913480814324213</v>
      </c>
      <c r="Q93" s="9">
        <v>20</v>
      </c>
      <c r="CV93" s="9" t="s">
        <v>4185</v>
      </c>
      <c r="CW93" s="9">
        <v>4</v>
      </c>
      <c r="CX93" s="9">
        <v>0</v>
      </c>
      <c r="CY93" s="9">
        <v>4</v>
      </c>
      <c r="CZ93" s="9">
        <v>4</v>
      </c>
      <c r="DA93" s="9">
        <v>0</v>
      </c>
      <c r="DB93" s="9">
        <v>4</v>
      </c>
      <c r="DC93" s="9">
        <v>1</v>
      </c>
      <c r="DD93" s="9">
        <v>1</v>
      </c>
      <c r="DE93" s="9">
        <v>0</v>
      </c>
      <c r="DF93" s="9">
        <v>55600</v>
      </c>
      <c r="DG93" s="9">
        <v>12800</v>
      </c>
      <c r="DH93" s="9">
        <v>5475</v>
      </c>
      <c r="DI93" s="9">
        <v>1340</v>
      </c>
      <c r="DJ93" s="9">
        <v>126</v>
      </c>
      <c r="DK93" s="9">
        <v>5</v>
      </c>
      <c r="DL93" s="9">
        <v>18.913480814324213</v>
      </c>
      <c r="DM93" s="9">
        <v>20</v>
      </c>
      <c r="GR93" s="9">
        <f>$P93*$N93^Solver!$C$2</f>
        <v>59.888575956912888</v>
      </c>
      <c r="GS93" s="9">
        <f t="shared" si="26"/>
        <v>0.24205244386233718</v>
      </c>
      <c r="GT93" s="9">
        <f t="shared" si="27"/>
        <v>17.067937990904088</v>
      </c>
      <c r="GU93" s="9">
        <f t="shared" si="28"/>
        <v>5.6849195154923944</v>
      </c>
      <c r="GV93" s="9">
        <f t="shared" si="29"/>
        <v>39.091945271626599</v>
      </c>
      <c r="GW93" s="9">
        <f t="shared" si="30"/>
        <v>39.091945271626599</v>
      </c>
      <c r="GX93" s="9">
        <f t="shared" si="31"/>
        <v>2.9320620090959117</v>
      </c>
      <c r="GY93" s="9">
        <f t="shared" si="32"/>
        <v>68.311320851024519</v>
      </c>
      <c r="GZ93" s="9">
        <f t="shared" si="33"/>
        <v>44.432956940334066</v>
      </c>
      <c r="HA93" s="9">
        <f t="shared" si="34"/>
        <v>1068.7477717352735</v>
      </c>
      <c r="HB93" s="9">
        <f t="shared" si="35"/>
        <v>42.335616460753485</v>
      </c>
      <c r="HC93" s="9">
        <f t="shared" si="36"/>
        <v>1.3316902534205717</v>
      </c>
      <c r="HD93" s="9">
        <f t="shared" si="37"/>
        <v>-2.9078367724821152E-2</v>
      </c>
      <c r="HE93" s="9">
        <f t="shared" si="38"/>
        <v>369.43981314608487</v>
      </c>
      <c r="HF93" s="9">
        <f t="shared" si="39"/>
        <v>1.1288656604240419</v>
      </c>
      <c r="HG93" s="9">
        <f t="shared" si="40"/>
        <v>19.267409092178539</v>
      </c>
      <c r="HH93" s="9">
        <f t="shared" si="41"/>
        <v>20</v>
      </c>
      <c r="HI93" s="9">
        <f t="shared" si="42"/>
        <v>59.888575956912881</v>
      </c>
      <c r="HJ93" s="9">
        <f t="shared" si="43"/>
        <v>0.5800663182256186</v>
      </c>
      <c r="HK93" s="9">
        <f t="shared" si="44"/>
        <v>0.37302097500598896</v>
      </c>
      <c r="HL93" s="9">
        <f t="shared" si="45"/>
        <v>-50.781640305985725</v>
      </c>
      <c r="HM93" s="9">
        <f t="shared" si="46"/>
        <v>1.737816969757058</v>
      </c>
      <c r="HN93" s="9">
        <f t="shared" si="47"/>
        <v>291.3145072613471</v>
      </c>
      <c r="HO93" s="9">
        <f t="shared" si="48"/>
        <v>8.5969876251835551</v>
      </c>
      <c r="HP93" s="9">
        <f t="shared" si="49"/>
        <v>3565.8015926067737</v>
      </c>
      <c r="HQ93" s="9">
        <f t="shared" si="50"/>
        <v>2.9320620090959117</v>
      </c>
      <c r="HR93" s="9">
        <f t="shared" si="51"/>
        <v>25</v>
      </c>
      <c r="IP93" s="9">
        <v>1</v>
      </c>
      <c r="IQ93" s="9">
        <v>126</v>
      </c>
      <c r="IR93" s="9">
        <v>1</v>
      </c>
      <c r="IS93" s="9">
        <v>0.69042646447099409</v>
      </c>
      <c r="IT93" s="9">
        <v>126</v>
      </c>
      <c r="IU93" s="9">
        <v>3</v>
      </c>
      <c r="IV93" s="9">
        <v>42.335616460753485</v>
      </c>
    </row>
    <row r="94" spans="1:256" x14ac:dyDescent="0.25">
      <c r="A94" s="9">
        <v>5</v>
      </c>
      <c r="B94" s="9">
        <v>1</v>
      </c>
      <c r="C94" s="9">
        <v>6</v>
      </c>
      <c r="D94" s="9">
        <v>4</v>
      </c>
      <c r="E94" s="9">
        <v>0</v>
      </c>
      <c r="F94" s="9">
        <v>4</v>
      </c>
      <c r="G94" s="9">
        <v>1</v>
      </c>
      <c r="H94" s="9">
        <v>1</v>
      </c>
      <c r="I94" s="9">
        <v>1</v>
      </c>
      <c r="J94" s="9">
        <v>0.73108805011548073</v>
      </c>
      <c r="K94" s="9">
        <v>0.722261302703887</v>
      </c>
      <c r="L94" s="9">
        <v>0.63928555155602129</v>
      </c>
      <c r="M94" s="9">
        <v>0.59766056914511845</v>
      </c>
      <c r="N94" s="9">
        <v>127</v>
      </c>
      <c r="O94" s="9">
        <v>1</v>
      </c>
      <c r="P94" s="9">
        <v>18.038858002467581</v>
      </c>
      <c r="Q94" s="9">
        <v>25</v>
      </c>
      <c r="CV94" s="9" t="s">
        <v>4244</v>
      </c>
      <c r="CW94" s="9">
        <v>5</v>
      </c>
      <c r="CX94" s="9">
        <v>1</v>
      </c>
      <c r="CY94" s="9">
        <v>6</v>
      </c>
      <c r="CZ94" s="9">
        <v>4</v>
      </c>
      <c r="DA94" s="9">
        <v>0</v>
      </c>
      <c r="DB94" s="9">
        <v>4</v>
      </c>
      <c r="DC94" s="9">
        <v>1</v>
      </c>
      <c r="DD94" s="9">
        <v>1</v>
      </c>
      <c r="DE94" s="9">
        <v>1</v>
      </c>
      <c r="DF94" s="9">
        <v>50700</v>
      </c>
      <c r="DG94" s="9">
        <v>11000</v>
      </c>
      <c r="DH94" s="9">
        <v>2960</v>
      </c>
      <c r="DI94" s="9">
        <v>650</v>
      </c>
      <c r="DJ94" s="9">
        <v>127</v>
      </c>
      <c r="DK94" s="9">
        <v>5</v>
      </c>
      <c r="DL94" s="9">
        <v>18.038858002467581</v>
      </c>
      <c r="DM94" s="9">
        <v>25</v>
      </c>
      <c r="GR94" s="9">
        <f>$P94*$N94^Solver!$C$2</f>
        <v>57.226841613375512</v>
      </c>
      <c r="GS94" s="9">
        <f t="shared" si="26"/>
        <v>0.24761763781282253</v>
      </c>
      <c r="GT94" s="9">
        <f t="shared" si="27"/>
        <v>16.30935731006705</v>
      </c>
      <c r="GU94" s="9">
        <f t="shared" si="28"/>
        <v>5.557151235429366</v>
      </c>
      <c r="GV94" s="9">
        <f t="shared" si="29"/>
        <v>54.154689565847917</v>
      </c>
      <c r="GW94" s="9">
        <f t="shared" si="30"/>
        <v>54.154689565847917</v>
      </c>
      <c r="GX94" s="9">
        <f t="shared" si="31"/>
        <v>8.6906426899329503</v>
      </c>
      <c r="GY94" s="9">
        <f t="shared" si="32"/>
        <v>64.17473375899246</v>
      </c>
      <c r="GZ94" s="9">
        <f t="shared" si="33"/>
        <v>53.123599630267016</v>
      </c>
      <c r="HA94" s="9">
        <f t="shared" si="34"/>
        <v>1132.922505494266</v>
      </c>
      <c r="HB94" s="9">
        <f t="shared" si="35"/>
        <v>58.003605222980518</v>
      </c>
      <c r="HC94" s="9">
        <f t="shared" si="36"/>
        <v>1.5476427701296684</v>
      </c>
      <c r="HD94" s="9">
        <f t="shared" si="37"/>
        <v>0.22262780430515117</v>
      </c>
      <c r="HE94" s="9">
        <f t="shared" si="38"/>
        <v>1103.7116216214847</v>
      </c>
      <c r="HF94" s="9">
        <f t="shared" si="39"/>
        <v>1.3974408018477582</v>
      </c>
      <c r="HG94" s="9">
        <f t="shared" si="40"/>
        <v>22.791361357001694</v>
      </c>
      <c r="HH94" s="9">
        <f t="shared" si="41"/>
        <v>25</v>
      </c>
      <c r="HI94" s="9">
        <f t="shared" si="42"/>
        <v>57.226841613375512</v>
      </c>
      <c r="HJ94" s="9">
        <f t="shared" si="43"/>
        <v>0.6869169423449013</v>
      </c>
      <c r="HK94" s="9">
        <f t="shared" si="44"/>
        <v>0.90730002510283014</v>
      </c>
      <c r="HL94" s="9">
        <f t="shared" si="45"/>
        <v>9.6212151519967541</v>
      </c>
      <c r="HM94" s="9">
        <f t="shared" si="46"/>
        <v>1.7150856092287621</v>
      </c>
      <c r="HN94" s="9">
        <f t="shared" si="47"/>
        <v>265.99513586743751</v>
      </c>
      <c r="HO94" s="9">
        <f t="shared" si="48"/>
        <v>75.527270364085027</v>
      </c>
      <c r="HP94" s="9">
        <f t="shared" si="49"/>
        <v>128.88008736996667</v>
      </c>
      <c r="HQ94" s="9">
        <f t="shared" si="50"/>
        <v>8.6906426899329503</v>
      </c>
      <c r="HR94" s="9">
        <f t="shared" si="51"/>
        <v>26</v>
      </c>
      <c r="IP94" s="9">
        <v>1</v>
      </c>
      <c r="IQ94" s="9">
        <v>127</v>
      </c>
      <c r="IR94" s="9">
        <v>1</v>
      </c>
      <c r="IS94" s="9">
        <v>0.98439396531688095</v>
      </c>
      <c r="IT94" s="9">
        <v>127</v>
      </c>
      <c r="IU94" s="9">
        <v>3</v>
      </c>
      <c r="IV94" s="9">
        <v>58.003605222980518</v>
      </c>
    </row>
    <row r="95" spans="1:256" x14ac:dyDescent="0.25">
      <c r="A95" s="9">
        <v>4</v>
      </c>
      <c r="B95" s="9">
        <v>0</v>
      </c>
      <c r="C95" s="9">
        <v>6</v>
      </c>
      <c r="D95" s="9">
        <v>4</v>
      </c>
      <c r="E95" s="9">
        <v>0</v>
      </c>
      <c r="F95" s="9">
        <v>4</v>
      </c>
      <c r="G95" s="9">
        <v>2</v>
      </c>
      <c r="H95" s="9">
        <v>1</v>
      </c>
      <c r="I95" s="9">
        <v>2</v>
      </c>
      <c r="J95" s="9">
        <v>0.75127588581886673</v>
      </c>
      <c r="K95" s="9">
        <v>0.84044951587361405</v>
      </c>
      <c r="L95" s="9">
        <v>1.1727434273477013</v>
      </c>
      <c r="M95" s="9">
        <v>1.0573994684875172</v>
      </c>
      <c r="N95" s="9">
        <v>134</v>
      </c>
      <c r="O95" s="9">
        <v>1</v>
      </c>
      <c r="P95" s="9">
        <v>22.360295929133912</v>
      </c>
      <c r="Q95" s="9">
        <v>26</v>
      </c>
      <c r="CV95" s="9" t="s">
        <v>4231</v>
      </c>
      <c r="CW95" s="9">
        <v>4</v>
      </c>
      <c r="CX95" s="9">
        <v>0</v>
      </c>
      <c r="CY95" s="9">
        <v>6</v>
      </c>
      <c r="CZ95" s="9">
        <v>4</v>
      </c>
      <c r="DA95" s="9">
        <v>0</v>
      </c>
      <c r="DB95" s="9">
        <v>4</v>
      </c>
      <c r="DC95" s="9">
        <v>2</v>
      </c>
      <c r="DD95" s="9">
        <v>1</v>
      </c>
      <c r="DE95" s="9">
        <v>2</v>
      </c>
      <c r="DF95" s="9">
        <v>52100</v>
      </c>
      <c r="DG95" s="9">
        <v>12800</v>
      </c>
      <c r="DH95" s="9">
        <v>5430</v>
      </c>
      <c r="DI95" s="9">
        <v>1150</v>
      </c>
      <c r="DJ95" s="9">
        <v>134</v>
      </c>
      <c r="DK95" s="9">
        <v>5</v>
      </c>
      <c r="DL95" s="9">
        <v>22.360295929133912</v>
      </c>
      <c r="DM95" s="9">
        <v>26</v>
      </c>
      <c r="GR95" s="9">
        <f>$P95*$N95^Solver!$C$2</f>
        <v>71.849133165671901</v>
      </c>
      <c r="GS95" s="9">
        <f t="shared" si="26"/>
        <v>0.22098902133181855</v>
      </c>
      <c r="GT95" s="9">
        <f t="shared" si="27"/>
        <v>20.476635651750637</v>
      </c>
      <c r="GU95" s="9">
        <f t="shared" si="28"/>
        <v>6.2267738623063487</v>
      </c>
      <c r="GV95" s="9">
        <f t="shared" si="29"/>
        <v>57.727479578580486</v>
      </c>
      <c r="GW95" s="9">
        <f t="shared" si="30"/>
        <v>57.727479578580486</v>
      </c>
      <c r="GX95" s="9">
        <f t="shared" si="31"/>
        <v>5.5233643482493626</v>
      </c>
      <c r="GY95" s="9">
        <f t="shared" si="32"/>
        <v>87.813689620054305</v>
      </c>
      <c r="GZ95" s="9">
        <f t="shared" si="33"/>
        <v>58.646963978516382</v>
      </c>
      <c r="HA95" s="9">
        <f t="shared" si="34"/>
        <v>1220.7361951143203</v>
      </c>
      <c r="HB95" s="9">
        <f t="shared" si="35"/>
        <v>61.261701761002001</v>
      </c>
      <c r="HC95" s="9">
        <f t="shared" si="36"/>
        <v>1.6471737616137943</v>
      </c>
      <c r="HD95" s="9">
        <f t="shared" si="37"/>
        <v>2.3923431726663946E-2</v>
      </c>
      <c r="HE95" s="9">
        <f t="shared" si="38"/>
        <v>740.1308226654146</v>
      </c>
      <c r="HF95" s="9">
        <f t="shared" si="39"/>
        <v>1.2068411655575966</v>
      </c>
      <c r="HG95" s="9">
        <f t="shared" si="40"/>
        <v>24.712046836656974</v>
      </c>
      <c r="HH95" s="9">
        <f t="shared" si="41"/>
        <v>26</v>
      </c>
      <c r="HI95" s="9">
        <f t="shared" si="42"/>
        <v>71.849133165671901</v>
      </c>
      <c r="HJ95" s="9">
        <f t="shared" si="43"/>
        <v>0.61353630099734513</v>
      </c>
      <c r="HK95" s="9">
        <f t="shared" si="44"/>
        <v>0.53370431106003813</v>
      </c>
      <c r="HL95" s="9">
        <f t="shared" si="45"/>
        <v>-49.376437667649007</v>
      </c>
      <c r="HM95" s="9">
        <f t="shared" si="46"/>
        <v>1.8288583595582253</v>
      </c>
      <c r="HN95" s="9">
        <f t="shared" si="47"/>
        <v>419.29260761454526</v>
      </c>
      <c r="HO95" s="9">
        <f t="shared" si="48"/>
        <v>30.507553723512107</v>
      </c>
      <c r="HP95" s="9">
        <f t="shared" si="49"/>
        <v>3283.9932113929617</v>
      </c>
      <c r="HQ95" s="9">
        <f t="shared" si="50"/>
        <v>5.5233643482493626</v>
      </c>
      <c r="HR95" s="9">
        <f t="shared" si="51"/>
        <v>27</v>
      </c>
      <c r="IP95" s="9">
        <v>1</v>
      </c>
      <c r="IQ95" s="9">
        <v>134</v>
      </c>
      <c r="IR95" s="9">
        <v>1</v>
      </c>
      <c r="IS95" s="9">
        <v>0.81277142645922917</v>
      </c>
      <c r="IT95" s="9">
        <v>134</v>
      </c>
      <c r="IU95" s="9">
        <v>3</v>
      </c>
      <c r="IV95" s="9">
        <v>61.261701761002001</v>
      </c>
    </row>
    <row r="96" spans="1:256" x14ac:dyDescent="0.25">
      <c r="A96" s="9">
        <v>4</v>
      </c>
      <c r="B96" s="9">
        <v>0</v>
      </c>
      <c r="C96" s="9">
        <v>6</v>
      </c>
      <c r="D96" s="9">
        <v>4</v>
      </c>
      <c r="E96" s="9">
        <v>0</v>
      </c>
      <c r="F96" s="9">
        <v>4</v>
      </c>
      <c r="G96" s="9">
        <v>1</v>
      </c>
      <c r="H96" s="9">
        <v>1</v>
      </c>
      <c r="I96" s="9">
        <v>2</v>
      </c>
      <c r="J96" s="9">
        <v>0.71090021441209461</v>
      </c>
      <c r="K96" s="9">
        <v>0.54497898294929659</v>
      </c>
      <c r="L96" s="9">
        <v>0.60256982731124986</v>
      </c>
      <c r="M96" s="9">
        <v>1.2045159162770849</v>
      </c>
      <c r="N96" s="9">
        <v>165</v>
      </c>
      <c r="O96" s="9">
        <v>1</v>
      </c>
      <c r="P96" s="9">
        <v>16.400871259587674</v>
      </c>
      <c r="Q96" s="9">
        <v>28</v>
      </c>
      <c r="CV96" s="9" t="s">
        <v>4243</v>
      </c>
      <c r="CW96" s="9">
        <v>4</v>
      </c>
      <c r="CX96" s="9">
        <v>0</v>
      </c>
      <c r="CY96" s="9">
        <v>6</v>
      </c>
      <c r="CZ96" s="9">
        <v>4</v>
      </c>
      <c r="DA96" s="9">
        <v>0</v>
      </c>
      <c r="DB96" s="9">
        <v>4</v>
      </c>
      <c r="DC96" s="9">
        <v>1</v>
      </c>
      <c r="DD96" s="9">
        <v>1</v>
      </c>
      <c r="DE96" s="9">
        <v>2</v>
      </c>
      <c r="DF96" s="9">
        <v>49300</v>
      </c>
      <c r="DG96" s="9">
        <v>8300</v>
      </c>
      <c r="DH96" s="9">
        <v>2790</v>
      </c>
      <c r="DI96" s="9">
        <v>1310</v>
      </c>
      <c r="DJ96" s="9">
        <v>165</v>
      </c>
      <c r="DK96" s="9">
        <v>5</v>
      </c>
      <c r="DL96" s="9">
        <v>16.400871259587674</v>
      </c>
      <c r="DM96" s="9">
        <v>28</v>
      </c>
      <c r="GR96" s="9">
        <f>$P96*$N96^Solver!$C$2</f>
        <v>55.379698774216017</v>
      </c>
      <c r="GS96" s="9">
        <f t="shared" si="26"/>
        <v>0.2517133041184762</v>
      </c>
      <c r="GT96" s="9">
        <f t="shared" si="27"/>
        <v>15.782931043698671</v>
      </c>
      <c r="GU96" s="9">
        <f t="shared" si="28"/>
        <v>5.4667299636969151</v>
      </c>
      <c r="GV96" s="9">
        <f t="shared" si="29"/>
        <v>63.532293115153735</v>
      </c>
      <c r="GW96" s="9">
        <f t="shared" si="30"/>
        <v>63.532293115153735</v>
      </c>
      <c r="GX96" s="9">
        <f t="shared" si="31"/>
        <v>12.217068956301329</v>
      </c>
      <c r="GY96" s="9">
        <f t="shared" si="32"/>
        <v>61.349643499656707</v>
      </c>
      <c r="GZ96" s="9">
        <f t="shared" si="33"/>
        <v>70.864032934817715</v>
      </c>
      <c r="HA96" s="9">
        <f t="shared" si="34"/>
        <v>1282.0858386139769</v>
      </c>
      <c r="HB96" s="9">
        <f t="shared" si="35"/>
        <v>67.88974313718154</v>
      </c>
      <c r="HC96" s="9">
        <f t="shared" si="36"/>
        <v>1.9434357149962365</v>
      </c>
      <c r="HD96" s="9">
        <f t="shared" si="37"/>
        <v>0.53582237652515174</v>
      </c>
      <c r="HE96" s="9">
        <f t="shared" si="38"/>
        <v>2015.8163777897194</v>
      </c>
      <c r="HF96" s="9">
        <f t="shared" si="39"/>
        <v>1.5749300636866341</v>
      </c>
      <c r="HG96" s="9">
        <f t="shared" si="40"/>
        <v>24.857012593814101</v>
      </c>
      <c r="HH96" s="9">
        <f t="shared" si="41"/>
        <v>28</v>
      </c>
      <c r="HI96" s="9">
        <f t="shared" si="42"/>
        <v>55.379698774216017</v>
      </c>
      <c r="HJ96" s="9">
        <f t="shared" si="43"/>
        <v>0.74130585101016999</v>
      </c>
      <c r="HK96" s="9">
        <f t="shared" si="44"/>
        <v>1.2156304168094112</v>
      </c>
      <c r="HL96" s="9">
        <f t="shared" si="45"/>
        <v>74.313377299988929</v>
      </c>
      <c r="HM96" s="9">
        <f t="shared" si="46"/>
        <v>1.6986806248200557</v>
      </c>
      <c r="HN96" s="9">
        <f t="shared" si="47"/>
        <v>249.10091233014722</v>
      </c>
      <c r="HO96" s="9">
        <f t="shared" si="48"/>
        <v>149.25677388302165</v>
      </c>
      <c r="HP96" s="9">
        <f t="shared" si="49"/>
        <v>7727.6635722379242</v>
      </c>
      <c r="HQ96" s="9">
        <f t="shared" si="50"/>
        <v>12.217068956301329</v>
      </c>
      <c r="HR96" s="9">
        <f t="shared" si="51"/>
        <v>28</v>
      </c>
      <c r="IP96" s="9">
        <v>1</v>
      </c>
      <c r="IQ96" s="9">
        <v>165</v>
      </c>
      <c r="IR96" s="9">
        <v>1</v>
      </c>
      <c r="IS96" s="9">
        <v>0.79203785509185187</v>
      </c>
      <c r="IT96" s="9">
        <v>165</v>
      </c>
      <c r="IU96" s="9">
        <v>3</v>
      </c>
      <c r="IV96" s="9">
        <v>67.88974313718154</v>
      </c>
    </row>
    <row r="97" spans="1:256" x14ac:dyDescent="0.25">
      <c r="A97" s="9">
        <v>4</v>
      </c>
      <c r="B97" s="9">
        <v>1</v>
      </c>
      <c r="C97" s="9">
        <v>4</v>
      </c>
      <c r="D97" s="9">
        <v>4</v>
      </c>
      <c r="E97" s="9">
        <v>0</v>
      </c>
      <c r="F97" s="9">
        <v>4</v>
      </c>
      <c r="G97" s="9">
        <v>2</v>
      </c>
      <c r="H97" s="9">
        <v>1</v>
      </c>
      <c r="I97" s="9">
        <v>1</v>
      </c>
      <c r="J97" s="9">
        <v>0.68638641391512589</v>
      </c>
      <c r="K97" s="9">
        <v>1.595540877791314</v>
      </c>
      <c r="L97" s="9">
        <v>1.2807308515970293</v>
      </c>
      <c r="M97" s="9">
        <v>0.73558223894783803</v>
      </c>
      <c r="N97" s="9">
        <v>169</v>
      </c>
      <c r="O97" s="9">
        <v>1</v>
      </c>
      <c r="P97" s="9">
        <v>21.946913470349084</v>
      </c>
      <c r="Q97" s="9">
        <v>18</v>
      </c>
      <c r="CV97" s="9" t="s">
        <v>4263</v>
      </c>
      <c r="CW97" s="9">
        <v>4</v>
      </c>
      <c r="CX97" s="9">
        <v>1</v>
      </c>
      <c r="CY97" s="9">
        <v>4</v>
      </c>
      <c r="CZ97" s="9">
        <v>4</v>
      </c>
      <c r="DA97" s="9">
        <v>0</v>
      </c>
      <c r="DB97" s="9">
        <v>4</v>
      </c>
      <c r="DC97" s="9">
        <v>2</v>
      </c>
      <c r="DD97" s="9">
        <v>1</v>
      </c>
      <c r="DE97" s="9">
        <v>1</v>
      </c>
      <c r="DF97" s="9">
        <v>47600</v>
      </c>
      <c r="DG97" s="9">
        <v>24300</v>
      </c>
      <c r="DH97" s="9">
        <v>5930</v>
      </c>
      <c r="DI97" s="9">
        <v>800</v>
      </c>
      <c r="DJ97" s="9">
        <v>169</v>
      </c>
      <c r="DK97" s="9">
        <v>5</v>
      </c>
      <c r="DL97" s="9">
        <v>21.946913470349084</v>
      </c>
      <c r="DM97" s="9">
        <v>18</v>
      </c>
      <c r="GR97" s="9">
        <f>$P97*$N97^Solver!$C$2</f>
        <v>74.530900292831575</v>
      </c>
      <c r="GS97" s="9">
        <f t="shared" si="26"/>
        <v>0.21697679076413057</v>
      </c>
      <c r="GT97" s="9">
        <f t="shared" si="27"/>
        <v>21.240925573510296</v>
      </c>
      <c r="GU97" s="9">
        <f t="shared" si="28"/>
        <v>6.3419163728967325</v>
      </c>
      <c r="GV97" s="9">
        <f t="shared" si="29"/>
        <v>33.28192471707662</v>
      </c>
      <c r="GW97" s="9">
        <f t="shared" si="30"/>
        <v>33.28192471707662</v>
      </c>
      <c r="GX97" s="9">
        <f t="shared" si="31"/>
        <v>-3.240925573510296</v>
      </c>
      <c r="GY97" s="9">
        <f t="shared" si="32"/>
        <v>92.382973606118497</v>
      </c>
      <c r="GZ97" s="9">
        <f t="shared" si="33"/>
        <v>67.623107361307419</v>
      </c>
      <c r="HA97" s="9">
        <f t="shared" si="34"/>
        <v>1374.4688122200953</v>
      </c>
      <c r="HB97" s="9">
        <f t="shared" si="35"/>
        <v>36.395445208033053</v>
      </c>
      <c r="HC97" s="9">
        <f t="shared" si="36"/>
        <v>1.7922875790687207</v>
      </c>
      <c r="HD97" s="9">
        <f t="shared" si="37"/>
        <v>-2.3798484681029922E-2</v>
      </c>
      <c r="HE97" s="9">
        <f t="shared" si="38"/>
        <v>-547.71642192323998</v>
      </c>
      <c r="HF97" s="9">
        <f t="shared" si="39"/>
        <v>0.8825021156337931</v>
      </c>
      <c r="HG97" s="9">
        <f t="shared" si="40"/>
        <v>18.745161756642776</v>
      </c>
      <c r="HH97" s="9">
        <f t="shared" si="41"/>
        <v>18</v>
      </c>
      <c r="HI97" s="9">
        <f t="shared" si="42"/>
        <v>74.530900292831575</v>
      </c>
      <c r="HJ97" s="9">
        <f t="shared" si="43"/>
        <v>0.44674820449610908</v>
      </c>
      <c r="HK97" s="9">
        <f t="shared" si="44"/>
        <v>-0.24689586283542156</v>
      </c>
      <c r="HL97" s="9">
        <f t="shared" si="45"/>
        <v>-70.727058543163338</v>
      </c>
      <c r="HM97" s="9">
        <f t="shared" si="46"/>
        <v>1.847180989794075</v>
      </c>
      <c r="HN97" s="9">
        <f t="shared" si="47"/>
        <v>451.17691921940371</v>
      </c>
      <c r="HO97" s="9">
        <f t="shared" si="48"/>
        <v>10.503598573033042</v>
      </c>
      <c r="HP97" s="9">
        <f t="shared" si="49"/>
        <v>6704.2320558086576</v>
      </c>
      <c r="HQ97" s="9">
        <f t="shared" si="50"/>
        <v>-3.240925573510296</v>
      </c>
      <c r="HR97" s="9">
        <f t="shared" si="51"/>
        <v>29</v>
      </c>
      <c r="IP97" s="9">
        <v>1</v>
      </c>
      <c r="IQ97" s="9">
        <v>169</v>
      </c>
      <c r="IR97" s="9">
        <v>1</v>
      </c>
      <c r="IS97" s="9">
        <v>0.33432896300843595</v>
      </c>
      <c r="IT97" s="9">
        <v>169</v>
      </c>
      <c r="IU97" s="9">
        <v>3</v>
      </c>
      <c r="IV97" s="9">
        <v>36.395445208033053</v>
      </c>
    </row>
    <row r="98" spans="1:256" x14ac:dyDescent="0.25">
      <c r="A98" s="9">
        <v>4</v>
      </c>
      <c r="B98" s="9">
        <v>0</v>
      </c>
      <c r="C98" s="9">
        <v>4</v>
      </c>
      <c r="D98" s="9">
        <v>2</v>
      </c>
      <c r="E98" s="9">
        <v>0</v>
      </c>
      <c r="F98" s="9">
        <v>4</v>
      </c>
      <c r="G98" s="9">
        <v>2</v>
      </c>
      <c r="H98" s="9">
        <v>2</v>
      </c>
      <c r="I98" s="9">
        <v>0</v>
      </c>
      <c r="J98" s="9">
        <v>0.68350243738607075</v>
      </c>
      <c r="K98" s="9">
        <v>0.32173458029536789</v>
      </c>
      <c r="L98" s="9">
        <v>1.5053446940356312</v>
      </c>
      <c r="M98" s="9">
        <v>1.0941785804349091</v>
      </c>
      <c r="N98" s="9">
        <v>181</v>
      </c>
      <c r="O98" s="9">
        <v>1</v>
      </c>
      <c r="P98" s="9">
        <v>14.804250872806382</v>
      </c>
      <c r="Q98" s="9">
        <v>37</v>
      </c>
      <c r="CV98" s="9" t="s">
        <v>4302</v>
      </c>
      <c r="CW98" s="9">
        <v>4</v>
      </c>
      <c r="CX98" s="9">
        <v>0</v>
      </c>
      <c r="CY98" s="9">
        <v>4</v>
      </c>
      <c r="CZ98" s="9">
        <v>2</v>
      </c>
      <c r="DA98" s="9">
        <v>0</v>
      </c>
      <c r="DB98" s="9">
        <v>4</v>
      </c>
      <c r="DC98" s="9">
        <v>2</v>
      </c>
      <c r="DD98" s="9">
        <v>2</v>
      </c>
      <c r="DE98" s="9">
        <v>0</v>
      </c>
      <c r="DF98" s="9">
        <v>47400</v>
      </c>
      <c r="DG98" s="9">
        <v>4900</v>
      </c>
      <c r="DH98" s="9">
        <v>6970</v>
      </c>
      <c r="DI98" s="9">
        <v>1190</v>
      </c>
      <c r="DJ98" s="9">
        <v>181</v>
      </c>
      <c r="DK98" s="9">
        <v>5</v>
      </c>
      <c r="DL98" s="9">
        <v>14.804250872806382</v>
      </c>
      <c r="DM98" s="9">
        <v>37</v>
      </c>
      <c r="GR98" s="9">
        <f>$P98*$N98^Solver!$C$2</f>
        <v>51.103368026251118</v>
      </c>
      <c r="GS98" s="9">
        <f t="shared" si="26"/>
        <v>0.26203343084402803</v>
      </c>
      <c r="GT98" s="9">
        <f t="shared" si="27"/>
        <v>14.564198641589575</v>
      </c>
      <c r="GU98" s="9">
        <f t="shared" si="28"/>
        <v>5.2514240547600313</v>
      </c>
      <c r="GV98" s="9">
        <f t="shared" si="29"/>
        <v>93.041910037580422</v>
      </c>
      <c r="GW98" s="9">
        <f t="shared" si="30"/>
        <v>93.041910037580422</v>
      </c>
      <c r="GX98" s="9">
        <f t="shared" si="31"/>
        <v>22.435801358410423</v>
      </c>
      <c r="GY98" s="9">
        <f t="shared" si="32"/>
        <v>54.956267508968914</v>
      </c>
      <c r="GZ98" s="9">
        <f t="shared" si="33"/>
        <v>90.058908719717834</v>
      </c>
      <c r="HA98" s="9">
        <f t="shared" si="34"/>
        <v>1429.4250797290642</v>
      </c>
      <c r="HB98" s="9">
        <f t="shared" si="35"/>
        <v>99.330612454787399</v>
      </c>
      <c r="HC98" s="9">
        <f t="shared" si="36"/>
        <v>2.3419863143180883</v>
      </c>
      <c r="HD98" s="9">
        <f t="shared" si="37"/>
        <v>2.3044053994376643</v>
      </c>
      <c r="HE98" s="9">
        <f t="shared" si="38"/>
        <v>4060.8800458722867</v>
      </c>
      <c r="HF98" s="9">
        <f t="shared" si="39"/>
        <v>2.1322279245124856</v>
      </c>
      <c r="HG98" s="9">
        <f t="shared" si="40"/>
        <v>31.054191041744101</v>
      </c>
      <c r="HH98" s="9">
        <f t="shared" si="41"/>
        <v>37</v>
      </c>
      <c r="HI98" s="9">
        <f t="shared" si="42"/>
        <v>51.103368026251118</v>
      </c>
      <c r="HJ98" s="9">
        <f t="shared" si="43"/>
        <v>0.85554411344007819</v>
      </c>
      <c r="HK98" s="9">
        <f t="shared" si="44"/>
        <v>2.0539391467273402</v>
      </c>
      <c r="HL98" s="9">
        <f t="shared" si="45"/>
        <v>376.67983205420853</v>
      </c>
      <c r="HM98" s="9">
        <f t="shared" si="46"/>
        <v>1.6584992883480223</v>
      </c>
      <c r="HN98" s="9">
        <f t="shared" si="47"/>
        <v>212.11588207167964</v>
      </c>
      <c r="HO98" s="9">
        <f t="shared" si="48"/>
        <v>503.36518259405096</v>
      </c>
      <c r="HP98" s="9">
        <f t="shared" si="49"/>
        <v>201070.5551277803</v>
      </c>
      <c r="HQ98" s="9">
        <f t="shared" si="50"/>
        <v>22.435801358410423</v>
      </c>
      <c r="HR98" s="9">
        <f t="shared" si="51"/>
        <v>30</v>
      </c>
      <c r="IP98" s="9">
        <v>1</v>
      </c>
      <c r="IQ98" s="9">
        <v>181</v>
      </c>
      <c r="IR98" s="9">
        <v>1</v>
      </c>
      <c r="IS98" s="9">
        <v>0.21593786109140345</v>
      </c>
      <c r="IT98" s="9">
        <v>181</v>
      </c>
      <c r="IU98" s="9">
        <v>3</v>
      </c>
      <c r="IV98" s="9">
        <v>99.330612454787399</v>
      </c>
    </row>
    <row r="99" spans="1:256" x14ac:dyDescent="0.25">
      <c r="A99" s="9">
        <v>4</v>
      </c>
      <c r="B99" s="9">
        <v>2</v>
      </c>
      <c r="C99" s="9">
        <v>6</v>
      </c>
      <c r="D99" s="9">
        <v>4</v>
      </c>
      <c r="E99" s="9">
        <v>0</v>
      </c>
      <c r="F99" s="9">
        <v>4</v>
      </c>
      <c r="G99" s="9">
        <v>1</v>
      </c>
      <c r="H99" s="9">
        <v>3</v>
      </c>
      <c r="I99" s="9">
        <v>0</v>
      </c>
      <c r="J99" s="9">
        <v>0.80318746334185942</v>
      </c>
      <c r="K99" s="9">
        <v>1.6546349843761776</v>
      </c>
      <c r="L99" s="9">
        <v>0.88981637581446205</v>
      </c>
      <c r="M99" s="9">
        <v>1.3332428080929566</v>
      </c>
      <c r="N99" s="9">
        <v>185</v>
      </c>
      <c r="O99" s="9">
        <v>1</v>
      </c>
      <c r="P99" s="9">
        <v>20.082603105322086</v>
      </c>
      <c r="Q99" s="9">
        <v>32</v>
      </c>
      <c r="CV99" s="9" t="s">
        <v>4354</v>
      </c>
      <c r="CW99" s="9">
        <v>4</v>
      </c>
      <c r="CX99" s="9">
        <v>2</v>
      </c>
      <c r="CY99" s="9">
        <v>6</v>
      </c>
      <c r="CZ99" s="9">
        <v>4</v>
      </c>
      <c r="DA99" s="9">
        <v>0</v>
      </c>
      <c r="DB99" s="9">
        <v>4</v>
      </c>
      <c r="DC99" s="9">
        <v>1</v>
      </c>
      <c r="DD99" s="9">
        <v>3</v>
      </c>
      <c r="DE99" s="9">
        <v>0</v>
      </c>
      <c r="DF99" s="9">
        <v>55700</v>
      </c>
      <c r="DG99" s="9">
        <v>25200</v>
      </c>
      <c r="DH99" s="9">
        <v>4120</v>
      </c>
      <c r="DI99" s="9">
        <v>1450</v>
      </c>
      <c r="DJ99" s="9">
        <v>185</v>
      </c>
      <c r="DK99" s="9">
        <v>5</v>
      </c>
      <c r="DL99" s="9">
        <v>20.082603105322086</v>
      </c>
      <c r="DM99" s="9">
        <v>32</v>
      </c>
      <c r="GR99" s="9">
        <f>$P99*$N99^Solver!$C$2</f>
        <v>69.686003213304105</v>
      </c>
      <c r="GS99" s="9">
        <f t="shared" si="26"/>
        <v>0.22439268062774759</v>
      </c>
      <c r="GT99" s="9">
        <f t="shared" si="27"/>
        <v>19.860154673477865</v>
      </c>
      <c r="GU99" s="9">
        <f t="shared" si="28"/>
        <v>6.1323241829282331</v>
      </c>
      <c r="GV99" s="9">
        <f t="shared" si="29"/>
        <v>77.328166032953348</v>
      </c>
      <c r="GW99" s="9">
        <f t="shared" si="30"/>
        <v>77.328166032953348</v>
      </c>
      <c r="GX99" s="9">
        <f t="shared" si="31"/>
        <v>12.139845326522135</v>
      </c>
      <c r="GY99" s="9">
        <f t="shared" si="32"/>
        <v>84.179282607468352</v>
      </c>
      <c r="GZ99" s="9">
        <f t="shared" si="33"/>
        <v>102.19875404623997</v>
      </c>
      <c r="HA99" s="9">
        <f t="shared" si="34"/>
        <v>1513.6043623365326</v>
      </c>
      <c r="HB99" s="9">
        <f t="shared" si="35"/>
        <v>81.557959456115029</v>
      </c>
      <c r="HC99" s="9">
        <f t="shared" si="36"/>
        <v>2.5841587886854493</v>
      </c>
      <c r="HD99" s="9">
        <f t="shared" si="37"/>
        <v>0.32329454131704233</v>
      </c>
      <c r="HE99" s="9">
        <f t="shared" si="38"/>
        <v>2245.871385406595</v>
      </c>
      <c r="HF99" s="9">
        <f t="shared" si="39"/>
        <v>1.4670522343631782</v>
      </c>
      <c r="HG99" s="9">
        <f t="shared" si="40"/>
        <v>29.135884288524018</v>
      </c>
      <c r="HH99" s="9">
        <f t="shared" si="41"/>
        <v>32</v>
      </c>
      <c r="HI99" s="9">
        <f t="shared" si="42"/>
        <v>69.686003213304105</v>
      </c>
      <c r="HJ99" s="9">
        <f t="shared" si="43"/>
        <v>0.70894547475240444</v>
      </c>
      <c r="HK99" s="9">
        <f t="shared" si="44"/>
        <v>1.0279929360507767</v>
      </c>
      <c r="HL99" s="9">
        <f t="shared" si="45"/>
        <v>54.335977326613524</v>
      </c>
      <c r="HM99" s="9">
        <f t="shared" si="46"/>
        <v>1.8135738270172617</v>
      </c>
      <c r="HN99" s="9">
        <f t="shared" si="47"/>
        <v>394.42574365446467</v>
      </c>
      <c r="HO99" s="9">
        <f t="shared" si="48"/>
        <v>147.37584455188133</v>
      </c>
      <c r="HP99" s="9">
        <f t="shared" si="49"/>
        <v>3993.8054415940264</v>
      </c>
      <c r="HQ99" s="9">
        <f t="shared" si="50"/>
        <v>12.139845326522135</v>
      </c>
      <c r="HR99" s="9">
        <f t="shared" si="51"/>
        <v>31</v>
      </c>
      <c r="IP99" s="9">
        <v>1</v>
      </c>
      <c r="IQ99" s="9">
        <v>185</v>
      </c>
      <c r="IR99" s="9">
        <v>1</v>
      </c>
      <c r="IS99" s="9">
        <v>0.73520998646495028</v>
      </c>
      <c r="IT99" s="9">
        <v>185</v>
      </c>
      <c r="IU99" s="9">
        <v>3</v>
      </c>
      <c r="IV99" s="9">
        <v>81.557959456115029</v>
      </c>
    </row>
    <row r="100" spans="1:256" x14ac:dyDescent="0.25">
      <c r="A100" s="9">
        <v>4</v>
      </c>
      <c r="B100" s="9">
        <v>0</v>
      </c>
      <c r="C100" s="9">
        <v>5</v>
      </c>
      <c r="D100" s="9">
        <v>4</v>
      </c>
      <c r="E100" s="9">
        <v>0</v>
      </c>
      <c r="F100" s="9">
        <v>4</v>
      </c>
      <c r="G100" s="9">
        <v>1</v>
      </c>
      <c r="H100" s="9">
        <v>1</v>
      </c>
      <c r="I100" s="9">
        <v>0</v>
      </c>
      <c r="J100" s="9">
        <v>0.77290570978678041</v>
      </c>
      <c r="K100" s="9">
        <v>1.9698035528287829</v>
      </c>
      <c r="L100" s="9">
        <v>1.1295484576479702</v>
      </c>
      <c r="M100" s="9">
        <v>1.2137106942639329</v>
      </c>
      <c r="N100" s="9">
        <v>192</v>
      </c>
      <c r="O100" s="9">
        <v>1</v>
      </c>
      <c r="P100" s="9">
        <v>21.681623183070258</v>
      </c>
      <c r="Q100" s="9">
        <v>21</v>
      </c>
      <c r="CV100" s="9" t="s">
        <v>4186</v>
      </c>
      <c r="CW100" s="9">
        <v>4</v>
      </c>
      <c r="CX100" s="9">
        <v>0</v>
      </c>
      <c r="CY100" s="9">
        <v>5</v>
      </c>
      <c r="CZ100" s="9">
        <v>4</v>
      </c>
      <c r="DA100" s="9">
        <v>0</v>
      </c>
      <c r="DB100" s="9">
        <v>4</v>
      </c>
      <c r="DC100" s="9">
        <v>1</v>
      </c>
      <c r="DD100" s="9">
        <v>1</v>
      </c>
      <c r="DE100" s="9">
        <v>0</v>
      </c>
      <c r="DF100" s="9">
        <v>53600</v>
      </c>
      <c r="DG100" s="9">
        <v>30000</v>
      </c>
      <c r="DH100" s="9">
        <v>5230</v>
      </c>
      <c r="DI100" s="9">
        <v>1320</v>
      </c>
      <c r="DJ100" s="9">
        <v>192</v>
      </c>
      <c r="DK100" s="9">
        <v>5</v>
      </c>
      <c r="DL100" s="9">
        <v>21.681623183070258</v>
      </c>
      <c r="DM100" s="9">
        <v>21</v>
      </c>
      <c r="GR100" s="9">
        <f>$P100*$N100^Solver!$C$2</f>
        <v>75.903433185109293</v>
      </c>
      <c r="GS100" s="9">
        <f t="shared" si="26"/>
        <v>0.21500608688852244</v>
      </c>
      <c r="GT100" s="9">
        <f t="shared" si="27"/>
        <v>21.632090431274261</v>
      </c>
      <c r="GU100" s="9">
        <f t="shared" si="28"/>
        <v>6.4000451419735356</v>
      </c>
      <c r="GV100" s="9">
        <f t="shared" si="29"/>
        <v>42.195736860941992</v>
      </c>
      <c r="GW100" s="9">
        <f t="shared" si="30"/>
        <v>42.195736860941992</v>
      </c>
      <c r="GX100" s="9">
        <f t="shared" si="31"/>
        <v>-0.63209043127426057</v>
      </c>
      <c r="GY100" s="9">
        <f t="shared" si="32"/>
        <v>94.748346027329305</v>
      </c>
      <c r="GZ100" s="9">
        <f t="shared" si="33"/>
        <v>101.56666361496571</v>
      </c>
      <c r="HA100" s="9">
        <f t="shared" si="34"/>
        <v>1608.3527083638619</v>
      </c>
      <c r="HB100" s="9">
        <f t="shared" si="35"/>
        <v>45.380138898476908</v>
      </c>
      <c r="HC100" s="9">
        <f t="shared" si="36"/>
        <v>2.4926792406846903</v>
      </c>
      <c r="HD100" s="9">
        <f t="shared" si="37"/>
        <v>-4.5373806976003378E-2</v>
      </c>
      <c r="HE100" s="9">
        <f t="shared" si="38"/>
        <v>-121.36136280465803</v>
      </c>
      <c r="HF100" s="9">
        <f t="shared" si="39"/>
        <v>0.97745122095237413</v>
      </c>
      <c r="HG100" s="9">
        <f t="shared" si="40"/>
        <v>21.144313203801197</v>
      </c>
      <c r="HH100" s="9">
        <f t="shared" si="41"/>
        <v>21</v>
      </c>
      <c r="HI100" s="9">
        <f t="shared" si="42"/>
        <v>75.903433185109293</v>
      </c>
      <c r="HJ100" s="9">
        <f t="shared" si="43"/>
        <v>0.50183998837160437</v>
      </c>
      <c r="HK100" s="9">
        <f t="shared" si="44"/>
        <v>8.4985806165922082E-3</v>
      </c>
      <c r="HL100" s="9">
        <f t="shared" si="45"/>
        <v>-81.599046610690749</v>
      </c>
      <c r="HM100" s="9">
        <f t="shared" si="46"/>
        <v>1.8563050437741158</v>
      </c>
      <c r="HN100" s="9">
        <f t="shared" si="47"/>
        <v>467.94733642682741</v>
      </c>
      <c r="HO100" s="9">
        <f t="shared" si="48"/>
        <v>0.39953831330848072</v>
      </c>
      <c r="HP100" s="9">
        <f t="shared" si="49"/>
        <v>8901.697517057275</v>
      </c>
      <c r="HQ100" s="9">
        <f t="shared" si="50"/>
        <v>-0.63209043127426057</v>
      </c>
      <c r="HR100" s="9">
        <f t="shared" si="51"/>
        <v>32</v>
      </c>
      <c r="IP100" s="9">
        <v>1</v>
      </c>
      <c r="IQ100" s="9">
        <v>192</v>
      </c>
      <c r="IR100" s="9">
        <v>1</v>
      </c>
      <c r="IS100" s="9">
        <v>0.98745716100391556</v>
      </c>
      <c r="IT100" s="9">
        <v>192</v>
      </c>
      <c r="IU100" s="9">
        <v>3</v>
      </c>
      <c r="IV100" s="9">
        <v>45.380138898476908</v>
      </c>
    </row>
    <row r="101" spans="1:256" x14ac:dyDescent="0.25">
      <c r="A101" s="9">
        <v>4</v>
      </c>
      <c r="B101" s="9">
        <v>0</v>
      </c>
      <c r="C101" s="9">
        <v>4</v>
      </c>
      <c r="D101" s="9">
        <v>4</v>
      </c>
      <c r="E101" s="9">
        <v>0</v>
      </c>
      <c r="F101" s="9">
        <v>4</v>
      </c>
      <c r="G101" s="9">
        <v>2</v>
      </c>
      <c r="H101" s="9">
        <v>2</v>
      </c>
      <c r="I101" s="9">
        <v>2</v>
      </c>
      <c r="J101" s="9">
        <v>0.80895541639996982</v>
      </c>
      <c r="K101" s="9">
        <v>0.91383777410591249</v>
      </c>
      <c r="L101" s="9">
        <v>0.72135599398551054</v>
      </c>
      <c r="M101" s="9">
        <v>0.59766056914511845</v>
      </c>
      <c r="N101" s="9">
        <v>233</v>
      </c>
      <c r="O101" s="9">
        <v>1</v>
      </c>
      <c r="P101" s="9">
        <v>21.179994684339089</v>
      </c>
      <c r="Q101" s="9">
        <v>24</v>
      </c>
      <c r="CV101" s="9" t="s">
        <v>4306</v>
      </c>
      <c r="CW101" s="9">
        <v>4</v>
      </c>
      <c r="CX101" s="9">
        <v>0</v>
      </c>
      <c r="CY101" s="9">
        <v>4</v>
      </c>
      <c r="CZ101" s="9">
        <v>4</v>
      </c>
      <c r="DA101" s="9">
        <v>0</v>
      </c>
      <c r="DB101" s="9">
        <v>4</v>
      </c>
      <c r="DC101" s="9">
        <v>2</v>
      </c>
      <c r="DD101" s="9">
        <v>2</v>
      </c>
      <c r="DE101" s="9">
        <v>2</v>
      </c>
      <c r="DF101" s="9">
        <v>56100</v>
      </c>
      <c r="DG101" s="9">
        <v>13917.699145078313</v>
      </c>
      <c r="DH101" s="9">
        <v>3340</v>
      </c>
      <c r="DI101" s="9">
        <v>650</v>
      </c>
      <c r="DJ101" s="9">
        <v>233</v>
      </c>
      <c r="DK101" s="9">
        <v>5</v>
      </c>
      <c r="DL101" s="9">
        <v>21.179994684339089</v>
      </c>
      <c r="DM101" s="9">
        <v>24</v>
      </c>
      <c r="GR101" s="9">
        <f>$P101*$N101^Solver!$C$2</f>
        <v>77.647571527353406</v>
      </c>
      <c r="GS101" s="9">
        <f t="shared" si="26"/>
        <v>0.21257761309496281</v>
      </c>
      <c r="GT101" s="9">
        <f t="shared" si="27"/>
        <v>22.129160942591781</v>
      </c>
      <c r="GU101" s="9">
        <f t="shared" si="28"/>
        <v>6.4731588705482297</v>
      </c>
      <c r="GV101" s="9">
        <f t="shared" si="29"/>
        <v>51.47152132317332</v>
      </c>
      <c r="GW101" s="9">
        <f t="shared" si="30"/>
        <v>51.47152132317332</v>
      </c>
      <c r="GX101" s="9">
        <f t="shared" si="31"/>
        <v>1.8708390574082188</v>
      </c>
      <c r="GY101" s="9">
        <f t="shared" si="32"/>
        <v>97.779979007814944</v>
      </c>
      <c r="GZ101" s="9">
        <f t="shared" si="33"/>
        <v>103.43750267237392</v>
      </c>
      <c r="HA101" s="9">
        <f t="shared" si="34"/>
        <v>1706.1326873716769</v>
      </c>
      <c r="HB101" s="9">
        <f t="shared" si="35"/>
        <v>54.784729398112319</v>
      </c>
      <c r="HC101" s="9">
        <f t="shared" si="36"/>
        <v>2.4659805343943528</v>
      </c>
      <c r="HD101" s="9">
        <f t="shared" si="37"/>
        <v>-3.8041925956467923E-2</v>
      </c>
      <c r="HE101" s="9">
        <f t="shared" si="38"/>
        <v>435.90550037611496</v>
      </c>
      <c r="HF101" s="9">
        <f t="shared" si="39"/>
        <v>1.0654086476072739</v>
      </c>
      <c r="HG101" s="9">
        <f t="shared" si="40"/>
        <v>23.576599432530418</v>
      </c>
      <c r="HH101" s="9">
        <f t="shared" si="41"/>
        <v>24</v>
      </c>
      <c r="HI101" s="9">
        <f t="shared" si="42"/>
        <v>77.647571527353406</v>
      </c>
      <c r="HJ101" s="9">
        <f t="shared" si="43"/>
        <v>0.54789501380126304</v>
      </c>
      <c r="HK101" s="9">
        <f t="shared" si="44"/>
        <v>0.22189795343978561</v>
      </c>
      <c r="HL101" s="9">
        <f t="shared" si="45"/>
        <v>-81.664131859132524</v>
      </c>
      <c r="HM101" s="9">
        <f t="shared" si="46"/>
        <v>1.8676642228352156</v>
      </c>
      <c r="HN101" s="9">
        <f t="shared" si="47"/>
        <v>489.69976402312955</v>
      </c>
      <c r="HO101" s="9">
        <f t="shared" si="48"/>
        <v>3.5000387787240723</v>
      </c>
      <c r="HP101" s="9">
        <f t="shared" si="49"/>
        <v>8888.7071296009472</v>
      </c>
      <c r="HQ101" s="9">
        <f t="shared" si="50"/>
        <v>1.8708390574082188</v>
      </c>
      <c r="HR101" s="9">
        <f t="shared" si="51"/>
        <v>33</v>
      </c>
      <c r="IP101" s="9">
        <v>1</v>
      </c>
      <c r="IQ101" s="9">
        <v>233</v>
      </c>
      <c r="IR101" s="9">
        <v>1</v>
      </c>
      <c r="IS101" s="9">
        <v>0.89518071483380057</v>
      </c>
      <c r="IT101" s="9">
        <v>233</v>
      </c>
      <c r="IU101" s="9">
        <v>3</v>
      </c>
      <c r="IV101" s="9">
        <v>54.784729398112319</v>
      </c>
    </row>
    <row r="102" spans="1:256" x14ac:dyDescent="0.25">
      <c r="A102" s="9">
        <v>8</v>
      </c>
      <c r="B102" s="9">
        <v>0</v>
      </c>
      <c r="C102" s="9">
        <v>8</v>
      </c>
      <c r="D102" s="9">
        <v>6</v>
      </c>
      <c r="E102" s="9">
        <v>0</v>
      </c>
      <c r="F102" s="9">
        <v>4</v>
      </c>
      <c r="G102" s="9">
        <v>1</v>
      </c>
      <c r="H102" s="9">
        <v>4</v>
      </c>
      <c r="I102" s="9">
        <v>4</v>
      </c>
      <c r="J102" s="9">
        <v>0.79165155722563885</v>
      </c>
      <c r="K102" s="9">
        <v>5.3841297110653397</v>
      </c>
      <c r="L102" s="9">
        <v>1.2040597803800064</v>
      </c>
      <c r="M102" s="9">
        <v>4.9008166669899715</v>
      </c>
      <c r="N102" s="9">
        <v>352</v>
      </c>
      <c r="O102" s="9">
        <v>1</v>
      </c>
      <c r="P102" s="9">
        <v>69.133248515566748</v>
      </c>
      <c r="Q102" s="9">
        <v>54</v>
      </c>
      <c r="CV102" s="9" t="s">
        <v>4403</v>
      </c>
      <c r="CW102" s="9">
        <v>8</v>
      </c>
      <c r="CX102" s="9">
        <v>0</v>
      </c>
      <c r="CY102" s="9">
        <v>8</v>
      </c>
      <c r="CZ102" s="9">
        <v>6</v>
      </c>
      <c r="DA102" s="9">
        <v>0</v>
      </c>
      <c r="DB102" s="9">
        <v>4</v>
      </c>
      <c r="DC102" s="9">
        <v>1</v>
      </c>
      <c r="DD102" s="9">
        <v>4</v>
      </c>
      <c r="DE102" s="9">
        <v>4</v>
      </c>
      <c r="DF102" s="9">
        <v>54900</v>
      </c>
      <c r="DG102" s="9">
        <v>82000</v>
      </c>
      <c r="DH102" s="9">
        <v>5575</v>
      </c>
      <c r="DI102" s="9">
        <v>5330</v>
      </c>
      <c r="DJ102" s="9">
        <v>352</v>
      </c>
      <c r="DK102" s="9">
        <v>5</v>
      </c>
      <c r="DL102" s="9">
        <v>69.133248515566748</v>
      </c>
      <c r="DM102" s="9">
        <v>54</v>
      </c>
      <c r="GR102" s="9">
        <f>$P102*$N102^Solver!$C$2</f>
        <v>279.63647681201303</v>
      </c>
      <c r="GS102" s="9">
        <f t="shared" si="26"/>
        <v>0.11201715909354519</v>
      </c>
      <c r="GT102" s="9">
        <f t="shared" si="27"/>
        <v>79.694966359797135</v>
      </c>
      <c r="GU102" s="9">
        <f t="shared" si="28"/>
        <v>12.284266741102531</v>
      </c>
      <c r="GV102" s="9">
        <f t="shared" si="29"/>
        <v>159.85939953402948</v>
      </c>
      <c r="GW102" s="9">
        <f t="shared" si="30"/>
        <v>159.85939953402948</v>
      </c>
      <c r="GX102" s="9">
        <f t="shared" si="31"/>
        <v>-25.694966359797135</v>
      </c>
      <c r="GY102" s="9">
        <f t="shared" si="32"/>
        <v>596.72115904560974</v>
      </c>
      <c r="GZ102" s="9">
        <f t="shared" si="33"/>
        <v>77.742536312576789</v>
      </c>
      <c r="HA102" s="9">
        <f t="shared" si="34"/>
        <v>2302.8538464172866</v>
      </c>
      <c r="HB102" s="9">
        <f t="shared" si="35"/>
        <v>164.3201122631952</v>
      </c>
      <c r="HC102" s="9">
        <f t="shared" si="36"/>
        <v>1.5960372703793844</v>
      </c>
      <c r="HD102" s="9">
        <f t="shared" si="37"/>
        <v>9.1404508922674543E-2</v>
      </c>
      <c r="HE102" s="9">
        <f t="shared" si="38"/>
        <v>-9044.6281586485911</v>
      </c>
      <c r="HF102" s="9">
        <f t="shared" si="39"/>
        <v>0.72064382911727276</v>
      </c>
      <c r="HG102" s="9">
        <f t="shared" si="40"/>
        <v>57.431685718896446</v>
      </c>
      <c r="HH102" s="9">
        <f t="shared" si="41"/>
        <v>54</v>
      </c>
      <c r="HI102" s="9">
        <f t="shared" si="42"/>
        <v>279.63647681201303</v>
      </c>
      <c r="HJ102" s="9">
        <f t="shared" si="43"/>
        <v>0.33203374098795074</v>
      </c>
      <c r="HK102" s="9">
        <f t="shared" si="44"/>
        <v>-0.80713691020037426</v>
      </c>
      <c r="HL102" s="9">
        <f t="shared" si="45"/>
        <v>58.729283381274897</v>
      </c>
      <c r="HM102" s="9">
        <f t="shared" si="46"/>
        <v>2.5083193168578415</v>
      </c>
      <c r="HN102" s="9">
        <f t="shared" si="47"/>
        <v>6351.2876630891969</v>
      </c>
      <c r="HO102" s="9">
        <f t="shared" si="48"/>
        <v>660.2312962311064</v>
      </c>
      <c r="HP102" s="9">
        <f t="shared" si="49"/>
        <v>4033.5375253206057</v>
      </c>
      <c r="HQ102" s="9">
        <f t="shared" si="50"/>
        <v>-25.694966359797135</v>
      </c>
      <c r="HR102" s="9">
        <f t="shared" si="51"/>
        <v>34</v>
      </c>
      <c r="IP102" s="9">
        <v>1</v>
      </c>
      <c r="IQ102" s="9">
        <v>352</v>
      </c>
      <c r="IR102" s="9">
        <v>1</v>
      </c>
      <c r="IS102" s="9">
        <v>0.18124248528440035</v>
      </c>
      <c r="IT102" s="9">
        <v>352</v>
      </c>
      <c r="IU102" s="9">
        <v>3</v>
      </c>
      <c r="IV102" s="9">
        <v>164.3201122631952</v>
      </c>
    </row>
    <row r="103" spans="1:256" x14ac:dyDescent="0.25">
      <c r="A103" s="9">
        <v>3</v>
      </c>
      <c r="B103" s="9">
        <v>0</v>
      </c>
      <c r="C103" s="9">
        <v>6</v>
      </c>
      <c r="D103" s="9">
        <v>4</v>
      </c>
      <c r="E103" s="9">
        <v>0</v>
      </c>
      <c r="F103" s="9">
        <v>4</v>
      </c>
      <c r="G103" s="9">
        <v>1</v>
      </c>
      <c r="H103" s="9">
        <v>1</v>
      </c>
      <c r="I103" s="9">
        <v>1</v>
      </c>
      <c r="J103" s="9">
        <v>1.0266956443436337</v>
      </c>
      <c r="K103" s="9">
        <v>1.4248245698794864</v>
      </c>
      <c r="L103" s="9">
        <v>0.84230190914475778</v>
      </c>
      <c r="M103" s="9">
        <v>0.24825900564489534</v>
      </c>
      <c r="N103" s="9">
        <v>13</v>
      </c>
      <c r="O103" s="9">
        <v>1</v>
      </c>
      <c r="P103" s="9">
        <v>23.587014110640855</v>
      </c>
      <c r="Q103" s="9">
        <v>3</v>
      </c>
      <c r="CV103" s="9" t="s">
        <v>4223</v>
      </c>
      <c r="CW103" s="9">
        <v>3</v>
      </c>
      <c r="CX103" s="9">
        <v>0</v>
      </c>
      <c r="CY103" s="9">
        <v>6</v>
      </c>
      <c r="CZ103" s="9">
        <v>4</v>
      </c>
      <c r="DA103" s="9">
        <v>0</v>
      </c>
      <c r="DB103" s="9">
        <v>4</v>
      </c>
      <c r="DC103" s="9">
        <v>1</v>
      </c>
      <c r="DD103" s="9">
        <v>1</v>
      </c>
      <c r="DE103" s="9">
        <v>1</v>
      </c>
      <c r="DF103" s="9">
        <v>71200</v>
      </c>
      <c r="DG103" s="9">
        <v>21700</v>
      </c>
      <c r="DH103" s="9">
        <v>3900</v>
      </c>
      <c r="DI103" s="9">
        <v>270</v>
      </c>
      <c r="DJ103" s="9">
        <v>13</v>
      </c>
      <c r="DK103" s="9">
        <v>5</v>
      </c>
      <c r="DL103" s="9">
        <v>23.587014110640855</v>
      </c>
      <c r="DM103" s="9">
        <v>3</v>
      </c>
      <c r="GR103" s="9">
        <f>$P103*$N103^Solver!$C$2</f>
        <v>43.466475318246964</v>
      </c>
      <c r="GS103" s="9">
        <f t="shared" si="26"/>
        <v>0.28412160061871128</v>
      </c>
      <c r="GT103" s="9">
        <f t="shared" si="27"/>
        <v>12.387723260422046</v>
      </c>
      <c r="GU103" s="9">
        <f t="shared" si="28"/>
        <v>4.8431680621575595</v>
      </c>
      <c r="GV103" s="9">
        <f t="shared" si="29"/>
        <v>-1.8705333091527905</v>
      </c>
      <c r="GW103" s="9">
        <f t="shared" si="30"/>
        <v>-1.8705333091527905</v>
      </c>
      <c r="GX103" s="9">
        <f t="shared" si="31"/>
        <v>-9.387723260422046</v>
      </c>
      <c r="GY103" s="9">
        <f t="shared" si="32"/>
        <v>44.072704166998136</v>
      </c>
      <c r="GZ103" s="9">
        <f t="shared" si="33"/>
        <v>-9.387723260422046</v>
      </c>
      <c r="HA103" s="9">
        <f t="shared" si="34"/>
        <v>44.072704166998136</v>
      </c>
      <c r="HB103" s="9">
        <f t="shared" si="35"/>
        <v>1.791759469228055</v>
      </c>
      <c r="HC103" s="9">
        <f t="shared" si="36"/>
        <v>0</v>
      </c>
      <c r="HD103" s="9">
        <f t="shared" si="37"/>
        <v>0.49357326502440618</v>
      </c>
      <c r="HE103" s="9">
        <f t="shared" si="38"/>
        <v>-122.0404023854866</v>
      </c>
      <c r="HF103" s="9">
        <f t="shared" si="39"/>
        <v>0.45518063548342153</v>
      </c>
      <c r="HG103" s="9">
        <f t="shared" si="40"/>
        <v>5.6386517458716696</v>
      </c>
      <c r="HH103" s="9">
        <f t="shared" si="41"/>
        <v>3</v>
      </c>
      <c r="HI103" s="9">
        <f t="shared" si="42"/>
        <v>43.466475318246964</v>
      </c>
      <c r="HJ103" s="9">
        <f t="shared" si="43"/>
        <v>0.13332565739507798</v>
      </c>
      <c r="HK103" s="9">
        <f t="shared" si="44"/>
        <v>-2.1614476858628411</v>
      </c>
      <c r="HL103" s="9">
        <f t="shared" si="45"/>
        <v>36.51678817674911</v>
      </c>
      <c r="HM103" s="9">
        <f t="shared" si="46"/>
        <v>1.5775690648957099</v>
      </c>
      <c r="HN103" s="9">
        <f t="shared" si="47"/>
        <v>153.45568757680141</v>
      </c>
      <c r="HO103" s="9">
        <f t="shared" si="48"/>
        <v>88.129348014269127</v>
      </c>
      <c r="HP103" s="9">
        <f t="shared" si="49"/>
        <v>1940.9878670852802</v>
      </c>
      <c r="HQ103" s="9">
        <f t="shared" si="50"/>
        <v>-9.387723260422046</v>
      </c>
      <c r="HR103" s="9">
        <f t="shared" si="51"/>
        <v>1</v>
      </c>
      <c r="IP103" s="9">
        <v>1</v>
      </c>
      <c r="IQ103" s="9">
        <v>13</v>
      </c>
      <c r="IR103" s="9">
        <v>1</v>
      </c>
      <c r="IS103" s="9">
        <v>0.41236530307658459</v>
      </c>
      <c r="IT103" s="9">
        <v>13</v>
      </c>
      <c r="IU103" s="9">
        <v>4</v>
      </c>
      <c r="IV103" s="9">
        <v>1.791759469228055</v>
      </c>
    </row>
    <row r="104" spans="1:256" x14ac:dyDescent="0.25">
      <c r="A104" s="9">
        <v>2</v>
      </c>
      <c r="B104" s="9">
        <v>0</v>
      </c>
      <c r="C104" s="9">
        <v>6</v>
      </c>
      <c r="D104" s="9">
        <v>1</v>
      </c>
      <c r="E104" s="9">
        <v>0</v>
      </c>
      <c r="F104" s="9">
        <v>4</v>
      </c>
      <c r="G104" s="9">
        <v>2</v>
      </c>
      <c r="H104" s="9">
        <v>1</v>
      </c>
      <c r="I104" s="9">
        <v>4</v>
      </c>
      <c r="J104" s="9">
        <v>0.83491120516146611</v>
      </c>
      <c r="K104" s="9">
        <v>0.92554398682539696</v>
      </c>
      <c r="L104" s="9">
        <v>0.31100378183806443</v>
      </c>
      <c r="M104" s="9">
        <v>0.67121879303990228</v>
      </c>
      <c r="N104" s="9">
        <v>18</v>
      </c>
      <c r="O104" s="9">
        <v>1</v>
      </c>
      <c r="P104" s="9">
        <v>19.298359129762954</v>
      </c>
      <c r="Q104" s="9">
        <v>4</v>
      </c>
      <c r="CV104" s="9" t="s">
        <v>4242</v>
      </c>
      <c r="CW104" s="9">
        <v>2</v>
      </c>
      <c r="CX104" s="9">
        <v>0</v>
      </c>
      <c r="CY104" s="9">
        <v>6</v>
      </c>
      <c r="CZ104" s="9">
        <v>1</v>
      </c>
      <c r="DA104" s="9">
        <v>0</v>
      </c>
      <c r="DB104" s="9">
        <v>4</v>
      </c>
      <c r="DC104" s="9">
        <v>2</v>
      </c>
      <c r="DD104" s="9">
        <v>1</v>
      </c>
      <c r="DE104" s="9">
        <v>4</v>
      </c>
      <c r="DF104" s="9">
        <v>57900</v>
      </c>
      <c r="DG104" s="9">
        <v>14095.984122318914</v>
      </c>
      <c r="DH104" s="9">
        <v>1440</v>
      </c>
      <c r="DI104" s="9">
        <v>730</v>
      </c>
      <c r="DJ104" s="9">
        <v>18</v>
      </c>
      <c r="DK104" s="9">
        <v>5</v>
      </c>
      <c r="DL104" s="9">
        <v>19.298359129762954</v>
      </c>
      <c r="DM104" s="9">
        <v>4</v>
      </c>
      <c r="GR104" s="9">
        <f>$P104*$N104^Solver!$C$2</f>
        <v>38.431224980456989</v>
      </c>
      <c r="GS104" s="9">
        <f t="shared" si="26"/>
        <v>0.30216165547112761</v>
      </c>
      <c r="GT104" s="9">
        <f t="shared" si="27"/>
        <v>10.95270265489105</v>
      </c>
      <c r="GU104" s="9">
        <f t="shared" si="28"/>
        <v>4.5540148359993129</v>
      </c>
      <c r="GV104" s="9">
        <f t="shared" si="29"/>
        <v>0.16206814700953487</v>
      </c>
      <c r="GW104" s="9">
        <f t="shared" si="30"/>
        <v>0.16206814700953487</v>
      </c>
      <c r="GX104" s="9">
        <f t="shared" si="31"/>
        <v>-6.9527026548910502</v>
      </c>
      <c r="GY104" s="9">
        <f t="shared" si="32"/>
        <v>37.294666782492229</v>
      </c>
      <c r="GZ104" s="9">
        <f t="shared" si="33"/>
        <v>-16.340425915313098</v>
      </c>
      <c r="HA104" s="9">
        <f t="shared" si="34"/>
        <v>81.367370949490365</v>
      </c>
      <c r="HB104" s="9">
        <f t="shared" si="35"/>
        <v>3.1780538303479458</v>
      </c>
      <c r="HC104" s="9">
        <f t="shared" si="36"/>
        <v>-1.2809236156398904</v>
      </c>
      <c r="HD104" s="9">
        <f t="shared" si="37"/>
        <v>0.3116609132047915</v>
      </c>
      <c r="HE104" s="9">
        <f t="shared" si="38"/>
        <v>-125.1486477880389</v>
      </c>
      <c r="HF104" s="9">
        <f t="shared" si="39"/>
        <v>0.5516328546660173</v>
      </c>
      <c r="HG104" s="9">
        <f t="shared" si="40"/>
        <v>6.041870631825617</v>
      </c>
      <c r="HH104" s="9">
        <f t="shared" si="41"/>
        <v>4</v>
      </c>
      <c r="HI104" s="9">
        <f t="shared" si="42"/>
        <v>38.431224980456989</v>
      </c>
      <c r="HJ104" s="9">
        <f t="shared" si="43"/>
        <v>0.21349879869574023</v>
      </c>
      <c r="HK104" s="9">
        <f t="shared" si="44"/>
        <v>-1.5056868288958623</v>
      </c>
      <c r="HL104" s="9">
        <f t="shared" si="45"/>
        <v>9.056682556252742</v>
      </c>
      <c r="HM104" s="9">
        <f t="shared" si="46"/>
        <v>1.5160092254314352</v>
      </c>
      <c r="HN104" s="9">
        <f t="shared" si="47"/>
        <v>119.96169544645745</v>
      </c>
      <c r="HO104" s="9">
        <f t="shared" si="48"/>
        <v>48.34007420732906</v>
      </c>
      <c r="HP104" s="9">
        <f t="shared" si="49"/>
        <v>122.00102518064068</v>
      </c>
      <c r="HQ104" s="9">
        <f t="shared" si="50"/>
        <v>-6.9527026548910502</v>
      </c>
      <c r="HR104" s="9">
        <f t="shared" si="51"/>
        <v>2</v>
      </c>
      <c r="IP104" s="9">
        <v>1</v>
      </c>
      <c r="IQ104" s="9">
        <v>18</v>
      </c>
      <c r="IR104" s="9">
        <v>1</v>
      </c>
      <c r="IS104" s="9">
        <v>9.8881785541664269E-2</v>
      </c>
      <c r="IT104" s="9">
        <v>18</v>
      </c>
      <c r="IU104" s="9">
        <v>4</v>
      </c>
      <c r="IV104" s="9">
        <v>3.1780538303479458</v>
      </c>
    </row>
    <row r="105" spans="1:256" x14ac:dyDescent="0.25">
      <c r="A105" s="9">
        <v>2</v>
      </c>
      <c r="B105" s="9">
        <v>0</v>
      </c>
      <c r="C105" s="9">
        <v>6</v>
      </c>
      <c r="D105" s="9">
        <v>6</v>
      </c>
      <c r="E105" s="9">
        <v>0</v>
      </c>
      <c r="F105" s="9">
        <v>3</v>
      </c>
      <c r="G105" s="9">
        <v>1</v>
      </c>
      <c r="H105" s="9">
        <v>4</v>
      </c>
      <c r="I105" s="9">
        <v>0</v>
      </c>
      <c r="J105" s="9">
        <v>1.0497674565760748</v>
      </c>
      <c r="K105" s="9">
        <v>1.5692768304202638</v>
      </c>
      <c r="L105" s="9">
        <v>0.78182895156513421</v>
      </c>
      <c r="M105" s="9">
        <v>0.65282923706620632</v>
      </c>
      <c r="N105" s="7">
        <v>36</v>
      </c>
      <c r="O105" s="6">
        <v>1</v>
      </c>
      <c r="P105" s="9">
        <v>19.240297316263792</v>
      </c>
      <c r="Q105" s="9">
        <v>8</v>
      </c>
      <c r="CV105" s="9" t="s">
        <v>4395</v>
      </c>
      <c r="CW105" s="9">
        <v>2</v>
      </c>
      <c r="CX105" s="9">
        <v>0</v>
      </c>
      <c r="CY105" s="9">
        <v>6</v>
      </c>
      <c r="CZ105" s="9">
        <v>6</v>
      </c>
      <c r="DA105" s="9">
        <v>0</v>
      </c>
      <c r="DB105" s="9">
        <v>3</v>
      </c>
      <c r="DC105" s="9">
        <v>1</v>
      </c>
      <c r="DD105" s="9">
        <v>4</v>
      </c>
      <c r="DE105" s="9">
        <v>0</v>
      </c>
      <c r="DF105" s="9">
        <v>72800</v>
      </c>
      <c r="DG105" s="9">
        <v>23900</v>
      </c>
      <c r="DH105" s="9">
        <v>3620</v>
      </c>
      <c r="DI105" s="9">
        <v>710</v>
      </c>
      <c r="DJ105" s="9">
        <v>36</v>
      </c>
      <c r="DK105" s="9">
        <v>5</v>
      </c>
      <c r="DL105" s="9">
        <v>19.240297316263792</v>
      </c>
      <c r="DM105" s="9">
        <v>8</v>
      </c>
      <c r="GR105" s="9">
        <f>$P105*$N105^Solver!$C$2</f>
        <v>45.197960849392807</v>
      </c>
      <c r="GS105" s="9">
        <f t="shared" si="26"/>
        <v>0.27862625921726153</v>
      </c>
      <c r="GT105" s="9">
        <f t="shared" si="27"/>
        <v>12.881187785259085</v>
      </c>
      <c r="GU105" s="9">
        <f t="shared" si="28"/>
        <v>4.9386897909455145</v>
      </c>
      <c r="GV105" s="9">
        <f t="shared" si="29"/>
        <v>7.8125932548894355</v>
      </c>
      <c r="GW105" s="9">
        <f t="shared" si="30"/>
        <v>7.8125932548894355</v>
      </c>
      <c r="GX105" s="9">
        <f t="shared" si="31"/>
        <v>-4.881187785259085</v>
      </c>
      <c r="GY105" s="9">
        <f t="shared" si="32"/>
        <v>46.478154953213455</v>
      </c>
      <c r="GZ105" s="9">
        <f t="shared" si="33"/>
        <v>-21.221613700572185</v>
      </c>
      <c r="HA105" s="9">
        <f t="shared" si="34"/>
        <v>127.84552590270383</v>
      </c>
      <c r="HB105" s="9">
        <f t="shared" si="35"/>
        <v>10.604602902745253</v>
      </c>
      <c r="HC105" s="9">
        <f t="shared" si="36"/>
        <v>-1.5324630373226236</v>
      </c>
      <c r="HD105" s="9">
        <f t="shared" si="37"/>
        <v>6.5962371502519768E-2</v>
      </c>
      <c r="HE105" s="9">
        <f t="shared" si="38"/>
        <v>-175.72276026932707</v>
      </c>
      <c r="HF105" s="9">
        <f t="shared" si="39"/>
        <v>0.72608185637722467</v>
      </c>
      <c r="HG105" s="9">
        <f t="shared" si="40"/>
        <v>9.3527967394645479</v>
      </c>
      <c r="HH105" s="9">
        <f t="shared" si="41"/>
        <v>8</v>
      </c>
      <c r="HI105" s="9">
        <f t="shared" si="42"/>
        <v>45.197960849392807</v>
      </c>
      <c r="HJ105" s="9">
        <f t="shared" si="43"/>
        <v>0.34719239866633866</v>
      </c>
      <c r="HK105" s="9">
        <f t="shared" si="44"/>
        <v>-0.72908179796847217</v>
      </c>
      <c r="HL105" s="9">
        <f t="shared" si="45"/>
        <v>-18.837824337987389</v>
      </c>
      <c r="HM105" s="9">
        <f t="shared" si="46"/>
        <v>1.5971000715166352</v>
      </c>
      <c r="HN105" s="9">
        <f t="shared" si="47"/>
        <v>165.92499875910786</v>
      </c>
      <c r="HO105" s="9">
        <f t="shared" si="48"/>
        <v>23.82599419496249</v>
      </c>
      <c r="HP105" s="9">
        <f t="shared" si="49"/>
        <v>513.12038701764493</v>
      </c>
      <c r="HQ105" s="9">
        <f t="shared" si="50"/>
        <v>-4.881187785259085</v>
      </c>
      <c r="HR105" s="9">
        <f t="shared" si="51"/>
        <v>3</v>
      </c>
      <c r="IP105" s="9">
        <v>1</v>
      </c>
      <c r="IQ105" s="9">
        <v>36</v>
      </c>
      <c r="IR105" s="9">
        <v>1</v>
      </c>
      <c r="IS105" s="9">
        <v>0.15463102323644351</v>
      </c>
      <c r="IT105" s="9">
        <v>36</v>
      </c>
      <c r="IU105" s="9">
        <v>4</v>
      </c>
      <c r="IV105" s="9">
        <v>10.604602902745253</v>
      </c>
    </row>
    <row r="106" spans="1:256" x14ac:dyDescent="0.25">
      <c r="A106" s="9">
        <v>2</v>
      </c>
      <c r="B106" s="9">
        <v>0</v>
      </c>
      <c r="C106" s="9">
        <v>4</v>
      </c>
      <c r="D106" s="9">
        <v>2</v>
      </c>
      <c r="E106" s="9">
        <v>0</v>
      </c>
      <c r="F106" s="9">
        <v>3</v>
      </c>
      <c r="G106" s="9">
        <v>2</v>
      </c>
      <c r="H106" s="9">
        <v>1</v>
      </c>
      <c r="I106" s="9">
        <v>0</v>
      </c>
      <c r="J106" s="9">
        <v>1.032463597401744</v>
      </c>
      <c r="K106" s="9">
        <v>1.0146412725236944</v>
      </c>
      <c r="L106" s="9">
        <v>0.49674215154690843</v>
      </c>
      <c r="M106" s="9">
        <v>0.36779111947391901</v>
      </c>
      <c r="N106" s="9">
        <v>36</v>
      </c>
      <c r="O106" s="9">
        <v>1</v>
      </c>
      <c r="P106" s="9">
        <v>15.864458175179664</v>
      </c>
      <c r="Q106" s="9">
        <v>5</v>
      </c>
      <c r="CV106" s="9" t="s">
        <v>4192</v>
      </c>
      <c r="CW106" s="9">
        <v>2</v>
      </c>
      <c r="CX106" s="9">
        <v>0</v>
      </c>
      <c r="CY106" s="9">
        <v>4</v>
      </c>
      <c r="CZ106" s="9">
        <v>2</v>
      </c>
      <c r="DA106" s="9">
        <v>0</v>
      </c>
      <c r="DB106" s="9">
        <v>3</v>
      </c>
      <c r="DC106" s="9">
        <v>2</v>
      </c>
      <c r="DD106" s="9">
        <v>1</v>
      </c>
      <c r="DE106" s="9">
        <v>0</v>
      </c>
      <c r="DF106" s="9">
        <v>71600</v>
      </c>
      <c r="DG106" s="9">
        <v>15452.930893539027</v>
      </c>
      <c r="DH106" s="9">
        <v>2300</v>
      </c>
      <c r="DI106" s="9">
        <v>400</v>
      </c>
      <c r="DJ106" s="9">
        <v>36</v>
      </c>
      <c r="DK106" s="9">
        <v>5</v>
      </c>
      <c r="DL106" s="9">
        <v>15.864458175179664</v>
      </c>
      <c r="DM106" s="9">
        <v>5</v>
      </c>
      <c r="GR106" s="9">
        <f>$P106*$N106^Solver!$C$2</f>
        <v>37.267675634746368</v>
      </c>
      <c r="GS106" s="9">
        <f t="shared" si="26"/>
        <v>0.30684235806071758</v>
      </c>
      <c r="GT106" s="9">
        <f t="shared" si="27"/>
        <v>10.621097039552428</v>
      </c>
      <c r="GU106" s="9">
        <f t="shared" si="28"/>
        <v>4.4845459752767809</v>
      </c>
      <c r="GV106" s="9">
        <f t="shared" si="29"/>
        <v>2.0157775405243257</v>
      </c>
      <c r="GW106" s="9">
        <f t="shared" si="30"/>
        <v>2.0157775405243257</v>
      </c>
      <c r="GX106" s="9">
        <f t="shared" si="31"/>
        <v>-5.6210970395524278</v>
      </c>
      <c r="GY106" s="9">
        <f t="shared" si="32"/>
        <v>35.775862526515013</v>
      </c>
      <c r="GZ106" s="9">
        <f t="shared" si="33"/>
        <v>-26.842710740124613</v>
      </c>
      <c r="HA106" s="9">
        <f t="shared" si="34"/>
        <v>163.62138842921883</v>
      </c>
      <c r="HB106" s="9">
        <f t="shared" si="35"/>
        <v>4.7874917427820458</v>
      </c>
      <c r="HC106" s="9">
        <f t="shared" si="36"/>
        <v>-1.8173432669386869</v>
      </c>
      <c r="HD106" s="9">
        <f t="shared" si="37"/>
        <v>0.18594151335822751</v>
      </c>
      <c r="HE106" s="9">
        <f t="shared" si="38"/>
        <v>-202.35949342388739</v>
      </c>
      <c r="HF106" s="9">
        <f t="shared" si="39"/>
        <v>0.62788098235644807</v>
      </c>
      <c r="HG106" s="9">
        <f t="shared" si="40"/>
        <v>6.6687848428973409</v>
      </c>
      <c r="HH106" s="9">
        <f t="shared" si="41"/>
        <v>5</v>
      </c>
      <c r="HI106" s="9">
        <f t="shared" si="42"/>
        <v>37.267675634746368</v>
      </c>
      <c r="HJ106" s="9">
        <f t="shared" si="43"/>
        <v>0.27519750521452502</v>
      </c>
      <c r="HK106" s="9">
        <f t="shared" si="44"/>
        <v>-1.1182237286112344</v>
      </c>
      <c r="HL106" s="9">
        <f t="shared" si="45"/>
        <v>-3.4171476344473422</v>
      </c>
      <c r="HM106" s="9">
        <f t="shared" si="46"/>
        <v>1.5006372585641272</v>
      </c>
      <c r="HN106" s="9">
        <f t="shared" si="47"/>
        <v>112.80770232358934</v>
      </c>
      <c r="HO106" s="9">
        <f t="shared" si="48"/>
        <v>31.596731928065068</v>
      </c>
      <c r="HP106" s="9">
        <f t="shared" si="49"/>
        <v>17.465132558900592</v>
      </c>
      <c r="HQ106" s="9">
        <f t="shared" si="50"/>
        <v>-5.6210970395524278</v>
      </c>
      <c r="HR106" s="9">
        <f t="shared" si="51"/>
        <v>4</v>
      </c>
      <c r="IP106" s="9">
        <v>1</v>
      </c>
      <c r="IQ106" s="9">
        <v>36</v>
      </c>
      <c r="IR106" s="9">
        <v>1</v>
      </c>
      <c r="IS106" s="9">
        <v>0.78793720032749126</v>
      </c>
      <c r="IT106" s="9">
        <v>36</v>
      </c>
      <c r="IU106" s="9">
        <v>4</v>
      </c>
      <c r="IV106" s="9">
        <v>4.7874917427820458</v>
      </c>
    </row>
    <row r="107" spans="1:256" x14ac:dyDescent="0.25">
      <c r="A107" s="9">
        <v>2</v>
      </c>
      <c r="B107" s="9">
        <v>0</v>
      </c>
      <c r="C107" s="9">
        <v>4</v>
      </c>
      <c r="D107" s="9">
        <v>2</v>
      </c>
      <c r="E107" s="9">
        <v>0</v>
      </c>
      <c r="F107" s="9">
        <v>3</v>
      </c>
      <c r="G107" s="9">
        <v>3</v>
      </c>
      <c r="H107" s="9">
        <v>1</v>
      </c>
      <c r="I107" s="9">
        <v>1</v>
      </c>
      <c r="J107" s="9">
        <v>0.9228724892976482</v>
      </c>
      <c r="K107" s="9">
        <v>0.44648880530785745</v>
      </c>
      <c r="L107" s="9">
        <v>0.96756732127397815</v>
      </c>
      <c r="M107" s="9">
        <v>1.517138367829916</v>
      </c>
      <c r="N107" s="9">
        <v>42</v>
      </c>
      <c r="O107" s="9">
        <v>1</v>
      </c>
      <c r="P107" s="9">
        <v>15.576987123360103</v>
      </c>
      <c r="Q107" s="9">
        <v>6</v>
      </c>
      <c r="CV107" s="9" t="s">
        <v>4194</v>
      </c>
      <c r="CW107" s="9">
        <v>2</v>
      </c>
      <c r="CX107" s="9">
        <v>0</v>
      </c>
      <c r="CY107" s="9">
        <v>4</v>
      </c>
      <c r="CZ107" s="9">
        <v>2</v>
      </c>
      <c r="DA107" s="9">
        <v>0</v>
      </c>
      <c r="DB107" s="9">
        <v>3</v>
      </c>
      <c r="DC107" s="9">
        <v>3</v>
      </c>
      <c r="DD107" s="9">
        <v>1</v>
      </c>
      <c r="DE107" s="9">
        <v>1</v>
      </c>
      <c r="DF107" s="9">
        <v>64000</v>
      </c>
      <c r="DG107" s="9">
        <v>6800</v>
      </c>
      <c r="DH107" s="9">
        <v>4480</v>
      </c>
      <c r="DI107" s="9">
        <v>1650</v>
      </c>
      <c r="DJ107" s="9">
        <v>42</v>
      </c>
      <c r="DK107" s="9">
        <v>5</v>
      </c>
      <c r="DL107" s="9">
        <v>15.576987123360103</v>
      </c>
      <c r="DM107" s="9">
        <v>6</v>
      </c>
      <c r="GR107" s="9">
        <f>$P107*$N107^Solver!$C$2</f>
        <v>37.961701677726154</v>
      </c>
      <c r="GS107" s="9">
        <f t="shared" si="26"/>
        <v>0.30402453231948928</v>
      </c>
      <c r="GT107" s="9">
        <f t="shared" si="27"/>
        <v>10.818890913866186</v>
      </c>
      <c r="GU107" s="9">
        <f t="shared" si="28"/>
        <v>4.5261106114936283</v>
      </c>
      <c r="GV107" s="9">
        <f t="shared" si="29"/>
        <v>3.8876806833936222</v>
      </c>
      <c r="GW107" s="9">
        <f t="shared" si="30"/>
        <v>3.8876806833936222</v>
      </c>
      <c r="GX107" s="9">
        <f t="shared" si="31"/>
        <v>-4.818890913866186</v>
      </c>
      <c r="GY107" s="9">
        <f t="shared" si="32"/>
        <v>36.679593546475964</v>
      </c>
      <c r="GZ107" s="9">
        <f t="shared" si="33"/>
        <v>-31.6616016539908</v>
      </c>
      <c r="HA107" s="9">
        <f t="shared" si="34"/>
        <v>200.30098197569478</v>
      </c>
      <c r="HB107" s="9">
        <f t="shared" si="35"/>
        <v>6.5792512120101012</v>
      </c>
      <c r="HC107" s="9">
        <f t="shared" si="36"/>
        <v>-2.0009504528915296</v>
      </c>
      <c r="HD107" s="9">
        <f t="shared" si="37"/>
        <v>0.10596316277409838</v>
      </c>
      <c r="HE107" s="9">
        <f t="shared" si="38"/>
        <v>-202.39341838237982</v>
      </c>
      <c r="HF107" s="9">
        <f t="shared" si="39"/>
        <v>0.68596347768996446</v>
      </c>
      <c r="HG107" s="9">
        <f t="shared" si="40"/>
        <v>7.4213640360240065</v>
      </c>
      <c r="HH107" s="9">
        <f t="shared" si="41"/>
        <v>6</v>
      </c>
      <c r="HI107" s="9">
        <f t="shared" si="42"/>
        <v>37.961701677726154</v>
      </c>
      <c r="HJ107" s="9">
        <f t="shared" si="43"/>
        <v>0.31956979117913142</v>
      </c>
      <c r="HK107" s="9">
        <f t="shared" si="44"/>
        <v>-0.8726644347205782</v>
      </c>
      <c r="HL107" s="9">
        <f t="shared" si="45"/>
        <v>-11.022557353779412</v>
      </c>
      <c r="HM107" s="9">
        <f t="shared" si="46"/>
        <v>1.5098629860407813</v>
      </c>
      <c r="HN107" s="9">
        <f t="shared" si="47"/>
        <v>117.04840060613631</v>
      </c>
      <c r="HO107" s="9">
        <f t="shared" si="48"/>
        <v>23.221709639742084</v>
      </c>
      <c r="HP107" s="9">
        <f t="shared" si="49"/>
        <v>181.11463924712672</v>
      </c>
      <c r="HQ107" s="9">
        <f t="shared" si="50"/>
        <v>-4.818890913866186</v>
      </c>
      <c r="HR107" s="9">
        <f t="shared" si="51"/>
        <v>5</v>
      </c>
      <c r="IP107" s="9">
        <v>1</v>
      </c>
      <c r="IQ107" s="9">
        <v>42</v>
      </c>
      <c r="IR107" s="9">
        <v>1</v>
      </c>
      <c r="IS107" s="9">
        <v>0.72325318789049831</v>
      </c>
      <c r="IT107" s="9">
        <v>42</v>
      </c>
      <c r="IU107" s="9">
        <v>4</v>
      </c>
      <c r="IV107" s="9">
        <v>6.5792512120101012</v>
      </c>
    </row>
    <row r="108" spans="1:256" x14ac:dyDescent="0.25">
      <c r="A108" s="9">
        <v>3</v>
      </c>
      <c r="B108" s="9">
        <v>0</v>
      </c>
      <c r="C108" s="9">
        <v>6</v>
      </c>
      <c r="D108" s="9">
        <v>3</v>
      </c>
      <c r="E108" s="9">
        <v>0</v>
      </c>
      <c r="F108" s="9">
        <v>4</v>
      </c>
      <c r="G108" s="9">
        <v>1</v>
      </c>
      <c r="H108" s="9">
        <v>1</v>
      </c>
      <c r="I108" s="9">
        <v>0</v>
      </c>
      <c r="J108" s="9">
        <v>0.96180617243989275</v>
      </c>
      <c r="K108" s="9">
        <v>1.2411075585189884</v>
      </c>
      <c r="L108" s="9">
        <v>0.79046794550508037</v>
      </c>
      <c r="M108" s="9">
        <v>0.51950495625691062</v>
      </c>
      <c r="N108" s="9">
        <v>52</v>
      </c>
      <c r="O108" s="9">
        <v>1</v>
      </c>
      <c r="P108" s="9">
        <v>19.064628686376299</v>
      </c>
      <c r="Q108" s="9">
        <v>2</v>
      </c>
      <c r="CV108" s="9" t="s">
        <v>4215</v>
      </c>
      <c r="CW108" s="9">
        <v>3</v>
      </c>
      <c r="CX108" s="9">
        <v>0</v>
      </c>
      <c r="CY108" s="9">
        <v>6</v>
      </c>
      <c r="CZ108" s="9">
        <v>3</v>
      </c>
      <c r="DA108" s="9">
        <v>0</v>
      </c>
      <c r="DB108" s="9">
        <v>4</v>
      </c>
      <c r="DC108" s="9">
        <v>1</v>
      </c>
      <c r="DD108" s="9">
        <v>1</v>
      </c>
      <c r="DE108" s="9">
        <v>0</v>
      </c>
      <c r="DF108" s="9">
        <v>66700</v>
      </c>
      <c r="DG108" s="9">
        <v>18902</v>
      </c>
      <c r="DH108" s="9">
        <v>3660</v>
      </c>
      <c r="DI108" s="9">
        <v>565</v>
      </c>
      <c r="DJ108" s="9">
        <v>52</v>
      </c>
      <c r="DK108" s="9">
        <v>5</v>
      </c>
      <c r="DL108" s="9">
        <v>19.064628686376299</v>
      </c>
      <c r="DM108" s="9">
        <v>2</v>
      </c>
      <c r="GR108" s="9">
        <f>$P108*$N108^Solver!$C$2</f>
        <v>48.887321986613038</v>
      </c>
      <c r="GS108" s="9">
        <f t="shared" si="26"/>
        <v>0.26790655588346562</v>
      </c>
      <c r="GT108" s="9">
        <f t="shared" si="27"/>
        <v>13.932636848957481</v>
      </c>
      <c r="GU108" s="9">
        <f t="shared" si="28"/>
        <v>5.1363008170811009</v>
      </c>
      <c r="GV108" s="9">
        <f t="shared" si="29"/>
        <v>-3.9145254942193652</v>
      </c>
      <c r="GW108" s="9">
        <f t="shared" si="30"/>
        <v>-3.9145254942193652</v>
      </c>
      <c r="GX108" s="9">
        <f t="shared" si="31"/>
        <v>-11.932636848957481</v>
      </c>
      <c r="GY108" s="9">
        <f t="shared" si="32"/>
        <v>51.72605598036322</v>
      </c>
      <c r="GZ108" s="9">
        <f t="shared" si="33"/>
        <v>-43.594238502948279</v>
      </c>
      <c r="HA108" s="9">
        <f t="shared" si="34"/>
        <v>252.027037956058</v>
      </c>
      <c r="HB108" s="9">
        <f t="shared" si="35"/>
        <v>0.6931471805599454</v>
      </c>
      <c r="HC108" s="9">
        <f t="shared" si="36"/>
        <v>-2.5067724048308127</v>
      </c>
      <c r="HD108" s="9">
        <f t="shared" si="37"/>
        <v>0.66173637048386258</v>
      </c>
      <c r="HE108" s="9">
        <f t="shared" si="38"/>
        <v>-620.49711614578905</v>
      </c>
      <c r="HF108" s="9">
        <f t="shared" si="39"/>
        <v>0.37423693663809693</v>
      </c>
      <c r="HG108" s="9">
        <f t="shared" si="40"/>
        <v>5.2141073336449155</v>
      </c>
      <c r="HH108" s="9">
        <f t="shared" si="41"/>
        <v>2</v>
      </c>
      <c r="HI108" s="9">
        <f t="shared" si="42"/>
        <v>48.887321986613038</v>
      </c>
      <c r="HJ108" s="9">
        <f t="shared" si="43"/>
        <v>7.0769669073984715E-2</v>
      </c>
      <c r="HK108" s="9">
        <f t="shared" si="44"/>
        <v>-2.973268595921454</v>
      </c>
      <c r="HL108" s="9">
        <f t="shared" si="45"/>
        <v>75.887104891757986</v>
      </c>
      <c r="HM108" s="9">
        <f t="shared" si="46"/>
        <v>1.6363331349764394</v>
      </c>
      <c r="HN108" s="9">
        <f t="shared" si="47"/>
        <v>194.11836956492783</v>
      </c>
      <c r="HO108" s="9">
        <f t="shared" si="48"/>
        <v>142.38782216909792</v>
      </c>
      <c r="HP108" s="9">
        <f t="shared" si="49"/>
        <v>8219.5558484607955</v>
      </c>
      <c r="HQ108" s="9">
        <f t="shared" si="50"/>
        <v>-11.932636848957481</v>
      </c>
      <c r="HR108" s="9">
        <f t="shared" si="51"/>
        <v>6</v>
      </c>
      <c r="IP108" s="9">
        <v>1</v>
      </c>
      <c r="IQ108" s="9">
        <v>52</v>
      </c>
      <c r="IR108" s="9">
        <v>1</v>
      </c>
      <c r="IS108" s="9">
        <v>0.32525227592727857</v>
      </c>
      <c r="IT108" s="9">
        <v>52</v>
      </c>
      <c r="IU108" s="9">
        <v>4</v>
      </c>
      <c r="IV108" s="9">
        <v>0.6931471805599454</v>
      </c>
    </row>
    <row r="109" spans="1:256" x14ac:dyDescent="0.25">
      <c r="A109" s="9">
        <v>2</v>
      </c>
      <c r="B109" s="9">
        <v>0</v>
      </c>
      <c r="C109" s="9">
        <v>6</v>
      </c>
      <c r="D109" s="9">
        <v>2</v>
      </c>
      <c r="E109" s="9">
        <v>1</v>
      </c>
      <c r="F109" s="9">
        <v>2</v>
      </c>
      <c r="G109" s="9">
        <v>1</v>
      </c>
      <c r="H109" s="9">
        <v>1</v>
      </c>
      <c r="I109" s="9">
        <v>0</v>
      </c>
      <c r="J109" s="9">
        <v>0.99497190252402701</v>
      </c>
      <c r="K109" s="9">
        <v>0.14445226054077742</v>
      </c>
      <c r="L109" s="9">
        <v>0.33260126668793</v>
      </c>
      <c r="M109" s="9">
        <v>1.489554033869372</v>
      </c>
      <c r="N109" s="9">
        <v>67</v>
      </c>
      <c r="O109" s="9">
        <v>1</v>
      </c>
      <c r="P109" s="9">
        <v>9.6253741370789587</v>
      </c>
      <c r="Q109" s="9">
        <v>14</v>
      </c>
      <c r="CV109" s="9" t="s">
        <v>4188</v>
      </c>
      <c r="CW109" s="9">
        <v>2</v>
      </c>
      <c r="CX109" s="9">
        <v>0</v>
      </c>
      <c r="CY109" s="9">
        <v>6</v>
      </c>
      <c r="CZ109" s="9">
        <v>2</v>
      </c>
      <c r="DA109" s="9">
        <v>1</v>
      </c>
      <c r="DB109" s="9">
        <v>2</v>
      </c>
      <c r="DC109" s="9">
        <v>1</v>
      </c>
      <c r="DD109" s="9">
        <v>1</v>
      </c>
      <c r="DE109" s="9">
        <v>0</v>
      </c>
      <c r="DF109" s="9">
        <v>69000</v>
      </c>
      <c r="DG109" s="9">
        <v>2200</v>
      </c>
      <c r="DH109" s="9">
        <v>1540</v>
      </c>
      <c r="DI109" s="9">
        <v>1620</v>
      </c>
      <c r="DJ109" s="9">
        <v>67</v>
      </c>
      <c r="DK109" s="9">
        <v>5</v>
      </c>
      <c r="DL109" s="9">
        <v>9.6253741370789587</v>
      </c>
      <c r="DM109" s="9">
        <v>14</v>
      </c>
      <c r="GR109" s="9">
        <f>$P109*$N109^Solver!$C$2</f>
        <v>26.219136598210511</v>
      </c>
      <c r="GS109" s="9">
        <f t="shared" si="26"/>
        <v>0.36582406558103669</v>
      </c>
      <c r="GT109" s="9">
        <f t="shared" si="27"/>
        <v>7.4723198954548806</v>
      </c>
      <c r="GU109" s="9">
        <f t="shared" si="28"/>
        <v>3.761503934138549</v>
      </c>
      <c r="GV109" s="9">
        <f t="shared" si="29"/>
        <v>21.499977730347496</v>
      </c>
      <c r="GW109" s="9">
        <f t="shared" si="30"/>
        <v>21.499977730347496</v>
      </c>
      <c r="GX109" s="9">
        <f t="shared" si="31"/>
        <v>6.5276801045451194</v>
      </c>
      <c r="GY109" s="9">
        <f t="shared" si="32"/>
        <v>22.31626678416076</v>
      </c>
      <c r="GZ109" s="9">
        <f t="shared" si="33"/>
        <v>-37.06655839840316</v>
      </c>
      <c r="HA109" s="9">
        <f t="shared" si="34"/>
        <v>274.34330474021874</v>
      </c>
      <c r="HB109" s="9">
        <f t="shared" si="35"/>
        <v>25.191221182738683</v>
      </c>
      <c r="HC109" s="9">
        <f t="shared" si="36"/>
        <v>-2.0718661082964891</v>
      </c>
      <c r="HD109" s="9">
        <f t="shared" si="37"/>
        <v>0.62931731578167172</v>
      </c>
      <c r="HE109" s="9">
        <f t="shared" si="38"/>
        <v>437.35456700452301</v>
      </c>
      <c r="HF109" s="9">
        <f t="shared" si="39"/>
        <v>1.5810737468883174</v>
      </c>
      <c r="HG109" s="9">
        <f t="shared" si="40"/>
        <v>11.814288815054969</v>
      </c>
      <c r="HH109" s="9">
        <f t="shared" si="41"/>
        <v>14</v>
      </c>
      <c r="HI109" s="9">
        <f t="shared" si="42"/>
        <v>26.219136598210511</v>
      </c>
      <c r="HJ109" s="9">
        <f t="shared" si="43"/>
        <v>0.74477142902009708</v>
      </c>
      <c r="HK109" s="9">
        <f t="shared" si="44"/>
        <v>1.2365894343122188</v>
      </c>
      <c r="HL109" s="9">
        <f t="shared" si="45"/>
        <v>16.032170439655509</v>
      </c>
      <c r="HM109" s="9">
        <f t="shared" si="46"/>
        <v>1.3248188599137902</v>
      </c>
      <c r="HN109" s="9">
        <f t="shared" si="47"/>
        <v>55.835564620010835</v>
      </c>
      <c r="HO109" s="9">
        <f t="shared" si="48"/>
        <v>42.610607547274178</v>
      </c>
      <c r="HP109" s="9">
        <f t="shared" si="49"/>
        <v>411.86026700936691</v>
      </c>
      <c r="HQ109" s="9">
        <f t="shared" si="50"/>
        <v>6.5276801045451194</v>
      </c>
      <c r="HR109" s="9">
        <f t="shared" si="51"/>
        <v>7</v>
      </c>
      <c r="IP109" s="9">
        <v>1</v>
      </c>
      <c r="IQ109" s="9">
        <v>67</v>
      </c>
      <c r="IR109" s="9">
        <v>1</v>
      </c>
      <c r="IS109" s="9">
        <v>0.50705108313622449</v>
      </c>
      <c r="IT109" s="9">
        <v>67</v>
      </c>
      <c r="IU109" s="9">
        <v>4</v>
      </c>
      <c r="IV109" s="9">
        <v>25.191221182738683</v>
      </c>
    </row>
    <row r="110" spans="1:256" x14ac:dyDescent="0.25">
      <c r="A110" s="9">
        <v>4</v>
      </c>
      <c r="B110" s="9">
        <v>0</v>
      </c>
      <c r="C110" s="9">
        <v>6</v>
      </c>
      <c r="D110" s="9">
        <v>4</v>
      </c>
      <c r="E110" s="9">
        <v>0</v>
      </c>
      <c r="F110" s="9">
        <v>4</v>
      </c>
      <c r="G110" s="9">
        <v>1</v>
      </c>
      <c r="H110" s="9">
        <v>2</v>
      </c>
      <c r="I110" s="9">
        <v>0</v>
      </c>
      <c r="J110" s="9">
        <v>0.92575646582670335</v>
      </c>
      <c r="K110" s="9">
        <v>0.80105344481703833</v>
      </c>
      <c r="L110" s="9">
        <v>0.98700505763885726</v>
      </c>
      <c r="M110" s="9">
        <v>0.70799790498729409</v>
      </c>
      <c r="N110" s="9">
        <v>68</v>
      </c>
      <c r="O110" s="9">
        <v>1</v>
      </c>
      <c r="P110" s="9">
        <v>19.937524139676292</v>
      </c>
      <c r="Q110" s="9">
        <v>13</v>
      </c>
      <c r="CV110" s="9" t="s">
        <v>4338</v>
      </c>
      <c r="CW110" s="9">
        <v>4</v>
      </c>
      <c r="CX110" s="9">
        <v>0</v>
      </c>
      <c r="CY110" s="9">
        <v>6</v>
      </c>
      <c r="CZ110" s="9">
        <v>4</v>
      </c>
      <c r="DA110" s="9">
        <v>0</v>
      </c>
      <c r="DB110" s="9">
        <v>4</v>
      </c>
      <c r="DC110" s="9">
        <v>1</v>
      </c>
      <c r="DD110" s="9">
        <v>2</v>
      </c>
      <c r="DE110" s="9">
        <v>0</v>
      </c>
      <c r="DF110" s="9">
        <v>64200</v>
      </c>
      <c r="DG110" s="9">
        <v>12200</v>
      </c>
      <c r="DH110" s="9">
        <v>4570</v>
      </c>
      <c r="DI110" s="9">
        <v>770</v>
      </c>
      <c r="DJ110" s="9">
        <v>68</v>
      </c>
      <c r="DK110" s="9">
        <v>5</v>
      </c>
      <c r="DL110" s="9">
        <v>19.937524139676292</v>
      </c>
      <c r="DM110" s="9">
        <v>13</v>
      </c>
      <c r="GR110" s="9">
        <f>$P110*$N110^Solver!$C$2</f>
        <v>54.501117528815421</v>
      </c>
      <c r="GS110" s="9">
        <f t="shared" si="26"/>
        <v>0.25373405570986435</v>
      </c>
      <c r="GT110" s="9">
        <f t="shared" si="27"/>
        <v>15.532539880160948</v>
      </c>
      <c r="GU110" s="9">
        <f t="shared" si="28"/>
        <v>5.4231926338618477</v>
      </c>
      <c r="GV110" s="9">
        <f t="shared" si="29"/>
        <v>19.662952215554327</v>
      </c>
      <c r="GW110" s="9">
        <f t="shared" si="30"/>
        <v>19.662952215554327</v>
      </c>
      <c r="GX110" s="9">
        <f t="shared" si="31"/>
        <v>-2.5325398801609484</v>
      </c>
      <c r="GY110" s="9">
        <f t="shared" si="32"/>
        <v>60.019212476371038</v>
      </c>
      <c r="GZ110" s="9">
        <f t="shared" si="33"/>
        <v>-39.599098278564107</v>
      </c>
      <c r="HA110" s="9">
        <f t="shared" si="34"/>
        <v>334.36251721658977</v>
      </c>
      <c r="HB110" s="9">
        <f t="shared" si="35"/>
        <v>22.552163853123421</v>
      </c>
      <c r="HC110" s="9">
        <f t="shared" si="36"/>
        <v>-2.0257251967767287</v>
      </c>
      <c r="HD110" s="9">
        <f t="shared" si="37"/>
        <v>-3.7796523994756324E-2</v>
      </c>
      <c r="HE110" s="9">
        <f t="shared" si="38"/>
        <v>-172.21271185094449</v>
      </c>
      <c r="HF110" s="9">
        <f t="shared" si="39"/>
        <v>0.87914811002353344</v>
      </c>
      <c r="HG110" s="9">
        <f t="shared" si="40"/>
        <v>13.655403079508659</v>
      </c>
      <c r="HH110" s="9">
        <f t="shared" si="41"/>
        <v>13</v>
      </c>
      <c r="HI110" s="9">
        <f t="shared" si="42"/>
        <v>54.501117528815421</v>
      </c>
      <c r="HJ110" s="9">
        <f t="shared" si="43"/>
        <v>0.44727678163278262</v>
      </c>
      <c r="HK110" s="9">
        <f t="shared" si="44"/>
        <v>-0.24442673938430917</v>
      </c>
      <c r="HL110" s="9">
        <f t="shared" si="45"/>
        <v>-45.259845235210072</v>
      </c>
      <c r="HM110" s="9">
        <f t="shared" si="46"/>
        <v>1.6906846888695437</v>
      </c>
      <c r="HN110" s="9">
        <f t="shared" si="47"/>
        <v>241.2597951287903</v>
      </c>
      <c r="HO110" s="9">
        <f t="shared" si="48"/>
        <v>6.4137582446056314</v>
      </c>
      <c r="HP110" s="9">
        <f t="shared" si="49"/>
        <v>2873.5447233938958</v>
      </c>
      <c r="HQ110" s="9">
        <f t="shared" si="50"/>
        <v>-2.5325398801609484</v>
      </c>
      <c r="HR110" s="9">
        <f t="shared" si="51"/>
        <v>8</v>
      </c>
      <c r="IP110" s="9">
        <v>1</v>
      </c>
      <c r="IQ110" s="9">
        <v>68</v>
      </c>
      <c r="IR110" s="9">
        <v>1</v>
      </c>
      <c r="IS110" s="9">
        <v>0.11591559996476475</v>
      </c>
      <c r="IT110" s="9">
        <v>68</v>
      </c>
      <c r="IU110" s="9">
        <v>4</v>
      </c>
      <c r="IV110" s="9">
        <v>22.552163853123421</v>
      </c>
    </row>
    <row r="111" spans="1:256" x14ac:dyDescent="0.25">
      <c r="A111" s="9">
        <v>4</v>
      </c>
      <c r="B111" s="9">
        <v>0</v>
      </c>
      <c r="C111" s="9">
        <v>4</v>
      </c>
      <c r="D111" s="9">
        <v>2</v>
      </c>
      <c r="E111" s="9">
        <v>0</v>
      </c>
      <c r="F111" s="9">
        <v>4</v>
      </c>
      <c r="G111" s="9">
        <v>2</v>
      </c>
      <c r="H111" s="9">
        <v>2</v>
      </c>
      <c r="I111" s="9">
        <v>0</v>
      </c>
      <c r="J111" s="9">
        <v>0.95603821938178246</v>
      </c>
      <c r="K111" s="9">
        <v>0.53841297110653397</v>
      </c>
      <c r="L111" s="9">
        <v>1.0863534879482388</v>
      </c>
      <c r="M111" s="9">
        <v>0.59766056914511845</v>
      </c>
      <c r="N111" s="9">
        <v>70</v>
      </c>
      <c r="O111" s="9">
        <v>1</v>
      </c>
      <c r="P111" s="9">
        <v>19.373573622376174</v>
      </c>
      <c r="Q111" s="9">
        <v>20</v>
      </c>
      <c r="CV111" s="9" t="s">
        <v>4351</v>
      </c>
      <c r="CW111" s="9">
        <v>4</v>
      </c>
      <c r="CX111" s="9">
        <v>0</v>
      </c>
      <c r="CY111" s="9">
        <v>4</v>
      </c>
      <c r="CZ111" s="9">
        <v>2</v>
      </c>
      <c r="DA111" s="9">
        <v>0</v>
      </c>
      <c r="DB111" s="9">
        <v>4</v>
      </c>
      <c r="DC111" s="9">
        <v>2</v>
      </c>
      <c r="DD111" s="9">
        <v>2</v>
      </c>
      <c r="DE111" s="9">
        <v>0</v>
      </c>
      <c r="DF111" s="9">
        <v>66300</v>
      </c>
      <c r="DG111" s="9">
        <v>8200</v>
      </c>
      <c r="DH111" s="9">
        <v>5030</v>
      </c>
      <c r="DI111" s="9">
        <v>650</v>
      </c>
      <c r="DJ111" s="9">
        <v>70</v>
      </c>
      <c r="DK111" s="9">
        <v>5</v>
      </c>
      <c r="DL111" s="9">
        <v>19.373573622376174</v>
      </c>
      <c r="DM111" s="9">
        <v>20</v>
      </c>
      <c r="GR111" s="9">
        <f>$P111*$N111^Solver!$C$2</f>
        <v>53.326641492066273</v>
      </c>
      <c r="GS111" s="9">
        <f t="shared" si="26"/>
        <v>0.25651298155818869</v>
      </c>
      <c r="GT111" s="9">
        <f t="shared" si="27"/>
        <v>15.197820213734762</v>
      </c>
      <c r="GU111" s="9">
        <f t="shared" si="28"/>
        <v>5.3644406358181849</v>
      </c>
      <c r="GV111" s="9">
        <f t="shared" si="29"/>
        <v>38.957794099364435</v>
      </c>
      <c r="GW111" s="9">
        <f t="shared" si="30"/>
        <v>38.957794099364435</v>
      </c>
      <c r="GX111" s="9">
        <f t="shared" si="31"/>
        <v>4.8021797862652384</v>
      </c>
      <c r="GY111" s="9">
        <f t="shared" si="32"/>
        <v>58.254264478734399</v>
      </c>
      <c r="GZ111" s="9">
        <f t="shared" si="33"/>
        <v>-34.796918492298872</v>
      </c>
      <c r="HA111" s="9">
        <f t="shared" si="34"/>
        <v>392.61678169532416</v>
      </c>
      <c r="HB111" s="9">
        <f t="shared" si="35"/>
        <v>42.335616460753485</v>
      </c>
      <c r="HC111" s="9">
        <f t="shared" si="36"/>
        <v>-1.6556940773286795</v>
      </c>
      <c r="HD111" s="9">
        <f t="shared" si="37"/>
        <v>3.4043309475120631E-2</v>
      </c>
      <c r="HE111" s="9">
        <f t="shared" si="38"/>
        <v>336.15258503856671</v>
      </c>
      <c r="HF111" s="9">
        <f t="shared" si="39"/>
        <v>1.2335433745054181</v>
      </c>
      <c r="HG111" s="9">
        <f t="shared" si="40"/>
        <v>18.747170431577032</v>
      </c>
      <c r="HH111" s="9">
        <f t="shared" si="41"/>
        <v>20</v>
      </c>
      <c r="HI111" s="9">
        <f t="shared" si="42"/>
        <v>53.326641492066273</v>
      </c>
      <c r="HJ111" s="9">
        <f t="shared" si="43"/>
        <v>0.62626811166556651</v>
      </c>
      <c r="HK111" s="9">
        <f t="shared" si="44"/>
        <v>0.59610250036936518</v>
      </c>
      <c r="HL111" s="9">
        <f t="shared" si="45"/>
        <v>-29.663651629041158</v>
      </c>
      <c r="HM111" s="9">
        <f t="shared" si="46"/>
        <v>1.6797921089169618</v>
      </c>
      <c r="HN111" s="9">
        <f t="shared" si="47"/>
        <v>230.97373924900492</v>
      </c>
      <c r="HO111" s="9">
        <f t="shared" si="48"/>
        <v>23.060930699614453</v>
      </c>
      <c r="HP111" s="9">
        <f t="shared" si="49"/>
        <v>1238.5707424885456</v>
      </c>
      <c r="HQ111" s="9">
        <f t="shared" si="50"/>
        <v>4.8021797862652384</v>
      </c>
      <c r="HR111" s="9">
        <f t="shared" si="51"/>
        <v>9</v>
      </c>
      <c r="IP111" s="9">
        <v>1</v>
      </c>
      <c r="IQ111" s="9">
        <v>70</v>
      </c>
      <c r="IR111" s="9">
        <v>1</v>
      </c>
      <c r="IS111" s="9">
        <v>0.60803978426699856</v>
      </c>
      <c r="IT111" s="9">
        <v>70</v>
      </c>
      <c r="IU111" s="9">
        <v>4</v>
      </c>
      <c r="IV111" s="9">
        <v>42.335616460753485</v>
      </c>
    </row>
    <row r="112" spans="1:256" x14ac:dyDescent="0.25">
      <c r="A112" s="9">
        <v>4</v>
      </c>
      <c r="B112" s="9">
        <v>2</v>
      </c>
      <c r="C112" s="9">
        <v>5</v>
      </c>
      <c r="D112" s="9">
        <v>4</v>
      </c>
      <c r="E112" s="9">
        <v>0</v>
      </c>
      <c r="F112" s="9">
        <v>4</v>
      </c>
      <c r="G112" s="9">
        <v>2</v>
      </c>
      <c r="H112" s="9">
        <v>3</v>
      </c>
      <c r="I112" s="9">
        <v>0</v>
      </c>
      <c r="J112" s="9">
        <v>0.99352991425949944</v>
      </c>
      <c r="K112" s="9">
        <v>0.26920648555326698</v>
      </c>
      <c r="L112" s="9">
        <v>0.72783523944047024</v>
      </c>
      <c r="M112" s="9">
        <v>1.1953211382902369</v>
      </c>
      <c r="N112" s="9">
        <v>77</v>
      </c>
      <c r="O112" s="9">
        <v>1</v>
      </c>
      <c r="P112" s="9">
        <v>15.490796809699134</v>
      </c>
      <c r="Q112" s="9">
        <v>6</v>
      </c>
      <c r="CV112" s="9" t="s">
        <v>4360</v>
      </c>
      <c r="CW112" s="9">
        <v>4</v>
      </c>
      <c r="CX112" s="9">
        <v>2</v>
      </c>
      <c r="CY112" s="9">
        <v>5</v>
      </c>
      <c r="CZ112" s="9">
        <v>4</v>
      </c>
      <c r="DA112" s="9">
        <v>0</v>
      </c>
      <c r="DB112" s="9">
        <v>4</v>
      </c>
      <c r="DC112" s="9">
        <v>2</v>
      </c>
      <c r="DD112" s="9">
        <v>3</v>
      </c>
      <c r="DE112" s="9">
        <v>0</v>
      </c>
      <c r="DF112" s="9">
        <v>68900</v>
      </c>
      <c r="DG112" s="9">
        <v>4100</v>
      </c>
      <c r="DH112" s="9">
        <v>3370</v>
      </c>
      <c r="DI112" s="9">
        <v>1300</v>
      </c>
      <c r="DJ112" s="9">
        <v>77</v>
      </c>
      <c r="DK112" s="9">
        <v>5</v>
      </c>
      <c r="DL112" s="9">
        <v>15.490796809699134</v>
      </c>
      <c r="DM112" s="9">
        <v>6</v>
      </c>
      <c r="GR112" s="9">
        <f>$P112*$N112^Solver!$C$2</f>
        <v>43.618748235814977</v>
      </c>
      <c r="GS112" s="9">
        <f t="shared" si="26"/>
        <v>0.28362523321342681</v>
      </c>
      <c r="GT112" s="9">
        <f t="shared" si="27"/>
        <v>12.431120263493462</v>
      </c>
      <c r="GU112" s="9">
        <f t="shared" si="28"/>
        <v>4.8516440032335106</v>
      </c>
      <c r="GV112" s="9">
        <f t="shared" si="29"/>
        <v>3.658962995610807</v>
      </c>
      <c r="GW112" s="9">
        <f t="shared" si="30"/>
        <v>3.658962995610807</v>
      </c>
      <c r="GX112" s="9">
        <f t="shared" si="31"/>
        <v>-6.4311202634934617</v>
      </c>
      <c r="GY112" s="9">
        <f t="shared" si="32"/>
        <v>44.282746413813882</v>
      </c>
      <c r="GZ112" s="9">
        <f t="shared" si="33"/>
        <v>-41.228038755792333</v>
      </c>
      <c r="HA112" s="9">
        <f t="shared" si="34"/>
        <v>436.89952810913803</v>
      </c>
      <c r="HB112" s="9">
        <f t="shared" si="35"/>
        <v>6.5792512120101012</v>
      </c>
      <c r="HC112" s="9">
        <f t="shared" si="36"/>
        <v>-1.8712126402964806</v>
      </c>
      <c r="HD112" s="9">
        <f t="shared" si="37"/>
        <v>0.18719777776430588</v>
      </c>
      <c r="HE112" s="9">
        <f t="shared" si="38"/>
        <v>-495.19626028899654</v>
      </c>
      <c r="HF112" s="9">
        <f t="shared" si="39"/>
        <v>0.62788821485722945</v>
      </c>
      <c r="HG112" s="9">
        <f t="shared" si="40"/>
        <v>7.8053539109204415</v>
      </c>
      <c r="HH112" s="9">
        <f t="shared" si="41"/>
        <v>6</v>
      </c>
      <c r="HI112" s="9">
        <f t="shared" si="42"/>
        <v>43.618748235814977</v>
      </c>
      <c r="HJ112" s="9">
        <f t="shared" si="43"/>
        <v>0.27372249038091317</v>
      </c>
      <c r="HK112" s="9">
        <f t="shared" si="44"/>
        <v>-1.1267768795883319</v>
      </c>
      <c r="HL112" s="9">
        <f t="shared" si="45"/>
        <v>-2.4238458799900857</v>
      </c>
      <c r="HM112" s="9">
        <f t="shared" si="46"/>
        <v>1.5793176172509973</v>
      </c>
      <c r="HN112" s="9">
        <f t="shared" si="47"/>
        <v>154.53275100543775</v>
      </c>
      <c r="HO112" s="9">
        <f t="shared" si="48"/>
        <v>41.359307843516213</v>
      </c>
      <c r="HP112" s="9">
        <f t="shared" si="49"/>
        <v>8.5464930743040828</v>
      </c>
      <c r="HQ112" s="9">
        <f t="shared" si="50"/>
        <v>-6.4311202634934617</v>
      </c>
      <c r="HR112" s="9">
        <f t="shared" si="51"/>
        <v>10</v>
      </c>
      <c r="IP112" s="9">
        <v>1</v>
      </c>
      <c r="IQ112" s="9">
        <v>77</v>
      </c>
      <c r="IR112" s="9">
        <v>1</v>
      </c>
      <c r="IS112" s="9">
        <v>0.93403754149422857</v>
      </c>
      <c r="IT112" s="9">
        <v>77</v>
      </c>
      <c r="IU112" s="9">
        <v>4</v>
      </c>
      <c r="IV112" s="9">
        <v>6.5792512120101012</v>
      </c>
    </row>
    <row r="113" spans="1:256" x14ac:dyDescent="0.25">
      <c r="A113" s="9">
        <v>4</v>
      </c>
      <c r="B113" s="9">
        <v>0</v>
      </c>
      <c r="C113" s="9">
        <v>6</v>
      </c>
      <c r="D113" s="9">
        <v>4</v>
      </c>
      <c r="E113" s="9">
        <v>0</v>
      </c>
      <c r="F113" s="9">
        <v>4</v>
      </c>
      <c r="G113" s="9">
        <v>1</v>
      </c>
      <c r="H113" s="9">
        <v>2</v>
      </c>
      <c r="I113" s="9">
        <v>0</v>
      </c>
      <c r="J113" s="9">
        <v>1.0007398555821374</v>
      </c>
      <c r="K113" s="9">
        <v>0.66316719611902353</v>
      </c>
      <c r="L113" s="9">
        <v>1.0366792727935481</v>
      </c>
      <c r="M113" s="9">
        <v>0.67121879303990228</v>
      </c>
      <c r="N113" s="9">
        <v>88</v>
      </c>
      <c r="O113" s="9">
        <v>1</v>
      </c>
      <c r="P113" s="9">
        <v>20.749083998622201</v>
      </c>
      <c r="Q113" s="9">
        <v>9</v>
      </c>
      <c r="CV113" s="9" t="s">
        <v>4311</v>
      </c>
      <c r="CW113" s="9">
        <v>4</v>
      </c>
      <c r="CX113" s="9">
        <v>0</v>
      </c>
      <c r="CY113" s="9">
        <v>6</v>
      </c>
      <c r="CZ113" s="9">
        <v>4</v>
      </c>
      <c r="DA113" s="9">
        <v>0</v>
      </c>
      <c r="DB113" s="9">
        <v>4</v>
      </c>
      <c r="DC113" s="9">
        <v>1</v>
      </c>
      <c r="DD113" s="9">
        <v>2</v>
      </c>
      <c r="DE113" s="9">
        <v>0</v>
      </c>
      <c r="DF113" s="9">
        <v>69400</v>
      </c>
      <c r="DG113" s="9">
        <v>10100</v>
      </c>
      <c r="DH113" s="9">
        <v>4800</v>
      </c>
      <c r="DI113" s="9">
        <v>730</v>
      </c>
      <c r="DJ113" s="9">
        <v>88</v>
      </c>
      <c r="DK113" s="9">
        <v>5</v>
      </c>
      <c r="DL113" s="9">
        <v>20.749083998622201</v>
      </c>
      <c r="DM113" s="9">
        <v>9</v>
      </c>
      <c r="GR113" s="9">
        <f>$P113*$N113^Solver!$C$2</f>
        <v>60.314168868822108</v>
      </c>
      <c r="GS113" s="9">
        <f t="shared" si="26"/>
        <v>0.2411969386210254</v>
      </c>
      <c r="GT113" s="9">
        <f t="shared" si="27"/>
        <v>17.189229795121658</v>
      </c>
      <c r="GU113" s="9">
        <f t="shared" si="28"/>
        <v>5.7050834465511597</v>
      </c>
      <c r="GV113" s="9">
        <f t="shared" si="29"/>
        <v>9.6063320039123212</v>
      </c>
      <c r="GW113" s="9">
        <f t="shared" si="30"/>
        <v>9.6063320039123212</v>
      </c>
      <c r="GX113" s="9">
        <f t="shared" si="31"/>
        <v>-8.1892297951216584</v>
      </c>
      <c r="GY113" s="9">
        <f t="shared" si="32"/>
        <v>68.979816859736047</v>
      </c>
      <c r="GZ113" s="9">
        <f t="shared" si="33"/>
        <v>-49.417268550913988</v>
      </c>
      <c r="HA113" s="9">
        <f t="shared" si="34"/>
        <v>505.87934496887408</v>
      </c>
      <c r="HB113" s="9">
        <f t="shared" si="35"/>
        <v>12.801827480081471</v>
      </c>
      <c r="HC113" s="9">
        <f t="shared" si="36"/>
        <v>-2.0948788906157794</v>
      </c>
      <c r="HD113" s="9">
        <f t="shared" si="37"/>
        <v>0.16879655743258692</v>
      </c>
      <c r="HE113" s="9">
        <f t="shared" si="38"/>
        <v>-720.65222197070591</v>
      </c>
      <c r="HF113" s="9">
        <f t="shared" si="39"/>
        <v>0.64230288505813704</v>
      </c>
      <c r="HG113" s="9">
        <f t="shared" si="40"/>
        <v>11.040691889333932</v>
      </c>
      <c r="HH113" s="9">
        <f t="shared" si="41"/>
        <v>9</v>
      </c>
      <c r="HI113" s="9">
        <f t="shared" si="42"/>
        <v>60.314168868822108</v>
      </c>
      <c r="HJ113" s="9">
        <f t="shared" si="43"/>
        <v>0.28225145744432872</v>
      </c>
      <c r="HK113" s="9">
        <f t="shared" si="44"/>
        <v>-1.0777061708187754</v>
      </c>
      <c r="HL113" s="9">
        <f t="shared" si="45"/>
        <v>-1.6305293330672048</v>
      </c>
      <c r="HM113" s="9">
        <f t="shared" si="46"/>
        <v>1.7413576101222568</v>
      </c>
      <c r="HN113" s="9">
        <f t="shared" si="47"/>
        <v>295.46962094949816</v>
      </c>
      <c r="HO113" s="9">
        <f t="shared" si="48"/>
        <v>67.063484637308321</v>
      </c>
      <c r="HP113" s="9">
        <f t="shared" si="49"/>
        <v>3.6723291867147898</v>
      </c>
      <c r="HQ113" s="9">
        <f t="shared" si="50"/>
        <v>-8.1892297951216584</v>
      </c>
      <c r="HR113" s="9">
        <f t="shared" si="51"/>
        <v>11</v>
      </c>
      <c r="IP113" s="9">
        <v>1</v>
      </c>
      <c r="IQ113" s="9">
        <v>88</v>
      </c>
      <c r="IR113" s="9">
        <v>1</v>
      </c>
      <c r="IS113" s="9">
        <v>0.94663844306014955</v>
      </c>
      <c r="IT113" s="9">
        <v>88</v>
      </c>
      <c r="IU113" s="9">
        <v>4</v>
      </c>
      <c r="IV113" s="9">
        <v>12.801827480081471</v>
      </c>
    </row>
    <row r="114" spans="1:256" x14ac:dyDescent="0.25">
      <c r="A114" s="9">
        <v>8</v>
      </c>
      <c r="B114" s="9">
        <v>4</v>
      </c>
      <c r="C114" s="9">
        <v>6</v>
      </c>
      <c r="D114" s="9">
        <v>4</v>
      </c>
      <c r="E114" s="9">
        <v>0</v>
      </c>
      <c r="F114" s="9">
        <v>4</v>
      </c>
      <c r="G114" s="9">
        <v>3</v>
      </c>
      <c r="H114" s="9">
        <v>1</v>
      </c>
      <c r="I114" s="9">
        <v>0</v>
      </c>
      <c r="J114" s="9">
        <v>0.92575646582670335</v>
      </c>
      <c r="K114" s="9">
        <v>0.53184695926377135</v>
      </c>
      <c r="L114" s="9">
        <v>1.2094591515924726</v>
      </c>
      <c r="M114" s="9">
        <v>1.6366704816589397</v>
      </c>
      <c r="N114" s="9">
        <v>90</v>
      </c>
      <c r="O114" s="9">
        <v>1</v>
      </c>
      <c r="P114" s="9">
        <v>30.606130750053229</v>
      </c>
      <c r="Q114" s="9">
        <v>31</v>
      </c>
      <c r="CV114" s="9" t="s">
        <v>4262</v>
      </c>
      <c r="CW114" s="9">
        <v>8</v>
      </c>
      <c r="CX114" s="9">
        <v>4</v>
      </c>
      <c r="CY114" s="9">
        <v>6</v>
      </c>
      <c r="CZ114" s="9">
        <v>4</v>
      </c>
      <c r="DA114" s="9">
        <v>0</v>
      </c>
      <c r="DB114" s="9">
        <v>4</v>
      </c>
      <c r="DC114" s="9">
        <v>3</v>
      </c>
      <c r="DD114" s="9">
        <v>1</v>
      </c>
      <c r="DE114" s="9">
        <v>0</v>
      </c>
      <c r="DF114" s="9">
        <v>64200</v>
      </c>
      <c r="DG114" s="9">
        <v>8100</v>
      </c>
      <c r="DH114" s="9">
        <v>5600</v>
      </c>
      <c r="DI114" s="9">
        <v>1780</v>
      </c>
      <c r="DJ114" s="9">
        <v>90</v>
      </c>
      <c r="DK114" s="9">
        <v>5</v>
      </c>
      <c r="DL114" s="9">
        <v>30.606130750053229</v>
      </c>
      <c r="DM114" s="9">
        <v>31</v>
      </c>
      <c r="GR114" s="9">
        <f>$P114*$N114^Solver!$C$2</f>
        <v>89.444753013976367</v>
      </c>
      <c r="GS114" s="9">
        <f t="shared" si="26"/>
        <v>0.19806330901093447</v>
      </c>
      <c r="GT114" s="9">
        <f t="shared" si="27"/>
        <v>25.491297357823747</v>
      </c>
      <c r="GU114" s="9">
        <f t="shared" si="28"/>
        <v>6.9475192995470989</v>
      </c>
      <c r="GV114" s="9">
        <f t="shared" si="29"/>
        <v>74.48175735902521</v>
      </c>
      <c r="GW114" s="9">
        <f t="shared" si="30"/>
        <v>74.48175735902521</v>
      </c>
      <c r="GX114" s="9">
        <f t="shared" si="31"/>
        <v>5.5087026421762531</v>
      </c>
      <c r="GY114" s="9">
        <f t="shared" si="32"/>
        <v>119.02198262376496</v>
      </c>
      <c r="GZ114" s="9">
        <f t="shared" si="33"/>
        <v>-43.908565908737735</v>
      </c>
      <c r="HA114" s="9">
        <f t="shared" si="34"/>
        <v>624.90132759263906</v>
      </c>
      <c r="HB114" s="9">
        <f t="shared" si="35"/>
        <v>78.092223553315307</v>
      </c>
      <c r="HC114" s="9">
        <f t="shared" si="36"/>
        <v>-1.6817028059206369</v>
      </c>
      <c r="HD114" s="9">
        <f t="shared" si="37"/>
        <v>7.470699934702541E-3</v>
      </c>
      <c r="HE114" s="9">
        <f t="shared" si="38"/>
        <v>495.78323779586276</v>
      </c>
      <c r="HF114" s="9">
        <f t="shared" si="39"/>
        <v>1.1698182366009504</v>
      </c>
      <c r="HG114" s="9">
        <f t="shared" si="40"/>
        <v>29.820184523799842</v>
      </c>
      <c r="HH114" s="9">
        <f t="shared" si="41"/>
        <v>31</v>
      </c>
      <c r="HI114" s="9">
        <f t="shared" si="42"/>
        <v>89.444753013976367</v>
      </c>
      <c r="HJ114" s="9">
        <f t="shared" si="43"/>
        <v>0.59632615535812272</v>
      </c>
      <c r="HK114" s="9">
        <f t="shared" si="44"/>
        <v>0.45054165795685241</v>
      </c>
      <c r="HL114" s="9">
        <f t="shared" si="45"/>
        <v>-77.518459989942272</v>
      </c>
      <c r="HM114" s="9">
        <f t="shared" si="46"/>
        <v>1.9383846605431641</v>
      </c>
      <c r="HN114" s="9">
        <f t="shared" si="47"/>
        <v>649.80624098499197</v>
      </c>
      <c r="HO114" s="9">
        <f t="shared" si="48"/>
        <v>30.34580479991963</v>
      </c>
      <c r="HP114" s="9">
        <f t="shared" si="49"/>
        <v>7863.4645134462371</v>
      </c>
      <c r="HQ114" s="9">
        <f t="shared" si="50"/>
        <v>5.5087026421762531</v>
      </c>
      <c r="HR114" s="9">
        <f t="shared" si="51"/>
        <v>12</v>
      </c>
      <c r="IP114" s="9">
        <v>1</v>
      </c>
      <c r="IQ114" s="9">
        <v>90</v>
      </c>
      <c r="IR114" s="9">
        <v>1</v>
      </c>
      <c r="IS114" s="9">
        <v>0.25106361774002783</v>
      </c>
      <c r="IT114" s="9">
        <v>90</v>
      </c>
      <c r="IU114" s="9">
        <v>4</v>
      </c>
      <c r="IV114" s="9">
        <v>78.092223553315307</v>
      </c>
    </row>
    <row r="115" spans="1:256" x14ac:dyDescent="0.25">
      <c r="A115" s="9">
        <v>4</v>
      </c>
      <c r="B115" s="9">
        <v>0</v>
      </c>
      <c r="C115" s="9">
        <v>8</v>
      </c>
      <c r="D115" s="9">
        <v>2</v>
      </c>
      <c r="E115" s="9">
        <v>0</v>
      </c>
      <c r="F115" s="9">
        <v>4</v>
      </c>
      <c r="G115" s="9">
        <v>1</v>
      </c>
      <c r="H115" s="9">
        <v>4</v>
      </c>
      <c r="I115" s="9">
        <v>0</v>
      </c>
      <c r="J115" s="9">
        <v>1.0396735387243818</v>
      </c>
      <c r="K115" s="9">
        <v>0.24950845002497915</v>
      </c>
      <c r="L115" s="9">
        <v>1.1014717273431449</v>
      </c>
      <c r="M115" s="9">
        <v>0.55168667921087855</v>
      </c>
      <c r="N115" s="9">
        <v>100</v>
      </c>
      <c r="O115" s="9">
        <v>1</v>
      </c>
      <c r="P115" s="9">
        <v>17.702076315421756</v>
      </c>
      <c r="Q115" s="9">
        <v>17</v>
      </c>
      <c r="CV115" s="9" t="s">
        <v>4382</v>
      </c>
      <c r="CW115" s="9">
        <v>4</v>
      </c>
      <c r="CX115" s="9">
        <v>0</v>
      </c>
      <c r="CY115" s="9">
        <v>8</v>
      </c>
      <c r="CZ115" s="9">
        <v>2</v>
      </c>
      <c r="DA115" s="9">
        <v>0</v>
      </c>
      <c r="DB115" s="9">
        <v>4</v>
      </c>
      <c r="DC115" s="9">
        <v>1</v>
      </c>
      <c r="DD115" s="9">
        <v>4</v>
      </c>
      <c r="DE115" s="9">
        <v>0</v>
      </c>
      <c r="DF115" s="9">
        <v>72100</v>
      </c>
      <c r="DG115" s="9">
        <v>3800</v>
      </c>
      <c r="DH115" s="9">
        <v>5100</v>
      </c>
      <c r="DI115" s="9">
        <v>600</v>
      </c>
      <c r="DJ115" s="9">
        <v>100</v>
      </c>
      <c r="DK115" s="9">
        <v>5</v>
      </c>
      <c r="DL115" s="9">
        <v>17.702076315421756</v>
      </c>
      <c r="DM115" s="9">
        <v>17</v>
      </c>
      <c r="GR115" s="9">
        <f>$P115*$N115^Solver!$C$2</f>
        <v>53.0488336631919</v>
      </c>
      <c r="GS115" s="9">
        <f t="shared" si="26"/>
        <v>0.25718376220668204</v>
      </c>
      <c r="GT115" s="9">
        <f t="shared" si="27"/>
        <v>15.118646402688947</v>
      </c>
      <c r="GU115" s="9">
        <f t="shared" si="28"/>
        <v>5.3504492277385154</v>
      </c>
      <c r="GV115" s="9">
        <f t="shared" si="29"/>
        <v>30.409408082275235</v>
      </c>
      <c r="GW115" s="9">
        <f t="shared" si="30"/>
        <v>30.409408082275235</v>
      </c>
      <c r="GX115" s="9">
        <f t="shared" si="31"/>
        <v>1.8813535973110529</v>
      </c>
      <c r="GY115" s="9">
        <f t="shared" si="32"/>
        <v>57.83907216891027</v>
      </c>
      <c r="GZ115" s="9">
        <f t="shared" si="33"/>
        <v>-42.02721231142668</v>
      </c>
      <c r="HA115" s="9">
        <f t="shared" si="34"/>
        <v>682.74039976154938</v>
      </c>
      <c r="HB115" s="9">
        <f t="shared" si="35"/>
        <v>33.505073450136891</v>
      </c>
      <c r="HC115" s="9">
        <f t="shared" si="36"/>
        <v>-1.5453317577872172</v>
      </c>
      <c r="HD115" s="9">
        <f t="shared" si="37"/>
        <v>-5.0658351088262658E-2</v>
      </c>
      <c r="HE115" s="9">
        <f t="shared" si="38"/>
        <v>188.1353597311053</v>
      </c>
      <c r="HF115" s="9">
        <f t="shared" si="39"/>
        <v>1.0919119061867302</v>
      </c>
      <c r="HG115" s="9">
        <f t="shared" si="40"/>
        <v>16.508230012523239</v>
      </c>
      <c r="HH115" s="9">
        <f t="shared" si="41"/>
        <v>17</v>
      </c>
      <c r="HI115" s="9">
        <f t="shared" si="42"/>
        <v>53.0488336631919</v>
      </c>
      <c r="HJ115" s="9">
        <f t="shared" si="43"/>
        <v>0.56346473533329888</v>
      </c>
      <c r="HK115" s="9">
        <f t="shared" si="44"/>
        <v>0.2947206713458515</v>
      </c>
      <c r="HL115" s="9">
        <f t="shared" si="45"/>
        <v>-45.749070624268931</v>
      </c>
      <c r="HM115" s="9">
        <f t="shared" si="46"/>
        <v>1.6771805251844083</v>
      </c>
      <c r="HN115" s="9">
        <f t="shared" si="47"/>
        <v>228.57346904953945</v>
      </c>
      <c r="HO115" s="9">
        <f t="shared" si="48"/>
        <v>3.5394913581152392</v>
      </c>
      <c r="HP115" s="9">
        <f t="shared" si="49"/>
        <v>2948.4444762280605</v>
      </c>
      <c r="HQ115" s="9">
        <f t="shared" si="50"/>
        <v>1.8813535973110529</v>
      </c>
      <c r="HR115" s="9">
        <f t="shared" si="51"/>
        <v>13</v>
      </c>
      <c r="IP115" s="9">
        <v>1</v>
      </c>
      <c r="IQ115" s="9">
        <v>100</v>
      </c>
      <c r="IR115" s="9">
        <v>1</v>
      </c>
      <c r="IS115" s="9">
        <v>0.83547392938882925</v>
      </c>
      <c r="IT115" s="9">
        <v>100</v>
      </c>
      <c r="IU115" s="9">
        <v>4</v>
      </c>
      <c r="IV115" s="9">
        <v>33.505073450136891</v>
      </c>
    </row>
    <row r="116" spans="1:256" x14ac:dyDescent="0.25">
      <c r="A116" s="9">
        <v>4</v>
      </c>
      <c r="B116" s="9">
        <v>0</v>
      </c>
      <c r="C116" s="9">
        <v>4</v>
      </c>
      <c r="D116" s="9">
        <v>4</v>
      </c>
      <c r="E116" s="9">
        <v>0</v>
      </c>
      <c r="F116" s="9">
        <v>4</v>
      </c>
      <c r="G116" s="9">
        <v>1</v>
      </c>
      <c r="H116" s="9">
        <v>4</v>
      </c>
      <c r="I116" s="9">
        <v>0</v>
      </c>
      <c r="J116" s="9">
        <v>1.032463597401744</v>
      </c>
      <c r="K116" s="9">
        <v>0.16415029606906523</v>
      </c>
      <c r="L116" s="9">
        <v>0.96324782430400513</v>
      </c>
      <c r="M116" s="9">
        <v>0.46893367732924679</v>
      </c>
      <c r="N116" s="9">
        <v>108</v>
      </c>
      <c r="O116" s="9">
        <v>1</v>
      </c>
      <c r="P116" s="9">
        <v>15.432333404959955</v>
      </c>
      <c r="Q116" s="9">
        <v>18</v>
      </c>
      <c r="CV116" s="9" t="s">
        <v>4386</v>
      </c>
      <c r="CW116" s="9">
        <v>4</v>
      </c>
      <c r="CX116" s="9">
        <v>0</v>
      </c>
      <c r="CY116" s="9">
        <v>4</v>
      </c>
      <c r="CZ116" s="9">
        <v>4</v>
      </c>
      <c r="DA116" s="9">
        <v>0</v>
      </c>
      <c r="DB116" s="9">
        <v>4</v>
      </c>
      <c r="DC116" s="9">
        <v>1</v>
      </c>
      <c r="DD116" s="9">
        <v>4</v>
      </c>
      <c r="DE116" s="9">
        <v>0</v>
      </c>
      <c r="DF116" s="9">
        <v>71600</v>
      </c>
      <c r="DG116" s="9">
        <v>2500</v>
      </c>
      <c r="DH116" s="9">
        <v>4460</v>
      </c>
      <c r="DI116" s="9">
        <v>510</v>
      </c>
      <c r="DJ116" s="9">
        <v>108</v>
      </c>
      <c r="DK116" s="9">
        <v>5</v>
      </c>
      <c r="DL116" s="9">
        <v>15.432333404959955</v>
      </c>
      <c r="DM116" s="9">
        <v>18</v>
      </c>
      <c r="GR116" s="9">
        <f>$P116*$N116^Solver!$C$2</f>
        <v>47.103043821586546</v>
      </c>
      <c r="GS116" s="9">
        <f t="shared" si="26"/>
        <v>0.2729335844624326</v>
      </c>
      <c r="GT116" s="9">
        <f t="shared" si="27"/>
        <v>13.424126693346057</v>
      </c>
      <c r="GU116" s="9">
        <f t="shared" si="28"/>
        <v>5.0416978350094972</v>
      </c>
      <c r="GV116" s="9">
        <f t="shared" si="29"/>
        <v>33.075351436342601</v>
      </c>
      <c r="GW116" s="9">
        <f t="shared" si="30"/>
        <v>33.075351436342601</v>
      </c>
      <c r="GX116" s="9">
        <f t="shared" si="31"/>
        <v>4.5758733066539428</v>
      </c>
      <c r="GY116" s="9">
        <f t="shared" si="32"/>
        <v>49.167478115093189</v>
      </c>
      <c r="GZ116" s="9">
        <f t="shared" si="33"/>
        <v>-37.451339004772734</v>
      </c>
      <c r="HA116" s="9">
        <f t="shared" si="34"/>
        <v>731.9078778766426</v>
      </c>
      <c r="HB116" s="9">
        <f t="shared" si="35"/>
        <v>36.395445208033053</v>
      </c>
      <c r="HC116" s="9">
        <f t="shared" si="36"/>
        <v>-1.3339722559528682</v>
      </c>
      <c r="HD116" s="9">
        <f t="shared" si="37"/>
        <v>4.169917053430048E-2</v>
      </c>
      <c r="HE116" s="9">
        <f t="shared" si="38"/>
        <v>494.1943171186258</v>
      </c>
      <c r="HF116" s="9">
        <f t="shared" si="39"/>
        <v>1.2478022738506678</v>
      </c>
      <c r="HG116" s="9">
        <f t="shared" si="40"/>
        <v>16.750655812416657</v>
      </c>
      <c r="HH116" s="9">
        <f t="shared" si="41"/>
        <v>18</v>
      </c>
      <c r="HI116" s="9">
        <f t="shared" si="42"/>
        <v>47.103043821586546</v>
      </c>
      <c r="HJ116" s="9">
        <f t="shared" si="43"/>
        <v>0.63273438518009217</v>
      </c>
      <c r="HK116" s="9">
        <f t="shared" si="44"/>
        <v>0.62811712757552296</v>
      </c>
      <c r="HL116" s="9">
        <f t="shared" si="45"/>
        <v>-23.556522401928508</v>
      </c>
      <c r="HM116" s="9">
        <f t="shared" si="46"/>
        <v>1.6177428973803301</v>
      </c>
      <c r="HN116" s="9">
        <f t="shared" si="47"/>
        <v>180.20717747900616</v>
      </c>
      <c r="HO116" s="9">
        <f t="shared" si="48"/>
        <v>20.938616518548088</v>
      </c>
      <c r="HP116" s="9">
        <f t="shared" si="49"/>
        <v>796.86862703689906</v>
      </c>
      <c r="HQ116" s="9">
        <f t="shared" si="50"/>
        <v>4.5758733066539428</v>
      </c>
      <c r="HR116" s="9">
        <f t="shared" si="51"/>
        <v>14</v>
      </c>
      <c r="IP116" s="9">
        <v>1</v>
      </c>
      <c r="IQ116" s="9">
        <v>108</v>
      </c>
      <c r="IR116" s="9">
        <v>1</v>
      </c>
      <c r="IS116" s="9">
        <v>0.24977441854317728</v>
      </c>
      <c r="IT116" s="9">
        <v>108</v>
      </c>
      <c r="IU116" s="9">
        <v>4</v>
      </c>
      <c r="IV116" s="9">
        <v>36.395445208033053</v>
      </c>
    </row>
    <row r="117" spans="1:256" x14ac:dyDescent="0.25">
      <c r="A117" s="9">
        <v>4</v>
      </c>
      <c r="B117" s="9">
        <v>0</v>
      </c>
      <c r="C117" s="9">
        <v>4</v>
      </c>
      <c r="D117" s="9">
        <v>4</v>
      </c>
      <c r="E117" s="9">
        <v>0</v>
      </c>
      <c r="F117" s="9">
        <v>4</v>
      </c>
      <c r="G117" s="9">
        <v>4</v>
      </c>
      <c r="H117" s="9">
        <v>2</v>
      </c>
      <c r="I117" s="9">
        <v>0</v>
      </c>
      <c r="J117" s="9">
        <v>0.87240290003918308</v>
      </c>
      <c r="K117" s="9">
        <v>0.6172051132196853</v>
      </c>
      <c r="L117" s="9">
        <v>0.99996354854877656</v>
      </c>
      <c r="M117" s="9">
        <v>0.6620240150530543</v>
      </c>
      <c r="N117" s="9">
        <v>112</v>
      </c>
      <c r="O117" s="9">
        <v>1</v>
      </c>
      <c r="P117" s="9">
        <v>11.062501719258483</v>
      </c>
      <c r="Q117" s="9">
        <v>10</v>
      </c>
      <c r="CV117" s="9" t="s">
        <v>4318</v>
      </c>
      <c r="CW117" s="9">
        <v>4</v>
      </c>
      <c r="CX117" s="9">
        <v>0</v>
      </c>
      <c r="CY117" s="9">
        <v>4</v>
      </c>
      <c r="CZ117" s="9">
        <v>4</v>
      </c>
      <c r="DA117" s="9">
        <v>0</v>
      </c>
      <c r="DB117" s="9">
        <v>4</v>
      </c>
      <c r="DC117" s="9">
        <v>4</v>
      </c>
      <c r="DD117" s="9">
        <v>2</v>
      </c>
      <c r="DE117" s="9">
        <v>0</v>
      </c>
      <c r="DF117" s="9">
        <v>60500</v>
      </c>
      <c r="DG117" s="9">
        <v>9400</v>
      </c>
      <c r="DH117" s="9">
        <v>4630</v>
      </c>
      <c r="DI117" s="9">
        <v>720</v>
      </c>
      <c r="DJ117" s="9">
        <v>112</v>
      </c>
      <c r="DK117" s="9">
        <v>5</v>
      </c>
      <c r="DL117" s="9">
        <v>11.062501719258483</v>
      </c>
      <c r="DM117" s="9">
        <v>10</v>
      </c>
      <c r="GR117" s="9">
        <f>$P117*$N117^Solver!$C$2</f>
        <v>34.059236465709724</v>
      </c>
      <c r="GS117" s="9">
        <f t="shared" si="26"/>
        <v>0.32096968140004095</v>
      </c>
      <c r="GT117" s="9">
        <f t="shared" si="27"/>
        <v>9.7067082782617327</v>
      </c>
      <c r="GU117" s="9">
        <f t="shared" si="28"/>
        <v>4.2871608803779448</v>
      </c>
      <c r="GV117" s="9">
        <f t="shared" si="29"/>
        <v>12.409076521366273</v>
      </c>
      <c r="GW117" s="9">
        <f t="shared" si="30"/>
        <v>12.409076521366273</v>
      </c>
      <c r="GX117" s="9">
        <f t="shared" si="31"/>
        <v>0.29329172173826734</v>
      </c>
      <c r="GY117" s="9">
        <f t="shared" si="32"/>
        <v>31.684000063721545</v>
      </c>
      <c r="GZ117" s="9">
        <f t="shared" si="33"/>
        <v>-37.158047283034463</v>
      </c>
      <c r="HA117" s="9">
        <f t="shared" si="34"/>
        <v>763.59187794036416</v>
      </c>
      <c r="HB117" s="9">
        <f t="shared" si="35"/>
        <v>15.104412573075518</v>
      </c>
      <c r="HC117" s="9">
        <f t="shared" si="36"/>
        <v>-1.2990941323385465</v>
      </c>
      <c r="HD117" s="9">
        <f t="shared" si="37"/>
        <v>-0.10210856816965959</v>
      </c>
      <c r="HE117" s="9">
        <f t="shared" si="38"/>
        <v>32.848672834685942</v>
      </c>
      <c r="HF117" s="9">
        <f t="shared" si="39"/>
        <v>1.0209585868220865</v>
      </c>
      <c r="HG117" s="9">
        <f t="shared" si="40"/>
        <v>9.9101471664683469</v>
      </c>
      <c r="HH117" s="9">
        <f t="shared" si="41"/>
        <v>10</v>
      </c>
      <c r="HI117" s="9">
        <f t="shared" si="42"/>
        <v>34.059236465709724</v>
      </c>
      <c r="HJ117" s="9">
        <f t="shared" si="43"/>
        <v>0.53175010338449757</v>
      </c>
      <c r="HK117" s="9">
        <f t="shared" si="44"/>
        <v>0.14684503181160499</v>
      </c>
      <c r="HL117" s="9">
        <f t="shared" si="45"/>
        <v>-25.621619418649097</v>
      </c>
      <c r="HM117" s="9">
        <f t="shared" si="46"/>
        <v>1.4556247144083059</v>
      </c>
      <c r="HN117" s="9">
        <f t="shared" si="47"/>
        <v>94.220185599274856</v>
      </c>
      <c r="HO117" s="9">
        <f t="shared" si="48"/>
        <v>8.6020034040197244E-2</v>
      </c>
      <c r="HP117" s="9">
        <f t="shared" si="49"/>
        <v>998.43234195614104</v>
      </c>
      <c r="HQ117" s="9">
        <f t="shared" si="50"/>
        <v>0.29329172173826734</v>
      </c>
      <c r="HR117" s="9">
        <f t="shared" si="51"/>
        <v>15</v>
      </c>
      <c r="IP117" s="9">
        <v>1</v>
      </c>
      <c r="IQ117" s="9">
        <v>112</v>
      </c>
      <c r="IR117" s="9">
        <v>1</v>
      </c>
      <c r="IS117" s="9">
        <v>0.55731253782010648</v>
      </c>
      <c r="IT117" s="9">
        <v>112</v>
      </c>
      <c r="IU117" s="9">
        <v>4</v>
      </c>
      <c r="IV117" s="9">
        <v>15.104412573075518</v>
      </c>
    </row>
    <row r="118" spans="1:256" x14ac:dyDescent="0.25">
      <c r="A118" s="9">
        <v>2</v>
      </c>
      <c r="B118" s="9">
        <v>0</v>
      </c>
      <c r="C118" s="9">
        <v>8</v>
      </c>
      <c r="D118" s="9">
        <v>4</v>
      </c>
      <c r="E118" s="9">
        <v>0</v>
      </c>
      <c r="F118" s="9">
        <v>3</v>
      </c>
      <c r="G118" s="9">
        <v>1</v>
      </c>
      <c r="H118" s="9">
        <v>2</v>
      </c>
      <c r="I118" s="9">
        <v>0</v>
      </c>
      <c r="J118" s="9">
        <v>1.0396735387243818</v>
      </c>
      <c r="K118" s="9">
        <v>1.3722964751373854</v>
      </c>
      <c r="L118" s="9">
        <v>0.58313209094637075</v>
      </c>
      <c r="M118" s="9">
        <v>0.48732323330294269</v>
      </c>
      <c r="N118" s="9">
        <v>117</v>
      </c>
      <c r="O118" s="9">
        <v>1</v>
      </c>
      <c r="P118" s="9">
        <v>17.473882398728076</v>
      </c>
      <c r="Q118" s="9">
        <v>21</v>
      </c>
      <c r="CV118" s="9" t="s">
        <v>4284</v>
      </c>
      <c r="CW118" s="9">
        <v>2</v>
      </c>
      <c r="CX118" s="9">
        <v>0</v>
      </c>
      <c r="CY118" s="9">
        <v>8</v>
      </c>
      <c r="CZ118" s="9">
        <v>4</v>
      </c>
      <c r="DA118" s="9">
        <v>0</v>
      </c>
      <c r="DB118" s="9">
        <v>3</v>
      </c>
      <c r="DC118" s="9">
        <v>1</v>
      </c>
      <c r="DD118" s="9">
        <v>2</v>
      </c>
      <c r="DE118" s="9">
        <v>0</v>
      </c>
      <c r="DF118" s="9">
        <v>72100</v>
      </c>
      <c r="DG118" s="9">
        <v>20900</v>
      </c>
      <c r="DH118" s="9">
        <v>2700</v>
      </c>
      <c r="DI118" s="9">
        <v>530</v>
      </c>
      <c r="DJ118" s="9">
        <v>117</v>
      </c>
      <c r="DK118" s="9">
        <v>5</v>
      </c>
      <c r="DL118" s="9">
        <v>17.473882398728076</v>
      </c>
      <c r="DM118" s="9">
        <v>21</v>
      </c>
      <c r="GR118" s="9">
        <f>$P118*$N118^Solver!$C$2</f>
        <v>54.361507398391176</v>
      </c>
      <c r="GS118" s="9">
        <f t="shared" si="26"/>
        <v>0.25405966413907938</v>
      </c>
      <c r="GT118" s="9">
        <f t="shared" si="27"/>
        <v>15.492751706691982</v>
      </c>
      <c r="GU118" s="9">
        <f t="shared" si="28"/>
        <v>5.4162421514197563</v>
      </c>
      <c r="GV118" s="9">
        <f t="shared" si="29"/>
        <v>41.919423920706762</v>
      </c>
      <c r="GW118" s="9">
        <f t="shared" si="30"/>
        <v>41.919423920706762</v>
      </c>
      <c r="GX118" s="9">
        <f t="shared" si="31"/>
        <v>5.5072482933080185</v>
      </c>
      <c r="GY118" s="9">
        <f t="shared" si="32"/>
        <v>59.808598143190324</v>
      </c>
      <c r="GZ118" s="9">
        <f t="shared" si="33"/>
        <v>-31.650798989726447</v>
      </c>
      <c r="HA118" s="9">
        <f t="shared" si="34"/>
        <v>823.40047608355451</v>
      </c>
      <c r="HB118" s="9">
        <f t="shared" si="35"/>
        <v>45.380138898476908</v>
      </c>
      <c r="HC118" s="9">
        <f t="shared" si="36"/>
        <v>-1.0679840313213329</v>
      </c>
      <c r="HD118" s="9">
        <f t="shared" si="37"/>
        <v>6.1814436353742133E-2</v>
      </c>
      <c r="HE118" s="9">
        <f t="shared" si="38"/>
        <v>644.3480503170382</v>
      </c>
      <c r="HF118" s="9">
        <f t="shared" si="39"/>
        <v>1.2633913583159553</v>
      </c>
      <c r="HG118" s="9">
        <f t="shared" si="40"/>
        <v>19.573408622769417</v>
      </c>
      <c r="HH118" s="9">
        <f t="shared" si="41"/>
        <v>21</v>
      </c>
      <c r="HI118" s="9">
        <f t="shared" si="42"/>
        <v>54.361507398391176</v>
      </c>
      <c r="HJ118" s="9">
        <f t="shared" si="43"/>
        <v>0.63814055917986567</v>
      </c>
      <c r="HK118" s="9">
        <f t="shared" si="44"/>
        <v>0.65506475606644943</v>
      </c>
      <c r="HL118" s="9">
        <f t="shared" si="45"/>
        <v>-24.884409479205715</v>
      </c>
      <c r="HM118" s="9">
        <f t="shared" si="46"/>
        <v>1.6894022449908042</v>
      </c>
      <c r="HN118" s="9">
        <f t="shared" si="47"/>
        <v>240.02535544520731</v>
      </c>
      <c r="HO118" s="9">
        <f t="shared" si="48"/>
        <v>30.329783764144082</v>
      </c>
      <c r="HP118" s="9">
        <f t="shared" si="49"/>
        <v>869.0004971942634</v>
      </c>
      <c r="HQ118" s="9">
        <f t="shared" si="50"/>
        <v>5.5072482933080185</v>
      </c>
      <c r="HR118" s="9">
        <f t="shared" si="51"/>
        <v>16</v>
      </c>
      <c r="IP118" s="9">
        <v>1</v>
      </c>
      <c r="IQ118" s="9">
        <v>117</v>
      </c>
      <c r="IR118" s="9">
        <v>1</v>
      </c>
      <c r="IS118" s="9">
        <v>0.75347175704157521</v>
      </c>
      <c r="IT118" s="9">
        <v>117</v>
      </c>
      <c r="IU118" s="9">
        <v>4</v>
      </c>
      <c r="IV118" s="9">
        <v>45.380138898476908</v>
      </c>
    </row>
    <row r="119" spans="1:256" x14ac:dyDescent="0.25">
      <c r="A119" s="9">
        <v>4</v>
      </c>
      <c r="B119" s="9">
        <v>0</v>
      </c>
      <c r="C119" s="9">
        <v>4</v>
      </c>
      <c r="D119" s="9">
        <v>4</v>
      </c>
      <c r="E119" s="9">
        <v>0</v>
      </c>
      <c r="F119" s="9">
        <v>4</v>
      </c>
      <c r="G119" s="9">
        <v>2</v>
      </c>
      <c r="H119" s="9">
        <v>2</v>
      </c>
      <c r="I119" s="9">
        <v>0</v>
      </c>
      <c r="J119" s="9">
        <v>0.9228724892976482</v>
      </c>
      <c r="K119" s="9">
        <v>0.61063910137692268</v>
      </c>
      <c r="L119" s="9">
        <v>1.4859069576707522</v>
      </c>
      <c r="M119" s="9">
        <v>1.2321002502376288</v>
      </c>
      <c r="N119" s="9">
        <v>118</v>
      </c>
      <c r="O119" s="9">
        <v>1</v>
      </c>
      <c r="P119" s="9">
        <v>21.767311851704886</v>
      </c>
      <c r="Q119" s="9">
        <v>12</v>
      </c>
      <c r="CV119" s="9" t="s">
        <v>4288</v>
      </c>
      <c r="CW119" s="9">
        <v>4</v>
      </c>
      <c r="CX119" s="9">
        <v>0</v>
      </c>
      <c r="CY119" s="9">
        <v>4</v>
      </c>
      <c r="CZ119" s="9">
        <v>4</v>
      </c>
      <c r="DA119" s="9">
        <v>0</v>
      </c>
      <c r="DB119" s="9">
        <v>4</v>
      </c>
      <c r="DC119" s="9">
        <v>2</v>
      </c>
      <c r="DD119" s="9">
        <v>2</v>
      </c>
      <c r="DE119" s="9">
        <v>0</v>
      </c>
      <c r="DF119" s="9">
        <v>64000</v>
      </c>
      <c r="DG119" s="9">
        <v>9300</v>
      </c>
      <c r="DH119" s="9">
        <v>6880</v>
      </c>
      <c r="DI119" s="9">
        <v>1340</v>
      </c>
      <c r="DJ119" s="9">
        <v>118</v>
      </c>
      <c r="DK119" s="9">
        <v>5</v>
      </c>
      <c r="DL119" s="9">
        <v>21.767311851704886</v>
      </c>
      <c r="DM119" s="9">
        <v>12</v>
      </c>
      <c r="GR119" s="9">
        <f>$P119*$N119^Solver!$C$2</f>
        <v>67.855923967494093</v>
      </c>
      <c r="GS119" s="9">
        <f t="shared" si="26"/>
        <v>0.22739849225090808</v>
      </c>
      <c r="GT119" s="9">
        <f t="shared" si="27"/>
        <v>19.338591443983169</v>
      </c>
      <c r="GU119" s="9">
        <f t="shared" si="28"/>
        <v>6.0512655482663291</v>
      </c>
      <c r="GV119" s="9">
        <f t="shared" si="29"/>
        <v>16.831715083290646</v>
      </c>
      <c r="GW119" s="9">
        <f t="shared" si="30"/>
        <v>16.831715083290646</v>
      </c>
      <c r="GX119" s="9">
        <f t="shared" si="31"/>
        <v>-7.3385914439831694</v>
      </c>
      <c r="GY119" s="9">
        <f t="shared" si="32"/>
        <v>81.140724577017409</v>
      </c>
      <c r="GZ119" s="9">
        <f t="shared" si="33"/>
        <v>-38.989390433709616</v>
      </c>
      <c r="HA119" s="9">
        <f t="shared" si="34"/>
        <v>904.54120066057192</v>
      </c>
      <c r="HB119" s="9">
        <f t="shared" si="35"/>
        <v>19.987214495661885</v>
      </c>
      <c r="HC119" s="9">
        <f t="shared" si="36"/>
        <v>-1.2576731794581515</v>
      </c>
      <c r="HD119" s="9">
        <f t="shared" si="37"/>
        <v>9.2294319634562402E-2</v>
      </c>
      <c r="HE119" s="9">
        <f t="shared" si="38"/>
        <v>-865.95379039001398</v>
      </c>
      <c r="HF119" s="9">
        <f t="shared" si="39"/>
        <v>0.71096365583219534</v>
      </c>
      <c r="HG119" s="9">
        <f t="shared" si="40"/>
        <v>13.749035671659488</v>
      </c>
      <c r="HH119" s="9">
        <f t="shared" si="41"/>
        <v>12</v>
      </c>
      <c r="HI119" s="9">
        <f t="shared" si="42"/>
        <v>67.855923967494093</v>
      </c>
      <c r="HJ119" s="9">
        <f t="shared" si="43"/>
        <v>0.33268353512824128</v>
      </c>
      <c r="HK119" s="9">
        <f t="shared" si="44"/>
        <v>-0.80375552180656373</v>
      </c>
      <c r="HL119" s="9">
        <f t="shared" si="45"/>
        <v>-23.416168565567748</v>
      </c>
      <c r="HM119" s="9">
        <f t="shared" si="46"/>
        <v>1.8002674316989686</v>
      </c>
      <c r="HN119" s="9">
        <f t="shared" si="47"/>
        <v>373.98111903729904</v>
      </c>
      <c r="HO119" s="9">
        <f t="shared" si="48"/>
        <v>53.854924381702979</v>
      </c>
      <c r="HP119" s="9">
        <f t="shared" si="49"/>
        <v>744.51489229862057</v>
      </c>
      <c r="HQ119" s="9">
        <f t="shared" si="50"/>
        <v>-7.3385914439831694</v>
      </c>
      <c r="HR119" s="9">
        <f t="shared" si="51"/>
        <v>17</v>
      </c>
      <c r="IP119" s="9">
        <v>1</v>
      </c>
      <c r="IQ119" s="9">
        <v>118</v>
      </c>
      <c r="IR119" s="9">
        <v>1</v>
      </c>
      <c r="IS119" s="9">
        <v>0.53472816801237821</v>
      </c>
      <c r="IT119" s="9">
        <v>118</v>
      </c>
      <c r="IU119" s="9">
        <v>4</v>
      </c>
      <c r="IV119" s="9">
        <v>19.987214495661885</v>
      </c>
    </row>
    <row r="120" spans="1:256" x14ac:dyDescent="0.25">
      <c r="A120" s="9">
        <v>4</v>
      </c>
      <c r="B120" s="9">
        <v>0</v>
      </c>
      <c r="C120" s="9">
        <v>6</v>
      </c>
      <c r="D120" s="9">
        <v>6</v>
      </c>
      <c r="E120" s="9">
        <v>0</v>
      </c>
      <c r="F120" s="9">
        <v>4</v>
      </c>
      <c r="G120" s="9">
        <v>1</v>
      </c>
      <c r="H120" s="9">
        <v>3</v>
      </c>
      <c r="I120" s="9">
        <v>1</v>
      </c>
      <c r="J120" s="9">
        <v>0.86086699392296251</v>
      </c>
      <c r="K120" s="9">
        <v>1.3591644514518602</v>
      </c>
      <c r="L120" s="9">
        <v>1.0345195243085614</v>
      </c>
      <c r="M120" s="9">
        <v>1.930903377238075</v>
      </c>
      <c r="N120" s="9">
        <v>130</v>
      </c>
      <c r="O120" s="9">
        <v>1</v>
      </c>
      <c r="P120" s="9">
        <v>23.850732187585383</v>
      </c>
      <c r="Q120" s="9">
        <v>22</v>
      </c>
      <c r="CV120" s="9" t="s">
        <v>4365</v>
      </c>
      <c r="CW120" s="9">
        <v>4</v>
      </c>
      <c r="CX120" s="9">
        <v>0</v>
      </c>
      <c r="CY120" s="9">
        <v>6</v>
      </c>
      <c r="CZ120" s="9">
        <v>6</v>
      </c>
      <c r="DA120" s="9">
        <v>0</v>
      </c>
      <c r="DB120" s="9">
        <v>4</v>
      </c>
      <c r="DC120" s="9">
        <v>1</v>
      </c>
      <c r="DD120" s="9">
        <v>3</v>
      </c>
      <c r="DE120" s="9">
        <v>1</v>
      </c>
      <c r="DF120" s="9">
        <v>59700</v>
      </c>
      <c r="DG120" s="9">
        <v>20700</v>
      </c>
      <c r="DH120" s="9">
        <v>4790</v>
      </c>
      <c r="DI120" s="9">
        <v>2100</v>
      </c>
      <c r="DJ120" s="9">
        <v>130</v>
      </c>
      <c r="DK120" s="9">
        <v>5</v>
      </c>
      <c r="DL120" s="9">
        <v>23.850732187585383</v>
      </c>
      <c r="DM120" s="9">
        <v>22</v>
      </c>
      <c r="GR120" s="9">
        <f>$P120*$N120^Solver!$C$2</f>
        <v>76.086742217473841</v>
      </c>
      <c r="GS120" s="9">
        <f t="shared" si="26"/>
        <v>0.2147469331678932</v>
      </c>
      <c r="GT120" s="9">
        <f t="shared" si="27"/>
        <v>21.684332568402748</v>
      </c>
      <c r="GU120" s="9">
        <f t="shared" si="28"/>
        <v>6.407768630669139</v>
      </c>
      <c r="GV120" s="9">
        <f t="shared" si="29"/>
        <v>45.247777359547882</v>
      </c>
      <c r="GW120" s="9">
        <f t="shared" si="30"/>
        <v>45.247777359547882</v>
      </c>
      <c r="GX120" s="9">
        <f t="shared" si="31"/>
        <v>0.31566743159725164</v>
      </c>
      <c r="GY120" s="9">
        <f t="shared" si="32"/>
        <v>95.065614889763637</v>
      </c>
      <c r="GZ120" s="9">
        <f t="shared" si="33"/>
        <v>-38.673723002112368</v>
      </c>
      <c r="HA120" s="9">
        <f t="shared" si="34"/>
        <v>999.60681555033557</v>
      </c>
      <c r="HB120" s="9">
        <f t="shared" si="35"/>
        <v>48.471181351835227</v>
      </c>
      <c r="HC120" s="9">
        <f t="shared" si="36"/>
        <v>-1.1887474166322554</v>
      </c>
      <c r="HD120" s="9">
        <f t="shared" si="37"/>
        <v>-4.5904327506033286E-2</v>
      </c>
      <c r="HE120" s="9">
        <f t="shared" si="38"/>
        <v>41.036766107642713</v>
      </c>
      <c r="HF120" s="9">
        <f t="shared" si="39"/>
        <v>1.0112368750689136</v>
      </c>
      <c r="HG120" s="9">
        <f t="shared" si="40"/>
        <v>21.927996704426665</v>
      </c>
      <c r="HH120" s="9">
        <f t="shared" si="41"/>
        <v>22</v>
      </c>
      <c r="HI120" s="9">
        <f t="shared" si="42"/>
        <v>76.086742217473841</v>
      </c>
      <c r="HJ120" s="9">
        <f t="shared" si="43"/>
        <v>0.52011443034013161</v>
      </c>
      <c r="HK120" s="9">
        <f t="shared" si="44"/>
        <v>9.2954740613599846E-2</v>
      </c>
      <c r="HL120" s="9">
        <f t="shared" si="45"/>
        <v>-82.146188310871963</v>
      </c>
      <c r="HM120" s="9">
        <f t="shared" si="46"/>
        <v>1.8575111027891684</v>
      </c>
      <c r="HN120" s="9">
        <f t="shared" si="47"/>
        <v>470.21027893709214</v>
      </c>
      <c r="HO120" s="9">
        <f t="shared" si="48"/>
        <v>9.9645927371205534E-2</v>
      </c>
      <c r="HP120" s="9">
        <f t="shared" si="49"/>
        <v>9018.5352609660804</v>
      </c>
      <c r="HQ120" s="9">
        <f t="shared" si="50"/>
        <v>0.31566743159725164</v>
      </c>
      <c r="HR120" s="9">
        <f t="shared" si="51"/>
        <v>18</v>
      </c>
      <c r="IP120" s="9">
        <v>1</v>
      </c>
      <c r="IQ120" s="9">
        <v>130</v>
      </c>
      <c r="IR120" s="9">
        <v>1</v>
      </c>
      <c r="IS120" s="9">
        <v>0.95586221853066744</v>
      </c>
      <c r="IT120" s="9">
        <v>130</v>
      </c>
      <c r="IU120" s="9">
        <v>4</v>
      </c>
      <c r="IV120" s="9">
        <v>48.471181351835227</v>
      </c>
    </row>
    <row r="121" spans="1:256" x14ac:dyDescent="0.25">
      <c r="A121" s="9">
        <v>4</v>
      </c>
      <c r="B121" s="9">
        <v>0</v>
      </c>
      <c r="C121" s="9">
        <v>4</v>
      </c>
      <c r="D121" s="9">
        <v>4</v>
      </c>
      <c r="E121" s="9">
        <v>0</v>
      </c>
      <c r="F121" s="9">
        <v>4</v>
      </c>
      <c r="G121" s="9">
        <v>1</v>
      </c>
      <c r="H121" s="9">
        <v>1</v>
      </c>
      <c r="I121" s="9">
        <v>1</v>
      </c>
      <c r="J121" s="9">
        <v>1.032463597401744</v>
      </c>
      <c r="K121" s="9">
        <v>0.43992279346509483</v>
      </c>
      <c r="L121" s="9">
        <v>1.3044880849318814</v>
      </c>
      <c r="M121" s="9">
        <v>0.84591957479001378</v>
      </c>
      <c r="N121" s="9">
        <v>139</v>
      </c>
      <c r="O121" s="9">
        <v>1</v>
      </c>
      <c r="P121" s="9">
        <v>23.641644263253525</v>
      </c>
      <c r="Q121" s="9">
        <v>15</v>
      </c>
      <c r="CV121" s="9" t="s">
        <v>4201</v>
      </c>
      <c r="CW121" s="9">
        <v>4</v>
      </c>
      <c r="CX121" s="9">
        <v>0</v>
      </c>
      <c r="CY121" s="9">
        <v>4</v>
      </c>
      <c r="CZ121" s="9">
        <v>4</v>
      </c>
      <c r="DA121" s="9">
        <v>0</v>
      </c>
      <c r="DB121" s="9">
        <v>4</v>
      </c>
      <c r="DC121" s="9">
        <v>1</v>
      </c>
      <c r="DD121" s="9">
        <v>1</v>
      </c>
      <c r="DE121" s="9">
        <v>1</v>
      </c>
      <c r="DF121" s="9">
        <v>71600</v>
      </c>
      <c r="DG121" s="9">
        <v>6700</v>
      </c>
      <c r="DH121" s="9">
        <v>6040</v>
      </c>
      <c r="DI121" s="9">
        <v>920</v>
      </c>
      <c r="DJ121" s="9">
        <v>139</v>
      </c>
      <c r="DK121" s="9">
        <v>5</v>
      </c>
      <c r="DL121" s="9">
        <v>23.641644263253525</v>
      </c>
      <c r="DM121" s="9">
        <v>15</v>
      </c>
      <c r="GR121" s="9">
        <f>$P121*$N121^Solver!$C$2</f>
        <v>76.632576657039067</v>
      </c>
      <c r="GS121" s="9">
        <f t="shared" si="26"/>
        <v>0.21398077242289551</v>
      </c>
      <c r="GT121" s="9">
        <f t="shared" si="27"/>
        <v>21.839892593314708</v>
      </c>
      <c r="GU121" s="9">
        <f t="shared" si="28"/>
        <v>6.4307117237903455</v>
      </c>
      <c r="GV121" s="9">
        <f t="shared" si="29"/>
        <v>24.708889376472158</v>
      </c>
      <c r="GW121" s="9">
        <f t="shared" si="30"/>
        <v>24.708889376472158</v>
      </c>
      <c r="GX121" s="9">
        <f t="shared" si="31"/>
        <v>-6.8398925933147083</v>
      </c>
      <c r="GY121" s="9">
        <f t="shared" si="32"/>
        <v>96.012228249869963</v>
      </c>
      <c r="GZ121" s="9">
        <f t="shared" si="33"/>
        <v>-45.513615595427076</v>
      </c>
      <c r="HA121" s="9">
        <f t="shared" si="34"/>
        <v>1095.6190438002054</v>
      </c>
      <c r="HB121" s="9">
        <f t="shared" si="35"/>
        <v>27.899271383840894</v>
      </c>
      <c r="HC121" s="9">
        <f t="shared" si="36"/>
        <v>-1.3383540054248251</v>
      </c>
      <c r="HD121" s="9">
        <f t="shared" si="37"/>
        <v>5.2296093304579745E-2</v>
      </c>
      <c r="HE121" s="9">
        <f t="shared" si="38"/>
        <v>-950.74507047074451</v>
      </c>
      <c r="HF121" s="9">
        <f t="shared" si="39"/>
        <v>0.75805637132502868</v>
      </c>
      <c r="HG121" s="9">
        <f t="shared" si="40"/>
        <v>16.555869729416518</v>
      </c>
      <c r="HH121" s="9">
        <f t="shared" si="41"/>
        <v>15</v>
      </c>
      <c r="HI121" s="9">
        <f t="shared" si="42"/>
        <v>76.632576657039067</v>
      </c>
      <c r="HJ121" s="9">
        <f t="shared" si="43"/>
        <v>0.36520610602325726</v>
      </c>
      <c r="HK121" s="9">
        <f t="shared" si="44"/>
        <v>-0.63836291536659606</v>
      </c>
      <c r="HL121" s="9">
        <f t="shared" si="45"/>
        <v>-42.603147033270723</v>
      </c>
      <c r="HM121" s="9">
        <f t="shared" si="46"/>
        <v>1.8610852201163419</v>
      </c>
      <c r="HN121" s="9">
        <f t="shared" si="47"/>
        <v>476.98090848752264</v>
      </c>
      <c r="HO121" s="9">
        <f t="shared" si="48"/>
        <v>46.784130688081405</v>
      </c>
      <c r="HP121" s="9">
        <f t="shared" si="49"/>
        <v>2423.4055895529732</v>
      </c>
      <c r="HQ121" s="9">
        <f t="shared" si="50"/>
        <v>-6.8398925933147083</v>
      </c>
      <c r="HR121" s="9">
        <f t="shared" si="51"/>
        <v>19</v>
      </c>
      <c r="IP121" s="9">
        <v>1</v>
      </c>
      <c r="IQ121" s="9">
        <v>139</v>
      </c>
      <c r="IR121" s="9">
        <v>1</v>
      </c>
      <c r="IS121" s="9">
        <v>0.38308168189991842</v>
      </c>
      <c r="IT121" s="9">
        <v>139</v>
      </c>
      <c r="IU121" s="9">
        <v>4</v>
      </c>
      <c r="IV121" s="9">
        <v>27.899271383840894</v>
      </c>
    </row>
    <row r="122" spans="1:256" x14ac:dyDescent="0.25">
      <c r="A122" s="9">
        <v>4</v>
      </c>
      <c r="B122" s="9">
        <v>0</v>
      </c>
      <c r="C122" s="9">
        <v>8</v>
      </c>
      <c r="D122" s="9">
        <v>4</v>
      </c>
      <c r="E122" s="9">
        <v>0</v>
      </c>
      <c r="F122" s="9">
        <v>4</v>
      </c>
      <c r="G122" s="9">
        <v>1</v>
      </c>
      <c r="H122" s="9">
        <v>1</v>
      </c>
      <c r="I122" s="9">
        <v>0</v>
      </c>
      <c r="J122" s="9">
        <v>1.0396735387243818</v>
      </c>
      <c r="K122" s="9">
        <v>1.4051265343511985</v>
      </c>
      <c r="L122" s="9">
        <v>1.2094591515924726</v>
      </c>
      <c r="M122" s="9">
        <v>0.59766056914511845</v>
      </c>
      <c r="N122" s="9">
        <v>140</v>
      </c>
      <c r="O122" s="9">
        <v>1</v>
      </c>
      <c r="P122" s="9">
        <v>26.518513125491719</v>
      </c>
      <c r="Q122" s="9">
        <v>37</v>
      </c>
      <c r="CV122" s="9" t="s">
        <v>4191</v>
      </c>
      <c r="CW122" s="9">
        <v>4</v>
      </c>
      <c r="CX122" s="9">
        <v>0</v>
      </c>
      <c r="CY122" s="9">
        <v>8</v>
      </c>
      <c r="CZ122" s="9">
        <v>4</v>
      </c>
      <c r="DA122" s="9">
        <v>0</v>
      </c>
      <c r="DB122" s="9">
        <v>4</v>
      </c>
      <c r="DC122" s="9">
        <v>1</v>
      </c>
      <c r="DD122" s="9">
        <v>1</v>
      </c>
      <c r="DE122" s="9">
        <v>0</v>
      </c>
      <c r="DF122" s="9">
        <v>72100</v>
      </c>
      <c r="DG122" s="9">
        <v>21400</v>
      </c>
      <c r="DH122" s="9">
        <v>5600</v>
      </c>
      <c r="DI122" s="9">
        <v>650</v>
      </c>
      <c r="DJ122" s="9">
        <v>140</v>
      </c>
      <c r="DK122" s="9">
        <v>5</v>
      </c>
      <c r="DL122" s="9">
        <v>26.518513125491719</v>
      </c>
      <c r="DM122" s="9">
        <v>37</v>
      </c>
      <c r="GR122" s="9">
        <f>$P122*$N122^Solver!$C$2</f>
        <v>86.104705228552888</v>
      </c>
      <c r="GS122" s="9">
        <f t="shared" si="26"/>
        <v>0.20186825221349214</v>
      </c>
      <c r="GT122" s="9">
        <f t="shared" si="27"/>
        <v>24.539400813660151</v>
      </c>
      <c r="GU122" s="9">
        <f t="shared" si="28"/>
        <v>6.8165679684507516</v>
      </c>
      <c r="GV122" s="9">
        <f t="shared" si="29"/>
        <v>95.131064849673805</v>
      </c>
      <c r="GW122" s="9">
        <f t="shared" si="30"/>
        <v>95.131064849673805</v>
      </c>
      <c r="GX122" s="9">
        <f t="shared" si="31"/>
        <v>12.460599186339849</v>
      </c>
      <c r="GY122" s="9">
        <f t="shared" si="32"/>
        <v>112.88036580961641</v>
      </c>
      <c r="GZ122" s="9">
        <f t="shared" si="33"/>
        <v>-33.053016409087228</v>
      </c>
      <c r="HA122" s="9">
        <f t="shared" si="34"/>
        <v>1208.4994096098219</v>
      </c>
      <c r="HB122" s="9">
        <f t="shared" si="35"/>
        <v>99.330612454787399</v>
      </c>
      <c r="HC122" s="9">
        <f t="shared" si="36"/>
        <v>-0.92672244269736537</v>
      </c>
      <c r="HD122" s="9">
        <f t="shared" si="37"/>
        <v>0.2170890022022525</v>
      </c>
      <c r="HE122" s="9">
        <f t="shared" si="38"/>
        <v>1744.4838860875789</v>
      </c>
      <c r="HF122" s="9">
        <f t="shared" si="39"/>
        <v>1.397391618575945</v>
      </c>
      <c r="HG122" s="9">
        <f t="shared" si="40"/>
        <v>34.291153021884419</v>
      </c>
      <c r="HH122" s="9">
        <f t="shared" si="41"/>
        <v>37</v>
      </c>
      <c r="HI122" s="9">
        <f t="shared" si="42"/>
        <v>86.104705228552888</v>
      </c>
      <c r="HJ122" s="9">
        <f t="shared" si="43"/>
        <v>0.68545761112600312</v>
      </c>
      <c r="HK122" s="9">
        <f t="shared" si="44"/>
        <v>0.89947455167372303</v>
      </c>
      <c r="HL122" s="9">
        <f t="shared" si="45"/>
        <v>36.963560540650413</v>
      </c>
      <c r="HM122" s="9">
        <f t="shared" si="46"/>
        <v>1.91935611476</v>
      </c>
      <c r="HN122" s="9">
        <f t="shared" si="47"/>
        <v>602.18219229346448</v>
      </c>
      <c r="HO122" s="9">
        <f t="shared" si="48"/>
        <v>155.26653208261331</v>
      </c>
      <c r="HP122" s="9">
        <f t="shared" si="49"/>
        <v>1796.587091322139</v>
      </c>
      <c r="HQ122" s="9">
        <f t="shared" si="50"/>
        <v>12.460599186339849</v>
      </c>
      <c r="HR122" s="9">
        <f t="shared" si="51"/>
        <v>20</v>
      </c>
      <c r="IP122" s="9">
        <v>1</v>
      </c>
      <c r="IQ122" s="9">
        <v>140</v>
      </c>
      <c r="IR122" s="9">
        <v>1</v>
      </c>
      <c r="IS122" s="9">
        <v>3.5596849453080059E-2</v>
      </c>
      <c r="IT122" s="9">
        <v>140</v>
      </c>
      <c r="IU122" s="9">
        <v>4</v>
      </c>
      <c r="IV122" s="9">
        <v>99.330612454787399</v>
      </c>
    </row>
    <row r="123" spans="1:256" x14ac:dyDescent="0.25">
      <c r="A123" s="9">
        <v>4</v>
      </c>
      <c r="B123" s="9">
        <v>0</v>
      </c>
      <c r="C123" s="9">
        <v>6</v>
      </c>
      <c r="D123" s="9">
        <v>4</v>
      </c>
      <c r="E123" s="9">
        <v>0</v>
      </c>
      <c r="F123" s="9">
        <v>4</v>
      </c>
      <c r="G123" s="9">
        <v>1</v>
      </c>
      <c r="H123" s="9">
        <v>2</v>
      </c>
      <c r="I123" s="9">
        <v>2</v>
      </c>
      <c r="J123" s="9">
        <v>0.84933108780674194</v>
      </c>
      <c r="K123" s="9">
        <v>0.93204743833622161</v>
      </c>
      <c r="L123" s="9">
        <v>0.84014216065977121</v>
      </c>
      <c r="M123" s="9">
        <v>0.6620240150530543</v>
      </c>
      <c r="N123" s="9">
        <v>147</v>
      </c>
      <c r="O123" s="9">
        <v>1</v>
      </c>
      <c r="P123" s="9">
        <v>22.962149181090581</v>
      </c>
      <c r="Q123" s="9">
        <v>11</v>
      </c>
      <c r="CV123" s="9" t="s">
        <v>4307</v>
      </c>
      <c r="CW123" s="9">
        <v>4</v>
      </c>
      <c r="CX123" s="9">
        <v>0</v>
      </c>
      <c r="CY123" s="9">
        <v>6</v>
      </c>
      <c r="CZ123" s="9">
        <v>4</v>
      </c>
      <c r="DA123" s="9">
        <v>0</v>
      </c>
      <c r="DB123" s="9">
        <v>4</v>
      </c>
      <c r="DC123" s="9">
        <v>1</v>
      </c>
      <c r="DD123" s="9">
        <v>2</v>
      </c>
      <c r="DE123" s="9">
        <v>2</v>
      </c>
      <c r="DF123" s="9">
        <v>58900</v>
      </c>
      <c r="DG123" s="9">
        <v>14195.031331897024</v>
      </c>
      <c r="DH123" s="9">
        <v>3890</v>
      </c>
      <c r="DI123" s="9">
        <v>720</v>
      </c>
      <c r="DJ123" s="9">
        <v>147</v>
      </c>
      <c r="DK123" s="9">
        <v>5</v>
      </c>
      <c r="DL123" s="9">
        <v>22.962149181090581</v>
      </c>
      <c r="DM123" s="9">
        <v>11</v>
      </c>
      <c r="GR123" s="9">
        <f>$P123*$N123^Solver!$C$2</f>
        <v>75.429322271283311</v>
      </c>
      <c r="GS123" s="9">
        <f t="shared" si="26"/>
        <v>0.21568073866786674</v>
      </c>
      <c r="GT123" s="9">
        <f t="shared" si="27"/>
        <v>21.49697124453964</v>
      </c>
      <c r="GU123" s="9">
        <f t="shared" si="28"/>
        <v>6.3800257286982252</v>
      </c>
      <c r="GV123" s="9">
        <f t="shared" si="29"/>
        <v>14.025981915977944</v>
      </c>
      <c r="GW123" s="9">
        <f t="shared" si="30"/>
        <v>14.025981915977944</v>
      </c>
      <c r="GX123" s="9">
        <f t="shared" si="31"/>
        <v>-10.49697124453964</v>
      </c>
      <c r="GY123" s="9">
        <f t="shared" si="32"/>
        <v>93.929245398213737</v>
      </c>
      <c r="GZ123" s="9">
        <f t="shared" si="33"/>
        <v>-43.549987653626872</v>
      </c>
      <c r="HA123" s="9">
        <f t="shared" si="34"/>
        <v>1302.4286550080355</v>
      </c>
      <c r="HB123" s="9">
        <f t="shared" si="35"/>
        <v>17.50230784587389</v>
      </c>
      <c r="HC123" s="9">
        <f t="shared" si="36"/>
        <v>-1.1776504852318328</v>
      </c>
      <c r="HD123" s="9">
        <f t="shared" si="37"/>
        <v>0.19191871740991878</v>
      </c>
      <c r="HE123" s="9">
        <f t="shared" si="38"/>
        <v>-1543.0547729473271</v>
      </c>
      <c r="HF123" s="9">
        <f t="shared" si="39"/>
        <v>0.62345401642017551</v>
      </c>
      <c r="HG123" s="9">
        <f t="shared" si="40"/>
        <v>13.402373063277258</v>
      </c>
      <c r="HH123" s="9">
        <f t="shared" si="41"/>
        <v>11</v>
      </c>
      <c r="HI123" s="9">
        <f t="shared" si="42"/>
        <v>75.429322271283311</v>
      </c>
      <c r="HJ123" s="9">
        <f t="shared" si="43"/>
        <v>0.26618646341006974</v>
      </c>
      <c r="HK123" s="9">
        <f t="shared" si="44"/>
        <v>-1.1709332094654687</v>
      </c>
      <c r="HL123" s="9">
        <f t="shared" si="45"/>
        <v>14.054300393707264</v>
      </c>
      <c r="HM123" s="9">
        <f t="shared" si="46"/>
        <v>1.8531721300598878</v>
      </c>
      <c r="HN123" s="9">
        <f t="shared" si="47"/>
        <v>462.11977268856418</v>
      </c>
      <c r="HO123" s="9">
        <f t="shared" si="48"/>
        <v>110.18640530869209</v>
      </c>
      <c r="HP123" s="9">
        <f t="shared" si="49"/>
        <v>264.29524835486444</v>
      </c>
      <c r="HQ123" s="9">
        <f t="shared" si="50"/>
        <v>-10.49697124453964</v>
      </c>
      <c r="HR123" s="9">
        <f t="shared" si="51"/>
        <v>21</v>
      </c>
      <c r="IP123" s="9">
        <v>1</v>
      </c>
      <c r="IQ123" s="9">
        <v>147</v>
      </c>
      <c r="IR123" s="9">
        <v>1</v>
      </c>
      <c r="IS123" s="9">
        <v>0.58687600198244361</v>
      </c>
      <c r="IT123" s="9">
        <v>147</v>
      </c>
      <c r="IU123" s="9">
        <v>4</v>
      </c>
      <c r="IV123" s="9">
        <v>17.50230784587389</v>
      </c>
    </row>
    <row r="124" spans="1:256" x14ac:dyDescent="0.25">
      <c r="A124" s="9">
        <v>3</v>
      </c>
      <c r="B124" s="9">
        <v>1</v>
      </c>
      <c r="C124" s="9">
        <v>6</v>
      </c>
      <c r="D124" s="9">
        <v>4</v>
      </c>
      <c r="E124" s="9">
        <v>0</v>
      </c>
      <c r="F124" s="9">
        <v>4</v>
      </c>
      <c r="G124" s="9">
        <v>1</v>
      </c>
      <c r="H124" s="9">
        <v>1</v>
      </c>
      <c r="I124" s="9">
        <v>0</v>
      </c>
      <c r="J124" s="9">
        <v>0.86086699392296251</v>
      </c>
      <c r="K124" s="9">
        <v>1.2541082619676585</v>
      </c>
      <c r="L124" s="9">
        <v>0.94165033945413945</v>
      </c>
      <c r="M124" s="9">
        <v>0.87350390875055772</v>
      </c>
      <c r="N124" s="9">
        <v>161</v>
      </c>
      <c r="O124" s="9">
        <v>1</v>
      </c>
      <c r="P124" s="9">
        <v>18.203482510941239</v>
      </c>
      <c r="Q124" s="9">
        <v>17</v>
      </c>
      <c r="CV124" s="9" t="s">
        <v>4258</v>
      </c>
      <c r="CW124" s="9">
        <v>3</v>
      </c>
      <c r="CX124" s="9">
        <v>1</v>
      </c>
      <c r="CY124" s="9">
        <v>6</v>
      </c>
      <c r="CZ124" s="9">
        <v>4</v>
      </c>
      <c r="DA124" s="9">
        <v>0</v>
      </c>
      <c r="DB124" s="9">
        <v>4</v>
      </c>
      <c r="DC124" s="9">
        <v>1</v>
      </c>
      <c r="DD124" s="9">
        <v>1</v>
      </c>
      <c r="DE124" s="9">
        <v>0</v>
      </c>
      <c r="DF124" s="9">
        <v>59700</v>
      </c>
      <c r="DG124" s="9">
        <v>19100</v>
      </c>
      <c r="DH124" s="9">
        <v>4360</v>
      </c>
      <c r="DI124" s="9">
        <v>950</v>
      </c>
      <c r="DJ124" s="9">
        <v>161</v>
      </c>
      <c r="DK124" s="9">
        <v>5</v>
      </c>
      <c r="DL124" s="9">
        <v>18.203482510941239</v>
      </c>
      <c r="DM124" s="9">
        <v>17</v>
      </c>
      <c r="GR124" s="9">
        <f>$P124*$N124^Solver!$C$2</f>
        <v>61.107998270882618</v>
      </c>
      <c r="GS124" s="9">
        <f t="shared" si="26"/>
        <v>0.23962517122621668</v>
      </c>
      <c r="GT124" s="9">
        <f t="shared" si="27"/>
        <v>17.41546711656796</v>
      </c>
      <c r="GU124" s="9">
        <f t="shared" si="28"/>
        <v>5.7425046577706045</v>
      </c>
      <c r="GV124" s="9">
        <f t="shared" si="29"/>
        <v>30.464377344142719</v>
      </c>
      <c r="GW124" s="9">
        <f t="shared" si="30"/>
        <v>30.464377344142719</v>
      </c>
      <c r="GX124" s="9">
        <f t="shared" si="31"/>
        <v>-0.4154671165679602</v>
      </c>
      <c r="GY124" s="9">
        <f t="shared" si="32"/>
        <v>70.231879634030093</v>
      </c>
      <c r="GZ124" s="9">
        <f t="shared" si="33"/>
        <v>-43.965454770194832</v>
      </c>
      <c r="HA124" s="9">
        <f t="shared" si="34"/>
        <v>1372.6605346420656</v>
      </c>
      <c r="HB124" s="9">
        <f t="shared" si="35"/>
        <v>33.505073450136891</v>
      </c>
      <c r="HC124" s="9">
        <f t="shared" si="36"/>
        <v>-1.1593866705864977</v>
      </c>
      <c r="HD124" s="9">
        <f t="shared" si="37"/>
        <v>-5.6851103721999051E-2</v>
      </c>
      <c r="HE124" s="9">
        <f t="shared" si="38"/>
        <v>-66.890205767441586</v>
      </c>
      <c r="HF124" s="9">
        <f t="shared" si="39"/>
        <v>0.98205943419326824</v>
      </c>
      <c r="HG124" s="9">
        <f t="shared" si="40"/>
        <v>17.103023782708199</v>
      </c>
      <c r="HH124" s="9">
        <f t="shared" si="41"/>
        <v>17</v>
      </c>
      <c r="HI124" s="9">
        <f t="shared" si="42"/>
        <v>61.107998270882625</v>
      </c>
      <c r="HJ124" s="9">
        <f t="shared" si="43"/>
        <v>0.50597698618631659</v>
      </c>
      <c r="HK124" s="9">
        <f t="shared" si="44"/>
        <v>2.7607831748650783E-2</v>
      </c>
      <c r="HL124" s="9">
        <f t="shared" si="45"/>
        <v>-59.668578045879229</v>
      </c>
      <c r="HM124" s="9">
        <f t="shared" si="46"/>
        <v>1.747895466685812</v>
      </c>
      <c r="HN124" s="9">
        <f t="shared" si="47"/>
        <v>303.29849488825994</v>
      </c>
      <c r="HO124" s="9">
        <f t="shared" si="48"/>
        <v>0.17261292494929503</v>
      </c>
      <c r="HP124" s="9">
        <f t="shared" si="49"/>
        <v>4908.3008518141178</v>
      </c>
      <c r="HQ124" s="9">
        <f t="shared" si="50"/>
        <v>-0.4154671165679602</v>
      </c>
      <c r="HR124" s="9">
        <f t="shared" si="51"/>
        <v>22</v>
      </c>
      <c r="IP124" s="9">
        <v>1</v>
      </c>
      <c r="IQ124" s="9">
        <v>161</v>
      </c>
      <c r="IR124" s="9">
        <v>1</v>
      </c>
      <c r="IS124" s="9">
        <v>0.48772032232601625</v>
      </c>
      <c r="IT124" s="9">
        <v>161</v>
      </c>
      <c r="IU124" s="9">
        <v>4</v>
      </c>
      <c r="IV124" s="9">
        <v>33.505073450136891</v>
      </c>
    </row>
    <row r="125" spans="1:256" x14ac:dyDescent="0.25">
      <c r="A125" s="9">
        <v>4</v>
      </c>
      <c r="B125" s="9">
        <v>0</v>
      </c>
      <c r="C125" s="9">
        <v>8</v>
      </c>
      <c r="D125" s="9">
        <v>4</v>
      </c>
      <c r="E125" s="9">
        <v>4</v>
      </c>
      <c r="F125" s="9">
        <v>4</v>
      </c>
      <c r="G125" s="9">
        <v>1</v>
      </c>
      <c r="H125" s="9">
        <v>1</v>
      </c>
      <c r="I125" s="9">
        <v>0</v>
      </c>
      <c r="J125" s="9">
        <v>0.98343599640780643</v>
      </c>
      <c r="K125" s="9">
        <v>1.2738062974959463</v>
      </c>
      <c r="L125" s="9">
        <v>1.144666697042876</v>
      </c>
      <c r="M125" s="9">
        <v>0.28503811759228725</v>
      </c>
      <c r="N125" s="9">
        <v>162</v>
      </c>
      <c r="O125" s="9">
        <v>1</v>
      </c>
      <c r="P125" s="9">
        <v>24.299766809849402</v>
      </c>
      <c r="Q125" s="9">
        <v>34</v>
      </c>
      <c r="CV125" s="9" t="s">
        <v>4189</v>
      </c>
      <c r="CW125" s="9">
        <v>4</v>
      </c>
      <c r="CX125" s="9">
        <v>0</v>
      </c>
      <c r="CY125" s="9">
        <v>8</v>
      </c>
      <c r="CZ125" s="9">
        <v>4</v>
      </c>
      <c r="DA125" s="9">
        <v>4</v>
      </c>
      <c r="DB125" s="9">
        <v>4</v>
      </c>
      <c r="DC125" s="9">
        <v>1</v>
      </c>
      <c r="DD125" s="9">
        <v>1</v>
      </c>
      <c r="DE125" s="9">
        <v>0</v>
      </c>
      <c r="DF125" s="9">
        <v>68200</v>
      </c>
      <c r="DG125" s="9">
        <v>19400</v>
      </c>
      <c r="DH125" s="9">
        <v>5300</v>
      </c>
      <c r="DI125" s="9">
        <v>310</v>
      </c>
      <c r="DJ125" s="9">
        <v>162</v>
      </c>
      <c r="DK125" s="9">
        <v>5</v>
      </c>
      <c r="DL125" s="9">
        <v>24.299766809849402</v>
      </c>
      <c r="DM125" s="9">
        <v>34</v>
      </c>
      <c r="GR125" s="9">
        <f>$P125*$N125^Solver!$C$2</f>
        <v>81.69332523280265</v>
      </c>
      <c r="GS125" s="9">
        <f t="shared" si="26"/>
        <v>0.20724696443088789</v>
      </c>
      <c r="GT125" s="9">
        <f t="shared" si="27"/>
        <v>23.282180066318457</v>
      </c>
      <c r="GU125" s="9">
        <f t="shared" si="28"/>
        <v>6.6396565356908219</v>
      </c>
      <c r="GV125" s="9">
        <f t="shared" si="29"/>
        <v>84.547135240050693</v>
      </c>
      <c r="GW125" s="9">
        <f t="shared" si="30"/>
        <v>84.547135240050693</v>
      </c>
      <c r="GX125" s="9">
        <f t="shared" si="31"/>
        <v>10.717819933681543</v>
      </c>
      <c r="GY125" s="9">
        <f t="shared" si="32"/>
        <v>104.92193141892031</v>
      </c>
      <c r="GZ125" s="9">
        <f t="shared" si="33"/>
        <v>-33.247634836513285</v>
      </c>
      <c r="HA125" s="9">
        <f t="shared" si="34"/>
        <v>1477.582466060986</v>
      </c>
      <c r="HB125" s="9">
        <f t="shared" si="35"/>
        <v>88.580827542197667</v>
      </c>
      <c r="HC125" s="9">
        <f t="shared" si="36"/>
        <v>-0.84592588414453707</v>
      </c>
      <c r="HD125" s="9">
        <f t="shared" si="37"/>
        <v>0.16896561174246535</v>
      </c>
      <c r="HE125" s="9">
        <f t="shared" si="38"/>
        <v>1736.2868292564101</v>
      </c>
      <c r="HF125" s="9">
        <f t="shared" si="39"/>
        <v>1.3581939195858665</v>
      </c>
      <c r="HG125" s="9">
        <f t="shared" si="40"/>
        <v>31.621715400776996</v>
      </c>
      <c r="HH125" s="9">
        <f t="shared" si="41"/>
        <v>34</v>
      </c>
      <c r="HI125" s="9">
        <f t="shared" si="42"/>
        <v>81.69332523280265</v>
      </c>
      <c r="HJ125" s="9">
        <f t="shared" si="43"/>
        <v>0.67194128587180613</v>
      </c>
      <c r="HK125" s="9">
        <f t="shared" si="44"/>
        <v>0.82789530480918005</v>
      </c>
      <c r="HL125" s="9">
        <f t="shared" si="45"/>
        <v>8.6473531264553571</v>
      </c>
      <c r="HM125" s="9">
        <f t="shared" si="46"/>
        <v>1.8930602355978912</v>
      </c>
      <c r="HN125" s="9">
        <f t="shared" si="47"/>
        <v>542.05990864047646</v>
      </c>
      <c r="HO125" s="9">
        <f t="shared" si="48"/>
        <v>114.87166413082144</v>
      </c>
      <c r="HP125" s="9">
        <f t="shared" si="49"/>
        <v>98.9971810382755</v>
      </c>
      <c r="HQ125" s="9">
        <f t="shared" si="50"/>
        <v>10.717819933681543</v>
      </c>
      <c r="HR125" s="9">
        <f t="shared" si="51"/>
        <v>23</v>
      </c>
      <c r="IP125" s="9">
        <v>1</v>
      </c>
      <c r="IQ125" s="9">
        <v>162</v>
      </c>
      <c r="IR125" s="9">
        <v>1</v>
      </c>
      <c r="IS125" s="9">
        <v>0.35877361984411027</v>
      </c>
      <c r="IT125" s="9">
        <v>162</v>
      </c>
      <c r="IU125" s="9">
        <v>4</v>
      </c>
      <c r="IV125" s="9">
        <v>88.580827542197667</v>
      </c>
    </row>
    <row r="126" spans="1:256" x14ac:dyDescent="0.25">
      <c r="A126" s="9">
        <v>2</v>
      </c>
      <c r="B126" s="9">
        <v>0</v>
      </c>
      <c r="C126" s="9">
        <v>6</v>
      </c>
      <c r="D126" s="9">
        <v>4</v>
      </c>
      <c r="E126" s="9">
        <v>0</v>
      </c>
      <c r="F126" s="9">
        <v>3</v>
      </c>
      <c r="G126" s="9">
        <v>1</v>
      </c>
      <c r="H126" s="9">
        <v>1</v>
      </c>
      <c r="I126" s="9">
        <v>2</v>
      </c>
      <c r="J126" s="9">
        <v>1.0685133040149333</v>
      </c>
      <c r="K126" s="9">
        <v>0.722261302703887</v>
      </c>
      <c r="L126" s="9">
        <v>0.53993712124663962</v>
      </c>
      <c r="M126" s="9">
        <v>0.72638746096099005</v>
      </c>
      <c r="N126" s="9">
        <v>164</v>
      </c>
      <c r="O126" s="9">
        <v>1</v>
      </c>
      <c r="P126" s="9">
        <v>19.258831126481045</v>
      </c>
      <c r="Q126" s="9">
        <v>37</v>
      </c>
      <c r="CV126" s="9" t="s">
        <v>4224</v>
      </c>
      <c r="CW126" s="9">
        <v>2</v>
      </c>
      <c r="CX126" s="9">
        <v>0</v>
      </c>
      <c r="CY126" s="9">
        <v>6</v>
      </c>
      <c r="CZ126" s="9">
        <v>4</v>
      </c>
      <c r="DA126" s="9">
        <v>0</v>
      </c>
      <c r="DB126" s="9">
        <v>3</v>
      </c>
      <c r="DC126" s="9">
        <v>1</v>
      </c>
      <c r="DD126" s="9">
        <v>1</v>
      </c>
      <c r="DE126" s="9">
        <v>2</v>
      </c>
      <c r="DF126" s="9">
        <v>74100</v>
      </c>
      <c r="DG126" s="9">
        <v>11000</v>
      </c>
      <c r="DH126" s="9">
        <v>2500</v>
      </c>
      <c r="DI126" s="9">
        <v>790</v>
      </c>
      <c r="DJ126" s="9">
        <v>164</v>
      </c>
      <c r="DK126" s="9">
        <v>5</v>
      </c>
      <c r="DL126" s="9">
        <v>19.258831126481045</v>
      </c>
      <c r="DM126" s="9">
        <v>37</v>
      </c>
      <c r="GR126" s="9">
        <f>$P126*$N126^Solver!$C$2</f>
        <v>64.935829332312565</v>
      </c>
      <c r="GS126" s="9">
        <f t="shared" si="26"/>
        <v>0.2324552018908505</v>
      </c>
      <c r="GT126" s="9">
        <f t="shared" si="27"/>
        <v>18.506379400793037</v>
      </c>
      <c r="GU126" s="9">
        <f t="shared" si="28"/>
        <v>5.9196294627631199</v>
      </c>
      <c r="GV126" s="9">
        <f t="shared" si="29"/>
        <v>94.160593717186373</v>
      </c>
      <c r="GW126" s="9">
        <f t="shared" si="30"/>
        <v>94.160593717186373</v>
      </c>
      <c r="GX126" s="9">
        <f t="shared" si="31"/>
        <v>18.493620599206963</v>
      </c>
      <c r="GY126" s="9">
        <f t="shared" si="32"/>
        <v>76.362378780563972</v>
      </c>
      <c r="GZ126" s="9">
        <f t="shared" si="33"/>
        <v>-14.754014237306322</v>
      </c>
      <c r="HA126" s="9">
        <f t="shared" si="34"/>
        <v>1553.9448448415501</v>
      </c>
      <c r="HB126" s="9">
        <f t="shared" si="35"/>
        <v>99.330612454787399</v>
      </c>
      <c r="HC126" s="9">
        <f t="shared" si="36"/>
        <v>-0.3663959760175875</v>
      </c>
      <c r="HD126" s="9">
        <f t="shared" si="37"/>
        <v>0.94458619999635507</v>
      </c>
      <c r="HE126" s="9">
        <f t="shared" si="38"/>
        <v>3032.9537782699417</v>
      </c>
      <c r="HF126" s="9">
        <f t="shared" si="39"/>
        <v>1.7571282194529791</v>
      </c>
      <c r="HG126" s="9">
        <f t="shared" si="40"/>
        <v>32.51808148503676</v>
      </c>
      <c r="HH126" s="9">
        <f t="shared" si="41"/>
        <v>37</v>
      </c>
      <c r="HI126" s="9">
        <f t="shared" si="42"/>
        <v>64.935829332312565</v>
      </c>
      <c r="HJ126" s="9">
        <f t="shared" si="43"/>
        <v>0.78656661364427183</v>
      </c>
      <c r="HK126" s="9">
        <f t="shared" si="44"/>
        <v>1.5061366944142447</v>
      </c>
      <c r="HL126" s="9">
        <f t="shared" si="45"/>
        <v>227.26060538903926</v>
      </c>
      <c r="HM126" s="9">
        <f t="shared" si="46"/>
        <v>1.7782738561875586</v>
      </c>
      <c r="HN126" s="9">
        <f t="shared" si="47"/>
        <v>342.48607852609683</v>
      </c>
      <c r="HO126" s="9">
        <f t="shared" si="48"/>
        <v>342.0140028674121</v>
      </c>
      <c r="HP126" s="9">
        <f t="shared" si="49"/>
        <v>70570.785379980065</v>
      </c>
      <c r="HQ126" s="9">
        <f t="shared" si="50"/>
        <v>18.493620599206963</v>
      </c>
      <c r="HR126" s="9">
        <f t="shared" si="51"/>
        <v>24</v>
      </c>
      <c r="IP126" s="9">
        <v>1</v>
      </c>
      <c r="IQ126" s="9">
        <v>164</v>
      </c>
      <c r="IR126" s="9">
        <v>1</v>
      </c>
      <c r="IS126" s="9">
        <v>0.53354624979841181</v>
      </c>
      <c r="IT126" s="9">
        <v>164</v>
      </c>
      <c r="IU126" s="9">
        <v>4</v>
      </c>
      <c r="IV126" s="9">
        <v>99.330612454787399</v>
      </c>
    </row>
    <row r="127" spans="1:256" x14ac:dyDescent="0.25">
      <c r="A127" s="9">
        <v>4</v>
      </c>
      <c r="B127" s="9">
        <v>0</v>
      </c>
      <c r="C127" s="9">
        <v>6</v>
      </c>
      <c r="D127" s="9">
        <v>6</v>
      </c>
      <c r="E127" s="9">
        <v>0</v>
      </c>
      <c r="F127" s="9">
        <v>4</v>
      </c>
      <c r="G127" s="9">
        <v>1</v>
      </c>
      <c r="H127" s="9">
        <v>1</v>
      </c>
      <c r="I127" s="9">
        <v>0</v>
      </c>
      <c r="J127" s="9">
        <v>0.9387343602074516</v>
      </c>
      <c r="K127" s="9">
        <v>0.17071630791182785</v>
      </c>
      <c r="L127" s="9">
        <v>1.1338679546179431</v>
      </c>
      <c r="M127" s="9">
        <v>0.87350390875055772</v>
      </c>
      <c r="N127" s="9">
        <v>186</v>
      </c>
      <c r="O127" s="9">
        <v>1</v>
      </c>
      <c r="P127" s="9">
        <v>15.112041276701214</v>
      </c>
      <c r="Q127" s="9">
        <v>29</v>
      </c>
      <c r="CV127" s="9" t="s">
        <v>4227</v>
      </c>
      <c r="CW127" s="9">
        <v>4</v>
      </c>
      <c r="CX127" s="9">
        <v>0</v>
      </c>
      <c r="CY127" s="9">
        <v>6</v>
      </c>
      <c r="CZ127" s="9">
        <v>6</v>
      </c>
      <c r="DA127" s="9">
        <v>0</v>
      </c>
      <c r="DB127" s="9">
        <v>4</v>
      </c>
      <c r="DC127" s="9">
        <v>1</v>
      </c>
      <c r="DD127" s="9">
        <v>1</v>
      </c>
      <c r="DE127" s="9">
        <v>0</v>
      </c>
      <c r="DF127" s="9">
        <v>65100</v>
      </c>
      <c r="DG127" s="9">
        <v>2600</v>
      </c>
      <c r="DH127" s="9">
        <v>5250</v>
      </c>
      <c r="DI127" s="9">
        <v>950</v>
      </c>
      <c r="DJ127" s="9">
        <v>186</v>
      </c>
      <c r="DK127" s="9">
        <v>5</v>
      </c>
      <c r="DL127" s="9">
        <v>15.112041276701214</v>
      </c>
      <c r="DM127" s="9">
        <v>29</v>
      </c>
      <c r="GR127" s="9">
        <f>$P127*$N127^Solver!$C$2</f>
        <v>52.505724392885185</v>
      </c>
      <c r="GS127" s="9">
        <f t="shared" si="26"/>
        <v>0.25851047029584712</v>
      </c>
      <c r="GT127" s="9">
        <f t="shared" si="27"/>
        <v>14.963863037084305</v>
      </c>
      <c r="GU127" s="9">
        <f t="shared" si="28"/>
        <v>5.3229900526305061</v>
      </c>
      <c r="GV127" s="9">
        <f t="shared" si="29"/>
        <v>66.566889055546113</v>
      </c>
      <c r="GW127" s="9">
        <f t="shared" si="30"/>
        <v>66.566889055546113</v>
      </c>
      <c r="GX127" s="9">
        <f t="shared" si="31"/>
        <v>14.036136962915695</v>
      </c>
      <c r="GY127" s="9">
        <f t="shared" si="32"/>
        <v>57.029918915201705</v>
      </c>
      <c r="GZ127" s="9">
        <f t="shared" si="33"/>
        <v>-0.71787727439062721</v>
      </c>
      <c r="HA127" s="9">
        <f t="shared" si="34"/>
        <v>1610.9747637567518</v>
      </c>
      <c r="HB127" s="9">
        <f t="shared" si="35"/>
        <v>71.257038967168</v>
      </c>
      <c r="HC127" s="9">
        <f t="shared" si="36"/>
        <v>-1.7524331226791638E-2</v>
      </c>
      <c r="HD127" s="9">
        <f t="shared" si="37"/>
        <v>0.81302052834577809</v>
      </c>
      <c r="HE127" s="9">
        <f t="shared" si="38"/>
        <v>2610.7214751023193</v>
      </c>
      <c r="HF127" s="9">
        <f t="shared" si="39"/>
        <v>1.6918834035443302</v>
      </c>
      <c r="HG127" s="9">
        <f t="shared" si="40"/>
        <v>25.317111525353393</v>
      </c>
      <c r="HH127" s="9">
        <f t="shared" si="41"/>
        <v>29</v>
      </c>
      <c r="HI127" s="9">
        <f t="shared" si="42"/>
        <v>52.505724392885185</v>
      </c>
      <c r="HJ127" s="9">
        <f t="shared" si="43"/>
        <v>0.77158334145050189</v>
      </c>
      <c r="HK127" s="9">
        <f t="shared" si="44"/>
        <v>1.4055861120040201</v>
      </c>
      <c r="HL127" s="9">
        <f t="shared" si="45"/>
        <v>117.84445201524215</v>
      </c>
      <c r="HM127" s="9">
        <f t="shared" si="46"/>
        <v>1.6720351854363862</v>
      </c>
      <c r="HN127" s="9">
        <f t="shared" si="47"/>
        <v>223.91719699261793</v>
      </c>
      <c r="HO127" s="9">
        <f t="shared" si="48"/>
        <v>197.01314084172822</v>
      </c>
      <c r="HP127" s="9">
        <f t="shared" si="49"/>
        <v>19595.302420931173</v>
      </c>
      <c r="HQ127" s="9">
        <f t="shared" si="50"/>
        <v>14.036136962915695</v>
      </c>
      <c r="HR127" s="9">
        <f t="shared" si="51"/>
        <v>25</v>
      </c>
      <c r="IP127" s="9">
        <v>1</v>
      </c>
      <c r="IQ127" s="9">
        <v>186</v>
      </c>
      <c r="IR127" s="9">
        <v>1</v>
      </c>
      <c r="IS127" s="9">
        <v>0.39951469544069074</v>
      </c>
      <c r="IT127" s="9">
        <v>186</v>
      </c>
      <c r="IU127" s="9">
        <v>4</v>
      </c>
      <c r="IV127" s="9">
        <v>71.257038967168</v>
      </c>
    </row>
    <row r="128" spans="1:256" x14ac:dyDescent="0.25">
      <c r="A128" s="9">
        <v>4</v>
      </c>
      <c r="B128" s="9">
        <v>0</v>
      </c>
      <c r="C128" s="9">
        <v>8</v>
      </c>
      <c r="D128" s="9">
        <v>4</v>
      </c>
      <c r="E128" s="9">
        <v>0</v>
      </c>
      <c r="F128" s="9">
        <v>4</v>
      </c>
      <c r="G128" s="9">
        <v>1</v>
      </c>
      <c r="H128" s="9">
        <v>4</v>
      </c>
      <c r="I128" s="9">
        <v>1</v>
      </c>
      <c r="J128" s="9">
        <v>1.0396735387243818</v>
      </c>
      <c r="K128" s="9">
        <v>0.95207171720057837</v>
      </c>
      <c r="L128" s="9">
        <v>1.0820339909782657</v>
      </c>
      <c r="M128" s="9">
        <v>0.62524490310566239</v>
      </c>
      <c r="N128" s="9">
        <v>192</v>
      </c>
      <c r="O128" s="9">
        <v>1</v>
      </c>
      <c r="P128" s="9">
        <v>26.275938063345073</v>
      </c>
      <c r="Q128" s="9">
        <v>31</v>
      </c>
      <c r="CV128" s="9" t="s">
        <v>4383</v>
      </c>
      <c r="CW128" s="9">
        <v>4</v>
      </c>
      <c r="CX128" s="9">
        <v>0</v>
      </c>
      <c r="CY128" s="9">
        <v>8</v>
      </c>
      <c r="CZ128" s="9">
        <v>4</v>
      </c>
      <c r="DA128" s="9">
        <v>0</v>
      </c>
      <c r="DB128" s="9">
        <v>4</v>
      </c>
      <c r="DC128" s="9">
        <v>1</v>
      </c>
      <c r="DD128" s="9">
        <v>4</v>
      </c>
      <c r="DE128" s="9">
        <v>1</v>
      </c>
      <c r="DF128" s="9">
        <v>72100</v>
      </c>
      <c r="DG128" s="9">
        <v>14500</v>
      </c>
      <c r="DH128" s="9">
        <v>5010</v>
      </c>
      <c r="DI128" s="9">
        <v>680</v>
      </c>
      <c r="DJ128" s="9">
        <v>192</v>
      </c>
      <c r="DK128" s="9">
        <v>5</v>
      </c>
      <c r="DL128" s="9">
        <v>26.275938063345073</v>
      </c>
      <c r="DM128" s="9">
        <v>31</v>
      </c>
      <c r="GR128" s="9">
        <f>$P128*$N128^Solver!$C$2</f>
        <v>91.98729690701866</v>
      </c>
      <c r="GS128" s="9">
        <f t="shared" si="26"/>
        <v>0.19530687740293354</v>
      </c>
      <c r="GT128" s="9">
        <f t="shared" si="27"/>
        <v>26.21590936958404</v>
      </c>
      <c r="GU128" s="9">
        <f t="shared" si="28"/>
        <v>7.0455719746454735</v>
      </c>
      <c r="GV128" s="9">
        <f t="shared" si="29"/>
        <v>74.517280334615918</v>
      </c>
      <c r="GW128" s="9">
        <f t="shared" si="30"/>
        <v>74.517280334615918</v>
      </c>
      <c r="GX128" s="9">
        <f t="shared" si="31"/>
        <v>4.7840906304159603</v>
      </c>
      <c r="GY128" s="9">
        <f t="shared" si="32"/>
        <v>123.76283764559916</v>
      </c>
      <c r="GZ128" s="9">
        <f t="shared" si="33"/>
        <v>4.0662133560253331</v>
      </c>
      <c r="HA128" s="9">
        <f t="shared" si="34"/>
        <v>1734.7376014023509</v>
      </c>
      <c r="HB128" s="9">
        <f t="shared" si="35"/>
        <v>78.092223553315307</v>
      </c>
      <c r="HC128" s="9">
        <f t="shared" si="36"/>
        <v>9.5731881993336237E-2</v>
      </c>
      <c r="HD128" s="9">
        <f t="shared" si="37"/>
        <v>-4.8428816950842699E-3</v>
      </c>
      <c r="HE128" s="9">
        <f t="shared" si="38"/>
        <v>918.54540103986437</v>
      </c>
      <c r="HF128" s="9">
        <f t="shared" si="39"/>
        <v>1.1438327590074682</v>
      </c>
      <c r="HG128" s="9">
        <f t="shared" si="40"/>
        <v>29.986615944101047</v>
      </c>
      <c r="HH128" s="9">
        <f t="shared" si="41"/>
        <v>31</v>
      </c>
      <c r="HI128" s="9">
        <f t="shared" si="42"/>
        <v>91.98729690701866</v>
      </c>
      <c r="HJ128" s="9">
        <f t="shared" si="43"/>
        <v>0.58445361012343511</v>
      </c>
      <c r="HK128" s="9">
        <f t="shared" si="44"/>
        <v>0.39384890226133179</v>
      </c>
      <c r="HL128" s="9">
        <f t="shared" si="45"/>
        <v>-88.337322804742669</v>
      </c>
      <c r="HM128" s="9">
        <f t="shared" si="46"/>
        <v>1.9523993307910668</v>
      </c>
      <c r="HN128" s="9">
        <f t="shared" si="47"/>
        <v>687.27390407424423</v>
      </c>
      <c r="HO128" s="9">
        <f t="shared" si="48"/>
        <v>22.88752316003378</v>
      </c>
      <c r="HP128" s="9">
        <f t="shared" si="49"/>
        <v>10175.829072561717</v>
      </c>
      <c r="HQ128" s="9">
        <f t="shared" si="50"/>
        <v>4.7840906304159603</v>
      </c>
      <c r="HR128" s="9">
        <f t="shared" si="51"/>
        <v>26</v>
      </c>
      <c r="IP128" s="9">
        <v>1</v>
      </c>
      <c r="IQ128" s="9">
        <v>192</v>
      </c>
      <c r="IR128" s="9">
        <v>1</v>
      </c>
      <c r="IS128" s="9">
        <v>0.18929505771278055</v>
      </c>
      <c r="IT128" s="9">
        <v>192</v>
      </c>
      <c r="IU128" s="9">
        <v>4</v>
      </c>
      <c r="IV128" s="9">
        <v>78.092223553315307</v>
      </c>
    </row>
    <row r="129" spans="1:256" x14ac:dyDescent="0.25">
      <c r="A129" s="9">
        <v>5</v>
      </c>
      <c r="B129" s="9">
        <v>0</v>
      </c>
      <c r="C129" s="9">
        <v>4</v>
      </c>
      <c r="D129" s="9">
        <v>4</v>
      </c>
      <c r="E129" s="9">
        <v>0</v>
      </c>
      <c r="F129" s="9">
        <v>4</v>
      </c>
      <c r="G129" s="9">
        <v>1</v>
      </c>
      <c r="H129" s="9">
        <v>1</v>
      </c>
      <c r="I129" s="9">
        <v>1</v>
      </c>
      <c r="J129" s="9">
        <v>0.85077307607126951</v>
      </c>
      <c r="K129" s="9">
        <v>0.8929776106157149</v>
      </c>
      <c r="L129" s="9">
        <v>1.2072994031074862</v>
      </c>
      <c r="M129" s="9">
        <v>0.69880312700044611</v>
      </c>
      <c r="N129" s="9">
        <v>201</v>
      </c>
      <c r="O129" s="9">
        <v>1</v>
      </c>
      <c r="P129" s="9">
        <v>25.421755964036876</v>
      </c>
      <c r="Q129" s="9">
        <v>25</v>
      </c>
      <c r="CV129" s="9" t="s">
        <v>4264</v>
      </c>
      <c r="CW129" s="9">
        <v>5</v>
      </c>
      <c r="CX129" s="9">
        <v>0</v>
      </c>
      <c r="CY129" s="9">
        <v>4</v>
      </c>
      <c r="CZ129" s="9">
        <v>4</v>
      </c>
      <c r="DA129" s="9">
        <v>0</v>
      </c>
      <c r="DB129" s="9">
        <v>4</v>
      </c>
      <c r="DC129" s="9">
        <v>1</v>
      </c>
      <c r="DD129" s="9">
        <v>1</v>
      </c>
      <c r="DE129" s="9">
        <v>1</v>
      </c>
      <c r="DF129" s="9">
        <v>59000</v>
      </c>
      <c r="DG129" s="9">
        <v>13600</v>
      </c>
      <c r="DH129" s="9">
        <v>5590</v>
      </c>
      <c r="DI129" s="9">
        <v>760</v>
      </c>
      <c r="DJ129" s="9">
        <v>201</v>
      </c>
      <c r="DK129" s="9">
        <v>5</v>
      </c>
      <c r="DL129" s="9">
        <v>25.421755964036876</v>
      </c>
      <c r="DM129" s="9">
        <v>25</v>
      </c>
      <c r="GR129" s="9">
        <f>$P129*$N129^Solver!$C$2</f>
        <v>89.973916261691755</v>
      </c>
      <c r="GS129" s="9">
        <f t="shared" si="26"/>
        <v>0.19748001562711739</v>
      </c>
      <c r="GT129" s="9">
        <f t="shared" si="27"/>
        <v>25.642106178283424</v>
      </c>
      <c r="GU129" s="9">
        <f t="shared" si="28"/>
        <v>6.9680400698564293</v>
      </c>
      <c r="GV129" s="9">
        <f t="shared" si="29"/>
        <v>54.699105857652512</v>
      </c>
      <c r="GW129" s="9">
        <f t="shared" si="30"/>
        <v>54.699105857652512</v>
      </c>
      <c r="GX129" s="9">
        <f t="shared" si="31"/>
        <v>-0.64210617828342365</v>
      </c>
      <c r="GY129" s="9">
        <f t="shared" si="32"/>
        <v>120.00402181978009</v>
      </c>
      <c r="GZ129" s="9">
        <f t="shared" si="33"/>
        <v>3.4241071777419094</v>
      </c>
      <c r="HA129" s="9">
        <f t="shared" si="34"/>
        <v>1854.741623222131</v>
      </c>
      <c r="HB129" s="9">
        <f t="shared" si="35"/>
        <v>58.003605222980518</v>
      </c>
      <c r="HC129" s="9">
        <f t="shared" si="36"/>
        <v>7.8020806050523125E-2</v>
      </c>
      <c r="HD129" s="9">
        <f t="shared" si="37"/>
        <v>-3.8371300599160128E-2</v>
      </c>
      <c r="HE129" s="9">
        <f t="shared" si="38"/>
        <v>-129.06334183496816</v>
      </c>
      <c r="HF129" s="9">
        <f t="shared" si="39"/>
        <v>0.9803096197914154</v>
      </c>
      <c r="HG129" s="9">
        <f t="shared" si="40"/>
        <v>25.137203358284125</v>
      </c>
      <c r="HH129" s="9">
        <f t="shared" si="41"/>
        <v>25</v>
      </c>
      <c r="HI129" s="9">
        <f t="shared" si="42"/>
        <v>89.973916261691755</v>
      </c>
      <c r="HJ129" s="9">
        <f t="shared" si="43"/>
        <v>0.50226540634116612</v>
      </c>
      <c r="HK129" s="9">
        <f t="shared" si="44"/>
        <v>1.0463535286964505E-2</v>
      </c>
      <c r="HL129" s="9">
        <f t="shared" si="45"/>
        <v>-104.58279576398242</v>
      </c>
      <c r="HM129" s="9">
        <f t="shared" si="46"/>
        <v>1.9413339900871158</v>
      </c>
      <c r="HN129" s="9">
        <f t="shared" si="47"/>
        <v>657.51760925836095</v>
      </c>
      <c r="HO129" s="9">
        <f t="shared" si="48"/>
        <v>0.41230034418974382</v>
      </c>
      <c r="HP129" s="9">
        <f t="shared" si="49"/>
        <v>14302.179845495177</v>
      </c>
      <c r="HQ129" s="9">
        <f t="shared" si="50"/>
        <v>-0.64210617828342365</v>
      </c>
      <c r="HR129" s="9">
        <f t="shared" si="51"/>
        <v>27</v>
      </c>
      <c r="IP129" s="9">
        <v>1</v>
      </c>
      <c r="IQ129" s="9">
        <v>201</v>
      </c>
      <c r="IR129" s="9">
        <v>1</v>
      </c>
      <c r="IS129" s="9">
        <v>0.99259553633334874</v>
      </c>
      <c r="IT129" s="9">
        <v>201</v>
      </c>
      <c r="IU129" s="9">
        <v>4</v>
      </c>
      <c r="IV129" s="9">
        <v>58.003605222980518</v>
      </c>
    </row>
    <row r="130" spans="1:256" x14ac:dyDescent="0.25">
      <c r="A130" s="9">
        <v>4</v>
      </c>
      <c r="B130" s="9">
        <v>0</v>
      </c>
      <c r="C130" s="9">
        <v>6</v>
      </c>
      <c r="D130" s="9">
        <v>4</v>
      </c>
      <c r="E130" s="9">
        <v>0</v>
      </c>
      <c r="F130" s="9">
        <v>4</v>
      </c>
      <c r="G130" s="9">
        <v>1</v>
      </c>
      <c r="H130" s="9">
        <v>1</v>
      </c>
      <c r="I130" s="9">
        <v>0</v>
      </c>
      <c r="J130" s="9">
        <v>0.84500512301315911</v>
      </c>
      <c r="K130" s="9">
        <v>0.54497898294929659</v>
      </c>
      <c r="L130" s="9">
        <v>1.6630063334396501</v>
      </c>
      <c r="M130" s="9">
        <v>0.79075090686892591</v>
      </c>
      <c r="N130" s="9">
        <v>242</v>
      </c>
      <c r="O130" s="9">
        <v>1</v>
      </c>
      <c r="P130" s="9">
        <v>20.787982618396285</v>
      </c>
      <c r="Q130" s="9">
        <v>34</v>
      </c>
      <c r="CV130" s="9" t="s">
        <v>4218</v>
      </c>
      <c r="CW130" s="9">
        <v>4</v>
      </c>
      <c r="CX130" s="9">
        <v>0</v>
      </c>
      <c r="CY130" s="9">
        <v>6</v>
      </c>
      <c r="CZ130" s="9">
        <v>4</v>
      </c>
      <c r="DA130" s="9">
        <v>0</v>
      </c>
      <c r="DB130" s="9">
        <v>4</v>
      </c>
      <c r="DC130" s="9">
        <v>1</v>
      </c>
      <c r="DD130" s="9">
        <v>1</v>
      </c>
      <c r="DE130" s="9">
        <v>0</v>
      </c>
      <c r="DF130" s="9">
        <v>58600</v>
      </c>
      <c r="DG130" s="9">
        <v>8300</v>
      </c>
      <c r="DH130" s="9">
        <v>7700</v>
      </c>
      <c r="DI130" s="9">
        <v>860</v>
      </c>
      <c r="DJ130" s="9">
        <v>242</v>
      </c>
      <c r="DK130" s="9">
        <v>5</v>
      </c>
      <c r="DL130" s="9">
        <v>20.787982618396285</v>
      </c>
      <c r="DM130" s="9">
        <v>34</v>
      </c>
      <c r="GR130" s="9">
        <f>$P130*$N130^Solver!$C$2</f>
        <v>76.901902903058712</v>
      </c>
      <c r="GS130" s="9">
        <f t="shared" ref="GS130:GS193" si="52">1/SQRT($GT130)</f>
        <v>0.21360574148665018</v>
      </c>
      <c r="GT130" s="9">
        <f t="shared" ref="GT130:GT193" si="53">$GR130*SPFrat</f>
        <v>21.916649196605682</v>
      </c>
      <c r="GU130" s="9">
        <f t="shared" ref="GU130:GU193" si="54">1/($GS130*DisRat)</f>
        <v>6.442002224793324</v>
      </c>
      <c r="GV130" s="9">
        <f t="shared" ref="GV130:GV193" si="55">GAMMALN($GU130+$Q130)-GAMMALN($GU130)+$GU130*LN($GU130)+$Q130*LN($GT130)-($GU130+$Q130)*LN($GU130+$GT130)</f>
        <v>84.391357107759575</v>
      </c>
      <c r="GW130" s="9">
        <f t="shared" ref="GW130:GW193" si="56">IF(ISERROR($GV130),-10000,$GV130)*$IP130</f>
        <v>84.391357107759575</v>
      </c>
      <c r="GX130" s="9">
        <f t="shared" ref="GX130:GX193" si="57">$HQ130*$IP130</f>
        <v>12.083350803394318</v>
      </c>
      <c r="GY130" s="9">
        <f t="shared" ref="GY130:GY193" si="58">$IP130*($GT130^2/$GU130+$GT130)</f>
        <v>96.480347755788813</v>
      </c>
      <c r="GZ130" s="9">
        <f t="shared" ref="GZ130:GZ193" si="59">IF($IU129=$IU130,$GZ129+$GX130,$GX130)</f>
        <v>15.507457981136227</v>
      </c>
      <c r="HA130" s="9">
        <f t="shared" ref="HA130:HA193" si="60">IF($IU129=$IU130,$HA129+$GY130,$GY130)</f>
        <v>1951.2219709779199</v>
      </c>
      <c r="HB130" s="9">
        <f t="shared" ref="HB130:HB193" si="61">$IV130*$IP130</f>
        <v>88.580827542197667</v>
      </c>
      <c r="HC130" s="9">
        <f t="shared" ref="HC130:HC193" si="62">IF(OR($HA130=0,$HR130&lt;=1),0,$GZ130/SQRT($HA130*$HR130/($HR130-1)))</f>
        <v>0.34473878028101812</v>
      </c>
      <c r="HD130" s="9">
        <f t="shared" ref="HD130:HD193" si="63">(($Q130-$GT130)^2-$GT130)/$GT130^2</f>
        <v>0.25833960009406071</v>
      </c>
      <c r="HE130" s="9">
        <f t="shared" ref="HE130:HE193" si="64">$GX130*$IQ130</f>
        <v>2924.1708944214247</v>
      </c>
      <c r="HF130" s="9">
        <f t="shared" ref="HF130:HF193" si="65">(1+$Q130/$GU130)/(1+$GT130/$GU130)</f>
        <v>1.4260904590927199</v>
      </c>
      <c r="HG130" s="9">
        <f t="shared" ref="HG130:HG193" si="66">$HF130*$GT130*$IP130</f>
        <v>31.255124314561488</v>
      </c>
      <c r="HH130" s="9">
        <f t="shared" ref="HH130:HH193" si="67">$Q130*$IP130</f>
        <v>34</v>
      </c>
      <c r="HI130" s="9">
        <f t="shared" ref="HI130:HI193" si="68">$GT130*$IP130/SPFrat</f>
        <v>76.901902903058712</v>
      </c>
      <c r="HJ130" s="9">
        <f t="shared" ref="HJ130:HJ193" si="69">_xlfn.POISSON.DIST($HH130,$HG130,TRUE)-_xlfn.POISSON.DIST($HH130,$HG130,FALSE)/2</f>
        <v>0.69546033510197069</v>
      </c>
      <c r="HK130" s="9">
        <f t="shared" ref="HK130:HK193" si="70">IF($HJ130=0,-10,IF($HJ130=1,15,(LN($HJ130)-LN(1-$HJ130))/SQRT(3)*2))</f>
        <v>0.95352010957738875</v>
      </c>
      <c r="HL130" s="9">
        <f t="shared" ref="HL130:HL193" si="71">(($Q130-$GT130)^2-$GT130-$GT130^2/$GU130)*$GU130/($GU130+1)*$IP130</f>
        <v>42.871952491889779</v>
      </c>
      <c r="HM130" s="9">
        <f t="shared" ref="HM130:HM193" si="72">LN($GU130)*$IP130</f>
        <v>1.8628393962664953</v>
      </c>
      <c r="HN130" s="9">
        <f t="shared" ref="HN130:HN193" si="73">$GT130^2*$IP130</f>
        <v>480.33951200707651</v>
      </c>
      <c r="HO130" s="9">
        <f t="shared" ref="HO130:HO193" si="74">($Q130-$GT130)^2*$IP130</f>
        <v>146.0073666378901</v>
      </c>
      <c r="HP130" s="9">
        <f t="shared" ref="HP130:HP193" si="75">(($Q130-$GT130)^2-$GT130-$GT130^2/$GU130)^2*$IP130</f>
        <v>2452.9255993480174</v>
      </c>
      <c r="HQ130" s="9">
        <f t="shared" ref="HQ130:HQ193" si="76">($Q130-$GT130)</f>
        <v>12.083350803394318</v>
      </c>
      <c r="HR130" s="9">
        <f t="shared" ref="HR130:HR193" si="77">IF($IU129=$IU130,$HR129+$IP130,$IP130)</f>
        <v>28</v>
      </c>
      <c r="IP130" s="9">
        <v>1</v>
      </c>
      <c r="IQ130" s="9">
        <v>242</v>
      </c>
      <c r="IR130" s="9">
        <v>1</v>
      </c>
      <c r="IS130" s="9">
        <v>0.55223845745305</v>
      </c>
      <c r="IT130" s="9">
        <v>242</v>
      </c>
      <c r="IU130" s="9">
        <v>4</v>
      </c>
      <c r="IV130" s="9">
        <v>88.580827542197667</v>
      </c>
    </row>
    <row r="131" spans="1:256" x14ac:dyDescent="0.25">
      <c r="A131" s="9">
        <v>7</v>
      </c>
      <c r="B131" s="9">
        <v>4</v>
      </c>
      <c r="C131" s="9">
        <v>6</v>
      </c>
      <c r="D131" s="9">
        <v>6</v>
      </c>
      <c r="E131" s="9">
        <v>0</v>
      </c>
      <c r="F131" s="9">
        <v>4</v>
      </c>
      <c r="G131" s="9">
        <v>5</v>
      </c>
      <c r="H131" s="9">
        <v>1</v>
      </c>
      <c r="I131" s="9">
        <v>3</v>
      </c>
      <c r="J131" s="9">
        <v>1.0194857030209958</v>
      </c>
      <c r="K131" s="9">
        <v>7.3473672520513604</v>
      </c>
      <c r="L131" s="9">
        <v>1.3174465758418006</v>
      </c>
      <c r="M131" s="9">
        <v>3.1538088494888559</v>
      </c>
      <c r="N131" s="9">
        <v>263</v>
      </c>
      <c r="O131" s="9">
        <v>1</v>
      </c>
      <c r="P131" s="9">
        <v>75.568706145511356</v>
      </c>
      <c r="Q131" s="9">
        <v>53</v>
      </c>
      <c r="CV131" s="9" t="s">
        <v>4240</v>
      </c>
      <c r="CW131" s="9">
        <v>7</v>
      </c>
      <c r="CX131" s="9">
        <v>4</v>
      </c>
      <c r="CY131" s="9">
        <v>6</v>
      </c>
      <c r="CZ131" s="9">
        <v>6</v>
      </c>
      <c r="DA131" s="9">
        <v>0</v>
      </c>
      <c r="DB131" s="9">
        <v>4</v>
      </c>
      <c r="DC131" s="9">
        <v>5</v>
      </c>
      <c r="DD131" s="9">
        <v>1</v>
      </c>
      <c r="DE131" s="9">
        <v>3</v>
      </c>
      <c r="DF131" s="9">
        <v>70700</v>
      </c>
      <c r="DG131" s="9">
        <v>111900</v>
      </c>
      <c r="DH131" s="9">
        <v>6100</v>
      </c>
      <c r="DI131" s="9">
        <v>3430</v>
      </c>
      <c r="DJ131" s="9">
        <v>263</v>
      </c>
      <c r="DK131" s="9">
        <v>5</v>
      </c>
      <c r="DL131" s="9">
        <v>75.568706145511356</v>
      </c>
      <c r="DM131" s="9">
        <v>53</v>
      </c>
      <c r="GR131" s="9">
        <f>$P131*$N131^Solver!$C$2</f>
        <v>285.15429278732495</v>
      </c>
      <c r="GS131" s="9">
        <f t="shared" si="52"/>
        <v>0.11092808306729246</v>
      </c>
      <c r="GT131" s="9">
        <f t="shared" si="53"/>
        <v>81.267515705094638</v>
      </c>
      <c r="GU131" s="9">
        <f t="shared" si="54"/>
        <v>12.404871911929405</v>
      </c>
      <c r="GV131" s="9">
        <f t="shared" si="55"/>
        <v>155.74999331110945</v>
      </c>
      <c r="GW131" s="9">
        <f t="shared" si="56"/>
        <v>155.74999331110945</v>
      </c>
      <c r="GX131" s="9">
        <f t="shared" si="57"/>
        <v>-28.267515705094638</v>
      </c>
      <c r="GY131" s="9">
        <f t="shared" si="58"/>
        <v>613.67197387015926</v>
      </c>
      <c r="GZ131" s="9">
        <f t="shared" si="59"/>
        <v>-12.760057723958411</v>
      </c>
      <c r="HA131" s="9">
        <f t="shared" si="60"/>
        <v>2564.8939448480792</v>
      </c>
      <c r="HB131" s="9">
        <f t="shared" si="61"/>
        <v>160.33112821663093</v>
      </c>
      <c r="HC131" s="9">
        <f t="shared" si="62"/>
        <v>-0.24756996178628005</v>
      </c>
      <c r="HD131" s="9">
        <f t="shared" si="63"/>
        <v>0.10868268706549596</v>
      </c>
      <c r="HE131" s="9">
        <f t="shared" si="64"/>
        <v>-7434.3566304398901</v>
      </c>
      <c r="HF131" s="9">
        <f t="shared" si="65"/>
        <v>0.69823000753791731</v>
      </c>
      <c r="HG131" s="9">
        <f t="shared" si="66"/>
        <v>56.743418103356042</v>
      </c>
      <c r="HH131" s="9">
        <f t="shared" si="67"/>
        <v>53</v>
      </c>
      <c r="HI131" s="9">
        <f t="shared" si="68"/>
        <v>285.15429278732495</v>
      </c>
      <c r="HJ131" s="9">
        <f t="shared" si="69"/>
        <v>0.31591848384783089</v>
      </c>
      <c r="HK131" s="9">
        <f t="shared" si="70"/>
        <v>-0.89211340106723891</v>
      </c>
      <c r="HL131" s="9">
        <f t="shared" si="71"/>
        <v>171.55113482259165</v>
      </c>
      <c r="HM131" s="9">
        <f t="shared" si="72"/>
        <v>2.5180892915708593</v>
      </c>
      <c r="HN131" s="9">
        <f t="shared" si="73"/>
        <v>6604.4091088778041</v>
      </c>
      <c r="HO131" s="9">
        <f t="shared" si="74"/>
        <v>799.052444137772</v>
      </c>
      <c r="HP131" s="9">
        <f t="shared" si="75"/>
        <v>34365.918756641251</v>
      </c>
      <c r="HQ131" s="9">
        <f t="shared" si="76"/>
        <v>-28.267515705094638</v>
      </c>
      <c r="HR131" s="9">
        <f t="shared" si="77"/>
        <v>29</v>
      </c>
      <c r="IP131" s="9">
        <v>1</v>
      </c>
      <c r="IQ131" s="9">
        <v>263</v>
      </c>
      <c r="IR131" s="9">
        <v>1</v>
      </c>
      <c r="IS131" s="9">
        <v>0.61447699905147668</v>
      </c>
      <c r="IT131" s="9">
        <v>263</v>
      </c>
      <c r="IU131" s="9">
        <v>4</v>
      </c>
      <c r="IV131" s="9">
        <v>160.33112821663093</v>
      </c>
    </row>
    <row r="132" spans="1:256" x14ac:dyDescent="0.25">
      <c r="A132" s="9">
        <v>4</v>
      </c>
      <c r="B132" s="9">
        <v>1</v>
      </c>
      <c r="C132" s="9">
        <v>6</v>
      </c>
      <c r="D132" s="9">
        <v>4</v>
      </c>
      <c r="E132" s="9">
        <v>0</v>
      </c>
      <c r="F132" s="9">
        <v>4</v>
      </c>
      <c r="G132" s="9">
        <v>1</v>
      </c>
      <c r="H132" s="9">
        <v>1</v>
      </c>
      <c r="I132" s="9">
        <v>1</v>
      </c>
      <c r="J132" s="9">
        <v>0.94017634847197917</v>
      </c>
      <c r="K132" s="9">
        <v>0.4793188645216705</v>
      </c>
      <c r="L132" s="9">
        <v>1.0949924818881851</v>
      </c>
      <c r="M132" s="9">
        <v>2.0872146030144907</v>
      </c>
      <c r="N132" s="9">
        <v>265</v>
      </c>
      <c r="O132" s="9">
        <v>1</v>
      </c>
      <c r="P132" s="9">
        <v>20.90400435856866</v>
      </c>
      <c r="Q132" s="9">
        <v>24</v>
      </c>
      <c r="CV132" s="9" t="s">
        <v>4275</v>
      </c>
      <c r="CW132" s="9">
        <v>4</v>
      </c>
      <c r="CX132" s="9">
        <v>1</v>
      </c>
      <c r="CY132" s="9">
        <v>6</v>
      </c>
      <c r="CZ132" s="9">
        <v>4</v>
      </c>
      <c r="DA132" s="9">
        <v>0</v>
      </c>
      <c r="DB132" s="9">
        <v>4</v>
      </c>
      <c r="DC132" s="9">
        <v>1</v>
      </c>
      <c r="DD132" s="9">
        <v>1</v>
      </c>
      <c r="DE132" s="9">
        <v>1</v>
      </c>
      <c r="DF132" s="9">
        <v>65200</v>
      </c>
      <c r="DG132" s="9">
        <v>7300</v>
      </c>
      <c r="DH132" s="9">
        <v>5070</v>
      </c>
      <c r="DI132" s="9">
        <v>2270</v>
      </c>
      <c r="DJ132" s="9">
        <v>265</v>
      </c>
      <c r="DK132" s="9">
        <v>5</v>
      </c>
      <c r="DL132" s="9">
        <v>20.90400435856866</v>
      </c>
      <c r="DM132" s="9">
        <v>24</v>
      </c>
      <c r="GR132" s="9">
        <f>$P132*$N132^Solver!$C$2</f>
        <v>79.02264036625796</v>
      </c>
      <c r="GS132" s="9">
        <f t="shared" si="52"/>
        <v>0.21071997047214505</v>
      </c>
      <c r="GT132" s="9">
        <f t="shared" si="53"/>
        <v>22.521048532180366</v>
      </c>
      <c r="GU132" s="9">
        <f t="shared" si="54"/>
        <v>6.530224253555156</v>
      </c>
      <c r="GV132" s="9">
        <f t="shared" si="55"/>
        <v>51.481622824678496</v>
      </c>
      <c r="GW132" s="9">
        <f t="shared" si="56"/>
        <v>51.481622824678496</v>
      </c>
      <c r="GX132" s="9">
        <f t="shared" si="57"/>
        <v>1.478951467819634</v>
      </c>
      <c r="GY132" s="9">
        <f t="shared" si="58"/>
        <v>100.19029958626126</v>
      </c>
      <c r="GZ132" s="9">
        <f t="shared" si="59"/>
        <v>-11.281106256138777</v>
      </c>
      <c r="HA132" s="9">
        <f t="shared" si="60"/>
        <v>2665.0842444343402</v>
      </c>
      <c r="HB132" s="9">
        <f t="shared" si="61"/>
        <v>54.784729398112319</v>
      </c>
      <c r="HC132" s="9">
        <f t="shared" si="62"/>
        <v>-0.21484962031247182</v>
      </c>
      <c r="HD132" s="9">
        <f t="shared" si="63"/>
        <v>-4.0090390818138803E-2</v>
      </c>
      <c r="HE132" s="9">
        <f t="shared" si="64"/>
        <v>391.92213897220302</v>
      </c>
      <c r="HF132" s="9">
        <f t="shared" si="65"/>
        <v>1.0509083191888864</v>
      </c>
      <c r="HG132" s="9">
        <f t="shared" si="66"/>
        <v>23.667557259325005</v>
      </c>
      <c r="HH132" s="9">
        <f t="shared" si="67"/>
        <v>24</v>
      </c>
      <c r="HI132" s="9">
        <f t="shared" si="68"/>
        <v>79.02264036625796</v>
      </c>
      <c r="HJ132" s="9">
        <f t="shared" si="69"/>
        <v>0.54047705061457563</v>
      </c>
      <c r="HK132" s="9">
        <f t="shared" si="70"/>
        <v>0.1873655104309174</v>
      </c>
      <c r="HL132" s="9">
        <f t="shared" si="71"/>
        <v>-84.988382810429897</v>
      </c>
      <c r="HM132" s="9">
        <f t="shared" si="72"/>
        <v>1.8764412847438652</v>
      </c>
      <c r="HN132" s="9">
        <f t="shared" si="73"/>
        <v>507.1976269888234</v>
      </c>
      <c r="HO132" s="9">
        <f t="shared" si="74"/>
        <v>2.1872974441658499</v>
      </c>
      <c r="HP132" s="9">
        <f t="shared" si="75"/>
        <v>9604.5884288635552</v>
      </c>
      <c r="HQ132" s="9">
        <f t="shared" si="76"/>
        <v>1.478951467819634</v>
      </c>
      <c r="HR132" s="9">
        <f t="shared" si="77"/>
        <v>30</v>
      </c>
      <c r="IP132" s="9">
        <v>1</v>
      </c>
      <c r="IQ132" s="9">
        <v>265</v>
      </c>
      <c r="IR132" s="9">
        <v>1</v>
      </c>
      <c r="IS132" s="9">
        <v>0.41129865479762273</v>
      </c>
      <c r="IT132" s="9">
        <v>265</v>
      </c>
      <c r="IU132" s="9">
        <v>4</v>
      </c>
      <c r="IV132" s="9">
        <v>54.784729398112319</v>
      </c>
    </row>
    <row r="133" spans="1:256" x14ac:dyDescent="0.25">
      <c r="A133" s="9">
        <v>4</v>
      </c>
      <c r="B133" s="9">
        <v>0</v>
      </c>
      <c r="C133" s="9">
        <v>7</v>
      </c>
      <c r="D133" s="9">
        <v>4</v>
      </c>
      <c r="E133" s="9">
        <v>0</v>
      </c>
      <c r="F133" s="9">
        <v>4</v>
      </c>
      <c r="G133" s="9">
        <v>1</v>
      </c>
      <c r="H133" s="9">
        <v>1</v>
      </c>
      <c r="I133" s="9">
        <v>1</v>
      </c>
      <c r="J133" s="9">
        <v>0.97766804334969604</v>
      </c>
      <c r="K133" s="9">
        <v>0.71569529086112449</v>
      </c>
      <c r="L133" s="9">
        <v>1.2310566364423383</v>
      </c>
      <c r="M133" s="9">
        <v>1.0022308005664293</v>
      </c>
      <c r="N133" s="9">
        <v>283</v>
      </c>
      <c r="O133" s="9">
        <v>1</v>
      </c>
      <c r="P133" s="9">
        <v>24.527759286626281</v>
      </c>
      <c r="Q133" s="9">
        <v>27</v>
      </c>
      <c r="CV133" s="9" t="s">
        <v>4247</v>
      </c>
      <c r="CW133" s="9">
        <v>4</v>
      </c>
      <c r="CX133" s="9">
        <v>0</v>
      </c>
      <c r="CY133" s="9">
        <v>7</v>
      </c>
      <c r="CZ133" s="9">
        <v>4</v>
      </c>
      <c r="DA133" s="9">
        <v>0</v>
      </c>
      <c r="DB133" s="9">
        <v>4</v>
      </c>
      <c r="DC133" s="9">
        <v>1</v>
      </c>
      <c r="DD133" s="9">
        <v>1</v>
      </c>
      <c r="DE133" s="9">
        <v>1</v>
      </c>
      <c r="DF133" s="9">
        <v>67800</v>
      </c>
      <c r="DG133" s="9">
        <v>10900</v>
      </c>
      <c r="DH133" s="9">
        <v>5700</v>
      </c>
      <c r="DI133" s="9">
        <v>1090</v>
      </c>
      <c r="DJ133" s="9">
        <v>283</v>
      </c>
      <c r="DK133" s="9">
        <v>5</v>
      </c>
      <c r="DL133" s="9">
        <v>24.527759286626281</v>
      </c>
      <c r="DM133" s="9">
        <v>27</v>
      </c>
      <c r="GR133" s="9">
        <f>$P133*$N133^Solver!$C$2</f>
        <v>94.185029322606795</v>
      </c>
      <c r="GS133" s="9">
        <f t="shared" si="52"/>
        <v>0.19301476233193998</v>
      </c>
      <c r="GT133" s="9">
        <f t="shared" si="53"/>
        <v>26.842251872983109</v>
      </c>
      <c r="GU133" s="9">
        <f t="shared" si="54"/>
        <v>7.1292405060663091</v>
      </c>
      <c r="GV133" s="9">
        <f t="shared" si="55"/>
        <v>61.195283847464779</v>
      </c>
      <c r="GW133" s="9">
        <f t="shared" si="56"/>
        <v>61.195283847464779</v>
      </c>
      <c r="GX133" s="9">
        <f t="shared" si="57"/>
        <v>0.157748127016891</v>
      </c>
      <c r="GY133" s="9">
        <f t="shared" si="58"/>
        <v>127.90582028529609</v>
      </c>
      <c r="GZ133" s="9">
        <f t="shared" si="59"/>
        <v>-11.123358129121886</v>
      </c>
      <c r="HA133" s="9">
        <f t="shared" si="60"/>
        <v>2792.9900647196364</v>
      </c>
      <c r="HB133" s="9">
        <f t="shared" si="61"/>
        <v>64.557538627006323</v>
      </c>
      <c r="HC133" s="9">
        <f t="shared" si="62"/>
        <v>-0.20705275098290962</v>
      </c>
      <c r="HD133" s="9">
        <f t="shared" si="63"/>
        <v>-3.7220161007436699E-2</v>
      </c>
      <c r="HE133" s="9">
        <f t="shared" si="64"/>
        <v>44.642719945780158</v>
      </c>
      <c r="HF133" s="9">
        <f t="shared" si="65"/>
        <v>1.0046435442180979</v>
      </c>
      <c r="HG133" s="9">
        <f t="shared" si="66"/>
        <v>26.966895056468626</v>
      </c>
      <c r="HH133" s="9">
        <f t="shared" si="67"/>
        <v>27</v>
      </c>
      <c r="HI133" s="9">
        <f t="shared" si="68"/>
        <v>94.185029322606795</v>
      </c>
      <c r="HJ133" s="9">
        <f t="shared" si="69"/>
        <v>0.51520756619952002</v>
      </c>
      <c r="HK133" s="9">
        <f t="shared" si="70"/>
        <v>7.0262410983042908E-2</v>
      </c>
      <c r="HL133" s="9">
        <f t="shared" si="71"/>
        <v>-112.14995384581046</v>
      </c>
      <c r="HM133" s="9">
        <f t="shared" si="72"/>
        <v>1.964204707864136</v>
      </c>
      <c r="HN133" s="9">
        <f t="shared" si="73"/>
        <v>720.50648561266519</v>
      </c>
      <c r="HO133" s="9">
        <f t="shared" si="74"/>
        <v>2.4884471577337176E-2</v>
      </c>
      <c r="HP133" s="9">
        <f t="shared" si="75"/>
        <v>16353.533744592454</v>
      </c>
      <c r="HQ133" s="9">
        <f t="shared" si="76"/>
        <v>0.157748127016891</v>
      </c>
      <c r="HR133" s="9">
        <f t="shared" si="77"/>
        <v>31</v>
      </c>
      <c r="IP133" s="9">
        <v>1</v>
      </c>
      <c r="IQ133" s="9">
        <v>283</v>
      </c>
      <c r="IR133" s="9">
        <v>1</v>
      </c>
      <c r="IS133" s="9">
        <v>0.4276678317032353</v>
      </c>
      <c r="IT133" s="9">
        <v>283</v>
      </c>
      <c r="IU133" s="9">
        <v>4</v>
      </c>
      <c r="IV133" s="9">
        <v>64.557538627006323</v>
      </c>
    </row>
    <row r="134" spans="1:256" x14ac:dyDescent="0.25">
      <c r="A134" s="9">
        <v>4</v>
      </c>
      <c r="B134" s="9">
        <v>0</v>
      </c>
      <c r="C134" s="9">
        <v>8</v>
      </c>
      <c r="D134" s="9">
        <v>4</v>
      </c>
      <c r="E134" s="9">
        <v>0</v>
      </c>
      <c r="F134" s="9">
        <v>4</v>
      </c>
      <c r="G134" s="9">
        <v>1</v>
      </c>
      <c r="H134" s="9">
        <v>4</v>
      </c>
      <c r="I134" s="9">
        <v>0</v>
      </c>
      <c r="J134" s="9">
        <v>1.0194857030209958</v>
      </c>
      <c r="K134" s="9">
        <v>2.6132727134195184</v>
      </c>
      <c r="L134" s="9">
        <v>1.0949924818881851</v>
      </c>
      <c r="M134" s="9">
        <v>0.78155612888207793</v>
      </c>
      <c r="N134" s="9">
        <v>341</v>
      </c>
      <c r="O134" s="9">
        <v>1</v>
      </c>
      <c r="P134" s="9">
        <v>28.808418497494102</v>
      </c>
      <c r="Q134" s="9">
        <v>39</v>
      </c>
      <c r="CV134" s="9" t="s">
        <v>4400</v>
      </c>
      <c r="CW134" s="9">
        <v>4</v>
      </c>
      <c r="CX134" s="9">
        <v>0</v>
      </c>
      <c r="CY134" s="9">
        <v>8</v>
      </c>
      <c r="CZ134" s="9">
        <v>4</v>
      </c>
      <c r="DA134" s="9">
        <v>0</v>
      </c>
      <c r="DB134" s="9">
        <v>4</v>
      </c>
      <c r="DC134" s="9">
        <v>1</v>
      </c>
      <c r="DD134" s="9">
        <v>4</v>
      </c>
      <c r="DE134" s="9">
        <v>0</v>
      </c>
      <c r="DF134" s="9">
        <v>70700</v>
      </c>
      <c r="DG134" s="9">
        <v>39800</v>
      </c>
      <c r="DH134" s="9">
        <v>5070</v>
      </c>
      <c r="DI134" s="9">
        <v>850</v>
      </c>
      <c r="DJ134" s="9">
        <v>341</v>
      </c>
      <c r="DK134" s="9">
        <v>5</v>
      </c>
      <c r="DL134" s="9">
        <v>28.808418497494102</v>
      </c>
      <c r="DM134" s="9">
        <v>39</v>
      </c>
      <c r="GR134" s="9">
        <f>$P134*$N134^Solver!$C$2</f>
        <v>115.64854427269259</v>
      </c>
      <c r="GS134" s="9">
        <f t="shared" si="52"/>
        <v>0.17418525145651079</v>
      </c>
      <c r="GT134" s="9">
        <f t="shared" si="53"/>
        <v>32.959243909969778</v>
      </c>
      <c r="GU134" s="9">
        <f t="shared" si="54"/>
        <v>7.8999148916416102</v>
      </c>
      <c r="GV134" s="9">
        <f t="shared" si="55"/>
        <v>102.88303883053788</v>
      </c>
      <c r="GW134" s="9">
        <f t="shared" si="56"/>
        <v>102.88303883053788</v>
      </c>
      <c r="GX134" s="9">
        <f t="shared" si="57"/>
        <v>6.0407560900302215</v>
      </c>
      <c r="GY134" s="9">
        <f t="shared" si="58"/>
        <v>170.46854293624617</v>
      </c>
      <c r="GZ134" s="9">
        <f t="shared" si="59"/>
        <v>-5.0826020390916646</v>
      </c>
      <c r="HA134" s="9">
        <f t="shared" si="60"/>
        <v>2963.4586076558826</v>
      </c>
      <c r="HB134" s="9">
        <f t="shared" si="61"/>
        <v>106.63176026064345</v>
      </c>
      <c r="HC134" s="9">
        <f t="shared" si="62"/>
        <v>-9.1895137374720853E-2</v>
      </c>
      <c r="HD134" s="9">
        <f t="shared" si="63"/>
        <v>3.2508993846650132E-3</v>
      </c>
      <c r="HE134" s="9">
        <f t="shared" si="64"/>
        <v>2059.8978267003054</v>
      </c>
      <c r="HF134" s="9">
        <f t="shared" si="65"/>
        <v>1.1478433787479734</v>
      </c>
      <c r="HG134" s="9">
        <f t="shared" si="66"/>
        <v>37.832049890598277</v>
      </c>
      <c r="HH134" s="9">
        <f t="shared" si="67"/>
        <v>39</v>
      </c>
      <c r="HI134" s="9">
        <f t="shared" si="68"/>
        <v>115.6485442726926</v>
      </c>
      <c r="HJ134" s="9">
        <f t="shared" si="69"/>
        <v>0.58515301566663114</v>
      </c>
      <c r="HK134" s="9">
        <f t="shared" si="70"/>
        <v>0.39717499853793714</v>
      </c>
      <c r="HL134" s="9">
        <f t="shared" si="71"/>
        <v>-118.92397845950372</v>
      </c>
      <c r="HM134" s="9">
        <f t="shared" si="72"/>
        <v>2.0668519862050214</v>
      </c>
      <c r="HN134" s="9">
        <f t="shared" si="73"/>
        <v>1086.31175911688</v>
      </c>
      <c r="HO134" s="9">
        <f t="shared" si="74"/>
        <v>36.490734139237212</v>
      </c>
      <c r="HP134" s="9">
        <f t="shared" si="75"/>
        <v>17950.053250047888</v>
      </c>
      <c r="HQ134" s="9">
        <f t="shared" si="76"/>
        <v>6.0407560900302215</v>
      </c>
      <c r="HR134" s="9">
        <f t="shared" si="77"/>
        <v>32</v>
      </c>
      <c r="IP134" s="9">
        <v>1</v>
      </c>
      <c r="IQ134" s="9">
        <v>341</v>
      </c>
      <c r="IR134" s="9">
        <v>1</v>
      </c>
      <c r="IS134" s="9">
        <v>0.68282016181621541</v>
      </c>
      <c r="IT134" s="9">
        <v>341</v>
      </c>
      <c r="IU134" s="9">
        <v>4</v>
      </c>
      <c r="IV134" s="9">
        <v>106.63176026064345</v>
      </c>
    </row>
    <row r="135" spans="1:256" x14ac:dyDescent="0.25">
      <c r="A135" s="9">
        <v>4</v>
      </c>
      <c r="B135" s="9">
        <v>0</v>
      </c>
      <c r="C135" s="9">
        <v>6</v>
      </c>
      <c r="D135" s="9">
        <v>4</v>
      </c>
      <c r="E135" s="9">
        <v>0</v>
      </c>
      <c r="F135" s="9">
        <v>4</v>
      </c>
      <c r="G135" s="9">
        <v>1</v>
      </c>
      <c r="H135" s="9">
        <v>2</v>
      </c>
      <c r="I135" s="9">
        <v>2</v>
      </c>
      <c r="J135" s="9">
        <v>0.8925907357425692</v>
      </c>
      <c r="K135" s="9">
        <v>0.8929776106157149</v>
      </c>
      <c r="L135" s="9">
        <v>0.73863398186540297</v>
      </c>
      <c r="M135" s="9">
        <v>0.69420573800702212</v>
      </c>
      <c r="N135" s="9">
        <v>351</v>
      </c>
      <c r="O135" s="9">
        <v>1</v>
      </c>
      <c r="P135" s="9">
        <v>23.01791698698662</v>
      </c>
      <c r="Q135" s="9">
        <v>31</v>
      </c>
      <c r="CV135" s="9" t="s">
        <v>4295</v>
      </c>
      <c r="CW135" s="9">
        <v>4</v>
      </c>
      <c r="CX135" s="9">
        <v>0</v>
      </c>
      <c r="CY135" s="9">
        <v>6</v>
      </c>
      <c r="CZ135" s="9">
        <v>4</v>
      </c>
      <c r="DA135" s="9">
        <v>0</v>
      </c>
      <c r="DB135" s="9">
        <v>4</v>
      </c>
      <c r="DC135" s="9">
        <v>1</v>
      </c>
      <c r="DD135" s="9">
        <v>2</v>
      </c>
      <c r="DE135" s="9">
        <v>2</v>
      </c>
      <c r="DF135" s="9">
        <v>61900</v>
      </c>
      <c r="DG135" s="9">
        <v>13600</v>
      </c>
      <c r="DH135" s="9">
        <v>3420</v>
      </c>
      <c r="DI135" s="9">
        <v>755</v>
      </c>
      <c r="DJ135" s="9">
        <v>351</v>
      </c>
      <c r="DK135" s="9">
        <v>5</v>
      </c>
      <c r="DL135" s="9">
        <v>23.01791698698662</v>
      </c>
      <c r="DM135" s="9">
        <v>31</v>
      </c>
      <c r="GR135" s="9">
        <f>$P135*$N135^Solver!$C$2</f>
        <v>93.041866461617587</v>
      </c>
      <c r="GS135" s="9">
        <f t="shared" si="52"/>
        <v>0.19419688442405084</v>
      </c>
      <c r="GT135" s="9">
        <f t="shared" si="53"/>
        <v>26.516456301572198</v>
      </c>
      <c r="GU135" s="9">
        <f t="shared" si="54"/>
        <v>7.0858431429871462</v>
      </c>
      <c r="GV135" s="9">
        <f t="shared" si="55"/>
        <v>74.530475917465168</v>
      </c>
      <c r="GW135" s="9">
        <f t="shared" si="56"/>
        <v>74.530475917465168</v>
      </c>
      <c r="GX135" s="9">
        <f t="shared" si="57"/>
        <v>4.4835436984278019</v>
      </c>
      <c r="GY135" s="9">
        <f t="shared" si="58"/>
        <v>125.74564337284792</v>
      </c>
      <c r="GZ135" s="9">
        <f t="shared" si="59"/>
        <v>-0.59905834066386277</v>
      </c>
      <c r="HA135" s="9">
        <f t="shared" si="60"/>
        <v>3089.2042510287306</v>
      </c>
      <c r="HB135" s="9">
        <f t="shared" si="61"/>
        <v>78.092223553315307</v>
      </c>
      <c r="HC135" s="9">
        <f t="shared" si="62"/>
        <v>-1.0613627136807783E-2</v>
      </c>
      <c r="HD135" s="9">
        <f t="shared" si="63"/>
        <v>-9.1225819373770504E-3</v>
      </c>
      <c r="HE135" s="9">
        <f t="shared" si="64"/>
        <v>1573.7238381481584</v>
      </c>
      <c r="HF135" s="9">
        <f t="shared" si="65"/>
        <v>1.1334296691756238</v>
      </c>
      <c r="HG135" s="9">
        <f t="shared" si="66"/>
        <v>30.054538293600864</v>
      </c>
      <c r="HH135" s="9">
        <f t="shared" si="67"/>
        <v>31</v>
      </c>
      <c r="HI135" s="9">
        <f t="shared" si="68"/>
        <v>93.041866461617587</v>
      </c>
      <c r="HJ135" s="9">
        <f t="shared" si="69"/>
        <v>0.579598103098101</v>
      </c>
      <c r="HK135" s="9">
        <f t="shared" si="70"/>
        <v>0.37080180919849998</v>
      </c>
      <c r="HL135" s="9">
        <f t="shared" si="71"/>
        <v>-92.578239523040764</v>
      </c>
      <c r="HM135" s="9">
        <f t="shared" si="72"/>
        <v>1.9580988700124324</v>
      </c>
      <c r="HN135" s="9">
        <f t="shared" si="73"/>
        <v>703.1224547931879</v>
      </c>
      <c r="HO135" s="9">
        <f t="shared" si="74"/>
        <v>20.10216409571165</v>
      </c>
      <c r="HP135" s="9">
        <f t="shared" si="75"/>
        <v>11160.544713778723</v>
      </c>
      <c r="HQ135" s="9">
        <f t="shared" si="76"/>
        <v>4.4835436984278019</v>
      </c>
      <c r="HR135" s="9">
        <f t="shared" si="77"/>
        <v>33</v>
      </c>
      <c r="IP135" s="9">
        <v>1</v>
      </c>
      <c r="IQ135" s="9">
        <v>351</v>
      </c>
      <c r="IR135" s="9">
        <v>1</v>
      </c>
      <c r="IS135" s="9">
        <v>0.82728822554078518</v>
      </c>
      <c r="IT135" s="9">
        <v>351</v>
      </c>
      <c r="IU135" s="9">
        <v>4</v>
      </c>
      <c r="IV135" s="9">
        <v>78.092223553315307</v>
      </c>
    </row>
    <row r="136" spans="1:256" x14ac:dyDescent="0.25">
      <c r="A136" s="9">
        <v>4</v>
      </c>
      <c r="B136" s="9">
        <v>0</v>
      </c>
      <c r="C136" s="9">
        <v>8</v>
      </c>
      <c r="D136" s="9">
        <v>4</v>
      </c>
      <c r="E136" s="9">
        <v>0</v>
      </c>
      <c r="F136" s="9">
        <v>4</v>
      </c>
      <c r="G136" s="9">
        <v>1</v>
      </c>
      <c r="H136" s="9">
        <v>4</v>
      </c>
      <c r="I136" s="9">
        <v>0</v>
      </c>
      <c r="J136" s="9">
        <v>0.99929786731760972</v>
      </c>
      <c r="K136" s="9">
        <v>2.6264047371050436</v>
      </c>
      <c r="L136" s="9">
        <v>1.1144302182530641</v>
      </c>
      <c r="M136" s="9">
        <v>0.79994568485577389</v>
      </c>
      <c r="N136" s="9">
        <v>418</v>
      </c>
      <c r="O136" s="9">
        <v>1</v>
      </c>
      <c r="P136" s="9">
        <v>28.521731742840519</v>
      </c>
      <c r="Q136" s="9">
        <v>32</v>
      </c>
      <c r="CV136" s="9" t="s">
        <v>4401</v>
      </c>
      <c r="CW136" s="9">
        <v>4</v>
      </c>
      <c r="CX136" s="9">
        <v>0</v>
      </c>
      <c r="CY136" s="9">
        <v>8</v>
      </c>
      <c r="CZ136" s="9">
        <v>4</v>
      </c>
      <c r="DA136" s="9">
        <v>0</v>
      </c>
      <c r="DB136" s="9">
        <v>4</v>
      </c>
      <c r="DC136" s="9">
        <v>1</v>
      </c>
      <c r="DD136" s="9">
        <v>4</v>
      </c>
      <c r="DE136" s="9">
        <v>0</v>
      </c>
      <c r="DF136" s="9">
        <v>69300</v>
      </c>
      <c r="DG136" s="9">
        <v>40000</v>
      </c>
      <c r="DH136" s="9">
        <v>5160</v>
      </c>
      <c r="DI136" s="9">
        <v>870</v>
      </c>
      <c r="DJ136" s="9">
        <v>418</v>
      </c>
      <c r="DK136" s="9">
        <v>5</v>
      </c>
      <c r="DL136" s="9">
        <v>28.521731742840519</v>
      </c>
      <c r="DM136" s="9">
        <v>32</v>
      </c>
      <c r="GR136" s="9">
        <f>$P136*$N136^Solver!$C$2</f>
        <v>120.19042366737489</v>
      </c>
      <c r="GS136" s="9">
        <f t="shared" si="52"/>
        <v>0.17086241167781044</v>
      </c>
      <c r="GT136" s="9">
        <f t="shared" si="53"/>
        <v>34.253656318880196</v>
      </c>
      <c r="GU136" s="9">
        <f t="shared" si="54"/>
        <v>8.0535481641239919</v>
      </c>
      <c r="GV136" s="9">
        <f t="shared" si="55"/>
        <v>78.078535825970363</v>
      </c>
      <c r="GW136" s="9">
        <f t="shared" si="56"/>
        <v>78.078535825970363</v>
      </c>
      <c r="GX136" s="9">
        <f t="shared" si="57"/>
        <v>-2.2536563188801964</v>
      </c>
      <c r="GY136" s="9">
        <f t="shared" si="58"/>
        <v>179.94260574848678</v>
      </c>
      <c r="GZ136" s="9">
        <f t="shared" si="59"/>
        <v>-2.8527146595440591</v>
      </c>
      <c r="HA136" s="9">
        <f t="shared" si="60"/>
        <v>3269.1468567772172</v>
      </c>
      <c r="HB136" s="9">
        <f t="shared" si="61"/>
        <v>81.557959456115029</v>
      </c>
      <c r="HC136" s="9">
        <f t="shared" si="62"/>
        <v>-4.9153973396083045E-2</v>
      </c>
      <c r="HD136" s="9">
        <f t="shared" si="63"/>
        <v>-2.4865223713597805E-2</v>
      </c>
      <c r="HE136" s="9">
        <f t="shared" si="64"/>
        <v>-942.02834129192206</v>
      </c>
      <c r="HF136" s="9">
        <f t="shared" si="65"/>
        <v>0.94673114552426796</v>
      </c>
      <c r="HG136" s="9">
        <f t="shared" si="66"/>
        <v>32.429003285168029</v>
      </c>
      <c r="HH136" s="9">
        <f t="shared" si="67"/>
        <v>32</v>
      </c>
      <c r="HI136" s="9">
        <f t="shared" si="68"/>
        <v>120.19042366737487</v>
      </c>
      <c r="HJ136" s="9">
        <f t="shared" si="69"/>
        <v>0.48161104422185702</v>
      </c>
      <c r="HK136" s="9">
        <f t="shared" si="70"/>
        <v>-8.4973274413443434E-2</v>
      </c>
      <c r="HL136" s="9">
        <f t="shared" si="71"/>
        <v>-155.54926232975595</v>
      </c>
      <c r="HM136" s="9">
        <f t="shared" si="72"/>
        <v>2.0861127600514799</v>
      </c>
      <c r="HN136" s="9">
        <f t="shared" si="73"/>
        <v>1173.3129712119612</v>
      </c>
      <c r="HO136" s="9">
        <f t="shared" si="74"/>
        <v>5.0789668036286368</v>
      </c>
      <c r="HP136" s="9">
        <f t="shared" si="75"/>
        <v>30577.292225037716</v>
      </c>
      <c r="HQ136" s="9">
        <f t="shared" si="76"/>
        <v>-2.2536563188801964</v>
      </c>
      <c r="HR136" s="9">
        <f t="shared" si="77"/>
        <v>34</v>
      </c>
      <c r="IP136" s="9">
        <v>1</v>
      </c>
      <c r="IQ136" s="9">
        <v>418</v>
      </c>
      <c r="IR136" s="9">
        <v>1</v>
      </c>
      <c r="IS136" s="9">
        <v>0.83125952604538911</v>
      </c>
      <c r="IT136" s="9">
        <v>418</v>
      </c>
      <c r="IU136" s="9">
        <v>4</v>
      </c>
      <c r="IV136" s="9">
        <v>81.557959456115029</v>
      </c>
    </row>
    <row r="137" spans="1:256" x14ac:dyDescent="0.25">
      <c r="A137" s="9">
        <v>2</v>
      </c>
      <c r="B137" s="9">
        <v>2</v>
      </c>
      <c r="C137" s="9">
        <v>6</v>
      </c>
      <c r="D137" s="9">
        <v>4</v>
      </c>
      <c r="E137" s="9">
        <v>0</v>
      </c>
      <c r="F137" s="9">
        <v>4</v>
      </c>
      <c r="G137" s="9">
        <v>1</v>
      </c>
      <c r="H137" s="9">
        <v>1</v>
      </c>
      <c r="I137" s="9">
        <v>0</v>
      </c>
      <c r="J137" s="9">
        <v>1.1680104942673359</v>
      </c>
      <c r="K137" s="9">
        <v>0.21011237896840351</v>
      </c>
      <c r="L137" s="9">
        <v>0.32180252426299721</v>
      </c>
      <c r="M137" s="9">
        <v>0.71259529398071808</v>
      </c>
      <c r="N137" s="9">
        <v>72</v>
      </c>
      <c r="O137" s="9">
        <v>1</v>
      </c>
      <c r="P137" s="9">
        <v>11.907072280359184</v>
      </c>
      <c r="Q137" s="9">
        <v>7</v>
      </c>
      <c r="CV137" s="9" t="s">
        <v>4180</v>
      </c>
      <c r="CW137" s="9">
        <v>2</v>
      </c>
      <c r="CX137" s="9">
        <v>2</v>
      </c>
      <c r="CY137" s="9">
        <v>6</v>
      </c>
      <c r="CZ137" s="9">
        <v>4</v>
      </c>
      <c r="DA137" s="9">
        <v>0</v>
      </c>
      <c r="DB137" s="9">
        <v>4</v>
      </c>
      <c r="DC137" s="9">
        <v>1</v>
      </c>
      <c r="DD137" s="9">
        <v>1</v>
      </c>
      <c r="DE137" s="9">
        <v>0</v>
      </c>
      <c r="DF137" s="9">
        <v>81000</v>
      </c>
      <c r="DG137" s="9">
        <v>3200</v>
      </c>
      <c r="DH137" s="9">
        <v>1490</v>
      </c>
      <c r="DI137" s="9">
        <v>775</v>
      </c>
      <c r="DJ137" s="9">
        <v>72</v>
      </c>
      <c r="DK137" s="9">
        <v>5</v>
      </c>
      <c r="DL137" s="9">
        <v>11.907072280359184</v>
      </c>
      <c r="DM137" s="9">
        <v>7</v>
      </c>
      <c r="GR137" s="9">
        <f>$P137*$N137^Solver!$C$2</f>
        <v>32.995542405435188</v>
      </c>
      <c r="GS137" s="9">
        <f t="shared" si="52"/>
        <v>0.32610227532939029</v>
      </c>
      <c r="GT137" s="9">
        <f t="shared" si="53"/>
        <v>9.4035609088014791</v>
      </c>
      <c r="GU137" s="9">
        <f t="shared" si="54"/>
        <v>4.2196843321491855</v>
      </c>
      <c r="GV137" s="9">
        <f t="shared" si="55"/>
        <v>6.0085495022978286</v>
      </c>
      <c r="GW137" s="9">
        <f t="shared" si="56"/>
        <v>6.0085495022978286</v>
      </c>
      <c r="GX137" s="9">
        <f t="shared" si="57"/>
        <v>-2.4035609088014791</v>
      </c>
      <c r="GY137" s="9">
        <f t="shared" si="58"/>
        <v>30.359383857884815</v>
      </c>
      <c r="GZ137" s="9">
        <f t="shared" si="59"/>
        <v>-2.4035609088014791</v>
      </c>
      <c r="HA137" s="9">
        <f t="shared" si="60"/>
        <v>30.359383857884815</v>
      </c>
      <c r="HB137" s="9">
        <f t="shared" si="61"/>
        <v>8.5251613610654129</v>
      </c>
      <c r="HC137" s="9">
        <f t="shared" si="62"/>
        <v>0</v>
      </c>
      <c r="HD137" s="9">
        <f t="shared" si="63"/>
        <v>-4.1010750093860474E-2</v>
      </c>
      <c r="HE137" s="9">
        <f t="shared" si="64"/>
        <v>-173.05638543370651</v>
      </c>
      <c r="HF137" s="9">
        <f t="shared" si="65"/>
        <v>0.82356913743455806</v>
      </c>
      <c r="HG137" s="9">
        <f t="shared" si="66"/>
        <v>7.7444825464749627</v>
      </c>
      <c r="HH137" s="9">
        <f t="shared" si="67"/>
        <v>7</v>
      </c>
      <c r="HI137" s="9">
        <f t="shared" si="68"/>
        <v>32.995542405435188</v>
      </c>
      <c r="HJ137" s="9">
        <f t="shared" si="69"/>
        <v>0.41736316698328768</v>
      </c>
      <c r="HK137" s="9">
        <f t="shared" si="70"/>
        <v>-0.38521654912627029</v>
      </c>
      <c r="HL137" s="9">
        <f t="shared" si="71"/>
        <v>-19.872745201788366</v>
      </c>
      <c r="HM137" s="9">
        <f t="shared" si="72"/>
        <v>1.439760322441801</v>
      </c>
      <c r="HN137" s="9">
        <f t="shared" si="73"/>
        <v>88.426957765539299</v>
      </c>
      <c r="HO137" s="9">
        <f t="shared" si="74"/>
        <v>5.7771050423185919</v>
      </c>
      <c r="HP137" s="9">
        <f t="shared" si="75"/>
        <v>604.28843176623604</v>
      </c>
      <c r="HQ137" s="9">
        <f t="shared" si="76"/>
        <v>-2.4035609088014791</v>
      </c>
      <c r="HR137" s="9">
        <f t="shared" si="77"/>
        <v>1</v>
      </c>
      <c r="IP137" s="9">
        <v>1</v>
      </c>
      <c r="IQ137" s="9">
        <v>72</v>
      </c>
      <c r="IR137" s="9">
        <v>1</v>
      </c>
      <c r="IS137" s="9">
        <v>0.20299118257027948</v>
      </c>
      <c r="IT137" s="9">
        <v>72</v>
      </c>
      <c r="IU137" s="9">
        <v>5</v>
      </c>
      <c r="IV137" s="9">
        <v>8.5251613610654129</v>
      </c>
    </row>
    <row r="138" spans="1:256" x14ac:dyDescent="0.25">
      <c r="A138" s="9">
        <v>4</v>
      </c>
      <c r="B138" s="9">
        <v>0</v>
      </c>
      <c r="C138" s="9">
        <v>6</v>
      </c>
      <c r="D138" s="9">
        <v>4</v>
      </c>
      <c r="E138" s="9">
        <v>0</v>
      </c>
      <c r="F138" s="9">
        <v>4</v>
      </c>
      <c r="G138" s="9">
        <v>4</v>
      </c>
      <c r="H138" s="9">
        <v>1</v>
      </c>
      <c r="I138" s="9">
        <v>0</v>
      </c>
      <c r="J138" s="9">
        <v>1.2545297901389905</v>
      </c>
      <c r="K138" s="9">
        <v>0.4136587460940444</v>
      </c>
      <c r="L138" s="9">
        <v>0.71271700004556426</v>
      </c>
      <c r="M138" s="9">
        <v>0.97464646660588539</v>
      </c>
      <c r="N138" s="9">
        <v>82</v>
      </c>
      <c r="O138" s="9">
        <v>1</v>
      </c>
      <c r="P138" s="9">
        <v>12.658389841321666</v>
      </c>
      <c r="Q138" s="9">
        <v>13</v>
      </c>
      <c r="CV138" s="9" t="s">
        <v>4196</v>
      </c>
      <c r="CW138" s="9">
        <v>4</v>
      </c>
      <c r="CX138" s="9">
        <v>0</v>
      </c>
      <c r="CY138" s="9">
        <v>6</v>
      </c>
      <c r="CZ138" s="9">
        <v>4</v>
      </c>
      <c r="DA138" s="9">
        <v>0</v>
      </c>
      <c r="DB138" s="9">
        <v>4</v>
      </c>
      <c r="DC138" s="9">
        <v>4</v>
      </c>
      <c r="DD138" s="9">
        <v>1</v>
      </c>
      <c r="DE138" s="9">
        <v>0</v>
      </c>
      <c r="DF138" s="9">
        <v>87000</v>
      </c>
      <c r="DG138" s="9">
        <v>6300</v>
      </c>
      <c r="DH138" s="9">
        <v>3300</v>
      </c>
      <c r="DI138" s="9">
        <v>1060</v>
      </c>
      <c r="DJ138" s="9">
        <v>82</v>
      </c>
      <c r="DK138" s="9">
        <v>5</v>
      </c>
      <c r="DL138" s="9">
        <v>12.658389841321666</v>
      </c>
      <c r="DM138" s="9">
        <v>13</v>
      </c>
      <c r="GR138" s="9">
        <f>$P138*$N138^Solver!$C$2</f>
        <v>36.181762104832671</v>
      </c>
      <c r="GS138" s="9">
        <f t="shared" si="52"/>
        <v>0.31141290665126392</v>
      </c>
      <c r="GT138" s="9">
        <f t="shared" si="53"/>
        <v>10.311617234833323</v>
      </c>
      <c r="GU138" s="9">
        <f t="shared" si="54"/>
        <v>4.4187271384567159</v>
      </c>
      <c r="GV138" s="9">
        <f t="shared" si="55"/>
        <v>19.552644810416353</v>
      </c>
      <c r="GW138" s="9">
        <f t="shared" si="56"/>
        <v>19.552644810416353</v>
      </c>
      <c r="GX138" s="9">
        <f t="shared" si="57"/>
        <v>2.6883827651666774</v>
      </c>
      <c r="GY138" s="9">
        <f t="shared" si="58"/>
        <v>34.374983599394191</v>
      </c>
      <c r="GZ138" s="9">
        <f t="shared" si="59"/>
        <v>0.2848218563651983</v>
      </c>
      <c r="HA138" s="9">
        <f t="shared" si="60"/>
        <v>64.734367457279006</v>
      </c>
      <c r="HB138" s="9">
        <f t="shared" si="61"/>
        <v>22.552163853123421</v>
      </c>
      <c r="HC138" s="9">
        <f t="shared" si="62"/>
        <v>2.5031729698467935E-2</v>
      </c>
      <c r="HD138" s="9">
        <f t="shared" si="63"/>
        <v>-2.9006219282188234E-2</v>
      </c>
      <c r="HE138" s="9">
        <f t="shared" si="64"/>
        <v>220.44738674366755</v>
      </c>
      <c r="HF138" s="9">
        <f t="shared" si="65"/>
        <v>1.1825064436403414</v>
      </c>
      <c r="HG138" s="9">
        <f t="shared" si="66"/>
        <v>12.193553824543203</v>
      </c>
      <c r="HH138" s="9">
        <f t="shared" si="67"/>
        <v>13</v>
      </c>
      <c r="HI138" s="9">
        <f t="shared" si="68"/>
        <v>36.181762104832671</v>
      </c>
      <c r="HJ138" s="9">
        <f t="shared" si="69"/>
        <v>0.60739414037684902</v>
      </c>
      <c r="HK138" s="9">
        <f t="shared" si="70"/>
        <v>0.50387863530959576</v>
      </c>
      <c r="HL138" s="9">
        <f t="shared" si="71"/>
        <v>-22.137626230040919</v>
      </c>
      <c r="HM138" s="9">
        <f t="shared" si="72"/>
        <v>1.4858516768913343</v>
      </c>
      <c r="HN138" s="9">
        <f t="shared" si="73"/>
        <v>106.32944999771162</v>
      </c>
      <c r="HO138" s="9">
        <f t="shared" si="74"/>
        <v>7.2274018920452301</v>
      </c>
      <c r="HP138" s="9">
        <f t="shared" si="75"/>
        <v>736.99119255718779</v>
      </c>
      <c r="HQ138" s="9">
        <f t="shared" si="76"/>
        <v>2.6883827651666774</v>
      </c>
      <c r="HR138" s="9">
        <f t="shared" si="77"/>
        <v>2</v>
      </c>
      <c r="IP138" s="9">
        <v>1</v>
      </c>
      <c r="IQ138" s="9">
        <v>82</v>
      </c>
      <c r="IR138" s="9">
        <v>1</v>
      </c>
      <c r="IS138" s="9">
        <v>0.65955163297572839</v>
      </c>
      <c r="IT138" s="9">
        <v>82</v>
      </c>
      <c r="IU138" s="9">
        <v>5</v>
      </c>
      <c r="IV138" s="9">
        <v>22.552163853123421</v>
      </c>
    </row>
    <row r="139" spans="1:256" x14ac:dyDescent="0.25">
      <c r="A139" s="9">
        <v>4</v>
      </c>
      <c r="B139" s="9">
        <v>0</v>
      </c>
      <c r="C139" s="9">
        <v>6</v>
      </c>
      <c r="D139" s="9">
        <v>4</v>
      </c>
      <c r="E139" s="9">
        <v>0</v>
      </c>
      <c r="F139" s="9">
        <v>4</v>
      </c>
      <c r="G139" s="9">
        <v>4</v>
      </c>
      <c r="H139" s="9">
        <v>4</v>
      </c>
      <c r="I139" s="9">
        <v>0</v>
      </c>
      <c r="J139" s="9">
        <v>1.1968502595578876</v>
      </c>
      <c r="K139" s="9">
        <v>0.53184695926377135</v>
      </c>
      <c r="L139" s="9">
        <v>1.0733949970383196</v>
      </c>
      <c r="M139" s="9">
        <v>0.94706213264534156</v>
      </c>
      <c r="N139" s="9">
        <v>84</v>
      </c>
      <c r="O139" s="9">
        <v>1</v>
      </c>
      <c r="P139" s="9">
        <v>14.300418588670345</v>
      </c>
      <c r="Q139" s="9">
        <v>13</v>
      </c>
      <c r="CV139" s="9" t="s">
        <v>4385</v>
      </c>
      <c r="CW139" s="9">
        <v>4</v>
      </c>
      <c r="CX139" s="9">
        <v>0</v>
      </c>
      <c r="CY139" s="9">
        <v>6</v>
      </c>
      <c r="CZ139" s="9">
        <v>4</v>
      </c>
      <c r="DA139" s="9">
        <v>0</v>
      </c>
      <c r="DB139" s="9">
        <v>4</v>
      </c>
      <c r="DC139" s="9">
        <v>4</v>
      </c>
      <c r="DD139" s="9">
        <v>4</v>
      </c>
      <c r="DE139" s="9">
        <v>0</v>
      </c>
      <c r="DF139" s="9">
        <v>83000</v>
      </c>
      <c r="DG139" s="9">
        <v>8100</v>
      </c>
      <c r="DH139" s="9">
        <v>4970</v>
      </c>
      <c r="DI139" s="9">
        <v>1030</v>
      </c>
      <c r="DJ139" s="9">
        <v>84</v>
      </c>
      <c r="DK139" s="9">
        <v>5</v>
      </c>
      <c r="DL139" s="9">
        <v>14.300418588670345</v>
      </c>
      <c r="DM139" s="9">
        <v>13</v>
      </c>
      <c r="GR139" s="9">
        <f>$P139*$N139^Solver!$C$2</f>
        <v>41.110634546687102</v>
      </c>
      <c r="GS139" s="9">
        <f t="shared" si="52"/>
        <v>0.29214898038783305</v>
      </c>
      <c r="GT139" s="9">
        <f t="shared" si="53"/>
        <v>11.716320683837889</v>
      </c>
      <c r="GU139" s="9">
        <f t="shared" si="54"/>
        <v>4.7100922962623342</v>
      </c>
      <c r="GV139" s="9">
        <f t="shared" si="55"/>
        <v>19.650181021268139</v>
      </c>
      <c r="GW139" s="9">
        <f t="shared" si="56"/>
        <v>19.650181021268139</v>
      </c>
      <c r="GX139" s="9">
        <f t="shared" si="57"/>
        <v>1.283679316162111</v>
      </c>
      <c r="GY139" s="9">
        <f t="shared" si="58"/>
        <v>40.860584051130942</v>
      </c>
      <c r="GZ139" s="9">
        <f t="shared" si="59"/>
        <v>1.5685011725273093</v>
      </c>
      <c r="HA139" s="9">
        <f t="shared" si="60"/>
        <v>105.59495150840995</v>
      </c>
      <c r="HB139" s="9">
        <f t="shared" si="61"/>
        <v>22.552163853123421</v>
      </c>
      <c r="HC139" s="9">
        <f t="shared" si="62"/>
        <v>0.12462857823693023</v>
      </c>
      <c r="HD139" s="9">
        <f t="shared" si="63"/>
        <v>-7.3346899595247927E-2</v>
      </c>
      <c r="HE139" s="9">
        <f t="shared" si="64"/>
        <v>107.82906255761732</v>
      </c>
      <c r="HF139" s="9">
        <f t="shared" si="65"/>
        <v>1.0781472691400869</v>
      </c>
      <c r="HG139" s="9">
        <f t="shared" si="66"/>
        <v>12.631919149649335</v>
      </c>
      <c r="HH139" s="9">
        <f t="shared" si="67"/>
        <v>13</v>
      </c>
      <c r="HI139" s="9">
        <f t="shared" si="68"/>
        <v>41.110634546687102</v>
      </c>
      <c r="HJ139" s="9">
        <f t="shared" si="69"/>
        <v>0.55876139935650815</v>
      </c>
      <c r="HK139" s="9">
        <f t="shared" si="70"/>
        <v>0.27266725957759869</v>
      </c>
      <c r="HL139" s="9">
        <f t="shared" si="71"/>
        <v>-32.345480423943854</v>
      </c>
      <c r="HM139" s="9">
        <f t="shared" si="72"/>
        <v>1.5497075036457437</v>
      </c>
      <c r="HN139" s="9">
        <f t="shared" si="73"/>
        <v>137.27217036652755</v>
      </c>
      <c r="HO139" s="9">
        <f t="shared" si="74"/>
        <v>1.6478325867424248</v>
      </c>
      <c r="HP139" s="9">
        <f t="shared" si="75"/>
        <v>1537.6398774079039</v>
      </c>
      <c r="HQ139" s="9">
        <f t="shared" si="76"/>
        <v>1.283679316162111</v>
      </c>
      <c r="HR139" s="9">
        <f t="shared" si="77"/>
        <v>3</v>
      </c>
      <c r="IP139" s="9">
        <v>1</v>
      </c>
      <c r="IQ139" s="9">
        <v>84</v>
      </c>
      <c r="IR139" s="9">
        <v>1</v>
      </c>
      <c r="IS139" s="9">
        <v>0.74785695039197131</v>
      </c>
      <c r="IT139" s="9">
        <v>84</v>
      </c>
      <c r="IU139" s="9">
        <v>5</v>
      </c>
      <c r="IV139" s="9">
        <v>22.552163853123421</v>
      </c>
    </row>
    <row r="140" spans="1:256" x14ac:dyDescent="0.25">
      <c r="A140" s="9">
        <v>4</v>
      </c>
      <c r="B140" s="9">
        <v>2</v>
      </c>
      <c r="C140" s="9">
        <v>4</v>
      </c>
      <c r="D140" s="9">
        <v>4</v>
      </c>
      <c r="E140" s="9">
        <v>0</v>
      </c>
      <c r="F140" s="9">
        <v>4</v>
      </c>
      <c r="G140" s="9">
        <v>4</v>
      </c>
      <c r="H140" s="9">
        <v>1</v>
      </c>
      <c r="I140" s="9">
        <v>1</v>
      </c>
      <c r="J140" s="9">
        <v>1.0757232453375711</v>
      </c>
      <c r="K140" s="9">
        <v>1.0341516270561684</v>
      </c>
      <c r="L140" s="9">
        <v>1.252654121292204</v>
      </c>
      <c r="M140" s="9">
        <v>0.81833524082946985</v>
      </c>
      <c r="N140" s="9">
        <v>93</v>
      </c>
      <c r="O140" s="9">
        <v>1</v>
      </c>
      <c r="P140" s="9">
        <v>17.803866946006146</v>
      </c>
      <c r="Q140" s="9">
        <v>22</v>
      </c>
      <c r="CV140" s="9" t="s">
        <v>4226</v>
      </c>
      <c r="CW140" s="9">
        <v>4</v>
      </c>
      <c r="CX140" s="9">
        <v>2</v>
      </c>
      <c r="CY140" s="9">
        <v>4</v>
      </c>
      <c r="CZ140" s="9">
        <v>4</v>
      </c>
      <c r="DA140" s="9">
        <v>0</v>
      </c>
      <c r="DB140" s="9">
        <v>4</v>
      </c>
      <c r="DC140" s="9">
        <v>4</v>
      </c>
      <c r="DD140" s="9">
        <v>1</v>
      </c>
      <c r="DE140" s="9">
        <v>1</v>
      </c>
      <c r="DF140" s="9">
        <v>74600</v>
      </c>
      <c r="DG140" s="9">
        <v>15750.072522273358</v>
      </c>
      <c r="DH140" s="9">
        <v>5800</v>
      </c>
      <c r="DI140" s="9">
        <v>890</v>
      </c>
      <c r="DJ140" s="9">
        <v>93</v>
      </c>
      <c r="DK140" s="9">
        <v>5</v>
      </c>
      <c r="DL140" s="9">
        <v>17.803866946006146</v>
      </c>
      <c r="DM140" s="9">
        <v>22</v>
      </c>
      <c r="GR140" s="9">
        <f>$P140*$N140^Solver!$C$2</f>
        <v>52.439029342286943</v>
      </c>
      <c r="GS140" s="9">
        <f t="shared" si="52"/>
        <v>0.25867481248952184</v>
      </c>
      <c r="GT140" s="9">
        <f t="shared" si="53"/>
        <v>14.944855288616051</v>
      </c>
      <c r="GU140" s="9">
        <f t="shared" si="54"/>
        <v>5.3196082318272389</v>
      </c>
      <c r="GV140" s="9">
        <f t="shared" si="55"/>
        <v>44.826725070513731</v>
      </c>
      <c r="GW140" s="9">
        <f t="shared" si="56"/>
        <v>44.826725070513731</v>
      </c>
      <c r="GX140" s="9">
        <f t="shared" si="57"/>
        <v>7.0551447113839494</v>
      </c>
      <c r="GY140" s="9">
        <f t="shared" si="58"/>
        <v>56.93078542936945</v>
      </c>
      <c r="GZ140" s="9">
        <f t="shared" si="59"/>
        <v>8.6236458839112586</v>
      </c>
      <c r="HA140" s="9">
        <f t="shared" si="60"/>
        <v>162.52573693777941</v>
      </c>
      <c r="HB140" s="9">
        <f t="shared" si="61"/>
        <v>48.471181351835227</v>
      </c>
      <c r="HC140" s="9">
        <f t="shared" si="62"/>
        <v>0.58581498190672709</v>
      </c>
      <c r="HD140" s="9">
        <f t="shared" si="63"/>
        <v>0.15594544169137131</v>
      </c>
      <c r="HE140" s="9">
        <f t="shared" si="64"/>
        <v>656.1284581587073</v>
      </c>
      <c r="HF140" s="9">
        <f t="shared" si="65"/>
        <v>1.3481535400266849</v>
      </c>
      <c r="HG140" s="9">
        <f t="shared" si="66"/>
        <v>20.14795956253425</v>
      </c>
      <c r="HH140" s="9">
        <f t="shared" si="67"/>
        <v>22</v>
      </c>
      <c r="HI140" s="9">
        <f t="shared" si="68"/>
        <v>52.439029342286943</v>
      </c>
      <c r="HJ140" s="9">
        <f t="shared" si="69"/>
        <v>0.67014221172814981</v>
      </c>
      <c r="HK140" s="9">
        <f t="shared" si="70"/>
        <v>0.81848445337578979</v>
      </c>
      <c r="HL140" s="9">
        <f t="shared" si="71"/>
        <v>-6.0234143960659816</v>
      </c>
      <c r="HM140" s="9">
        <f t="shared" si="72"/>
        <v>1.6713996600079708</v>
      </c>
      <c r="HN140" s="9">
        <f t="shared" si="73"/>
        <v>223.34869959767514</v>
      </c>
      <c r="HO140" s="9">
        <f t="shared" si="74"/>
        <v>49.775066898568909</v>
      </c>
      <c r="HP140" s="9">
        <f t="shared" si="75"/>
        <v>51.204307692042264</v>
      </c>
      <c r="HQ140" s="9">
        <f t="shared" si="76"/>
        <v>7.0551447113839494</v>
      </c>
      <c r="HR140" s="9">
        <f t="shared" si="77"/>
        <v>4</v>
      </c>
      <c r="IP140" s="9">
        <v>1</v>
      </c>
      <c r="IQ140" s="9">
        <v>93</v>
      </c>
      <c r="IR140" s="9">
        <v>1</v>
      </c>
      <c r="IS140" s="9">
        <v>3.6755007711720245E-2</v>
      </c>
      <c r="IT140" s="9">
        <v>93</v>
      </c>
      <c r="IU140" s="9">
        <v>5</v>
      </c>
      <c r="IV140" s="9">
        <v>48.471181351835227</v>
      </c>
    </row>
    <row r="141" spans="1:256" x14ac:dyDescent="0.25">
      <c r="A141" s="9">
        <v>4</v>
      </c>
      <c r="B141" s="9">
        <v>0</v>
      </c>
      <c r="C141" s="9">
        <v>6</v>
      </c>
      <c r="D141" s="9">
        <v>4</v>
      </c>
      <c r="E141" s="9">
        <v>0</v>
      </c>
      <c r="F141" s="9">
        <v>4</v>
      </c>
      <c r="G141" s="9">
        <v>4</v>
      </c>
      <c r="H141" s="9">
        <v>1</v>
      </c>
      <c r="I141" s="9">
        <v>1</v>
      </c>
      <c r="J141" s="9">
        <v>1.2199220717903287</v>
      </c>
      <c r="K141" s="9">
        <v>0.28233850923879222</v>
      </c>
      <c r="L141" s="9">
        <v>1.202979906137513</v>
      </c>
      <c r="M141" s="9">
        <v>1.0849838024480611</v>
      </c>
      <c r="N141" s="9">
        <v>104</v>
      </c>
      <c r="O141" s="9">
        <v>1</v>
      </c>
      <c r="P141" s="9">
        <v>14.752064415284721</v>
      </c>
      <c r="Q141" s="9">
        <v>14</v>
      </c>
      <c r="CV141" s="9" t="s">
        <v>4193</v>
      </c>
      <c r="CW141" s="9">
        <v>4</v>
      </c>
      <c r="CX141" s="9">
        <v>0</v>
      </c>
      <c r="CY141" s="9">
        <v>6</v>
      </c>
      <c r="CZ141" s="9">
        <v>4</v>
      </c>
      <c r="DA141" s="9">
        <v>0</v>
      </c>
      <c r="DB141" s="9">
        <v>4</v>
      </c>
      <c r="DC141" s="9">
        <v>4</v>
      </c>
      <c r="DD141" s="9">
        <v>1</v>
      </c>
      <c r="DE141" s="9">
        <v>1</v>
      </c>
      <c r="DF141" s="9">
        <v>84600</v>
      </c>
      <c r="DG141" s="9">
        <v>4300</v>
      </c>
      <c r="DH141" s="9">
        <v>5570</v>
      </c>
      <c r="DI141" s="9">
        <v>1180</v>
      </c>
      <c r="DJ141" s="9">
        <v>104</v>
      </c>
      <c r="DK141" s="9">
        <v>5</v>
      </c>
      <c r="DL141" s="9">
        <v>14.752064415284721</v>
      </c>
      <c r="DM141" s="9">
        <v>14</v>
      </c>
      <c r="GR141" s="9">
        <f>$P141*$N141^Solver!$C$2</f>
        <v>44.623529284641329</v>
      </c>
      <c r="GS141" s="9">
        <f t="shared" si="52"/>
        <v>0.28041388033785397</v>
      </c>
      <c r="GT141" s="9">
        <f t="shared" si="53"/>
        <v>12.71747772586061</v>
      </c>
      <c r="GU141" s="9">
        <f t="shared" si="54"/>
        <v>4.9072059493906259</v>
      </c>
      <c r="GV141" s="9">
        <f t="shared" si="55"/>
        <v>22.24280422865867</v>
      </c>
      <c r="GW141" s="9">
        <f t="shared" si="56"/>
        <v>22.24280422865867</v>
      </c>
      <c r="GX141" s="9">
        <f t="shared" si="57"/>
        <v>1.2825222741393905</v>
      </c>
      <c r="GY141" s="9">
        <f t="shared" si="58"/>
        <v>45.675996560360474</v>
      </c>
      <c r="GZ141" s="9">
        <f t="shared" si="59"/>
        <v>9.9061681580506491</v>
      </c>
      <c r="HA141" s="9">
        <f t="shared" si="60"/>
        <v>208.2017334981399</v>
      </c>
      <c r="HB141" s="9">
        <f t="shared" si="61"/>
        <v>25.191221182738683</v>
      </c>
      <c r="HC141" s="9">
        <f t="shared" si="62"/>
        <v>0.61405676289606526</v>
      </c>
      <c r="HD141" s="9">
        <f t="shared" si="63"/>
        <v>-6.8461782503223531E-2</v>
      </c>
      <c r="HE141" s="9">
        <f t="shared" si="64"/>
        <v>133.38231651049659</v>
      </c>
      <c r="HF141" s="9">
        <f t="shared" si="65"/>
        <v>1.0727685272411625</v>
      </c>
      <c r="HG141" s="9">
        <f t="shared" si="66"/>
        <v>13.642909850193774</v>
      </c>
      <c r="HH141" s="9">
        <f t="shared" si="67"/>
        <v>14</v>
      </c>
      <c r="HI141" s="9">
        <f t="shared" si="68"/>
        <v>44.623529284641329</v>
      </c>
      <c r="HJ141" s="9">
        <f t="shared" si="69"/>
        <v>0.55547665870531115</v>
      </c>
      <c r="HK141" s="9">
        <f t="shared" si="70"/>
        <v>0.25729502133130644</v>
      </c>
      <c r="HL141" s="9">
        <f t="shared" si="71"/>
        <v>-36.577332927657068</v>
      </c>
      <c r="HM141" s="9">
        <f t="shared" si="72"/>
        <v>1.5907047267570111</v>
      </c>
      <c r="HN141" s="9">
        <f t="shared" si="73"/>
        <v>161.73423970776074</v>
      </c>
      <c r="HO141" s="9">
        <f t="shared" si="74"/>
        <v>1.6448633836636739</v>
      </c>
      <c r="HP141" s="9">
        <f t="shared" si="75"/>
        <v>1938.7406888240096</v>
      </c>
      <c r="HQ141" s="9">
        <f t="shared" si="76"/>
        <v>1.2825222741393905</v>
      </c>
      <c r="HR141" s="9">
        <f t="shared" si="77"/>
        <v>5</v>
      </c>
      <c r="IP141" s="9">
        <v>1</v>
      </c>
      <c r="IQ141" s="9">
        <v>104</v>
      </c>
      <c r="IR141" s="9">
        <v>1</v>
      </c>
      <c r="IS141" s="9">
        <v>0.52440889148983205</v>
      </c>
      <c r="IT141" s="9">
        <v>104</v>
      </c>
      <c r="IU141" s="9">
        <v>5</v>
      </c>
      <c r="IV141" s="9">
        <v>25.191221182738683</v>
      </c>
    </row>
    <row r="142" spans="1:256" x14ac:dyDescent="0.25">
      <c r="A142" s="9">
        <v>4</v>
      </c>
      <c r="B142" s="9">
        <v>0</v>
      </c>
      <c r="C142" s="9">
        <v>6</v>
      </c>
      <c r="D142" s="9">
        <v>4</v>
      </c>
      <c r="E142" s="9">
        <v>0</v>
      </c>
      <c r="F142" s="9">
        <v>4</v>
      </c>
      <c r="G142" s="9">
        <v>4</v>
      </c>
      <c r="H142" s="9">
        <v>1</v>
      </c>
      <c r="I142" s="9">
        <v>0</v>
      </c>
      <c r="J142" s="9">
        <v>1.2199220717903287</v>
      </c>
      <c r="K142" s="9">
        <v>0.16415029606906523</v>
      </c>
      <c r="L142" s="9">
        <v>1.0150817879436824</v>
      </c>
      <c r="M142" s="9">
        <v>1.149347248355997</v>
      </c>
      <c r="N142" s="9">
        <v>110</v>
      </c>
      <c r="O142" s="9">
        <v>1</v>
      </c>
      <c r="P142" s="9">
        <v>11.089801162924717</v>
      </c>
      <c r="Q142" s="9">
        <v>16</v>
      </c>
      <c r="CV142" s="9" t="s">
        <v>4195</v>
      </c>
      <c r="CW142" s="9">
        <v>4</v>
      </c>
      <c r="CX142" s="9">
        <v>0</v>
      </c>
      <c r="CY142" s="9">
        <v>6</v>
      </c>
      <c r="CZ142" s="9">
        <v>4</v>
      </c>
      <c r="DA142" s="9">
        <v>0</v>
      </c>
      <c r="DB142" s="9">
        <v>4</v>
      </c>
      <c r="DC142" s="9">
        <v>4</v>
      </c>
      <c r="DD142" s="9">
        <v>1</v>
      </c>
      <c r="DE142" s="9">
        <v>0</v>
      </c>
      <c r="DF142" s="9">
        <v>84600</v>
      </c>
      <c r="DG142" s="9">
        <v>2500</v>
      </c>
      <c r="DH142" s="9">
        <v>4700</v>
      </c>
      <c r="DI142" s="9">
        <v>1250</v>
      </c>
      <c r="DJ142" s="9">
        <v>110</v>
      </c>
      <c r="DK142" s="9">
        <v>5</v>
      </c>
      <c r="DL142" s="9">
        <v>11.089801162924717</v>
      </c>
      <c r="DM142" s="9">
        <v>16</v>
      </c>
      <c r="GR142" s="9">
        <f>$P142*$N142^Solver!$C$2</f>
        <v>33.996979712471727</v>
      </c>
      <c r="GS142" s="9">
        <f t="shared" si="52"/>
        <v>0.32126343382403638</v>
      </c>
      <c r="GT142" s="9">
        <f t="shared" si="53"/>
        <v>9.688965421852096</v>
      </c>
      <c r="GU142" s="9">
        <f t="shared" si="54"/>
        <v>4.2832408453908348</v>
      </c>
      <c r="GV142" s="9">
        <f t="shared" si="55"/>
        <v>27.103015751974887</v>
      </c>
      <c r="GW142" s="9">
        <f t="shared" si="56"/>
        <v>27.103015751974887</v>
      </c>
      <c r="GX142" s="9">
        <f t="shared" si="57"/>
        <v>6.311034578147904</v>
      </c>
      <c r="GY142" s="9">
        <f t="shared" si="58"/>
        <v>31.606026435795524</v>
      </c>
      <c r="GZ142" s="9">
        <f t="shared" si="59"/>
        <v>16.217202736198551</v>
      </c>
      <c r="HA142" s="9">
        <f t="shared" si="60"/>
        <v>239.80775993393542</v>
      </c>
      <c r="HB142" s="9">
        <f t="shared" si="61"/>
        <v>30.671860106080675</v>
      </c>
      <c r="HC142" s="9">
        <f t="shared" si="62"/>
        <v>0.95599078669659032</v>
      </c>
      <c r="HD142" s="9">
        <f t="shared" si="63"/>
        <v>0.32106369751443231</v>
      </c>
      <c r="HE142" s="9">
        <f t="shared" si="64"/>
        <v>694.21380359626949</v>
      </c>
      <c r="HF142" s="9">
        <f t="shared" si="65"/>
        <v>1.4516848991088671</v>
      </c>
      <c r="HG142" s="9">
        <f t="shared" si="66"/>
        <v>14.065324790890662</v>
      </c>
      <c r="HH142" s="9">
        <f t="shared" si="67"/>
        <v>16</v>
      </c>
      <c r="HI142" s="9">
        <f t="shared" si="68"/>
        <v>33.996979712471727</v>
      </c>
      <c r="HJ142" s="9">
        <f t="shared" si="69"/>
        <v>0.7065601236918978</v>
      </c>
      <c r="HK142" s="9">
        <f t="shared" si="70"/>
        <v>1.0146763915774133</v>
      </c>
      <c r="HL142" s="9">
        <f t="shared" si="71"/>
        <v>6.6666751816005965</v>
      </c>
      <c r="HM142" s="9">
        <f t="shared" si="72"/>
        <v>1.454709929924239</v>
      </c>
      <c r="HN142" s="9">
        <f t="shared" si="73"/>
        <v>93.876050945845563</v>
      </c>
      <c r="HO142" s="9">
        <f t="shared" si="74"/>
        <v>39.829157446578492</v>
      </c>
      <c r="HP142" s="9">
        <f t="shared" si="75"/>
        <v>67.619883620500516</v>
      </c>
      <c r="HQ142" s="9">
        <f t="shared" si="76"/>
        <v>6.311034578147904</v>
      </c>
      <c r="HR142" s="9">
        <f t="shared" si="77"/>
        <v>6</v>
      </c>
      <c r="IP142" s="9">
        <v>1</v>
      </c>
      <c r="IQ142" s="9">
        <v>110</v>
      </c>
      <c r="IR142" s="9">
        <v>1</v>
      </c>
      <c r="IS142" s="9">
        <v>0.16475402131782046</v>
      </c>
      <c r="IT142" s="9">
        <v>110</v>
      </c>
      <c r="IU142" s="9">
        <v>5</v>
      </c>
      <c r="IV142" s="9">
        <v>30.671860106080675</v>
      </c>
    </row>
    <row r="143" spans="1:256" x14ac:dyDescent="0.25">
      <c r="A143" s="9">
        <v>3</v>
      </c>
      <c r="B143" s="9">
        <v>0</v>
      </c>
      <c r="C143" s="9">
        <v>8</v>
      </c>
      <c r="D143" s="9">
        <v>10</v>
      </c>
      <c r="E143" s="9">
        <v>0</v>
      </c>
      <c r="F143" s="9">
        <v>4</v>
      </c>
      <c r="G143" s="9">
        <v>1</v>
      </c>
      <c r="H143" s="9">
        <v>1</v>
      </c>
      <c r="I143" s="9">
        <v>0</v>
      </c>
      <c r="J143" s="9">
        <v>1.0757232453375711</v>
      </c>
      <c r="K143" s="9">
        <v>1.0308638593137296</v>
      </c>
      <c r="L143" s="9">
        <v>0.9848453091538707</v>
      </c>
      <c r="M143" s="9">
        <v>0.73558223894783803</v>
      </c>
      <c r="N143" s="9">
        <v>115</v>
      </c>
      <c r="O143" s="9">
        <v>1</v>
      </c>
      <c r="P143" s="9">
        <v>21.335064436833861</v>
      </c>
      <c r="Q143" s="9">
        <v>28</v>
      </c>
      <c r="CV143" s="9" t="s">
        <v>4237</v>
      </c>
      <c r="CW143" s="9">
        <v>3</v>
      </c>
      <c r="CX143" s="9">
        <v>0</v>
      </c>
      <c r="CY143" s="9">
        <v>8</v>
      </c>
      <c r="CZ143" s="9">
        <v>10</v>
      </c>
      <c r="DA143" s="9">
        <v>0</v>
      </c>
      <c r="DB143" s="9">
        <v>4</v>
      </c>
      <c r="DC143" s="9">
        <v>1</v>
      </c>
      <c r="DD143" s="9">
        <v>1</v>
      </c>
      <c r="DE143" s="9">
        <v>0</v>
      </c>
      <c r="DF143" s="9">
        <v>74600</v>
      </c>
      <c r="DG143" s="9">
        <v>15700</v>
      </c>
      <c r="DH143" s="9">
        <v>4560</v>
      </c>
      <c r="DI143" s="9">
        <v>800</v>
      </c>
      <c r="DJ143" s="9">
        <v>115</v>
      </c>
      <c r="DK143" s="9">
        <v>5</v>
      </c>
      <c r="DL143" s="9">
        <v>21.335064436833861</v>
      </c>
      <c r="DM143" s="9">
        <v>28</v>
      </c>
      <c r="GR143" s="9">
        <f>$P143*$N143^Solver!$C$2</f>
        <v>66.101520943679603</v>
      </c>
      <c r="GS143" s="9">
        <f t="shared" si="52"/>
        <v>0.23039642653318979</v>
      </c>
      <c r="GT143" s="9">
        <f t="shared" si="53"/>
        <v>18.838595550892247</v>
      </c>
      <c r="GU143" s="9">
        <f t="shared" si="54"/>
        <v>5.9725260612381996</v>
      </c>
      <c r="GV143" s="9">
        <f t="shared" si="55"/>
        <v>64.000948794080387</v>
      </c>
      <c r="GW143" s="9">
        <f t="shared" si="56"/>
        <v>64.000948794080387</v>
      </c>
      <c r="GX143" s="9">
        <f t="shared" si="57"/>
        <v>9.1614044491077529</v>
      </c>
      <c r="GY143" s="9">
        <f t="shared" si="58"/>
        <v>78.259463487050283</v>
      </c>
      <c r="GZ143" s="9">
        <f t="shared" si="59"/>
        <v>25.378607185306304</v>
      </c>
      <c r="HA143" s="9">
        <f t="shared" si="60"/>
        <v>318.06722342098567</v>
      </c>
      <c r="HB143" s="9">
        <f t="shared" si="61"/>
        <v>67.88974313718154</v>
      </c>
      <c r="HC143" s="9">
        <f t="shared" si="62"/>
        <v>1.3174523911206126</v>
      </c>
      <c r="HD143" s="9">
        <f t="shared" si="63"/>
        <v>0.18341526655850915</v>
      </c>
      <c r="HE143" s="9">
        <f t="shared" si="64"/>
        <v>1053.5615116473916</v>
      </c>
      <c r="HF143" s="9">
        <f t="shared" si="65"/>
        <v>1.3692458806307508</v>
      </c>
      <c r="HG143" s="9">
        <f t="shared" si="66"/>
        <v>25.794669354928001</v>
      </c>
      <c r="HH143" s="9">
        <f t="shared" si="67"/>
        <v>28</v>
      </c>
      <c r="HI143" s="9">
        <f t="shared" si="68"/>
        <v>66.101520943679603</v>
      </c>
      <c r="HJ143" s="9">
        <f t="shared" si="69"/>
        <v>0.67665085617301035</v>
      </c>
      <c r="HK143" s="9">
        <f t="shared" si="70"/>
        <v>0.85265713284915623</v>
      </c>
      <c r="HL143" s="9">
        <f t="shared" si="71"/>
        <v>4.8584084314722098</v>
      </c>
      <c r="HM143" s="9">
        <f t="shared" si="72"/>
        <v>1.7871699637475622</v>
      </c>
      <c r="HN143" s="9">
        <f t="shared" si="73"/>
        <v>354.89268233009716</v>
      </c>
      <c r="HO143" s="9">
        <f t="shared" si="74"/>
        <v>83.931331480131334</v>
      </c>
      <c r="HP143" s="9">
        <f t="shared" si="75"/>
        <v>32.170086530937269</v>
      </c>
      <c r="HQ143" s="9">
        <f t="shared" si="76"/>
        <v>9.1614044491077529</v>
      </c>
      <c r="HR143" s="9">
        <f t="shared" si="77"/>
        <v>7</v>
      </c>
      <c r="IP143" s="9">
        <v>1</v>
      </c>
      <c r="IQ143" s="9">
        <v>115</v>
      </c>
      <c r="IR143" s="9">
        <v>1</v>
      </c>
      <c r="IS143" s="9">
        <v>0.4702956645798555</v>
      </c>
      <c r="IT143" s="9">
        <v>115</v>
      </c>
      <c r="IU143" s="9">
        <v>5</v>
      </c>
      <c r="IV143" s="9">
        <v>67.88974313718154</v>
      </c>
    </row>
    <row r="144" spans="1:256" x14ac:dyDescent="0.25">
      <c r="A144" s="9">
        <v>4</v>
      </c>
      <c r="B144" s="9">
        <v>0</v>
      </c>
      <c r="C144" s="9">
        <v>6</v>
      </c>
      <c r="D144" s="9">
        <v>4</v>
      </c>
      <c r="E144" s="9">
        <v>0</v>
      </c>
      <c r="F144" s="9">
        <v>4</v>
      </c>
      <c r="G144" s="9">
        <v>1</v>
      </c>
      <c r="H144" s="9">
        <v>2</v>
      </c>
      <c r="I144" s="9">
        <v>0</v>
      </c>
      <c r="J144" s="9">
        <v>1.1824303769126119</v>
      </c>
      <c r="K144" s="9">
        <v>2.2455760502248125</v>
      </c>
      <c r="L144" s="9">
        <v>1.0971522303731718</v>
      </c>
      <c r="M144" s="9">
        <v>0.85511435277686176</v>
      </c>
      <c r="N144" s="9">
        <v>124</v>
      </c>
      <c r="O144" s="9">
        <v>1</v>
      </c>
      <c r="P144" s="9">
        <v>31.620729885905003</v>
      </c>
      <c r="Q144" s="9">
        <v>13</v>
      </c>
      <c r="CV144" s="9" t="s">
        <v>4327</v>
      </c>
      <c r="CW144" s="9">
        <v>4</v>
      </c>
      <c r="CX144" s="9">
        <v>0</v>
      </c>
      <c r="CY144" s="9">
        <v>6</v>
      </c>
      <c r="CZ144" s="9">
        <v>4</v>
      </c>
      <c r="DA144" s="9">
        <v>0</v>
      </c>
      <c r="DB144" s="9">
        <v>4</v>
      </c>
      <c r="DC144" s="9">
        <v>1</v>
      </c>
      <c r="DD144" s="9">
        <v>2</v>
      </c>
      <c r="DE144" s="9">
        <v>0</v>
      </c>
      <c r="DF144" s="9">
        <v>82000</v>
      </c>
      <c r="DG144" s="9">
        <v>34200</v>
      </c>
      <c r="DH144" s="9">
        <v>5080</v>
      </c>
      <c r="DI144" s="9">
        <v>930</v>
      </c>
      <c r="DJ144" s="9">
        <v>124</v>
      </c>
      <c r="DK144" s="9">
        <v>5</v>
      </c>
      <c r="DL144" s="9">
        <v>31.620729885905003</v>
      </c>
      <c r="DM144" s="9">
        <v>13</v>
      </c>
      <c r="GR144" s="9">
        <f>$P144*$N144^Solver!$C$2</f>
        <v>99.744353744332159</v>
      </c>
      <c r="GS144" s="9">
        <f t="shared" si="52"/>
        <v>0.18755873918022839</v>
      </c>
      <c r="GT144" s="9">
        <f t="shared" si="53"/>
        <v>28.426630913312831</v>
      </c>
      <c r="GU144" s="9">
        <f t="shared" si="54"/>
        <v>7.3366278100396025</v>
      </c>
      <c r="GV144" s="9">
        <f t="shared" si="55"/>
        <v>18.518241762987316</v>
      </c>
      <c r="GW144" s="9">
        <f t="shared" si="56"/>
        <v>18.518241762987316</v>
      </c>
      <c r="GX144" s="9">
        <f t="shared" si="57"/>
        <v>-15.426630913312831</v>
      </c>
      <c r="GY144" s="9">
        <f t="shared" si="58"/>
        <v>138.56896960138522</v>
      </c>
      <c r="GZ144" s="9">
        <f t="shared" si="59"/>
        <v>9.9519762719934732</v>
      </c>
      <c r="HA144" s="9">
        <f t="shared" si="60"/>
        <v>456.63619302237089</v>
      </c>
      <c r="HB144" s="9">
        <f t="shared" si="61"/>
        <v>22.552163853123421</v>
      </c>
      <c r="HC144" s="9">
        <f t="shared" si="62"/>
        <v>0.43564044502895705</v>
      </c>
      <c r="HD144" s="9">
        <f t="shared" si="63"/>
        <v>0.25932585414146536</v>
      </c>
      <c r="HE144" s="9">
        <f t="shared" si="64"/>
        <v>-1912.9022332507911</v>
      </c>
      <c r="HF144" s="9">
        <f t="shared" si="65"/>
        <v>0.56864582635922778</v>
      </c>
      <c r="HG144" s="9">
        <f t="shared" si="66"/>
        <v>16.164685026309545</v>
      </c>
      <c r="HH144" s="9">
        <f t="shared" si="67"/>
        <v>13</v>
      </c>
      <c r="HI144" s="9">
        <f t="shared" si="68"/>
        <v>99.744353744332159</v>
      </c>
      <c r="HJ144" s="9">
        <f t="shared" si="69"/>
        <v>0.22188480179052872</v>
      </c>
      <c r="HK144" s="9">
        <f t="shared" si="70"/>
        <v>-1.4488215254127557</v>
      </c>
      <c r="HL144" s="9">
        <f t="shared" si="71"/>
        <v>87.487249412480708</v>
      </c>
      <c r="HM144" s="9">
        <f t="shared" si="72"/>
        <v>1.9928793106326466</v>
      </c>
      <c r="HN144" s="9">
        <f t="shared" si="73"/>
        <v>808.07334508171266</v>
      </c>
      <c r="HO144" s="9">
        <f t="shared" si="74"/>
        <v>237.98094133557908</v>
      </c>
      <c r="HP144" s="9">
        <f t="shared" si="75"/>
        <v>9882.7401240801573</v>
      </c>
      <c r="HQ144" s="9">
        <f t="shared" si="76"/>
        <v>-15.426630913312831</v>
      </c>
      <c r="HR144" s="9">
        <f t="shared" si="77"/>
        <v>8</v>
      </c>
      <c r="IP144" s="9">
        <v>1</v>
      </c>
      <c r="IQ144" s="9">
        <v>124</v>
      </c>
      <c r="IR144" s="9">
        <v>1</v>
      </c>
      <c r="IS144" s="9">
        <v>0.11433158280590439</v>
      </c>
      <c r="IT144" s="9">
        <v>124</v>
      </c>
      <c r="IU144" s="9">
        <v>5</v>
      </c>
      <c r="IV144" s="9">
        <v>22.552163853123421</v>
      </c>
    </row>
    <row r="145" spans="1:256" x14ac:dyDescent="0.25">
      <c r="A145" s="9">
        <v>4</v>
      </c>
      <c r="B145" s="9">
        <v>0</v>
      </c>
      <c r="C145" s="9">
        <v>4</v>
      </c>
      <c r="D145" s="9">
        <v>2</v>
      </c>
      <c r="E145" s="9">
        <v>0</v>
      </c>
      <c r="F145" s="9">
        <v>4</v>
      </c>
      <c r="G145" s="9">
        <v>4</v>
      </c>
      <c r="H145" s="9">
        <v>1</v>
      </c>
      <c r="I145" s="9">
        <v>0</v>
      </c>
      <c r="J145" s="9">
        <v>1.1680104942673359</v>
      </c>
      <c r="K145" s="9">
        <v>0.18384833159735306</v>
      </c>
      <c r="L145" s="9">
        <v>1.0258805303686154</v>
      </c>
      <c r="M145" s="9">
        <v>1.1217629143954531</v>
      </c>
      <c r="N145" s="9">
        <v>127</v>
      </c>
      <c r="O145" s="9">
        <v>1</v>
      </c>
      <c r="P145" s="9">
        <v>10.989463303743964</v>
      </c>
      <c r="Q145" s="9">
        <v>12</v>
      </c>
      <c r="CV145" s="9" t="s">
        <v>4183</v>
      </c>
      <c r="CW145" s="9">
        <v>4</v>
      </c>
      <c r="CX145" s="9">
        <v>0</v>
      </c>
      <c r="CY145" s="9">
        <v>4</v>
      </c>
      <c r="CZ145" s="9">
        <v>2</v>
      </c>
      <c r="DA145" s="9">
        <v>0</v>
      </c>
      <c r="DB145" s="9">
        <v>4</v>
      </c>
      <c r="DC145" s="9">
        <v>4</v>
      </c>
      <c r="DD145" s="9">
        <v>1</v>
      </c>
      <c r="DE145" s="9">
        <v>0</v>
      </c>
      <c r="DF145" s="9">
        <v>81000</v>
      </c>
      <c r="DG145" s="9">
        <v>2800</v>
      </c>
      <c r="DH145" s="9">
        <v>4750</v>
      </c>
      <c r="DI145" s="9">
        <v>1220</v>
      </c>
      <c r="DJ145" s="9">
        <v>127</v>
      </c>
      <c r="DK145" s="9">
        <v>5</v>
      </c>
      <c r="DL145" s="9">
        <v>10.989463303743964</v>
      </c>
      <c r="DM145" s="9">
        <v>12</v>
      </c>
      <c r="GR145" s="9">
        <f>$P145*$N145^Solver!$C$2</f>
        <v>34.863197870581963</v>
      </c>
      <c r="GS145" s="9">
        <f t="shared" si="52"/>
        <v>0.3172472415729769</v>
      </c>
      <c r="GT145" s="9">
        <f t="shared" si="53"/>
        <v>9.9358331687134918</v>
      </c>
      <c r="GU145" s="9">
        <f t="shared" si="54"/>
        <v>4.3374645436250177</v>
      </c>
      <c r="GV145" s="9">
        <f t="shared" si="55"/>
        <v>17.083316580070907</v>
      </c>
      <c r="GW145" s="9">
        <f t="shared" si="56"/>
        <v>17.083316580070907</v>
      </c>
      <c r="GX145" s="9">
        <f t="shared" si="57"/>
        <v>2.0641668312865082</v>
      </c>
      <c r="GY145" s="9">
        <f t="shared" si="58"/>
        <v>32.695853397951311</v>
      </c>
      <c r="GZ145" s="9">
        <f t="shared" si="59"/>
        <v>12.016143103279981</v>
      </c>
      <c r="HA145" s="9">
        <f t="shared" si="60"/>
        <v>489.33204642032217</v>
      </c>
      <c r="HB145" s="9">
        <f t="shared" si="61"/>
        <v>19.987214495661885</v>
      </c>
      <c r="HC145" s="9">
        <f t="shared" si="62"/>
        <v>0.51213800012323374</v>
      </c>
      <c r="HD145" s="9">
        <f t="shared" si="63"/>
        <v>-5.7485854729284414E-2</v>
      </c>
      <c r="HE145" s="9">
        <f t="shared" si="64"/>
        <v>262.14918757338654</v>
      </c>
      <c r="HF145" s="9">
        <f t="shared" si="65"/>
        <v>1.14461737384642</v>
      </c>
      <c r="HG145" s="9">
        <f t="shared" si="66"/>
        <v>11.37272726854899</v>
      </c>
      <c r="HH145" s="9">
        <f t="shared" si="67"/>
        <v>12</v>
      </c>
      <c r="HI145" s="9">
        <f t="shared" si="68"/>
        <v>34.863197870581963</v>
      </c>
      <c r="HJ145" s="9">
        <f t="shared" si="69"/>
        <v>0.59108388519203348</v>
      </c>
      <c r="HK145" s="9">
        <f t="shared" si="70"/>
        <v>0.42544699809583769</v>
      </c>
      <c r="HL145" s="9">
        <f t="shared" si="71"/>
        <v>-23.107619963151024</v>
      </c>
      <c r="HM145" s="9">
        <f t="shared" si="72"/>
        <v>1.4672899708591678</v>
      </c>
      <c r="HN145" s="9">
        <f t="shared" si="73"/>
        <v>98.720780756507182</v>
      </c>
      <c r="HO145" s="9">
        <f t="shared" si="74"/>
        <v>4.260784707383384</v>
      </c>
      <c r="HP145" s="9">
        <f t="shared" si="75"/>
        <v>808.55313143731621</v>
      </c>
      <c r="HQ145" s="9">
        <f t="shared" si="76"/>
        <v>2.0641668312865082</v>
      </c>
      <c r="HR145" s="9">
        <f t="shared" si="77"/>
        <v>9</v>
      </c>
      <c r="IP145" s="9">
        <v>1</v>
      </c>
      <c r="IQ145" s="9">
        <v>127</v>
      </c>
      <c r="IR145" s="9">
        <v>1</v>
      </c>
      <c r="IS145" s="9">
        <v>0.74898279756263886</v>
      </c>
      <c r="IT145" s="9">
        <v>127</v>
      </c>
      <c r="IU145" s="9">
        <v>5</v>
      </c>
      <c r="IV145" s="9">
        <v>19.987214495661885</v>
      </c>
    </row>
    <row r="146" spans="1:256" x14ac:dyDescent="0.25">
      <c r="A146" s="9">
        <v>4</v>
      </c>
      <c r="B146" s="9">
        <v>0</v>
      </c>
      <c r="C146" s="9">
        <v>6</v>
      </c>
      <c r="D146" s="9">
        <v>4</v>
      </c>
      <c r="E146" s="9">
        <v>0</v>
      </c>
      <c r="F146" s="9">
        <v>4</v>
      </c>
      <c r="G146" s="9">
        <v>4</v>
      </c>
      <c r="H146" s="9">
        <v>1</v>
      </c>
      <c r="I146" s="9">
        <v>0</v>
      </c>
      <c r="J146" s="9">
        <v>1.2199220717903287</v>
      </c>
      <c r="K146" s="9">
        <v>0.2560744618677418</v>
      </c>
      <c r="L146" s="9">
        <v>1.1662641818927415</v>
      </c>
      <c r="M146" s="9">
        <v>1.0390099125138212</v>
      </c>
      <c r="N146" s="9">
        <v>130</v>
      </c>
      <c r="O146" s="9">
        <v>1</v>
      </c>
      <c r="P146" s="9">
        <v>12.766518590857622</v>
      </c>
      <c r="Q146" s="9">
        <v>16</v>
      </c>
      <c r="CV146" s="9" t="s">
        <v>4197</v>
      </c>
      <c r="CW146" s="9">
        <v>4</v>
      </c>
      <c r="CX146" s="9">
        <v>0</v>
      </c>
      <c r="CY146" s="9">
        <v>6</v>
      </c>
      <c r="CZ146" s="9">
        <v>4</v>
      </c>
      <c r="DA146" s="9">
        <v>0</v>
      </c>
      <c r="DB146" s="9">
        <v>4</v>
      </c>
      <c r="DC146" s="9">
        <v>4</v>
      </c>
      <c r="DD146" s="9">
        <v>1</v>
      </c>
      <c r="DE146" s="9">
        <v>0</v>
      </c>
      <c r="DF146" s="9">
        <v>84600</v>
      </c>
      <c r="DG146" s="9">
        <v>3900</v>
      </c>
      <c r="DH146" s="9">
        <v>5400</v>
      </c>
      <c r="DI146" s="9">
        <v>1130</v>
      </c>
      <c r="DJ146" s="9">
        <v>130</v>
      </c>
      <c r="DK146" s="9">
        <v>5</v>
      </c>
      <c r="DL146" s="9">
        <v>12.766518590857622</v>
      </c>
      <c r="DM146" s="9">
        <v>16</v>
      </c>
      <c r="GR146" s="9">
        <f>$P146*$N146^Solver!$C$2</f>
        <v>40.726750080350918</v>
      </c>
      <c r="GS146" s="9">
        <f t="shared" si="52"/>
        <v>0.2935226280837131</v>
      </c>
      <c r="GT146" s="9">
        <f t="shared" si="53"/>
        <v>11.606915573390593</v>
      </c>
      <c r="GU146" s="9">
        <f t="shared" si="54"/>
        <v>4.6880496773597189</v>
      </c>
      <c r="GV146" s="9">
        <f t="shared" si="55"/>
        <v>27.407864724875722</v>
      </c>
      <c r="GW146" s="9">
        <f t="shared" si="56"/>
        <v>27.407864724875722</v>
      </c>
      <c r="GX146" s="9">
        <f t="shared" si="57"/>
        <v>4.3930844266094073</v>
      </c>
      <c r="GY146" s="9">
        <f t="shared" si="58"/>
        <v>40.343916757151689</v>
      </c>
      <c r="GZ146" s="9">
        <f t="shared" si="59"/>
        <v>16.409227529889389</v>
      </c>
      <c r="HA146" s="9">
        <f t="shared" si="60"/>
        <v>529.67596317747382</v>
      </c>
      <c r="HB146" s="9">
        <f t="shared" si="61"/>
        <v>30.671860106080675</v>
      </c>
      <c r="HC146" s="9">
        <f t="shared" si="62"/>
        <v>0.67640102834526894</v>
      </c>
      <c r="HD146" s="9">
        <f t="shared" si="63"/>
        <v>5.7098035018484899E-2</v>
      </c>
      <c r="HE146" s="9">
        <f t="shared" si="64"/>
        <v>571.10097545922292</v>
      </c>
      <c r="HF146" s="9">
        <f t="shared" si="65"/>
        <v>1.2695976554112089</v>
      </c>
      <c r="HG146" s="9">
        <f t="shared" si="66"/>
        <v>14.736112798532544</v>
      </c>
      <c r="HH146" s="9">
        <f t="shared" si="67"/>
        <v>16</v>
      </c>
      <c r="HI146" s="9">
        <f t="shared" si="68"/>
        <v>40.726750080350918</v>
      </c>
      <c r="HJ146" s="9">
        <f t="shared" si="69"/>
        <v>0.64216141313794872</v>
      </c>
      <c r="HK146" s="9">
        <f t="shared" si="70"/>
        <v>0.67522001297819856</v>
      </c>
      <c r="HL146" s="9">
        <f t="shared" si="71"/>
        <v>-17.344911951665985</v>
      </c>
      <c r="HM146" s="9">
        <f t="shared" si="72"/>
        <v>1.5450166489249915</v>
      </c>
      <c r="HN146" s="9">
        <f t="shared" si="73"/>
        <v>134.72048912781707</v>
      </c>
      <c r="HO146" s="9">
        <f t="shared" si="74"/>
        <v>19.299190779318106</v>
      </c>
      <c r="HP146" s="9">
        <f t="shared" si="75"/>
        <v>442.88049148210376</v>
      </c>
      <c r="HQ146" s="9">
        <f t="shared" si="76"/>
        <v>4.3930844266094073</v>
      </c>
      <c r="HR146" s="9">
        <f t="shared" si="77"/>
        <v>10</v>
      </c>
      <c r="IP146" s="9">
        <v>1</v>
      </c>
      <c r="IQ146" s="9">
        <v>130</v>
      </c>
      <c r="IR146" s="9">
        <v>1</v>
      </c>
      <c r="IS146" s="9">
        <v>0.12699966576443944</v>
      </c>
      <c r="IT146" s="9">
        <v>130</v>
      </c>
      <c r="IU146" s="9">
        <v>5</v>
      </c>
      <c r="IV146" s="9">
        <v>30.671860106080675</v>
      </c>
    </row>
    <row r="147" spans="1:256" x14ac:dyDescent="0.25">
      <c r="A147" s="9">
        <v>4</v>
      </c>
      <c r="B147" s="9">
        <v>0</v>
      </c>
      <c r="C147" s="9">
        <v>4</v>
      </c>
      <c r="D147" s="9">
        <v>4</v>
      </c>
      <c r="E147" s="9">
        <v>0</v>
      </c>
      <c r="F147" s="9">
        <v>4</v>
      </c>
      <c r="G147" s="9">
        <v>4</v>
      </c>
      <c r="H147" s="9">
        <v>1</v>
      </c>
      <c r="I147" s="9">
        <v>0</v>
      </c>
      <c r="J147" s="9">
        <v>1.1680104942673359</v>
      </c>
      <c r="K147" s="9">
        <v>0.35456463950918093</v>
      </c>
      <c r="L147" s="9">
        <v>1.222417642502392</v>
      </c>
      <c r="M147" s="9">
        <v>1.2412950282244768</v>
      </c>
      <c r="N147" s="9">
        <v>130</v>
      </c>
      <c r="O147" s="9">
        <v>1</v>
      </c>
      <c r="P147" s="9">
        <v>13.422205544150799</v>
      </c>
      <c r="Q147" s="9">
        <v>22</v>
      </c>
      <c r="CV147" s="9" t="s">
        <v>4181</v>
      </c>
      <c r="CW147" s="9">
        <v>4</v>
      </c>
      <c r="CX147" s="9">
        <v>0</v>
      </c>
      <c r="CY147" s="9">
        <v>4</v>
      </c>
      <c r="CZ147" s="9">
        <v>4</v>
      </c>
      <c r="DA147" s="9">
        <v>0</v>
      </c>
      <c r="DB147" s="9">
        <v>4</v>
      </c>
      <c r="DC147" s="9">
        <v>4</v>
      </c>
      <c r="DD147" s="9">
        <v>1</v>
      </c>
      <c r="DE147" s="9">
        <v>0</v>
      </c>
      <c r="DF147" s="9">
        <v>81000</v>
      </c>
      <c r="DG147" s="9">
        <v>5400</v>
      </c>
      <c r="DH147" s="9">
        <v>5660</v>
      </c>
      <c r="DI147" s="9">
        <v>1350</v>
      </c>
      <c r="DJ147" s="9">
        <v>130</v>
      </c>
      <c r="DK147" s="9">
        <v>5</v>
      </c>
      <c r="DL147" s="9">
        <v>13.422205544150799</v>
      </c>
      <c r="DM147" s="9">
        <v>22</v>
      </c>
      <c r="GR147" s="9">
        <f>$P147*$N147^Solver!$C$2</f>
        <v>42.818471365810943</v>
      </c>
      <c r="GS147" s="9">
        <f t="shared" si="52"/>
        <v>0.286263439876904</v>
      </c>
      <c r="GT147" s="9">
        <f t="shared" si="53"/>
        <v>12.203045446643404</v>
      </c>
      <c r="GU147" s="9">
        <f t="shared" si="54"/>
        <v>4.8069312046181727</v>
      </c>
      <c r="GV147" s="9">
        <f t="shared" si="55"/>
        <v>44.356991095979851</v>
      </c>
      <c r="GW147" s="9">
        <f t="shared" si="56"/>
        <v>44.356991095979851</v>
      </c>
      <c r="GX147" s="9">
        <f t="shared" si="57"/>
        <v>9.7969545533565956</v>
      </c>
      <c r="GY147" s="9">
        <f t="shared" si="58"/>
        <v>43.182127907773193</v>
      </c>
      <c r="GZ147" s="9">
        <f t="shared" si="59"/>
        <v>26.206182083245984</v>
      </c>
      <c r="HA147" s="9">
        <f t="shared" si="60"/>
        <v>572.858091085247</v>
      </c>
      <c r="HB147" s="9">
        <f t="shared" si="61"/>
        <v>48.471181351835227</v>
      </c>
      <c r="HC147" s="9">
        <f t="shared" si="62"/>
        <v>1.0439600653565444</v>
      </c>
      <c r="HD147" s="9">
        <f t="shared" si="63"/>
        <v>0.5625870910321138</v>
      </c>
      <c r="HE147" s="9">
        <f t="shared" si="64"/>
        <v>1273.6040919363575</v>
      </c>
      <c r="HF147" s="9">
        <f t="shared" si="65"/>
        <v>1.5759534392206227</v>
      </c>
      <c r="HG147" s="9">
        <f t="shared" si="66"/>
        <v>19.231431440603235</v>
      </c>
      <c r="HH147" s="9">
        <f t="shared" si="67"/>
        <v>22</v>
      </c>
      <c r="HI147" s="9">
        <f t="shared" si="68"/>
        <v>42.818471365810943</v>
      </c>
      <c r="HJ147" s="9">
        <f t="shared" si="69"/>
        <v>0.7421805857519751</v>
      </c>
      <c r="HK147" s="9">
        <f t="shared" si="70"/>
        <v>1.2209032101009731</v>
      </c>
      <c r="HL147" s="9">
        <f t="shared" si="71"/>
        <v>43.705919884502734</v>
      </c>
      <c r="HM147" s="9">
        <f t="shared" si="72"/>
        <v>1.5700588773091371</v>
      </c>
      <c r="HN147" s="9">
        <f t="shared" si="73"/>
        <v>148.91431817284433</v>
      </c>
      <c r="HO147" s="9">
        <f t="shared" si="74"/>
        <v>95.980318520534539</v>
      </c>
      <c r="HP147" s="9">
        <f t="shared" si="75"/>
        <v>2787.6489319814805</v>
      </c>
      <c r="HQ147" s="9">
        <f t="shared" si="76"/>
        <v>9.7969545533565956</v>
      </c>
      <c r="HR147" s="9">
        <f t="shared" si="77"/>
        <v>11</v>
      </c>
      <c r="IP147" s="9">
        <v>1</v>
      </c>
      <c r="IQ147" s="9">
        <v>130</v>
      </c>
      <c r="IR147" s="9">
        <v>1</v>
      </c>
      <c r="IS147" s="9">
        <v>0.98803252516938245</v>
      </c>
      <c r="IT147" s="9">
        <v>130</v>
      </c>
      <c r="IU147" s="9">
        <v>5</v>
      </c>
      <c r="IV147" s="9">
        <v>48.471181351835227</v>
      </c>
    </row>
    <row r="148" spans="1:256" x14ac:dyDescent="0.25">
      <c r="A148" s="9">
        <v>4</v>
      </c>
      <c r="B148" s="9">
        <v>0</v>
      </c>
      <c r="C148" s="9">
        <v>6</v>
      </c>
      <c r="D148" s="9">
        <v>4</v>
      </c>
      <c r="E148" s="9">
        <v>0</v>
      </c>
      <c r="F148" s="9">
        <v>4</v>
      </c>
      <c r="G148" s="9">
        <v>4</v>
      </c>
      <c r="H148" s="9">
        <v>4</v>
      </c>
      <c r="I148" s="9">
        <v>2</v>
      </c>
      <c r="J148" s="9">
        <v>1.2184800835258012</v>
      </c>
      <c r="K148" s="9">
        <v>0.7550913619177001</v>
      </c>
      <c r="L148" s="9">
        <v>0.63172643185856836</v>
      </c>
      <c r="M148" s="9">
        <v>0.85971174177028575</v>
      </c>
      <c r="N148" s="9">
        <v>133</v>
      </c>
      <c r="O148" s="9">
        <v>1</v>
      </c>
      <c r="P148" s="9">
        <v>17.188450687347384</v>
      </c>
      <c r="Q148" s="9">
        <v>14</v>
      </c>
      <c r="CV148" s="9" t="s">
        <v>4393</v>
      </c>
      <c r="CW148" s="9">
        <v>4</v>
      </c>
      <c r="CX148" s="9">
        <v>0</v>
      </c>
      <c r="CY148" s="9">
        <v>6</v>
      </c>
      <c r="CZ148" s="9">
        <v>4</v>
      </c>
      <c r="DA148" s="9">
        <v>0</v>
      </c>
      <c r="DB148" s="9">
        <v>4</v>
      </c>
      <c r="DC148" s="9">
        <v>4</v>
      </c>
      <c r="DD148" s="9">
        <v>4</v>
      </c>
      <c r="DE148" s="9">
        <v>2</v>
      </c>
      <c r="DF148" s="9">
        <v>84500</v>
      </c>
      <c r="DG148" s="9">
        <v>11500</v>
      </c>
      <c r="DH148" s="9">
        <v>2925</v>
      </c>
      <c r="DI148" s="9">
        <v>935</v>
      </c>
      <c r="DJ148" s="9">
        <v>133</v>
      </c>
      <c r="DK148" s="9">
        <v>5</v>
      </c>
      <c r="DL148" s="9">
        <v>17.188450687347384</v>
      </c>
      <c r="DM148" s="9">
        <v>14</v>
      </c>
      <c r="GR148" s="9">
        <f>$P148*$N148^Solver!$C$2</f>
        <v>55.132210678046086</v>
      </c>
      <c r="GS148" s="9">
        <f t="shared" si="52"/>
        <v>0.25227764110499795</v>
      </c>
      <c r="GT148" s="9">
        <f t="shared" si="53"/>
        <v>15.712398201475901</v>
      </c>
      <c r="GU148" s="9">
        <f t="shared" si="54"/>
        <v>5.4545010642180394</v>
      </c>
      <c r="GV148" s="9">
        <f t="shared" si="55"/>
        <v>22.274320310043834</v>
      </c>
      <c r="GW148" s="9">
        <f t="shared" si="56"/>
        <v>22.274320310043834</v>
      </c>
      <c r="GX148" s="9">
        <f t="shared" si="57"/>
        <v>-1.7123982014759012</v>
      </c>
      <c r="GY148" s="9">
        <f t="shared" si="58"/>
        <v>60.9740003783078</v>
      </c>
      <c r="GZ148" s="9">
        <f t="shared" si="59"/>
        <v>24.493783881770085</v>
      </c>
      <c r="HA148" s="9">
        <f t="shared" si="60"/>
        <v>633.83209146355478</v>
      </c>
      <c r="HB148" s="9">
        <f t="shared" si="61"/>
        <v>25.191221182738683</v>
      </c>
      <c r="HC148" s="9">
        <f t="shared" si="62"/>
        <v>0.93148204736768381</v>
      </c>
      <c r="HD148" s="9">
        <f t="shared" si="63"/>
        <v>-5.1766520972799282E-2</v>
      </c>
      <c r="HE148" s="9">
        <f t="shared" si="64"/>
        <v>-227.74896079629485</v>
      </c>
      <c r="HF148" s="9">
        <f t="shared" si="65"/>
        <v>0.91910018657048853</v>
      </c>
      <c r="HG148" s="9">
        <f t="shared" si="66"/>
        <v>14.44126811844631</v>
      </c>
      <c r="HH148" s="9">
        <f t="shared" si="67"/>
        <v>14</v>
      </c>
      <c r="HI148" s="9">
        <f t="shared" si="68"/>
        <v>55.132210678046086</v>
      </c>
      <c r="HJ148" s="9">
        <f t="shared" si="69"/>
        <v>0.47113876984674352</v>
      </c>
      <c r="HK148" s="9">
        <f t="shared" si="70"/>
        <v>-0.13345266009658663</v>
      </c>
      <c r="HL148" s="9">
        <f t="shared" si="71"/>
        <v>-49.049255996113395</v>
      </c>
      <c r="HM148" s="9">
        <f t="shared" si="72"/>
        <v>1.6964411511639219</v>
      </c>
      <c r="HN148" s="9">
        <f t="shared" si="73"/>
        <v>246.87945724174313</v>
      </c>
      <c r="HO148" s="9">
        <f t="shared" si="74"/>
        <v>2.932307600417901</v>
      </c>
      <c r="HP148" s="9">
        <f t="shared" si="75"/>
        <v>3368.8381005229567</v>
      </c>
      <c r="HQ148" s="9">
        <f t="shared" si="76"/>
        <v>-1.7123982014759012</v>
      </c>
      <c r="HR148" s="9">
        <f t="shared" si="77"/>
        <v>12</v>
      </c>
      <c r="IP148" s="9">
        <v>1</v>
      </c>
      <c r="IQ148" s="9">
        <v>133</v>
      </c>
      <c r="IR148" s="9">
        <v>1</v>
      </c>
      <c r="IS148" s="9">
        <v>0.41071626024334917</v>
      </c>
      <c r="IT148" s="9">
        <v>133</v>
      </c>
      <c r="IU148" s="9">
        <v>5</v>
      </c>
      <c r="IV148" s="9">
        <v>25.191221182738683</v>
      </c>
    </row>
    <row r="149" spans="1:256" x14ac:dyDescent="0.25">
      <c r="A149" s="9">
        <v>4</v>
      </c>
      <c r="B149" s="9">
        <v>0</v>
      </c>
      <c r="C149" s="9">
        <v>6</v>
      </c>
      <c r="D149" s="9">
        <v>4</v>
      </c>
      <c r="E149" s="9">
        <v>0</v>
      </c>
      <c r="F149" s="9">
        <v>4</v>
      </c>
      <c r="G149" s="9">
        <v>1</v>
      </c>
      <c r="H149" s="9">
        <v>2</v>
      </c>
      <c r="I149" s="9">
        <v>0</v>
      </c>
      <c r="J149" s="9">
        <v>1.2776016023714318</v>
      </c>
      <c r="K149" s="9">
        <v>1.5824088541057888</v>
      </c>
      <c r="L149" s="9">
        <v>1.2159383970474325</v>
      </c>
      <c r="M149" s="9">
        <v>0.86430913076370974</v>
      </c>
      <c r="N149" s="9">
        <v>153</v>
      </c>
      <c r="O149" s="9">
        <v>1</v>
      </c>
      <c r="P149" s="9">
        <v>32.435793146898334</v>
      </c>
      <c r="Q149" s="9">
        <v>23</v>
      </c>
      <c r="CV149" s="9" t="s">
        <v>4331</v>
      </c>
      <c r="CW149" s="9">
        <v>4</v>
      </c>
      <c r="CX149" s="9">
        <v>0</v>
      </c>
      <c r="CY149" s="9">
        <v>6</v>
      </c>
      <c r="CZ149" s="9">
        <v>4</v>
      </c>
      <c r="DA149" s="9">
        <v>0</v>
      </c>
      <c r="DB149" s="9">
        <v>4</v>
      </c>
      <c r="DC149" s="9">
        <v>1</v>
      </c>
      <c r="DD149" s="9">
        <v>2</v>
      </c>
      <c r="DE149" s="9">
        <v>0</v>
      </c>
      <c r="DF149" s="9">
        <v>88600</v>
      </c>
      <c r="DG149" s="9">
        <v>24100</v>
      </c>
      <c r="DH149" s="9">
        <v>5630</v>
      </c>
      <c r="DI149" s="9">
        <v>940</v>
      </c>
      <c r="DJ149" s="9">
        <v>153</v>
      </c>
      <c r="DK149" s="9">
        <v>5</v>
      </c>
      <c r="DL149" s="9">
        <v>32.435793146898334</v>
      </c>
      <c r="DM149" s="9">
        <v>23</v>
      </c>
      <c r="GR149" s="9">
        <f>$P149*$N149^Solver!$C$2</f>
        <v>107.57042617013711</v>
      </c>
      <c r="GS149" s="9">
        <f t="shared" si="52"/>
        <v>0.18060718367593392</v>
      </c>
      <c r="GT149" s="9">
        <f t="shared" si="53"/>
        <v>30.657021546946602</v>
      </c>
      <c r="GU149" s="9">
        <f t="shared" si="54"/>
        <v>7.6190140053049715</v>
      </c>
      <c r="GV149" s="9">
        <f t="shared" si="55"/>
        <v>48.187872863524063</v>
      </c>
      <c r="GW149" s="9">
        <f t="shared" si="56"/>
        <v>48.187872863524063</v>
      </c>
      <c r="GX149" s="9">
        <f t="shared" si="57"/>
        <v>-7.6570215469466021</v>
      </c>
      <c r="GY149" s="9">
        <f t="shared" si="58"/>
        <v>154.01326810005003</v>
      </c>
      <c r="GZ149" s="9">
        <f t="shared" si="59"/>
        <v>16.836762334823483</v>
      </c>
      <c r="HA149" s="9">
        <f t="shared" si="60"/>
        <v>787.8453595636048</v>
      </c>
      <c r="HB149" s="9">
        <f t="shared" si="61"/>
        <v>51.606675567764377</v>
      </c>
      <c r="HC149" s="9">
        <f t="shared" si="62"/>
        <v>0.57631117078168226</v>
      </c>
      <c r="HD149" s="9">
        <f t="shared" si="63"/>
        <v>2.9763120735353182E-2</v>
      </c>
      <c r="HE149" s="9">
        <f t="shared" si="64"/>
        <v>-1171.52429668283</v>
      </c>
      <c r="HF149" s="9">
        <f t="shared" si="65"/>
        <v>0.79995259601810598</v>
      </c>
      <c r="HG149" s="9">
        <f t="shared" si="66"/>
        <v>24.524163972662947</v>
      </c>
      <c r="HH149" s="9">
        <f t="shared" si="67"/>
        <v>23</v>
      </c>
      <c r="HI149" s="9">
        <f t="shared" si="68"/>
        <v>107.57042617013711</v>
      </c>
      <c r="HJ149" s="9">
        <f t="shared" si="69"/>
        <v>0.39136462584985632</v>
      </c>
      <c r="HK149" s="9">
        <f t="shared" si="70"/>
        <v>-0.50989230256857843</v>
      </c>
      <c r="HL149" s="9">
        <f t="shared" si="71"/>
        <v>-84.316676513522893</v>
      </c>
      <c r="HM149" s="9">
        <f t="shared" si="72"/>
        <v>2.0306469656969495</v>
      </c>
      <c r="HN149" s="9">
        <f t="shared" si="73"/>
        <v>939.85297012994818</v>
      </c>
      <c r="HO149" s="9">
        <f t="shared" si="74"/>
        <v>58.629978970404537</v>
      </c>
      <c r="HP149" s="9">
        <f t="shared" si="75"/>
        <v>9097.9718451895496</v>
      </c>
      <c r="HQ149" s="9">
        <f t="shared" si="76"/>
        <v>-7.6570215469466021</v>
      </c>
      <c r="HR149" s="9">
        <f t="shared" si="77"/>
        <v>13</v>
      </c>
      <c r="IP149" s="9">
        <v>1</v>
      </c>
      <c r="IQ149" s="9">
        <v>153</v>
      </c>
      <c r="IR149" s="9">
        <v>1</v>
      </c>
      <c r="IS149" s="9">
        <v>0.80039530236206013</v>
      </c>
      <c r="IT149" s="9">
        <v>153</v>
      </c>
      <c r="IU149" s="9">
        <v>5</v>
      </c>
      <c r="IV149" s="9">
        <v>51.606675567764377</v>
      </c>
    </row>
    <row r="150" spans="1:256" x14ac:dyDescent="0.25">
      <c r="A150" s="9">
        <v>4</v>
      </c>
      <c r="B150" s="9">
        <v>0</v>
      </c>
      <c r="C150" s="9">
        <v>6</v>
      </c>
      <c r="D150" s="9">
        <v>4</v>
      </c>
      <c r="E150" s="9">
        <v>0</v>
      </c>
      <c r="F150" s="9">
        <v>4</v>
      </c>
      <c r="G150" s="9">
        <v>1</v>
      </c>
      <c r="H150" s="9">
        <v>2</v>
      </c>
      <c r="I150" s="9">
        <v>0</v>
      </c>
      <c r="J150" s="9">
        <v>1.2415518957582423</v>
      </c>
      <c r="K150" s="9">
        <v>1.4510886172505366</v>
      </c>
      <c r="L150" s="9">
        <v>1.310967330386841</v>
      </c>
      <c r="M150" s="9">
        <v>0.72638746096099005</v>
      </c>
      <c r="N150" s="9">
        <v>160</v>
      </c>
      <c r="O150" s="9">
        <v>1</v>
      </c>
      <c r="P150" s="9">
        <v>31.970565021831828</v>
      </c>
      <c r="Q150" s="9">
        <v>21</v>
      </c>
      <c r="CV150" s="9" t="s">
        <v>4324</v>
      </c>
      <c r="CW150" s="9">
        <v>4</v>
      </c>
      <c r="CX150" s="9">
        <v>0</v>
      </c>
      <c r="CY150" s="9">
        <v>6</v>
      </c>
      <c r="CZ150" s="9">
        <v>4</v>
      </c>
      <c r="DA150" s="9">
        <v>0</v>
      </c>
      <c r="DB150" s="9">
        <v>4</v>
      </c>
      <c r="DC150" s="9">
        <v>1</v>
      </c>
      <c r="DD150" s="9">
        <v>2</v>
      </c>
      <c r="DE150" s="9">
        <v>0</v>
      </c>
      <c r="DF150" s="9">
        <v>86100</v>
      </c>
      <c r="DG150" s="9">
        <v>22100</v>
      </c>
      <c r="DH150" s="9">
        <v>6070</v>
      </c>
      <c r="DI150" s="9">
        <v>790</v>
      </c>
      <c r="DJ150" s="9">
        <v>160</v>
      </c>
      <c r="DK150" s="9">
        <v>5</v>
      </c>
      <c r="DL150" s="9">
        <v>31.970565021831828</v>
      </c>
      <c r="DM150" s="9">
        <v>21</v>
      </c>
      <c r="GR150" s="9">
        <f>$P150*$N150^Solver!$C$2</f>
        <v>107.16402185064976</v>
      </c>
      <c r="GS150" s="9">
        <f t="shared" si="52"/>
        <v>0.18094932313944906</v>
      </c>
      <c r="GT150" s="9">
        <f t="shared" si="53"/>
        <v>30.541198393475128</v>
      </c>
      <c r="GU150" s="9">
        <f t="shared" si="54"/>
        <v>7.6046079532730415</v>
      </c>
      <c r="GV150" s="9">
        <f t="shared" si="55"/>
        <v>41.896382469271941</v>
      </c>
      <c r="GW150" s="9">
        <f t="shared" si="56"/>
        <v>41.896382469271941</v>
      </c>
      <c r="GX150" s="9">
        <f t="shared" si="57"/>
        <v>-9.5411983934751277</v>
      </c>
      <c r="GY150" s="9">
        <f t="shared" si="58"/>
        <v>153.1990401968969</v>
      </c>
      <c r="GZ150" s="9">
        <f t="shared" si="59"/>
        <v>7.2955639413483553</v>
      </c>
      <c r="HA150" s="9">
        <f t="shared" si="60"/>
        <v>941.04439976050173</v>
      </c>
      <c r="HB150" s="9">
        <f t="shared" si="61"/>
        <v>45.380138898476908</v>
      </c>
      <c r="HC150" s="9">
        <f t="shared" si="62"/>
        <v>0.2291719547887108</v>
      </c>
      <c r="HD150" s="9">
        <f t="shared" si="63"/>
        <v>6.4853721361431887E-2</v>
      </c>
      <c r="HE150" s="9">
        <f t="shared" si="64"/>
        <v>-1526.5917429560204</v>
      </c>
      <c r="HF150" s="9">
        <f t="shared" si="65"/>
        <v>0.74987556150353885</v>
      </c>
      <c r="HG150" s="9">
        <f t="shared" si="66"/>
        <v>22.902098294298138</v>
      </c>
      <c r="HH150" s="9">
        <f t="shared" si="67"/>
        <v>21</v>
      </c>
      <c r="HI150" s="9">
        <f t="shared" si="68"/>
        <v>107.16402185064976</v>
      </c>
      <c r="HJ150" s="9">
        <f t="shared" si="69"/>
        <v>0.3572038826999282</v>
      </c>
      <c r="HK150" s="9">
        <f t="shared" si="70"/>
        <v>-0.67841067042774605</v>
      </c>
      <c r="HL150" s="9">
        <f t="shared" si="71"/>
        <v>-54.940005629235472</v>
      </c>
      <c r="HM150" s="9">
        <f t="shared" si="72"/>
        <v>2.0287543732020463</v>
      </c>
      <c r="HN150" s="9">
        <f t="shared" si="73"/>
        <v>932.76479930960772</v>
      </c>
      <c r="HO150" s="9">
        <f t="shared" si="74"/>
        <v>91.034466783652363</v>
      </c>
      <c r="HP150" s="9">
        <f t="shared" si="75"/>
        <v>3864.4341876506701</v>
      </c>
      <c r="HQ150" s="9">
        <f t="shared" si="76"/>
        <v>-9.5411983934751277</v>
      </c>
      <c r="HR150" s="9">
        <f t="shared" si="77"/>
        <v>14</v>
      </c>
      <c r="IP150" s="9">
        <v>1</v>
      </c>
      <c r="IQ150" s="9">
        <v>160</v>
      </c>
      <c r="IR150" s="9">
        <v>1</v>
      </c>
      <c r="IS150" s="9">
        <v>0.48882102109877024</v>
      </c>
      <c r="IT150" s="9">
        <v>160</v>
      </c>
      <c r="IU150" s="9">
        <v>5</v>
      </c>
      <c r="IV150" s="9">
        <v>45.380138898476908</v>
      </c>
    </row>
    <row r="151" spans="1:256" x14ac:dyDescent="0.25">
      <c r="A151" s="9">
        <v>4</v>
      </c>
      <c r="B151" s="9">
        <v>0</v>
      </c>
      <c r="C151" s="9">
        <v>6</v>
      </c>
      <c r="D151" s="9">
        <v>4</v>
      </c>
      <c r="E151" s="9">
        <v>0</v>
      </c>
      <c r="F151" s="9">
        <v>4</v>
      </c>
      <c r="G151" s="9">
        <v>5</v>
      </c>
      <c r="H151" s="9">
        <v>4</v>
      </c>
      <c r="I151" s="9">
        <v>0</v>
      </c>
      <c r="J151" s="9">
        <v>1.2876955202231248</v>
      </c>
      <c r="K151" s="9">
        <v>1.1297523642652905</v>
      </c>
      <c r="L151" s="9">
        <v>0.57233334852143802</v>
      </c>
      <c r="M151" s="9">
        <v>0.33560939651995114</v>
      </c>
      <c r="N151" s="9">
        <v>173</v>
      </c>
      <c r="O151" s="9">
        <v>1</v>
      </c>
      <c r="P151" s="9">
        <v>25.062518888109512</v>
      </c>
      <c r="Q151" s="9">
        <v>42</v>
      </c>
      <c r="CV151" s="9" t="s">
        <v>4406</v>
      </c>
      <c r="CW151" s="9">
        <v>4</v>
      </c>
      <c r="CX151" s="9">
        <v>0</v>
      </c>
      <c r="CY151" s="9">
        <v>6</v>
      </c>
      <c r="CZ151" s="9">
        <v>4</v>
      </c>
      <c r="DA151" s="9">
        <v>0</v>
      </c>
      <c r="DB151" s="9">
        <v>4</v>
      </c>
      <c r="DC151" s="9">
        <v>5</v>
      </c>
      <c r="DD151" s="9">
        <v>4</v>
      </c>
      <c r="DE151" s="9">
        <v>0</v>
      </c>
      <c r="DF151" s="9">
        <v>89300</v>
      </c>
      <c r="DG151" s="9">
        <v>17206.066503071583</v>
      </c>
      <c r="DH151" s="9">
        <v>2650</v>
      </c>
      <c r="DI151" s="9">
        <v>365</v>
      </c>
      <c r="DJ151" s="9">
        <v>173</v>
      </c>
      <c r="DK151" s="9">
        <v>5</v>
      </c>
      <c r="DL151" s="9">
        <v>25.062518888109512</v>
      </c>
      <c r="DM151" s="9">
        <v>42</v>
      </c>
      <c r="GR151" s="9">
        <f>$P151*$N151^Solver!$C$2</f>
        <v>85.587212130232203</v>
      </c>
      <c r="GS151" s="9">
        <f t="shared" si="52"/>
        <v>0.20247761890965132</v>
      </c>
      <c r="GT151" s="9">
        <f t="shared" si="53"/>
        <v>24.391917926118911</v>
      </c>
      <c r="GU151" s="9">
        <f t="shared" si="54"/>
        <v>6.7960531603230798</v>
      </c>
      <c r="GV151" s="9">
        <f t="shared" si="55"/>
        <v>113.00431897516881</v>
      </c>
      <c r="GW151" s="9">
        <f t="shared" si="56"/>
        <v>113.00431897516881</v>
      </c>
      <c r="GX151" s="9">
        <f t="shared" si="57"/>
        <v>17.608082073881089</v>
      </c>
      <c r="GY151" s="9">
        <f t="shared" si="58"/>
        <v>111.93768104464</v>
      </c>
      <c r="GZ151" s="9">
        <f t="shared" si="59"/>
        <v>24.903646015229445</v>
      </c>
      <c r="HA151" s="9">
        <f t="shared" si="60"/>
        <v>1052.9820808051418</v>
      </c>
      <c r="HB151" s="9">
        <f t="shared" si="61"/>
        <v>117.77188139974506</v>
      </c>
      <c r="HC151" s="9">
        <f t="shared" si="62"/>
        <v>0.74143115742086496</v>
      </c>
      <c r="HD151" s="9">
        <f t="shared" si="63"/>
        <v>0.48011617399805934</v>
      </c>
      <c r="HE151" s="9">
        <f t="shared" si="64"/>
        <v>3046.1981987814283</v>
      </c>
      <c r="HF151" s="9">
        <f t="shared" si="65"/>
        <v>1.5645792740116933</v>
      </c>
      <c r="HG151" s="9">
        <f t="shared" si="66"/>
        <v>38.16308924059993</v>
      </c>
      <c r="HH151" s="9">
        <f t="shared" si="67"/>
        <v>42</v>
      </c>
      <c r="HI151" s="9">
        <f t="shared" si="68"/>
        <v>85.587212130232203</v>
      </c>
      <c r="HJ151" s="9">
        <f t="shared" si="69"/>
        <v>0.73748620269176368</v>
      </c>
      <c r="HK151" s="9">
        <f t="shared" si="70"/>
        <v>1.1927406903838393</v>
      </c>
      <c r="HL151" s="9">
        <f t="shared" si="71"/>
        <v>172.69569800529152</v>
      </c>
      <c r="HM151" s="9">
        <f t="shared" si="72"/>
        <v>1.9163420260750128</v>
      </c>
      <c r="HN151" s="9">
        <f t="shared" si="73"/>
        <v>594.96566011452103</v>
      </c>
      <c r="HO151" s="9">
        <f t="shared" si="74"/>
        <v>310.04455432053254</v>
      </c>
      <c r="HP151" s="9">
        <f t="shared" si="75"/>
        <v>39246.333239150532</v>
      </c>
      <c r="HQ151" s="9">
        <f t="shared" si="76"/>
        <v>17.608082073881089</v>
      </c>
      <c r="HR151" s="9">
        <f t="shared" si="77"/>
        <v>15</v>
      </c>
      <c r="IP151" s="9">
        <v>1</v>
      </c>
      <c r="IQ151" s="9">
        <v>173</v>
      </c>
      <c r="IR151" s="9">
        <v>1</v>
      </c>
      <c r="IS151" s="9">
        <v>0.49092031078992082</v>
      </c>
      <c r="IT151" s="9">
        <v>173</v>
      </c>
      <c r="IU151" s="9">
        <v>5</v>
      </c>
      <c r="IV151" s="9">
        <v>117.77188139974506</v>
      </c>
    </row>
    <row r="152" spans="1:256" x14ac:dyDescent="0.25">
      <c r="A152" s="9">
        <v>4</v>
      </c>
      <c r="B152" s="9">
        <v>0</v>
      </c>
      <c r="C152" s="9">
        <v>6</v>
      </c>
      <c r="D152" s="9">
        <v>6</v>
      </c>
      <c r="E152" s="9">
        <v>1</v>
      </c>
      <c r="F152" s="9">
        <v>6</v>
      </c>
      <c r="G152" s="9">
        <v>1</v>
      </c>
      <c r="H152" s="9">
        <v>1</v>
      </c>
      <c r="I152" s="9">
        <v>0</v>
      </c>
      <c r="J152" s="9">
        <v>1.1002370458345401</v>
      </c>
      <c r="K152" s="9">
        <v>0.45305481715062007</v>
      </c>
      <c r="L152" s="9">
        <v>0.64792454549596756</v>
      </c>
      <c r="M152" s="9">
        <v>0.41376500940815891</v>
      </c>
      <c r="N152" s="9">
        <v>176</v>
      </c>
      <c r="O152" s="9">
        <v>1</v>
      </c>
      <c r="P152" s="9">
        <v>32.311681746687192</v>
      </c>
      <c r="Q152" s="9">
        <v>29</v>
      </c>
      <c r="CV152" s="9" t="s">
        <v>4187</v>
      </c>
      <c r="CW152" s="9">
        <v>4</v>
      </c>
      <c r="CX152" s="9">
        <v>0</v>
      </c>
      <c r="CY152" s="9">
        <v>6</v>
      </c>
      <c r="CZ152" s="9">
        <v>6</v>
      </c>
      <c r="DA152" s="9">
        <v>1</v>
      </c>
      <c r="DB152" s="9">
        <v>6</v>
      </c>
      <c r="DC152" s="9">
        <v>1</v>
      </c>
      <c r="DD152" s="9">
        <v>1</v>
      </c>
      <c r="DE152" s="9">
        <v>0</v>
      </c>
      <c r="DF152" s="9">
        <v>76300</v>
      </c>
      <c r="DG152" s="9">
        <v>6900</v>
      </c>
      <c r="DH152" s="9">
        <v>3000</v>
      </c>
      <c r="DI152" s="9">
        <v>450</v>
      </c>
      <c r="DJ152" s="9">
        <v>176</v>
      </c>
      <c r="DK152" s="9">
        <v>5</v>
      </c>
      <c r="DL152" s="9">
        <v>32.311681746687192</v>
      </c>
      <c r="DM152" s="9">
        <v>29</v>
      </c>
      <c r="GR152" s="9">
        <f>$P152*$N152^Solver!$C$2</f>
        <v>110.79577524051339</v>
      </c>
      <c r="GS152" s="9">
        <f t="shared" si="52"/>
        <v>0.17795896233543582</v>
      </c>
      <c r="GT152" s="9">
        <f t="shared" si="53"/>
        <v>31.576229543673868</v>
      </c>
      <c r="GU152" s="9">
        <f t="shared" si="54"/>
        <v>7.7323931530456242</v>
      </c>
      <c r="GV152" s="9">
        <f t="shared" si="55"/>
        <v>67.842209550664251</v>
      </c>
      <c r="GW152" s="9">
        <f t="shared" si="56"/>
        <v>67.842209550664251</v>
      </c>
      <c r="GX152" s="9">
        <f t="shared" si="57"/>
        <v>-2.5762295436738682</v>
      </c>
      <c r="GY152" s="9">
        <f t="shared" si="58"/>
        <v>160.5218551036032</v>
      </c>
      <c r="GZ152" s="9">
        <f t="shared" si="59"/>
        <v>22.327416471555576</v>
      </c>
      <c r="HA152" s="9">
        <f t="shared" si="60"/>
        <v>1213.503935908745</v>
      </c>
      <c r="HB152" s="9">
        <f t="shared" si="61"/>
        <v>71.257038967168</v>
      </c>
      <c r="HC152" s="9">
        <f t="shared" si="62"/>
        <v>0.6205882047482485</v>
      </c>
      <c r="HD152" s="9">
        <f t="shared" si="63"/>
        <v>-2.5012851883850315E-2</v>
      </c>
      <c r="HE152" s="9">
        <f t="shared" si="64"/>
        <v>-453.41639968660081</v>
      </c>
      <c r="HF152" s="9">
        <f t="shared" si="65"/>
        <v>0.93446146501874583</v>
      </c>
      <c r="HG152" s="9">
        <f t="shared" si="66"/>
        <v>29.506769719149688</v>
      </c>
      <c r="HH152" s="9">
        <f t="shared" si="67"/>
        <v>29</v>
      </c>
      <c r="HI152" s="9">
        <f t="shared" si="68"/>
        <v>110.79577524051339</v>
      </c>
      <c r="HJ152" s="9">
        <f t="shared" si="69"/>
        <v>0.47501766380569183</v>
      </c>
      <c r="HK152" s="9">
        <f t="shared" si="70"/>
        <v>-0.11548463352438924</v>
      </c>
      <c r="HL152" s="9">
        <f t="shared" si="71"/>
        <v>-136.26259133666213</v>
      </c>
      <c r="HM152" s="9">
        <f t="shared" si="72"/>
        <v>2.0454184075761068</v>
      </c>
      <c r="HN152" s="9">
        <f t="shared" si="73"/>
        <v>997.05827219478238</v>
      </c>
      <c r="HO152" s="9">
        <f t="shared" si="74"/>
        <v>6.6369586616980678</v>
      </c>
      <c r="HP152" s="9">
        <f t="shared" si="75"/>
        <v>23680.561352935871</v>
      </c>
      <c r="HQ152" s="9">
        <f t="shared" si="76"/>
        <v>-2.5762295436738682</v>
      </c>
      <c r="HR152" s="9">
        <f t="shared" si="77"/>
        <v>16</v>
      </c>
      <c r="IP152" s="9">
        <v>1</v>
      </c>
      <c r="IQ152" s="9">
        <v>176</v>
      </c>
      <c r="IR152" s="9">
        <v>1</v>
      </c>
      <c r="IS152" s="9">
        <v>0.11936946736334453</v>
      </c>
      <c r="IT152" s="9">
        <v>176</v>
      </c>
      <c r="IU152" s="9">
        <v>5</v>
      </c>
      <c r="IV152" s="9">
        <v>71.257038967168</v>
      </c>
    </row>
    <row r="153" spans="1:256" x14ac:dyDescent="0.25">
      <c r="A153" s="9">
        <v>4</v>
      </c>
      <c r="B153" s="9">
        <v>0</v>
      </c>
      <c r="C153" s="9">
        <v>6</v>
      </c>
      <c r="D153" s="9">
        <v>4</v>
      </c>
      <c r="E153" s="9">
        <v>0</v>
      </c>
      <c r="F153" s="9">
        <v>4</v>
      </c>
      <c r="G153" s="9">
        <v>1</v>
      </c>
      <c r="H153" s="9">
        <v>1</v>
      </c>
      <c r="I153" s="9">
        <v>2</v>
      </c>
      <c r="J153" s="9">
        <v>1.2199220717903287</v>
      </c>
      <c r="K153" s="9">
        <v>0.57124303032034707</v>
      </c>
      <c r="L153" s="9">
        <v>0.80558618489998635</v>
      </c>
      <c r="M153" s="9">
        <v>1.507943589843068</v>
      </c>
      <c r="N153" s="9">
        <v>177</v>
      </c>
      <c r="O153" s="9">
        <v>1</v>
      </c>
      <c r="P153" s="9">
        <v>27.764757968993102</v>
      </c>
      <c r="Q153" s="9">
        <v>10</v>
      </c>
      <c r="CV153" s="9" t="s">
        <v>4200</v>
      </c>
      <c r="CW153" s="9">
        <v>4</v>
      </c>
      <c r="CX153" s="9">
        <v>0</v>
      </c>
      <c r="CY153" s="9">
        <v>6</v>
      </c>
      <c r="CZ153" s="9">
        <v>4</v>
      </c>
      <c r="DA153" s="9">
        <v>0</v>
      </c>
      <c r="DB153" s="9">
        <v>4</v>
      </c>
      <c r="DC153" s="9">
        <v>1</v>
      </c>
      <c r="DD153" s="9">
        <v>1</v>
      </c>
      <c r="DE153" s="9">
        <v>2</v>
      </c>
      <c r="DF153" s="9">
        <v>84600</v>
      </c>
      <c r="DG153" s="9">
        <v>8700</v>
      </c>
      <c r="DH153" s="9">
        <v>3730</v>
      </c>
      <c r="DI153" s="9">
        <v>1640</v>
      </c>
      <c r="DJ153" s="9">
        <v>177</v>
      </c>
      <c r="DK153" s="9">
        <v>5</v>
      </c>
      <c r="DL153" s="9">
        <v>27.764757968993102</v>
      </c>
      <c r="DM153" s="9">
        <v>10</v>
      </c>
      <c r="GR153" s="9">
        <f>$P153*$N153^Solver!$C$2</f>
        <v>95.333152396249972</v>
      </c>
      <c r="GS153" s="9">
        <f t="shared" si="52"/>
        <v>0.19184897710286342</v>
      </c>
      <c r="GT153" s="9">
        <f t="shared" si="53"/>
        <v>27.169461079643266</v>
      </c>
      <c r="GU153" s="9">
        <f t="shared" si="54"/>
        <v>7.1725618904281871</v>
      </c>
      <c r="GV153" s="9">
        <f t="shared" si="55"/>
        <v>10.67608980380033</v>
      </c>
      <c r="GW153" s="9">
        <f t="shared" si="56"/>
        <v>10.67608980380033</v>
      </c>
      <c r="GX153" s="9">
        <f t="shared" si="57"/>
        <v>-17.169461079643266</v>
      </c>
      <c r="GY153" s="9">
        <f t="shared" si="58"/>
        <v>130.08660932249828</v>
      </c>
      <c r="GZ153" s="9">
        <f t="shared" si="59"/>
        <v>5.15795539191231</v>
      </c>
      <c r="HA153" s="9">
        <f t="shared" si="60"/>
        <v>1343.5905452312434</v>
      </c>
      <c r="HB153" s="9">
        <f t="shared" si="61"/>
        <v>15.104412573075518</v>
      </c>
      <c r="HC153" s="9">
        <f t="shared" si="62"/>
        <v>0.13651477038981336</v>
      </c>
      <c r="HD153" s="9">
        <f t="shared" si="63"/>
        <v>0.36254175422584783</v>
      </c>
      <c r="HE153" s="9">
        <f t="shared" si="64"/>
        <v>-3038.9946110968581</v>
      </c>
      <c r="HF153" s="9">
        <f t="shared" si="65"/>
        <v>0.50004514601233041</v>
      </c>
      <c r="HG153" s="9">
        <f t="shared" si="66"/>
        <v>13.585957132646545</v>
      </c>
      <c r="HH153" s="9">
        <f t="shared" si="67"/>
        <v>10</v>
      </c>
      <c r="HI153" s="9">
        <f t="shared" si="68"/>
        <v>95.333152396249972</v>
      </c>
      <c r="HJ153" s="9">
        <f t="shared" si="69"/>
        <v>0.16763292360188625</v>
      </c>
      <c r="HK153" s="9">
        <f t="shared" si="70"/>
        <v>-1.8504040687706658</v>
      </c>
      <c r="HL153" s="9">
        <f t="shared" si="71"/>
        <v>144.55052202026855</v>
      </c>
      <c r="HM153" s="9">
        <f t="shared" si="72"/>
        <v>1.9702628976863723</v>
      </c>
      <c r="HN153" s="9">
        <f t="shared" si="73"/>
        <v>738.1796153582502</v>
      </c>
      <c r="HO153" s="9">
        <f t="shared" si="74"/>
        <v>294.79039376538492</v>
      </c>
      <c r="HP153" s="9">
        <f t="shared" si="75"/>
        <v>27127.336609808859</v>
      </c>
      <c r="HQ153" s="9">
        <f t="shared" si="76"/>
        <v>-17.169461079643266</v>
      </c>
      <c r="HR153" s="9">
        <f t="shared" si="77"/>
        <v>17</v>
      </c>
      <c r="IP153" s="9">
        <v>1</v>
      </c>
      <c r="IQ153" s="9">
        <v>177</v>
      </c>
      <c r="IR153" s="9">
        <v>1</v>
      </c>
      <c r="IS153" s="9">
        <v>0.26355814693121526</v>
      </c>
      <c r="IT153" s="9">
        <v>177</v>
      </c>
      <c r="IU153" s="9">
        <v>5</v>
      </c>
      <c r="IV153" s="9">
        <v>15.104412573075518</v>
      </c>
    </row>
    <row r="154" spans="1:256" x14ac:dyDescent="0.25">
      <c r="A154" s="9">
        <v>4</v>
      </c>
      <c r="B154" s="9">
        <v>0</v>
      </c>
      <c r="C154" s="9">
        <v>6</v>
      </c>
      <c r="D154" s="9">
        <v>2</v>
      </c>
      <c r="E154" s="9">
        <v>0</v>
      </c>
      <c r="F154" s="9">
        <v>4</v>
      </c>
      <c r="G154" s="9">
        <v>2</v>
      </c>
      <c r="H154" s="9">
        <v>1</v>
      </c>
      <c r="I154" s="9">
        <v>0</v>
      </c>
      <c r="J154" s="9">
        <v>1.1896403182352497</v>
      </c>
      <c r="K154" s="9">
        <v>0.49245088820719574</v>
      </c>
      <c r="L154" s="9">
        <v>0.86821889096459648</v>
      </c>
      <c r="M154" s="9">
        <v>0.50571278927663865</v>
      </c>
      <c r="N154" s="9">
        <v>182</v>
      </c>
      <c r="O154" s="9">
        <v>1</v>
      </c>
      <c r="P154" s="9">
        <v>21.415578464125542</v>
      </c>
      <c r="Q154" s="9">
        <v>46</v>
      </c>
      <c r="CV154" s="9" t="s">
        <v>4241</v>
      </c>
      <c r="CW154" s="9">
        <v>4</v>
      </c>
      <c r="CX154" s="9">
        <v>0</v>
      </c>
      <c r="CY154" s="9">
        <v>6</v>
      </c>
      <c r="CZ154" s="9">
        <v>2</v>
      </c>
      <c r="DA154" s="9">
        <v>0</v>
      </c>
      <c r="DB154" s="9">
        <v>4</v>
      </c>
      <c r="DC154" s="9">
        <v>2</v>
      </c>
      <c r="DD154" s="9">
        <v>1</v>
      </c>
      <c r="DE154" s="9">
        <v>0</v>
      </c>
      <c r="DF154" s="9">
        <v>82500</v>
      </c>
      <c r="DG154" s="9">
        <v>7500</v>
      </c>
      <c r="DH154" s="9">
        <v>4020</v>
      </c>
      <c r="DI154" s="9">
        <v>550</v>
      </c>
      <c r="DJ154" s="9">
        <v>182</v>
      </c>
      <c r="DK154" s="9">
        <v>5</v>
      </c>
      <c r="DL154" s="9">
        <v>21.415578464125542</v>
      </c>
      <c r="DM154" s="9">
        <v>46</v>
      </c>
      <c r="GR154" s="9">
        <f>$P154*$N154^Solver!$C$2</f>
        <v>74.022400798119634</v>
      </c>
      <c r="GS154" s="9">
        <f t="shared" si="52"/>
        <v>0.21772078009660367</v>
      </c>
      <c r="GT154" s="9">
        <f t="shared" si="53"/>
        <v>21.096005817021286</v>
      </c>
      <c r="GU154" s="9">
        <f t="shared" si="54"/>
        <v>6.3202449544552852</v>
      </c>
      <c r="GV154" s="9">
        <f t="shared" si="55"/>
        <v>127.00128242747184</v>
      </c>
      <c r="GW154" s="9">
        <f t="shared" si="56"/>
        <v>127.00128242747184</v>
      </c>
      <c r="GX154" s="9">
        <f t="shared" si="57"/>
        <v>24.903994182978714</v>
      </c>
      <c r="GY154" s="9">
        <f t="shared" si="58"/>
        <v>91.511229378582158</v>
      </c>
      <c r="GZ154" s="9">
        <f t="shared" si="59"/>
        <v>30.061949574891024</v>
      </c>
      <c r="HA154" s="9">
        <f t="shared" si="60"/>
        <v>1435.1017746098255</v>
      </c>
      <c r="HB154" s="9">
        <f t="shared" si="61"/>
        <v>132.95257503561629</v>
      </c>
      <c r="HC154" s="9">
        <f t="shared" si="62"/>
        <v>0.77119463457136939</v>
      </c>
      <c r="HD154" s="9">
        <f t="shared" si="63"/>
        <v>1.346195742125551</v>
      </c>
      <c r="HE154" s="9">
        <f t="shared" si="64"/>
        <v>4532.526941302126</v>
      </c>
      <c r="HF154" s="9">
        <f t="shared" si="65"/>
        <v>1.9083661508118543</v>
      </c>
      <c r="HG154" s="9">
        <f t="shared" si="66"/>
        <v>40.2589034185334</v>
      </c>
      <c r="HH154" s="9">
        <f t="shared" si="67"/>
        <v>46</v>
      </c>
      <c r="HI154" s="9">
        <f t="shared" si="68"/>
        <v>74.022400798119634</v>
      </c>
      <c r="HJ154" s="9">
        <f t="shared" si="69"/>
        <v>0.81793799914552889</v>
      </c>
      <c r="HK154" s="9">
        <f t="shared" si="70"/>
        <v>1.7348674050431609</v>
      </c>
      <c r="HL154" s="9">
        <f t="shared" si="71"/>
        <v>456.4736524493058</v>
      </c>
      <c r="HM154" s="9">
        <f t="shared" si="72"/>
        <v>1.8437579660240129</v>
      </c>
      <c r="HN154" s="9">
        <f t="shared" si="73"/>
        <v>445.04146143179594</v>
      </c>
      <c r="HO154" s="9">
        <f t="shared" si="74"/>
        <v>620.20892626583759</v>
      </c>
      <c r="HP154" s="9">
        <f t="shared" si="75"/>
        <v>279521.25469388824</v>
      </c>
      <c r="HQ154" s="9">
        <f t="shared" si="76"/>
        <v>24.903994182978714</v>
      </c>
      <c r="HR154" s="9">
        <f t="shared" si="77"/>
        <v>18</v>
      </c>
      <c r="IP154" s="9">
        <v>1</v>
      </c>
      <c r="IQ154" s="9">
        <v>182</v>
      </c>
      <c r="IR154" s="9">
        <v>1</v>
      </c>
      <c r="IS154" s="9">
        <v>0.70451168987304669</v>
      </c>
      <c r="IT154" s="9">
        <v>182</v>
      </c>
      <c r="IU154" s="9">
        <v>5</v>
      </c>
      <c r="IV154" s="9">
        <v>132.95257503561629</v>
      </c>
    </row>
    <row r="155" spans="1:256" x14ac:dyDescent="0.25">
      <c r="A155" s="9">
        <v>4</v>
      </c>
      <c r="B155" s="9">
        <v>0</v>
      </c>
      <c r="C155" s="9">
        <v>6</v>
      </c>
      <c r="D155" s="9">
        <v>4</v>
      </c>
      <c r="E155" s="9">
        <v>0</v>
      </c>
      <c r="F155" s="9">
        <v>4</v>
      </c>
      <c r="G155" s="9">
        <v>1</v>
      </c>
      <c r="H155" s="9">
        <v>4</v>
      </c>
      <c r="I155" s="9">
        <v>0</v>
      </c>
      <c r="J155" s="9">
        <v>1.2213640600548563</v>
      </c>
      <c r="K155" s="9">
        <v>0.98490177641439147</v>
      </c>
      <c r="L155" s="9">
        <v>0.93085159702920672</v>
      </c>
      <c r="M155" s="9">
        <v>0.58846579115827047</v>
      </c>
      <c r="N155" s="9">
        <v>188</v>
      </c>
      <c r="O155" s="9">
        <v>1</v>
      </c>
      <c r="P155" s="9">
        <v>25.898316145821731</v>
      </c>
      <c r="Q155" s="9">
        <v>18</v>
      </c>
      <c r="CV155" s="9" t="s">
        <v>4392</v>
      </c>
      <c r="CW155" s="9">
        <v>4</v>
      </c>
      <c r="CX155" s="9">
        <v>0</v>
      </c>
      <c r="CY155" s="9">
        <v>6</v>
      </c>
      <c r="CZ155" s="9">
        <v>4</v>
      </c>
      <c r="DA155" s="9">
        <v>0</v>
      </c>
      <c r="DB155" s="9">
        <v>4</v>
      </c>
      <c r="DC155" s="9">
        <v>1</v>
      </c>
      <c r="DD155" s="9">
        <v>4</v>
      </c>
      <c r="DE155" s="9">
        <v>0</v>
      </c>
      <c r="DF155" s="9">
        <v>84700</v>
      </c>
      <c r="DG155" s="9">
        <v>15000</v>
      </c>
      <c r="DH155" s="9">
        <v>4310</v>
      </c>
      <c r="DI155" s="9">
        <v>640</v>
      </c>
      <c r="DJ155" s="9">
        <v>188</v>
      </c>
      <c r="DK155" s="9">
        <v>5</v>
      </c>
      <c r="DL155" s="9">
        <v>25.898316145821731</v>
      </c>
      <c r="DM155" s="9">
        <v>18</v>
      </c>
      <c r="GR155" s="9">
        <f>$P155*$N155^Solver!$C$2</f>
        <v>90.211530775451195</v>
      </c>
      <c r="GS155" s="9">
        <f t="shared" si="52"/>
        <v>0.1972197658706081</v>
      </c>
      <c r="GT155" s="9">
        <f t="shared" si="53"/>
        <v>25.709825099994013</v>
      </c>
      <c r="GU155" s="9">
        <f t="shared" si="54"/>
        <v>6.9772350444246323</v>
      </c>
      <c r="GV155" s="9">
        <f t="shared" si="55"/>
        <v>33.078224866302492</v>
      </c>
      <c r="GW155" s="9">
        <f t="shared" si="56"/>
        <v>33.078224866302492</v>
      </c>
      <c r="GX155" s="9">
        <f t="shared" si="57"/>
        <v>-7.7098250999940134</v>
      </c>
      <c r="GY155" s="9">
        <f t="shared" si="58"/>
        <v>120.44579177786451</v>
      </c>
      <c r="GZ155" s="9">
        <f t="shared" si="59"/>
        <v>22.35212447489701</v>
      </c>
      <c r="HA155" s="9">
        <f t="shared" si="60"/>
        <v>1555.54756638769</v>
      </c>
      <c r="HB155" s="9">
        <f t="shared" si="61"/>
        <v>36.395445208033053</v>
      </c>
      <c r="HC155" s="9">
        <f t="shared" si="62"/>
        <v>0.55161569109086628</v>
      </c>
      <c r="HD155" s="9">
        <f t="shared" si="63"/>
        <v>5.1031509359157207E-2</v>
      </c>
      <c r="HE155" s="9">
        <f t="shared" si="64"/>
        <v>-1449.4471187988745</v>
      </c>
      <c r="HF155" s="9">
        <f t="shared" si="65"/>
        <v>0.76413219586190051</v>
      </c>
      <c r="HG155" s="9">
        <f t="shared" si="66"/>
        <v>19.645705108883831</v>
      </c>
      <c r="HH155" s="9">
        <f t="shared" si="67"/>
        <v>18</v>
      </c>
      <c r="HI155" s="9">
        <f t="shared" si="68"/>
        <v>90.211530775451195</v>
      </c>
      <c r="HJ155" s="9">
        <f t="shared" si="69"/>
        <v>0.36823518622910778</v>
      </c>
      <c r="HK155" s="9">
        <f t="shared" si="70"/>
        <v>-0.62330200173254813</v>
      </c>
      <c r="HL155" s="9">
        <f t="shared" si="71"/>
        <v>-53.357078783365282</v>
      </c>
      <c r="HM155" s="9">
        <f t="shared" si="72"/>
        <v>1.9426527128552762</v>
      </c>
      <c r="HN155" s="9">
        <f t="shared" si="73"/>
        <v>660.99510667228219</v>
      </c>
      <c r="HO155" s="9">
        <f t="shared" si="74"/>
        <v>59.4414030724977</v>
      </c>
      <c r="HP155" s="9">
        <f t="shared" si="75"/>
        <v>3721.5354413154851</v>
      </c>
      <c r="HQ155" s="9">
        <f t="shared" si="76"/>
        <v>-7.7098250999940134</v>
      </c>
      <c r="HR155" s="9">
        <f t="shared" si="77"/>
        <v>19</v>
      </c>
      <c r="IP155" s="9">
        <v>1</v>
      </c>
      <c r="IQ155" s="9">
        <v>188</v>
      </c>
      <c r="IR155" s="9">
        <v>1</v>
      </c>
      <c r="IS155" s="9">
        <v>2.6172669034286278E-2</v>
      </c>
      <c r="IT155" s="9">
        <v>188</v>
      </c>
      <c r="IU155" s="9">
        <v>5</v>
      </c>
      <c r="IV155" s="9">
        <v>36.395445208033053</v>
      </c>
    </row>
    <row r="156" spans="1:256" x14ac:dyDescent="0.25">
      <c r="A156" s="9">
        <v>4</v>
      </c>
      <c r="B156" s="9">
        <v>0</v>
      </c>
      <c r="C156" s="9">
        <v>6</v>
      </c>
      <c r="D156" s="9">
        <v>4</v>
      </c>
      <c r="E156" s="9">
        <v>0</v>
      </c>
      <c r="F156" s="9">
        <v>4</v>
      </c>
      <c r="G156" s="9">
        <v>1</v>
      </c>
      <c r="H156" s="9">
        <v>4</v>
      </c>
      <c r="I156" s="9">
        <v>0</v>
      </c>
      <c r="J156" s="9">
        <v>1.1968502595578876</v>
      </c>
      <c r="K156" s="9">
        <v>0.43992279346509483</v>
      </c>
      <c r="L156" s="9">
        <v>1.0258805303686154</v>
      </c>
      <c r="M156" s="9">
        <v>1.0298151345269733</v>
      </c>
      <c r="N156" s="9">
        <v>195</v>
      </c>
      <c r="O156" s="9">
        <v>1</v>
      </c>
      <c r="P156" s="9">
        <v>22.020708215092366</v>
      </c>
      <c r="Q156" s="9">
        <v>28</v>
      </c>
      <c r="CV156" s="9" t="s">
        <v>4384</v>
      </c>
      <c r="CW156" s="9">
        <v>4</v>
      </c>
      <c r="CX156" s="9">
        <v>0</v>
      </c>
      <c r="CY156" s="9">
        <v>6</v>
      </c>
      <c r="CZ156" s="9">
        <v>4</v>
      </c>
      <c r="DA156" s="9">
        <v>0</v>
      </c>
      <c r="DB156" s="9">
        <v>4</v>
      </c>
      <c r="DC156" s="9">
        <v>1</v>
      </c>
      <c r="DD156" s="9">
        <v>4</v>
      </c>
      <c r="DE156" s="9">
        <v>0</v>
      </c>
      <c r="DF156" s="9">
        <v>83000</v>
      </c>
      <c r="DG156" s="9">
        <v>6700</v>
      </c>
      <c r="DH156" s="9">
        <v>4750</v>
      </c>
      <c r="DI156" s="9">
        <v>1120</v>
      </c>
      <c r="DJ156" s="9">
        <v>195</v>
      </c>
      <c r="DK156" s="9">
        <v>5</v>
      </c>
      <c r="DL156" s="9">
        <v>22.020708215092366</v>
      </c>
      <c r="DM156" s="9">
        <v>28</v>
      </c>
      <c r="GR156" s="9">
        <f>$P156*$N156^Solver!$C$2</f>
        <v>77.375888469567528</v>
      </c>
      <c r="GS156" s="9">
        <f t="shared" si="52"/>
        <v>0.21295048847969814</v>
      </c>
      <c r="GT156" s="9">
        <f t="shared" si="53"/>
        <v>22.051732659995704</v>
      </c>
      <c r="GU156" s="9">
        <f t="shared" si="54"/>
        <v>6.4618243973495977</v>
      </c>
      <c r="GV156" s="9">
        <f t="shared" si="55"/>
        <v>64.297083196591828</v>
      </c>
      <c r="GW156" s="9">
        <f t="shared" si="56"/>
        <v>64.297083196591828</v>
      </c>
      <c r="GX156" s="9">
        <f t="shared" si="57"/>
        <v>5.9482673400042962</v>
      </c>
      <c r="GY156" s="9">
        <f t="shared" si="58"/>
        <v>97.305853385927975</v>
      </c>
      <c r="GZ156" s="9">
        <f t="shared" si="59"/>
        <v>28.300391814901307</v>
      </c>
      <c r="HA156" s="9">
        <f t="shared" si="60"/>
        <v>1652.853419773618</v>
      </c>
      <c r="HB156" s="9">
        <f t="shared" si="61"/>
        <v>67.88974313718154</v>
      </c>
      <c r="HC156" s="9">
        <f t="shared" si="62"/>
        <v>0.67848004751378488</v>
      </c>
      <c r="HD156" s="9">
        <f t="shared" si="63"/>
        <v>2.7412563702356493E-2</v>
      </c>
      <c r="HE156" s="9">
        <f t="shared" si="64"/>
        <v>1159.9121313008377</v>
      </c>
      <c r="HF156" s="9">
        <f t="shared" si="65"/>
        <v>1.2086119009298415</v>
      </c>
      <c r="HG156" s="9">
        <f t="shared" si="66"/>
        <v>26.651986528994076</v>
      </c>
      <c r="HH156" s="9">
        <f t="shared" si="67"/>
        <v>28</v>
      </c>
      <c r="HI156" s="9">
        <f t="shared" si="68"/>
        <v>77.375888469567528</v>
      </c>
      <c r="HJ156" s="9">
        <f t="shared" si="69"/>
        <v>0.61390496961341923</v>
      </c>
      <c r="HK156" s="9">
        <f t="shared" si="70"/>
        <v>0.53550000917958018</v>
      </c>
      <c r="HL156" s="9">
        <f t="shared" si="71"/>
        <v>-53.625198423469598</v>
      </c>
      <c r="HM156" s="9">
        <f t="shared" si="72"/>
        <v>1.8659116923734584</v>
      </c>
      <c r="HN156" s="9">
        <f t="shared" si="73"/>
        <v>486.27891330792119</v>
      </c>
      <c r="HO156" s="9">
        <f t="shared" si="74"/>
        <v>35.381884348161783</v>
      </c>
      <c r="HP156" s="9">
        <f t="shared" si="75"/>
        <v>3834.5779413902251</v>
      </c>
      <c r="HQ156" s="9">
        <f t="shared" si="76"/>
        <v>5.9482673400042962</v>
      </c>
      <c r="HR156" s="9">
        <f t="shared" si="77"/>
        <v>20</v>
      </c>
      <c r="IP156" s="9">
        <v>1</v>
      </c>
      <c r="IQ156" s="9">
        <v>195</v>
      </c>
      <c r="IR156" s="9">
        <v>1</v>
      </c>
      <c r="IS156" s="9">
        <v>0.98939644535859361</v>
      </c>
      <c r="IT156" s="9">
        <v>195</v>
      </c>
      <c r="IU156" s="9">
        <v>5</v>
      </c>
      <c r="IV156" s="9">
        <v>67.88974313718154</v>
      </c>
    </row>
    <row r="157" spans="1:256" x14ac:dyDescent="0.25">
      <c r="A157" s="9">
        <v>5</v>
      </c>
      <c r="B157" s="9">
        <v>1</v>
      </c>
      <c r="C157" s="9">
        <v>8</v>
      </c>
      <c r="D157" s="9">
        <v>6</v>
      </c>
      <c r="E157" s="9">
        <v>0</v>
      </c>
      <c r="F157" s="9">
        <v>4</v>
      </c>
      <c r="G157" s="9">
        <v>1</v>
      </c>
      <c r="H157" s="9">
        <v>1</v>
      </c>
      <c r="I157" s="9">
        <v>0</v>
      </c>
      <c r="J157" s="9">
        <v>1.2026182126159979</v>
      </c>
      <c r="K157" s="9">
        <v>1.6349369488478898</v>
      </c>
      <c r="L157" s="9">
        <v>1.2872100970519889</v>
      </c>
      <c r="M157" s="9">
        <v>1.2229054722507808</v>
      </c>
      <c r="N157" s="9">
        <v>199</v>
      </c>
      <c r="O157" s="9">
        <v>1</v>
      </c>
      <c r="P157" s="9">
        <v>35.484682485985857</v>
      </c>
      <c r="Q157" s="9">
        <v>21</v>
      </c>
      <c r="CV157" s="9" t="s">
        <v>4257</v>
      </c>
      <c r="CW157" s="9">
        <v>5</v>
      </c>
      <c r="CX157" s="9">
        <v>1</v>
      </c>
      <c r="CY157" s="9">
        <v>8</v>
      </c>
      <c r="CZ157" s="9">
        <v>6</v>
      </c>
      <c r="DA157" s="9">
        <v>0</v>
      </c>
      <c r="DB157" s="9">
        <v>4</v>
      </c>
      <c r="DC157" s="9">
        <v>1</v>
      </c>
      <c r="DD157" s="9">
        <v>1</v>
      </c>
      <c r="DE157" s="9">
        <v>0</v>
      </c>
      <c r="DF157" s="9">
        <v>83400</v>
      </c>
      <c r="DG157" s="9">
        <v>24900</v>
      </c>
      <c r="DH157" s="9">
        <v>5960</v>
      </c>
      <c r="DI157" s="9">
        <v>1330</v>
      </c>
      <c r="DJ157" s="9">
        <v>199</v>
      </c>
      <c r="DK157" s="9">
        <v>5</v>
      </c>
      <c r="DL157" s="9">
        <v>35.484682485985857</v>
      </c>
      <c r="DM157" s="9">
        <v>21</v>
      </c>
      <c r="GR157" s="9">
        <f>$P157*$N157^Solver!$C$2</f>
        <v>125.29015829266376</v>
      </c>
      <c r="GS157" s="9">
        <f t="shared" si="52"/>
        <v>0.16734894779646664</v>
      </c>
      <c r="GT157" s="9">
        <f t="shared" si="53"/>
        <v>35.707054616697796</v>
      </c>
      <c r="GU157" s="9">
        <f t="shared" si="54"/>
        <v>8.2226310951127566</v>
      </c>
      <c r="GV157" s="9">
        <f t="shared" si="55"/>
        <v>41.528495409880463</v>
      </c>
      <c r="GW157" s="9">
        <f t="shared" si="56"/>
        <v>41.528495409880463</v>
      </c>
      <c r="GX157" s="9">
        <f t="shared" si="57"/>
        <v>-14.707054616697796</v>
      </c>
      <c r="GY157" s="9">
        <f t="shared" si="58"/>
        <v>190.76615123087655</v>
      </c>
      <c r="GZ157" s="9">
        <f t="shared" si="59"/>
        <v>13.59333719820351</v>
      </c>
      <c r="HA157" s="9">
        <f t="shared" si="60"/>
        <v>1843.6195710044947</v>
      </c>
      <c r="HB157" s="9">
        <f t="shared" si="61"/>
        <v>45.380138898476908</v>
      </c>
      <c r="HC157" s="9">
        <f t="shared" si="62"/>
        <v>0.3089553967769979</v>
      </c>
      <c r="HD157" s="9">
        <f t="shared" si="63"/>
        <v>0.14164022448489733</v>
      </c>
      <c r="HE157" s="9">
        <f t="shared" si="64"/>
        <v>-2926.7038687228614</v>
      </c>
      <c r="HF157" s="9">
        <f t="shared" si="65"/>
        <v>0.66521375287818674</v>
      </c>
      <c r="HG157" s="9">
        <f t="shared" si="66"/>
        <v>23.752823805799924</v>
      </c>
      <c r="HH157" s="9">
        <f t="shared" si="67"/>
        <v>21</v>
      </c>
      <c r="HI157" s="9">
        <f t="shared" si="68"/>
        <v>125.29015829266376</v>
      </c>
      <c r="HJ157" s="9">
        <f t="shared" si="69"/>
        <v>0.29509540201694029</v>
      </c>
      <c r="HK157" s="9">
        <f t="shared" si="70"/>
        <v>-1.005471395082</v>
      </c>
      <c r="HL157" s="9">
        <f t="shared" si="71"/>
        <v>22.762972323728395</v>
      </c>
      <c r="HM157" s="9">
        <f t="shared" si="72"/>
        <v>2.1068902424155489</v>
      </c>
      <c r="HN157" s="9">
        <f t="shared" si="73"/>
        <v>1274.9937493998393</v>
      </c>
      <c r="HO157" s="9">
        <f t="shared" si="74"/>
        <v>216.29745549853197</v>
      </c>
      <c r="HP157" s="9">
        <f t="shared" si="75"/>
        <v>651.8474976076003</v>
      </c>
      <c r="HQ157" s="9">
        <f t="shared" si="76"/>
        <v>-14.707054616697796</v>
      </c>
      <c r="HR157" s="9">
        <f t="shared" si="77"/>
        <v>21</v>
      </c>
      <c r="IP157" s="9">
        <v>1</v>
      </c>
      <c r="IQ157" s="9">
        <v>199</v>
      </c>
      <c r="IR157" s="9">
        <v>1</v>
      </c>
      <c r="IS157" s="9">
        <v>0.35618672515925542</v>
      </c>
      <c r="IT157" s="9">
        <v>199</v>
      </c>
      <c r="IU157" s="9">
        <v>5</v>
      </c>
      <c r="IV157" s="9">
        <v>45.380138898476908</v>
      </c>
    </row>
    <row r="158" spans="1:256" x14ac:dyDescent="0.25">
      <c r="A158" s="9">
        <v>3</v>
      </c>
      <c r="B158" s="9">
        <v>0</v>
      </c>
      <c r="C158" s="9">
        <v>6</v>
      </c>
      <c r="D158" s="9">
        <v>4</v>
      </c>
      <c r="E158" s="9">
        <v>0</v>
      </c>
      <c r="F158" s="9">
        <v>4</v>
      </c>
      <c r="G158" s="9">
        <v>1</v>
      </c>
      <c r="H158" s="9">
        <v>1</v>
      </c>
      <c r="I158" s="9">
        <v>1</v>
      </c>
      <c r="J158" s="9">
        <v>1.1146569284798158</v>
      </c>
      <c r="K158" s="9">
        <v>1.227844214596608</v>
      </c>
      <c r="L158" s="9">
        <v>1.0453182667334944</v>
      </c>
      <c r="M158" s="9">
        <v>0.91947779868479762</v>
      </c>
      <c r="N158" s="9">
        <v>201</v>
      </c>
      <c r="O158" s="9">
        <v>1</v>
      </c>
      <c r="P158" s="9">
        <v>26.013618466827996</v>
      </c>
      <c r="Q158" s="9">
        <v>16</v>
      </c>
      <c r="CV158" s="9" t="s">
        <v>4239</v>
      </c>
      <c r="CW158" s="9">
        <v>3</v>
      </c>
      <c r="CX158" s="9">
        <v>0</v>
      </c>
      <c r="CY158" s="9">
        <v>6</v>
      </c>
      <c r="CZ158" s="9">
        <v>4</v>
      </c>
      <c r="DA158" s="9">
        <v>0</v>
      </c>
      <c r="DB158" s="9">
        <v>4</v>
      </c>
      <c r="DC158" s="9">
        <v>1</v>
      </c>
      <c r="DD158" s="9">
        <v>1</v>
      </c>
      <c r="DE158" s="9">
        <v>1</v>
      </c>
      <c r="DF158" s="9">
        <v>77300</v>
      </c>
      <c r="DG158" s="9">
        <v>18700</v>
      </c>
      <c r="DH158" s="9">
        <v>4840</v>
      </c>
      <c r="DI158" s="9">
        <v>1000</v>
      </c>
      <c r="DJ158" s="9">
        <v>201</v>
      </c>
      <c r="DK158" s="9">
        <v>5</v>
      </c>
      <c r="DL158" s="9">
        <v>26.013618466827996</v>
      </c>
      <c r="DM158" s="9">
        <v>16</v>
      </c>
      <c r="GR158" s="9">
        <f>$P158*$N158^Solver!$C$2</f>
        <v>92.068664843965024</v>
      </c>
      <c r="GS158" s="9">
        <f t="shared" si="52"/>
        <v>0.19522055470867752</v>
      </c>
      <c r="GT158" s="9">
        <f t="shared" si="53"/>
        <v>26.239098815652145</v>
      </c>
      <c r="GU158" s="9">
        <f t="shared" si="54"/>
        <v>7.0486873881649874</v>
      </c>
      <c r="GV158" s="9">
        <f t="shared" si="55"/>
        <v>27.203150545129063</v>
      </c>
      <c r="GW158" s="9">
        <f t="shared" si="56"/>
        <v>27.203150545129063</v>
      </c>
      <c r="GX158" s="9">
        <f t="shared" si="57"/>
        <v>-10.239098815652145</v>
      </c>
      <c r="GY158" s="9">
        <f t="shared" si="58"/>
        <v>123.91548432447171</v>
      </c>
      <c r="GZ158" s="9">
        <f t="shared" si="59"/>
        <v>3.3542383825513653</v>
      </c>
      <c r="HA158" s="9">
        <f t="shared" si="60"/>
        <v>1967.5350553289663</v>
      </c>
      <c r="HB158" s="9">
        <f t="shared" si="61"/>
        <v>30.671860106080675</v>
      </c>
      <c r="HC158" s="9">
        <f t="shared" si="62"/>
        <v>7.3880698328261871E-2</v>
      </c>
      <c r="HD158" s="9">
        <f t="shared" si="63"/>
        <v>0.11416289377060354</v>
      </c>
      <c r="HE158" s="9">
        <f t="shared" si="64"/>
        <v>-2058.0588619460814</v>
      </c>
      <c r="HF158" s="9">
        <f t="shared" si="65"/>
        <v>0.69240673582318257</v>
      </c>
      <c r="HG158" s="9">
        <f t="shared" si="66"/>
        <v>18.168128761887637</v>
      </c>
      <c r="HH158" s="9">
        <f t="shared" si="67"/>
        <v>16</v>
      </c>
      <c r="HI158" s="9">
        <f t="shared" si="68"/>
        <v>92.068664843965024</v>
      </c>
      <c r="HJ158" s="9">
        <f t="shared" si="69"/>
        <v>0.31697890750275054</v>
      </c>
      <c r="HK158" s="9">
        <f t="shared" si="70"/>
        <v>-0.88645264221522257</v>
      </c>
      <c r="HL158" s="9">
        <f t="shared" si="71"/>
        <v>-16.70622165438272</v>
      </c>
      <c r="HM158" s="9">
        <f t="shared" si="72"/>
        <v>1.9528414134135099</v>
      </c>
      <c r="HN158" s="9">
        <f t="shared" si="73"/>
        <v>688.49030665755777</v>
      </c>
      <c r="HO158" s="9">
        <f t="shared" si="74"/>
        <v>104.83914455668916</v>
      </c>
      <c r="HP158" s="9">
        <f t="shared" si="75"/>
        <v>363.90673893588172</v>
      </c>
      <c r="HQ158" s="9">
        <f t="shared" si="76"/>
        <v>-10.239098815652145</v>
      </c>
      <c r="HR158" s="9">
        <f t="shared" si="77"/>
        <v>22</v>
      </c>
      <c r="IP158" s="9">
        <v>1</v>
      </c>
      <c r="IQ158" s="9">
        <v>201</v>
      </c>
      <c r="IR158" s="9">
        <v>1</v>
      </c>
      <c r="IS158" s="9">
        <v>0.20152004224205244</v>
      </c>
      <c r="IT158" s="9">
        <v>201</v>
      </c>
      <c r="IU158" s="9">
        <v>5</v>
      </c>
      <c r="IV158" s="9">
        <v>30.671860106080675</v>
      </c>
    </row>
    <row r="159" spans="1:256" x14ac:dyDescent="0.25">
      <c r="A159" s="9">
        <v>4</v>
      </c>
      <c r="B159" s="9">
        <v>0</v>
      </c>
      <c r="C159" s="9">
        <v>4</v>
      </c>
      <c r="D159" s="9">
        <v>4</v>
      </c>
      <c r="E159" s="9">
        <v>0</v>
      </c>
      <c r="F159" s="9">
        <v>4</v>
      </c>
      <c r="G159" s="9">
        <v>1</v>
      </c>
      <c r="H159" s="9">
        <v>1</v>
      </c>
      <c r="I159" s="9">
        <v>0</v>
      </c>
      <c r="J159" s="9">
        <v>1.1622425412092257</v>
      </c>
      <c r="K159" s="9">
        <v>1.3329004040808097</v>
      </c>
      <c r="L159" s="9">
        <v>1.0280402788536018</v>
      </c>
      <c r="M159" s="9">
        <v>0.6206475141122384</v>
      </c>
      <c r="N159" s="9">
        <v>204</v>
      </c>
      <c r="O159" s="9">
        <v>1</v>
      </c>
      <c r="P159" s="9">
        <v>27.287066180138481</v>
      </c>
      <c r="Q159" s="9">
        <v>18</v>
      </c>
      <c r="CV159" s="9" t="s">
        <v>4210</v>
      </c>
      <c r="CW159" s="9">
        <v>4</v>
      </c>
      <c r="CX159" s="9">
        <v>0</v>
      </c>
      <c r="CY159" s="9">
        <v>4</v>
      </c>
      <c r="CZ159" s="9">
        <v>4</v>
      </c>
      <c r="DA159" s="9">
        <v>0</v>
      </c>
      <c r="DB159" s="9">
        <v>4</v>
      </c>
      <c r="DC159" s="9">
        <v>1</v>
      </c>
      <c r="DD159" s="9">
        <v>1</v>
      </c>
      <c r="DE159" s="9">
        <v>0</v>
      </c>
      <c r="DF159" s="9">
        <v>80600</v>
      </c>
      <c r="DG159" s="9">
        <v>20300</v>
      </c>
      <c r="DH159" s="9">
        <v>4760</v>
      </c>
      <c r="DI159" s="9">
        <v>675</v>
      </c>
      <c r="DJ159" s="9">
        <v>204</v>
      </c>
      <c r="DK159" s="9">
        <v>5</v>
      </c>
      <c r="DL159" s="9">
        <v>27.287066180138481</v>
      </c>
      <c r="DM159" s="9">
        <v>18</v>
      </c>
      <c r="GR159" s="9">
        <f>$P159*$N159^Solver!$C$2</f>
        <v>96.9173068895619</v>
      </c>
      <c r="GS159" s="9">
        <f t="shared" si="52"/>
        <v>0.19027459063611338</v>
      </c>
      <c r="GT159" s="9">
        <f t="shared" si="53"/>
        <v>27.620937011869685</v>
      </c>
      <c r="GU159" s="9">
        <f t="shared" si="54"/>
        <v>7.2319097220775159</v>
      </c>
      <c r="GV159" s="9">
        <f t="shared" si="55"/>
        <v>32.95077007632355</v>
      </c>
      <c r="GW159" s="9">
        <f t="shared" si="56"/>
        <v>32.95077007632355</v>
      </c>
      <c r="GX159" s="9">
        <f t="shared" si="57"/>
        <v>-9.6209370118696853</v>
      </c>
      <c r="GY159" s="9">
        <f t="shared" si="58"/>
        <v>133.11397975335308</v>
      </c>
      <c r="GZ159" s="9">
        <f t="shared" si="59"/>
        <v>-6.26669862931832</v>
      </c>
      <c r="HA159" s="9">
        <f t="shared" si="60"/>
        <v>2100.6490350823196</v>
      </c>
      <c r="HB159" s="9">
        <f t="shared" si="61"/>
        <v>36.395445208033053</v>
      </c>
      <c r="HC159" s="9">
        <f t="shared" si="62"/>
        <v>-0.13372403808134081</v>
      </c>
      <c r="HD159" s="9">
        <f t="shared" si="63"/>
        <v>8.5122711064553477E-2</v>
      </c>
      <c r="HE159" s="9">
        <f t="shared" si="64"/>
        <v>-1962.6711504214159</v>
      </c>
      <c r="HF159" s="9">
        <f t="shared" si="65"/>
        <v>0.72395548962435974</v>
      </c>
      <c r="HG159" s="9">
        <f t="shared" si="66"/>
        <v>19.996328978311716</v>
      </c>
      <c r="HH159" s="9">
        <f t="shared" si="67"/>
        <v>18</v>
      </c>
      <c r="HI159" s="9">
        <f t="shared" si="68"/>
        <v>96.9173068895619</v>
      </c>
      <c r="HJ159" s="9">
        <f t="shared" si="69"/>
        <v>0.33951956051517879</v>
      </c>
      <c r="HK159" s="9">
        <f t="shared" si="70"/>
        <v>-0.76837924720477269</v>
      </c>
      <c r="HL159" s="9">
        <f t="shared" si="71"/>
        <v>-35.625409429671933</v>
      </c>
      <c r="HM159" s="9">
        <f t="shared" si="72"/>
        <v>1.978503139892148</v>
      </c>
      <c r="HN159" s="9">
        <f t="shared" si="73"/>
        <v>762.91616141367263</v>
      </c>
      <c r="HO159" s="9">
        <f t="shared" si="74"/>
        <v>92.562428986363983</v>
      </c>
      <c r="HP159" s="9">
        <f t="shared" si="75"/>
        <v>1644.4282696076939</v>
      </c>
      <c r="HQ159" s="9">
        <f t="shared" si="76"/>
        <v>-9.6209370118696853</v>
      </c>
      <c r="HR159" s="9">
        <f t="shared" si="77"/>
        <v>23</v>
      </c>
      <c r="IP159" s="9">
        <v>1</v>
      </c>
      <c r="IQ159" s="9">
        <v>204</v>
      </c>
      <c r="IR159" s="9">
        <v>1</v>
      </c>
      <c r="IS159" s="9">
        <v>0.91042681185840191</v>
      </c>
      <c r="IT159" s="9">
        <v>204</v>
      </c>
      <c r="IU159" s="9">
        <v>5</v>
      </c>
      <c r="IV159" s="9">
        <v>36.395445208033053</v>
      </c>
    </row>
    <row r="160" spans="1:256" x14ac:dyDescent="0.25">
      <c r="A160" s="9">
        <v>2</v>
      </c>
      <c r="B160" s="9">
        <v>0</v>
      </c>
      <c r="C160" s="9">
        <v>8</v>
      </c>
      <c r="D160" s="9">
        <v>4</v>
      </c>
      <c r="E160" s="9">
        <v>0</v>
      </c>
      <c r="F160" s="9">
        <v>3</v>
      </c>
      <c r="G160" s="9">
        <v>1</v>
      </c>
      <c r="H160" s="9">
        <v>4</v>
      </c>
      <c r="I160" s="9">
        <v>0</v>
      </c>
      <c r="J160" s="9">
        <v>1.2876955202231248</v>
      </c>
      <c r="K160" s="9">
        <v>1.1424860606406941</v>
      </c>
      <c r="L160" s="9">
        <v>0.41251196063243267</v>
      </c>
      <c r="M160" s="9">
        <v>0.50571278927663865</v>
      </c>
      <c r="N160" s="9">
        <v>220</v>
      </c>
      <c r="O160" s="9">
        <v>1</v>
      </c>
      <c r="P160" s="9">
        <v>19.123533677986533</v>
      </c>
      <c r="Q160" s="9">
        <v>48</v>
      </c>
      <c r="CV160" s="9" t="s">
        <v>4405</v>
      </c>
      <c r="CW160" s="9">
        <v>2</v>
      </c>
      <c r="CX160" s="9">
        <v>0</v>
      </c>
      <c r="CY160" s="9">
        <v>8</v>
      </c>
      <c r="CZ160" s="9">
        <v>4</v>
      </c>
      <c r="DA160" s="9">
        <v>0</v>
      </c>
      <c r="DB160" s="9">
        <v>3</v>
      </c>
      <c r="DC160" s="9">
        <v>1</v>
      </c>
      <c r="DD160" s="9">
        <v>4</v>
      </c>
      <c r="DE160" s="9">
        <v>0</v>
      </c>
      <c r="DF160" s="9">
        <v>89300</v>
      </c>
      <c r="DG160" s="9">
        <v>17400</v>
      </c>
      <c r="DH160" s="9">
        <v>1910</v>
      </c>
      <c r="DI160" s="9">
        <v>550</v>
      </c>
      <c r="DJ160" s="9">
        <v>220</v>
      </c>
      <c r="DK160" s="9">
        <v>5</v>
      </c>
      <c r="DL160" s="9">
        <v>19.123533677986533</v>
      </c>
      <c r="DM160" s="9">
        <v>48</v>
      </c>
      <c r="GR160" s="9">
        <f>$P160*$N160^Solver!$C$2</f>
        <v>69.155693509669973</v>
      </c>
      <c r="GS160" s="9">
        <f t="shared" si="52"/>
        <v>0.22525139776122519</v>
      </c>
      <c r="GT160" s="9">
        <f t="shared" si="53"/>
        <v>19.709019118942155</v>
      </c>
      <c r="GU160" s="9">
        <f t="shared" si="54"/>
        <v>6.1089461622089045</v>
      </c>
      <c r="GV160" s="9">
        <f t="shared" si="55"/>
        <v>134.02572947334005</v>
      </c>
      <c r="GW160" s="9">
        <f t="shared" si="56"/>
        <v>134.02572947334005</v>
      </c>
      <c r="GX160" s="9">
        <f t="shared" si="57"/>
        <v>28.290980881057845</v>
      </c>
      <c r="GY160" s="9">
        <f t="shared" si="58"/>
        <v>83.295343882094315</v>
      </c>
      <c r="GZ160" s="9">
        <f t="shared" si="59"/>
        <v>22.024282251739525</v>
      </c>
      <c r="HA160" s="9">
        <f t="shared" si="60"/>
        <v>2183.9443789644138</v>
      </c>
      <c r="HB160" s="9">
        <f t="shared" si="61"/>
        <v>140.67392364823425</v>
      </c>
      <c r="HC160" s="9">
        <f t="shared" si="62"/>
        <v>0.46135929474299558</v>
      </c>
      <c r="HD160" s="9">
        <f t="shared" si="63"/>
        <v>2.0097303520515712</v>
      </c>
      <c r="HE160" s="9">
        <f t="shared" si="64"/>
        <v>6224.0157938327256</v>
      </c>
      <c r="HF160" s="9">
        <f t="shared" si="65"/>
        <v>2.0957866188514966</v>
      </c>
      <c r="HG160" s="9">
        <f t="shared" si="66"/>
        <v>41.305898540167284</v>
      </c>
      <c r="HH160" s="9">
        <f t="shared" si="67"/>
        <v>48</v>
      </c>
      <c r="HI160" s="9">
        <f t="shared" si="68"/>
        <v>69.155693509669973</v>
      </c>
      <c r="HJ160" s="9">
        <f t="shared" si="69"/>
        <v>0.85026009463495744</v>
      </c>
      <c r="HK160" s="9">
        <f t="shared" si="70"/>
        <v>2.005301996881292</v>
      </c>
      <c r="HL160" s="9">
        <f t="shared" si="71"/>
        <v>616.21357225460054</v>
      </c>
      <c r="HM160" s="9">
        <f t="shared" si="72"/>
        <v>1.809754280763991</v>
      </c>
      <c r="HN160" s="9">
        <f t="shared" si="73"/>
        <v>388.44543463082744</v>
      </c>
      <c r="HO160" s="9">
        <f t="shared" si="74"/>
        <v>800.37959921238053</v>
      </c>
      <c r="HP160" s="9">
        <f t="shared" si="75"/>
        <v>514209.82924259105</v>
      </c>
      <c r="HQ160" s="9">
        <f t="shared" si="76"/>
        <v>28.290980881057845</v>
      </c>
      <c r="HR160" s="9">
        <f t="shared" si="77"/>
        <v>24</v>
      </c>
      <c r="IP160" s="9">
        <v>1</v>
      </c>
      <c r="IQ160" s="9">
        <v>220</v>
      </c>
      <c r="IR160" s="9">
        <v>1</v>
      </c>
      <c r="IS160" s="9">
        <v>0.30416364331556456</v>
      </c>
      <c r="IT160" s="9">
        <v>220</v>
      </c>
      <c r="IU160" s="9">
        <v>5</v>
      </c>
      <c r="IV160" s="9">
        <v>140.67392364823425</v>
      </c>
    </row>
    <row r="161" spans="1:256" x14ac:dyDescent="0.25">
      <c r="A161" s="9">
        <v>4</v>
      </c>
      <c r="B161" s="9">
        <v>0</v>
      </c>
      <c r="C161" s="9">
        <v>6</v>
      </c>
      <c r="D161" s="9">
        <v>4</v>
      </c>
      <c r="E161" s="9">
        <v>0</v>
      </c>
      <c r="F161" s="9">
        <v>4</v>
      </c>
      <c r="G161" s="9">
        <v>1</v>
      </c>
      <c r="H161" s="9">
        <v>2</v>
      </c>
      <c r="I161" s="9">
        <v>0</v>
      </c>
      <c r="J161" s="9">
        <v>1.0959110810409574</v>
      </c>
      <c r="K161" s="9">
        <v>1.1884481435400323</v>
      </c>
      <c r="L161" s="9">
        <v>1.2807308515970293</v>
      </c>
      <c r="M161" s="9">
        <v>1.1033733584217571</v>
      </c>
      <c r="N161" s="9">
        <v>252</v>
      </c>
      <c r="O161" s="9">
        <v>1</v>
      </c>
      <c r="P161" s="9">
        <v>27.317409255754963</v>
      </c>
      <c r="Q161" s="9">
        <v>33</v>
      </c>
      <c r="CV161" s="9" t="s">
        <v>4291</v>
      </c>
      <c r="CW161" s="9">
        <v>4</v>
      </c>
      <c r="CX161" s="9">
        <v>0</v>
      </c>
      <c r="CY161" s="9">
        <v>6</v>
      </c>
      <c r="CZ161" s="9">
        <v>4</v>
      </c>
      <c r="DA161" s="9">
        <v>0</v>
      </c>
      <c r="DB161" s="9">
        <v>4</v>
      </c>
      <c r="DC161" s="9">
        <v>1</v>
      </c>
      <c r="DD161" s="9">
        <v>2</v>
      </c>
      <c r="DE161" s="9">
        <v>0</v>
      </c>
      <c r="DF161" s="9">
        <v>76000</v>
      </c>
      <c r="DG161" s="9">
        <v>18100</v>
      </c>
      <c r="DH161" s="9">
        <v>5930</v>
      </c>
      <c r="DI161" s="9">
        <v>1200</v>
      </c>
      <c r="DJ161" s="9">
        <v>252</v>
      </c>
      <c r="DK161" s="9">
        <v>5</v>
      </c>
      <c r="DL161" s="9">
        <v>27.317409255754963</v>
      </c>
      <c r="DM161" s="9">
        <v>33</v>
      </c>
      <c r="GR161" s="9">
        <f>$P161*$N161^Solver!$C$2</f>
        <v>102.03642911420434</v>
      </c>
      <c r="GS161" s="9">
        <f t="shared" si="52"/>
        <v>0.18544017961478901</v>
      </c>
      <c r="GT161" s="9">
        <f t="shared" si="53"/>
        <v>29.079860676391565</v>
      </c>
      <c r="GU161" s="9">
        <f t="shared" si="54"/>
        <v>7.4204450445640475</v>
      </c>
      <c r="GV161" s="9">
        <f t="shared" si="55"/>
        <v>81.478298414990178</v>
      </c>
      <c r="GW161" s="9">
        <f t="shared" si="56"/>
        <v>81.478298414990178</v>
      </c>
      <c r="GX161" s="9">
        <f t="shared" si="57"/>
        <v>3.920139323608435</v>
      </c>
      <c r="GY161" s="9">
        <f t="shared" si="58"/>
        <v>143.04045089433663</v>
      </c>
      <c r="GZ161" s="9">
        <f t="shared" si="59"/>
        <v>25.94442157534796</v>
      </c>
      <c r="HA161" s="9">
        <f t="shared" si="60"/>
        <v>2326.9848298587503</v>
      </c>
      <c r="HB161" s="9">
        <f t="shared" si="61"/>
        <v>85.05446701758153</v>
      </c>
      <c r="HC161" s="9">
        <f t="shared" si="62"/>
        <v>0.52696628859336248</v>
      </c>
      <c r="HD161" s="9">
        <f t="shared" si="63"/>
        <v>-1.6215406053879118E-2</v>
      </c>
      <c r="HE161" s="9">
        <f t="shared" si="64"/>
        <v>987.87510954932566</v>
      </c>
      <c r="HF161" s="9">
        <f t="shared" si="65"/>
        <v>1.1074001777842042</v>
      </c>
      <c r="HG161" s="9">
        <f t="shared" si="66"/>
        <v>32.203042882975907</v>
      </c>
      <c r="HH161" s="9">
        <f t="shared" si="67"/>
        <v>33</v>
      </c>
      <c r="HI161" s="9">
        <f t="shared" si="68"/>
        <v>102.03642911420434</v>
      </c>
      <c r="HJ161" s="9">
        <f t="shared" si="69"/>
        <v>0.56684832359204873</v>
      </c>
      <c r="HK161" s="9">
        <f t="shared" si="70"/>
        <v>0.31061883551422048</v>
      </c>
      <c r="HL161" s="9">
        <f t="shared" si="71"/>
        <v>-112.51070077529128</v>
      </c>
      <c r="HM161" s="9">
        <f t="shared" si="72"/>
        <v>2.0042390344323762</v>
      </c>
      <c r="HN161" s="9">
        <f t="shared" si="73"/>
        <v>845.63829695834454</v>
      </c>
      <c r="HO161" s="9">
        <f t="shared" si="74"/>
        <v>15.367492316501199</v>
      </c>
      <c r="HP161" s="9">
        <f t="shared" si="75"/>
        <v>16300.384352017682</v>
      </c>
      <c r="HQ161" s="9">
        <f t="shared" si="76"/>
        <v>3.920139323608435</v>
      </c>
      <c r="HR161" s="9">
        <f t="shared" si="77"/>
        <v>25</v>
      </c>
      <c r="IP161" s="9">
        <v>1</v>
      </c>
      <c r="IQ161" s="9">
        <v>252</v>
      </c>
      <c r="IR161" s="9">
        <v>1</v>
      </c>
      <c r="IS161" s="9">
        <v>0.36692052913649698</v>
      </c>
      <c r="IT161" s="9">
        <v>252</v>
      </c>
      <c r="IU161" s="9">
        <v>5</v>
      </c>
      <c r="IV161" s="9">
        <v>85.05446701758153</v>
      </c>
    </row>
    <row r="162" spans="1:256" x14ac:dyDescent="0.25">
      <c r="A162" s="9">
        <v>4</v>
      </c>
      <c r="B162" s="9">
        <v>0</v>
      </c>
      <c r="C162" s="9">
        <v>6</v>
      </c>
      <c r="D162" s="9">
        <v>6</v>
      </c>
      <c r="E162" s="9">
        <v>0</v>
      </c>
      <c r="F162" s="9">
        <v>4</v>
      </c>
      <c r="G162" s="9">
        <v>1</v>
      </c>
      <c r="H162" s="9">
        <v>1</v>
      </c>
      <c r="I162" s="9">
        <v>0</v>
      </c>
      <c r="J162" s="9">
        <v>1.2631817197261561</v>
      </c>
      <c r="K162" s="9">
        <v>3.2567418740102543</v>
      </c>
      <c r="L162" s="9">
        <v>1.1554654394678088</v>
      </c>
      <c r="M162" s="9">
        <v>1.930903377238075</v>
      </c>
      <c r="N162" s="9">
        <v>266</v>
      </c>
      <c r="O162" s="9">
        <v>1</v>
      </c>
      <c r="P162" s="9">
        <v>36.854034511446287</v>
      </c>
      <c r="Q162" s="9">
        <v>20</v>
      </c>
      <c r="CV162" s="9" t="s">
        <v>4212</v>
      </c>
      <c r="CW162" s="9">
        <v>4</v>
      </c>
      <c r="CX162" s="9">
        <v>0</v>
      </c>
      <c r="CY162" s="9">
        <v>6</v>
      </c>
      <c r="CZ162" s="9">
        <v>6</v>
      </c>
      <c r="DA162" s="9">
        <v>0</v>
      </c>
      <c r="DB162" s="9">
        <v>4</v>
      </c>
      <c r="DC162" s="9">
        <v>1</v>
      </c>
      <c r="DD162" s="9">
        <v>1</v>
      </c>
      <c r="DE162" s="9">
        <v>0</v>
      </c>
      <c r="DF162" s="9">
        <v>87600</v>
      </c>
      <c r="DG162" s="9">
        <v>49600</v>
      </c>
      <c r="DH162" s="9">
        <v>5350</v>
      </c>
      <c r="DI162" s="9">
        <v>2100</v>
      </c>
      <c r="DJ162" s="9">
        <v>266</v>
      </c>
      <c r="DK162" s="9">
        <v>5</v>
      </c>
      <c r="DL162" s="9">
        <v>36.854034511446287</v>
      </c>
      <c r="DM162" s="9">
        <v>20</v>
      </c>
      <c r="GR162" s="9">
        <f>$P162*$N162^Solver!$C$2</f>
        <v>139.44306880456776</v>
      </c>
      <c r="GS162" s="9">
        <f t="shared" si="52"/>
        <v>0.15862915071164319</v>
      </c>
      <c r="GT162" s="9">
        <f t="shared" si="53"/>
        <v>39.740561761395711</v>
      </c>
      <c r="GU162" s="9">
        <f t="shared" si="54"/>
        <v>8.6746266730445765</v>
      </c>
      <c r="GV162" s="9">
        <f t="shared" si="55"/>
        <v>38.023149852075662</v>
      </c>
      <c r="GW162" s="9">
        <f t="shared" si="56"/>
        <v>38.023149852075662</v>
      </c>
      <c r="GX162" s="9">
        <f t="shared" si="57"/>
        <v>-19.740561761395711</v>
      </c>
      <c r="GY162" s="9">
        <f t="shared" si="58"/>
        <v>221.8016819268135</v>
      </c>
      <c r="GZ162" s="9">
        <f t="shared" si="59"/>
        <v>6.2038598139522492</v>
      </c>
      <c r="HA162" s="9">
        <f t="shared" si="60"/>
        <v>2548.786511785564</v>
      </c>
      <c r="HB162" s="9">
        <f t="shared" si="61"/>
        <v>42.335616460753485</v>
      </c>
      <c r="HC162" s="9">
        <f t="shared" si="62"/>
        <v>0.12049764965611193</v>
      </c>
      <c r="HD162" s="9">
        <f t="shared" si="63"/>
        <v>0.22158329810397046</v>
      </c>
      <c r="HE162" s="9">
        <f t="shared" si="64"/>
        <v>-5250.9894285312594</v>
      </c>
      <c r="HF162" s="9">
        <f t="shared" si="65"/>
        <v>0.59226510523393516</v>
      </c>
      <c r="HG162" s="9">
        <f t="shared" si="66"/>
        <v>23.536947993668729</v>
      </c>
      <c r="HH162" s="9">
        <f t="shared" si="67"/>
        <v>20</v>
      </c>
      <c r="HI162" s="9">
        <f t="shared" si="68"/>
        <v>139.44306880456776</v>
      </c>
      <c r="HJ162" s="9">
        <f t="shared" si="69"/>
        <v>0.2390639120670979</v>
      </c>
      <c r="HK162" s="9">
        <f t="shared" si="70"/>
        <v>-1.3369335752352147</v>
      </c>
      <c r="HL162" s="9">
        <f t="shared" si="71"/>
        <v>150.53465225969808</v>
      </c>
      <c r="HM162" s="9">
        <f t="shared" si="72"/>
        <v>2.1604022900993574</v>
      </c>
      <c r="HN162" s="9">
        <f t="shared" si="73"/>
        <v>1579.312249111307</v>
      </c>
      <c r="HO162" s="9">
        <f t="shared" si="74"/>
        <v>389.68977865547851</v>
      </c>
      <c r="HP162" s="9">
        <f t="shared" si="75"/>
        <v>28186.413023173569</v>
      </c>
      <c r="HQ162" s="9">
        <f t="shared" si="76"/>
        <v>-19.740561761395711</v>
      </c>
      <c r="HR162" s="9">
        <f t="shared" si="77"/>
        <v>26</v>
      </c>
      <c r="IP162" s="9">
        <v>1</v>
      </c>
      <c r="IQ162" s="9">
        <v>266</v>
      </c>
      <c r="IR162" s="9">
        <v>1</v>
      </c>
      <c r="IS162" s="9">
        <v>0.93983231743614515</v>
      </c>
      <c r="IT162" s="9">
        <v>266</v>
      </c>
      <c r="IU162" s="9">
        <v>5</v>
      </c>
      <c r="IV162" s="9">
        <v>42.335616460753485</v>
      </c>
    </row>
    <row r="163" spans="1:256" x14ac:dyDescent="0.25">
      <c r="A163" s="9">
        <v>4</v>
      </c>
      <c r="B163" s="9">
        <v>0</v>
      </c>
      <c r="C163" s="9">
        <v>6</v>
      </c>
      <c r="D163" s="9">
        <v>4</v>
      </c>
      <c r="E163" s="9">
        <v>0</v>
      </c>
      <c r="F163" s="9">
        <v>4</v>
      </c>
      <c r="G163" s="9">
        <v>1</v>
      </c>
      <c r="H163" s="9">
        <v>4</v>
      </c>
      <c r="I163" s="9">
        <v>0</v>
      </c>
      <c r="J163" s="9">
        <v>1.2184800835258012</v>
      </c>
      <c r="K163" s="9">
        <v>0.43335678162233221</v>
      </c>
      <c r="L163" s="9">
        <v>0.70191825762063154</v>
      </c>
      <c r="M163" s="9">
        <v>0.65282923706620632</v>
      </c>
      <c r="N163" s="9">
        <v>271</v>
      </c>
      <c r="O163" s="9">
        <v>1</v>
      </c>
      <c r="P163" s="9">
        <v>20.230844776978195</v>
      </c>
      <c r="Q163" s="9">
        <v>20</v>
      </c>
      <c r="CV163" s="9" t="s">
        <v>4391</v>
      </c>
      <c r="CW163" s="9">
        <v>4</v>
      </c>
      <c r="CX163" s="9">
        <v>0</v>
      </c>
      <c r="CY163" s="9">
        <v>6</v>
      </c>
      <c r="CZ163" s="9">
        <v>4</v>
      </c>
      <c r="DA163" s="9">
        <v>0</v>
      </c>
      <c r="DB163" s="9">
        <v>4</v>
      </c>
      <c r="DC163" s="9">
        <v>1</v>
      </c>
      <c r="DD163" s="9">
        <v>4</v>
      </c>
      <c r="DE163" s="9">
        <v>0</v>
      </c>
      <c r="DF163" s="9">
        <v>84500</v>
      </c>
      <c r="DG163" s="9">
        <v>6600</v>
      </c>
      <c r="DH163" s="9">
        <v>3250</v>
      </c>
      <c r="DI163" s="9">
        <v>710</v>
      </c>
      <c r="DJ163" s="9">
        <v>271</v>
      </c>
      <c r="DK163" s="9">
        <v>5</v>
      </c>
      <c r="DL163" s="9">
        <v>20.230844776978195</v>
      </c>
      <c r="DM163" s="9">
        <v>20</v>
      </c>
      <c r="GR163" s="9">
        <f>$P163*$N163^Solver!$C$2</f>
        <v>76.887087228074137</v>
      </c>
      <c r="GS163" s="9">
        <f t="shared" si="52"/>
        <v>0.21362632076019417</v>
      </c>
      <c r="GT163" s="9">
        <f t="shared" si="53"/>
        <v>21.912426804974398</v>
      </c>
      <c r="GU163" s="9">
        <f t="shared" si="54"/>
        <v>6.4413816471159882</v>
      </c>
      <c r="GV163" s="9">
        <f t="shared" si="55"/>
        <v>39.1787787456215</v>
      </c>
      <c r="GW163" s="9">
        <f t="shared" si="56"/>
        <v>39.1787787456215</v>
      </c>
      <c r="GX163" s="9">
        <f t="shared" si="57"/>
        <v>-1.9124268049743982</v>
      </c>
      <c r="GY163" s="9">
        <f t="shared" si="58"/>
        <v>96.454578596017697</v>
      </c>
      <c r="GZ163" s="9">
        <f t="shared" si="59"/>
        <v>4.291433008977851</v>
      </c>
      <c r="HA163" s="9">
        <f t="shared" si="60"/>
        <v>2645.2410903815817</v>
      </c>
      <c r="HB163" s="9">
        <f t="shared" si="61"/>
        <v>42.335616460753485</v>
      </c>
      <c r="HC163" s="9">
        <f t="shared" si="62"/>
        <v>8.1879371268538226E-2</v>
      </c>
      <c r="HD163" s="9">
        <f t="shared" si="63"/>
        <v>-3.8019121926811492E-2</v>
      </c>
      <c r="HE163" s="9">
        <f t="shared" si="64"/>
        <v>-518.26766414806195</v>
      </c>
      <c r="HF163" s="9">
        <f t="shared" si="65"/>
        <v>0.9325513252230001</v>
      </c>
      <c r="HG163" s="9">
        <f t="shared" si="66"/>
        <v>20.434462655830867</v>
      </c>
      <c r="HH163" s="9">
        <f t="shared" si="67"/>
        <v>20</v>
      </c>
      <c r="HI163" s="9">
        <f t="shared" si="68"/>
        <v>76.887087228074137</v>
      </c>
      <c r="HJ163" s="9">
        <f t="shared" si="69"/>
        <v>0.47634541083954196</v>
      </c>
      <c r="HK163" s="9">
        <f t="shared" si="70"/>
        <v>-0.10933748763447788</v>
      </c>
      <c r="HL163" s="9">
        <f t="shared" si="71"/>
        <v>-80.326775889196085</v>
      </c>
      <c r="HM163" s="9">
        <f t="shared" si="72"/>
        <v>1.8627430585831684</v>
      </c>
      <c r="HN163" s="9">
        <f t="shared" si="73"/>
        <v>480.15444848336051</v>
      </c>
      <c r="HO163" s="9">
        <f t="shared" si="74"/>
        <v>3.657376284384585</v>
      </c>
      <c r="HP163" s="9">
        <f t="shared" si="75"/>
        <v>8611.3207568661637</v>
      </c>
      <c r="HQ163" s="9">
        <f t="shared" si="76"/>
        <v>-1.9124268049743982</v>
      </c>
      <c r="HR163" s="9">
        <f t="shared" si="77"/>
        <v>27</v>
      </c>
      <c r="IP163" s="9">
        <v>1</v>
      </c>
      <c r="IQ163" s="9">
        <v>271</v>
      </c>
      <c r="IR163" s="9">
        <v>1</v>
      </c>
      <c r="IS163" s="9">
        <v>0.92737565131852639</v>
      </c>
      <c r="IT163" s="9">
        <v>271</v>
      </c>
      <c r="IU163" s="9">
        <v>5</v>
      </c>
      <c r="IV163" s="9">
        <v>42.335616460753485</v>
      </c>
    </row>
    <row r="164" spans="1:256" x14ac:dyDescent="0.25">
      <c r="A164" s="9">
        <v>3</v>
      </c>
      <c r="B164" s="9">
        <v>2</v>
      </c>
      <c r="C164" s="9">
        <v>6</v>
      </c>
      <c r="D164" s="9">
        <v>4</v>
      </c>
      <c r="E164" s="9">
        <v>0</v>
      </c>
      <c r="F164" s="9">
        <v>3</v>
      </c>
      <c r="G164" s="9">
        <v>1</v>
      </c>
      <c r="H164" s="9">
        <v>1</v>
      </c>
      <c r="I164" s="9">
        <v>0</v>
      </c>
      <c r="J164" s="9">
        <v>1.2660656962552113</v>
      </c>
      <c r="K164" s="9">
        <v>1.917275458086682</v>
      </c>
      <c r="L164" s="9">
        <v>0.645764797010981</v>
      </c>
      <c r="M164" s="9">
        <v>1.0390099125138212</v>
      </c>
      <c r="N164" s="9">
        <v>276</v>
      </c>
      <c r="O164" s="9">
        <v>1</v>
      </c>
      <c r="P164" s="9">
        <v>25.285038250416669</v>
      </c>
      <c r="Q164" s="9">
        <v>16</v>
      </c>
      <c r="CV164" s="9" t="s">
        <v>4178</v>
      </c>
      <c r="CW164" s="9">
        <v>3</v>
      </c>
      <c r="CX164" s="9">
        <v>2</v>
      </c>
      <c r="CY164" s="9">
        <v>6</v>
      </c>
      <c r="CZ164" s="9">
        <v>4</v>
      </c>
      <c r="DA164" s="9">
        <v>0</v>
      </c>
      <c r="DB164" s="9">
        <v>3</v>
      </c>
      <c r="DC164" s="9">
        <v>1</v>
      </c>
      <c r="DD164" s="9">
        <v>1</v>
      </c>
      <c r="DE164" s="9">
        <v>0</v>
      </c>
      <c r="DF164" s="9">
        <v>87800</v>
      </c>
      <c r="DG164" s="9">
        <v>29200</v>
      </c>
      <c r="DH164" s="9">
        <v>2990</v>
      </c>
      <c r="DI164" s="9">
        <v>1130</v>
      </c>
      <c r="DJ164" s="9">
        <v>276</v>
      </c>
      <c r="DK164" s="9">
        <v>5</v>
      </c>
      <c r="DL164" s="9">
        <v>25.285038250416669</v>
      </c>
      <c r="DM164" s="9">
        <v>16</v>
      </c>
      <c r="GR164" s="9">
        <f>$P164*$N164^Solver!$C$2</f>
        <v>96.51509950106454</v>
      </c>
      <c r="GS164" s="9">
        <f t="shared" si="52"/>
        <v>0.1906706441115901</v>
      </c>
      <c r="GT164" s="9">
        <f t="shared" si="53"/>
        <v>27.506309962275196</v>
      </c>
      <c r="GU164" s="9">
        <f t="shared" si="54"/>
        <v>7.2168878869486317</v>
      </c>
      <c r="GV164" s="9">
        <f t="shared" si="55"/>
        <v>27.093019727323735</v>
      </c>
      <c r="GW164" s="9">
        <f t="shared" si="56"/>
        <v>27.093019727323735</v>
      </c>
      <c r="GX164" s="9">
        <f t="shared" si="57"/>
        <v>-11.506309962275196</v>
      </c>
      <c r="GY164" s="9">
        <f t="shared" si="58"/>
        <v>132.3433393844762</v>
      </c>
      <c r="GZ164" s="9">
        <f t="shared" si="59"/>
        <v>-7.2148769532973454</v>
      </c>
      <c r="HA164" s="9">
        <f t="shared" si="60"/>
        <v>2777.5844297660578</v>
      </c>
      <c r="HB164" s="9">
        <f t="shared" si="61"/>
        <v>30.671860106080675</v>
      </c>
      <c r="HC164" s="9">
        <f t="shared" si="62"/>
        <v>-0.13443060733154277</v>
      </c>
      <c r="HD164" s="9">
        <f t="shared" si="63"/>
        <v>0.13863238530151117</v>
      </c>
      <c r="HE164" s="9">
        <f t="shared" si="64"/>
        <v>-3175.7415495879541</v>
      </c>
      <c r="HF164" s="9">
        <f t="shared" si="65"/>
        <v>0.66862758400772127</v>
      </c>
      <c r="HG164" s="9">
        <f t="shared" si="66"/>
        <v>18.391477575043581</v>
      </c>
      <c r="HH164" s="9">
        <f t="shared" si="67"/>
        <v>16</v>
      </c>
      <c r="HI164" s="9">
        <f t="shared" si="68"/>
        <v>96.51509950106454</v>
      </c>
      <c r="HJ164" s="9">
        <f t="shared" si="69"/>
        <v>0.29906845554586792</v>
      </c>
      <c r="HK164" s="9">
        <f t="shared" si="70"/>
        <v>-0.98350201843167517</v>
      </c>
      <c r="HL164" s="9">
        <f t="shared" si="71"/>
        <v>4.5521875677391396E-2</v>
      </c>
      <c r="HM164" s="9">
        <f t="shared" si="72"/>
        <v>1.9764238193912043</v>
      </c>
      <c r="HN164" s="9">
        <f t="shared" si="73"/>
        <v>756.59708774075966</v>
      </c>
      <c r="HO164" s="9">
        <f t="shared" si="74"/>
        <v>132.39516894795344</v>
      </c>
      <c r="HP164" s="9">
        <f t="shared" si="75"/>
        <v>2.6863036502413995E-3</v>
      </c>
      <c r="HQ164" s="9">
        <f t="shared" si="76"/>
        <v>-11.506309962275196</v>
      </c>
      <c r="HR164" s="9">
        <f t="shared" si="77"/>
        <v>28</v>
      </c>
      <c r="IP164" s="9">
        <v>1</v>
      </c>
      <c r="IQ164" s="9">
        <v>276</v>
      </c>
      <c r="IR164" s="9">
        <v>1</v>
      </c>
      <c r="IS164" s="9">
        <v>0.82414538060224296</v>
      </c>
      <c r="IT164" s="9">
        <v>276</v>
      </c>
      <c r="IU164" s="9">
        <v>5</v>
      </c>
      <c r="IV164" s="9">
        <v>30.671860106080675</v>
      </c>
    </row>
    <row r="165" spans="1:256" x14ac:dyDescent="0.25">
      <c r="A165" s="9">
        <v>4</v>
      </c>
      <c r="B165" s="9">
        <v>0</v>
      </c>
      <c r="C165" s="9">
        <v>6</v>
      </c>
      <c r="D165" s="9">
        <v>4</v>
      </c>
      <c r="E165" s="9">
        <v>0</v>
      </c>
      <c r="F165" s="9">
        <v>4</v>
      </c>
      <c r="G165" s="9">
        <v>1</v>
      </c>
      <c r="H165" s="9">
        <v>2</v>
      </c>
      <c r="I165" s="9">
        <v>0</v>
      </c>
      <c r="J165" s="9">
        <v>1.2141541187322185</v>
      </c>
      <c r="K165" s="9">
        <v>1.9698035528287829</v>
      </c>
      <c r="L165" s="9">
        <v>1.1619446849227684</v>
      </c>
      <c r="M165" s="9">
        <v>1.5906965917246998</v>
      </c>
      <c r="N165" s="9">
        <v>287</v>
      </c>
      <c r="O165" s="9">
        <v>1</v>
      </c>
      <c r="P165" s="9">
        <v>32.049795410189262</v>
      </c>
      <c r="Q165" s="9">
        <v>34</v>
      </c>
      <c r="CV165" s="9" t="s">
        <v>4297</v>
      </c>
      <c r="CW165" s="9">
        <v>4</v>
      </c>
      <c r="CX165" s="9">
        <v>0</v>
      </c>
      <c r="CY165" s="9">
        <v>6</v>
      </c>
      <c r="CZ165" s="9">
        <v>4</v>
      </c>
      <c r="DA165" s="9">
        <v>0</v>
      </c>
      <c r="DB165" s="9">
        <v>4</v>
      </c>
      <c r="DC165" s="9">
        <v>1</v>
      </c>
      <c r="DD165" s="9">
        <v>2</v>
      </c>
      <c r="DE165" s="9">
        <v>0</v>
      </c>
      <c r="DF165" s="9">
        <v>84200</v>
      </c>
      <c r="DG165" s="9">
        <v>30000</v>
      </c>
      <c r="DH165" s="9">
        <v>5380</v>
      </c>
      <c r="DI165" s="9">
        <v>1730</v>
      </c>
      <c r="DJ165" s="9">
        <v>287</v>
      </c>
      <c r="DK165" s="9">
        <v>5</v>
      </c>
      <c r="DL165" s="9">
        <v>32.049795410189262</v>
      </c>
      <c r="DM165" s="9">
        <v>34</v>
      </c>
      <c r="GR165" s="9">
        <f>$P165*$N165^Solver!$C$2</f>
        <v>123.48152068961703</v>
      </c>
      <c r="GS165" s="9">
        <f t="shared" si="52"/>
        <v>0.16857007515218442</v>
      </c>
      <c r="GT165" s="9">
        <f t="shared" si="53"/>
        <v>35.19160214577866</v>
      </c>
      <c r="GU165" s="9">
        <f t="shared" si="54"/>
        <v>8.16306607589358</v>
      </c>
      <c r="GV165" s="9">
        <f t="shared" si="55"/>
        <v>85.063190362270348</v>
      </c>
      <c r="GW165" s="9">
        <f t="shared" si="56"/>
        <v>85.063190362270348</v>
      </c>
      <c r="GX165" s="9">
        <f t="shared" si="57"/>
        <v>-1.1916021457786599</v>
      </c>
      <c r="GY165" s="9">
        <f t="shared" si="58"/>
        <v>186.90529036937971</v>
      </c>
      <c r="GZ165" s="9">
        <f t="shared" si="59"/>
        <v>-8.4064790990760052</v>
      </c>
      <c r="HA165" s="9">
        <f t="shared" si="60"/>
        <v>2964.4897201354374</v>
      </c>
      <c r="HB165" s="9">
        <f t="shared" si="61"/>
        <v>88.580827542197667</v>
      </c>
      <c r="HC165" s="9">
        <f t="shared" si="62"/>
        <v>-0.15171173669893018</v>
      </c>
      <c r="HD165" s="9">
        <f t="shared" si="63"/>
        <v>-2.7269342739500841E-2</v>
      </c>
      <c r="HE165" s="9">
        <f t="shared" si="64"/>
        <v>-341.98981583847535</v>
      </c>
      <c r="HF165" s="9">
        <f t="shared" si="65"/>
        <v>0.97251502099644715</v>
      </c>
      <c r="HG165" s="9">
        <f t="shared" si="66"/>
        <v>34.224361699700545</v>
      </c>
      <c r="HH165" s="9">
        <f t="shared" si="67"/>
        <v>34</v>
      </c>
      <c r="HI165" s="9">
        <f t="shared" si="68"/>
        <v>123.48152068961703</v>
      </c>
      <c r="HJ165" s="9">
        <f t="shared" si="69"/>
        <v>0.49603188141511045</v>
      </c>
      <c r="HK165" s="9">
        <f t="shared" si="70"/>
        <v>-1.8328339468286672E-2</v>
      </c>
      <c r="HL165" s="9">
        <f t="shared" si="71"/>
        <v>-165.24265537439555</v>
      </c>
      <c r="HM165" s="9">
        <f t="shared" si="72"/>
        <v>2.099619842996495</v>
      </c>
      <c r="HN165" s="9">
        <f t="shared" si="73"/>
        <v>1238.4488615867731</v>
      </c>
      <c r="HO165" s="9">
        <f t="shared" si="74"/>
        <v>1.4199156738243066</v>
      </c>
      <c r="HP165" s="9">
        <f t="shared" si="75"/>
        <v>34404.824225950586</v>
      </c>
      <c r="HQ165" s="9">
        <f t="shared" si="76"/>
        <v>-1.1916021457786599</v>
      </c>
      <c r="HR165" s="9">
        <f t="shared" si="77"/>
        <v>29</v>
      </c>
      <c r="IP165" s="9">
        <v>1</v>
      </c>
      <c r="IQ165" s="9">
        <v>287</v>
      </c>
      <c r="IR165" s="9">
        <v>1</v>
      </c>
      <c r="IS165" s="9">
        <v>0.38480452858966019</v>
      </c>
      <c r="IT165" s="9">
        <v>287</v>
      </c>
      <c r="IU165" s="9">
        <v>5</v>
      </c>
      <c r="IV165" s="9">
        <v>88.580827542197667</v>
      </c>
    </row>
    <row r="166" spans="1:256" x14ac:dyDescent="0.25">
      <c r="A166" s="9">
        <v>4</v>
      </c>
      <c r="B166" s="9">
        <v>0</v>
      </c>
      <c r="C166" s="9">
        <v>6</v>
      </c>
      <c r="D166" s="9">
        <v>4</v>
      </c>
      <c r="E166" s="9">
        <v>0</v>
      </c>
      <c r="F166" s="9">
        <v>4</v>
      </c>
      <c r="G166" s="9">
        <v>1</v>
      </c>
      <c r="H166" s="9">
        <v>1</v>
      </c>
      <c r="I166" s="9">
        <v>0</v>
      </c>
      <c r="J166" s="9">
        <v>1.1622425412092257</v>
      </c>
      <c r="K166" s="9">
        <v>1.0899579658985932</v>
      </c>
      <c r="L166" s="9">
        <v>1.071235248553333</v>
      </c>
      <c r="M166" s="9">
        <v>0.73558223894783803</v>
      </c>
      <c r="N166" s="9">
        <v>291</v>
      </c>
      <c r="O166" s="9">
        <v>1</v>
      </c>
      <c r="P166" s="9">
        <v>26.469647196427669</v>
      </c>
      <c r="Q166" s="9">
        <v>36</v>
      </c>
      <c r="CV166" s="9" t="s">
        <v>4199</v>
      </c>
      <c r="CW166" s="9">
        <v>4</v>
      </c>
      <c r="CX166" s="9">
        <v>0</v>
      </c>
      <c r="CY166" s="9">
        <v>6</v>
      </c>
      <c r="CZ166" s="9">
        <v>4</v>
      </c>
      <c r="DA166" s="9">
        <v>0</v>
      </c>
      <c r="DB166" s="9">
        <v>4</v>
      </c>
      <c r="DC166" s="9">
        <v>1</v>
      </c>
      <c r="DD166" s="9">
        <v>1</v>
      </c>
      <c r="DE166" s="9">
        <v>0</v>
      </c>
      <c r="DF166" s="9">
        <v>80600</v>
      </c>
      <c r="DG166" s="9">
        <v>16600</v>
      </c>
      <c r="DH166" s="9">
        <v>4960</v>
      </c>
      <c r="DI166" s="9">
        <v>800</v>
      </c>
      <c r="DJ166" s="9">
        <v>291</v>
      </c>
      <c r="DK166" s="9">
        <v>5</v>
      </c>
      <c r="DL166" s="9">
        <v>26.469647196427669</v>
      </c>
      <c r="DM166" s="9">
        <v>36</v>
      </c>
      <c r="GR166" s="9">
        <f>$P166*$N166^Solver!$C$2</f>
        <v>102.31927611463409</v>
      </c>
      <c r="GS166" s="9">
        <f t="shared" si="52"/>
        <v>0.18518369081227065</v>
      </c>
      <c r="GT166" s="9">
        <f t="shared" si="53"/>
        <v>29.160470625569875</v>
      </c>
      <c r="GU166" s="9">
        <f t="shared" si="54"/>
        <v>7.4307227372446789</v>
      </c>
      <c r="GV166" s="9">
        <f t="shared" si="55"/>
        <v>91.971511167269028</v>
      </c>
      <c r="GW166" s="9">
        <f t="shared" si="56"/>
        <v>91.971511167269028</v>
      </c>
      <c r="GX166" s="9">
        <f t="shared" si="57"/>
        <v>6.8395293744301249</v>
      </c>
      <c r="GY166" s="9">
        <f t="shared" si="58"/>
        <v>143.59524058982078</v>
      </c>
      <c r="GZ166" s="9">
        <f t="shared" si="59"/>
        <v>-1.5669497246458803</v>
      </c>
      <c r="HA166" s="9">
        <f t="shared" si="60"/>
        <v>3108.084960725258</v>
      </c>
      <c r="HB166" s="9">
        <f t="shared" si="61"/>
        <v>95.719694542143202</v>
      </c>
      <c r="HC166" s="9">
        <f t="shared" si="62"/>
        <v>-2.7634206148101078E-2</v>
      </c>
      <c r="HD166" s="9">
        <f t="shared" si="63"/>
        <v>2.0719753863632704E-2</v>
      </c>
      <c r="HE166" s="9">
        <f t="shared" si="64"/>
        <v>1990.3030479591664</v>
      </c>
      <c r="HF166" s="9">
        <f t="shared" si="65"/>
        <v>1.1869173630554706</v>
      </c>
      <c r="HG166" s="9">
        <f t="shared" si="66"/>
        <v>34.611068900357907</v>
      </c>
      <c r="HH166" s="9">
        <f t="shared" si="67"/>
        <v>36</v>
      </c>
      <c r="HI166" s="9">
        <f t="shared" si="68"/>
        <v>102.31927611463409</v>
      </c>
      <c r="HJ166" s="9">
        <f t="shared" si="69"/>
        <v>0.6032062187194055</v>
      </c>
      <c r="HK166" s="9">
        <f t="shared" si="70"/>
        <v>0.48363757142273867</v>
      </c>
      <c r="HL166" s="9">
        <f t="shared" si="71"/>
        <v>-85.332356247085556</v>
      </c>
      <c r="HM166" s="9">
        <f t="shared" si="72"/>
        <v>2.005623126844823</v>
      </c>
      <c r="HN166" s="9">
        <f t="shared" si="73"/>
        <v>850.33304710472351</v>
      </c>
      <c r="HO166" s="9">
        <f t="shared" si="74"/>
        <v>46.779162063692539</v>
      </c>
      <c r="HP166" s="9">
        <f t="shared" si="75"/>
        <v>9373.3530611774258</v>
      </c>
      <c r="HQ166" s="9">
        <f t="shared" si="76"/>
        <v>6.8395293744301249</v>
      </c>
      <c r="HR166" s="9">
        <f t="shared" si="77"/>
        <v>30</v>
      </c>
      <c r="IP166" s="9">
        <v>1</v>
      </c>
      <c r="IQ166" s="9">
        <v>291</v>
      </c>
      <c r="IR166" s="9">
        <v>1</v>
      </c>
      <c r="IS166" s="9">
        <v>0.95882431354575337</v>
      </c>
      <c r="IT166" s="9">
        <v>291</v>
      </c>
      <c r="IU166" s="9">
        <v>5</v>
      </c>
      <c r="IV166" s="9">
        <v>95.719694542143202</v>
      </c>
    </row>
    <row r="167" spans="1:256" x14ac:dyDescent="0.25">
      <c r="A167" s="9">
        <v>4</v>
      </c>
      <c r="B167" s="9">
        <v>0</v>
      </c>
      <c r="C167" s="9">
        <v>6</v>
      </c>
      <c r="D167" s="9">
        <v>4</v>
      </c>
      <c r="E167" s="9">
        <v>0</v>
      </c>
      <c r="F167" s="9">
        <v>4</v>
      </c>
      <c r="G167" s="9">
        <v>1</v>
      </c>
      <c r="H167" s="9">
        <v>1</v>
      </c>
      <c r="I167" s="9">
        <v>2</v>
      </c>
      <c r="J167" s="9">
        <v>1.245877860551825</v>
      </c>
      <c r="K167" s="9">
        <v>1.7859552212314298</v>
      </c>
      <c r="L167" s="9">
        <v>0.86389939399462334</v>
      </c>
      <c r="M167" s="9">
        <v>0.68041357102675026</v>
      </c>
      <c r="N167" s="9">
        <v>312</v>
      </c>
      <c r="O167" s="9">
        <v>1</v>
      </c>
      <c r="P167" s="9">
        <v>36.753518099767007</v>
      </c>
      <c r="Q167" s="9">
        <v>66</v>
      </c>
      <c r="CV167" s="9" t="s">
        <v>4260</v>
      </c>
      <c r="CW167" s="9">
        <v>4</v>
      </c>
      <c r="CX167" s="9">
        <v>0</v>
      </c>
      <c r="CY167" s="9">
        <v>6</v>
      </c>
      <c r="CZ167" s="9">
        <v>4</v>
      </c>
      <c r="DA167" s="9">
        <v>0</v>
      </c>
      <c r="DB167" s="9">
        <v>4</v>
      </c>
      <c r="DC167" s="9">
        <v>1</v>
      </c>
      <c r="DD167" s="9">
        <v>1</v>
      </c>
      <c r="DE167" s="9">
        <v>2</v>
      </c>
      <c r="DF167" s="9">
        <v>86400</v>
      </c>
      <c r="DG167" s="9">
        <v>27200</v>
      </c>
      <c r="DH167" s="9">
        <v>4000</v>
      </c>
      <c r="DI167" s="9">
        <v>740</v>
      </c>
      <c r="DJ167" s="9">
        <v>312</v>
      </c>
      <c r="DK167" s="9">
        <v>5</v>
      </c>
      <c r="DL167" s="9">
        <v>36.753518099767007</v>
      </c>
      <c r="DM167" s="9">
        <v>66</v>
      </c>
      <c r="GR167" s="9">
        <f>$P167*$N167^Solver!$C$2</f>
        <v>144.45093076569609</v>
      </c>
      <c r="GS167" s="9">
        <f t="shared" si="52"/>
        <v>0.15585519855881227</v>
      </c>
      <c r="GT167" s="9">
        <f t="shared" si="53"/>
        <v>41.167776819590458</v>
      </c>
      <c r="GU167" s="9">
        <f t="shared" si="54"/>
        <v>8.8290199788643768</v>
      </c>
      <c r="GV167" s="9">
        <f t="shared" si="55"/>
        <v>208.46294897915146</v>
      </c>
      <c r="GW167" s="9">
        <f t="shared" si="56"/>
        <v>208.46294897915146</v>
      </c>
      <c r="GX167" s="9">
        <f t="shared" si="57"/>
        <v>24.832223180409542</v>
      </c>
      <c r="GY167" s="9">
        <f t="shared" si="58"/>
        <v>233.12405875402089</v>
      </c>
      <c r="GZ167" s="9">
        <f t="shared" si="59"/>
        <v>23.265273455763662</v>
      </c>
      <c r="HA167" s="9">
        <f t="shared" si="60"/>
        <v>3341.209019479279</v>
      </c>
      <c r="HB167" s="9">
        <f t="shared" si="61"/>
        <v>213.53224149456327</v>
      </c>
      <c r="HC167" s="9">
        <f t="shared" si="62"/>
        <v>0.3959461454143165</v>
      </c>
      <c r="HD167" s="9">
        <f t="shared" si="63"/>
        <v>0.3395541282400481</v>
      </c>
      <c r="HE167" s="9">
        <f t="shared" si="64"/>
        <v>7747.6536322877773</v>
      </c>
      <c r="HF167" s="9">
        <f t="shared" si="65"/>
        <v>1.4966762826929141</v>
      </c>
      <c r="HG167" s="9">
        <f t="shared" si="66"/>
        <v>61.614835177076166</v>
      </c>
      <c r="HH167" s="9">
        <f t="shared" si="67"/>
        <v>66</v>
      </c>
      <c r="HI167" s="9">
        <f t="shared" si="68"/>
        <v>144.45093076569609</v>
      </c>
      <c r="HJ167" s="9">
        <f t="shared" si="69"/>
        <v>0.71635781703440804</v>
      </c>
      <c r="HK167" s="9">
        <f t="shared" si="70"/>
        <v>1.0697910914417936</v>
      </c>
      <c r="HL167" s="9">
        <f t="shared" si="71"/>
        <v>344.49658315825053</v>
      </c>
      <c r="HM167" s="9">
        <f t="shared" si="72"/>
        <v>2.1780440207852028</v>
      </c>
      <c r="HN167" s="9">
        <f t="shared" si="73"/>
        <v>1694.7858482676095</v>
      </c>
      <c r="HO167" s="9">
        <f t="shared" si="74"/>
        <v>616.63930808166901</v>
      </c>
      <c r="HP167" s="9">
        <f t="shared" si="75"/>
        <v>147083.94646684811</v>
      </c>
      <c r="HQ167" s="9">
        <f t="shared" si="76"/>
        <v>24.832223180409542</v>
      </c>
      <c r="HR167" s="9">
        <f t="shared" si="77"/>
        <v>31</v>
      </c>
      <c r="IP167" s="9">
        <v>1</v>
      </c>
      <c r="IQ167" s="9">
        <v>312</v>
      </c>
      <c r="IR167" s="9">
        <v>1</v>
      </c>
      <c r="IS167" s="9">
        <v>8.3698557385379013E-2</v>
      </c>
      <c r="IT167" s="9">
        <v>312</v>
      </c>
      <c r="IU167" s="9">
        <v>5</v>
      </c>
      <c r="IV167" s="9">
        <v>213.53224149456327</v>
      </c>
    </row>
    <row r="168" spans="1:256" x14ac:dyDescent="0.25">
      <c r="A168" s="9">
        <v>4</v>
      </c>
      <c r="B168" s="9">
        <v>2</v>
      </c>
      <c r="C168" s="9">
        <v>6</v>
      </c>
      <c r="D168" s="9">
        <v>6</v>
      </c>
      <c r="E168" s="9">
        <v>0</v>
      </c>
      <c r="F168" s="9">
        <v>4</v>
      </c>
      <c r="G168" s="9">
        <v>1</v>
      </c>
      <c r="H168" s="9">
        <v>1</v>
      </c>
      <c r="I168" s="9">
        <v>4</v>
      </c>
      <c r="J168" s="9">
        <v>1.1737784473254462</v>
      </c>
      <c r="K168" s="9">
        <v>1.8187852804452429</v>
      </c>
      <c r="L168" s="9">
        <v>1.1468264455278625</v>
      </c>
      <c r="M168" s="9">
        <v>1.9676824891854667</v>
      </c>
      <c r="N168" s="9">
        <v>355</v>
      </c>
      <c r="O168" s="9">
        <v>1</v>
      </c>
      <c r="P168" s="9">
        <v>47.819771674455446</v>
      </c>
      <c r="Q168" s="9">
        <v>42</v>
      </c>
      <c r="CV168" s="9" t="s">
        <v>4213</v>
      </c>
      <c r="CW168" s="9">
        <v>4</v>
      </c>
      <c r="CX168" s="9">
        <v>2</v>
      </c>
      <c r="CY168" s="9">
        <v>6</v>
      </c>
      <c r="CZ168" s="9">
        <v>6</v>
      </c>
      <c r="DA168" s="9">
        <v>0</v>
      </c>
      <c r="DB168" s="9">
        <v>4</v>
      </c>
      <c r="DC168" s="9">
        <v>1</v>
      </c>
      <c r="DD168" s="9">
        <v>1</v>
      </c>
      <c r="DE168" s="9">
        <v>4</v>
      </c>
      <c r="DF168" s="9">
        <v>81400</v>
      </c>
      <c r="DG168" s="9">
        <v>27700</v>
      </c>
      <c r="DH168" s="9">
        <v>5310</v>
      </c>
      <c r="DI168" s="9">
        <v>2140</v>
      </c>
      <c r="DJ168" s="9">
        <v>355</v>
      </c>
      <c r="DK168" s="9">
        <v>5</v>
      </c>
      <c r="DL168" s="9">
        <v>47.819771674455446</v>
      </c>
      <c r="DM168" s="9">
        <v>42</v>
      </c>
      <c r="GR168" s="9">
        <f>$P168*$N168^Solver!$C$2</f>
        <v>193.81739420379333</v>
      </c>
      <c r="GS168" s="9">
        <f t="shared" si="52"/>
        <v>0.13455042994903482</v>
      </c>
      <c r="GT168" s="9">
        <f t="shared" si="53"/>
        <v>55.236966532798505</v>
      </c>
      <c r="GU168" s="9">
        <f t="shared" si="54"/>
        <v>10.227010514993149</v>
      </c>
      <c r="GV168" s="9">
        <f t="shared" si="55"/>
        <v>113.86863429908013</v>
      </c>
      <c r="GW168" s="9">
        <f t="shared" si="56"/>
        <v>113.86863429908013</v>
      </c>
      <c r="GX168" s="9">
        <f t="shared" si="57"/>
        <v>-13.236966532798505</v>
      </c>
      <c r="GY168" s="9">
        <f t="shared" si="58"/>
        <v>353.57659053850887</v>
      </c>
      <c r="GZ168" s="9">
        <f t="shared" si="59"/>
        <v>10.028306922965157</v>
      </c>
      <c r="HA168" s="9">
        <f t="shared" si="60"/>
        <v>3694.7856100177878</v>
      </c>
      <c r="HB168" s="9">
        <f t="shared" si="61"/>
        <v>117.77188139974506</v>
      </c>
      <c r="HC168" s="9">
        <f t="shared" si="62"/>
        <v>0.16238236163776198</v>
      </c>
      <c r="HD168" s="9">
        <f t="shared" si="63"/>
        <v>3.9323336761696817E-2</v>
      </c>
      <c r="HE168" s="9">
        <f t="shared" si="64"/>
        <v>-4699.123119143469</v>
      </c>
      <c r="HF168" s="9">
        <f t="shared" si="65"/>
        <v>0.7977977029544826</v>
      </c>
      <c r="HG168" s="9">
        <f t="shared" si="66"/>
        <v>44.067925018040278</v>
      </c>
      <c r="HH168" s="9">
        <f t="shared" si="67"/>
        <v>42</v>
      </c>
      <c r="HI168" s="9">
        <f t="shared" si="68"/>
        <v>193.81739420379333</v>
      </c>
      <c r="HJ168" s="9">
        <f t="shared" si="69"/>
        <v>0.38670191502287427</v>
      </c>
      <c r="HK168" s="9">
        <f t="shared" si="70"/>
        <v>-0.53254435412938128</v>
      </c>
      <c r="HL168" s="9">
        <f t="shared" si="71"/>
        <v>-162.47268240331172</v>
      </c>
      <c r="HM168" s="9">
        <f t="shared" si="72"/>
        <v>2.325032309983428</v>
      </c>
      <c r="HN168" s="9">
        <f t="shared" si="73"/>
        <v>3051.122471745502</v>
      </c>
      <c r="HO168" s="9">
        <f t="shared" si="74"/>
        <v>175.21728299042766</v>
      </c>
      <c r="HP168" s="9">
        <f t="shared" si="75"/>
        <v>31812.042589031007</v>
      </c>
      <c r="HQ168" s="9">
        <f t="shared" si="76"/>
        <v>-13.236966532798505</v>
      </c>
      <c r="HR168" s="9">
        <f t="shared" si="77"/>
        <v>32</v>
      </c>
      <c r="IP168" s="9">
        <v>1</v>
      </c>
      <c r="IQ168" s="9">
        <v>355</v>
      </c>
      <c r="IR168" s="9">
        <v>1</v>
      </c>
      <c r="IS168" s="9">
        <v>0.72660245667214107</v>
      </c>
      <c r="IT168" s="9">
        <v>355</v>
      </c>
      <c r="IU168" s="9">
        <v>5</v>
      </c>
      <c r="IV168" s="9">
        <v>117.77188139974506</v>
      </c>
    </row>
    <row r="169" spans="1:256" x14ac:dyDescent="0.25">
      <c r="A169" s="9">
        <v>4</v>
      </c>
      <c r="B169" s="9">
        <v>1</v>
      </c>
      <c r="C169" s="9">
        <v>6</v>
      </c>
      <c r="D169" s="9">
        <v>4</v>
      </c>
      <c r="E169" s="9">
        <v>0</v>
      </c>
      <c r="F169" s="9">
        <v>6</v>
      </c>
      <c r="G169" s="9">
        <v>1</v>
      </c>
      <c r="H169" s="9">
        <v>1</v>
      </c>
      <c r="I169" s="9">
        <v>2</v>
      </c>
      <c r="J169" s="9">
        <v>1.2617397314616283</v>
      </c>
      <c r="K169" s="9">
        <v>0.68286523164731139</v>
      </c>
      <c r="L169" s="9">
        <v>1.2980088394769216</v>
      </c>
      <c r="M169" s="9">
        <v>1.8205660413958993</v>
      </c>
      <c r="N169" s="9">
        <v>392</v>
      </c>
      <c r="O169" s="9">
        <v>1</v>
      </c>
      <c r="P169" s="9">
        <v>60.246656743088728</v>
      </c>
      <c r="Q169" s="9">
        <v>94</v>
      </c>
      <c r="CV169" s="9" t="s">
        <v>4255</v>
      </c>
      <c r="CW169" s="9">
        <v>4</v>
      </c>
      <c r="CX169" s="9">
        <v>1</v>
      </c>
      <c r="CY169" s="9">
        <v>6</v>
      </c>
      <c r="CZ169" s="9">
        <v>4</v>
      </c>
      <c r="DA169" s="9">
        <v>0</v>
      </c>
      <c r="DB169" s="9">
        <v>6</v>
      </c>
      <c r="DC169" s="9">
        <v>1</v>
      </c>
      <c r="DD169" s="9">
        <v>1</v>
      </c>
      <c r="DE169" s="9">
        <v>2</v>
      </c>
      <c r="DF169" s="9">
        <v>87500</v>
      </c>
      <c r="DG169" s="9">
        <v>10400</v>
      </c>
      <c r="DH169" s="9">
        <v>6010</v>
      </c>
      <c r="DI169" s="9">
        <v>1980</v>
      </c>
      <c r="DJ169" s="9">
        <v>392</v>
      </c>
      <c r="DK169" s="9">
        <v>5</v>
      </c>
      <c r="DL169" s="9">
        <v>60.246656743088728</v>
      </c>
      <c r="DM169" s="9">
        <v>94</v>
      </c>
      <c r="GR169" s="9">
        <f>$P169*$N169^Solver!$C$2</f>
        <v>250.02300389626171</v>
      </c>
      <c r="GS169" s="9">
        <f t="shared" si="52"/>
        <v>0.11846538786959429</v>
      </c>
      <c r="GT169" s="9">
        <f t="shared" si="53"/>
        <v>71.25527796605401</v>
      </c>
      <c r="GU169" s="9">
        <f t="shared" si="54"/>
        <v>11.615617748201448</v>
      </c>
      <c r="GV169" s="9">
        <f t="shared" si="55"/>
        <v>331.53331057689263</v>
      </c>
      <c r="GW169" s="9">
        <f t="shared" si="56"/>
        <v>331.53331057689263</v>
      </c>
      <c r="GX169" s="9">
        <f t="shared" si="57"/>
        <v>22.74472203394599</v>
      </c>
      <c r="GY169" s="9">
        <f t="shared" si="58"/>
        <v>508.36630796751814</v>
      </c>
      <c r="GZ169" s="9">
        <f t="shared" si="59"/>
        <v>32.773028956911148</v>
      </c>
      <c r="HA169" s="9">
        <f t="shared" si="60"/>
        <v>4203.1519179853058</v>
      </c>
      <c r="HB169" s="9">
        <f t="shared" si="61"/>
        <v>336.26118197919845</v>
      </c>
      <c r="HC169" s="9">
        <f t="shared" si="62"/>
        <v>0.49779101937114789</v>
      </c>
      <c r="HD169" s="9">
        <f t="shared" si="63"/>
        <v>8.7854926124767432E-2</v>
      </c>
      <c r="HE169" s="9">
        <f t="shared" si="64"/>
        <v>8915.9310373068274</v>
      </c>
      <c r="HF169" s="9">
        <f t="shared" si="65"/>
        <v>1.2744597103471809</v>
      </c>
      <c r="HG169" s="9">
        <f t="shared" si="66"/>
        <v>90.811980917325059</v>
      </c>
      <c r="HH169" s="9">
        <f t="shared" si="67"/>
        <v>94</v>
      </c>
      <c r="HI169" s="9">
        <f t="shared" si="68"/>
        <v>250.02300389626174</v>
      </c>
      <c r="HJ169" s="9">
        <f t="shared" si="69"/>
        <v>0.63664526932798582</v>
      </c>
      <c r="HK169" s="9">
        <f t="shared" si="70"/>
        <v>0.64759422113113863</v>
      </c>
      <c r="HL169" s="9">
        <f t="shared" si="71"/>
        <v>8.2461529823063273</v>
      </c>
      <c r="HM169" s="9">
        <f t="shared" si="72"/>
        <v>2.4523505501891778</v>
      </c>
      <c r="HN169" s="9">
        <f t="shared" si="73"/>
        <v>5077.3146380196222</v>
      </c>
      <c r="HO169" s="9">
        <f t="shared" si="74"/>
        <v>517.32238040146819</v>
      </c>
      <c r="HP169" s="9">
        <f t="shared" si="75"/>
        <v>80.211233442160065</v>
      </c>
      <c r="HQ169" s="9">
        <f t="shared" si="76"/>
        <v>22.74472203394599</v>
      </c>
      <c r="HR169" s="9">
        <f t="shared" si="77"/>
        <v>33</v>
      </c>
      <c r="IP169" s="9">
        <v>1</v>
      </c>
      <c r="IQ169" s="9">
        <v>392</v>
      </c>
      <c r="IR169" s="9">
        <v>1</v>
      </c>
      <c r="IS169" s="9">
        <v>0.42094198926417781</v>
      </c>
      <c r="IT169" s="9">
        <v>392</v>
      </c>
      <c r="IU169" s="9">
        <v>5</v>
      </c>
      <c r="IV169" s="9">
        <v>336.26118197919845</v>
      </c>
    </row>
    <row r="170" spans="1:256" x14ac:dyDescent="0.25">
      <c r="A170" s="9">
        <v>6</v>
      </c>
      <c r="B170" s="9">
        <v>0</v>
      </c>
      <c r="C170" s="9">
        <v>6</v>
      </c>
      <c r="D170" s="9">
        <v>4</v>
      </c>
      <c r="E170" s="9">
        <v>0</v>
      </c>
      <c r="F170" s="9">
        <v>4</v>
      </c>
      <c r="G170" s="9">
        <v>1</v>
      </c>
      <c r="H170" s="9">
        <v>1</v>
      </c>
      <c r="I170" s="9">
        <v>2</v>
      </c>
      <c r="J170" s="9">
        <v>1.2372259309646596</v>
      </c>
      <c r="K170" s="9">
        <v>1.2935043330242342</v>
      </c>
      <c r="L170" s="9">
        <v>1.4254340000911285</v>
      </c>
      <c r="M170" s="9">
        <v>0.73558223894783803</v>
      </c>
      <c r="N170" s="9">
        <v>424</v>
      </c>
      <c r="O170" s="9">
        <v>1</v>
      </c>
      <c r="P170" s="9">
        <v>50.483580370261855</v>
      </c>
      <c r="Q170" s="9">
        <v>85</v>
      </c>
      <c r="CV170" s="9" t="s">
        <v>4235</v>
      </c>
      <c r="CW170" s="9">
        <v>6</v>
      </c>
      <c r="CX170" s="9">
        <v>0</v>
      </c>
      <c r="CY170" s="9">
        <v>6</v>
      </c>
      <c r="CZ170" s="9">
        <v>4</v>
      </c>
      <c r="DA170" s="9">
        <v>0</v>
      </c>
      <c r="DB170" s="9">
        <v>4</v>
      </c>
      <c r="DC170" s="9">
        <v>1</v>
      </c>
      <c r="DD170" s="9">
        <v>1</v>
      </c>
      <c r="DE170" s="9">
        <v>2</v>
      </c>
      <c r="DF170" s="9">
        <v>85800</v>
      </c>
      <c r="DG170" s="9">
        <v>19700</v>
      </c>
      <c r="DH170" s="9">
        <v>6600</v>
      </c>
      <c r="DI170" s="9">
        <v>800</v>
      </c>
      <c r="DJ170" s="9">
        <v>424</v>
      </c>
      <c r="DK170" s="9">
        <v>5</v>
      </c>
      <c r="DL170" s="9">
        <v>50.483580370261855</v>
      </c>
      <c r="DM170" s="9">
        <v>85</v>
      </c>
      <c r="GR170" s="9">
        <f>$P170*$N170^Solver!$C$2</f>
        <v>213.46135347269856</v>
      </c>
      <c r="GS170" s="9">
        <f t="shared" si="52"/>
        <v>0.12820998094948099</v>
      </c>
      <c r="GT170" s="9">
        <f t="shared" si="53"/>
        <v>60.835394502412278</v>
      </c>
      <c r="GU170" s="9">
        <f t="shared" si="54"/>
        <v>10.732773312148272</v>
      </c>
      <c r="GV170" s="9">
        <f t="shared" si="55"/>
        <v>290.94322958198677</v>
      </c>
      <c r="GW170" s="9">
        <f t="shared" si="56"/>
        <v>290.94322958198677</v>
      </c>
      <c r="GX170" s="9">
        <f t="shared" si="57"/>
        <v>24.164605497587722</v>
      </c>
      <c r="GY170" s="9">
        <f t="shared" si="58"/>
        <v>405.66194740044909</v>
      </c>
      <c r="GZ170" s="9">
        <f t="shared" si="59"/>
        <v>56.93763445449887</v>
      </c>
      <c r="HA170" s="9">
        <f t="shared" si="60"/>
        <v>4608.813865385755</v>
      </c>
      <c r="HB170" s="9">
        <f t="shared" si="61"/>
        <v>295.7666013507606</v>
      </c>
      <c r="HC170" s="9">
        <f t="shared" si="62"/>
        <v>0.8262706889497653</v>
      </c>
      <c r="HD170" s="9">
        <f t="shared" si="63"/>
        <v>0.1413403151503389</v>
      </c>
      <c r="HE170" s="9">
        <f t="shared" si="64"/>
        <v>10245.792730977195</v>
      </c>
      <c r="HF170" s="9">
        <f t="shared" si="65"/>
        <v>1.33764460144069</v>
      </c>
      <c r="HG170" s="9">
        <f t="shared" si="66"/>
        <v>81.376137032666406</v>
      </c>
      <c r="HH170" s="9">
        <f t="shared" si="67"/>
        <v>85</v>
      </c>
      <c r="HI170" s="9">
        <f t="shared" si="68"/>
        <v>213.46135347269856</v>
      </c>
      <c r="HJ170" s="9">
        <f t="shared" si="69"/>
        <v>0.66147195236468059</v>
      </c>
      <c r="HK170" s="9">
        <f t="shared" si="70"/>
        <v>0.77348843597202899</v>
      </c>
      <c r="HL170" s="9">
        <f t="shared" si="71"/>
        <v>163.07234324265906</v>
      </c>
      <c r="HM170" s="9">
        <f t="shared" si="72"/>
        <v>2.3733019866342371</v>
      </c>
      <c r="HN170" s="9">
        <f t="shared" si="73"/>
        <v>3700.9452242641341</v>
      </c>
      <c r="HO170" s="9">
        <f t="shared" si="74"/>
        <v>583.92815885404673</v>
      </c>
      <c r="HP170" s="9">
        <f t="shared" si="75"/>
        <v>31778.842146018764</v>
      </c>
      <c r="HQ170" s="9">
        <f t="shared" si="76"/>
        <v>24.164605497587722</v>
      </c>
      <c r="HR170" s="9">
        <f t="shared" si="77"/>
        <v>34</v>
      </c>
      <c r="IP170" s="9">
        <v>1</v>
      </c>
      <c r="IQ170" s="9">
        <v>424</v>
      </c>
      <c r="IR170" s="9">
        <v>1</v>
      </c>
      <c r="IS170" s="9">
        <v>0.50048537842506935</v>
      </c>
      <c r="IT170" s="9">
        <v>424</v>
      </c>
      <c r="IU170" s="9">
        <v>5</v>
      </c>
      <c r="IV170" s="9">
        <v>295.7666013507606</v>
      </c>
    </row>
    <row r="171" spans="1:256" x14ac:dyDescent="0.25">
      <c r="A171" s="9">
        <v>2</v>
      </c>
      <c r="B171" s="9">
        <v>0</v>
      </c>
      <c r="C171" s="9">
        <v>8</v>
      </c>
      <c r="D171" s="9">
        <v>4</v>
      </c>
      <c r="E171" s="9">
        <v>0</v>
      </c>
      <c r="F171" s="9">
        <v>3</v>
      </c>
      <c r="G171" s="9">
        <v>2</v>
      </c>
      <c r="H171" s="9">
        <v>2</v>
      </c>
      <c r="I171" s="9">
        <v>0</v>
      </c>
      <c r="J171" s="9">
        <v>1.3626789099785588</v>
      </c>
      <c r="K171" s="9">
        <v>1.011165823785442</v>
      </c>
      <c r="L171" s="9">
        <v>0.67384152731580627</v>
      </c>
      <c r="M171" s="9">
        <v>0.68960834901359824</v>
      </c>
      <c r="N171" s="9">
        <v>30</v>
      </c>
      <c r="O171" s="9">
        <v>1</v>
      </c>
      <c r="P171" s="9">
        <v>21.123306414702881</v>
      </c>
      <c r="Q171" s="9">
        <v>12</v>
      </c>
      <c r="CV171" s="9" t="s">
        <v>4325</v>
      </c>
      <c r="CW171" s="9">
        <v>2</v>
      </c>
      <c r="CX171" s="9">
        <v>0</v>
      </c>
      <c r="CY171" s="9">
        <v>8</v>
      </c>
      <c r="CZ171" s="9">
        <v>4</v>
      </c>
      <c r="DA171" s="9">
        <v>0</v>
      </c>
      <c r="DB171" s="9">
        <v>3</v>
      </c>
      <c r="DC171" s="9">
        <v>2</v>
      </c>
      <c r="DD171" s="9">
        <v>2</v>
      </c>
      <c r="DE171" s="9">
        <v>0</v>
      </c>
      <c r="DF171" s="9">
        <v>94500</v>
      </c>
      <c r="DG171" s="9">
        <v>15400</v>
      </c>
      <c r="DH171" s="9">
        <v>3120</v>
      </c>
      <c r="DI171" s="9">
        <v>750</v>
      </c>
      <c r="DJ171" s="9">
        <v>30</v>
      </c>
      <c r="DK171" s="9">
        <v>5</v>
      </c>
      <c r="DL171" s="9">
        <v>21.123306414702881</v>
      </c>
      <c r="DM171" s="9">
        <v>12</v>
      </c>
      <c r="GR171" s="9">
        <f>$P171*$N171^Solver!$C$2</f>
        <v>47.511421763287942</v>
      </c>
      <c r="GS171" s="9">
        <f t="shared" si="52"/>
        <v>0.27175807133187541</v>
      </c>
      <c r="GT171" s="9">
        <f t="shared" si="53"/>
        <v>13.540512319059168</v>
      </c>
      <c r="GU171" s="9">
        <f t="shared" si="54"/>
        <v>5.0635061366960281</v>
      </c>
      <c r="GV171" s="9">
        <f t="shared" si="55"/>
        <v>17.174344712844501</v>
      </c>
      <c r="GW171" s="9">
        <f t="shared" si="56"/>
        <v>17.174344712844501</v>
      </c>
      <c r="GX171" s="9">
        <f t="shared" si="57"/>
        <v>-1.5405123190591681</v>
      </c>
      <c r="GY171" s="9">
        <f t="shared" si="58"/>
        <v>49.749705892235568</v>
      </c>
      <c r="GZ171" s="9">
        <f t="shared" si="59"/>
        <v>-1.5405123190591681</v>
      </c>
      <c r="HA171" s="9">
        <f t="shared" si="60"/>
        <v>49.749705892235568</v>
      </c>
      <c r="HB171" s="9">
        <f t="shared" si="61"/>
        <v>19.987214495661885</v>
      </c>
      <c r="HC171" s="9">
        <f t="shared" si="62"/>
        <v>0</v>
      </c>
      <c r="HD171" s="9">
        <f t="shared" si="63"/>
        <v>-6.0908698091207795E-2</v>
      </c>
      <c r="HE171" s="9">
        <f t="shared" si="64"/>
        <v>-46.215369571775042</v>
      </c>
      <c r="HF171" s="9">
        <f t="shared" si="65"/>
        <v>0.91719464680585683</v>
      </c>
      <c r="HG171" s="9">
        <f t="shared" si="66"/>
        <v>12.419285414049828</v>
      </c>
      <c r="HH171" s="9">
        <f t="shared" si="67"/>
        <v>12</v>
      </c>
      <c r="HI171" s="9">
        <f t="shared" si="68"/>
        <v>47.511421763287942</v>
      </c>
      <c r="HJ171" s="9">
        <f t="shared" si="69"/>
        <v>0.47135122913752825</v>
      </c>
      <c r="HK171" s="9">
        <f t="shared" si="70"/>
        <v>-0.1324680963052679</v>
      </c>
      <c r="HL171" s="9">
        <f t="shared" si="71"/>
        <v>-39.563139423077388</v>
      </c>
      <c r="HM171" s="9">
        <f t="shared" si="72"/>
        <v>1.622059155736941</v>
      </c>
      <c r="HN171" s="9">
        <f t="shared" si="73"/>
        <v>183.34547386259308</v>
      </c>
      <c r="HO171" s="9">
        <f t="shared" si="74"/>
        <v>2.3731782051730561</v>
      </c>
      <c r="HP171" s="9">
        <f t="shared" si="75"/>
        <v>2244.5353756830009</v>
      </c>
      <c r="HQ171" s="9">
        <f t="shared" si="76"/>
        <v>-1.5405123190591681</v>
      </c>
      <c r="HR171" s="9">
        <f t="shared" si="77"/>
        <v>1</v>
      </c>
      <c r="IP171" s="9">
        <v>1</v>
      </c>
      <c r="IQ171" s="9">
        <v>30</v>
      </c>
      <c r="IR171" s="9">
        <v>1</v>
      </c>
      <c r="IS171" s="9">
        <v>0.86973797385022389</v>
      </c>
      <c r="IT171" s="9">
        <v>30</v>
      </c>
      <c r="IU171" s="9">
        <v>6</v>
      </c>
      <c r="IV171" s="9">
        <v>19.987214495661885</v>
      </c>
    </row>
    <row r="172" spans="1:256" x14ac:dyDescent="0.25">
      <c r="A172" s="9">
        <v>4</v>
      </c>
      <c r="B172" s="9">
        <v>2</v>
      </c>
      <c r="C172" s="9">
        <v>10</v>
      </c>
      <c r="D172" s="9">
        <v>4</v>
      </c>
      <c r="E172" s="9">
        <v>0</v>
      </c>
      <c r="F172" s="9">
        <v>4</v>
      </c>
      <c r="G172" s="9">
        <v>1</v>
      </c>
      <c r="H172" s="9">
        <v>3</v>
      </c>
      <c r="I172" s="9">
        <v>0</v>
      </c>
      <c r="J172" s="9">
        <v>1.4304523584113547</v>
      </c>
      <c r="K172" s="9">
        <v>1.3460324277663349</v>
      </c>
      <c r="L172" s="9">
        <v>0.61984781519114229</v>
      </c>
      <c r="M172" s="9">
        <v>1.3240480301061086</v>
      </c>
      <c r="N172" s="9">
        <v>37</v>
      </c>
      <c r="O172" s="9">
        <v>1</v>
      </c>
      <c r="P172" s="9">
        <v>28.84602965599386</v>
      </c>
      <c r="Q172" s="9">
        <v>8</v>
      </c>
      <c r="CV172" s="9" t="s">
        <v>4366</v>
      </c>
      <c r="CW172" s="9">
        <v>4</v>
      </c>
      <c r="CX172" s="9">
        <v>2</v>
      </c>
      <c r="CY172" s="9">
        <v>10</v>
      </c>
      <c r="CZ172" s="9">
        <v>4</v>
      </c>
      <c r="DA172" s="9">
        <v>0</v>
      </c>
      <c r="DB172" s="9">
        <v>4</v>
      </c>
      <c r="DC172" s="9">
        <v>1</v>
      </c>
      <c r="DD172" s="9">
        <v>3</v>
      </c>
      <c r="DE172" s="9">
        <v>0</v>
      </c>
      <c r="DF172" s="9">
        <v>99200</v>
      </c>
      <c r="DG172" s="9">
        <v>20500</v>
      </c>
      <c r="DH172" s="9">
        <v>2870</v>
      </c>
      <c r="DI172" s="9">
        <v>1440</v>
      </c>
      <c r="DJ172" s="9">
        <v>37</v>
      </c>
      <c r="DK172" s="9">
        <v>5</v>
      </c>
      <c r="DL172" s="9">
        <v>28.84602965599386</v>
      </c>
      <c r="DM172" s="9">
        <v>8</v>
      </c>
      <c r="GR172" s="9">
        <f>$P172*$N172^Solver!$C$2</f>
        <v>68.207008249960765</v>
      </c>
      <c r="GS172" s="9">
        <f t="shared" si="52"/>
        <v>0.22681248914438604</v>
      </c>
      <c r="GT172" s="9">
        <f t="shared" si="53"/>
        <v>19.43864866970571</v>
      </c>
      <c r="GU172" s="9">
        <f t="shared" si="54"/>
        <v>6.0668998743259346</v>
      </c>
      <c r="GV172" s="9">
        <f t="shared" si="55"/>
        <v>6.939006258288444</v>
      </c>
      <c r="GW172" s="9">
        <f t="shared" si="56"/>
        <v>6.939006258288444</v>
      </c>
      <c r="GX172" s="9">
        <f t="shared" si="57"/>
        <v>-11.43864866970571</v>
      </c>
      <c r="GY172" s="9">
        <f t="shared" si="58"/>
        <v>81.721044939882162</v>
      </c>
      <c r="GZ172" s="9">
        <f t="shared" si="59"/>
        <v>-12.979160988764878</v>
      </c>
      <c r="HA172" s="9">
        <f t="shared" si="60"/>
        <v>131.47075083211774</v>
      </c>
      <c r="HB172" s="9">
        <f t="shared" si="61"/>
        <v>10.604602902745253</v>
      </c>
      <c r="HC172" s="9">
        <f t="shared" si="62"/>
        <v>-0.80041837462295384</v>
      </c>
      <c r="HD172" s="9">
        <f t="shared" si="63"/>
        <v>0.29482803573054639</v>
      </c>
      <c r="HE172" s="9">
        <f t="shared" si="64"/>
        <v>-423.23000077911126</v>
      </c>
      <c r="HF172" s="9">
        <f t="shared" si="65"/>
        <v>0.55152312643037116</v>
      </c>
      <c r="HG172" s="9">
        <f t="shared" si="66"/>
        <v>10.720864287897669</v>
      </c>
      <c r="HH172" s="9">
        <f t="shared" si="67"/>
        <v>8</v>
      </c>
      <c r="HI172" s="9">
        <f t="shared" si="68"/>
        <v>68.207008249960765</v>
      </c>
      <c r="HJ172" s="9">
        <f t="shared" si="69"/>
        <v>0.20993237893430411</v>
      </c>
      <c r="HK172" s="9">
        <f t="shared" si="70"/>
        <v>-1.5303628028740042</v>
      </c>
      <c r="HL172" s="9">
        <f t="shared" si="71"/>
        <v>42.170692585597365</v>
      </c>
      <c r="HM172" s="9">
        <f t="shared" si="72"/>
        <v>1.8028477454987668</v>
      </c>
      <c r="HN172" s="9">
        <f t="shared" si="73"/>
        <v>377.86106210425157</v>
      </c>
      <c r="HO172" s="9">
        <f t="shared" si="74"/>
        <v>130.84268338896021</v>
      </c>
      <c r="HP172" s="9">
        <f t="shared" si="75"/>
        <v>2412.935363921943</v>
      </c>
      <c r="HQ172" s="9">
        <f t="shared" si="76"/>
        <v>-11.43864866970571</v>
      </c>
      <c r="HR172" s="9">
        <f t="shared" si="77"/>
        <v>2</v>
      </c>
      <c r="IP172" s="9">
        <v>1</v>
      </c>
      <c r="IQ172" s="9">
        <v>37</v>
      </c>
      <c r="IR172" s="9">
        <v>1</v>
      </c>
      <c r="IS172" s="9">
        <v>0.53749042699258043</v>
      </c>
      <c r="IT172" s="9">
        <v>37</v>
      </c>
      <c r="IU172" s="9">
        <v>6</v>
      </c>
      <c r="IV172" s="9">
        <v>10.604602902745253</v>
      </c>
    </row>
    <row r="173" spans="1:256" x14ac:dyDescent="0.25">
      <c r="A173" s="9">
        <v>2</v>
      </c>
      <c r="B173" s="9">
        <v>0</v>
      </c>
      <c r="C173" s="9">
        <v>8</v>
      </c>
      <c r="D173" s="9">
        <v>4</v>
      </c>
      <c r="E173" s="9">
        <v>0</v>
      </c>
      <c r="F173" s="9">
        <v>3</v>
      </c>
      <c r="G173" s="9">
        <v>1</v>
      </c>
      <c r="H173" s="9">
        <v>2</v>
      </c>
      <c r="I173" s="9">
        <v>0</v>
      </c>
      <c r="J173" s="9">
        <v>1.3626789099785588</v>
      </c>
      <c r="K173" s="9">
        <v>0.88641159877295228</v>
      </c>
      <c r="L173" s="9">
        <v>0.58745158791634389</v>
      </c>
      <c r="M173" s="9">
        <v>1.1033733584217571</v>
      </c>
      <c r="N173" s="9">
        <v>71</v>
      </c>
      <c r="O173" s="9">
        <v>1</v>
      </c>
      <c r="P173" s="9">
        <v>20.010675419218494</v>
      </c>
      <c r="Q173" s="9">
        <v>20</v>
      </c>
      <c r="CV173" s="9" t="s">
        <v>4323</v>
      </c>
      <c r="CW173" s="9">
        <v>2</v>
      </c>
      <c r="CX173" s="9">
        <v>0</v>
      </c>
      <c r="CY173" s="9">
        <v>8</v>
      </c>
      <c r="CZ173" s="9">
        <v>4</v>
      </c>
      <c r="DA173" s="9">
        <v>0</v>
      </c>
      <c r="DB173" s="9">
        <v>3</v>
      </c>
      <c r="DC173" s="9">
        <v>1</v>
      </c>
      <c r="DD173" s="9">
        <v>2</v>
      </c>
      <c r="DE173" s="9">
        <v>0</v>
      </c>
      <c r="DF173" s="9">
        <v>94500</v>
      </c>
      <c r="DG173" s="9">
        <v>13500</v>
      </c>
      <c r="DH173" s="9">
        <v>2720</v>
      </c>
      <c r="DI173" s="9">
        <v>1200</v>
      </c>
      <c r="DJ173" s="9">
        <v>71</v>
      </c>
      <c r="DK173" s="9">
        <v>5</v>
      </c>
      <c r="DL173" s="9">
        <v>20.010675419218494</v>
      </c>
      <c r="DM173" s="9">
        <v>20</v>
      </c>
      <c r="GR173" s="9">
        <f>$P173*$N173^Solver!$C$2</f>
        <v>55.266810714491491</v>
      </c>
      <c r="GS173" s="9">
        <f t="shared" si="52"/>
        <v>0.2519702479387847</v>
      </c>
      <c r="GT173" s="9">
        <f t="shared" si="53"/>
        <v>15.750758523773035</v>
      </c>
      <c r="GU173" s="9">
        <f t="shared" si="54"/>
        <v>5.4611553274334765</v>
      </c>
      <c r="GV173" s="9">
        <f t="shared" si="55"/>
        <v>39.005031192052371</v>
      </c>
      <c r="GW173" s="9">
        <f t="shared" si="56"/>
        <v>39.005031192052371</v>
      </c>
      <c r="GX173" s="9">
        <f t="shared" si="57"/>
        <v>4.249241476226965</v>
      </c>
      <c r="GY173" s="9">
        <f t="shared" si="58"/>
        <v>61.178214657088979</v>
      </c>
      <c r="GZ173" s="9">
        <f t="shared" si="59"/>
        <v>-8.7299195125379132</v>
      </c>
      <c r="HA173" s="9">
        <f t="shared" si="60"/>
        <v>192.64896548920672</v>
      </c>
      <c r="HB173" s="9">
        <f t="shared" si="61"/>
        <v>42.335616460753485</v>
      </c>
      <c r="HC173" s="9">
        <f t="shared" si="62"/>
        <v>-0.51354826877691162</v>
      </c>
      <c r="HD173" s="9">
        <f t="shared" si="63"/>
        <v>9.2923056426258855E-3</v>
      </c>
      <c r="HE173" s="9">
        <f t="shared" si="64"/>
        <v>301.69614481211454</v>
      </c>
      <c r="HF173" s="9">
        <f t="shared" si="65"/>
        <v>1.2003233421573261</v>
      </c>
      <c r="HG173" s="9">
        <f t="shared" si="66"/>
        <v>18.906003112768239</v>
      </c>
      <c r="HH173" s="9">
        <f t="shared" si="67"/>
        <v>20</v>
      </c>
      <c r="HI173" s="9">
        <f t="shared" si="68"/>
        <v>55.266810714491491</v>
      </c>
      <c r="HJ173" s="9">
        <f t="shared" si="69"/>
        <v>0.61223132433465755</v>
      </c>
      <c r="HK173" s="9">
        <f t="shared" si="70"/>
        <v>0.52735315263300042</v>
      </c>
      <c r="HL173" s="9">
        <f t="shared" si="71"/>
        <v>-36.448097941689895</v>
      </c>
      <c r="HM173" s="9">
        <f t="shared" si="72"/>
        <v>1.6976603658040628</v>
      </c>
      <c r="HN173" s="9">
        <f t="shared" si="73"/>
        <v>248.08639407420893</v>
      </c>
      <c r="HO173" s="9">
        <f t="shared" si="74"/>
        <v>18.056053123287516</v>
      </c>
      <c r="HP173" s="9">
        <f t="shared" si="75"/>
        <v>1859.5208153472663</v>
      </c>
      <c r="HQ173" s="9">
        <f t="shared" si="76"/>
        <v>4.249241476226965</v>
      </c>
      <c r="HR173" s="9">
        <f t="shared" si="77"/>
        <v>3</v>
      </c>
      <c r="IP173" s="9">
        <v>1</v>
      </c>
      <c r="IQ173" s="9">
        <v>71</v>
      </c>
      <c r="IR173" s="9">
        <v>1</v>
      </c>
      <c r="IS173" s="9">
        <v>0.24654675810955551</v>
      </c>
      <c r="IT173" s="9">
        <v>71</v>
      </c>
      <c r="IU173" s="9">
        <v>6</v>
      </c>
      <c r="IV173" s="9">
        <v>42.335616460753485</v>
      </c>
    </row>
    <row r="174" spans="1:256" x14ac:dyDescent="0.25">
      <c r="A174" s="9">
        <v>4</v>
      </c>
      <c r="B174" s="9">
        <v>1</v>
      </c>
      <c r="C174" s="9">
        <v>6</v>
      </c>
      <c r="D174" s="9">
        <v>4</v>
      </c>
      <c r="E174" s="9">
        <v>0</v>
      </c>
      <c r="F174" s="9">
        <v>4</v>
      </c>
      <c r="G174" s="9">
        <v>1</v>
      </c>
      <c r="H174" s="9">
        <v>1</v>
      </c>
      <c r="I174" s="9">
        <v>2</v>
      </c>
      <c r="J174" s="9">
        <v>1.3367231212170623</v>
      </c>
      <c r="K174" s="9">
        <v>1.4116925461939611</v>
      </c>
      <c r="L174" s="9">
        <v>0.68464026974073899</v>
      </c>
      <c r="M174" s="9">
        <v>0.57927101317142249</v>
      </c>
      <c r="N174" s="9">
        <v>79</v>
      </c>
      <c r="O174" s="9">
        <v>1</v>
      </c>
      <c r="P174" s="9">
        <v>35.147106642616571</v>
      </c>
      <c r="Q174" s="9">
        <v>19</v>
      </c>
      <c r="CV174" s="9" t="s">
        <v>4253</v>
      </c>
      <c r="CW174" s="9">
        <v>4</v>
      </c>
      <c r="CX174" s="9">
        <v>1</v>
      </c>
      <c r="CY174" s="9">
        <v>6</v>
      </c>
      <c r="CZ174" s="9">
        <v>4</v>
      </c>
      <c r="DA174" s="9">
        <v>0</v>
      </c>
      <c r="DB174" s="9">
        <v>4</v>
      </c>
      <c r="DC174" s="9">
        <v>1</v>
      </c>
      <c r="DD174" s="9">
        <v>1</v>
      </c>
      <c r="DE174" s="9">
        <v>2</v>
      </c>
      <c r="DF174" s="9">
        <v>92700</v>
      </c>
      <c r="DG174" s="9">
        <v>21500</v>
      </c>
      <c r="DH174" s="9">
        <v>3170</v>
      </c>
      <c r="DI174" s="9">
        <v>630</v>
      </c>
      <c r="DJ174" s="9">
        <v>79</v>
      </c>
      <c r="DK174" s="9">
        <v>5</v>
      </c>
      <c r="DL174" s="9">
        <v>35.147106642616571</v>
      </c>
      <c r="DM174" s="9">
        <v>19</v>
      </c>
      <c r="GR174" s="9">
        <f>$P174*$N174^Solver!$C$2</f>
        <v>99.573346509227207</v>
      </c>
      <c r="GS174" s="9">
        <f t="shared" si="52"/>
        <v>0.18771972675077916</v>
      </c>
      <c r="GT174" s="9">
        <f t="shared" si="53"/>
        <v>28.377894725515226</v>
      </c>
      <c r="GU174" s="9">
        <f t="shared" si="54"/>
        <v>7.3303359519188973</v>
      </c>
      <c r="GV174" s="9">
        <f t="shared" si="55"/>
        <v>35.897266086889658</v>
      </c>
      <c r="GW174" s="9">
        <f t="shared" si="56"/>
        <v>35.897266086889658</v>
      </c>
      <c r="GX174" s="9">
        <f t="shared" si="57"/>
        <v>-9.3778947255152261</v>
      </c>
      <c r="GY174" s="9">
        <f t="shared" si="58"/>
        <v>138.23710368054495</v>
      </c>
      <c r="GZ174" s="9">
        <f t="shared" si="59"/>
        <v>-18.107814238053138</v>
      </c>
      <c r="HA174" s="9">
        <f t="shared" si="60"/>
        <v>330.88606916975164</v>
      </c>
      <c r="HB174" s="9">
        <f t="shared" si="61"/>
        <v>39.339884187199495</v>
      </c>
      <c r="HC174" s="9">
        <f t="shared" si="62"/>
        <v>-0.8620995546338095</v>
      </c>
      <c r="HD174" s="9">
        <f t="shared" si="63"/>
        <v>7.3968274733878833E-2</v>
      </c>
      <c r="HE174" s="9">
        <f t="shared" si="64"/>
        <v>-740.85368331570282</v>
      </c>
      <c r="HF174" s="9">
        <f t="shared" si="65"/>
        <v>0.73737442187406943</v>
      </c>
      <c r="HG174" s="9">
        <f t="shared" si="66"/>
        <v>20.925133717229993</v>
      </c>
      <c r="HH174" s="9">
        <f t="shared" si="67"/>
        <v>19</v>
      </c>
      <c r="HI174" s="9">
        <f t="shared" si="68"/>
        <v>99.573346509227207</v>
      </c>
      <c r="HJ174" s="9">
        <f t="shared" si="69"/>
        <v>0.34888559322929869</v>
      </c>
      <c r="HK174" s="9">
        <f t="shared" si="70"/>
        <v>-0.720465368250511</v>
      </c>
      <c r="HL174" s="9">
        <f t="shared" si="71"/>
        <v>-44.25495938652471</v>
      </c>
      <c r="HM174" s="9">
        <f t="shared" si="72"/>
        <v>1.9920213473065249</v>
      </c>
      <c r="HN174" s="9">
        <f t="shared" si="73"/>
        <v>805.30490905242493</v>
      </c>
      <c r="HO174" s="9">
        <f t="shared" si="74"/>
        <v>87.944909482846299</v>
      </c>
      <c r="HP174" s="9">
        <f t="shared" si="75"/>
        <v>2529.3047972190343</v>
      </c>
      <c r="HQ174" s="9">
        <f t="shared" si="76"/>
        <v>-9.3778947255152261</v>
      </c>
      <c r="HR174" s="9">
        <f t="shared" si="77"/>
        <v>4</v>
      </c>
      <c r="IP174" s="9">
        <v>1</v>
      </c>
      <c r="IQ174" s="9">
        <v>79</v>
      </c>
      <c r="IR174" s="9">
        <v>1</v>
      </c>
      <c r="IS174" s="9">
        <v>5.427606246235428E-2</v>
      </c>
      <c r="IT174" s="9">
        <v>79</v>
      </c>
      <c r="IU174" s="9">
        <v>6</v>
      </c>
      <c r="IV174" s="9">
        <v>39.339884187199495</v>
      </c>
    </row>
    <row r="175" spans="1:256" x14ac:dyDescent="0.25">
      <c r="A175" s="9">
        <v>2</v>
      </c>
      <c r="B175" s="9">
        <v>0</v>
      </c>
      <c r="C175" s="9">
        <v>8</v>
      </c>
      <c r="D175" s="9">
        <v>4</v>
      </c>
      <c r="E175" s="9">
        <v>0</v>
      </c>
      <c r="F175" s="9">
        <v>3</v>
      </c>
      <c r="G175" s="9">
        <v>1</v>
      </c>
      <c r="H175" s="9">
        <v>2</v>
      </c>
      <c r="I175" s="9">
        <v>0</v>
      </c>
      <c r="J175" s="9">
        <v>1.4261263936177719</v>
      </c>
      <c r="K175" s="9">
        <v>0.83388350403085143</v>
      </c>
      <c r="L175" s="9">
        <v>0.46650567275709665</v>
      </c>
      <c r="M175" s="9">
        <v>0.64363445907935835</v>
      </c>
      <c r="N175" s="9">
        <v>103</v>
      </c>
      <c r="O175" s="9">
        <v>1</v>
      </c>
      <c r="P175" s="9">
        <v>19.795264866914387</v>
      </c>
      <c r="Q175" s="9">
        <v>22</v>
      </c>
      <c r="CV175" s="9" t="s">
        <v>4286</v>
      </c>
      <c r="CW175" s="9">
        <v>2</v>
      </c>
      <c r="CX175" s="9">
        <v>0</v>
      </c>
      <c r="CY175" s="9">
        <v>8</v>
      </c>
      <c r="CZ175" s="9">
        <v>4</v>
      </c>
      <c r="DA175" s="9">
        <v>0</v>
      </c>
      <c r="DB175" s="9">
        <v>3</v>
      </c>
      <c r="DC175" s="9">
        <v>1</v>
      </c>
      <c r="DD175" s="9">
        <v>2</v>
      </c>
      <c r="DE175" s="9">
        <v>0</v>
      </c>
      <c r="DF175" s="9">
        <v>98900</v>
      </c>
      <c r="DG175" s="9">
        <v>12700</v>
      </c>
      <c r="DH175" s="9">
        <v>2160</v>
      </c>
      <c r="DI175" s="9">
        <v>700</v>
      </c>
      <c r="DJ175" s="9">
        <v>103</v>
      </c>
      <c r="DK175" s="9">
        <v>5</v>
      </c>
      <c r="DL175" s="9">
        <v>19.795264866914387</v>
      </c>
      <c r="DM175" s="9">
        <v>22</v>
      </c>
      <c r="GR175" s="9">
        <f>$P175*$N175^Solver!$C$2</f>
        <v>59.740986577048318</v>
      </c>
      <c r="GS175" s="9">
        <f t="shared" si="52"/>
        <v>0.24235125323248027</v>
      </c>
      <c r="GT175" s="9">
        <f t="shared" si="53"/>
        <v>17.025875772135407</v>
      </c>
      <c r="GU175" s="9">
        <f t="shared" si="54"/>
        <v>5.6779102378547464</v>
      </c>
      <c r="GV175" s="9">
        <f t="shared" si="55"/>
        <v>45.043552956818544</v>
      </c>
      <c r="GW175" s="9">
        <f t="shared" si="56"/>
        <v>45.043552956818544</v>
      </c>
      <c r="GX175" s="9">
        <f t="shared" si="57"/>
        <v>4.9741242278645927</v>
      </c>
      <c r="GY175" s="9">
        <f t="shared" si="58"/>
        <v>68.079949130947682</v>
      </c>
      <c r="GZ175" s="9">
        <f t="shared" si="59"/>
        <v>-13.133690010188545</v>
      </c>
      <c r="HA175" s="9">
        <f t="shared" si="60"/>
        <v>398.96601830069932</v>
      </c>
      <c r="HB175" s="9">
        <f t="shared" si="61"/>
        <v>48.471181351835227</v>
      </c>
      <c r="HC175" s="9">
        <f t="shared" si="62"/>
        <v>-0.58811709291260394</v>
      </c>
      <c r="HD175" s="9">
        <f t="shared" si="63"/>
        <v>2.6617994327219254E-2</v>
      </c>
      <c r="HE175" s="9">
        <f t="shared" si="64"/>
        <v>512.334795470053</v>
      </c>
      <c r="HF175" s="9">
        <f t="shared" si="65"/>
        <v>1.2190878748450091</v>
      </c>
      <c r="HG175" s="9">
        <f t="shared" si="66"/>
        <v>20.756038712427682</v>
      </c>
      <c r="HH175" s="9">
        <f t="shared" si="67"/>
        <v>22</v>
      </c>
      <c r="HI175" s="9">
        <f t="shared" si="68"/>
        <v>59.740986577048311</v>
      </c>
      <c r="HJ175" s="9">
        <f t="shared" si="69"/>
        <v>0.61967610378391313</v>
      </c>
      <c r="HK175" s="9">
        <f t="shared" si="70"/>
        <v>0.56369441129110409</v>
      </c>
      <c r="HL175" s="9">
        <f t="shared" si="71"/>
        <v>-36.848276914637857</v>
      </c>
      <c r="HM175" s="9">
        <f t="shared" si="72"/>
        <v>1.7365832491647677</v>
      </c>
      <c r="HN175" s="9">
        <f t="shared" si="73"/>
        <v>289.88044580818746</v>
      </c>
      <c r="HO175" s="9">
        <f t="shared" si="74"/>
        <v>24.74191183422953</v>
      </c>
      <c r="HP175" s="9">
        <f t="shared" si="75"/>
        <v>1878.1854767317338</v>
      </c>
      <c r="HQ175" s="9">
        <f t="shared" si="76"/>
        <v>4.9741242278645927</v>
      </c>
      <c r="HR175" s="9">
        <f t="shared" si="77"/>
        <v>5</v>
      </c>
      <c r="IP175" s="9">
        <v>1</v>
      </c>
      <c r="IQ175" s="9">
        <v>103</v>
      </c>
      <c r="IR175" s="9">
        <v>1</v>
      </c>
      <c r="IS175" s="9">
        <v>0.20993021085948438</v>
      </c>
      <c r="IT175" s="9">
        <v>103</v>
      </c>
      <c r="IU175" s="9">
        <v>6</v>
      </c>
      <c r="IV175" s="9">
        <v>48.471181351835227</v>
      </c>
    </row>
    <row r="176" spans="1:256" x14ac:dyDescent="0.25">
      <c r="A176" s="9">
        <v>4</v>
      </c>
      <c r="B176" s="9">
        <v>0</v>
      </c>
      <c r="C176" s="9">
        <v>6</v>
      </c>
      <c r="D176" s="9">
        <v>4</v>
      </c>
      <c r="E176" s="9">
        <v>0</v>
      </c>
      <c r="F176" s="9">
        <v>4</v>
      </c>
      <c r="G176" s="9">
        <v>1</v>
      </c>
      <c r="H176" s="9">
        <v>1</v>
      </c>
      <c r="I176" s="9">
        <v>3</v>
      </c>
      <c r="J176" s="9">
        <v>1.3367231212170623</v>
      </c>
      <c r="K176" s="9">
        <v>0.87327957508742704</v>
      </c>
      <c r="L176" s="9">
        <v>0.7883081970200938</v>
      </c>
      <c r="M176" s="9">
        <v>0.8367247968031658</v>
      </c>
      <c r="N176" s="9">
        <v>136</v>
      </c>
      <c r="O176" s="9">
        <v>1</v>
      </c>
      <c r="P176" s="9">
        <v>36.587504813618658</v>
      </c>
      <c r="Q176" s="9">
        <v>31</v>
      </c>
      <c r="CV176" s="9" t="s">
        <v>4254</v>
      </c>
      <c r="CW176" s="9">
        <v>4</v>
      </c>
      <c r="CX176" s="9">
        <v>0</v>
      </c>
      <c r="CY176" s="9">
        <v>6</v>
      </c>
      <c r="CZ176" s="9">
        <v>4</v>
      </c>
      <c r="DA176" s="9">
        <v>0</v>
      </c>
      <c r="DB176" s="9">
        <v>4</v>
      </c>
      <c r="DC176" s="9">
        <v>1</v>
      </c>
      <c r="DD176" s="9">
        <v>1</v>
      </c>
      <c r="DE176" s="9">
        <v>3</v>
      </c>
      <c r="DF176" s="9">
        <v>92700</v>
      </c>
      <c r="DG176" s="9">
        <v>13300</v>
      </c>
      <c r="DH176" s="9">
        <v>3650</v>
      </c>
      <c r="DI176" s="9">
        <v>910</v>
      </c>
      <c r="DJ176" s="9">
        <v>136</v>
      </c>
      <c r="DK176" s="9">
        <v>5</v>
      </c>
      <c r="DL176" s="9">
        <v>36.587504813618658</v>
      </c>
      <c r="DM176" s="9">
        <v>31</v>
      </c>
      <c r="GR176" s="9">
        <f>$P176*$N176^Solver!$C$2</f>
        <v>117.9804893121991</v>
      </c>
      <c r="GS176" s="9">
        <f t="shared" si="52"/>
        <v>0.17245522956588277</v>
      </c>
      <c r="GT176" s="9">
        <f t="shared" si="53"/>
        <v>33.623836325076269</v>
      </c>
      <c r="GU176" s="9">
        <f t="shared" si="54"/>
        <v>7.9791645944835699</v>
      </c>
      <c r="GV176" s="9">
        <f t="shared" si="55"/>
        <v>74.631595544220772</v>
      </c>
      <c r="GW176" s="9">
        <f t="shared" si="56"/>
        <v>74.631595544220772</v>
      </c>
      <c r="GX176" s="9">
        <f t="shared" si="57"/>
        <v>-2.6238363250762688</v>
      </c>
      <c r="GY176" s="9">
        <f t="shared" si="58"/>
        <v>175.31315177009637</v>
      </c>
      <c r="GZ176" s="9">
        <f t="shared" si="59"/>
        <v>-15.757526335264814</v>
      </c>
      <c r="HA176" s="9">
        <f t="shared" si="60"/>
        <v>574.27917007079566</v>
      </c>
      <c r="HB176" s="9">
        <f t="shared" si="61"/>
        <v>78.092223553315307</v>
      </c>
      <c r="HC176" s="9">
        <f t="shared" si="62"/>
        <v>-0.60025513853722756</v>
      </c>
      <c r="HD176" s="9">
        <f t="shared" si="63"/>
        <v>-2.3651343784633988E-2</v>
      </c>
      <c r="HE176" s="9">
        <f t="shared" si="64"/>
        <v>-356.84174021037256</v>
      </c>
      <c r="HF176" s="9">
        <f t="shared" si="65"/>
        <v>0.93693156101528596</v>
      </c>
      <c r="HG176" s="9">
        <f t="shared" si="66"/>
        <v>31.503233455376186</v>
      </c>
      <c r="HH176" s="9">
        <f t="shared" si="67"/>
        <v>31</v>
      </c>
      <c r="HI176" s="9">
        <f t="shared" si="68"/>
        <v>117.9804893121991</v>
      </c>
      <c r="HJ176" s="9">
        <f t="shared" si="69"/>
        <v>0.4760735169390729</v>
      </c>
      <c r="HK176" s="9">
        <f t="shared" si="70"/>
        <v>-0.11059616138384082</v>
      </c>
      <c r="HL176" s="9">
        <f t="shared" si="71"/>
        <v>-149.67091700216241</v>
      </c>
      <c r="HM176" s="9">
        <f t="shared" si="72"/>
        <v>2.0768337185735342</v>
      </c>
      <c r="HN176" s="9">
        <f t="shared" si="73"/>
        <v>1130.5623692155184</v>
      </c>
      <c r="HO176" s="9">
        <f t="shared" si="74"/>
        <v>6.8845170607897392</v>
      </c>
      <c r="HP176" s="9">
        <f t="shared" si="75"/>
        <v>28368.204990041053</v>
      </c>
      <c r="HQ176" s="9">
        <f t="shared" si="76"/>
        <v>-2.6238363250762688</v>
      </c>
      <c r="HR176" s="9">
        <f t="shared" si="77"/>
        <v>6</v>
      </c>
      <c r="IP176" s="9">
        <v>1</v>
      </c>
      <c r="IQ176" s="9">
        <v>136</v>
      </c>
      <c r="IR176" s="9">
        <v>1</v>
      </c>
      <c r="IS176" s="9">
        <v>0.43109317501997702</v>
      </c>
      <c r="IT176" s="9">
        <v>136</v>
      </c>
      <c r="IU176" s="9">
        <v>6</v>
      </c>
      <c r="IV176" s="9">
        <v>78.092223553315307</v>
      </c>
    </row>
    <row r="177" spans="1:256" x14ac:dyDescent="0.25">
      <c r="A177" s="9">
        <v>4</v>
      </c>
      <c r="B177" s="9">
        <v>2</v>
      </c>
      <c r="C177" s="9">
        <v>8</v>
      </c>
      <c r="D177" s="9">
        <v>4</v>
      </c>
      <c r="E177" s="9">
        <v>0</v>
      </c>
      <c r="F177" s="9">
        <v>4</v>
      </c>
      <c r="G177" s="9">
        <v>1</v>
      </c>
      <c r="H177" s="9">
        <v>3</v>
      </c>
      <c r="I177" s="9">
        <v>0</v>
      </c>
      <c r="J177" s="9">
        <v>1.3900766870045826</v>
      </c>
      <c r="K177" s="9">
        <v>1.5824088541057888</v>
      </c>
      <c r="L177" s="9">
        <v>0.88981637581446205</v>
      </c>
      <c r="M177" s="9">
        <v>1.7286182615274195</v>
      </c>
      <c r="N177" s="9">
        <v>150</v>
      </c>
      <c r="O177" s="9">
        <v>1</v>
      </c>
      <c r="P177" s="9">
        <v>31.600415670875869</v>
      </c>
      <c r="Q177" s="9">
        <v>30</v>
      </c>
      <c r="CV177" s="9" t="s">
        <v>4372</v>
      </c>
      <c r="CW177" s="9">
        <v>4</v>
      </c>
      <c r="CX177" s="9">
        <v>2</v>
      </c>
      <c r="CY177" s="9">
        <v>8</v>
      </c>
      <c r="CZ177" s="9">
        <v>4</v>
      </c>
      <c r="DA177" s="9">
        <v>0</v>
      </c>
      <c r="DB177" s="9">
        <v>4</v>
      </c>
      <c r="DC177" s="9">
        <v>1</v>
      </c>
      <c r="DD177" s="9">
        <v>3</v>
      </c>
      <c r="DE177" s="9">
        <v>0</v>
      </c>
      <c r="DF177" s="9">
        <v>96400</v>
      </c>
      <c r="DG177" s="9">
        <v>24100</v>
      </c>
      <c r="DH177" s="9">
        <v>4120</v>
      </c>
      <c r="DI177" s="9">
        <v>1880</v>
      </c>
      <c r="DJ177" s="9">
        <v>150</v>
      </c>
      <c r="DK177" s="9">
        <v>5</v>
      </c>
      <c r="DL177" s="9">
        <v>31.600415670875869</v>
      </c>
      <c r="DM177" s="9">
        <v>30</v>
      </c>
      <c r="GR177" s="9">
        <f>$P177*$N177^Solver!$C$2</f>
        <v>104.30653520224374</v>
      </c>
      <c r="GS177" s="9">
        <f t="shared" si="52"/>
        <v>0.18341113791101923</v>
      </c>
      <c r="GT177" s="9">
        <f t="shared" si="53"/>
        <v>29.726829306457276</v>
      </c>
      <c r="GU177" s="9">
        <f t="shared" si="54"/>
        <v>7.5025359831375642</v>
      </c>
      <c r="GV177" s="9">
        <f t="shared" si="55"/>
        <v>71.22220737527968</v>
      </c>
      <c r="GW177" s="9">
        <f t="shared" si="56"/>
        <v>71.22220737527968</v>
      </c>
      <c r="GX177" s="9">
        <f t="shared" si="57"/>
        <v>0.27317069354272405</v>
      </c>
      <c r="GY177" s="9">
        <f t="shared" si="58"/>
        <v>147.51158670067505</v>
      </c>
      <c r="GZ177" s="9">
        <f t="shared" si="59"/>
        <v>-15.48435564172209</v>
      </c>
      <c r="HA177" s="9">
        <f t="shared" si="60"/>
        <v>721.79075677147068</v>
      </c>
      <c r="HB177" s="9">
        <f t="shared" si="61"/>
        <v>74.658236348830158</v>
      </c>
      <c r="HC177" s="9">
        <f t="shared" si="62"/>
        <v>-0.53359786672125464</v>
      </c>
      <c r="HD177" s="9">
        <f t="shared" si="63"/>
        <v>-3.355520107530012E-2</v>
      </c>
      <c r="HE177" s="9">
        <f t="shared" si="64"/>
        <v>40.975604031408608</v>
      </c>
      <c r="HF177" s="9">
        <f t="shared" si="65"/>
        <v>1.007337506063233</v>
      </c>
      <c r="HG177" s="9">
        <f t="shared" si="66"/>
        <v>29.9449500967341</v>
      </c>
      <c r="HH177" s="9">
        <f t="shared" si="67"/>
        <v>30</v>
      </c>
      <c r="HI177" s="9">
        <f t="shared" si="68"/>
        <v>104.30653520224374</v>
      </c>
      <c r="HJ177" s="9">
        <f t="shared" si="69"/>
        <v>0.51603454213806244</v>
      </c>
      <c r="HK177" s="9">
        <f t="shared" si="70"/>
        <v>7.4085781979062543E-2</v>
      </c>
      <c r="HL177" s="9">
        <f t="shared" si="71"/>
        <v>-130.09661275129983</v>
      </c>
      <c r="HM177" s="9">
        <f t="shared" si="72"/>
        <v>2.0152410944738413</v>
      </c>
      <c r="HN177" s="9">
        <f t="shared" si="73"/>
        <v>883.68438061524716</v>
      </c>
      <c r="HO177" s="9">
        <f t="shared" si="74"/>
        <v>7.4622227810612854E-2</v>
      </c>
      <c r="HP177" s="9">
        <f t="shared" si="75"/>
        <v>21737.658492972692</v>
      </c>
      <c r="HQ177" s="9">
        <f t="shared" si="76"/>
        <v>0.27317069354272405</v>
      </c>
      <c r="HR177" s="9">
        <f t="shared" si="77"/>
        <v>7</v>
      </c>
      <c r="IP177" s="9">
        <v>1</v>
      </c>
      <c r="IQ177" s="9">
        <v>150</v>
      </c>
      <c r="IR177" s="9">
        <v>1</v>
      </c>
      <c r="IS177" s="9">
        <v>0.36099337275359422</v>
      </c>
      <c r="IT177" s="9">
        <v>150</v>
      </c>
      <c r="IU177" s="9">
        <v>6</v>
      </c>
      <c r="IV177" s="9">
        <v>74.658236348830158</v>
      </c>
    </row>
    <row r="178" spans="1:256" x14ac:dyDescent="0.25">
      <c r="A178" s="9">
        <v>4</v>
      </c>
      <c r="B178" s="9">
        <v>2</v>
      </c>
      <c r="C178" s="9">
        <v>8</v>
      </c>
      <c r="D178" s="9">
        <v>4</v>
      </c>
      <c r="E178" s="9">
        <v>0</v>
      </c>
      <c r="F178" s="9">
        <v>4</v>
      </c>
      <c r="G178" s="9">
        <v>4</v>
      </c>
      <c r="H178" s="9">
        <v>3</v>
      </c>
      <c r="I178" s="9">
        <v>0</v>
      </c>
      <c r="J178" s="9">
        <v>1.310767332455566</v>
      </c>
      <c r="K178" s="9">
        <v>1.0965239777413558</v>
      </c>
      <c r="L178" s="9">
        <v>0.71271700004556426</v>
      </c>
      <c r="M178" s="9">
        <v>1.3056584741324126</v>
      </c>
      <c r="N178" s="9">
        <v>151</v>
      </c>
      <c r="O178" s="9">
        <v>1</v>
      </c>
      <c r="P178" s="9">
        <v>16.201671720903988</v>
      </c>
      <c r="Q178" s="9">
        <v>7</v>
      </c>
      <c r="CV178" s="9" t="s">
        <v>4377</v>
      </c>
      <c r="CW178" s="9">
        <v>4</v>
      </c>
      <c r="CX178" s="9">
        <v>2</v>
      </c>
      <c r="CY178" s="9">
        <v>8</v>
      </c>
      <c r="CZ178" s="9">
        <v>4</v>
      </c>
      <c r="DA178" s="9">
        <v>0</v>
      </c>
      <c r="DB178" s="9">
        <v>4</v>
      </c>
      <c r="DC178" s="9">
        <v>4</v>
      </c>
      <c r="DD178" s="9">
        <v>3</v>
      </c>
      <c r="DE178" s="9">
        <v>0</v>
      </c>
      <c r="DF178" s="9">
        <v>90900</v>
      </c>
      <c r="DG178" s="9">
        <v>16700</v>
      </c>
      <c r="DH178" s="9">
        <v>3300</v>
      </c>
      <c r="DI178" s="9">
        <v>1420</v>
      </c>
      <c r="DJ178" s="9">
        <v>151</v>
      </c>
      <c r="DK178" s="9">
        <v>5</v>
      </c>
      <c r="DL178" s="9">
        <v>16.201671720903988</v>
      </c>
      <c r="DM178" s="9">
        <v>7</v>
      </c>
      <c r="GR178" s="9">
        <f>$P178*$N178^Solver!$C$2</f>
        <v>53.563171806668464</v>
      </c>
      <c r="GS178" s="9">
        <f t="shared" si="52"/>
        <v>0.25594598539028174</v>
      </c>
      <c r="GT178" s="9">
        <f t="shared" si="53"/>
        <v>15.265230144228077</v>
      </c>
      <c r="GU178" s="9">
        <f t="shared" si="54"/>
        <v>5.3763244607542751</v>
      </c>
      <c r="GV178" s="9">
        <f t="shared" si="55"/>
        <v>5.3226542281780667</v>
      </c>
      <c r="GW178" s="9">
        <f t="shared" si="56"/>
        <v>5.3226542281780667</v>
      </c>
      <c r="GX178" s="9">
        <f t="shared" si="57"/>
        <v>-8.2652301442280773</v>
      </c>
      <c r="GY178" s="9">
        <f t="shared" si="58"/>
        <v>58.608457112259103</v>
      </c>
      <c r="GZ178" s="9">
        <f t="shared" si="59"/>
        <v>-23.749585785950167</v>
      </c>
      <c r="HA178" s="9">
        <f t="shared" si="60"/>
        <v>780.39921388372977</v>
      </c>
      <c r="HB178" s="9">
        <f t="shared" si="61"/>
        <v>8.5251613610654129</v>
      </c>
      <c r="HC178" s="9">
        <f t="shared" si="62"/>
        <v>-0.79524629499119615</v>
      </c>
      <c r="HD178" s="9">
        <f t="shared" si="63"/>
        <v>0.22765062405395653</v>
      </c>
      <c r="HE178" s="9">
        <f t="shared" si="64"/>
        <v>-1248.0497517784397</v>
      </c>
      <c r="HF178" s="9">
        <f t="shared" si="65"/>
        <v>0.5995829625045267</v>
      </c>
      <c r="HG178" s="9">
        <f t="shared" si="66"/>
        <v>9.1527719131896745</v>
      </c>
      <c r="HH178" s="9">
        <f t="shared" si="67"/>
        <v>7</v>
      </c>
      <c r="HI178" s="9">
        <f t="shared" si="68"/>
        <v>53.563171806668464</v>
      </c>
      <c r="HJ178" s="9">
        <f t="shared" si="69"/>
        <v>0.24976402061015729</v>
      </c>
      <c r="HK178" s="9">
        <f t="shared" si="70"/>
        <v>-1.270021914934371</v>
      </c>
      <c r="HL178" s="9">
        <f t="shared" si="71"/>
        <v>8.1834457576556368</v>
      </c>
      <c r="HM178" s="9">
        <f t="shared" si="72"/>
        <v>1.6820049549625686</v>
      </c>
      <c r="HN178" s="9">
        <f t="shared" si="73"/>
        <v>233.02725135624956</v>
      </c>
      <c r="HO178" s="9">
        <f t="shared" si="74"/>
        <v>68.314029337056482</v>
      </c>
      <c r="HP178" s="9">
        <f t="shared" si="75"/>
        <v>94.198132210758345</v>
      </c>
      <c r="HQ178" s="9">
        <f t="shared" si="76"/>
        <v>-8.2652301442280773</v>
      </c>
      <c r="HR178" s="9">
        <f t="shared" si="77"/>
        <v>8</v>
      </c>
      <c r="IP178" s="9">
        <v>1</v>
      </c>
      <c r="IQ178" s="9">
        <v>151</v>
      </c>
      <c r="IR178" s="9">
        <v>1</v>
      </c>
      <c r="IS178" s="9">
        <v>0.40326617924443886</v>
      </c>
      <c r="IT178" s="9">
        <v>151</v>
      </c>
      <c r="IU178" s="9">
        <v>6</v>
      </c>
      <c r="IV178" s="9">
        <v>8.5251613610654129</v>
      </c>
    </row>
    <row r="179" spans="1:256" x14ac:dyDescent="0.25">
      <c r="A179" s="9">
        <v>3</v>
      </c>
      <c r="B179" s="9">
        <v>0</v>
      </c>
      <c r="C179" s="9">
        <v>8</v>
      </c>
      <c r="D179" s="9">
        <v>4</v>
      </c>
      <c r="E179" s="9">
        <v>0</v>
      </c>
      <c r="F179" s="9">
        <v>3</v>
      </c>
      <c r="G179" s="9">
        <v>5</v>
      </c>
      <c r="H179" s="9">
        <v>1</v>
      </c>
      <c r="I179" s="9">
        <v>0</v>
      </c>
      <c r="J179" s="9">
        <v>1.5054357481667886</v>
      </c>
      <c r="K179" s="9">
        <v>1.444522605407774</v>
      </c>
      <c r="L179" s="9">
        <v>0.97836606369891099</v>
      </c>
      <c r="M179" s="9">
        <v>1.3516323640666525</v>
      </c>
      <c r="N179" s="9">
        <v>153</v>
      </c>
      <c r="O179" s="9">
        <v>1</v>
      </c>
      <c r="P179" s="9">
        <v>30.406608321455831</v>
      </c>
      <c r="Q179" s="9">
        <v>40</v>
      </c>
      <c r="CV179" s="9" t="s">
        <v>4256</v>
      </c>
      <c r="CW179" s="9">
        <v>3</v>
      </c>
      <c r="CX179" s="9">
        <v>0</v>
      </c>
      <c r="CY179" s="9">
        <v>8</v>
      </c>
      <c r="CZ179" s="9">
        <v>4</v>
      </c>
      <c r="DA179" s="9">
        <v>0</v>
      </c>
      <c r="DB179" s="9">
        <v>3</v>
      </c>
      <c r="DC179" s="9">
        <v>5</v>
      </c>
      <c r="DD179" s="9">
        <v>1</v>
      </c>
      <c r="DE179" s="9">
        <v>0</v>
      </c>
      <c r="DF179" s="9">
        <v>104400</v>
      </c>
      <c r="DG179" s="9">
        <v>22000</v>
      </c>
      <c r="DH179" s="9">
        <v>4530</v>
      </c>
      <c r="DI179" s="9">
        <v>1470</v>
      </c>
      <c r="DJ179" s="9">
        <v>153</v>
      </c>
      <c r="DK179" s="9">
        <v>5</v>
      </c>
      <c r="DL179" s="9">
        <v>30.406608321455831</v>
      </c>
      <c r="DM179" s="9">
        <v>40</v>
      </c>
      <c r="GR179" s="9">
        <f>$P179*$N179^Solver!$C$2</f>
        <v>100.84081498220479</v>
      </c>
      <c r="GS179" s="9">
        <f t="shared" si="52"/>
        <v>0.18653627140470355</v>
      </c>
      <c r="GT179" s="9">
        <f t="shared" si="53"/>
        <v>28.73911676087922</v>
      </c>
      <c r="GU179" s="9">
        <f t="shared" si="54"/>
        <v>7.3768423241407772</v>
      </c>
      <c r="GV179" s="9">
        <f t="shared" si="55"/>
        <v>106.24895474769608</v>
      </c>
      <c r="GW179" s="9">
        <f t="shared" si="56"/>
        <v>106.24895474769608</v>
      </c>
      <c r="GX179" s="9">
        <f t="shared" si="57"/>
        <v>11.26088323912078</v>
      </c>
      <c r="GY179" s="9">
        <f t="shared" si="58"/>
        <v>140.7025824150879</v>
      </c>
      <c r="GZ179" s="9">
        <f t="shared" si="59"/>
        <v>-12.488702546829387</v>
      </c>
      <c r="HA179" s="9">
        <f t="shared" si="60"/>
        <v>921.1017962988177</v>
      </c>
      <c r="HB179" s="9">
        <f t="shared" si="61"/>
        <v>110.32063971475739</v>
      </c>
      <c r="HC179" s="9">
        <f t="shared" si="62"/>
        <v>-0.38796026378708248</v>
      </c>
      <c r="HD179" s="9">
        <f t="shared" si="63"/>
        <v>0.11873592597094068</v>
      </c>
      <c r="HE179" s="9">
        <f t="shared" si="64"/>
        <v>1722.9151355854792</v>
      </c>
      <c r="HF179" s="9">
        <f t="shared" si="65"/>
        <v>1.3117979841712555</v>
      </c>
      <c r="HG179" s="9">
        <f t="shared" si="66"/>
        <v>37.699915433783701</v>
      </c>
      <c r="HH179" s="9">
        <f t="shared" si="67"/>
        <v>40</v>
      </c>
      <c r="HI179" s="9">
        <f t="shared" si="68"/>
        <v>100.84081498220479</v>
      </c>
      <c r="HJ179" s="9">
        <f t="shared" si="69"/>
        <v>0.65410008254885865</v>
      </c>
      <c r="HK179" s="9">
        <f t="shared" si="70"/>
        <v>0.73567229216561947</v>
      </c>
      <c r="HL179" s="9">
        <f t="shared" si="71"/>
        <v>-12.236340626220949</v>
      </c>
      <c r="HM179" s="9">
        <f t="shared" si="72"/>
        <v>1.9983456776925506</v>
      </c>
      <c r="HN179" s="9">
        <f t="shared" si="73"/>
        <v>825.93683219544891</v>
      </c>
      <c r="HO179" s="9">
        <f t="shared" si="74"/>
        <v>126.8074913251113</v>
      </c>
      <c r="HP179" s="9">
        <f t="shared" si="75"/>
        <v>193.07355639874757</v>
      </c>
      <c r="HQ179" s="9">
        <f t="shared" si="76"/>
        <v>11.26088323912078</v>
      </c>
      <c r="HR179" s="9">
        <f t="shared" si="77"/>
        <v>9</v>
      </c>
      <c r="IP179" s="9">
        <v>1</v>
      </c>
      <c r="IQ179" s="9">
        <v>153</v>
      </c>
      <c r="IR179" s="9">
        <v>1</v>
      </c>
      <c r="IS179" s="9">
        <v>0.57522674675828112</v>
      </c>
      <c r="IT179" s="9">
        <v>153</v>
      </c>
      <c r="IU179" s="9">
        <v>6</v>
      </c>
      <c r="IV179" s="9">
        <v>110.32063971475739</v>
      </c>
    </row>
    <row r="180" spans="1:256" x14ac:dyDescent="0.25">
      <c r="A180" s="9">
        <v>4</v>
      </c>
      <c r="B180" s="9">
        <v>0</v>
      </c>
      <c r="C180" s="9">
        <v>8</v>
      </c>
      <c r="D180" s="9">
        <v>4</v>
      </c>
      <c r="E180" s="9">
        <v>0</v>
      </c>
      <c r="F180" s="9">
        <v>4</v>
      </c>
      <c r="G180" s="9">
        <v>1</v>
      </c>
      <c r="H180" s="9">
        <v>4</v>
      </c>
      <c r="I180" s="9">
        <v>0</v>
      </c>
      <c r="J180" s="9">
        <v>1.310767332455566</v>
      </c>
      <c r="K180" s="9">
        <v>0.94550570535781575</v>
      </c>
      <c r="L180" s="9">
        <v>1.183542169772634</v>
      </c>
      <c r="M180" s="9">
        <v>0.99303602257958135</v>
      </c>
      <c r="N180" s="9">
        <v>153</v>
      </c>
      <c r="O180" s="9">
        <v>1</v>
      </c>
      <c r="P180" s="9">
        <v>29.382611956731683</v>
      </c>
      <c r="Q180" s="9">
        <v>17</v>
      </c>
      <c r="CV180" s="9" t="s">
        <v>4410</v>
      </c>
      <c r="CW180" s="9">
        <v>4</v>
      </c>
      <c r="CX180" s="9">
        <v>0</v>
      </c>
      <c r="CY180" s="9">
        <v>8</v>
      </c>
      <c r="CZ180" s="9">
        <v>4</v>
      </c>
      <c r="DA180" s="9">
        <v>0</v>
      </c>
      <c r="DB180" s="9">
        <v>4</v>
      </c>
      <c r="DC180" s="9">
        <v>1</v>
      </c>
      <c r="DD180" s="9">
        <v>4</v>
      </c>
      <c r="DE180" s="9">
        <v>0</v>
      </c>
      <c r="DF180" s="9">
        <v>90900</v>
      </c>
      <c r="DG180" s="9">
        <v>14400</v>
      </c>
      <c r="DH180" s="9">
        <v>5480</v>
      </c>
      <c r="DI180" s="9">
        <v>1080</v>
      </c>
      <c r="DJ180" s="9">
        <v>153</v>
      </c>
      <c r="DK180" s="9">
        <v>5</v>
      </c>
      <c r="DL180" s="9">
        <v>29.382611956731683</v>
      </c>
      <c r="DM180" s="9">
        <v>17</v>
      </c>
      <c r="GR180" s="9">
        <f>$P180*$N180^Solver!$C$2</f>
        <v>97.444822016927759</v>
      </c>
      <c r="GS180" s="9">
        <f t="shared" si="52"/>
        <v>0.18975886833767111</v>
      </c>
      <c r="GT180" s="9">
        <f t="shared" si="53"/>
        <v>27.771276126455113</v>
      </c>
      <c r="GU180" s="9">
        <f t="shared" si="54"/>
        <v>7.2515644403874928</v>
      </c>
      <c r="GV180" s="9">
        <f t="shared" si="55"/>
        <v>29.983439665712154</v>
      </c>
      <c r="GW180" s="9">
        <f t="shared" si="56"/>
        <v>29.983439665712154</v>
      </c>
      <c r="GX180" s="9">
        <f t="shared" si="57"/>
        <v>-10.771276126455113</v>
      </c>
      <c r="GY180" s="9">
        <f t="shared" si="58"/>
        <v>134.1267783124915</v>
      </c>
      <c r="GZ180" s="9">
        <f t="shared" si="59"/>
        <v>-23.2599786732845</v>
      </c>
      <c r="HA180" s="9">
        <f t="shared" si="60"/>
        <v>1055.2285746113091</v>
      </c>
      <c r="HB180" s="9">
        <f t="shared" si="61"/>
        <v>33.505073450136891</v>
      </c>
      <c r="HC180" s="9">
        <f t="shared" si="62"/>
        <v>-0.67929324421922532</v>
      </c>
      <c r="HD180" s="9">
        <f t="shared" si="63"/>
        <v>0.11442440875179491</v>
      </c>
      <c r="HE180" s="9">
        <f t="shared" si="64"/>
        <v>-1648.0052473476323</v>
      </c>
      <c r="HF180" s="9">
        <f t="shared" si="65"/>
        <v>0.69244995688177646</v>
      </c>
      <c r="HG180" s="9">
        <f t="shared" si="66"/>
        <v>19.230218956315753</v>
      </c>
      <c r="HH180" s="9">
        <f t="shared" si="67"/>
        <v>17</v>
      </c>
      <c r="HI180" s="9">
        <f t="shared" si="68"/>
        <v>97.444822016927759</v>
      </c>
      <c r="HJ180" s="9">
        <f t="shared" si="69"/>
        <v>0.31665588492047592</v>
      </c>
      <c r="HK180" s="9">
        <f t="shared" si="70"/>
        <v>-0.8881759246512706</v>
      </c>
      <c r="HL180" s="9">
        <f t="shared" si="71"/>
        <v>-15.912091214428823</v>
      </c>
      <c r="HM180" s="9">
        <f t="shared" si="72"/>
        <v>1.9812172304694082</v>
      </c>
      <c r="HN180" s="9">
        <f t="shared" si="73"/>
        <v>771.24377769181569</v>
      </c>
      <c r="HO180" s="9">
        <f t="shared" si="74"/>
        <v>116.02038939234187</v>
      </c>
      <c r="HP180" s="9">
        <f t="shared" si="75"/>
        <v>327.84131972771718</v>
      </c>
      <c r="HQ180" s="9">
        <f t="shared" si="76"/>
        <v>-10.771276126455113</v>
      </c>
      <c r="HR180" s="9">
        <f t="shared" si="77"/>
        <v>10</v>
      </c>
      <c r="IP180" s="9">
        <v>1</v>
      </c>
      <c r="IQ180" s="9">
        <v>153</v>
      </c>
      <c r="IR180" s="9">
        <v>1</v>
      </c>
      <c r="IS180" s="9">
        <v>0.65361202768341287</v>
      </c>
      <c r="IT180" s="9">
        <v>153</v>
      </c>
      <c r="IU180" s="9">
        <v>6</v>
      </c>
      <c r="IV180" s="9">
        <v>33.505073450136891</v>
      </c>
    </row>
    <row r="181" spans="1:256" x14ac:dyDescent="0.25">
      <c r="A181" s="9">
        <v>4</v>
      </c>
      <c r="B181" s="9">
        <v>2</v>
      </c>
      <c r="C181" s="9">
        <v>6</v>
      </c>
      <c r="D181" s="9">
        <v>2</v>
      </c>
      <c r="E181" s="9">
        <v>0</v>
      </c>
      <c r="F181" s="9">
        <v>4</v>
      </c>
      <c r="G181" s="9">
        <v>3</v>
      </c>
      <c r="H181" s="9">
        <v>3</v>
      </c>
      <c r="I181" s="9">
        <v>2</v>
      </c>
      <c r="J181" s="9">
        <v>1.3093253441910384</v>
      </c>
      <c r="K181" s="9">
        <v>1.2475422501248958</v>
      </c>
      <c r="L181" s="9">
        <v>0.96756732127397815</v>
      </c>
      <c r="M181" s="9">
        <v>1.4619696999088281</v>
      </c>
      <c r="N181" s="9">
        <v>154</v>
      </c>
      <c r="O181" s="9">
        <v>1</v>
      </c>
      <c r="P181" s="9">
        <v>36.593673784642995</v>
      </c>
      <c r="Q181" s="9">
        <v>21</v>
      </c>
      <c r="CV181" s="9" t="s">
        <v>4359</v>
      </c>
      <c r="CW181" s="9">
        <v>4</v>
      </c>
      <c r="CX181" s="9">
        <v>2</v>
      </c>
      <c r="CY181" s="9">
        <v>6</v>
      </c>
      <c r="CZ181" s="9">
        <v>2</v>
      </c>
      <c r="DA181" s="9">
        <v>0</v>
      </c>
      <c r="DB181" s="9">
        <v>4</v>
      </c>
      <c r="DC181" s="9">
        <v>3</v>
      </c>
      <c r="DD181" s="9">
        <v>3</v>
      </c>
      <c r="DE181" s="9">
        <v>2</v>
      </c>
      <c r="DF181" s="9">
        <v>90800</v>
      </c>
      <c r="DG181" s="9">
        <v>19000</v>
      </c>
      <c r="DH181" s="9">
        <v>4480</v>
      </c>
      <c r="DI181" s="9">
        <v>1590</v>
      </c>
      <c r="DJ181" s="9">
        <v>154</v>
      </c>
      <c r="DK181" s="9">
        <v>5</v>
      </c>
      <c r="DL181" s="9">
        <v>36.593673784642995</v>
      </c>
      <c r="DM181" s="9">
        <v>21</v>
      </c>
      <c r="GR181" s="9">
        <f>$P181*$N181^Solver!$C$2</f>
        <v>121.54823928756106</v>
      </c>
      <c r="GS181" s="9">
        <f t="shared" si="52"/>
        <v>0.16990537925022733</v>
      </c>
      <c r="GT181" s="9">
        <f t="shared" si="53"/>
        <v>34.640626829334344</v>
      </c>
      <c r="GU181" s="9">
        <f t="shared" si="54"/>
        <v>8.0989116881288314</v>
      </c>
      <c r="GV181" s="9">
        <f t="shared" si="55"/>
        <v>41.612354005237904</v>
      </c>
      <c r="GW181" s="9">
        <f t="shared" si="56"/>
        <v>41.612354005237904</v>
      </c>
      <c r="GX181" s="9">
        <f t="shared" si="57"/>
        <v>-13.640626829334344</v>
      </c>
      <c r="GY181" s="9">
        <f t="shared" si="58"/>
        <v>182.8053523304269</v>
      </c>
      <c r="GZ181" s="9">
        <f t="shared" si="59"/>
        <v>-36.900605502618845</v>
      </c>
      <c r="HA181" s="9">
        <f t="shared" si="60"/>
        <v>1238.0339269417359</v>
      </c>
      <c r="HB181" s="9">
        <f t="shared" si="61"/>
        <v>45.380138898476908</v>
      </c>
      <c r="HC181" s="9">
        <f t="shared" si="62"/>
        <v>-0.99993294378964315</v>
      </c>
      <c r="HD181" s="9">
        <f t="shared" si="63"/>
        <v>0.12619123100632651</v>
      </c>
      <c r="HE181" s="9">
        <f t="shared" si="64"/>
        <v>-2100.6565317174891</v>
      </c>
      <c r="HF181" s="9">
        <f t="shared" si="65"/>
        <v>0.68084290793732249</v>
      </c>
      <c r="HG181" s="9">
        <f t="shared" si="66"/>
        <v>23.584825103255628</v>
      </c>
      <c r="HH181" s="9">
        <f t="shared" si="67"/>
        <v>21</v>
      </c>
      <c r="HI181" s="9">
        <f t="shared" si="68"/>
        <v>121.54823928756105</v>
      </c>
      <c r="HJ181" s="9">
        <f t="shared" si="69"/>
        <v>0.30685035659814835</v>
      </c>
      <c r="HK181" s="9">
        <f t="shared" si="70"/>
        <v>-0.94094898025308571</v>
      </c>
      <c r="HL181" s="9">
        <f t="shared" si="71"/>
        <v>2.9029152136137295</v>
      </c>
      <c r="HM181" s="9">
        <f t="shared" si="72"/>
        <v>2.0917296931610805</v>
      </c>
      <c r="HN181" s="9">
        <f t="shared" si="73"/>
        <v>1199.9730271291985</v>
      </c>
      <c r="HO181" s="9">
        <f t="shared" si="74"/>
        <v>186.06670029715593</v>
      </c>
      <c r="HP181" s="9">
        <f t="shared" si="75"/>
        <v>10.636390560087602</v>
      </c>
      <c r="HQ181" s="9">
        <f t="shared" si="76"/>
        <v>-13.640626829334344</v>
      </c>
      <c r="HR181" s="9">
        <f t="shared" si="77"/>
        <v>11</v>
      </c>
      <c r="IP181" s="9">
        <v>1</v>
      </c>
      <c r="IQ181" s="9">
        <v>154</v>
      </c>
      <c r="IR181" s="9">
        <v>1</v>
      </c>
      <c r="IS181" s="9">
        <v>0.25028123639172817</v>
      </c>
      <c r="IT181" s="9">
        <v>154</v>
      </c>
      <c r="IU181" s="9">
        <v>6</v>
      </c>
      <c r="IV181" s="9">
        <v>45.380138898476908</v>
      </c>
    </row>
    <row r="182" spans="1:256" x14ac:dyDescent="0.25">
      <c r="A182" s="9">
        <v>2</v>
      </c>
      <c r="B182" s="9">
        <v>0</v>
      </c>
      <c r="C182" s="9">
        <v>8</v>
      </c>
      <c r="D182" s="9">
        <v>4</v>
      </c>
      <c r="E182" s="9">
        <v>0</v>
      </c>
      <c r="F182" s="9">
        <v>3</v>
      </c>
      <c r="G182" s="9">
        <v>2</v>
      </c>
      <c r="H182" s="9">
        <v>2</v>
      </c>
      <c r="I182" s="9">
        <v>0</v>
      </c>
      <c r="J182" s="9">
        <v>1.5458114195735608</v>
      </c>
      <c r="K182" s="9">
        <v>0.722261302703887</v>
      </c>
      <c r="L182" s="9">
        <v>0.48594340912197564</v>
      </c>
      <c r="M182" s="9">
        <v>0.68041357102675026</v>
      </c>
      <c r="N182" s="9">
        <v>168</v>
      </c>
      <c r="O182" s="9">
        <v>1</v>
      </c>
      <c r="P182" s="9">
        <v>20.662638831376256</v>
      </c>
      <c r="Q182" s="9">
        <v>35</v>
      </c>
      <c r="CV182" s="9" t="s">
        <v>4337</v>
      </c>
      <c r="CW182" s="9">
        <v>2</v>
      </c>
      <c r="CX182" s="9">
        <v>0</v>
      </c>
      <c r="CY182" s="9">
        <v>8</v>
      </c>
      <c r="CZ182" s="9">
        <v>4</v>
      </c>
      <c r="DA182" s="9">
        <v>0</v>
      </c>
      <c r="DB182" s="9">
        <v>3</v>
      </c>
      <c r="DC182" s="9">
        <v>2</v>
      </c>
      <c r="DD182" s="9">
        <v>2</v>
      </c>
      <c r="DE182" s="9">
        <v>0</v>
      </c>
      <c r="DF182" s="9">
        <v>107200</v>
      </c>
      <c r="DG182" s="9">
        <v>11000</v>
      </c>
      <c r="DH182" s="9">
        <v>2250</v>
      </c>
      <c r="DI182" s="9">
        <v>740</v>
      </c>
      <c r="DJ182" s="9">
        <v>168</v>
      </c>
      <c r="DK182" s="9">
        <v>5</v>
      </c>
      <c r="DL182" s="9">
        <v>20.662638831376256</v>
      </c>
      <c r="DM182" s="9">
        <v>35</v>
      </c>
      <c r="GR182" s="9">
        <f>$P182*$N182^Solver!$C$2</f>
        <v>70.070373770915424</v>
      </c>
      <c r="GS182" s="9">
        <f t="shared" si="52"/>
        <v>0.22377638203018141</v>
      </c>
      <c r="GT182" s="9">
        <f t="shared" si="53"/>
        <v>19.969698317453624</v>
      </c>
      <c r="GU182" s="9">
        <f t="shared" si="54"/>
        <v>6.1492131090940418</v>
      </c>
      <c r="GV182" s="9">
        <f t="shared" si="55"/>
        <v>87.539782523016271</v>
      </c>
      <c r="GW182" s="9">
        <f t="shared" si="56"/>
        <v>87.539782523016271</v>
      </c>
      <c r="GX182" s="9">
        <f t="shared" si="57"/>
        <v>15.030301682546376</v>
      </c>
      <c r="GY182" s="9">
        <f t="shared" si="58"/>
        <v>84.821711707645477</v>
      </c>
      <c r="GZ182" s="9">
        <f t="shared" si="59"/>
        <v>-21.870303820072468</v>
      </c>
      <c r="HA182" s="9">
        <f t="shared" si="60"/>
        <v>1322.8556386493815</v>
      </c>
      <c r="HB182" s="9">
        <f t="shared" si="61"/>
        <v>92.136175603687079</v>
      </c>
      <c r="HC182" s="9">
        <f t="shared" si="62"/>
        <v>-0.57571071085052206</v>
      </c>
      <c r="HD182" s="9">
        <f t="shared" si="63"/>
        <v>0.51641431271520555</v>
      </c>
      <c r="HE182" s="9">
        <f t="shared" si="64"/>
        <v>2525.090682667791</v>
      </c>
      <c r="HF182" s="9">
        <f t="shared" si="65"/>
        <v>1.5754566657502176</v>
      </c>
      <c r="HG182" s="9">
        <f t="shared" si="66"/>
        <v>31.461394327253217</v>
      </c>
      <c r="HH182" s="9">
        <f t="shared" si="67"/>
        <v>35</v>
      </c>
      <c r="HI182" s="9">
        <f t="shared" si="68"/>
        <v>70.070373770915424</v>
      </c>
      <c r="HJ182" s="9">
        <f t="shared" si="69"/>
        <v>0.74094277689978172</v>
      </c>
      <c r="HK182" s="9">
        <f t="shared" si="70"/>
        <v>1.2134452611413253</v>
      </c>
      <c r="HL182" s="9">
        <f t="shared" si="71"/>
        <v>121.35346170314033</v>
      </c>
      <c r="HM182" s="9">
        <f t="shared" si="72"/>
        <v>1.8163241238913539</v>
      </c>
      <c r="HN182" s="9">
        <f t="shared" si="73"/>
        <v>398.7888508901101</v>
      </c>
      <c r="HO182" s="9">
        <f t="shared" si="74"/>
        <v>225.90996866835644</v>
      </c>
      <c r="HP182" s="9">
        <f t="shared" si="75"/>
        <v>19905.896252211605</v>
      </c>
      <c r="HQ182" s="9">
        <f t="shared" si="76"/>
        <v>15.030301682546376</v>
      </c>
      <c r="HR182" s="9">
        <f t="shared" si="77"/>
        <v>12</v>
      </c>
      <c r="IP182" s="9">
        <v>1</v>
      </c>
      <c r="IQ182" s="9">
        <v>168</v>
      </c>
      <c r="IR182" s="9">
        <v>1</v>
      </c>
      <c r="IS182" s="9">
        <v>0.75717433103389298</v>
      </c>
      <c r="IT182" s="9">
        <v>168</v>
      </c>
      <c r="IU182" s="9">
        <v>6</v>
      </c>
      <c r="IV182" s="9">
        <v>92.136175603687079</v>
      </c>
    </row>
    <row r="183" spans="1:256" x14ac:dyDescent="0.25">
      <c r="A183" s="9">
        <v>4</v>
      </c>
      <c r="B183" s="9">
        <v>1</v>
      </c>
      <c r="C183" s="9">
        <v>6</v>
      </c>
      <c r="D183" s="9">
        <v>4</v>
      </c>
      <c r="E183" s="9">
        <v>0</v>
      </c>
      <c r="F183" s="9">
        <v>4</v>
      </c>
      <c r="G183" s="9">
        <v>1</v>
      </c>
      <c r="H183" s="9">
        <v>1</v>
      </c>
      <c r="I183" s="9">
        <v>2</v>
      </c>
      <c r="J183" s="9">
        <v>1.310767332455566</v>
      </c>
      <c r="K183" s="9">
        <v>1.1556180843262194</v>
      </c>
      <c r="L183" s="9">
        <v>1.3789994076639176</v>
      </c>
      <c r="M183" s="9">
        <v>1.4343853659482841</v>
      </c>
      <c r="N183" s="9">
        <v>173</v>
      </c>
      <c r="O183" s="9">
        <v>1</v>
      </c>
      <c r="P183" s="9">
        <v>40.734864664928502</v>
      </c>
      <c r="Q183" s="9">
        <v>27</v>
      </c>
      <c r="CV183" s="9" t="s">
        <v>4214</v>
      </c>
      <c r="CW183" s="9">
        <v>4</v>
      </c>
      <c r="CX183" s="9">
        <v>1</v>
      </c>
      <c r="CY183" s="9">
        <v>6</v>
      </c>
      <c r="CZ183" s="9">
        <v>4</v>
      </c>
      <c r="DA183" s="9">
        <v>0</v>
      </c>
      <c r="DB183" s="9">
        <v>4</v>
      </c>
      <c r="DC183" s="9">
        <v>1</v>
      </c>
      <c r="DD183" s="9">
        <v>1</v>
      </c>
      <c r="DE183" s="9">
        <v>2</v>
      </c>
      <c r="DF183" s="9">
        <v>90900</v>
      </c>
      <c r="DG183" s="9">
        <v>17600</v>
      </c>
      <c r="DH183" s="9">
        <v>6385</v>
      </c>
      <c r="DI183" s="9">
        <v>1560</v>
      </c>
      <c r="DJ183" s="9">
        <v>173</v>
      </c>
      <c r="DK183" s="9">
        <v>5</v>
      </c>
      <c r="DL183" s="9">
        <v>40.734864664928502</v>
      </c>
      <c r="DM183" s="9">
        <v>27</v>
      </c>
      <c r="GR183" s="9">
        <f>$P183*$N183^Solver!$C$2</f>
        <v>139.10746636195421</v>
      </c>
      <c r="GS183" s="9">
        <f t="shared" si="52"/>
        <v>0.15882038509254387</v>
      </c>
      <c r="GT183" s="9">
        <f t="shared" si="53"/>
        <v>39.64491678088649</v>
      </c>
      <c r="GU183" s="9">
        <f t="shared" si="54"/>
        <v>8.664181623056832</v>
      </c>
      <c r="GV183" s="9">
        <f t="shared" si="55"/>
        <v>60.821124034262738</v>
      </c>
      <c r="GW183" s="9">
        <f t="shared" si="56"/>
        <v>60.821124034262738</v>
      </c>
      <c r="GX183" s="9">
        <f t="shared" si="57"/>
        <v>-12.64491678088649</v>
      </c>
      <c r="GY183" s="9">
        <f t="shared" si="58"/>
        <v>221.04917340228599</v>
      </c>
      <c r="GZ183" s="9">
        <f t="shared" si="59"/>
        <v>-34.515220600958955</v>
      </c>
      <c r="HA183" s="9">
        <f t="shared" si="60"/>
        <v>1543.9048120516675</v>
      </c>
      <c r="HB183" s="9">
        <f t="shared" si="61"/>
        <v>64.557538627006323</v>
      </c>
      <c r="HC183" s="9">
        <f t="shared" si="62"/>
        <v>-0.84395509609598862</v>
      </c>
      <c r="HD183" s="9">
        <f t="shared" si="63"/>
        <v>7.6507932384334176E-2</v>
      </c>
      <c r="HE183" s="9">
        <f t="shared" si="64"/>
        <v>-2187.5706030933629</v>
      </c>
      <c r="HF183" s="9">
        <f t="shared" si="65"/>
        <v>0.73824978733500168</v>
      </c>
      <c r="HG183" s="9">
        <f t="shared" si="66"/>
        <v>29.26785138240329</v>
      </c>
      <c r="HH183" s="9">
        <f t="shared" si="67"/>
        <v>27</v>
      </c>
      <c r="HI183" s="9">
        <f t="shared" si="68"/>
        <v>139.10746636195421</v>
      </c>
      <c r="HJ183" s="9">
        <f t="shared" si="69"/>
        <v>0.34754322806670868</v>
      </c>
      <c r="HK183" s="9">
        <f t="shared" si="70"/>
        <v>-0.72729486889962658</v>
      </c>
      <c r="HL183" s="9">
        <f t="shared" si="71"/>
        <v>-54.82722075403224</v>
      </c>
      <c r="HM183" s="9">
        <f t="shared" si="72"/>
        <v>2.1591974724356677</v>
      </c>
      <c r="HN183" s="9">
        <f t="shared" si="73"/>
        <v>1571.7194265634153</v>
      </c>
      <c r="HO183" s="9">
        <f t="shared" si="74"/>
        <v>159.89392039554474</v>
      </c>
      <c r="HP183" s="9">
        <f t="shared" si="75"/>
        <v>3739.9649703185346</v>
      </c>
      <c r="HQ183" s="9">
        <f t="shared" si="76"/>
        <v>-12.64491678088649</v>
      </c>
      <c r="HR183" s="9">
        <f t="shared" si="77"/>
        <v>13</v>
      </c>
      <c r="IP183" s="9">
        <v>1</v>
      </c>
      <c r="IQ183" s="9">
        <v>173</v>
      </c>
      <c r="IR183" s="9">
        <v>1</v>
      </c>
      <c r="IS183" s="9">
        <v>0.49386977837778689</v>
      </c>
      <c r="IT183" s="9">
        <v>173</v>
      </c>
      <c r="IU183" s="9">
        <v>6</v>
      </c>
      <c r="IV183" s="9">
        <v>64.557538627006323</v>
      </c>
    </row>
    <row r="184" spans="1:256" x14ac:dyDescent="0.25">
      <c r="A184" s="9">
        <v>4</v>
      </c>
      <c r="B184" s="9">
        <v>2</v>
      </c>
      <c r="C184" s="9">
        <v>8</v>
      </c>
      <c r="D184" s="9">
        <v>6</v>
      </c>
      <c r="E184" s="9">
        <v>0</v>
      </c>
      <c r="F184" s="9">
        <v>4</v>
      </c>
      <c r="G184" s="9">
        <v>1</v>
      </c>
      <c r="H184" s="9">
        <v>3</v>
      </c>
      <c r="I184" s="9">
        <v>0</v>
      </c>
      <c r="J184" s="9">
        <v>1.5458114195735608</v>
      </c>
      <c r="K184" s="9">
        <v>1.0308638593137296</v>
      </c>
      <c r="L184" s="9">
        <v>0.72999498792545681</v>
      </c>
      <c r="M184" s="9">
        <v>1.1033733584217571</v>
      </c>
      <c r="N184" s="9">
        <v>194</v>
      </c>
      <c r="O184" s="9">
        <v>1</v>
      </c>
      <c r="P184" s="9">
        <v>30.05059439041408</v>
      </c>
      <c r="Q184" s="9">
        <v>34</v>
      </c>
      <c r="CV184" s="9" t="s">
        <v>4367</v>
      </c>
      <c r="CW184" s="9">
        <v>4</v>
      </c>
      <c r="CX184" s="9">
        <v>2</v>
      </c>
      <c r="CY184" s="9">
        <v>8</v>
      </c>
      <c r="CZ184" s="9">
        <v>6</v>
      </c>
      <c r="DA184" s="9">
        <v>0</v>
      </c>
      <c r="DB184" s="9">
        <v>4</v>
      </c>
      <c r="DC184" s="9">
        <v>1</v>
      </c>
      <c r="DD184" s="9">
        <v>3</v>
      </c>
      <c r="DE184" s="9">
        <v>0</v>
      </c>
      <c r="DF184" s="9">
        <v>107200</v>
      </c>
      <c r="DG184" s="9">
        <v>15700</v>
      </c>
      <c r="DH184" s="9">
        <v>3380</v>
      </c>
      <c r="DI184" s="9">
        <v>1200</v>
      </c>
      <c r="DJ184" s="9">
        <v>194</v>
      </c>
      <c r="DK184" s="9">
        <v>5</v>
      </c>
      <c r="DL184" s="9">
        <v>30.05059439041408</v>
      </c>
      <c r="DM184" s="9">
        <v>34</v>
      </c>
      <c r="GR184" s="9">
        <f>$P184*$N184^Solver!$C$2</f>
        <v>105.46182436302692</v>
      </c>
      <c r="GS184" s="9">
        <f t="shared" si="52"/>
        <v>0.18240377624112111</v>
      </c>
      <c r="GT184" s="9">
        <f t="shared" si="53"/>
        <v>30.05608081131853</v>
      </c>
      <c r="GU184" s="9">
        <f t="shared" si="54"/>
        <v>7.5439702523845638</v>
      </c>
      <c r="GV184" s="9">
        <f t="shared" si="55"/>
        <v>84.986059612446155</v>
      </c>
      <c r="GW184" s="9">
        <f t="shared" si="56"/>
        <v>84.986059612446155</v>
      </c>
      <c r="GX184" s="9">
        <f t="shared" si="57"/>
        <v>3.9439191886814697</v>
      </c>
      <c r="GY184" s="9">
        <f t="shared" si="58"/>
        <v>149.80310572183771</v>
      </c>
      <c r="GZ184" s="9">
        <f t="shared" si="59"/>
        <v>-30.571301412277485</v>
      </c>
      <c r="HA184" s="9">
        <f t="shared" si="60"/>
        <v>1693.7079177735052</v>
      </c>
      <c r="HB184" s="9">
        <f t="shared" si="61"/>
        <v>88.580827542197667</v>
      </c>
      <c r="HC184" s="9">
        <f t="shared" si="62"/>
        <v>-0.71581752425657752</v>
      </c>
      <c r="HD184" s="9">
        <f t="shared" si="63"/>
        <v>-1.6052796141788457E-2</v>
      </c>
      <c r="HE184" s="9">
        <f t="shared" si="64"/>
        <v>765.12032260420517</v>
      </c>
      <c r="HF184" s="9">
        <f t="shared" si="65"/>
        <v>1.1048913253335633</v>
      </c>
      <c r="HG184" s="9">
        <f t="shared" si="66"/>
        <v>33.208702961950408</v>
      </c>
      <c r="HH184" s="9">
        <f t="shared" si="67"/>
        <v>34</v>
      </c>
      <c r="HI184" s="9">
        <f t="shared" si="68"/>
        <v>105.46182436302692</v>
      </c>
      <c r="HJ184" s="9">
        <f t="shared" si="69"/>
        <v>0.56547269732343364</v>
      </c>
      <c r="HK184" s="9">
        <f t="shared" si="70"/>
        <v>0.30415185618456658</v>
      </c>
      <c r="HL184" s="9">
        <f t="shared" si="71"/>
        <v>-118.5359345696028</v>
      </c>
      <c r="HM184" s="9">
        <f t="shared" si="72"/>
        <v>2.0207486021081862</v>
      </c>
      <c r="HN184" s="9">
        <f t="shared" si="73"/>
        <v>903.36799373651002</v>
      </c>
      <c r="HO184" s="9">
        <f t="shared" si="74"/>
        <v>15.554498566849903</v>
      </c>
      <c r="HP184" s="9">
        <f t="shared" si="75"/>
        <v>18022.688523054243</v>
      </c>
      <c r="HQ184" s="9">
        <f t="shared" si="76"/>
        <v>3.9439191886814697</v>
      </c>
      <c r="HR184" s="9">
        <f t="shared" si="77"/>
        <v>14</v>
      </c>
      <c r="IP184" s="9">
        <v>1</v>
      </c>
      <c r="IQ184" s="9">
        <v>194</v>
      </c>
      <c r="IR184" s="9">
        <v>1</v>
      </c>
      <c r="IS184" s="9">
        <v>0.55042856363050607</v>
      </c>
      <c r="IT184" s="9">
        <v>194</v>
      </c>
      <c r="IU184" s="9">
        <v>6</v>
      </c>
      <c r="IV184" s="9">
        <v>88.580827542197667</v>
      </c>
    </row>
    <row r="185" spans="1:256" x14ac:dyDescent="0.25">
      <c r="A185" s="9">
        <v>4</v>
      </c>
      <c r="B185" s="9">
        <v>0</v>
      </c>
      <c r="C185" s="9">
        <v>8</v>
      </c>
      <c r="D185" s="9">
        <v>4</v>
      </c>
      <c r="E185" s="9">
        <v>0</v>
      </c>
      <c r="F185" s="9">
        <v>4</v>
      </c>
      <c r="G185" s="9">
        <v>1</v>
      </c>
      <c r="H185" s="9">
        <v>1</v>
      </c>
      <c r="I185" s="9">
        <v>0</v>
      </c>
      <c r="J185" s="9">
        <v>1.3295131798944244</v>
      </c>
      <c r="K185" s="9">
        <v>1.5430127830492133</v>
      </c>
      <c r="L185" s="9">
        <v>1.2461748758372442</v>
      </c>
      <c r="M185" s="9">
        <v>0.64363445907935835</v>
      </c>
      <c r="N185" s="9">
        <v>236</v>
      </c>
      <c r="O185" s="9">
        <v>1</v>
      </c>
      <c r="P185" s="9">
        <v>33.6654047356337</v>
      </c>
      <c r="Q185" s="9">
        <v>49</v>
      </c>
      <c r="CV185" s="9" t="s">
        <v>4234</v>
      </c>
      <c r="CW185" s="9">
        <v>4</v>
      </c>
      <c r="CX185" s="9">
        <v>0</v>
      </c>
      <c r="CY185" s="9">
        <v>8</v>
      </c>
      <c r="CZ185" s="9">
        <v>4</v>
      </c>
      <c r="DA185" s="9">
        <v>0</v>
      </c>
      <c r="DB185" s="9">
        <v>4</v>
      </c>
      <c r="DC185" s="9">
        <v>1</v>
      </c>
      <c r="DD185" s="9">
        <v>1</v>
      </c>
      <c r="DE185" s="9">
        <v>0</v>
      </c>
      <c r="DF185" s="9">
        <v>92200</v>
      </c>
      <c r="DG185" s="9">
        <v>23500</v>
      </c>
      <c r="DH185" s="9">
        <v>5770</v>
      </c>
      <c r="DI185" s="9">
        <v>700</v>
      </c>
      <c r="DJ185" s="9">
        <v>236</v>
      </c>
      <c r="DK185" s="9">
        <v>5</v>
      </c>
      <c r="DL185" s="9">
        <v>33.6654047356337</v>
      </c>
      <c r="DM185" s="9">
        <v>49</v>
      </c>
      <c r="GR185" s="9">
        <f>$P185*$N185^Solver!$C$2</f>
        <v>123.79697378926093</v>
      </c>
      <c r="GS185" s="9">
        <f t="shared" si="52"/>
        <v>0.16835516735043302</v>
      </c>
      <c r="GT185" s="9">
        <f t="shared" si="53"/>
        <v>35.281504666547136</v>
      </c>
      <c r="GU185" s="9">
        <f t="shared" si="54"/>
        <v>8.1734863475937658</v>
      </c>
      <c r="GV185" s="9">
        <f t="shared" si="55"/>
        <v>140.30963276251876</v>
      </c>
      <c r="GW185" s="9">
        <f t="shared" si="56"/>
        <v>140.30963276251876</v>
      </c>
      <c r="GX185" s="9">
        <f t="shared" si="57"/>
        <v>13.718495333452864</v>
      </c>
      <c r="GY185" s="9">
        <f t="shared" si="58"/>
        <v>187.5769289932845</v>
      </c>
      <c r="GZ185" s="9">
        <f t="shared" si="59"/>
        <v>-16.852806078824621</v>
      </c>
      <c r="HA185" s="9">
        <f t="shared" si="60"/>
        <v>1881.2848467667898</v>
      </c>
      <c r="HB185" s="9">
        <f t="shared" si="61"/>
        <v>144.56574394634487</v>
      </c>
      <c r="HC185" s="9">
        <f t="shared" si="62"/>
        <v>-0.37537326088206113</v>
      </c>
      <c r="HD185" s="9">
        <f t="shared" si="63"/>
        <v>0.12284503924946756</v>
      </c>
      <c r="HE185" s="9">
        <f t="shared" si="64"/>
        <v>3237.5648986948759</v>
      </c>
      <c r="HF185" s="9">
        <f t="shared" si="65"/>
        <v>1.3156943543950719</v>
      </c>
      <c r="HG185" s="9">
        <f t="shared" si="66"/>
        <v>46.419676504339449</v>
      </c>
      <c r="HH185" s="9">
        <f t="shared" si="67"/>
        <v>49</v>
      </c>
      <c r="HI185" s="9">
        <f t="shared" si="68"/>
        <v>123.79697378926095</v>
      </c>
      <c r="HJ185" s="9">
        <f t="shared" si="69"/>
        <v>0.65484553934344558</v>
      </c>
      <c r="HK185" s="9">
        <f t="shared" si="70"/>
        <v>0.73947872469430653</v>
      </c>
      <c r="HL185" s="9">
        <f t="shared" si="71"/>
        <v>0.55257894786813844</v>
      </c>
      <c r="HM185" s="9">
        <f t="shared" si="72"/>
        <v>2.1008955433821379</v>
      </c>
      <c r="HN185" s="9">
        <f t="shared" si="73"/>
        <v>1244.7845715355872</v>
      </c>
      <c r="HO185" s="9">
        <f t="shared" si="74"/>
        <v>188.19711421396801</v>
      </c>
      <c r="HP185" s="9">
        <f t="shared" si="75"/>
        <v>0.38462970795425389</v>
      </c>
      <c r="HQ185" s="9">
        <f t="shared" si="76"/>
        <v>13.718495333452864</v>
      </c>
      <c r="HR185" s="9">
        <f t="shared" si="77"/>
        <v>15</v>
      </c>
      <c r="IP185" s="9">
        <v>1</v>
      </c>
      <c r="IQ185" s="9">
        <v>236</v>
      </c>
      <c r="IR185" s="9">
        <v>1</v>
      </c>
      <c r="IS185" s="9">
        <v>0.11743808616242868</v>
      </c>
      <c r="IT185" s="9">
        <v>236</v>
      </c>
      <c r="IU185" s="9">
        <v>6</v>
      </c>
      <c r="IV185" s="9">
        <v>144.56574394634487</v>
      </c>
    </row>
    <row r="186" spans="1:256" x14ac:dyDescent="0.25">
      <c r="A186" s="9">
        <v>4</v>
      </c>
      <c r="B186" s="9">
        <v>0</v>
      </c>
      <c r="C186" s="9">
        <v>6</v>
      </c>
      <c r="D186" s="9">
        <v>2</v>
      </c>
      <c r="E186" s="9">
        <v>0</v>
      </c>
      <c r="F186" s="9">
        <v>3</v>
      </c>
      <c r="G186" s="9">
        <v>4</v>
      </c>
      <c r="H186" s="9">
        <v>4</v>
      </c>
      <c r="I186" s="9">
        <v>0</v>
      </c>
      <c r="J186" s="9">
        <v>1.3886346987400551</v>
      </c>
      <c r="K186" s="9">
        <v>1.175276524841063</v>
      </c>
      <c r="L186" s="9">
        <v>0.95676857884904543</v>
      </c>
      <c r="M186" s="9">
        <v>0.39537545343446295</v>
      </c>
      <c r="N186" s="9">
        <v>241</v>
      </c>
      <c r="O186" s="9">
        <v>1</v>
      </c>
      <c r="P186" s="9">
        <v>18.570146254925401</v>
      </c>
      <c r="Q186" s="9">
        <v>18</v>
      </c>
      <c r="CV186" s="9" t="s">
        <v>4390</v>
      </c>
      <c r="CW186" s="9">
        <v>4</v>
      </c>
      <c r="CX186" s="9">
        <v>0</v>
      </c>
      <c r="CY186" s="9">
        <v>6</v>
      </c>
      <c r="CZ186" s="9">
        <v>2</v>
      </c>
      <c r="DA186" s="9">
        <v>0</v>
      </c>
      <c r="DB186" s="9">
        <v>3</v>
      </c>
      <c r="DC186" s="9">
        <v>4</v>
      </c>
      <c r="DD186" s="9">
        <v>4</v>
      </c>
      <c r="DE186" s="9">
        <v>0</v>
      </c>
      <c r="DF186" s="9">
        <v>96300</v>
      </c>
      <c r="DG186" s="9">
        <v>17899.396970118356</v>
      </c>
      <c r="DH186" s="9">
        <v>4430</v>
      </c>
      <c r="DI186" s="9">
        <v>430</v>
      </c>
      <c r="DJ186" s="9">
        <v>241</v>
      </c>
      <c r="DK186" s="9">
        <v>5</v>
      </c>
      <c r="DL186" s="9">
        <v>18.570146254925401</v>
      </c>
      <c r="DM186" s="9">
        <v>18</v>
      </c>
      <c r="GR186" s="9">
        <f>$P186*$N186^Solver!$C$2</f>
        <v>68.629601731250219</v>
      </c>
      <c r="GS186" s="9">
        <f t="shared" si="52"/>
        <v>0.22611310080731947</v>
      </c>
      <c r="GT186" s="9">
        <f t="shared" si="53"/>
        <v>19.559085651530054</v>
      </c>
      <c r="GU186" s="9">
        <f t="shared" si="54"/>
        <v>6.0856653461146291</v>
      </c>
      <c r="GV186" s="9">
        <f t="shared" si="55"/>
        <v>33.313154417635431</v>
      </c>
      <c r="GW186" s="9">
        <f t="shared" si="56"/>
        <v>33.313154417635431</v>
      </c>
      <c r="GX186" s="9">
        <f t="shared" si="57"/>
        <v>-1.5590856515300544</v>
      </c>
      <c r="GY186" s="9">
        <f t="shared" si="58"/>
        <v>82.421206679616404</v>
      </c>
      <c r="GZ186" s="9">
        <f t="shared" si="59"/>
        <v>-18.411891730354675</v>
      </c>
      <c r="HA186" s="9">
        <f t="shared" si="60"/>
        <v>1963.7060534464063</v>
      </c>
      <c r="HB186" s="9">
        <f t="shared" si="61"/>
        <v>36.395445208033053</v>
      </c>
      <c r="HC186" s="9">
        <f t="shared" si="62"/>
        <v>-0.40229608958170471</v>
      </c>
      <c r="HD186" s="9">
        <f t="shared" si="63"/>
        <v>-4.4773198118814563E-2</v>
      </c>
      <c r="HE186" s="9">
        <f t="shared" si="64"/>
        <v>-375.7396420187431</v>
      </c>
      <c r="HF186" s="9">
        <f t="shared" si="65"/>
        <v>0.93920449250323212</v>
      </c>
      <c r="HG186" s="9">
        <f t="shared" si="66"/>
        <v>18.369981113172535</v>
      </c>
      <c r="HH186" s="9">
        <f t="shared" si="67"/>
        <v>18</v>
      </c>
      <c r="HI186" s="9">
        <f t="shared" si="68"/>
        <v>68.629601731250219</v>
      </c>
      <c r="HJ186" s="9">
        <f t="shared" si="69"/>
        <v>0.48103570172208532</v>
      </c>
      <c r="HK186" s="9">
        <f t="shared" si="70"/>
        <v>-8.7634380835884304E-2</v>
      </c>
      <c r="HL186" s="9">
        <f t="shared" si="71"/>
        <v>-68.701404625967896</v>
      </c>
      <c r="HM186" s="9">
        <f t="shared" si="72"/>
        <v>1.8059360624694232</v>
      </c>
      <c r="HN186" s="9">
        <f t="shared" si="73"/>
        <v>382.55783152388886</v>
      </c>
      <c r="HO186" s="9">
        <f t="shared" si="74"/>
        <v>2.4307480688068943</v>
      </c>
      <c r="HP186" s="9">
        <f t="shared" si="75"/>
        <v>6398.4734687676291</v>
      </c>
      <c r="HQ186" s="9">
        <f t="shared" si="76"/>
        <v>-1.5590856515300544</v>
      </c>
      <c r="HR186" s="9">
        <f t="shared" si="77"/>
        <v>16</v>
      </c>
      <c r="IP186" s="9">
        <v>1</v>
      </c>
      <c r="IQ186" s="9">
        <v>241</v>
      </c>
      <c r="IR186" s="9">
        <v>1</v>
      </c>
      <c r="IS186" s="9">
        <v>0.42054906755208599</v>
      </c>
      <c r="IT186" s="9">
        <v>241</v>
      </c>
      <c r="IU186" s="9">
        <v>6</v>
      </c>
      <c r="IV186" s="9">
        <v>36.395445208033053</v>
      </c>
    </row>
    <row r="187" spans="1:256" x14ac:dyDescent="0.25">
      <c r="A187" s="9">
        <v>4</v>
      </c>
      <c r="B187" s="9">
        <v>0</v>
      </c>
      <c r="C187" s="9">
        <v>7</v>
      </c>
      <c r="D187" s="9">
        <v>2</v>
      </c>
      <c r="E187" s="9">
        <v>0</v>
      </c>
      <c r="F187" s="9">
        <v>4</v>
      </c>
      <c r="G187" s="9">
        <v>1</v>
      </c>
      <c r="H187" s="9">
        <v>2</v>
      </c>
      <c r="I187" s="9">
        <v>0</v>
      </c>
      <c r="J187" s="9">
        <v>1.3871927104755275</v>
      </c>
      <c r="K187" s="9">
        <v>2.7642909858030587</v>
      </c>
      <c r="L187" s="9">
        <v>0.92869184854422016</v>
      </c>
      <c r="M187" s="9">
        <v>0.74477701693468601</v>
      </c>
      <c r="N187" s="9">
        <v>243</v>
      </c>
      <c r="O187" s="9">
        <v>1</v>
      </c>
      <c r="P187" s="9">
        <v>35.983491964525655</v>
      </c>
      <c r="Q187" s="9">
        <v>22</v>
      </c>
      <c r="CV187" s="9" t="s">
        <v>4312</v>
      </c>
      <c r="CW187" s="9">
        <v>4</v>
      </c>
      <c r="CX187" s="9">
        <v>0</v>
      </c>
      <c r="CY187" s="9">
        <v>7</v>
      </c>
      <c r="CZ187" s="9">
        <v>2</v>
      </c>
      <c r="DA187" s="9">
        <v>0</v>
      </c>
      <c r="DB187" s="9">
        <v>4</v>
      </c>
      <c r="DC187" s="9">
        <v>1</v>
      </c>
      <c r="DD187" s="9">
        <v>2</v>
      </c>
      <c r="DE187" s="9">
        <v>0</v>
      </c>
      <c r="DF187" s="9">
        <v>96200</v>
      </c>
      <c r="DG187" s="9">
        <v>42100</v>
      </c>
      <c r="DH187" s="9">
        <v>4300</v>
      </c>
      <c r="DI187" s="9">
        <v>810</v>
      </c>
      <c r="DJ187" s="9">
        <v>243</v>
      </c>
      <c r="DK187" s="9">
        <v>5</v>
      </c>
      <c r="DL187" s="9">
        <v>35.983491964525655</v>
      </c>
      <c r="DM187" s="9">
        <v>22</v>
      </c>
      <c r="GR187" s="9">
        <f>$P187*$N187^Solver!$C$2</f>
        <v>133.24621073308091</v>
      </c>
      <c r="GS187" s="9">
        <f t="shared" si="52"/>
        <v>0.16227590183374105</v>
      </c>
      <c r="GT187" s="9">
        <f t="shared" si="53"/>
        <v>37.974488890024283</v>
      </c>
      <c r="GU187" s="9">
        <f t="shared" si="54"/>
        <v>8.479685808774315</v>
      </c>
      <c r="GV187" s="9">
        <f t="shared" si="55"/>
        <v>44.521018698074073</v>
      </c>
      <c r="GW187" s="9">
        <f t="shared" si="56"/>
        <v>44.521018698074073</v>
      </c>
      <c r="GX187" s="9">
        <f t="shared" si="57"/>
        <v>-15.974488890024283</v>
      </c>
      <c r="GY187" s="9">
        <f t="shared" si="58"/>
        <v>208.03524809485364</v>
      </c>
      <c r="GZ187" s="9">
        <f t="shared" si="59"/>
        <v>-34.386380620378958</v>
      </c>
      <c r="HA187" s="9">
        <f t="shared" si="60"/>
        <v>2171.7413015412599</v>
      </c>
      <c r="HB187" s="9">
        <f t="shared" si="61"/>
        <v>48.471181351835227</v>
      </c>
      <c r="HC187" s="9">
        <f t="shared" si="62"/>
        <v>-0.71584327829086647</v>
      </c>
      <c r="HD187" s="9">
        <f t="shared" si="63"/>
        <v>0.15062447769898979</v>
      </c>
      <c r="HE187" s="9">
        <f t="shared" si="64"/>
        <v>-3881.8008002759007</v>
      </c>
      <c r="HF187" s="9">
        <f t="shared" si="65"/>
        <v>0.65612371775840816</v>
      </c>
      <c r="HG187" s="9">
        <f t="shared" si="66"/>
        <v>24.915962830498099</v>
      </c>
      <c r="HH187" s="9">
        <f t="shared" si="67"/>
        <v>22</v>
      </c>
      <c r="HI187" s="9">
        <f t="shared" si="68"/>
        <v>133.24621073308091</v>
      </c>
      <c r="HJ187" s="9">
        <f t="shared" si="69"/>
        <v>0.2879965733507317</v>
      </c>
      <c r="HK187" s="9">
        <f t="shared" si="70"/>
        <v>-1.0451588812259729</v>
      </c>
      <c r="HL187" s="9">
        <f t="shared" si="71"/>
        <v>42.175354175929449</v>
      </c>
      <c r="HM187" s="9">
        <f t="shared" si="72"/>
        <v>2.1376733982653264</v>
      </c>
      <c r="HN187" s="9">
        <f t="shared" si="73"/>
        <v>1442.0618064585776</v>
      </c>
      <c r="HO187" s="9">
        <f t="shared" si="74"/>
        <v>255.18429529750924</v>
      </c>
      <c r="HP187" s="9">
        <f t="shared" si="75"/>
        <v>2223.0326521182456</v>
      </c>
      <c r="HQ187" s="9">
        <f t="shared" si="76"/>
        <v>-15.974488890024283</v>
      </c>
      <c r="HR187" s="9">
        <f t="shared" si="77"/>
        <v>17</v>
      </c>
      <c r="IP187" s="9">
        <v>1</v>
      </c>
      <c r="IQ187" s="9">
        <v>243</v>
      </c>
      <c r="IR187" s="9">
        <v>1</v>
      </c>
      <c r="IS187" s="9">
        <v>0.97388176912993063</v>
      </c>
      <c r="IT187" s="9">
        <v>243</v>
      </c>
      <c r="IU187" s="9">
        <v>6</v>
      </c>
      <c r="IV187" s="9">
        <v>48.471181351835227</v>
      </c>
    </row>
    <row r="188" spans="1:256" x14ac:dyDescent="0.25">
      <c r="A188" s="9">
        <v>4</v>
      </c>
      <c r="B188" s="9">
        <v>2</v>
      </c>
      <c r="C188" s="9">
        <v>6</v>
      </c>
      <c r="D188" s="9">
        <v>2</v>
      </c>
      <c r="E188" s="9">
        <v>0</v>
      </c>
      <c r="F188" s="9">
        <v>4</v>
      </c>
      <c r="G188" s="9">
        <v>4</v>
      </c>
      <c r="H188" s="9">
        <v>1</v>
      </c>
      <c r="I188" s="9">
        <v>4</v>
      </c>
      <c r="J188" s="9">
        <v>1.4578501354373787</v>
      </c>
      <c r="K188" s="9">
        <v>0.32830059213813045</v>
      </c>
      <c r="L188" s="9">
        <v>0.86389939399462334</v>
      </c>
      <c r="M188" s="9">
        <v>1.7470078175011154</v>
      </c>
      <c r="N188" s="9">
        <v>253</v>
      </c>
      <c r="O188" s="9">
        <v>1</v>
      </c>
      <c r="P188" s="9">
        <v>22.439389324322537</v>
      </c>
      <c r="Q188" s="9">
        <v>25</v>
      </c>
      <c r="CV188" s="9" t="s">
        <v>4211</v>
      </c>
      <c r="CW188" s="9">
        <v>4</v>
      </c>
      <c r="CX188" s="9">
        <v>2</v>
      </c>
      <c r="CY188" s="9">
        <v>6</v>
      </c>
      <c r="CZ188" s="9">
        <v>2</v>
      </c>
      <c r="DA188" s="9">
        <v>0</v>
      </c>
      <c r="DB188" s="9">
        <v>4</v>
      </c>
      <c r="DC188" s="9">
        <v>4</v>
      </c>
      <c r="DD188" s="9">
        <v>1</v>
      </c>
      <c r="DE188" s="9">
        <v>4</v>
      </c>
      <c r="DF188" s="9">
        <v>101100</v>
      </c>
      <c r="DG188" s="9">
        <v>5000</v>
      </c>
      <c r="DH188" s="9">
        <v>4000</v>
      </c>
      <c r="DI188" s="9">
        <v>1900</v>
      </c>
      <c r="DJ188" s="9">
        <v>253</v>
      </c>
      <c r="DK188" s="9">
        <v>5</v>
      </c>
      <c r="DL188" s="9">
        <v>22.439389324322537</v>
      </c>
      <c r="DM188" s="9">
        <v>25</v>
      </c>
      <c r="GR188" s="9">
        <f>$P188*$N188^Solver!$C$2</f>
        <v>83.895118506826009</v>
      </c>
      <c r="GS188" s="9">
        <f t="shared" si="52"/>
        <v>0.20450932680215689</v>
      </c>
      <c r="GT188" s="9">
        <f t="shared" si="53"/>
        <v>23.909679893612022</v>
      </c>
      <c r="GU188" s="9">
        <f t="shared" si="54"/>
        <v>6.728537438377189</v>
      </c>
      <c r="GV188" s="9">
        <f t="shared" si="55"/>
        <v>54.681400396765085</v>
      </c>
      <c r="GW188" s="9">
        <f t="shared" si="56"/>
        <v>54.681400396765085</v>
      </c>
      <c r="GX188" s="9">
        <f t="shared" si="57"/>
        <v>1.0903201063879777</v>
      </c>
      <c r="GY188" s="9">
        <f t="shared" si="58"/>
        <v>108.87209525514012</v>
      </c>
      <c r="GZ188" s="9">
        <f t="shared" si="59"/>
        <v>-33.29606051399098</v>
      </c>
      <c r="HA188" s="9">
        <f t="shared" si="60"/>
        <v>2280.6133967964001</v>
      </c>
      <c r="HB188" s="9">
        <f t="shared" si="61"/>
        <v>58.003605222980518</v>
      </c>
      <c r="HC188" s="9">
        <f t="shared" si="62"/>
        <v>-0.67757164717008489</v>
      </c>
      <c r="HD188" s="9">
        <f t="shared" si="63"/>
        <v>-3.9744557118568322E-2</v>
      </c>
      <c r="HE188" s="9">
        <f t="shared" si="64"/>
        <v>275.85098691615838</v>
      </c>
      <c r="HF188" s="9">
        <f t="shared" si="65"/>
        <v>1.0355869303547756</v>
      </c>
      <c r="HG188" s="9">
        <f t="shared" si="66"/>
        <v>24.76055200679097</v>
      </c>
      <c r="HH188" s="9">
        <f t="shared" si="67"/>
        <v>25</v>
      </c>
      <c r="HI188" s="9">
        <f t="shared" si="68"/>
        <v>83.895118506826009</v>
      </c>
      <c r="HJ188" s="9">
        <f t="shared" si="69"/>
        <v>0.53224010605365835</v>
      </c>
      <c r="HK188" s="9">
        <f t="shared" si="70"/>
        <v>0.14911756281933339</v>
      </c>
      <c r="HL188" s="9">
        <f t="shared" si="71"/>
        <v>-93.750092211843096</v>
      </c>
      <c r="HM188" s="9">
        <f t="shared" si="72"/>
        <v>1.9063578003330748</v>
      </c>
      <c r="HN188" s="9">
        <f t="shared" si="73"/>
        <v>571.67279261499505</v>
      </c>
      <c r="HO188" s="9">
        <f t="shared" si="74"/>
        <v>1.188797934393891</v>
      </c>
      <c r="HP188" s="9">
        <f t="shared" si="75"/>
        <v>11595.692521868234</v>
      </c>
      <c r="HQ188" s="9">
        <f t="shared" si="76"/>
        <v>1.0903201063879777</v>
      </c>
      <c r="HR188" s="9">
        <f t="shared" si="77"/>
        <v>18</v>
      </c>
      <c r="IP188" s="9">
        <v>1</v>
      </c>
      <c r="IQ188" s="9">
        <v>253</v>
      </c>
      <c r="IR188" s="9">
        <v>1</v>
      </c>
      <c r="IS188" s="9">
        <v>0.91688821442752078</v>
      </c>
      <c r="IT188" s="9">
        <v>253</v>
      </c>
      <c r="IU188" s="9">
        <v>6</v>
      </c>
      <c r="IV188" s="9">
        <v>58.003605222980518</v>
      </c>
    </row>
    <row r="189" spans="1:256" x14ac:dyDescent="0.25">
      <c r="A189" s="9">
        <v>4</v>
      </c>
      <c r="B189" s="9">
        <v>0</v>
      </c>
      <c r="C189" s="9">
        <v>6</v>
      </c>
      <c r="D189" s="9">
        <v>4</v>
      </c>
      <c r="E189" s="9">
        <v>0</v>
      </c>
      <c r="F189" s="9">
        <v>4</v>
      </c>
      <c r="G189" s="9">
        <v>1</v>
      </c>
      <c r="H189" s="9">
        <v>1</v>
      </c>
      <c r="I189" s="9">
        <v>1</v>
      </c>
      <c r="J189" s="9">
        <v>1.2949054615457627</v>
      </c>
      <c r="K189" s="9">
        <v>1.2344102264393706</v>
      </c>
      <c r="L189" s="9">
        <v>1.0280402788536018</v>
      </c>
      <c r="M189" s="9">
        <v>0.91028302069794964</v>
      </c>
      <c r="N189" s="9">
        <v>268</v>
      </c>
      <c r="O189" s="9">
        <v>1</v>
      </c>
      <c r="P189" s="9">
        <v>32.907575318748343</v>
      </c>
      <c r="Q189" s="9">
        <v>56</v>
      </c>
      <c r="CV189" s="9" t="s">
        <v>4259</v>
      </c>
      <c r="CW189" s="9">
        <v>4</v>
      </c>
      <c r="CX189" s="9">
        <v>0</v>
      </c>
      <c r="CY189" s="9">
        <v>6</v>
      </c>
      <c r="CZ189" s="9">
        <v>4</v>
      </c>
      <c r="DA189" s="9">
        <v>0</v>
      </c>
      <c r="DB189" s="9">
        <v>4</v>
      </c>
      <c r="DC189" s="9">
        <v>1</v>
      </c>
      <c r="DD189" s="9">
        <v>1</v>
      </c>
      <c r="DE189" s="9">
        <v>1</v>
      </c>
      <c r="DF189" s="9">
        <v>89800</v>
      </c>
      <c r="DG189" s="9">
        <v>18800</v>
      </c>
      <c r="DH189" s="9">
        <v>4760</v>
      </c>
      <c r="DI189" s="9">
        <v>990</v>
      </c>
      <c r="DJ189" s="9">
        <v>268</v>
      </c>
      <c r="DK189" s="9">
        <v>5</v>
      </c>
      <c r="DL189" s="9">
        <v>32.907575318748343</v>
      </c>
      <c r="DM189" s="9">
        <v>56</v>
      </c>
      <c r="GR189" s="9">
        <f>$P189*$N189^Solver!$C$2</f>
        <v>124.73349437407258</v>
      </c>
      <c r="GS189" s="9">
        <f t="shared" si="52"/>
        <v>0.16772195673358647</v>
      </c>
      <c r="GT189" s="9">
        <f t="shared" si="53"/>
        <v>35.548408245624891</v>
      </c>
      <c r="GU189" s="9">
        <f t="shared" si="54"/>
        <v>8.2043441937144603</v>
      </c>
      <c r="GV189" s="9">
        <f t="shared" si="55"/>
        <v>167.55599928493393</v>
      </c>
      <c r="GW189" s="9">
        <f t="shared" si="56"/>
        <v>167.55599928493393</v>
      </c>
      <c r="GX189" s="9">
        <f t="shared" si="57"/>
        <v>20.451591754375109</v>
      </c>
      <c r="GY189" s="9">
        <f t="shared" si="58"/>
        <v>189.57526267303345</v>
      </c>
      <c r="GZ189" s="9">
        <f t="shared" si="59"/>
        <v>-12.844468759615872</v>
      </c>
      <c r="HA189" s="9">
        <f t="shared" si="60"/>
        <v>2470.1886594694338</v>
      </c>
      <c r="HB189" s="9">
        <f t="shared" si="61"/>
        <v>172.35279713916282</v>
      </c>
      <c r="HC189" s="9">
        <f t="shared" si="62"/>
        <v>-0.2515420158872026</v>
      </c>
      <c r="HD189" s="9">
        <f t="shared" si="63"/>
        <v>0.30285861273051395</v>
      </c>
      <c r="HE189" s="9">
        <f t="shared" si="64"/>
        <v>5481.0265901725288</v>
      </c>
      <c r="HF189" s="9">
        <f t="shared" si="65"/>
        <v>1.4674355466602942</v>
      </c>
      <c r="HG189" s="9">
        <f t="shared" si="66"/>
        <v>52.164997886821872</v>
      </c>
      <c r="HH189" s="9">
        <f t="shared" si="67"/>
        <v>56</v>
      </c>
      <c r="HI189" s="9">
        <f t="shared" si="68"/>
        <v>124.73349437407256</v>
      </c>
      <c r="HJ189" s="9">
        <f t="shared" si="69"/>
        <v>0.70752328491730898</v>
      </c>
      <c r="HK189" s="9">
        <f t="shared" si="70"/>
        <v>1.0200456934764039</v>
      </c>
      <c r="HL189" s="9">
        <f t="shared" si="71"/>
        <v>203.84621150502576</v>
      </c>
      <c r="HM189" s="9">
        <f t="shared" si="72"/>
        <v>2.1046637937077506</v>
      </c>
      <c r="HN189" s="9">
        <f t="shared" si="73"/>
        <v>1263.6893287976118</v>
      </c>
      <c r="HO189" s="9">
        <f t="shared" si="74"/>
        <v>418.26760528762395</v>
      </c>
      <c r="HP189" s="9">
        <f t="shared" si="75"/>
        <v>52300.187570549249</v>
      </c>
      <c r="HQ189" s="9">
        <f t="shared" si="76"/>
        <v>20.451591754375109</v>
      </c>
      <c r="HR189" s="9">
        <f t="shared" si="77"/>
        <v>19</v>
      </c>
      <c r="IP189" s="9">
        <v>1</v>
      </c>
      <c r="IQ189" s="9">
        <v>268</v>
      </c>
      <c r="IR189" s="9">
        <v>1</v>
      </c>
      <c r="IS189" s="9">
        <v>0.47650503231215668</v>
      </c>
      <c r="IT189" s="9">
        <v>268</v>
      </c>
      <c r="IU189" s="9">
        <v>6</v>
      </c>
      <c r="IV189" s="9">
        <v>172.35279713916282</v>
      </c>
    </row>
    <row r="190" spans="1:256" x14ac:dyDescent="0.25">
      <c r="A190" s="9">
        <v>4</v>
      </c>
      <c r="B190" s="9">
        <v>0</v>
      </c>
      <c r="C190" s="9">
        <v>8</v>
      </c>
      <c r="D190" s="9">
        <v>6</v>
      </c>
      <c r="E190" s="9">
        <v>0</v>
      </c>
      <c r="F190" s="9">
        <v>4</v>
      </c>
      <c r="G190" s="9">
        <v>1</v>
      </c>
      <c r="H190" s="9">
        <v>4</v>
      </c>
      <c r="I190" s="9">
        <v>0</v>
      </c>
      <c r="J190" s="9">
        <v>1.3295131798944244</v>
      </c>
      <c r="K190" s="9">
        <v>2.7905550331741091</v>
      </c>
      <c r="L190" s="9">
        <v>1.1705836788627146</v>
      </c>
      <c r="M190" s="9">
        <v>0.87350390875055772</v>
      </c>
      <c r="N190" s="9">
        <v>292</v>
      </c>
      <c r="O190" s="9">
        <v>1</v>
      </c>
      <c r="P190" s="9">
        <v>37.390721855250071</v>
      </c>
      <c r="Q190" s="9">
        <v>56</v>
      </c>
      <c r="CV190" s="9" t="s">
        <v>4396</v>
      </c>
      <c r="CW190" s="9">
        <v>4</v>
      </c>
      <c r="CX190" s="9">
        <v>0</v>
      </c>
      <c r="CY190" s="9">
        <v>8</v>
      </c>
      <c r="CZ190" s="9">
        <v>6</v>
      </c>
      <c r="DA190" s="9">
        <v>0</v>
      </c>
      <c r="DB190" s="9">
        <v>4</v>
      </c>
      <c r="DC190" s="9">
        <v>1</v>
      </c>
      <c r="DD190" s="9">
        <v>4</v>
      </c>
      <c r="DE190" s="9">
        <v>0</v>
      </c>
      <c r="DF190" s="9">
        <v>92200</v>
      </c>
      <c r="DG190" s="9">
        <v>42500</v>
      </c>
      <c r="DH190" s="9">
        <v>5420</v>
      </c>
      <c r="DI190" s="9">
        <v>950</v>
      </c>
      <c r="DJ190" s="9">
        <v>292</v>
      </c>
      <c r="DK190" s="9">
        <v>5</v>
      </c>
      <c r="DL190" s="9">
        <v>37.390721855250071</v>
      </c>
      <c r="DM190" s="9">
        <v>56</v>
      </c>
      <c r="GR190" s="9">
        <f>$P190*$N190^Solver!$C$2</f>
        <v>144.65326093469761</v>
      </c>
      <c r="GS190" s="9">
        <f t="shared" si="52"/>
        <v>0.15574616111609446</v>
      </c>
      <c r="GT190" s="9">
        <f t="shared" si="53"/>
        <v>41.225439883422389</v>
      </c>
      <c r="GU190" s="9">
        <f t="shared" si="54"/>
        <v>8.8352011505433516</v>
      </c>
      <c r="GV190" s="9">
        <f t="shared" si="55"/>
        <v>168.02967938118832</v>
      </c>
      <c r="GW190" s="9">
        <f t="shared" si="56"/>
        <v>168.02967938118832</v>
      </c>
      <c r="GX190" s="9">
        <f t="shared" si="57"/>
        <v>14.774560116577611</v>
      </c>
      <c r="GY190" s="9">
        <f t="shared" si="58"/>
        <v>233.58516827253263</v>
      </c>
      <c r="GZ190" s="9">
        <f t="shared" si="59"/>
        <v>1.9300913569617393</v>
      </c>
      <c r="HA190" s="9">
        <f t="shared" si="60"/>
        <v>2703.7738277419662</v>
      </c>
      <c r="HB190" s="9">
        <f t="shared" si="61"/>
        <v>172.35279713916282</v>
      </c>
      <c r="HC190" s="9">
        <f t="shared" si="62"/>
        <v>3.6178827562394524E-2</v>
      </c>
      <c r="HD190" s="9">
        <f t="shared" si="63"/>
        <v>0.10418260846447137</v>
      </c>
      <c r="HE190" s="9">
        <f t="shared" si="64"/>
        <v>4314.1715540406622</v>
      </c>
      <c r="HF190" s="9">
        <f t="shared" si="65"/>
        <v>1.2951332586123534</v>
      </c>
      <c r="HG190" s="9">
        <f t="shared" si="66"/>
        <v>53.392438293944515</v>
      </c>
      <c r="HH190" s="9">
        <f t="shared" si="67"/>
        <v>56</v>
      </c>
      <c r="HI190" s="9">
        <f t="shared" si="68"/>
        <v>144.65326093469761</v>
      </c>
      <c r="HJ190" s="9">
        <f t="shared" si="69"/>
        <v>0.64644216235726326</v>
      </c>
      <c r="HK190" s="9">
        <f t="shared" si="70"/>
        <v>0.69678861918296409</v>
      </c>
      <c r="HL190" s="9">
        <f t="shared" si="71"/>
        <v>-13.742154875928344</v>
      </c>
      <c r="HM190" s="9">
        <f t="shared" si="72"/>
        <v>2.1787438729763617</v>
      </c>
      <c r="HN190" s="9">
        <f t="shared" si="73"/>
        <v>1699.5368935816734</v>
      </c>
      <c r="HO190" s="9">
        <f t="shared" si="74"/>
        <v>218.28762663836582</v>
      </c>
      <c r="HP190" s="9">
        <f t="shared" si="75"/>
        <v>234.01478004906681</v>
      </c>
      <c r="HQ190" s="9">
        <f t="shared" si="76"/>
        <v>14.774560116577611</v>
      </c>
      <c r="HR190" s="9">
        <f t="shared" si="77"/>
        <v>20</v>
      </c>
      <c r="IP190" s="9">
        <v>1</v>
      </c>
      <c r="IQ190" s="9">
        <v>292</v>
      </c>
      <c r="IR190" s="9">
        <v>1</v>
      </c>
      <c r="IS190" s="9">
        <v>0.14168988530561211</v>
      </c>
      <c r="IT190" s="9">
        <v>292</v>
      </c>
      <c r="IU190" s="9">
        <v>6</v>
      </c>
      <c r="IV190" s="9">
        <v>172.35279713916282</v>
      </c>
    </row>
    <row r="191" spans="1:256" x14ac:dyDescent="0.25">
      <c r="A191" s="9">
        <v>4</v>
      </c>
      <c r="B191" s="9">
        <v>2</v>
      </c>
      <c r="C191" s="9">
        <v>6</v>
      </c>
      <c r="D191" s="9">
        <v>4</v>
      </c>
      <c r="E191" s="9">
        <v>0</v>
      </c>
      <c r="F191" s="9">
        <v>4</v>
      </c>
      <c r="G191" s="9">
        <v>1</v>
      </c>
      <c r="H191" s="9">
        <v>3</v>
      </c>
      <c r="I191" s="9">
        <v>0</v>
      </c>
      <c r="J191" s="9">
        <v>1.52850756039923</v>
      </c>
      <c r="K191" s="9">
        <v>1.6152389133196019</v>
      </c>
      <c r="L191" s="9">
        <v>0.70623775459060467</v>
      </c>
      <c r="M191" s="9">
        <v>1.2412950282244768</v>
      </c>
      <c r="N191" s="9">
        <v>292</v>
      </c>
      <c r="O191" s="9">
        <v>1</v>
      </c>
      <c r="P191" s="9">
        <v>32.555153680918174</v>
      </c>
      <c r="Q191" s="9">
        <v>60</v>
      </c>
      <c r="CV191" s="9" t="s">
        <v>4370</v>
      </c>
      <c r="CW191" s="9">
        <v>4</v>
      </c>
      <c r="CX191" s="9">
        <v>2</v>
      </c>
      <c r="CY191" s="9">
        <v>6</v>
      </c>
      <c r="CZ191" s="9">
        <v>4</v>
      </c>
      <c r="DA191" s="9">
        <v>0</v>
      </c>
      <c r="DB191" s="9">
        <v>4</v>
      </c>
      <c r="DC191" s="9">
        <v>1</v>
      </c>
      <c r="DD191" s="9">
        <v>3</v>
      </c>
      <c r="DE191" s="9">
        <v>0</v>
      </c>
      <c r="DF191" s="9">
        <v>106000</v>
      </c>
      <c r="DG191" s="9">
        <v>24600</v>
      </c>
      <c r="DH191" s="9">
        <v>3270</v>
      </c>
      <c r="DI191" s="9">
        <v>1350</v>
      </c>
      <c r="DJ191" s="9">
        <v>292</v>
      </c>
      <c r="DK191" s="9">
        <v>5</v>
      </c>
      <c r="DL191" s="9">
        <v>32.555153680918174</v>
      </c>
      <c r="DM191" s="9">
        <v>60</v>
      </c>
      <c r="GR191" s="9">
        <f>$P191*$N191^Solver!$C$2</f>
        <v>125.94592739893341</v>
      </c>
      <c r="GS191" s="9">
        <f t="shared" si="52"/>
        <v>0.1669127070402876</v>
      </c>
      <c r="GT191" s="9">
        <f t="shared" si="53"/>
        <v>35.893945459622721</v>
      </c>
      <c r="GU191" s="9">
        <f t="shared" si="54"/>
        <v>8.2441216506870987</v>
      </c>
      <c r="GV191" s="9">
        <f t="shared" si="55"/>
        <v>183.5070917954726</v>
      </c>
      <c r="GW191" s="9">
        <f t="shared" si="56"/>
        <v>183.5070917954726</v>
      </c>
      <c r="GX191" s="9">
        <f t="shared" si="57"/>
        <v>24.106054540377279</v>
      </c>
      <c r="GY191" s="9">
        <f t="shared" si="58"/>
        <v>192.17200335933751</v>
      </c>
      <c r="GZ191" s="9">
        <f t="shared" si="59"/>
        <v>26.036145897339019</v>
      </c>
      <c r="HA191" s="9">
        <f t="shared" si="60"/>
        <v>2895.9458311013036</v>
      </c>
      <c r="HB191" s="9">
        <f t="shared" si="61"/>
        <v>188.62817342367163</v>
      </c>
      <c r="HC191" s="9">
        <f t="shared" si="62"/>
        <v>0.47215743182212189</v>
      </c>
      <c r="HD191" s="9">
        <f t="shared" si="63"/>
        <v>0.42317476227766881</v>
      </c>
      <c r="HE191" s="9">
        <f t="shared" si="64"/>
        <v>7038.9679257901653</v>
      </c>
      <c r="HF191" s="9">
        <f t="shared" si="65"/>
        <v>1.5461511144140372</v>
      </c>
      <c r="HG191" s="9">
        <f t="shared" si="66"/>
        <v>55.497463773112337</v>
      </c>
      <c r="HH191" s="9">
        <f t="shared" si="67"/>
        <v>60</v>
      </c>
      <c r="HI191" s="9">
        <f t="shared" si="68"/>
        <v>125.94592739893341</v>
      </c>
      <c r="HJ191" s="9">
        <f t="shared" si="69"/>
        <v>0.73144842649245523</v>
      </c>
      <c r="HK191" s="9">
        <f t="shared" si="70"/>
        <v>1.156991162406912</v>
      </c>
      <c r="HL191" s="9">
        <f t="shared" si="71"/>
        <v>346.85665315366128</v>
      </c>
      <c r="HM191" s="9">
        <f t="shared" si="72"/>
        <v>2.1095004191890023</v>
      </c>
      <c r="HN191" s="9">
        <f t="shared" si="73"/>
        <v>1288.3753206583706</v>
      </c>
      <c r="HO191" s="9">
        <f t="shared" si="74"/>
        <v>581.10186550364404</v>
      </c>
      <c r="HP191" s="9">
        <f t="shared" si="75"/>
        <v>151266.43766758929</v>
      </c>
      <c r="HQ191" s="9">
        <f t="shared" si="76"/>
        <v>24.106054540377279</v>
      </c>
      <c r="HR191" s="9">
        <f t="shared" si="77"/>
        <v>21</v>
      </c>
      <c r="IP191" s="9">
        <v>1</v>
      </c>
      <c r="IQ191" s="9">
        <v>292</v>
      </c>
      <c r="IR191" s="9">
        <v>1</v>
      </c>
      <c r="IS191" s="9">
        <v>0.99149960483889865</v>
      </c>
      <c r="IT191" s="9">
        <v>292</v>
      </c>
      <c r="IU191" s="9">
        <v>6</v>
      </c>
      <c r="IV191" s="9">
        <v>188.62817342367163</v>
      </c>
    </row>
    <row r="192" spans="1:256" x14ac:dyDescent="0.25">
      <c r="A192" s="9">
        <v>5</v>
      </c>
      <c r="B192" s="9">
        <v>0</v>
      </c>
      <c r="C192" s="9">
        <v>6</v>
      </c>
      <c r="D192" s="9">
        <v>4</v>
      </c>
      <c r="E192" s="9">
        <v>1</v>
      </c>
      <c r="F192" s="9">
        <v>5</v>
      </c>
      <c r="G192" s="9">
        <v>1</v>
      </c>
      <c r="H192" s="9">
        <v>1</v>
      </c>
      <c r="I192" s="9">
        <v>2</v>
      </c>
      <c r="J192" s="9">
        <v>1.4650600767600166</v>
      </c>
      <c r="K192" s="9">
        <v>0.81418546850256357</v>
      </c>
      <c r="L192" s="9">
        <v>0.95892832733403199</v>
      </c>
      <c r="M192" s="9">
        <v>0.69880312700044611</v>
      </c>
      <c r="N192" s="9">
        <v>329</v>
      </c>
      <c r="O192" s="9">
        <v>1</v>
      </c>
      <c r="P192" s="9">
        <v>40.972499739959602</v>
      </c>
      <c r="Q192" s="9">
        <v>29</v>
      </c>
      <c r="CV192" s="9" t="s">
        <v>4228</v>
      </c>
      <c r="CW192" s="9">
        <v>5</v>
      </c>
      <c r="CX192" s="9">
        <v>0</v>
      </c>
      <c r="CY192" s="9">
        <v>6</v>
      </c>
      <c r="CZ192" s="9">
        <v>4</v>
      </c>
      <c r="DA192" s="9">
        <v>1</v>
      </c>
      <c r="DB192" s="9">
        <v>5</v>
      </c>
      <c r="DC192" s="9">
        <v>1</v>
      </c>
      <c r="DD192" s="9">
        <v>1</v>
      </c>
      <c r="DE192" s="9">
        <v>2</v>
      </c>
      <c r="DF192" s="9">
        <v>101600</v>
      </c>
      <c r="DG192" s="9">
        <v>12400</v>
      </c>
      <c r="DH192" s="9">
        <v>4440</v>
      </c>
      <c r="DI192" s="9">
        <v>760</v>
      </c>
      <c r="DJ192" s="9">
        <v>329</v>
      </c>
      <c r="DK192" s="9">
        <v>5</v>
      </c>
      <c r="DL192" s="9">
        <v>40.972499739959602</v>
      </c>
      <c r="DM192" s="9">
        <v>29</v>
      </c>
      <c r="GR192" s="9">
        <f>$P192*$N192^Solver!$C$2</f>
        <v>163.08169871032109</v>
      </c>
      <c r="GS192" s="9">
        <f t="shared" si="52"/>
        <v>0.14668268524621722</v>
      </c>
      <c r="GT192" s="9">
        <f t="shared" si="53"/>
        <v>46.477450441326958</v>
      </c>
      <c r="GU192" s="9">
        <f t="shared" si="54"/>
        <v>9.3811253835163519</v>
      </c>
      <c r="GV192" s="9">
        <f t="shared" si="55"/>
        <v>67.216113216530005</v>
      </c>
      <c r="GW192" s="9">
        <f t="shared" si="56"/>
        <v>67.216113216530005</v>
      </c>
      <c r="GX192" s="9">
        <f t="shared" si="57"/>
        <v>-17.477450441326958</v>
      </c>
      <c r="GY192" s="9">
        <f t="shared" si="58"/>
        <v>276.74336324125881</v>
      </c>
      <c r="GZ192" s="9">
        <f t="shared" si="59"/>
        <v>8.5586954560120603</v>
      </c>
      <c r="HA192" s="9">
        <f t="shared" si="60"/>
        <v>3172.6891943425626</v>
      </c>
      <c r="HB192" s="9">
        <f t="shared" si="61"/>
        <v>71.257038967168</v>
      </c>
      <c r="HC192" s="9">
        <f t="shared" si="62"/>
        <v>0.14845407229579208</v>
      </c>
      <c r="HD192" s="9">
        <f t="shared" si="63"/>
        <v>0.11989140379777707</v>
      </c>
      <c r="HE192" s="9">
        <f t="shared" si="64"/>
        <v>-5750.0811951965688</v>
      </c>
      <c r="HF192" s="9">
        <f t="shared" si="65"/>
        <v>0.68711249466632851</v>
      </c>
      <c r="HG192" s="9">
        <f t="shared" si="66"/>
        <v>31.935236918470817</v>
      </c>
      <c r="HH192" s="9">
        <f t="shared" si="67"/>
        <v>29</v>
      </c>
      <c r="HI192" s="9">
        <f t="shared" si="68"/>
        <v>163.08169871032109</v>
      </c>
      <c r="HJ192" s="9">
        <f t="shared" si="69"/>
        <v>0.31002139690153624</v>
      </c>
      <c r="HK192" s="9">
        <f t="shared" si="70"/>
        <v>-0.92378268149176046</v>
      </c>
      <c r="HL192" s="9">
        <f t="shared" si="71"/>
        <v>25.951552549637338</v>
      </c>
      <c r="HM192" s="9">
        <f t="shared" si="72"/>
        <v>2.238699732742198</v>
      </c>
      <c r="HN192" s="9">
        <f t="shared" si="73"/>
        <v>2160.1533995260033</v>
      </c>
      <c r="HO192" s="9">
        <f t="shared" si="74"/>
        <v>305.46127392903986</v>
      </c>
      <c r="HP192" s="9">
        <f t="shared" si="75"/>
        <v>824.71839427137104</v>
      </c>
      <c r="HQ192" s="9">
        <f t="shared" si="76"/>
        <v>-17.477450441326958</v>
      </c>
      <c r="HR192" s="9">
        <f t="shared" si="77"/>
        <v>22</v>
      </c>
      <c r="IP192" s="9">
        <v>1</v>
      </c>
      <c r="IQ192" s="9">
        <v>329</v>
      </c>
      <c r="IR192" s="9">
        <v>1</v>
      </c>
      <c r="IS192" s="9">
        <v>0.82034804379305593</v>
      </c>
      <c r="IT192" s="9">
        <v>329</v>
      </c>
      <c r="IU192" s="9">
        <v>6</v>
      </c>
      <c r="IV192" s="9">
        <v>71.257038967168</v>
      </c>
    </row>
    <row r="193" spans="1:256" x14ac:dyDescent="0.25">
      <c r="A193" s="9">
        <v>4</v>
      </c>
      <c r="B193" s="9">
        <v>1</v>
      </c>
      <c r="C193" s="9">
        <v>6</v>
      </c>
      <c r="D193" s="9">
        <v>4</v>
      </c>
      <c r="E193" s="9">
        <v>0</v>
      </c>
      <c r="F193" s="9">
        <v>4</v>
      </c>
      <c r="G193" s="9">
        <v>1</v>
      </c>
      <c r="H193" s="9">
        <v>1</v>
      </c>
      <c r="I193" s="9">
        <v>0</v>
      </c>
      <c r="J193" s="9">
        <v>1.3439330625397001</v>
      </c>
      <c r="K193" s="9">
        <v>1.1359200487979315</v>
      </c>
      <c r="L193" s="9">
        <v>1.1597849364377819</v>
      </c>
      <c r="M193" s="9">
        <v>0.84591957479001378</v>
      </c>
      <c r="N193" s="9">
        <v>337</v>
      </c>
      <c r="O193" s="9">
        <v>1</v>
      </c>
      <c r="P193" s="9">
        <v>30.996892506896547</v>
      </c>
      <c r="Q193" s="9">
        <v>33</v>
      </c>
      <c r="CV193" s="9" t="s">
        <v>4179</v>
      </c>
      <c r="CW193" s="9">
        <v>4</v>
      </c>
      <c r="CX193" s="9">
        <v>1</v>
      </c>
      <c r="CY193" s="9">
        <v>6</v>
      </c>
      <c r="CZ193" s="9">
        <v>4</v>
      </c>
      <c r="DA193" s="9">
        <v>0</v>
      </c>
      <c r="DB193" s="9">
        <v>4</v>
      </c>
      <c r="DC193" s="9">
        <v>1</v>
      </c>
      <c r="DD193" s="9">
        <v>1</v>
      </c>
      <c r="DE193" s="9">
        <v>0</v>
      </c>
      <c r="DF193" s="9">
        <v>93200</v>
      </c>
      <c r="DG193" s="9">
        <v>17300</v>
      </c>
      <c r="DH193" s="9">
        <v>5370</v>
      </c>
      <c r="DI193" s="9">
        <v>920</v>
      </c>
      <c r="DJ193" s="9">
        <v>337</v>
      </c>
      <c r="DK193" s="9">
        <v>5</v>
      </c>
      <c r="DL193" s="9">
        <v>30.996892506896547</v>
      </c>
      <c r="DM193" s="9">
        <v>33</v>
      </c>
      <c r="GR193" s="9">
        <f>$P193*$N193^Solver!$C$2</f>
        <v>124.08452281211621</v>
      </c>
      <c r="GS193" s="9">
        <f t="shared" si="52"/>
        <v>0.16815998409380917</v>
      </c>
      <c r="GT193" s="9">
        <f t="shared" si="53"/>
        <v>35.363454668079477</v>
      </c>
      <c r="GU193" s="9">
        <f t="shared" si="54"/>
        <v>8.1829733114032059</v>
      </c>
      <c r="GV193" s="9">
        <f t="shared" si="55"/>
        <v>81.553140594289317</v>
      </c>
      <c r="GW193" s="9">
        <f t="shared" si="56"/>
        <v>81.553140594289317</v>
      </c>
      <c r="GX193" s="9">
        <f t="shared" si="57"/>
        <v>-2.363454668079477</v>
      </c>
      <c r="GY193" s="9">
        <f t="shared" si="58"/>
        <v>188.18980255786201</v>
      </c>
      <c r="GZ193" s="9">
        <f t="shared" si="59"/>
        <v>6.1952407879325833</v>
      </c>
      <c r="HA193" s="9">
        <f t="shared" si="60"/>
        <v>3360.8789969004247</v>
      </c>
      <c r="HB193" s="9">
        <f t="shared" si="61"/>
        <v>85.05446701758153</v>
      </c>
      <c r="HC193" s="9">
        <f t="shared" si="62"/>
        <v>0.10451513230300585</v>
      </c>
      <c r="HD193" s="9">
        <f t="shared" si="63"/>
        <v>-2.3811096712848701E-2</v>
      </c>
      <c r="HE193" s="9">
        <f t="shared" si="64"/>
        <v>-796.48422314278378</v>
      </c>
      <c r="HF193" s="9">
        <f t="shared" si="65"/>
        <v>0.94572563634397189</v>
      </c>
      <c r="HG193" s="9">
        <f t="shared" si="66"/>
        <v>33.444125669290663</v>
      </c>
      <c r="HH193" s="9">
        <f t="shared" si="67"/>
        <v>33</v>
      </c>
      <c r="HI193" s="9">
        <f t="shared" si="68"/>
        <v>124.08452281211621</v>
      </c>
      <c r="HJ193" s="9">
        <f t="shared" si="69"/>
        <v>0.48085076212666006</v>
      </c>
      <c r="HK193" s="9">
        <f t="shared" si="70"/>
        <v>-8.848982289807332E-2</v>
      </c>
      <c r="HL193" s="9">
        <f t="shared" si="71"/>
        <v>-162.71883446523034</v>
      </c>
      <c r="HM193" s="9">
        <f t="shared" si="72"/>
        <v>2.102055570071419</v>
      </c>
      <c r="HN193" s="9">
        <f t="shared" si="73"/>
        <v>1250.5739260613122</v>
      </c>
      <c r="HO193" s="9">
        <f t="shared" si="74"/>
        <v>5.5859179680666706</v>
      </c>
      <c r="HP193" s="9">
        <f t="shared" si="75"/>
        <v>33344.178667283297</v>
      </c>
      <c r="HQ193" s="9">
        <f t="shared" si="76"/>
        <v>-2.363454668079477</v>
      </c>
      <c r="HR193" s="9">
        <f t="shared" si="77"/>
        <v>23</v>
      </c>
      <c r="IP193" s="9">
        <v>1</v>
      </c>
      <c r="IQ193" s="9">
        <v>337</v>
      </c>
      <c r="IR193" s="9">
        <v>1</v>
      </c>
      <c r="IS193" s="9">
        <v>8.3326400843960036E-2</v>
      </c>
      <c r="IT193" s="9">
        <v>337</v>
      </c>
      <c r="IU193" s="9">
        <v>6</v>
      </c>
      <c r="IV193" s="9">
        <v>85.05446701758153</v>
      </c>
    </row>
    <row r="194" spans="1:256" x14ac:dyDescent="0.25">
      <c r="A194" s="9">
        <v>4</v>
      </c>
      <c r="B194" s="9">
        <v>0</v>
      </c>
      <c r="C194" s="9">
        <v>6</v>
      </c>
      <c r="D194" s="9">
        <v>4</v>
      </c>
      <c r="E194" s="9">
        <v>0</v>
      </c>
      <c r="F194" s="9">
        <v>4</v>
      </c>
      <c r="G194" s="9">
        <v>1</v>
      </c>
      <c r="H194" s="9">
        <v>2</v>
      </c>
      <c r="I194" s="9">
        <v>1</v>
      </c>
      <c r="J194" s="9">
        <v>1.4823639359343475</v>
      </c>
      <c r="K194" s="9">
        <v>2.2915381331241509</v>
      </c>
      <c r="L194" s="9">
        <v>0.82934341823483848</v>
      </c>
      <c r="M194" s="9">
        <v>0.71719268297414207</v>
      </c>
      <c r="N194" s="9">
        <v>340</v>
      </c>
      <c r="O194" s="9">
        <v>1</v>
      </c>
      <c r="P194" s="9">
        <v>39.711817718091879</v>
      </c>
      <c r="Q194" s="9">
        <v>68</v>
      </c>
      <c r="CV194" s="9" t="s">
        <v>4326</v>
      </c>
      <c r="CW194" s="9">
        <v>4</v>
      </c>
      <c r="CX194" s="9">
        <v>0</v>
      </c>
      <c r="CY194" s="9">
        <v>6</v>
      </c>
      <c r="CZ194" s="9">
        <v>4</v>
      </c>
      <c r="DA194" s="9">
        <v>0</v>
      </c>
      <c r="DB194" s="9">
        <v>4</v>
      </c>
      <c r="DC194" s="9">
        <v>1</v>
      </c>
      <c r="DD194" s="9">
        <v>2</v>
      </c>
      <c r="DE194" s="9">
        <v>1</v>
      </c>
      <c r="DF194" s="9">
        <v>102800</v>
      </c>
      <c r="DG194" s="9">
        <v>34900</v>
      </c>
      <c r="DH194" s="9">
        <v>3840</v>
      </c>
      <c r="DI194" s="9">
        <v>780</v>
      </c>
      <c r="DJ194" s="9">
        <v>340</v>
      </c>
      <c r="DK194" s="9">
        <v>5</v>
      </c>
      <c r="DL194" s="9">
        <v>39.711817718091879</v>
      </c>
      <c r="DM194" s="9">
        <v>68</v>
      </c>
      <c r="GR194" s="9">
        <f>$P194*$N194^Solver!$C$2</f>
        <v>159.3076179717693</v>
      </c>
      <c r="GS194" s="9">
        <f t="shared" ref="GS194:GS238" si="78">1/SQRT($GT194)</f>
        <v>0.14841000956693776</v>
      </c>
      <c r="GT194" s="9">
        <f t="shared" ref="GT194:GT238" si="79">$GR194*SPFrat</f>
        <v>45.401856724344746</v>
      </c>
      <c r="GU194" s="9">
        <f t="shared" ref="GU194:GU238" si="80">1/($GS194*DisRat)</f>
        <v>9.271939715528319</v>
      </c>
      <c r="GV194" s="9">
        <f t="shared" ref="GV194:GV238" si="81">GAMMALN($GU194+$Q194)-GAMMALN($GU194)+$GU194*LN($GU194)+$Q194*LN($GT194)-($GU194+$Q194)*LN($GU194+$GT194)</f>
        <v>217.12147322478666</v>
      </c>
      <c r="GW194" s="9">
        <f t="shared" ref="GW194:GW238" si="82">IF(ISERROR($GV194),-10000,$GV194)*$IP194</f>
        <v>217.12147322478666</v>
      </c>
      <c r="GX194" s="9">
        <f t="shared" ref="GX194:GX238" si="83">$HQ194*$IP194</f>
        <v>22.598143275655254</v>
      </c>
      <c r="GY194" s="9">
        <f t="shared" ref="GY194:GY238" si="84">$IP194*($GT194^2/$GU194+$GT194)</f>
        <v>267.72088135795917</v>
      </c>
      <c r="GZ194" s="9">
        <f t="shared" ref="GZ194:GZ238" si="85">IF($IU193=$IU194,$GZ193+$GX194,$GX194)</f>
        <v>28.793384063587837</v>
      </c>
      <c r="HA194" s="9">
        <f t="shared" ref="HA194:HA238" si="86">IF($IU193=$IU194,$HA193+$GY194,$GY194)</f>
        <v>3628.5998782583838</v>
      </c>
      <c r="HB194" s="9">
        <f t="shared" ref="HB194:HB238" si="87">$IV194*$IP194</f>
        <v>221.95644181913036</v>
      </c>
      <c r="HC194" s="9">
        <f t="shared" ref="HC194:HC238" si="88">IF(OR($HA194=0,$HR194&lt;=1),0,$GZ194/SQRT($HA194*$HR194/($HR194-1)))</f>
        <v>0.46793062152231973</v>
      </c>
      <c r="HD194" s="9">
        <f t="shared" ref="HD194:HD238" si="89">(($Q194-$GT194)^2-$GT194)/$GT194^2</f>
        <v>0.2257156981826893</v>
      </c>
      <c r="HE194" s="9">
        <f t="shared" ref="HE194:HE238" si="90">$GX194*$IQ194</f>
        <v>7683.3687137227862</v>
      </c>
      <c r="HF194" s="9">
        <f t="shared" ref="HF194:HF238" si="91">(1+$Q194/$GU194)/(1+$GT194/$GU194)</f>
        <v>1.4133267624922905</v>
      </c>
      <c r="HG194" s="9">
        <f t="shared" ref="HG194:HG238" si="92">$HF194*$GT194*$IP194</f>
        <v>64.167659175356988</v>
      </c>
      <c r="HH194" s="9">
        <f t="shared" ref="HH194:HH238" si="93">$Q194*$IP194</f>
        <v>68</v>
      </c>
      <c r="HI194" s="9">
        <f t="shared" ref="HI194:HI238" si="94">$GT194*$IP194/SPFrat</f>
        <v>159.3076179717693</v>
      </c>
      <c r="HJ194" s="9">
        <f t="shared" ref="HJ194:HJ238" si="95">_xlfn.POISSON.DIST($HH194,$HG194,TRUE)-_xlfn.POISSON.DIST($HH194,$HG194,FALSE)/2</f>
        <v>0.68913817540425459</v>
      </c>
      <c r="HK194" s="9">
        <f t="shared" ref="HK194:HK238" si="96">IF($HJ194=0,-10,IF($HJ194=1,15,(LN($HJ194)-LN(1-$HJ194))/SQRT(3)*2))</f>
        <v>0.91924933464430403</v>
      </c>
      <c r="HL194" s="9">
        <f t="shared" ref="HL194:HL238" si="97">(($Q194-$GT194)^2-$GT194-$GT194^2/$GU194)*$GU194/($GU194+1)*$IP194</f>
        <v>219.30287883282017</v>
      </c>
      <c r="HM194" s="9">
        <f t="shared" ref="HM194:HM238" si="98">LN($GU194)*$IP194</f>
        <v>2.2269926042398169</v>
      </c>
      <c r="HN194" s="9">
        <f t="shared" ref="HN194:HN238" si="99">$GT194^2*$IP194</f>
        <v>2061.3285940179285</v>
      </c>
      <c r="HO194" s="9">
        <f t="shared" ref="HO194:HO238" si="100">($Q194-$GT194)^2*$IP194</f>
        <v>510.67607950704274</v>
      </c>
      <c r="HP194" s="9">
        <f t="shared" ref="HP194:HP238" si="101">(($Q194-$GT194)^2-$GT194-$GT194^2/$GU194)^2*$IP194</f>
        <v>59027.228307660458</v>
      </c>
      <c r="HQ194" s="9">
        <f t="shared" ref="HQ194:HQ238" si="102">($Q194-$GT194)</f>
        <v>22.598143275655254</v>
      </c>
      <c r="HR194" s="9">
        <f t="shared" ref="HR194:HR238" si="103">IF($IU193=$IU194,$HR193+$IP194,$IP194)</f>
        <v>24</v>
      </c>
      <c r="IP194" s="9">
        <v>1</v>
      </c>
      <c r="IQ194" s="9">
        <v>340</v>
      </c>
      <c r="IR194" s="9">
        <v>1</v>
      </c>
      <c r="IS194" s="9">
        <v>0.52879022616220572</v>
      </c>
      <c r="IT194" s="9">
        <v>340</v>
      </c>
      <c r="IU194" s="9">
        <v>6</v>
      </c>
      <c r="IV194" s="9">
        <v>221.95644181913036</v>
      </c>
    </row>
    <row r="195" spans="1:256" x14ac:dyDescent="0.25">
      <c r="A195" s="9">
        <v>4</v>
      </c>
      <c r="B195" s="9">
        <v>0</v>
      </c>
      <c r="C195" s="9">
        <v>8</v>
      </c>
      <c r="D195" s="9">
        <v>6</v>
      </c>
      <c r="E195" s="9">
        <v>0</v>
      </c>
      <c r="F195" s="9">
        <v>4</v>
      </c>
      <c r="G195" s="9">
        <v>1</v>
      </c>
      <c r="H195" s="9">
        <v>2</v>
      </c>
      <c r="I195" s="9">
        <v>0</v>
      </c>
      <c r="J195" s="9">
        <v>1.503993759902261</v>
      </c>
      <c r="K195" s="9">
        <v>2.2915381331241509</v>
      </c>
      <c r="L195" s="9">
        <v>1.1414270743153963</v>
      </c>
      <c r="M195" s="9">
        <v>1.2596845841981728</v>
      </c>
      <c r="N195" s="9">
        <v>350</v>
      </c>
      <c r="O195" s="9">
        <v>1</v>
      </c>
      <c r="P195" s="9">
        <v>39.424724310783233</v>
      </c>
      <c r="Q195" s="9">
        <v>56</v>
      </c>
      <c r="CV195" s="9" t="s">
        <v>4336</v>
      </c>
      <c r="CW195" s="9">
        <v>4</v>
      </c>
      <c r="CX195" s="9">
        <v>0</v>
      </c>
      <c r="CY195" s="9">
        <v>8</v>
      </c>
      <c r="CZ195" s="9">
        <v>6</v>
      </c>
      <c r="DA195" s="9">
        <v>0</v>
      </c>
      <c r="DB195" s="9">
        <v>4</v>
      </c>
      <c r="DC195" s="9">
        <v>1</v>
      </c>
      <c r="DD195" s="9">
        <v>2</v>
      </c>
      <c r="DE195" s="9">
        <v>0</v>
      </c>
      <c r="DF195" s="9">
        <v>104300</v>
      </c>
      <c r="DG195" s="9">
        <v>34900</v>
      </c>
      <c r="DH195" s="9">
        <v>5285</v>
      </c>
      <c r="DI195" s="9">
        <v>1370</v>
      </c>
      <c r="DJ195" s="9">
        <v>350</v>
      </c>
      <c r="DK195" s="9">
        <v>5</v>
      </c>
      <c r="DL195" s="9">
        <v>39.424724310783233</v>
      </c>
      <c r="DM195" s="9">
        <v>56</v>
      </c>
      <c r="GR195" s="9">
        <f>$P195*$N195^Solver!$C$2</f>
        <v>159.25231589225922</v>
      </c>
      <c r="GS195" s="9">
        <f t="shared" si="78"/>
        <v>0.14843577581624295</v>
      </c>
      <c r="GT195" s="9">
        <f t="shared" si="79"/>
        <v>45.386095914394524</v>
      </c>
      <c r="GU195" s="9">
        <f t="shared" si="80"/>
        <v>9.2703302443011886</v>
      </c>
      <c r="GV195" s="9">
        <f t="shared" si="81"/>
        <v>168.25153273967891</v>
      </c>
      <c r="GW195" s="9">
        <f t="shared" si="82"/>
        <v>168.25153273967891</v>
      </c>
      <c r="GX195" s="9">
        <f t="shared" si="83"/>
        <v>10.613904085605476</v>
      </c>
      <c r="GY195" s="9">
        <f t="shared" si="84"/>
        <v>267.58936678674706</v>
      </c>
      <c r="GZ195" s="9">
        <f t="shared" si="85"/>
        <v>39.407288149193313</v>
      </c>
      <c r="HA195" s="9">
        <f t="shared" si="86"/>
        <v>3896.189245045131</v>
      </c>
      <c r="HB195" s="9">
        <f t="shared" si="87"/>
        <v>172.35279713916282</v>
      </c>
      <c r="HC195" s="9">
        <f t="shared" si="88"/>
        <v>0.61857468752217326</v>
      </c>
      <c r="HD195" s="9">
        <f t="shared" si="89"/>
        <v>3.2656410047584072E-2</v>
      </c>
      <c r="HE195" s="9">
        <f t="shared" si="90"/>
        <v>3714.8664299619168</v>
      </c>
      <c r="HF195" s="9">
        <f t="shared" si="91"/>
        <v>1.1941931595525082</v>
      </c>
      <c r="HG195" s="9">
        <f t="shared" si="92"/>
        <v>54.19976527976398</v>
      </c>
      <c r="HH195" s="9">
        <f t="shared" si="93"/>
        <v>56</v>
      </c>
      <c r="HI195" s="9">
        <f t="shared" si="94"/>
        <v>159.25231589225922</v>
      </c>
      <c r="HJ195" s="9">
        <f t="shared" si="95"/>
        <v>0.60451760537868893</v>
      </c>
      <c r="HK195" s="9">
        <f t="shared" si="96"/>
        <v>0.48996775344027016</v>
      </c>
      <c r="HL195" s="9">
        <f t="shared" si="97"/>
        <v>-139.84877638046416</v>
      </c>
      <c r="HM195" s="9">
        <f t="shared" si="98"/>
        <v>2.2268190040026656</v>
      </c>
      <c r="HN195" s="9">
        <f t="shared" si="99"/>
        <v>2059.8977023506191</v>
      </c>
      <c r="HO195" s="9">
        <f t="shared" si="100"/>
        <v>112.65495993843263</v>
      </c>
      <c r="HP195" s="9">
        <f t="shared" si="101"/>
        <v>24004.670425439024</v>
      </c>
      <c r="HQ195" s="9">
        <f t="shared" si="102"/>
        <v>10.613904085605476</v>
      </c>
      <c r="HR195" s="9">
        <f t="shared" si="103"/>
        <v>25</v>
      </c>
      <c r="IP195" s="9">
        <v>1</v>
      </c>
      <c r="IQ195" s="9">
        <v>350</v>
      </c>
      <c r="IR195" s="9">
        <v>1</v>
      </c>
      <c r="IS195" s="9">
        <v>0.25186685528494956</v>
      </c>
      <c r="IT195" s="9">
        <v>350</v>
      </c>
      <c r="IU195" s="9">
        <v>6</v>
      </c>
      <c r="IV195" s="9">
        <v>172.35279713916282</v>
      </c>
    </row>
    <row r="196" spans="1:256" x14ac:dyDescent="0.25">
      <c r="A196" s="9">
        <v>4</v>
      </c>
      <c r="B196" s="9">
        <v>0</v>
      </c>
      <c r="C196" s="9">
        <v>6</v>
      </c>
      <c r="D196" s="9">
        <v>4</v>
      </c>
      <c r="E196" s="9">
        <v>0</v>
      </c>
      <c r="F196" s="9">
        <v>4</v>
      </c>
      <c r="G196" s="9">
        <v>1</v>
      </c>
      <c r="H196" s="9">
        <v>2</v>
      </c>
      <c r="I196" s="9">
        <v>0</v>
      </c>
      <c r="J196" s="9">
        <v>1.3093253441910384</v>
      </c>
      <c r="K196" s="9">
        <v>2.1667839081116611</v>
      </c>
      <c r="L196" s="9">
        <v>1.1047113500706247</v>
      </c>
      <c r="M196" s="9">
        <v>0.68960834901359824</v>
      </c>
      <c r="N196" s="9">
        <v>362</v>
      </c>
      <c r="O196" s="9">
        <v>1</v>
      </c>
      <c r="P196" s="9">
        <v>34.274878560976056</v>
      </c>
      <c r="Q196" s="9">
        <v>36</v>
      </c>
      <c r="CV196" s="9" t="s">
        <v>4299</v>
      </c>
      <c r="CW196" s="9">
        <v>4</v>
      </c>
      <c r="CX196" s="9">
        <v>0</v>
      </c>
      <c r="CY196" s="9">
        <v>6</v>
      </c>
      <c r="CZ196" s="9">
        <v>4</v>
      </c>
      <c r="DA196" s="9">
        <v>0</v>
      </c>
      <c r="DB196" s="9">
        <v>4</v>
      </c>
      <c r="DC196" s="9">
        <v>1</v>
      </c>
      <c r="DD196" s="9">
        <v>2</v>
      </c>
      <c r="DE196" s="9">
        <v>0</v>
      </c>
      <c r="DF196" s="9">
        <v>90800</v>
      </c>
      <c r="DG196" s="9">
        <v>33000</v>
      </c>
      <c r="DH196" s="9">
        <v>5115</v>
      </c>
      <c r="DI196" s="9">
        <v>750</v>
      </c>
      <c r="DJ196" s="9">
        <v>362</v>
      </c>
      <c r="DK196" s="9">
        <v>5</v>
      </c>
      <c r="DL196" s="9">
        <v>34.274878560976056</v>
      </c>
      <c r="DM196" s="9">
        <v>36</v>
      </c>
      <c r="GR196" s="9">
        <f>$P196*$N196^Solver!$C$2</f>
        <v>139.56683554380982</v>
      </c>
      <c r="GS196" s="9">
        <f t="shared" si="78"/>
        <v>0.15855879958852015</v>
      </c>
      <c r="GT196" s="9">
        <f t="shared" si="79"/>
        <v>39.775834649370871</v>
      </c>
      <c r="GU196" s="9">
        <f t="shared" si="80"/>
        <v>8.6784755274172465</v>
      </c>
      <c r="GV196" s="9">
        <f t="shared" si="81"/>
        <v>92.145548408346372</v>
      </c>
      <c r="GW196" s="9">
        <f t="shared" si="82"/>
        <v>92.145548408346372</v>
      </c>
      <c r="GX196" s="9">
        <f t="shared" si="83"/>
        <v>-3.7758346493708714</v>
      </c>
      <c r="GY196" s="9">
        <f t="shared" si="84"/>
        <v>222.07939903182842</v>
      </c>
      <c r="GZ196" s="9">
        <f t="shared" si="85"/>
        <v>35.631453499822442</v>
      </c>
      <c r="HA196" s="9">
        <f t="shared" si="86"/>
        <v>4118.2686440769594</v>
      </c>
      <c r="HB196" s="9">
        <f t="shared" si="87"/>
        <v>95.719694542143202</v>
      </c>
      <c r="HC196" s="9">
        <f t="shared" si="88"/>
        <v>0.54445191846442997</v>
      </c>
      <c r="HD196" s="9">
        <f t="shared" si="89"/>
        <v>-1.6129595342353083E-2</v>
      </c>
      <c r="HE196" s="9">
        <f t="shared" si="90"/>
        <v>-1366.8521430722556</v>
      </c>
      <c r="HF196" s="9">
        <f t="shared" si="91"/>
        <v>0.92207432866973982</v>
      </c>
      <c r="HG196" s="9">
        <f t="shared" si="92"/>
        <v>36.676276031597219</v>
      </c>
      <c r="HH196" s="9">
        <f t="shared" si="93"/>
        <v>36</v>
      </c>
      <c r="HI196" s="9">
        <f t="shared" si="94"/>
        <v>139.56683554380982</v>
      </c>
      <c r="HJ196" s="9">
        <f t="shared" si="95"/>
        <v>0.46644113507013413</v>
      </c>
      <c r="HK196" s="9">
        <f t="shared" si="96"/>
        <v>-0.15523513883823348</v>
      </c>
      <c r="HL196" s="9">
        <f t="shared" si="97"/>
        <v>-186.3498264647292</v>
      </c>
      <c r="HM196" s="9">
        <f t="shared" si="98"/>
        <v>2.1608458827655355</v>
      </c>
      <c r="HN196" s="9">
        <f t="shared" si="99"/>
        <v>1582.1170220540923</v>
      </c>
      <c r="HO196" s="9">
        <f t="shared" si="100"/>
        <v>14.256927299389652</v>
      </c>
      <c r="HP196" s="9">
        <f t="shared" si="101"/>
        <v>43190.179756980309</v>
      </c>
      <c r="HQ196" s="9">
        <f t="shared" si="102"/>
        <v>-3.7758346493708714</v>
      </c>
      <c r="HR196" s="9">
        <f t="shared" si="103"/>
        <v>26</v>
      </c>
      <c r="IP196" s="9">
        <v>1</v>
      </c>
      <c r="IQ196" s="9">
        <v>362</v>
      </c>
      <c r="IR196" s="9">
        <v>1</v>
      </c>
      <c r="IS196" s="9">
        <v>0.45526901009558651</v>
      </c>
      <c r="IT196" s="9">
        <v>362</v>
      </c>
      <c r="IU196" s="9">
        <v>6</v>
      </c>
      <c r="IV196" s="9">
        <v>95.719694542143202</v>
      </c>
    </row>
    <row r="197" spans="1:256" x14ac:dyDescent="0.25">
      <c r="A197" s="9">
        <v>4</v>
      </c>
      <c r="B197" s="9">
        <v>0</v>
      </c>
      <c r="C197" s="9">
        <v>7</v>
      </c>
      <c r="D197" s="9">
        <v>4</v>
      </c>
      <c r="E197" s="9">
        <v>0</v>
      </c>
      <c r="F197" s="9">
        <v>4</v>
      </c>
      <c r="G197" s="9">
        <v>1</v>
      </c>
      <c r="H197" s="9">
        <v>1</v>
      </c>
      <c r="I197" s="9">
        <v>2</v>
      </c>
      <c r="J197" s="9">
        <v>1.4246844053532444</v>
      </c>
      <c r="K197" s="9">
        <v>1.6874650435899907</v>
      </c>
      <c r="L197" s="9">
        <v>1.0215610333986422</v>
      </c>
      <c r="M197" s="9">
        <v>0.55168667921087855</v>
      </c>
      <c r="N197" s="9">
        <v>368</v>
      </c>
      <c r="O197" s="9">
        <v>1</v>
      </c>
      <c r="P197" s="9">
        <v>42.616669228970586</v>
      </c>
      <c r="Q197" s="9">
        <v>52</v>
      </c>
      <c r="CV197" s="9" t="s">
        <v>4184</v>
      </c>
      <c r="CW197" s="9">
        <v>4</v>
      </c>
      <c r="CX197" s="9">
        <v>0</v>
      </c>
      <c r="CY197" s="9">
        <v>7</v>
      </c>
      <c r="CZ197" s="9">
        <v>4</v>
      </c>
      <c r="DA197" s="9">
        <v>0</v>
      </c>
      <c r="DB197" s="9">
        <v>4</v>
      </c>
      <c r="DC197" s="9">
        <v>1</v>
      </c>
      <c r="DD197" s="9">
        <v>1</v>
      </c>
      <c r="DE197" s="9">
        <v>2</v>
      </c>
      <c r="DF197" s="9">
        <v>98800</v>
      </c>
      <c r="DG197" s="9">
        <v>25700</v>
      </c>
      <c r="DH197" s="9">
        <v>4730</v>
      </c>
      <c r="DI197" s="9">
        <v>600</v>
      </c>
      <c r="DJ197" s="9">
        <v>368</v>
      </c>
      <c r="DK197" s="9">
        <v>5</v>
      </c>
      <c r="DL197" s="9">
        <v>42.616669228970586</v>
      </c>
      <c r="DM197" s="9">
        <v>52</v>
      </c>
      <c r="GR197" s="9">
        <f>$P197*$N197^Solver!$C$2</f>
        <v>174.21569501939481</v>
      </c>
      <c r="GS197" s="9">
        <f t="shared" si="78"/>
        <v>0.14191811239664709</v>
      </c>
      <c r="GT197" s="9">
        <f t="shared" si="79"/>
        <v>49.650582471231061</v>
      </c>
      <c r="GU197" s="9">
        <f t="shared" si="80"/>
        <v>9.6960750016157782</v>
      </c>
      <c r="GV197" s="9">
        <f t="shared" si="81"/>
        <v>152.52335609092884</v>
      </c>
      <c r="GW197" s="9">
        <f t="shared" si="82"/>
        <v>152.52335609092884</v>
      </c>
      <c r="GX197" s="9">
        <f t="shared" si="83"/>
        <v>2.3494175287689387</v>
      </c>
      <c r="GY197" s="9">
        <f t="shared" si="84"/>
        <v>303.89576305427249</v>
      </c>
      <c r="GZ197" s="9">
        <f t="shared" si="85"/>
        <v>37.98087102859138</v>
      </c>
      <c r="HA197" s="9">
        <f t="shared" si="86"/>
        <v>4422.1644071312321</v>
      </c>
      <c r="HB197" s="9">
        <f t="shared" si="87"/>
        <v>156.3608363030788</v>
      </c>
      <c r="HC197" s="9">
        <f t="shared" si="88"/>
        <v>0.56046986913247332</v>
      </c>
      <c r="HD197" s="9">
        <f t="shared" si="89"/>
        <v>-1.7901659783451259E-2</v>
      </c>
      <c r="HE197" s="9">
        <f t="shared" si="90"/>
        <v>864.58565058696945</v>
      </c>
      <c r="HF197" s="9">
        <f t="shared" si="91"/>
        <v>1.0395880345888711</v>
      </c>
      <c r="HG197" s="9">
        <f t="shared" si="92"/>
        <v>51.61615144745975</v>
      </c>
      <c r="HH197" s="9">
        <f t="shared" si="93"/>
        <v>52</v>
      </c>
      <c r="HI197" s="9">
        <f t="shared" si="94"/>
        <v>174.21569501939481</v>
      </c>
      <c r="HJ197" s="9">
        <f t="shared" si="95"/>
        <v>0.53040540458470997</v>
      </c>
      <c r="HK197" s="9">
        <f t="shared" si="96"/>
        <v>0.1406100426044315</v>
      </c>
      <c r="HL197" s="9">
        <f t="shared" si="97"/>
        <v>-270.48016000660994</v>
      </c>
      <c r="HM197" s="9">
        <f t="shared" si="98"/>
        <v>2.2717211646121998</v>
      </c>
      <c r="HN197" s="9">
        <f t="shared" si="99"/>
        <v>2465.180339732517</v>
      </c>
      <c r="HO197" s="9">
        <f t="shared" si="100"/>
        <v>5.5197627244867471</v>
      </c>
      <c r="HP197" s="9">
        <f t="shared" si="101"/>
        <v>89028.237572800281</v>
      </c>
      <c r="HQ197" s="9">
        <f t="shared" si="102"/>
        <v>2.3494175287689387</v>
      </c>
      <c r="HR197" s="9">
        <f t="shared" si="103"/>
        <v>27</v>
      </c>
      <c r="IP197" s="9">
        <v>1</v>
      </c>
      <c r="IQ197" s="9">
        <v>368</v>
      </c>
      <c r="IR197" s="9">
        <v>1</v>
      </c>
      <c r="IS197" s="9">
        <v>9.1810212990611539E-2</v>
      </c>
      <c r="IT197" s="9">
        <v>368</v>
      </c>
      <c r="IU197" s="9">
        <v>6</v>
      </c>
      <c r="IV197" s="9">
        <v>156.3608363030788</v>
      </c>
    </row>
    <row r="198" spans="1:256" x14ac:dyDescent="0.25">
      <c r="A198" s="9">
        <v>4</v>
      </c>
      <c r="B198" s="9">
        <v>0</v>
      </c>
      <c r="C198" s="9">
        <v>8</v>
      </c>
      <c r="D198" s="9">
        <v>4</v>
      </c>
      <c r="E198" s="9">
        <v>0</v>
      </c>
      <c r="F198" s="9">
        <v>4</v>
      </c>
      <c r="G198" s="9">
        <v>1</v>
      </c>
      <c r="H198" s="9">
        <v>1</v>
      </c>
      <c r="I198" s="9">
        <v>0</v>
      </c>
      <c r="J198" s="9">
        <v>1.3583529451849761</v>
      </c>
      <c r="K198" s="9">
        <v>2.3900283107655897</v>
      </c>
      <c r="L198" s="9">
        <v>1.0172415364286691</v>
      </c>
      <c r="M198" s="9">
        <v>0.91947779868479762</v>
      </c>
      <c r="N198" s="7">
        <v>385</v>
      </c>
      <c r="O198" s="6">
        <v>1</v>
      </c>
      <c r="P198" s="9">
        <v>35.178750908333853</v>
      </c>
      <c r="Q198" s="9">
        <v>82</v>
      </c>
      <c r="CV198" s="9" t="s">
        <v>4225</v>
      </c>
      <c r="CW198" s="9">
        <v>4</v>
      </c>
      <c r="CX198" s="9">
        <v>0</v>
      </c>
      <c r="CY198" s="9">
        <v>8</v>
      </c>
      <c r="CZ198" s="9">
        <v>4</v>
      </c>
      <c r="DA198" s="9">
        <v>0</v>
      </c>
      <c r="DB198" s="9">
        <v>4</v>
      </c>
      <c r="DC198" s="9">
        <v>1</v>
      </c>
      <c r="DD198" s="9">
        <v>1</v>
      </c>
      <c r="DE198" s="9">
        <v>0</v>
      </c>
      <c r="DF198" s="9">
        <v>94200</v>
      </c>
      <c r="DG198" s="9">
        <v>36400</v>
      </c>
      <c r="DH198" s="9">
        <v>4710</v>
      </c>
      <c r="DI198" s="9">
        <v>1000</v>
      </c>
      <c r="DJ198" s="9">
        <v>385</v>
      </c>
      <c r="DK198" s="9">
        <v>5</v>
      </c>
      <c r="DL198" s="9">
        <v>35.178750908333853</v>
      </c>
      <c r="DM198" s="9">
        <v>82</v>
      </c>
      <c r="GR198" s="9">
        <f>$P198*$N198^Solver!$C$2</f>
        <v>145.36587004068798</v>
      </c>
      <c r="GS198" s="9">
        <f t="shared" si="78"/>
        <v>0.15536394455654251</v>
      </c>
      <c r="GT198" s="9">
        <f t="shared" si="79"/>
        <v>41.428529835695556</v>
      </c>
      <c r="GU198" s="9">
        <f t="shared" si="80"/>
        <v>8.8569369541517702</v>
      </c>
      <c r="GV198" s="9">
        <f t="shared" si="81"/>
        <v>275.94123303834851</v>
      </c>
      <c r="GW198" s="9">
        <f t="shared" si="82"/>
        <v>275.94123303834851</v>
      </c>
      <c r="GX198" s="9">
        <f t="shared" si="83"/>
        <v>40.571470164304444</v>
      </c>
      <c r="GY198" s="9">
        <f t="shared" si="84"/>
        <v>235.21144747773371</v>
      </c>
      <c r="GZ198" s="9">
        <f t="shared" si="85"/>
        <v>78.552341192895824</v>
      </c>
      <c r="HA198" s="9">
        <f t="shared" si="86"/>
        <v>4657.3758546089657</v>
      </c>
      <c r="HB198" s="9">
        <f t="shared" si="87"/>
        <v>282.47429268763045</v>
      </c>
      <c r="HC198" s="9">
        <f t="shared" si="88"/>
        <v>1.1302938280105974</v>
      </c>
      <c r="HD198" s="9">
        <f t="shared" si="89"/>
        <v>0.93491468831915181</v>
      </c>
      <c r="HE198" s="9">
        <f t="shared" si="90"/>
        <v>15620.016013257211</v>
      </c>
      <c r="HF198" s="9">
        <f t="shared" si="91"/>
        <v>1.8068229799647768</v>
      </c>
      <c r="HG198" s="9">
        <f t="shared" si="92"/>
        <v>74.854019733291111</v>
      </c>
      <c r="HH198" s="9">
        <f t="shared" si="93"/>
        <v>82</v>
      </c>
      <c r="HI198" s="9">
        <f t="shared" si="94"/>
        <v>145.36587004068798</v>
      </c>
      <c r="HJ198" s="9">
        <f t="shared" si="95"/>
        <v>0.79699627401227557</v>
      </c>
      <c r="HK198" s="9">
        <f t="shared" si="96"/>
        <v>1.5791980977628</v>
      </c>
      <c r="HL198" s="9">
        <f t="shared" si="97"/>
        <v>1267.7017944770325</v>
      </c>
      <c r="HM198" s="9">
        <f t="shared" si="98"/>
        <v>2.1812009886076629</v>
      </c>
      <c r="HN198" s="9">
        <f t="shared" si="99"/>
        <v>1716.3230843471169</v>
      </c>
      <c r="HO198" s="9">
        <f t="shared" si="100"/>
        <v>1646.0441912930457</v>
      </c>
      <c r="HP198" s="9">
        <f t="shared" si="101"/>
        <v>1990449.0310214416</v>
      </c>
      <c r="HQ198" s="9">
        <f t="shared" si="102"/>
        <v>40.571470164304444</v>
      </c>
      <c r="HR198" s="9">
        <f t="shared" si="103"/>
        <v>28</v>
      </c>
      <c r="IP198" s="9">
        <v>1</v>
      </c>
      <c r="IQ198" s="9">
        <v>385</v>
      </c>
      <c r="IR198" s="9">
        <v>1</v>
      </c>
      <c r="IS198" s="9">
        <v>0.23177311532309608</v>
      </c>
      <c r="IT198" s="9">
        <v>385</v>
      </c>
      <c r="IU198" s="9">
        <v>6</v>
      </c>
      <c r="IV198" s="9">
        <v>282.47429268763045</v>
      </c>
    </row>
    <row r="199" spans="1:256" x14ac:dyDescent="0.25">
      <c r="A199" s="9">
        <v>4</v>
      </c>
      <c r="B199" s="9">
        <v>0</v>
      </c>
      <c r="C199" s="9">
        <v>8</v>
      </c>
      <c r="D199" s="9">
        <v>4</v>
      </c>
      <c r="E199" s="9">
        <v>0</v>
      </c>
      <c r="F199" s="9">
        <v>4</v>
      </c>
      <c r="G199" s="9">
        <v>1</v>
      </c>
      <c r="H199" s="9">
        <v>4</v>
      </c>
      <c r="I199" s="9">
        <v>0</v>
      </c>
      <c r="J199" s="9">
        <v>1.3857507222109999</v>
      </c>
      <c r="K199" s="9">
        <v>1.6283709370051271</v>
      </c>
      <c r="L199" s="9">
        <v>0.84878115459971748</v>
      </c>
      <c r="M199" s="9">
        <v>0.57927101317142249</v>
      </c>
      <c r="N199" s="9">
        <v>431</v>
      </c>
      <c r="O199" s="9">
        <v>1</v>
      </c>
      <c r="P199" s="9">
        <v>31.326311920878101</v>
      </c>
      <c r="Q199" s="9">
        <v>31</v>
      </c>
      <c r="CV199" s="9" t="s">
        <v>4394</v>
      </c>
      <c r="CW199" s="9">
        <v>4</v>
      </c>
      <c r="CX199" s="9">
        <v>0</v>
      </c>
      <c r="CY199" s="9">
        <v>8</v>
      </c>
      <c r="CZ199" s="9">
        <v>4</v>
      </c>
      <c r="DA199" s="9">
        <v>0</v>
      </c>
      <c r="DB199" s="9">
        <v>4</v>
      </c>
      <c r="DC199" s="9">
        <v>1</v>
      </c>
      <c r="DD199" s="9">
        <v>4</v>
      </c>
      <c r="DE199" s="9">
        <v>0</v>
      </c>
      <c r="DF199" s="9">
        <v>96100</v>
      </c>
      <c r="DG199" s="9">
        <v>24800</v>
      </c>
      <c r="DH199" s="9">
        <v>3930</v>
      </c>
      <c r="DI199" s="9">
        <v>630</v>
      </c>
      <c r="DJ199" s="9">
        <v>431</v>
      </c>
      <c r="DK199" s="9">
        <v>5</v>
      </c>
      <c r="DL199" s="9">
        <v>31.326311920878101</v>
      </c>
      <c r="DM199" s="9">
        <v>31</v>
      </c>
      <c r="GR199" s="9">
        <f>$P199*$N199^Solver!$C$2</f>
        <v>132.97598379487522</v>
      </c>
      <c r="GS199" s="9">
        <f t="shared" si="78"/>
        <v>0.16244070251186293</v>
      </c>
      <c r="GT199" s="9">
        <f t="shared" si="79"/>
        <v>37.897475594064723</v>
      </c>
      <c r="GU199" s="9">
        <f t="shared" si="80"/>
        <v>8.4710829281542654</v>
      </c>
      <c r="GV199" s="9">
        <f t="shared" si="81"/>
        <v>74.547295385334138</v>
      </c>
      <c r="GW199" s="9">
        <f t="shared" si="82"/>
        <v>74.547295385334138</v>
      </c>
      <c r="GX199" s="9">
        <f t="shared" si="83"/>
        <v>-6.8974755940647228</v>
      </c>
      <c r="GY199" s="9">
        <f t="shared" si="84"/>
        <v>207.44116541314952</v>
      </c>
      <c r="GZ199" s="9">
        <f t="shared" si="85"/>
        <v>71.654865598831094</v>
      </c>
      <c r="HA199" s="9">
        <f t="shared" si="86"/>
        <v>4864.8170200221157</v>
      </c>
      <c r="HB199" s="9">
        <f t="shared" si="87"/>
        <v>78.092223553315307</v>
      </c>
      <c r="HC199" s="9">
        <f t="shared" si="88"/>
        <v>1.0094677469479798</v>
      </c>
      <c r="HD199" s="9">
        <f t="shared" si="89"/>
        <v>6.7383151816822291E-3</v>
      </c>
      <c r="HE199" s="9">
        <f t="shared" si="90"/>
        <v>-2972.8119810418957</v>
      </c>
      <c r="HF199" s="9">
        <f t="shared" si="91"/>
        <v>0.85124671083403269</v>
      </c>
      <c r="HG199" s="9">
        <f t="shared" si="92"/>
        <v>32.260101448360622</v>
      </c>
      <c r="HH199" s="9">
        <f t="shared" si="93"/>
        <v>31</v>
      </c>
      <c r="HI199" s="9">
        <f t="shared" si="94"/>
        <v>132.97598379487522</v>
      </c>
      <c r="HJ199" s="9">
        <f t="shared" si="95"/>
        <v>0.42342310913495596</v>
      </c>
      <c r="HK199" s="9">
        <f t="shared" si="96"/>
        <v>-0.35649851338124328</v>
      </c>
      <c r="HL199" s="9">
        <f t="shared" si="97"/>
        <v>-142.98661710030169</v>
      </c>
      <c r="HM199" s="9">
        <f t="shared" si="98"/>
        <v>2.1366583550549327</v>
      </c>
      <c r="HN199" s="9">
        <f t="shared" si="99"/>
        <v>1436.2186564027313</v>
      </c>
      <c r="HO199" s="9">
        <f t="shared" si="100"/>
        <v>47.575169570718501</v>
      </c>
      <c r="HP199" s="9">
        <f t="shared" si="101"/>
        <v>25557.136626692169</v>
      </c>
      <c r="HQ199" s="9">
        <f t="shared" si="102"/>
        <v>-6.8974755940647228</v>
      </c>
      <c r="HR199" s="9">
        <f t="shared" si="103"/>
        <v>29</v>
      </c>
      <c r="IP199" s="9">
        <v>1</v>
      </c>
      <c r="IQ199" s="9">
        <v>431</v>
      </c>
      <c r="IR199" s="9">
        <v>1</v>
      </c>
      <c r="IS199" s="9">
        <v>0.83355500659483284</v>
      </c>
      <c r="IT199" s="9">
        <v>431</v>
      </c>
      <c r="IU199" s="9">
        <v>6</v>
      </c>
      <c r="IV199" s="9">
        <v>78.092223553315307</v>
      </c>
    </row>
    <row r="200" spans="1:256" x14ac:dyDescent="0.25">
      <c r="A200" s="9">
        <v>4</v>
      </c>
      <c r="B200" s="9">
        <v>2</v>
      </c>
      <c r="C200" s="9">
        <v>6</v>
      </c>
      <c r="D200" s="9">
        <v>4</v>
      </c>
      <c r="E200" s="9">
        <v>0</v>
      </c>
      <c r="F200" s="9">
        <v>4</v>
      </c>
      <c r="G200" s="9">
        <v>1</v>
      </c>
      <c r="H200" s="9">
        <v>3</v>
      </c>
      <c r="I200" s="9">
        <v>3</v>
      </c>
      <c r="J200" s="9">
        <v>1.5256235838701748</v>
      </c>
      <c r="K200" s="9">
        <v>1.8844453988728689</v>
      </c>
      <c r="L200" s="9">
        <v>0.85310065156969062</v>
      </c>
      <c r="M200" s="9">
        <v>1.1815289713099648</v>
      </c>
      <c r="N200" s="9">
        <v>436</v>
      </c>
      <c r="O200" s="9">
        <v>1</v>
      </c>
      <c r="P200" s="9">
        <v>49.210422931829747</v>
      </c>
      <c r="Q200" s="9">
        <v>56</v>
      </c>
      <c r="CV200" s="9" t="s">
        <v>4356</v>
      </c>
      <c r="CW200" s="9">
        <v>4</v>
      </c>
      <c r="CX200" s="9">
        <v>2</v>
      </c>
      <c r="CY200" s="9">
        <v>6</v>
      </c>
      <c r="CZ200" s="9">
        <v>4</v>
      </c>
      <c r="DA200" s="9">
        <v>0</v>
      </c>
      <c r="DB200" s="9">
        <v>4</v>
      </c>
      <c r="DC200" s="9">
        <v>1</v>
      </c>
      <c r="DD200" s="9">
        <v>3</v>
      </c>
      <c r="DE200" s="9">
        <v>3</v>
      </c>
      <c r="DF200" s="9">
        <v>105800</v>
      </c>
      <c r="DG200" s="9">
        <v>28700</v>
      </c>
      <c r="DH200" s="9">
        <v>3950</v>
      </c>
      <c r="DI200" s="9">
        <v>1285</v>
      </c>
      <c r="DJ200" s="9">
        <v>436</v>
      </c>
      <c r="DK200" s="9">
        <v>5</v>
      </c>
      <c r="DL200" s="9">
        <v>49.210422931829747</v>
      </c>
      <c r="DM200" s="9">
        <v>56</v>
      </c>
      <c r="GR200" s="9">
        <f>$P200*$N200^Solver!$C$2</f>
        <v>209.46664071841167</v>
      </c>
      <c r="GS200" s="9">
        <f t="shared" si="78"/>
        <v>0.12942674560849154</v>
      </c>
      <c r="GT200" s="9">
        <f t="shared" si="79"/>
        <v>59.696921788840065</v>
      </c>
      <c r="GU200" s="9">
        <f t="shared" si="80"/>
        <v>10.631872534662163</v>
      </c>
      <c r="GV200" s="9">
        <f t="shared" si="81"/>
        <v>168.47745083080429</v>
      </c>
      <c r="GW200" s="9">
        <f t="shared" si="82"/>
        <v>168.47745083080429</v>
      </c>
      <c r="GX200" s="9">
        <f t="shared" si="83"/>
        <v>-3.6969217888400649</v>
      </c>
      <c r="GY200" s="9">
        <f t="shared" si="84"/>
        <v>394.88928413558523</v>
      </c>
      <c r="GZ200" s="9">
        <f t="shared" si="85"/>
        <v>67.957943809991036</v>
      </c>
      <c r="HA200" s="9">
        <f t="shared" si="86"/>
        <v>5259.7063041577012</v>
      </c>
      <c r="HB200" s="9">
        <f t="shared" si="87"/>
        <v>172.35279713916282</v>
      </c>
      <c r="HC200" s="9">
        <f t="shared" si="88"/>
        <v>0.92129317619457174</v>
      </c>
      <c r="HD200" s="9">
        <f t="shared" si="89"/>
        <v>-1.2916182853686469E-2</v>
      </c>
      <c r="HE200" s="9">
        <f t="shared" si="90"/>
        <v>-1611.8578999342683</v>
      </c>
      <c r="HF200" s="9">
        <f t="shared" si="91"/>
        <v>0.94743373856468016</v>
      </c>
      <c r="HG200" s="9">
        <f t="shared" si="92"/>
        <v>56.558877791204054</v>
      </c>
      <c r="HH200" s="9">
        <f t="shared" si="93"/>
        <v>56</v>
      </c>
      <c r="HI200" s="9">
        <f t="shared" si="94"/>
        <v>209.46664071841167</v>
      </c>
      <c r="HJ200" s="9">
        <f t="shared" si="95"/>
        <v>0.47919497412248996</v>
      </c>
      <c r="HK200" s="9">
        <f t="shared" si="96"/>
        <v>-9.6149815119007706E-2</v>
      </c>
      <c r="HL200" s="9">
        <f t="shared" si="97"/>
        <v>-348.44813397973979</v>
      </c>
      <c r="HM200" s="9">
        <f t="shared" si="98"/>
        <v>2.3638563324999282</v>
      </c>
      <c r="HN200" s="9">
        <f t="shared" si="99"/>
        <v>3563.7224710628875</v>
      </c>
      <c r="HO200" s="9">
        <f t="shared" si="100"/>
        <v>13.667230712800425</v>
      </c>
      <c r="HP200" s="9">
        <f t="shared" si="101"/>
        <v>145330.25401588457</v>
      </c>
      <c r="HQ200" s="9">
        <f t="shared" si="102"/>
        <v>-3.6969217888400649</v>
      </c>
      <c r="HR200" s="9">
        <f t="shared" si="103"/>
        <v>30</v>
      </c>
      <c r="IP200" s="9">
        <v>1</v>
      </c>
      <c r="IQ200" s="9">
        <v>436</v>
      </c>
      <c r="IR200" s="9">
        <v>1</v>
      </c>
      <c r="IS200" s="9">
        <v>0.54060788848018804</v>
      </c>
      <c r="IT200" s="9">
        <v>436</v>
      </c>
      <c r="IU200" s="9">
        <v>6</v>
      </c>
      <c r="IV200" s="9">
        <v>172.35279713916282</v>
      </c>
    </row>
    <row r="201" spans="1:256" x14ac:dyDescent="0.25">
      <c r="A201" s="9">
        <v>4</v>
      </c>
      <c r="B201" s="9">
        <v>0</v>
      </c>
      <c r="C201" s="9">
        <v>6</v>
      </c>
      <c r="D201" s="9">
        <v>4</v>
      </c>
      <c r="E201" s="9">
        <v>0</v>
      </c>
      <c r="F201" s="9">
        <v>4</v>
      </c>
      <c r="G201" s="9">
        <v>1</v>
      </c>
      <c r="H201" s="9">
        <v>4</v>
      </c>
      <c r="I201" s="9">
        <v>1</v>
      </c>
      <c r="J201" s="9">
        <v>1.52850756039923</v>
      </c>
      <c r="K201" s="9">
        <v>1.6152389133196019</v>
      </c>
      <c r="L201" s="9">
        <v>0.89629562126942175</v>
      </c>
      <c r="M201" s="9">
        <v>0.62984229209908638</v>
      </c>
      <c r="N201" s="9">
        <v>485</v>
      </c>
      <c r="O201" s="9">
        <v>1</v>
      </c>
      <c r="P201" s="9">
        <v>38.560601259161345</v>
      </c>
      <c r="Q201" s="9">
        <v>56</v>
      </c>
      <c r="CV201" s="9" t="s">
        <v>4381</v>
      </c>
      <c r="CW201" s="9">
        <v>4</v>
      </c>
      <c r="CX201" s="9">
        <v>0</v>
      </c>
      <c r="CY201" s="9">
        <v>6</v>
      </c>
      <c r="CZ201" s="9">
        <v>4</v>
      </c>
      <c r="DA201" s="9">
        <v>0</v>
      </c>
      <c r="DB201" s="9">
        <v>4</v>
      </c>
      <c r="DC201" s="9">
        <v>1</v>
      </c>
      <c r="DD201" s="9">
        <v>4</v>
      </c>
      <c r="DE201" s="9">
        <v>1</v>
      </c>
      <c r="DF201" s="9">
        <v>106000</v>
      </c>
      <c r="DG201" s="9">
        <v>24600</v>
      </c>
      <c r="DH201" s="9">
        <v>4150</v>
      </c>
      <c r="DI201" s="9">
        <v>685</v>
      </c>
      <c r="DJ201" s="9">
        <v>485</v>
      </c>
      <c r="DK201" s="9">
        <v>5</v>
      </c>
      <c r="DL201" s="9">
        <v>38.560601259161345</v>
      </c>
      <c r="DM201" s="9">
        <v>56</v>
      </c>
      <c r="GR201" s="9">
        <f>$P201*$N201^Solver!$C$2</f>
        <v>168.35475512193048</v>
      </c>
      <c r="GS201" s="9">
        <f t="shared" si="78"/>
        <v>0.14436727909237007</v>
      </c>
      <c r="GT201" s="9">
        <f t="shared" si="79"/>
        <v>47.980244562206359</v>
      </c>
      <c r="GU201" s="9">
        <f t="shared" si="80"/>
        <v>9.5315827141494793</v>
      </c>
      <c r="GV201" s="9">
        <f t="shared" si="81"/>
        <v>168.34737191561612</v>
      </c>
      <c r="GW201" s="9">
        <f t="shared" si="82"/>
        <v>168.34737191561612</v>
      </c>
      <c r="GX201" s="9">
        <f t="shared" si="83"/>
        <v>8.0197554377936413</v>
      </c>
      <c r="GY201" s="9">
        <f t="shared" si="84"/>
        <v>289.50402264700409</v>
      </c>
      <c r="GZ201" s="9">
        <f t="shared" si="85"/>
        <v>75.97769924778467</v>
      </c>
      <c r="HA201" s="9">
        <f t="shared" si="86"/>
        <v>5549.2103268047049</v>
      </c>
      <c r="HB201" s="9">
        <f t="shared" si="87"/>
        <v>172.35279713916282</v>
      </c>
      <c r="HC201" s="9">
        <f t="shared" si="88"/>
        <v>1.0033450806227802</v>
      </c>
      <c r="HD201" s="9">
        <f t="shared" si="89"/>
        <v>7.096218787138767E-3</v>
      </c>
      <c r="HE201" s="9">
        <f t="shared" si="90"/>
        <v>3889.5813873299162</v>
      </c>
      <c r="HF201" s="9">
        <f t="shared" si="91"/>
        <v>1.1394453248591305</v>
      </c>
      <c r="HG201" s="9">
        <f t="shared" si="92"/>
        <v>54.670865352003759</v>
      </c>
      <c r="HH201" s="9">
        <f t="shared" si="93"/>
        <v>56</v>
      </c>
      <c r="HI201" s="9">
        <f t="shared" si="94"/>
        <v>168.35475512193048</v>
      </c>
      <c r="HJ201" s="9">
        <f t="shared" si="95"/>
        <v>0.57964433676086835</v>
      </c>
      <c r="HK201" s="9">
        <f t="shared" si="96"/>
        <v>0.37102090931445159</v>
      </c>
      <c r="HL201" s="9">
        <f t="shared" si="97"/>
        <v>-203.80542726582655</v>
      </c>
      <c r="HM201" s="9">
        <f t="shared" si="98"/>
        <v>2.2546107809124689</v>
      </c>
      <c r="HN201" s="9">
        <f t="shared" si="99"/>
        <v>2302.103868249133</v>
      </c>
      <c r="HO201" s="9">
        <f t="shared" si="100"/>
        <v>64.316477282020685</v>
      </c>
      <c r="HP201" s="9">
        <f t="shared" si="101"/>
        <v>50709.430587506475</v>
      </c>
      <c r="HQ201" s="9">
        <f t="shared" si="102"/>
        <v>8.0197554377936413</v>
      </c>
      <c r="HR201" s="9">
        <f t="shared" si="103"/>
        <v>31</v>
      </c>
      <c r="IP201" s="9">
        <v>1</v>
      </c>
      <c r="IQ201" s="9">
        <v>485</v>
      </c>
      <c r="IR201" s="9">
        <v>1</v>
      </c>
      <c r="IS201" s="9">
        <v>0.13513681938710875</v>
      </c>
      <c r="IT201" s="9">
        <v>485</v>
      </c>
      <c r="IU201" s="9">
        <v>6</v>
      </c>
      <c r="IV201" s="9">
        <v>172.35279713916282</v>
      </c>
    </row>
    <row r="202" spans="1:256" x14ac:dyDescent="0.25">
      <c r="A202" s="9">
        <v>4</v>
      </c>
      <c r="B202" s="9">
        <v>0</v>
      </c>
      <c r="C202" s="9">
        <v>6</v>
      </c>
      <c r="D202" s="9">
        <v>4</v>
      </c>
      <c r="E202" s="9">
        <v>0</v>
      </c>
      <c r="F202" s="9">
        <v>4</v>
      </c>
      <c r="G202" s="9">
        <v>1</v>
      </c>
      <c r="H202" s="9">
        <v>1</v>
      </c>
      <c r="I202" s="9">
        <v>0</v>
      </c>
      <c r="J202" s="9">
        <v>1.3597949334495036</v>
      </c>
      <c r="K202" s="9">
        <v>1.6743330199044655</v>
      </c>
      <c r="L202" s="9">
        <v>1.4232742516061421</v>
      </c>
      <c r="M202" s="9">
        <v>0.97464646660588539</v>
      </c>
      <c r="N202" s="9">
        <v>500</v>
      </c>
      <c r="O202" s="9">
        <v>1</v>
      </c>
      <c r="P202" s="9">
        <v>36.814495414443385</v>
      </c>
      <c r="Q202" s="9">
        <v>43</v>
      </c>
      <c r="CV202" s="9" t="s">
        <v>4177</v>
      </c>
      <c r="CW202" s="9">
        <v>4</v>
      </c>
      <c r="CX202" s="9">
        <v>0</v>
      </c>
      <c r="CY202" s="9">
        <v>6</v>
      </c>
      <c r="CZ202" s="9">
        <v>4</v>
      </c>
      <c r="DA202" s="9">
        <v>0</v>
      </c>
      <c r="DB202" s="9">
        <v>4</v>
      </c>
      <c r="DC202" s="9">
        <v>1</v>
      </c>
      <c r="DD202" s="9">
        <v>1</v>
      </c>
      <c r="DE202" s="9">
        <v>0</v>
      </c>
      <c r="DF202" s="9">
        <v>94300</v>
      </c>
      <c r="DG202" s="9">
        <v>25500</v>
      </c>
      <c r="DH202" s="9">
        <v>6590</v>
      </c>
      <c r="DI202" s="9">
        <v>1060</v>
      </c>
      <c r="DJ202" s="9">
        <v>500</v>
      </c>
      <c r="DK202" s="9">
        <v>5</v>
      </c>
      <c r="DL202" s="9">
        <v>36.814495414443385</v>
      </c>
      <c r="DM202" s="9">
        <v>43</v>
      </c>
      <c r="GR202" s="9">
        <f>$P202*$N202^Solver!$C$2</f>
        <v>161.90232291762331</v>
      </c>
      <c r="GS202" s="9">
        <f t="shared" si="78"/>
        <v>0.14721597008141199</v>
      </c>
      <c r="GT202" s="9">
        <f t="shared" si="79"/>
        <v>46.141334369503483</v>
      </c>
      <c r="GU202" s="9">
        <f t="shared" si="80"/>
        <v>9.3471425764790226</v>
      </c>
      <c r="GV202" s="9">
        <f t="shared" si="81"/>
        <v>117.84407298328873</v>
      </c>
      <c r="GW202" s="9">
        <f t="shared" si="82"/>
        <v>117.84407298328873</v>
      </c>
      <c r="GX202" s="9">
        <f t="shared" si="83"/>
        <v>-3.1413343695034825</v>
      </c>
      <c r="GY202" s="9">
        <f t="shared" si="84"/>
        <v>273.91390978263104</v>
      </c>
      <c r="GZ202" s="9">
        <f t="shared" si="85"/>
        <v>72.836364878281188</v>
      </c>
      <c r="HA202" s="9">
        <f t="shared" si="86"/>
        <v>5823.1242365873359</v>
      </c>
      <c r="HB202" s="9">
        <f t="shared" si="87"/>
        <v>121.53308151543864</v>
      </c>
      <c r="HC202" s="9">
        <f t="shared" si="88"/>
        <v>0.93945523902394867</v>
      </c>
      <c r="HD202" s="9">
        <f t="shared" si="89"/>
        <v>-1.7037560055749267E-2</v>
      </c>
      <c r="HE202" s="9">
        <f t="shared" si="90"/>
        <v>-1570.6671847517414</v>
      </c>
      <c r="HF202" s="9">
        <f t="shared" si="91"/>
        <v>0.94338762672182297</v>
      </c>
      <c r="HG202" s="9">
        <f t="shared" si="92"/>
        <v>43.529163924623973</v>
      </c>
      <c r="HH202" s="9">
        <f t="shared" si="93"/>
        <v>43</v>
      </c>
      <c r="HI202" s="9">
        <f t="shared" si="94"/>
        <v>161.90232291762331</v>
      </c>
      <c r="HJ202" s="9">
        <f t="shared" si="95"/>
        <v>0.47807981370888886</v>
      </c>
      <c r="HK202" s="9">
        <f t="shared" si="96"/>
        <v>-0.10130994211512748</v>
      </c>
      <c r="HL202" s="9">
        <f t="shared" si="97"/>
        <v>-238.52719908157763</v>
      </c>
      <c r="HM202" s="9">
        <f t="shared" si="98"/>
        <v>2.235070689799636</v>
      </c>
      <c r="HN202" s="9">
        <f t="shared" si="99"/>
        <v>2129.0227373983234</v>
      </c>
      <c r="HO202" s="9">
        <f t="shared" si="100"/>
        <v>9.8679816210238425</v>
      </c>
      <c r="HP202" s="9">
        <f t="shared" si="101"/>
        <v>69720.252178724637</v>
      </c>
      <c r="HQ202" s="9">
        <f t="shared" si="102"/>
        <v>-3.1413343695034825</v>
      </c>
      <c r="HR202" s="9">
        <f t="shared" si="103"/>
        <v>32</v>
      </c>
      <c r="IP202" s="9">
        <v>1</v>
      </c>
      <c r="IQ202" s="9">
        <v>500</v>
      </c>
      <c r="IR202" s="9">
        <v>1</v>
      </c>
      <c r="IS202" s="9">
        <v>0.89241727901348733</v>
      </c>
      <c r="IT202" s="9">
        <v>500</v>
      </c>
      <c r="IU202" s="9">
        <v>6</v>
      </c>
      <c r="IV202" s="9">
        <v>121.53308151543864</v>
      </c>
    </row>
    <row r="203" spans="1:256" x14ac:dyDescent="0.25">
      <c r="A203" s="9">
        <v>4</v>
      </c>
      <c r="B203" s="9">
        <v>1</v>
      </c>
      <c r="C203" s="9">
        <v>6</v>
      </c>
      <c r="D203" s="9">
        <v>6</v>
      </c>
      <c r="E203" s="9">
        <v>0</v>
      </c>
      <c r="F203" s="9">
        <v>5</v>
      </c>
      <c r="G203" s="9">
        <v>1</v>
      </c>
      <c r="H203" s="9">
        <v>1</v>
      </c>
      <c r="I203" s="9">
        <v>2</v>
      </c>
      <c r="J203" s="9">
        <v>1.4506401941147409</v>
      </c>
      <c r="K203" s="9">
        <v>2.2652740857531004</v>
      </c>
      <c r="L203" s="9">
        <v>0.92005285460427388</v>
      </c>
      <c r="M203" s="9">
        <v>1.5631122577641559</v>
      </c>
      <c r="N203" s="9">
        <v>514</v>
      </c>
      <c r="O203" s="9">
        <v>1</v>
      </c>
      <c r="P203" s="9">
        <v>44.726486296158846</v>
      </c>
      <c r="Q203" s="9">
        <v>62</v>
      </c>
      <c r="CV203" s="9" t="s">
        <v>4229</v>
      </c>
      <c r="CW203" s="9">
        <v>4</v>
      </c>
      <c r="CX203" s="9">
        <v>1</v>
      </c>
      <c r="CY203" s="9">
        <v>6</v>
      </c>
      <c r="CZ203" s="9">
        <v>6</v>
      </c>
      <c r="DA203" s="9">
        <v>0</v>
      </c>
      <c r="DB203" s="9">
        <v>5</v>
      </c>
      <c r="DC203" s="9">
        <v>1</v>
      </c>
      <c r="DD203" s="9">
        <v>1</v>
      </c>
      <c r="DE203" s="9">
        <v>2</v>
      </c>
      <c r="DF203" s="9">
        <v>100600</v>
      </c>
      <c r="DG203" s="9">
        <v>34500</v>
      </c>
      <c r="DH203" s="9">
        <v>4260</v>
      </c>
      <c r="DI203" s="9">
        <v>1700</v>
      </c>
      <c r="DJ203" s="9">
        <v>514</v>
      </c>
      <c r="DK203" s="9">
        <v>5</v>
      </c>
      <c r="DL203" s="9">
        <v>44.726486296158846</v>
      </c>
      <c r="DM203" s="9">
        <v>62</v>
      </c>
      <c r="GR203" s="9">
        <f>$P203*$N203^Solver!$C$2</f>
        <v>197.9963926564177</v>
      </c>
      <c r="GS203" s="9">
        <f t="shared" si="78"/>
        <v>0.13312291724289652</v>
      </c>
      <c r="GT203" s="9">
        <f t="shared" si="79"/>
        <v>56.427959728308664</v>
      </c>
      <c r="GU203" s="9">
        <f t="shared" si="80"/>
        <v>10.336677488631691</v>
      </c>
      <c r="GV203" s="9">
        <f t="shared" si="81"/>
        <v>192.86243680728495</v>
      </c>
      <c r="GW203" s="9">
        <f t="shared" si="82"/>
        <v>192.86243680728495</v>
      </c>
      <c r="GX203" s="9">
        <f t="shared" si="83"/>
        <v>5.5720402716913355</v>
      </c>
      <c r="GY203" s="9">
        <f t="shared" si="84"/>
        <v>364.46839560352328</v>
      </c>
      <c r="GZ203" s="9">
        <f t="shared" si="85"/>
        <v>78.408405149972523</v>
      </c>
      <c r="HA203" s="9">
        <f t="shared" si="86"/>
        <v>6187.5926321908591</v>
      </c>
      <c r="HB203" s="9">
        <f t="shared" si="87"/>
        <v>196.86618167288998</v>
      </c>
      <c r="HC203" s="9">
        <f t="shared" si="88"/>
        <v>0.98156662380723736</v>
      </c>
      <c r="HD203" s="9">
        <f t="shared" si="89"/>
        <v>-7.970921218507206E-3</v>
      </c>
      <c r="HE203" s="9">
        <f t="shared" si="90"/>
        <v>2864.0286996493464</v>
      </c>
      <c r="HF203" s="9">
        <f t="shared" si="91"/>
        <v>1.0834579577446957</v>
      </c>
      <c r="HG203" s="9">
        <f t="shared" si="92"/>
        <v>61.137322006933239</v>
      </c>
      <c r="HH203" s="9">
        <f t="shared" si="93"/>
        <v>62</v>
      </c>
      <c r="HI203" s="9">
        <f t="shared" si="94"/>
        <v>197.9963926564177</v>
      </c>
      <c r="HJ203" s="9">
        <f t="shared" si="95"/>
        <v>0.55212331527209568</v>
      </c>
      <c r="HK203" s="9">
        <f t="shared" si="96"/>
        <v>0.24162510755958896</v>
      </c>
      <c r="HL203" s="9">
        <f t="shared" si="97"/>
        <v>-304.00996206161369</v>
      </c>
      <c r="HM203" s="9">
        <f t="shared" si="98"/>
        <v>2.335698491392912</v>
      </c>
      <c r="HN203" s="9">
        <f t="shared" si="99"/>
        <v>3184.1146390996246</v>
      </c>
      <c r="HO203" s="9">
        <f t="shared" si="100"/>
        <v>31.047632789350054</v>
      </c>
      <c r="HP203" s="9">
        <f t="shared" si="101"/>
        <v>111169.40507558515</v>
      </c>
      <c r="HQ203" s="9">
        <f t="shared" si="102"/>
        <v>5.5720402716913355</v>
      </c>
      <c r="HR203" s="9">
        <f t="shared" si="103"/>
        <v>33</v>
      </c>
      <c r="IP203" s="9">
        <v>1</v>
      </c>
      <c r="IQ203" s="9">
        <v>514</v>
      </c>
      <c r="IR203" s="9">
        <v>1</v>
      </c>
      <c r="IS203" s="9">
        <v>7.628182205791123E-2</v>
      </c>
      <c r="IT203" s="9">
        <v>514</v>
      </c>
      <c r="IU203" s="9">
        <v>6</v>
      </c>
      <c r="IV203" s="9">
        <v>196.86618167288998</v>
      </c>
    </row>
    <row r="204" spans="1:256" x14ac:dyDescent="0.25">
      <c r="A204" s="9">
        <v>2</v>
      </c>
      <c r="B204" s="9">
        <v>0</v>
      </c>
      <c r="C204" s="9">
        <v>8</v>
      </c>
      <c r="D204" s="9">
        <v>4</v>
      </c>
      <c r="E204" s="9">
        <v>0</v>
      </c>
      <c r="F204" s="9">
        <v>3</v>
      </c>
      <c r="G204" s="9">
        <v>4</v>
      </c>
      <c r="H204" s="9">
        <v>4</v>
      </c>
      <c r="I204" s="9">
        <v>0</v>
      </c>
      <c r="J204" s="9">
        <v>1.816905213304745</v>
      </c>
      <c r="K204" s="9">
        <v>0.17728231975459047</v>
      </c>
      <c r="L204" s="9">
        <v>0.46002642730213694</v>
      </c>
      <c r="M204" s="9">
        <v>0.51490756726348663</v>
      </c>
      <c r="N204" s="9">
        <v>54</v>
      </c>
      <c r="O204" s="9">
        <v>1</v>
      </c>
      <c r="P204" s="9">
        <v>10.675842191503119</v>
      </c>
      <c r="Q204" s="9">
        <v>3</v>
      </c>
      <c r="CV204" s="9" t="s">
        <v>4387</v>
      </c>
      <c r="CW204" s="9">
        <v>2</v>
      </c>
      <c r="CX204" s="9">
        <v>0</v>
      </c>
      <c r="CY204" s="9">
        <v>8</v>
      </c>
      <c r="CZ204" s="9">
        <v>4</v>
      </c>
      <c r="DA204" s="9">
        <v>0</v>
      </c>
      <c r="DB204" s="9">
        <v>3</v>
      </c>
      <c r="DC204" s="9">
        <v>4</v>
      </c>
      <c r="DD204" s="9">
        <v>4</v>
      </c>
      <c r="DE204" s="9">
        <v>0</v>
      </c>
      <c r="DF204" s="9">
        <v>126000</v>
      </c>
      <c r="DG204" s="9">
        <v>2700</v>
      </c>
      <c r="DH204" s="9">
        <v>2130</v>
      </c>
      <c r="DI204" s="9">
        <v>560</v>
      </c>
      <c r="DJ204" s="9">
        <v>54</v>
      </c>
      <c r="DK204" s="9">
        <v>5</v>
      </c>
      <c r="DL204" s="9">
        <v>10.675842191503119</v>
      </c>
      <c r="DM204" s="9">
        <v>3</v>
      </c>
      <c r="GR204" s="9">
        <f>$P204*$N204^Solver!$C$2</f>
        <v>27.623347143263306</v>
      </c>
      <c r="GS204" s="9">
        <f t="shared" si="78"/>
        <v>0.3564046112637364</v>
      </c>
      <c r="GT204" s="9">
        <f t="shared" si="79"/>
        <v>7.8725127223201898</v>
      </c>
      <c r="GU204" s="9">
        <f t="shared" si="80"/>
        <v>3.8609171104898072</v>
      </c>
      <c r="GV204" s="9">
        <f t="shared" si="81"/>
        <v>-0.78830947860569367</v>
      </c>
      <c r="GW204" s="9">
        <f t="shared" si="82"/>
        <v>-0.78830947860569367</v>
      </c>
      <c r="GX204" s="9">
        <f t="shared" si="83"/>
        <v>-4.8725127223201898</v>
      </c>
      <c r="GY204" s="9">
        <f t="shared" si="84"/>
        <v>23.924775640554849</v>
      </c>
      <c r="GZ204" s="9">
        <f t="shared" si="85"/>
        <v>-4.8725127223201898</v>
      </c>
      <c r="HA204" s="9">
        <f t="shared" si="86"/>
        <v>23.924775640554849</v>
      </c>
      <c r="HB204" s="9">
        <f t="shared" si="87"/>
        <v>1.791759469228055</v>
      </c>
      <c r="HC204" s="9">
        <f t="shared" si="88"/>
        <v>0</v>
      </c>
      <c r="HD204" s="9">
        <f t="shared" si="89"/>
        <v>0.25604670526294288</v>
      </c>
      <c r="HE204" s="9">
        <f t="shared" si="90"/>
        <v>-263.11568700529023</v>
      </c>
      <c r="HF204" s="9">
        <f t="shared" si="91"/>
        <v>0.58473244466888419</v>
      </c>
      <c r="HG204" s="9">
        <f t="shared" si="92"/>
        <v>4.6033136098091774</v>
      </c>
      <c r="HH204" s="9">
        <f t="shared" si="93"/>
        <v>3</v>
      </c>
      <c r="HI204" s="9">
        <f t="shared" si="94"/>
        <v>27.623347143263306</v>
      </c>
      <c r="HJ204" s="9">
        <f t="shared" si="95"/>
        <v>0.24372644356385237</v>
      </c>
      <c r="HK204" s="9">
        <f t="shared" si="96"/>
        <v>-1.3075328847163317</v>
      </c>
      <c r="HL204" s="9">
        <f t="shared" si="97"/>
        <v>-0.14566684962903992</v>
      </c>
      <c r="HM204" s="9">
        <f t="shared" si="98"/>
        <v>1.3509047486470416</v>
      </c>
      <c r="HN204" s="9">
        <f t="shared" si="99"/>
        <v>61.976456563093244</v>
      </c>
      <c r="HO204" s="9">
        <f t="shared" si="100"/>
        <v>23.741380229172108</v>
      </c>
      <c r="HP204" s="9">
        <f t="shared" si="101"/>
        <v>3.3633876916245198E-2</v>
      </c>
      <c r="HQ204" s="9">
        <f t="shared" si="102"/>
        <v>-4.8725127223201898</v>
      </c>
      <c r="HR204" s="9">
        <f t="shared" si="103"/>
        <v>1</v>
      </c>
      <c r="IP204" s="9">
        <v>1</v>
      </c>
      <c r="IQ204" s="9">
        <v>54</v>
      </c>
      <c r="IR204" s="9">
        <v>1</v>
      </c>
      <c r="IS204" s="9">
        <v>2.5487727410718697E-2</v>
      </c>
      <c r="IT204" s="9">
        <v>54</v>
      </c>
      <c r="IU204" s="9">
        <v>7</v>
      </c>
      <c r="IV204" s="9">
        <v>1.791759469228055</v>
      </c>
    </row>
    <row r="205" spans="1:256" x14ac:dyDescent="0.25">
      <c r="A205" s="9">
        <v>3</v>
      </c>
      <c r="B205" s="9">
        <v>0</v>
      </c>
      <c r="C205" s="9">
        <v>6</v>
      </c>
      <c r="D205" s="9">
        <v>2</v>
      </c>
      <c r="E205" s="9">
        <v>0</v>
      </c>
      <c r="F205" s="9">
        <v>4</v>
      </c>
      <c r="G205" s="9">
        <v>4</v>
      </c>
      <c r="H205" s="9">
        <v>1</v>
      </c>
      <c r="I205" s="9">
        <v>0</v>
      </c>
      <c r="J205" s="9">
        <v>1.8399770255371861</v>
      </c>
      <c r="K205" s="9">
        <v>8.5883434903334929E-2</v>
      </c>
      <c r="L205" s="9">
        <v>0.92005285460427388</v>
      </c>
      <c r="M205" s="9">
        <v>0.57927101317142249</v>
      </c>
      <c r="N205" s="9">
        <v>68</v>
      </c>
      <c r="O205" s="9">
        <v>1</v>
      </c>
      <c r="P205" s="9">
        <v>11.852151076872211</v>
      </c>
      <c r="Q205" s="9">
        <v>2</v>
      </c>
      <c r="CV205" s="9" t="s">
        <v>4206</v>
      </c>
      <c r="CW205" s="9">
        <v>3</v>
      </c>
      <c r="CX205" s="9">
        <v>0</v>
      </c>
      <c r="CY205" s="9">
        <v>6</v>
      </c>
      <c r="CZ205" s="9">
        <v>2</v>
      </c>
      <c r="DA205" s="9">
        <v>0</v>
      </c>
      <c r="DB205" s="9">
        <v>4</v>
      </c>
      <c r="DC205" s="9">
        <v>4</v>
      </c>
      <c r="DD205" s="9">
        <v>1</v>
      </c>
      <c r="DE205" s="9">
        <v>0</v>
      </c>
      <c r="DF205" s="9">
        <v>127600</v>
      </c>
      <c r="DG205" s="9">
        <v>1308</v>
      </c>
      <c r="DH205" s="9">
        <v>4260</v>
      </c>
      <c r="DI205" s="9">
        <v>630</v>
      </c>
      <c r="DJ205" s="9">
        <v>68</v>
      </c>
      <c r="DK205" s="9">
        <v>5</v>
      </c>
      <c r="DL205" s="9">
        <v>11.852151076872211</v>
      </c>
      <c r="DM205" s="9">
        <v>2</v>
      </c>
      <c r="GR205" s="9">
        <f>$P205*$N205^Solver!$C$2</f>
        <v>32.39898165311395</v>
      </c>
      <c r="GS205" s="9">
        <f t="shared" si="78"/>
        <v>0.32909083309870096</v>
      </c>
      <c r="GT205" s="9">
        <f t="shared" si="79"/>
        <v>9.2335441440724004</v>
      </c>
      <c r="GU205" s="9">
        <f t="shared" si="80"/>
        <v>4.1813643027635576</v>
      </c>
      <c r="GV205" s="9">
        <f t="shared" si="81"/>
        <v>-2.5456793768578336</v>
      </c>
      <c r="GW205" s="9">
        <f t="shared" si="82"/>
        <v>-2.5456793768578336</v>
      </c>
      <c r="GX205" s="9">
        <f t="shared" si="83"/>
        <v>-7.2335441440724004</v>
      </c>
      <c r="GY205" s="9">
        <f t="shared" si="84"/>
        <v>29.623620513209758</v>
      </c>
      <c r="GZ205" s="9">
        <f t="shared" si="85"/>
        <v>-12.10605686639259</v>
      </c>
      <c r="HA205" s="9">
        <f t="shared" si="86"/>
        <v>53.548396153764607</v>
      </c>
      <c r="HB205" s="9">
        <f t="shared" si="87"/>
        <v>0.6931471805599454</v>
      </c>
      <c r="HC205" s="9">
        <f t="shared" si="88"/>
        <v>-1.1698077061101324</v>
      </c>
      <c r="HD205" s="9">
        <f t="shared" si="89"/>
        <v>0.50541235055302891</v>
      </c>
      <c r="HE205" s="9">
        <f t="shared" si="90"/>
        <v>-491.88100179692321</v>
      </c>
      <c r="HF205" s="9">
        <f t="shared" si="91"/>
        <v>0.46078318963268772</v>
      </c>
      <c r="HG205" s="9">
        <f t="shared" si="92"/>
        <v>4.2546619223199063</v>
      </c>
      <c r="HH205" s="9">
        <f t="shared" si="93"/>
        <v>2</v>
      </c>
      <c r="HI205" s="9">
        <f t="shared" si="94"/>
        <v>32.39898165311395</v>
      </c>
      <c r="HJ205" s="9">
        <f t="shared" si="95"/>
        <v>0.1388581879936085</v>
      </c>
      <c r="HK205" s="9">
        <f t="shared" si="96"/>
        <v>-2.1071044878986998</v>
      </c>
      <c r="HL205" s="9">
        <f t="shared" si="97"/>
        <v>18.319350583061581</v>
      </c>
      <c r="HM205" s="9">
        <f t="shared" si="98"/>
        <v>1.4306375815045635</v>
      </c>
      <c r="HN205" s="9">
        <f t="shared" si="99"/>
        <v>85.258337460533724</v>
      </c>
      <c r="HO205" s="9">
        <f t="shared" si="100"/>
        <v>52.324160884244115</v>
      </c>
      <c r="HP205" s="9">
        <f t="shared" si="101"/>
        <v>515.31453313696056</v>
      </c>
      <c r="HQ205" s="9">
        <f t="shared" si="102"/>
        <v>-7.2335441440724004</v>
      </c>
      <c r="HR205" s="9">
        <f t="shared" si="103"/>
        <v>2</v>
      </c>
      <c r="IP205" s="9">
        <v>1</v>
      </c>
      <c r="IQ205" s="9">
        <v>68</v>
      </c>
      <c r="IR205" s="9">
        <v>1</v>
      </c>
      <c r="IS205" s="9">
        <v>6.702857051698996E-2</v>
      </c>
      <c r="IT205" s="9">
        <v>68</v>
      </c>
      <c r="IU205" s="9">
        <v>7</v>
      </c>
      <c r="IV205" s="9">
        <v>0.6931471805599454</v>
      </c>
    </row>
    <row r="206" spans="1:256" x14ac:dyDescent="0.25">
      <c r="A206" s="9">
        <v>3</v>
      </c>
      <c r="B206" s="9">
        <v>0</v>
      </c>
      <c r="C206" s="9">
        <v>6</v>
      </c>
      <c r="D206" s="9">
        <v>6</v>
      </c>
      <c r="E206" s="9">
        <v>0</v>
      </c>
      <c r="F206" s="9">
        <v>4</v>
      </c>
      <c r="G206" s="9">
        <v>1</v>
      </c>
      <c r="H206" s="9">
        <v>1</v>
      </c>
      <c r="I206" s="9">
        <v>0</v>
      </c>
      <c r="J206" s="9">
        <v>1.6928942225553734</v>
      </c>
      <c r="K206" s="9">
        <v>0.24084131439253251</v>
      </c>
      <c r="L206" s="9">
        <v>0.56153460609650518</v>
      </c>
      <c r="M206" s="9">
        <v>0.48732323330294269</v>
      </c>
      <c r="N206" s="9">
        <v>111</v>
      </c>
      <c r="O206" s="9">
        <v>1</v>
      </c>
      <c r="P206" s="9">
        <v>20.162778089703114</v>
      </c>
      <c r="Q206" s="9">
        <v>9</v>
      </c>
      <c r="CV206" s="9" t="s">
        <v>4208</v>
      </c>
      <c r="CW206" s="9">
        <v>3</v>
      </c>
      <c r="CX206" s="9">
        <v>0</v>
      </c>
      <c r="CY206" s="9">
        <v>6</v>
      </c>
      <c r="CZ206" s="9">
        <v>6</v>
      </c>
      <c r="DA206" s="9">
        <v>0</v>
      </c>
      <c r="DB206" s="9">
        <v>4</v>
      </c>
      <c r="DC206" s="9">
        <v>1</v>
      </c>
      <c r="DD206" s="9">
        <v>1</v>
      </c>
      <c r="DE206" s="9">
        <v>0</v>
      </c>
      <c r="DF206" s="9">
        <v>117400</v>
      </c>
      <c r="DG206" s="9">
        <v>3668</v>
      </c>
      <c r="DH206" s="9">
        <v>2600</v>
      </c>
      <c r="DI206" s="9">
        <v>530</v>
      </c>
      <c r="DJ206" s="9">
        <v>111</v>
      </c>
      <c r="DK206" s="9">
        <v>5</v>
      </c>
      <c r="DL206" s="9">
        <v>20.162778089703114</v>
      </c>
      <c r="DM206" s="9">
        <v>9</v>
      </c>
      <c r="GR206" s="9">
        <f>$P206*$N206^Solver!$C$2</f>
        <v>61.944626319581062</v>
      </c>
      <c r="GS206" s="9">
        <f t="shared" si="78"/>
        <v>0.23800147377423314</v>
      </c>
      <c r="GT206" s="9">
        <f t="shared" si="79"/>
        <v>17.653901833514801</v>
      </c>
      <c r="GU206" s="9">
        <f t="shared" si="80"/>
        <v>5.781681264675445</v>
      </c>
      <c r="GV206" s="9">
        <f t="shared" si="81"/>
        <v>9.548115129725403</v>
      </c>
      <c r="GW206" s="9">
        <f t="shared" si="82"/>
        <v>9.548115129725403</v>
      </c>
      <c r="GX206" s="9">
        <f t="shared" si="83"/>
        <v>-8.6539018335148015</v>
      </c>
      <c r="GY206" s="9">
        <f t="shared" si="84"/>
        <v>71.558680682452675</v>
      </c>
      <c r="GZ206" s="9">
        <f t="shared" si="85"/>
        <v>-20.759958699907394</v>
      </c>
      <c r="HA206" s="9">
        <f t="shared" si="86"/>
        <v>125.10707683621729</v>
      </c>
      <c r="HB206" s="9">
        <f t="shared" si="87"/>
        <v>12.801827480081471</v>
      </c>
      <c r="HC206" s="9">
        <f t="shared" si="88"/>
        <v>-1.5154440861516192</v>
      </c>
      <c r="HD206" s="9">
        <f t="shared" si="89"/>
        <v>0.18364907016618306</v>
      </c>
      <c r="HE206" s="9">
        <f t="shared" si="90"/>
        <v>-960.58310352014291</v>
      </c>
      <c r="HF206" s="9">
        <f t="shared" si="91"/>
        <v>0.63073665386277178</v>
      </c>
      <c r="HG206" s="9">
        <f t="shared" si="92"/>
        <v>11.134962970092978</v>
      </c>
      <c r="HH206" s="9">
        <f t="shared" si="93"/>
        <v>9</v>
      </c>
      <c r="HI206" s="9">
        <f t="shared" si="94"/>
        <v>61.944626319581054</v>
      </c>
      <c r="HJ206" s="9">
        <f t="shared" si="95"/>
        <v>0.2731333360617173</v>
      </c>
      <c r="HK206" s="9">
        <f t="shared" si="96"/>
        <v>-1.1302012205871883</v>
      </c>
      <c r="HL206" s="9">
        <f t="shared" si="97"/>
        <v>2.8401105417160482</v>
      </c>
      <c r="HM206" s="9">
        <f t="shared" si="98"/>
        <v>1.7546945166294206</v>
      </c>
      <c r="HN206" s="9">
        <f t="shared" si="99"/>
        <v>311.66024994737728</v>
      </c>
      <c r="HO206" s="9">
        <f t="shared" si="100"/>
        <v>74.89001694411084</v>
      </c>
      <c r="HP206" s="9">
        <f t="shared" si="101"/>
        <v>11.097801288238601</v>
      </c>
      <c r="HQ206" s="9">
        <f t="shared" si="102"/>
        <v>-8.6539018335148015</v>
      </c>
      <c r="HR206" s="9">
        <f t="shared" si="103"/>
        <v>3</v>
      </c>
      <c r="IP206" s="9">
        <v>1</v>
      </c>
      <c r="IQ206" s="9">
        <v>111</v>
      </c>
      <c r="IR206" s="9">
        <v>1</v>
      </c>
      <c r="IS206" s="9">
        <v>0.68838090149862829</v>
      </c>
      <c r="IT206" s="9">
        <v>111</v>
      </c>
      <c r="IU206" s="9">
        <v>7</v>
      </c>
      <c r="IV206" s="9">
        <v>12.801827480081471</v>
      </c>
    </row>
    <row r="207" spans="1:256" x14ac:dyDescent="0.25">
      <c r="A207" s="9">
        <v>2</v>
      </c>
      <c r="B207" s="9">
        <v>0</v>
      </c>
      <c r="C207" s="9">
        <v>6</v>
      </c>
      <c r="D207" s="9">
        <v>4</v>
      </c>
      <c r="E207" s="9">
        <v>0</v>
      </c>
      <c r="F207" s="9">
        <v>3</v>
      </c>
      <c r="G207" s="9">
        <v>1</v>
      </c>
      <c r="H207" s="9">
        <v>2</v>
      </c>
      <c r="I207" s="9">
        <v>0</v>
      </c>
      <c r="J207" s="9">
        <v>1.5804191379222225</v>
      </c>
      <c r="K207" s="9">
        <v>1.109656001426881</v>
      </c>
      <c r="L207" s="9">
        <v>0.61768806670615573</v>
      </c>
      <c r="M207" s="9">
        <v>0.62524490310566239</v>
      </c>
      <c r="N207" s="9">
        <v>132</v>
      </c>
      <c r="O207" s="9">
        <v>1</v>
      </c>
      <c r="P207" s="9">
        <v>24.016191462418302</v>
      </c>
      <c r="Q207" s="9">
        <v>11</v>
      </c>
      <c r="CV207" s="9" t="s">
        <v>4328</v>
      </c>
      <c r="CW207" s="9">
        <v>2</v>
      </c>
      <c r="CX207" s="9">
        <v>0</v>
      </c>
      <c r="CY207" s="9">
        <v>6</v>
      </c>
      <c r="CZ207" s="9">
        <v>4</v>
      </c>
      <c r="DA207" s="9">
        <v>0</v>
      </c>
      <c r="DB207" s="9">
        <v>3</v>
      </c>
      <c r="DC207" s="9">
        <v>1</v>
      </c>
      <c r="DD207" s="9">
        <v>2</v>
      </c>
      <c r="DE207" s="9">
        <v>0</v>
      </c>
      <c r="DF207" s="9">
        <v>109600</v>
      </c>
      <c r="DG207" s="9">
        <v>16900</v>
      </c>
      <c r="DH207" s="9">
        <v>2860</v>
      </c>
      <c r="DI207" s="9">
        <v>680</v>
      </c>
      <c r="DJ207" s="9">
        <v>132</v>
      </c>
      <c r="DK207" s="9">
        <v>5</v>
      </c>
      <c r="DL207" s="9">
        <v>24.016191462418302</v>
      </c>
      <c r="DM207" s="9">
        <v>11</v>
      </c>
      <c r="GR207" s="9">
        <f>$P207*$N207^Solver!$C$2</f>
        <v>76.893857568930443</v>
      </c>
      <c r="GS207" s="9">
        <f t="shared" si="78"/>
        <v>0.21361691588124176</v>
      </c>
      <c r="GT207" s="9">
        <f t="shared" si="79"/>
        <v>21.914356317507735</v>
      </c>
      <c r="GU207" s="9">
        <f t="shared" si="80"/>
        <v>6.4416652408305941</v>
      </c>
      <c r="GV207" s="9">
        <f t="shared" si="81"/>
        <v>13.976118137976798</v>
      </c>
      <c r="GW207" s="9">
        <f t="shared" si="82"/>
        <v>13.976118137976798</v>
      </c>
      <c r="GX207" s="9">
        <f t="shared" si="83"/>
        <v>-10.914356317507735</v>
      </c>
      <c r="GY207" s="9">
        <f t="shared" si="84"/>
        <v>96.466354109427883</v>
      </c>
      <c r="GZ207" s="9">
        <f t="shared" si="85"/>
        <v>-31.674315017415129</v>
      </c>
      <c r="HA207" s="9">
        <f t="shared" si="86"/>
        <v>221.57343094564516</v>
      </c>
      <c r="HB207" s="9">
        <f t="shared" si="87"/>
        <v>17.50230784587389</v>
      </c>
      <c r="HC207" s="9">
        <f t="shared" si="88"/>
        <v>-1.8428034731553136</v>
      </c>
      <c r="HD207" s="9">
        <f t="shared" si="89"/>
        <v>0.20241757732067617</v>
      </c>
      <c r="HE207" s="9">
        <f t="shared" si="90"/>
        <v>-1440.695033911021</v>
      </c>
      <c r="HF207" s="9">
        <f t="shared" si="91"/>
        <v>0.61509564044261089</v>
      </c>
      <c r="HG207" s="9">
        <f t="shared" si="92"/>
        <v>13.479425034004997</v>
      </c>
      <c r="HH207" s="9">
        <f t="shared" si="93"/>
        <v>11</v>
      </c>
      <c r="HI207" s="9">
        <f t="shared" si="94"/>
        <v>76.893857568930443</v>
      </c>
      <c r="HJ207" s="9">
        <f t="shared" si="95"/>
        <v>0.25958425907403099</v>
      </c>
      <c r="HK207" s="9">
        <f t="shared" si="96"/>
        <v>-1.2102768443504215</v>
      </c>
      <c r="HL207" s="9">
        <f t="shared" si="97"/>
        <v>19.612229697211234</v>
      </c>
      <c r="HM207" s="9">
        <f t="shared" si="98"/>
        <v>1.8627870844595187</v>
      </c>
      <c r="HN207" s="9">
        <f t="shared" si="99"/>
        <v>480.23901281069118</v>
      </c>
      <c r="HO207" s="9">
        <f t="shared" si="100"/>
        <v>119.12317382552101</v>
      </c>
      <c r="HP207" s="9">
        <f t="shared" si="101"/>
        <v>513.33147964754619</v>
      </c>
      <c r="HQ207" s="9">
        <f t="shared" si="102"/>
        <v>-10.914356317507735</v>
      </c>
      <c r="HR207" s="9">
        <f t="shared" si="103"/>
        <v>4</v>
      </c>
      <c r="IP207" s="9">
        <v>1</v>
      </c>
      <c r="IQ207" s="9">
        <v>132</v>
      </c>
      <c r="IR207" s="9">
        <v>1</v>
      </c>
      <c r="IS207" s="9">
        <v>3.7931933075029955E-2</v>
      </c>
      <c r="IT207" s="9">
        <v>132</v>
      </c>
      <c r="IU207" s="9">
        <v>7</v>
      </c>
      <c r="IV207" s="9">
        <v>17.50230784587389</v>
      </c>
    </row>
    <row r="208" spans="1:256" x14ac:dyDescent="0.25">
      <c r="A208" s="9">
        <v>4</v>
      </c>
      <c r="B208" s="9">
        <v>0</v>
      </c>
      <c r="C208" s="9">
        <v>8</v>
      </c>
      <c r="D208" s="9">
        <v>4</v>
      </c>
      <c r="E208" s="9">
        <v>0</v>
      </c>
      <c r="F208" s="9">
        <v>4</v>
      </c>
      <c r="G208" s="9">
        <v>1</v>
      </c>
      <c r="H208" s="9">
        <v>4</v>
      </c>
      <c r="I208" s="9">
        <v>0</v>
      </c>
      <c r="J208" s="9">
        <v>1.548695396102616</v>
      </c>
      <c r="K208" s="9">
        <v>1.175316119854507</v>
      </c>
      <c r="L208" s="9">
        <v>1.1813824212876476</v>
      </c>
      <c r="M208" s="9">
        <v>0.87350390875055772</v>
      </c>
      <c r="N208" s="9">
        <v>145</v>
      </c>
      <c r="O208" s="9">
        <v>1</v>
      </c>
      <c r="P208" s="9">
        <v>35.422535431180776</v>
      </c>
      <c r="Q208" s="9">
        <v>12</v>
      </c>
      <c r="CV208" s="9" t="s">
        <v>4409</v>
      </c>
      <c r="CW208" s="9">
        <v>4</v>
      </c>
      <c r="CX208" s="9">
        <v>0</v>
      </c>
      <c r="CY208" s="9">
        <v>8</v>
      </c>
      <c r="CZ208" s="9">
        <v>4</v>
      </c>
      <c r="DA208" s="9">
        <v>0</v>
      </c>
      <c r="DB208" s="9">
        <v>4</v>
      </c>
      <c r="DC208" s="9">
        <v>1</v>
      </c>
      <c r="DD208" s="9">
        <v>4</v>
      </c>
      <c r="DE208" s="9">
        <v>0</v>
      </c>
      <c r="DF208" s="9">
        <v>107400</v>
      </c>
      <c r="DG208" s="9">
        <v>17900</v>
      </c>
      <c r="DH208" s="9">
        <v>5470</v>
      </c>
      <c r="DI208" s="9">
        <v>950</v>
      </c>
      <c r="DJ208" s="9">
        <v>145</v>
      </c>
      <c r="DK208" s="9">
        <v>5</v>
      </c>
      <c r="DL208" s="9">
        <v>35.422535431180776</v>
      </c>
      <c r="DM208" s="9">
        <v>12</v>
      </c>
      <c r="GR208" s="9">
        <f>$P208*$N208^Solver!$C$2</f>
        <v>115.98169070320913</v>
      </c>
      <c r="GS208" s="9">
        <f t="shared" si="78"/>
        <v>0.173934906228668</v>
      </c>
      <c r="GT208" s="9">
        <f t="shared" si="79"/>
        <v>33.054188939586744</v>
      </c>
      <c r="GU208" s="9">
        <f t="shared" si="80"/>
        <v>7.9112852717244131</v>
      </c>
      <c r="GV208" s="9">
        <f t="shared" si="81"/>
        <v>15.145082052371748</v>
      </c>
      <c r="GW208" s="9">
        <f t="shared" si="82"/>
        <v>15.145082052371748</v>
      </c>
      <c r="GX208" s="9">
        <f t="shared" si="83"/>
        <v>-21.054188939586744</v>
      </c>
      <c r="GY208" s="9">
        <f t="shared" si="84"/>
        <v>171.15809607069068</v>
      </c>
      <c r="GZ208" s="9">
        <f t="shared" si="85"/>
        <v>-52.728503957001877</v>
      </c>
      <c r="HA208" s="9">
        <f t="shared" si="86"/>
        <v>392.7315270163358</v>
      </c>
      <c r="HB208" s="9">
        <f t="shared" si="87"/>
        <v>19.987214495661885</v>
      </c>
      <c r="HC208" s="9">
        <f t="shared" si="88"/>
        <v>-2.3798115055309839</v>
      </c>
      <c r="HD208" s="9">
        <f t="shared" si="89"/>
        <v>0.37546441067900493</v>
      </c>
      <c r="HE208" s="9">
        <f t="shared" si="90"/>
        <v>-3052.8573962400778</v>
      </c>
      <c r="HF208" s="9">
        <f t="shared" si="91"/>
        <v>0.48605040354266471</v>
      </c>
      <c r="HG208" s="9">
        <f t="shared" si="92"/>
        <v>16.066001872861623</v>
      </c>
      <c r="HH208" s="9">
        <f t="shared" si="93"/>
        <v>12</v>
      </c>
      <c r="HI208" s="9">
        <f t="shared" si="94"/>
        <v>115.98169070320913</v>
      </c>
      <c r="HJ208" s="9">
        <f t="shared" si="95"/>
        <v>0.15627284874510708</v>
      </c>
      <c r="HK208" s="9">
        <f t="shared" si="96"/>
        <v>-1.9470856681142363</v>
      </c>
      <c r="HL208" s="9">
        <f t="shared" si="97"/>
        <v>241.5841284769285</v>
      </c>
      <c r="HM208" s="9">
        <f t="shared" si="98"/>
        <v>2.0682902555236566</v>
      </c>
      <c r="HN208" s="9">
        <f t="shared" si="99"/>
        <v>1092.5794064538986</v>
      </c>
      <c r="HO208" s="9">
        <f t="shared" si="100"/>
        <v>443.27887190381682</v>
      </c>
      <c r="HP208" s="9">
        <f t="shared" si="101"/>
        <v>74049.716640022481</v>
      </c>
      <c r="HQ208" s="9">
        <f t="shared" si="102"/>
        <v>-21.054188939586744</v>
      </c>
      <c r="HR208" s="9">
        <f t="shared" si="103"/>
        <v>5</v>
      </c>
      <c r="IP208" s="9">
        <v>1</v>
      </c>
      <c r="IQ208" s="9">
        <v>145</v>
      </c>
      <c r="IR208" s="9">
        <v>1</v>
      </c>
      <c r="IS208" s="9">
        <v>0.71521996393340348</v>
      </c>
      <c r="IT208" s="9">
        <v>145</v>
      </c>
      <c r="IU208" s="9">
        <v>7</v>
      </c>
      <c r="IV208" s="9">
        <v>19.987214495661885</v>
      </c>
    </row>
    <row r="209" spans="1:256" x14ac:dyDescent="0.25">
      <c r="A209" s="9">
        <v>4</v>
      </c>
      <c r="B209" s="9">
        <v>0</v>
      </c>
      <c r="C209" s="9">
        <v>6</v>
      </c>
      <c r="D209" s="9">
        <v>4</v>
      </c>
      <c r="E209" s="9">
        <v>0</v>
      </c>
      <c r="F209" s="9">
        <v>4</v>
      </c>
      <c r="G209" s="9">
        <v>1</v>
      </c>
      <c r="H209" s="9">
        <v>2</v>
      </c>
      <c r="I209" s="9">
        <v>0</v>
      </c>
      <c r="J209" s="9">
        <v>1.816905213304745</v>
      </c>
      <c r="K209" s="9">
        <v>0.30860255660984265</v>
      </c>
      <c r="L209" s="9">
        <v>0.51833963639677405</v>
      </c>
      <c r="M209" s="9">
        <v>0.56088145719772653</v>
      </c>
      <c r="N209" s="9">
        <v>152</v>
      </c>
      <c r="O209" s="9">
        <v>1</v>
      </c>
      <c r="P209" s="9">
        <v>24.942047839320452</v>
      </c>
      <c r="Q209" s="9">
        <v>17</v>
      </c>
      <c r="CV209" s="9" t="s">
        <v>4290</v>
      </c>
      <c r="CW209" s="9">
        <v>4</v>
      </c>
      <c r="CX209" s="9">
        <v>0</v>
      </c>
      <c r="CY209" s="9">
        <v>6</v>
      </c>
      <c r="CZ209" s="9">
        <v>4</v>
      </c>
      <c r="DA209" s="9">
        <v>0</v>
      </c>
      <c r="DB209" s="9">
        <v>4</v>
      </c>
      <c r="DC209" s="9">
        <v>1</v>
      </c>
      <c r="DD209" s="9">
        <v>2</v>
      </c>
      <c r="DE209" s="9">
        <v>0</v>
      </c>
      <c r="DF209" s="9">
        <v>126000</v>
      </c>
      <c r="DG209" s="9">
        <v>4700</v>
      </c>
      <c r="DH209" s="9">
        <v>2400</v>
      </c>
      <c r="DI209" s="9">
        <v>610</v>
      </c>
      <c r="DJ209" s="9">
        <v>152</v>
      </c>
      <c r="DK209" s="9">
        <v>5</v>
      </c>
      <c r="DL209" s="9">
        <v>24.942047839320452</v>
      </c>
      <c r="DM209" s="9">
        <v>17</v>
      </c>
      <c r="GR209" s="9">
        <f>$P209*$N209^Solver!$C$2</f>
        <v>82.588914964498343</v>
      </c>
      <c r="GS209" s="9">
        <f t="shared" si="78"/>
        <v>0.20612021405715228</v>
      </c>
      <c r="GT209" s="9">
        <f t="shared" si="79"/>
        <v>23.537418561501077</v>
      </c>
      <c r="GU209" s="9">
        <f t="shared" si="80"/>
        <v>6.6759520320703825</v>
      </c>
      <c r="GV209" s="9">
        <f t="shared" si="81"/>
        <v>30.281344413469</v>
      </c>
      <c r="GW209" s="9">
        <f t="shared" si="82"/>
        <v>30.281344413469</v>
      </c>
      <c r="GX209" s="9">
        <f t="shared" si="83"/>
        <v>-6.5374185615010774</v>
      </c>
      <c r="GY209" s="9">
        <f t="shared" si="84"/>
        <v>106.52334624311189</v>
      </c>
      <c r="GZ209" s="9">
        <f t="shared" si="85"/>
        <v>-59.265922518502954</v>
      </c>
      <c r="HA209" s="9">
        <f t="shared" si="86"/>
        <v>499.25487325944766</v>
      </c>
      <c r="HB209" s="9">
        <f t="shared" si="87"/>
        <v>33.505073450136891</v>
      </c>
      <c r="HC209" s="9">
        <f t="shared" si="88"/>
        <v>-2.4213260225394557</v>
      </c>
      <c r="HD209" s="9">
        <f t="shared" si="89"/>
        <v>3.465717292603171E-2</v>
      </c>
      <c r="HE209" s="9">
        <f t="shared" si="90"/>
        <v>-993.6876213481637</v>
      </c>
      <c r="HF209" s="9">
        <f t="shared" si="91"/>
        <v>0.78362498347363962</v>
      </c>
      <c r="HG209" s="9">
        <f t="shared" si="92"/>
        <v>18.44450923126842</v>
      </c>
      <c r="HH209" s="9">
        <f t="shared" si="93"/>
        <v>17</v>
      </c>
      <c r="HI209" s="9">
        <f t="shared" si="94"/>
        <v>82.588914964498343</v>
      </c>
      <c r="HJ209" s="9">
        <f t="shared" si="95"/>
        <v>0.38219704833356016</v>
      </c>
      <c r="HK209" s="9">
        <f t="shared" si="96"/>
        <v>-0.5545255914384829</v>
      </c>
      <c r="HL209" s="9">
        <f t="shared" si="97"/>
        <v>-55.475720610643073</v>
      </c>
      <c r="HM209" s="9">
        <f t="shared" si="98"/>
        <v>1.8985118206435152</v>
      </c>
      <c r="HN209" s="9">
        <f t="shared" si="99"/>
        <v>554.01007253929549</v>
      </c>
      <c r="HO209" s="9">
        <f t="shared" si="100"/>
        <v>42.737841448258813</v>
      </c>
      <c r="HP209" s="9">
        <f t="shared" si="101"/>
        <v>4068.5906219342237</v>
      </c>
      <c r="HQ209" s="9">
        <f t="shared" si="102"/>
        <v>-6.5374185615010774</v>
      </c>
      <c r="HR209" s="9">
        <f t="shared" si="103"/>
        <v>6</v>
      </c>
      <c r="IP209" s="9">
        <v>1</v>
      </c>
      <c r="IQ209" s="9">
        <v>152</v>
      </c>
      <c r="IR209" s="9">
        <v>1</v>
      </c>
      <c r="IS209" s="9">
        <v>0.15526215622189754</v>
      </c>
      <c r="IT209" s="9">
        <v>152</v>
      </c>
      <c r="IU209" s="9">
        <v>7</v>
      </c>
      <c r="IV209" s="9">
        <v>33.505073450136891</v>
      </c>
    </row>
    <row r="210" spans="1:256" x14ac:dyDescent="0.25">
      <c r="A210" s="9">
        <v>2</v>
      </c>
      <c r="B210" s="9">
        <v>0</v>
      </c>
      <c r="C210" s="9">
        <v>8</v>
      </c>
      <c r="D210" s="9">
        <v>4</v>
      </c>
      <c r="E210" s="9">
        <v>0</v>
      </c>
      <c r="F210" s="9">
        <v>3</v>
      </c>
      <c r="G210" s="9">
        <v>1</v>
      </c>
      <c r="H210" s="9">
        <v>4</v>
      </c>
      <c r="I210" s="9">
        <v>0</v>
      </c>
      <c r="J210" s="9">
        <v>1.816905213304745</v>
      </c>
      <c r="K210" s="9">
        <v>0.55154499479205921</v>
      </c>
      <c r="L210" s="9">
        <v>0.40603271517747297</v>
      </c>
      <c r="M210" s="9">
        <v>0.49651801128979067</v>
      </c>
      <c r="N210" s="9">
        <v>155</v>
      </c>
      <c r="O210" s="9">
        <v>1</v>
      </c>
      <c r="P210" s="9">
        <v>21.819916528988472</v>
      </c>
      <c r="Q210" s="9">
        <v>13</v>
      </c>
      <c r="CV210" s="9" t="s">
        <v>4388</v>
      </c>
      <c r="CW210" s="9">
        <v>2</v>
      </c>
      <c r="CX210" s="9">
        <v>0</v>
      </c>
      <c r="CY210" s="9">
        <v>8</v>
      </c>
      <c r="CZ210" s="9">
        <v>4</v>
      </c>
      <c r="DA210" s="9">
        <v>0</v>
      </c>
      <c r="DB210" s="9">
        <v>3</v>
      </c>
      <c r="DC210" s="9">
        <v>1</v>
      </c>
      <c r="DD210" s="9">
        <v>4</v>
      </c>
      <c r="DE210" s="9">
        <v>0</v>
      </c>
      <c r="DF210" s="9">
        <v>126000</v>
      </c>
      <c r="DG210" s="9">
        <v>8400</v>
      </c>
      <c r="DH210" s="9">
        <v>1880</v>
      </c>
      <c r="DI210" s="9">
        <v>540</v>
      </c>
      <c r="DJ210" s="9">
        <v>155</v>
      </c>
      <c r="DK210" s="9">
        <v>5</v>
      </c>
      <c r="DL210" s="9">
        <v>21.819916528988472</v>
      </c>
      <c r="DM210" s="9">
        <v>13</v>
      </c>
      <c r="GR210" s="9">
        <f>$P210*$N210^Solver!$C$2</f>
        <v>72.588140853667596</v>
      </c>
      <c r="GS210" s="9">
        <f t="shared" si="78"/>
        <v>0.21986121741110731</v>
      </c>
      <c r="GT210" s="9">
        <f t="shared" si="79"/>
        <v>20.687249064942939</v>
      </c>
      <c r="GU210" s="9">
        <f t="shared" si="80"/>
        <v>6.2587148296946999</v>
      </c>
      <c r="GV210" s="9">
        <f t="shared" si="81"/>
        <v>19.344334937686227</v>
      </c>
      <c r="GW210" s="9">
        <f t="shared" si="82"/>
        <v>19.344334937686227</v>
      </c>
      <c r="GX210" s="9">
        <f t="shared" si="83"/>
        <v>-7.6872490649429395</v>
      </c>
      <c r="GY210" s="9">
        <f t="shared" si="84"/>
        <v>89.065867602489988</v>
      </c>
      <c r="GZ210" s="9">
        <f t="shared" si="85"/>
        <v>-66.953171583445894</v>
      </c>
      <c r="HA210" s="9">
        <f t="shared" si="86"/>
        <v>588.32074086193768</v>
      </c>
      <c r="HB210" s="9">
        <f t="shared" si="87"/>
        <v>22.552163853123421</v>
      </c>
      <c r="HC210" s="9">
        <f t="shared" si="88"/>
        <v>-2.5555870568293582</v>
      </c>
      <c r="HD210" s="9">
        <f t="shared" si="89"/>
        <v>8.9742838250136459E-2</v>
      </c>
      <c r="HE210" s="9">
        <f t="shared" si="90"/>
        <v>-1191.5236050661556</v>
      </c>
      <c r="HF210" s="9">
        <f t="shared" si="91"/>
        <v>0.71471612242185412</v>
      </c>
      <c r="HG210" s="9">
        <f t="shared" si="92"/>
        <v>14.785510435271146</v>
      </c>
      <c r="HH210" s="9">
        <f t="shared" si="93"/>
        <v>13</v>
      </c>
      <c r="HI210" s="9">
        <f t="shared" si="94"/>
        <v>72.588140853667596</v>
      </c>
      <c r="HJ210" s="9">
        <f t="shared" si="95"/>
        <v>0.33488691692057748</v>
      </c>
      <c r="HK210" s="9">
        <f t="shared" si="96"/>
        <v>-0.79231412789601074</v>
      </c>
      <c r="HL210" s="9">
        <f t="shared" si="97"/>
        <v>-25.842954260072165</v>
      </c>
      <c r="HM210" s="9">
        <f t="shared" si="98"/>
        <v>1.8339748652645151</v>
      </c>
      <c r="HN210" s="9">
        <f t="shared" si="99"/>
        <v>427.96227387498254</v>
      </c>
      <c r="HO210" s="9">
        <f t="shared" si="100"/>
        <v>59.093798186466096</v>
      </c>
      <c r="HP210" s="9">
        <f t="shared" si="101"/>
        <v>898.32494507895433</v>
      </c>
      <c r="HQ210" s="9">
        <f t="shared" si="102"/>
        <v>-7.6872490649429395</v>
      </c>
      <c r="HR210" s="9">
        <f t="shared" si="103"/>
        <v>7</v>
      </c>
      <c r="IP210" s="9">
        <v>1</v>
      </c>
      <c r="IQ210" s="9">
        <v>155</v>
      </c>
      <c r="IR210" s="9">
        <v>1</v>
      </c>
      <c r="IS210" s="9">
        <v>0.23425274923768946</v>
      </c>
      <c r="IT210" s="9">
        <v>155</v>
      </c>
      <c r="IU210" s="9">
        <v>7</v>
      </c>
      <c r="IV210" s="9">
        <v>22.552163853123421</v>
      </c>
    </row>
    <row r="211" spans="1:256" x14ac:dyDescent="0.25">
      <c r="A211" s="9">
        <v>4</v>
      </c>
      <c r="B211" s="9">
        <v>0</v>
      </c>
      <c r="C211" s="9">
        <v>6</v>
      </c>
      <c r="D211" s="9">
        <v>4</v>
      </c>
      <c r="E211" s="9">
        <v>0</v>
      </c>
      <c r="F211" s="9">
        <v>4</v>
      </c>
      <c r="G211" s="9">
        <v>1</v>
      </c>
      <c r="H211" s="9">
        <v>2</v>
      </c>
      <c r="I211" s="9">
        <v>0</v>
      </c>
      <c r="J211" s="9">
        <v>1.5804191379222225</v>
      </c>
      <c r="K211" s="9">
        <v>1.6021068896340767</v>
      </c>
      <c r="L211" s="9">
        <v>1.2288968879573519</v>
      </c>
      <c r="M211" s="9">
        <v>0.87350390875055772</v>
      </c>
      <c r="N211" s="9">
        <v>162</v>
      </c>
      <c r="O211" s="9">
        <v>1</v>
      </c>
      <c r="P211" s="9">
        <v>39.06788879182691</v>
      </c>
      <c r="Q211" s="9">
        <v>20</v>
      </c>
      <c r="CV211" s="9" t="s">
        <v>4330</v>
      </c>
      <c r="CW211" s="9">
        <v>4</v>
      </c>
      <c r="CX211" s="9">
        <v>0</v>
      </c>
      <c r="CY211" s="9">
        <v>6</v>
      </c>
      <c r="CZ211" s="9">
        <v>4</v>
      </c>
      <c r="DA211" s="9">
        <v>0</v>
      </c>
      <c r="DB211" s="9">
        <v>4</v>
      </c>
      <c r="DC211" s="9">
        <v>1</v>
      </c>
      <c r="DD211" s="9">
        <v>2</v>
      </c>
      <c r="DE211" s="9">
        <v>0</v>
      </c>
      <c r="DF211" s="9">
        <v>109600</v>
      </c>
      <c r="DG211" s="9">
        <v>24400</v>
      </c>
      <c r="DH211" s="9">
        <v>5690</v>
      </c>
      <c r="DI211" s="9">
        <v>950</v>
      </c>
      <c r="DJ211" s="9">
        <v>162</v>
      </c>
      <c r="DK211" s="9">
        <v>5</v>
      </c>
      <c r="DL211" s="9">
        <v>39.06788879182691</v>
      </c>
      <c r="DM211" s="9">
        <v>20</v>
      </c>
      <c r="GR211" s="9">
        <f>$P211*$N211^Solver!$C$2</f>
        <v>131.34223756978764</v>
      </c>
      <c r="GS211" s="9">
        <f t="shared" si="78"/>
        <v>0.16344786786013274</v>
      </c>
      <c r="GT211" s="9">
        <f t="shared" si="79"/>
        <v>37.431866271800487</v>
      </c>
      <c r="GU211" s="9">
        <f t="shared" si="80"/>
        <v>8.4188841365808109</v>
      </c>
      <c r="GV211" s="9">
        <f t="shared" si="81"/>
        <v>38.241373932020579</v>
      </c>
      <c r="GW211" s="9">
        <f t="shared" si="82"/>
        <v>38.241373932020579</v>
      </c>
      <c r="GX211" s="9">
        <f t="shared" si="83"/>
        <v>-17.431866271800487</v>
      </c>
      <c r="GY211" s="9">
        <f t="shared" si="84"/>
        <v>203.86064588902497</v>
      </c>
      <c r="GZ211" s="9">
        <f t="shared" si="85"/>
        <v>-84.385037855246381</v>
      </c>
      <c r="HA211" s="9">
        <f t="shared" si="86"/>
        <v>792.1813867509627</v>
      </c>
      <c r="HB211" s="9">
        <f t="shared" si="87"/>
        <v>42.335616460753485</v>
      </c>
      <c r="HC211" s="9">
        <f t="shared" si="88"/>
        <v>-2.8045110732464273</v>
      </c>
      <c r="HD211" s="9">
        <f t="shared" si="89"/>
        <v>0.19015745630541001</v>
      </c>
      <c r="HE211" s="9">
        <f t="shared" si="90"/>
        <v>-2823.9623360316791</v>
      </c>
      <c r="HF211" s="9">
        <f t="shared" si="91"/>
        <v>0.61981284675737769</v>
      </c>
      <c r="HG211" s="9">
        <f t="shared" si="92"/>
        <v>23.200751593366132</v>
      </c>
      <c r="HH211" s="9">
        <f t="shared" si="93"/>
        <v>20</v>
      </c>
      <c r="HI211" s="9">
        <f t="shared" si="94"/>
        <v>131.34223756978764</v>
      </c>
      <c r="HJ211" s="9">
        <f t="shared" si="95"/>
        <v>0.26052965493684277</v>
      </c>
      <c r="HK211" s="9">
        <f t="shared" si="96"/>
        <v>-1.2046037936186369</v>
      </c>
      <c r="HL211" s="9">
        <f t="shared" si="97"/>
        <v>89.391357865026322</v>
      </c>
      <c r="HM211" s="9">
        <f t="shared" si="98"/>
        <v>2.1304772941252788</v>
      </c>
      <c r="HN211" s="9">
        <f t="shared" si="99"/>
        <v>1401.1446125899549</v>
      </c>
      <c r="HO211" s="9">
        <f t="shared" si="100"/>
        <v>303.86996171793544</v>
      </c>
      <c r="HP211" s="9">
        <f t="shared" si="101"/>
        <v>10001.863252566769</v>
      </c>
      <c r="HQ211" s="9">
        <f t="shared" si="102"/>
        <v>-17.431866271800487</v>
      </c>
      <c r="HR211" s="9">
        <f t="shared" si="103"/>
        <v>8</v>
      </c>
      <c r="IP211" s="9">
        <v>1</v>
      </c>
      <c r="IQ211" s="9">
        <v>162</v>
      </c>
      <c r="IR211" s="9">
        <v>1</v>
      </c>
      <c r="IS211" s="9">
        <v>0.41185546312991372</v>
      </c>
      <c r="IT211" s="9">
        <v>162</v>
      </c>
      <c r="IU211" s="9">
        <v>7</v>
      </c>
      <c r="IV211" s="9">
        <v>42.335616460753485</v>
      </c>
    </row>
    <row r="212" spans="1:256" x14ac:dyDescent="0.25">
      <c r="A212" s="9">
        <v>4</v>
      </c>
      <c r="B212" s="9">
        <v>0</v>
      </c>
      <c r="C212" s="9">
        <v>8</v>
      </c>
      <c r="D212" s="9">
        <v>4</v>
      </c>
      <c r="E212" s="9">
        <v>0</v>
      </c>
      <c r="F212" s="9">
        <v>4</v>
      </c>
      <c r="G212" s="9">
        <v>1</v>
      </c>
      <c r="H212" s="9">
        <v>4</v>
      </c>
      <c r="I212" s="9">
        <v>0</v>
      </c>
      <c r="J212" s="9">
        <v>1.548695396102616</v>
      </c>
      <c r="K212" s="9">
        <v>0.97833576457162885</v>
      </c>
      <c r="L212" s="9">
        <v>1.1554654394678088</v>
      </c>
      <c r="M212" s="9">
        <v>0.57007623518457451</v>
      </c>
      <c r="N212" s="9">
        <v>168</v>
      </c>
      <c r="O212" s="9">
        <v>1</v>
      </c>
      <c r="P212" s="9">
        <v>33.789170881288278</v>
      </c>
      <c r="Q212" s="9">
        <v>25</v>
      </c>
      <c r="CV212" s="9" t="s">
        <v>4411</v>
      </c>
      <c r="CW212" s="9">
        <v>4</v>
      </c>
      <c r="CX212" s="9">
        <v>0</v>
      </c>
      <c r="CY212" s="9">
        <v>8</v>
      </c>
      <c r="CZ212" s="9">
        <v>4</v>
      </c>
      <c r="DA212" s="9">
        <v>0</v>
      </c>
      <c r="DB212" s="9">
        <v>4</v>
      </c>
      <c r="DC212" s="9">
        <v>1</v>
      </c>
      <c r="DD212" s="9">
        <v>4</v>
      </c>
      <c r="DE212" s="9">
        <v>0</v>
      </c>
      <c r="DF212" s="9">
        <v>107400</v>
      </c>
      <c r="DG212" s="9">
        <v>14900</v>
      </c>
      <c r="DH212" s="9">
        <v>5350</v>
      </c>
      <c r="DI212" s="9">
        <v>620</v>
      </c>
      <c r="DJ212" s="9">
        <v>168</v>
      </c>
      <c r="DK212" s="9">
        <v>5</v>
      </c>
      <c r="DL212" s="9">
        <v>33.789170881288278</v>
      </c>
      <c r="DM212" s="9">
        <v>25</v>
      </c>
      <c r="GR212" s="9">
        <f>$P212*$N212^Solver!$C$2</f>
        <v>114.58458197826921</v>
      </c>
      <c r="GS212" s="9">
        <f t="shared" si="78"/>
        <v>0.17499207169009842</v>
      </c>
      <c r="GT212" s="9">
        <f t="shared" si="79"/>
        <v>32.656020095148342</v>
      </c>
      <c r="GU212" s="9">
        <f t="shared" si="80"/>
        <v>7.8634914633306154</v>
      </c>
      <c r="GV212" s="9">
        <f t="shared" si="81"/>
        <v>54.545294600451342</v>
      </c>
      <c r="GW212" s="9">
        <f t="shared" si="82"/>
        <v>54.545294600451342</v>
      </c>
      <c r="GX212" s="9">
        <f t="shared" si="83"/>
        <v>-7.6560200951483424</v>
      </c>
      <c r="GY212" s="9">
        <f t="shared" si="84"/>
        <v>168.27206971225408</v>
      </c>
      <c r="GZ212" s="9">
        <f t="shared" si="85"/>
        <v>-92.04105795039473</v>
      </c>
      <c r="HA212" s="9">
        <f t="shared" si="86"/>
        <v>960.45345646321675</v>
      </c>
      <c r="HB212" s="9">
        <f t="shared" si="87"/>
        <v>58.003605222980518</v>
      </c>
      <c r="HC212" s="9">
        <f t="shared" si="88"/>
        <v>-2.8000589765841939</v>
      </c>
      <c r="HD212" s="9">
        <f t="shared" si="89"/>
        <v>2.4341938004924908E-2</v>
      </c>
      <c r="HE212" s="9">
        <f t="shared" si="90"/>
        <v>-1286.2113759849215</v>
      </c>
      <c r="HF212" s="9">
        <f t="shared" si="91"/>
        <v>0.81105349495393231</v>
      </c>
      <c r="HG212" s="9">
        <f t="shared" si="92"/>
        <v>26.485779229455908</v>
      </c>
      <c r="HH212" s="9">
        <f t="shared" si="93"/>
        <v>25</v>
      </c>
      <c r="HI212" s="9">
        <f t="shared" si="94"/>
        <v>114.58458197826921</v>
      </c>
      <c r="HJ212" s="9">
        <f t="shared" si="95"/>
        <v>0.3983275203291039</v>
      </c>
      <c r="HK212" s="9">
        <f t="shared" si="96"/>
        <v>-0.47624314422856462</v>
      </c>
      <c r="HL212" s="9">
        <f t="shared" si="97"/>
        <v>-97.28561672639772</v>
      </c>
      <c r="HM212" s="9">
        <f t="shared" si="98"/>
        <v>2.0622307143412142</v>
      </c>
      <c r="HN212" s="9">
        <f t="shared" si="99"/>
        <v>1066.4156484547323</v>
      </c>
      <c r="HO212" s="9">
        <f t="shared" si="100"/>
        <v>58.61464369731523</v>
      </c>
      <c r="HP212" s="9">
        <f t="shared" si="101"/>
        <v>12024.751080221791</v>
      </c>
      <c r="HQ212" s="9">
        <f t="shared" si="102"/>
        <v>-7.6560200951483424</v>
      </c>
      <c r="HR212" s="9">
        <f t="shared" si="103"/>
        <v>9</v>
      </c>
      <c r="IP212" s="9">
        <v>1</v>
      </c>
      <c r="IQ212" s="9">
        <v>168</v>
      </c>
      <c r="IR212" s="9">
        <v>1</v>
      </c>
      <c r="IS212" s="9">
        <v>4.5467552207171913E-2</v>
      </c>
      <c r="IT212" s="9">
        <v>168</v>
      </c>
      <c r="IU212" s="9">
        <v>7</v>
      </c>
      <c r="IV212" s="9">
        <v>58.003605222980518</v>
      </c>
    </row>
    <row r="213" spans="1:256" x14ac:dyDescent="0.25">
      <c r="A213" s="9">
        <v>5</v>
      </c>
      <c r="B213" s="9">
        <v>0</v>
      </c>
      <c r="C213" s="9">
        <v>12</v>
      </c>
      <c r="D213" s="9">
        <v>4</v>
      </c>
      <c r="E213" s="9">
        <v>1</v>
      </c>
      <c r="F213" s="9">
        <v>4</v>
      </c>
      <c r="G213" s="9">
        <v>1</v>
      </c>
      <c r="H213" s="9">
        <v>1</v>
      </c>
      <c r="I213" s="9">
        <v>2</v>
      </c>
      <c r="J213" s="9">
        <v>1.9524521101703369</v>
      </c>
      <c r="K213" s="9">
        <v>0.43992279346509483</v>
      </c>
      <c r="L213" s="9">
        <v>0.73971385610789631</v>
      </c>
      <c r="M213" s="9">
        <v>1.0849838024480611</v>
      </c>
      <c r="N213" s="9">
        <v>215</v>
      </c>
      <c r="O213" s="9">
        <v>1</v>
      </c>
      <c r="P213" s="9">
        <v>42.836721887760135</v>
      </c>
      <c r="Q213" s="9">
        <v>33</v>
      </c>
      <c r="CV213" s="9" t="s">
        <v>4216</v>
      </c>
      <c r="CW213" s="9">
        <v>5</v>
      </c>
      <c r="CX213" s="9">
        <v>0</v>
      </c>
      <c r="CY213" s="9">
        <v>12</v>
      </c>
      <c r="CZ213" s="9">
        <v>4</v>
      </c>
      <c r="DA213" s="9">
        <v>1</v>
      </c>
      <c r="DB213" s="9">
        <v>4</v>
      </c>
      <c r="DC213" s="9">
        <v>1</v>
      </c>
      <c r="DD213" s="9">
        <v>1</v>
      </c>
      <c r="DE213" s="9">
        <v>2</v>
      </c>
      <c r="DF213" s="9">
        <v>135400</v>
      </c>
      <c r="DG213" s="9">
        <v>6700</v>
      </c>
      <c r="DH213" s="9">
        <v>3425</v>
      </c>
      <c r="DI213" s="9">
        <v>1180</v>
      </c>
      <c r="DJ213" s="9">
        <v>215</v>
      </c>
      <c r="DK213" s="9">
        <v>5</v>
      </c>
      <c r="DL213" s="9">
        <v>42.836721887760135</v>
      </c>
      <c r="DM213" s="9">
        <v>33</v>
      </c>
      <c r="GR213" s="9">
        <f>$P213*$N213^Solver!$C$2</f>
        <v>154.06235315734008</v>
      </c>
      <c r="GS213" s="9">
        <f t="shared" si="78"/>
        <v>0.15091527573197527</v>
      </c>
      <c r="GT213" s="9">
        <f t="shared" si="79"/>
        <v>43.906983066588069</v>
      </c>
      <c r="GU213" s="9">
        <f t="shared" si="80"/>
        <v>9.1180210565925943</v>
      </c>
      <c r="GV213" s="9">
        <f t="shared" si="81"/>
        <v>81.336883101453736</v>
      </c>
      <c r="GW213" s="9">
        <f t="shared" si="82"/>
        <v>81.336883101453736</v>
      </c>
      <c r="GX213" s="9">
        <f t="shared" si="83"/>
        <v>-10.906983066588069</v>
      </c>
      <c r="GY213" s="9">
        <f t="shared" si="84"/>
        <v>255.33697977796652</v>
      </c>
      <c r="GZ213" s="9">
        <f t="shared" si="85"/>
        <v>-102.9480410169828</v>
      </c>
      <c r="HA213" s="9">
        <f t="shared" si="86"/>
        <v>1215.7904362411832</v>
      </c>
      <c r="HB213" s="9">
        <f t="shared" si="87"/>
        <v>85.05446701758153</v>
      </c>
      <c r="HC213" s="9">
        <f t="shared" si="88"/>
        <v>-2.8009798221387308</v>
      </c>
      <c r="HD213" s="9">
        <f t="shared" si="89"/>
        <v>3.8932666661194028E-2</v>
      </c>
      <c r="HE213" s="9">
        <f t="shared" si="90"/>
        <v>-2345.0013593164349</v>
      </c>
      <c r="HF213" s="9">
        <f t="shared" si="91"/>
        <v>0.79430490865685921</v>
      </c>
      <c r="HG213" s="9">
        <f t="shared" si="92"/>
        <v>34.875532174104499</v>
      </c>
      <c r="HH213" s="9">
        <f t="shared" si="93"/>
        <v>33</v>
      </c>
      <c r="HI213" s="9">
        <f t="shared" si="94"/>
        <v>154.06235315734008</v>
      </c>
      <c r="HJ213" s="9">
        <f t="shared" si="95"/>
        <v>0.38550625282989553</v>
      </c>
      <c r="HK213" s="9">
        <f t="shared" si="96"/>
        <v>-0.53836912695357098</v>
      </c>
      <c r="HL213" s="9">
        <f t="shared" si="97"/>
        <v>-122.89630360708665</v>
      </c>
      <c r="HM213" s="9">
        <f t="shared" si="98"/>
        <v>2.2102527911319254</v>
      </c>
      <c r="HN213" s="9">
        <f t="shared" si="99"/>
        <v>1927.8231620096515</v>
      </c>
      <c r="HO213" s="9">
        <f t="shared" si="100"/>
        <v>118.96227961483888</v>
      </c>
      <c r="HP213" s="9">
        <f t="shared" si="101"/>
        <v>18598.05884458296</v>
      </c>
      <c r="HQ213" s="9">
        <f t="shared" si="102"/>
        <v>-10.906983066588069</v>
      </c>
      <c r="HR213" s="9">
        <f t="shared" si="103"/>
        <v>10</v>
      </c>
      <c r="IP213" s="9">
        <v>1</v>
      </c>
      <c r="IQ213" s="9">
        <v>215</v>
      </c>
      <c r="IR213" s="9">
        <v>1</v>
      </c>
      <c r="IS213" s="9">
        <v>0.65855702788688564</v>
      </c>
      <c r="IT213" s="9">
        <v>215</v>
      </c>
      <c r="IU213" s="9">
        <v>7</v>
      </c>
      <c r="IV213" s="9">
        <v>85.05446701758153</v>
      </c>
    </row>
    <row r="214" spans="1:256" x14ac:dyDescent="0.25">
      <c r="A214" s="9">
        <v>4</v>
      </c>
      <c r="B214" s="9">
        <v>0</v>
      </c>
      <c r="C214" s="9">
        <v>10</v>
      </c>
      <c r="D214" s="9">
        <v>4</v>
      </c>
      <c r="E214" s="9">
        <v>0</v>
      </c>
      <c r="F214" s="9">
        <v>4</v>
      </c>
      <c r="G214" s="9">
        <v>1</v>
      </c>
      <c r="H214" s="9">
        <v>1</v>
      </c>
      <c r="I214" s="9">
        <v>0</v>
      </c>
      <c r="J214" s="9">
        <v>1.7649936357817522</v>
      </c>
      <c r="K214" s="9">
        <v>0.84701552771637667</v>
      </c>
      <c r="L214" s="9">
        <v>1.0172415364286691</v>
      </c>
      <c r="M214" s="9">
        <v>0.60685534713196643</v>
      </c>
      <c r="N214" s="9">
        <v>221</v>
      </c>
      <c r="O214" s="9">
        <v>1</v>
      </c>
      <c r="P214" s="9">
        <v>35.100499788157052</v>
      </c>
      <c r="Q214" s="9">
        <v>20</v>
      </c>
      <c r="CV214" s="9" t="s">
        <v>4219</v>
      </c>
      <c r="CW214" s="9">
        <v>4</v>
      </c>
      <c r="CX214" s="9">
        <v>0</v>
      </c>
      <c r="CY214" s="9">
        <v>10</v>
      </c>
      <c r="CZ214" s="9">
        <v>4</v>
      </c>
      <c r="DA214" s="9">
        <v>0</v>
      </c>
      <c r="DB214" s="9">
        <v>4</v>
      </c>
      <c r="DC214" s="9">
        <v>1</v>
      </c>
      <c r="DD214" s="9">
        <v>1</v>
      </c>
      <c r="DE214" s="9">
        <v>0</v>
      </c>
      <c r="DF214" s="9">
        <v>122400</v>
      </c>
      <c r="DG214" s="9">
        <v>12900</v>
      </c>
      <c r="DH214" s="9">
        <v>4710</v>
      </c>
      <c r="DI214" s="9">
        <v>660</v>
      </c>
      <c r="DJ214" s="9">
        <v>221</v>
      </c>
      <c r="DK214" s="9">
        <v>5</v>
      </c>
      <c r="DL214" s="9">
        <v>35.100499788157052</v>
      </c>
      <c r="DM214" s="9">
        <v>20</v>
      </c>
      <c r="GR214" s="9">
        <f>$P214*$N214^Solver!$C$2</f>
        <v>127.06984525539799</v>
      </c>
      <c r="GS214" s="9">
        <f t="shared" si="78"/>
        <v>0.16617290589876432</v>
      </c>
      <c r="GT214" s="9">
        <f t="shared" si="79"/>
        <v>36.214256303126639</v>
      </c>
      <c r="GU214" s="9">
        <f t="shared" si="80"/>
        <v>8.2808244487458307</v>
      </c>
      <c r="GV214" s="9">
        <f t="shared" si="81"/>
        <v>38.351106301282741</v>
      </c>
      <c r="GW214" s="9">
        <f t="shared" si="82"/>
        <v>38.351106301282741</v>
      </c>
      <c r="GX214" s="9">
        <f t="shared" si="83"/>
        <v>-16.214256303126639</v>
      </c>
      <c r="GY214" s="9">
        <f t="shared" si="84"/>
        <v>194.58886836088811</v>
      </c>
      <c r="GZ214" s="9">
        <f t="shared" si="85"/>
        <v>-119.16229732010945</v>
      </c>
      <c r="HA214" s="9">
        <f t="shared" si="86"/>
        <v>1410.3793046020714</v>
      </c>
      <c r="HB214" s="9">
        <f t="shared" si="87"/>
        <v>42.335616460753485</v>
      </c>
      <c r="HC214" s="9">
        <f t="shared" si="88"/>
        <v>-3.0253425909313716</v>
      </c>
      <c r="HD214" s="9">
        <f t="shared" si="89"/>
        <v>0.17284988852641534</v>
      </c>
      <c r="HE214" s="9">
        <f t="shared" si="90"/>
        <v>-3583.3506429909871</v>
      </c>
      <c r="HF214" s="9">
        <f t="shared" si="91"/>
        <v>0.63559440663686628</v>
      </c>
      <c r="HG214" s="9">
        <f t="shared" si="92"/>
        <v>23.017578746781172</v>
      </c>
      <c r="HH214" s="9">
        <f t="shared" si="93"/>
        <v>20</v>
      </c>
      <c r="HI214" s="9">
        <f t="shared" si="94"/>
        <v>127.06984525539798</v>
      </c>
      <c r="HJ214" s="9">
        <f t="shared" si="95"/>
        <v>0.27271917601397089</v>
      </c>
      <c r="HK214" s="9">
        <f t="shared" si="96"/>
        <v>-1.1326112028974171</v>
      </c>
      <c r="HL214" s="9">
        <f t="shared" si="97"/>
        <v>60.952552616187425</v>
      </c>
      <c r="HM214" s="9">
        <f t="shared" si="98"/>
        <v>2.1139425345448637</v>
      </c>
      <c r="HN214" s="9">
        <f t="shared" si="99"/>
        <v>1311.4723595885475</v>
      </c>
      <c r="HO214" s="9">
        <f t="shared" si="100"/>
        <v>262.90210746348197</v>
      </c>
      <c r="HP214" s="9">
        <f t="shared" si="101"/>
        <v>4666.6986366881583</v>
      </c>
      <c r="HQ214" s="9">
        <f t="shared" si="102"/>
        <v>-16.214256303126639</v>
      </c>
      <c r="HR214" s="9">
        <f t="shared" si="103"/>
        <v>11</v>
      </c>
      <c r="IP214" s="9">
        <v>1</v>
      </c>
      <c r="IQ214" s="9">
        <v>221</v>
      </c>
      <c r="IR214" s="9">
        <v>1</v>
      </c>
      <c r="IS214" s="9">
        <v>0.84495363184714445</v>
      </c>
      <c r="IT214" s="9">
        <v>221</v>
      </c>
      <c r="IU214" s="9">
        <v>7</v>
      </c>
      <c r="IV214" s="9">
        <v>42.335616460753485</v>
      </c>
    </row>
    <row r="215" spans="1:256" x14ac:dyDescent="0.25">
      <c r="A215" s="9">
        <v>4</v>
      </c>
      <c r="B215" s="9">
        <v>0</v>
      </c>
      <c r="C215" s="9">
        <v>10</v>
      </c>
      <c r="D215" s="9">
        <v>4</v>
      </c>
      <c r="E215" s="9">
        <v>0</v>
      </c>
      <c r="F215" s="9">
        <v>4</v>
      </c>
      <c r="G215" s="9">
        <v>1</v>
      </c>
      <c r="H215" s="9">
        <v>2</v>
      </c>
      <c r="I215" s="9">
        <v>0</v>
      </c>
      <c r="J215" s="9">
        <v>1.8082532837175795</v>
      </c>
      <c r="K215" s="9">
        <v>1.1424860606406941</v>
      </c>
      <c r="L215" s="9">
        <v>1.1727434273477013</v>
      </c>
      <c r="M215" s="9">
        <v>0.61605012511881441</v>
      </c>
      <c r="N215" s="9">
        <v>223</v>
      </c>
      <c r="O215" s="9">
        <v>1</v>
      </c>
      <c r="P215" s="9">
        <v>40.022458203914091</v>
      </c>
      <c r="Q215" s="9">
        <v>20</v>
      </c>
      <c r="CV215" s="9" t="s">
        <v>4305</v>
      </c>
      <c r="CW215" s="9">
        <v>4</v>
      </c>
      <c r="CX215" s="9">
        <v>0</v>
      </c>
      <c r="CY215" s="9">
        <v>10</v>
      </c>
      <c r="CZ215" s="9">
        <v>4</v>
      </c>
      <c r="DA215" s="9">
        <v>0</v>
      </c>
      <c r="DB215" s="9">
        <v>4</v>
      </c>
      <c r="DC215" s="9">
        <v>1</v>
      </c>
      <c r="DD215" s="9">
        <v>2</v>
      </c>
      <c r="DE215" s="9">
        <v>0</v>
      </c>
      <c r="DF215" s="9">
        <v>125400</v>
      </c>
      <c r="DG215" s="9">
        <v>17400</v>
      </c>
      <c r="DH215" s="9">
        <v>5430</v>
      </c>
      <c r="DI215" s="9">
        <v>670</v>
      </c>
      <c r="DJ215" s="9">
        <v>223</v>
      </c>
      <c r="DK215" s="9">
        <v>5</v>
      </c>
      <c r="DL215" s="9">
        <v>40.022458203914091</v>
      </c>
      <c r="DM215" s="9">
        <v>20</v>
      </c>
      <c r="GR215" s="9">
        <f>$P215*$N215^Solver!$C$2</f>
        <v>145.1996038633109</v>
      </c>
      <c r="GS215" s="9">
        <f t="shared" si="78"/>
        <v>0.15545287172232572</v>
      </c>
      <c r="GT215" s="9">
        <f t="shared" si="79"/>
        <v>41.381144825113594</v>
      </c>
      <c r="GU215" s="9">
        <f t="shared" si="80"/>
        <v>8.8518703233965645</v>
      </c>
      <c r="GV215" s="9">
        <f t="shared" si="81"/>
        <v>37.860917063496359</v>
      </c>
      <c r="GW215" s="9">
        <f t="shared" si="82"/>
        <v>37.860917063496359</v>
      </c>
      <c r="GX215" s="9">
        <f t="shared" si="83"/>
        <v>-21.381144825113594</v>
      </c>
      <c r="GY215" s="9">
        <f t="shared" si="84"/>
        <v>234.83169080870618</v>
      </c>
      <c r="GZ215" s="9">
        <f t="shared" si="85"/>
        <v>-140.54344214522303</v>
      </c>
      <c r="HA215" s="9">
        <f t="shared" si="86"/>
        <v>1645.2109954107777</v>
      </c>
      <c r="HB215" s="9">
        <f t="shared" si="87"/>
        <v>42.335616460753485</v>
      </c>
      <c r="HC215" s="9">
        <f t="shared" si="88"/>
        <v>-3.3174585387930353</v>
      </c>
      <c r="HD215" s="9">
        <f t="shared" si="89"/>
        <v>0.24280099060244298</v>
      </c>
      <c r="HE215" s="9">
        <f t="shared" si="90"/>
        <v>-4767.9952960003311</v>
      </c>
      <c r="HF215" s="9">
        <f t="shared" si="91"/>
        <v>0.57436071153798285</v>
      </c>
      <c r="HG215" s="9">
        <f t="shared" si="92"/>
        <v>23.76770378600856</v>
      </c>
      <c r="HH215" s="9">
        <f t="shared" si="93"/>
        <v>20</v>
      </c>
      <c r="HI215" s="9">
        <f t="shared" si="94"/>
        <v>145.1996038633109</v>
      </c>
      <c r="HJ215" s="9">
        <f t="shared" si="95"/>
        <v>0.22501864932937291</v>
      </c>
      <c r="HK215" s="9">
        <f t="shared" si="96"/>
        <v>-1.4279669803345936</v>
      </c>
      <c r="HL215" s="9">
        <f t="shared" si="97"/>
        <v>199.75522092136345</v>
      </c>
      <c r="HM215" s="9">
        <f t="shared" si="98"/>
        <v>2.1806287726685492</v>
      </c>
      <c r="HN215" s="9">
        <f t="shared" si="99"/>
        <v>1712.3991470370256</v>
      </c>
      <c r="HO215" s="9">
        <f t="shared" si="100"/>
        <v>457.15335403248184</v>
      </c>
      <c r="HP215" s="9">
        <f t="shared" si="101"/>
        <v>49426.921938585925</v>
      </c>
      <c r="HQ215" s="9">
        <f t="shared" si="102"/>
        <v>-21.381144825113594</v>
      </c>
      <c r="HR215" s="9">
        <f t="shared" si="103"/>
        <v>12</v>
      </c>
      <c r="IP215" s="9">
        <v>1</v>
      </c>
      <c r="IQ215" s="9">
        <v>223</v>
      </c>
      <c r="IR215" s="9">
        <v>1</v>
      </c>
      <c r="IS215" s="9">
        <v>0.8636600733614842</v>
      </c>
      <c r="IT215" s="9">
        <v>223</v>
      </c>
      <c r="IU215" s="9">
        <v>7</v>
      </c>
      <c r="IV215" s="9">
        <v>42.335616460753485</v>
      </c>
    </row>
    <row r="216" spans="1:256" x14ac:dyDescent="0.25">
      <c r="A216" s="9">
        <v>4</v>
      </c>
      <c r="B216" s="9">
        <v>1</v>
      </c>
      <c r="C216" s="9">
        <v>10</v>
      </c>
      <c r="D216" s="9">
        <v>4</v>
      </c>
      <c r="E216" s="9">
        <v>0</v>
      </c>
      <c r="F216" s="9">
        <v>4</v>
      </c>
      <c r="G216" s="9">
        <v>1</v>
      </c>
      <c r="H216" s="9">
        <v>1</v>
      </c>
      <c r="I216" s="9">
        <v>2</v>
      </c>
      <c r="J216" s="9">
        <v>1.5847451027158053</v>
      </c>
      <c r="K216" s="9">
        <v>1.0965239777413558</v>
      </c>
      <c r="L216" s="9">
        <v>1.0971522303731718</v>
      </c>
      <c r="M216" s="9">
        <v>1.2229054722507808</v>
      </c>
      <c r="N216" s="9">
        <v>230</v>
      </c>
      <c r="O216" s="9">
        <v>1</v>
      </c>
      <c r="P216" s="9">
        <v>43.462023720024995</v>
      </c>
      <c r="Q216" s="9">
        <v>20</v>
      </c>
      <c r="CV216" s="9" t="s">
        <v>4220</v>
      </c>
      <c r="CW216" s="9">
        <v>4</v>
      </c>
      <c r="CX216" s="9">
        <v>1</v>
      </c>
      <c r="CY216" s="9">
        <v>10</v>
      </c>
      <c r="CZ216" s="9">
        <v>4</v>
      </c>
      <c r="DA216" s="9">
        <v>0</v>
      </c>
      <c r="DB216" s="9">
        <v>4</v>
      </c>
      <c r="DC216" s="9">
        <v>1</v>
      </c>
      <c r="DD216" s="9">
        <v>1</v>
      </c>
      <c r="DE216" s="9">
        <v>2</v>
      </c>
      <c r="DF216" s="9">
        <v>109900</v>
      </c>
      <c r="DG216" s="9">
        <v>16700</v>
      </c>
      <c r="DH216" s="9">
        <v>5080</v>
      </c>
      <c r="DI216" s="9">
        <v>1330</v>
      </c>
      <c r="DJ216" s="9">
        <v>230</v>
      </c>
      <c r="DK216" s="9">
        <v>5</v>
      </c>
      <c r="DL216" s="9">
        <v>43.462023720024995</v>
      </c>
      <c r="DM216" s="9">
        <v>20</v>
      </c>
      <c r="GR216" s="9">
        <f>$P216*$N216^Solver!$C$2</f>
        <v>158.84394232923694</v>
      </c>
      <c r="GS216" s="9">
        <f t="shared" si="78"/>
        <v>0.14862646088544959</v>
      </c>
      <c r="GT216" s="9">
        <f t="shared" si="79"/>
        <v>45.269711536582577</v>
      </c>
      <c r="GU216" s="9">
        <f t="shared" si="80"/>
        <v>9.2584365777651509</v>
      </c>
      <c r="GV216" s="9">
        <f t="shared" si="81"/>
        <v>37.45648523285999</v>
      </c>
      <c r="GW216" s="9">
        <f t="shared" si="82"/>
        <v>37.45648523285999</v>
      </c>
      <c r="GX216" s="9">
        <f t="shared" si="83"/>
        <v>-25.269711536582577</v>
      </c>
      <c r="GY216" s="9">
        <f t="shared" si="84"/>
        <v>266.61883083897771</v>
      </c>
      <c r="GZ216" s="9">
        <f t="shared" si="85"/>
        <v>-165.8131536818056</v>
      </c>
      <c r="HA216" s="9">
        <f t="shared" si="86"/>
        <v>1911.8298262497556</v>
      </c>
      <c r="HB216" s="9">
        <f t="shared" si="87"/>
        <v>42.335616460753485</v>
      </c>
      <c r="HC216" s="9">
        <f t="shared" si="88"/>
        <v>-3.6434541610463804</v>
      </c>
      <c r="HD216" s="9">
        <f t="shared" si="89"/>
        <v>0.28950132532047401</v>
      </c>
      <c r="HE216" s="9">
        <f t="shared" si="90"/>
        <v>-5812.0336534139924</v>
      </c>
      <c r="HF216" s="9">
        <f t="shared" si="91"/>
        <v>0.53657491753450026</v>
      </c>
      <c r="HG216" s="9">
        <f t="shared" si="92"/>
        <v>24.290591734552411</v>
      </c>
      <c r="HH216" s="9">
        <f t="shared" si="93"/>
        <v>20</v>
      </c>
      <c r="HI216" s="9">
        <f t="shared" si="94"/>
        <v>158.84394232923694</v>
      </c>
      <c r="HJ216" s="9">
        <f t="shared" si="95"/>
        <v>0.19528119332713242</v>
      </c>
      <c r="HK216" s="9">
        <f t="shared" si="96"/>
        <v>-1.6351164351639575</v>
      </c>
      <c r="HL216" s="9">
        <f t="shared" si="97"/>
        <v>335.68255314864979</v>
      </c>
      <c r="HM216" s="9">
        <f t="shared" si="98"/>
        <v>2.2255351983091942</v>
      </c>
      <c r="HN216" s="9">
        <f t="shared" si="99"/>
        <v>2049.3467826053975</v>
      </c>
      <c r="HO216" s="9">
        <f t="shared" si="100"/>
        <v>638.55832114209454</v>
      </c>
      <c r="HP216" s="9">
        <f t="shared" si="101"/>
        <v>138338.98444694234</v>
      </c>
      <c r="HQ216" s="9">
        <f t="shared" si="102"/>
        <v>-25.269711536582577</v>
      </c>
      <c r="HR216" s="9">
        <f t="shared" si="103"/>
        <v>13</v>
      </c>
      <c r="IP216" s="9">
        <v>1</v>
      </c>
      <c r="IQ216" s="9">
        <v>230</v>
      </c>
      <c r="IR216" s="9">
        <v>1</v>
      </c>
      <c r="IS216" s="9">
        <v>7.1647277042902968E-2</v>
      </c>
      <c r="IT216" s="9">
        <v>230</v>
      </c>
      <c r="IU216" s="9">
        <v>7</v>
      </c>
      <c r="IV216" s="9">
        <v>42.335616460753485</v>
      </c>
    </row>
    <row r="217" spans="1:256" x14ac:dyDescent="0.25">
      <c r="A217" s="9">
        <v>4</v>
      </c>
      <c r="B217" s="9">
        <v>0</v>
      </c>
      <c r="C217" s="9">
        <v>8</v>
      </c>
      <c r="D217" s="9">
        <v>4</v>
      </c>
      <c r="E217" s="9">
        <v>0</v>
      </c>
      <c r="F217" s="9">
        <v>4</v>
      </c>
      <c r="G217" s="9">
        <v>1</v>
      </c>
      <c r="H217" s="9">
        <v>1</v>
      </c>
      <c r="I217" s="9">
        <v>0</v>
      </c>
      <c r="J217" s="9">
        <v>1.8457449785952964</v>
      </c>
      <c r="K217" s="9">
        <v>1.2869383211814716</v>
      </c>
      <c r="L217" s="9">
        <v>0.85310065156969062</v>
      </c>
      <c r="M217" s="9">
        <v>0.59766056914511845</v>
      </c>
      <c r="N217" s="9">
        <v>235</v>
      </c>
      <c r="O217" s="9">
        <v>1</v>
      </c>
      <c r="P217" s="9">
        <v>37.978305447740546</v>
      </c>
      <c r="Q217" s="9">
        <v>23</v>
      </c>
      <c r="CV217" s="9" t="s">
        <v>4207</v>
      </c>
      <c r="CW217" s="9">
        <v>4</v>
      </c>
      <c r="CX217" s="9">
        <v>0</v>
      </c>
      <c r="CY217" s="9">
        <v>8</v>
      </c>
      <c r="CZ217" s="9">
        <v>4</v>
      </c>
      <c r="DA217" s="9">
        <v>0</v>
      </c>
      <c r="DB217" s="9">
        <v>4</v>
      </c>
      <c r="DC217" s="9">
        <v>1</v>
      </c>
      <c r="DD217" s="9">
        <v>1</v>
      </c>
      <c r="DE217" s="9">
        <v>0</v>
      </c>
      <c r="DF217" s="9">
        <v>128000</v>
      </c>
      <c r="DG217" s="9">
        <v>19600</v>
      </c>
      <c r="DH217" s="9">
        <v>3950</v>
      </c>
      <c r="DI217" s="9">
        <v>650</v>
      </c>
      <c r="DJ217" s="9">
        <v>235</v>
      </c>
      <c r="DK217" s="9">
        <v>5</v>
      </c>
      <c r="DL217" s="9">
        <v>37.978305447740546</v>
      </c>
      <c r="DM217" s="9">
        <v>23</v>
      </c>
      <c r="GR217" s="9">
        <f>$P217*$N217^Solver!$C$2</f>
        <v>139.51543745762817</v>
      </c>
      <c r="GS217" s="9">
        <f t="shared" si="78"/>
        <v>0.15858800377030888</v>
      </c>
      <c r="GT217" s="9">
        <f t="shared" si="79"/>
        <v>39.761186457561621</v>
      </c>
      <c r="GU217" s="9">
        <f t="shared" si="80"/>
        <v>8.6768773751552466</v>
      </c>
      <c r="GV217" s="9">
        <f t="shared" si="81"/>
        <v>47.598929614007986</v>
      </c>
      <c r="GW217" s="9">
        <f t="shared" si="82"/>
        <v>47.598929614007986</v>
      </c>
      <c r="GX217" s="9">
        <f t="shared" si="83"/>
        <v>-16.761186457561621</v>
      </c>
      <c r="GY217" s="9">
        <f t="shared" si="84"/>
        <v>221.96405508859323</v>
      </c>
      <c r="GZ217" s="9">
        <f t="shared" si="85"/>
        <v>-182.57434013936722</v>
      </c>
      <c r="HA217" s="9">
        <f t="shared" si="86"/>
        <v>2133.7938813383489</v>
      </c>
      <c r="HB217" s="9">
        <f t="shared" si="87"/>
        <v>51.606675567764377</v>
      </c>
      <c r="HC217" s="9">
        <f t="shared" si="88"/>
        <v>-3.8086508834714738</v>
      </c>
      <c r="HD217" s="9">
        <f t="shared" si="89"/>
        <v>0.15255124308770543</v>
      </c>
      <c r="HE217" s="9">
        <f t="shared" si="90"/>
        <v>-3938.878817526981</v>
      </c>
      <c r="HF217" s="9">
        <f t="shared" si="91"/>
        <v>0.65396663013932255</v>
      </c>
      <c r="HG217" s="9">
        <f t="shared" si="92"/>
        <v>26.002489117992841</v>
      </c>
      <c r="HH217" s="9">
        <f t="shared" si="93"/>
        <v>23</v>
      </c>
      <c r="HI217" s="9">
        <f t="shared" si="94"/>
        <v>139.51543745762817</v>
      </c>
      <c r="HJ217" s="9">
        <f t="shared" si="95"/>
        <v>0.28616478230266029</v>
      </c>
      <c r="HK217" s="9">
        <f t="shared" si="96"/>
        <v>-1.0554936810988729</v>
      </c>
      <c r="HL217" s="9">
        <f t="shared" si="97"/>
        <v>52.87906571177183</v>
      </c>
      <c r="HM217" s="9">
        <f t="shared" si="98"/>
        <v>2.16066171454084</v>
      </c>
      <c r="HN217" s="9">
        <f t="shared" si="99"/>
        <v>1580.9519485129817</v>
      </c>
      <c r="HO217" s="9">
        <f t="shared" si="100"/>
        <v>280.93737146514707</v>
      </c>
      <c r="HP217" s="9">
        <f t="shared" si="101"/>
        <v>3477.8520444491132</v>
      </c>
      <c r="HQ217" s="9">
        <f t="shared" si="102"/>
        <v>-16.761186457561621</v>
      </c>
      <c r="HR217" s="9">
        <f t="shared" si="103"/>
        <v>14</v>
      </c>
      <c r="IP217" s="9">
        <v>1</v>
      </c>
      <c r="IQ217" s="9">
        <v>235</v>
      </c>
      <c r="IR217" s="9">
        <v>1</v>
      </c>
      <c r="IS217" s="9">
        <v>0.40545320565668519</v>
      </c>
      <c r="IT217" s="9">
        <v>235</v>
      </c>
      <c r="IU217" s="9">
        <v>7</v>
      </c>
      <c r="IV217" s="9">
        <v>51.606675567764377</v>
      </c>
    </row>
    <row r="218" spans="1:256" x14ac:dyDescent="0.25">
      <c r="A218" s="9">
        <v>4</v>
      </c>
      <c r="B218" s="9">
        <v>0</v>
      </c>
      <c r="C218" s="9">
        <v>6</v>
      </c>
      <c r="D218" s="9">
        <v>4</v>
      </c>
      <c r="E218" s="9">
        <v>0</v>
      </c>
      <c r="F218" s="9">
        <v>4</v>
      </c>
      <c r="G218" s="9">
        <v>1</v>
      </c>
      <c r="H218" s="9">
        <v>2</v>
      </c>
      <c r="I218" s="9">
        <v>0</v>
      </c>
      <c r="J218" s="9">
        <v>1.5933970323029707</v>
      </c>
      <c r="K218" s="9">
        <v>2.1405198607406106</v>
      </c>
      <c r="L218" s="9">
        <v>0.82070442429489221</v>
      </c>
      <c r="M218" s="9">
        <v>0.80914046284262187</v>
      </c>
      <c r="N218" s="9">
        <v>249</v>
      </c>
      <c r="O218" s="9">
        <v>1</v>
      </c>
      <c r="P218" s="9">
        <v>37.068468372683022</v>
      </c>
      <c r="Q218" s="9">
        <v>48</v>
      </c>
      <c r="CV218" s="9" t="s">
        <v>4334</v>
      </c>
      <c r="CW218" s="9">
        <v>4</v>
      </c>
      <c r="CX218" s="9">
        <v>0</v>
      </c>
      <c r="CY218" s="9">
        <v>6</v>
      </c>
      <c r="CZ218" s="9">
        <v>4</v>
      </c>
      <c r="DA218" s="9">
        <v>0</v>
      </c>
      <c r="DB218" s="9">
        <v>4</v>
      </c>
      <c r="DC218" s="9">
        <v>1</v>
      </c>
      <c r="DD218" s="9">
        <v>2</v>
      </c>
      <c r="DE218" s="9">
        <v>0</v>
      </c>
      <c r="DF218" s="9">
        <v>110500</v>
      </c>
      <c r="DG218" s="9">
        <v>32600</v>
      </c>
      <c r="DH218" s="9">
        <v>3800</v>
      </c>
      <c r="DI218" s="9">
        <v>880</v>
      </c>
      <c r="DJ218" s="9">
        <v>249</v>
      </c>
      <c r="DK218" s="9">
        <v>5</v>
      </c>
      <c r="DL218" s="9">
        <v>37.068468372683022</v>
      </c>
      <c r="DM218" s="9">
        <v>48</v>
      </c>
      <c r="GR218" s="9">
        <f>$P218*$N218^Solver!$C$2</f>
        <v>138.06411251637371</v>
      </c>
      <c r="GS218" s="9">
        <f t="shared" si="78"/>
        <v>0.15941936035510587</v>
      </c>
      <c r="GT218" s="9">
        <f t="shared" si="79"/>
        <v>39.347566268632683</v>
      </c>
      <c r="GU218" s="9">
        <f t="shared" si="80"/>
        <v>8.6316282967168245</v>
      </c>
      <c r="GV218" s="9">
        <f t="shared" si="81"/>
        <v>136.71762529685088</v>
      </c>
      <c r="GW218" s="9">
        <f t="shared" si="82"/>
        <v>136.71762529685088</v>
      </c>
      <c r="GX218" s="9">
        <f t="shared" si="83"/>
        <v>8.6524337313673172</v>
      </c>
      <c r="GY218" s="9">
        <f t="shared" si="84"/>
        <v>218.71476305273592</v>
      </c>
      <c r="GZ218" s="9">
        <f t="shared" si="85"/>
        <v>-173.9219064079999</v>
      </c>
      <c r="HA218" s="9">
        <f t="shared" si="86"/>
        <v>2352.508644391085</v>
      </c>
      <c r="HB218" s="9">
        <f t="shared" si="87"/>
        <v>140.67392364823425</v>
      </c>
      <c r="HC218" s="9">
        <f t="shared" si="88"/>
        <v>-3.4642327376028681</v>
      </c>
      <c r="HD218" s="9">
        <f t="shared" si="89"/>
        <v>2.2940403509731814E-2</v>
      </c>
      <c r="HE218" s="9">
        <f t="shared" si="90"/>
        <v>2154.455999110462</v>
      </c>
      <c r="HF218" s="9">
        <f t="shared" si="91"/>
        <v>1.1803372026094014</v>
      </c>
      <c r="HG218" s="9">
        <f t="shared" si="92"/>
        <v>46.443396299005947</v>
      </c>
      <c r="HH218" s="9">
        <f t="shared" si="93"/>
        <v>48</v>
      </c>
      <c r="HI218" s="9">
        <f t="shared" si="94"/>
        <v>138.06411251637371</v>
      </c>
      <c r="HJ218" s="9">
        <f t="shared" si="95"/>
        <v>0.59899508171209015</v>
      </c>
      <c r="HK218" s="9">
        <f t="shared" si="96"/>
        <v>0.46335787981330567</v>
      </c>
      <c r="HL218" s="9">
        <f t="shared" si="97"/>
        <v>-128.91496825368867</v>
      </c>
      <c r="HM218" s="9">
        <f t="shared" si="98"/>
        <v>2.1554331659439732</v>
      </c>
      <c r="HN218" s="9">
        <f t="shared" si="99"/>
        <v>1548.2309712644405</v>
      </c>
      <c r="HO218" s="9">
        <f t="shared" si="100"/>
        <v>74.864609475702949</v>
      </c>
      <c r="HP218" s="9">
        <f t="shared" si="101"/>
        <v>20692.866684135974</v>
      </c>
      <c r="HQ218" s="9">
        <f t="shared" si="102"/>
        <v>8.6524337313673172</v>
      </c>
      <c r="HR218" s="9">
        <f t="shared" si="103"/>
        <v>15</v>
      </c>
      <c r="IP218" s="9">
        <v>1</v>
      </c>
      <c r="IQ218" s="9">
        <v>249</v>
      </c>
      <c r="IR218" s="9">
        <v>1</v>
      </c>
      <c r="IS218" s="9">
        <v>0.57801056197740952</v>
      </c>
      <c r="IT218" s="9">
        <v>249</v>
      </c>
      <c r="IU218" s="9">
        <v>7</v>
      </c>
      <c r="IV218" s="9">
        <v>140.67392364823425</v>
      </c>
    </row>
    <row r="219" spans="1:256" x14ac:dyDescent="0.25">
      <c r="A219" s="9">
        <v>4</v>
      </c>
      <c r="B219" s="9">
        <v>0</v>
      </c>
      <c r="C219" s="9">
        <v>6</v>
      </c>
      <c r="D219" s="9">
        <v>2</v>
      </c>
      <c r="E219" s="9">
        <v>0</v>
      </c>
      <c r="F219" s="9">
        <v>4</v>
      </c>
      <c r="G219" s="9">
        <v>2</v>
      </c>
      <c r="H219" s="9">
        <v>4</v>
      </c>
      <c r="I219" s="9">
        <v>1</v>
      </c>
      <c r="J219" s="9">
        <v>1.8529549199179343</v>
      </c>
      <c r="K219" s="9">
        <v>1.3846876634896159</v>
      </c>
      <c r="L219" s="9">
        <v>0.81422517883993251</v>
      </c>
      <c r="M219" s="9">
        <v>0.45054412135555083</v>
      </c>
      <c r="N219" s="9">
        <v>252</v>
      </c>
      <c r="O219" s="9">
        <v>1</v>
      </c>
      <c r="P219" s="9">
        <v>42.822017147651202</v>
      </c>
      <c r="Q219" s="9">
        <v>17</v>
      </c>
      <c r="CV219" s="9" t="s">
        <v>4397</v>
      </c>
      <c r="CW219" s="9">
        <v>4</v>
      </c>
      <c r="CX219" s="9">
        <v>0</v>
      </c>
      <c r="CY219" s="9">
        <v>6</v>
      </c>
      <c r="CZ219" s="9">
        <v>2</v>
      </c>
      <c r="DA219" s="9">
        <v>0</v>
      </c>
      <c r="DB219" s="9">
        <v>4</v>
      </c>
      <c r="DC219" s="9">
        <v>2</v>
      </c>
      <c r="DD219" s="9">
        <v>4</v>
      </c>
      <c r="DE219" s="9">
        <v>1</v>
      </c>
      <c r="DF219" s="9">
        <v>128500</v>
      </c>
      <c r="DG219" s="9">
        <v>21088.71711853351</v>
      </c>
      <c r="DH219" s="9">
        <v>3770</v>
      </c>
      <c r="DI219" s="9">
        <v>490</v>
      </c>
      <c r="DJ219" s="9">
        <v>252</v>
      </c>
      <c r="DK219" s="9">
        <v>5</v>
      </c>
      <c r="DL219" s="9">
        <v>42.822017147651202</v>
      </c>
      <c r="DM219" s="9">
        <v>17</v>
      </c>
      <c r="GR219" s="9">
        <f>$P219*$N219^Solver!$C$2</f>
        <v>159.94949141427281</v>
      </c>
      <c r="GS219" s="9">
        <f t="shared" si="78"/>
        <v>0.14811192732670883</v>
      </c>
      <c r="GT219" s="9">
        <f t="shared" si="79"/>
        <v>45.584787374132446</v>
      </c>
      <c r="GU219" s="9">
        <f t="shared" si="80"/>
        <v>9.2905999315659908</v>
      </c>
      <c r="GV219" s="9">
        <f t="shared" si="81"/>
        <v>28.060828840470919</v>
      </c>
      <c r="GW219" s="9">
        <f t="shared" si="82"/>
        <v>28.060828840470919</v>
      </c>
      <c r="GX219" s="9">
        <f t="shared" si="83"/>
        <v>-28.584787374132446</v>
      </c>
      <c r="GY219" s="9">
        <f t="shared" si="84"/>
        <v>269.24879779876483</v>
      </c>
      <c r="GZ219" s="9">
        <f t="shared" si="85"/>
        <v>-202.50669378213234</v>
      </c>
      <c r="HA219" s="9">
        <f t="shared" si="86"/>
        <v>2621.7574421898498</v>
      </c>
      <c r="HB219" s="9">
        <f t="shared" si="87"/>
        <v>33.505073450136891</v>
      </c>
      <c r="HC219" s="9">
        <f t="shared" si="88"/>
        <v>-3.8293826624930989</v>
      </c>
      <c r="HD219" s="9">
        <f t="shared" si="89"/>
        <v>0.37127784686093379</v>
      </c>
      <c r="HE219" s="9">
        <f t="shared" si="90"/>
        <v>-7203.3664182813764</v>
      </c>
      <c r="HF219" s="9">
        <f t="shared" si="91"/>
        <v>0.47909638951807254</v>
      </c>
      <c r="HG219" s="9">
        <f t="shared" si="92"/>
        <v>21.839507047895875</v>
      </c>
      <c r="HH219" s="9">
        <f t="shared" si="93"/>
        <v>17</v>
      </c>
      <c r="HI219" s="9">
        <f t="shared" si="94"/>
        <v>159.94949141427281</v>
      </c>
      <c r="HJ219" s="9">
        <f t="shared" si="95"/>
        <v>0.15055628926737349</v>
      </c>
      <c r="HK219" s="9">
        <f t="shared" si="96"/>
        <v>-1.9979144265079647</v>
      </c>
      <c r="HL219" s="9">
        <f t="shared" si="97"/>
        <v>494.60421284117791</v>
      </c>
      <c r="HM219" s="9">
        <f t="shared" si="98"/>
        <v>2.229003128950136</v>
      </c>
      <c r="HN219" s="9">
        <f t="shared" si="99"/>
        <v>2077.972839944865</v>
      </c>
      <c r="HO219" s="9">
        <f t="shared" si="100"/>
        <v>817.09006922436174</v>
      </c>
      <c r="HP219" s="9">
        <f t="shared" si="101"/>
        <v>300130.05867721455</v>
      </c>
      <c r="HQ219" s="9">
        <f t="shared" si="102"/>
        <v>-28.584787374132446</v>
      </c>
      <c r="HR219" s="9">
        <f t="shared" si="103"/>
        <v>16</v>
      </c>
      <c r="IP219" s="9">
        <v>1</v>
      </c>
      <c r="IQ219" s="9">
        <v>252</v>
      </c>
      <c r="IR219" s="9">
        <v>1</v>
      </c>
      <c r="IS219" s="9">
        <v>0.86223605500433664</v>
      </c>
      <c r="IT219" s="9">
        <v>252</v>
      </c>
      <c r="IU219" s="9">
        <v>7</v>
      </c>
      <c r="IV219" s="9">
        <v>33.505073450136891</v>
      </c>
    </row>
    <row r="220" spans="1:256" x14ac:dyDescent="0.25">
      <c r="A220" s="9">
        <v>4</v>
      </c>
      <c r="B220" s="9">
        <v>0</v>
      </c>
      <c r="C220" s="9">
        <v>6</v>
      </c>
      <c r="D220" s="9">
        <v>4</v>
      </c>
      <c r="E220" s="9">
        <v>0</v>
      </c>
      <c r="F220" s="9">
        <v>4</v>
      </c>
      <c r="G220" s="9">
        <v>1</v>
      </c>
      <c r="H220" s="9">
        <v>1</v>
      </c>
      <c r="I220" s="9">
        <v>0</v>
      </c>
      <c r="J220" s="9">
        <v>1.8399770255371861</v>
      </c>
      <c r="K220" s="9">
        <v>0.84044951587361405</v>
      </c>
      <c r="L220" s="9">
        <v>0.89197612429944861</v>
      </c>
      <c r="M220" s="9">
        <v>0.63443968109251037</v>
      </c>
      <c r="N220" s="9">
        <v>262</v>
      </c>
      <c r="O220" s="9">
        <v>1</v>
      </c>
      <c r="P220" s="9">
        <v>34.962652935131622</v>
      </c>
      <c r="Q220" s="9">
        <v>23</v>
      </c>
      <c r="CV220" s="9" t="s">
        <v>4205</v>
      </c>
      <c r="CW220" s="9">
        <v>4</v>
      </c>
      <c r="CX220" s="9">
        <v>0</v>
      </c>
      <c r="CY220" s="9">
        <v>6</v>
      </c>
      <c r="CZ220" s="9">
        <v>4</v>
      </c>
      <c r="DA220" s="9">
        <v>0</v>
      </c>
      <c r="DB220" s="9">
        <v>4</v>
      </c>
      <c r="DC220" s="9">
        <v>1</v>
      </c>
      <c r="DD220" s="9">
        <v>1</v>
      </c>
      <c r="DE220" s="9">
        <v>0</v>
      </c>
      <c r="DF220" s="9">
        <v>127600</v>
      </c>
      <c r="DG220" s="9">
        <v>12800</v>
      </c>
      <c r="DH220" s="9">
        <v>4130</v>
      </c>
      <c r="DI220" s="9">
        <v>690</v>
      </c>
      <c r="DJ220" s="9">
        <v>262</v>
      </c>
      <c r="DK220" s="9">
        <v>5</v>
      </c>
      <c r="DL220" s="9">
        <v>34.962652935131622</v>
      </c>
      <c r="DM220" s="9">
        <v>23</v>
      </c>
      <c r="GR220" s="9">
        <f>$P220*$N220^Solver!$C$2</f>
        <v>131.80989276628529</v>
      </c>
      <c r="GS220" s="9">
        <f t="shared" si="78"/>
        <v>0.16315765760876619</v>
      </c>
      <c r="GT220" s="9">
        <f t="shared" si="79"/>
        <v>37.565145612098853</v>
      </c>
      <c r="GU220" s="9">
        <f t="shared" si="80"/>
        <v>8.4338588948441426</v>
      </c>
      <c r="GV220" s="9">
        <f t="shared" si="81"/>
        <v>47.766778897566425</v>
      </c>
      <c r="GW220" s="9">
        <f t="shared" si="82"/>
        <v>47.766778897566425</v>
      </c>
      <c r="GX220" s="9">
        <f t="shared" si="83"/>
        <v>-14.565145612098853</v>
      </c>
      <c r="GY220" s="9">
        <f t="shared" si="84"/>
        <v>204.88359170572036</v>
      </c>
      <c r="GZ220" s="9">
        <f t="shared" si="85"/>
        <v>-217.0718393942312</v>
      </c>
      <c r="HA220" s="9">
        <f t="shared" si="86"/>
        <v>2826.6410338955702</v>
      </c>
      <c r="HB220" s="9">
        <f t="shared" si="87"/>
        <v>51.606675567764377</v>
      </c>
      <c r="HC220" s="9">
        <f t="shared" si="88"/>
        <v>-3.9609894652659996</v>
      </c>
      <c r="HD220" s="9">
        <f t="shared" si="89"/>
        <v>0.12371437326857433</v>
      </c>
      <c r="HE220" s="9">
        <f t="shared" si="90"/>
        <v>-3816.0681503698993</v>
      </c>
      <c r="HF220" s="9">
        <f t="shared" si="91"/>
        <v>0.68335954727236714</v>
      </c>
      <c r="HG220" s="9">
        <f t="shared" si="92"/>
        <v>25.670500898704422</v>
      </c>
      <c r="HH220" s="9">
        <f t="shared" si="93"/>
        <v>23</v>
      </c>
      <c r="HI220" s="9">
        <f t="shared" si="94"/>
        <v>131.80989276628529</v>
      </c>
      <c r="HJ220" s="9">
        <f t="shared" si="95"/>
        <v>0.30828557885026886</v>
      </c>
      <c r="HK220" s="9">
        <f t="shared" si="96"/>
        <v>-0.93316734504926846</v>
      </c>
      <c r="HL220" s="9">
        <f t="shared" si="97"/>
        <v>6.4903198142254785</v>
      </c>
      <c r="HM220" s="9">
        <f t="shared" si="98"/>
        <v>2.132254424670319</v>
      </c>
      <c r="HN220" s="9">
        <f t="shared" si="99"/>
        <v>1411.1401648581898</v>
      </c>
      <c r="HO220" s="9">
        <f t="shared" si="100"/>
        <v>212.14346670164247</v>
      </c>
      <c r="HP220" s="9">
        <f t="shared" si="101"/>
        <v>52.705784956414966</v>
      </c>
      <c r="HQ220" s="9">
        <f t="shared" si="102"/>
        <v>-14.565145612098853</v>
      </c>
      <c r="HR220" s="9">
        <f t="shared" si="103"/>
        <v>17</v>
      </c>
      <c r="IP220" s="9">
        <v>1</v>
      </c>
      <c r="IQ220" s="9">
        <v>262</v>
      </c>
      <c r="IR220" s="9">
        <v>1</v>
      </c>
      <c r="IS220" s="9">
        <v>0.77386195053023143</v>
      </c>
      <c r="IT220" s="9">
        <v>262</v>
      </c>
      <c r="IU220" s="9">
        <v>7</v>
      </c>
      <c r="IV220" s="9">
        <v>51.606675567764377</v>
      </c>
    </row>
    <row r="221" spans="1:256" x14ac:dyDescent="0.25">
      <c r="A221" s="9">
        <v>4</v>
      </c>
      <c r="B221" s="9">
        <v>0</v>
      </c>
      <c r="C221" s="9">
        <v>6</v>
      </c>
      <c r="D221" s="9">
        <v>4</v>
      </c>
      <c r="E221" s="9">
        <v>0</v>
      </c>
      <c r="F221" s="9">
        <v>4</v>
      </c>
      <c r="G221" s="9">
        <v>1</v>
      </c>
      <c r="H221" s="9">
        <v>4</v>
      </c>
      <c r="I221" s="9">
        <v>0</v>
      </c>
      <c r="J221" s="9">
        <v>1.7491317648719489</v>
      </c>
      <c r="K221" s="9">
        <v>0.80105344481703833</v>
      </c>
      <c r="L221" s="9">
        <v>0.54857611518658589</v>
      </c>
      <c r="M221" s="9">
        <v>0.62984229209908638</v>
      </c>
      <c r="N221" s="9">
        <v>268</v>
      </c>
      <c r="O221" s="9">
        <v>1</v>
      </c>
      <c r="P221" s="9">
        <v>29.927081271339627</v>
      </c>
      <c r="Q221" s="9">
        <v>36</v>
      </c>
      <c r="CV221" s="9" t="s">
        <v>4380</v>
      </c>
      <c r="CW221" s="9">
        <v>4</v>
      </c>
      <c r="CX221" s="9">
        <v>0</v>
      </c>
      <c r="CY221" s="9">
        <v>6</v>
      </c>
      <c r="CZ221" s="9">
        <v>4</v>
      </c>
      <c r="DA221" s="9">
        <v>0</v>
      </c>
      <c r="DB221" s="9">
        <v>4</v>
      </c>
      <c r="DC221" s="9">
        <v>1</v>
      </c>
      <c r="DD221" s="9">
        <v>4</v>
      </c>
      <c r="DE221" s="9">
        <v>0</v>
      </c>
      <c r="DF221" s="9">
        <v>121300</v>
      </c>
      <c r="DG221" s="9">
        <v>12200</v>
      </c>
      <c r="DH221" s="9">
        <v>2540</v>
      </c>
      <c r="DI221" s="9">
        <v>685</v>
      </c>
      <c r="DJ221" s="9">
        <v>268</v>
      </c>
      <c r="DK221" s="9">
        <v>5</v>
      </c>
      <c r="DL221" s="9">
        <v>29.927081271339627</v>
      </c>
      <c r="DM221" s="9">
        <v>36</v>
      </c>
      <c r="GR221" s="9">
        <f>$P221*$N221^Solver!$C$2</f>
        <v>113.43617350210283</v>
      </c>
      <c r="GS221" s="9">
        <f t="shared" si="78"/>
        <v>0.17587563600402711</v>
      </c>
      <c r="GT221" s="9">
        <f t="shared" si="79"/>
        <v>32.328729550228083</v>
      </c>
      <c r="GU221" s="9">
        <f t="shared" si="80"/>
        <v>7.8239868417824505</v>
      </c>
      <c r="GV221" s="9">
        <f t="shared" si="81"/>
        <v>92.098403346430274</v>
      </c>
      <c r="GW221" s="9">
        <f t="shared" si="82"/>
        <v>92.098403346430274</v>
      </c>
      <c r="GX221" s="9">
        <f t="shared" si="83"/>
        <v>3.6712704497719173</v>
      </c>
      <c r="GY221" s="9">
        <f t="shared" si="84"/>
        <v>165.91110583317263</v>
      </c>
      <c r="GZ221" s="9">
        <f t="shared" si="85"/>
        <v>-213.40056894445928</v>
      </c>
      <c r="HA221" s="9">
        <f t="shared" si="86"/>
        <v>2992.552139728743</v>
      </c>
      <c r="HB221" s="9">
        <f t="shared" si="87"/>
        <v>95.719694542143202</v>
      </c>
      <c r="HC221" s="9">
        <f t="shared" si="88"/>
        <v>-3.7910797298508245</v>
      </c>
      <c r="HD221" s="9">
        <f t="shared" si="89"/>
        <v>-1.8036225780475743E-2</v>
      </c>
      <c r="HE221" s="9">
        <f t="shared" si="90"/>
        <v>983.90048053887381</v>
      </c>
      <c r="HF221" s="9">
        <f t="shared" si="91"/>
        <v>1.09143267952109</v>
      </c>
      <c r="HG221" s="9">
        <f t="shared" si="92"/>
        <v>35.28463191851808</v>
      </c>
      <c r="HH221" s="9">
        <f t="shared" si="93"/>
        <v>36</v>
      </c>
      <c r="HI221" s="9">
        <f t="shared" si="94"/>
        <v>113.43617350210283</v>
      </c>
      <c r="HJ221" s="9">
        <f t="shared" si="95"/>
        <v>0.5585815222396745</v>
      </c>
      <c r="HK221" s="9">
        <f t="shared" si="96"/>
        <v>0.27182484321823197</v>
      </c>
      <c r="HL221" s="9">
        <f t="shared" si="97"/>
        <v>-135.1580483807478</v>
      </c>
      <c r="HM221" s="9">
        <f t="shared" si="98"/>
        <v>2.0571942509548302</v>
      </c>
      <c r="HN221" s="9">
        <f t="shared" si="99"/>
        <v>1045.1467543317904</v>
      </c>
      <c r="HO221" s="9">
        <f t="shared" si="100"/>
        <v>13.478226715368496</v>
      </c>
      <c r="HP221" s="9">
        <f t="shared" si="101"/>
        <v>23235.782636143089</v>
      </c>
      <c r="HQ221" s="9">
        <f t="shared" si="102"/>
        <v>3.6712704497719173</v>
      </c>
      <c r="HR221" s="9">
        <f t="shared" si="103"/>
        <v>18</v>
      </c>
      <c r="IP221" s="9">
        <v>1</v>
      </c>
      <c r="IQ221" s="9">
        <v>268</v>
      </c>
      <c r="IR221" s="9">
        <v>1</v>
      </c>
      <c r="IS221" s="9">
        <v>0.88935791098671657</v>
      </c>
      <c r="IT221" s="9">
        <v>268</v>
      </c>
      <c r="IU221" s="9">
        <v>7</v>
      </c>
      <c r="IV221" s="9">
        <v>95.719694542143202</v>
      </c>
    </row>
    <row r="222" spans="1:256" x14ac:dyDescent="0.25">
      <c r="A222" s="9">
        <v>4</v>
      </c>
      <c r="B222" s="9">
        <v>2</v>
      </c>
      <c r="C222" s="9">
        <v>6</v>
      </c>
      <c r="D222" s="9">
        <v>4</v>
      </c>
      <c r="E222" s="9">
        <v>0</v>
      </c>
      <c r="F222" s="9">
        <v>4</v>
      </c>
      <c r="G222" s="9">
        <v>1</v>
      </c>
      <c r="H222" s="9">
        <v>3</v>
      </c>
      <c r="I222" s="9">
        <v>0</v>
      </c>
      <c r="J222" s="9">
        <v>1.5933970323029707</v>
      </c>
      <c r="K222" s="9">
        <v>1.8975774225583941</v>
      </c>
      <c r="L222" s="9">
        <v>1.1533056909828223</v>
      </c>
      <c r="M222" s="9">
        <v>1.3056584741324126</v>
      </c>
      <c r="N222" s="9">
        <v>279</v>
      </c>
      <c r="O222" s="9">
        <v>1</v>
      </c>
      <c r="P222" s="9">
        <v>39.887930360838034</v>
      </c>
      <c r="Q222" s="9">
        <v>39</v>
      </c>
      <c r="CV222" s="9" t="s">
        <v>4369</v>
      </c>
      <c r="CW222" s="9">
        <v>4</v>
      </c>
      <c r="CX222" s="9">
        <v>2</v>
      </c>
      <c r="CY222" s="9">
        <v>6</v>
      </c>
      <c r="CZ222" s="9">
        <v>4</v>
      </c>
      <c r="DA222" s="9">
        <v>0</v>
      </c>
      <c r="DB222" s="9">
        <v>4</v>
      </c>
      <c r="DC222" s="9">
        <v>1</v>
      </c>
      <c r="DD222" s="9">
        <v>3</v>
      </c>
      <c r="DE222" s="9">
        <v>0</v>
      </c>
      <c r="DF222" s="9">
        <v>110500</v>
      </c>
      <c r="DG222" s="9">
        <v>28900</v>
      </c>
      <c r="DH222" s="9">
        <v>5340</v>
      </c>
      <c r="DI222" s="9">
        <v>1420</v>
      </c>
      <c r="DJ222" s="9">
        <v>279</v>
      </c>
      <c r="DK222" s="9">
        <v>5</v>
      </c>
      <c r="DL222" s="9">
        <v>39.887930360838034</v>
      </c>
      <c r="DM222" s="9">
        <v>39</v>
      </c>
      <c r="GR222" s="9">
        <f>$P222*$N222^Solver!$C$2</f>
        <v>152.6483517622068</v>
      </c>
      <c r="GS222" s="9">
        <f t="shared" si="78"/>
        <v>0.15161263835861563</v>
      </c>
      <c r="GT222" s="9">
        <f t="shared" si="79"/>
        <v>43.503999897501693</v>
      </c>
      <c r="GU222" s="9">
        <f t="shared" si="80"/>
        <v>9.0760814981057418</v>
      </c>
      <c r="GV222" s="9">
        <f t="shared" si="81"/>
        <v>102.99490967747684</v>
      </c>
      <c r="GW222" s="9">
        <f t="shared" si="82"/>
        <v>102.99490967747684</v>
      </c>
      <c r="GX222" s="9">
        <f t="shared" si="83"/>
        <v>-4.5039998975016928</v>
      </c>
      <c r="GY222" s="9">
        <f t="shared" si="84"/>
        <v>252.02989375123462</v>
      </c>
      <c r="GZ222" s="9">
        <f t="shared" si="85"/>
        <v>-217.90456884196098</v>
      </c>
      <c r="HA222" s="9">
        <f t="shared" si="86"/>
        <v>3244.5820334799778</v>
      </c>
      <c r="HB222" s="9">
        <f t="shared" si="87"/>
        <v>106.63176026064345</v>
      </c>
      <c r="HC222" s="9">
        <f t="shared" si="88"/>
        <v>-3.723457566251525</v>
      </c>
      <c r="HD222" s="9">
        <f t="shared" si="89"/>
        <v>-1.2267784671614415E-2</v>
      </c>
      <c r="HE222" s="9">
        <f t="shared" si="90"/>
        <v>-1256.6159714029723</v>
      </c>
      <c r="HF222" s="9">
        <f t="shared" si="91"/>
        <v>0.91434018780583415</v>
      </c>
      <c r="HG222" s="9">
        <f t="shared" si="92"/>
        <v>39.777455436586685</v>
      </c>
      <c r="HH222" s="9">
        <f t="shared" si="93"/>
        <v>39</v>
      </c>
      <c r="HI222" s="9">
        <f t="shared" si="94"/>
        <v>152.6483517622068</v>
      </c>
      <c r="HJ222" s="9">
        <f t="shared" si="95"/>
        <v>0.46138591851268851</v>
      </c>
      <c r="HK222" s="9">
        <f t="shared" si="96"/>
        <v>-0.17870664964452435</v>
      </c>
      <c r="HL222" s="9">
        <f t="shared" si="97"/>
        <v>-208.74447372549184</v>
      </c>
      <c r="HM222" s="9">
        <f t="shared" si="98"/>
        <v>2.2056425463953206</v>
      </c>
      <c r="HN222" s="9">
        <f t="shared" si="99"/>
        <v>1892.5980070818273</v>
      </c>
      <c r="HO222" s="9">
        <f t="shared" si="100"/>
        <v>20.286015076695261</v>
      </c>
      <c r="HP222" s="9">
        <f t="shared" si="101"/>
        <v>53705.225303119616</v>
      </c>
      <c r="HQ222" s="9">
        <f t="shared" si="102"/>
        <v>-4.5039998975016928</v>
      </c>
      <c r="HR222" s="9">
        <f t="shared" si="103"/>
        <v>19</v>
      </c>
      <c r="IP222" s="9">
        <v>1</v>
      </c>
      <c r="IQ222" s="9">
        <v>279</v>
      </c>
      <c r="IR222" s="9">
        <v>1</v>
      </c>
      <c r="IS222" s="9">
        <v>0.47849919542262254</v>
      </c>
      <c r="IT222" s="9">
        <v>279</v>
      </c>
      <c r="IU222" s="9">
        <v>7</v>
      </c>
      <c r="IV222" s="9">
        <v>106.63176026064345</v>
      </c>
    </row>
    <row r="223" spans="1:256" x14ac:dyDescent="0.25">
      <c r="A223" s="9">
        <v>4</v>
      </c>
      <c r="B223" s="9">
        <v>0</v>
      </c>
      <c r="C223" s="9">
        <v>7</v>
      </c>
      <c r="D223" s="9">
        <v>4</v>
      </c>
      <c r="E223" s="9">
        <v>0</v>
      </c>
      <c r="F223" s="9">
        <v>4</v>
      </c>
      <c r="G223" s="9">
        <v>1</v>
      </c>
      <c r="H223" s="9">
        <v>4</v>
      </c>
      <c r="I223" s="9">
        <v>0</v>
      </c>
      <c r="J223" s="9">
        <v>1.9034245091763995</v>
      </c>
      <c r="K223" s="9">
        <v>0.61063910137692268</v>
      </c>
      <c r="L223" s="9">
        <v>1.0852736137057457</v>
      </c>
      <c r="M223" s="9">
        <v>0.6206475141122384</v>
      </c>
      <c r="N223" s="9">
        <v>304</v>
      </c>
      <c r="O223" s="9">
        <v>1</v>
      </c>
      <c r="P223" s="9">
        <v>35.581341310714102</v>
      </c>
      <c r="Q223" s="9">
        <v>27</v>
      </c>
      <c r="CV223" s="9" t="s">
        <v>4389</v>
      </c>
      <c r="CW223" s="9">
        <v>4</v>
      </c>
      <c r="CX223" s="9">
        <v>0</v>
      </c>
      <c r="CY223" s="9">
        <v>7</v>
      </c>
      <c r="CZ223" s="9">
        <v>4</v>
      </c>
      <c r="DA223" s="9">
        <v>0</v>
      </c>
      <c r="DB223" s="9">
        <v>4</v>
      </c>
      <c r="DC223" s="9">
        <v>1</v>
      </c>
      <c r="DD223" s="9">
        <v>4</v>
      </c>
      <c r="DE223" s="9">
        <v>0</v>
      </c>
      <c r="DF223" s="9">
        <v>132000</v>
      </c>
      <c r="DG223" s="9">
        <v>9300</v>
      </c>
      <c r="DH223" s="9">
        <v>5025</v>
      </c>
      <c r="DI223" s="9">
        <v>675</v>
      </c>
      <c r="DJ223" s="9">
        <v>304</v>
      </c>
      <c r="DK223" s="9">
        <v>5</v>
      </c>
      <c r="DL223" s="9">
        <v>35.581341310714102</v>
      </c>
      <c r="DM223" s="9">
        <v>27</v>
      </c>
      <c r="GR223" s="9">
        <f>$P223*$N223^Solver!$C$2</f>
        <v>138.9809216944769</v>
      </c>
      <c r="GS223" s="9">
        <f t="shared" si="78"/>
        <v>0.15889267307202581</v>
      </c>
      <c r="GT223" s="9">
        <f t="shared" si="79"/>
        <v>39.608852197565355</v>
      </c>
      <c r="GU223" s="9">
        <f t="shared" si="80"/>
        <v>8.6602398668305316</v>
      </c>
      <c r="GV223" s="9">
        <f t="shared" si="81"/>
        <v>60.823173172389204</v>
      </c>
      <c r="GW223" s="9">
        <f t="shared" si="82"/>
        <v>60.823173172389204</v>
      </c>
      <c r="GX223" s="9">
        <f t="shared" si="83"/>
        <v>-12.608852197565355</v>
      </c>
      <c r="GY223" s="9">
        <f t="shared" si="84"/>
        <v>220.76563267167808</v>
      </c>
      <c r="GZ223" s="9">
        <f t="shared" si="85"/>
        <v>-230.51342103952635</v>
      </c>
      <c r="HA223" s="9">
        <f t="shared" si="86"/>
        <v>3465.3476661516561</v>
      </c>
      <c r="HB223" s="9">
        <f t="shared" si="87"/>
        <v>64.557538627006323</v>
      </c>
      <c r="HC223" s="9">
        <f t="shared" si="88"/>
        <v>-3.8166700116428069</v>
      </c>
      <c r="HD223" s="9">
        <f t="shared" si="89"/>
        <v>7.6089780053142098E-2</v>
      </c>
      <c r="HE223" s="9">
        <f t="shared" si="90"/>
        <v>-3833.0910680598681</v>
      </c>
      <c r="HF223" s="9">
        <f t="shared" si="91"/>
        <v>0.73878000065251148</v>
      </c>
      <c r="HG223" s="9">
        <f t="shared" si="92"/>
        <v>29.262227852362564</v>
      </c>
      <c r="HH223" s="9">
        <f t="shared" si="93"/>
        <v>27</v>
      </c>
      <c r="HI223" s="9">
        <f t="shared" si="94"/>
        <v>138.9809216944769</v>
      </c>
      <c r="HJ223" s="9">
        <f t="shared" si="95"/>
        <v>0.34792138028863911</v>
      </c>
      <c r="HK223" s="9">
        <f t="shared" si="96"/>
        <v>-0.7253697163515781</v>
      </c>
      <c r="HL223" s="9">
        <f t="shared" si="97"/>
        <v>-55.386935986182863</v>
      </c>
      <c r="HM223" s="9">
        <f t="shared" si="98"/>
        <v>2.1587424204390837</v>
      </c>
      <c r="HN223" s="9">
        <f t="shared" si="99"/>
        <v>1568.8611724085779</v>
      </c>
      <c r="HO223" s="9">
        <f t="shared" si="100"/>
        <v>158.98315374004869</v>
      </c>
      <c r="HP223" s="9">
        <f t="shared" si="101"/>
        <v>3817.0747029372305</v>
      </c>
      <c r="HQ223" s="9">
        <f t="shared" si="102"/>
        <v>-12.608852197565355</v>
      </c>
      <c r="HR223" s="9">
        <f t="shared" si="103"/>
        <v>20</v>
      </c>
      <c r="IP223" s="9">
        <v>1</v>
      </c>
      <c r="IQ223" s="9">
        <v>304</v>
      </c>
      <c r="IR223" s="9">
        <v>1</v>
      </c>
      <c r="IS223" s="9">
        <v>0.43500772106008634</v>
      </c>
      <c r="IT223" s="9">
        <v>304</v>
      </c>
      <c r="IU223" s="9">
        <v>7</v>
      </c>
      <c r="IV223" s="9">
        <v>64.557538627006323</v>
      </c>
    </row>
    <row r="224" spans="1:256" x14ac:dyDescent="0.25">
      <c r="A224" s="9">
        <v>4</v>
      </c>
      <c r="B224" s="9">
        <v>2</v>
      </c>
      <c r="C224" s="9">
        <v>6</v>
      </c>
      <c r="D224" s="9">
        <v>4</v>
      </c>
      <c r="E224" s="9">
        <v>0</v>
      </c>
      <c r="F224" s="9">
        <v>4</v>
      </c>
      <c r="G224" s="9">
        <v>1</v>
      </c>
      <c r="H224" s="9">
        <v>3</v>
      </c>
      <c r="I224" s="9">
        <v>0</v>
      </c>
      <c r="J224" s="9">
        <v>1.8096952719821071</v>
      </c>
      <c r="K224" s="9">
        <v>1.4839186764643497</v>
      </c>
      <c r="L224" s="9">
        <v>0.87469813641955618</v>
      </c>
      <c r="M224" s="9">
        <v>1.140152470369149</v>
      </c>
      <c r="N224" s="9">
        <v>329</v>
      </c>
      <c r="O224" s="9">
        <v>1</v>
      </c>
      <c r="P224" s="9">
        <v>38.762791929354059</v>
      </c>
      <c r="Q224" s="9">
        <v>60</v>
      </c>
      <c r="CV224" s="9" t="s">
        <v>4371</v>
      </c>
      <c r="CW224" s="9">
        <v>4</v>
      </c>
      <c r="CX224" s="9">
        <v>2</v>
      </c>
      <c r="CY224" s="9">
        <v>6</v>
      </c>
      <c r="CZ224" s="9">
        <v>4</v>
      </c>
      <c r="DA224" s="9">
        <v>0</v>
      </c>
      <c r="DB224" s="9">
        <v>4</v>
      </c>
      <c r="DC224" s="9">
        <v>1</v>
      </c>
      <c r="DD224" s="9">
        <v>3</v>
      </c>
      <c r="DE224" s="9">
        <v>0</v>
      </c>
      <c r="DF224" s="9">
        <v>125500</v>
      </c>
      <c r="DG224" s="9">
        <v>22600</v>
      </c>
      <c r="DH224" s="9">
        <v>4050</v>
      </c>
      <c r="DI224" s="9">
        <v>1240</v>
      </c>
      <c r="DJ224" s="9">
        <v>329</v>
      </c>
      <c r="DK224" s="9">
        <v>5</v>
      </c>
      <c r="DL224" s="9">
        <v>38.762791929354059</v>
      </c>
      <c r="DM224" s="9">
        <v>60</v>
      </c>
      <c r="GR224" s="9">
        <f>$P224*$N224^Solver!$C$2</f>
        <v>154.28646030177552</v>
      </c>
      <c r="GS224" s="9">
        <f t="shared" si="78"/>
        <v>0.15080563071837522</v>
      </c>
      <c r="GT224" s="9">
        <f t="shared" si="79"/>
        <v>43.970852457092434</v>
      </c>
      <c r="GU224" s="9">
        <f t="shared" si="80"/>
        <v>9.1246504214113582</v>
      </c>
      <c r="GV224" s="9">
        <f t="shared" si="81"/>
        <v>184.227636593135</v>
      </c>
      <c r="GW224" s="9">
        <f t="shared" si="82"/>
        <v>184.227636593135</v>
      </c>
      <c r="GX224" s="9">
        <f t="shared" si="83"/>
        <v>16.029147542907566</v>
      </c>
      <c r="GY224" s="9">
        <f t="shared" si="84"/>
        <v>255.86235257051123</v>
      </c>
      <c r="GZ224" s="9">
        <f t="shared" si="85"/>
        <v>-214.48427349661878</v>
      </c>
      <c r="HA224" s="9">
        <f t="shared" si="86"/>
        <v>3721.2100187221672</v>
      </c>
      <c r="HB224" s="9">
        <f t="shared" si="87"/>
        <v>188.62817342367163</v>
      </c>
      <c r="HC224" s="9">
        <f t="shared" si="88"/>
        <v>-3.431300186427114</v>
      </c>
      <c r="HD224" s="9">
        <f t="shared" si="89"/>
        <v>0.11014728870084128</v>
      </c>
      <c r="HE224" s="9">
        <f t="shared" si="90"/>
        <v>5273.5895416165895</v>
      </c>
      <c r="HF224" s="9">
        <f t="shared" si="91"/>
        <v>1.3018927531317743</v>
      </c>
      <c r="HG224" s="9">
        <f t="shared" si="92"/>
        <v>57.245334162915114</v>
      </c>
      <c r="HH224" s="9">
        <f t="shared" si="93"/>
        <v>60</v>
      </c>
      <c r="HI224" s="9">
        <f t="shared" si="94"/>
        <v>154.28646030177552</v>
      </c>
      <c r="HJ224" s="9">
        <f t="shared" si="95"/>
        <v>0.64884994777814298</v>
      </c>
      <c r="HK224" s="9">
        <f t="shared" si="96"/>
        <v>0.70897210485371276</v>
      </c>
      <c r="HL224" s="9">
        <f t="shared" si="97"/>
        <v>0.96541538245492176</v>
      </c>
      <c r="HM224" s="9">
        <f t="shared" si="98"/>
        <v>2.2109795887523922</v>
      </c>
      <c r="HN224" s="9">
        <f t="shared" si="99"/>
        <v>1933.4358658033918</v>
      </c>
      <c r="HO224" s="9">
        <f t="shared" si="100"/>
        <v>256.93357095229965</v>
      </c>
      <c r="HP224" s="9">
        <f t="shared" si="101"/>
        <v>1.1475088214813849</v>
      </c>
      <c r="HQ224" s="9">
        <f t="shared" si="102"/>
        <v>16.029147542907566</v>
      </c>
      <c r="HR224" s="9">
        <f t="shared" si="103"/>
        <v>21</v>
      </c>
      <c r="IP224" s="9">
        <v>1</v>
      </c>
      <c r="IQ224" s="9">
        <v>329</v>
      </c>
      <c r="IR224" s="9">
        <v>1</v>
      </c>
      <c r="IS224" s="9">
        <v>0.79239672409496253</v>
      </c>
      <c r="IT224" s="9">
        <v>329</v>
      </c>
      <c r="IU224" s="9">
        <v>7</v>
      </c>
      <c r="IV224" s="9">
        <v>188.62817342367163</v>
      </c>
    </row>
    <row r="225" spans="1:256" x14ac:dyDescent="0.25">
      <c r="A225" s="9">
        <v>4</v>
      </c>
      <c r="B225" s="9">
        <v>0</v>
      </c>
      <c r="C225" s="9">
        <v>8</v>
      </c>
      <c r="D225" s="9">
        <v>4</v>
      </c>
      <c r="E225" s="9">
        <v>0</v>
      </c>
      <c r="F225" s="9">
        <v>8</v>
      </c>
      <c r="G225" s="9">
        <v>1</v>
      </c>
      <c r="H225" s="9">
        <v>1</v>
      </c>
      <c r="I225" s="9">
        <v>0</v>
      </c>
      <c r="J225" s="9">
        <v>1.7476897766074213</v>
      </c>
      <c r="K225" s="9">
        <v>1.378862486980148</v>
      </c>
      <c r="L225" s="9">
        <v>0.88981637581446205</v>
      </c>
      <c r="M225" s="9">
        <v>0.72638746096099005</v>
      </c>
      <c r="N225" s="9">
        <v>343</v>
      </c>
      <c r="O225" s="9">
        <v>1</v>
      </c>
      <c r="P225" s="9">
        <v>65.212996924407008</v>
      </c>
      <c r="Q225" s="9">
        <v>33</v>
      </c>
      <c r="CV225" s="9" t="s">
        <v>4261</v>
      </c>
      <c r="CW225" s="9">
        <v>4</v>
      </c>
      <c r="CX225" s="9">
        <v>0</v>
      </c>
      <c r="CY225" s="9">
        <v>8</v>
      </c>
      <c r="CZ225" s="9">
        <v>4</v>
      </c>
      <c r="DA225" s="9">
        <v>0</v>
      </c>
      <c r="DB225" s="9">
        <v>8</v>
      </c>
      <c r="DC225" s="9">
        <v>1</v>
      </c>
      <c r="DD225" s="9">
        <v>1</v>
      </c>
      <c r="DE225" s="9">
        <v>0</v>
      </c>
      <c r="DF225" s="9">
        <v>121200</v>
      </c>
      <c r="DG225" s="9">
        <v>21000</v>
      </c>
      <c r="DH225" s="9">
        <v>4120</v>
      </c>
      <c r="DI225" s="9">
        <v>790</v>
      </c>
      <c r="DJ225" s="9">
        <v>343</v>
      </c>
      <c r="DK225" s="9">
        <v>5</v>
      </c>
      <c r="DL225" s="9">
        <v>65.212996924407008</v>
      </c>
      <c r="DM225" s="9">
        <v>33</v>
      </c>
      <c r="GR225" s="9">
        <f>$P225*$N225^Solver!$C$2</f>
        <v>262.15623909977722</v>
      </c>
      <c r="GS225" s="9">
        <f t="shared" si="78"/>
        <v>0.11569147711086535</v>
      </c>
      <c r="GT225" s="9">
        <f t="shared" si="79"/>
        <v>74.713187972657749</v>
      </c>
      <c r="GU225" s="9">
        <f t="shared" si="80"/>
        <v>11.894123026599289</v>
      </c>
      <c r="GV225" s="9">
        <f t="shared" si="81"/>
        <v>79.182477989923996</v>
      </c>
      <c r="GW225" s="9">
        <f t="shared" si="82"/>
        <v>79.182477989923996</v>
      </c>
      <c r="GX225" s="9">
        <f t="shared" si="83"/>
        <v>-41.713187972657749</v>
      </c>
      <c r="GY225" s="9">
        <f t="shared" si="84"/>
        <v>544.02567486675775</v>
      </c>
      <c r="GZ225" s="9">
        <f t="shared" si="85"/>
        <v>-256.1974614692765</v>
      </c>
      <c r="HA225" s="9">
        <f t="shared" si="86"/>
        <v>4265.2356935889247</v>
      </c>
      <c r="HB225" s="9">
        <f t="shared" si="87"/>
        <v>85.05446701758153</v>
      </c>
      <c r="HC225" s="9">
        <f t="shared" si="88"/>
        <v>-3.8326716274172101</v>
      </c>
      <c r="HD225" s="9">
        <f t="shared" si="89"/>
        <v>0.298326554448204</v>
      </c>
      <c r="HE225" s="9">
        <f t="shared" si="90"/>
        <v>-14307.623474621609</v>
      </c>
      <c r="HF225" s="9">
        <f t="shared" si="91"/>
        <v>0.51836412548340649</v>
      </c>
      <c r="HG225" s="9">
        <f t="shared" si="92"/>
        <v>38.728636345524102</v>
      </c>
      <c r="HH225" s="9">
        <f t="shared" si="93"/>
        <v>33</v>
      </c>
      <c r="HI225" s="9">
        <f t="shared" si="94"/>
        <v>262.15623909977722</v>
      </c>
      <c r="HJ225" s="9">
        <f t="shared" si="95"/>
        <v>0.18033539555183709</v>
      </c>
      <c r="HK225" s="9">
        <f t="shared" si="96"/>
        <v>-1.7483053098671104</v>
      </c>
      <c r="HL225" s="9">
        <f t="shared" si="97"/>
        <v>1103.2117030323234</v>
      </c>
      <c r="HM225" s="9">
        <f t="shared" si="98"/>
        <v>2.4760444148158482</v>
      </c>
      <c r="HN225" s="9">
        <f t="shared" si="99"/>
        <v>5582.0604570376909</v>
      </c>
      <c r="HO225" s="9">
        <f t="shared" si="100"/>
        <v>1739.9900508422791</v>
      </c>
      <c r="HP225" s="9">
        <f t="shared" si="101"/>
        <v>1430330.7886025182</v>
      </c>
      <c r="HQ225" s="9">
        <f t="shared" si="102"/>
        <v>-41.713187972657749</v>
      </c>
      <c r="HR225" s="9">
        <f t="shared" si="103"/>
        <v>22</v>
      </c>
      <c r="IP225" s="9">
        <v>1</v>
      </c>
      <c r="IQ225" s="9">
        <v>343</v>
      </c>
      <c r="IR225" s="9">
        <v>1</v>
      </c>
      <c r="IS225" s="9">
        <v>0.59866655802327218</v>
      </c>
      <c r="IT225" s="9">
        <v>343</v>
      </c>
      <c r="IU225" s="9">
        <v>7</v>
      </c>
      <c r="IV225" s="9">
        <v>85.05446701758153</v>
      </c>
    </row>
    <row r="226" spans="1:256" x14ac:dyDescent="0.25">
      <c r="A226" s="9">
        <v>2</v>
      </c>
      <c r="B226" s="9">
        <v>0</v>
      </c>
      <c r="C226" s="9">
        <v>8</v>
      </c>
      <c r="D226" s="9">
        <v>4</v>
      </c>
      <c r="E226" s="9">
        <v>0</v>
      </c>
      <c r="F226" s="9">
        <v>3</v>
      </c>
      <c r="G226" s="9">
        <v>2</v>
      </c>
      <c r="H226" s="9">
        <v>2</v>
      </c>
      <c r="I226" s="9">
        <v>0</v>
      </c>
      <c r="J226" s="9">
        <v>1.8890046265311238</v>
      </c>
      <c r="K226" s="9">
        <v>0.95863772904334099</v>
      </c>
      <c r="L226" s="9">
        <v>0.54425661821661275</v>
      </c>
      <c r="M226" s="9">
        <v>0.71719268297414207</v>
      </c>
      <c r="N226" s="9">
        <v>353</v>
      </c>
      <c r="O226" s="9">
        <v>1</v>
      </c>
      <c r="P226" s="9">
        <v>26.466051036130484</v>
      </c>
      <c r="Q226" s="9">
        <v>25</v>
      </c>
      <c r="CV226" s="9" t="s">
        <v>4303</v>
      </c>
      <c r="CW226" s="9">
        <v>2</v>
      </c>
      <c r="CX226" s="9">
        <v>0</v>
      </c>
      <c r="CY226" s="9">
        <v>8</v>
      </c>
      <c r="CZ226" s="9">
        <v>4</v>
      </c>
      <c r="DA226" s="9">
        <v>0</v>
      </c>
      <c r="DB226" s="9">
        <v>3</v>
      </c>
      <c r="DC226" s="9">
        <v>2</v>
      </c>
      <c r="DD226" s="9">
        <v>2</v>
      </c>
      <c r="DE226" s="9">
        <v>0</v>
      </c>
      <c r="DF226" s="9">
        <v>131000</v>
      </c>
      <c r="DG226" s="9">
        <v>14600</v>
      </c>
      <c r="DH226" s="9">
        <v>2520</v>
      </c>
      <c r="DI226" s="9">
        <v>780</v>
      </c>
      <c r="DJ226" s="9">
        <v>353</v>
      </c>
      <c r="DK226" s="9">
        <v>5</v>
      </c>
      <c r="DL226" s="9">
        <v>26.466051036130484</v>
      </c>
      <c r="DM226" s="9">
        <v>25</v>
      </c>
      <c r="GR226" s="9">
        <f>$P226*$N226^Solver!$C$2</f>
        <v>107.12470285194277</v>
      </c>
      <c r="GS226" s="9">
        <f t="shared" si="78"/>
        <v>0.18098252786853905</v>
      </c>
      <c r="GT226" s="9">
        <f t="shared" si="79"/>
        <v>30.529992679846568</v>
      </c>
      <c r="GU226" s="9">
        <f t="shared" si="80"/>
        <v>7.6032127415368711</v>
      </c>
      <c r="GV226" s="9">
        <f t="shared" si="81"/>
        <v>54.623325733825794</v>
      </c>
      <c r="GW226" s="9">
        <f t="shared" si="82"/>
        <v>54.623325733825794</v>
      </c>
      <c r="GX226" s="9">
        <f t="shared" si="83"/>
        <v>-5.5299926798465684</v>
      </c>
      <c r="GY226" s="9">
        <f t="shared" si="84"/>
        <v>153.12033504123622</v>
      </c>
      <c r="GZ226" s="9">
        <f t="shared" si="85"/>
        <v>-261.72745414912305</v>
      </c>
      <c r="HA226" s="9">
        <f t="shared" si="86"/>
        <v>4418.3560286301608</v>
      </c>
      <c r="HB226" s="9">
        <f t="shared" si="87"/>
        <v>58.003605222980518</v>
      </c>
      <c r="HC226" s="9">
        <f t="shared" si="88"/>
        <v>-3.8509364264303296</v>
      </c>
      <c r="HD226" s="9">
        <f t="shared" si="89"/>
        <v>5.4530013095709285E-5</v>
      </c>
      <c r="HE226" s="9">
        <f t="shared" si="90"/>
        <v>-1952.0874159858386</v>
      </c>
      <c r="HF226" s="9">
        <f t="shared" si="91"/>
        <v>0.8549822230064722</v>
      </c>
      <c r="HG226" s="9">
        <f t="shared" si="92"/>
        <v>26.102601009786543</v>
      </c>
      <c r="HH226" s="9">
        <f t="shared" si="93"/>
        <v>25</v>
      </c>
      <c r="HI226" s="9">
        <f t="shared" si="94"/>
        <v>107.12470285194277</v>
      </c>
      <c r="HJ226" s="9">
        <f t="shared" si="95"/>
        <v>0.42709658700970887</v>
      </c>
      <c r="HK226" s="9">
        <f t="shared" si="96"/>
        <v>-0.33914357566256642</v>
      </c>
      <c r="HL226" s="9">
        <f t="shared" si="97"/>
        <v>-108.29605606641498</v>
      </c>
      <c r="HM226" s="9">
        <f t="shared" si="98"/>
        <v>2.0285708871170791</v>
      </c>
      <c r="HN226" s="9">
        <f t="shared" si="99"/>
        <v>932.08045303148504</v>
      </c>
      <c r="HO226" s="9">
        <f t="shared" si="100"/>
        <v>30.58081903915663</v>
      </c>
      <c r="HP226" s="9">
        <f t="shared" si="101"/>
        <v>15015.932982023918</v>
      </c>
      <c r="HQ226" s="9">
        <f t="shared" si="102"/>
        <v>-5.5299926798465684</v>
      </c>
      <c r="HR226" s="9">
        <f t="shared" si="103"/>
        <v>23</v>
      </c>
      <c r="IP226" s="9">
        <v>1</v>
      </c>
      <c r="IQ226" s="9">
        <v>353</v>
      </c>
      <c r="IR226" s="9">
        <v>1</v>
      </c>
      <c r="IS226" s="9">
        <v>0.11415280521225157</v>
      </c>
      <c r="IT226" s="9">
        <v>353</v>
      </c>
      <c r="IU226" s="9">
        <v>7</v>
      </c>
      <c r="IV226" s="9">
        <v>58.003605222980518</v>
      </c>
    </row>
    <row r="227" spans="1:256" x14ac:dyDescent="0.25">
      <c r="A227" s="9">
        <v>4</v>
      </c>
      <c r="B227" s="9">
        <v>0</v>
      </c>
      <c r="C227" s="9">
        <v>6</v>
      </c>
      <c r="D227" s="9">
        <v>4</v>
      </c>
      <c r="E227" s="9">
        <v>0</v>
      </c>
      <c r="F227" s="9">
        <v>4</v>
      </c>
      <c r="G227" s="9">
        <v>1</v>
      </c>
      <c r="H227" s="9">
        <v>1</v>
      </c>
      <c r="I227" s="9">
        <v>4</v>
      </c>
      <c r="J227" s="9">
        <v>1.8241151546273828</v>
      </c>
      <c r="K227" s="9">
        <v>0.4136587460940444</v>
      </c>
      <c r="L227" s="9">
        <v>1.0388390212785346</v>
      </c>
      <c r="M227" s="9">
        <v>0.62984229209908638</v>
      </c>
      <c r="N227" s="9">
        <v>363</v>
      </c>
      <c r="O227" s="9">
        <v>1</v>
      </c>
      <c r="P227" s="9">
        <v>48.842668962760776</v>
      </c>
      <c r="Q227" s="9">
        <v>50</v>
      </c>
      <c r="CV227" s="9" t="s">
        <v>4202</v>
      </c>
      <c r="CW227" s="9">
        <v>4</v>
      </c>
      <c r="CX227" s="9">
        <v>0</v>
      </c>
      <c r="CY227" s="9">
        <v>6</v>
      </c>
      <c r="CZ227" s="9">
        <v>4</v>
      </c>
      <c r="DA227" s="9">
        <v>0</v>
      </c>
      <c r="DB227" s="9">
        <v>4</v>
      </c>
      <c r="DC227" s="9">
        <v>1</v>
      </c>
      <c r="DD227" s="9">
        <v>1</v>
      </c>
      <c r="DE227" s="9">
        <v>4</v>
      </c>
      <c r="DF227" s="9">
        <v>126500</v>
      </c>
      <c r="DG227" s="9">
        <v>6300</v>
      </c>
      <c r="DH227" s="9">
        <v>4810</v>
      </c>
      <c r="DI227" s="9">
        <v>685</v>
      </c>
      <c r="DJ227" s="9">
        <v>363</v>
      </c>
      <c r="DK227" s="9">
        <v>5</v>
      </c>
      <c r="DL227" s="9">
        <v>48.842668962760776</v>
      </c>
      <c r="DM227" s="9">
        <v>50</v>
      </c>
      <c r="GR227" s="9">
        <f>$P227*$N227^Solver!$C$2</f>
        <v>199.01747954224911</v>
      </c>
      <c r="GS227" s="9">
        <f t="shared" si="78"/>
        <v>0.13278097525354937</v>
      </c>
      <c r="GT227" s="9">
        <f t="shared" si="79"/>
        <v>56.718964270865072</v>
      </c>
      <c r="GU227" s="9">
        <f t="shared" si="80"/>
        <v>10.363296844732618</v>
      </c>
      <c r="GV227" s="9">
        <f t="shared" si="81"/>
        <v>144.64707218532246</v>
      </c>
      <c r="GW227" s="9">
        <f t="shared" si="82"/>
        <v>144.64707218532246</v>
      </c>
      <c r="GX227" s="9">
        <f t="shared" si="83"/>
        <v>-6.7189642708650723</v>
      </c>
      <c r="GY227" s="9">
        <f t="shared" si="84"/>
        <v>367.1453619856814</v>
      </c>
      <c r="GZ227" s="9">
        <f t="shared" si="85"/>
        <v>-268.44641841998811</v>
      </c>
      <c r="HA227" s="9">
        <f t="shared" si="86"/>
        <v>4785.501390615842</v>
      </c>
      <c r="HB227" s="9">
        <f t="shared" si="87"/>
        <v>148.47776695177302</v>
      </c>
      <c r="HC227" s="9">
        <f t="shared" si="88"/>
        <v>-3.7988503700226963</v>
      </c>
      <c r="HD227" s="9">
        <f t="shared" si="89"/>
        <v>-3.5978664023406833E-3</v>
      </c>
      <c r="HE227" s="9">
        <f t="shared" si="90"/>
        <v>-2438.9840303240212</v>
      </c>
      <c r="HF227" s="9">
        <f t="shared" si="91"/>
        <v>0.89983992550151526</v>
      </c>
      <c r="HG227" s="9">
        <f t="shared" si="92"/>
        <v>51.037988584018329</v>
      </c>
      <c r="HH227" s="9">
        <f t="shared" si="93"/>
        <v>50</v>
      </c>
      <c r="HI227" s="9">
        <f t="shared" si="94"/>
        <v>199.01747954224911</v>
      </c>
      <c r="HJ227" s="9">
        <f t="shared" si="95"/>
        <v>0.45139433873212864</v>
      </c>
      <c r="HK227" s="9">
        <f t="shared" si="96"/>
        <v>-0.2252111477934535</v>
      </c>
      <c r="HL227" s="9">
        <f t="shared" si="97"/>
        <v>-293.66395693353212</v>
      </c>
      <c r="HM227" s="9">
        <f t="shared" si="98"/>
        <v>2.3382704144635094</v>
      </c>
      <c r="HN227" s="9">
        <f t="shared" si="99"/>
        <v>3217.0409079596689</v>
      </c>
      <c r="HO227" s="9">
        <f t="shared" si="100"/>
        <v>45.144480873161413</v>
      </c>
      <c r="HP227" s="9">
        <f t="shared" si="101"/>
        <v>103684.56743723924</v>
      </c>
      <c r="HQ227" s="9">
        <f t="shared" si="102"/>
        <v>-6.7189642708650723</v>
      </c>
      <c r="HR227" s="9">
        <f t="shared" si="103"/>
        <v>24</v>
      </c>
      <c r="IP227" s="9">
        <v>1</v>
      </c>
      <c r="IQ227" s="9">
        <v>363</v>
      </c>
      <c r="IR227" s="9">
        <v>1</v>
      </c>
      <c r="IS227" s="9">
        <v>0.88841829409785555</v>
      </c>
      <c r="IT227" s="9">
        <v>363</v>
      </c>
      <c r="IU227" s="9">
        <v>7</v>
      </c>
      <c r="IV227" s="9">
        <v>148.47776695177302</v>
      </c>
    </row>
    <row r="228" spans="1:256" x14ac:dyDescent="0.25">
      <c r="A228" s="9">
        <v>4</v>
      </c>
      <c r="B228" s="9">
        <v>0</v>
      </c>
      <c r="C228" s="9">
        <v>6</v>
      </c>
      <c r="D228" s="9">
        <v>4</v>
      </c>
      <c r="E228" s="9">
        <v>0</v>
      </c>
      <c r="F228" s="9">
        <v>4</v>
      </c>
      <c r="G228" s="9">
        <v>1</v>
      </c>
      <c r="H228" s="9">
        <v>2</v>
      </c>
      <c r="I228" s="9">
        <v>0</v>
      </c>
      <c r="J228" s="9">
        <v>1.8096952719821071</v>
      </c>
      <c r="K228" s="9">
        <v>1.7268611146465662</v>
      </c>
      <c r="L228" s="9">
        <v>1.2310566364423383</v>
      </c>
      <c r="M228" s="9">
        <v>0.94706213264534156</v>
      </c>
      <c r="N228" s="9">
        <v>401</v>
      </c>
      <c r="O228" s="9">
        <v>1</v>
      </c>
      <c r="P228" s="9">
        <v>44.54093163938537</v>
      </c>
      <c r="Q228" s="9">
        <v>69</v>
      </c>
      <c r="CV228" s="9" t="s">
        <v>4335</v>
      </c>
      <c r="CW228" s="9">
        <v>4</v>
      </c>
      <c r="CX228" s="9">
        <v>0</v>
      </c>
      <c r="CY228" s="9">
        <v>6</v>
      </c>
      <c r="CZ228" s="9">
        <v>4</v>
      </c>
      <c r="DA228" s="9">
        <v>0</v>
      </c>
      <c r="DB228" s="9">
        <v>4</v>
      </c>
      <c r="DC228" s="9">
        <v>1</v>
      </c>
      <c r="DD228" s="9">
        <v>2</v>
      </c>
      <c r="DE228" s="9">
        <v>0</v>
      </c>
      <c r="DF228" s="9">
        <v>125500</v>
      </c>
      <c r="DG228" s="9">
        <v>26300</v>
      </c>
      <c r="DH228" s="9">
        <v>5700</v>
      </c>
      <c r="DI228" s="9">
        <v>1030</v>
      </c>
      <c r="DJ228" s="9">
        <v>401</v>
      </c>
      <c r="DK228" s="9">
        <v>5</v>
      </c>
      <c r="DL228" s="9">
        <v>44.54093163938537</v>
      </c>
      <c r="DM228" s="9">
        <v>69</v>
      </c>
      <c r="GR228" s="9">
        <f>$P228*$N228^Solver!$C$2</f>
        <v>185.8471058947415</v>
      </c>
      <c r="GS228" s="9">
        <f t="shared" si="78"/>
        <v>0.13740532504857311</v>
      </c>
      <c r="GT228" s="9">
        <f t="shared" si="79"/>
        <v>52.965475109686416</v>
      </c>
      <c r="GU228" s="9">
        <f t="shared" si="80"/>
        <v>10.014522082016773</v>
      </c>
      <c r="GV228" s="9">
        <f t="shared" si="81"/>
        <v>221.78675674147706</v>
      </c>
      <c r="GW228" s="9">
        <f t="shared" si="82"/>
        <v>221.78675674147706</v>
      </c>
      <c r="GX228" s="9">
        <f t="shared" si="83"/>
        <v>16.034524890313584</v>
      </c>
      <c r="GY228" s="9">
        <f t="shared" si="84"/>
        <v>333.09282723090291</v>
      </c>
      <c r="GZ228" s="9">
        <f t="shared" si="85"/>
        <v>-252.41189352967453</v>
      </c>
      <c r="HA228" s="9">
        <f t="shared" si="86"/>
        <v>5118.5942178467449</v>
      </c>
      <c r="HB228" s="9">
        <f t="shared" si="87"/>
        <v>226.19054832372763</v>
      </c>
      <c r="HC228" s="9">
        <f t="shared" si="88"/>
        <v>-3.4567667860424618</v>
      </c>
      <c r="HD228" s="9">
        <f t="shared" si="89"/>
        <v>7.2768505883645571E-2</v>
      </c>
      <c r="HE228" s="9">
        <f t="shared" si="90"/>
        <v>6429.8444810157471</v>
      </c>
      <c r="HF228" s="9">
        <f t="shared" si="91"/>
        <v>1.2545971039266088</v>
      </c>
      <c r="HG228" s="9">
        <f t="shared" si="92"/>
        <v>66.450331680709468</v>
      </c>
      <c r="HH228" s="9">
        <f t="shared" si="93"/>
        <v>69</v>
      </c>
      <c r="HI228" s="9">
        <f t="shared" si="94"/>
        <v>185.8471058947415</v>
      </c>
      <c r="HJ228" s="9">
        <f t="shared" si="95"/>
        <v>0.62948154398192924</v>
      </c>
      <c r="HK228" s="9">
        <f t="shared" si="96"/>
        <v>0.61198352253144339</v>
      </c>
      <c r="HL228" s="9">
        <f t="shared" si="97"/>
        <v>-69.088052043170464</v>
      </c>
      <c r="HM228" s="9">
        <f t="shared" si="98"/>
        <v>2.30403624776114</v>
      </c>
      <c r="HN228" s="9">
        <f t="shared" si="99"/>
        <v>2805.3415535948111</v>
      </c>
      <c r="HO228" s="9">
        <f t="shared" si="100"/>
        <v>257.10598845808585</v>
      </c>
      <c r="HP228" s="9">
        <f t="shared" si="101"/>
        <v>5773.9996666860989</v>
      </c>
      <c r="HQ228" s="9">
        <f t="shared" si="102"/>
        <v>16.034524890313584</v>
      </c>
      <c r="HR228" s="9">
        <f t="shared" si="103"/>
        <v>25</v>
      </c>
      <c r="IP228" s="9">
        <v>1</v>
      </c>
      <c r="IQ228" s="9">
        <v>401</v>
      </c>
      <c r="IR228" s="9">
        <v>1</v>
      </c>
      <c r="IS228" s="9">
        <v>0.54773139963553996</v>
      </c>
      <c r="IT228" s="9">
        <v>401</v>
      </c>
      <c r="IU228" s="9">
        <v>7</v>
      </c>
      <c r="IV228" s="9">
        <v>226.19054832372763</v>
      </c>
    </row>
    <row r="229" spans="1:256" x14ac:dyDescent="0.25">
      <c r="A229" s="9">
        <v>4</v>
      </c>
      <c r="B229" s="9">
        <v>1</v>
      </c>
      <c r="C229" s="9">
        <v>6</v>
      </c>
      <c r="D229" s="9">
        <v>4</v>
      </c>
      <c r="E229" s="9">
        <v>0</v>
      </c>
      <c r="F229" s="9">
        <v>4</v>
      </c>
      <c r="G229" s="9">
        <v>3</v>
      </c>
      <c r="H229" s="9">
        <v>1</v>
      </c>
      <c r="I229" s="9">
        <v>5</v>
      </c>
      <c r="J229" s="9">
        <v>1.6496345746195462</v>
      </c>
      <c r="K229" s="9">
        <v>1.3591644514518602</v>
      </c>
      <c r="L229" s="9">
        <v>1.0215610333986422</v>
      </c>
      <c r="M229" s="9">
        <v>1.5263331458167639</v>
      </c>
      <c r="N229" s="9">
        <v>405</v>
      </c>
      <c r="O229" s="9">
        <v>1</v>
      </c>
      <c r="P229" s="9">
        <v>64.533498287179356</v>
      </c>
      <c r="Q229" s="9">
        <v>49</v>
      </c>
      <c r="CV229" s="9" t="s">
        <v>4209</v>
      </c>
      <c r="CW229" s="9">
        <v>4</v>
      </c>
      <c r="CX229" s="9">
        <v>1</v>
      </c>
      <c r="CY229" s="9">
        <v>6</v>
      </c>
      <c r="CZ229" s="9">
        <v>4</v>
      </c>
      <c r="DA229" s="9">
        <v>0</v>
      </c>
      <c r="DB229" s="9">
        <v>4</v>
      </c>
      <c r="DC229" s="9">
        <v>3</v>
      </c>
      <c r="DD229" s="9">
        <v>1</v>
      </c>
      <c r="DE229" s="9">
        <v>5</v>
      </c>
      <c r="DF229" s="9">
        <v>114400</v>
      </c>
      <c r="DG229" s="9">
        <v>20700</v>
      </c>
      <c r="DH229" s="9">
        <v>4730</v>
      </c>
      <c r="DI229" s="9">
        <v>1660</v>
      </c>
      <c r="DJ229" s="9">
        <v>405</v>
      </c>
      <c r="DK229" s="9">
        <v>5</v>
      </c>
      <c r="DL229" s="9">
        <v>64.533498287179356</v>
      </c>
      <c r="DM229" s="9">
        <v>49</v>
      </c>
      <c r="GR229" s="9">
        <f>$P229*$N229^Solver!$C$2</f>
        <v>269.90383376336405</v>
      </c>
      <c r="GS229" s="9">
        <f t="shared" si="78"/>
        <v>0.11401892402924921</v>
      </c>
      <c r="GT229" s="9">
        <f t="shared" si="79"/>
        <v>76.921212845246075</v>
      </c>
      <c r="GU229" s="9">
        <f t="shared" si="80"/>
        <v>12.06859890672737</v>
      </c>
      <c r="GV229" s="9">
        <f t="shared" si="81"/>
        <v>139.98627021313303</v>
      </c>
      <c r="GW229" s="9">
        <f t="shared" si="82"/>
        <v>139.98627021313303</v>
      </c>
      <c r="GX229" s="9">
        <f t="shared" si="83"/>
        <v>-27.921212845246075</v>
      </c>
      <c r="GY229" s="9">
        <f t="shared" si="84"/>
        <v>567.19129567030552</v>
      </c>
      <c r="GZ229" s="9">
        <f t="shared" si="85"/>
        <v>-280.33310637492059</v>
      </c>
      <c r="HA229" s="9">
        <f t="shared" si="86"/>
        <v>5685.7855135170503</v>
      </c>
      <c r="HB229" s="9">
        <f t="shared" si="87"/>
        <v>144.56574394634487</v>
      </c>
      <c r="HC229" s="9">
        <f t="shared" si="88"/>
        <v>-3.6455451681731925</v>
      </c>
      <c r="HD229" s="9">
        <f t="shared" si="89"/>
        <v>0.11875747808282142</v>
      </c>
      <c r="HE229" s="9">
        <f t="shared" si="90"/>
        <v>-11308.09120232466</v>
      </c>
      <c r="HF229" s="9">
        <f t="shared" si="91"/>
        <v>0.68624259007237542</v>
      </c>
      <c r="HG229" s="9">
        <f t="shared" si="92"/>
        <v>52.786612334430139</v>
      </c>
      <c r="HH229" s="9">
        <f t="shared" si="93"/>
        <v>49</v>
      </c>
      <c r="HI229" s="9">
        <f t="shared" si="94"/>
        <v>269.90383376336405</v>
      </c>
      <c r="HJ229" s="9">
        <f t="shared" si="95"/>
        <v>0.30741380803345808</v>
      </c>
      <c r="HK229" s="9">
        <f t="shared" si="96"/>
        <v>-0.93789159396867494</v>
      </c>
      <c r="HL229" s="9">
        <f t="shared" si="97"/>
        <v>196.14991578240321</v>
      </c>
      <c r="HM229" s="9">
        <f t="shared" si="98"/>
        <v>2.4906069477358841</v>
      </c>
      <c r="HN229" s="9">
        <f t="shared" si="99"/>
        <v>5916.87298558365</v>
      </c>
      <c r="HO229" s="9">
        <f t="shared" si="100"/>
        <v>779.59412674953444</v>
      </c>
      <c r="HP229" s="9">
        <f t="shared" si="101"/>
        <v>45114.962650471454</v>
      </c>
      <c r="HQ229" s="9">
        <f t="shared" si="102"/>
        <v>-27.921212845246075</v>
      </c>
      <c r="HR229" s="9">
        <f t="shared" si="103"/>
        <v>26</v>
      </c>
      <c r="IP229" s="9">
        <v>1</v>
      </c>
      <c r="IQ229" s="9">
        <v>405</v>
      </c>
      <c r="IR229" s="9">
        <v>1</v>
      </c>
      <c r="IS229" s="9">
        <v>6.8510050767002229E-2</v>
      </c>
      <c r="IT229" s="9">
        <v>405</v>
      </c>
      <c r="IU229" s="9">
        <v>7</v>
      </c>
      <c r="IV229" s="9">
        <v>144.56574394634487</v>
      </c>
    </row>
    <row r="230" spans="1:256" x14ac:dyDescent="0.25">
      <c r="A230" s="9">
        <v>4</v>
      </c>
      <c r="B230" s="9">
        <v>0</v>
      </c>
      <c r="C230" s="9">
        <v>8</v>
      </c>
      <c r="D230" s="9">
        <v>4</v>
      </c>
      <c r="E230" s="9">
        <v>0</v>
      </c>
      <c r="F230" s="9">
        <v>4</v>
      </c>
      <c r="G230" s="9">
        <v>1</v>
      </c>
      <c r="H230" s="9">
        <v>1</v>
      </c>
      <c r="I230" s="9">
        <v>1</v>
      </c>
      <c r="J230" s="9">
        <v>1.8486289551243515</v>
      </c>
      <c r="K230" s="9">
        <v>0.82075148034532619</v>
      </c>
      <c r="L230" s="9">
        <v>0.99564405157880342</v>
      </c>
      <c r="M230" s="9">
        <v>0.59766056914511845</v>
      </c>
      <c r="N230" s="9">
        <v>466</v>
      </c>
      <c r="O230" s="9">
        <v>1</v>
      </c>
      <c r="P230" s="9">
        <v>40.312299732178637</v>
      </c>
      <c r="Q230" s="9">
        <v>36</v>
      </c>
      <c r="CV230" s="9" t="s">
        <v>4203</v>
      </c>
      <c r="CW230" s="9">
        <v>4</v>
      </c>
      <c r="CX230" s="9">
        <v>0</v>
      </c>
      <c r="CY230" s="9">
        <v>8</v>
      </c>
      <c r="CZ230" s="9">
        <v>4</v>
      </c>
      <c r="DA230" s="9">
        <v>0</v>
      </c>
      <c r="DB230" s="9">
        <v>4</v>
      </c>
      <c r="DC230" s="9">
        <v>1</v>
      </c>
      <c r="DD230" s="9">
        <v>1</v>
      </c>
      <c r="DE230" s="9">
        <v>1</v>
      </c>
      <c r="DF230" s="9">
        <v>128200</v>
      </c>
      <c r="DG230" s="9">
        <v>12500</v>
      </c>
      <c r="DH230" s="9">
        <v>4610</v>
      </c>
      <c r="DI230" s="9">
        <v>650</v>
      </c>
      <c r="DJ230" s="9">
        <v>466</v>
      </c>
      <c r="DK230" s="9">
        <v>5</v>
      </c>
      <c r="DL230" s="9">
        <v>40.312299732178637</v>
      </c>
      <c r="DM230" s="9">
        <v>36</v>
      </c>
      <c r="GR230" s="9">
        <f>$P230*$N230^Solver!$C$2</f>
        <v>174.33429281583358</v>
      </c>
      <c r="GS230" s="9">
        <f t="shared" si="78"/>
        <v>0.14186983148006627</v>
      </c>
      <c r="GT230" s="9">
        <f t="shared" si="79"/>
        <v>49.684382236931469</v>
      </c>
      <c r="GU230" s="9">
        <f t="shared" si="80"/>
        <v>9.6993747545190594</v>
      </c>
      <c r="GV230" s="9">
        <f t="shared" si="81"/>
        <v>91.852769479110464</v>
      </c>
      <c r="GW230" s="9">
        <f t="shared" si="82"/>
        <v>91.852769479110464</v>
      </c>
      <c r="GX230" s="9">
        <f t="shared" si="83"/>
        <v>-13.684382236931469</v>
      </c>
      <c r="GY230" s="9">
        <f t="shared" si="84"/>
        <v>304.18922412020737</v>
      </c>
      <c r="GZ230" s="9">
        <f t="shared" si="85"/>
        <v>-294.01748861185206</v>
      </c>
      <c r="HA230" s="9">
        <f t="shared" si="86"/>
        <v>5989.9747376372579</v>
      </c>
      <c r="HB230" s="9">
        <f t="shared" si="87"/>
        <v>95.719694542143202</v>
      </c>
      <c r="HC230" s="9">
        <f t="shared" si="88"/>
        <v>-3.7279103538252807</v>
      </c>
      <c r="HD230" s="9">
        <f t="shared" si="89"/>
        <v>5.5732560723550241E-2</v>
      </c>
      <c r="HE230" s="9">
        <f t="shared" si="90"/>
        <v>-6376.9221224100647</v>
      </c>
      <c r="HF230" s="9">
        <f t="shared" si="91"/>
        <v>0.76956018059110654</v>
      </c>
      <c r="HG230" s="9">
        <f t="shared" si="92"/>
        <v>38.235122166810548</v>
      </c>
      <c r="HH230" s="9">
        <f t="shared" si="93"/>
        <v>36</v>
      </c>
      <c r="HI230" s="9">
        <f t="shared" si="94"/>
        <v>174.33429281583358</v>
      </c>
      <c r="HJ230" s="9">
        <f t="shared" si="95"/>
        <v>0.36813043266970286</v>
      </c>
      <c r="HK230" s="9">
        <f t="shared" si="96"/>
        <v>-0.62382197763082992</v>
      </c>
      <c r="HL230" s="9">
        <f t="shared" si="97"/>
        <v>-105.99852001298751</v>
      </c>
      <c r="HM230" s="9">
        <f t="shared" si="98"/>
        <v>2.2720614251348077</v>
      </c>
      <c r="HN230" s="9">
        <f t="shared" si="99"/>
        <v>2468.5378382655113</v>
      </c>
      <c r="HO230" s="9">
        <f t="shared" si="100"/>
        <v>187.26231720644552</v>
      </c>
      <c r="HP230" s="9">
        <f t="shared" si="101"/>
        <v>13671.90156041953</v>
      </c>
      <c r="HQ230" s="9">
        <f t="shared" si="102"/>
        <v>-13.684382236931469</v>
      </c>
      <c r="HR230" s="9">
        <f t="shared" si="103"/>
        <v>27</v>
      </c>
      <c r="IP230" s="9">
        <v>1</v>
      </c>
      <c r="IQ230" s="9">
        <v>466</v>
      </c>
      <c r="IR230" s="9">
        <v>1</v>
      </c>
      <c r="IS230" s="9">
        <v>0.72521276428896808</v>
      </c>
      <c r="IT230" s="9">
        <v>466</v>
      </c>
      <c r="IU230" s="9">
        <v>7</v>
      </c>
      <c r="IV230" s="9">
        <v>95.719694542143202</v>
      </c>
    </row>
    <row r="231" spans="1:256" x14ac:dyDescent="0.25">
      <c r="A231" s="9">
        <v>4</v>
      </c>
      <c r="B231" s="9">
        <v>0</v>
      </c>
      <c r="C231" s="9">
        <v>6</v>
      </c>
      <c r="D231" s="9">
        <v>4</v>
      </c>
      <c r="E231" s="9">
        <v>0</v>
      </c>
      <c r="F231" s="9">
        <v>4</v>
      </c>
      <c r="G231" s="9">
        <v>1</v>
      </c>
      <c r="H231" s="9">
        <v>2</v>
      </c>
      <c r="I231" s="9">
        <v>0</v>
      </c>
      <c r="J231" s="9">
        <v>1.9236123448797855</v>
      </c>
      <c r="K231" s="9">
        <v>1.1162220132696437</v>
      </c>
      <c r="L231" s="9">
        <v>0.98700505763885726</v>
      </c>
      <c r="M231" s="9">
        <v>0.79075090686892591</v>
      </c>
      <c r="N231" s="9">
        <v>471</v>
      </c>
      <c r="O231" s="9">
        <v>1</v>
      </c>
      <c r="P231" s="9">
        <v>39.694502780866962</v>
      </c>
      <c r="Q231" s="9">
        <v>36</v>
      </c>
      <c r="CV231" s="9" t="s">
        <v>4316</v>
      </c>
      <c r="CW231" s="9">
        <v>4</v>
      </c>
      <c r="CX231" s="9">
        <v>0</v>
      </c>
      <c r="CY231" s="9">
        <v>6</v>
      </c>
      <c r="CZ231" s="9">
        <v>4</v>
      </c>
      <c r="DA231" s="9">
        <v>0</v>
      </c>
      <c r="DB231" s="9">
        <v>4</v>
      </c>
      <c r="DC231" s="9">
        <v>1</v>
      </c>
      <c r="DD231" s="9">
        <v>2</v>
      </c>
      <c r="DE231" s="9">
        <v>0</v>
      </c>
      <c r="DF231" s="9">
        <v>133400</v>
      </c>
      <c r="DG231" s="9">
        <v>17000</v>
      </c>
      <c r="DH231" s="9">
        <v>4570</v>
      </c>
      <c r="DI231" s="9">
        <v>860</v>
      </c>
      <c r="DJ231" s="9">
        <v>471</v>
      </c>
      <c r="DK231" s="9">
        <v>5</v>
      </c>
      <c r="DL231" s="9">
        <v>39.694502780866962</v>
      </c>
      <c r="DM231" s="9">
        <v>36</v>
      </c>
      <c r="GR231" s="9">
        <f>$P231*$N231^Solver!$C$2</f>
        <v>172.09975579814264</v>
      </c>
      <c r="GS231" s="9">
        <f t="shared" si="78"/>
        <v>0.14278787750732327</v>
      </c>
      <c r="GT231" s="9">
        <f t="shared" si="79"/>
        <v>49.047550610082169</v>
      </c>
      <c r="GU231" s="9">
        <f t="shared" si="80"/>
        <v>9.6370132108382478</v>
      </c>
      <c r="GV231" s="9">
        <f t="shared" si="81"/>
        <v>91.880301016944401</v>
      </c>
      <c r="GW231" s="9">
        <f t="shared" si="82"/>
        <v>91.880301016944401</v>
      </c>
      <c r="GX231" s="9">
        <f t="shared" si="83"/>
        <v>-13.047550610082169</v>
      </c>
      <c r="GY231" s="9">
        <f t="shared" si="84"/>
        <v>298.67491629046214</v>
      </c>
      <c r="GZ231" s="9">
        <f t="shared" si="85"/>
        <v>-307.06503922193423</v>
      </c>
      <c r="HA231" s="9">
        <f t="shared" si="86"/>
        <v>6288.6496539277205</v>
      </c>
      <c r="HB231" s="9">
        <f t="shared" si="87"/>
        <v>95.719694542143202</v>
      </c>
      <c r="HC231" s="9">
        <f t="shared" si="88"/>
        <v>-3.8023714375088788</v>
      </c>
      <c r="HD231" s="9">
        <f t="shared" si="89"/>
        <v>5.0377407627004489E-2</v>
      </c>
      <c r="HE231" s="9">
        <f t="shared" si="90"/>
        <v>-6145.3963373487013</v>
      </c>
      <c r="HF231" s="9">
        <f t="shared" si="91"/>
        <v>0.77766639537617466</v>
      </c>
      <c r="HG231" s="9">
        <f t="shared" si="92"/>
        <v>38.142631884973099</v>
      </c>
      <c r="HH231" s="9">
        <f t="shared" si="93"/>
        <v>36</v>
      </c>
      <c r="HI231" s="9">
        <f t="shared" si="94"/>
        <v>172.09975579814264</v>
      </c>
      <c r="HJ231" s="9">
        <f t="shared" si="95"/>
        <v>0.37372078630577105</v>
      </c>
      <c r="HK231" s="9">
        <f t="shared" si="96"/>
        <v>-0.5961572717715975</v>
      </c>
      <c r="HL231" s="9">
        <f t="shared" si="97"/>
        <v>-116.36186537571446</v>
      </c>
      <c r="HM231" s="9">
        <f t="shared" si="98"/>
        <v>2.2656112277137277</v>
      </c>
      <c r="HN231" s="9">
        <f t="shared" si="99"/>
        <v>2405.6622208485719</v>
      </c>
      <c r="HO231" s="9">
        <f t="shared" si="100"/>
        <v>170.23857692265557</v>
      </c>
      <c r="HP231" s="9">
        <f t="shared" si="101"/>
        <v>16495.893270202378</v>
      </c>
      <c r="HQ231" s="9">
        <f t="shared" si="102"/>
        <v>-13.047550610082169</v>
      </c>
      <c r="HR231" s="9">
        <f t="shared" si="103"/>
        <v>28</v>
      </c>
      <c r="IP231" s="9">
        <v>1</v>
      </c>
      <c r="IQ231" s="9">
        <v>471</v>
      </c>
      <c r="IR231" s="9">
        <v>1</v>
      </c>
      <c r="IS231" s="9">
        <v>0.46788845856285155</v>
      </c>
      <c r="IT231" s="9">
        <v>471</v>
      </c>
      <c r="IU231" s="9">
        <v>7</v>
      </c>
      <c r="IV231" s="9">
        <v>95.719694542143202</v>
      </c>
    </row>
    <row r="232" spans="1:256" x14ac:dyDescent="0.25">
      <c r="A232" s="9">
        <v>4</v>
      </c>
      <c r="B232" s="9">
        <v>0</v>
      </c>
      <c r="C232" s="9">
        <v>6</v>
      </c>
      <c r="D232" s="9">
        <v>4</v>
      </c>
      <c r="E232" s="9">
        <v>0</v>
      </c>
      <c r="F232" s="9">
        <v>4</v>
      </c>
      <c r="G232" s="9">
        <v>1</v>
      </c>
      <c r="H232" s="9">
        <v>2</v>
      </c>
      <c r="I232" s="9">
        <v>0</v>
      </c>
      <c r="J232" s="9">
        <v>1.8529549199179343</v>
      </c>
      <c r="K232" s="9">
        <v>1.0045998119426793</v>
      </c>
      <c r="L232" s="9">
        <v>1.1144302182530641</v>
      </c>
      <c r="M232" s="9">
        <v>0.87350390875055772</v>
      </c>
      <c r="N232" s="9">
        <v>502</v>
      </c>
      <c r="O232" s="9">
        <v>1</v>
      </c>
      <c r="P232" s="9">
        <v>39.055125677597943</v>
      </c>
      <c r="Q232" s="9">
        <v>46</v>
      </c>
      <c r="CV232" s="9" t="s">
        <v>4317</v>
      </c>
      <c r="CW232" s="9">
        <v>4</v>
      </c>
      <c r="CX232" s="9">
        <v>0</v>
      </c>
      <c r="CY232" s="9">
        <v>6</v>
      </c>
      <c r="CZ232" s="9">
        <v>4</v>
      </c>
      <c r="DA232" s="9">
        <v>0</v>
      </c>
      <c r="DB232" s="9">
        <v>4</v>
      </c>
      <c r="DC232" s="9">
        <v>1</v>
      </c>
      <c r="DD232" s="9">
        <v>2</v>
      </c>
      <c r="DE232" s="9">
        <v>0</v>
      </c>
      <c r="DF232" s="9">
        <v>128500</v>
      </c>
      <c r="DG232" s="9">
        <v>15300</v>
      </c>
      <c r="DH232" s="9">
        <v>5160</v>
      </c>
      <c r="DI232" s="9">
        <v>950</v>
      </c>
      <c r="DJ232" s="9">
        <v>502</v>
      </c>
      <c r="DK232" s="9">
        <v>5</v>
      </c>
      <c r="DL232" s="9">
        <v>39.055125677597943</v>
      </c>
      <c r="DM232" s="9">
        <v>46</v>
      </c>
      <c r="GR232" s="9">
        <f>$P232*$N232^Solver!$C$2</f>
        <v>171.91962523161914</v>
      </c>
      <c r="GS232" s="9">
        <f t="shared" si="78"/>
        <v>0.14286266166166503</v>
      </c>
      <c r="GT232" s="9">
        <f t="shared" si="79"/>
        <v>48.996214319469729</v>
      </c>
      <c r="GU232" s="9">
        <f t="shared" si="80"/>
        <v>9.6319685345388564</v>
      </c>
      <c r="GV232" s="9">
        <f t="shared" si="81"/>
        <v>129.21787935551745</v>
      </c>
      <c r="GW232" s="9">
        <f t="shared" si="82"/>
        <v>129.21787935551745</v>
      </c>
      <c r="GX232" s="9">
        <f t="shared" si="83"/>
        <v>-2.996214319469729</v>
      </c>
      <c r="GY232" s="9">
        <f t="shared" si="84"/>
        <v>298.23176871638242</v>
      </c>
      <c r="GZ232" s="9">
        <f t="shared" si="85"/>
        <v>-310.06125354140397</v>
      </c>
      <c r="HA232" s="9">
        <f t="shared" si="86"/>
        <v>6586.8814226441027</v>
      </c>
      <c r="HB232" s="9">
        <f t="shared" si="87"/>
        <v>132.95257503561629</v>
      </c>
      <c r="HC232" s="9">
        <f t="shared" si="88"/>
        <v>-3.7539422961410986</v>
      </c>
      <c r="HD232" s="9">
        <f t="shared" si="89"/>
        <v>-1.6670178431245377E-2</v>
      </c>
      <c r="HE232" s="9">
        <f t="shared" si="90"/>
        <v>-1504.099588373804</v>
      </c>
      <c r="HF232" s="9">
        <f t="shared" si="91"/>
        <v>0.94889464121835954</v>
      </c>
      <c r="HG232" s="9">
        <f t="shared" si="92"/>
        <v>46.492245207731081</v>
      </c>
      <c r="HH232" s="9">
        <f t="shared" si="93"/>
        <v>46</v>
      </c>
      <c r="HI232" s="9">
        <f t="shared" si="94"/>
        <v>171.91962523161914</v>
      </c>
      <c r="HJ232" s="9">
        <f t="shared" si="95"/>
        <v>0.4809480124893315</v>
      </c>
      <c r="HK232" s="9">
        <f t="shared" si="96"/>
        <v>-8.8039986250365687E-2</v>
      </c>
      <c r="HL232" s="9">
        <f t="shared" si="97"/>
        <v>-262.04836194816488</v>
      </c>
      <c r="HM232" s="9">
        <f t="shared" si="98"/>
        <v>2.2650876217981368</v>
      </c>
      <c r="HN232" s="9">
        <f t="shared" si="99"/>
        <v>2400.6290176394104</v>
      </c>
      <c r="HO232" s="9">
        <f t="shared" si="100"/>
        <v>8.9773002481954514</v>
      </c>
      <c r="HP232" s="9">
        <f t="shared" si="101"/>
        <v>83668.147528813352</v>
      </c>
      <c r="HQ232" s="9">
        <f t="shared" si="102"/>
        <v>-2.996214319469729</v>
      </c>
      <c r="HR232" s="9">
        <f t="shared" si="103"/>
        <v>29</v>
      </c>
      <c r="IP232" s="9">
        <v>1</v>
      </c>
      <c r="IQ232" s="9">
        <v>502</v>
      </c>
      <c r="IR232" s="9">
        <v>1</v>
      </c>
      <c r="IS232" s="9">
        <v>0.32693199353241575</v>
      </c>
      <c r="IT232" s="9">
        <v>502</v>
      </c>
      <c r="IU232" s="9">
        <v>7</v>
      </c>
      <c r="IV232" s="9">
        <v>132.95257503561629</v>
      </c>
    </row>
    <row r="233" spans="1:256" x14ac:dyDescent="0.25">
      <c r="A233" s="9">
        <v>4</v>
      </c>
      <c r="B233" s="9">
        <v>0</v>
      </c>
      <c r="C233" s="9">
        <v>8</v>
      </c>
      <c r="D233" s="9">
        <v>4</v>
      </c>
      <c r="E233" s="9">
        <v>0</v>
      </c>
      <c r="F233" s="9">
        <v>4</v>
      </c>
      <c r="G233" s="9">
        <v>1</v>
      </c>
      <c r="H233" s="9">
        <v>1</v>
      </c>
      <c r="I233" s="9">
        <v>0</v>
      </c>
      <c r="J233" s="9">
        <v>2.197590115140025</v>
      </c>
      <c r="K233" s="9">
        <v>1.7334271264893288</v>
      </c>
      <c r="L233" s="9">
        <v>1.1230692121930104</v>
      </c>
      <c r="M233" s="9">
        <v>0.62524490310566239</v>
      </c>
      <c r="N233" s="9">
        <v>513</v>
      </c>
      <c r="O233" s="9">
        <v>1</v>
      </c>
      <c r="P233" s="9">
        <v>50.851110540858713</v>
      </c>
      <c r="Q233" s="9">
        <v>50</v>
      </c>
      <c r="CV233" s="9" t="s">
        <v>4230</v>
      </c>
      <c r="CW233" s="9">
        <v>4</v>
      </c>
      <c r="CX233" s="9">
        <v>0</v>
      </c>
      <c r="CY233" s="9">
        <v>8</v>
      </c>
      <c r="CZ233" s="9">
        <v>4</v>
      </c>
      <c r="DA233" s="9">
        <v>0</v>
      </c>
      <c r="DB233" s="9">
        <v>4</v>
      </c>
      <c r="DC233" s="9">
        <v>1</v>
      </c>
      <c r="DD233" s="9">
        <v>1</v>
      </c>
      <c r="DE233" s="9">
        <v>0</v>
      </c>
      <c r="DF233" s="9">
        <v>152400</v>
      </c>
      <c r="DG233" s="9">
        <v>26400</v>
      </c>
      <c r="DH233" s="9">
        <v>5200</v>
      </c>
      <c r="DI233" s="9">
        <v>680</v>
      </c>
      <c r="DJ233" s="9">
        <v>513</v>
      </c>
      <c r="DK233" s="9">
        <v>5</v>
      </c>
      <c r="DL233" s="9">
        <v>50.851110540858713</v>
      </c>
      <c r="DM233" s="9">
        <v>50</v>
      </c>
      <c r="GR233" s="9">
        <f>$P233*$N233^Solver!$C$2</f>
        <v>225.00458778792375</v>
      </c>
      <c r="GS233" s="9">
        <f t="shared" si="78"/>
        <v>0.12487795507409849</v>
      </c>
      <c r="GT233" s="9">
        <f t="shared" si="79"/>
        <v>64.125157272001019</v>
      </c>
      <c r="GU233" s="9">
        <f t="shared" si="80"/>
        <v>11.019147943839455</v>
      </c>
      <c r="GV233" s="9">
        <f t="shared" si="81"/>
        <v>144.47429956254581</v>
      </c>
      <c r="GW233" s="9">
        <f t="shared" si="82"/>
        <v>144.47429956254581</v>
      </c>
      <c r="GX233" s="9">
        <f t="shared" si="83"/>
        <v>-14.125157272001019</v>
      </c>
      <c r="GY233" s="9">
        <f t="shared" si="84"/>
        <v>437.29700468855253</v>
      </c>
      <c r="GZ233" s="9">
        <f t="shared" si="85"/>
        <v>-324.18641081340502</v>
      </c>
      <c r="HA233" s="9">
        <f t="shared" si="86"/>
        <v>7024.1784273326557</v>
      </c>
      <c r="HB233" s="9">
        <f t="shared" si="87"/>
        <v>148.47776695177302</v>
      </c>
      <c r="HC233" s="9">
        <f t="shared" si="88"/>
        <v>-3.8030795551077454</v>
      </c>
      <c r="HD233" s="9">
        <f t="shared" si="89"/>
        <v>3.2926491264050728E-2</v>
      </c>
      <c r="HE233" s="9">
        <f t="shared" si="90"/>
        <v>-7246.2056805365228</v>
      </c>
      <c r="HF233" s="9">
        <f t="shared" si="91"/>
        <v>0.81202624428519665</v>
      </c>
      <c r="HG233" s="9">
        <f t="shared" si="92"/>
        <v>52.071310623780555</v>
      </c>
      <c r="HH233" s="9">
        <f t="shared" si="93"/>
        <v>50</v>
      </c>
      <c r="HI233" s="9">
        <f t="shared" si="94"/>
        <v>225.00458778792373</v>
      </c>
      <c r="HJ233" s="9">
        <f t="shared" si="95"/>
        <v>0.39545370687736325</v>
      </c>
      <c r="HK233" s="9">
        <f t="shared" si="96"/>
        <v>-0.49010631255599557</v>
      </c>
      <c r="HL233" s="9">
        <f t="shared" si="97"/>
        <v>-217.99375926655952</v>
      </c>
      <c r="HM233" s="9">
        <f t="shared" si="98"/>
        <v>2.3996344816646653</v>
      </c>
      <c r="HN233" s="9">
        <f t="shared" si="99"/>
        <v>4112.0357951588649</v>
      </c>
      <c r="HO233" s="9">
        <f t="shared" si="100"/>
        <v>199.52006795876326</v>
      </c>
      <c r="HP233" s="9">
        <f t="shared" si="101"/>
        <v>56537.871640602221</v>
      </c>
      <c r="HQ233" s="9">
        <f t="shared" si="102"/>
        <v>-14.125157272001019</v>
      </c>
      <c r="HR233" s="9">
        <f t="shared" si="103"/>
        <v>30</v>
      </c>
      <c r="IP233" s="9">
        <v>1</v>
      </c>
      <c r="IQ233" s="9">
        <v>513</v>
      </c>
      <c r="IR233" s="9">
        <v>1</v>
      </c>
      <c r="IS233" s="9">
        <v>0.5420229375741864</v>
      </c>
      <c r="IT233" s="9">
        <v>513</v>
      </c>
      <c r="IU233" s="9">
        <v>7</v>
      </c>
      <c r="IV233" s="9">
        <v>148.47776695177302</v>
      </c>
    </row>
    <row r="234" spans="1:256" x14ac:dyDescent="0.25">
      <c r="A234" s="9">
        <v>4</v>
      </c>
      <c r="B234" s="9">
        <v>0</v>
      </c>
      <c r="C234" s="9">
        <v>6</v>
      </c>
      <c r="D234" s="9">
        <v>4</v>
      </c>
      <c r="E234" s="9">
        <v>0</v>
      </c>
      <c r="F234" s="9">
        <v>4</v>
      </c>
      <c r="G234" s="9">
        <v>1</v>
      </c>
      <c r="H234" s="9">
        <v>4</v>
      </c>
      <c r="I234" s="9">
        <v>0</v>
      </c>
      <c r="J234" s="9">
        <v>1.7390378470202559</v>
      </c>
      <c r="K234" s="9">
        <v>1.4510886172505366</v>
      </c>
      <c r="L234" s="9">
        <v>1.1813824212876476</v>
      </c>
      <c r="M234" s="9">
        <v>0.61605012511881441</v>
      </c>
      <c r="N234" s="9">
        <v>545</v>
      </c>
      <c r="O234" s="9">
        <v>1</v>
      </c>
      <c r="P234" s="9">
        <v>40.875666726674901</v>
      </c>
      <c r="Q234" s="9">
        <v>56</v>
      </c>
      <c r="CV234" s="9" t="s">
        <v>4379</v>
      </c>
      <c r="CW234" s="9">
        <v>4</v>
      </c>
      <c r="CX234" s="9">
        <v>0</v>
      </c>
      <c r="CY234" s="9">
        <v>6</v>
      </c>
      <c r="CZ234" s="9">
        <v>4</v>
      </c>
      <c r="DA234" s="9">
        <v>0</v>
      </c>
      <c r="DB234" s="9">
        <v>4</v>
      </c>
      <c r="DC234" s="9">
        <v>1</v>
      </c>
      <c r="DD234" s="9">
        <v>4</v>
      </c>
      <c r="DE234" s="9">
        <v>0</v>
      </c>
      <c r="DF234" s="9">
        <v>120600</v>
      </c>
      <c r="DG234" s="9">
        <v>22100</v>
      </c>
      <c r="DH234" s="9">
        <v>5470</v>
      </c>
      <c r="DI234" s="9">
        <v>670</v>
      </c>
      <c r="DJ234" s="9">
        <v>545</v>
      </c>
      <c r="DK234" s="9">
        <v>5</v>
      </c>
      <c r="DL234" s="9">
        <v>40.875666726674901</v>
      </c>
      <c r="DM234" s="9">
        <v>56</v>
      </c>
      <c r="GR234" s="9">
        <f>$P234*$N234^Solver!$C$2</f>
        <v>183.49269434514963</v>
      </c>
      <c r="GS234" s="9">
        <f t="shared" si="78"/>
        <v>0.13828404544615289</v>
      </c>
      <c r="GT234" s="9">
        <f t="shared" si="79"/>
        <v>52.294479854056796</v>
      </c>
      <c r="GU234" s="9">
        <f t="shared" si="80"/>
        <v>9.9508852047682854</v>
      </c>
      <c r="GV234" s="9">
        <f t="shared" si="81"/>
        <v>168.44684408079354</v>
      </c>
      <c r="GW234" s="9">
        <f t="shared" si="82"/>
        <v>168.44684408079354</v>
      </c>
      <c r="GX234" s="9">
        <f t="shared" si="83"/>
        <v>3.7055201459432041</v>
      </c>
      <c r="GY234" s="9">
        <f t="shared" si="84"/>
        <v>327.11552008632952</v>
      </c>
      <c r="GZ234" s="9">
        <f t="shared" si="85"/>
        <v>-320.48089066746184</v>
      </c>
      <c r="HA234" s="9">
        <f t="shared" si="86"/>
        <v>7351.2939474189852</v>
      </c>
      <c r="HB234" s="9">
        <f t="shared" si="87"/>
        <v>172.35279713916282</v>
      </c>
      <c r="HC234" s="9">
        <f t="shared" si="88"/>
        <v>-3.6770541455471863</v>
      </c>
      <c r="HD234" s="9">
        <f t="shared" si="89"/>
        <v>-1.4101518373382655E-2</v>
      </c>
      <c r="HE234" s="9">
        <f t="shared" si="90"/>
        <v>2019.5084795390462</v>
      </c>
      <c r="HF234" s="9">
        <f t="shared" si="91"/>
        <v>1.0595308605297968</v>
      </c>
      <c r="HG234" s="9">
        <f t="shared" si="92"/>
        <v>55.407615240726919</v>
      </c>
      <c r="HH234" s="9">
        <f t="shared" si="93"/>
        <v>56</v>
      </c>
      <c r="HI234" s="9">
        <f t="shared" si="94"/>
        <v>183.49269434514963</v>
      </c>
      <c r="HJ234" s="9">
        <f t="shared" si="95"/>
        <v>0.54042820595554231</v>
      </c>
      <c r="HK234" s="9">
        <f t="shared" si="96"/>
        <v>0.18713842015856616</v>
      </c>
      <c r="HL234" s="9">
        <f t="shared" si="97"/>
        <v>-284.76735209834231</v>
      </c>
      <c r="HM234" s="9">
        <f t="shared" si="98"/>
        <v>2.2976615125166688</v>
      </c>
      <c r="HN234" s="9">
        <f t="shared" si="99"/>
        <v>2734.712623206352</v>
      </c>
      <c r="HO234" s="9">
        <f t="shared" si="100"/>
        <v>13.730879551990945</v>
      </c>
      <c r="HP234" s="9">
        <f t="shared" si="101"/>
        <v>98209.932922836611</v>
      </c>
      <c r="HQ234" s="9">
        <f t="shared" si="102"/>
        <v>3.7055201459432041</v>
      </c>
      <c r="HR234" s="9">
        <f t="shared" si="103"/>
        <v>31</v>
      </c>
      <c r="IP234" s="9">
        <v>1</v>
      </c>
      <c r="IQ234" s="9">
        <v>545</v>
      </c>
      <c r="IR234" s="9">
        <v>1</v>
      </c>
      <c r="IS234" s="9">
        <v>0.76099207839592609</v>
      </c>
      <c r="IT234" s="9">
        <v>545</v>
      </c>
      <c r="IU234" s="9">
        <v>7</v>
      </c>
      <c r="IV234" s="9">
        <v>172.35279713916282</v>
      </c>
    </row>
    <row r="235" spans="1:256" x14ac:dyDescent="0.25">
      <c r="A235" s="9">
        <v>3</v>
      </c>
      <c r="B235" s="9">
        <v>0</v>
      </c>
      <c r="C235" s="9">
        <v>10</v>
      </c>
      <c r="D235" s="9">
        <v>4</v>
      </c>
      <c r="E235" s="9">
        <v>0</v>
      </c>
      <c r="F235" s="9">
        <v>4</v>
      </c>
      <c r="G235" s="9">
        <v>1</v>
      </c>
      <c r="H235" s="9">
        <v>1</v>
      </c>
      <c r="I235" s="9">
        <v>2</v>
      </c>
      <c r="J235" s="9">
        <v>1.8024853306594693</v>
      </c>
      <c r="K235" s="9">
        <v>0.31516856845260527</v>
      </c>
      <c r="L235" s="9">
        <v>0.63928555155602129</v>
      </c>
      <c r="M235" s="9">
        <v>0.84591957479001378</v>
      </c>
      <c r="N235" s="9">
        <v>557</v>
      </c>
      <c r="O235" s="9">
        <v>1</v>
      </c>
      <c r="P235" s="9">
        <v>28.876750481074318</v>
      </c>
      <c r="Q235" s="9">
        <v>63</v>
      </c>
      <c r="CV235" s="9" t="s">
        <v>4198</v>
      </c>
      <c r="CW235" s="9">
        <v>3</v>
      </c>
      <c r="CX235" s="9">
        <v>0</v>
      </c>
      <c r="CY235" s="9">
        <v>10</v>
      </c>
      <c r="CZ235" s="9">
        <v>4</v>
      </c>
      <c r="DA235" s="9">
        <v>0</v>
      </c>
      <c r="DB235" s="9">
        <v>4</v>
      </c>
      <c r="DC235" s="9">
        <v>1</v>
      </c>
      <c r="DD235" s="9">
        <v>1</v>
      </c>
      <c r="DE235" s="9">
        <v>2</v>
      </c>
      <c r="DF235" s="9">
        <v>125000</v>
      </c>
      <c r="DG235" s="9">
        <v>4800</v>
      </c>
      <c r="DH235" s="9">
        <v>2960</v>
      </c>
      <c r="DI235" s="9">
        <v>920</v>
      </c>
      <c r="DJ235" s="9">
        <v>557</v>
      </c>
      <c r="DK235" s="9">
        <v>5</v>
      </c>
      <c r="DL235" s="9">
        <v>28.876750481074318</v>
      </c>
      <c r="DM235" s="9">
        <v>63</v>
      </c>
      <c r="GR235" s="9">
        <f>$P235*$N235^Solver!$C$2</f>
        <v>130.3036253976889</v>
      </c>
      <c r="GS235" s="9">
        <f t="shared" si="78"/>
        <v>0.16409797261070719</v>
      </c>
      <c r="GT235" s="9">
        <f t="shared" si="79"/>
        <v>37.135867112249031</v>
      </c>
      <c r="GU235" s="9">
        <f t="shared" si="80"/>
        <v>8.3855311555253333</v>
      </c>
      <c r="GV235" s="9">
        <f t="shared" si="81"/>
        <v>195.75644349362898</v>
      </c>
      <c r="GW235" s="9">
        <f t="shared" si="82"/>
        <v>195.75644349362898</v>
      </c>
      <c r="GX235" s="9">
        <f t="shared" si="83"/>
        <v>25.864132887750969</v>
      </c>
      <c r="GY235" s="9">
        <f t="shared" si="84"/>
        <v>201.59445662806411</v>
      </c>
      <c r="GZ235" s="9">
        <f t="shared" si="85"/>
        <v>-294.61675777971084</v>
      </c>
      <c r="HA235" s="9">
        <f t="shared" si="86"/>
        <v>7552.8884040470493</v>
      </c>
      <c r="HB235" s="9">
        <f t="shared" si="87"/>
        <v>201.00931639928152</v>
      </c>
      <c r="HC235" s="9">
        <f t="shared" si="88"/>
        <v>-3.3366201611311488</v>
      </c>
      <c r="HD235" s="9">
        <f t="shared" si="89"/>
        <v>0.45814664937099442</v>
      </c>
      <c r="HE235" s="9">
        <f t="shared" si="90"/>
        <v>14406.322018477289</v>
      </c>
      <c r="HF235" s="9">
        <f t="shared" si="91"/>
        <v>1.5681752729915763</v>
      </c>
      <c r="HG235" s="9">
        <f t="shared" si="92"/>
        <v>58.235548546530026</v>
      </c>
      <c r="HH235" s="9">
        <f t="shared" si="93"/>
        <v>63</v>
      </c>
      <c r="HI235" s="9">
        <f t="shared" si="94"/>
        <v>130.3036253976889</v>
      </c>
      <c r="HJ235" s="9">
        <f t="shared" si="95"/>
        <v>0.7377139000134002</v>
      </c>
      <c r="HK235" s="9">
        <f t="shared" si="96"/>
        <v>1.1940991371599063</v>
      </c>
      <c r="HL235" s="9">
        <f t="shared" si="97"/>
        <v>417.56323262335286</v>
      </c>
      <c r="HM235" s="9">
        <f t="shared" si="98"/>
        <v>2.1265077391872507</v>
      </c>
      <c r="HN235" s="9">
        <f t="shared" si="99"/>
        <v>1379.0726261786192</v>
      </c>
      <c r="HO235" s="9">
        <f t="shared" si="100"/>
        <v>668.95337003524128</v>
      </c>
      <c r="HP235" s="9">
        <f t="shared" si="101"/>
        <v>218424.35394113732</v>
      </c>
      <c r="HQ235" s="9">
        <f t="shared" si="102"/>
        <v>25.864132887750969</v>
      </c>
      <c r="HR235" s="9">
        <f t="shared" si="103"/>
        <v>32</v>
      </c>
      <c r="IP235" s="9">
        <v>1</v>
      </c>
      <c r="IQ235" s="9">
        <v>557</v>
      </c>
      <c r="IR235" s="9">
        <v>1</v>
      </c>
      <c r="IS235" s="9">
        <v>0.66800462934247229</v>
      </c>
      <c r="IT235" s="9">
        <v>557</v>
      </c>
      <c r="IU235" s="9">
        <v>7</v>
      </c>
      <c r="IV235" s="9">
        <v>201.00931639928152</v>
      </c>
    </row>
    <row r="236" spans="1:256" x14ac:dyDescent="0.25">
      <c r="A236" s="9">
        <v>4</v>
      </c>
      <c r="B236" s="9">
        <v>0</v>
      </c>
      <c r="C236" s="9">
        <v>6</v>
      </c>
      <c r="D236" s="9">
        <v>6</v>
      </c>
      <c r="E236" s="9">
        <v>0</v>
      </c>
      <c r="F236" s="9">
        <v>4</v>
      </c>
      <c r="G236" s="9">
        <v>1</v>
      </c>
      <c r="H236" s="9">
        <v>2</v>
      </c>
      <c r="I236" s="9">
        <v>0</v>
      </c>
      <c r="J236" s="9">
        <v>1.7476897766074213</v>
      </c>
      <c r="K236" s="9">
        <v>3.9133430582865154</v>
      </c>
      <c r="L236" s="9">
        <v>0.84230190914475778</v>
      </c>
      <c r="M236" s="9">
        <v>1.2412950282244768</v>
      </c>
      <c r="N236" s="9">
        <v>558</v>
      </c>
      <c r="O236" s="9">
        <v>1</v>
      </c>
      <c r="P236" s="9">
        <v>45.926838226573025</v>
      </c>
      <c r="Q236" s="9">
        <v>49</v>
      </c>
      <c r="CV236" s="9" t="s">
        <v>4329</v>
      </c>
      <c r="CW236" s="9">
        <v>4</v>
      </c>
      <c r="CX236" s="9">
        <v>0</v>
      </c>
      <c r="CY236" s="9">
        <v>6</v>
      </c>
      <c r="CZ236" s="9">
        <v>6</v>
      </c>
      <c r="DA236" s="9">
        <v>0</v>
      </c>
      <c r="DB236" s="9">
        <v>4</v>
      </c>
      <c r="DC236" s="9">
        <v>1</v>
      </c>
      <c r="DD236" s="9">
        <v>2</v>
      </c>
      <c r="DE236" s="9">
        <v>0</v>
      </c>
      <c r="DF236" s="9">
        <v>121200</v>
      </c>
      <c r="DG236" s="9">
        <v>59600</v>
      </c>
      <c r="DH236" s="9">
        <v>3900</v>
      </c>
      <c r="DI236" s="9">
        <v>1350</v>
      </c>
      <c r="DJ236" s="9">
        <v>558</v>
      </c>
      <c r="DK236" s="9">
        <v>5</v>
      </c>
      <c r="DL236" s="9">
        <v>45.926838226573025</v>
      </c>
      <c r="DM236" s="9">
        <v>49</v>
      </c>
      <c r="GR236" s="9">
        <f>$P236*$N236^Solver!$C$2</f>
        <v>207.32915784556215</v>
      </c>
      <c r="GS236" s="9">
        <f t="shared" si="78"/>
        <v>0.13009220452186493</v>
      </c>
      <c r="GT236" s="9">
        <f t="shared" si="79"/>
        <v>59.087750097119383</v>
      </c>
      <c r="GU236" s="9">
        <f t="shared" si="80"/>
        <v>10.577487459322375</v>
      </c>
      <c r="GV236" s="9">
        <f t="shared" si="81"/>
        <v>140.68207610279768</v>
      </c>
      <c r="GW236" s="9">
        <f t="shared" si="82"/>
        <v>140.68207610279768</v>
      </c>
      <c r="GX236" s="9">
        <f t="shared" si="83"/>
        <v>-10.087750097119383</v>
      </c>
      <c r="GY236" s="9">
        <f t="shared" si="84"/>
        <v>389.16256464701047</v>
      </c>
      <c r="GZ236" s="9">
        <f t="shared" si="85"/>
        <v>-304.70450787683023</v>
      </c>
      <c r="HA236" s="9">
        <f t="shared" si="86"/>
        <v>7942.0509686940595</v>
      </c>
      <c r="HB236" s="9">
        <f t="shared" si="87"/>
        <v>144.56574394634487</v>
      </c>
      <c r="HC236" s="9">
        <f t="shared" si="88"/>
        <v>-3.3669026823231314</v>
      </c>
      <c r="HD236" s="9">
        <f t="shared" si="89"/>
        <v>1.2223009054678919E-2</v>
      </c>
      <c r="HE236" s="9">
        <f t="shared" si="90"/>
        <v>-5628.9645541926157</v>
      </c>
      <c r="HF236" s="9">
        <f t="shared" si="91"/>
        <v>0.85519678894446549</v>
      </c>
      <c r="HG236" s="9">
        <f t="shared" si="92"/>
        <v>50.531654149009526</v>
      </c>
      <c r="HH236" s="9">
        <f t="shared" si="93"/>
        <v>49</v>
      </c>
      <c r="HI236" s="9">
        <f t="shared" si="94"/>
        <v>207.32915784556215</v>
      </c>
      <c r="HJ236" s="9">
        <f t="shared" si="95"/>
        <v>0.42364406991882281</v>
      </c>
      <c r="HK236" s="9">
        <f t="shared" si="96"/>
        <v>-0.35545349792896491</v>
      </c>
      <c r="HL236" s="9">
        <f t="shared" si="97"/>
        <v>-262.57583550910346</v>
      </c>
      <c r="HM236" s="9">
        <f t="shared" si="98"/>
        <v>2.3587279180119856</v>
      </c>
      <c r="HN236" s="9">
        <f t="shared" si="99"/>
        <v>3491.3622115396315</v>
      </c>
      <c r="HO236" s="9">
        <f t="shared" si="100"/>
        <v>101.76270202193211</v>
      </c>
      <c r="HP236" s="9">
        <f t="shared" si="101"/>
        <v>82598.681036913913</v>
      </c>
      <c r="HQ236" s="9">
        <f t="shared" si="102"/>
        <v>-10.087750097119383</v>
      </c>
      <c r="HR236" s="9">
        <f t="shared" si="103"/>
        <v>33</v>
      </c>
      <c r="IP236" s="9">
        <v>1</v>
      </c>
      <c r="IQ236" s="9">
        <v>558</v>
      </c>
      <c r="IR236" s="9">
        <v>1</v>
      </c>
      <c r="IS236" s="9">
        <v>0.58340861225586726</v>
      </c>
      <c r="IT236" s="9">
        <v>558</v>
      </c>
      <c r="IU236" s="9">
        <v>7</v>
      </c>
      <c r="IV236" s="9">
        <v>144.56574394634487</v>
      </c>
    </row>
    <row r="237" spans="1:256" x14ac:dyDescent="0.25">
      <c r="A237" s="9">
        <v>4</v>
      </c>
      <c r="B237" s="9">
        <v>0</v>
      </c>
      <c r="C237" s="9">
        <v>8</v>
      </c>
      <c r="D237" s="9">
        <v>4</v>
      </c>
      <c r="E237" s="9">
        <v>0</v>
      </c>
      <c r="F237" s="9">
        <v>4</v>
      </c>
      <c r="G237" s="9">
        <v>1</v>
      </c>
      <c r="H237" s="9">
        <v>2</v>
      </c>
      <c r="I237" s="9">
        <v>2</v>
      </c>
      <c r="J237" s="9">
        <v>1.7044301286715942</v>
      </c>
      <c r="K237" s="9">
        <v>2.9547053292431742</v>
      </c>
      <c r="L237" s="9">
        <v>1.2094591515924726</v>
      </c>
      <c r="M237" s="9">
        <v>0.68960834901359824</v>
      </c>
      <c r="N237" s="9">
        <v>633</v>
      </c>
      <c r="O237" s="9">
        <v>1</v>
      </c>
      <c r="P237" s="9">
        <v>59.154530490500179</v>
      </c>
      <c r="Q237" s="9">
        <v>64</v>
      </c>
      <c r="CV237" s="9" t="s">
        <v>4300</v>
      </c>
      <c r="CW237" s="9">
        <v>4</v>
      </c>
      <c r="CX237" s="9">
        <v>0</v>
      </c>
      <c r="CY237" s="9">
        <v>8</v>
      </c>
      <c r="CZ237" s="9">
        <v>4</v>
      </c>
      <c r="DA237" s="9">
        <v>0</v>
      </c>
      <c r="DB237" s="9">
        <v>4</v>
      </c>
      <c r="DC237" s="9">
        <v>1</v>
      </c>
      <c r="DD237" s="9">
        <v>2</v>
      </c>
      <c r="DE237" s="9">
        <v>2</v>
      </c>
      <c r="DF237" s="9">
        <v>118200</v>
      </c>
      <c r="DG237" s="9">
        <v>45000</v>
      </c>
      <c r="DH237" s="9">
        <v>5600</v>
      </c>
      <c r="DI237" s="9">
        <v>750</v>
      </c>
      <c r="DJ237" s="9">
        <v>633</v>
      </c>
      <c r="DK237" s="9">
        <v>5</v>
      </c>
      <c r="DL237" s="9">
        <v>59.154530490500179</v>
      </c>
      <c r="DM237" s="9">
        <v>64</v>
      </c>
      <c r="GR237" s="9">
        <f>$P237*$N237^Solver!$C$2</f>
        <v>275.19138610893708</v>
      </c>
      <c r="GS237" s="9">
        <f t="shared" si="78"/>
        <v>0.11291822616454823</v>
      </c>
      <c r="GT237" s="9">
        <f t="shared" si="79"/>
        <v>78.428138233200357</v>
      </c>
      <c r="GU237" s="9">
        <f t="shared" si="80"/>
        <v>12.186240508953832</v>
      </c>
      <c r="GV237" s="9">
        <f t="shared" si="81"/>
        <v>201.04438315150304</v>
      </c>
      <c r="GW237" s="9">
        <f t="shared" si="82"/>
        <v>201.04438315150304</v>
      </c>
      <c r="GX237" s="9">
        <f t="shared" si="83"/>
        <v>-14.428138233200357</v>
      </c>
      <c r="GY237" s="9">
        <f t="shared" si="84"/>
        <v>583.17550984518857</v>
      </c>
      <c r="GZ237" s="9">
        <f t="shared" si="85"/>
        <v>-319.13264611003058</v>
      </c>
      <c r="HA237" s="9">
        <f t="shared" si="86"/>
        <v>8525.2264785392472</v>
      </c>
      <c r="HB237" s="9">
        <f t="shared" si="87"/>
        <v>205.1681994826412</v>
      </c>
      <c r="HC237" s="9">
        <f t="shared" si="88"/>
        <v>-3.4051463487119364</v>
      </c>
      <c r="HD237" s="9">
        <f t="shared" si="89"/>
        <v>2.1093091687168615E-2</v>
      </c>
      <c r="HE237" s="9">
        <f t="shared" si="90"/>
        <v>-9133.011501615827</v>
      </c>
      <c r="HF237" s="9">
        <f t="shared" si="91"/>
        <v>0.84077429616047983</v>
      </c>
      <c r="HG237" s="9">
        <f t="shared" si="92"/>
        <v>65.940362722195843</v>
      </c>
      <c r="HH237" s="9">
        <f t="shared" si="93"/>
        <v>64</v>
      </c>
      <c r="HI237" s="9">
        <f t="shared" si="94"/>
        <v>275.19138610893708</v>
      </c>
      <c r="HJ237" s="9">
        <f t="shared" si="95"/>
        <v>0.41327485044293627</v>
      </c>
      <c r="HK237" s="9">
        <f t="shared" si="96"/>
        <v>-0.40465742754537681</v>
      </c>
      <c r="HL237" s="9">
        <f t="shared" si="97"/>
        <v>-346.56527302835815</v>
      </c>
      <c r="HM237" s="9">
        <f t="shared" si="98"/>
        <v>2.5003074881286547</v>
      </c>
      <c r="HN237" s="9">
        <f t="shared" si="99"/>
        <v>6150.9728667259833</v>
      </c>
      <c r="HO237" s="9">
        <f t="shared" si="100"/>
        <v>208.17117287633792</v>
      </c>
      <c r="HP237" s="9">
        <f t="shared" si="101"/>
        <v>140628.25274544727</v>
      </c>
      <c r="HQ237" s="9">
        <f t="shared" si="102"/>
        <v>-14.428138233200357</v>
      </c>
      <c r="HR237" s="9">
        <f t="shared" si="103"/>
        <v>34</v>
      </c>
      <c r="IP237" s="9">
        <v>1</v>
      </c>
      <c r="IQ237" s="9">
        <v>633</v>
      </c>
      <c r="IR237" s="9">
        <v>1</v>
      </c>
      <c r="IS237" s="9">
        <v>0.1985655234683289</v>
      </c>
      <c r="IT237" s="9">
        <v>633</v>
      </c>
      <c r="IU237" s="9">
        <v>7</v>
      </c>
      <c r="IV237" s="9">
        <v>205.1681994826412</v>
      </c>
    </row>
    <row r="238" spans="1:256" x14ac:dyDescent="0.25">
      <c r="A238" s="9">
        <v>4</v>
      </c>
      <c r="B238" s="9">
        <v>0</v>
      </c>
      <c r="C238" s="9">
        <v>6</v>
      </c>
      <c r="D238" s="9">
        <v>4</v>
      </c>
      <c r="E238" s="9">
        <v>0</v>
      </c>
      <c r="F238" s="9">
        <v>4</v>
      </c>
      <c r="G238" s="9">
        <v>1</v>
      </c>
      <c r="H238" s="9">
        <v>1</v>
      </c>
      <c r="I238" s="9">
        <v>3</v>
      </c>
      <c r="J238" s="9">
        <v>1.6496345746195462</v>
      </c>
      <c r="K238" s="9">
        <v>0.82075148034532619</v>
      </c>
      <c r="L238" s="9">
        <v>1.1986604091675399</v>
      </c>
      <c r="M238" s="9">
        <v>1.3056584741324126</v>
      </c>
      <c r="N238" s="9">
        <v>663</v>
      </c>
      <c r="O238" s="9">
        <v>1</v>
      </c>
      <c r="P238" s="9">
        <v>48.729924491183297</v>
      </c>
      <c r="Q238" s="9">
        <v>72</v>
      </c>
      <c r="CV238" s="9" t="s">
        <v>4204</v>
      </c>
      <c r="CW238" s="9">
        <v>4</v>
      </c>
      <c r="CX238" s="9">
        <v>0</v>
      </c>
      <c r="CY238" s="9">
        <v>6</v>
      </c>
      <c r="CZ238" s="9">
        <v>4</v>
      </c>
      <c r="DA238" s="9">
        <v>0</v>
      </c>
      <c r="DB238" s="9">
        <v>4</v>
      </c>
      <c r="DC238" s="9">
        <v>1</v>
      </c>
      <c r="DD238" s="9">
        <v>1</v>
      </c>
      <c r="DE238" s="9">
        <v>3</v>
      </c>
      <c r="DF238" s="9">
        <v>114400</v>
      </c>
      <c r="DG238" s="9">
        <v>12500</v>
      </c>
      <c r="DH238" s="9">
        <v>5550</v>
      </c>
      <c r="DI238" s="9">
        <v>1420</v>
      </c>
      <c r="DJ238" s="9">
        <v>663</v>
      </c>
      <c r="DK238" s="9">
        <v>5</v>
      </c>
      <c r="DL238" s="9">
        <v>48.729924491183297</v>
      </c>
      <c r="DM238" s="9">
        <v>72</v>
      </c>
      <c r="GR238" s="9">
        <f>$P238*$N238^Solver!$C$2</f>
        <v>229.21089202144034</v>
      </c>
      <c r="GS238" s="9">
        <f t="shared" si="78"/>
        <v>0.12372681671457297</v>
      </c>
      <c r="GT238" s="9">
        <f t="shared" si="79"/>
        <v>65.323932475475402</v>
      </c>
      <c r="GU238" s="9">
        <f t="shared" si="80"/>
        <v>11.121668676403861</v>
      </c>
      <c r="GV238" s="9">
        <f t="shared" si="81"/>
        <v>234.86106378760763</v>
      </c>
      <c r="GW238" s="9">
        <f t="shared" si="82"/>
        <v>234.86106378760763</v>
      </c>
      <c r="GX238" s="9">
        <f t="shared" si="83"/>
        <v>6.6760675245245977</v>
      </c>
      <c r="GY238" s="9">
        <f t="shared" si="84"/>
        <v>449.00881630176241</v>
      </c>
      <c r="GZ238" s="9">
        <f t="shared" si="85"/>
        <v>-312.45657858550601</v>
      </c>
      <c r="HA238" s="9">
        <f t="shared" si="86"/>
        <v>8974.2352948410098</v>
      </c>
      <c r="HB238" s="9">
        <f t="shared" si="87"/>
        <v>238.97838956183435</v>
      </c>
      <c r="HC238" s="9">
        <f t="shared" si="88"/>
        <v>-3.2508459008327235</v>
      </c>
      <c r="HD238" s="9">
        <f t="shared" si="89"/>
        <v>-4.8636052485213077E-3</v>
      </c>
      <c r="HE238" s="9">
        <f t="shared" si="90"/>
        <v>4426.2327687598081</v>
      </c>
      <c r="HF238" s="9">
        <f t="shared" si="91"/>
        <v>1.087330957228799</v>
      </c>
      <c r="HG238" s="9">
        <f t="shared" si="92"/>
        <v>71.028734028508097</v>
      </c>
      <c r="HH238" s="9">
        <f t="shared" si="93"/>
        <v>72</v>
      </c>
      <c r="HI238" s="9">
        <f t="shared" si="94"/>
        <v>229.21089202144037</v>
      </c>
      <c r="HJ238" s="9">
        <f t="shared" si="95"/>
        <v>0.55347425401074601</v>
      </c>
      <c r="HK238" s="9">
        <f t="shared" si="96"/>
        <v>0.24793519312319445</v>
      </c>
      <c r="HL238" s="9">
        <f t="shared" si="97"/>
        <v>-371.0739829840561</v>
      </c>
      <c r="HM238" s="9">
        <f t="shared" si="98"/>
        <v>2.4088953383921217</v>
      </c>
      <c r="HN238" s="9">
        <f t="shared" si="99"/>
        <v>4267.2161540604702</v>
      </c>
      <c r="HO238" s="9">
        <f t="shared" si="100"/>
        <v>44.569877592011991</v>
      </c>
      <c r="HP238" s="9">
        <f t="shared" si="101"/>
        <v>163570.85514466924</v>
      </c>
      <c r="HQ238" s="9">
        <f t="shared" si="102"/>
        <v>6.6760675245245977</v>
      </c>
      <c r="HR238" s="9">
        <f t="shared" si="103"/>
        <v>35</v>
      </c>
      <c r="IP238" s="9">
        <v>1</v>
      </c>
      <c r="IQ238" s="9">
        <v>663</v>
      </c>
      <c r="IR238" s="9">
        <v>1</v>
      </c>
      <c r="IS238" s="9">
        <v>0.8459006312217866</v>
      </c>
      <c r="IT238" s="9">
        <v>663</v>
      </c>
      <c r="IU238" s="9">
        <v>7</v>
      </c>
      <c r="IV238" s="9">
        <v>238.97838956183435</v>
      </c>
    </row>
    <row r="239" spans="1:256" x14ac:dyDescent="0.25">
      <c r="J239" s="9">
        <v>1.4419882645275754E-5</v>
      </c>
      <c r="K239" s="9">
        <v>6.5660118427626096E-5</v>
      </c>
      <c r="L239" s="9">
        <v>2.1597484849865585E-4</v>
      </c>
      <c r="M239" s="9">
        <v>9.1947779868479758E-4</v>
      </c>
      <c r="O239" s="9">
        <v>0.2</v>
      </c>
    </row>
    <row r="240" spans="1:256" x14ac:dyDescent="0.25">
      <c r="P240" s="9" t="b">
        <v>1</v>
      </c>
      <c r="Q240" s="9" t="b">
        <v>0</v>
      </c>
    </row>
    <row r="315" spans="15:15" x14ac:dyDescent="0.25">
      <c r="O315" s="6"/>
    </row>
    <row r="385" spans="14:15" x14ac:dyDescent="0.25">
      <c r="N385" s="7"/>
      <c r="O385" s="6"/>
    </row>
    <row r="401" spans="14:15" x14ac:dyDescent="0.25">
      <c r="N401" s="7"/>
      <c r="O401" s="6"/>
    </row>
    <row r="568" spans="14:219" x14ac:dyDescent="0.25">
      <c r="N568" s="7"/>
      <c r="O568" s="6"/>
    </row>
    <row r="570" spans="14:219" x14ac:dyDescent="0.25">
      <c r="HK570" s="23"/>
    </row>
    <row r="626" spans="14:15" x14ac:dyDescent="0.25">
      <c r="N626" s="7"/>
      <c r="O626" s="6"/>
    </row>
    <row r="869" spans="14:15" x14ac:dyDescent="0.25">
      <c r="N869" s="7"/>
      <c r="O869" s="6"/>
    </row>
    <row r="891" spans="14:15" x14ac:dyDescent="0.25">
      <c r="N891" s="7"/>
      <c r="O891" s="6"/>
    </row>
    <row r="906" spans="15:15" x14ac:dyDescent="0.25">
      <c r="O906" s="6"/>
    </row>
    <row r="917" spans="14:15" x14ac:dyDescent="0.25">
      <c r="N917" s="7"/>
      <c r="O917" s="6"/>
    </row>
    <row r="924" spans="14:15" x14ac:dyDescent="0.25">
      <c r="N924" s="7"/>
      <c r="O924" s="6"/>
    </row>
    <row r="933" spans="14:219" x14ac:dyDescent="0.25">
      <c r="N933" s="7"/>
      <c r="O933" s="6"/>
      <c r="HK933" s="23"/>
    </row>
    <row r="962" spans="219:219" x14ac:dyDescent="0.25">
      <c r="HK962" s="23"/>
    </row>
    <row r="1061" spans="219:219" x14ac:dyDescent="0.25">
      <c r="HK1061" s="23"/>
    </row>
    <row r="1111" spans="14:15" x14ac:dyDescent="0.25">
      <c r="N1111" s="7"/>
      <c r="O1111" s="6"/>
    </row>
    <row r="1140" spans="14:15" x14ac:dyDescent="0.25">
      <c r="N1140" s="7"/>
      <c r="O1140" s="6"/>
    </row>
    <row r="1204" spans="14:15" x14ac:dyDescent="0.25">
      <c r="N1204" s="7"/>
      <c r="O1204" s="6"/>
    </row>
    <row r="1207" spans="14:15" x14ac:dyDescent="0.25">
      <c r="N1207" s="7"/>
      <c r="O1207" s="6"/>
    </row>
    <row r="1212" spans="14:15" x14ac:dyDescent="0.25">
      <c r="N1212" s="7"/>
      <c r="O1212" s="6"/>
    </row>
    <row r="1424" spans="15:15" x14ac:dyDescent="0.25">
      <c r="O1424" s="6"/>
    </row>
    <row r="1551" spans="219:219" x14ac:dyDescent="0.25">
      <c r="HK1551" s="23"/>
    </row>
    <row r="1576" spans="14:15" x14ac:dyDescent="0.25">
      <c r="N1576" s="7"/>
      <c r="O1576" s="6"/>
    </row>
    <row r="1580" spans="14:15" x14ac:dyDescent="0.25">
      <c r="N1580" s="7"/>
      <c r="O1580" s="6"/>
    </row>
    <row r="1613" spans="14:15" x14ac:dyDescent="0.25">
      <c r="N1613" s="7"/>
      <c r="O1613" s="6"/>
    </row>
    <row r="1635" spans="14:15" x14ac:dyDescent="0.25">
      <c r="N1635" s="7"/>
      <c r="O1635" s="6"/>
    </row>
    <row r="1657" spans="14:15" x14ac:dyDescent="0.25">
      <c r="N1657" s="7"/>
      <c r="O1657" s="6"/>
    </row>
    <row r="1659" spans="14:15" x14ac:dyDescent="0.25">
      <c r="N1659" s="7"/>
      <c r="O1659" s="6"/>
    </row>
    <row r="1717" spans="14:15" x14ac:dyDescent="0.25">
      <c r="N1717" s="7"/>
      <c r="O1717" s="6"/>
    </row>
    <row r="1780" spans="14:15" x14ac:dyDescent="0.25">
      <c r="N1780" s="7"/>
      <c r="O1780" s="6"/>
    </row>
    <row r="1805" spans="219:219" x14ac:dyDescent="0.25">
      <c r="HK1805" s="23"/>
    </row>
    <row r="1816" spans="15:15" x14ac:dyDescent="0.25">
      <c r="O1816" s="6"/>
    </row>
    <row r="1843" spans="14:15" x14ac:dyDescent="0.25">
      <c r="N1843" s="7"/>
      <c r="O1843" s="6"/>
    </row>
    <row r="1882" spans="219:219" x14ac:dyDescent="0.25">
      <c r="HK1882" s="23"/>
    </row>
    <row r="1945" spans="14:15" x14ac:dyDescent="0.25">
      <c r="N1945" s="7"/>
      <c r="O1945" s="6"/>
    </row>
    <row r="2021" spans="14:15" x14ac:dyDescent="0.25">
      <c r="N2021" s="7"/>
      <c r="O2021" s="6"/>
    </row>
    <row r="2050" spans="14:15" x14ac:dyDescent="0.25">
      <c r="N2050" s="7"/>
      <c r="O2050" s="6"/>
    </row>
    <row r="2054" spans="14:15" x14ac:dyDescent="0.25">
      <c r="N2054" s="7"/>
      <c r="O2054" s="6"/>
    </row>
    <row r="2078" spans="14:15" x14ac:dyDescent="0.25">
      <c r="N2078" s="7"/>
      <c r="O2078" s="6"/>
    </row>
    <row r="2085" spans="14:15" x14ac:dyDescent="0.25">
      <c r="N2085" s="7"/>
      <c r="O2085" s="6"/>
    </row>
    <row r="2134" spans="14:15" x14ac:dyDescent="0.25">
      <c r="N2134" s="7"/>
      <c r="O2134" s="6"/>
    </row>
    <row r="2137" spans="14:15" x14ac:dyDescent="0.25">
      <c r="N2137" s="7"/>
      <c r="O2137" s="6"/>
    </row>
    <row r="2186" spans="14:15" x14ac:dyDescent="0.25">
      <c r="O2186" s="6"/>
    </row>
    <row r="2188" spans="14:15" x14ac:dyDescent="0.25">
      <c r="N2188" s="7"/>
      <c r="O2188" s="6"/>
    </row>
    <row r="2212" spans="14:15" x14ac:dyDescent="0.25">
      <c r="N2212" s="7"/>
      <c r="O2212" s="6"/>
    </row>
    <row r="2329" spans="14:15" x14ac:dyDescent="0.25">
      <c r="N2329" s="7"/>
      <c r="O2329" s="6"/>
    </row>
    <row r="2371" spans="14:15" x14ac:dyDescent="0.25">
      <c r="N2371" s="7"/>
      <c r="O2371" s="6"/>
    </row>
    <row r="2406" spans="15:15" x14ac:dyDescent="0.25">
      <c r="O2406" s="6"/>
    </row>
    <row r="2488" spans="14:15" x14ac:dyDescent="0.25">
      <c r="N2488" s="7"/>
      <c r="O2488" s="6"/>
    </row>
    <row r="2576" spans="15:15" x14ac:dyDescent="0.25">
      <c r="O2576" s="6"/>
    </row>
    <row r="2644" spans="14:15" x14ac:dyDescent="0.25">
      <c r="N2644" s="7"/>
      <c r="O2644" s="6"/>
    </row>
    <row r="2734" spans="14:15" x14ac:dyDescent="0.25">
      <c r="N2734" s="7"/>
      <c r="O2734" s="6"/>
    </row>
    <row r="2766" spans="15:15" x14ac:dyDescent="0.25">
      <c r="O2766" s="6"/>
    </row>
    <row r="2797" spans="15:15" x14ac:dyDescent="0.25">
      <c r="O2797" s="6"/>
    </row>
    <row r="2801" spans="14:219" x14ac:dyDescent="0.25">
      <c r="HK2801" s="23"/>
    </row>
    <row r="2802" spans="14:219" x14ac:dyDescent="0.25">
      <c r="O2802" s="6"/>
    </row>
    <row r="2812" spans="14:219" x14ac:dyDescent="0.25">
      <c r="N2812" s="7"/>
      <c r="O2812" s="6"/>
    </row>
    <row r="2836" spans="15:219" x14ac:dyDescent="0.25">
      <c r="O2836" s="6"/>
    </row>
    <row r="2840" spans="15:219" x14ac:dyDescent="0.25">
      <c r="HK2840" s="23"/>
    </row>
    <row r="2863" spans="14:15" x14ac:dyDescent="0.25">
      <c r="N2863" s="7"/>
      <c r="O2863" s="6"/>
    </row>
    <row r="2868" spans="14:15" x14ac:dyDescent="0.25">
      <c r="N2868" s="7"/>
      <c r="O2868" s="6"/>
    </row>
    <row r="2888" spans="14:15" x14ac:dyDescent="0.25">
      <c r="N2888" s="7"/>
      <c r="O2888" s="6"/>
    </row>
    <row r="2998" spans="14:15" x14ac:dyDescent="0.25">
      <c r="N2998" s="7"/>
      <c r="O2998" s="6"/>
    </row>
    <row r="3012" spans="14:15" x14ac:dyDescent="0.25">
      <c r="N3012" s="7"/>
      <c r="O3012" s="6"/>
    </row>
    <row r="3076" spans="15:219" x14ac:dyDescent="0.25">
      <c r="HK3076" s="23"/>
    </row>
    <row r="3087" spans="15:219" x14ac:dyDescent="0.25">
      <c r="O3087" s="6"/>
    </row>
    <row r="3111" spans="14:15" x14ac:dyDescent="0.25">
      <c r="N3111" s="7"/>
      <c r="O3111" s="6"/>
    </row>
    <row r="3132" spans="14:15" x14ac:dyDescent="0.25">
      <c r="N3132" s="7"/>
      <c r="O3132" s="6"/>
    </row>
    <row r="3154" spans="14:15" x14ac:dyDescent="0.25">
      <c r="N3154" s="7"/>
      <c r="O3154" s="6"/>
    </row>
    <row r="3196" spans="14:15" x14ac:dyDescent="0.25">
      <c r="N3196" s="7"/>
      <c r="O3196" s="6"/>
    </row>
    <row r="3197" spans="14:15" x14ac:dyDescent="0.25">
      <c r="N3197" s="7"/>
      <c r="O3197" s="6"/>
    </row>
    <row r="3251" spans="14:15" x14ac:dyDescent="0.25">
      <c r="N3251" s="7"/>
      <c r="O3251" s="6"/>
    </row>
    <row r="3452" spans="15:15" x14ac:dyDescent="0.25">
      <c r="O3452" s="6"/>
    </row>
    <row r="3469" spans="14:15" x14ac:dyDescent="0.25">
      <c r="N3469" s="7"/>
      <c r="O3469" s="6"/>
    </row>
    <row r="3474" spans="219:219" x14ac:dyDescent="0.25">
      <c r="HK3474" s="23"/>
    </row>
    <row r="3489" spans="14:15" x14ac:dyDescent="0.25">
      <c r="N3489" s="7"/>
      <c r="O3489" s="6"/>
    </row>
    <row r="3643" spans="14:15" x14ac:dyDescent="0.25">
      <c r="N3643" s="7"/>
      <c r="O3643" s="6"/>
    </row>
    <row r="3652" spans="14:15" x14ac:dyDescent="0.25">
      <c r="N3652" s="7"/>
      <c r="O3652" s="6"/>
    </row>
    <row r="3678" spans="14:15" x14ac:dyDescent="0.25">
      <c r="N3678" s="7"/>
      <c r="O3678" s="6"/>
    </row>
    <row r="3767" spans="14:15" x14ac:dyDescent="0.25">
      <c r="N3767" s="7"/>
      <c r="O3767" s="6"/>
    </row>
    <row r="3875" spans="14:15" x14ac:dyDescent="0.25">
      <c r="N3875" s="7"/>
      <c r="O3875" s="6"/>
    </row>
    <row r="3931" spans="14:15" x14ac:dyDescent="0.25">
      <c r="N3931" s="7"/>
      <c r="O3931" s="6"/>
    </row>
    <row r="3945" spans="14:15" x14ac:dyDescent="0.25">
      <c r="N3945" s="7"/>
      <c r="O3945" s="6"/>
    </row>
    <row r="4012" spans="14:15" x14ac:dyDescent="0.25">
      <c r="N4012" s="7"/>
      <c r="O4012" s="6"/>
    </row>
    <row r="4041" spans="15:15" x14ac:dyDescent="0.25">
      <c r="O4041" s="6"/>
    </row>
    <row r="4223" spans="219:219" x14ac:dyDescent="0.25">
      <c r="HK4223" s="23"/>
    </row>
    <row r="4352" spans="14:14" x14ac:dyDescent="0.25">
      <c r="N4352" s="7"/>
    </row>
    <row r="4356" spans="15:15" x14ac:dyDescent="0.25">
      <c r="O4356" s="6"/>
    </row>
    <row r="4385" spans="219:219" x14ac:dyDescent="0.25">
      <c r="HK4385" s="23"/>
    </row>
    <row r="4431" spans="14:15" x14ac:dyDescent="0.25">
      <c r="N4431" s="7"/>
      <c r="O4431" s="6"/>
    </row>
    <row r="4469" spans="14:15" x14ac:dyDescent="0.25">
      <c r="N4469" s="7"/>
      <c r="O4469" s="6"/>
    </row>
    <row r="4509" spans="15:15" x14ac:dyDescent="0.25">
      <c r="O4509" s="6"/>
    </row>
    <row r="4520" spans="14:15" x14ac:dyDescent="0.25">
      <c r="N4520" s="7"/>
      <c r="O4520" s="6"/>
    </row>
    <row r="4539" spans="14:15" x14ac:dyDescent="0.25">
      <c r="N4539" s="7"/>
      <c r="O4539" s="6"/>
    </row>
    <row r="4640" spans="15:15" x14ac:dyDescent="0.25">
      <c r="O4640" s="6"/>
    </row>
    <row r="4697" spans="15:15" x14ac:dyDescent="0.25">
      <c r="O4697" s="6"/>
    </row>
    <row r="4709" spans="14:15" x14ac:dyDescent="0.25">
      <c r="N4709" s="7"/>
      <c r="O4709" s="6"/>
    </row>
    <row r="4746" spans="14:15" x14ac:dyDescent="0.25">
      <c r="N4746" s="7"/>
      <c r="O4746" s="6"/>
    </row>
    <row r="4749" spans="14:15" x14ac:dyDescent="0.25">
      <c r="O4749" s="6"/>
    </row>
    <row r="4897" spans="14:15" x14ac:dyDescent="0.25">
      <c r="N4897" s="7"/>
      <c r="O4897" s="6"/>
    </row>
    <row r="5098" spans="14:15" x14ac:dyDescent="0.25">
      <c r="N5098" s="7"/>
      <c r="O5098" s="6"/>
    </row>
    <row r="5244" spans="14:15" x14ac:dyDescent="0.25">
      <c r="N5244" s="7"/>
      <c r="O5244" s="6"/>
    </row>
    <row r="5254" spans="14:15" x14ac:dyDescent="0.25">
      <c r="N5254" s="7"/>
      <c r="O5254" s="6"/>
    </row>
    <row r="5448" spans="14:15" x14ac:dyDescent="0.25">
      <c r="N5448" s="7"/>
      <c r="O5448" s="6"/>
    </row>
    <row r="5458" spans="14:15" x14ac:dyDescent="0.25">
      <c r="N5458" s="7"/>
      <c r="O5458" s="6"/>
    </row>
    <row r="5474" spans="15:15" x14ac:dyDescent="0.25">
      <c r="O5474" s="6"/>
    </row>
    <row r="5482" spans="15:15" x14ac:dyDescent="0.25">
      <c r="O5482" s="6"/>
    </row>
    <row r="5509" spans="14:15" x14ac:dyDescent="0.25">
      <c r="N5509" s="7"/>
      <c r="O5509" s="6"/>
    </row>
    <row r="5557" spans="14:15" x14ac:dyDescent="0.25">
      <c r="N5557" s="7"/>
      <c r="O5557" s="6"/>
    </row>
    <row r="5645" spans="14:15" x14ac:dyDescent="0.25">
      <c r="N5645" s="7"/>
      <c r="O5645" s="6"/>
    </row>
    <row r="5668" spans="14:15" x14ac:dyDescent="0.25">
      <c r="N5668" s="7"/>
      <c r="O5668" s="6"/>
    </row>
    <row r="5773" spans="15:15" x14ac:dyDescent="0.25">
      <c r="O5773" s="6"/>
    </row>
    <row r="5810" spans="219:219" x14ac:dyDescent="0.25">
      <c r="HK5810" s="23"/>
    </row>
    <row r="5831" spans="14:219" x14ac:dyDescent="0.25">
      <c r="N5831" s="7"/>
      <c r="O5831" s="6"/>
    </row>
    <row r="5833" spans="14:219" x14ac:dyDescent="0.25">
      <c r="N5833" s="7"/>
      <c r="O5833" s="6"/>
      <c r="HK5833" s="23"/>
    </row>
    <row r="5964" spans="14:15" x14ac:dyDescent="0.25">
      <c r="N5964" s="7"/>
      <c r="O5964" s="6"/>
    </row>
    <row r="5994" spans="14:15" x14ac:dyDescent="0.25">
      <c r="N5994" s="7"/>
      <c r="O5994" s="6"/>
    </row>
    <row r="6065" spans="14:219" x14ac:dyDescent="0.25">
      <c r="HK6065" s="23"/>
    </row>
    <row r="6079" spans="14:219" x14ac:dyDescent="0.25">
      <c r="N6079" s="7"/>
      <c r="O6079" s="6"/>
    </row>
    <row r="6080" spans="14:219" x14ac:dyDescent="0.25">
      <c r="N6080" s="7"/>
      <c r="O6080" s="6"/>
    </row>
    <row r="6092" spans="14:15" x14ac:dyDescent="0.25">
      <c r="N6092" s="7"/>
      <c r="O6092" s="6"/>
    </row>
    <row r="6129" spans="14:15" x14ac:dyDescent="0.25">
      <c r="N6129" s="7"/>
      <c r="O6129" s="6"/>
    </row>
    <row r="6225" spans="14:15" x14ac:dyDescent="0.25">
      <c r="N6225" s="7"/>
      <c r="O6225" s="6"/>
    </row>
    <row r="6478" spans="219:219" x14ac:dyDescent="0.25">
      <c r="HK6478" s="23"/>
    </row>
    <row r="6496" spans="14:15" x14ac:dyDescent="0.25">
      <c r="N6496" s="7"/>
      <c r="O6496" s="6"/>
    </row>
    <row r="6548" spans="14:15" x14ac:dyDescent="0.25">
      <c r="N6548" s="7"/>
      <c r="O6548" s="6"/>
    </row>
    <row r="6563" spans="219:219" x14ac:dyDescent="0.25">
      <c r="HK6563" s="23"/>
    </row>
    <row r="6601" spans="14:15" x14ac:dyDescent="0.25">
      <c r="N6601" s="7"/>
      <c r="O6601" s="6"/>
    </row>
    <row r="6628" spans="14:15" x14ac:dyDescent="0.25">
      <c r="N6628" s="7"/>
      <c r="O6628" s="6"/>
    </row>
    <row r="6677" spans="14:15" x14ac:dyDescent="0.25">
      <c r="N6677" s="7"/>
      <c r="O6677" s="6"/>
    </row>
    <row r="6973" spans="14:15" x14ac:dyDescent="0.25">
      <c r="N6973" s="7"/>
      <c r="O6973" s="6"/>
    </row>
    <row r="7179" spans="14:15" x14ac:dyDescent="0.25">
      <c r="N7179" s="7"/>
      <c r="O7179" s="6"/>
    </row>
    <row r="7191" spans="14:15" x14ac:dyDescent="0.25">
      <c r="N7191" s="7"/>
      <c r="O7191" s="6"/>
    </row>
    <row r="7233" spans="14:15" x14ac:dyDescent="0.25">
      <c r="N7233" s="7"/>
      <c r="O7233" s="6"/>
    </row>
    <row r="7238" spans="14:15" x14ac:dyDescent="0.25">
      <c r="N7238" s="7"/>
      <c r="O7238" s="6"/>
    </row>
    <row r="7258" spans="14:15" x14ac:dyDescent="0.25">
      <c r="N7258" s="7"/>
      <c r="O7258" s="6"/>
    </row>
    <row r="7562" spans="14:15" x14ac:dyDescent="0.25">
      <c r="N7562" s="7"/>
      <c r="O7562" s="6"/>
    </row>
    <row r="7591" spans="14:15" x14ac:dyDescent="0.25">
      <c r="N7591" s="7"/>
      <c r="O7591" s="6"/>
    </row>
    <row r="7677" spans="14:15" x14ac:dyDescent="0.25">
      <c r="N7677" s="7"/>
      <c r="O7677" s="6"/>
    </row>
    <row r="7685" spans="14:15" x14ac:dyDescent="0.25">
      <c r="N7685" s="7"/>
      <c r="O7685" s="6"/>
    </row>
    <row r="7687" spans="14:15" x14ac:dyDescent="0.25">
      <c r="N7687" s="7"/>
      <c r="O7687" s="6"/>
    </row>
    <row r="7912" spans="14:15" x14ac:dyDescent="0.25">
      <c r="N7912" s="6"/>
      <c r="O7912" s="6"/>
    </row>
    <row r="7959" spans="14:15" x14ac:dyDescent="0.25">
      <c r="N7959" s="7"/>
      <c r="O7959" s="6"/>
    </row>
    <row r="8076" spans="14:15" x14ac:dyDescent="0.25">
      <c r="N8076" s="7"/>
      <c r="O8076" s="6"/>
    </row>
    <row r="8114" spans="14:15" x14ac:dyDescent="0.25">
      <c r="N8114" s="7"/>
      <c r="O8114" s="6"/>
    </row>
    <row r="8132" spans="219:219" x14ac:dyDescent="0.25">
      <c r="HK8132" s="23"/>
    </row>
    <row r="8169" spans="14:15" x14ac:dyDescent="0.25">
      <c r="N8169" s="7"/>
      <c r="O8169" s="6"/>
    </row>
    <row r="8246" spans="14:15" x14ac:dyDescent="0.25">
      <c r="N8246" s="7"/>
      <c r="O8246" s="6"/>
    </row>
    <row r="8288" spans="14:15" x14ac:dyDescent="0.25">
      <c r="N8288" s="7"/>
      <c r="O8288" s="6"/>
    </row>
    <row r="8366" spans="219:219" x14ac:dyDescent="0.25">
      <c r="HK8366" s="23"/>
    </row>
    <row r="8383" spans="14:15" x14ac:dyDescent="0.25">
      <c r="N8383" s="7"/>
      <c r="O8383" s="6"/>
    </row>
    <row r="8417" spans="219:219" x14ac:dyDescent="0.25">
      <c r="HK8417" s="23"/>
    </row>
    <row r="8529" spans="14:15" x14ac:dyDescent="0.25">
      <c r="N8529" s="7"/>
      <c r="O8529" s="6"/>
    </row>
    <row r="8539" spans="14:15" x14ac:dyDescent="0.25">
      <c r="N8539" s="7"/>
      <c r="O8539" s="6"/>
    </row>
    <row r="8558" spans="15:15" x14ac:dyDescent="0.25">
      <c r="O8558" s="6"/>
    </row>
    <row r="8568" spans="14:15" x14ac:dyDescent="0.25">
      <c r="N8568" s="7"/>
      <c r="O8568" s="6"/>
    </row>
    <row r="8715" spans="14:15" x14ac:dyDescent="0.25">
      <c r="N8715" s="7"/>
      <c r="O8715" s="6"/>
    </row>
    <row r="8743" spans="219:219" x14ac:dyDescent="0.25">
      <c r="HK8743" s="23"/>
    </row>
    <row r="8878" spans="14:15" x14ac:dyDescent="0.25">
      <c r="N8878" s="7"/>
      <c r="O8878" s="6"/>
    </row>
    <row r="8893" spans="15:15" x14ac:dyDescent="0.25">
      <c r="O8893" s="6"/>
    </row>
    <row r="8983" spans="14:15" x14ac:dyDescent="0.25">
      <c r="N8983" s="7"/>
      <c r="O8983" s="6"/>
    </row>
    <row r="9000" spans="14:15" x14ac:dyDescent="0.25">
      <c r="N9000" s="7"/>
      <c r="O9000" s="6"/>
    </row>
    <row r="9007" spans="14:15" x14ac:dyDescent="0.25">
      <c r="N9007" s="7"/>
      <c r="O9007" s="6"/>
    </row>
    <row r="9024" spans="14:15" x14ac:dyDescent="0.25">
      <c r="N9024" s="7"/>
      <c r="O9024" s="6"/>
    </row>
    <row r="9043" spans="14:15" x14ac:dyDescent="0.25">
      <c r="N9043" s="7"/>
      <c r="O9043" s="6"/>
    </row>
    <row r="9140" spans="14:15" x14ac:dyDescent="0.25">
      <c r="N9140" s="7"/>
      <c r="O9140" s="6"/>
    </row>
    <row r="9175" spans="14:15" x14ac:dyDescent="0.25">
      <c r="O9175" s="6"/>
    </row>
    <row r="9183" spans="14:15" x14ac:dyDescent="0.25">
      <c r="N9183" s="7"/>
      <c r="O9183" s="6"/>
    </row>
    <row r="9206" spans="15:15" x14ac:dyDescent="0.25">
      <c r="O9206" s="6"/>
    </row>
    <row r="9252" spans="14:15" x14ac:dyDescent="0.25">
      <c r="N9252" s="7"/>
      <c r="O9252" s="6"/>
    </row>
    <row r="9302" spans="14:15" x14ac:dyDescent="0.25">
      <c r="N9302" s="7"/>
      <c r="O9302" s="6"/>
    </row>
    <row r="9310" spans="14:15" x14ac:dyDescent="0.25">
      <c r="N9310" s="7"/>
      <c r="O9310" s="6"/>
    </row>
    <row r="9394" spans="14:15" x14ac:dyDescent="0.25">
      <c r="N9394" s="7"/>
      <c r="O9394" s="6"/>
    </row>
    <row r="9399" spans="14:15" x14ac:dyDescent="0.25">
      <c r="O9399" s="6"/>
    </row>
    <row r="9501" spans="14:15" x14ac:dyDescent="0.25">
      <c r="N9501" s="7"/>
      <c r="O9501" s="6"/>
    </row>
    <row r="9559" spans="14:15" x14ac:dyDescent="0.25">
      <c r="N9559" s="7"/>
      <c r="O9559" s="6"/>
    </row>
    <row r="9563" spans="14:15" x14ac:dyDescent="0.25">
      <c r="N9563" s="7"/>
      <c r="O9563" s="6"/>
    </row>
    <row r="9623" spans="14:15" x14ac:dyDescent="0.25">
      <c r="N9623" s="7"/>
      <c r="O9623" s="6"/>
    </row>
    <row r="9643" spans="15:15" x14ac:dyDescent="0.25">
      <c r="O9643" s="6"/>
    </row>
    <row r="9706" spans="15:15" x14ac:dyDescent="0.25">
      <c r="O9706" s="6"/>
    </row>
    <row r="9732" spans="14:15" x14ac:dyDescent="0.25">
      <c r="N9732" s="7"/>
      <c r="O9732" s="6"/>
    </row>
    <row r="9829" spans="14:15" x14ac:dyDescent="0.25">
      <c r="N9829" s="7"/>
      <c r="O9829" s="6"/>
    </row>
    <row r="9937" spans="14:15" x14ac:dyDescent="0.25">
      <c r="N9937" s="7"/>
      <c r="O9937" s="6"/>
    </row>
    <row r="9938" spans="14:15" x14ac:dyDescent="0.25">
      <c r="N9938" s="7"/>
      <c r="O9938" s="6"/>
    </row>
    <row r="9962" spans="15:15" x14ac:dyDescent="0.25">
      <c r="O9962" s="6"/>
    </row>
    <row r="10015" spans="219:219" x14ac:dyDescent="0.25">
      <c r="HK10015" s="23"/>
    </row>
    <row r="10023" spans="14:15" x14ac:dyDescent="0.25">
      <c r="N10023" s="7"/>
      <c r="O10023" s="6"/>
    </row>
    <row r="10038" spans="14:15" x14ac:dyDescent="0.25">
      <c r="N10038" s="7"/>
      <c r="O10038" s="6"/>
    </row>
    <row r="10078" spans="14:15" x14ac:dyDescent="0.25">
      <c r="N10078" s="7"/>
      <c r="O10078" s="6"/>
    </row>
    <row r="10097" spans="15:15" x14ac:dyDescent="0.25">
      <c r="O10097" s="6"/>
    </row>
    <row r="10099" spans="15:15" x14ac:dyDescent="0.25">
      <c r="O10099" s="6"/>
    </row>
    <row r="10117" spans="14:15" x14ac:dyDescent="0.25">
      <c r="N10117" s="7"/>
      <c r="O10117" s="6"/>
    </row>
    <row r="10141" spans="14:15" x14ac:dyDescent="0.25">
      <c r="N10141" s="7"/>
      <c r="O10141" s="6"/>
    </row>
    <row r="10145" spans="14:15" x14ac:dyDescent="0.25">
      <c r="N10145" s="7"/>
      <c r="O10145" s="6"/>
    </row>
    <row r="10150" spans="14:15" x14ac:dyDescent="0.25">
      <c r="N10150" s="7"/>
      <c r="O10150" s="6"/>
    </row>
    <row r="10156" spans="14:15" x14ac:dyDescent="0.25">
      <c r="N10156" s="7"/>
      <c r="O10156" s="6"/>
    </row>
    <row r="10157" spans="14:15" x14ac:dyDescent="0.25">
      <c r="N10157" s="7"/>
      <c r="O10157" s="6"/>
    </row>
    <row r="10167" spans="14:15" x14ac:dyDescent="0.25">
      <c r="N10167" s="7"/>
      <c r="O10167" s="6"/>
    </row>
    <row r="10185" spans="14:15" x14ac:dyDescent="0.25">
      <c r="N10185" s="7"/>
      <c r="O10185" s="6"/>
    </row>
    <row r="10198" spans="14:15" x14ac:dyDescent="0.25">
      <c r="N10198" s="7"/>
      <c r="O10198" s="6"/>
    </row>
    <row r="10201" spans="14:15" x14ac:dyDescent="0.25">
      <c r="N10201" s="7"/>
      <c r="O10201" s="6"/>
    </row>
    <row r="10202" spans="14:15" x14ac:dyDescent="0.25">
      <c r="N10202" s="7"/>
      <c r="O10202" s="6"/>
    </row>
    <row r="10203" spans="14:15" x14ac:dyDescent="0.25">
      <c r="O10203" s="6"/>
    </row>
    <row r="10223" spans="14:15" x14ac:dyDescent="0.25">
      <c r="N10223" s="7"/>
      <c r="O10223" s="6"/>
    </row>
    <row r="10241" spans="14:15" x14ac:dyDescent="0.25">
      <c r="N10241" s="7"/>
      <c r="O10241" s="6"/>
    </row>
    <row r="10243" spans="14:15" x14ac:dyDescent="0.25">
      <c r="N10243" s="7"/>
      <c r="O10243" s="6"/>
    </row>
    <row r="10249" spans="14:15" x14ac:dyDescent="0.25">
      <c r="N10249" s="7"/>
      <c r="O10249" s="6"/>
    </row>
    <row r="10255" spans="14:15" x14ac:dyDescent="0.25">
      <c r="N10255" s="7"/>
      <c r="O10255" s="6"/>
    </row>
    <row r="10277" spans="14:15" x14ac:dyDescent="0.25">
      <c r="N10277" s="7"/>
      <c r="O10277" s="6"/>
    </row>
    <row r="10283" spans="14:15" x14ac:dyDescent="0.25">
      <c r="N10283" s="7"/>
      <c r="O10283" s="6"/>
    </row>
    <row r="10312" spans="15:219" x14ac:dyDescent="0.25">
      <c r="O10312" s="6"/>
      <c r="HK10312" s="23"/>
    </row>
    <row r="10322" spans="14:219" x14ac:dyDescent="0.25">
      <c r="HK10322" s="23"/>
    </row>
    <row r="10325" spans="14:219" x14ac:dyDescent="0.25">
      <c r="O10325" s="6"/>
    </row>
    <row r="10336" spans="14:219" x14ac:dyDescent="0.25">
      <c r="N10336" s="7"/>
      <c r="O10336" s="6"/>
    </row>
    <row r="10340" spans="14:219" x14ac:dyDescent="0.25">
      <c r="HK10340" s="23"/>
    </row>
    <row r="10341" spans="14:219" x14ac:dyDescent="0.25">
      <c r="N10341" s="7"/>
      <c r="O10341" s="6"/>
    </row>
    <row r="10354" spans="14:15" x14ac:dyDescent="0.25">
      <c r="N10354" s="7"/>
      <c r="O10354" s="6"/>
    </row>
    <row r="10377" spans="14:15" x14ac:dyDescent="0.25">
      <c r="N10377" s="7"/>
      <c r="O10377" s="6"/>
    </row>
    <row r="10395" spans="14:15" x14ac:dyDescent="0.25">
      <c r="N10395" s="7"/>
      <c r="O10395" s="6"/>
    </row>
    <row r="10407" spans="14:219" x14ac:dyDescent="0.25">
      <c r="N10407" s="7"/>
      <c r="O10407" s="6"/>
    </row>
    <row r="10413" spans="14:219" x14ac:dyDescent="0.25">
      <c r="HK10413" s="23"/>
    </row>
    <row r="10415" spans="14:219" x14ac:dyDescent="0.25">
      <c r="O10415" s="6"/>
    </row>
    <row r="10416" spans="14:219" x14ac:dyDescent="0.25">
      <c r="HK10416" s="23"/>
    </row>
    <row r="10430" spans="14:219" x14ac:dyDescent="0.25">
      <c r="N10430" s="7"/>
      <c r="O10430" s="6"/>
      <c r="HK10430" s="23"/>
    </row>
    <row r="10439" spans="219:219" x14ac:dyDescent="0.25">
      <c r="HK10439" s="23"/>
    </row>
    <row r="10453" spans="14:15" x14ac:dyDescent="0.25">
      <c r="N10453" s="7"/>
      <c r="O10453" s="6"/>
    </row>
    <row r="10459" spans="14:15" x14ac:dyDescent="0.25">
      <c r="N10459" s="7"/>
      <c r="O10459" s="6"/>
    </row>
    <row r="10479" spans="14:15" x14ac:dyDescent="0.25">
      <c r="N10479" s="7"/>
      <c r="O10479" s="6"/>
    </row>
    <row r="10485" spans="14:15" x14ac:dyDescent="0.25">
      <c r="N10485" s="7"/>
      <c r="O10485" s="6"/>
    </row>
    <row r="10489" spans="14:15" x14ac:dyDescent="0.25">
      <c r="O10489" s="6"/>
    </row>
    <row r="10494" spans="14:15" x14ac:dyDescent="0.25">
      <c r="N10494" s="7"/>
      <c r="O10494" s="6"/>
    </row>
    <row r="10500" spans="14:15" x14ac:dyDescent="0.25">
      <c r="N10500" s="7"/>
      <c r="O10500" s="6"/>
    </row>
    <row r="10504" spans="14:15" x14ac:dyDescent="0.25">
      <c r="N10504" s="7"/>
      <c r="O10504" s="6"/>
    </row>
    <row r="10509" spans="14:15" x14ac:dyDescent="0.25">
      <c r="N10509" s="7"/>
      <c r="O10509" s="6"/>
    </row>
    <row r="10517" spans="14:219" x14ac:dyDescent="0.25">
      <c r="N10517" s="7"/>
      <c r="O10517" s="6"/>
    </row>
    <row r="10520" spans="14:219" x14ac:dyDescent="0.25">
      <c r="HK10520" s="23"/>
    </row>
    <row r="10548" spans="14:15" x14ac:dyDescent="0.25">
      <c r="N10548" s="7"/>
      <c r="O10548" s="6"/>
    </row>
    <row r="10563" spans="14:15" x14ac:dyDescent="0.25">
      <c r="N10563" s="7"/>
      <c r="O10563" s="6"/>
    </row>
    <row r="10566" spans="14:15" x14ac:dyDescent="0.25">
      <c r="N10566" s="7"/>
      <c r="O10566" s="6"/>
    </row>
    <row r="10568" spans="14:15" x14ac:dyDescent="0.25">
      <c r="N10568" s="7"/>
      <c r="O10568" s="6"/>
    </row>
    <row r="10569" spans="14:15" x14ac:dyDescent="0.25">
      <c r="N10569" s="7"/>
      <c r="O10569" s="6"/>
    </row>
    <row r="10578" spans="14:219" x14ac:dyDescent="0.25">
      <c r="O10578" s="6"/>
    </row>
    <row r="10585" spans="14:219" x14ac:dyDescent="0.25">
      <c r="HK10585" s="23"/>
    </row>
    <row r="10586" spans="14:219" x14ac:dyDescent="0.25">
      <c r="N10586" s="7"/>
      <c r="O10586" s="6"/>
    </row>
    <row r="10589" spans="14:219" x14ac:dyDescent="0.25">
      <c r="N10589" s="7"/>
      <c r="O10589" s="6"/>
    </row>
    <row r="10594" spans="14:219" x14ac:dyDescent="0.25">
      <c r="N10594" s="7"/>
      <c r="O10594" s="6"/>
    </row>
    <row r="10597" spans="14:219" x14ac:dyDescent="0.25">
      <c r="N10597" s="7"/>
      <c r="O10597" s="6"/>
    </row>
    <row r="10605" spans="14:219" x14ac:dyDescent="0.25">
      <c r="HK10605" s="23"/>
    </row>
    <row r="10610" spans="14:15" x14ac:dyDescent="0.25">
      <c r="N10610" s="7"/>
      <c r="O10610" s="6"/>
    </row>
    <row r="10612" spans="14:15" x14ac:dyDescent="0.25">
      <c r="N10612" s="7"/>
      <c r="O10612" s="6"/>
    </row>
    <row r="10619" spans="14:15" x14ac:dyDescent="0.25">
      <c r="O10619" s="6"/>
    </row>
    <row r="10621" spans="14:15" x14ac:dyDescent="0.25">
      <c r="N10621" s="7"/>
      <c r="O10621" s="6"/>
    </row>
    <row r="10626" spans="14:219" x14ac:dyDescent="0.25">
      <c r="N10626" s="7"/>
      <c r="O10626" s="6"/>
    </row>
    <row r="10635" spans="14:219" x14ac:dyDescent="0.25">
      <c r="N10635" s="7"/>
      <c r="O10635" s="6"/>
    </row>
    <row r="10636" spans="14:219" x14ac:dyDescent="0.25">
      <c r="N10636" s="7"/>
      <c r="O10636" s="6"/>
    </row>
    <row r="10637" spans="14:219" x14ac:dyDescent="0.25">
      <c r="HK10637" s="23"/>
    </row>
    <row r="10638" spans="14:219" x14ac:dyDescent="0.25">
      <c r="O10638" s="6"/>
    </row>
    <row r="10646" spans="14:15" x14ac:dyDescent="0.25">
      <c r="O10646" s="6"/>
    </row>
    <row r="10649" spans="14:15" x14ac:dyDescent="0.25">
      <c r="N10649" s="7"/>
      <c r="O10649" s="6"/>
    </row>
    <row r="10657" spans="14:15" x14ac:dyDescent="0.25">
      <c r="N10657" s="7"/>
      <c r="O10657" s="6"/>
    </row>
    <row r="10659" spans="14:15" x14ac:dyDescent="0.25">
      <c r="O10659" s="6"/>
    </row>
    <row r="10662" spans="14:15" x14ac:dyDescent="0.25">
      <c r="N10662" s="7"/>
      <c r="O10662" s="6"/>
    </row>
    <row r="10674" spans="14:219" x14ac:dyDescent="0.25">
      <c r="N10674" s="7"/>
      <c r="O10674" s="6"/>
    </row>
    <row r="10676" spans="14:219" x14ac:dyDescent="0.25">
      <c r="HK10676" s="23"/>
    </row>
    <row r="10689" spans="14:15" x14ac:dyDescent="0.25">
      <c r="N10689" s="7"/>
      <c r="O10689" s="6"/>
    </row>
    <row r="10718" spans="219:219" x14ac:dyDescent="0.25">
      <c r="HK10718" s="23"/>
    </row>
    <row r="10723" spans="14:15" x14ac:dyDescent="0.25">
      <c r="N10723" s="7"/>
      <c r="O10723" s="6"/>
    </row>
    <row r="10726" spans="14:15" x14ac:dyDescent="0.25">
      <c r="O10726" s="6"/>
    </row>
    <row r="10728" spans="14:15" x14ac:dyDescent="0.25">
      <c r="N10728" s="7"/>
      <c r="O10728" s="6"/>
    </row>
    <row r="10730" spans="14:15" x14ac:dyDescent="0.25">
      <c r="O10730" s="6"/>
    </row>
    <row r="10731" spans="14:15" x14ac:dyDescent="0.25">
      <c r="N10731" s="7"/>
      <c r="O10731" s="6"/>
    </row>
    <row r="10733" spans="14:15" x14ac:dyDescent="0.25">
      <c r="N10733" s="7"/>
      <c r="O10733" s="6"/>
    </row>
    <row r="10737" spans="14:15" x14ac:dyDescent="0.25">
      <c r="N10737" s="7"/>
      <c r="O10737" s="6"/>
    </row>
    <row r="10753" spans="14:15" x14ac:dyDescent="0.25">
      <c r="N10753" s="7"/>
      <c r="O10753" s="6"/>
    </row>
    <row r="10759" spans="14:15" x14ac:dyDescent="0.25">
      <c r="N10759" s="7"/>
      <c r="O10759" s="6"/>
    </row>
    <row r="10778" spans="14:15" x14ac:dyDescent="0.25">
      <c r="O10778" s="6"/>
    </row>
    <row r="10783" spans="14:15" x14ac:dyDescent="0.25">
      <c r="N10783" s="7"/>
      <c r="O10783" s="6"/>
    </row>
    <row r="10786" spans="15:15" x14ac:dyDescent="0.25">
      <c r="O10786" s="6"/>
    </row>
    <row r="10805" spans="14:15" x14ac:dyDescent="0.25">
      <c r="O10805" s="6"/>
    </row>
    <row r="10814" spans="14:15" x14ac:dyDescent="0.25">
      <c r="N10814" s="7"/>
      <c r="O10814" s="6"/>
    </row>
    <row r="10816" spans="14:15" x14ac:dyDescent="0.25">
      <c r="N10816" s="7"/>
      <c r="O10816" s="6"/>
    </row>
    <row r="10817" spans="14:15" x14ac:dyDescent="0.25">
      <c r="N10817" s="7"/>
      <c r="O10817" s="6"/>
    </row>
    <row r="10818" spans="14:15" x14ac:dyDescent="0.25">
      <c r="N10818" s="7"/>
      <c r="O10818" s="6"/>
    </row>
    <row r="10836" spans="14:15" x14ac:dyDescent="0.25">
      <c r="N10836" s="7"/>
      <c r="O10836" s="6"/>
    </row>
    <row r="10837" spans="14:15" x14ac:dyDescent="0.25">
      <c r="N10837" s="7"/>
      <c r="O10837" s="6"/>
    </row>
    <row r="10848" spans="14:15" x14ac:dyDescent="0.25">
      <c r="O10848" s="6"/>
    </row>
    <row r="10860" spans="14:219" x14ac:dyDescent="0.25">
      <c r="HK10860" s="23"/>
    </row>
    <row r="10861" spans="14:219" x14ac:dyDescent="0.25">
      <c r="N10861" s="7"/>
      <c r="O10861" s="6"/>
    </row>
    <row r="10865" spans="14:15" x14ac:dyDescent="0.25">
      <c r="N10865" s="7"/>
      <c r="O10865" s="6"/>
    </row>
    <row r="10872" spans="14:15" x14ac:dyDescent="0.25">
      <c r="N10872" s="7"/>
      <c r="O10872" s="6"/>
    </row>
    <row r="10881" spans="14:15" x14ac:dyDescent="0.25">
      <c r="O10881" s="6"/>
    </row>
    <row r="10889" spans="14:15" x14ac:dyDescent="0.25">
      <c r="N10889" s="7"/>
      <c r="O10889" s="6"/>
    </row>
    <row r="10895" spans="14:15" x14ac:dyDescent="0.25">
      <c r="N10895" s="7"/>
      <c r="O10895" s="6"/>
    </row>
    <row r="10907" spans="14:15" x14ac:dyDescent="0.25">
      <c r="N10907" s="7"/>
      <c r="O10907" s="6"/>
    </row>
    <row r="10915" spans="14:15" x14ac:dyDescent="0.25">
      <c r="N10915" s="7"/>
      <c r="O10915" s="6"/>
    </row>
    <row r="10920" spans="14:15" x14ac:dyDescent="0.25">
      <c r="N10920" s="7"/>
      <c r="O10920" s="6"/>
    </row>
    <row r="10922" spans="14:15" x14ac:dyDescent="0.25">
      <c r="N10922" s="7"/>
      <c r="O10922" s="6"/>
    </row>
    <row r="10927" spans="14:15" x14ac:dyDescent="0.25">
      <c r="N10927" s="7"/>
      <c r="O10927" s="6"/>
    </row>
    <row r="10933" spans="14:15" x14ac:dyDescent="0.25">
      <c r="O10933" s="6"/>
    </row>
    <row r="10937" spans="14:15" x14ac:dyDescent="0.25">
      <c r="N10937" s="7"/>
      <c r="O10937" s="6"/>
    </row>
    <row r="10944" spans="14:15" x14ac:dyDescent="0.25">
      <c r="N10944" s="7"/>
      <c r="O10944" s="6"/>
    </row>
    <row r="10960" spans="14:15" x14ac:dyDescent="0.25">
      <c r="N10960" s="7"/>
      <c r="O10960" s="6"/>
    </row>
    <row r="10968" spans="14:219" x14ac:dyDescent="0.25">
      <c r="N10968" s="7"/>
      <c r="O10968" s="6"/>
    </row>
    <row r="10970" spans="14:219" x14ac:dyDescent="0.25">
      <c r="N10970" s="7"/>
      <c r="O10970" s="6"/>
    </row>
    <row r="10971" spans="14:219" x14ac:dyDescent="0.25">
      <c r="N10971" s="7"/>
      <c r="O10971" s="6"/>
    </row>
    <row r="10976" spans="14:219" x14ac:dyDescent="0.25">
      <c r="HK10976" s="23"/>
    </row>
    <row r="10981" spans="14:15" x14ac:dyDescent="0.25">
      <c r="N10981" s="7"/>
      <c r="O10981" s="6"/>
    </row>
    <row r="11000" spans="14:15" x14ac:dyDescent="0.25">
      <c r="N11000" s="7"/>
      <c r="O11000" s="6"/>
    </row>
    <row r="11019" spans="14:219" x14ac:dyDescent="0.25">
      <c r="N11019" s="7"/>
      <c r="O11019" s="6"/>
      <c r="HK11019" s="23"/>
    </row>
    <row r="11027" spans="14:15" x14ac:dyDescent="0.25">
      <c r="N11027" s="7"/>
      <c r="O11027" s="6"/>
    </row>
    <row r="11040" spans="14:15" x14ac:dyDescent="0.25">
      <c r="N11040" s="7"/>
      <c r="O11040" s="6"/>
    </row>
    <row r="11053" spans="14:219" x14ac:dyDescent="0.25">
      <c r="O11053" s="6"/>
    </row>
    <row r="11054" spans="14:219" x14ac:dyDescent="0.25">
      <c r="N11054" s="7"/>
      <c r="O11054" s="6"/>
    </row>
    <row r="11055" spans="14:219" x14ac:dyDescent="0.25">
      <c r="HK11055" s="23"/>
    </row>
    <row r="11062" spans="14:15" x14ac:dyDescent="0.25">
      <c r="N11062" s="7"/>
      <c r="O11062" s="6"/>
    </row>
    <row r="11068" spans="14:15" x14ac:dyDescent="0.25">
      <c r="N11068" s="7"/>
      <c r="O11068" s="6"/>
    </row>
    <row r="11078" spans="14:219" x14ac:dyDescent="0.25">
      <c r="N11078" s="7"/>
      <c r="O11078" s="6"/>
    </row>
    <row r="11081" spans="14:219" x14ac:dyDescent="0.25">
      <c r="HK11081" s="23"/>
    </row>
    <row r="11093" spans="14:219" x14ac:dyDescent="0.25">
      <c r="N11093" s="7"/>
      <c r="O11093" s="6"/>
    </row>
    <row r="11096" spans="14:219" x14ac:dyDescent="0.25">
      <c r="HK11096" s="23"/>
    </row>
    <row r="11104" spans="14:219" x14ac:dyDescent="0.25">
      <c r="O11104" s="6"/>
    </row>
    <row r="11110" spans="14:15" x14ac:dyDescent="0.25">
      <c r="N11110" s="7"/>
      <c r="O11110" s="6"/>
    </row>
    <row r="11124" spans="14:15" x14ac:dyDescent="0.25">
      <c r="N11124" s="7"/>
      <c r="O11124" s="6"/>
    </row>
    <row r="11129" spans="14:15" x14ac:dyDescent="0.25">
      <c r="N11129" s="7"/>
      <c r="O11129" s="6"/>
    </row>
    <row r="11130" spans="14:15" x14ac:dyDescent="0.25">
      <c r="N11130" s="7"/>
      <c r="O11130" s="6"/>
    </row>
    <row r="11131" spans="14:15" x14ac:dyDescent="0.25">
      <c r="N11131" s="7"/>
      <c r="O11131" s="6"/>
    </row>
    <row r="11136" spans="14:15" x14ac:dyDescent="0.25">
      <c r="N11136" s="7"/>
      <c r="O11136" s="6"/>
    </row>
    <row r="11142" spans="14:219" x14ac:dyDescent="0.25">
      <c r="N11142" s="7"/>
      <c r="O11142" s="6"/>
    </row>
    <row r="11148" spans="14:219" x14ac:dyDescent="0.25">
      <c r="HK11148" s="23"/>
    </row>
    <row r="11156" spans="14:15" x14ac:dyDescent="0.25">
      <c r="N11156" s="7"/>
      <c r="O11156" s="6"/>
    </row>
    <row r="11159" spans="14:15" x14ac:dyDescent="0.25">
      <c r="O11159" s="6"/>
    </row>
    <row r="11193" spans="14:15" x14ac:dyDescent="0.25">
      <c r="N11193" s="7"/>
      <c r="O11193" s="6"/>
    </row>
    <row r="11198" spans="14:15" x14ac:dyDescent="0.25">
      <c r="N11198" s="7"/>
      <c r="O11198" s="6"/>
    </row>
    <row r="11218" spans="14:219" x14ac:dyDescent="0.25">
      <c r="HK11218" s="23"/>
    </row>
    <row r="11228" spans="14:219" x14ac:dyDescent="0.25">
      <c r="N11228" s="7"/>
      <c r="O11228" s="6"/>
    </row>
    <row r="11235" spans="14:219" x14ac:dyDescent="0.25">
      <c r="HK11235" s="23"/>
    </row>
    <row r="11236" spans="14:219" x14ac:dyDescent="0.25">
      <c r="N11236" s="7"/>
      <c r="O11236" s="6"/>
      <c r="HK11236" s="23"/>
    </row>
    <row r="11237" spans="14:219" x14ac:dyDescent="0.25">
      <c r="O11237" s="6"/>
    </row>
    <row r="11241" spans="14:219" x14ac:dyDescent="0.25">
      <c r="N11241" s="7"/>
      <c r="O11241" s="6"/>
    </row>
    <row r="11242" spans="14:219" x14ac:dyDescent="0.25">
      <c r="N11242" s="7"/>
      <c r="O11242" s="6"/>
    </row>
    <row r="11253" spans="14:219" x14ac:dyDescent="0.25">
      <c r="N11253" s="7"/>
      <c r="O11253" s="6"/>
    </row>
    <row r="11255" spans="14:219" x14ac:dyDescent="0.25">
      <c r="O11255" s="6"/>
      <c r="HK11255" s="23"/>
    </row>
    <row r="11268" spans="14:15" x14ac:dyDescent="0.25">
      <c r="N11268" s="7"/>
      <c r="O11268" s="6"/>
    </row>
    <row r="11279" spans="14:15" x14ac:dyDescent="0.25">
      <c r="N11279" s="7"/>
      <c r="O11279" s="6"/>
    </row>
    <row r="11288" spans="14:15" x14ac:dyDescent="0.25">
      <c r="N11288" s="7"/>
      <c r="O11288" s="6"/>
    </row>
    <row r="11289" spans="14:15" x14ac:dyDescent="0.25">
      <c r="N11289" s="7"/>
      <c r="O11289" s="6"/>
    </row>
    <row r="11293" spans="14:15" x14ac:dyDescent="0.25">
      <c r="N11293" s="7"/>
      <c r="O11293" s="6"/>
    </row>
    <row r="11298" spans="14:15" x14ac:dyDescent="0.25">
      <c r="N11298" s="7"/>
      <c r="O11298" s="6"/>
    </row>
    <row r="11308" spans="14:15" x14ac:dyDescent="0.25">
      <c r="N11308" s="7"/>
      <c r="O11308" s="6"/>
    </row>
    <row r="11313" spans="14:219" x14ac:dyDescent="0.25">
      <c r="N11313" s="7"/>
      <c r="O11313" s="6"/>
    </row>
    <row r="11314" spans="14:219" x14ac:dyDescent="0.25">
      <c r="N11314" s="7"/>
      <c r="O11314" s="6"/>
    </row>
    <row r="11316" spans="14:219" x14ac:dyDescent="0.25">
      <c r="N11316" s="7"/>
      <c r="O11316" s="6"/>
    </row>
    <row r="11319" spans="14:219" x14ac:dyDescent="0.25">
      <c r="HK11319" s="23"/>
    </row>
    <row r="11331" spans="14:219" x14ac:dyDescent="0.25">
      <c r="O11331" s="6"/>
    </row>
    <row r="11336" spans="14:219" x14ac:dyDescent="0.25">
      <c r="HK11336" s="23"/>
    </row>
    <row r="11337" spans="14:219" x14ac:dyDescent="0.25">
      <c r="N11337" s="7"/>
      <c r="O11337" s="6"/>
    </row>
    <row r="11338" spans="14:219" x14ac:dyDescent="0.25">
      <c r="N11338" s="7"/>
      <c r="O11338" s="6"/>
    </row>
    <row r="11342" spans="14:219" x14ac:dyDescent="0.25">
      <c r="N11342" s="7"/>
      <c r="O11342" s="6"/>
    </row>
    <row r="11344" spans="14:219" x14ac:dyDescent="0.25">
      <c r="N11344" s="7"/>
      <c r="O11344" s="6"/>
    </row>
    <row r="11352" spans="14:15" x14ac:dyDescent="0.25">
      <c r="O11352" s="6"/>
    </row>
    <row r="11360" spans="14:15" x14ac:dyDescent="0.25">
      <c r="N11360" s="7"/>
      <c r="O11360" s="6"/>
    </row>
    <row r="11364" spans="14:15" x14ac:dyDescent="0.25">
      <c r="N11364" s="7"/>
      <c r="O11364" s="6"/>
    </row>
    <row r="11401" spans="14:15" x14ac:dyDescent="0.25">
      <c r="N11401" s="7"/>
      <c r="O11401" s="6"/>
    </row>
    <row r="11416" spans="14:219" x14ac:dyDescent="0.25">
      <c r="N11416" s="7"/>
      <c r="O11416" s="6"/>
    </row>
    <row r="11422" spans="14:219" x14ac:dyDescent="0.25">
      <c r="HK11422" s="23"/>
    </row>
    <row r="11423" spans="14:219" x14ac:dyDescent="0.25">
      <c r="N11423" s="7"/>
      <c r="O11423" s="6"/>
    </row>
    <row r="11426" spans="14:15" x14ac:dyDescent="0.25">
      <c r="O11426" s="6"/>
    </row>
    <row r="11431" spans="14:15" x14ac:dyDescent="0.25">
      <c r="N11431" s="7"/>
      <c r="O11431" s="6"/>
    </row>
    <row r="11433" spans="14:15" x14ac:dyDescent="0.25">
      <c r="N11433" s="7"/>
      <c r="O11433" s="6"/>
    </row>
    <row r="11440" spans="14:15" x14ac:dyDescent="0.25">
      <c r="O11440" s="6"/>
    </row>
    <row r="11443" spans="14:15" x14ac:dyDescent="0.25">
      <c r="N11443" s="7"/>
      <c r="O11443" s="6"/>
    </row>
    <row r="11449" spans="14:15" x14ac:dyDescent="0.25">
      <c r="N11449" s="7"/>
      <c r="O11449" s="6"/>
    </row>
    <row r="11458" spans="14:219" x14ac:dyDescent="0.25">
      <c r="HK11458" s="23"/>
    </row>
    <row r="11462" spans="14:219" x14ac:dyDescent="0.25">
      <c r="N11462" s="7"/>
      <c r="O11462" s="6"/>
    </row>
    <row r="11464" spans="14:219" x14ac:dyDescent="0.25">
      <c r="N11464" s="7"/>
      <c r="O11464" s="6"/>
    </row>
    <row r="11466" spans="14:219" x14ac:dyDescent="0.25">
      <c r="N11466" s="7"/>
      <c r="O11466" s="6"/>
    </row>
    <row r="11485" spans="15:15" x14ac:dyDescent="0.25">
      <c r="O11485" s="6"/>
    </row>
    <row r="11494" spans="14:219" x14ac:dyDescent="0.25">
      <c r="N11494" s="7"/>
      <c r="O11494" s="6"/>
    </row>
    <row r="11500" spans="14:219" x14ac:dyDescent="0.25">
      <c r="N11500" s="7"/>
      <c r="O11500" s="6"/>
    </row>
    <row r="11502" spans="14:219" x14ac:dyDescent="0.25">
      <c r="HK11502" s="23"/>
    </row>
    <row r="11515" spans="15:219" x14ac:dyDescent="0.25">
      <c r="O11515" s="6"/>
    </row>
    <row r="11517" spans="15:219" x14ac:dyDescent="0.25">
      <c r="HK11517" s="23"/>
    </row>
    <row r="11526" spans="14:219" x14ac:dyDescent="0.25">
      <c r="N11526" s="7"/>
      <c r="O11526" s="6"/>
      <c r="HK11526" s="23"/>
    </row>
    <row r="11540" spans="14:15" x14ac:dyDescent="0.25">
      <c r="N11540" s="7"/>
      <c r="O11540" s="6"/>
    </row>
    <row r="11568" spans="14:15" x14ac:dyDescent="0.25">
      <c r="N11568" s="7"/>
      <c r="O11568" s="6"/>
    </row>
    <row r="11573" spans="14:15" x14ac:dyDescent="0.25">
      <c r="N11573" s="7"/>
      <c r="O11573" s="6"/>
    </row>
    <row r="11583" spans="14:15" x14ac:dyDescent="0.25">
      <c r="N11583" s="7"/>
      <c r="O11583" s="6"/>
    </row>
    <row r="11595" spans="14:15" x14ac:dyDescent="0.25">
      <c r="N11595" s="7"/>
      <c r="O11595" s="6"/>
    </row>
    <row r="11613" spans="14:15" x14ac:dyDescent="0.25">
      <c r="N11613" s="7"/>
      <c r="O11613" s="6"/>
    </row>
    <row r="11629" spans="14:219" x14ac:dyDescent="0.25">
      <c r="HK11629" s="23"/>
    </row>
    <row r="11630" spans="14:219" x14ac:dyDescent="0.25">
      <c r="N11630" s="7"/>
      <c r="O11630" s="6"/>
    </row>
    <row r="11643" spans="14:15" x14ac:dyDescent="0.25">
      <c r="N11643" s="7"/>
      <c r="O11643" s="6"/>
    </row>
    <row r="11653" spans="14:219" x14ac:dyDescent="0.25">
      <c r="HK11653" s="23"/>
    </row>
    <row r="11658" spans="14:219" x14ac:dyDescent="0.25">
      <c r="N11658" s="7"/>
      <c r="O11658" s="6"/>
    </row>
    <row r="11666" spans="14:15" x14ac:dyDescent="0.25">
      <c r="O11666" s="6"/>
    </row>
    <row r="11670" spans="14:15" x14ac:dyDescent="0.25">
      <c r="N11670" s="7"/>
      <c r="O11670" s="6"/>
    </row>
    <row r="11674" spans="14:15" x14ac:dyDescent="0.25">
      <c r="N11674" s="7"/>
      <c r="O11674" s="6"/>
    </row>
    <row r="11682" spans="14:15" x14ac:dyDescent="0.25">
      <c r="N11682" s="7"/>
      <c r="O11682" s="6"/>
    </row>
    <row r="11709" spans="14:15" x14ac:dyDescent="0.25">
      <c r="O11709" s="6"/>
    </row>
    <row r="11710" spans="14:15" x14ac:dyDescent="0.25">
      <c r="N11710" s="7"/>
      <c r="O11710" s="6"/>
    </row>
    <row r="11717" spans="14:219" x14ac:dyDescent="0.25">
      <c r="N11717" s="7"/>
      <c r="O11717" s="6"/>
    </row>
    <row r="11724" spans="14:219" x14ac:dyDescent="0.25">
      <c r="N11724" s="7"/>
      <c r="O11724" s="6"/>
      <c r="HK11724" s="23"/>
    </row>
    <row r="11725" spans="14:219" x14ac:dyDescent="0.25">
      <c r="N11725" s="7"/>
      <c r="O11725" s="6"/>
    </row>
    <row r="11730" spans="14:15" x14ac:dyDescent="0.25">
      <c r="N11730" s="7"/>
      <c r="O11730" s="6"/>
    </row>
    <row r="11737" spans="14:15" x14ac:dyDescent="0.25">
      <c r="N11737" s="7"/>
      <c r="O11737" s="6"/>
    </row>
    <row r="11753" spans="14:15" x14ac:dyDescent="0.25">
      <c r="N11753" s="7"/>
      <c r="O11753" s="6"/>
    </row>
    <row r="11760" spans="14:15" x14ac:dyDescent="0.25">
      <c r="N11760" s="7"/>
      <c r="O11760" s="6"/>
    </row>
    <row r="11764" spans="14:15" x14ac:dyDescent="0.25">
      <c r="N11764" s="7"/>
      <c r="O11764" s="6"/>
    </row>
    <row r="11766" spans="14:15" x14ac:dyDescent="0.25">
      <c r="N11766" s="7"/>
      <c r="O11766" s="6"/>
    </row>
    <row r="11779" spans="14:15" x14ac:dyDescent="0.25">
      <c r="N11779" s="7"/>
      <c r="O11779" s="6"/>
    </row>
    <row r="11782" spans="14:15" x14ac:dyDescent="0.25">
      <c r="N11782" s="7"/>
      <c r="O11782" s="6"/>
    </row>
    <row r="11794" spans="14:15" x14ac:dyDescent="0.25">
      <c r="O11794" s="6"/>
    </row>
    <row r="11803" spans="14:15" x14ac:dyDescent="0.25">
      <c r="N11803" s="7"/>
      <c r="O11803" s="6"/>
    </row>
    <row r="11807" spans="14:15" x14ac:dyDescent="0.25">
      <c r="N11807" s="7"/>
      <c r="O11807" s="6"/>
    </row>
    <row r="11815" spans="14:15" x14ac:dyDescent="0.25">
      <c r="N11815" s="7"/>
      <c r="O11815" s="6"/>
    </row>
    <row r="11822" spans="14:15" x14ac:dyDescent="0.25">
      <c r="N11822" s="7"/>
      <c r="O11822" s="6"/>
    </row>
    <row r="11824" spans="14:15" x14ac:dyDescent="0.25">
      <c r="O11824" s="6"/>
    </row>
    <row r="11837" spans="14:219" x14ac:dyDescent="0.25">
      <c r="N11837" s="7"/>
      <c r="O11837" s="6"/>
      <c r="HK11837" s="23"/>
    </row>
    <row r="11847" spans="14:15" x14ac:dyDescent="0.25">
      <c r="N11847" s="7"/>
      <c r="O11847" s="6"/>
    </row>
    <row r="11849" spans="14:15" x14ac:dyDescent="0.25">
      <c r="N11849" s="7"/>
      <c r="O11849" s="6"/>
    </row>
    <row r="11850" spans="14:15" x14ac:dyDescent="0.25">
      <c r="N11850" s="7"/>
      <c r="O11850" s="6"/>
    </row>
    <row r="11865" spans="219:219" x14ac:dyDescent="0.25">
      <c r="HK11865" s="23"/>
    </row>
    <row r="11869" spans="219:219" x14ac:dyDescent="0.25">
      <c r="HK11869" s="23"/>
    </row>
    <row r="11876" spans="219:219" x14ac:dyDescent="0.25">
      <c r="HK11876" s="23"/>
    </row>
    <row r="11910" spans="14:15" x14ac:dyDescent="0.25">
      <c r="N11910" s="7"/>
      <c r="O11910" s="6"/>
    </row>
    <row r="11918" spans="14:15" x14ac:dyDescent="0.25">
      <c r="N11918" s="7"/>
      <c r="O11918" s="6"/>
    </row>
    <row r="11922" spans="14:15" x14ac:dyDescent="0.25">
      <c r="N11922" s="7"/>
      <c r="O11922" s="6"/>
    </row>
    <row r="11951" spans="14:15" x14ac:dyDescent="0.25">
      <c r="N11951" s="7"/>
      <c r="O11951" s="6"/>
    </row>
    <row r="11956" spans="14:15" x14ac:dyDescent="0.25">
      <c r="N11956" s="7"/>
      <c r="O11956" s="6"/>
    </row>
    <row r="11976" spans="14:15" x14ac:dyDescent="0.25">
      <c r="N11976" s="7"/>
      <c r="O11976" s="6"/>
    </row>
    <row r="11980" spans="14:15" x14ac:dyDescent="0.25">
      <c r="N11980" s="7"/>
      <c r="O11980" s="6"/>
    </row>
    <row r="11988" spans="14:15" x14ac:dyDescent="0.25">
      <c r="N11988" s="7"/>
      <c r="O11988" s="6"/>
    </row>
    <row r="12003" spans="14:15" x14ac:dyDescent="0.25">
      <c r="O12003" s="6"/>
    </row>
    <row r="12010" spans="14:15" x14ac:dyDescent="0.25">
      <c r="N12010" s="7"/>
      <c r="O12010" s="6"/>
    </row>
    <row r="12014" spans="14:15" x14ac:dyDescent="0.25">
      <c r="N12014" s="7"/>
      <c r="O12014" s="6"/>
    </row>
    <row r="12017" spans="14:15" x14ac:dyDescent="0.25">
      <c r="N12017" s="7"/>
      <c r="O12017" s="6"/>
    </row>
    <row r="12024" spans="14:15" x14ac:dyDescent="0.25">
      <c r="O12024" s="6"/>
    </row>
    <row r="12025" spans="14:15" x14ac:dyDescent="0.25">
      <c r="N12025" s="7"/>
      <c r="O12025" s="6"/>
    </row>
    <row r="12029" spans="14:15" x14ac:dyDescent="0.25">
      <c r="N12029" s="7"/>
      <c r="O12029" s="6"/>
    </row>
    <row r="12031" spans="14:15" x14ac:dyDescent="0.25">
      <c r="N12031" s="7"/>
      <c r="O12031" s="6"/>
    </row>
    <row r="12032" spans="14:15" x14ac:dyDescent="0.25">
      <c r="N12032" s="7"/>
      <c r="O12032" s="6"/>
    </row>
    <row r="12042" spans="14:15" x14ac:dyDescent="0.25">
      <c r="N12042" s="7"/>
      <c r="O12042" s="6"/>
    </row>
    <row r="12055" spans="14:15" x14ac:dyDescent="0.25">
      <c r="N12055" s="7"/>
      <c r="O12055" s="6"/>
    </row>
    <row r="12070" spans="14:15" x14ac:dyDescent="0.25">
      <c r="N12070" s="7"/>
      <c r="O12070" s="6"/>
    </row>
    <row r="12076" spans="14:15" x14ac:dyDescent="0.25">
      <c r="N12076" s="7"/>
      <c r="O12076" s="6"/>
    </row>
    <row r="12080" spans="14:15" x14ac:dyDescent="0.25">
      <c r="N12080" s="7"/>
      <c r="O12080" s="6"/>
    </row>
    <row r="12130" spans="14:219" x14ac:dyDescent="0.25">
      <c r="HK12130" s="23"/>
    </row>
    <row r="12131" spans="14:219" x14ac:dyDescent="0.25">
      <c r="O12131" s="6"/>
    </row>
    <row r="12135" spans="14:219" x14ac:dyDescent="0.25">
      <c r="N12135" s="7"/>
      <c r="O12135" s="6"/>
    </row>
    <row r="12138" spans="14:219" x14ac:dyDescent="0.25">
      <c r="N12138" s="7"/>
      <c r="O12138" s="6"/>
    </row>
    <row r="12139" spans="14:219" x14ac:dyDescent="0.25">
      <c r="N12139" s="7"/>
      <c r="O12139" s="6"/>
    </row>
    <row r="12144" spans="14:219" x14ac:dyDescent="0.25">
      <c r="HK12144" s="23"/>
    </row>
    <row r="12148" spans="14:219" x14ac:dyDescent="0.25">
      <c r="N12148" s="7"/>
      <c r="O12148" s="6"/>
    </row>
    <row r="12149" spans="14:219" x14ac:dyDescent="0.25">
      <c r="HK12149" s="23"/>
    </row>
    <row r="12150" spans="14:219" x14ac:dyDescent="0.25">
      <c r="HK12150" s="23"/>
    </row>
    <row r="12157" spans="14:219" x14ac:dyDescent="0.25">
      <c r="N12157" s="7"/>
      <c r="O12157" s="6"/>
    </row>
    <row r="12161" spans="14:15" x14ac:dyDescent="0.25">
      <c r="N12161" s="7"/>
      <c r="O12161" s="6"/>
    </row>
    <row r="12164" spans="14:15" x14ac:dyDescent="0.25">
      <c r="N12164" s="7"/>
      <c r="O12164" s="6"/>
    </row>
    <row r="12168" spans="14:15" x14ac:dyDescent="0.25">
      <c r="N12168" s="7"/>
      <c r="O12168" s="6"/>
    </row>
    <row r="12172" spans="14:15" x14ac:dyDescent="0.25">
      <c r="O12172" s="6"/>
    </row>
    <row r="12176" spans="14:15" x14ac:dyDescent="0.25">
      <c r="N12176" s="7"/>
      <c r="O12176" s="6"/>
    </row>
    <row r="12194" spans="14:15" x14ac:dyDescent="0.25">
      <c r="N12194" s="7"/>
      <c r="O12194" s="6"/>
    </row>
    <row r="12209" spans="14:15" x14ac:dyDescent="0.25">
      <c r="N12209" s="7"/>
      <c r="O12209" s="6"/>
    </row>
    <row r="12215" spans="14:15" x14ac:dyDescent="0.25">
      <c r="N12215" s="7"/>
      <c r="O12215" s="6"/>
    </row>
    <row r="12225" spans="14:15" x14ac:dyDescent="0.25">
      <c r="N12225" s="7"/>
      <c r="O12225" s="6"/>
    </row>
    <row r="12233" spans="14:15" x14ac:dyDescent="0.25">
      <c r="N12233" s="7"/>
      <c r="O12233" s="6"/>
    </row>
    <row r="12241" spans="14:219" x14ac:dyDescent="0.25">
      <c r="HK12241" s="23"/>
    </row>
    <row r="12255" spans="14:219" x14ac:dyDescent="0.25">
      <c r="N12255" s="7"/>
      <c r="O12255" s="6"/>
    </row>
    <row r="12262" spans="14:219" x14ac:dyDescent="0.25">
      <c r="HK12262" s="23"/>
    </row>
    <row r="12272" spans="14:219" x14ac:dyDescent="0.25">
      <c r="N12272" s="7"/>
      <c r="O12272" s="6"/>
    </row>
    <row r="12280" spans="14:15" x14ac:dyDescent="0.25">
      <c r="N12280" s="7"/>
      <c r="O12280" s="6"/>
    </row>
    <row r="12285" spans="14:15" x14ac:dyDescent="0.25">
      <c r="N12285" s="7"/>
      <c r="O12285" s="6"/>
    </row>
    <row r="12302" spans="15:15" x14ac:dyDescent="0.25">
      <c r="O12302" s="6"/>
    </row>
    <row r="12323" spans="14:219" x14ac:dyDescent="0.25">
      <c r="HK12323" s="23"/>
    </row>
    <row r="12324" spans="14:219" x14ac:dyDescent="0.25">
      <c r="N12324" s="7"/>
      <c r="O12324" s="6"/>
    </row>
    <row r="12337" spans="14:15" x14ac:dyDescent="0.25">
      <c r="N12337" s="7"/>
      <c r="O12337" s="6"/>
    </row>
    <row r="12361" spans="14:219" x14ac:dyDescent="0.25">
      <c r="N12361" s="7"/>
      <c r="O12361" s="6"/>
    </row>
    <row r="12364" spans="14:219" x14ac:dyDescent="0.25">
      <c r="HK12364" s="23"/>
    </row>
    <row r="12366" spans="14:219" x14ac:dyDescent="0.25">
      <c r="N12366" s="7"/>
      <c r="O12366" s="6"/>
    </row>
    <row r="12374" spans="14:15" x14ac:dyDescent="0.25">
      <c r="N12374" s="7"/>
      <c r="O12374" s="6"/>
    </row>
    <row r="12387" spans="14:15" x14ac:dyDescent="0.25">
      <c r="N12387" s="7"/>
      <c r="O12387" s="6"/>
    </row>
    <row r="12400" spans="14:15" x14ac:dyDescent="0.25">
      <c r="N12400" s="7"/>
      <c r="O12400" s="6"/>
    </row>
    <row r="12403" spans="14:15" x14ac:dyDescent="0.25">
      <c r="N12403" s="7"/>
      <c r="O12403" s="6"/>
    </row>
    <row r="12405" spans="14:15" x14ac:dyDescent="0.25">
      <c r="N12405" s="7"/>
      <c r="O12405" s="6"/>
    </row>
    <row r="12422" spans="14:219" x14ac:dyDescent="0.25">
      <c r="HK12422" s="23"/>
    </row>
    <row r="12423" spans="14:219" x14ac:dyDescent="0.25">
      <c r="N12423" s="7"/>
      <c r="O12423" s="6"/>
    </row>
    <row r="12444" spans="14:219" x14ac:dyDescent="0.25">
      <c r="N12444" s="7"/>
      <c r="O12444" s="6"/>
    </row>
    <row r="12446" spans="14:219" x14ac:dyDescent="0.25">
      <c r="HK12446" s="23"/>
    </row>
    <row r="12451" spans="14:15" x14ac:dyDescent="0.25">
      <c r="N12451" s="7"/>
      <c r="O12451" s="6"/>
    </row>
    <row r="12469" spans="14:15" x14ac:dyDescent="0.25">
      <c r="N12469" s="7"/>
      <c r="O12469" s="6"/>
    </row>
    <row r="12476" spans="14:15" x14ac:dyDescent="0.25">
      <c r="N12476" s="7"/>
      <c r="O12476" s="6"/>
    </row>
    <row r="12477" spans="14:15" x14ac:dyDescent="0.25">
      <c r="N12477" s="7"/>
      <c r="O12477" s="6"/>
    </row>
    <row r="12478" spans="14:15" x14ac:dyDescent="0.25">
      <c r="O12478" s="6"/>
    </row>
    <row r="12481" spans="14:15" x14ac:dyDescent="0.25">
      <c r="N12481" s="7"/>
      <c r="O12481" s="6"/>
    </row>
    <row r="12482" spans="14:15" x14ac:dyDescent="0.25">
      <c r="N12482" s="7"/>
      <c r="O12482" s="6"/>
    </row>
    <row r="12484" spans="14:15" x14ac:dyDescent="0.25">
      <c r="N12484" s="7"/>
      <c r="O12484" s="6"/>
    </row>
    <row r="12487" spans="14:15" x14ac:dyDescent="0.25">
      <c r="O12487" s="6"/>
    </row>
    <row r="12488" spans="14:15" x14ac:dyDescent="0.25">
      <c r="N12488" s="7"/>
      <c r="O12488" s="6"/>
    </row>
    <row r="12497" spans="14:219" x14ac:dyDescent="0.25">
      <c r="N12497" s="7"/>
      <c r="O12497" s="6"/>
    </row>
    <row r="12499" spans="14:219" x14ac:dyDescent="0.25">
      <c r="N12499" s="7"/>
      <c r="O12499" s="6"/>
    </row>
    <row r="12509" spans="14:219" x14ac:dyDescent="0.25">
      <c r="N12509" s="7"/>
      <c r="O12509" s="6"/>
    </row>
    <row r="12510" spans="14:219" x14ac:dyDescent="0.25">
      <c r="HK12510" s="23"/>
    </row>
    <row r="12529" spans="14:15" x14ac:dyDescent="0.25">
      <c r="N12529" s="7"/>
      <c r="O12529" s="6"/>
    </row>
    <row r="12549" spans="14:15" x14ac:dyDescent="0.25">
      <c r="N12549" s="7"/>
      <c r="O12549" s="6"/>
    </row>
    <row r="12550" spans="14:15" x14ac:dyDescent="0.25">
      <c r="N12550" s="7"/>
      <c r="O12550" s="6"/>
    </row>
    <row r="12570" spans="14:219" x14ac:dyDescent="0.25">
      <c r="HK12570" s="23"/>
    </row>
    <row r="12574" spans="14:219" x14ac:dyDescent="0.25">
      <c r="N12574" s="7"/>
      <c r="O12574" s="6"/>
    </row>
    <row r="12583" spans="14:15" x14ac:dyDescent="0.25">
      <c r="N12583" s="7"/>
      <c r="O12583" s="6"/>
    </row>
    <row r="12587" spans="14:15" x14ac:dyDescent="0.25">
      <c r="N12587" s="7"/>
      <c r="O12587" s="6"/>
    </row>
    <row r="12596" spans="14:219" x14ac:dyDescent="0.25">
      <c r="HK12596" s="23"/>
    </row>
    <row r="12601" spans="14:219" x14ac:dyDescent="0.25">
      <c r="N12601" s="7"/>
      <c r="O12601" s="6"/>
    </row>
    <row r="12603" spans="14:219" x14ac:dyDescent="0.25">
      <c r="N12603" s="7"/>
      <c r="O12603" s="6"/>
      <c r="HK12603" s="23"/>
    </row>
    <row r="12613" spans="14:219" x14ac:dyDescent="0.25">
      <c r="N12613" s="7"/>
      <c r="O12613" s="6"/>
    </row>
    <row r="12618" spans="14:219" x14ac:dyDescent="0.25">
      <c r="O12618" s="6"/>
    </row>
    <row r="12621" spans="14:219" x14ac:dyDescent="0.25">
      <c r="HK12621" s="23"/>
    </row>
    <row r="12627" spans="14:15" x14ac:dyDescent="0.25">
      <c r="O12627" s="6"/>
    </row>
    <row r="12631" spans="14:15" x14ac:dyDescent="0.25">
      <c r="N12631" s="7"/>
      <c r="O12631" s="6"/>
    </row>
    <row r="12639" spans="14:15" x14ac:dyDescent="0.25">
      <c r="N12639" s="7"/>
      <c r="O12639" s="6"/>
    </row>
    <row r="12651" spans="14:15" x14ac:dyDescent="0.25">
      <c r="N12651" s="7"/>
      <c r="O12651" s="6"/>
    </row>
    <row r="12658" spans="14:219" x14ac:dyDescent="0.25">
      <c r="HK12658" s="23"/>
    </row>
    <row r="12660" spans="14:219" x14ac:dyDescent="0.25">
      <c r="N12660" s="7"/>
      <c r="O12660" s="6"/>
    </row>
    <row r="12673" spans="14:219" x14ac:dyDescent="0.25">
      <c r="N12673" s="7"/>
      <c r="O12673" s="6"/>
    </row>
    <row r="12675" spans="14:219" x14ac:dyDescent="0.25">
      <c r="HK12675" s="23"/>
    </row>
    <row r="12686" spans="14:219" x14ac:dyDescent="0.25">
      <c r="N12686" s="7"/>
      <c r="O12686" s="6"/>
    </row>
    <row r="12687" spans="14:219" x14ac:dyDescent="0.25">
      <c r="N12687" s="7"/>
      <c r="O12687" s="6"/>
    </row>
    <row r="12688" spans="14:219" x14ac:dyDescent="0.25">
      <c r="N12688" s="7"/>
      <c r="O12688" s="6"/>
    </row>
    <row r="12692" spans="14:15" x14ac:dyDescent="0.25">
      <c r="N12692" s="7"/>
      <c r="O12692" s="6"/>
    </row>
    <row r="12708" spans="14:219" x14ac:dyDescent="0.25">
      <c r="N12708" s="7"/>
      <c r="O12708" s="6"/>
    </row>
    <row r="12717" spans="14:219" x14ac:dyDescent="0.25">
      <c r="HK12717" s="23"/>
    </row>
    <row r="12720" spans="14:219" x14ac:dyDescent="0.25">
      <c r="N12720" s="7"/>
      <c r="O12720" s="6"/>
    </row>
    <row r="12740" spans="14:15" x14ac:dyDescent="0.25">
      <c r="N12740" s="7"/>
      <c r="O12740" s="6"/>
    </row>
    <row r="12747" spans="14:15" x14ac:dyDescent="0.25">
      <c r="N12747" s="7"/>
      <c r="O12747" s="6"/>
    </row>
    <row r="12750" spans="14:15" x14ac:dyDescent="0.25">
      <c r="N12750" s="7"/>
      <c r="O12750" s="6"/>
    </row>
    <row r="12763" spans="14:15" x14ac:dyDescent="0.25">
      <c r="O12763" s="6"/>
    </row>
    <row r="12765" spans="14:15" x14ac:dyDescent="0.25">
      <c r="N12765" s="7"/>
      <c r="O12765" s="6"/>
    </row>
    <row r="12777" spans="14:219" x14ac:dyDescent="0.25">
      <c r="N12777" s="7"/>
      <c r="O12777" s="6"/>
    </row>
    <row r="12782" spans="14:219" x14ac:dyDescent="0.25">
      <c r="HK12782" s="23"/>
    </row>
    <row r="12784" spans="14:219" x14ac:dyDescent="0.25">
      <c r="N12784" s="7"/>
      <c r="O12784" s="6"/>
    </row>
    <row r="12794" spans="14:15" x14ac:dyDescent="0.25">
      <c r="N12794" s="7"/>
      <c r="O12794" s="6"/>
    </row>
    <row r="12803" spans="15:219" x14ac:dyDescent="0.25">
      <c r="HK12803" s="23"/>
    </row>
    <row r="12811" spans="15:219" x14ac:dyDescent="0.25">
      <c r="O12811" s="6"/>
    </row>
    <row r="12823" spans="14:219" x14ac:dyDescent="0.25">
      <c r="HK12823" s="23"/>
    </row>
    <row r="12828" spans="14:219" x14ac:dyDescent="0.25">
      <c r="N12828" s="7"/>
      <c r="O12828" s="6"/>
    </row>
    <row r="12844" spans="14:15" x14ac:dyDescent="0.25">
      <c r="N12844" s="7"/>
      <c r="O12844" s="6"/>
    </row>
    <row r="12858" spans="14:15" x14ac:dyDescent="0.25">
      <c r="N12858" s="7"/>
      <c r="O12858" s="6"/>
    </row>
    <row r="12860" spans="14:15" x14ac:dyDescent="0.25">
      <c r="N12860" s="7"/>
      <c r="O12860" s="6"/>
    </row>
    <row r="12874" spans="14:15" x14ac:dyDescent="0.25">
      <c r="N12874" s="7"/>
      <c r="O12874" s="6"/>
    </row>
    <row r="12876" spans="14:15" x14ac:dyDescent="0.25">
      <c r="N12876" s="7"/>
      <c r="O12876" s="6"/>
    </row>
    <row r="12879" spans="14:15" x14ac:dyDescent="0.25">
      <c r="N12879" s="7"/>
      <c r="O12879" s="6"/>
    </row>
    <row r="12886" spans="14:15" x14ac:dyDescent="0.25">
      <c r="N12886" s="7"/>
      <c r="O12886" s="6"/>
    </row>
    <row r="12890" spans="14:15" x14ac:dyDescent="0.25">
      <c r="O12890" s="6"/>
    </row>
    <row r="12898" spans="14:219" x14ac:dyDescent="0.25">
      <c r="HK12898" s="23"/>
    </row>
    <row r="12899" spans="14:219" x14ac:dyDescent="0.25">
      <c r="N12899" s="7"/>
      <c r="O12899" s="6"/>
    </row>
    <row r="12901" spans="14:219" x14ac:dyDescent="0.25">
      <c r="N12901" s="7"/>
      <c r="O12901" s="6"/>
    </row>
    <row r="12902" spans="14:219" x14ac:dyDescent="0.25">
      <c r="N12902" s="7"/>
      <c r="O12902" s="6"/>
    </row>
    <row r="12912" spans="14:219" x14ac:dyDescent="0.25">
      <c r="N12912" s="7"/>
      <c r="O12912" s="6"/>
    </row>
    <row r="12917" spans="14:15" x14ac:dyDescent="0.25">
      <c r="O12917" s="6"/>
    </row>
    <row r="12923" spans="14:15" x14ac:dyDescent="0.25">
      <c r="N12923" s="7"/>
      <c r="O12923" s="6"/>
    </row>
    <row r="12931" spans="14:15" x14ac:dyDescent="0.25">
      <c r="N12931" s="7"/>
      <c r="O12931" s="6"/>
    </row>
    <row r="12950" spans="14:15" x14ac:dyDescent="0.25">
      <c r="N12950" s="7"/>
      <c r="O12950" s="6"/>
    </row>
    <row r="12954" spans="14:15" x14ac:dyDescent="0.25">
      <c r="N12954" s="7"/>
      <c r="O12954" s="6"/>
    </row>
    <row r="12964" spans="14:219" x14ac:dyDescent="0.25">
      <c r="HK12964" s="23"/>
    </row>
    <row r="12965" spans="14:219" x14ac:dyDescent="0.25">
      <c r="N12965" s="7"/>
      <c r="O12965" s="6"/>
    </row>
    <row r="12974" spans="14:219" x14ac:dyDescent="0.25">
      <c r="O12974" s="6"/>
    </row>
    <row r="12984" spans="14:15" x14ac:dyDescent="0.25">
      <c r="N12984" s="7"/>
      <c r="O12984" s="6"/>
    </row>
    <row r="12992" spans="14:15" x14ac:dyDescent="0.25">
      <c r="O12992" s="6"/>
    </row>
    <row r="12997" spans="14:15" x14ac:dyDescent="0.25">
      <c r="N12997" s="7"/>
      <c r="O12997" s="6"/>
    </row>
    <row r="13016" spans="14:15" x14ac:dyDescent="0.25">
      <c r="N13016" s="7"/>
      <c r="O13016" s="6"/>
    </row>
    <row r="13032" spans="14:15" x14ac:dyDescent="0.25">
      <c r="N13032" s="7"/>
      <c r="O13032" s="6"/>
    </row>
    <row r="13033" spans="14:15" x14ac:dyDescent="0.25">
      <c r="N13033" s="7"/>
      <c r="O13033" s="6"/>
    </row>
    <row r="13041" spans="14:15" x14ac:dyDescent="0.25">
      <c r="N13041" s="7"/>
      <c r="O13041" s="6"/>
    </row>
    <row r="13056" spans="14:15" x14ac:dyDescent="0.25">
      <c r="N13056" s="7"/>
      <c r="O13056" s="6"/>
    </row>
    <row r="13100" spans="14:15" x14ac:dyDescent="0.25">
      <c r="N13100" s="7"/>
      <c r="O13100" s="6"/>
    </row>
    <row r="13106" spans="14:219" x14ac:dyDescent="0.25">
      <c r="N13106" s="7"/>
      <c r="O13106" s="6"/>
    </row>
    <row r="13107" spans="14:219" x14ac:dyDescent="0.25">
      <c r="HK13107" s="23"/>
    </row>
    <row r="13109" spans="14:219" x14ac:dyDescent="0.25">
      <c r="N13109" s="7"/>
      <c r="O13109" s="6"/>
    </row>
    <row r="13111" spans="14:219" x14ac:dyDescent="0.25">
      <c r="N13111" s="7"/>
      <c r="O13111" s="6"/>
    </row>
    <row r="13121" spans="14:219" x14ac:dyDescent="0.25">
      <c r="HK13121" s="23"/>
    </row>
    <row r="13132" spans="14:219" x14ac:dyDescent="0.25">
      <c r="N13132" s="7"/>
      <c r="O13132" s="6"/>
    </row>
    <row r="13135" spans="14:219" x14ac:dyDescent="0.25">
      <c r="HK13135" s="23"/>
    </row>
    <row r="13140" spans="14:15" x14ac:dyDescent="0.25">
      <c r="N13140" s="7"/>
      <c r="O13140" s="6"/>
    </row>
    <row r="13144" spans="14:15" x14ac:dyDescent="0.25">
      <c r="N13144" s="7"/>
      <c r="O13144" s="6"/>
    </row>
    <row r="13159" spans="14:15" x14ac:dyDescent="0.25">
      <c r="N13159" s="7"/>
      <c r="O13159" s="6"/>
    </row>
    <row r="13167" spans="14:15" x14ac:dyDescent="0.25">
      <c r="N13167" s="7"/>
      <c r="O13167" s="6"/>
    </row>
    <row r="13187" spans="14:15" x14ac:dyDescent="0.25">
      <c r="N13187" s="7"/>
      <c r="O13187" s="6"/>
    </row>
    <row r="13205" spans="14:15" x14ac:dyDescent="0.25">
      <c r="N13205" s="7"/>
      <c r="O13205" s="6"/>
    </row>
    <row r="13211" spans="14:15" x14ac:dyDescent="0.25">
      <c r="N13211" s="7"/>
      <c r="O13211" s="6"/>
    </row>
    <row r="13213" spans="14:15" x14ac:dyDescent="0.25">
      <c r="N13213" s="7"/>
      <c r="O13213" s="6"/>
    </row>
    <row r="13218" spans="14:15" x14ac:dyDescent="0.25">
      <c r="N13218" s="7"/>
      <c r="O13218" s="6"/>
    </row>
    <row r="13225" spans="14:15" x14ac:dyDescent="0.25">
      <c r="N13225" s="7"/>
      <c r="O13225" s="6"/>
    </row>
    <row r="13229" spans="14:15" x14ac:dyDescent="0.25">
      <c r="N13229" s="7"/>
      <c r="O13229" s="6"/>
    </row>
    <row r="13240" spans="14:219" x14ac:dyDescent="0.25">
      <c r="N13240" s="7"/>
      <c r="O13240" s="6"/>
    </row>
    <row r="13243" spans="14:219" x14ac:dyDescent="0.25">
      <c r="N13243" s="7"/>
      <c r="O13243" s="6"/>
      <c r="HK13243" s="23"/>
    </row>
    <row r="13292" spans="14:15" x14ac:dyDescent="0.25">
      <c r="N13292" s="7"/>
      <c r="O13292" s="6"/>
    </row>
    <row r="13296" spans="14:15" x14ac:dyDescent="0.25">
      <c r="N13296" s="7"/>
      <c r="O13296" s="6"/>
    </row>
    <row r="13297" spans="14:15" x14ac:dyDescent="0.25">
      <c r="N13297" s="7"/>
      <c r="O13297" s="6"/>
    </row>
    <row r="13303" spans="14:15" x14ac:dyDescent="0.25">
      <c r="N13303" s="7"/>
      <c r="O13303" s="6"/>
    </row>
    <row r="13307" spans="14:15" x14ac:dyDescent="0.25">
      <c r="N13307" s="7"/>
      <c r="O13307" s="6"/>
    </row>
    <row r="13312" spans="14:15" x14ac:dyDescent="0.25">
      <c r="N13312" s="7"/>
      <c r="O13312" s="6"/>
    </row>
    <row r="13315" spans="14:15" x14ac:dyDescent="0.25">
      <c r="N13315" s="7"/>
      <c r="O13315" s="6"/>
    </row>
    <row r="13323" spans="14:15" x14ac:dyDescent="0.25">
      <c r="O13323" s="6"/>
    </row>
    <row r="13336" spans="14:219" x14ac:dyDescent="0.25">
      <c r="N13336" s="7"/>
      <c r="O13336" s="6"/>
      <c r="HK13336" s="23"/>
    </row>
    <row r="13345" spans="14:15" x14ac:dyDescent="0.25">
      <c r="N13345" s="7"/>
      <c r="O13345" s="6"/>
    </row>
    <row r="13355" spans="14:15" x14ac:dyDescent="0.25">
      <c r="O13355" s="6"/>
    </row>
    <row r="13357" spans="14:15" x14ac:dyDescent="0.25">
      <c r="O13357" s="6"/>
    </row>
    <row r="13365" spans="14:15" x14ac:dyDescent="0.25">
      <c r="N13365" s="7"/>
      <c r="O13365" s="6"/>
    </row>
    <row r="13373" spans="14:15" x14ac:dyDescent="0.25">
      <c r="N13373" s="7"/>
      <c r="O13373" s="6"/>
    </row>
    <row r="13374" spans="14:15" x14ac:dyDescent="0.25">
      <c r="N13374" s="7"/>
      <c r="O13374" s="6"/>
    </row>
    <row r="13380" spans="14:219" x14ac:dyDescent="0.25">
      <c r="N13380" s="7"/>
      <c r="O13380" s="6"/>
    </row>
    <row r="13383" spans="14:219" x14ac:dyDescent="0.25">
      <c r="HK13383" s="23"/>
    </row>
    <row r="13390" spans="14:219" x14ac:dyDescent="0.25">
      <c r="HK13390" s="23"/>
    </row>
    <row r="13393" spans="14:219" x14ac:dyDescent="0.25">
      <c r="N13393" s="7"/>
      <c r="O13393" s="6"/>
      <c r="HK13393" s="23"/>
    </row>
    <row r="13397" spans="14:219" x14ac:dyDescent="0.25">
      <c r="HK13397" s="23"/>
    </row>
    <row r="13405" spans="14:219" x14ac:dyDescent="0.25">
      <c r="HK13405" s="23"/>
    </row>
    <row r="13406" spans="14:219" x14ac:dyDescent="0.25">
      <c r="N13406" s="7"/>
      <c r="O13406" s="6"/>
    </row>
    <row r="13407" spans="14:219" x14ac:dyDescent="0.25">
      <c r="N13407" s="7"/>
      <c r="O13407" s="6"/>
    </row>
    <row r="13410" spans="14:15" x14ac:dyDescent="0.25">
      <c r="N13410" s="7"/>
      <c r="O13410" s="6"/>
    </row>
    <row r="13427" spans="14:15" x14ac:dyDescent="0.25">
      <c r="N13427" s="7"/>
      <c r="O13427" s="6"/>
    </row>
    <row r="13451" spans="219:219" x14ac:dyDescent="0.25">
      <c r="HK13451" s="23"/>
    </row>
    <row r="13457" spans="14:15" x14ac:dyDescent="0.25">
      <c r="N13457" s="7"/>
      <c r="O13457" s="6"/>
    </row>
    <row r="13473" spans="14:219" x14ac:dyDescent="0.25">
      <c r="N13473" s="7"/>
      <c r="O13473" s="6"/>
    </row>
    <row r="13477" spans="14:219" x14ac:dyDescent="0.25">
      <c r="N13477" s="7"/>
      <c r="O13477" s="6"/>
    </row>
    <row r="13481" spans="14:219" x14ac:dyDescent="0.25">
      <c r="HK13481" s="23"/>
    </row>
    <row r="13491" spans="14:15" x14ac:dyDescent="0.25">
      <c r="N13491" s="7"/>
      <c r="O13491" s="6"/>
    </row>
    <row r="13497" spans="14:15" x14ac:dyDescent="0.25">
      <c r="N13497" s="7"/>
      <c r="O13497" s="6"/>
    </row>
    <row r="13498" spans="14:15" x14ac:dyDescent="0.25">
      <c r="N13498" s="7"/>
      <c r="O13498" s="6"/>
    </row>
    <row r="13500" spans="14:15" x14ac:dyDescent="0.25">
      <c r="O13500" s="6"/>
    </row>
    <row r="13507" spans="14:219" x14ac:dyDescent="0.25">
      <c r="N13507" s="7"/>
      <c r="O13507" s="6"/>
    </row>
    <row r="13511" spans="14:219" x14ac:dyDescent="0.25">
      <c r="N13511" s="7"/>
      <c r="O13511" s="6"/>
    </row>
    <row r="13519" spans="14:219" x14ac:dyDescent="0.25">
      <c r="HK13519" s="23"/>
    </row>
    <row r="13524" spans="14:219" x14ac:dyDescent="0.25">
      <c r="O13524" s="6"/>
    </row>
    <row r="13527" spans="14:219" x14ac:dyDescent="0.25">
      <c r="N13527" s="7"/>
      <c r="O13527" s="6"/>
    </row>
    <row r="13529" spans="14:219" x14ac:dyDescent="0.25">
      <c r="HK13529" s="23"/>
    </row>
    <row r="13539" spans="14:15" x14ac:dyDescent="0.25">
      <c r="N13539" s="7"/>
      <c r="O13539" s="6"/>
    </row>
    <row r="13541" spans="14:15" x14ac:dyDescent="0.25">
      <c r="N13541" s="7"/>
      <c r="O13541" s="6"/>
    </row>
    <row r="13547" spans="14:15" x14ac:dyDescent="0.25">
      <c r="N13547" s="7"/>
      <c r="O13547" s="6"/>
    </row>
    <row r="13557" spans="14:15" x14ac:dyDescent="0.25">
      <c r="N13557" s="7"/>
      <c r="O13557" s="6"/>
    </row>
    <row r="13570" spans="219:219" x14ac:dyDescent="0.25">
      <c r="HK13570" s="23"/>
    </row>
    <row r="13604" spans="14:219" x14ac:dyDescent="0.25">
      <c r="N13604" s="7"/>
      <c r="O13604" s="6"/>
    </row>
    <row r="13605" spans="14:219" x14ac:dyDescent="0.25">
      <c r="N13605" s="7"/>
      <c r="O13605" s="6"/>
    </row>
    <row r="13608" spans="14:219" x14ac:dyDescent="0.25">
      <c r="N13608" s="7"/>
      <c r="O13608" s="6"/>
    </row>
    <row r="13613" spans="14:219" x14ac:dyDescent="0.25">
      <c r="HK13613" s="23"/>
    </row>
    <row r="13628" spans="14:15" x14ac:dyDescent="0.25">
      <c r="N13628" s="7"/>
      <c r="O13628" s="6"/>
    </row>
    <row r="13629" spans="14:15" x14ac:dyDescent="0.25">
      <c r="N13629" s="7"/>
      <c r="O13629" s="6"/>
    </row>
    <row r="13640" spans="14:219" x14ac:dyDescent="0.25">
      <c r="N13640" s="7"/>
      <c r="O13640" s="6"/>
    </row>
    <row r="13641" spans="14:219" x14ac:dyDescent="0.25">
      <c r="HK13641" s="23"/>
    </row>
    <row r="13642" spans="14:219" x14ac:dyDescent="0.25">
      <c r="N13642" s="7"/>
      <c r="O13642" s="6"/>
    </row>
    <row r="13643" spans="14:219" x14ac:dyDescent="0.25">
      <c r="N13643" s="7"/>
      <c r="O13643" s="6"/>
    </row>
    <row r="13647" spans="14:219" x14ac:dyDescent="0.25">
      <c r="HK13647" s="23"/>
    </row>
    <row r="13649" spans="14:219" x14ac:dyDescent="0.25">
      <c r="HK13649" s="23"/>
    </row>
    <row r="13656" spans="14:219" x14ac:dyDescent="0.25">
      <c r="N13656" s="7"/>
      <c r="O13656" s="6"/>
    </row>
    <row r="13680" spans="14:15" x14ac:dyDescent="0.25">
      <c r="N13680" s="7"/>
      <c r="O13680" s="6"/>
    </row>
    <row r="13687" spans="14:15" x14ac:dyDescent="0.25">
      <c r="N13687" s="7"/>
      <c r="O13687" s="6"/>
    </row>
    <row r="13707" spans="14:219" x14ac:dyDescent="0.25">
      <c r="N13707" s="7"/>
      <c r="O13707" s="6"/>
    </row>
    <row r="13710" spans="14:219" x14ac:dyDescent="0.25">
      <c r="HK13710" s="23"/>
    </row>
    <row r="13711" spans="14:219" x14ac:dyDescent="0.25">
      <c r="N13711" s="7"/>
      <c r="O13711" s="6"/>
    </row>
    <row r="13714" spans="14:15" x14ac:dyDescent="0.25">
      <c r="N13714" s="7"/>
      <c r="O13714" s="6"/>
    </row>
    <row r="13722" spans="14:15" x14ac:dyDescent="0.25">
      <c r="N13722" s="7"/>
      <c r="O13722" s="6"/>
    </row>
    <row r="13723" spans="14:15" x14ac:dyDescent="0.25">
      <c r="N13723" s="7"/>
      <c r="O13723" s="6"/>
    </row>
    <row r="13725" spans="14:15" x14ac:dyDescent="0.25">
      <c r="O13725" s="6"/>
    </row>
    <row r="13726" spans="14:15" x14ac:dyDescent="0.25">
      <c r="N13726" s="7"/>
      <c r="O13726" s="6"/>
    </row>
    <row r="13736" spans="14:15" x14ac:dyDescent="0.25">
      <c r="N13736" s="7"/>
      <c r="O13736" s="6"/>
    </row>
    <row r="13737" spans="14:15" x14ac:dyDescent="0.25">
      <c r="O13737" s="6"/>
    </row>
    <row r="13746" spans="14:219" x14ac:dyDescent="0.25">
      <c r="HK13746" s="23"/>
    </row>
    <row r="13748" spans="14:219" x14ac:dyDescent="0.25">
      <c r="HK13748" s="23"/>
    </row>
    <row r="13755" spans="14:219" x14ac:dyDescent="0.25">
      <c r="N13755" s="7"/>
      <c r="O13755" s="6"/>
    </row>
    <row r="13763" spans="14:15" x14ac:dyDescent="0.25">
      <c r="N13763" s="7"/>
      <c r="O13763" s="6"/>
    </row>
    <row r="13767" spans="14:15" x14ac:dyDescent="0.25">
      <c r="N13767" s="7"/>
      <c r="O13767" s="6"/>
    </row>
    <row r="13768" spans="14:15" x14ac:dyDescent="0.25">
      <c r="N13768" s="7"/>
      <c r="O13768" s="6"/>
    </row>
    <row r="13787" spans="14:15" x14ac:dyDescent="0.25">
      <c r="N13787" s="7"/>
      <c r="O13787" s="6"/>
    </row>
    <row r="13788" spans="14:15" x14ac:dyDescent="0.25">
      <c r="N13788" s="7"/>
      <c r="O13788" s="6"/>
    </row>
    <row r="13791" spans="14:15" x14ac:dyDescent="0.25">
      <c r="N13791" s="7"/>
      <c r="O13791" s="6"/>
    </row>
    <row r="13818" spans="14:15" x14ac:dyDescent="0.25">
      <c r="N13818" s="7"/>
      <c r="O13818" s="6"/>
    </row>
    <row r="13819" spans="14:15" x14ac:dyDescent="0.25">
      <c r="N13819" s="7"/>
      <c r="O13819" s="6"/>
    </row>
    <row r="13838" spans="14:15" x14ac:dyDescent="0.25">
      <c r="N13838" s="7"/>
      <c r="O13838" s="6"/>
    </row>
    <row r="13848" spans="14:219" x14ac:dyDescent="0.25">
      <c r="HK13848" s="23"/>
    </row>
    <row r="13851" spans="14:219" x14ac:dyDescent="0.25">
      <c r="N13851" s="7"/>
      <c r="O13851" s="6"/>
    </row>
    <row r="13868" spans="14:15" x14ac:dyDescent="0.25">
      <c r="N13868" s="7"/>
      <c r="O13868" s="6"/>
    </row>
    <row r="13873" spans="14:15" x14ac:dyDescent="0.25">
      <c r="N13873" s="7"/>
      <c r="O13873" s="6"/>
    </row>
    <row r="13881" spans="14:15" x14ac:dyDescent="0.25">
      <c r="N13881" s="7"/>
      <c r="O13881" s="6"/>
    </row>
    <row r="13882" spans="14:15" x14ac:dyDescent="0.25">
      <c r="N13882" s="7"/>
      <c r="O13882" s="6"/>
    </row>
    <row r="13888" spans="14:15" x14ac:dyDescent="0.25">
      <c r="N13888" s="7"/>
      <c r="O13888" s="6"/>
    </row>
    <row r="13896" spans="14:219" x14ac:dyDescent="0.25">
      <c r="N13896" s="7"/>
      <c r="O13896" s="6"/>
    </row>
    <row r="13898" spans="14:219" x14ac:dyDescent="0.25">
      <c r="N13898" s="7"/>
      <c r="O13898" s="6"/>
      <c r="HK13898" s="23"/>
    </row>
    <row r="13899" spans="14:219" x14ac:dyDescent="0.25">
      <c r="N13899" s="7"/>
      <c r="O13899" s="6"/>
    </row>
    <row r="13914" spans="14:15" x14ac:dyDescent="0.25">
      <c r="N13914" s="7"/>
      <c r="O13914" s="6"/>
    </row>
    <row r="13925" spans="14:219" x14ac:dyDescent="0.25">
      <c r="N13925" s="7"/>
      <c r="O13925" s="6"/>
    </row>
    <row r="13932" spans="14:219" x14ac:dyDescent="0.25">
      <c r="N13932" s="7"/>
      <c r="O13932" s="6"/>
    </row>
    <row r="13934" spans="14:219" x14ac:dyDescent="0.25">
      <c r="HK13934" s="23"/>
    </row>
    <row r="13939" spans="219:219" x14ac:dyDescent="0.25">
      <c r="HK13939" s="23"/>
    </row>
    <row r="13959" spans="14:15" x14ac:dyDescent="0.25">
      <c r="N13959" s="7"/>
      <c r="O13959" s="6"/>
    </row>
    <row r="13969" spans="15:15" x14ac:dyDescent="0.25">
      <c r="O13969" s="6"/>
    </row>
    <row r="13975" spans="15:15" x14ac:dyDescent="0.25">
      <c r="O13975" s="6"/>
    </row>
    <row r="13990" spans="14:15" x14ac:dyDescent="0.25">
      <c r="N13990" s="7"/>
      <c r="O13990" s="6"/>
    </row>
    <row r="13994" spans="14:15" x14ac:dyDescent="0.25">
      <c r="N13994" s="7"/>
      <c r="O13994" s="6"/>
    </row>
    <row r="13996" spans="14:15" x14ac:dyDescent="0.25">
      <c r="N13996" s="7"/>
      <c r="O13996" s="6"/>
    </row>
    <row r="14006" spans="14:15" x14ac:dyDescent="0.25">
      <c r="N14006" s="7"/>
      <c r="O14006" s="6"/>
    </row>
    <row r="14009" spans="14:15" x14ac:dyDescent="0.25">
      <c r="N14009" s="7"/>
      <c r="O14009" s="6"/>
    </row>
    <row r="14010" spans="14:15" x14ac:dyDescent="0.25">
      <c r="N14010" s="7"/>
      <c r="O14010" s="6"/>
    </row>
    <row r="14028" spans="14:15" x14ac:dyDescent="0.25">
      <c r="N14028" s="7"/>
      <c r="O14028" s="6"/>
    </row>
    <row r="14043" spans="14:15" x14ac:dyDescent="0.25">
      <c r="N14043" s="7"/>
      <c r="O14043" s="6"/>
    </row>
    <row r="14059" spans="14:15" x14ac:dyDescent="0.25">
      <c r="N14059" s="7"/>
      <c r="O14059" s="6"/>
    </row>
    <row r="14070" spans="14:219" x14ac:dyDescent="0.25">
      <c r="N14070" s="7"/>
      <c r="O14070" s="6"/>
      <c r="HK14070" s="23"/>
    </row>
    <row r="14077" spans="14:219" x14ac:dyDescent="0.25">
      <c r="N14077" s="7"/>
      <c r="O14077" s="6"/>
    </row>
    <row r="14084" spans="14:15" x14ac:dyDescent="0.25">
      <c r="N14084" s="7"/>
      <c r="O14084" s="6"/>
    </row>
    <row r="14108" spans="14:15" x14ac:dyDescent="0.25">
      <c r="N14108" s="7"/>
      <c r="O14108" s="6"/>
    </row>
    <row r="14117" spans="14:219" x14ac:dyDescent="0.25">
      <c r="HK14117" s="23"/>
    </row>
    <row r="14124" spans="14:219" x14ac:dyDescent="0.25">
      <c r="N14124" s="7"/>
      <c r="O14124" s="6"/>
      <c r="HK14124" s="23"/>
    </row>
    <row r="14134" spans="14:15" x14ac:dyDescent="0.25">
      <c r="N14134" s="7"/>
      <c r="O14134" s="6"/>
    </row>
    <row r="14138" spans="14:15" x14ac:dyDescent="0.25">
      <c r="O14138" s="6"/>
    </row>
    <row r="14143" spans="14:15" x14ac:dyDescent="0.25">
      <c r="N14143" s="7"/>
      <c r="O14143" s="6"/>
    </row>
    <row r="14149" spans="14:219" x14ac:dyDescent="0.25">
      <c r="N14149" s="7"/>
      <c r="O14149" s="6"/>
    </row>
    <row r="14160" spans="14:219" x14ac:dyDescent="0.25">
      <c r="HK14160" s="23"/>
    </row>
    <row r="14177" spans="14:219" x14ac:dyDescent="0.25">
      <c r="N14177" s="7"/>
      <c r="O14177" s="6"/>
    </row>
    <row r="14182" spans="14:219" x14ac:dyDescent="0.25">
      <c r="N14182" s="7"/>
      <c r="O14182" s="6"/>
    </row>
    <row r="14188" spans="14:219" x14ac:dyDescent="0.25">
      <c r="HK14188" s="23"/>
    </row>
    <row r="14193" spans="14:219" x14ac:dyDescent="0.25">
      <c r="N14193" s="7"/>
      <c r="O14193" s="6"/>
    </row>
    <row r="14201" spans="14:219" x14ac:dyDescent="0.25">
      <c r="HK14201" s="23"/>
    </row>
    <row r="14202" spans="14:219" x14ac:dyDescent="0.25">
      <c r="N14202" s="7"/>
      <c r="O14202" s="6"/>
    </row>
    <row r="14203" spans="14:219" x14ac:dyDescent="0.25">
      <c r="N14203" s="7"/>
      <c r="O14203" s="6"/>
    </row>
    <row r="14204" spans="14:219" x14ac:dyDescent="0.25">
      <c r="N14204" s="7"/>
      <c r="O14204" s="6"/>
    </row>
    <row r="14211" spans="14:219" x14ac:dyDescent="0.25">
      <c r="N14211" s="7"/>
      <c r="O14211" s="6"/>
      <c r="HK14211" s="23"/>
    </row>
    <row r="14212" spans="14:219" x14ac:dyDescent="0.25">
      <c r="O14212" s="6"/>
    </row>
    <row r="14213" spans="14:219" x14ac:dyDescent="0.25">
      <c r="N14213" s="7"/>
      <c r="O14213" s="6"/>
    </row>
    <row r="14217" spans="14:219" x14ac:dyDescent="0.25">
      <c r="N14217" s="7"/>
      <c r="O14217" s="6"/>
    </row>
    <row r="14227" spans="14:15" x14ac:dyDescent="0.25">
      <c r="N14227" s="7"/>
      <c r="O14227" s="6"/>
    </row>
    <row r="14240" spans="14:15" x14ac:dyDescent="0.25">
      <c r="N14240" s="7"/>
      <c r="O14240" s="6"/>
    </row>
    <row r="14241" spans="14:15" x14ac:dyDescent="0.25">
      <c r="N14241" s="7"/>
      <c r="O14241" s="6"/>
    </row>
    <row r="14253" spans="14:15" x14ac:dyDescent="0.25">
      <c r="N14253" s="7"/>
      <c r="O14253" s="6"/>
    </row>
    <row r="14268" spans="14:15" x14ac:dyDescent="0.25">
      <c r="N14268" s="7"/>
      <c r="O14268" s="6"/>
    </row>
    <row r="14271" spans="14:15" x14ac:dyDescent="0.25">
      <c r="N14271" s="7"/>
      <c r="O14271" s="6"/>
    </row>
    <row r="14285" spans="14:15" x14ac:dyDescent="0.25">
      <c r="N14285" s="7"/>
      <c r="O14285" s="6"/>
    </row>
    <row r="14293" spans="14:219" x14ac:dyDescent="0.25">
      <c r="HK14293" s="23"/>
    </row>
    <row r="14294" spans="14:219" x14ac:dyDescent="0.25">
      <c r="N14294" s="7"/>
      <c r="O14294" s="6"/>
    </row>
    <row r="14298" spans="14:219" x14ac:dyDescent="0.25">
      <c r="N14298" s="7"/>
      <c r="O14298" s="6"/>
    </row>
    <row r="14304" spans="14:219" x14ac:dyDescent="0.25">
      <c r="N14304" s="7"/>
      <c r="O14304" s="6"/>
    </row>
    <row r="14312" spans="14:15" x14ac:dyDescent="0.25">
      <c r="N14312" s="7"/>
      <c r="O14312" s="6"/>
    </row>
    <row r="14316" spans="14:15" x14ac:dyDescent="0.25">
      <c r="N14316" s="7"/>
      <c r="O14316" s="6"/>
    </row>
    <row r="14325" spans="14:15" x14ac:dyDescent="0.25">
      <c r="N14325" s="7"/>
      <c r="O14325" s="6"/>
    </row>
    <row r="14345" spans="14:15" x14ac:dyDescent="0.25">
      <c r="N14345" s="7"/>
      <c r="O14345" s="6"/>
    </row>
    <row r="14355" spans="14:15" x14ac:dyDescent="0.25">
      <c r="N14355" s="7"/>
      <c r="O14355" s="6"/>
    </row>
    <row r="14362" spans="14:15" x14ac:dyDescent="0.25">
      <c r="N14362" s="7"/>
      <c r="O14362" s="6"/>
    </row>
    <row r="14368" spans="14:15" x14ac:dyDescent="0.25">
      <c r="N14368" s="7"/>
      <c r="O14368" s="6"/>
    </row>
    <row r="14371" spans="14:15" x14ac:dyDescent="0.25">
      <c r="N14371" s="7"/>
      <c r="O14371" s="6"/>
    </row>
    <row r="14372" spans="14:15" x14ac:dyDescent="0.25">
      <c r="N14372" s="7"/>
      <c r="O14372" s="6"/>
    </row>
    <row r="14385" spans="14:15" x14ac:dyDescent="0.25">
      <c r="N14385" s="7"/>
      <c r="O14385" s="6"/>
    </row>
    <row r="14387" spans="14:15" x14ac:dyDescent="0.25">
      <c r="N14387" s="7"/>
      <c r="O14387" s="6"/>
    </row>
    <row r="14388" spans="14:15" x14ac:dyDescent="0.25">
      <c r="N14388" s="7"/>
      <c r="O14388" s="6"/>
    </row>
    <row r="14397" spans="14:15" x14ac:dyDescent="0.25">
      <c r="N14397" s="7"/>
      <c r="O14397" s="6"/>
    </row>
    <row r="14404" spans="14:15" x14ac:dyDescent="0.25">
      <c r="N14404" s="7"/>
      <c r="O14404" s="6"/>
    </row>
    <row r="14428" spans="14:15" x14ac:dyDescent="0.25">
      <c r="N14428" s="7"/>
      <c r="O14428" s="6"/>
    </row>
    <row r="14447" spans="14:15" x14ac:dyDescent="0.25">
      <c r="N14447" s="7"/>
      <c r="O14447" s="6"/>
    </row>
    <row r="14449" spans="14:15" x14ac:dyDescent="0.25">
      <c r="N14449" s="7"/>
      <c r="O14449" s="6"/>
    </row>
    <row r="14466" spans="14:15" x14ac:dyDescent="0.25">
      <c r="N14466" s="7"/>
      <c r="O14466" s="6"/>
    </row>
    <row r="14467" spans="14:15" x14ac:dyDescent="0.25">
      <c r="N14467" s="7"/>
      <c r="O14467" s="6"/>
    </row>
    <row r="14469" spans="14:15" x14ac:dyDescent="0.25">
      <c r="N14469" s="7"/>
      <c r="O14469" s="6"/>
    </row>
    <row r="14472" spans="14:15" x14ac:dyDescent="0.25">
      <c r="N14472" s="7"/>
      <c r="O14472" s="6"/>
    </row>
    <row r="14488" spans="14:15" x14ac:dyDescent="0.25">
      <c r="O14488" s="6"/>
    </row>
    <row r="14489" spans="14:15" x14ac:dyDescent="0.25">
      <c r="N14489" s="7"/>
      <c r="O14489" s="6"/>
    </row>
    <row r="14500" spans="14:219" x14ac:dyDescent="0.25">
      <c r="N14500" s="7"/>
      <c r="O14500" s="6"/>
      <c r="HK14500" s="23"/>
    </row>
    <row r="14508" spans="14:219" x14ac:dyDescent="0.25">
      <c r="HK14508" s="23"/>
    </row>
    <row r="14511" spans="14:219" x14ac:dyDescent="0.25">
      <c r="N14511" s="7"/>
      <c r="O14511" s="6"/>
    </row>
    <row r="14518" spans="14:15" x14ac:dyDescent="0.25">
      <c r="N14518" s="7"/>
      <c r="O14518" s="6"/>
    </row>
    <row r="14524" spans="14:15" x14ac:dyDescent="0.25">
      <c r="N14524" s="7"/>
      <c r="O14524" s="6"/>
    </row>
    <row r="14532" spans="14:15" x14ac:dyDescent="0.25">
      <c r="O14532" s="6"/>
    </row>
    <row r="14538" spans="14:15" x14ac:dyDescent="0.25">
      <c r="N14538" s="7"/>
      <c r="O14538" s="6"/>
    </row>
    <row r="14541" spans="14:15" x14ac:dyDescent="0.25">
      <c r="N14541" s="7"/>
      <c r="O14541" s="6"/>
    </row>
    <row r="14551" spans="14:219" x14ac:dyDescent="0.25">
      <c r="HK14551" s="23"/>
    </row>
    <row r="14554" spans="14:219" x14ac:dyDescent="0.25">
      <c r="N14554" s="7"/>
      <c r="O14554" s="6"/>
    </row>
    <row r="14555" spans="14:219" x14ac:dyDescent="0.25">
      <c r="N14555" s="7"/>
      <c r="O14555" s="6"/>
    </row>
    <row r="14573" spans="14:15" x14ac:dyDescent="0.25">
      <c r="N14573" s="7"/>
      <c r="O14573" s="6"/>
    </row>
    <row r="14579" spans="14:15" x14ac:dyDescent="0.25">
      <c r="N14579" s="7"/>
      <c r="O14579" s="6"/>
    </row>
    <row r="14583" spans="14:15" x14ac:dyDescent="0.25">
      <c r="O14583" s="6"/>
    </row>
    <row r="14593" spans="14:219" x14ac:dyDescent="0.25">
      <c r="HK14593" s="23"/>
    </row>
    <row r="14600" spans="14:219" x14ac:dyDescent="0.25">
      <c r="N14600" s="7"/>
      <c r="O14600" s="6"/>
    </row>
    <row r="14615" spans="15:219" x14ac:dyDescent="0.25">
      <c r="O14615" s="6"/>
    </row>
    <row r="14621" spans="15:219" x14ac:dyDescent="0.25">
      <c r="HK14621" s="23"/>
    </row>
    <row r="14627" spans="14:219" x14ac:dyDescent="0.25">
      <c r="HK14627" s="23"/>
    </row>
    <row r="14629" spans="14:219" x14ac:dyDescent="0.25">
      <c r="N14629" s="7"/>
      <c r="O14629" s="6"/>
    </row>
    <row r="14642" spans="14:15" x14ac:dyDescent="0.25">
      <c r="N14642" s="7"/>
      <c r="O14642" s="6"/>
    </row>
    <row r="14645" spans="14:15" x14ac:dyDescent="0.25">
      <c r="N14645" s="7"/>
      <c r="O14645" s="6"/>
    </row>
    <row r="14648" spans="14:15" x14ac:dyDescent="0.25">
      <c r="N14648" s="7"/>
      <c r="O14648" s="6"/>
    </row>
    <row r="14656" spans="14:15" x14ac:dyDescent="0.25">
      <c r="N14656" s="7"/>
      <c r="O14656" s="6"/>
    </row>
    <row r="14657" spans="14:15" x14ac:dyDescent="0.25">
      <c r="N14657" s="7"/>
      <c r="O14657" s="6"/>
    </row>
    <row r="14661" spans="14:15" x14ac:dyDescent="0.25">
      <c r="N14661" s="7"/>
      <c r="O14661" s="6"/>
    </row>
    <row r="14674" spans="14:15" x14ac:dyDescent="0.25">
      <c r="N14674" s="7"/>
      <c r="O14674" s="6"/>
    </row>
    <row r="14681" spans="14:15" x14ac:dyDescent="0.25">
      <c r="N14681" s="7"/>
      <c r="O14681" s="6"/>
    </row>
    <row r="14683" spans="14:15" x14ac:dyDescent="0.25">
      <c r="N14683" s="7"/>
      <c r="O14683" s="6"/>
    </row>
    <row r="14695" spans="15:15" x14ac:dyDescent="0.25">
      <c r="O14695" s="6"/>
    </row>
    <row r="14713" spans="14:15" x14ac:dyDescent="0.25">
      <c r="N14713" s="7"/>
      <c r="O14713" s="6"/>
    </row>
    <row r="14716" spans="14:15" x14ac:dyDescent="0.25">
      <c r="N14716" s="7"/>
      <c r="O14716" s="6"/>
    </row>
    <row r="14735" spans="15:15" x14ac:dyDescent="0.25">
      <c r="O14735" s="6"/>
    </row>
    <row r="14763" spans="14:219" x14ac:dyDescent="0.25">
      <c r="HK14763" s="23"/>
    </row>
    <row r="14768" spans="14:219" x14ac:dyDescent="0.25">
      <c r="N14768" s="7"/>
      <c r="O14768" s="6"/>
    </row>
    <row r="14785" spans="14:15" x14ac:dyDescent="0.25">
      <c r="N14785" s="7"/>
      <c r="O14785" s="6"/>
    </row>
    <row r="14800" spans="14:15" x14ac:dyDescent="0.25">
      <c r="N14800" s="7"/>
      <c r="O14800" s="6"/>
    </row>
    <row r="14801" spans="14:15" x14ac:dyDescent="0.25">
      <c r="N14801" s="7"/>
      <c r="O14801" s="6"/>
    </row>
    <row r="14803" spans="14:15" x14ac:dyDescent="0.25">
      <c r="N14803" s="7"/>
      <c r="O14803" s="6"/>
    </row>
    <row r="14809" spans="14:15" x14ac:dyDescent="0.25">
      <c r="N14809" s="7"/>
      <c r="O14809" s="6"/>
    </row>
    <row r="14822" spans="14:15" x14ac:dyDescent="0.25">
      <c r="N14822" s="7"/>
      <c r="O14822" s="6"/>
    </row>
    <row r="14842" spans="14:15" x14ac:dyDescent="0.25">
      <c r="N14842" s="7"/>
      <c r="O14842" s="6"/>
    </row>
    <row r="14843" spans="14:15" x14ac:dyDescent="0.25">
      <c r="N14843" s="7"/>
      <c r="O14843" s="6"/>
    </row>
    <row r="14859" spans="14:15" x14ac:dyDescent="0.25">
      <c r="N14859" s="7"/>
      <c r="O14859" s="6"/>
    </row>
    <row r="14861" spans="14:15" x14ac:dyDescent="0.25">
      <c r="N14861" s="7"/>
      <c r="O14861" s="6"/>
    </row>
    <row r="14873" spans="14:15" x14ac:dyDescent="0.25">
      <c r="N14873" s="7"/>
      <c r="O14873" s="6"/>
    </row>
    <row r="14879" spans="14:15" x14ac:dyDescent="0.25">
      <c r="N14879" s="7"/>
      <c r="O14879" s="6"/>
    </row>
    <row r="14881" spans="219:219" x14ac:dyDescent="0.25">
      <c r="HK14881" s="23"/>
    </row>
    <row r="14899" spans="14:219" x14ac:dyDescent="0.25">
      <c r="N14899" s="7"/>
      <c r="O14899" s="6"/>
    </row>
    <row r="14905" spans="14:219" x14ac:dyDescent="0.25">
      <c r="N14905" s="7"/>
      <c r="O14905" s="6"/>
    </row>
    <row r="14906" spans="14:219" x14ac:dyDescent="0.25">
      <c r="N14906" s="7"/>
      <c r="O14906" s="6"/>
      <c r="HK14906" s="23"/>
    </row>
    <row r="14917" spans="14:219" x14ac:dyDescent="0.25">
      <c r="O14917" s="6"/>
    </row>
    <row r="14921" spans="14:219" x14ac:dyDescent="0.25">
      <c r="HK14921" s="23"/>
    </row>
    <row r="14922" spans="14:219" x14ac:dyDescent="0.25">
      <c r="N14922" s="7"/>
      <c r="O14922" s="6"/>
    </row>
    <row r="14923" spans="14:219" x14ac:dyDescent="0.25">
      <c r="N14923" s="7"/>
      <c r="O14923" s="6"/>
    </row>
    <row r="14926" spans="14:219" x14ac:dyDescent="0.25">
      <c r="N14926" s="7"/>
      <c r="O14926" s="6"/>
    </row>
    <row r="14947" spans="15:15" x14ac:dyDescent="0.25">
      <c r="O14947" s="6"/>
    </row>
    <row r="14965" spans="14:15" x14ac:dyDescent="0.25">
      <c r="N14965" s="7"/>
      <c r="O14965" s="6"/>
    </row>
    <row r="14978" spans="14:15" x14ac:dyDescent="0.25">
      <c r="N14978" s="7"/>
      <c r="O14978" s="6"/>
    </row>
    <row r="14989" spans="14:15" x14ac:dyDescent="0.25">
      <c r="N14989" s="7"/>
      <c r="O14989" s="6"/>
    </row>
    <row r="15001" spans="14:15" x14ac:dyDescent="0.25">
      <c r="N15001" s="7"/>
      <c r="O15001" s="6"/>
    </row>
    <row r="15007" spans="14:15" x14ac:dyDescent="0.25">
      <c r="N15007" s="7"/>
      <c r="O15007" s="6"/>
    </row>
    <row r="15020" spans="14:15" x14ac:dyDescent="0.25">
      <c r="N15020" s="7"/>
      <c r="O15020" s="6"/>
    </row>
    <row r="15031" spans="14:15" x14ac:dyDescent="0.25">
      <c r="N15031" s="7"/>
      <c r="O15031" s="6"/>
    </row>
    <row r="15044" spans="14:219" x14ac:dyDescent="0.25">
      <c r="HK15044" s="23"/>
    </row>
    <row r="15047" spans="14:219" x14ac:dyDescent="0.25">
      <c r="N15047" s="7"/>
      <c r="O15047" s="6"/>
    </row>
    <row r="15065" spans="14:15" x14ac:dyDescent="0.25">
      <c r="N15065" s="7"/>
      <c r="O15065" s="6"/>
    </row>
    <row r="15068" spans="14:15" x14ac:dyDescent="0.25">
      <c r="N15068" s="7"/>
      <c r="O15068" s="6"/>
    </row>
    <row r="15069" spans="14:15" x14ac:dyDescent="0.25">
      <c r="N15069" s="7"/>
      <c r="O15069" s="6"/>
    </row>
    <row r="15070" spans="14:15" x14ac:dyDescent="0.25">
      <c r="N15070" s="7"/>
      <c r="O15070" s="6"/>
    </row>
    <row r="15072" spans="14:15" x14ac:dyDescent="0.25">
      <c r="N15072" s="7"/>
      <c r="O15072" s="6"/>
    </row>
    <row r="15078" spans="14:15" x14ac:dyDescent="0.25">
      <c r="O15078" s="6"/>
    </row>
    <row r="15083" spans="14:15" x14ac:dyDescent="0.25">
      <c r="O15083" s="6"/>
    </row>
    <row r="15085" spans="14:15" x14ac:dyDescent="0.25">
      <c r="N15085" s="7"/>
      <c r="O15085" s="6"/>
    </row>
    <row r="15090" spans="14:15" x14ac:dyDescent="0.25">
      <c r="O15090" s="6"/>
    </row>
    <row r="15091" spans="14:15" x14ac:dyDescent="0.25">
      <c r="N15091" s="7"/>
      <c r="O15091" s="6"/>
    </row>
    <row r="15093" spans="14:15" x14ac:dyDescent="0.25">
      <c r="N15093" s="7"/>
      <c r="O15093" s="6"/>
    </row>
    <row r="15102" spans="14:15" x14ac:dyDescent="0.25">
      <c r="N15102" s="7"/>
      <c r="O15102" s="6"/>
    </row>
    <row r="15105" spans="14:219" x14ac:dyDescent="0.25">
      <c r="N15105" s="7"/>
      <c r="O15105" s="6"/>
    </row>
    <row r="15111" spans="14:219" x14ac:dyDescent="0.25">
      <c r="HK15111" s="23"/>
    </row>
    <row r="15129" spans="219:219" x14ac:dyDescent="0.25">
      <c r="HK15129" s="23"/>
    </row>
    <row r="15137" spans="14:15" x14ac:dyDescent="0.25">
      <c r="N15137" s="7"/>
      <c r="O15137" s="6"/>
    </row>
    <row r="15144" spans="14:15" x14ac:dyDescent="0.25">
      <c r="N15144" s="7"/>
      <c r="O15144" s="6"/>
    </row>
    <row r="15146" spans="14:15" x14ac:dyDescent="0.25">
      <c r="O15146" s="6"/>
    </row>
    <row r="15151" spans="14:15" x14ac:dyDescent="0.25">
      <c r="N15151" s="7"/>
      <c r="O15151" s="6"/>
    </row>
    <row r="15153" spans="14:15" x14ac:dyDescent="0.25">
      <c r="N15153" s="7"/>
      <c r="O15153" s="6"/>
    </row>
    <row r="15167" spans="14:15" x14ac:dyDescent="0.25">
      <c r="N15167" s="7"/>
      <c r="O15167" s="6"/>
    </row>
    <row r="15170" spans="14:15" x14ac:dyDescent="0.25">
      <c r="N15170" s="7"/>
      <c r="O15170" s="6"/>
    </row>
    <row r="15173" spans="14:15" x14ac:dyDescent="0.25">
      <c r="O15173" s="6"/>
    </row>
    <row r="15181" spans="14:15" x14ac:dyDescent="0.25">
      <c r="N15181" s="7"/>
      <c r="O15181" s="6"/>
    </row>
    <row r="15185" spans="14:15" x14ac:dyDescent="0.25">
      <c r="N15185" s="7"/>
      <c r="O15185" s="6"/>
    </row>
    <row r="15193" spans="14:15" x14ac:dyDescent="0.25">
      <c r="N15193" s="7"/>
      <c r="O15193" s="6"/>
    </row>
    <row r="15210" spans="14:219" x14ac:dyDescent="0.25">
      <c r="O15210" s="6"/>
    </row>
    <row r="15216" spans="14:219" x14ac:dyDescent="0.25">
      <c r="N15216" s="7"/>
      <c r="O15216" s="6"/>
      <c r="HK15216" s="23"/>
    </row>
    <row r="15232" spans="14:15" x14ac:dyDescent="0.25">
      <c r="N15232" s="7"/>
      <c r="O15232" s="6"/>
    </row>
    <row r="15234" spans="14:219" x14ac:dyDescent="0.25">
      <c r="N15234" s="7"/>
      <c r="O15234" s="6"/>
    </row>
    <row r="15235" spans="14:219" x14ac:dyDescent="0.25">
      <c r="N15235" s="7"/>
      <c r="O15235" s="6"/>
    </row>
    <row r="15242" spans="14:219" x14ac:dyDescent="0.25">
      <c r="HK15242" s="23"/>
    </row>
    <row r="15244" spans="14:219" x14ac:dyDescent="0.25">
      <c r="N15244" s="7"/>
      <c r="O15244" s="6"/>
    </row>
    <row r="15246" spans="14:219" x14ac:dyDescent="0.25">
      <c r="N15246" s="7"/>
      <c r="O15246" s="6"/>
    </row>
    <row r="15250" spans="14:15" x14ac:dyDescent="0.25">
      <c r="N15250" s="7"/>
      <c r="O15250" s="6"/>
    </row>
    <row r="15253" spans="14:15" x14ac:dyDescent="0.25">
      <c r="N15253" s="7"/>
      <c r="O15253" s="6"/>
    </row>
    <row r="15258" spans="14:15" x14ac:dyDescent="0.25">
      <c r="N15258" s="7"/>
      <c r="O15258" s="6"/>
    </row>
    <row r="15266" spans="14:15" x14ac:dyDescent="0.25">
      <c r="N15266" s="7"/>
      <c r="O15266" s="6"/>
    </row>
    <row r="15270" spans="14:15" x14ac:dyDescent="0.25">
      <c r="N15270" s="7"/>
      <c r="O15270" s="6"/>
    </row>
    <row r="15275" spans="14:15" x14ac:dyDescent="0.25">
      <c r="N15275" s="7"/>
      <c r="O15275" s="6"/>
    </row>
    <row r="15280" spans="14:15" x14ac:dyDescent="0.25">
      <c r="O15280" s="6"/>
    </row>
    <row r="15294" spans="14:15" x14ac:dyDescent="0.25">
      <c r="N15294" s="7"/>
      <c r="O15294" s="6"/>
    </row>
    <row r="15312" spans="14:15" x14ac:dyDescent="0.25">
      <c r="N15312" s="7"/>
      <c r="O15312" s="6"/>
    </row>
    <row r="15324" spans="219:219" x14ac:dyDescent="0.25">
      <c r="HK15324" s="23"/>
    </row>
    <row r="15336" spans="14:219" x14ac:dyDescent="0.25">
      <c r="N15336" s="7"/>
      <c r="O15336" s="6"/>
    </row>
    <row r="15341" spans="14:219" x14ac:dyDescent="0.25">
      <c r="N15341" s="7"/>
      <c r="O15341" s="6"/>
    </row>
    <row r="15344" spans="14:219" x14ac:dyDescent="0.25">
      <c r="N15344" s="7"/>
      <c r="O15344" s="6"/>
      <c r="HK15344" s="23"/>
    </row>
    <row r="15346" spans="14:219" x14ac:dyDescent="0.25">
      <c r="HK15346" s="23"/>
    </row>
    <row r="15351" spans="14:219" x14ac:dyDescent="0.25">
      <c r="HK15351" s="23"/>
    </row>
    <row r="15352" spans="14:219" x14ac:dyDescent="0.25">
      <c r="N15352" s="7"/>
      <c r="O15352" s="6"/>
    </row>
    <row r="15354" spans="14:219" x14ac:dyDescent="0.25">
      <c r="O15354" s="6"/>
    </row>
    <row r="15358" spans="14:219" x14ac:dyDescent="0.25">
      <c r="N15358" s="7"/>
      <c r="O15358" s="6"/>
    </row>
    <row r="15368" spans="14:219" x14ac:dyDescent="0.25">
      <c r="N15368" s="7"/>
      <c r="O15368" s="6"/>
    </row>
    <row r="15373" spans="14:219" x14ac:dyDescent="0.25">
      <c r="O15373" s="6"/>
    </row>
    <row r="15375" spans="14:219" x14ac:dyDescent="0.25">
      <c r="O15375" s="6"/>
      <c r="HK15375" s="23"/>
    </row>
    <row r="15395" spans="219:219" x14ac:dyDescent="0.25">
      <c r="HK15395" s="23"/>
    </row>
    <row r="15397" spans="219:219" x14ac:dyDescent="0.25">
      <c r="HK15397" s="23"/>
    </row>
    <row r="15420" spans="14:15" x14ac:dyDescent="0.25">
      <c r="O15420" s="6"/>
    </row>
    <row r="15421" spans="14:15" x14ac:dyDescent="0.25">
      <c r="N15421" s="7"/>
      <c r="O15421" s="6"/>
    </row>
    <row r="15432" spans="14:15" x14ac:dyDescent="0.25">
      <c r="N15432" s="7"/>
      <c r="O15432" s="6"/>
    </row>
    <row r="15433" spans="14:15" x14ac:dyDescent="0.25">
      <c r="N15433" s="7"/>
      <c r="O15433" s="6"/>
    </row>
    <row r="15453" spans="14:15" x14ac:dyDescent="0.25">
      <c r="O15453" s="6"/>
    </row>
    <row r="15456" spans="14:15" x14ac:dyDescent="0.25">
      <c r="N15456" s="7"/>
      <c r="O15456" s="6"/>
    </row>
    <row r="15469" spans="14:15" x14ac:dyDescent="0.25">
      <c r="N15469" s="7"/>
      <c r="O15469" s="6"/>
    </row>
    <row r="15471" spans="14:15" x14ac:dyDescent="0.25">
      <c r="N15471" s="7"/>
      <c r="O15471" s="6"/>
    </row>
    <row r="15475" spans="14:15" x14ac:dyDescent="0.25">
      <c r="N15475" s="7"/>
      <c r="O15475" s="6"/>
    </row>
    <row r="15486" spans="14:15" x14ac:dyDescent="0.25">
      <c r="O15486" s="6"/>
    </row>
    <row r="15509" spans="14:219" x14ac:dyDescent="0.25">
      <c r="HK15509" s="23"/>
    </row>
    <row r="15515" spans="14:219" x14ac:dyDescent="0.25">
      <c r="N15515" s="7"/>
      <c r="O15515" s="6"/>
    </row>
    <row r="15522" spans="14:219" x14ac:dyDescent="0.25">
      <c r="N15522" s="7"/>
      <c r="O15522" s="6"/>
    </row>
    <row r="15525" spans="14:219" x14ac:dyDescent="0.25">
      <c r="N15525" s="7"/>
      <c r="O15525" s="6"/>
    </row>
    <row r="15529" spans="14:219" x14ac:dyDescent="0.25">
      <c r="HK15529" s="23"/>
    </row>
    <row r="15536" spans="14:219" x14ac:dyDescent="0.25">
      <c r="HK15536" s="23"/>
    </row>
    <row r="15548" spans="14:15" x14ac:dyDescent="0.25">
      <c r="O15548" s="6"/>
    </row>
    <row r="15551" spans="14:15" x14ac:dyDescent="0.25">
      <c r="N15551" s="7"/>
      <c r="O15551" s="6"/>
    </row>
    <row r="15565" spans="14:15" x14ac:dyDescent="0.25">
      <c r="N15565" s="7"/>
      <c r="O15565" s="6"/>
    </row>
    <row r="15571" spans="14:15" x14ac:dyDescent="0.25">
      <c r="N15571" s="7"/>
      <c r="O15571" s="6"/>
    </row>
    <row r="15591" spans="14:219" x14ac:dyDescent="0.25">
      <c r="N15591" s="7"/>
      <c r="O15591" s="6"/>
    </row>
    <row r="15592" spans="14:219" x14ac:dyDescent="0.25">
      <c r="HK15592" s="23"/>
    </row>
    <row r="15594" spans="14:219" x14ac:dyDescent="0.25">
      <c r="O15594" s="6"/>
    </row>
    <row r="15595" spans="14:219" x14ac:dyDescent="0.25">
      <c r="O15595" s="6"/>
    </row>
    <row r="15599" spans="14:219" x14ac:dyDescent="0.25">
      <c r="N15599" s="7"/>
      <c r="O15599" s="6"/>
    </row>
    <row r="15604" spans="14:15" x14ac:dyDescent="0.25">
      <c r="N15604" s="7"/>
      <c r="O15604" s="6"/>
    </row>
    <row r="15610" spans="14:15" x14ac:dyDescent="0.25">
      <c r="O15610" s="6"/>
    </row>
    <row r="15611" spans="14:15" x14ac:dyDescent="0.25">
      <c r="N15611" s="7"/>
      <c r="O15611" s="6"/>
    </row>
    <row r="15612" spans="14:15" x14ac:dyDescent="0.25">
      <c r="N15612" s="7"/>
      <c r="O15612" s="6"/>
    </row>
    <row r="15616" spans="14:15" x14ac:dyDescent="0.25">
      <c r="N15616" s="7"/>
      <c r="O15616" s="6"/>
    </row>
    <row r="15625" spans="14:219" x14ac:dyDescent="0.25">
      <c r="N15625" s="7"/>
      <c r="O15625" s="6"/>
    </row>
    <row r="15629" spans="14:219" x14ac:dyDescent="0.25">
      <c r="N15629" s="7"/>
      <c r="O15629" s="6"/>
    </row>
    <row r="15630" spans="14:219" x14ac:dyDescent="0.25">
      <c r="HK15630" s="23"/>
    </row>
    <row r="15640" spans="14:15" x14ac:dyDescent="0.25">
      <c r="N15640" s="7"/>
      <c r="O15640" s="6"/>
    </row>
    <row r="15643" spans="14:15" x14ac:dyDescent="0.25">
      <c r="N15643" s="7"/>
      <c r="O15643" s="6"/>
    </row>
    <row r="15656" spans="14:15" x14ac:dyDescent="0.25">
      <c r="N15656" s="7"/>
      <c r="O15656" s="6"/>
    </row>
    <row r="15663" spans="14:15" x14ac:dyDescent="0.25">
      <c r="O15663" s="6"/>
    </row>
    <row r="15664" spans="14:15" x14ac:dyDescent="0.25">
      <c r="N15664" s="7"/>
      <c r="O15664" s="6"/>
    </row>
    <row r="15665" spans="14:219" x14ac:dyDescent="0.25">
      <c r="O15665" s="6"/>
    </row>
    <row r="15666" spans="14:219" x14ac:dyDescent="0.25">
      <c r="N15666" s="7"/>
      <c r="O15666" s="6"/>
    </row>
    <row r="15668" spans="14:219" x14ac:dyDescent="0.25">
      <c r="O15668" s="6"/>
    </row>
    <row r="15671" spans="14:219" x14ac:dyDescent="0.25">
      <c r="N15671" s="7"/>
      <c r="O15671" s="6"/>
    </row>
    <row r="15673" spans="14:219" x14ac:dyDescent="0.25">
      <c r="N15673" s="7"/>
      <c r="O15673" s="6"/>
    </row>
    <row r="15677" spans="14:219" x14ac:dyDescent="0.25">
      <c r="HK15677" s="23"/>
    </row>
    <row r="15690" spans="14:15" x14ac:dyDescent="0.25">
      <c r="O15690" s="6"/>
    </row>
    <row r="15691" spans="14:15" x14ac:dyDescent="0.25">
      <c r="N15691" s="7"/>
      <c r="O15691" s="6"/>
    </row>
    <row r="15694" spans="14:15" x14ac:dyDescent="0.25">
      <c r="N15694" s="7"/>
      <c r="O15694" s="6"/>
    </row>
    <row r="15696" spans="14:15" x14ac:dyDescent="0.25">
      <c r="N15696" s="7"/>
      <c r="O15696" s="6"/>
    </row>
    <row r="15701" spans="14:219" x14ac:dyDescent="0.25">
      <c r="HK15701" s="23"/>
    </row>
    <row r="15712" spans="14:219" x14ac:dyDescent="0.25">
      <c r="N15712" s="7"/>
      <c r="O15712" s="6"/>
    </row>
    <row r="15726" spans="14:15" x14ac:dyDescent="0.25">
      <c r="O15726" s="6"/>
    </row>
    <row r="15728" spans="14:15" x14ac:dyDescent="0.25">
      <c r="N15728" s="7"/>
      <c r="O15728" s="6"/>
    </row>
    <row r="15733" spans="14:219" x14ac:dyDescent="0.25">
      <c r="N15733" s="7"/>
      <c r="O15733" s="6"/>
    </row>
    <row r="15737" spans="14:219" x14ac:dyDescent="0.25">
      <c r="HK15737" s="23"/>
    </row>
    <row r="15739" spans="14:219" x14ac:dyDescent="0.25">
      <c r="N15739" s="7"/>
      <c r="O15739" s="6"/>
    </row>
    <row r="15747" spans="14:219" x14ac:dyDescent="0.25">
      <c r="HK15747" s="23"/>
    </row>
    <row r="15748" spans="14:219" x14ac:dyDescent="0.25">
      <c r="N15748" s="7"/>
      <c r="O15748" s="6"/>
    </row>
    <row r="15752" spans="14:219" x14ac:dyDescent="0.25">
      <c r="N15752" s="7"/>
      <c r="O15752" s="6"/>
    </row>
    <row r="15753" spans="14:219" x14ac:dyDescent="0.25">
      <c r="O15753" s="6"/>
    </row>
    <row r="15756" spans="14:219" x14ac:dyDescent="0.25">
      <c r="N15756" s="7"/>
      <c r="O15756" s="6"/>
    </row>
    <row r="15758" spans="14:219" x14ac:dyDescent="0.25">
      <c r="N15758" s="7"/>
      <c r="O15758" s="6"/>
    </row>
    <row r="15764" spans="14:15" x14ac:dyDescent="0.25">
      <c r="N15764" s="7"/>
      <c r="O15764" s="6"/>
    </row>
    <row r="15767" spans="14:15" x14ac:dyDescent="0.25">
      <c r="N15767" s="7"/>
      <c r="O15767" s="6"/>
    </row>
    <row r="15774" spans="14:15" x14ac:dyDescent="0.25">
      <c r="N15774" s="7"/>
      <c r="O15774" s="6"/>
    </row>
    <row r="15784" spans="14:15" x14ac:dyDescent="0.25">
      <c r="N15784" s="7"/>
      <c r="O15784" s="6"/>
    </row>
    <row r="15786" spans="14:15" x14ac:dyDescent="0.25">
      <c r="N15786" s="7"/>
      <c r="O15786" s="6"/>
    </row>
    <row r="15788" spans="14:15" x14ac:dyDescent="0.25">
      <c r="N15788" s="7"/>
      <c r="O15788" s="6"/>
    </row>
    <row r="15793" spans="14:219" x14ac:dyDescent="0.25">
      <c r="HK15793" s="23"/>
    </row>
    <row r="15799" spans="14:219" x14ac:dyDescent="0.25">
      <c r="N15799" s="7"/>
      <c r="O15799" s="6"/>
    </row>
    <row r="15800" spans="14:219" x14ac:dyDescent="0.25">
      <c r="N15800" s="7"/>
      <c r="O15800" s="6"/>
    </row>
    <row r="15808" spans="14:219" x14ac:dyDescent="0.25">
      <c r="N15808" s="7"/>
      <c r="O15808" s="6"/>
    </row>
    <row r="15816" spans="14:15" x14ac:dyDescent="0.25">
      <c r="N15816" s="7"/>
      <c r="O15816" s="6"/>
    </row>
    <row r="15819" spans="14:15" x14ac:dyDescent="0.25">
      <c r="O15819" s="6"/>
    </row>
    <row r="15827" spans="15:15" x14ac:dyDescent="0.25">
      <c r="O15827" s="6"/>
    </row>
    <row r="15831" spans="15:15" x14ac:dyDescent="0.25">
      <c r="O15831" s="6"/>
    </row>
    <row r="15848" spans="14:15" x14ac:dyDescent="0.25">
      <c r="N15848" s="7"/>
      <c r="O15848" s="6"/>
    </row>
    <row r="15854" spans="14:15" x14ac:dyDescent="0.25">
      <c r="O15854" s="6"/>
    </row>
    <row r="15859" spans="14:219" x14ac:dyDescent="0.25">
      <c r="N15859" s="7"/>
      <c r="O15859" s="6"/>
    </row>
    <row r="15864" spans="14:219" x14ac:dyDescent="0.25">
      <c r="N15864" s="7"/>
      <c r="O15864" s="6"/>
    </row>
    <row r="15867" spans="14:219" x14ac:dyDescent="0.25">
      <c r="HK15867" s="23"/>
    </row>
    <row r="15869" spans="14:219" x14ac:dyDescent="0.25">
      <c r="HK15869" s="23"/>
    </row>
    <row r="15875" spans="15:15" x14ac:dyDescent="0.25">
      <c r="O15875" s="6"/>
    </row>
    <row r="15905" spans="219:219" x14ac:dyDescent="0.25">
      <c r="HK15905" s="23"/>
    </row>
    <row r="15936" spans="14:15" x14ac:dyDescent="0.25">
      <c r="N15936" s="7"/>
      <c r="O15936" s="6"/>
    </row>
    <row r="15944" spans="14:219" x14ac:dyDescent="0.25">
      <c r="N15944" s="7"/>
      <c r="O15944" s="6"/>
    </row>
    <row r="15946" spans="14:219" x14ac:dyDescent="0.25">
      <c r="N15946" s="7"/>
      <c r="O15946" s="6"/>
      <c r="HK15946" s="23"/>
    </row>
    <row r="15947" spans="14:219" x14ac:dyDescent="0.25">
      <c r="HK15947" s="23"/>
    </row>
    <row r="15950" spans="14:219" x14ac:dyDescent="0.25">
      <c r="HK15950" s="23"/>
    </row>
    <row r="15954" spans="14:15" x14ac:dyDescent="0.25">
      <c r="N15954" s="7"/>
      <c r="O15954" s="6"/>
    </row>
    <row r="15965" spans="14:15" x14ac:dyDescent="0.25">
      <c r="N15965" s="7"/>
      <c r="O15965" s="6"/>
    </row>
    <row r="15968" spans="14:15" x14ac:dyDescent="0.25">
      <c r="N15968" s="7"/>
      <c r="O15968" s="6"/>
    </row>
    <row r="15976" spans="14:219" x14ac:dyDescent="0.25">
      <c r="HK15976" s="23"/>
    </row>
    <row r="15978" spans="14:219" x14ac:dyDescent="0.25">
      <c r="N15978" s="7"/>
      <c r="O15978" s="6"/>
    </row>
    <row r="15979" spans="14:219" x14ac:dyDescent="0.25">
      <c r="N15979" s="7"/>
      <c r="O15979" s="6"/>
    </row>
    <row r="15989" spans="14:219" x14ac:dyDescent="0.25">
      <c r="N15989" s="7"/>
      <c r="O15989" s="6"/>
    </row>
    <row r="15996" spans="14:219" x14ac:dyDescent="0.25">
      <c r="N15996" s="7"/>
      <c r="O15996" s="6"/>
    </row>
    <row r="15997" spans="14:219" x14ac:dyDescent="0.25">
      <c r="HK15997" s="23"/>
    </row>
    <row r="16001" spans="14:15" x14ac:dyDescent="0.25">
      <c r="N16001" s="7"/>
      <c r="O16001" s="6"/>
    </row>
    <row r="16002" spans="14:15" x14ac:dyDescent="0.25">
      <c r="N16002" s="7"/>
      <c r="O16002" s="6"/>
    </row>
    <row r="16004" spans="14:15" x14ac:dyDescent="0.25">
      <c r="N16004" s="7"/>
      <c r="O16004" s="6"/>
    </row>
    <row r="16017" spans="14:15" x14ac:dyDescent="0.25">
      <c r="N16017" s="7"/>
      <c r="O16017" s="6"/>
    </row>
    <row r="16023" spans="14:15" x14ac:dyDescent="0.25">
      <c r="N16023" s="7"/>
      <c r="O16023" s="6"/>
    </row>
    <row r="16040" spans="14:15" x14ac:dyDescent="0.25">
      <c r="N16040" s="7"/>
      <c r="O16040" s="6"/>
    </row>
    <row r="16049" spans="14:219" x14ac:dyDescent="0.25">
      <c r="N16049" s="7"/>
      <c r="O16049" s="6"/>
    </row>
    <row r="16054" spans="14:219" x14ac:dyDescent="0.25">
      <c r="N16054" s="7"/>
      <c r="O16054" s="6"/>
    </row>
    <row r="16061" spans="14:219" x14ac:dyDescent="0.25">
      <c r="HK16061" s="23"/>
    </row>
    <row r="16096" spans="14:15" x14ac:dyDescent="0.25">
      <c r="N16096" s="7"/>
      <c r="O16096" s="6"/>
    </row>
    <row r="16099" spans="14:15" x14ac:dyDescent="0.25">
      <c r="N16099" s="7"/>
      <c r="O16099" s="6"/>
    </row>
    <row r="16117" spans="219:219" x14ac:dyDescent="0.25">
      <c r="HK16117" s="23"/>
    </row>
    <row r="16133" spans="14:15" x14ac:dyDescent="0.25">
      <c r="N16133" s="7"/>
      <c r="O16133" s="6"/>
    </row>
    <row r="16135" spans="14:15" x14ac:dyDescent="0.25">
      <c r="N16135" s="7"/>
      <c r="O16135" s="6"/>
    </row>
    <row r="16145" spans="14:15" x14ac:dyDescent="0.25">
      <c r="N16145" s="7"/>
      <c r="O16145" s="6"/>
    </row>
    <row r="16170" spans="14:15" x14ac:dyDescent="0.25">
      <c r="N16170" s="7"/>
      <c r="O16170" s="6"/>
    </row>
    <row r="16181" spans="14:15" x14ac:dyDescent="0.25">
      <c r="N16181" s="7"/>
      <c r="O16181" s="6"/>
    </row>
    <row r="16187" spans="14:15" x14ac:dyDescent="0.25">
      <c r="N16187" s="7"/>
      <c r="O16187" s="6"/>
    </row>
    <row r="16190" spans="14:15" x14ac:dyDescent="0.25">
      <c r="N16190" s="7"/>
      <c r="O16190" s="6"/>
    </row>
    <row r="16192" spans="14:15" x14ac:dyDescent="0.25">
      <c r="N16192" s="7"/>
      <c r="O16192" s="6"/>
    </row>
    <row r="16195" spans="14:15" x14ac:dyDescent="0.25">
      <c r="N16195" s="7"/>
      <c r="O16195" s="6"/>
    </row>
    <row r="16205" spans="14:15" x14ac:dyDescent="0.25">
      <c r="N16205" s="7"/>
      <c r="O16205" s="6"/>
    </row>
    <row r="16207" spans="14:15" x14ac:dyDescent="0.25">
      <c r="O16207" s="6"/>
    </row>
    <row r="16210" spans="14:15" x14ac:dyDescent="0.25">
      <c r="N16210" s="7"/>
      <c r="O16210" s="6"/>
    </row>
    <row r="16218" spans="14:15" x14ac:dyDescent="0.25">
      <c r="N16218" s="7"/>
      <c r="O16218" s="6"/>
    </row>
    <row r="16224" spans="14:15" x14ac:dyDescent="0.25">
      <c r="N16224" s="7"/>
      <c r="O16224" s="6"/>
    </row>
    <row r="16232" spans="14:15" x14ac:dyDescent="0.25">
      <c r="N16232" s="7"/>
      <c r="O16232" s="6"/>
    </row>
    <row r="16237" spans="14:15" x14ac:dyDescent="0.25">
      <c r="N16237" s="7"/>
      <c r="O16237" s="6"/>
    </row>
    <row r="16238" spans="14:15" x14ac:dyDescent="0.25">
      <c r="O16238" s="6"/>
    </row>
    <row r="16239" spans="14:15" x14ac:dyDescent="0.25">
      <c r="N16239" s="7"/>
      <c r="O16239" s="6"/>
    </row>
    <row r="16247" spans="14:15" x14ac:dyDescent="0.25">
      <c r="N16247" s="7"/>
      <c r="O16247" s="6"/>
    </row>
    <row r="16280" spans="14:219" x14ac:dyDescent="0.25">
      <c r="N16280" s="7"/>
      <c r="O16280" s="6"/>
    </row>
    <row r="16286" spans="14:219" x14ac:dyDescent="0.25">
      <c r="HK16286" s="23"/>
    </row>
    <row r="16287" spans="14:219" x14ac:dyDescent="0.25">
      <c r="N16287" s="7"/>
      <c r="O16287" s="6"/>
    </row>
    <row r="16294" spans="219:219" x14ac:dyDescent="0.25">
      <c r="HK16294" s="23"/>
    </row>
    <row r="16350" spans="15:219" x14ac:dyDescent="0.25">
      <c r="HK16350" s="23"/>
    </row>
    <row r="16351" spans="15:219" x14ac:dyDescent="0.25">
      <c r="O16351" s="6"/>
    </row>
    <row r="16353" spans="14:15" x14ac:dyDescent="0.25">
      <c r="N16353" s="7"/>
      <c r="O16353" s="6"/>
    </row>
    <row r="16354" spans="14:15" x14ac:dyDescent="0.25">
      <c r="O16354" s="6"/>
    </row>
    <row r="16364" spans="14:15" x14ac:dyDescent="0.25">
      <c r="N16364" s="7"/>
      <c r="O16364" s="6"/>
    </row>
    <row r="16371" spans="14:219" x14ac:dyDescent="0.25">
      <c r="HK16371" s="23"/>
    </row>
    <row r="16377" spans="14:219" x14ac:dyDescent="0.25">
      <c r="N16377" s="7"/>
      <c r="O16377" s="6"/>
    </row>
    <row r="16388" spans="14:15" x14ac:dyDescent="0.25">
      <c r="N16388" s="7"/>
      <c r="O16388" s="6"/>
    </row>
    <row r="16397" spans="14:15" x14ac:dyDescent="0.25">
      <c r="N16397" s="7"/>
      <c r="O16397" s="6"/>
    </row>
    <row r="16404" spans="14:15" x14ac:dyDescent="0.25">
      <c r="N16404" s="7"/>
      <c r="O16404" s="6"/>
    </row>
    <row r="16409" spans="14:15" x14ac:dyDescent="0.25">
      <c r="N16409" s="7"/>
      <c r="O16409" s="6"/>
    </row>
    <row r="16414" spans="14:15" x14ac:dyDescent="0.25">
      <c r="N16414" s="7"/>
      <c r="O16414" s="6"/>
    </row>
    <row r="16420" spans="14:15" x14ac:dyDescent="0.25">
      <c r="N16420" s="7"/>
      <c r="O16420" s="6"/>
    </row>
    <row r="16428" spans="14:15" x14ac:dyDescent="0.25">
      <c r="N16428" s="7"/>
      <c r="O16428" s="6"/>
    </row>
    <row r="16432" spans="14:15" x14ac:dyDescent="0.25">
      <c r="O16432" s="6"/>
    </row>
    <row r="16448" spans="14:15" x14ac:dyDescent="0.25">
      <c r="N16448" s="7"/>
      <c r="O16448" s="6"/>
    </row>
    <row r="16456" spans="14:219" x14ac:dyDescent="0.25">
      <c r="N16456" s="7"/>
      <c r="O16456" s="6"/>
    </row>
    <row r="16457" spans="14:219" x14ac:dyDescent="0.25">
      <c r="HK16457" s="23"/>
    </row>
    <row r="16462" spans="14:219" x14ac:dyDescent="0.25">
      <c r="N16462" s="7"/>
      <c r="O16462" s="6"/>
    </row>
    <row r="16478" spans="14:15" x14ac:dyDescent="0.25">
      <c r="N16478" s="7"/>
      <c r="O16478" s="6"/>
    </row>
    <row r="16480" spans="14:15" x14ac:dyDescent="0.25">
      <c r="N16480" s="7"/>
      <c r="O16480" s="6"/>
    </row>
    <row r="16481" spans="14:15" x14ac:dyDescent="0.25">
      <c r="O16481" s="6"/>
    </row>
    <row r="16483" spans="14:15" x14ac:dyDescent="0.25">
      <c r="N16483" s="7"/>
      <c r="O16483" s="6"/>
    </row>
    <row r="16485" spans="14:15" x14ac:dyDescent="0.25">
      <c r="N16485" s="7"/>
      <c r="O16485" s="6"/>
    </row>
    <row r="16500" spans="14:15" x14ac:dyDescent="0.25">
      <c r="N16500" s="7"/>
      <c r="O16500" s="6"/>
    </row>
    <row r="16502" spans="14:15" x14ac:dyDescent="0.25">
      <c r="O16502" s="6"/>
    </row>
    <row r="16506" spans="14:15" x14ac:dyDescent="0.25">
      <c r="N16506" s="7"/>
      <c r="O16506" s="6"/>
    </row>
    <row r="16509" spans="14:15" x14ac:dyDescent="0.25">
      <c r="N16509" s="7"/>
      <c r="O16509" s="6"/>
    </row>
    <row r="16514" spans="14:219" x14ac:dyDescent="0.25">
      <c r="HK16514" s="23"/>
    </row>
    <row r="16527" spans="14:219" x14ac:dyDescent="0.25">
      <c r="N16527" s="7"/>
      <c r="O16527" s="6"/>
    </row>
    <row r="16528" spans="14:219" x14ac:dyDescent="0.25">
      <c r="N16528" s="7"/>
      <c r="O16528" s="6"/>
    </row>
    <row r="16529" spans="14:15" x14ac:dyDescent="0.25">
      <c r="N16529" s="7"/>
      <c r="O16529" s="6"/>
    </row>
    <row r="16532" spans="14:15" x14ac:dyDescent="0.25">
      <c r="N16532" s="7"/>
      <c r="O16532" s="6"/>
    </row>
    <row r="16534" spans="14:15" x14ac:dyDescent="0.25">
      <c r="N16534" s="7"/>
      <c r="O16534" s="6"/>
    </row>
    <row r="16538" spans="14:15" x14ac:dyDescent="0.25">
      <c r="N16538" s="7"/>
      <c r="O16538" s="6"/>
    </row>
    <row r="16548" spans="14:15" x14ac:dyDescent="0.25">
      <c r="N16548" s="7"/>
      <c r="O16548" s="6"/>
    </row>
    <row r="16552" spans="14:15" x14ac:dyDescent="0.25">
      <c r="N16552" s="7"/>
      <c r="O16552" s="6"/>
    </row>
    <row r="16555" spans="14:15" x14ac:dyDescent="0.25">
      <c r="N16555" s="7"/>
      <c r="O16555" s="6"/>
    </row>
    <row r="16600" spans="14:219" x14ac:dyDescent="0.25">
      <c r="N16600" s="7"/>
      <c r="O16600" s="6"/>
    </row>
    <row r="16602" spans="14:219" x14ac:dyDescent="0.25">
      <c r="HK16602" s="23"/>
    </row>
    <row r="16605" spans="14:219" x14ac:dyDescent="0.25">
      <c r="N16605" s="7"/>
      <c r="O16605" s="6"/>
    </row>
    <row r="16610" spans="14:15" x14ac:dyDescent="0.25">
      <c r="O16610" s="6"/>
    </row>
    <row r="16622" spans="14:15" x14ac:dyDescent="0.25">
      <c r="N16622" s="7"/>
      <c r="O16622" s="6"/>
    </row>
    <row r="16624" spans="14:15" x14ac:dyDescent="0.25">
      <c r="N16624" s="7"/>
      <c r="O16624" s="6"/>
    </row>
    <row r="16633" spans="14:219" x14ac:dyDescent="0.25">
      <c r="N16633" s="7"/>
      <c r="O16633" s="6"/>
    </row>
    <row r="16639" spans="14:219" x14ac:dyDescent="0.25">
      <c r="HK16639" s="23"/>
    </row>
    <row r="16644" spans="14:15" x14ac:dyDescent="0.25">
      <c r="N16644" s="7"/>
      <c r="O16644" s="6"/>
    </row>
    <row r="16645" spans="14:15" x14ac:dyDescent="0.25">
      <c r="N16645" s="7"/>
      <c r="O16645" s="6"/>
    </row>
    <row r="16651" spans="14:15" x14ac:dyDescent="0.25">
      <c r="N16651" s="7"/>
      <c r="O16651" s="6"/>
    </row>
    <row r="16658" spans="14:219" x14ac:dyDescent="0.25">
      <c r="N16658" s="7"/>
      <c r="O16658" s="6"/>
    </row>
    <row r="16659" spans="14:219" x14ac:dyDescent="0.25">
      <c r="HK16659" s="23"/>
    </row>
    <row r="16662" spans="14:219" x14ac:dyDescent="0.25">
      <c r="HK16662" s="23"/>
    </row>
    <row r="16664" spans="14:219" x14ac:dyDescent="0.25">
      <c r="N16664" s="7"/>
      <c r="O16664" s="6"/>
    </row>
    <row r="16671" spans="14:219" x14ac:dyDescent="0.25">
      <c r="N16671" s="7"/>
      <c r="O16671" s="6"/>
    </row>
    <row r="16676" spans="15:219" x14ac:dyDescent="0.25">
      <c r="HK16676" s="23"/>
    </row>
    <row r="16681" spans="15:219" x14ac:dyDescent="0.25">
      <c r="O16681" s="6"/>
    </row>
    <row r="16688" spans="15:219" x14ac:dyDescent="0.25">
      <c r="HK16688" s="23"/>
    </row>
    <row r="16695" spans="14:15" x14ac:dyDescent="0.25">
      <c r="N16695" s="7"/>
      <c r="O16695" s="6"/>
    </row>
    <row r="16713" spans="14:15" x14ac:dyDescent="0.25">
      <c r="N16713" s="7"/>
      <c r="O16713" s="6"/>
    </row>
    <row r="16725" spans="14:219" x14ac:dyDescent="0.25">
      <c r="N16725" s="7"/>
      <c r="O16725" s="6"/>
    </row>
    <row r="16727" spans="14:219" x14ac:dyDescent="0.25">
      <c r="HK16727" s="23"/>
    </row>
    <row r="16743" spans="14:219" x14ac:dyDescent="0.25">
      <c r="N16743" s="7"/>
      <c r="O16743" s="6"/>
    </row>
    <row r="16747" spans="14:219" x14ac:dyDescent="0.25">
      <c r="HK16747" s="23"/>
    </row>
    <row r="16760" spans="14:15" x14ac:dyDescent="0.25">
      <c r="N16760" s="7"/>
      <c r="O16760" s="6"/>
    </row>
    <row r="16771" spans="14:219" x14ac:dyDescent="0.25">
      <c r="N16771" s="7"/>
      <c r="O16771" s="6"/>
    </row>
    <row r="16773" spans="14:219" x14ac:dyDescent="0.25">
      <c r="N16773" s="7"/>
      <c r="O16773" s="6"/>
    </row>
    <row r="16777" spans="14:219" x14ac:dyDescent="0.25">
      <c r="O16777" s="6"/>
    </row>
    <row r="16779" spans="14:219" x14ac:dyDescent="0.25">
      <c r="HK16779" s="23"/>
    </row>
    <row r="16784" spans="14:219" x14ac:dyDescent="0.25">
      <c r="N16784" s="7"/>
      <c r="O16784" s="6"/>
    </row>
    <row r="16787" spans="14:219" x14ac:dyDescent="0.25">
      <c r="N16787" s="7"/>
      <c r="O16787" s="6"/>
    </row>
    <row r="16790" spans="14:219" x14ac:dyDescent="0.25">
      <c r="O16790" s="6"/>
      <c r="HK16790" s="23"/>
    </row>
    <row r="16791" spans="14:219" x14ac:dyDescent="0.25">
      <c r="O16791" s="6"/>
    </row>
    <row r="16795" spans="14:219" x14ac:dyDescent="0.25">
      <c r="N16795" s="7"/>
      <c r="O16795" s="6"/>
    </row>
    <row r="16797" spans="14:219" x14ac:dyDescent="0.25">
      <c r="N16797" s="7"/>
      <c r="O16797" s="6"/>
    </row>
    <row r="16798" spans="14:219" x14ac:dyDescent="0.25">
      <c r="N16798" s="7"/>
      <c r="O16798" s="6"/>
    </row>
    <row r="16799" spans="14:219" x14ac:dyDescent="0.25">
      <c r="N16799" s="7"/>
      <c r="O16799" s="6"/>
    </row>
    <row r="16803" spans="14:15" x14ac:dyDescent="0.25">
      <c r="N16803" s="7"/>
      <c r="O16803" s="6"/>
    </row>
    <row r="16809" spans="14:15" x14ac:dyDescent="0.25">
      <c r="N16809" s="7"/>
      <c r="O16809" s="6"/>
    </row>
    <row r="16815" spans="14:15" x14ac:dyDescent="0.25">
      <c r="O16815" s="6"/>
    </row>
    <row r="16822" spans="14:15" x14ac:dyDescent="0.25">
      <c r="N16822" s="7"/>
      <c r="O16822" s="6"/>
    </row>
    <row r="16824" spans="14:15" x14ac:dyDescent="0.25">
      <c r="N16824" s="7"/>
      <c r="O16824" s="6"/>
    </row>
    <row r="16828" spans="14:15" x14ac:dyDescent="0.25">
      <c r="N16828" s="7"/>
      <c r="O16828" s="6"/>
    </row>
    <row r="16857" spans="14:15" x14ac:dyDescent="0.25">
      <c r="N16857" s="7"/>
      <c r="O16857" s="6"/>
    </row>
    <row r="16864" spans="14:15" x14ac:dyDescent="0.25">
      <c r="N16864" s="7"/>
      <c r="O16864" s="6"/>
    </row>
    <row r="16874" spans="14:15" x14ac:dyDescent="0.25">
      <c r="N16874" s="7"/>
      <c r="O16874" s="6"/>
    </row>
    <row r="16888" spans="14:219" x14ac:dyDescent="0.25">
      <c r="N16888" s="7"/>
      <c r="O16888" s="6"/>
    </row>
    <row r="16891" spans="14:219" x14ac:dyDescent="0.25">
      <c r="HK16891" s="23"/>
    </row>
    <row r="16898" spans="14:219" x14ac:dyDescent="0.25">
      <c r="O16898" s="6"/>
    </row>
    <row r="16899" spans="14:219" x14ac:dyDescent="0.25">
      <c r="HK16899" s="23"/>
    </row>
    <row r="16900" spans="14:219" x14ac:dyDescent="0.25">
      <c r="HK16900" s="23"/>
    </row>
    <row r="16902" spans="14:219" x14ac:dyDescent="0.25">
      <c r="N16902" s="7"/>
      <c r="O16902" s="6"/>
    </row>
    <row r="16910" spans="14:219" x14ac:dyDescent="0.25">
      <c r="N16910" s="7"/>
      <c r="O16910" s="6"/>
    </row>
    <row r="16911" spans="14:219" x14ac:dyDescent="0.25">
      <c r="N16911" s="7"/>
      <c r="O16911" s="6"/>
    </row>
    <row r="16919" spans="14:219" x14ac:dyDescent="0.25">
      <c r="HK16919" s="23"/>
    </row>
    <row r="16920" spans="14:219" x14ac:dyDescent="0.25">
      <c r="N16920" s="7"/>
      <c r="O16920" s="6"/>
    </row>
    <row r="16923" spans="14:219" x14ac:dyDescent="0.25">
      <c r="N16923" s="7"/>
      <c r="O16923" s="6"/>
    </row>
    <row r="16930" spans="14:15" x14ac:dyDescent="0.25">
      <c r="N16930" s="7"/>
      <c r="O16930" s="6"/>
    </row>
    <row r="16937" spans="14:15" x14ac:dyDescent="0.25">
      <c r="N16937" s="7"/>
      <c r="O16937" s="6"/>
    </row>
    <row r="16943" spans="14:15" x14ac:dyDescent="0.25">
      <c r="N16943" s="7"/>
      <c r="O16943" s="6"/>
    </row>
    <row r="16945" spans="219:219" x14ac:dyDescent="0.25">
      <c r="HK16945" s="23"/>
    </row>
    <row r="16953" spans="219:219" x14ac:dyDescent="0.25">
      <c r="HK16953" s="23"/>
    </row>
    <row r="16961" spans="14:219" x14ac:dyDescent="0.25">
      <c r="N16961" s="7"/>
      <c r="O16961" s="6"/>
    </row>
    <row r="16963" spans="14:219" x14ac:dyDescent="0.25">
      <c r="HK16963" s="23"/>
    </row>
    <row r="16968" spans="14:219" x14ac:dyDescent="0.25">
      <c r="N16968" s="7"/>
      <c r="O16968" s="6"/>
    </row>
    <row r="16975" spans="14:219" x14ac:dyDescent="0.25">
      <c r="N16975" s="7"/>
      <c r="O16975" s="6"/>
    </row>
    <row r="16977" spans="219:219" x14ac:dyDescent="0.25">
      <c r="HK16977" s="23"/>
    </row>
    <row r="17019" spans="14:219" x14ac:dyDescent="0.25">
      <c r="N17019" s="7"/>
      <c r="O17019" s="6"/>
    </row>
    <row r="17020" spans="14:219" x14ac:dyDescent="0.25">
      <c r="N17020" s="7"/>
      <c r="O17020" s="6"/>
    </row>
    <row r="17022" spans="14:219" x14ac:dyDescent="0.25">
      <c r="HK17022" s="23"/>
    </row>
    <row r="17023" spans="14:219" x14ac:dyDescent="0.25">
      <c r="N17023" s="7"/>
      <c r="O17023" s="6"/>
    </row>
    <row r="17069" spans="14:15" x14ac:dyDescent="0.25">
      <c r="N17069" s="7"/>
      <c r="O17069" s="6"/>
    </row>
    <row r="17071" spans="14:15" x14ac:dyDescent="0.25">
      <c r="O17071" s="6"/>
    </row>
    <row r="17074" spans="14:219" x14ac:dyDescent="0.25">
      <c r="N17074" s="7"/>
      <c r="O17074" s="6"/>
    </row>
    <row r="17078" spans="14:219" x14ac:dyDescent="0.25">
      <c r="N17078" s="7"/>
      <c r="O17078" s="6"/>
    </row>
    <row r="17082" spans="14:219" x14ac:dyDescent="0.25">
      <c r="HK17082" s="23"/>
    </row>
    <row r="17091" spans="14:15" x14ac:dyDescent="0.25">
      <c r="N17091" s="7"/>
      <c r="O17091" s="6"/>
    </row>
    <row r="17093" spans="14:15" x14ac:dyDescent="0.25">
      <c r="N17093" s="7"/>
      <c r="O17093" s="6"/>
    </row>
    <row r="17112" spans="14:219" x14ac:dyDescent="0.25">
      <c r="HK17112" s="23"/>
    </row>
    <row r="17115" spans="14:219" x14ac:dyDescent="0.25">
      <c r="N17115" s="7"/>
      <c r="O17115" s="6"/>
    </row>
    <row r="17119" spans="14:219" x14ac:dyDescent="0.25">
      <c r="N17119" s="7"/>
      <c r="O17119" s="6"/>
    </row>
    <row r="17125" spans="14:219" x14ac:dyDescent="0.25">
      <c r="N17125" s="7"/>
      <c r="O17125" s="6"/>
    </row>
    <row r="17126" spans="14:219" x14ac:dyDescent="0.25">
      <c r="HK17126" s="23"/>
    </row>
    <row r="17130" spans="14:219" x14ac:dyDescent="0.25">
      <c r="N17130" s="7"/>
      <c r="O17130" s="6"/>
    </row>
    <row r="17132" spans="14:219" x14ac:dyDescent="0.25">
      <c r="N17132" s="7"/>
      <c r="O17132" s="6"/>
    </row>
    <row r="17133" spans="14:219" x14ac:dyDescent="0.25">
      <c r="N17133" s="7"/>
      <c r="O17133" s="6"/>
    </row>
    <row r="17158" spans="219:219" x14ac:dyDescent="0.25">
      <c r="HK17158" s="23"/>
    </row>
    <row r="17171" spans="14:15" x14ac:dyDescent="0.25">
      <c r="N17171" s="7"/>
      <c r="O17171" s="6"/>
    </row>
    <row r="17172" spans="14:15" x14ac:dyDescent="0.25">
      <c r="N17172" s="7"/>
      <c r="O17172" s="6"/>
    </row>
    <row r="17176" spans="14:15" x14ac:dyDescent="0.25">
      <c r="N17176" s="7"/>
      <c r="O17176" s="6"/>
    </row>
    <row r="17181" spans="14:15" x14ac:dyDescent="0.25">
      <c r="N17181" s="7"/>
      <c r="O17181" s="6"/>
    </row>
    <row r="17186" spans="15:219" x14ac:dyDescent="0.25">
      <c r="HK17186" s="23"/>
    </row>
    <row r="17193" spans="15:219" x14ac:dyDescent="0.25">
      <c r="O17193" s="6"/>
    </row>
    <row r="17209" spans="14:15" x14ac:dyDescent="0.25">
      <c r="N17209" s="7"/>
      <c r="O17209" s="6"/>
    </row>
    <row r="17220" spans="14:15" x14ac:dyDescent="0.25">
      <c r="N17220" s="7"/>
      <c r="O17220" s="6"/>
    </row>
    <row r="17237" spans="14:219" x14ac:dyDescent="0.25">
      <c r="HK17237" s="23"/>
    </row>
    <row r="17243" spans="14:219" x14ac:dyDescent="0.25">
      <c r="N17243" s="7"/>
      <c r="O17243" s="6"/>
    </row>
    <row r="17250" spans="14:219" x14ac:dyDescent="0.25">
      <c r="N17250" s="7"/>
      <c r="O17250" s="6"/>
    </row>
    <row r="17258" spans="14:219" x14ac:dyDescent="0.25">
      <c r="N17258" s="7"/>
      <c r="O17258" s="6"/>
    </row>
    <row r="17262" spans="14:219" x14ac:dyDescent="0.25">
      <c r="O17262" s="6"/>
    </row>
    <row r="17263" spans="14:219" x14ac:dyDescent="0.25">
      <c r="HK17263" s="23"/>
    </row>
    <row r="17275" spans="14:15" x14ac:dyDescent="0.25">
      <c r="N17275" s="7"/>
      <c r="O17275" s="6"/>
    </row>
    <row r="17302" spans="14:219" x14ac:dyDescent="0.25">
      <c r="N17302" s="7"/>
      <c r="O17302" s="6"/>
    </row>
    <row r="17303" spans="14:219" x14ac:dyDescent="0.25">
      <c r="HK17303" s="23"/>
    </row>
    <row r="17304" spans="14:219" x14ac:dyDescent="0.25">
      <c r="N17304" s="7"/>
      <c r="O17304" s="6"/>
    </row>
    <row r="17305" spans="14:219" x14ac:dyDescent="0.25">
      <c r="N17305" s="7"/>
      <c r="O17305" s="6"/>
    </row>
    <row r="17306" spans="14:219" x14ac:dyDescent="0.25">
      <c r="HK17306" s="23"/>
    </row>
    <row r="17320" spans="14:15" x14ac:dyDescent="0.25">
      <c r="N17320" s="7"/>
      <c r="O17320" s="6"/>
    </row>
    <row r="17328" spans="14:15" x14ac:dyDescent="0.25">
      <c r="N17328" s="7"/>
      <c r="O17328" s="6"/>
    </row>
    <row r="17329" spans="14:219" x14ac:dyDescent="0.25">
      <c r="N17329" s="7"/>
      <c r="O17329" s="6"/>
      <c r="HK17329" s="23"/>
    </row>
    <row r="17336" spans="14:219" x14ac:dyDescent="0.25">
      <c r="N17336" s="7"/>
      <c r="O17336" s="6"/>
    </row>
    <row r="17351" spans="14:15" x14ac:dyDescent="0.25">
      <c r="N17351" s="7"/>
      <c r="O17351" s="6"/>
    </row>
    <row r="17359" spans="14:15" x14ac:dyDescent="0.25">
      <c r="N17359" s="7"/>
      <c r="O17359" s="6"/>
    </row>
    <row r="17383" spans="14:15" x14ac:dyDescent="0.25">
      <c r="N17383" s="7"/>
      <c r="O17383" s="6"/>
    </row>
    <row r="17404" spans="14:15" x14ac:dyDescent="0.25">
      <c r="N17404" s="7"/>
      <c r="O17404" s="6"/>
    </row>
    <row r="17411" spans="14:15" x14ac:dyDescent="0.25">
      <c r="N17411" s="7"/>
      <c r="O17411" s="6"/>
    </row>
    <row r="17416" spans="14:15" x14ac:dyDescent="0.25">
      <c r="N17416" s="7"/>
      <c r="O17416" s="6"/>
    </row>
    <row r="17430" spans="14:15" x14ac:dyDescent="0.25">
      <c r="N17430" s="7"/>
      <c r="O17430" s="6"/>
    </row>
    <row r="17445" spans="14:15" x14ac:dyDescent="0.25">
      <c r="N17445" s="7"/>
      <c r="O17445" s="6"/>
    </row>
    <row r="17450" spans="14:15" x14ac:dyDescent="0.25">
      <c r="N17450" s="7"/>
      <c r="O17450" s="6"/>
    </row>
    <row r="17462" spans="14:219" x14ac:dyDescent="0.25">
      <c r="HK17462" s="23"/>
    </row>
    <row r="17471" spans="14:219" x14ac:dyDescent="0.25">
      <c r="N17471" s="7"/>
      <c r="O17471" s="6"/>
    </row>
    <row r="17484" spans="14:15" x14ac:dyDescent="0.25">
      <c r="O17484" s="6"/>
    </row>
    <row r="17488" spans="14:15" x14ac:dyDescent="0.25">
      <c r="N17488" s="7"/>
      <c r="O17488" s="6"/>
    </row>
    <row r="17489" spans="14:15" x14ac:dyDescent="0.25">
      <c r="N17489" s="7"/>
      <c r="O17489" s="6"/>
    </row>
    <row r="17496" spans="14:15" x14ac:dyDescent="0.25">
      <c r="N17496" s="7"/>
      <c r="O17496" s="6"/>
    </row>
    <row r="17500" spans="14:15" x14ac:dyDescent="0.25">
      <c r="N17500" s="7"/>
      <c r="O17500" s="6"/>
    </row>
    <row r="17542" spans="14:219" x14ac:dyDescent="0.25">
      <c r="N17542" s="7"/>
      <c r="O17542" s="6"/>
    </row>
    <row r="17543" spans="14:219" x14ac:dyDescent="0.25">
      <c r="N17543" s="7"/>
      <c r="O17543" s="6"/>
    </row>
    <row r="17549" spans="14:219" x14ac:dyDescent="0.25">
      <c r="N17549" s="7"/>
      <c r="O17549" s="6"/>
      <c r="HK17549" s="23"/>
    </row>
    <row r="17555" spans="14:219" x14ac:dyDescent="0.25">
      <c r="HK17555" s="23"/>
    </row>
    <row r="17561" spans="14:219" x14ac:dyDescent="0.25">
      <c r="N17561" s="7"/>
      <c r="O17561" s="6"/>
    </row>
    <row r="17566" spans="14:219" x14ac:dyDescent="0.25">
      <c r="O17566" s="6"/>
    </row>
    <row r="17578" spans="14:15" x14ac:dyDescent="0.25">
      <c r="N17578" s="7"/>
      <c r="O17578" s="6"/>
    </row>
    <row r="17583" spans="14:15" x14ac:dyDescent="0.25">
      <c r="N17583" s="7"/>
      <c r="O17583" s="6"/>
    </row>
    <row r="17605" spans="14:219" x14ac:dyDescent="0.25">
      <c r="N17605" s="7"/>
      <c r="O17605" s="6"/>
    </row>
    <row r="17608" spans="14:219" x14ac:dyDescent="0.25">
      <c r="N17608" s="7"/>
      <c r="O17608" s="6"/>
      <c r="HK17608" s="23"/>
    </row>
    <row r="17617" spans="14:15" x14ac:dyDescent="0.25">
      <c r="N17617" s="7"/>
      <c r="O17617" s="6"/>
    </row>
    <row r="17624" spans="14:15" x14ac:dyDescent="0.25">
      <c r="N17624" s="7"/>
      <c r="O17624" s="6"/>
    </row>
    <row r="17628" spans="14:15" x14ac:dyDescent="0.25">
      <c r="N17628" s="7"/>
      <c r="O17628" s="6"/>
    </row>
    <row r="17648" spans="14:15" x14ac:dyDescent="0.25">
      <c r="N17648" s="7"/>
      <c r="O17648" s="6"/>
    </row>
    <row r="17653" spans="14:219" x14ac:dyDescent="0.25">
      <c r="O17653" s="6"/>
    </row>
    <row r="17654" spans="14:219" x14ac:dyDescent="0.25">
      <c r="N17654" s="7"/>
      <c r="O17654" s="6"/>
    </row>
    <row r="17656" spans="14:219" x14ac:dyDescent="0.25">
      <c r="N17656" s="7"/>
      <c r="O17656" s="6"/>
    </row>
    <row r="17657" spans="14:219" x14ac:dyDescent="0.25">
      <c r="N17657" s="7"/>
      <c r="O17657" s="6"/>
    </row>
    <row r="17661" spans="14:219" x14ac:dyDescent="0.25">
      <c r="HK17661" s="23"/>
    </row>
    <row r="17665" spans="14:219" x14ac:dyDescent="0.25">
      <c r="N17665" s="7"/>
      <c r="O17665" s="6"/>
    </row>
    <row r="17679" spans="14:219" x14ac:dyDescent="0.25">
      <c r="N17679" s="7"/>
      <c r="O17679" s="6"/>
      <c r="HK17679" s="23"/>
    </row>
    <row r="17688" spans="219:219" x14ac:dyDescent="0.25">
      <c r="HK17688" s="23"/>
    </row>
    <row r="17701" spans="14:15" x14ac:dyDescent="0.25">
      <c r="N17701" s="7"/>
      <c r="O17701" s="6"/>
    </row>
    <row r="17722" spans="14:15" x14ac:dyDescent="0.25">
      <c r="N17722" s="7"/>
      <c r="O17722" s="6"/>
    </row>
    <row r="17727" spans="14:15" x14ac:dyDescent="0.25">
      <c r="O17727" s="6"/>
    </row>
    <row r="17729" spans="14:15" x14ac:dyDescent="0.25">
      <c r="N17729" s="7"/>
      <c r="O17729" s="6"/>
    </row>
    <row r="17730" spans="14:15" x14ac:dyDescent="0.25">
      <c r="N17730" s="7"/>
      <c r="O17730" s="6"/>
    </row>
    <row r="17736" spans="14:15" x14ac:dyDescent="0.25">
      <c r="N17736" s="7"/>
      <c r="O17736" s="6"/>
    </row>
    <row r="17738" spans="14:15" x14ac:dyDescent="0.25">
      <c r="N17738" s="7"/>
      <c r="O17738" s="6"/>
    </row>
    <row r="17740" spans="14:15" x14ac:dyDescent="0.25">
      <c r="N17740" s="7"/>
      <c r="O17740" s="6"/>
    </row>
    <row r="17742" spans="14:15" x14ac:dyDescent="0.25">
      <c r="O17742" s="6"/>
    </row>
    <row r="17756" spans="14:15" x14ac:dyDescent="0.25">
      <c r="N17756" s="7"/>
      <c r="O17756" s="6"/>
    </row>
    <row r="17764" spans="14:15" x14ac:dyDescent="0.25">
      <c r="N17764" s="7"/>
      <c r="O17764" s="6"/>
    </row>
    <row r="17779" spans="219:219" x14ac:dyDescent="0.25">
      <c r="HK17779" s="23"/>
    </row>
    <row r="17780" spans="219:219" x14ac:dyDescent="0.25">
      <c r="HK17780" s="23"/>
    </row>
    <row r="17795" spans="14:219" x14ac:dyDescent="0.25">
      <c r="HK17795" s="23"/>
    </row>
    <row r="17797" spans="14:219" x14ac:dyDescent="0.25">
      <c r="N17797" s="7"/>
      <c r="O17797" s="6"/>
    </row>
    <row r="17798" spans="14:219" x14ac:dyDescent="0.25">
      <c r="N17798" s="7"/>
      <c r="O17798" s="6"/>
    </row>
    <row r="17800" spans="14:219" x14ac:dyDescent="0.25">
      <c r="N17800" s="7"/>
      <c r="O17800" s="6"/>
    </row>
    <row r="17802" spans="14:219" x14ac:dyDescent="0.25">
      <c r="N17802" s="7"/>
      <c r="O17802" s="6"/>
    </row>
    <row r="17820" spans="14:15" x14ac:dyDescent="0.25">
      <c r="N17820" s="7"/>
      <c r="O17820" s="6"/>
    </row>
    <row r="17827" spans="14:15" x14ac:dyDescent="0.25">
      <c r="N17827" s="7"/>
      <c r="O17827" s="6"/>
    </row>
    <row r="17828" spans="14:15" x14ac:dyDescent="0.25">
      <c r="N17828" s="7"/>
      <c r="O17828" s="6"/>
    </row>
    <row r="17829" spans="14:15" x14ac:dyDescent="0.25">
      <c r="N17829" s="7"/>
      <c r="O17829" s="6"/>
    </row>
    <row r="17832" spans="14:15" x14ac:dyDescent="0.25">
      <c r="N17832" s="7"/>
      <c r="O17832" s="6"/>
    </row>
    <row r="17841" spans="15:15" x14ac:dyDescent="0.25">
      <c r="O17841" s="6"/>
    </row>
    <row r="17855" spans="15:15" x14ac:dyDescent="0.25">
      <c r="O17855" s="6"/>
    </row>
    <row r="17861" spans="14:15" x14ac:dyDescent="0.25">
      <c r="N17861" s="7"/>
      <c r="O17861" s="6"/>
    </row>
    <row r="17864" spans="14:15" x14ac:dyDescent="0.25">
      <c r="N17864" s="7"/>
      <c r="O17864" s="6"/>
    </row>
    <row r="17869" spans="14:15" x14ac:dyDescent="0.25">
      <c r="N17869" s="7"/>
      <c r="O17869" s="6"/>
    </row>
    <row r="17877" spans="14:15" x14ac:dyDescent="0.25">
      <c r="N17877" s="7"/>
      <c r="O17877" s="6"/>
    </row>
    <row r="17882" spans="14:15" x14ac:dyDescent="0.25">
      <c r="N17882" s="7"/>
      <c r="O17882" s="6"/>
    </row>
    <row r="17884" spans="14:15" x14ac:dyDescent="0.25">
      <c r="N17884" s="7"/>
      <c r="O17884" s="6"/>
    </row>
    <row r="17912" spans="14:15" x14ac:dyDescent="0.25">
      <c r="N17912" s="7"/>
      <c r="O17912" s="6"/>
    </row>
    <row r="17913" spans="14:15" x14ac:dyDescent="0.25">
      <c r="N17913" s="7"/>
      <c r="O17913" s="6"/>
    </row>
    <row r="17921" spans="14:15" x14ac:dyDescent="0.25">
      <c r="O17921" s="6"/>
    </row>
    <row r="17928" spans="14:15" x14ac:dyDescent="0.25">
      <c r="N17928" s="7"/>
      <c r="O17928" s="6"/>
    </row>
    <row r="17934" spans="14:15" x14ac:dyDescent="0.25">
      <c r="N17934" s="7"/>
      <c r="O17934" s="6"/>
    </row>
    <row r="17936" spans="14:15" x14ac:dyDescent="0.25">
      <c r="N17936" s="7"/>
      <c r="O17936" s="6"/>
    </row>
    <row r="17939" spans="14:15" x14ac:dyDescent="0.25">
      <c r="N17939" s="7"/>
      <c r="O17939" s="6"/>
    </row>
    <row r="17948" spans="14:15" x14ac:dyDescent="0.25">
      <c r="N17948" s="7"/>
      <c r="O17948" s="6"/>
    </row>
    <row r="17955" spans="14:15" x14ac:dyDescent="0.25">
      <c r="N17955" s="7"/>
      <c r="O17955" s="6"/>
    </row>
    <row r="17997" spans="14:15" x14ac:dyDescent="0.25">
      <c r="N17997" s="7"/>
      <c r="O17997" s="6"/>
    </row>
    <row r="18006" spans="14:15" x14ac:dyDescent="0.25">
      <c r="N18006" s="7"/>
      <c r="O18006" s="6"/>
    </row>
    <row r="18012" spans="14:15" x14ac:dyDescent="0.25">
      <c r="N18012" s="7"/>
      <c r="O18012" s="6"/>
    </row>
    <row r="18021" spans="14:15" x14ac:dyDescent="0.25">
      <c r="N18021" s="7"/>
      <c r="O18021" s="6"/>
    </row>
    <row r="18040" spans="14:15" x14ac:dyDescent="0.25">
      <c r="N18040" s="7"/>
      <c r="O18040" s="6"/>
    </row>
    <row r="18042" spans="14:15" x14ac:dyDescent="0.25">
      <c r="N18042" s="7"/>
      <c r="O18042" s="6"/>
    </row>
    <row r="18056" spans="14:15" x14ac:dyDescent="0.25">
      <c r="N18056" s="7"/>
      <c r="O18056" s="6"/>
    </row>
    <row r="18057" spans="14:15" x14ac:dyDescent="0.25">
      <c r="N18057" s="7"/>
      <c r="O18057" s="6"/>
    </row>
    <row r="18087" spans="15:219" x14ac:dyDescent="0.25">
      <c r="O18087" s="6"/>
    </row>
    <row r="18095" spans="15:219" x14ac:dyDescent="0.25">
      <c r="HK18095" s="23"/>
    </row>
    <row r="18108" spans="14:15" x14ac:dyDescent="0.25">
      <c r="N18108" s="7"/>
      <c r="O18108" s="6"/>
    </row>
    <row r="18109" spans="14:15" x14ac:dyDescent="0.25">
      <c r="N18109" s="7"/>
      <c r="O18109" s="6"/>
    </row>
    <row r="18113" spans="14:15" x14ac:dyDescent="0.25">
      <c r="O18113" s="6"/>
    </row>
    <row r="18114" spans="14:15" x14ac:dyDescent="0.25">
      <c r="N18114" s="7"/>
      <c r="O18114" s="6"/>
    </row>
    <row r="18116" spans="14:15" x14ac:dyDescent="0.25">
      <c r="N18116" s="7"/>
      <c r="O18116" s="6"/>
    </row>
    <row r="18148" spans="14:15" x14ac:dyDescent="0.25">
      <c r="N18148" s="7"/>
      <c r="O18148" s="6"/>
    </row>
    <row r="18153" spans="14:15" x14ac:dyDescent="0.25">
      <c r="N18153" s="7"/>
      <c r="O18153" s="6"/>
    </row>
    <row r="18167" spans="219:219" x14ac:dyDescent="0.25">
      <c r="HK18167" s="23"/>
    </row>
    <row r="18176" spans="219:219" x14ac:dyDescent="0.25">
      <c r="HK18176" s="23"/>
    </row>
    <row r="18183" spans="14:15" x14ac:dyDescent="0.25">
      <c r="N18183" s="7"/>
      <c r="O18183" s="6"/>
    </row>
    <row r="18184" spans="14:15" x14ac:dyDescent="0.25">
      <c r="O18184" s="6"/>
    </row>
    <row r="18207" spans="14:15" x14ac:dyDescent="0.25">
      <c r="N18207" s="7"/>
      <c r="O18207" s="6"/>
    </row>
    <row r="18222" spans="14:219" x14ac:dyDescent="0.25">
      <c r="N18222" s="7"/>
      <c r="O18222" s="6"/>
      <c r="HK18222" s="23"/>
    </row>
    <row r="18223" spans="14:219" x14ac:dyDescent="0.25">
      <c r="N18223" s="7"/>
      <c r="O18223" s="6"/>
    </row>
    <row r="18233" spans="14:15" x14ac:dyDescent="0.25">
      <c r="N18233" s="7"/>
      <c r="O18233" s="6"/>
    </row>
    <row r="18236" spans="14:15" x14ac:dyDescent="0.25">
      <c r="N18236" s="7"/>
      <c r="O18236" s="6"/>
    </row>
    <row r="18238" spans="14:15" x14ac:dyDescent="0.25">
      <c r="N18238" s="7"/>
      <c r="O18238" s="6"/>
    </row>
    <row r="18253" spans="14:15" x14ac:dyDescent="0.25">
      <c r="O18253" s="6"/>
    </row>
    <row r="18254" spans="14:15" x14ac:dyDescent="0.25">
      <c r="N18254" s="7"/>
      <c r="O18254" s="6"/>
    </row>
    <row r="18259" spans="14:15" x14ac:dyDescent="0.25">
      <c r="O18259" s="6"/>
    </row>
    <row r="18265" spans="14:15" x14ac:dyDescent="0.25">
      <c r="N18265" s="7"/>
      <c r="O18265" s="6"/>
    </row>
    <row r="18286" spans="15:15" x14ac:dyDescent="0.25">
      <c r="O18286" s="6"/>
    </row>
    <row r="18300" spans="14:15" x14ac:dyDescent="0.25">
      <c r="N18300" s="7"/>
      <c r="O18300" s="6"/>
    </row>
    <row r="18304" spans="14:15" x14ac:dyDescent="0.25">
      <c r="O18304" s="6"/>
    </row>
    <row r="18314" spans="15:15" x14ac:dyDescent="0.25">
      <c r="O18314" s="6"/>
    </row>
    <row r="18337" spans="14:219" x14ac:dyDescent="0.25">
      <c r="N18337" s="7"/>
      <c r="O18337" s="6"/>
    </row>
    <row r="18338" spans="14:219" x14ac:dyDescent="0.25">
      <c r="HK18338" s="23"/>
    </row>
    <row r="18339" spans="14:219" x14ac:dyDescent="0.25">
      <c r="N18339" s="7"/>
      <c r="O18339" s="6"/>
    </row>
    <row r="18349" spans="14:219" x14ac:dyDescent="0.25">
      <c r="N18349" s="7"/>
      <c r="O18349" s="6"/>
    </row>
    <row r="18350" spans="14:219" x14ac:dyDescent="0.25">
      <c r="N18350" s="7"/>
      <c r="O18350" s="6"/>
    </row>
    <row r="18358" spans="14:15" x14ac:dyDescent="0.25">
      <c r="N18358" s="7"/>
      <c r="O18358" s="6"/>
    </row>
    <row r="18364" spans="14:15" x14ac:dyDescent="0.25">
      <c r="N18364" s="7"/>
      <c r="O18364" s="6"/>
    </row>
    <row r="18367" spans="14:15" x14ac:dyDescent="0.25">
      <c r="N18367" s="7"/>
      <c r="O18367" s="6"/>
    </row>
    <row r="18369" spans="14:15" x14ac:dyDescent="0.25">
      <c r="O18369" s="6"/>
    </row>
    <row r="18372" spans="14:15" x14ac:dyDescent="0.25">
      <c r="N18372" s="7"/>
      <c r="O18372" s="6"/>
    </row>
    <row r="18373" spans="14:15" x14ac:dyDescent="0.25">
      <c r="N18373" s="7"/>
      <c r="O18373" s="6"/>
    </row>
    <row r="18377" spans="14:15" x14ac:dyDescent="0.25">
      <c r="N18377" s="7"/>
      <c r="O18377" s="6"/>
    </row>
    <row r="18385" spans="14:15" x14ac:dyDescent="0.25">
      <c r="N18385" s="7"/>
      <c r="O18385" s="6"/>
    </row>
    <row r="18399" spans="14:15" x14ac:dyDescent="0.25">
      <c r="N18399" s="7"/>
      <c r="O18399" s="6"/>
    </row>
    <row r="18407" spans="14:15" x14ac:dyDescent="0.25">
      <c r="N18407" s="7"/>
      <c r="O18407" s="6"/>
    </row>
    <row r="18416" spans="14:15" x14ac:dyDescent="0.25">
      <c r="N18416" s="7"/>
      <c r="O18416" s="6"/>
    </row>
    <row r="18418" spans="14:15" x14ac:dyDescent="0.25">
      <c r="O18418" s="6"/>
    </row>
    <row r="18421" spans="14:15" x14ac:dyDescent="0.25">
      <c r="N18421" s="7"/>
      <c r="O18421" s="6"/>
    </row>
    <row r="18424" spans="14:15" x14ac:dyDescent="0.25">
      <c r="O18424" s="6"/>
    </row>
    <row r="18428" spans="14:15" x14ac:dyDescent="0.25">
      <c r="O18428" s="6"/>
    </row>
    <row r="18435" spans="14:15" x14ac:dyDescent="0.25">
      <c r="N18435" s="7"/>
      <c r="O18435" s="6"/>
    </row>
    <row r="18437" spans="14:15" x14ac:dyDescent="0.25">
      <c r="N18437" s="7"/>
      <c r="O18437" s="6"/>
    </row>
    <row r="18438" spans="14:15" x14ac:dyDescent="0.25">
      <c r="N18438" s="7"/>
      <c r="O18438" s="6"/>
    </row>
    <row r="18439" spans="14:15" x14ac:dyDescent="0.25">
      <c r="N18439" s="7"/>
      <c r="O18439" s="6"/>
    </row>
    <row r="18444" spans="14:15" x14ac:dyDescent="0.25">
      <c r="N18444" s="7"/>
      <c r="O18444" s="6"/>
    </row>
    <row r="18446" spans="14:15" x14ac:dyDescent="0.25">
      <c r="O18446" s="6"/>
    </row>
    <row r="18453" spans="14:15" x14ac:dyDescent="0.25">
      <c r="O18453" s="6"/>
    </row>
    <row r="18462" spans="14:15" x14ac:dyDescent="0.25">
      <c r="N18462" s="7"/>
      <c r="O18462" s="6"/>
    </row>
    <row r="18469" spans="14:15" x14ac:dyDescent="0.25">
      <c r="N18469" s="7"/>
      <c r="O18469" s="6"/>
    </row>
    <row r="18473" spans="14:15" x14ac:dyDescent="0.25">
      <c r="N18473" s="7"/>
      <c r="O18473" s="6"/>
    </row>
    <row r="18487" spans="14:15" x14ac:dyDescent="0.25">
      <c r="N18487" s="7"/>
      <c r="O18487" s="6"/>
    </row>
    <row r="18497" spans="14:15" x14ac:dyDescent="0.25">
      <c r="O18497" s="6"/>
    </row>
    <row r="18500" spans="14:15" x14ac:dyDescent="0.25">
      <c r="N18500" s="7"/>
      <c r="O18500" s="6"/>
    </row>
    <row r="18521" spans="14:15" x14ac:dyDescent="0.25">
      <c r="N18521" s="7"/>
      <c r="O18521" s="6"/>
    </row>
    <row r="18532" spans="14:15" x14ac:dyDescent="0.25">
      <c r="N18532" s="7"/>
      <c r="O18532" s="6"/>
    </row>
    <row r="18535" spans="14:15" x14ac:dyDescent="0.25">
      <c r="N18535" s="7"/>
      <c r="O18535" s="6"/>
    </row>
    <row r="18539" spans="14:15" x14ac:dyDescent="0.25">
      <c r="N18539" s="7"/>
      <c r="O18539" s="6"/>
    </row>
    <row r="18542" spans="14:15" x14ac:dyDescent="0.25">
      <c r="N18542" s="7"/>
      <c r="O18542" s="6"/>
    </row>
    <row r="18544" spans="14:15" x14ac:dyDescent="0.25">
      <c r="N18544" s="7"/>
      <c r="O18544" s="6"/>
    </row>
    <row r="18562" spans="14:15" x14ac:dyDescent="0.25">
      <c r="N18562" s="7"/>
      <c r="O18562" s="6"/>
    </row>
    <row r="18566" spans="14:15" x14ac:dyDescent="0.25">
      <c r="N18566" s="7"/>
      <c r="O18566" s="6"/>
    </row>
    <row r="18572" spans="14:15" x14ac:dyDescent="0.25">
      <c r="N18572" s="7"/>
      <c r="O18572" s="6"/>
    </row>
    <row r="18601" spans="14:15" x14ac:dyDescent="0.25">
      <c r="N18601" s="7"/>
      <c r="O18601" s="6"/>
    </row>
    <row r="18614" spans="14:15" x14ac:dyDescent="0.25">
      <c r="N18614" s="7"/>
      <c r="O18614" s="6"/>
    </row>
    <row r="18630" spans="14:15" x14ac:dyDescent="0.25">
      <c r="N18630" s="7"/>
      <c r="O18630" s="6"/>
    </row>
    <row r="18631" spans="14:15" x14ac:dyDescent="0.25">
      <c r="N18631" s="7"/>
      <c r="O18631" s="6"/>
    </row>
    <row r="18652" spans="14:15" x14ac:dyDescent="0.25">
      <c r="N18652" s="7"/>
      <c r="O18652" s="6"/>
    </row>
    <row r="18661" spans="14:15" x14ac:dyDescent="0.25">
      <c r="N18661" s="7"/>
      <c r="O18661" s="6"/>
    </row>
    <row r="18692" spans="14:15" x14ac:dyDescent="0.25">
      <c r="N18692" s="7"/>
      <c r="O18692" s="6"/>
    </row>
    <row r="18708" spans="14:15" x14ac:dyDescent="0.25">
      <c r="N18708" s="7"/>
      <c r="O18708" s="6"/>
    </row>
    <row r="18711" spans="14:15" x14ac:dyDescent="0.25">
      <c r="N18711" s="7"/>
      <c r="O18711" s="6"/>
    </row>
    <row r="18713" spans="14:15" x14ac:dyDescent="0.25">
      <c r="O18713" s="6"/>
    </row>
    <row r="18715" spans="14:15" x14ac:dyDescent="0.25">
      <c r="N18715" s="7"/>
      <c r="O18715" s="6"/>
    </row>
    <row r="18718" spans="14:15" x14ac:dyDescent="0.25">
      <c r="N18718" s="7"/>
      <c r="O18718" s="6"/>
    </row>
    <row r="18719" spans="14:15" x14ac:dyDescent="0.25">
      <c r="N18719" s="7"/>
      <c r="O18719" s="6"/>
    </row>
    <row r="18722" spans="14:15" x14ac:dyDescent="0.25">
      <c r="N18722" s="7"/>
      <c r="O18722" s="6"/>
    </row>
    <row r="18724" spans="14:15" x14ac:dyDescent="0.25">
      <c r="O18724" s="6"/>
    </row>
    <row r="18725" spans="14:15" x14ac:dyDescent="0.25">
      <c r="N18725" s="7"/>
      <c r="O18725" s="6"/>
    </row>
    <row r="18727" spans="14:15" x14ac:dyDescent="0.25">
      <c r="N18727" s="7"/>
      <c r="O18727" s="6"/>
    </row>
    <row r="18728" spans="14:15" x14ac:dyDescent="0.25">
      <c r="N18728" s="7"/>
      <c r="O18728" s="6"/>
    </row>
    <row r="18738" spans="14:15" x14ac:dyDescent="0.25">
      <c r="N18738" s="7"/>
      <c r="O18738" s="6"/>
    </row>
    <row r="18750" spans="14:15" x14ac:dyDescent="0.25">
      <c r="N18750" s="7"/>
      <c r="O18750" s="6"/>
    </row>
    <row r="18753" spans="219:219" x14ac:dyDescent="0.25">
      <c r="HK18753" s="23"/>
    </row>
    <row r="18793" spans="14:15" x14ac:dyDescent="0.25">
      <c r="N18793" s="7"/>
      <c r="O18793" s="6"/>
    </row>
    <row r="18803" spans="14:15" x14ac:dyDescent="0.25">
      <c r="N18803" s="7"/>
      <c r="O18803" s="6"/>
    </row>
    <row r="18805" spans="14:15" x14ac:dyDescent="0.25">
      <c r="N18805" s="7"/>
      <c r="O18805" s="6"/>
    </row>
    <row r="18808" spans="14:15" x14ac:dyDescent="0.25">
      <c r="O18808" s="6"/>
    </row>
    <row r="18821" spans="14:219" x14ac:dyDescent="0.25">
      <c r="N18821" s="7"/>
      <c r="O18821" s="6"/>
    </row>
    <row r="18823" spans="14:219" x14ac:dyDescent="0.25">
      <c r="HK18823" s="23"/>
    </row>
    <row r="18824" spans="14:219" x14ac:dyDescent="0.25">
      <c r="N18824" s="7"/>
      <c r="O18824" s="6"/>
    </row>
    <row r="18826" spans="14:219" x14ac:dyDescent="0.25">
      <c r="N18826" s="7"/>
      <c r="O18826" s="6"/>
    </row>
    <row r="18827" spans="14:219" x14ac:dyDescent="0.25">
      <c r="N18827" s="7"/>
      <c r="O18827" s="6"/>
    </row>
    <row r="18830" spans="14:219" x14ac:dyDescent="0.25">
      <c r="N18830" s="7"/>
      <c r="O18830" s="6"/>
    </row>
    <row r="18834" spans="14:15" x14ac:dyDescent="0.25">
      <c r="N18834" s="7"/>
      <c r="O18834" s="6"/>
    </row>
    <row r="18845" spans="14:15" x14ac:dyDescent="0.25">
      <c r="N18845" s="7"/>
      <c r="O18845" s="6"/>
    </row>
    <row r="18846" spans="14:15" x14ac:dyDescent="0.25">
      <c r="N18846" s="7"/>
      <c r="O18846" s="6"/>
    </row>
    <row r="18847" spans="14:15" x14ac:dyDescent="0.25">
      <c r="N18847" s="7"/>
      <c r="O18847" s="6"/>
    </row>
    <row r="18855" spans="14:15" x14ac:dyDescent="0.25">
      <c r="N18855" s="7"/>
      <c r="O18855" s="6"/>
    </row>
    <row r="18859" spans="14:15" x14ac:dyDescent="0.25">
      <c r="N18859" s="7"/>
      <c r="O18859" s="6"/>
    </row>
    <row r="18874" spans="14:15" x14ac:dyDescent="0.25">
      <c r="N18874" s="7"/>
      <c r="O18874" s="6"/>
    </row>
    <row r="18877" spans="14:15" x14ac:dyDescent="0.25">
      <c r="N18877" s="7"/>
      <c r="O18877" s="6"/>
    </row>
    <row r="18880" spans="14:15" x14ac:dyDescent="0.25">
      <c r="N18880" s="7"/>
      <c r="O18880" s="6"/>
    </row>
    <row r="18884" spans="14:15" x14ac:dyDescent="0.25">
      <c r="O18884" s="6"/>
    </row>
    <row r="18885" spans="14:15" x14ac:dyDescent="0.25">
      <c r="N18885" s="7"/>
      <c r="O18885" s="6"/>
    </row>
    <row r="18888" spans="14:15" x14ac:dyDescent="0.25">
      <c r="N18888" s="7"/>
      <c r="O18888" s="6"/>
    </row>
    <row r="18906" spans="14:15" x14ac:dyDescent="0.25">
      <c r="N18906" s="7"/>
      <c r="O18906" s="6"/>
    </row>
    <row r="18910" spans="14:15" x14ac:dyDescent="0.25">
      <c r="N18910" s="7"/>
      <c r="O18910" s="6"/>
    </row>
    <row r="18935" spans="14:219" x14ac:dyDescent="0.25">
      <c r="HK18935" s="23"/>
    </row>
    <row r="18938" spans="14:219" x14ac:dyDescent="0.25">
      <c r="N18938" s="7"/>
      <c r="O18938" s="6"/>
    </row>
    <row r="18940" spans="14:219" x14ac:dyDescent="0.25">
      <c r="N18940" s="7"/>
      <c r="O18940" s="6"/>
    </row>
    <row r="18955" spans="15:15" x14ac:dyDescent="0.25">
      <c r="O18955" s="6"/>
    </row>
    <row r="18961" spans="14:219" x14ac:dyDescent="0.25">
      <c r="N18961" s="7"/>
      <c r="O18961" s="6"/>
    </row>
    <row r="18969" spans="14:219" x14ac:dyDescent="0.25">
      <c r="N18969" s="7"/>
      <c r="O18969" s="6"/>
      <c r="HK18969" s="23"/>
    </row>
    <row r="18971" spans="14:219" x14ac:dyDescent="0.25">
      <c r="N18971" s="7"/>
      <c r="O18971" s="6"/>
    </row>
    <row r="18983" spans="14:15" x14ac:dyDescent="0.25">
      <c r="N18983" s="7"/>
      <c r="O18983" s="6"/>
    </row>
    <row r="18985" spans="14:15" x14ac:dyDescent="0.25">
      <c r="N18985" s="7"/>
      <c r="O18985" s="6"/>
    </row>
    <row r="18990" spans="14:15" x14ac:dyDescent="0.25">
      <c r="N18990" s="7"/>
      <c r="O18990" s="6"/>
    </row>
    <row r="19005" spans="15:15" x14ac:dyDescent="0.25">
      <c r="O19005" s="6"/>
    </row>
    <row r="19013" spans="219:219" x14ac:dyDescent="0.25">
      <c r="HK19013" s="23"/>
    </row>
    <row r="19019" spans="219:219" x14ac:dyDescent="0.25">
      <c r="HK19019" s="23"/>
    </row>
    <row r="19028" spans="14:219" x14ac:dyDescent="0.25">
      <c r="N19028" s="7"/>
      <c r="O19028" s="6"/>
      <c r="HK19028" s="23"/>
    </row>
    <row r="19035" spans="14:219" x14ac:dyDescent="0.25">
      <c r="N19035" s="7"/>
      <c r="O19035" s="6"/>
    </row>
    <row r="19037" spans="14:219" x14ac:dyDescent="0.25">
      <c r="N19037" s="7"/>
      <c r="O19037" s="6"/>
    </row>
    <row r="19044" spans="14:219" x14ac:dyDescent="0.25">
      <c r="N19044" s="7"/>
      <c r="O19044" s="6"/>
      <c r="HK19044" s="23"/>
    </row>
    <row r="19047" spans="14:219" x14ac:dyDescent="0.25">
      <c r="N19047" s="7"/>
      <c r="O19047" s="6"/>
    </row>
    <row r="19048" spans="14:219" x14ac:dyDescent="0.25">
      <c r="N19048" s="7"/>
      <c r="O19048" s="6"/>
    </row>
    <row r="19062" spans="14:219" x14ac:dyDescent="0.25">
      <c r="HK19062" s="23"/>
    </row>
    <row r="19072" spans="14:219" x14ac:dyDescent="0.25">
      <c r="N19072" s="7"/>
      <c r="O19072" s="6"/>
    </row>
    <row r="19074" spans="14:219" x14ac:dyDescent="0.25">
      <c r="O19074" s="6"/>
    </row>
    <row r="19082" spans="14:219" x14ac:dyDescent="0.25">
      <c r="N19082" s="7"/>
      <c r="O19082" s="6"/>
    </row>
    <row r="19083" spans="14:219" x14ac:dyDescent="0.25">
      <c r="HK19083" s="23"/>
    </row>
    <row r="19085" spans="14:219" x14ac:dyDescent="0.25">
      <c r="N19085" s="7"/>
      <c r="O19085" s="6"/>
    </row>
    <row r="19088" spans="14:219" x14ac:dyDescent="0.25">
      <c r="N19088" s="7"/>
      <c r="O19088" s="6"/>
    </row>
    <row r="19090" spans="14:15" x14ac:dyDescent="0.25">
      <c r="N19090" s="7"/>
      <c r="O19090" s="6"/>
    </row>
    <row r="19093" spans="14:15" x14ac:dyDescent="0.25">
      <c r="N19093" s="7"/>
      <c r="O19093" s="6"/>
    </row>
    <row r="19094" spans="14:15" x14ac:dyDescent="0.25">
      <c r="N19094" s="7"/>
      <c r="O19094" s="6"/>
    </row>
    <row r="19100" spans="14:15" x14ac:dyDescent="0.25">
      <c r="N19100" s="7"/>
      <c r="O19100" s="6"/>
    </row>
    <row r="19111" spans="14:219" x14ac:dyDescent="0.25">
      <c r="HK19111" s="23"/>
    </row>
    <row r="19115" spans="14:219" x14ac:dyDescent="0.25">
      <c r="N19115" s="7"/>
      <c r="O19115" s="6"/>
    </row>
    <row r="19123" spans="14:219" x14ac:dyDescent="0.25">
      <c r="N19123" s="7"/>
      <c r="O19123" s="6"/>
    </row>
    <row r="19126" spans="14:219" x14ac:dyDescent="0.25">
      <c r="N19126" s="7"/>
      <c r="O19126" s="6"/>
    </row>
    <row r="19132" spans="14:219" x14ac:dyDescent="0.25">
      <c r="HK19132" s="23"/>
    </row>
    <row r="19138" spans="14:15" x14ac:dyDescent="0.25">
      <c r="N19138" s="7"/>
      <c r="O19138" s="6"/>
    </row>
    <row r="19144" spans="14:15" x14ac:dyDescent="0.25">
      <c r="N19144" s="7"/>
      <c r="O19144" s="6"/>
    </row>
    <row r="19154" spans="14:15" x14ac:dyDescent="0.25">
      <c r="N19154" s="7"/>
      <c r="O19154" s="6"/>
    </row>
    <row r="19157" spans="14:15" x14ac:dyDescent="0.25">
      <c r="O19157" s="6"/>
    </row>
    <row r="19159" spans="14:15" x14ac:dyDescent="0.25">
      <c r="N19159" s="7"/>
      <c r="O19159" s="6"/>
    </row>
    <row r="19174" spans="14:15" x14ac:dyDescent="0.25">
      <c r="N19174" s="7"/>
      <c r="O19174" s="6"/>
    </row>
    <row r="19175" spans="14:15" x14ac:dyDescent="0.25">
      <c r="N19175" s="7"/>
      <c r="O19175" s="6"/>
    </row>
    <row r="19177" spans="14:15" x14ac:dyDescent="0.25">
      <c r="O19177" s="6"/>
    </row>
    <row r="19205" spans="14:219" x14ac:dyDescent="0.25">
      <c r="N19205" s="7"/>
      <c r="O19205" s="6"/>
    </row>
    <row r="19207" spans="14:219" x14ac:dyDescent="0.25">
      <c r="N19207" s="7"/>
      <c r="O19207" s="6"/>
    </row>
    <row r="19211" spans="14:219" x14ac:dyDescent="0.25">
      <c r="HK19211" s="23"/>
    </row>
    <row r="19215" spans="14:219" x14ac:dyDescent="0.25">
      <c r="N19215" s="7"/>
      <c r="O19215" s="6"/>
    </row>
    <row r="19219" spans="14:15" x14ac:dyDescent="0.25">
      <c r="N19219" s="7"/>
      <c r="O19219" s="6"/>
    </row>
    <row r="19222" spans="14:15" x14ac:dyDescent="0.25">
      <c r="N19222" s="7"/>
      <c r="O19222" s="6"/>
    </row>
    <row r="19228" spans="14:15" x14ac:dyDescent="0.25">
      <c r="N19228" s="7"/>
      <c r="O19228" s="6"/>
    </row>
    <row r="19234" spans="14:15" x14ac:dyDescent="0.25">
      <c r="O19234" s="6"/>
    </row>
    <row r="19238" spans="14:15" x14ac:dyDescent="0.25">
      <c r="N19238" s="7"/>
      <c r="O19238" s="6"/>
    </row>
    <row r="19243" spans="14:15" x14ac:dyDescent="0.25">
      <c r="N19243" s="7"/>
      <c r="O19243" s="6"/>
    </row>
    <row r="19245" spans="14:15" x14ac:dyDescent="0.25">
      <c r="N19245" s="7"/>
      <c r="O19245" s="6"/>
    </row>
    <row r="19258" spans="14:15" x14ac:dyDescent="0.25">
      <c r="N19258" s="7"/>
      <c r="O19258" s="6"/>
    </row>
    <row r="19261" spans="14:15" x14ac:dyDescent="0.25">
      <c r="N19261" s="7"/>
      <c r="O19261" s="6"/>
    </row>
    <row r="19266" spans="14:219" x14ac:dyDescent="0.25">
      <c r="N19266" s="7"/>
      <c r="O19266" s="6"/>
    </row>
    <row r="19268" spans="14:219" x14ac:dyDescent="0.25">
      <c r="HK19268" s="23"/>
    </row>
    <row r="19271" spans="14:219" x14ac:dyDescent="0.25">
      <c r="HK19271" s="23"/>
    </row>
    <row r="19279" spans="14:219" x14ac:dyDescent="0.25">
      <c r="N19279" s="7"/>
      <c r="O19279" s="6"/>
    </row>
    <row r="19309" spans="14:15" x14ac:dyDescent="0.25">
      <c r="N19309" s="7"/>
      <c r="O19309" s="6"/>
    </row>
    <row r="19335" spans="14:15" x14ac:dyDescent="0.25">
      <c r="O19335" s="6"/>
    </row>
    <row r="19337" spans="14:15" x14ac:dyDescent="0.25">
      <c r="N19337" s="7"/>
      <c r="O19337" s="6"/>
    </row>
    <row r="19339" spans="14:15" x14ac:dyDescent="0.25">
      <c r="N19339" s="7"/>
      <c r="O19339" s="6"/>
    </row>
    <row r="19344" spans="14:15" x14ac:dyDescent="0.25">
      <c r="O19344" s="6"/>
    </row>
    <row r="19345" spans="14:219" x14ac:dyDescent="0.25">
      <c r="HK19345" s="23"/>
    </row>
    <row r="19347" spans="14:219" x14ac:dyDescent="0.25">
      <c r="N19347" s="7"/>
      <c r="O19347" s="6"/>
    </row>
    <row r="19349" spans="14:219" x14ac:dyDescent="0.25">
      <c r="HK19349" s="23"/>
    </row>
    <row r="19352" spans="14:219" x14ac:dyDescent="0.25">
      <c r="N19352" s="7"/>
      <c r="O19352" s="6"/>
    </row>
    <row r="19359" spans="14:219" x14ac:dyDescent="0.25">
      <c r="N19359" s="7"/>
      <c r="O19359" s="6"/>
    </row>
    <row r="19362" spans="14:15" x14ac:dyDescent="0.25">
      <c r="N19362" s="7"/>
      <c r="O19362" s="6"/>
    </row>
    <row r="19371" spans="14:15" x14ac:dyDescent="0.25">
      <c r="N19371" s="7"/>
      <c r="O19371" s="6"/>
    </row>
    <row r="19379" spans="14:15" x14ac:dyDescent="0.25">
      <c r="N19379" s="7"/>
      <c r="O19379" s="6"/>
    </row>
    <row r="19380" spans="14:15" x14ac:dyDescent="0.25">
      <c r="N19380" s="7"/>
      <c r="O19380" s="6"/>
    </row>
    <row r="19382" spans="14:15" x14ac:dyDescent="0.25">
      <c r="N19382" s="7"/>
      <c r="O19382" s="6"/>
    </row>
    <row r="19386" spans="14:15" x14ac:dyDescent="0.25">
      <c r="N19386" s="7"/>
      <c r="O19386" s="6"/>
    </row>
    <row r="19391" spans="14:15" x14ac:dyDescent="0.25">
      <c r="N19391" s="7"/>
      <c r="O19391" s="6"/>
    </row>
    <row r="19403" spans="219:219" x14ac:dyDescent="0.25">
      <c r="HK19403" s="23"/>
    </row>
    <row r="19413" spans="14:219" x14ac:dyDescent="0.25">
      <c r="N19413" s="7"/>
      <c r="O19413" s="6"/>
    </row>
    <row r="19424" spans="14:219" x14ac:dyDescent="0.25">
      <c r="HK19424" s="23"/>
    </row>
    <row r="19431" spans="14:15" x14ac:dyDescent="0.25">
      <c r="N19431" s="7"/>
      <c r="O19431" s="6"/>
    </row>
    <row r="19438" spans="14:15" x14ac:dyDescent="0.25">
      <c r="O19438" s="6"/>
    </row>
    <row r="19449" spans="14:15" x14ac:dyDescent="0.25">
      <c r="N19449" s="7"/>
      <c r="O19449" s="6"/>
    </row>
    <row r="19452" spans="14:15" x14ac:dyDescent="0.25">
      <c r="N19452" s="7"/>
      <c r="O19452" s="6"/>
    </row>
    <row r="19453" spans="14:15" x14ac:dyDescent="0.25">
      <c r="N19453" s="7"/>
      <c r="O19453" s="6"/>
    </row>
    <row r="19458" spans="15:15" x14ac:dyDescent="0.25">
      <c r="O19458" s="6"/>
    </row>
    <row r="19494" spans="14:15" x14ac:dyDescent="0.25">
      <c r="N19494" s="7"/>
      <c r="O19494" s="6"/>
    </row>
    <row r="19496" spans="14:15" x14ac:dyDescent="0.25">
      <c r="N19496" s="7"/>
      <c r="O19496" s="6"/>
    </row>
    <row r="19499" spans="14:15" x14ac:dyDescent="0.25">
      <c r="N19499" s="7"/>
      <c r="O19499" s="6"/>
    </row>
    <row r="19504" spans="14:15" x14ac:dyDescent="0.25">
      <c r="N19504" s="7"/>
      <c r="O19504" s="6"/>
    </row>
    <row r="19507" spans="14:15" x14ac:dyDescent="0.25">
      <c r="O19507" s="6"/>
    </row>
    <row r="19508" spans="14:15" x14ac:dyDescent="0.25">
      <c r="N19508" s="7"/>
      <c r="O19508" s="6"/>
    </row>
    <row r="19509" spans="14:15" x14ac:dyDescent="0.25">
      <c r="N19509" s="7"/>
      <c r="O19509" s="6"/>
    </row>
    <row r="19523" spans="14:15" x14ac:dyDescent="0.25">
      <c r="N19523" s="7"/>
      <c r="O19523" s="6"/>
    </row>
    <row r="19541" spans="14:15" x14ac:dyDescent="0.25">
      <c r="N19541" s="7"/>
      <c r="O19541" s="6"/>
    </row>
    <row r="19557" spans="14:15" x14ac:dyDescent="0.25">
      <c r="N19557" s="7"/>
      <c r="O19557" s="6"/>
    </row>
    <row r="19569" spans="14:15" x14ac:dyDescent="0.25">
      <c r="N19569" s="7"/>
      <c r="O19569" s="6"/>
    </row>
    <row r="19570" spans="14:15" x14ac:dyDescent="0.25">
      <c r="N19570" s="7"/>
      <c r="O19570" s="6"/>
    </row>
    <row r="19580" spans="14:15" x14ac:dyDescent="0.25">
      <c r="N19580" s="7"/>
      <c r="O19580" s="6"/>
    </row>
    <row r="19593" spans="14:219" x14ac:dyDescent="0.25">
      <c r="N19593" s="7"/>
      <c r="O19593" s="6"/>
    </row>
    <row r="19594" spans="14:219" x14ac:dyDescent="0.25">
      <c r="HK19594" s="23"/>
    </row>
    <row r="19603" spans="14:15" x14ac:dyDescent="0.25">
      <c r="N19603" s="7"/>
      <c r="O19603" s="6"/>
    </row>
    <row r="19622" spans="14:15" x14ac:dyDescent="0.25">
      <c r="N19622" s="7"/>
      <c r="O19622" s="6"/>
    </row>
    <row r="19626" spans="14:15" x14ac:dyDescent="0.25">
      <c r="N19626" s="7"/>
      <c r="O19626" s="6"/>
    </row>
    <row r="19634" spans="14:15" x14ac:dyDescent="0.25">
      <c r="N19634" s="7"/>
      <c r="O19634" s="6"/>
    </row>
    <row r="19650" spans="14:15" x14ac:dyDescent="0.25">
      <c r="N19650" s="7"/>
      <c r="O19650" s="6"/>
    </row>
    <row r="19657" spans="14:15" x14ac:dyDescent="0.25">
      <c r="N19657" s="7"/>
      <c r="O19657" s="6"/>
    </row>
    <row r="19677" spans="14:15" x14ac:dyDescent="0.25">
      <c r="N19677" s="7"/>
      <c r="O19677" s="6"/>
    </row>
    <row r="19700" spans="14:15" x14ac:dyDescent="0.25">
      <c r="N19700" s="7"/>
      <c r="O19700" s="6"/>
    </row>
    <row r="19703" spans="14:15" x14ac:dyDescent="0.25">
      <c r="N19703" s="7"/>
      <c r="O19703" s="6"/>
    </row>
    <row r="19704" spans="14:15" x14ac:dyDescent="0.25">
      <c r="N19704" s="7"/>
      <c r="O19704" s="6"/>
    </row>
    <row r="19717" spans="14:15" x14ac:dyDescent="0.25">
      <c r="N19717" s="7"/>
      <c r="O19717" s="6"/>
    </row>
    <row r="19725" spans="14:15" x14ac:dyDescent="0.25">
      <c r="N19725" s="7"/>
      <c r="O19725" s="6"/>
    </row>
    <row r="19729" spans="14:15" x14ac:dyDescent="0.25">
      <c r="N19729" s="7"/>
      <c r="O19729" s="6"/>
    </row>
    <row r="19747" spans="14:15" x14ac:dyDescent="0.25">
      <c r="N19747" s="7"/>
      <c r="O19747" s="6"/>
    </row>
    <row r="19753" spans="14:15" x14ac:dyDescent="0.25">
      <c r="N19753" s="7"/>
      <c r="O19753" s="6"/>
    </row>
    <row r="19761" spans="14:219" x14ac:dyDescent="0.25">
      <c r="N19761" s="7"/>
      <c r="O19761" s="6"/>
    </row>
    <row r="19762" spans="14:219" x14ac:dyDescent="0.25">
      <c r="N19762" s="7"/>
      <c r="O19762" s="6"/>
    </row>
    <row r="19768" spans="14:219" x14ac:dyDescent="0.25">
      <c r="HK19768" s="23"/>
    </row>
    <row r="19773" spans="14:219" x14ac:dyDescent="0.25">
      <c r="N19773" s="7"/>
      <c r="O19773" s="6"/>
    </row>
    <row r="19774" spans="14:219" x14ac:dyDescent="0.25">
      <c r="HK19774" s="23"/>
    </row>
    <row r="19783" spans="14:219" x14ac:dyDescent="0.25">
      <c r="HK19783" s="23"/>
    </row>
    <row r="19786" spans="14:219" x14ac:dyDescent="0.25">
      <c r="N19786" s="7"/>
      <c r="O19786" s="6"/>
    </row>
    <row r="19787" spans="14:219" x14ac:dyDescent="0.25">
      <c r="N19787" s="7"/>
      <c r="O19787" s="6"/>
    </row>
    <row r="19795" spans="14:15" x14ac:dyDescent="0.25">
      <c r="N19795" s="7"/>
      <c r="O19795" s="6"/>
    </row>
    <row r="19800" spans="14:15" x14ac:dyDescent="0.25">
      <c r="N19800" s="7"/>
      <c r="O19800" s="6"/>
    </row>
    <row r="19803" spans="14:15" x14ac:dyDescent="0.25">
      <c r="N19803" s="7"/>
      <c r="O19803" s="6"/>
    </row>
    <row r="19814" spans="14:15" x14ac:dyDescent="0.25">
      <c r="N19814" s="7"/>
      <c r="O19814" s="6"/>
    </row>
    <row r="19825" spans="14:219" x14ac:dyDescent="0.25">
      <c r="HK19825" s="23"/>
    </row>
    <row r="19833" spans="14:219" x14ac:dyDescent="0.25">
      <c r="N19833" s="7"/>
      <c r="O19833" s="6"/>
    </row>
    <row r="19840" spans="14:219" x14ac:dyDescent="0.25">
      <c r="N19840" s="7"/>
      <c r="O19840" s="6"/>
    </row>
    <row r="19851" spans="15:15" x14ac:dyDescent="0.25">
      <c r="O19851" s="6"/>
    </row>
    <row r="19861" spans="14:15" x14ac:dyDescent="0.25">
      <c r="O19861" s="6"/>
    </row>
    <row r="19863" spans="14:15" x14ac:dyDescent="0.25">
      <c r="N19863" s="7"/>
      <c r="O19863" s="6"/>
    </row>
    <row r="19881" spans="14:219" x14ac:dyDescent="0.25">
      <c r="HK19881" s="23"/>
    </row>
    <row r="19884" spans="14:219" x14ac:dyDescent="0.25">
      <c r="N19884" s="7"/>
      <c r="O19884" s="6"/>
      <c r="HK19884" s="23"/>
    </row>
    <row r="19903" spans="14:15" x14ac:dyDescent="0.25">
      <c r="N19903" s="7"/>
      <c r="O19903" s="6"/>
    </row>
    <row r="19909" spans="14:15" x14ac:dyDescent="0.25">
      <c r="N19909" s="7"/>
      <c r="O19909" s="6"/>
    </row>
    <row r="19933" spans="14:15" x14ac:dyDescent="0.25">
      <c r="N19933" s="7"/>
      <c r="O19933" s="6"/>
    </row>
    <row r="19946" spans="14:15" x14ac:dyDescent="0.25">
      <c r="N19946" s="7"/>
      <c r="O19946" s="6"/>
    </row>
    <row r="19948" spans="14:15" x14ac:dyDescent="0.25">
      <c r="N19948" s="7"/>
      <c r="O19948" s="6"/>
    </row>
    <row r="19953" spans="14:15" x14ac:dyDescent="0.25">
      <c r="N19953" s="7"/>
      <c r="O19953" s="6"/>
    </row>
    <row r="19954" spans="14:15" x14ac:dyDescent="0.25">
      <c r="N19954" s="7"/>
      <c r="O19954" s="6"/>
    </row>
    <row r="19976" spans="14:15" x14ac:dyDescent="0.25">
      <c r="N19976" s="7"/>
      <c r="O19976" s="6"/>
    </row>
    <row r="19990" spans="219:219" x14ac:dyDescent="0.25">
      <c r="HK19990" s="23"/>
    </row>
    <row r="20001" spans="14:15" x14ac:dyDescent="0.25">
      <c r="O20001" s="6"/>
    </row>
    <row r="20008" spans="14:15" x14ac:dyDescent="0.25">
      <c r="N20008" s="7"/>
      <c r="O20008" s="6"/>
    </row>
    <row r="20010" spans="14:15" x14ac:dyDescent="0.25">
      <c r="O20010" s="6"/>
    </row>
    <row r="20024" spans="15:15" x14ac:dyDescent="0.25">
      <c r="O20024" s="6"/>
    </row>
    <row r="20034" spans="14:15" x14ac:dyDescent="0.25">
      <c r="O20034" s="6"/>
    </row>
    <row r="20037" spans="14:15" x14ac:dyDescent="0.25">
      <c r="O20037" s="6"/>
    </row>
    <row r="20041" spans="14:15" x14ac:dyDescent="0.25">
      <c r="O20041" s="6"/>
    </row>
    <row r="20047" spans="14:15" x14ac:dyDescent="0.25">
      <c r="N20047" s="7"/>
      <c r="O20047" s="6"/>
    </row>
    <row r="20051" spans="14:15" x14ac:dyDescent="0.25">
      <c r="N20051" s="7"/>
      <c r="O20051" s="6"/>
    </row>
    <row r="20054" spans="14:15" x14ac:dyDescent="0.25">
      <c r="N20054" s="7"/>
      <c r="O20054" s="6"/>
    </row>
    <row r="20057" spans="14:15" x14ac:dyDescent="0.25">
      <c r="N20057" s="7"/>
      <c r="O20057" s="6"/>
    </row>
    <row r="20060" spans="14:15" x14ac:dyDescent="0.25">
      <c r="O20060" s="6"/>
    </row>
    <row r="20070" spans="15:15" x14ac:dyDescent="0.25">
      <c r="O20070" s="6"/>
    </row>
    <row r="20085" spans="14:15" x14ac:dyDescent="0.25">
      <c r="N20085" s="7"/>
      <c r="O20085" s="6"/>
    </row>
    <row r="20101" spans="14:15" x14ac:dyDescent="0.25">
      <c r="O20101" s="6"/>
    </row>
    <row r="20103" spans="14:15" x14ac:dyDescent="0.25">
      <c r="O20103" s="6"/>
    </row>
    <row r="20110" spans="14:15" x14ac:dyDescent="0.25">
      <c r="N20110" s="7"/>
      <c r="O20110" s="6"/>
    </row>
    <row r="20119" spans="14:15" x14ac:dyDescent="0.25">
      <c r="N20119" s="7"/>
      <c r="O20119" s="6"/>
    </row>
    <row r="20123" spans="14:15" x14ac:dyDescent="0.25">
      <c r="N20123" s="7"/>
      <c r="O20123" s="6"/>
    </row>
    <row r="20126" spans="14:15" x14ac:dyDescent="0.25">
      <c r="N20126" s="7"/>
      <c r="O20126" s="6"/>
    </row>
    <row r="20129" spans="14:219" x14ac:dyDescent="0.25">
      <c r="N20129" s="7"/>
      <c r="O20129" s="6"/>
    </row>
    <row r="20140" spans="14:219" x14ac:dyDescent="0.25">
      <c r="HK20140" s="23"/>
    </row>
    <row r="20147" spans="14:219" x14ac:dyDescent="0.25">
      <c r="HK20147" s="23"/>
    </row>
    <row r="20158" spans="14:219" x14ac:dyDescent="0.25">
      <c r="N20158" s="7"/>
      <c r="O20158" s="6"/>
    </row>
    <row r="20160" spans="14:219" x14ac:dyDescent="0.25">
      <c r="N20160" s="7"/>
      <c r="O20160" s="6"/>
    </row>
    <row r="20165" spans="14:15" x14ac:dyDescent="0.25">
      <c r="N20165" s="7"/>
      <c r="O20165" s="6"/>
    </row>
    <row r="20172" spans="14:15" x14ac:dyDescent="0.25">
      <c r="N20172" s="7"/>
      <c r="O20172" s="6"/>
    </row>
    <row r="20183" spans="14:15" x14ac:dyDescent="0.25">
      <c r="N20183" s="7"/>
      <c r="O20183" s="6"/>
    </row>
    <row r="20187" spans="14:15" x14ac:dyDescent="0.25">
      <c r="N20187" s="7"/>
      <c r="O20187" s="6"/>
    </row>
    <row r="20196" spans="14:219" x14ac:dyDescent="0.25">
      <c r="HK20196" s="23"/>
    </row>
    <row r="20199" spans="14:219" x14ac:dyDescent="0.25">
      <c r="HK20199" s="23"/>
    </row>
    <row r="20200" spans="14:219" x14ac:dyDescent="0.25">
      <c r="N20200" s="7"/>
      <c r="O20200" s="6"/>
    </row>
    <row r="20201" spans="14:219" x14ac:dyDescent="0.25">
      <c r="N20201" s="7"/>
      <c r="O20201" s="6"/>
    </row>
    <row r="20211" spans="14:15" x14ac:dyDescent="0.25">
      <c r="N20211" s="7"/>
      <c r="O20211" s="6"/>
    </row>
    <row r="20219" spans="14:15" x14ac:dyDescent="0.25">
      <c r="N20219" s="7"/>
      <c r="O20219" s="6"/>
    </row>
    <row r="20224" spans="14:15" x14ac:dyDescent="0.25">
      <c r="N20224" s="7"/>
      <c r="O20224" s="6"/>
    </row>
    <row r="20225" spans="14:219" x14ac:dyDescent="0.25">
      <c r="N20225" s="7"/>
      <c r="O20225" s="6"/>
      <c r="HK20225" s="23"/>
    </row>
    <row r="20230" spans="14:219" x14ac:dyDescent="0.25">
      <c r="HK20230" s="23"/>
    </row>
    <row r="20239" spans="14:219" x14ac:dyDescent="0.25">
      <c r="N20239" s="7"/>
      <c r="O20239" s="6"/>
    </row>
    <row r="20265" spans="15:15" x14ac:dyDescent="0.25">
      <c r="O20265" s="6"/>
    </row>
    <row r="20274" spans="14:219" x14ac:dyDescent="0.25">
      <c r="N20274" s="7"/>
      <c r="O20274" s="6"/>
    </row>
    <row r="20279" spans="14:219" x14ac:dyDescent="0.25">
      <c r="O20279" s="6"/>
    </row>
    <row r="20281" spans="14:219" x14ac:dyDescent="0.25">
      <c r="N20281" s="7"/>
      <c r="O20281" s="6"/>
    </row>
    <row r="20282" spans="14:219" x14ac:dyDescent="0.25">
      <c r="HK20282" s="23"/>
    </row>
    <row r="20286" spans="14:219" x14ac:dyDescent="0.25">
      <c r="O20286" s="6"/>
    </row>
    <row r="20301" spans="14:15" x14ac:dyDescent="0.25">
      <c r="N20301" s="7"/>
      <c r="O20301" s="6"/>
    </row>
    <row r="20307" spans="14:219" x14ac:dyDescent="0.25">
      <c r="N20307" s="7"/>
      <c r="O20307" s="6"/>
    </row>
    <row r="20311" spans="14:219" x14ac:dyDescent="0.25">
      <c r="N20311" s="7"/>
      <c r="O20311" s="6"/>
    </row>
    <row r="20317" spans="14:219" x14ac:dyDescent="0.25">
      <c r="HK20317" s="23"/>
    </row>
    <row r="20326" spans="14:15" x14ac:dyDescent="0.25">
      <c r="N20326" s="7"/>
      <c r="O20326" s="6"/>
    </row>
    <row r="20337" spans="14:219" x14ac:dyDescent="0.25">
      <c r="N20337" s="7"/>
      <c r="O20337" s="6"/>
    </row>
    <row r="20346" spans="14:219" x14ac:dyDescent="0.25">
      <c r="HK20346" s="23"/>
    </row>
    <row r="20349" spans="14:219" x14ac:dyDescent="0.25">
      <c r="HK20349" s="23"/>
    </row>
    <row r="20353" spans="14:219" x14ac:dyDescent="0.25">
      <c r="N20353" s="7"/>
      <c r="O20353" s="6"/>
      <c r="HK20353" s="23"/>
    </row>
    <row r="20368" spans="14:219" x14ac:dyDescent="0.25">
      <c r="N20368" s="7"/>
      <c r="O20368" s="6"/>
    </row>
    <row r="20397" spans="14:15" x14ac:dyDescent="0.25">
      <c r="N20397" s="7"/>
      <c r="O20397" s="6"/>
    </row>
    <row r="20402" spans="14:219" x14ac:dyDescent="0.25">
      <c r="N20402" s="7"/>
      <c r="O20402" s="6"/>
    </row>
    <row r="20405" spans="14:219" x14ac:dyDescent="0.25">
      <c r="HK20405" s="23"/>
    </row>
    <row r="20408" spans="14:219" x14ac:dyDescent="0.25">
      <c r="N20408" s="7"/>
      <c r="O20408" s="6"/>
    </row>
    <row r="20410" spans="14:219" x14ac:dyDescent="0.25">
      <c r="N20410" s="7"/>
      <c r="O20410" s="6"/>
    </row>
    <row r="20411" spans="14:219" x14ac:dyDescent="0.25">
      <c r="N20411" s="7"/>
      <c r="O20411" s="6"/>
      <c r="HK20411" s="23"/>
    </row>
    <row r="20427" spans="15:15" x14ac:dyDescent="0.25">
      <c r="O20427" s="6"/>
    </row>
    <row r="20439" spans="14:15" x14ac:dyDescent="0.25">
      <c r="N20439" s="7"/>
      <c r="O20439" s="6"/>
    </row>
    <row r="20453" spans="14:15" x14ac:dyDescent="0.25">
      <c r="N20453" s="7"/>
      <c r="O20453" s="6"/>
    </row>
    <row r="20465" spans="14:15" x14ac:dyDescent="0.25">
      <c r="N20465" s="7"/>
      <c r="O20465" s="6"/>
    </row>
    <row r="20477" spans="14:15" x14ac:dyDescent="0.25">
      <c r="N20477" s="7"/>
      <c r="O20477" s="6"/>
    </row>
    <row r="20481" spans="14:219" x14ac:dyDescent="0.25">
      <c r="N20481" s="7"/>
      <c r="O20481" s="6"/>
    </row>
    <row r="20483" spans="14:219" x14ac:dyDescent="0.25">
      <c r="N20483" s="7"/>
      <c r="O20483" s="6"/>
    </row>
    <row r="20494" spans="14:219" x14ac:dyDescent="0.25">
      <c r="HK20494" s="23"/>
    </row>
    <row r="20501" spans="14:219" x14ac:dyDescent="0.25">
      <c r="N20501" s="7"/>
      <c r="O20501" s="6"/>
    </row>
    <row r="20504" spans="14:219" x14ac:dyDescent="0.25">
      <c r="N20504" s="7"/>
      <c r="O20504" s="6"/>
    </row>
    <row r="20512" spans="14:219" x14ac:dyDescent="0.25">
      <c r="HK20512" s="23"/>
    </row>
    <row r="20526" spans="219:219" x14ac:dyDescent="0.25">
      <c r="HK20526" s="23"/>
    </row>
    <row r="20535" spans="14:15" x14ac:dyDescent="0.25">
      <c r="N20535" s="7"/>
      <c r="O20535" s="6"/>
    </row>
    <row r="20543" spans="14:15" x14ac:dyDescent="0.25">
      <c r="N20543" s="7"/>
      <c r="O20543" s="6"/>
    </row>
    <row r="20556" spans="14:219" x14ac:dyDescent="0.25">
      <c r="N20556" s="7"/>
      <c r="O20556" s="6"/>
    </row>
    <row r="20557" spans="14:219" x14ac:dyDescent="0.25">
      <c r="HK20557" s="23"/>
    </row>
    <row r="20561" spans="14:15" x14ac:dyDescent="0.25">
      <c r="N20561" s="7"/>
      <c r="O20561" s="6"/>
    </row>
    <row r="20579" spans="14:15" x14ac:dyDescent="0.25">
      <c r="N20579" s="7"/>
      <c r="O20579" s="6"/>
    </row>
    <row r="20585" spans="14:15" x14ac:dyDescent="0.25">
      <c r="N20585" s="7"/>
      <c r="O20585" s="6"/>
    </row>
    <row r="20601" spans="14:15" x14ac:dyDescent="0.25">
      <c r="N20601" s="7"/>
      <c r="O20601" s="6"/>
    </row>
    <row r="20611" spans="14:15" x14ac:dyDescent="0.25">
      <c r="O20611" s="6"/>
    </row>
    <row r="20614" spans="14:15" x14ac:dyDescent="0.25">
      <c r="N20614" s="7"/>
      <c r="O20614" s="6"/>
    </row>
    <row r="20622" spans="14:15" x14ac:dyDescent="0.25">
      <c r="N20622" s="7"/>
      <c r="O20622" s="6"/>
    </row>
    <row r="20629" spans="14:219" x14ac:dyDescent="0.25">
      <c r="N20629" s="7"/>
      <c r="O20629" s="6"/>
    </row>
    <row r="20631" spans="14:219" x14ac:dyDescent="0.25">
      <c r="N20631" s="7"/>
      <c r="O20631" s="6"/>
    </row>
    <row r="20632" spans="14:219" x14ac:dyDescent="0.25">
      <c r="N20632" s="7"/>
      <c r="O20632" s="6"/>
    </row>
    <row r="20638" spans="14:219" x14ac:dyDescent="0.25">
      <c r="O20638" s="6"/>
    </row>
    <row r="20640" spans="14:219" x14ac:dyDescent="0.25">
      <c r="HK20640" s="23"/>
    </row>
    <row r="20652" spans="14:15" x14ac:dyDescent="0.25">
      <c r="N20652" s="7"/>
      <c r="O20652" s="6"/>
    </row>
    <row r="20657" spans="14:219" x14ac:dyDescent="0.25">
      <c r="N20657" s="7"/>
      <c r="O20657" s="6"/>
    </row>
    <row r="20668" spans="14:219" x14ac:dyDescent="0.25">
      <c r="HK20668" s="23"/>
    </row>
    <row r="20671" spans="14:219" x14ac:dyDescent="0.25">
      <c r="HK20671" s="23"/>
    </row>
    <row r="20681" spans="14:15" x14ac:dyDescent="0.25">
      <c r="N20681" s="7"/>
      <c r="O20681" s="6"/>
    </row>
    <row r="20694" spans="15:219" x14ac:dyDescent="0.25">
      <c r="HK20694" s="23"/>
    </row>
    <row r="20697" spans="15:219" x14ac:dyDescent="0.25">
      <c r="O20697" s="6"/>
    </row>
    <row r="20728" spans="15:15" x14ac:dyDescent="0.25">
      <c r="O20728" s="6"/>
    </row>
    <row r="20738" spans="14:219" x14ac:dyDescent="0.25">
      <c r="HK20738" s="23"/>
    </row>
    <row r="20749" spans="14:219" x14ac:dyDescent="0.25">
      <c r="N20749" s="7"/>
      <c r="O20749" s="6"/>
    </row>
    <row r="20780" spans="219:219" x14ac:dyDescent="0.25">
      <c r="HK20780" s="23"/>
    </row>
    <row r="20786" spans="14:15" x14ac:dyDescent="0.25">
      <c r="O20786" s="6"/>
    </row>
    <row r="20789" spans="14:15" x14ac:dyDescent="0.25">
      <c r="N20789" s="7"/>
      <c r="O20789" s="6"/>
    </row>
    <row r="20793" spans="14:15" x14ac:dyDescent="0.25">
      <c r="N20793" s="7"/>
      <c r="O20793" s="6"/>
    </row>
    <row r="20809" spans="14:15" x14ac:dyDescent="0.25">
      <c r="N20809" s="7"/>
      <c r="O20809" s="6"/>
    </row>
    <row r="20810" spans="14:15" x14ac:dyDescent="0.25">
      <c r="N20810" s="7"/>
      <c r="O20810" s="6"/>
    </row>
    <row r="20834" spans="14:219" x14ac:dyDescent="0.25">
      <c r="HK20834" s="23"/>
    </row>
    <row r="20846" spans="14:219" x14ac:dyDescent="0.25">
      <c r="N20846" s="7"/>
      <c r="O20846" s="6"/>
    </row>
    <row r="20856" spans="14:219" x14ac:dyDescent="0.25">
      <c r="N20856" s="7"/>
      <c r="O20856" s="6"/>
    </row>
    <row r="20861" spans="14:219" x14ac:dyDescent="0.25">
      <c r="HK20861" s="23"/>
    </row>
    <row r="20865" spans="14:15" x14ac:dyDescent="0.25">
      <c r="N20865" s="7"/>
      <c r="O20865" s="6"/>
    </row>
    <row r="20870" spans="14:15" x14ac:dyDescent="0.25">
      <c r="N20870" s="7"/>
      <c r="O20870" s="6"/>
    </row>
    <row r="20884" spans="14:15" x14ac:dyDescent="0.25">
      <c r="N20884" s="7"/>
      <c r="O20884" s="6"/>
    </row>
    <row r="20894" spans="14:15" x14ac:dyDescent="0.25">
      <c r="N20894" s="7"/>
      <c r="O20894" s="6"/>
    </row>
    <row r="20904" spans="14:219" x14ac:dyDescent="0.25">
      <c r="N20904" s="7"/>
      <c r="O20904" s="6"/>
    </row>
    <row r="20907" spans="14:219" x14ac:dyDescent="0.25">
      <c r="N20907" s="7"/>
      <c r="O20907" s="6"/>
    </row>
    <row r="20911" spans="14:219" x14ac:dyDescent="0.25">
      <c r="HK20911" s="23"/>
    </row>
    <row r="20917" spans="14:15" x14ac:dyDescent="0.25">
      <c r="N20917" s="7"/>
      <c r="O20917" s="6"/>
    </row>
    <row r="20924" spans="14:15" x14ac:dyDescent="0.25">
      <c r="N20924" s="7"/>
      <c r="O20924" s="6"/>
    </row>
    <row r="20928" spans="14:15" x14ac:dyDescent="0.25">
      <c r="N20928" s="7"/>
      <c r="O20928" s="6"/>
    </row>
    <row r="20936" spans="14:15" x14ac:dyDescent="0.25">
      <c r="N20936" s="7"/>
      <c r="O20936" s="6"/>
    </row>
    <row r="20960" spans="14:15" x14ac:dyDescent="0.25">
      <c r="N20960" s="7"/>
      <c r="O20960" s="6"/>
    </row>
    <row r="20966" spans="14:15" x14ac:dyDescent="0.25">
      <c r="N20966" s="7"/>
      <c r="O20966" s="6"/>
    </row>
    <row r="20967" spans="14:15" x14ac:dyDescent="0.25">
      <c r="N20967" s="7"/>
      <c r="O20967" s="6"/>
    </row>
    <row r="20968" spans="14:15" x14ac:dyDescent="0.25">
      <c r="N20968" s="7"/>
      <c r="O20968" s="6"/>
    </row>
    <row r="20969" spans="14:15" x14ac:dyDescent="0.25">
      <c r="N20969" s="7"/>
      <c r="O20969" s="6"/>
    </row>
    <row r="20971" spans="14:15" x14ac:dyDescent="0.25">
      <c r="O20971" s="6"/>
    </row>
    <row r="20975" spans="14:15" x14ac:dyDescent="0.25">
      <c r="O20975" s="6"/>
    </row>
    <row r="20980" spans="15:15" x14ac:dyDescent="0.25">
      <c r="O20980" s="6"/>
    </row>
    <row r="20994" spans="14:15" x14ac:dyDescent="0.25">
      <c r="N20994" s="7"/>
      <c r="O20994" s="6"/>
    </row>
    <row r="20997" spans="14:15" x14ac:dyDescent="0.25">
      <c r="N20997" s="7"/>
      <c r="O20997" s="6"/>
    </row>
    <row r="21001" spans="14:15" x14ac:dyDescent="0.25">
      <c r="N21001" s="7"/>
      <c r="O21001" s="6"/>
    </row>
    <row r="21011" spans="14:15" x14ac:dyDescent="0.25">
      <c r="O21011" s="6"/>
    </row>
    <row r="21019" spans="14:15" x14ac:dyDescent="0.25">
      <c r="N21019" s="7"/>
      <c r="O21019" s="6"/>
    </row>
    <row r="21024" spans="14:15" x14ac:dyDescent="0.25">
      <c r="N21024" s="7"/>
      <c r="O21024" s="6"/>
    </row>
    <row r="21030" spans="14:15" x14ac:dyDescent="0.25">
      <c r="N21030" s="7"/>
      <c r="O21030" s="6"/>
    </row>
    <row r="21037" spans="14:15" x14ac:dyDescent="0.25">
      <c r="N21037" s="7"/>
      <c r="O21037" s="6"/>
    </row>
    <row r="21042" spans="14:219" x14ac:dyDescent="0.25">
      <c r="HK21042" s="23"/>
    </row>
    <row r="21046" spans="14:219" x14ac:dyDescent="0.25">
      <c r="N21046" s="7"/>
      <c r="O21046" s="6"/>
    </row>
    <row r="21056" spans="14:219" x14ac:dyDescent="0.25">
      <c r="N21056" s="7"/>
      <c r="O21056" s="6"/>
    </row>
    <row r="21061" spans="14:15" x14ac:dyDescent="0.25">
      <c r="N21061" s="7"/>
      <c r="O21061" s="6"/>
    </row>
    <row r="21067" spans="14:15" x14ac:dyDescent="0.25">
      <c r="N21067" s="7"/>
      <c r="O21067" s="6"/>
    </row>
    <row r="21077" spans="14:15" x14ac:dyDescent="0.25">
      <c r="N21077" s="7"/>
      <c r="O21077" s="6"/>
    </row>
    <row r="21079" spans="14:15" x14ac:dyDescent="0.25">
      <c r="N21079" s="7"/>
      <c r="O21079" s="6"/>
    </row>
    <row r="21096" spans="14:219" x14ac:dyDescent="0.25">
      <c r="HK21096" s="23"/>
    </row>
    <row r="21098" spans="14:219" x14ac:dyDescent="0.25">
      <c r="N21098" s="7"/>
      <c r="O21098" s="6"/>
    </row>
    <row r="21106" spans="14:15" x14ac:dyDescent="0.25">
      <c r="N21106" s="7"/>
      <c r="O21106" s="6"/>
    </row>
    <row r="21107" spans="14:15" x14ac:dyDescent="0.25">
      <c r="N21107" s="7"/>
      <c r="O21107" s="6"/>
    </row>
    <row r="21135" spans="14:15" x14ac:dyDescent="0.25">
      <c r="N21135" s="7"/>
      <c r="O21135" s="6"/>
    </row>
    <row r="21140" spans="14:15" x14ac:dyDescent="0.25">
      <c r="N21140" s="7"/>
      <c r="O21140" s="6"/>
    </row>
    <row r="21142" spans="14:15" x14ac:dyDescent="0.25">
      <c r="N21142" s="7"/>
      <c r="O21142" s="6"/>
    </row>
    <row r="21144" spans="14:15" x14ac:dyDescent="0.25">
      <c r="N21144" s="7"/>
      <c r="O21144" s="6"/>
    </row>
    <row r="21162" spans="14:15" x14ac:dyDescent="0.25">
      <c r="N21162" s="7"/>
      <c r="O21162" s="6"/>
    </row>
    <row r="21179" spans="14:15" x14ac:dyDescent="0.25">
      <c r="N21179" s="7"/>
      <c r="O21179" s="6"/>
    </row>
    <row r="21192" spans="14:15" x14ac:dyDescent="0.25">
      <c r="N21192" s="7"/>
      <c r="O21192" s="6"/>
    </row>
    <row r="21195" spans="14:15" x14ac:dyDescent="0.25">
      <c r="N21195" s="7"/>
      <c r="O21195" s="6"/>
    </row>
    <row r="21196" spans="14:15" x14ac:dyDescent="0.25">
      <c r="O21196" s="6"/>
    </row>
    <row r="21210" spans="14:15" x14ac:dyDescent="0.25">
      <c r="N21210" s="7"/>
      <c r="O21210" s="6"/>
    </row>
    <row r="21233" spans="14:219" x14ac:dyDescent="0.25">
      <c r="HK21233" s="23"/>
    </row>
    <row r="21239" spans="14:219" x14ac:dyDescent="0.25">
      <c r="O21239" s="6"/>
    </row>
    <row r="21245" spans="14:219" x14ac:dyDescent="0.25">
      <c r="N21245" s="7"/>
      <c r="O21245" s="6"/>
    </row>
    <row r="21253" spans="14:15" x14ac:dyDescent="0.25">
      <c r="N21253" s="7"/>
      <c r="O21253" s="6"/>
    </row>
    <row r="21271" spans="14:219" x14ac:dyDescent="0.25">
      <c r="N21271" s="7"/>
      <c r="O21271" s="6"/>
    </row>
    <row r="21272" spans="14:219" x14ac:dyDescent="0.25">
      <c r="HK21272" s="23"/>
    </row>
    <row r="21278" spans="14:219" x14ac:dyDescent="0.25">
      <c r="N21278" s="7"/>
      <c r="O21278" s="6"/>
    </row>
    <row r="21286" spans="14:15" x14ac:dyDescent="0.25">
      <c r="N21286" s="7"/>
      <c r="O21286" s="6"/>
    </row>
    <row r="21291" spans="14:15" x14ac:dyDescent="0.25">
      <c r="N21291" s="7"/>
      <c r="O21291" s="6"/>
    </row>
    <row r="21296" spans="14:15" x14ac:dyDescent="0.25">
      <c r="N21296" s="7"/>
      <c r="O21296" s="6"/>
    </row>
    <row r="21305" spans="14:15" x14ac:dyDescent="0.25">
      <c r="N21305" s="7"/>
      <c r="O21305" s="6"/>
    </row>
    <row r="21310" spans="14:15" x14ac:dyDescent="0.25">
      <c r="N21310" s="7"/>
      <c r="O21310" s="6"/>
    </row>
    <row r="21314" spans="14:15" x14ac:dyDescent="0.25">
      <c r="N21314" s="7"/>
      <c r="O21314" s="6"/>
    </row>
    <row r="21323" spans="14:15" x14ac:dyDescent="0.25">
      <c r="N21323" s="7"/>
      <c r="O21323" s="6"/>
    </row>
    <row r="21336" spans="15:15" x14ac:dyDescent="0.25">
      <c r="O21336" s="6"/>
    </row>
    <row r="21337" spans="15:15" x14ac:dyDescent="0.25">
      <c r="O21337" s="6"/>
    </row>
    <row r="21363" spans="14:219" x14ac:dyDescent="0.25">
      <c r="O21363" s="6"/>
      <c r="HK21363" s="23"/>
    </row>
    <row r="21374" spans="14:219" x14ac:dyDescent="0.25">
      <c r="N21374" s="7"/>
      <c r="O21374" s="6"/>
    </row>
    <row r="21375" spans="14:219" x14ac:dyDescent="0.25">
      <c r="HK21375" s="23"/>
    </row>
    <row r="21380" spans="14:15" x14ac:dyDescent="0.25">
      <c r="N21380" s="7"/>
      <c r="O21380" s="6"/>
    </row>
    <row r="21385" spans="14:15" x14ac:dyDescent="0.25">
      <c r="N21385" s="7"/>
      <c r="O21385" s="6"/>
    </row>
    <row r="21387" spans="14:15" x14ac:dyDescent="0.25">
      <c r="N21387" s="7"/>
      <c r="O21387" s="6"/>
    </row>
    <row r="21391" spans="14:15" x14ac:dyDescent="0.25">
      <c r="N21391" s="7"/>
      <c r="O21391" s="6"/>
    </row>
    <row r="21393" spans="14:15" x14ac:dyDescent="0.25">
      <c r="N21393" s="7"/>
      <c r="O21393" s="6"/>
    </row>
    <row r="21407" spans="14:15" x14ac:dyDescent="0.25">
      <c r="O21407" s="6"/>
    </row>
    <row r="21411" spans="219:219" x14ac:dyDescent="0.25">
      <c r="HK21411" s="23"/>
    </row>
    <row r="21421" spans="219:219" x14ac:dyDescent="0.25">
      <c r="HK21421" s="23"/>
    </row>
    <row r="21428" spans="14:15" x14ac:dyDescent="0.25">
      <c r="N21428" s="7"/>
      <c r="O21428" s="6"/>
    </row>
    <row r="21454" spans="14:15" x14ac:dyDescent="0.25">
      <c r="N21454" s="7"/>
      <c r="O21454" s="6"/>
    </row>
    <row r="21455" spans="14:15" x14ac:dyDescent="0.25">
      <c r="N21455" s="7"/>
      <c r="O21455" s="6"/>
    </row>
    <row r="21470" spans="14:15" x14ac:dyDescent="0.25">
      <c r="N21470" s="7"/>
      <c r="O21470" s="6"/>
    </row>
    <row r="21471" spans="14:15" x14ac:dyDescent="0.25">
      <c r="N21471" s="7"/>
      <c r="O21471" s="6"/>
    </row>
    <row r="21473" spans="14:219" x14ac:dyDescent="0.25">
      <c r="N21473" s="7"/>
      <c r="O21473" s="6"/>
    </row>
    <row r="21483" spans="14:219" x14ac:dyDescent="0.25">
      <c r="N21483" s="7"/>
      <c r="O21483" s="6"/>
    </row>
    <row r="21485" spans="14:219" x14ac:dyDescent="0.25">
      <c r="N21485" s="7"/>
      <c r="O21485" s="6"/>
    </row>
    <row r="21487" spans="14:219" x14ac:dyDescent="0.25">
      <c r="HK21487" s="23"/>
    </row>
    <row r="21488" spans="14:219" x14ac:dyDescent="0.25">
      <c r="N21488" s="7"/>
      <c r="O21488" s="6"/>
    </row>
    <row r="21489" spans="14:15" x14ac:dyDescent="0.25">
      <c r="N21489" s="7"/>
      <c r="O21489" s="6"/>
    </row>
    <row r="21493" spans="14:15" x14ac:dyDescent="0.25">
      <c r="N21493" s="7"/>
      <c r="O21493" s="6"/>
    </row>
    <row r="21501" spans="14:15" x14ac:dyDescent="0.25">
      <c r="O21501" s="6"/>
    </row>
    <row r="21504" spans="14:15" x14ac:dyDescent="0.25">
      <c r="O21504" s="6"/>
    </row>
    <row r="21506" spans="14:219" x14ac:dyDescent="0.25">
      <c r="HK21506" s="23"/>
    </row>
    <row r="21508" spans="14:219" x14ac:dyDescent="0.25">
      <c r="N21508" s="7"/>
      <c r="O21508" s="6"/>
    </row>
    <row r="21511" spans="14:219" x14ac:dyDescent="0.25">
      <c r="N21511" s="7"/>
      <c r="O21511" s="6"/>
    </row>
    <row r="21527" spans="14:15" x14ac:dyDescent="0.25">
      <c r="N21527" s="7"/>
      <c r="O21527" s="6"/>
    </row>
    <row r="21534" spans="14:15" x14ac:dyDescent="0.25">
      <c r="N21534" s="7"/>
      <c r="O21534" s="6"/>
    </row>
    <row r="21538" spans="14:15" x14ac:dyDescent="0.25">
      <c r="N21538" s="7"/>
      <c r="O21538" s="6"/>
    </row>
    <row r="21545" spans="14:15" x14ac:dyDescent="0.25">
      <c r="N21545" s="7"/>
      <c r="O21545" s="6"/>
    </row>
    <row r="21548" spans="14:15" x14ac:dyDescent="0.25">
      <c r="N21548" s="7"/>
      <c r="O21548" s="6"/>
    </row>
    <row r="21551" spans="14:15" x14ac:dyDescent="0.25">
      <c r="N21551" s="7"/>
      <c r="O21551" s="6"/>
    </row>
    <row r="21562" spans="14:15" x14ac:dyDescent="0.25">
      <c r="N21562" s="7"/>
      <c r="O21562" s="6"/>
    </row>
    <row r="21563" spans="14:15" x14ac:dyDescent="0.25">
      <c r="N21563" s="7"/>
      <c r="O21563" s="6"/>
    </row>
    <row r="21581" spans="14:15" x14ac:dyDescent="0.25">
      <c r="N21581" s="7"/>
      <c r="O21581" s="6"/>
    </row>
    <row r="21582" spans="14:15" x14ac:dyDescent="0.25">
      <c r="O21582" s="6"/>
    </row>
    <row r="21583" spans="14:15" x14ac:dyDescent="0.25">
      <c r="O21583" s="6"/>
    </row>
    <row r="21584" spans="14:15" x14ac:dyDescent="0.25">
      <c r="N21584" s="7"/>
      <c r="O21584" s="6"/>
    </row>
    <row r="21595" spans="14:15" x14ac:dyDescent="0.25">
      <c r="N21595" s="7"/>
      <c r="O21595" s="6"/>
    </row>
    <row r="21611" spans="14:219" x14ac:dyDescent="0.25">
      <c r="HK21611" s="23"/>
    </row>
    <row r="21613" spans="14:219" x14ac:dyDescent="0.25">
      <c r="N21613" s="7"/>
      <c r="O21613" s="6"/>
    </row>
    <row r="21633" spans="14:15" x14ac:dyDescent="0.25">
      <c r="N21633" s="7"/>
      <c r="O21633" s="6"/>
    </row>
    <row r="21636" spans="14:15" x14ac:dyDescent="0.25">
      <c r="O21636" s="6"/>
    </row>
    <row r="21646" spans="14:15" x14ac:dyDescent="0.25">
      <c r="N21646" s="7"/>
      <c r="O21646" s="6"/>
    </row>
    <row r="21667" spans="15:15" x14ac:dyDescent="0.25">
      <c r="O21667" s="6"/>
    </row>
    <row r="21684" spans="14:15" x14ac:dyDescent="0.25">
      <c r="N21684" s="7"/>
      <c r="O21684" s="6"/>
    </row>
    <row r="21690" spans="14:15" x14ac:dyDescent="0.25">
      <c r="N21690" s="7"/>
      <c r="O21690" s="6"/>
    </row>
    <row r="21695" spans="14:15" x14ac:dyDescent="0.25">
      <c r="N21695" s="7"/>
      <c r="O21695" s="6"/>
    </row>
    <row r="21705" spans="14:15" x14ac:dyDescent="0.25">
      <c r="N21705" s="7"/>
      <c r="O21705" s="6"/>
    </row>
    <row r="21714" spans="14:15" x14ac:dyDescent="0.25">
      <c r="N21714" s="7"/>
      <c r="O21714" s="6"/>
    </row>
    <row r="21719" spans="14:15" x14ac:dyDescent="0.25">
      <c r="O21719" s="6"/>
    </row>
    <row r="21736" spans="14:15" x14ac:dyDescent="0.25">
      <c r="N21736" s="7"/>
      <c r="O21736" s="6"/>
    </row>
    <row r="21743" spans="14:15" x14ac:dyDescent="0.25">
      <c r="O21743" s="6"/>
    </row>
    <row r="21753" spans="14:15" x14ac:dyDescent="0.25">
      <c r="N21753" s="7"/>
      <c r="O21753" s="6"/>
    </row>
    <row r="21765" spans="14:15" x14ac:dyDescent="0.25">
      <c r="N21765" s="7"/>
      <c r="O21765" s="6"/>
    </row>
    <row r="21769" spans="14:15" x14ac:dyDescent="0.25">
      <c r="N21769" s="7"/>
      <c r="O21769" s="6"/>
    </row>
    <row r="21770" spans="14:15" x14ac:dyDescent="0.25">
      <c r="O21770" s="6"/>
    </row>
    <row r="21772" spans="14:15" x14ac:dyDescent="0.25">
      <c r="N21772" s="7"/>
      <c r="O21772" s="6"/>
    </row>
    <row r="21777" spans="14:219" x14ac:dyDescent="0.25">
      <c r="N21777" s="7"/>
      <c r="O21777" s="6"/>
    </row>
    <row r="21788" spans="14:219" x14ac:dyDescent="0.25">
      <c r="HK21788" s="23"/>
    </row>
    <row r="21796" spans="14:15" x14ac:dyDescent="0.25">
      <c r="N21796" s="7"/>
      <c r="O21796" s="6"/>
    </row>
    <row r="21806" spans="14:15" x14ac:dyDescent="0.25">
      <c r="N21806" s="7"/>
      <c r="O21806" s="6"/>
    </row>
    <row r="21811" spans="14:219" x14ac:dyDescent="0.25">
      <c r="N21811" s="7"/>
      <c r="O21811" s="6"/>
    </row>
    <row r="21812" spans="14:219" x14ac:dyDescent="0.25">
      <c r="N21812" s="7"/>
      <c r="O21812" s="6"/>
    </row>
    <row r="21821" spans="14:219" x14ac:dyDescent="0.25">
      <c r="O21821" s="6"/>
    </row>
    <row r="21822" spans="14:219" x14ac:dyDescent="0.25">
      <c r="HK21822" s="23"/>
    </row>
    <row r="21826" spans="14:219" x14ac:dyDescent="0.25">
      <c r="HK21826" s="23"/>
    </row>
    <row r="21830" spans="14:219" x14ac:dyDescent="0.25">
      <c r="N21830" s="7"/>
      <c r="O21830" s="6"/>
    </row>
    <row r="21846" spans="14:15" x14ac:dyDescent="0.25">
      <c r="N21846" s="7"/>
      <c r="O21846" s="6"/>
    </row>
    <row r="21863" spans="14:15" x14ac:dyDescent="0.25">
      <c r="N21863" s="7"/>
      <c r="O21863" s="6"/>
    </row>
    <row r="21871" spans="14:15" x14ac:dyDescent="0.25">
      <c r="N21871" s="7"/>
      <c r="O21871" s="6"/>
    </row>
    <row r="21874" spans="14:219" x14ac:dyDescent="0.25">
      <c r="HK21874" s="23"/>
    </row>
    <row r="21875" spans="14:219" x14ac:dyDescent="0.25">
      <c r="N21875" s="7"/>
      <c r="O21875" s="6"/>
    </row>
    <row r="21879" spans="14:219" x14ac:dyDescent="0.25">
      <c r="O21879" s="6"/>
    </row>
    <row r="21889" spans="14:15" x14ac:dyDescent="0.25">
      <c r="N21889" s="7"/>
      <c r="O21889" s="6"/>
    </row>
    <row r="21892" spans="14:15" x14ac:dyDescent="0.25">
      <c r="N21892" s="7"/>
      <c r="O21892" s="6"/>
    </row>
    <row r="21896" spans="14:15" x14ac:dyDescent="0.25">
      <c r="N21896" s="7"/>
      <c r="O21896" s="6"/>
    </row>
    <row r="21899" spans="14:15" x14ac:dyDescent="0.25">
      <c r="N21899" s="7"/>
      <c r="O21899" s="6"/>
    </row>
    <row r="21909" spans="14:15" x14ac:dyDescent="0.25">
      <c r="N21909" s="7"/>
      <c r="O21909" s="6"/>
    </row>
    <row r="21920" spans="14:15" x14ac:dyDescent="0.25">
      <c r="O21920" s="6"/>
    </row>
    <row r="21927" spans="14:15" x14ac:dyDescent="0.25">
      <c r="N21927" s="7"/>
      <c r="O21927" s="6"/>
    </row>
    <row r="21929" spans="14:15" x14ac:dyDescent="0.25">
      <c r="N21929" s="7"/>
      <c r="O21929" s="6"/>
    </row>
    <row r="21937" spans="14:15" x14ac:dyDescent="0.25">
      <c r="N21937" s="7"/>
      <c r="O21937" s="6"/>
    </row>
    <row r="21940" spans="14:15" x14ac:dyDescent="0.25">
      <c r="O21940" s="6"/>
    </row>
    <row r="21963" spans="219:219" x14ac:dyDescent="0.25">
      <c r="HK21963" s="23"/>
    </row>
    <row r="21970" spans="14:15" x14ac:dyDescent="0.25">
      <c r="N21970" s="7"/>
      <c r="O21970" s="6"/>
    </row>
    <row r="21976" spans="14:15" x14ac:dyDescent="0.25">
      <c r="N21976" s="7"/>
      <c r="O21976" s="6"/>
    </row>
    <row r="21994" spans="14:15" x14ac:dyDescent="0.25">
      <c r="N21994" s="7"/>
      <c r="O21994" s="6"/>
    </row>
    <row r="22020" spans="14:15" x14ac:dyDescent="0.25">
      <c r="N22020" s="7"/>
      <c r="O22020" s="6"/>
    </row>
    <row r="22021" spans="14:15" x14ac:dyDescent="0.25">
      <c r="O22021" s="6"/>
    </row>
    <row r="22023" spans="14:15" x14ac:dyDescent="0.25">
      <c r="N22023" s="7"/>
      <c r="O22023" s="6"/>
    </row>
    <row r="22032" spans="14:15" x14ac:dyDescent="0.25">
      <c r="N22032" s="7"/>
      <c r="O22032" s="6"/>
    </row>
    <row r="22045" spans="14:15" x14ac:dyDescent="0.25">
      <c r="N22045" s="7"/>
      <c r="O22045" s="6"/>
    </row>
    <row r="22075" spans="15:15" x14ac:dyDescent="0.25">
      <c r="O22075" s="6"/>
    </row>
    <row r="22110" spans="14:15" x14ac:dyDescent="0.25">
      <c r="N22110" s="7"/>
      <c r="O22110" s="6"/>
    </row>
    <row r="22112" spans="14:15" x14ac:dyDescent="0.25">
      <c r="N22112" s="7"/>
      <c r="O22112" s="6"/>
    </row>
    <row r="22114" spans="14:219" x14ac:dyDescent="0.25">
      <c r="N22114" s="7"/>
      <c r="O22114" s="6"/>
    </row>
    <row r="22122" spans="14:219" x14ac:dyDescent="0.25">
      <c r="HK22122" s="23"/>
    </row>
    <row r="22140" spans="14:15" x14ac:dyDescent="0.25">
      <c r="N22140" s="7"/>
      <c r="O22140" s="6"/>
    </row>
    <row r="22142" spans="14:15" x14ac:dyDescent="0.25">
      <c r="O22142" s="6"/>
    </row>
    <row r="22162" spans="15:15" x14ac:dyDescent="0.25">
      <c r="O22162" s="6"/>
    </row>
    <row r="22180" spans="14:15" x14ac:dyDescent="0.25">
      <c r="N22180" s="7"/>
      <c r="O22180" s="6"/>
    </row>
    <row r="22190" spans="14:15" x14ac:dyDescent="0.25">
      <c r="N22190" s="7"/>
      <c r="O22190" s="6"/>
    </row>
    <row r="22203" spans="15:15" x14ac:dyDescent="0.25">
      <c r="O22203" s="6"/>
    </row>
    <row r="22210" spans="14:15" x14ac:dyDescent="0.25">
      <c r="N22210" s="7"/>
      <c r="O22210" s="6"/>
    </row>
    <row r="22212" spans="14:15" x14ac:dyDescent="0.25">
      <c r="O22212" s="6"/>
    </row>
    <row r="22219" spans="14:15" x14ac:dyDescent="0.25">
      <c r="N22219" s="7"/>
      <c r="O22219" s="6"/>
    </row>
    <row r="22231" spans="14:15" x14ac:dyDescent="0.25">
      <c r="N22231" s="7"/>
      <c r="O22231" s="6"/>
    </row>
    <row r="22259" spans="14:15" x14ac:dyDescent="0.25">
      <c r="N22259" s="7"/>
      <c r="O22259" s="6"/>
    </row>
    <row r="22265" spans="14:15" x14ac:dyDescent="0.25">
      <c r="N22265" s="7"/>
      <c r="O22265" s="6"/>
    </row>
    <row r="22266" spans="14:15" x14ac:dyDescent="0.25">
      <c r="N22266" s="7"/>
      <c r="O22266" s="6"/>
    </row>
    <row r="22279" spans="15:15" x14ac:dyDescent="0.25">
      <c r="O22279" s="6"/>
    </row>
    <row r="22291" spans="14:15" x14ac:dyDescent="0.25">
      <c r="N22291" s="7"/>
      <c r="O22291" s="6"/>
    </row>
    <row r="22298" spans="14:15" x14ac:dyDescent="0.25">
      <c r="N22298" s="7"/>
      <c r="O22298" s="6"/>
    </row>
    <row r="22307" spans="14:219" x14ac:dyDescent="0.25">
      <c r="N22307" s="7"/>
      <c r="O22307" s="6"/>
    </row>
    <row r="22310" spans="14:219" x14ac:dyDescent="0.25">
      <c r="HK22310" s="23"/>
    </row>
    <row r="22324" spans="14:15" x14ac:dyDescent="0.25">
      <c r="N22324" s="7"/>
      <c r="O22324" s="6"/>
    </row>
    <row r="22344" spans="14:15" x14ac:dyDescent="0.25">
      <c r="N22344" s="7"/>
      <c r="O22344" s="6"/>
    </row>
    <row r="22347" spans="14:15" x14ac:dyDescent="0.25">
      <c r="N22347" s="7"/>
      <c r="O22347" s="6"/>
    </row>
    <row r="22349" spans="14:15" x14ac:dyDescent="0.25">
      <c r="N22349" s="7"/>
      <c r="O22349" s="6"/>
    </row>
    <row r="22352" spans="14:15" x14ac:dyDescent="0.25">
      <c r="N22352" s="7"/>
      <c r="O22352" s="6"/>
    </row>
    <row r="22368" spans="14:15" x14ac:dyDescent="0.25">
      <c r="N22368" s="7"/>
      <c r="O22368" s="6"/>
    </row>
    <row r="22380" spans="14:219" x14ac:dyDescent="0.25">
      <c r="O22380" s="6"/>
      <c r="HK22380" s="23"/>
    </row>
    <row r="22381" spans="14:219" x14ac:dyDescent="0.25">
      <c r="N22381" s="7"/>
      <c r="O22381" s="6"/>
    </row>
    <row r="22386" spans="14:15" x14ac:dyDescent="0.25">
      <c r="N22386" s="7"/>
      <c r="O22386" s="6"/>
    </row>
    <row r="22403" spans="14:15" x14ac:dyDescent="0.25">
      <c r="N22403" s="7"/>
      <c r="O22403" s="6"/>
    </row>
    <row r="22406" spans="14:15" x14ac:dyDescent="0.25">
      <c r="O22406" s="6"/>
    </row>
    <row r="22421" spans="14:15" x14ac:dyDescent="0.25">
      <c r="N22421" s="7"/>
      <c r="O22421" s="6"/>
    </row>
    <row r="22425" spans="14:15" x14ac:dyDescent="0.25">
      <c r="O22425" s="6"/>
    </row>
    <row r="22429" spans="14:15" x14ac:dyDescent="0.25">
      <c r="N22429" s="7"/>
      <c r="O22429" s="6"/>
    </row>
    <row r="22449" spans="14:219" x14ac:dyDescent="0.25">
      <c r="HK22449" s="23"/>
    </row>
    <row r="22453" spans="14:219" x14ac:dyDescent="0.25">
      <c r="N22453" s="7"/>
      <c r="O22453" s="6"/>
    </row>
    <row r="22482" spans="14:219" x14ac:dyDescent="0.25">
      <c r="O22482" s="6"/>
    </row>
    <row r="22483" spans="14:219" x14ac:dyDescent="0.25">
      <c r="N22483" s="7"/>
      <c r="O22483" s="6"/>
    </row>
    <row r="22487" spans="14:219" x14ac:dyDescent="0.25">
      <c r="N22487" s="7"/>
      <c r="O22487" s="6"/>
      <c r="HK22487" s="23"/>
    </row>
    <row r="22493" spans="14:219" x14ac:dyDescent="0.25">
      <c r="N22493" s="7"/>
      <c r="O22493" s="6"/>
    </row>
    <row r="22499" spans="14:219" x14ac:dyDescent="0.25">
      <c r="N22499" s="7"/>
      <c r="O22499" s="6"/>
    </row>
    <row r="22507" spans="14:219" x14ac:dyDescent="0.25">
      <c r="N22507" s="7"/>
      <c r="O22507" s="6"/>
      <c r="HK22507" s="23"/>
    </row>
    <row r="22512" spans="14:219" x14ac:dyDescent="0.25">
      <c r="O22512" s="6"/>
    </row>
    <row r="22515" spans="14:15" x14ac:dyDescent="0.25">
      <c r="N22515" s="7"/>
      <c r="O22515" s="6"/>
    </row>
    <row r="22516" spans="14:15" x14ac:dyDescent="0.25">
      <c r="N22516" s="7"/>
      <c r="O22516" s="6"/>
    </row>
    <row r="22522" spans="14:15" x14ac:dyDescent="0.25">
      <c r="N22522" s="7"/>
      <c r="O22522" s="6"/>
    </row>
    <row r="22543" spans="14:15" x14ac:dyDescent="0.25">
      <c r="N22543" s="7"/>
      <c r="O22543" s="6"/>
    </row>
    <row r="22548" spans="14:219" x14ac:dyDescent="0.25">
      <c r="N22548" s="7"/>
      <c r="O22548" s="6"/>
    </row>
    <row r="22550" spans="14:219" x14ac:dyDescent="0.25">
      <c r="O22550" s="6"/>
    </row>
    <row r="22559" spans="14:219" x14ac:dyDescent="0.25">
      <c r="HK22559" s="23"/>
    </row>
    <row r="22574" spans="14:15" x14ac:dyDescent="0.25">
      <c r="N22574" s="7"/>
      <c r="O22574" s="6"/>
    </row>
    <row r="22575" spans="14:15" x14ac:dyDescent="0.25">
      <c r="O22575" s="6"/>
    </row>
    <row r="22592" spans="14:15" x14ac:dyDescent="0.25">
      <c r="N22592" s="7"/>
      <c r="O22592" s="6"/>
    </row>
    <row r="22599" spans="14:15" x14ac:dyDescent="0.25">
      <c r="O22599" s="6"/>
    </row>
    <row r="22608" spans="14:15" x14ac:dyDescent="0.25">
      <c r="N22608" s="7"/>
      <c r="O22608" s="6"/>
    </row>
    <row r="22611" spans="14:15" x14ac:dyDescent="0.25">
      <c r="N22611" s="7"/>
      <c r="O22611" s="6"/>
    </row>
    <row r="22617" spans="14:15" x14ac:dyDescent="0.25">
      <c r="N22617" s="7"/>
      <c r="O22617" s="6"/>
    </row>
    <row r="22621" spans="14:15" x14ac:dyDescent="0.25">
      <c r="N22621" s="7"/>
      <c r="O22621" s="6"/>
    </row>
    <row r="22625" spans="14:219" x14ac:dyDescent="0.25">
      <c r="N22625" s="7"/>
      <c r="O22625" s="6"/>
    </row>
    <row r="22631" spans="14:219" x14ac:dyDescent="0.25">
      <c r="N22631" s="7"/>
      <c r="O22631" s="6"/>
    </row>
    <row r="22635" spans="14:219" x14ac:dyDescent="0.25">
      <c r="HK22635" s="23"/>
    </row>
    <row r="22645" spans="14:15" x14ac:dyDescent="0.25">
      <c r="N22645" s="7"/>
      <c r="O22645" s="6"/>
    </row>
    <row r="22657" spans="219:219" x14ac:dyDescent="0.25">
      <c r="HK22657" s="23"/>
    </row>
    <row r="22668" spans="219:219" x14ac:dyDescent="0.25">
      <c r="HK22668" s="23"/>
    </row>
    <row r="22674" spans="14:15" x14ac:dyDescent="0.25">
      <c r="N22674" s="7"/>
      <c r="O22674" s="6"/>
    </row>
    <row r="22680" spans="14:15" x14ac:dyDescent="0.25">
      <c r="O22680" s="6"/>
    </row>
    <row r="22682" spans="14:15" x14ac:dyDescent="0.25">
      <c r="O22682" s="6"/>
    </row>
    <row r="22702" spans="14:15" x14ac:dyDescent="0.25">
      <c r="N22702" s="7"/>
      <c r="O22702" s="6"/>
    </row>
    <row r="22713" spans="14:15" x14ac:dyDescent="0.25">
      <c r="N22713" s="7"/>
      <c r="O22713" s="6"/>
    </row>
    <row r="22714" spans="14:15" x14ac:dyDescent="0.25">
      <c r="N22714" s="7"/>
      <c r="O22714" s="6"/>
    </row>
    <row r="22715" spans="14:15" x14ac:dyDescent="0.25">
      <c r="N22715" s="7"/>
      <c r="O22715" s="6"/>
    </row>
    <row r="22725" spans="14:15" x14ac:dyDescent="0.25">
      <c r="N22725" s="7"/>
      <c r="O22725" s="6"/>
    </row>
    <row r="22731" spans="14:15" x14ac:dyDescent="0.25">
      <c r="N22731" s="7"/>
      <c r="O22731" s="6"/>
    </row>
    <row r="22738" spans="14:219" x14ac:dyDescent="0.25">
      <c r="N22738" s="7"/>
      <c r="O22738" s="6"/>
    </row>
    <row r="22748" spans="14:219" x14ac:dyDescent="0.25">
      <c r="N22748" s="7"/>
      <c r="O22748" s="6"/>
    </row>
    <row r="22752" spans="14:219" x14ac:dyDescent="0.25">
      <c r="HK22752" s="23"/>
    </row>
    <row r="22761" spans="14:15" x14ac:dyDescent="0.25">
      <c r="N22761" s="7"/>
      <c r="O22761" s="6"/>
    </row>
    <row r="22764" spans="14:15" x14ac:dyDescent="0.25">
      <c r="N22764" s="7"/>
      <c r="O22764" s="6"/>
    </row>
    <row r="22771" spans="219:219" x14ac:dyDescent="0.25">
      <c r="HK22771" s="23"/>
    </row>
    <row r="22800" spans="14:15" x14ac:dyDescent="0.25">
      <c r="N22800" s="7"/>
      <c r="O22800" s="6"/>
    </row>
    <row r="22803" spans="14:15" x14ac:dyDescent="0.25">
      <c r="O22803" s="6"/>
    </row>
    <row r="22808" spans="14:15" x14ac:dyDescent="0.25">
      <c r="N22808" s="7"/>
      <c r="O22808" s="6"/>
    </row>
    <row r="22817" spans="14:15" x14ac:dyDescent="0.25">
      <c r="N22817" s="7"/>
      <c r="O22817" s="6"/>
    </row>
    <row r="22819" spans="14:15" x14ac:dyDescent="0.25">
      <c r="N22819" s="7"/>
      <c r="O22819" s="6"/>
    </row>
    <row r="22820" spans="14:15" x14ac:dyDescent="0.25">
      <c r="O22820" s="6"/>
    </row>
    <row r="22821" spans="14:15" x14ac:dyDescent="0.25">
      <c r="N22821" s="7"/>
      <c r="O22821" s="6"/>
    </row>
    <row r="22827" spans="14:15" x14ac:dyDescent="0.25">
      <c r="N22827" s="7"/>
      <c r="O22827" s="6"/>
    </row>
    <row r="22830" spans="14:15" x14ac:dyDescent="0.25">
      <c r="N22830" s="7"/>
      <c r="O22830" s="6"/>
    </row>
    <row r="22850" spans="14:15" x14ac:dyDescent="0.25">
      <c r="N22850" s="7"/>
      <c r="O22850" s="6"/>
    </row>
    <row r="22865" spans="14:15" x14ac:dyDescent="0.25">
      <c r="N22865" s="7"/>
      <c r="O22865" s="6"/>
    </row>
    <row r="22882" spans="14:219" x14ac:dyDescent="0.25">
      <c r="HK22882" s="23"/>
    </row>
    <row r="22893" spans="14:219" x14ac:dyDescent="0.25">
      <c r="N22893" s="7"/>
      <c r="O22893" s="6"/>
    </row>
    <row r="22898" spans="14:15" x14ac:dyDescent="0.25">
      <c r="N22898" s="7"/>
      <c r="O22898" s="6"/>
    </row>
    <row r="22907" spans="14:15" x14ac:dyDescent="0.25">
      <c r="N22907" s="7"/>
      <c r="O22907" s="6"/>
    </row>
    <row r="22915" spans="14:219" x14ac:dyDescent="0.25">
      <c r="HK22915" s="23"/>
    </row>
    <row r="22917" spans="14:219" x14ac:dyDescent="0.25">
      <c r="N22917" s="7"/>
      <c r="O22917" s="6"/>
    </row>
    <row r="22920" spans="14:219" x14ac:dyDescent="0.25">
      <c r="N22920" s="7"/>
      <c r="O22920" s="6"/>
    </row>
    <row r="22922" spans="14:219" x14ac:dyDescent="0.25">
      <c r="N22922" s="7"/>
      <c r="O22922" s="6"/>
    </row>
    <row r="22933" spans="14:15" x14ac:dyDescent="0.25">
      <c r="N22933" s="7"/>
      <c r="O22933" s="6"/>
    </row>
    <row r="22938" spans="14:15" x14ac:dyDescent="0.25">
      <c r="N22938" s="7"/>
      <c r="O22938" s="6"/>
    </row>
    <row r="22944" spans="14:15" x14ac:dyDescent="0.25">
      <c r="N22944" s="7"/>
      <c r="O22944" s="6"/>
    </row>
    <row r="22953" spans="14:15" x14ac:dyDescent="0.25">
      <c r="N22953" s="7"/>
      <c r="O22953" s="6"/>
    </row>
    <row r="22956" spans="14:15" x14ac:dyDescent="0.25">
      <c r="N22956" s="7"/>
      <c r="O22956" s="6"/>
    </row>
    <row r="22976" spans="14:15" x14ac:dyDescent="0.25">
      <c r="N22976" s="7"/>
      <c r="O22976" s="6"/>
    </row>
    <row r="22983" spans="14:219" x14ac:dyDescent="0.25">
      <c r="HK22983" s="23"/>
    </row>
    <row r="22989" spans="14:219" x14ac:dyDescent="0.25">
      <c r="N22989" s="7"/>
      <c r="O22989" s="6"/>
    </row>
    <row r="22994" spans="14:15" x14ac:dyDescent="0.25">
      <c r="N22994" s="7"/>
      <c r="O22994" s="6"/>
    </row>
    <row r="22998" spans="14:15" x14ac:dyDescent="0.25">
      <c r="N22998" s="7"/>
      <c r="O22998" s="6"/>
    </row>
    <row r="23010" spans="14:219" x14ac:dyDescent="0.25">
      <c r="N23010" s="7"/>
      <c r="O23010" s="6"/>
      <c r="HK23010" s="23"/>
    </row>
    <row r="23016" spans="14:219" x14ac:dyDescent="0.25">
      <c r="N23016" s="7"/>
      <c r="O23016" s="6"/>
    </row>
    <row r="23029" spans="14:219" x14ac:dyDescent="0.25">
      <c r="N23029" s="7"/>
      <c r="O23029" s="6"/>
    </row>
    <row r="23030" spans="14:219" x14ac:dyDescent="0.25">
      <c r="N23030" s="7"/>
      <c r="O23030" s="6"/>
    </row>
    <row r="23037" spans="14:219" x14ac:dyDescent="0.25">
      <c r="HK23037" s="23"/>
    </row>
    <row r="23044" spans="14:15" x14ac:dyDescent="0.25">
      <c r="N23044" s="7"/>
      <c r="O23044" s="6"/>
    </row>
    <row r="23073" spans="14:15" x14ac:dyDescent="0.25">
      <c r="N23073" s="7"/>
      <c r="O23073" s="6"/>
    </row>
    <row r="23077" spans="14:15" x14ac:dyDescent="0.25">
      <c r="N23077" s="7"/>
      <c r="O23077" s="6"/>
    </row>
    <row r="23085" spans="14:15" x14ac:dyDescent="0.25">
      <c r="N23085" s="7"/>
      <c r="O23085" s="6"/>
    </row>
    <row r="23091" spans="14:15" x14ac:dyDescent="0.25">
      <c r="N23091" s="7"/>
      <c r="O23091" s="6"/>
    </row>
    <row r="23100" spans="14:15" x14ac:dyDescent="0.25">
      <c r="O23100" s="6"/>
    </row>
    <row r="23103" spans="14:15" x14ac:dyDescent="0.25">
      <c r="N23103" s="7"/>
      <c r="O23103" s="6"/>
    </row>
    <row r="23104" spans="14:15" x14ac:dyDescent="0.25">
      <c r="N23104" s="7"/>
      <c r="O23104" s="6"/>
    </row>
    <row r="23113" spans="14:15" x14ac:dyDescent="0.25">
      <c r="N23113" s="7"/>
      <c r="O23113" s="6"/>
    </row>
    <row r="23119" spans="14:15" x14ac:dyDescent="0.25">
      <c r="N23119" s="7"/>
      <c r="O23119" s="6"/>
    </row>
    <row r="23134" spans="14:15" x14ac:dyDescent="0.25">
      <c r="N23134" s="7"/>
      <c r="O23134" s="6"/>
    </row>
    <row r="23137" spans="14:15" x14ac:dyDescent="0.25">
      <c r="N23137" s="7"/>
      <c r="O23137" s="6"/>
    </row>
    <row r="23138" spans="14:15" x14ac:dyDescent="0.25">
      <c r="N23138" s="7"/>
      <c r="O23138" s="6"/>
    </row>
    <row r="23153" spans="14:15" x14ac:dyDescent="0.25">
      <c r="N23153" s="7"/>
      <c r="O23153" s="6"/>
    </row>
    <row r="23160" spans="14:15" x14ac:dyDescent="0.25">
      <c r="N23160" s="7"/>
      <c r="O23160" s="6"/>
    </row>
    <row r="23164" spans="14:15" x14ac:dyDescent="0.25">
      <c r="N23164" s="7"/>
      <c r="O23164" s="6"/>
    </row>
    <row r="23178" spans="14:15" x14ac:dyDescent="0.25">
      <c r="N23178" s="7"/>
      <c r="O23178" s="6"/>
    </row>
    <row r="23191" spans="14:15" x14ac:dyDescent="0.25">
      <c r="N23191" s="7"/>
      <c r="O23191" s="6"/>
    </row>
    <row r="23196" spans="14:15" x14ac:dyDescent="0.25">
      <c r="N23196" s="7"/>
      <c r="O23196" s="6"/>
    </row>
    <row r="23201" spans="14:219" x14ac:dyDescent="0.25">
      <c r="N23201" s="7"/>
      <c r="O23201" s="6"/>
    </row>
    <row r="23206" spans="14:219" x14ac:dyDescent="0.25">
      <c r="HK23206" s="23"/>
    </row>
    <row r="23213" spans="14:219" x14ac:dyDescent="0.25">
      <c r="O23213" s="6"/>
      <c r="HK23213" s="23"/>
    </row>
    <row r="23220" spans="14:15" x14ac:dyDescent="0.25">
      <c r="N23220" s="7"/>
      <c r="O23220" s="6"/>
    </row>
    <row r="23226" spans="14:15" x14ac:dyDescent="0.25">
      <c r="O23226" s="6"/>
    </row>
    <row r="23233" spans="14:219" x14ac:dyDescent="0.25">
      <c r="N23233" s="7"/>
      <c r="O23233" s="6"/>
    </row>
    <row r="23234" spans="14:219" x14ac:dyDescent="0.25">
      <c r="N23234" s="7"/>
      <c r="O23234" s="6"/>
      <c r="HK23234" s="23"/>
    </row>
    <row r="23236" spans="14:219" x14ac:dyDescent="0.25">
      <c r="N23236" s="7"/>
      <c r="O23236" s="6"/>
    </row>
    <row r="23239" spans="14:219" x14ac:dyDescent="0.25">
      <c r="N23239" s="7"/>
      <c r="O23239" s="6"/>
    </row>
    <row r="23248" spans="14:219" x14ac:dyDescent="0.25">
      <c r="N23248" s="7"/>
      <c r="O23248" s="6"/>
    </row>
    <row r="23249" spans="14:219" x14ac:dyDescent="0.25">
      <c r="N23249" s="7"/>
      <c r="O23249" s="6"/>
    </row>
    <row r="23250" spans="14:219" x14ac:dyDescent="0.25">
      <c r="HK23250" s="23"/>
    </row>
    <row r="23262" spans="14:219" x14ac:dyDescent="0.25">
      <c r="HK23262" s="23"/>
    </row>
    <row r="23270" spans="14:15" x14ac:dyDescent="0.25">
      <c r="N23270" s="7"/>
      <c r="O23270" s="6"/>
    </row>
    <row r="23295" spans="14:15" x14ac:dyDescent="0.25">
      <c r="N23295" s="7"/>
      <c r="O23295" s="6"/>
    </row>
    <row r="23308" spans="14:15" x14ac:dyDescent="0.25">
      <c r="N23308" s="7"/>
      <c r="O23308" s="6"/>
    </row>
    <row r="23318" spans="14:15" x14ac:dyDescent="0.25">
      <c r="N23318" s="7"/>
      <c r="O23318" s="6"/>
    </row>
    <row r="23334" spans="14:219" x14ac:dyDescent="0.25">
      <c r="N23334" s="7"/>
      <c r="O23334" s="6"/>
    </row>
    <row r="23338" spans="14:219" x14ac:dyDescent="0.25">
      <c r="HK23338" s="23"/>
    </row>
    <row r="23339" spans="14:219" x14ac:dyDescent="0.25">
      <c r="N23339" s="7"/>
      <c r="O23339" s="6"/>
    </row>
    <row r="23354" spans="14:219" x14ac:dyDescent="0.25">
      <c r="N23354" s="7"/>
      <c r="O23354" s="6"/>
    </row>
    <row r="23360" spans="14:219" x14ac:dyDescent="0.25">
      <c r="HK23360" s="23"/>
    </row>
    <row r="23368" spans="14:15" x14ac:dyDescent="0.25">
      <c r="N23368" s="7"/>
      <c r="O23368" s="6"/>
    </row>
    <row r="23378" spans="14:219" x14ac:dyDescent="0.25">
      <c r="N23378" s="7"/>
      <c r="O23378" s="6"/>
    </row>
    <row r="23384" spans="14:219" x14ac:dyDescent="0.25">
      <c r="HK23384" s="23"/>
    </row>
    <row r="23390" spans="14:219" x14ac:dyDescent="0.25">
      <c r="O23390" s="6"/>
    </row>
    <row r="23403" spans="14:219" x14ac:dyDescent="0.25">
      <c r="N23403" s="7"/>
      <c r="O23403" s="6"/>
    </row>
    <row r="23408" spans="14:219" x14ac:dyDescent="0.25">
      <c r="HK23408" s="23"/>
    </row>
    <row r="23409" spans="14:219" x14ac:dyDescent="0.25">
      <c r="N23409" s="7"/>
      <c r="O23409" s="6"/>
    </row>
    <row r="23412" spans="14:219" x14ac:dyDescent="0.25">
      <c r="N23412" s="7"/>
      <c r="O23412" s="6"/>
    </row>
    <row r="23416" spans="14:219" x14ac:dyDescent="0.25">
      <c r="HK23416" s="23"/>
    </row>
    <row r="23430" spans="14:15" x14ac:dyDescent="0.25">
      <c r="N23430" s="7"/>
      <c r="O23430" s="6"/>
    </row>
    <row r="23439" spans="14:15" x14ac:dyDescent="0.25">
      <c r="N23439" s="7"/>
      <c r="O23439" s="6"/>
    </row>
    <row r="23443" spans="14:15" x14ac:dyDescent="0.25">
      <c r="N23443" s="7"/>
      <c r="O23443" s="6"/>
    </row>
    <row r="23446" spans="14:15" x14ac:dyDescent="0.25">
      <c r="N23446" s="7"/>
      <c r="O23446" s="6"/>
    </row>
    <row r="23453" spans="14:15" x14ac:dyDescent="0.25">
      <c r="N23453" s="7"/>
      <c r="O23453" s="6"/>
    </row>
    <row r="23463" spans="14:15" x14ac:dyDescent="0.25">
      <c r="N23463" s="7"/>
      <c r="O23463" s="6"/>
    </row>
    <row r="23465" spans="14:15" x14ac:dyDescent="0.25">
      <c r="N23465" s="7"/>
      <c r="O23465" s="6"/>
    </row>
    <row r="23481" spans="219:219" x14ac:dyDescent="0.25">
      <c r="HK23481" s="23"/>
    </row>
    <row r="23485" spans="219:219" x14ac:dyDescent="0.25">
      <c r="HK23485" s="23"/>
    </row>
    <row r="23492" spans="14:15" x14ac:dyDescent="0.25">
      <c r="O23492" s="6"/>
    </row>
    <row r="23495" spans="14:15" x14ac:dyDescent="0.25">
      <c r="N23495" s="7"/>
      <c r="O23495" s="6"/>
    </row>
    <row r="23507" spans="14:15" x14ac:dyDescent="0.25">
      <c r="N23507" s="7"/>
      <c r="O23507" s="6"/>
    </row>
    <row r="23521" spans="14:15" x14ac:dyDescent="0.25">
      <c r="N23521" s="7"/>
      <c r="O23521" s="6"/>
    </row>
    <row r="23537" spans="14:219" x14ac:dyDescent="0.25">
      <c r="HK23537" s="23"/>
    </row>
    <row r="23539" spans="14:219" x14ac:dyDescent="0.25">
      <c r="N23539" s="7"/>
      <c r="O23539" s="6"/>
    </row>
    <row r="23544" spans="14:219" x14ac:dyDescent="0.25">
      <c r="N23544" s="7"/>
      <c r="O23544" s="6"/>
    </row>
    <row r="23555" spans="14:219" x14ac:dyDescent="0.25">
      <c r="N23555" s="7"/>
      <c r="O23555" s="6"/>
    </row>
    <row r="23557" spans="14:219" x14ac:dyDescent="0.25">
      <c r="O23557" s="6"/>
    </row>
    <row r="23560" spans="14:219" x14ac:dyDescent="0.25">
      <c r="HK23560" s="23"/>
    </row>
    <row r="23561" spans="14:219" x14ac:dyDescent="0.25">
      <c r="N23561" s="7"/>
      <c r="O23561" s="6"/>
    </row>
    <row r="23563" spans="14:219" x14ac:dyDescent="0.25">
      <c r="N23563" s="7"/>
      <c r="O23563" s="6"/>
    </row>
    <row r="23571" spans="14:15" x14ac:dyDescent="0.25">
      <c r="N23571" s="7"/>
      <c r="O23571" s="6"/>
    </row>
    <row r="23589" spans="14:15" x14ac:dyDescent="0.25">
      <c r="N23589" s="7"/>
      <c r="O23589" s="6"/>
    </row>
    <row r="23593" spans="14:15" x14ac:dyDescent="0.25">
      <c r="N23593" s="7"/>
      <c r="O23593" s="6"/>
    </row>
    <row r="23623" spans="14:15" x14ac:dyDescent="0.25">
      <c r="N23623" s="7"/>
      <c r="O23623" s="6"/>
    </row>
    <row r="23624" spans="14:15" x14ac:dyDescent="0.25">
      <c r="N23624" s="7"/>
      <c r="O23624" s="6"/>
    </row>
    <row r="23641" spans="14:15" x14ac:dyDescent="0.25">
      <c r="N23641" s="7"/>
      <c r="O23641" s="6"/>
    </row>
    <row r="23658" spans="14:15" x14ac:dyDescent="0.25">
      <c r="N23658" s="7"/>
      <c r="O23658" s="6"/>
    </row>
    <row r="23675" spans="14:15" x14ac:dyDescent="0.25">
      <c r="N23675" s="7"/>
      <c r="O23675" s="6"/>
    </row>
    <row r="23686" spans="14:15" x14ac:dyDescent="0.25">
      <c r="N23686" s="7"/>
      <c r="O23686" s="6"/>
    </row>
    <row r="23701" spans="14:15" x14ac:dyDescent="0.25">
      <c r="N23701" s="7"/>
      <c r="O23701" s="6"/>
    </row>
    <row r="23721" spans="14:15" x14ac:dyDescent="0.25">
      <c r="N23721" s="7"/>
      <c r="O23721" s="6"/>
    </row>
    <row r="23726" spans="14:15" x14ac:dyDescent="0.25">
      <c r="N23726" s="7"/>
      <c r="O23726" s="6"/>
    </row>
    <row r="23727" spans="14:15" x14ac:dyDescent="0.25">
      <c r="N23727" s="7"/>
      <c r="O23727" s="6"/>
    </row>
    <row r="23737" spans="14:15" x14ac:dyDescent="0.25">
      <c r="N23737" s="7"/>
      <c r="O23737" s="6"/>
    </row>
    <row r="23742" spans="14:15" x14ac:dyDescent="0.25">
      <c r="N23742" s="7"/>
      <c r="O23742" s="6"/>
    </row>
    <row r="23750" spans="14:15" x14ac:dyDescent="0.25">
      <c r="O23750" s="6"/>
    </row>
    <row r="23751" spans="14:15" x14ac:dyDescent="0.25">
      <c r="N23751" s="7"/>
      <c r="O23751" s="6"/>
    </row>
    <row r="23767" spans="14:219" x14ac:dyDescent="0.25">
      <c r="HK23767" s="23"/>
    </row>
    <row r="23773" spans="14:219" x14ac:dyDescent="0.25">
      <c r="N23773" s="7"/>
      <c r="O23773" s="6"/>
      <c r="HK23773" s="23"/>
    </row>
    <row r="23775" spans="14:219" x14ac:dyDescent="0.25">
      <c r="N23775" s="7"/>
      <c r="O23775" s="6"/>
    </row>
    <row r="23790" spans="14:15" x14ac:dyDescent="0.25">
      <c r="N23790" s="7"/>
      <c r="O23790" s="6"/>
    </row>
    <row r="23798" spans="14:219" x14ac:dyDescent="0.25">
      <c r="N23798" s="7"/>
      <c r="O23798" s="6"/>
    </row>
    <row r="23802" spans="14:219" x14ac:dyDescent="0.25">
      <c r="N23802" s="7"/>
      <c r="O23802" s="6"/>
    </row>
    <row r="23803" spans="14:219" x14ac:dyDescent="0.25">
      <c r="HK23803" s="23"/>
    </row>
    <row r="23805" spans="14:219" x14ac:dyDescent="0.25">
      <c r="N23805" s="7"/>
      <c r="O23805" s="6"/>
    </row>
    <row r="23806" spans="14:219" x14ac:dyDescent="0.25">
      <c r="HK23806" s="23"/>
    </row>
    <row r="23809" spans="14:15" x14ac:dyDescent="0.25">
      <c r="N23809" s="7"/>
      <c r="O23809" s="6"/>
    </row>
    <row r="23814" spans="14:15" x14ac:dyDescent="0.25">
      <c r="N23814" s="7"/>
      <c r="O23814" s="6"/>
    </row>
    <row r="23822" spans="14:15" x14ac:dyDescent="0.25">
      <c r="N23822" s="7"/>
      <c r="O23822" s="6"/>
    </row>
    <row r="23837" spans="14:15" x14ac:dyDescent="0.25">
      <c r="N23837" s="7"/>
      <c r="O23837" s="6"/>
    </row>
    <row r="23846" spans="14:219" x14ac:dyDescent="0.25">
      <c r="HK23846" s="23"/>
    </row>
    <row r="23854" spans="14:219" x14ac:dyDescent="0.25">
      <c r="N23854" s="7"/>
      <c r="O23854" s="6"/>
    </row>
    <row r="23855" spans="14:219" x14ac:dyDescent="0.25">
      <c r="O23855" s="6"/>
    </row>
    <row r="23868" spans="14:15" x14ac:dyDescent="0.25">
      <c r="N23868" s="7"/>
      <c r="O23868" s="6"/>
    </row>
    <row r="23869" spans="14:15" x14ac:dyDescent="0.25">
      <c r="N23869" s="7"/>
      <c r="O23869" s="6"/>
    </row>
    <row r="23871" spans="14:15" x14ac:dyDescent="0.25">
      <c r="O23871" s="6"/>
    </row>
    <row r="23879" spans="14:15" x14ac:dyDescent="0.25">
      <c r="N23879" s="7"/>
      <c r="O23879" s="6"/>
    </row>
    <row r="23880" spans="14:15" x14ac:dyDescent="0.25">
      <c r="O23880" s="6"/>
    </row>
    <row r="23905" spans="14:15" x14ac:dyDescent="0.25">
      <c r="N23905" s="7"/>
      <c r="O23905" s="6"/>
    </row>
    <row r="23912" spans="14:15" x14ac:dyDescent="0.25">
      <c r="N23912" s="7"/>
      <c r="O23912" s="6"/>
    </row>
    <row r="23913" spans="14:15" x14ac:dyDescent="0.25">
      <c r="N23913" s="7"/>
      <c r="O23913" s="6"/>
    </row>
    <row r="23914" spans="14:15" x14ac:dyDescent="0.25">
      <c r="N23914" s="7"/>
      <c r="O23914" s="6"/>
    </row>
    <row r="23918" spans="14:15" x14ac:dyDescent="0.25">
      <c r="N23918" s="7"/>
      <c r="O23918" s="6"/>
    </row>
    <row r="23938" spans="14:219" x14ac:dyDescent="0.25">
      <c r="N23938" s="7"/>
      <c r="O23938" s="6"/>
    </row>
    <row r="23940" spans="14:219" x14ac:dyDescent="0.25">
      <c r="N23940" s="7"/>
      <c r="O23940" s="6"/>
    </row>
    <row r="23941" spans="14:219" x14ac:dyDescent="0.25">
      <c r="N23941" s="7"/>
      <c r="O23941" s="6"/>
    </row>
    <row r="23944" spans="14:219" x14ac:dyDescent="0.25">
      <c r="N23944" s="7"/>
      <c r="O23944" s="6"/>
    </row>
    <row r="23948" spans="14:219" x14ac:dyDescent="0.25">
      <c r="N23948" s="7"/>
      <c r="O23948" s="6"/>
      <c r="HK23948" s="23"/>
    </row>
    <row r="23953" spans="14:15" x14ac:dyDescent="0.25">
      <c r="N23953" s="7"/>
      <c r="O23953" s="6"/>
    </row>
    <row r="23964" spans="14:15" x14ac:dyDescent="0.25">
      <c r="N23964" s="7"/>
      <c r="O23964" s="6"/>
    </row>
    <row r="23969" spans="14:15" x14ac:dyDescent="0.25">
      <c r="N23969" s="7"/>
      <c r="O23969" s="6"/>
    </row>
    <row r="23971" spans="14:15" x14ac:dyDescent="0.25">
      <c r="N23971" s="7"/>
      <c r="O23971" s="6"/>
    </row>
    <row r="23978" spans="14:15" x14ac:dyDescent="0.25">
      <c r="N23978" s="7"/>
      <c r="O23978" s="6"/>
    </row>
    <row r="23991" spans="14:15" x14ac:dyDescent="0.25">
      <c r="N23991" s="7"/>
      <c r="O23991" s="6"/>
    </row>
    <row r="23994" spans="14:15" x14ac:dyDescent="0.25">
      <c r="N23994" s="7"/>
      <c r="O23994" s="6"/>
    </row>
    <row r="23996" spans="14:15" x14ac:dyDescent="0.25">
      <c r="N23996" s="7"/>
      <c r="O23996" s="6"/>
    </row>
    <row r="24007" spans="14:219" x14ac:dyDescent="0.25">
      <c r="N24007" s="7"/>
      <c r="O24007" s="6"/>
    </row>
    <row r="24013" spans="14:219" x14ac:dyDescent="0.25">
      <c r="N24013" s="7"/>
      <c r="O24013" s="6"/>
    </row>
    <row r="24016" spans="14:219" x14ac:dyDescent="0.25">
      <c r="HK24016" s="23"/>
    </row>
    <row r="24032" spans="14:15" x14ac:dyDescent="0.25">
      <c r="N24032" s="7"/>
      <c r="O24032" s="6"/>
    </row>
    <row r="24051" spans="14:15" x14ac:dyDescent="0.25">
      <c r="N24051" s="7"/>
      <c r="O24051" s="6"/>
    </row>
    <row r="24054" spans="14:15" x14ac:dyDescent="0.25">
      <c r="N24054" s="7"/>
      <c r="O24054" s="6"/>
    </row>
    <row r="24055" spans="14:15" x14ac:dyDescent="0.25">
      <c r="N24055" s="7"/>
      <c r="O24055" s="6"/>
    </row>
    <row r="24058" spans="14:15" x14ac:dyDescent="0.25">
      <c r="N24058" s="7"/>
      <c r="O24058" s="6"/>
    </row>
    <row r="24062" spans="14:15" x14ac:dyDescent="0.25">
      <c r="N24062" s="7"/>
      <c r="O24062" s="6"/>
    </row>
    <row r="24069" spans="14:219" x14ac:dyDescent="0.25">
      <c r="N24069" s="7"/>
      <c r="O24069" s="6"/>
    </row>
    <row r="24071" spans="14:219" x14ac:dyDescent="0.25">
      <c r="HK24071" s="23"/>
    </row>
    <row r="24078" spans="14:219" x14ac:dyDescent="0.25">
      <c r="N24078" s="7"/>
      <c r="O24078" s="6"/>
    </row>
    <row r="24084" spans="14:15" x14ac:dyDescent="0.25">
      <c r="N24084" s="7"/>
      <c r="O24084" s="6"/>
    </row>
    <row r="24088" spans="14:15" x14ac:dyDescent="0.25">
      <c r="N24088" s="7"/>
      <c r="O24088" s="6"/>
    </row>
    <row r="24105" spans="14:15" x14ac:dyDescent="0.25">
      <c r="N24105" s="7"/>
      <c r="O24105" s="6"/>
    </row>
    <row r="24106" spans="14:15" x14ac:dyDescent="0.25">
      <c r="N24106" s="7"/>
      <c r="O24106" s="6"/>
    </row>
    <row r="24136" spans="14:219" x14ac:dyDescent="0.25">
      <c r="O24136" s="6"/>
    </row>
    <row r="24142" spans="14:219" x14ac:dyDescent="0.25">
      <c r="N24142" s="7"/>
      <c r="O24142" s="6"/>
    </row>
    <row r="24144" spans="14:219" x14ac:dyDescent="0.25">
      <c r="HK24144" s="23"/>
    </row>
    <row r="24157" spans="14:15" x14ac:dyDescent="0.25">
      <c r="N24157" s="7"/>
      <c r="O24157" s="6"/>
    </row>
    <row r="24176" spans="14:15" x14ac:dyDescent="0.25">
      <c r="N24176" s="7"/>
      <c r="O24176" s="6"/>
    </row>
    <row r="24177" spans="14:219" x14ac:dyDescent="0.25">
      <c r="N24177" s="7"/>
      <c r="O24177" s="6"/>
    </row>
    <row r="24178" spans="14:219" x14ac:dyDescent="0.25">
      <c r="N24178" s="7"/>
      <c r="O24178" s="6"/>
    </row>
    <row r="24185" spans="14:219" x14ac:dyDescent="0.25">
      <c r="N24185" s="7"/>
      <c r="O24185" s="6"/>
    </row>
    <row r="24190" spans="14:219" x14ac:dyDescent="0.25">
      <c r="HK24190" s="23"/>
    </row>
    <row r="24192" spans="14:219" x14ac:dyDescent="0.25">
      <c r="N24192" s="7"/>
      <c r="O24192" s="6"/>
    </row>
    <row r="24199" spans="15:219" x14ac:dyDescent="0.25">
      <c r="O24199" s="6"/>
    </row>
    <row r="24200" spans="15:219" x14ac:dyDescent="0.25">
      <c r="HK24200" s="23"/>
    </row>
    <row r="24208" spans="15:219" x14ac:dyDescent="0.25">
      <c r="O24208" s="6"/>
    </row>
    <row r="24217" spans="14:219" x14ac:dyDescent="0.25">
      <c r="HK24217" s="23"/>
    </row>
    <row r="24222" spans="14:219" x14ac:dyDescent="0.25">
      <c r="N24222" s="7"/>
      <c r="O24222" s="6"/>
    </row>
    <row r="24228" spans="14:15" x14ac:dyDescent="0.25">
      <c r="N24228" s="7"/>
      <c r="O24228" s="6"/>
    </row>
    <row r="24230" spans="14:15" x14ac:dyDescent="0.25">
      <c r="N24230" s="7"/>
      <c r="O24230" s="6"/>
    </row>
    <row r="24244" spans="14:15" x14ac:dyDescent="0.25">
      <c r="N24244" s="7"/>
      <c r="O24244" s="6"/>
    </row>
    <row r="24248" spans="14:15" x14ac:dyDescent="0.25">
      <c r="N24248" s="7"/>
      <c r="O24248" s="6"/>
    </row>
    <row r="24249" spans="14:15" x14ac:dyDescent="0.25">
      <c r="O24249" s="6"/>
    </row>
    <row r="24253" spans="14:15" x14ac:dyDescent="0.25">
      <c r="N24253" s="7"/>
      <c r="O24253" s="6"/>
    </row>
    <row r="24259" spans="14:15" x14ac:dyDescent="0.25">
      <c r="N24259" s="7"/>
      <c r="O24259" s="6"/>
    </row>
    <row r="24261" spans="14:15" x14ac:dyDescent="0.25">
      <c r="N24261" s="7"/>
      <c r="O24261" s="6"/>
    </row>
    <row r="24263" spans="14:15" x14ac:dyDescent="0.25">
      <c r="N24263" s="7"/>
      <c r="O24263" s="6"/>
    </row>
    <row r="24268" spans="14:15" x14ac:dyDescent="0.25">
      <c r="N24268" s="7"/>
      <c r="O24268" s="6"/>
    </row>
    <row r="24270" spans="14:15" x14ac:dyDescent="0.25">
      <c r="N24270" s="7"/>
      <c r="O24270" s="6"/>
    </row>
    <row r="24280" spans="14:15" x14ac:dyDescent="0.25">
      <c r="N24280" s="7"/>
      <c r="O24280" s="6"/>
    </row>
    <row r="24287" spans="14:15" x14ac:dyDescent="0.25">
      <c r="N24287" s="7"/>
      <c r="O24287" s="6"/>
    </row>
    <row r="24288" spans="14:15" x14ac:dyDescent="0.25">
      <c r="N24288" s="7"/>
      <c r="O24288" s="6"/>
    </row>
    <row r="24313" spans="15:219" x14ac:dyDescent="0.25">
      <c r="HK24313" s="23"/>
    </row>
    <row r="24317" spans="15:219" x14ac:dyDescent="0.25">
      <c r="O24317" s="6"/>
    </row>
    <row r="24330" spans="14:15" x14ac:dyDescent="0.25">
      <c r="N24330" s="7"/>
      <c r="O24330" s="6"/>
    </row>
    <row r="24334" spans="14:15" x14ac:dyDescent="0.25">
      <c r="O24334" s="6"/>
    </row>
    <row r="24336" spans="14:15" x14ac:dyDescent="0.25">
      <c r="N24336" s="7"/>
      <c r="O24336" s="6"/>
    </row>
    <row r="24348" spans="15:15" x14ac:dyDescent="0.25">
      <c r="O24348" s="6"/>
    </row>
    <row r="24355" spans="15:15" x14ac:dyDescent="0.25">
      <c r="O24355" s="6"/>
    </row>
    <row r="24372" spans="14:15" x14ac:dyDescent="0.25">
      <c r="O24372" s="6"/>
    </row>
    <row r="24373" spans="14:15" x14ac:dyDescent="0.25">
      <c r="N24373" s="7"/>
      <c r="O24373" s="6"/>
    </row>
    <row r="24374" spans="14:15" x14ac:dyDescent="0.25">
      <c r="N24374" s="7"/>
      <c r="O24374" s="6"/>
    </row>
    <row r="24378" spans="14:15" x14ac:dyDescent="0.25">
      <c r="N24378" s="7"/>
      <c r="O24378" s="6"/>
    </row>
    <row r="24398" spans="14:15" x14ac:dyDescent="0.25">
      <c r="N24398" s="7"/>
      <c r="O24398" s="6"/>
    </row>
    <row r="24403" spans="14:15" x14ac:dyDescent="0.25">
      <c r="N24403" s="7"/>
      <c r="O24403" s="6"/>
    </row>
    <row r="24413" spans="14:15" x14ac:dyDescent="0.25">
      <c r="N24413" s="7"/>
      <c r="O24413" s="6"/>
    </row>
    <row r="24414" spans="14:15" x14ac:dyDescent="0.25">
      <c r="N24414" s="7"/>
      <c r="O24414" s="6"/>
    </row>
    <row r="24418" spans="14:15" x14ac:dyDescent="0.25">
      <c r="N24418" s="7"/>
      <c r="O24418" s="6"/>
    </row>
    <row r="24422" spans="14:15" x14ac:dyDescent="0.25">
      <c r="N24422" s="7"/>
      <c r="O24422" s="6"/>
    </row>
    <row r="24423" spans="14:15" x14ac:dyDescent="0.25">
      <c r="N24423" s="7"/>
      <c r="O24423" s="6"/>
    </row>
    <row r="24435" spans="14:219" x14ac:dyDescent="0.25">
      <c r="N24435" s="7"/>
      <c r="O24435" s="6"/>
    </row>
    <row r="24436" spans="14:219" x14ac:dyDescent="0.25">
      <c r="N24436" s="7"/>
      <c r="O24436" s="6"/>
      <c r="HK24436" s="23"/>
    </row>
    <row r="24453" spans="14:15" x14ac:dyDescent="0.25">
      <c r="O24453" s="6"/>
    </row>
    <row r="24459" spans="14:15" x14ac:dyDescent="0.25">
      <c r="N24459" s="7"/>
      <c r="O24459" s="6"/>
    </row>
    <row r="24466" spans="14:219" x14ac:dyDescent="0.25">
      <c r="N24466" s="7"/>
      <c r="O24466" s="6"/>
    </row>
    <row r="24470" spans="14:219" x14ac:dyDescent="0.25">
      <c r="HK24470" s="23"/>
    </row>
    <row r="24486" spans="14:15" x14ac:dyDescent="0.25">
      <c r="N24486" s="7"/>
      <c r="O24486" s="6"/>
    </row>
    <row r="24491" spans="14:15" x14ac:dyDescent="0.25">
      <c r="N24491" s="7"/>
      <c r="O24491" s="6"/>
    </row>
    <row r="24492" spans="14:15" x14ac:dyDescent="0.25">
      <c r="O24492" s="6"/>
    </row>
    <row r="24496" spans="14:15" x14ac:dyDescent="0.25">
      <c r="N24496" s="7"/>
      <c r="O24496" s="6"/>
    </row>
    <row r="24505" spans="14:219" x14ac:dyDescent="0.25">
      <c r="HK24505" s="23"/>
    </row>
    <row r="24508" spans="14:219" x14ac:dyDescent="0.25">
      <c r="N24508" s="7"/>
      <c r="O24508" s="6"/>
    </row>
    <row r="24521" spans="14:219" x14ac:dyDescent="0.25">
      <c r="N24521" s="7"/>
      <c r="O24521" s="6"/>
    </row>
    <row r="24522" spans="14:219" x14ac:dyDescent="0.25">
      <c r="HK24522" s="23"/>
    </row>
    <row r="24523" spans="14:219" x14ac:dyDescent="0.25">
      <c r="N24523" s="7"/>
      <c r="O24523" s="6"/>
    </row>
    <row r="24527" spans="14:219" x14ac:dyDescent="0.25">
      <c r="N24527" s="7"/>
      <c r="O24527" s="6"/>
    </row>
    <row r="24536" spans="14:15" x14ac:dyDescent="0.25">
      <c r="N24536" s="7"/>
      <c r="O24536" s="6"/>
    </row>
    <row r="24543" spans="14:15" x14ac:dyDescent="0.25">
      <c r="N24543" s="7"/>
      <c r="O24543" s="6"/>
    </row>
    <row r="24548" spans="14:15" x14ac:dyDescent="0.25">
      <c r="N24548" s="7"/>
      <c r="O24548" s="6"/>
    </row>
    <row r="24554" spans="14:15" x14ac:dyDescent="0.25">
      <c r="O24554" s="6"/>
    </row>
    <row r="24571" spans="219:219" x14ac:dyDescent="0.25">
      <c r="HK24571" s="23"/>
    </row>
    <row r="24579" spans="14:219" x14ac:dyDescent="0.25">
      <c r="N24579" s="7"/>
      <c r="O24579" s="6"/>
    </row>
    <row r="24582" spans="14:219" x14ac:dyDescent="0.25">
      <c r="HK24582" s="23"/>
    </row>
    <row r="24600" spans="14:15" x14ac:dyDescent="0.25">
      <c r="N24600" s="7"/>
      <c r="O24600" s="6"/>
    </row>
    <row r="24618" spans="14:15" x14ac:dyDescent="0.25">
      <c r="N24618" s="7"/>
      <c r="O24618" s="6"/>
    </row>
    <row r="24619" spans="14:15" x14ac:dyDescent="0.25">
      <c r="N24619" s="7"/>
      <c r="O24619" s="6"/>
    </row>
    <row r="24634" spans="14:15" x14ac:dyDescent="0.25">
      <c r="N24634" s="7"/>
      <c r="O24634" s="6"/>
    </row>
    <row r="24642" spans="14:15" x14ac:dyDescent="0.25">
      <c r="N24642" s="7"/>
      <c r="O24642" s="6"/>
    </row>
    <row r="24645" spans="14:15" x14ac:dyDescent="0.25">
      <c r="N24645" s="7"/>
      <c r="O24645" s="6"/>
    </row>
    <row r="24646" spans="14:15" x14ac:dyDescent="0.25">
      <c r="N24646" s="7"/>
      <c r="O24646" s="6"/>
    </row>
    <row r="24655" spans="14:15" x14ac:dyDescent="0.25">
      <c r="N24655" s="7"/>
      <c r="O24655" s="6"/>
    </row>
    <row r="24664" spans="14:15" x14ac:dyDescent="0.25">
      <c r="N24664" s="7"/>
      <c r="O24664" s="6"/>
    </row>
    <row r="24665" spans="14:15" x14ac:dyDescent="0.25">
      <c r="N24665" s="7"/>
      <c r="O24665" s="6"/>
    </row>
    <row r="24676" spans="14:219" x14ac:dyDescent="0.25">
      <c r="HK24676" s="23"/>
    </row>
    <row r="24679" spans="14:219" x14ac:dyDescent="0.25">
      <c r="N24679" s="7"/>
      <c r="O24679" s="6"/>
    </row>
    <row r="24687" spans="14:219" x14ac:dyDescent="0.25">
      <c r="N24687" s="7"/>
      <c r="O24687" s="6"/>
    </row>
    <row r="24696" spans="14:15" x14ac:dyDescent="0.25">
      <c r="N24696" s="7"/>
      <c r="O24696" s="6"/>
    </row>
    <row r="24699" spans="14:15" x14ac:dyDescent="0.25">
      <c r="N24699" s="7"/>
      <c r="O24699" s="6"/>
    </row>
    <row r="24707" spans="14:15" x14ac:dyDescent="0.25">
      <c r="N24707" s="7"/>
      <c r="O24707" s="6"/>
    </row>
    <row r="24711" spans="14:15" x14ac:dyDescent="0.25">
      <c r="O24711" s="6"/>
    </row>
    <row r="24722" spans="14:15" x14ac:dyDescent="0.25">
      <c r="N24722" s="7"/>
      <c r="O24722" s="6"/>
    </row>
    <row r="24750" spans="14:219" x14ac:dyDescent="0.25">
      <c r="N24750" s="7"/>
      <c r="O24750" s="6"/>
      <c r="HK24750" s="23"/>
    </row>
    <row r="24755" spans="14:15" x14ac:dyDescent="0.25">
      <c r="N24755" s="7"/>
      <c r="O24755" s="6"/>
    </row>
    <row r="24772" spans="14:15" x14ac:dyDescent="0.25">
      <c r="N24772" s="7"/>
      <c r="O24772" s="6"/>
    </row>
    <row r="24775" spans="14:15" x14ac:dyDescent="0.25">
      <c r="N24775" s="7"/>
      <c r="O24775" s="6"/>
    </row>
    <row r="24779" spans="14:15" x14ac:dyDescent="0.25">
      <c r="O24779" s="6"/>
    </row>
    <row r="24784" spans="14:15" x14ac:dyDescent="0.25">
      <c r="N24784" s="7"/>
      <c r="O24784" s="6"/>
    </row>
    <row r="24792" spans="14:15" x14ac:dyDescent="0.25">
      <c r="N24792" s="7"/>
      <c r="O24792" s="6"/>
    </row>
    <row r="24794" spans="14:15" x14ac:dyDescent="0.25">
      <c r="N24794" s="7"/>
      <c r="O24794" s="6"/>
    </row>
    <row r="24800" spans="14:15" x14ac:dyDescent="0.25">
      <c r="N24800" s="7"/>
      <c r="O24800" s="6"/>
    </row>
    <row r="24805" spans="14:219" x14ac:dyDescent="0.25">
      <c r="N24805" s="7"/>
      <c r="O24805" s="6"/>
    </row>
    <row r="24809" spans="14:219" x14ac:dyDescent="0.25">
      <c r="O24809" s="6"/>
    </row>
    <row r="24815" spans="14:219" x14ac:dyDescent="0.25">
      <c r="HK24815" s="23"/>
    </row>
    <row r="24818" spans="14:219" x14ac:dyDescent="0.25">
      <c r="N24818" s="7"/>
      <c r="O24818" s="6"/>
    </row>
    <row r="24819" spans="14:219" x14ac:dyDescent="0.25">
      <c r="N24819" s="7"/>
      <c r="O24819" s="6"/>
    </row>
    <row r="24827" spans="14:219" x14ac:dyDescent="0.25">
      <c r="N24827" s="7"/>
      <c r="O24827" s="6"/>
      <c r="HK24827" s="23"/>
    </row>
    <row r="24852" spans="14:15" x14ac:dyDescent="0.25">
      <c r="N24852" s="7"/>
      <c r="O24852" s="6"/>
    </row>
    <row r="24854" spans="14:15" x14ac:dyDescent="0.25">
      <c r="N24854" s="7"/>
      <c r="O24854" s="6"/>
    </row>
    <row r="24869" spans="14:219" x14ac:dyDescent="0.25">
      <c r="N24869" s="7"/>
      <c r="O24869" s="6"/>
    </row>
    <row r="24870" spans="14:219" x14ac:dyDescent="0.25">
      <c r="N24870" s="7"/>
      <c r="O24870" s="6"/>
    </row>
    <row r="24871" spans="14:219" x14ac:dyDescent="0.25">
      <c r="HK24871" s="23"/>
    </row>
    <row r="24918" spans="14:219" x14ac:dyDescent="0.25">
      <c r="HK24918" s="23"/>
    </row>
    <row r="24920" spans="14:219" x14ac:dyDescent="0.25">
      <c r="N24920" s="7"/>
      <c r="O24920" s="6"/>
    </row>
    <row r="24952" spans="14:15" x14ac:dyDescent="0.25">
      <c r="N24952" s="7"/>
      <c r="O24952" s="6"/>
    </row>
    <row r="24965" spans="14:15" x14ac:dyDescent="0.25">
      <c r="N24965" s="7"/>
      <c r="O24965" s="6"/>
    </row>
    <row r="24969" spans="14:15" x14ac:dyDescent="0.25">
      <c r="N24969" s="7"/>
      <c r="O24969" s="6"/>
    </row>
    <row r="24972" spans="14:15" x14ac:dyDescent="0.25">
      <c r="N24972" s="7"/>
      <c r="O24972" s="6"/>
    </row>
    <row r="24973" spans="14:15" x14ac:dyDescent="0.25">
      <c r="O24973" s="6"/>
    </row>
    <row r="24991" spans="14:15" x14ac:dyDescent="0.25">
      <c r="N24991" s="7"/>
      <c r="O24991" s="6"/>
    </row>
    <row r="24998" spans="14:15" x14ac:dyDescent="0.25">
      <c r="N24998" s="7"/>
      <c r="O24998" s="6"/>
    </row>
    <row r="25000" spans="14:15" x14ac:dyDescent="0.25">
      <c r="N25000" s="7"/>
      <c r="O25000" s="6"/>
    </row>
    <row r="25009" spans="14:15" x14ac:dyDescent="0.25">
      <c r="N25009" s="7"/>
      <c r="O25009" s="6"/>
    </row>
    <row r="25021" spans="14:15" x14ac:dyDescent="0.25">
      <c r="N25021" s="7"/>
      <c r="O25021" s="6"/>
    </row>
    <row r="25035" spans="14:15" x14ac:dyDescent="0.25">
      <c r="N25035" s="7"/>
      <c r="O25035" s="6"/>
    </row>
    <row r="25056" spans="14:15" x14ac:dyDescent="0.25">
      <c r="N25056" s="7"/>
      <c r="O25056" s="6"/>
    </row>
    <row r="25057" spans="14:15" x14ac:dyDescent="0.25">
      <c r="N25057" s="7"/>
      <c r="O25057" s="6"/>
    </row>
    <row r="25068" spans="14:15" x14ac:dyDescent="0.25">
      <c r="N25068" s="7"/>
      <c r="O25068" s="6"/>
    </row>
    <row r="25069" spans="14:15" x14ac:dyDescent="0.25">
      <c r="N25069" s="7"/>
      <c r="O25069" s="6"/>
    </row>
    <row r="25083" spans="14:15" x14ac:dyDescent="0.25">
      <c r="N25083" s="7"/>
      <c r="O25083" s="6"/>
    </row>
    <row r="25108" spans="14:15" x14ac:dyDescent="0.25">
      <c r="N25108" s="7"/>
      <c r="O25108" s="6"/>
    </row>
    <row r="25112" spans="14:15" x14ac:dyDescent="0.25">
      <c r="N25112" s="7"/>
      <c r="O25112" s="6"/>
    </row>
    <row r="25118" spans="14:15" x14ac:dyDescent="0.25">
      <c r="N25118" s="7"/>
      <c r="O25118" s="6"/>
    </row>
    <row r="25125" spans="14:15" x14ac:dyDescent="0.25">
      <c r="N25125" s="7"/>
      <c r="O25125" s="6"/>
    </row>
    <row r="25135" spans="14:15" x14ac:dyDescent="0.25">
      <c r="N25135" s="7"/>
      <c r="O25135" s="6"/>
    </row>
    <row r="25141" spans="14:15" x14ac:dyDescent="0.25">
      <c r="N25141" s="7"/>
      <c r="O25141" s="6"/>
    </row>
    <row r="25156" spans="14:219" x14ac:dyDescent="0.25">
      <c r="N25156" s="7"/>
      <c r="O25156" s="6"/>
      <c r="HK25156" s="23"/>
    </row>
    <row r="25157" spans="14:219" x14ac:dyDescent="0.25">
      <c r="N25157" s="7"/>
      <c r="O25157" s="6"/>
    </row>
    <row r="25162" spans="14:219" x14ac:dyDescent="0.25">
      <c r="N25162" s="7"/>
      <c r="O25162" s="6"/>
    </row>
    <row r="25183" spans="14:15" x14ac:dyDescent="0.25">
      <c r="N25183" s="7"/>
      <c r="O25183" s="6"/>
    </row>
    <row r="25186" spans="14:15" x14ac:dyDescent="0.25">
      <c r="N25186" s="7"/>
      <c r="O25186" s="6"/>
    </row>
    <row r="25187" spans="14:15" x14ac:dyDescent="0.25">
      <c r="N25187" s="7"/>
      <c r="O25187" s="6"/>
    </row>
    <row r="25201" spans="14:15" x14ac:dyDescent="0.25">
      <c r="N25201" s="7"/>
      <c r="O25201" s="6"/>
    </row>
    <row r="25215" spans="14:15" x14ac:dyDescent="0.25">
      <c r="N25215" s="7"/>
      <c r="O25215" s="6"/>
    </row>
    <row r="25238" spans="14:15" x14ac:dyDescent="0.25">
      <c r="N25238" s="7"/>
      <c r="O25238" s="6"/>
    </row>
    <row r="25253" spans="14:219" x14ac:dyDescent="0.25">
      <c r="HK25253" s="23"/>
    </row>
    <row r="25264" spans="14:219" x14ac:dyDescent="0.25">
      <c r="N25264" s="7"/>
      <c r="O25264" s="6"/>
    </row>
    <row r="25303" spans="14:15" x14ac:dyDescent="0.25">
      <c r="N25303" s="7"/>
      <c r="O25303" s="6"/>
    </row>
    <row r="25305" spans="14:15" x14ac:dyDescent="0.25">
      <c r="N25305" s="7"/>
      <c r="O25305" s="6"/>
    </row>
    <row r="25328" spans="14:15" x14ac:dyDescent="0.25">
      <c r="N25328" s="7"/>
      <c r="O25328" s="6"/>
    </row>
    <row r="25339" spans="14:15" x14ac:dyDescent="0.25">
      <c r="N25339" s="7"/>
      <c r="O25339" s="6"/>
    </row>
    <row r="25371" spans="14:15" x14ac:dyDescent="0.25">
      <c r="N25371" s="7"/>
      <c r="O25371" s="6"/>
    </row>
    <row r="25376" spans="14:15" x14ac:dyDescent="0.25">
      <c r="O25376" s="6"/>
    </row>
    <row r="25378" spans="14:219" x14ac:dyDescent="0.25">
      <c r="HK25378" s="23"/>
    </row>
    <row r="25386" spans="14:219" x14ac:dyDescent="0.25">
      <c r="N25386" s="7"/>
      <c r="O25386" s="6"/>
    </row>
    <row r="25387" spans="14:219" x14ac:dyDescent="0.25">
      <c r="N25387" s="7"/>
      <c r="O25387" s="6"/>
    </row>
    <row r="25390" spans="14:219" x14ac:dyDescent="0.25">
      <c r="N25390" s="7"/>
      <c r="O25390" s="6"/>
    </row>
    <row r="25402" spans="14:15" x14ac:dyDescent="0.25">
      <c r="N25402" s="7"/>
      <c r="O25402" s="6"/>
    </row>
    <row r="25404" spans="14:15" x14ac:dyDescent="0.25">
      <c r="N25404" s="7"/>
      <c r="O25404" s="6"/>
    </row>
    <row r="25425" spans="14:15" x14ac:dyDescent="0.25">
      <c r="N25425" s="7"/>
      <c r="O25425" s="6"/>
    </row>
    <row r="25431" spans="14:15" x14ac:dyDescent="0.25">
      <c r="N25431" s="7"/>
      <c r="O25431" s="6"/>
    </row>
    <row r="25438" spans="14:15" x14ac:dyDescent="0.25">
      <c r="N25438" s="7"/>
      <c r="O25438" s="6"/>
    </row>
    <row r="25439" spans="14:15" x14ac:dyDescent="0.25">
      <c r="N25439" s="7"/>
      <c r="O25439" s="6"/>
    </row>
    <row r="25440" spans="14:15" x14ac:dyDescent="0.25">
      <c r="N25440" s="7"/>
      <c r="O25440" s="6"/>
    </row>
    <row r="25461" spans="14:219" x14ac:dyDescent="0.25">
      <c r="O25461" s="6"/>
    </row>
    <row r="25463" spans="14:219" x14ac:dyDescent="0.25">
      <c r="N25463" s="7"/>
      <c r="O25463" s="6"/>
    </row>
    <row r="25467" spans="14:219" x14ac:dyDescent="0.25">
      <c r="N25467" s="7"/>
      <c r="O25467" s="6"/>
    </row>
    <row r="25469" spans="14:219" x14ac:dyDescent="0.25">
      <c r="N25469" s="7"/>
      <c r="O25469" s="6"/>
      <c r="HK25469" s="23"/>
    </row>
    <row r="25477" spans="14:219" x14ac:dyDescent="0.25">
      <c r="N25477" s="7"/>
      <c r="O25477" s="6"/>
    </row>
    <row r="25479" spans="14:219" x14ac:dyDescent="0.25">
      <c r="HK25479" s="23"/>
    </row>
    <row r="25488" spans="14:219" x14ac:dyDescent="0.25">
      <c r="N25488" s="7"/>
      <c r="O25488" s="6"/>
    </row>
    <row r="25495" spans="14:15" x14ac:dyDescent="0.25">
      <c r="O25495" s="6"/>
    </row>
    <row r="25498" spans="14:15" x14ac:dyDescent="0.25">
      <c r="N25498" s="7"/>
      <c r="O25498" s="6"/>
    </row>
    <row r="25501" spans="14:15" x14ac:dyDescent="0.25">
      <c r="N25501" s="7"/>
      <c r="O25501" s="6"/>
    </row>
    <row r="25527" spans="14:219" x14ac:dyDescent="0.25">
      <c r="N25527" s="7"/>
      <c r="O25527" s="6"/>
    </row>
    <row r="25529" spans="14:219" x14ac:dyDescent="0.25">
      <c r="HK25529" s="23"/>
    </row>
    <row r="25541" spans="14:15" x14ac:dyDescent="0.25">
      <c r="O25541" s="6"/>
    </row>
    <row r="25542" spans="14:15" x14ac:dyDescent="0.25">
      <c r="N25542" s="7"/>
      <c r="O25542" s="6"/>
    </row>
    <row r="25551" spans="14:15" x14ac:dyDescent="0.25">
      <c r="N25551" s="7"/>
      <c r="O25551" s="6"/>
    </row>
    <row r="25555" spans="14:219" x14ac:dyDescent="0.25">
      <c r="N25555" s="7"/>
      <c r="O25555" s="6"/>
    </row>
    <row r="25556" spans="14:219" x14ac:dyDescent="0.25">
      <c r="HK25556" s="23"/>
    </row>
    <row r="25564" spans="14:219" x14ac:dyDescent="0.25">
      <c r="N25564" s="7"/>
      <c r="O25564" s="6"/>
    </row>
    <row r="25573" spans="14:15" x14ac:dyDescent="0.25">
      <c r="N25573" s="7"/>
      <c r="O25573" s="6"/>
    </row>
    <row r="25579" spans="14:15" x14ac:dyDescent="0.25">
      <c r="N25579" s="7"/>
      <c r="O25579" s="6"/>
    </row>
    <row r="25588" spans="14:219" x14ac:dyDescent="0.25">
      <c r="N25588" s="7"/>
      <c r="O25588" s="6"/>
    </row>
    <row r="25592" spans="14:219" x14ac:dyDescent="0.25">
      <c r="N25592" s="7"/>
      <c r="O25592" s="6"/>
    </row>
    <row r="25594" spans="14:219" x14ac:dyDescent="0.25">
      <c r="N25594" s="7"/>
      <c r="O25594" s="6"/>
    </row>
    <row r="25597" spans="14:219" x14ac:dyDescent="0.25">
      <c r="HK25597" s="23"/>
    </row>
    <row r="25602" spans="14:15" x14ac:dyDescent="0.25">
      <c r="N25602" s="7"/>
      <c r="O25602" s="6"/>
    </row>
    <row r="25607" spans="14:15" x14ac:dyDescent="0.25">
      <c r="N25607" s="7"/>
      <c r="O25607" s="6"/>
    </row>
    <row r="25611" spans="14:15" x14ac:dyDescent="0.25">
      <c r="N25611" s="7"/>
      <c r="O25611" s="6"/>
    </row>
    <row r="25628" spans="14:15" x14ac:dyDescent="0.25">
      <c r="N25628" s="7"/>
      <c r="O25628" s="6"/>
    </row>
    <row r="25629" spans="14:15" x14ac:dyDescent="0.25">
      <c r="N25629" s="7"/>
      <c r="O25629" s="6"/>
    </row>
    <row r="25631" spans="14:15" x14ac:dyDescent="0.25">
      <c r="N25631" s="7"/>
      <c r="O25631" s="6"/>
    </row>
    <row r="25635" spans="15:15" x14ac:dyDescent="0.25">
      <c r="O25635" s="6"/>
    </row>
    <row r="25650" spans="14:219" x14ac:dyDescent="0.25">
      <c r="HK25650" s="23"/>
    </row>
    <row r="25661" spans="14:219" x14ac:dyDescent="0.25">
      <c r="N25661" s="7"/>
      <c r="O25661" s="6"/>
    </row>
    <row r="25667" spans="14:15" x14ac:dyDescent="0.25">
      <c r="N25667" s="7"/>
      <c r="O25667" s="6"/>
    </row>
    <row r="25673" spans="14:15" x14ac:dyDescent="0.25">
      <c r="N25673" s="7"/>
      <c r="O25673" s="6"/>
    </row>
    <row r="25674" spans="14:15" x14ac:dyDescent="0.25">
      <c r="N25674" s="7"/>
      <c r="O25674" s="6"/>
    </row>
    <row r="25677" spans="14:15" x14ac:dyDescent="0.25">
      <c r="O25677" s="6"/>
    </row>
    <row r="25680" spans="14:15" x14ac:dyDescent="0.25">
      <c r="N25680" s="7"/>
      <c r="O25680" s="6"/>
    </row>
    <row r="25687" spans="15:15" x14ac:dyDescent="0.25">
      <c r="O25687" s="6"/>
    </row>
    <row r="25693" spans="15:15" x14ac:dyDescent="0.25">
      <c r="O25693" s="6"/>
    </row>
    <row r="25719" spans="15:15" x14ac:dyDescent="0.25">
      <c r="O25719" s="6"/>
    </row>
    <row r="25736" spans="219:219" x14ac:dyDescent="0.25">
      <c r="HK25736" s="23"/>
    </row>
    <row r="25758" spans="14:15" x14ac:dyDescent="0.25">
      <c r="N25758" s="7"/>
      <c r="O25758" s="6"/>
    </row>
    <row r="25760" spans="14:15" x14ac:dyDescent="0.25">
      <c r="O25760" s="6"/>
    </row>
    <row r="25776" spans="14:219" x14ac:dyDescent="0.25">
      <c r="N25776" s="7"/>
      <c r="O25776" s="6"/>
      <c r="HK25776" s="23"/>
    </row>
    <row r="25783" spans="14:219" x14ac:dyDescent="0.25">
      <c r="N25783" s="7"/>
      <c r="O25783" s="6"/>
    </row>
    <row r="25789" spans="14:219" x14ac:dyDescent="0.25">
      <c r="HK25789" s="23"/>
    </row>
    <row r="25802" spans="14:15" x14ac:dyDescent="0.25">
      <c r="N25802" s="7"/>
      <c r="O25802" s="6"/>
    </row>
    <row r="25814" spans="14:219" x14ac:dyDescent="0.25">
      <c r="N25814" s="7"/>
      <c r="O25814" s="6"/>
    </row>
    <row r="25819" spans="14:219" x14ac:dyDescent="0.25">
      <c r="HK25819" s="23"/>
    </row>
    <row r="25821" spans="14:219" x14ac:dyDescent="0.25">
      <c r="N25821" s="7"/>
      <c r="O25821" s="6"/>
    </row>
    <row r="25822" spans="14:219" x14ac:dyDescent="0.25">
      <c r="N25822" s="7"/>
      <c r="O25822" s="6"/>
    </row>
    <row r="25827" spans="14:15" x14ac:dyDescent="0.25">
      <c r="N25827" s="7"/>
      <c r="O25827" s="6"/>
    </row>
    <row r="25837" spans="14:15" x14ac:dyDescent="0.25">
      <c r="N25837" s="7"/>
      <c r="O25837" s="6"/>
    </row>
    <row r="25839" spans="14:15" x14ac:dyDescent="0.25">
      <c r="N25839" s="7"/>
      <c r="O25839" s="6"/>
    </row>
    <row r="25849" spans="14:15" x14ac:dyDescent="0.25">
      <c r="N25849" s="7"/>
      <c r="O25849" s="6"/>
    </row>
    <row r="25867" spans="14:15" x14ac:dyDescent="0.25">
      <c r="N25867" s="7"/>
      <c r="O25867" s="6"/>
    </row>
    <row r="25877" spans="14:15" x14ac:dyDescent="0.25">
      <c r="N25877" s="7"/>
      <c r="O25877" s="6"/>
    </row>
    <row r="25879" spans="14:15" x14ac:dyDescent="0.25">
      <c r="N25879" s="7"/>
      <c r="O25879" s="6"/>
    </row>
    <row r="25889" spans="14:219" x14ac:dyDescent="0.25">
      <c r="N25889" s="7"/>
      <c r="O25889" s="6"/>
    </row>
    <row r="25894" spans="14:219" x14ac:dyDescent="0.25">
      <c r="HK25894" s="23"/>
    </row>
    <row r="25900" spans="14:219" x14ac:dyDescent="0.25">
      <c r="N25900" s="7"/>
      <c r="O25900" s="6"/>
    </row>
    <row r="25913" spans="14:15" x14ac:dyDescent="0.25">
      <c r="N25913" s="7"/>
      <c r="O25913" s="6"/>
    </row>
    <row r="25929" spans="14:15" x14ac:dyDescent="0.25">
      <c r="N25929" s="7"/>
      <c r="O25929" s="6"/>
    </row>
    <row r="25942" spans="14:15" x14ac:dyDescent="0.25">
      <c r="N25942" s="7"/>
      <c r="O25942" s="6"/>
    </row>
    <row r="25944" spans="14:15" x14ac:dyDescent="0.25">
      <c r="N25944" s="7"/>
      <c r="O25944" s="6"/>
    </row>
    <row r="25956" spans="14:15" x14ac:dyDescent="0.25">
      <c r="N25956" s="7"/>
      <c r="O25956" s="6"/>
    </row>
    <row r="25969" spans="14:219" x14ac:dyDescent="0.25">
      <c r="N25969" s="7"/>
      <c r="O25969" s="6"/>
    </row>
    <row r="25972" spans="14:219" x14ac:dyDescent="0.25">
      <c r="HK25972" s="23"/>
    </row>
    <row r="25988" spans="14:15" x14ac:dyDescent="0.25">
      <c r="N25988" s="7"/>
      <c r="O25988" s="6"/>
    </row>
    <row r="25992" spans="14:15" x14ac:dyDescent="0.25">
      <c r="N25992" s="7"/>
      <c r="O25992" s="6"/>
    </row>
    <row r="25998" spans="14:15" x14ac:dyDescent="0.25">
      <c r="N25998" s="7"/>
      <c r="O25998" s="6"/>
    </row>
    <row r="26004" spans="14:219" x14ac:dyDescent="0.25">
      <c r="N26004" s="7"/>
      <c r="O26004" s="6"/>
    </row>
    <row r="26011" spans="14:219" x14ac:dyDescent="0.25">
      <c r="N26011" s="7"/>
      <c r="O26011" s="6"/>
    </row>
    <row r="26013" spans="14:219" x14ac:dyDescent="0.25">
      <c r="HK26013" s="23"/>
    </row>
    <row r="26030" spans="14:15" x14ac:dyDescent="0.25">
      <c r="N26030" s="7"/>
      <c r="O26030" s="6"/>
    </row>
    <row r="26039" spans="14:15" x14ac:dyDescent="0.25">
      <c r="N26039" s="7"/>
      <c r="O26039" s="6"/>
    </row>
    <row r="26052" spans="14:15" x14ac:dyDescent="0.25">
      <c r="N26052" s="7"/>
      <c r="O26052" s="6"/>
    </row>
    <row r="26061" spans="14:15" x14ac:dyDescent="0.25">
      <c r="O26061" s="6"/>
    </row>
    <row r="26090" spans="14:15" x14ac:dyDescent="0.25">
      <c r="N26090" s="7"/>
      <c r="O26090" s="6"/>
    </row>
    <row r="26094" spans="14:15" x14ac:dyDescent="0.25">
      <c r="N26094" s="7"/>
      <c r="O26094" s="6"/>
    </row>
    <row r="26113" spans="14:15" x14ac:dyDescent="0.25">
      <c r="N26113" s="7"/>
      <c r="O26113" s="6"/>
    </row>
    <row r="26120" spans="14:15" x14ac:dyDescent="0.25">
      <c r="O26120" s="6"/>
    </row>
    <row r="26134" spans="14:15" x14ac:dyDescent="0.25">
      <c r="N26134" s="7"/>
      <c r="O26134" s="6"/>
    </row>
    <row r="26138" spans="14:15" x14ac:dyDescent="0.25">
      <c r="N26138" s="7"/>
      <c r="O26138" s="6"/>
    </row>
    <row r="26155" spans="14:15" x14ac:dyDescent="0.25">
      <c r="N26155" s="7"/>
      <c r="O26155" s="6"/>
    </row>
    <row r="26159" spans="14:15" x14ac:dyDescent="0.25">
      <c r="N26159" s="7"/>
      <c r="O26159" s="6"/>
    </row>
    <row r="26174" spans="14:15" x14ac:dyDescent="0.25">
      <c r="N26174" s="7"/>
      <c r="O26174" s="6"/>
    </row>
    <row r="26176" spans="14:15" x14ac:dyDescent="0.25">
      <c r="N26176" s="7"/>
      <c r="O26176" s="6"/>
    </row>
    <row r="26181" spans="14:15" x14ac:dyDescent="0.25">
      <c r="N26181" s="7"/>
      <c r="O26181" s="6"/>
    </row>
    <row r="26189" spans="14:15" x14ac:dyDescent="0.25">
      <c r="N26189" s="7"/>
      <c r="O26189" s="6"/>
    </row>
    <row r="26193" spans="14:15" x14ac:dyDescent="0.25">
      <c r="N26193" s="7"/>
      <c r="O26193" s="6"/>
    </row>
    <row r="26202" spans="14:15" x14ac:dyDescent="0.25">
      <c r="N26202" s="7"/>
      <c r="O26202" s="6"/>
    </row>
    <row r="26220" spans="14:15" x14ac:dyDescent="0.25">
      <c r="O26220" s="6"/>
    </row>
    <row r="26221" spans="14:15" x14ac:dyDescent="0.25">
      <c r="N26221" s="7"/>
      <c r="O26221" s="6"/>
    </row>
    <row r="26231" spans="14:15" x14ac:dyDescent="0.25">
      <c r="N26231" s="7"/>
      <c r="O26231" s="6"/>
    </row>
    <row r="26242" spans="14:219" x14ac:dyDescent="0.25">
      <c r="HK26242" s="23"/>
    </row>
    <row r="26244" spans="14:219" x14ac:dyDescent="0.25">
      <c r="N26244" s="7"/>
      <c r="O26244" s="6"/>
    </row>
    <row r="26247" spans="14:219" x14ac:dyDescent="0.25">
      <c r="N26247" s="7"/>
      <c r="O26247" s="6"/>
    </row>
    <row r="26259" spans="14:15" x14ac:dyDescent="0.25">
      <c r="N26259" s="7"/>
      <c r="O26259" s="6"/>
    </row>
    <row r="26262" spans="14:15" x14ac:dyDescent="0.25">
      <c r="N26262" s="7"/>
      <c r="O26262" s="6"/>
    </row>
    <row r="26276" spans="14:15" x14ac:dyDescent="0.25">
      <c r="N26276" s="7"/>
      <c r="O26276" s="6"/>
    </row>
    <row r="26285" spans="14:15" x14ac:dyDescent="0.25">
      <c r="N26285" s="7"/>
      <c r="O26285" s="6"/>
    </row>
    <row r="26298" spans="14:15" x14ac:dyDescent="0.25">
      <c r="N26298" s="7"/>
      <c r="O26298" s="6"/>
    </row>
    <row r="26333" spans="15:15" x14ac:dyDescent="0.25">
      <c r="O26333" s="6"/>
    </row>
    <row r="26340" spans="14:219" x14ac:dyDescent="0.25">
      <c r="HK26340" s="23"/>
    </row>
    <row r="26342" spans="14:219" x14ac:dyDescent="0.25">
      <c r="N26342" s="7"/>
      <c r="O26342" s="6"/>
    </row>
    <row r="26354" spans="14:15" x14ac:dyDescent="0.25">
      <c r="N26354" s="7"/>
      <c r="O26354" s="6"/>
    </row>
    <row r="26356" spans="14:15" x14ac:dyDescent="0.25">
      <c r="N26356" s="7"/>
      <c r="O26356" s="6"/>
    </row>
    <row r="26358" spans="14:15" x14ac:dyDescent="0.25">
      <c r="N26358" s="7"/>
      <c r="O26358" s="6"/>
    </row>
    <row r="26360" spans="14:15" x14ac:dyDescent="0.25">
      <c r="N26360" s="7"/>
      <c r="O26360" s="6"/>
    </row>
    <row r="26372" spans="14:15" x14ac:dyDescent="0.25">
      <c r="N26372" s="7"/>
      <c r="O26372" s="6"/>
    </row>
    <row r="26380" spans="14:15" x14ac:dyDescent="0.25">
      <c r="N26380" s="7"/>
      <c r="O26380" s="6"/>
    </row>
    <row r="26384" spans="14:15" x14ac:dyDescent="0.25">
      <c r="N26384" s="7"/>
      <c r="O26384" s="6"/>
    </row>
    <row r="26388" spans="14:15" x14ac:dyDescent="0.25">
      <c r="N26388" s="7"/>
      <c r="O26388" s="6"/>
    </row>
    <row r="26399" spans="14:15" x14ac:dyDescent="0.25">
      <c r="N26399" s="7"/>
      <c r="O26399" s="6"/>
    </row>
    <row r="26407" spans="14:15" x14ac:dyDescent="0.25">
      <c r="N26407" s="7"/>
      <c r="O26407" s="6"/>
    </row>
    <row r="26410" spans="14:15" x14ac:dyDescent="0.25">
      <c r="N26410" s="7"/>
      <c r="O26410" s="6"/>
    </row>
    <row r="26414" spans="14:15" x14ac:dyDescent="0.25">
      <c r="N26414" s="7"/>
      <c r="O26414" s="6"/>
    </row>
    <row r="26423" spans="14:15" x14ac:dyDescent="0.25">
      <c r="O26423" s="6"/>
    </row>
    <row r="26425" spans="14:15" x14ac:dyDescent="0.25">
      <c r="N26425" s="7"/>
      <c r="O26425" s="6"/>
    </row>
    <row r="26451" spans="14:15" x14ac:dyDescent="0.25">
      <c r="N26451" s="7"/>
      <c r="O26451" s="6"/>
    </row>
    <row r="26452" spans="14:15" x14ac:dyDescent="0.25">
      <c r="N26452" s="7"/>
      <c r="O26452" s="6"/>
    </row>
    <row r="26461" spans="14:15" x14ac:dyDescent="0.25">
      <c r="N26461" s="7"/>
      <c r="O26461" s="6"/>
    </row>
    <row r="26465" spans="14:15" x14ac:dyDescent="0.25">
      <c r="N26465" s="7"/>
      <c r="O26465" s="6"/>
    </row>
    <row r="26466" spans="14:15" x14ac:dyDescent="0.25">
      <c r="N26466" s="7"/>
      <c r="O26466" s="6"/>
    </row>
    <row r="26475" spans="14:15" x14ac:dyDescent="0.25">
      <c r="N26475" s="7"/>
      <c r="O26475" s="6"/>
    </row>
    <row r="26480" spans="14:15" x14ac:dyDescent="0.25">
      <c r="O26480" s="6"/>
    </row>
    <row r="26499" spans="14:15" x14ac:dyDescent="0.25">
      <c r="N26499" s="7"/>
      <c r="O26499" s="6"/>
    </row>
    <row r="26500" spans="14:15" x14ac:dyDescent="0.25">
      <c r="N26500" s="7"/>
      <c r="O26500" s="6"/>
    </row>
    <row r="26510" spans="14:15" x14ac:dyDescent="0.25">
      <c r="N26510" s="7"/>
      <c r="O26510" s="6"/>
    </row>
    <row r="26518" spans="14:15" x14ac:dyDescent="0.25">
      <c r="N26518" s="7"/>
      <c r="O26518" s="6"/>
    </row>
    <row r="26520" spans="14:15" x14ac:dyDescent="0.25">
      <c r="O26520" s="6"/>
    </row>
    <row r="26526" spans="14:15" x14ac:dyDescent="0.25">
      <c r="O26526" s="6"/>
    </row>
    <row r="26540" spans="14:15" x14ac:dyDescent="0.25">
      <c r="N26540" s="7"/>
      <c r="O26540" s="6"/>
    </row>
    <row r="26552" spans="14:219" x14ac:dyDescent="0.25">
      <c r="N26552" s="7"/>
      <c r="O26552" s="6"/>
    </row>
    <row r="26554" spans="14:219" x14ac:dyDescent="0.25">
      <c r="N26554" s="7"/>
      <c r="O26554" s="6"/>
      <c r="HK26554" s="23"/>
    </row>
    <row r="26558" spans="14:219" x14ac:dyDescent="0.25">
      <c r="N26558" s="7"/>
      <c r="O26558" s="6"/>
    </row>
    <row r="26559" spans="14:219" x14ac:dyDescent="0.25">
      <c r="N26559" s="7"/>
      <c r="O26559" s="6"/>
    </row>
    <row r="26562" spans="14:15" x14ac:dyDescent="0.25">
      <c r="N26562" s="7"/>
      <c r="O26562" s="6"/>
    </row>
    <row r="26568" spans="14:15" x14ac:dyDescent="0.25">
      <c r="N26568" s="7"/>
      <c r="O26568" s="6"/>
    </row>
    <row r="26578" spans="14:15" x14ac:dyDescent="0.25">
      <c r="N26578" s="7"/>
      <c r="O26578" s="6"/>
    </row>
    <row r="26582" spans="14:15" x14ac:dyDescent="0.25">
      <c r="N26582" s="7"/>
      <c r="O26582" s="6"/>
    </row>
    <row r="26585" spans="14:15" x14ac:dyDescent="0.25">
      <c r="N26585" s="7"/>
      <c r="O26585" s="6"/>
    </row>
    <row r="26588" spans="14:15" x14ac:dyDescent="0.25">
      <c r="N26588" s="7"/>
      <c r="O26588" s="6"/>
    </row>
    <row r="26591" spans="14:15" x14ac:dyDescent="0.25">
      <c r="N26591" s="7"/>
      <c r="O26591" s="6"/>
    </row>
    <row r="26627" spans="14:15" x14ac:dyDescent="0.25">
      <c r="N26627" s="7"/>
      <c r="O26627" s="6"/>
    </row>
    <row r="26633" spans="14:15" x14ac:dyDescent="0.25">
      <c r="N26633" s="7"/>
      <c r="O26633" s="6"/>
    </row>
    <row r="26645" spans="14:219" x14ac:dyDescent="0.25">
      <c r="N26645" s="7"/>
      <c r="O26645" s="6"/>
      <c r="HK26645" s="23"/>
    </row>
    <row r="26649" spans="14:219" x14ac:dyDescent="0.25">
      <c r="N26649" s="7"/>
      <c r="O26649" s="6"/>
    </row>
    <row r="26661" spans="14:15" x14ac:dyDescent="0.25">
      <c r="N26661" s="7"/>
      <c r="O26661" s="6"/>
    </row>
    <row r="26682" spans="14:15" x14ac:dyDescent="0.25">
      <c r="N26682" s="7"/>
      <c r="O26682" s="6"/>
    </row>
    <row r="26692" spans="14:219" x14ac:dyDescent="0.25">
      <c r="N26692" s="7"/>
      <c r="O26692" s="6"/>
    </row>
    <row r="26693" spans="14:219" x14ac:dyDescent="0.25">
      <c r="N26693" s="7"/>
      <c r="O26693" s="6"/>
    </row>
    <row r="26694" spans="14:219" x14ac:dyDescent="0.25">
      <c r="N26694" s="7"/>
      <c r="O26694" s="6"/>
    </row>
    <row r="26701" spans="14:219" x14ac:dyDescent="0.25">
      <c r="HK26701" s="23"/>
    </row>
    <row r="26712" spans="14:15" x14ac:dyDescent="0.25">
      <c r="N26712" s="7"/>
      <c r="O26712" s="6"/>
    </row>
    <row r="26715" spans="14:15" x14ac:dyDescent="0.25">
      <c r="O26715" s="6"/>
    </row>
    <row r="26735" spans="14:15" x14ac:dyDescent="0.25">
      <c r="N26735" s="7"/>
      <c r="O26735" s="6"/>
    </row>
    <row r="26754" spans="14:219" x14ac:dyDescent="0.25">
      <c r="O26754" s="6"/>
    </row>
    <row r="26758" spans="14:219" x14ac:dyDescent="0.25">
      <c r="N26758" s="7"/>
      <c r="O26758" s="6"/>
      <c r="HK26758" s="23"/>
    </row>
    <row r="26759" spans="14:219" x14ac:dyDescent="0.25">
      <c r="N26759" s="7"/>
      <c r="O26759" s="6"/>
    </row>
    <row r="26779" spans="14:15" x14ac:dyDescent="0.25">
      <c r="N26779" s="7"/>
      <c r="O26779" s="6"/>
    </row>
    <row r="26799" spans="14:15" x14ac:dyDescent="0.25">
      <c r="N26799" s="7"/>
      <c r="O26799" s="6"/>
    </row>
    <row r="26802" spans="14:219" x14ac:dyDescent="0.25">
      <c r="O26802" s="6"/>
    </row>
    <row r="26804" spans="14:219" x14ac:dyDescent="0.25">
      <c r="HK26804" s="23"/>
    </row>
    <row r="26808" spans="14:219" x14ac:dyDescent="0.25">
      <c r="N26808" s="7"/>
      <c r="O26808" s="6"/>
    </row>
    <row r="26817" spans="14:15" x14ac:dyDescent="0.25">
      <c r="N26817" s="7"/>
      <c r="O26817" s="6"/>
    </row>
    <row r="26822" spans="14:15" x14ac:dyDescent="0.25">
      <c r="N26822" s="7"/>
      <c r="O26822" s="6"/>
    </row>
    <row r="26825" spans="14:15" x14ac:dyDescent="0.25">
      <c r="N26825" s="7"/>
      <c r="O26825" s="6"/>
    </row>
    <row r="26829" spans="14:15" x14ac:dyDescent="0.25">
      <c r="N26829" s="7"/>
      <c r="O26829" s="6"/>
    </row>
    <row r="26837" spans="14:15" x14ac:dyDescent="0.25">
      <c r="N26837" s="7"/>
      <c r="O26837" s="6"/>
    </row>
    <row r="26851" spans="14:15" x14ac:dyDescent="0.25">
      <c r="N26851" s="7"/>
      <c r="O26851" s="6"/>
    </row>
    <row r="26864" spans="14:15" x14ac:dyDescent="0.25">
      <c r="N26864" s="7"/>
      <c r="O26864" s="6"/>
    </row>
    <row r="26877" spans="14:15" x14ac:dyDescent="0.25">
      <c r="N26877" s="7"/>
      <c r="O26877" s="6"/>
    </row>
    <row r="26881" spans="14:15" x14ac:dyDescent="0.25">
      <c r="N26881" s="7"/>
      <c r="O26881" s="6"/>
    </row>
    <row r="26916" spans="14:15" x14ac:dyDescent="0.25">
      <c r="N26916" s="7"/>
      <c r="O26916" s="6"/>
    </row>
    <row r="26926" spans="14:15" x14ac:dyDescent="0.25">
      <c r="N26926" s="7"/>
      <c r="O26926" s="6"/>
    </row>
    <row r="26929" spans="14:219" x14ac:dyDescent="0.25">
      <c r="N26929" s="7"/>
      <c r="O26929" s="6"/>
    </row>
    <row r="26930" spans="14:219" x14ac:dyDescent="0.25">
      <c r="N26930" s="7"/>
      <c r="O26930" s="6"/>
    </row>
    <row r="26935" spans="14:219" x14ac:dyDescent="0.25">
      <c r="HK26935" s="23"/>
    </row>
    <row r="26938" spans="14:219" x14ac:dyDescent="0.25">
      <c r="N26938" s="7"/>
      <c r="O26938" s="6"/>
    </row>
    <row r="26939" spans="14:219" x14ac:dyDescent="0.25">
      <c r="N26939" s="7"/>
      <c r="O26939" s="6"/>
    </row>
    <row r="26941" spans="14:219" x14ac:dyDescent="0.25">
      <c r="N26941" s="7"/>
      <c r="O26941" s="6"/>
    </row>
    <row r="26942" spans="14:219" x14ac:dyDescent="0.25">
      <c r="N26942" s="7"/>
      <c r="O26942" s="6"/>
    </row>
    <row r="26949" spans="14:219" x14ac:dyDescent="0.25">
      <c r="N26949" s="7"/>
      <c r="O26949" s="6"/>
    </row>
    <row r="26956" spans="14:219" x14ac:dyDescent="0.25">
      <c r="O26956" s="6"/>
    </row>
    <row r="26960" spans="14:219" x14ac:dyDescent="0.25">
      <c r="HK26960" s="23"/>
    </row>
    <row r="26963" spans="14:15" x14ac:dyDescent="0.25">
      <c r="O26963" s="6"/>
    </row>
    <row r="26967" spans="14:15" x14ac:dyDescent="0.25">
      <c r="N26967" s="7"/>
      <c r="O26967" s="6"/>
    </row>
    <row r="26970" spans="14:15" x14ac:dyDescent="0.25">
      <c r="N26970" s="7"/>
      <c r="O26970" s="6"/>
    </row>
    <row r="26971" spans="14:15" x14ac:dyDescent="0.25">
      <c r="N26971" s="7"/>
      <c r="O26971" s="6"/>
    </row>
    <row r="26982" spans="14:15" x14ac:dyDescent="0.25">
      <c r="O26982" s="6"/>
    </row>
    <row r="26988" spans="14:15" x14ac:dyDescent="0.25">
      <c r="N26988" s="7"/>
      <c r="O26988" s="6"/>
    </row>
    <row r="27000" spans="14:15" x14ac:dyDescent="0.25">
      <c r="N27000" s="7"/>
      <c r="O27000" s="6"/>
    </row>
    <row r="27002" spans="14:15" x14ac:dyDescent="0.25">
      <c r="N27002" s="7"/>
      <c r="O27002" s="6"/>
    </row>
    <row r="27014" spans="14:15" x14ac:dyDescent="0.25">
      <c r="N27014" s="7"/>
      <c r="O27014" s="6"/>
    </row>
    <row r="27020" spans="14:15" x14ac:dyDescent="0.25">
      <c r="N27020" s="7"/>
      <c r="O27020" s="6"/>
    </row>
    <row r="27023" spans="14:15" x14ac:dyDescent="0.25">
      <c r="N27023" s="7"/>
      <c r="O27023" s="6"/>
    </row>
    <row r="27028" spans="14:219" x14ac:dyDescent="0.25">
      <c r="HK27028" s="23"/>
    </row>
    <row r="27037" spans="14:219" x14ac:dyDescent="0.25">
      <c r="N27037" s="7"/>
      <c r="O27037" s="6"/>
    </row>
    <row r="27040" spans="14:219" x14ac:dyDescent="0.25">
      <c r="O27040" s="6"/>
      <c r="HK27040" s="23"/>
    </row>
    <row r="27046" spans="14:15" x14ac:dyDescent="0.25">
      <c r="N27046" s="7"/>
      <c r="O27046" s="6"/>
    </row>
    <row r="27050" spans="14:15" x14ac:dyDescent="0.25">
      <c r="O27050" s="6"/>
    </row>
    <row r="27080" spans="14:15" x14ac:dyDescent="0.25">
      <c r="N27080" s="7"/>
      <c r="O27080" s="6"/>
    </row>
    <row r="27083" spans="14:15" x14ac:dyDescent="0.25">
      <c r="N27083" s="7"/>
      <c r="O27083" s="6"/>
    </row>
    <row r="27085" spans="14:15" x14ac:dyDescent="0.25">
      <c r="N27085" s="7"/>
      <c r="O27085" s="6"/>
    </row>
    <row r="27087" spans="14:15" x14ac:dyDescent="0.25">
      <c r="N27087" s="7"/>
      <c r="O27087" s="6"/>
    </row>
    <row r="27093" spans="14:15" x14ac:dyDescent="0.25">
      <c r="N27093" s="7"/>
      <c r="O27093" s="6"/>
    </row>
    <row r="27095" spans="14:15" x14ac:dyDescent="0.25">
      <c r="O27095" s="6"/>
    </row>
    <row r="27100" spans="14:15" x14ac:dyDescent="0.25">
      <c r="N27100" s="7"/>
      <c r="O27100" s="6"/>
    </row>
    <row r="27109" spans="14:15" x14ac:dyDescent="0.25">
      <c r="N27109" s="7"/>
      <c r="O27109" s="6"/>
    </row>
    <row r="27110" spans="14:15" x14ac:dyDescent="0.25">
      <c r="N27110" s="7"/>
      <c r="O27110" s="6"/>
    </row>
    <row r="27127" spans="14:15" x14ac:dyDescent="0.25">
      <c r="N27127" s="7"/>
      <c r="O27127" s="6"/>
    </row>
    <row r="27138" spans="14:15" x14ac:dyDescent="0.25">
      <c r="N27138" s="7"/>
      <c r="O27138" s="6"/>
    </row>
    <row r="27146" spans="14:15" x14ac:dyDescent="0.25">
      <c r="O27146" s="6"/>
    </row>
    <row r="27148" spans="14:15" x14ac:dyDescent="0.25">
      <c r="N27148" s="7"/>
      <c r="O27148" s="6"/>
    </row>
    <row r="27186" spans="14:219" x14ac:dyDescent="0.25">
      <c r="N27186" s="7"/>
      <c r="O27186" s="6"/>
    </row>
    <row r="27187" spans="14:219" x14ac:dyDescent="0.25">
      <c r="N27187" s="7"/>
      <c r="O27187" s="6"/>
    </row>
    <row r="27192" spans="14:219" x14ac:dyDescent="0.25">
      <c r="HK27192" s="23"/>
    </row>
    <row r="27205" spans="14:219" x14ac:dyDescent="0.25">
      <c r="N27205" s="7"/>
      <c r="O27205" s="6"/>
    </row>
    <row r="27207" spans="14:219" x14ac:dyDescent="0.25">
      <c r="N27207" s="7"/>
      <c r="O27207" s="6"/>
    </row>
    <row r="27212" spans="14:219" x14ac:dyDescent="0.25">
      <c r="HK27212" s="23"/>
    </row>
    <row r="27216" spans="14:219" x14ac:dyDescent="0.25">
      <c r="HK27216" s="23"/>
    </row>
    <row r="27220" spans="15:15" x14ac:dyDescent="0.25">
      <c r="O27220" s="6"/>
    </row>
    <row r="27239" spans="14:15" x14ac:dyDescent="0.25">
      <c r="N27239" s="7"/>
      <c r="O27239" s="6"/>
    </row>
    <row r="27249" spans="14:15" x14ac:dyDescent="0.25">
      <c r="N27249" s="7"/>
      <c r="O27249" s="6"/>
    </row>
    <row r="27261" spans="14:15" x14ac:dyDescent="0.25">
      <c r="N27261" s="7"/>
      <c r="O27261" s="6"/>
    </row>
    <row r="27262" spans="14:15" x14ac:dyDescent="0.25">
      <c r="N27262" s="7"/>
      <c r="O27262" s="6"/>
    </row>
    <row r="27281" spans="14:219" x14ac:dyDescent="0.25">
      <c r="O27281" s="6"/>
      <c r="HK27281" s="23"/>
    </row>
    <row r="27282" spans="14:219" x14ac:dyDescent="0.25">
      <c r="N27282" s="7"/>
      <c r="O27282" s="6"/>
    </row>
    <row r="27283" spans="14:219" x14ac:dyDescent="0.25">
      <c r="N27283" s="7"/>
      <c r="O27283" s="6"/>
    </row>
    <row r="27285" spans="14:219" x14ac:dyDescent="0.25">
      <c r="N27285" s="7"/>
      <c r="O27285" s="6"/>
    </row>
    <row r="27287" spans="14:219" x14ac:dyDescent="0.25">
      <c r="N27287" s="7"/>
      <c r="O27287" s="6"/>
    </row>
    <row r="27295" spans="14:219" x14ac:dyDescent="0.25">
      <c r="N27295" s="7"/>
      <c r="O27295" s="6"/>
    </row>
    <row r="27296" spans="14:219" x14ac:dyDescent="0.25">
      <c r="N27296" s="7"/>
      <c r="O27296" s="6"/>
    </row>
    <row r="27301" spans="14:15" x14ac:dyDescent="0.25">
      <c r="N27301" s="7"/>
      <c r="O27301" s="6"/>
    </row>
    <row r="27303" spans="14:15" x14ac:dyDescent="0.25">
      <c r="N27303" s="7"/>
      <c r="O27303" s="6"/>
    </row>
    <row r="27323" spans="14:15" x14ac:dyDescent="0.25">
      <c r="N27323" s="7"/>
      <c r="O27323" s="6"/>
    </row>
    <row r="27329" spans="14:219" x14ac:dyDescent="0.25">
      <c r="N27329" s="7"/>
      <c r="O27329" s="6"/>
    </row>
    <row r="27336" spans="14:219" x14ac:dyDescent="0.25">
      <c r="HK27336" s="23"/>
    </row>
    <row r="27345" spans="14:15" x14ac:dyDescent="0.25">
      <c r="N27345" s="7"/>
      <c r="O27345" s="6"/>
    </row>
    <row r="27348" spans="14:15" x14ac:dyDescent="0.25">
      <c r="N27348" s="7"/>
      <c r="O27348" s="6"/>
    </row>
    <row r="27351" spans="14:15" x14ac:dyDescent="0.25">
      <c r="O27351" s="6"/>
    </row>
    <row r="27357" spans="14:15" x14ac:dyDescent="0.25">
      <c r="N27357" s="7"/>
      <c r="O27357" s="6"/>
    </row>
    <row r="27363" spans="14:15" x14ac:dyDescent="0.25">
      <c r="N27363" s="7"/>
      <c r="O27363" s="6"/>
    </row>
    <row r="27367" spans="14:15" x14ac:dyDescent="0.25">
      <c r="N27367" s="7"/>
      <c r="O27367" s="6"/>
    </row>
    <row r="27382" spans="219:219" x14ac:dyDescent="0.25">
      <c r="HK27382" s="23"/>
    </row>
    <row r="27394" spans="14:15" x14ac:dyDescent="0.25">
      <c r="N27394" s="7"/>
      <c r="O27394" s="6"/>
    </row>
    <row r="27397" spans="14:15" x14ac:dyDescent="0.25">
      <c r="N27397" s="7"/>
      <c r="O27397" s="6"/>
    </row>
    <row r="27400" spans="14:15" x14ac:dyDescent="0.25">
      <c r="N27400" s="7"/>
      <c r="O27400" s="6"/>
    </row>
    <row r="27407" spans="14:15" x14ac:dyDescent="0.25">
      <c r="N27407" s="7"/>
      <c r="O27407" s="6"/>
    </row>
    <row r="27410" spans="14:219" x14ac:dyDescent="0.25">
      <c r="HK27410" s="23"/>
    </row>
    <row r="27415" spans="14:219" x14ac:dyDescent="0.25">
      <c r="N27415" s="7"/>
      <c r="O27415" s="6"/>
    </row>
    <row r="27418" spans="14:219" x14ac:dyDescent="0.25">
      <c r="N27418" s="7"/>
      <c r="O27418" s="6"/>
    </row>
    <row r="27426" spans="14:15" x14ac:dyDescent="0.25">
      <c r="N27426" s="7"/>
      <c r="O27426" s="6"/>
    </row>
    <row r="27433" spans="14:15" x14ac:dyDescent="0.25">
      <c r="N27433" s="7"/>
      <c r="O27433" s="6"/>
    </row>
    <row r="27443" spans="14:15" x14ac:dyDescent="0.25">
      <c r="N27443" s="7"/>
      <c r="O27443" s="6"/>
    </row>
    <row r="27455" spans="14:15" x14ac:dyDescent="0.25">
      <c r="N27455" s="7"/>
      <c r="O27455" s="6"/>
    </row>
    <row r="27456" spans="14:15" x14ac:dyDescent="0.25">
      <c r="N27456" s="7"/>
      <c r="O27456" s="6"/>
    </row>
    <row r="27459" spans="14:15" x14ac:dyDescent="0.25">
      <c r="N27459" s="7"/>
      <c r="O27459" s="6"/>
    </row>
    <row r="27462" spans="14:15" x14ac:dyDescent="0.25">
      <c r="N27462" s="7"/>
      <c r="O27462" s="6"/>
    </row>
    <row r="27468" spans="14:15" x14ac:dyDescent="0.25">
      <c r="N27468" s="7"/>
      <c r="O27468" s="6"/>
    </row>
    <row r="27472" spans="14:15" x14ac:dyDescent="0.25">
      <c r="N27472" s="7"/>
      <c r="O27472" s="6"/>
    </row>
    <row r="27476" spans="14:15" x14ac:dyDescent="0.25">
      <c r="N27476" s="7"/>
      <c r="O27476" s="6"/>
    </row>
    <row r="27498" spans="14:15" x14ac:dyDescent="0.25">
      <c r="N27498" s="7"/>
      <c r="O27498" s="6"/>
    </row>
    <row r="27510" spans="14:15" x14ac:dyDescent="0.25">
      <c r="N27510" s="7"/>
      <c r="O27510" s="6"/>
    </row>
    <row r="27513" spans="14:15" x14ac:dyDescent="0.25">
      <c r="N27513" s="7"/>
      <c r="O27513" s="6"/>
    </row>
    <row r="27521" spans="14:15" x14ac:dyDescent="0.25">
      <c r="N27521" s="7"/>
      <c r="O27521" s="6"/>
    </row>
    <row r="27538" spans="14:219" x14ac:dyDescent="0.25">
      <c r="HK27538" s="23"/>
    </row>
    <row r="27539" spans="14:219" x14ac:dyDescent="0.25">
      <c r="N27539" s="7"/>
      <c r="O27539" s="6"/>
    </row>
    <row r="27542" spans="14:219" x14ac:dyDescent="0.25">
      <c r="N27542" s="7"/>
      <c r="O27542" s="6"/>
    </row>
    <row r="27546" spans="14:219" x14ac:dyDescent="0.25">
      <c r="HK27546" s="23"/>
    </row>
    <row r="27552" spans="14:219" x14ac:dyDescent="0.25">
      <c r="N27552" s="7"/>
      <c r="O27552" s="6"/>
    </row>
    <row r="27564" spans="14:15" x14ac:dyDescent="0.25">
      <c r="N27564" s="7"/>
      <c r="O27564" s="6"/>
    </row>
    <row r="27570" spans="15:15" x14ac:dyDescent="0.25">
      <c r="O27570" s="6"/>
    </row>
    <row r="27594" spans="14:15" x14ac:dyDescent="0.25">
      <c r="N27594" s="7"/>
      <c r="O27594" s="6"/>
    </row>
    <row r="27605" spans="14:219" x14ac:dyDescent="0.25">
      <c r="N27605" s="7"/>
      <c r="O27605" s="6"/>
      <c r="HK27605" s="23"/>
    </row>
    <row r="27609" spans="14:219" x14ac:dyDescent="0.25">
      <c r="O27609" s="6"/>
    </row>
    <row r="27610" spans="14:219" x14ac:dyDescent="0.25">
      <c r="N27610" s="7"/>
      <c r="O27610" s="6"/>
    </row>
    <row r="27616" spans="14:219" x14ac:dyDescent="0.25">
      <c r="HK27616" s="23"/>
    </row>
    <row r="27617" spans="14:15" x14ac:dyDescent="0.25">
      <c r="N27617" s="7"/>
      <c r="O27617" s="6"/>
    </row>
    <row r="27622" spans="14:15" x14ac:dyDescent="0.25">
      <c r="N27622" s="7"/>
      <c r="O27622" s="6"/>
    </row>
    <row r="27639" spans="14:15" x14ac:dyDescent="0.25">
      <c r="N27639" s="7"/>
      <c r="O27639" s="6"/>
    </row>
    <row r="27640" spans="14:15" x14ac:dyDescent="0.25">
      <c r="N27640" s="7"/>
      <c r="O27640" s="6"/>
    </row>
    <row r="27654" spans="15:219" x14ac:dyDescent="0.25">
      <c r="HK27654" s="23"/>
    </row>
    <row r="27657" spans="15:219" x14ac:dyDescent="0.25">
      <c r="O27657" s="6"/>
      <c r="HK27657" s="23"/>
    </row>
    <row r="27673" spans="14:15" x14ac:dyDescent="0.25">
      <c r="N27673" s="7"/>
      <c r="O27673" s="6"/>
    </row>
    <row r="27682" spans="14:219" x14ac:dyDescent="0.25">
      <c r="N27682" s="7"/>
      <c r="O27682" s="6"/>
    </row>
    <row r="27693" spans="14:219" x14ac:dyDescent="0.25">
      <c r="HK27693" s="23"/>
    </row>
    <row r="27696" spans="14:219" x14ac:dyDescent="0.25">
      <c r="N27696" s="7"/>
      <c r="O27696" s="6"/>
    </row>
    <row r="27705" spans="14:219" x14ac:dyDescent="0.25">
      <c r="N27705" s="7"/>
      <c r="O27705" s="6"/>
    </row>
    <row r="27709" spans="14:219" x14ac:dyDescent="0.25">
      <c r="N27709" s="7"/>
      <c r="O27709" s="6"/>
    </row>
    <row r="27710" spans="14:219" x14ac:dyDescent="0.25">
      <c r="HK27710" s="23"/>
    </row>
    <row r="27712" spans="14:219" x14ac:dyDescent="0.25">
      <c r="N27712" s="7"/>
      <c r="O27712" s="6"/>
    </row>
    <row r="27726" spans="14:15" x14ac:dyDescent="0.25">
      <c r="N27726" s="7"/>
      <c r="O27726" s="6"/>
    </row>
    <row r="27729" spans="14:15" x14ac:dyDescent="0.25">
      <c r="N27729" s="7"/>
      <c r="O27729" s="6"/>
    </row>
    <row r="27730" spans="14:15" x14ac:dyDescent="0.25">
      <c r="N27730" s="7"/>
      <c r="O27730" s="6"/>
    </row>
    <row r="27732" spans="14:15" x14ac:dyDescent="0.25">
      <c r="N27732" s="7"/>
      <c r="O27732" s="6"/>
    </row>
    <row r="27746" spans="14:219" x14ac:dyDescent="0.25">
      <c r="N27746" s="7"/>
      <c r="O27746" s="6"/>
    </row>
    <row r="27751" spans="14:219" x14ac:dyDescent="0.25">
      <c r="HK27751" s="23"/>
    </row>
    <row r="27755" spans="14:219" x14ac:dyDescent="0.25">
      <c r="O27755" s="6"/>
    </row>
    <row r="27756" spans="14:219" x14ac:dyDescent="0.25">
      <c r="HK27756" s="23"/>
    </row>
    <row r="27763" spans="14:15" x14ac:dyDescent="0.25">
      <c r="N27763" s="7"/>
      <c r="O27763" s="6"/>
    </row>
    <row r="27775" spans="14:15" x14ac:dyDescent="0.25">
      <c r="N27775" s="7"/>
      <c r="O27775" s="6"/>
    </row>
    <row r="27777" spans="14:219" x14ac:dyDescent="0.25">
      <c r="N27777" s="7"/>
      <c r="O27777" s="6"/>
    </row>
    <row r="27785" spans="14:219" x14ac:dyDescent="0.25">
      <c r="O27785" s="6"/>
    </row>
    <row r="27789" spans="14:219" x14ac:dyDescent="0.25">
      <c r="HK27789" s="23"/>
    </row>
    <row r="27800" spans="14:15" x14ac:dyDescent="0.25">
      <c r="N27800" s="7"/>
      <c r="O27800" s="6"/>
    </row>
    <row r="27803" spans="14:15" x14ac:dyDescent="0.25">
      <c r="N27803" s="7"/>
      <c r="O27803" s="6"/>
    </row>
    <row r="27806" spans="14:15" x14ac:dyDescent="0.25">
      <c r="N27806" s="7"/>
      <c r="O27806" s="6"/>
    </row>
    <row r="27820" spans="14:15" x14ac:dyDescent="0.25">
      <c r="O27820" s="6"/>
    </row>
    <row r="27821" spans="14:15" x14ac:dyDescent="0.25">
      <c r="N27821" s="7"/>
      <c r="O27821" s="6"/>
    </row>
    <row r="27840" spans="14:15" x14ac:dyDescent="0.25">
      <c r="N27840" s="7"/>
      <c r="O27840" s="6"/>
    </row>
    <row r="27853" spans="14:15" x14ac:dyDescent="0.25">
      <c r="N27853" s="7"/>
      <c r="O27853" s="6"/>
    </row>
    <row r="27854" spans="14:15" x14ac:dyDescent="0.25">
      <c r="N27854" s="7"/>
      <c r="O27854" s="6"/>
    </row>
    <row r="27856" spans="14:15" x14ac:dyDescent="0.25">
      <c r="N27856" s="7"/>
      <c r="O27856" s="6"/>
    </row>
    <row r="27858" spans="14:15" x14ac:dyDescent="0.25">
      <c r="N27858" s="7"/>
      <c r="O27858" s="6"/>
    </row>
    <row r="27872" spans="14:15" x14ac:dyDescent="0.25">
      <c r="N27872" s="7"/>
      <c r="O27872" s="6"/>
    </row>
    <row r="27883" spans="14:15" x14ac:dyDescent="0.25">
      <c r="N27883" s="7"/>
      <c r="O27883" s="6"/>
    </row>
    <row r="27886" spans="14:15" x14ac:dyDescent="0.25">
      <c r="O27886" s="6"/>
    </row>
    <row r="27887" spans="14:15" x14ac:dyDescent="0.25">
      <c r="N27887" s="7"/>
      <c r="O27887" s="6"/>
    </row>
    <row r="27899" spans="14:15" x14ac:dyDescent="0.25">
      <c r="N27899" s="7"/>
      <c r="O27899" s="6"/>
    </row>
    <row r="27908" spans="14:15" x14ac:dyDescent="0.25">
      <c r="N27908" s="7"/>
      <c r="O27908" s="6"/>
    </row>
    <row r="27919" spans="14:15" x14ac:dyDescent="0.25">
      <c r="N27919" s="7"/>
      <c r="O27919" s="6"/>
    </row>
    <row r="27932" spans="14:219" x14ac:dyDescent="0.25">
      <c r="HK27932" s="23"/>
    </row>
    <row r="27936" spans="14:219" x14ac:dyDescent="0.25">
      <c r="N27936" s="7"/>
      <c r="O27936" s="6"/>
    </row>
    <row r="27944" spans="14:15" x14ac:dyDescent="0.25">
      <c r="N27944" s="7"/>
      <c r="O27944" s="6"/>
    </row>
    <row r="27960" spans="14:15" x14ac:dyDescent="0.25">
      <c r="N27960" s="7"/>
      <c r="O27960" s="6"/>
    </row>
    <row r="27964" spans="14:15" x14ac:dyDescent="0.25">
      <c r="N27964" s="7"/>
      <c r="O27964" s="6"/>
    </row>
    <row r="27973" spans="14:15" x14ac:dyDescent="0.25">
      <c r="N27973" s="7"/>
      <c r="O27973" s="6"/>
    </row>
    <row r="27980" spans="14:15" x14ac:dyDescent="0.25">
      <c r="N27980" s="7"/>
      <c r="O27980" s="6"/>
    </row>
    <row r="27995" spans="14:219" x14ac:dyDescent="0.25">
      <c r="HK27995" s="23"/>
    </row>
    <row r="27998" spans="14:219" x14ac:dyDescent="0.25">
      <c r="N27998" s="7"/>
      <c r="O27998" s="6"/>
    </row>
    <row r="28002" spans="14:15" x14ac:dyDescent="0.25">
      <c r="N28002" s="7"/>
      <c r="O28002" s="6"/>
    </row>
    <row r="28020" spans="14:15" x14ac:dyDescent="0.25">
      <c r="N28020" s="7"/>
      <c r="O28020" s="6"/>
    </row>
    <row r="28024" spans="14:15" x14ac:dyDescent="0.25">
      <c r="N28024" s="7"/>
      <c r="O28024" s="6"/>
    </row>
    <row r="28025" spans="14:15" x14ac:dyDescent="0.25">
      <c r="N28025" s="7"/>
      <c r="O28025" s="6"/>
    </row>
    <row r="28039" spans="219:219" x14ac:dyDescent="0.25">
      <c r="HK28039" s="23"/>
    </row>
    <row r="28053" spans="14:219" x14ac:dyDescent="0.25">
      <c r="HK28053" s="23"/>
    </row>
    <row r="28056" spans="14:219" x14ac:dyDescent="0.25">
      <c r="N28056" s="7"/>
      <c r="O28056" s="6"/>
    </row>
    <row r="28060" spans="14:219" x14ac:dyDescent="0.25">
      <c r="N28060" s="7"/>
      <c r="O28060" s="6"/>
    </row>
    <row r="28061" spans="14:219" x14ac:dyDescent="0.25">
      <c r="N28061" s="7"/>
      <c r="O28061" s="6"/>
    </row>
    <row r="28070" spans="14:219" x14ac:dyDescent="0.25">
      <c r="N28070" s="7"/>
      <c r="O28070" s="6"/>
    </row>
    <row r="28071" spans="14:219" x14ac:dyDescent="0.25">
      <c r="N28071" s="7"/>
      <c r="O28071" s="6"/>
    </row>
    <row r="28072" spans="14:219" x14ac:dyDescent="0.25">
      <c r="HK28072" s="23"/>
    </row>
    <row r="28073" spans="14:219" x14ac:dyDescent="0.25">
      <c r="N28073" s="7"/>
      <c r="O28073" s="6"/>
    </row>
    <row r="28078" spans="14:219" x14ac:dyDescent="0.25">
      <c r="N28078" s="7"/>
      <c r="O28078" s="6"/>
    </row>
    <row r="28081" spans="14:15" x14ac:dyDescent="0.25">
      <c r="N28081" s="7"/>
      <c r="O28081" s="6"/>
    </row>
    <row r="28109" spans="14:15" x14ac:dyDescent="0.25">
      <c r="N28109" s="7"/>
      <c r="O28109" s="6"/>
    </row>
    <row r="28120" spans="14:219" x14ac:dyDescent="0.25">
      <c r="N28120" s="7"/>
      <c r="O28120" s="6"/>
    </row>
    <row r="28125" spans="14:219" x14ac:dyDescent="0.25">
      <c r="N28125" s="7"/>
      <c r="O28125" s="6"/>
      <c r="HK28125" s="23"/>
    </row>
    <row r="28132" spans="14:219" x14ac:dyDescent="0.25">
      <c r="N28132" s="7"/>
      <c r="O28132" s="6"/>
    </row>
    <row r="28143" spans="14:219" x14ac:dyDescent="0.25">
      <c r="HK28143" s="23"/>
    </row>
    <row r="28145" spans="14:219" x14ac:dyDescent="0.25">
      <c r="HK28145" s="23"/>
    </row>
    <row r="28155" spans="14:219" x14ac:dyDescent="0.25">
      <c r="N28155" s="7"/>
      <c r="O28155" s="6"/>
    </row>
    <row r="28158" spans="14:219" x14ac:dyDescent="0.25">
      <c r="N28158" s="7"/>
      <c r="O28158" s="6"/>
    </row>
    <row r="28170" spans="14:15" x14ac:dyDescent="0.25">
      <c r="N28170" s="7"/>
      <c r="O28170" s="6"/>
    </row>
    <row r="28172" spans="14:15" x14ac:dyDescent="0.25">
      <c r="N28172" s="7"/>
      <c r="O28172" s="6"/>
    </row>
    <row r="28177" spans="14:15" x14ac:dyDescent="0.25">
      <c r="O28177" s="6"/>
    </row>
    <row r="28185" spans="14:15" x14ac:dyDescent="0.25">
      <c r="N28185" s="7"/>
      <c r="O28185" s="6"/>
    </row>
    <row r="28193" spans="14:219" x14ac:dyDescent="0.25">
      <c r="O28193" s="6"/>
    </row>
    <row r="28203" spans="14:219" x14ac:dyDescent="0.25">
      <c r="N28203" s="7"/>
      <c r="O28203" s="6"/>
      <c r="HK28203" s="23"/>
    </row>
    <row r="28208" spans="14:219" x14ac:dyDescent="0.25">
      <c r="HK28208" s="23"/>
    </row>
    <row r="28217" spans="14:15" x14ac:dyDescent="0.25">
      <c r="N28217" s="7"/>
      <c r="O28217" s="6"/>
    </row>
    <row r="28218" spans="14:15" x14ac:dyDescent="0.25">
      <c r="N28218" s="7"/>
      <c r="O28218" s="6"/>
    </row>
    <row r="28221" spans="14:15" x14ac:dyDescent="0.25">
      <c r="N28221" s="7"/>
      <c r="O28221" s="6"/>
    </row>
    <row r="28233" spans="14:15" x14ac:dyDescent="0.25">
      <c r="N28233" s="7"/>
      <c r="O28233" s="6"/>
    </row>
    <row r="28244" spans="14:219" x14ac:dyDescent="0.25">
      <c r="N28244" s="7"/>
      <c r="O28244" s="6"/>
    </row>
    <row r="28246" spans="14:219" x14ac:dyDescent="0.25">
      <c r="O28246" s="6"/>
    </row>
    <row r="28254" spans="14:219" x14ac:dyDescent="0.25">
      <c r="HK28254" s="23"/>
    </row>
    <row r="28260" spans="14:219" x14ac:dyDescent="0.25">
      <c r="N28260" s="7"/>
      <c r="O28260" s="6"/>
    </row>
    <row r="28265" spans="14:219" x14ac:dyDescent="0.25">
      <c r="N28265" s="7"/>
      <c r="O28265" s="6"/>
    </row>
    <row r="28266" spans="14:219" x14ac:dyDescent="0.25">
      <c r="N28266" s="7"/>
      <c r="O28266" s="6"/>
    </row>
    <row r="28272" spans="14:219" x14ac:dyDescent="0.25">
      <c r="HK28272" s="23"/>
    </row>
    <row r="28300" spans="14:15" x14ac:dyDescent="0.25">
      <c r="N28300" s="7"/>
      <c r="O28300" s="6"/>
    </row>
    <row r="28302" spans="14:15" x14ac:dyDescent="0.25">
      <c r="N28302" s="7"/>
      <c r="O28302" s="6"/>
    </row>
    <row r="28308" spans="14:219" x14ac:dyDescent="0.25">
      <c r="N28308" s="7"/>
      <c r="O28308" s="6"/>
    </row>
    <row r="28315" spans="14:219" x14ac:dyDescent="0.25">
      <c r="N28315" s="7"/>
      <c r="O28315" s="6"/>
    </row>
    <row r="28317" spans="14:219" x14ac:dyDescent="0.25">
      <c r="HK28317" s="23"/>
    </row>
    <row r="28324" spans="14:15" x14ac:dyDescent="0.25">
      <c r="O28324" s="6"/>
    </row>
    <row r="28333" spans="14:15" x14ac:dyDescent="0.25">
      <c r="N28333" s="7"/>
      <c r="O28333" s="6"/>
    </row>
    <row r="28335" spans="14:15" x14ac:dyDescent="0.25">
      <c r="N28335" s="7"/>
      <c r="O28335" s="6"/>
    </row>
    <row r="28356" spans="14:15" x14ac:dyDescent="0.25">
      <c r="O28356" s="6"/>
    </row>
    <row r="28357" spans="14:15" x14ac:dyDescent="0.25">
      <c r="O28357" s="6"/>
    </row>
    <row r="28358" spans="14:15" x14ac:dyDescent="0.25">
      <c r="N28358" s="7"/>
      <c r="O28358" s="6"/>
    </row>
    <row r="28363" spans="14:15" x14ac:dyDescent="0.25">
      <c r="N28363" s="7"/>
      <c r="O28363" s="6"/>
    </row>
    <row r="28376" spans="14:15" x14ac:dyDescent="0.25">
      <c r="N28376" s="7"/>
      <c r="O28376" s="6"/>
    </row>
    <row r="28391" spans="14:15" x14ac:dyDescent="0.25">
      <c r="N28391" s="7"/>
      <c r="O28391" s="6"/>
    </row>
    <row r="28396" spans="14:15" x14ac:dyDescent="0.25">
      <c r="N28396" s="7"/>
      <c r="O28396" s="6"/>
    </row>
    <row r="28397" spans="14:15" x14ac:dyDescent="0.25">
      <c r="O28397" s="6"/>
    </row>
    <row r="28400" spans="14:15" x14ac:dyDescent="0.25">
      <c r="O28400" s="6"/>
    </row>
    <row r="28406" spans="14:15" x14ac:dyDescent="0.25">
      <c r="N28406" s="7"/>
      <c r="O28406" s="6"/>
    </row>
    <row r="28414" spans="14:15" x14ac:dyDescent="0.25">
      <c r="N28414" s="7"/>
      <c r="O28414" s="6"/>
    </row>
    <row r="28424" spans="14:15" x14ac:dyDescent="0.25">
      <c r="N28424" s="7"/>
      <c r="O28424" s="6"/>
    </row>
    <row r="28427" spans="14:15" x14ac:dyDescent="0.25">
      <c r="N28427" s="7"/>
      <c r="O28427" s="6"/>
    </row>
    <row r="28432" spans="14:15" x14ac:dyDescent="0.25">
      <c r="N28432" s="7"/>
      <c r="O28432" s="6"/>
    </row>
    <row r="28435" spans="14:15" x14ac:dyDescent="0.25">
      <c r="N28435" s="7"/>
      <c r="O28435" s="6"/>
    </row>
    <row r="28442" spans="14:15" x14ac:dyDescent="0.25">
      <c r="N28442" s="7"/>
      <c r="O28442" s="6"/>
    </row>
    <row r="28463" spans="14:15" x14ac:dyDescent="0.25">
      <c r="N28463" s="7"/>
      <c r="O28463" s="6"/>
    </row>
    <row r="28470" spans="14:15" x14ac:dyDescent="0.25">
      <c r="O28470" s="6"/>
    </row>
    <row r="28474" spans="14:15" x14ac:dyDescent="0.25">
      <c r="O28474" s="6"/>
    </row>
    <row r="28475" spans="14:15" x14ac:dyDescent="0.25">
      <c r="N28475" s="7"/>
      <c r="O28475" s="6"/>
    </row>
    <row r="28477" spans="14:15" x14ac:dyDescent="0.25">
      <c r="N28477" s="7"/>
      <c r="O28477" s="6"/>
    </row>
    <row r="28479" spans="14:15" x14ac:dyDescent="0.25">
      <c r="N28479" s="7"/>
      <c r="O28479" s="6"/>
    </row>
    <row r="28491" spans="14:15" x14ac:dyDescent="0.25">
      <c r="N28491" s="7"/>
      <c r="O28491" s="6"/>
    </row>
    <row r="28493" spans="14:15" x14ac:dyDescent="0.25">
      <c r="O28493" s="6"/>
    </row>
    <row r="28497" spans="14:15" x14ac:dyDescent="0.25">
      <c r="N28497" s="7"/>
      <c r="O28497" s="6"/>
    </row>
    <row r="28518" spans="14:15" x14ac:dyDescent="0.25">
      <c r="N28518" s="7"/>
      <c r="O28518" s="6"/>
    </row>
    <row r="28519" spans="14:15" x14ac:dyDescent="0.25">
      <c r="N28519" s="7"/>
      <c r="O28519" s="6"/>
    </row>
    <row r="28521" spans="14:15" x14ac:dyDescent="0.25">
      <c r="N28521" s="7"/>
      <c r="O28521" s="6"/>
    </row>
    <row r="28524" spans="14:15" x14ac:dyDescent="0.25">
      <c r="N28524" s="7"/>
      <c r="O28524" s="6"/>
    </row>
    <row r="28544" spans="14:15" x14ac:dyDescent="0.25">
      <c r="N28544" s="7"/>
      <c r="O28544" s="6"/>
    </row>
    <row r="28551" spans="15:219" x14ac:dyDescent="0.25">
      <c r="HK28551" s="23"/>
    </row>
    <row r="28552" spans="15:219" x14ac:dyDescent="0.25">
      <c r="O28552" s="6"/>
    </row>
    <row r="28567" spans="14:219" x14ac:dyDescent="0.25">
      <c r="HK28567" s="23"/>
    </row>
    <row r="28571" spans="14:219" x14ac:dyDescent="0.25">
      <c r="N28571" s="7"/>
      <c r="O28571" s="6"/>
    </row>
    <row r="28578" spans="14:15" x14ac:dyDescent="0.25">
      <c r="N28578" s="7"/>
      <c r="O28578" s="6"/>
    </row>
    <row r="28598" spans="14:219" x14ac:dyDescent="0.25">
      <c r="HK28598" s="23"/>
    </row>
    <row r="28600" spans="14:219" x14ac:dyDescent="0.25">
      <c r="N28600" s="7"/>
      <c r="O28600" s="6"/>
    </row>
    <row r="28611" spans="14:219" x14ac:dyDescent="0.25">
      <c r="N28611" s="7"/>
      <c r="O28611" s="6"/>
      <c r="HK28611" s="23"/>
    </row>
    <row r="28613" spans="14:219" x14ac:dyDescent="0.25">
      <c r="N28613" s="7"/>
      <c r="O28613" s="6"/>
    </row>
    <row r="28619" spans="14:219" x14ac:dyDescent="0.25">
      <c r="HK28619" s="23"/>
    </row>
    <row r="28620" spans="14:219" x14ac:dyDescent="0.25">
      <c r="N28620" s="7"/>
      <c r="O28620" s="6"/>
    </row>
    <row r="28622" spans="14:219" x14ac:dyDescent="0.25">
      <c r="N28622" s="7"/>
      <c r="O28622" s="6"/>
    </row>
    <row r="28623" spans="14:219" x14ac:dyDescent="0.25">
      <c r="N28623" s="7"/>
      <c r="O28623" s="6"/>
    </row>
    <row r="28629" spans="14:15" x14ac:dyDescent="0.25">
      <c r="N28629" s="7"/>
      <c r="O28629" s="6"/>
    </row>
    <row r="28633" spans="14:15" x14ac:dyDescent="0.25">
      <c r="N28633" s="7"/>
      <c r="O28633" s="6"/>
    </row>
    <row r="28644" spans="14:15" x14ac:dyDescent="0.25">
      <c r="O28644" s="6"/>
    </row>
    <row r="28645" spans="14:15" x14ac:dyDescent="0.25">
      <c r="N28645" s="7"/>
      <c r="O28645" s="6"/>
    </row>
    <row r="28653" spans="14:15" x14ac:dyDescent="0.25">
      <c r="N28653" s="7"/>
      <c r="O28653" s="6"/>
    </row>
    <row r="28657" spans="14:15" x14ac:dyDescent="0.25">
      <c r="N28657" s="7"/>
      <c r="O28657" s="6"/>
    </row>
    <row r="28658" spans="14:15" x14ac:dyDescent="0.25">
      <c r="N28658" s="7"/>
      <c r="O28658" s="6"/>
    </row>
    <row r="28660" spans="14:15" x14ac:dyDescent="0.25">
      <c r="N28660" s="7"/>
      <c r="O28660" s="6"/>
    </row>
    <row r="28665" spans="14:15" x14ac:dyDescent="0.25">
      <c r="N28665" s="7"/>
      <c r="O28665" s="6"/>
    </row>
    <row r="28676" spans="14:219" x14ac:dyDescent="0.25">
      <c r="O28676" s="6"/>
    </row>
    <row r="28679" spans="14:219" x14ac:dyDescent="0.25">
      <c r="N28679" s="7"/>
      <c r="O28679" s="6"/>
    </row>
    <row r="28681" spans="14:219" x14ac:dyDescent="0.25">
      <c r="N28681" s="7"/>
      <c r="O28681" s="6"/>
      <c r="HK28681" s="23"/>
    </row>
    <row r="28684" spans="14:219" x14ac:dyDescent="0.25">
      <c r="HK28684" s="23"/>
    </row>
    <row r="28687" spans="14:219" x14ac:dyDescent="0.25">
      <c r="N28687" s="7"/>
      <c r="O28687" s="6"/>
    </row>
    <row r="28710" spans="14:15" x14ac:dyDescent="0.25">
      <c r="N28710" s="7"/>
      <c r="O28710" s="6"/>
    </row>
    <row r="28714" spans="14:15" x14ac:dyDescent="0.25">
      <c r="O28714" s="6"/>
    </row>
    <row r="28724" spans="14:219" x14ac:dyDescent="0.25">
      <c r="N28724" s="7"/>
      <c r="O28724" s="6"/>
    </row>
    <row r="28725" spans="14:219" x14ac:dyDescent="0.25">
      <c r="HK28725" s="23"/>
    </row>
    <row r="28726" spans="14:219" x14ac:dyDescent="0.25">
      <c r="HK28726" s="23"/>
    </row>
    <row r="28727" spans="14:219" x14ac:dyDescent="0.25">
      <c r="N28727" s="7"/>
      <c r="O28727" s="6"/>
    </row>
    <row r="28734" spans="14:219" x14ac:dyDescent="0.25">
      <c r="N28734" s="7"/>
      <c r="O28734" s="6"/>
    </row>
    <row r="28737" spans="14:15" x14ac:dyDescent="0.25">
      <c r="N28737" s="7"/>
      <c r="O28737" s="6"/>
    </row>
    <row r="28738" spans="14:15" x14ac:dyDescent="0.25">
      <c r="O28738" s="6"/>
    </row>
    <row r="28745" spans="14:15" x14ac:dyDescent="0.25">
      <c r="N28745" s="7"/>
      <c r="O28745" s="6"/>
    </row>
    <row r="28747" spans="14:15" x14ac:dyDescent="0.25">
      <c r="N28747" s="7"/>
      <c r="O28747" s="6"/>
    </row>
    <row r="28752" spans="14:15" x14ac:dyDescent="0.25">
      <c r="N28752" s="7"/>
      <c r="O28752" s="6"/>
    </row>
    <row r="28760" spans="14:15" x14ac:dyDescent="0.25">
      <c r="O28760" s="6"/>
    </row>
    <row r="28761" spans="14:15" x14ac:dyDescent="0.25">
      <c r="N28761" s="7"/>
      <c r="O28761" s="6"/>
    </row>
    <row r="28793" spans="14:15" x14ac:dyDescent="0.25">
      <c r="N28793" s="7"/>
      <c r="O28793" s="6"/>
    </row>
    <row r="28796" spans="14:15" x14ac:dyDescent="0.25">
      <c r="O28796" s="6"/>
    </row>
    <row r="28816" spans="14:15" x14ac:dyDescent="0.25">
      <c r="N28816" s="7"/>
      <c r="O28816" s="6"/>
    </row>
    <row r="28817" spans="14:219" x14ac:dyDescent="0.25">
      <c r="N28817" s="7"/>
      <c r="O28817" s="6"/>
    </row>
    <row r="28820" spans="14:219" x14ac:dyDescent="0.25">
      <c r="HK28820" s="23"/>
    </row>
    <row r="28836" spans="14:15" x14ac:dyDescent="0.25">
      <c r="N28836" s="7"/>
      <c r="O28836" s="6"/>
    </row>
    <row r="28856" spans="14:15" x14ac:dyDescent="0.25">
      <c r="N28856" s="7"/>
      <c r="O28856" s="6"/>
    </row>
    <row r="28857" spans="14:15" x14ac:dyDescent="0.25">
      <c r="O28857" s="6"/>
    </row>
    <row r="28866" spans="14:15" x14ac:dyDescent="0.25">
      <c r="N28866" s="7"/>
      <c r="O28866" s="6"/>
    </row>
    <row r="28875" spans="14:15" x14ac:dyDescent="0.25">
      <c r="O28875" s="6"/>
    </row>
    <row r="28876" spans="14:15" x14ac:dyDescent="0.25">
      <c r="N28876" s="7"/>
      <c r="O28876" s="6"/>
    </row>
    <row r="28880" spans="14:15" x14ac:dyDescent="0.25">
      <c r="N28880" s="7"/>
      <c r="O28880" s="6"/>
    </row>
    <row r="28885" spans="14:219" x14ac:dyDescent="0.25">
      <c r="N28885" s="7"/>
      <c r="O28885" s="6"/>
    </row>
    <row r="28886" spans="14:219" x14ac:dyDescent="0.25">
      <c r="HK28886" s="23"/>
    </row>
    <row r="28897" spans="14:15" x14ac:dyDescent="0.25">
      <c r="N28897" s="7"/>
      <c r="O28897" s="6"/>
    </row>
    <row r="28902" spans="14:15" x14ac:dyDescent="0.25">
      <c r="N28902" s="7"/>
      <c r="O28902" s="6"/>
    </row>
    <row r="28905" spans="14:15" x14ac:dyDescent="0.25">
      <c r="N28905" s="7"/>
      <c r="O28905" s="6"/>
    </row>
    <row r="28919" spans="14:15" x14ac:dyDescent="0.25">
      <c r="N28919" s="7"/>
      <c r="O28919" s="6"/>
    </row>
    <row r="28938" spans="14:15" x14ac:dyDescent="0.25">
      <c r="N28938" s="7"/>
      <c r="O28938" s="6"/>
    </row>
    <row r="28947" spans="14:219" x14ac:dyDescent="0.25">
      <c r="N28947" s="7"/>
      <c r="O28947" s="6"/>
    </row>
    <row r="28948" spans="14:219" x14ac:dyDescent="0.25">
      <c r="N28948" s="7"/>
      <c r="O28948" s="6"/>
    </row>
    <row r="28950" spans="14:219" x14ac:dyDescent="0.25">
      <c r="HK28950" s="23"/>
    </row>
    <row r="28976" spans="14:15" x14ac:dyDescent="0.25">
      <c r="N28976" s="7"/>
      <c r="O28976" s="6"/>
    </row>
    <row r="28984" spans="14:219" x14ac:dyDescent="0.25">
      <c r="N28984" s="7"/>
      <c r="O28984" s="6"/>
    </row>
    <row r="28989" spans="14:219" x14ac:dyDescent="0.25">
      <c r="HK28989" s="23"/>
    </row>
    <row r="28992" spans="14:219" x14ac:dyDescent="0.25">
      <c r="O28992" s="6"/>
    </row>
    <row r="28993" spans="14:219" x14ac:dyDescent="0.25">
      <c r="N28993" s="7"/>
      <c r="O28993" s="6"/>
    </row>
    <row r="28998" spans="14:219" x14ac:dyDescent="0.25">
      <c r="O28998" s="6"/>
      <c r="HK28998" s="23"/>
    </row>
    <row r="29009" spans="14:15" x14ac:dyDescent="0.25">
      <c r="N29009" s="7"/>
      <c r="O29009" s="6"/>
    </row>
    <row r="29011" spans="14:15" x14ac:dyDescent="0.25">
      <c r="N29011" s="7"/>
      <c r="O29011" s="6"/>
    </row>
    <row r="29015" spans="14:15" x14ac:dyDescent="0.25">
      <c r="N29015" s="7"/>
      <c r="O29015" s="6"/>
    </row>
    <row r="29017" spans="14:15" x14ac:dyDescent="0.25">
      <c r="N29017" s="7"/>
      <c r="O29017" s="6"/>
    </row>
    <row r="29019" spans="14:15" x14ac:dyDescent="0.25">
      <c r="O29019" s="6"/>
    </row>
    <row r="29021" spans="14:15" x14ac:dyDescent="0.25">
      <c r="N29021" s="7"/>
      <c r="O29021" s="6"/>
    </row>
    <row r="29042" spans="15:219" x14ac:dyDescent="0.25">
      <c r="HK29042" s="23"/>
    </row>
    <row r="29043" spans="15:219" x14ac:dyDescent="0.25">
      <c r="O29043" s="6"/>
    </row>
    <row r="29074" spans="14:15" x14ac:dyDescent="0.25">
      <c r="N29074" s="7"/>
      <c r="O29074" s="6"/>
    </row>
    <row r="29078" spans="14:15" x14ac:dyDescent="0.25">
      <c r="N29078" s="7"/>
      <c r="O29078" s="6"/>
    </row>
    <row r="29080" spans="14:15" x14ac:dyDescent="0.25">
      <c r="N29080" s="7"/>
      <c r="O29080" s="6"/>
    </row>
    <row r="29092" spans="14:219" x14ac:dyDescent="0.25">
      <c r="HK29092" s="23"/>
    </row>
    <row r="29095" spans="14:219" x14ac:dyDescent="0.25">
      <c r="N29095" s="7"/>
      <c r="O29095" s="6"/>
    </row>
    <row r="29097" spans="14:219" x14ac:dyDescent="0.25">
      <c r="HK29097" s="23"/>
    </row>
    <row r="29108" spans="14:15" x14ac:dyDescent="0.25">
      <c r="N29108" s="7"/>
      <c r="O29108" s="6"/>
    </row>
    <row r="29110" spans="14:15" x14ac:dyDescent="0.25">
      <c r="N29110" s="7"/>
      <c r="O29110" s="6"/>
    </row>
    <row r="29111" spans="14:15" x14ac:dyDescent="0.25">
      <c r="N29111" s="7"/>
      <c r="O29111" s="6"/>
    </row>
    <row r="29114" spans="14:15" x14ac:dyDescent="0.25">
      <c r="N29114" s="7"/>
      <c r="O29114" s="6"/>
    </row>
    <row r="29117" spans="14:15" x14ac:dyDescent="0.25">
      <c r="O29117" s="6"/>
    </row>
    <row r="29123" spans="14:15" x14ac:dyDescent="0.25">
      <c r="N29123" s="7"/>
      <c r="O29123" s="6"/>
    </row>
    <row r="29132" spans="14:15" x14ac:dyDescent="0.25">
      <c r="N29132" s="7"/>
      <c r="O29132" s="6"/>
    </row>
    <row r="29133" spans="14:15" x14ac:dyDescent="0.25">
      <c r="N29133" s="7"/>
      <c r="O29133" s="6"/>
    </row>
    <row r="29136" spans="14:15" x14ac:dyDescent="0.25">
      <c r="N29136" s="7"/>
      <c r="O29136" s="6"/>
    </row>
    <row r="29142" spans="14:219" x14ac:dyDescent="0.25">
      <c r="HK29142" s="23"/>
    </row>
    <row r="29145" spans="14:219" x14ac:dyDescent="0.25">
      <c r="N29145" s="7"/>
      <c r="O29145" s="6"/>
      <c r="HK29145" s="23"/>
    </row>
    <row r="29148" spans="14:219" x14ac:dyDescent="0.25">
      <c r="N29148" s="7"/>
      <c r="O29148" s="6"/>
    </row>
    <row r="29150" spans="14:219" x14ac:dyDescent="0.25">
      <c r="N29150" s="7"/>
      <c r="O29150" s="6"/>
    </row>
    <row r="29153" spans="14:219" x14ac:dyDescent="0.25">
      <c r="N29153" s="7"/>
      <c r="O29153" s="6"/>
      <c r="HK29153" s="23"/>
    </row>
    <row r="29172" spans="14:15" x14ac:dyDescent="0.25">
      <c r="N29172" s="7"/>
      <c r="O29172" s="6"/>
    </row>
    <row r="29174" spans="14:15" x14ac:dyDescent="0.25">
      <c r="N29174" s="7"/>
      <c r="O29174" s="6"/>
    </row>
    <row r="29191" spans="14:219" x14ac:dyDescent="0.25">
      <c r="N29191" s="7"/>
      <c r="O29191" s="6"/>
    </row>
    <row r="29192" spans="14:219" x14ac:dyDescent="0.25">
      <c r="HK29192" s="23"/>
    </row>
    <row r="29205" spans="14:15" x14ac:dyDescent="0.25">
      <c r="N29205" s="7"/>
      <c r="O29205" s="6"/>
    </row>
    <row r="29221" spans="14:15" x14ac:dyDescent="0.25">
      <c r="N29221" s="7"/>
      <c r="O29221" s="6"/>
    </row>
    <row r="29229" spans="14:15" x14ac:dyDescent="0.25">
      <c r="N29229" s="7"/>
      <c r="O29229" s="6"/>
    </row>
    <row r="29262" spans="14:15" x14ac:dyDescent="0.25">
      <c r="N29262" s="7"/>
      <c r="O29262" s="6"/>
    </row>
    <row r="29285" spans="14:219" x14ac:dyDescent="0.25">
      <c r="N29285" s="7"/>
      <c r="O29285" s="6"/>
    </row>
    <row r="29290" spans="14:219" x14ac:dyDescent="0.25">
      <c r="N29290" s="7"/>
      <c r="O29290" s="6"/>
    </row>
    <row r="29294" spans="14:219" x14ac:dyDescent="0.25">
      <c r="HK29294" s="23"/>
    </row>
    <row r="29296" spans="14:219" x14ac:dyDescent="0.25">
      <c r="N29296" s="7"/>
      <c r="O29296" s="6"/>
    </row>
    <row r="29298" spans="14:15" x14ac:dyDescent="0.25">
      <c r="N29298" s="7"/>
      <c r="O29298" s="6"/>
    </row>
    <row r="29306" spans="14:15" x14ac:dyDescent="0.25">
      <c r="N29306" s="7"/>
      <c r="O29306" s="6"/>
    </row>
    <row r="29316" spans="14:15" x14ac:dyDescent="0.25">
      <c r="N29316" s="7"/>
      <c r="O29316" s="6"/>
    </row>
    <row r="29322" spans="14:15" x14ac:dyDescent="0.25">
      <c r="N29322" s="7"/>
      <c r="O29322" s="6"/>
    </row>
    <row r="29340" spans="14:15" x14ac:dyDescent="0.25">
      <c r="N29340" s="7"/>
      <c r="O29340" s="6"/>
    </row>
    <row r="29341" spans="14:15" x14ac:dyDescent="0.25">
      <c r="N29341" s="7"/>
      <c r="O29341" s="6"/>
    </row>
    <row r="29343" spans="14:15" x14ac:dyDescent="0.25">
      <c r="N29343" s="7"/>
      <c r="O29343" s="6"/>
    </row>
    <row r="29346" spans="14:15" x14ac:dyDescent="0.25">
      <c r="N29346" s="7"/>
      <c r="O29346" s="6"/>
    </row>
    <row r="29347" spans="14:15" x14ac:dyDescent="0.25">
      <c r="N29347" s="7"/>
      <c r="O29347" s="6"/>
    </row>
    <row r="29351" spans="14:15" x14ac:dyDescent="0.25">
      <c r="N29351" s="7"/>
      <c r="O29351" s="6"/>
    </row>
    <row r="29364" spans="14:219" x14ac:dyDescent="0.25">
      <c r="N29364" s="7"/>
      <c r="O29364" s="6"/>
    </row>
    <row r="29369" spans="14:219" x14ac:dyDescent="0.25">
      <c r="HK29369" s="23"/>
    </row>
    <row r="29372" spans="14:219" x14ac:dyDescent="0.25">
      <c r="N29372" s="7"/>
      <c r="O29372" s="6"/>
    </row>
    <row r="29373" spans="14:219" x14ac:dyDescent="0.25">
      <c r="N29373" s="7"/>
      <c r="O29373" s="6"/>
    </row>
    <row r="29381" spans="219:219" x14ac:dyDescent="0.25">
      <c r="HK29381" s="23"/>
    </row>
    <row r="29389" spans="219:219" x14ac:dyDescent="0.25">
      <c r="HK29389" s="23"/>
    </row>
    <row r="29394" spans="14:219" x14ac:dyDescent="0.25">
      <c r="HK29394" s="23"/>
    </row>
    <row r="29398" spans="14:219" x14ac:dyDescent="0.25">
      <c r="HK29398" s="23"/>
    </row>
    <row r="29402" spans="14:219" x14ac:dyDescent="0.25">
      <c r="N29402" s="7"/>
      <c r="O29402" s="6"/>
    </row>
    <row r="29403" spans="14:219" x14ac:dyDescent="0.25">
      <c r="N29403" s="7"/>
      <c r="O29403" s="6"/>
    </row>
    <row r="29404" spans="14:219" x14ac:dyDescent="0.25">
      <c r="N29404" s="7"/>
      <c r="O29404" s="6"/>
    </row>
    <row r="29408" spans="14:219" x14ac:dyDescent="0.25">
      <c r="N29408" s="7"/>
      <c r="O29408" s="6"/>
      <c r="HK29408" s="23"/>
    </row>
    <row r="29425" spans="14:15" x14ac:dyDescent="0.25">
      <c r="N29425" s="7"/>
      <c r="O29425" s="6"/>
    </row>
    <row r="29428" spans="14:15" x14ac:dyDescent="0.25">
      <c r="N29428" s="7"/>
      <c r="O29428" s="6"/>
    </row>
    <row r="29432" spans="14:15" x14ac:dyDescent="0.25">
      <c r="N29432" s="7"/>
      <c r="O29432" s="6"/>
    </row>
    <row r="29442" spans="14:15" x14ac:dyDescent="0.25">
      <c r="N29442" s="7"/>
      <c r="O29442" s="6"/>
    </row>
    <row r="29449" spans="14:15" x14ac:dyDescent="0.25">
      <c r="N29449" s="7"/>
      <c r="O29449" s="6"/>
    </row>
    <row r="29464" spans="14:219" x14ac:dyDescent="0.25">
      <c r="N29464" s="7"/>
      <c r="O29464" s="6"/>
    </row>
    <row r="29468" spans="14:219" x14ac:dyDescent="0.25">
      <c r="N29468" s="7"/>
      <c r="O29468" s="6"/>
    </row>
    <row r="29469" spans="14:219" x14ac:dyDescent="0.25">
      <c r="N29469" s="7"/>
      <c r="O29469" s="6"/>
    </row>
    <row r="29470" spans="14:219" x14ac:dyDescent="0.25">
      <c r="N29470" s="7"/>
      <c r="O29470" s="6"/>
      <c r="HK29470" s="23"/>
    </row>
    <row r="29488" spans="14:15" x14ac:dyDescent="0.25">
      <c r="N29488" s="7"/>
      <c r="O29488" s="6"/>
    </row>
    <row r="29490" spans="14:219" x14ac:dyDescent="0.25">
      <c r="N29490" s="7"/>
      <c r="O29490" s="6"/>
    </row>
    <row r="29495" spans="14:219" x14ac:dyDescent="0.25">
      <c r="N29495" s="7"/>
      <c r="O29495" s="6"/>
    </row>
    <row r="29496" spans="14:219" x14ac:dyDescent="0.25">
      <c r="HK29496" s="23"/>
    </row>
    <row r="29503" spans="14:219" x14ac:dyDescent="0.25">
      <c r="N29503" s="7"/>
      <c r="O29503" s="6"/>
    </row>
    <row r="29504" spans="14:219" x14ac:dyDescent="0.25">
      <c r="N29504" s="7"/>
      <c r="O29504" s="6"/>
    </row>
    <row r="29506" spans="15:219" x14ac:dyDescent="0.25">
      <c r="HK29506" s="23"/>
    </row>
    <row r="29507" spans="15:219" x14ac:dyDescent="0.25">
      <c r="O29507" s="6"/>
    </row>
    <row r="29512" spans="15:219" x14ac:dyDescent="0.25">
      <c r="O29512" s="6"/>
    </row>
    <row r="29531" spans="219:219" x14ac:dyDescent="0.25">
      <c r="HK29531" s="23"/>
    </row>
    <row r="29540" spans="14:219" x14ac:dyDescent="0.25">
      <c r="N29540" s="7"/>
      <c r="O29540" s="6"/>
    </row>
    <row r="29545" spans="14:219" x14ac:dyDescent="0.25">
      <c r="HK29545" s="23"/>
    </row>
    <row r="29559" spans="14:219" x14ac:dyDescent="0.25">
      <c r="N29559" s="7"/>
      <c r="O29559" s="6"/>
    </row>
    <row r="29561" spans="14:219" x14ac:dyDescent="0.25">
      <c r="HK29561" s="23"/>
    </row>
    <row r="29564" spans="14:219" x14ac:dyDescent="0.25">
      <c r="N29564" s="7"/>
      <c r="O29564" s="6"/>
    </row>
    <row r="29572" spans="14:15" x14ac:dyDescent="0.25">
      <c r="N29572" s="7"/>
      <c r="O29572" s="6"/>
    </row>
    <row r="29575" spans="14:15" x14ac:dyDescent="0.25">
      <c r="N29575" s="7"/>
      <c r="O29575" s="6"/>
    </row>
    <row r="29578" spans="14:15" x14ac:dyDescent="0.25">
      <c r="N29578" s="7"/>
      <c r="O29578" s="6"/>
    </row>
    <row r="29590" spans="14:15" x14ac:dyDescent="0.25">
      <c r="N29590" s="7"/>
      <c r="O29590" s="6"/>
    </row>
    <row r="29619" spans="14:15" x14ac:dyDescent="0.25">
      <c r="N29619" s="7"/>
      <c r="O29619" s="6"/>
    </row>
    <row r="29621" spans="14:15" x14ac:dyDescent="0.25">
      <c r="N29621" s="7"/>
      <c r="O29621" s="6"/>
    </row>
    <row r="29630" spans="14:15" x14ac:dyDescent="0.25">
      <c r="N29630" s="7"/>
      <c r="O29630" s="6"/>
    </row>
    <row r="29645" spans="15:15" x14ac:dyDescent="0.25">
      <c r="O29645" s="6"/>
    </row>
    <row r="29650" spans="14:15" x14ac:dyDescent="0.25">
      <c r="N29650" s="7"/>
      <c r="O29650" s="6"/>
    </row>
    <row r="29659" spans="14:15" x14ac:dyDescent="0.25">
      <c r="N29659" s="7"/>
      <c r="O29659" s="6"/>
    </row>
    <row r="29661" spans="14:15" x14ac:dyDescent="0.25">
      <c r="N29661" s="7"/>
      <c r="O29661" s="6"/>
    </row>
    <row r="29667" spans="14:15" x14ac:dyDescent="0.25">
      <c r="N29667" s="7"/>
      <c r="O29667" s="6"/>
    </row>
    <row r="29674" spans="14:15" x14ac:dyDescent="0.25">
      <c r="N29674" s="7"/>
      <c r="O29674" s="6"/>
    </row>
    <row r="29676" spans="14:15" x14ac:dyDescent="0.25">
      <c r="N29676" s="7"/>
      <c r="O29676" s="6"/>
    </row>
    <row r="29684" spans="14:15" x14ac:dyDescent="0.25">
      <c r="N29684" s="7"/>
      <c r="O29684" s="6"/>
    </row>
    <row r="29694" spans="14:15" x14ac:dyDescent="0.25">
      <c r="O29694" s="6"/>
    </row>
    <row r="29700" spans="15:15" x14ac:dyDescent="0.25">
      <c r="O29700" s="6"/>
    </row>
    <row r="29716" spans="14:15" x14ac:dyDescent="0.25">
      <c r="N29716" s="7"/>
      <c r="O29716" s="6"/>
    </row>
    <row r="29720" spans="14:15" x14ac:dyDescent="0.25">
      <c r="O29720" s="6"/>
    </row>
    <row r="29722" spans="14:15" x14ac:dyDescent="0.25">
      <c r="N29722" s="7"/>
      <c r="O29722" s="6"/>
    </row>
    <row r="29723" spans="14:15" x14ac:dyDescent="0.25">
      <c r="N29723" s="7"/>
      <c r="O29723" s="6"/>
    </row>
    <row r="29724" spans="14:15" x14ac:dyDescent="0.25">
      <c r="O29724" s="6"/>
    </row>
    <row r="29725" spans="14:15" x14ac:dyDescent="0.25">
      <c r="N29725" s="7"/>
      <c r="O29725" s="6"/>
    </row>
    <row r="29729" spans="14:219" x14ac:dyDescent="0.25">
      <c r="N29729" s="7"/>
      <c r="O29729" s="6"/>
    </row>
    <row r="29737" spans="14:219" x14ac:dyDescent="0.25">
      <c r="HK29737" s="23"/>
    </row>
    <row r="29752" spans="14:15" x14ac:dyDescent="0.25">
      <c r="N29752" s="7"/>
      <c r="O29752" s="6"/>
    </row>
    <row r="29758" spans="14:15" x14ac:dyDescent="0.25">
      <c r="N29758" s="7"/>
      <c r="O29758" s="6"/>
    </row>
    <row r="29763" spans="14:15" x14ac:dyDescent="0.25">
      <c r="N29763" s="7"/>
      <c r="O29763" s="6"/>
    </row>
    <row r="29773" spans="14:15" x14ac:dyDescent="0.25">
      <c r="N29773" s="7"/>
      <c r="O29773" s="6"/>
    </row>
    <row r="29785" spans="14:15" x14ac:dyDescent="0.25">
      <c r="N29785" s="7"/>
      <c r="O29785" s="6"/>
    </row>
    <row r="29791" spans="14:15" x14ac:dyDescent="0.25">
      <c r="N29791" s="7"/>
      <c r="O29791" s="6"/>
    </row>
    <row r="29792" spans="14:15" x14ac:dyDescent="0.25">
      <c r="N29792" s="7"/>
      <c r="O29792" s="6"/>
    </row>
    <row r="29798" spans="14:15" x14ac:dyDescent="0.25">
      <c r="N29798" s="7"/>
      <c r="O29798" s="6"/>
    </row>
    <row r="29811" spans="14:219" x14ac:dyDescent="0.25">
      <c r="N29811" s="7"/>
      <c r="O29811" s="6"/>
    </row>
    <row r="29818" spans="14:219" x14ac:dyDescent="0.25">
      <c r="N29818" s="7"/>
      <c r="O29818" s="6"/>
    </row>
    <row r="29824" spans="14:219" x14ac:dyDescent="0.25">
      <c r="HK29824" s="23"/>
    </row>
    <row r="29836" spans="14:15" x14ac:dyDescent="0.25">
      <c r="N29836" s="7"/>
      <c r="O29836" s="6"/>
    </row>
    <row r="29841" spans="14:15" x14ac:dyDescent="0.25">
      <c r="N29841" s="7"/>
      <c r="O29841" s="6"/>
    </row>
    <row r="29842" spans="14:15" x14ac:dyDescent="0.25">
      <c r="N29842" s="7"/>
      <c r="O29842" s="6"/>
    </row>
    <row r="29854" spans="14:15" x14ac:dyDescent="0.25">
      <c r="O29854" s="6"/>
    </row>
    <row r="29857" spans="14:15" x14ac:dyDescent="0.25">
      <c r="N29857" s="7"/>
      <c r="O29857" s="6"/>
    </row>
    <row r="29868" spans="14:15" x14ac:dyDescent="0.25">
      <c r="N29868" s="7"/>
      <c r="O29868" s="6"/>
    </row>
    <row r="29887" spans="14:15" x14ac:dyDescent="0.25">
      <c r="N29887" s="7"/>
      <c r="O29887" s="6"/>
    </row>
    <row r="29894" spans="14:219" x14ac:dyDescent="0.25">
      <c r="N29894" s="7"/>
      <c r="O29894" s="6"/>
    </row>
    <row r="29898" spans="14:219" x14ac:dyDescent="0.25">
      <c r="HK29898" s="23"/>
    </row>
    <row r="29903" spans="14:219" x14ac:dyDescent="0.25">
      <c r="N29903" s="7"/>
      <c r="O29903" s="6"/>
      <c r="HK29903" s="23"/>
    </row>
    <row r="29908" spans="14:15" x14ac:dyDescent="0.25">
      <c r="N29908" s="7"/>
      <c r="O29908" s="6"/>
    </row>
    <row r="29925" spans="14:15" x14ac:dyDescent="0.25">
      <c r="O29925" s="6"/>
    </row>
    <row r="29931" spans="14:15" x14ac:dyDescent="0.25">
      <c r="N29931" s="7"/>
      <c r="O29931" s="6"/>
    </row>
    <row r="29953" spans="14:15" x14ac:dyDescent="0.25">
      <c r="N29953" s="7"/>
      <c r="O29953" s="6"/>
    </row>
    <row r="29964" spans="14:15" x14ac:dyDescent="0.25">
      <c r="N29964" s="7"/>
      <c r="O29964" s="6"/>
    </row>
    <row r="29970" spans="14:15" x14ac:dyDescent="0.25">
      <c r="N29970" s="7"/>
      <c r="O29970" s="6"/>
    </row>
    <row r="29975" spans="14:15" x14ac:dyDescent="0.25">
      <c r="O29975" s="6"/>
    </row>
    <row r="29978" spans="14:15" x14ac:dyDescent="0.25">
      <c r="N29978" s="7"/>
      <c r="O29978" s="6"/>
    </row>
    <row r="29987" spans="14:15" x14ac:dyDescent="0.25">
      <c r="O29987" s="6"/>
    </row>
    <row r="29988" spans="14:15" x14ac:dyDescent="0.25">
      <c r="N29988" s="7"/>
      <c r="O29988" s="6"/>
    </row>
    <row r="29991" spans="14:15" x14ac:dyDescent="0.25">
      <c r="N29991" s="7"/>
      <c r="O29991" s="6"/>
    </row>
    <row r="29996" spans="14:15" x14ac:dyDescent="0.25">
      <c r="N29996" s="7"/>
      <c r="O29996" s="6"/>
    </row>
    <row r="30026" spans="14:15" x14ac:dyDescent="0.25">
      <c r="N30026" s="7"/>
      <c r="O30026" s="6"/>
    </row>
    <row r="30030" spans="14:15" x14ac:dyDescent="0.25">
      <c r="N30030" s="7"/>
      <c r="O30030" s="6"/>
    </row>
    <row r="30033" spans="14:15" x14ac:dyDescent="0.25">
      <c r="N30033" s="7"/>
      <c r="O30033" s="6"/>
    </row>
    <row r="30038" spans="14:15" x14ac:dyDescent="0.25">
      <c r="N30038" s="7"/>
      <c r="O30038" s="6"/>
    </row>
    <row r="30044" spans="14:15" x14ac:dyDescent="0.25">
      <c r="N30044" s="7"/>
      <c r="O30044" s="6"/>
    </row>
    <row r="30052" spans="14:219" x14ac:dyDescent="0.25">
      <c r="O30052" s="6"/>
    </row>
    <row r="30058" spans="14:219" x14ac:dyDescent="0.25">
      <c r="N30058" s="7"/>
      <c r="O30058" s="6"/>
    </row>
    <row r="30062" spans="14:219" x14ac:dyDescent="0.25">
      <c r="HK30062" s="23"/>
    </row>
    <row r="30070" spans="219:219" x14ac:dyDescent="0.25">
      <c r="HK30070" s="23"/>
    </row>
    <row r="30088" spans="14:15" x14ac:dyDescent="0.25">
      <c r="N30088" s="7"/>
      <c r="O30088" s="6"/>
    </row>
    <row r="30097" spans="14:219" x14ac:dyDescent="0.25">
      <c r="N30097" s="7"/>
      <c r="O30097" s="6"/>
    </row>
    <row r="30102" spans="14:219" x14ac:dyDescent="0.25">
      <c r="HK30102" s="23"/>
    </row>
    <row r="30108" spans="14:219" x14ac:dyDescent="0.25">
      <c r="N30108" s="7"/>
      <c r="O30108" s="6"/>
    </row>
    <row r="30119" spans="14:15" x14ac:dyDescent="0.25">
      <c r="N30119" s="7"/>
      <c r="O30119" s="6"/>
    </row>
    <row r="30123" spans="14:15" x14ac:dyDescent="0.25">
      <c r="O30123" s="6"/>
    </row>
    <row r="30132" spans="14:219" x14ac:dyDescent="0.25">
      <c r="HK30132" s="23"/>
    </row>
    <row r="30142" spans="14:219" x14ac:dyDescent="0.25">
      <c r="N30142" s="7"/>
      <c r="O30142" s="6"/>
    </row>
    <row r="30145" spans="15:219" x14ac:dyDescent="0.25">
      <c r="O30145" s="6"/>
    </row>
    <row r="30151" spans="15:219" x14ac:dyDescent="0.25">
      <c r="HK30151" s="23"/>
    </row>
    <row r="30152" spans="15:219" x14ac:dyDescent="0.25">
      <c r="O30152" s="6"/>
    </row>
    <row r="30158" spans="15:219" x14ac:dyDescent="0.25">
      <c r="O30158" s="6"/>
    </row>
    <row r="30169" spans="15:15" x14ac:dyDescent="0.25">
      <c r="O30169" s="6"/>
    </row>
    <row r="30201" spans="15:15" x14ac:dyDescent="0.25">
      <c r="O30201" s="6"/>
    </row>
    <row r="30202" spans="15:15" x14ac:dyDescent="0.25">
      <c r="O30202" s="6"/>
    </row>
    <row r="30216" spans="14:15" x14ac:dyDescent="0.25">
      <c r="N30216" s="7"/>
      <c r="O30216" s="6"/>
    </row>
    <row r="30227" spans="14:219" x14ac:dyDescent="0.25">
      <c r="N30227" s="7"/>
      <c r="O30227" s="6"/>
    </row>
    <row r="30230" spans="14:219" x14ac:dyDescent="0.25">
      <c r="HK30230" s="23"/>
    </row>
    <row r="30240" spans="14:219" x14ac:dyDescent="0.25">
      <c r="HK30240" s="23"/>
    </row>
    <row r="30244" spans="14:219" x14ac:dyDescent="0.25">
      <c r="O30244" s="6"/>
    </row>
    <row r="30252" spans="14:219" x14ac:dyDescent="0.25">
      <c r="HK30252" s="23"/>
    </row>
    <row r="30254" spans="14:219" x14ac:dyDescent="0.25">
      <c r="N30254" s="7"/>
      <c r="O30254" s="6"/>
    </row>
    <row r="30298" spans="14:15" x14ac:dyDescent="0.25">
      <c r="N30298" s="7"/>
      <c r="O30298" s="6"/>
    </row>
    <row r="30311" spans="14:15" x14ac:dyDescent="0.25">
      <c r="N30311" s="7"/>
      <c r="O30311" s="6"/>
    </row>
    <row r="30322" spans="14:15" x14ac:dyDescent="0.25">
      <c r="N30322" s="7"/>
      <c r="O30322" s="6"/>
    </row>
    <row r="30327" spans="14:15" x14ac:dyDescent="0.25">
      <c r="N30327" s="7"/>
      <c r="O30327" s="6"/>
    </row>
    <row r="30328" spans="14:15" x14ac:dyDescent="0.25">
      <c r="N30328" s="7"/>
      <c r="O30328" s="6"/>
    </row>
    <row r="30355" spans="14:15" x14ac:dyDescent="0.25">
      <c r="N30355" s="7"/>
      <c r="O30355" s="6"/>
    </row>
    <row r="30359" spans="14:15" x14ac:dyDescent="0.25">
      <c r="N30359" s="7"/>
      <c r="O30359" s="6"/>
    </row>
    <row r="30367" spans="14:15" x14ac:dyDescent="0.25">
      <c r="N30367" s="7"/>
      <c r="O30367" s="6"/>
    </row>
    <row r="30368" spans="14:15" x14ac:dyDescent="0.25">
      <c r="N30368" s="7"/>
      <c r="O30368" s="6"/>
    </row>
    <row r="30381" spans="219:219" x14ac:dyDescent="0.25">
      <c r="HK30381" s="23"/>
    </row>
    <row r="30390" spans="14:219" x14ac:dyDescent="0.25">
      <c r="HK30390" s="23"/>
    </row>
    <row r="30399" spans="14:219" x14ac:dyDescent="0.25">
      <c r="N30399" s="7"/>
      <c r="O30399" s="6"/>
    </row>
    <row r="30406" spans="14:219" x14ac:dyDescent="0.25">
      <c r="N30406" s="7"/>
      <c r="O30406" s="6"/>
    </row>
    <row r="30415" spans="14:219" x14ac:dyDescent="0.25">
      <c r="HK30415" s="23"/>
    </row>
    <row r="30418" spans="14:15" x14ac:dyDescent="0.25">
      <c r="O30418" s="6"/>
    </row>
    <row r="30422" spans="14:15" x14ac:dyDescent="0.25">
      <c r="O30422" s="6"/>
    </row>
    <row r="30429" spans="14:15" x14ac:dyDescent="0.25">
      <c r="N30429" s="7"/>
      <c r="O30429" s="6"/>
    </row>
    <row r="30440" spans="14:15" x14ac:dyDescent="0.25">
      <c r="N30440" s="7"/>
      <c r="O30440" s="6"/>
    </row>
    <row r="30442" spans="14:15" x14ac:dyDescent="0.25">
      <c r="N30442" s="7"/>
      <c r="O30442" s="6"/>
    </row>
    <row r="30446" spans="14:15" x14ac:dyDescent="0.25">
      <c r="N30446" s="7"/>
      <c r="O30446" s="6"/>
    </row>
    <row r="30460" spans="14:15" x14ac:dyDescent="0.25">
      <c r="O30460" s="6"/>
    </row>
    <row r="30462" spans="14:15" x14ac:dyDescent="0.25">
      <c r="N30462" s="7"/>
      <c r="O30462" s="6"/>
    </row>
    <row r="30467" spans="14:15" x14ac:dyDescent="0.25">
      <c r="N30467" s="7"/>
      <c r="O30467" s="6"/>
    </row>
    <row r="30485" spans="14:15" x14ac:dyDescent="0.25">
      <c r="N30485" s="7"/>
      <c r="O30485" s="6"/>
    </row>
    <row r="30518" spans="14:219" x14ac:dyDescent="0.25">
      <c r="N30518" s="7"/>
      <c r="O30518" s="6"/>
    </row>
    <row r="30520" spans="14:219" x14ac:dyDescent="0.25">
      <c r="N30520" s="7"/>
      <c r="O30520" s="6"/>
    </row>
    <row r="30528" spans="14:219" x14ac:dyDescent="0.25">
      <c r="HK30528" s="23"/>
    </row>
    <row r="30546" spans="14:15" x14ac:dyDescent="0.25">
      <c r="N30546" s="7"/>
      <c r="O30546" s="6"/>
    </row>
    <row r="30547" spans="14:15" x14ac:dyDescent="0.25">
      <c r="O30547" s="6"/>
    </row>
    <row r="30571" spans="14:15" x14ac:dyDescent="0.25">
      <c r="N30571" s="7"/>
      <c r="O30571" s="6"/>
    </row>
    <row r="30577" spans="14:219" x14ac:dyDescent="0.25">
      <c r="HK30577" s="23"/>
    </row>
    <row r="30578" spans="14:219" x14ac:dyDescent="0.25">
      <c r="N30578" s="7"/>
      <c r="O30578" s="6"/>
    </row>
    <row r="30590" spans="14:219" x14ac:dyDescent="0.25">
      <c r="N30590" s="7"/>
      <c r="O30590" s="6"/>
    </row>
    <row r="30612" spans="14:15" x14ac:dyDescent="0.25">
      <c r="N30612" s="7"/>
      <c r="O30612" s="6"/>
    </row>
    <row r="30615" spans="14:15" x14ac:dyDescent="0.25">
      <c r="N30615" s="7"/>
      <c r="O30615" s="6"/>
    </row>
    <row r="30619" spans="14:15" x14ac:dyDescent="0.25">
      <c r="N30619" s="7"/>
      <c r="O30619" s="6"/>
    </row>
    <row r="30620" spans="14:15" x14ac:dyDescent="0.25">
      <c r="N30620" s="7"/>
      <c r="O30620" s="6"/>
    </row>
    <row r="30622" spans="14:15" x14ac:dyDescent="0.25">
      <c r="N30622" s="7"/>
      <c r="O30622" s="6"/>
    </row>
    <row r="30651" spans="14:15" x14ac:dyDescent="0.25">
      <c r="N30651" s="7"/>
      <c r="O30651" s="6"/>
    </row>
    <row r="30660" spans="14:15" x14ac:dyDescent="0.25">
      <c r="N30660" s="7"/>
      <c r="O30660" s="6"/>
    </row>
    <row r="30671" spans="14:15" x14ac:dyDescent="0.25">
      <c r="N30671" s="7"/>
      <c r="O30671" s="6"/>
    </row>
    <row r="30685" spans="219:219" x14ac:dyDescent="0.25">
      <c r="HK30685" s="23"/>
    </row>
    <row r="30705" spans="14:219" x14ac:dyDescent="0.25">
      <c r="N30705" s="7"/>
      <c r="O30705" s="6"/>
    </row>
    <row r="30707" spans="14:219" x14ac:dyDescent="0.25">
      <c r="N30707" s="7"/>
      <c r="O30707" s="6"/>
    </row>
    <row r="30711" spans="14:219" x14ac:dyDescent="0.25">
      <c r="N30711" s="7"/>
      <c r="O30711" s="6"/>
    </row>
    <row r="30712" spans="14:219" x14ac:dyDescent="0.25">
      <c r="N30712" s="7"/>
      <c r="O30712" s="6"/>
    </row>
    <row r="30714" spans="14:219" x14ac:dyDescent="0.25">
      <c r="HK30714" s="23"/>
    </row>
    <row r="30720" spans="14:219" x14ac:dyDescent="0.25">
      <c r="O30720" s="6"/>
    </row>
    <row r="30729" spans="14:219" x14ac:dyDescent="0.25">
      <c r="N30729" s="7"/>
      <c r="O30729" s="6"/>
    </row>
    <row r="30730" spans="14:219" x14ac:dyDescent="0.25">
      <c r="O30730" s="6"/>
    </row>
    <row r="30736" spans="14:219" x14ac:dyDescent="0.25">
      <c r="O30736" s="6"/>
      <c r="HK30736" s="23"/>
    </row>
    <row r="30747" spans="219:219" x14ac:dyDescent="0.25">
      <c r="HK30747" s="23"/>
    </row>
    <row r="30762" spans="14:219" x14ac:dyDescent="0.25">
      <c r="N30762" s="7"/>
      <c r="O30762" s="6"/>
      <c r="HK30762" s="23"/>
    </row>
    <row r="30763" spans="14:219" x14ac:dyDescent="0.25">
      <c r="N30763" s="7"/>
      <c r="O30763" s="6"/>
    </row>
    <row r="30764" spans="14:219" x14ac:dyDescent="0.25">
      <c r="N30764" s="7"/>
      <c r="O30764" s="6"/>
    </row>
    <row r="30767" spans="14:219" x14ac:dyDescent="0.25">
      <c r="O30767" s="6"/>
    </row>
    <row r="30772" spans="14:219" x14ac:dyDescent="0.25">
      <c r="HK30772" s="23"/>
    </row>
    <row r="30775" spans="14:219" x14ac:dyDescent="0.25">
      <c r="N30775" s="7"/>
      <c r="O30775" s="6"/>
    </row>
    <row r="30782" spans="14:219" x14ac:dyDescent="0.25">
      <c r="HK30782" s="23"/>
    </row>
    <row r="30784" spans="14:219" x14ac:dyDescent="0.25">
      <c r="HK30784" s="23"/>
    </row>
    <row r="30795" spans="14:15" x14ac:dyDescent="0.25">
      <c r="N30795" s="7"/>
      <c r="O30795" s="6"/>
    </row>
    <row r="30800" spans="14:15" x14ac:dyDescent="0.25">
      <c r="O30800" s="6"/>
    </row>
    <row r="30801" spans="219:219" x14ac:dyDescent="0.25">
      <c r="HK30801" s="23"/>
    </row>
    <row r="30817" spans="14:219" x14ac:dyDescent="0.25">
      <c r="N30817" s="7"/>
      <c r="O30817" s="6"/>
    </row>
    <row r="30818" spans="14:219" x14ac:dyDescent="0.25">
      <c r="HK30818" s="23"/>
    </row>
    <row r="30845" spans="15:15" x14ac:dyDescent="0.25">
      <c r="O30845" s="6"/>
    </row>
    <row r="30855" spans="14:15" x14ac:dyDescent="0.25">
      <c r="N30855" s="7"/>
      <c r="O30855" s="6"/>
    </row>
    <row r="30860" spans="14:15" x14ac:dyDescent="0.25">
      <c r="N30860" s="7"/>
      <c r="O30860" s="6"/>
    </row>
    <row r="30865" spans="14:15" x14ac:dyDescent="0.25">
      <c r="N30865" s="7"/>
      <c r="O30865" s="6"/>
    </row>
    <row r="30869" spans="14:15" x14ac:dyDescent="0.25">
      <c r="N30869" s="7"/>
      <c r="O30869" s="6"/>
    </row>
    <row r="30883" spans="14:15" x14ac:dyDescent="0.25">
      <c r="N30883" s="7"/>
      <c r="O30883" s="6"/>
    </row>
    <row r="30887" spans="14:15" x14ac:dyDescent="0.25">
      <c r="N30887" s="7"/>
      <c r="O30887" s="6"/>
    </row>
    <row r="30897" spans="14:219" x14ac:dyDescent="0.25">
      <c r="N30897" s="7"/>
      <c r="O30897" s="6"/>
    </row>
    <row r="30900" spans="14:219" x14ac:dyDescent="0.25">
      <c r="HK30900" s="23"/>
    </row>
    <row r="30918" spans="14:15" x14ac:dyDescent="0.25">
      <c r="N30918" s="7"/>
      <c r="O30918" s="6"/>
    </row>
    <row r="30923" spans="14:15" x14ac:dyDescent="0.25">
      <c r="N30923" s="7"/>
      <c r="O30923" s="6"/>
    </row>
    <row r="30934" spans="14:15" x14ac:dyDescent="0.25">
      <c r="N30934" s="7"/>
      <c r="O30934" s="6"/>
    </row>
    <row r="30936" spans="14:15" x14ac:dyDescent="0.25">
      <c r="N30936" s="7"/>
      <c r="O30936" s="6"/>
    </row>
    <row r="30951" spans="14:15" x14ac:dyDescent="0.25">
      <c r="N30951" s="7"/>
      <c r="O30951" s="6"/>
    </row>
    <row r="30959" spans="14:15" x14ac:dyDescent="0.25">
      <c r="N30959" s="7"/>
      <c r="O30959" s="6"/>
    </row>
    <row r="30974" spans="14:219" x14ac:dyDescent="0.25">
      <c r="N30974" s="7"/>
      <c r="O30974" s="6"/>
      <c r="HK30974" s="23"/>
    </row>
    <row r="30979" spans="14:15" x14ac:dyDescent="0.25">
      <c r="N30979" s="7"/>
      <c r="O30979" s="6"/>
    </row>
    <row r="30981" spans="14:15" x14ac:dyDescent="0.25">
      <c r="N30981" s="7"/>
      <c r="O30981" s="6"/>
    </row>
    <row r="30987" spans="14:15" x14ac:dyDescent="0.25">
      <c r="O30987" s="6"/>
    </row>
    <row r="30988" spans="14:15" x14ac:dyDescent="0.25">
      <c r="N30988" s="7"/>
      <c r="O30988" s="6"/>
    </row>
    <row r="31009" spans="14:219" x14ac:dyDescent="0.25">
      <c r="HK31009" s="23"/>
    </row>
    <row r="31021" spans="14:219" x14ac:dyDescent="0.25">
      <c r="N31021" s="7"/>
      <c r="O31021" s="6"/>
    </row>
    <row r="31030" spans="14:15" x14ac:dyDescent="0.25">
      <c r="N31030" s="7"/>
      <c r="O31030" s="6"/>
    </row>
    <row r="31059" spans="14:15" x14ac:dyDescent="0.25">
      <c r="N31059" s="7"/>
      <c r="O31059" s="6"/>
    </row>
    <row r="31060" spans="14:15" x14ac:dyDescent="0.25">
      <c r="N31060" s="7"/>
      <c r="O31060" s="6"/>
    </row>
    <row r="31070" spans="14:15" x14ac:dyDescent="0.25">
      <c r="N31070" s="7"/>
      <c r="O31070" s="6"/>
    </row>
    <row r="31074" spans="14:15" x14ac:dyDescent="0.25">
      <c r="N31074" s="7"/>
      <c r="O31074" s="6"/>
    </row>
    <row r="31095" spans="14:15" x14ac:dyDescent="0.25">
      <c r="N31095" s="7"/>
      <c r="O31095" s="6"/>
    </row>
    <row r="31104" spans="14:15" x14ac:dyDescent="0.25">
      <c r="N31104" s="7"/>
      <c r="O31104" s="6"/>
    </row>
    <row r="31114" spans="219:219" x14ac:dyDescent="0.25">
      <c r="HK31114" s="23"/>
    </row>
    <row r="31116" spans="219:219" x14ac:dyDescent="0.25">
      <c r="HK31116" s="23"/>
    </row>
    <row r="31121" spans="14:15" x14ac:dyDescent="0.25">
      <c r="O31121" s="6"/>
    </row>
    <row r="31127" spans="14:15" x14ac:dyDescent="0.25">
      <c r="N31127" s="7"/>
      <c r="O31127" s="6"/>
    </row>
  </sheetData>
  <sortState ref="A2:IV238">
    <sortCondition ref="IU2"/>
    <sortCondition ref="IQ2"/>
    <sortCondition ref="IS2"/>
  </sortState>
  <phoneticPr fontId="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22"/>
  <sheetViews>
    <sheetView workbookViewId="0">
      <selection activeCell="F28" sqref="F28"/>
    </sheetView>
  </sheetViews>
  <sheetFormatPr defaultColWidth="8.85546875" defaultRowHeight="15" x14ac:dyDescent="0.25"/>
  <cols>
    <col min="1" max="16384" width="8.85546875" style="9"/>
  </cols>
  <sheetData>
    <row r="1" spans="1:20" x14ac:dyDescent="0.25">
      <c r="A1">
        <v>37</v>
      </c>
      <c r="B1">
        <v>30</v>
      </c>
      <c r="C1" s="9">
        <v>34</v>
      </c>
      <c r="D1" s="9">
        <v>34</v>
      </c>
      <c r="E1" s="9">
        <v>34</v>
      </c>
      <c r="F1" s="9">
        <v>33</v>
      </c>
      <c r="G1" s="9">
        <v>35</v>
      </c>
      <c r="H1" s="9">
        <v>7</v>
      </c>
      <c r="I1" s="9">
        <v>4</v>
      </c>
      <c r="J1" s="9">
        <v>29</v>
      </c>
      <c r="K1" s="9">
        <v>15</v>
      </c>
      <c r="L1" s="9">
        <v>9</v>
      </c>
      <c r="M1" s="9">
        <v>12</v>
      </c>
      <c r="N1" s="9">
        <v>8</v>
      </c>
      <c r="O1" s="9">
        <v>5</v>
      </c>
      <c r="P1" s="9">
        <v>3</v>
      </c>
      <c r="Q1" s="9">
        <v>4</v>
      </c>
      <c r="R1" s="9">
        <v>3</v>
      </c>
      <c r="S1" s="9">
        <v>2</v>
      </c>
      <c r="T1" s="9">
        <v>2</v>
      </c>
    </row>
    <row r="2" spans="1:20" x14ac:dyDescent="0.25">
      <c r="A2">
        <v>19</v>
      </c>
      <c r="B2">
        <v>15</v>
      </c>
      <c r="C2" s="9">
        <v>17</v>
      </c>
      <c r="D2" s="9">
        <v>17</v>
      </c>
      <c r="E2" s="9">
        <v>17</v>
      </c>
      <c r="F2" s="9">
        <v>17</v>
      </c>
      <c r="G2" s="9">
        <v>18</v>
      </c>
      <c r="H2" s="9">
        <v>4</v>
      </c>
      <c r="I2" s="9">
        <v>2</v>
      </c>
      <c r="J2" s="9">
        <v>15</v>
      </c>
      <c r="K2" s="9">
        <v>8</v>
      </c>
      <c r="L2" s="9">
        <v>5</v>
      </c>
      <c r="M2" s="9">
        <v>6</v>
      </c>
      <c r="N2" s="9">
        <v>4</v>
      </c>
      <c r="O2" s="9">
        <v>3</v>
      </c>
      <c r="P2" s="9">
        <v>2</v>
      </c>
      <c r="Q2" s="9">
        <v>2</v>
      </c>
      <c r="R2" s="9">
        <v>2</v>
      </c>
      <c r="S2" s="9">
        <v>1</v>
      </c>
      <c r="T2" s="9">
        <v>1</v>
      </c>
    </row>
    <row r="3" spans="1:20" x14ac:dyDescent="0.25">
      <c r="A3">
        <v>10</v>
      </c>
      <c r="B3">
        <v>8</v>
      </c>
      <c r="C3" s="9">
        <v>9</v>
      </c>
      <c r="D3" s="9">
        <v>9</v>
      </c>
      <c r="E3" s="9">
        <v>9</v>
      </c>
      <c r="F3" s="9">
        <v>9</v>
      </c>
      <c r="G3" s="9">
        <v>9</v>
      </c>
      <c r="H3" s="9">
        <v>2</v>
      </c>
      <c r="I3" s="9">
        <v>1</v>
      </c>
      <c r="J3" s="9">
        <v>8</v>
      </c>
      <c r="K3" s="9">
        <v>4</v>
      </c>
      <c r="L3" s="9">
        <v>3</v>
      </c>
      <c r="M3" s="9">
        <v>3</v>
      </c>
      <c r="N3" s="9">
        <v>2</v>
      </c>
      <c r="O3" s="9">
        <v>2</v>
      </c>
      <c r="P3" s="9">
        <v>1</v>
      </c>
      <c r="Q3" s="9">
        <v>1</v>
      </c>
      <c r="R3" s="9">
        <v>1</v>
      </c>
      <c r="S3" s="9">
        <v>1</v>
      </c>
      <c r="T3" s="9">
        <v>1</v>
      </c>
    </row>
    <row r="4" spans="1:20" x14ac:dyDescent="0.25">
      <c r="A4">
        <v>5</v>
      </c>
      <c r="B4">
        <v>4</v>
      </c>
      <c r="C4" s="9">
        <v>5</v>
      </c>
      <c r="D4" s="9">
        <v>5</v>
      </c>
      <c r="E4" s="9">
        <v>5</v>
      </c>
      <c r="F4" s="9">
        <v>5</v>
      </c>
      <c r="G4" s="9">
        <v>5</v>
      </c>
      <c r="H4" s="9">
        <v>1</v>
      </c>
      <c r="I4" s="9">
        <v>1</v>
      </c>
      <c r="J4" s="9">
        <v>4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  <c r="T4" s="9">
        <v>1</v>
      </c>
    </row>
    <row r="5" spans="1:20" x14ac:dyDescent="0.25">
      <c r="A5">
        <v>3</v>
      </c>
      <c r="B5">
        <v>2</v>
      </c>
      <c r="C5" s="9">
        <v>3</v>
      </c>
      <c r="D5" s="9">
        <v>3</v>
      </c>
      <c r="E5" s="9">
        <v>3</v>
      </c>
      <c r="F5" s="9">
        <v>3</v>
      </c>
      <c r="G5" s="9">
        <v>3</v>
      </c>
      <c r="H5" s="9">
        <v>1</v>
      </c>
      <c r="I5" s="9">
        <v>1</v>
      </c>
      <c r="J5" s="9">
        <v>2</v>
      </c>
      <c r="K5" s="9">
        <v>1</v>
      </c>
      <c r="L5" s="9">
        <v>1</v>
      </c>
      <c r="M5" s="9">
        <v>1</v>
      </c>
      <c r="N5" s="9">
        <v>1</v>
      </c>
      <c r="O5" s="9">
        <v>1</v>
      </c>
      <c r="P5" s="9">
        <v>1</v>
      </c>
      <c r="Q5" s="9">
        <v>1</v>
      </c>
      <c r="R5" s="9">
        <v>1</v>
      </c>
      <c r="S5" s="9">
        <v>1</v>
      </c>
      <c r="T5" s="9">
        <v>1</v>
      </c>
    </row>
    <row r="6" spans="1:20" x14ac:dyDescent="0.25">
      <c r="A6">
        <v>2</v>
      </c>
      <c r="B6">
        <v>1</v>
      </c>
      <c r="C6" s="9">
        <v>2</v>
      </c>
      <c r="D6" s="9">
        <v>2</v>
      </c>
      <c r="E6" s="9">
        <v>2</v>
      </c>
      <c r="F6" s="9">
        <v>2</v>
      </c>
      <c r="G6" s="9">
        <v>2</v>
      </c>
      <c r="H6" s="9">
        <v>1</v>
      </c>
      <c r="I6" s="9">
        <v>1</v>
      </c>
      <c r="J6" s="9">
        <v>1</v>
      </c>
      <c r="K6" s="9">
        <v>1</v>
      </c>
      <c r="L6" s="9">
        <v>1</v>
      </c>
      <c r="M6" s="9">
        <v>1</v>
      </c>
      <c r="N6" s="9">
        <v>1</v>
      </c>
      <c r="O6" s="9">
        <v>1</v>
      </c>
      <c r="P6" s="9">
        <v>1</v>
      </c>
      <c r="Q6" s="9">
        <v>1</v>
      </c>
      <c r="R6" s="9">
        <v>1</v>
      </c>
      <c r="S6" s="9">
        <v>1</v>
      </c>
      <c r="T6" s="9">
        <v>1</v>
      </c>
    </row>
    <row r="7" spans="1:20" x14ac:dyDescent="0.25">
      <c r="A7">
        <v>1</v>
      </c>
      <c r="B7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</row>
    <row r="8" spans="1:20" x14ac:dyDescent="0.25">
      <c r="A8">
        <v>1</v>
      </c>
      <c r="B8">
        <v>1</v>
      </c>
      <c r="C8" s="9">
        <v>1</v>
      </c>
      <c r="D8" s="9">
        <v>1</v>
      </c>
      <c r="E8" s="9">
        <v>1</v>
      </c>
      <c r="F8" s="9">
        <v>1</v>
      </c>
      <c r="G8" s="9">
        <v>1</v>
      </c>
      <c r="H8" s="9">
        <v>1</v>
      </c>
      <c r="I8" s="9">
        <v>1</v>
      </c>
      <c r="J8" s="9">
        <v>1</v>
      </c>
      <c r="K8" s="9">
        <v>1</v>
      </c>
      <c r="L8" s="9">
        <v>1</v>
      </c>
      <c r="M8" s="9">
        <v>1</v>
      </c>
      <c r="N8" s="9">
        <v>1</v>
      </c>
      <c r="O8" s="9">
        <v>1</v>
      </c>
      <c r="P8" s="9">
        <v>1</v>
      </c>
      <c r="Q8" s="9">
        <v>1</v>
      </c>
      <c r="R8" s="9">
        <v>1</v>
      </c>
      <c r="S8" s="9">
        <v>1</v>
      </c>
      <c r="T8" s="9">
        <v>1</v>
      </c>
    </row>
    <row r="9" spans="1:20" x14ac:dyDescent="0.25">
      <c r="A9">
        <v>1</v>
      </c>
      <c r="B9">
        <v>1</v>
      </c>
      <c r="C9" s="9">
        <v>1</v>
      </c>
      <c r="D9" s="9">
        <v>1</v>
      </c>
      <c r="E9" s="9">
        <v>1</v>
      </c>
      <c r="F9" s="9">
        <v>1</v>
      </c>
      <c r="G9" s="9">
        <v>1</v>
      </c>
      <c r="H9" s="9">
        <v>1</v>
      </c>
      <c r="I9" s="9">
        <v>1</v>
      </c>
      <c r="J9" s="9">
        <v>1</v>
      </c>
      <c r="K9" s="9">
        <v>1</v>
      </c>
      <c r="L9" s="9">
        <v>1</v>
      </c>
      <c r="M9" s="9">
        <v>1</v>
      </c>
      <c r="N9" s="9">
        <v>1</v>
      </c>
      <c r="O9" s="9">
        <v>1</v>
      </c>
      <c r="P9" s="9">
        <v>1</v>
      </c>
      <c r="Q9" s="9">
        <v>1</v>
      </c>
      <c r="R9" s="9">
        <v>1</v>
      </c>
      <c r="S9" s="9">
        <v>1</v>
      </c>
      <c r="T9" s="9">
        <v>1</v>
      </c>
    </row>
    <row r="10" spans="1:20" x14ac:dyDescent="0.25">
      <c r="A10">
        <v>1</v>
      </c>
      <c r="B10">
        <v>1</v>
      </c>
      <c r="C10" s="9">
        <v>1</v>
      </c>
      <c r="D10" s="9">
        <v>1</v>
      </c>
      <c r="E10" s="9">
        <v>1</v>
      </c>
      <c r="F10" s="9">
        <v>1</v>
      </c>
      <c r="G10" s="9">
        <v>1</v>
      </c>
      <c r="H10" s="9">
        <v>1</v>
      </c>
      <c r="I10" s="9">
        <v>1</v>
      </c>
      <c r="J10" s="9">
        <v>1</v>
      </c>
      <c r="K10" s="9">
        <v>1</v>
      </c>
      <c r="L10" s="9">
        <v>1</v>
      </c>
      <c r="M10" s="9">
        <v>1</v>
      </c>
      <c r="N10" s="9">
        <v>1</v>
      </c>
      <c r="O10" s="9">
        <v>1</v>
      </c>
      <c r="P10" s="9">
        <v>1</v>
      </c>
      <c r="Q10" s="9">
        <v>1</v>
      </c>
      <c r="R10" s="9">
        <v>1</v>
      </c>
      <c r="S10" s="9">
        <v>1</v>
      </c>
      <c r="T10" s="9">
        <v>1</v>
      </c>
    </row>
    <row r="11" spans="1:20" ht="14.45" x14ac:dyDescent="0.3">
      <c r="A11" s="9">
        <v>1</v>
      </c>
      <c r="B11" s="9">
        <v>1</v>
      </c>
      <c r="C11" s="9">
        <v>1</v>
      </c>
      <c r="D11" s="9">
        <v>1</v>
      </c>
      <c r="E11" s="9">
        <v>1</v>
      </c>
      <c r="F11" s="9">
        <v>1</v>
      </c>
      <c r="G11" s="9">
        <v>1</v>
      </c>
      <c r="H11" s="9">
        <v>1</v>
      </c>
      <c r="I11" s="9">
        <v>1</v>
      </c>
      <c r="J11" s="9">
        <v>1</v>
      </c>
      <c r="K11" s="9">
        <v>1</v>
      </c>
      <c r="L11" s="9">
        <v>1</v>
      </c>
      <c r="M11" s="9">
        <v>1</v>
      </c>
      <c r="N11" s="9">
        <v>1</v>
      </c>
      <c r="O11" s="9">
        <v>1</v>
      </c>
      <c r="P11" s="9">
        <v>1</v>
      </c>
      <c r="Q11" s="9">
        <v>1</v>
      </c>
      <c r="R11" s="9">
        <v>1</v>
      </c>
      <c r="S11" s="9">
        <v>1</v>
      </c>
      <c r="T11" s="9">
        <v>1</v>
      </c>
    </row>
    <row r="12" spans="1:20" ht="14.45" x14ac:dyDescent="0.3"/>
    <row r="13" spans="1:20" ht="14.45" x14ac:dyDescent="0.3"/>
    <row r="14" spans="1:20" ht="14.45" x14ac:dyDescent="0.3"/>
    <row r="15" spans="1:20" ht="14.45" x14ac:dyDescent="0.3"/>
    <row r="16" spans="1:20" ht="14.45" x14ac:dyDescent="0.3"/>
    <row r="17" ht="14.45" x14ac:dyDescent="0.3"/>
    <row r="18" ht="14.45" x14ac:dyDescent="0.3"/>
    <row r="19" ht="14.45" x14ac:dyDescent="0.3"/>
    <row r="20" ht="14.45" x14ac:dyDescent="0.3"/>
    <row r="21" ht="14.45" x14ac:dyDescent="0.3"/>
    <row r="22" ht="14.45" x14ac:dyDescent="0.3"/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Q4008"/>
  <sheetViews>
    <sheetView workbookViewId="0">
      <selection activeCell="F13" sqref="F13"/>
    </sheetView>
  </sheetViews>
  <sheetFormatPr defaultColWidth="8.85546875" defaultRowHeight="15" x14ac:dyDescent="0.25"/>
  <cols>
    <col min="1" max="5" width="8.85546875" style="11" customWidth="1"/>
    <col min="6" max="6" width="19.140625" style="11" customWidth="1"/>
    <col min="7" max="9" width="8.85546875" style="11" customWidth="1"/>
    <col min="10" max="16384" width="8.85546875" style="9"/>
  </cols>
  <sheetData>
    <row r="1" spans="1:225" x14ac:dyDescent="0.25">
      <c r="A1" s="11" t="s">
        <v>4105</v>
      </c>
      <c r="B1" s="11" t="s">
        <v>16</v>
      </c>
      <c r="C1" s="11" t="s">
        <v>15</v>
      </c>
      <c r="D1" s="11" t="s">
        <v>4094</v>
      </c>
      <c r="E1" s="11" t="s">
        <v>4003</v>
      </c>
      <c r="F1" s="11">
        <v>3.5990940917312916E-3</v>
      </c>
      <c r="H1" s="11" t="s">
        <v>71</v>
      </c>
      <c r="I1" s="11" t="s">
        <v>3</v>
      </c>
      <c r="ED1" s="9">
        <f>$EC$1/2+EC$2/4+$EC$3/4</f>
        <v>0</v>
      </c>
      <c r="EE1" s="9">
        <f>$ED$1/2+$ED$2/2</f>
        <v>0</v>
      </c>
      <c r="EF1" s="9">
        <f>$EE$1/2+EE$2/4+$EE$3/4</f>
        <v>0</v>
      </c>
      <c r="EG1" s="9">
        <f>$EF$1/2+$EF$2/2</f>
        <v>0</v>
      </c>
      <c r="EH1" s="9">
        <f>$EG$1/2+$EG$2/2</f>
        <v>0</v>
      </c>
      <c r="EI1" s="9">
        <f>$EH$1/2+$EH$2/2</f>
        <v>0</v>
      </c>
      <c r="EJ1" s="9">
        <f>$EI$1/2+$EI$2/2</f>
        <v>0</v>
      </c>
      <c r="EK1" s="9">
        <f>$EJ$1/2+$EJ$2/2</f>
        <v>0</v>
      </c>
      <c r="EL1" s="9">
        <f>$EK$1/2+EK$2/4+$EK$3/4</f>
        <v>0</v>
      </c>
      <c r="EM1" s="9">
        <f>$EL$1/2+$EL$2/2</f>
        <v>0</v>
      </c>
      <c r="GP1" s="9" t="e">
        <f ca="1">INDIRECT(ADDRESS(ROW(),Controls!#REF!+30))</f>
        <v>#REF!</v>
      </c>
      <c r="GQ1" s="9" t="e">
        <f ca="1">INDIRECT(ADDRESS(ROW(),Controls!#REF!+45))</f>
        <v>#REF!</v>
      </c>
      <c r="GR1" s="9" t="e">
        <f ca="1">INDIRECT(ADDRESS(ROW(),Controls!#REF!+60))</f>
        <v>#REF!</v>
      </c>
      <c r="GS1" s="9" t="e">
        <f ca="1">INDIRECT(ADDRESS(ROW(),Controls!#REF!+75))</f>
        <v>#REF!</v>
      </c>
      <c r="GT1" s="9" t="e">
        <f ca="1">INDIRECT(ADDRESS(ROW(),Controls!#REF!+90))</f>
        <v>#REF!</v>
      </c>
      <c r="GU1" s="9" t="e">
        <f ca="1">INDIRECT(ADDRESS(ROW(),Controls!#REF!+105))</f>
        <v>#REF!</v>
      </c>
      <c r="GV1" s="9" t="e">
        <f ca="1">INDIRECT(ADDRESS(ROW(),Controls!#REF!+120))</f>
        <v>#REF!</v>
      </c>
      <c r="GW1" s="9" t="e">
        <f ca="1">INDIRECT(ADDRESS(ROW(),Controls!#REF!+15))</f>
        <v>#REF!</v>
      </c>
      <c r="GX1" s="9" t="e">
        <f ca="1">INDIRECT(ADDRESS(ROW(),Controls!#REF!+135))</f>
        <v>#REF!</v>
      </c>
      <c r="HJ1" s="9" t="e">
        <f t="shared" ref="HJ1:HJ64" ca="1" si="0">IF($GV1=0,NA(),MAX($GP1,0.01)/$GQ1)</f>
        <v>#REF!</v>
      </c>
      <c r="HK1" s="9" t="e">
        <f t="shared" ref="HK1:HK64" ca="1" si="1">IF($GV1=0,NA(),($GP1-$GQ1)/$GV1)</f>
        <v>#REF!</v>
      </c>
      <c r="HL1" s="9" t="e">
        <f t="shared" ref="HL1:HL64" ca="1" si="2">IF($GV1=0,NA(),MAX($GU1/$GT1,0.01))</f>
        <v>#REF!</v>
      </c>
      <c r="HM1" s="9" t="e">
        <f t="shared" ref="HM1:HM64" ca="1" si="3">IF($GV1=0,NA(),($GU1-$GT1)/$GV1)</f>
        <v>#REF!</v>
      </c>
      <c r="HN1" s="9" t="e">
        <f ca="1">SQRT($GS1*(1-$GS1/Controls!$D$15))</f>
        <v>#REF!</v>
      </c>
      <c r="HO1" s="9" t="e">
        <f t="shared" ref="HO1:HO64" ca="1" si="4">IF($HN1=0,0,$GR1/$HN1)</f>
        <v>#REF!</v>
      </c>
      <c r="HP1" s="9" t="e">
        <f t="shared" ref="HP1:HP64" ca="1" si="5">IF($GV1=0,NA(),$GW1/$GV1)</f>
        <v>#REF!</v>
      </c>
      <c r="HQ1" s="9" t="e">
        <f ca="1">IF($GV1=0,NA(),($GX1*Controls!#REF!))</f>
        <v>#REF!</v>
      </c>
    </row>
    <row r="2" spans="1:225" x14ac:dyDescent="0.25">
      <c r="A2" s="11">
        <v>0.97857994709159624</v>
      </c>
      <c r="B2" s="11">
        <v>0.24354250902799007</v>
      </c>
      <c r="C2" s="11">
        <f>IF(Model!F12,EXP(A2*B2),A2*B2)</f>
        <v>0.23832581559916513</v>
      </c>
      <c r="D2" s="96" t="str">
        <f>Model!E12</f>
        <v>Z#</v>
      </c>
      <c r="E2" s="36" t="s">
        <v>12</v>
      </c>
      <c r="F2" s="37">
        <v>-0.31921610362829633</v>
      </c>
      <c r="H2" s="11">
        <v>0.28296636894453553</v>
      </c>
      <c r="I2" s="11">
        <v>1.1340560797540627E-4</v>
      </c>
      <c r="ED2" s="9">
        <f>$EC$3/4+$EC$4/2+$EC$5/4</f>
        <v>0</v>
      </c>
      <c r="EE2" s="9">
        <f>$ED$2/4+$ED$3/2+$ED$4/4</f>
        <v>0</v>
      </c>
      <c r="EF2" s="9">
        <f>$EE$3/4+$EE$4/2+$EE$5/4</f>
        <v>0</v>
      </c>
      <c r="EG2" s="9">
        <f>$EF$1/4+$EF$2/2+$EF$3/4</f>
        <v>0</v>
      </c>
      <c r="EH2" s="9">
        <f>$EG$2/4+$EG$3/2+$EG$4/4</f>
        <v>0</v>
      </c>
      <c r="EI2" s="9">
        <f>$EH$2/4+$EH$3/2+$EH$4/4</f>
        <v>0</v>
      </c>
      <c r="EJ2" s="9">
        <f>$EI$2/4+$EI$3/2+$EI$4/4</f>
        <v>0</v>
      </c>
      <c r="EK2" s="9">
        <f>$EJ$2/4+$EJ$3/2+$EJ$4/4</f>
        <v>0</v>
      </c>
      <c r="EL2" s="9">
        <f>$EK$3/4+$EK$4/2+$EK$5/4</f>
        <v>0</v>
      </c>
      <c r="EM2" s="9">
        <f>$EL$2/4+$EL$3/2+$EL$4/4</f>
        <v>0</v>
      </c>
      <c r="GP2" s="9" t="e">
        <f ca="1">INDIRECT(ADDRESS(ROW(),Controls!#REF!+30))</f>
        <v>#REF!</v>
      </c>
      <c r="GQ2" s="9" t="e">
        <f ca="1">INDIRECT(ADDRESS(ROW(),Controls!#REF!+45))</f>
        <v>#REF!</v>
      </c>
      <c r="GR2" s="9" t="e">
        <f ca="1">INDIRECT(ADDRESS(ROW(),Controls!#REF!+60))</f>
        <v>#REF!</v>
      </c>
      <c r="GS2" s="9" t="e">
        <f ca="1">INDIRECT(ADDRESS(ROW(),Controls!#REF!+75))</f>
        <v>#REF!</v>
      </c>
      <c r="GT2" s="9" t="e">
        <f ca="1">INDIRECT(ADDRESS(ROW(),Controls!#REF!+90))</f>
        <v>#REF!</v>
      </c>
      <c r="GU2" s="9" t="e">
        <f ca="1">INDIRECT(ADDRESS(ROW(),Controls!#REF!+105))</f>
        <v>#REF!</v>
      </c>
      <c r="GV2" s="9" t="e">
        <f ca="1">INDIRECT(ADDRESS(ROW(),Controls!#REF!+120))</f>
        <v>#REF!</v>
      </c>
      <c r="GW2" s="9" t="e">
        <f ca="1">INDIRECT(ADDRESS(ROW(),Controls!#REF!+15))</f>
        <v>#REF!</v>
      </c>
      <c r="GX2" s="9" t="e">
        <f ca="1">INDIRECT(ADDRESS(ROW(),Controls!#REF!+135))</f>
        <v>#REF!</v>
      </c>
      <c r="HJ2" s="9" t="e">
        <f t="shared" ca="1" si="0"/>
        <v>#REF!</v>
      </c>
      <c r="HK2" s="9" t="e">
        <f t="shared" ca="1" si="1"/>
        <v>#REF!</v>
      </c>
      <c r="HL2" s="9" t="e">
        <f t="shared" ca="1" si="2"/>
        <v>#REF!</v>
      </c>
      <c r="HM2" s="9" t="e">
        <f t="shared" ca="1" si="3"/>
        <v>#REF!</v>
      </c>
      <c r="HN2" s="9" t="e">
        <f ca="1">SQRT($GS2*(1-$GS2/Controls!$D$15))</f>
        <v>#REF!</v>
      </c>
      <c r="HO2" s="9" t="e">
        <f t="shared" ca="1" si="4"/>
        <v>#REF!</v>
      </c>
      <c r="HP2" s="9" t="e">
        <f t="shared" ca="1" si="5"/>
        <v>#REF!</v>
      </c>
      <c r="HQ2" s="9" t="e">
        <f ca="1">IF($GV2=0,NA(),($GX2*Controls!#REF!))</f>
        <v>#REF!</v>
      </c>
    </row>
    <row r="3" spans="1:225" x14ac:dyDescent="0.25">
      <c r="A3" s="11">
        <v>1</v>
      </c>
      <c r="B3" s="11">
        <v>1</v>
      </c>
      <c r="C3" s="11">
        <f>IF(Model!F13,EXP(A3*B3),A3*B3)</f>
        <v>1</v>
      </c>
      <c r="D3" s="96">
        <f>Model!E13</f>
        <v>0</v>
      </c>
      <c r="E3" s="11" t="s">
        <v>3973</v>
      </c>
      <c r="F3" s="11">
        <f>SUM(AdjLogLik)</f>
        <v>12477.362780772866</v>
      </c>
      <c r="ED3" s="9">
        <f>$EC$5/4+$EC$6/2+$EC$7/4</f>
        <v>0</v>
      </c>
      <c r="EE3" s="9">
        <f>$ED$4/4+$ED$5/2+$ED$6/4</f>
        <v>0</v>
      </c>
      <c r="EF3" s="9">
        <f>$EE$5/4+$EE$6/2+$EE$7/4</f>
        <v>0</v>
      </c>
      <c r="EG3" s="9">
        <f>$EF$3/4+$EF$4/2+$EF$5/4</f>
        <v>0</v>
      </c>
      <c r="EH3" s="9">
        <f>$EG$4/4+$EG$5/2+$EG$6/4</f>
        <v>0</v>
      </c>
      <c r="EI3" s="9">
        <f>$EH$4/4+$EH$5/2+$EH$6/4</f>
        <v>0</v>
      </c>
      <c r="EJ3" s="9">
        <f>$EI$4/4+$EI$5/2+$EI$6/4</f>
        <v>0</v>
      </c>
      <c r="EK3" s="9">
        <f>$EJ$4/4+$EJ$5/2+$EJ$6/4</f>
        <v>0</v>
      </c>
      <c r="EL3" s="9">
        <f>$EK$5/4+$EK$6/2+$EK$7/4</f>
        <v>0</v>
      </c>
      <c r="EM3" s="9">
        <f>$EL$4/4+$EL$5/2+$EL$6/4</f>
        <v>0</v>
      </c>
      <c r="GP3" s="9" t="e">
        <f ca="1">INDIRECT(ADDRESS(ROW(),Controls!#REF!+30))</f>
        <v>#REF!</v>
      </c>
      <c r="GQ3" s="9" t="e">
        <f ca="1">INDIRECT(ADDRESS(ROW(),Controls!#REF!+45))</f>
        <v>#REF!</v>
      </c>
      <c r="GR3" s="9" t="e">
        <f ca="1">INDIRECT(ADDRESS(ROW(),Controls!#REF!+60))</f>
        <v>#REF!</v>
      </c>
      <c r="GS3" s="9" t="e">
        <f ca="1">INDIRECT(ADDRESS(ROW(),Controls!#REF!+75))</f>
        <v>#REF!</v>
      </c>
      <c r="GT3" s="9" t="e">
        <f ca="1">INDIRECT(ADDRESS(ROW(),Controls!#REF!+90))</f>
        <v>#REF!</v>
      </c>
      <c r="GU3" s="9" t="e">
        <f ca="1">INDIRECT(ADDRESS(ROW(),Controls!#REF!+105))</f>
        <v>#REF!</v>
      </c>
      <c r="GV3" s="9" t="e">
        <f ca="1">INDIRECT(ADDRESS(ROW(),Controls!#REF!+120))</f>
        <v>#REF!</v>
      </c>
      <c r="GW3" s="9" t="e">
        <f ca="1">INDIRECT(ADDRESS(ROW(),Controls!#REF!+15))</f>
        <v>#REF!</v>
      </c>
      <c r="GX3" s="9" t="e">
        <f ca="1">INDIRECT(ADDRESS(ROW(),Controls!#REF!+135))</f>
        <v>#REF!</v>
      </c>
      <c r="HJ3" s="9" t="e">
        <f t="shared" ca="1" si="0"/>
        <v>#REF!</v>
      </c>
      <c r="HK3" s="9" t="e">
        <f t="shared" ca="1" si="1"/>
        <v>#REF!</v>
      </c>
      <c r="HL3" s="9" t="e">
        <f t="shared" ca="1" si="2"/>
        <v>#REF!</v>
      </c>
      <c r="HM3" s="9" t="e">
        <f t="shared" ca="1" si="3"/>
        <v>#REF!</v>
      </c>
      <c r="HN3" s="9" t="e">
        <f ca="1">SQRT($GS3*(1-$GS3/Controls!$D$15))</f>
        <v>#REF!</v>
      </c>
      <c r="HO3" s="9" t="e">
        <f t="shared" ca="1" si="4"/>
        <v>#REF!</v>
      </c>
      <c r="HP3" s="9" t="e">
        <f t="shared" ca="1" si="5"/>
        <v>#REF!</v>
      </c>
      <c r="HQ3" s="9" t="e">
        <f ca="1">IF($GV3=0,NA(),($GX3*Controls!#REF!))</f>
        <v>#REF!</v>
      </c>
    </row>
    <row r="4" spans="1:225" x14ac:dyDescent="0.25">
      <c r="B4" s="11">
        <v>1</v>
      </c>
      <c r="C4" s="11">
        <f>IF(Model!F14,EXP(A4*B4),A4*B4)</f>
        <v>0</v>
      </c>
      <c r="D4" s="96">
        <f>Model!E14</f>
        <v>0</v>
      </c>
      <c r="E4" s="11" t="s">
        <v>26</v>
      </c>
      <c r="F4" s="11">
        <f>SPFrat-1</f>
        <v>-0.7150051121071288</v>
      </c>
      <c r="ED4" s="9">
        <f>$EC$7/4+$EC$8/2+$EC$9/4</f>
        <v>0</v>
      </c>
      <c r="EE4" s="9">
        <f>$ED$6/4+$ED$7/2+$ED$8/4</f>
        <v>0</v>
      </c>
      <c r="EF4" s="9">
        <f>$EE$7/4+$EE$8/2+$EE$9/4</f>
        <v>0</v>
      </c>
      <c r="EG4" s="9">
        <f>$EF$5/4+$EF$6/2+$EF$7/4</f>
        <v>0</v>
      </c>
      <c r="EH4" s="9">
        <f>$EG$6/4+$EG$7/2+$EG$8/4</f>
        <v>0</v>
      </c>
      <c r="EI4" s="9">
        <f>$EH$6/4+$EH$7/2+$EH$8/4</f>
        <v>0</v>
      </c>
      <c r="EJ4" s="9">
        <f>$EI$6/4+$EI$7/2+$EI$8/4</f>
        <v>0</v>
      </c>
      <c r="EK4" s="9">
        <f>$EJ$6/4+$EJ$7/2+$EJ$8/4</f>
        <v>0</v>
      </c>
      <c r="EL4" s="9">
        <f>$EK$7/4+$EK$8/2+$EK$9/4</f>
        <v>0</v>
      </c>
      <c r="EM4" s="9">
        <f>$EL$6/4+$EL$7/2+$EL$8/4</f>
        <v>0</v>
      </c>
      <c r="GP4" s="9" t="e">
        <f ca="1">INDIRECT(ADDRESS(ROW(),Controls!#REF!+30))</f>
        <v>#REF!</v>
      </c>
      <c r="GQ4" s="9" t="e">
        <f ca="1">INDIRECT(ADDRESS(ROW(),Controls!#REF!+45))</f>
        <v>#REF!</v>
      </c>
      <c r="GR4" s="9" t="e">
        <f ca="1">INDIRECT(ADDRESS(ROW(),Controls!#REF!+60))</f>
        <v>#REF!</v>
      </c>
      <c r="GS4" s="9" t="e">
        <f ca="1">INDIRECT(ADDRESS(ROW(),Controls!#REF!+75))</f>
        <v>#REF!</v>
      </c>
      <c r="GT4" s="9" t="e">
        <f ca="1">INDIRECT(ADDRESS(ROW(),Controls!#REF!+90))</f>
        <v>#REF!</v>
      </c>
      <c r="GU4" s="9" t="e">
        <f ca="1">INDIRECT(ADDRESS(ROW(),Controls!#REF!+105))</f>
        <v>#REF!</v>
      </c>
      <c r="GV4" s="9" t="e">
        <f ca="1">INDIRECT(ADDRESS(ROW(),Controls!#REF!+120))</f>
        <v>#REF!</v>
      </c>
      <c r="GW4" s="9" t="e">
        <f ca="1">INDIRECT(ADDRESS(ROW(),Controls!#REF!+15))</f>
        <v>#REF!</v>
      </c>
      <c r="GX4" s="9" t="e">
        <f ca="1">INDIRECT(ADDRESS(ROW(),Controls!#REF!+135))</f>
        <v>#REF!</v>
      </c>
      <c r="HJ4" s="9" t="e">
        <f t="shared" ca="1" si="0"/>
        <v>#REF!</v>
      </c>
      <c r="HK4" s="9" t="e">
        <f t="shared" ca="1" si="1"/>
        <v>#REF!</v>
      </c>
      <c r="HL4" s="9" t="e">
        <f t="shared" ca="1" si="2"/>
        <v>#REF!</v>
      </c>
      <c r="HM4" s="9" t="e">
        <f t="shared" ca="1" si="3"/>
        <v>#REF!</v>
      </c>
      <c r="HN4" s="9" t="e">
        <f ca="1">SQRT($GS4*(1-$GS4/Controls!$D$15))</f>
        <v>#REF!</v>
      </c>
      <c r="HO4" s="9" t="e">
        <f t="shared" ca="1" si="4"/>
        <v>#REF!</v>
      </c>
      <c r="HP4" s="9" t="e">
        <f t="shared" ca="1" si="5"/>
        <v>#REF!</v>
      </c>
      <c r="HQ4" s="9" t="e">
        <f ca="1">IF($GV4=0,NA(),($GX4*Controls!#REF!))</f>
        <v>#REF!</v>
      </c>
    </row>
    <row r="5" spans="1:225" x14ac:dyDescent="0.25">
      <c r="A5" s="11">
        <v>1</v>
      </c>
      <c r="B5" s="11">
        <v>1</v>
      </c>
      <c r="C5" s="11">
        <f>IF(Model!F15,EXP(A5*B5),A5*B5)</f>
        <v>1</v>
      </c>
      <c r="D5" s="96">
        <f>Model!E15</f>
        <v>0</v>
      </c>
      <c r="E5" s="11" t="s">
        <v>51</v>
      </c>
      <c r="F5" s="38">
        <f>SUM(ResMoment)</f>
        <v>3206.231734760061</v>
      </c>
      <c r="ED5" s="9">
        <f>$EC$9/4+$EC$10/2+$EC$11/4</f>
        <v>0</v>
      </c>
      <c r="EE5" s="9">
        <f>$ED$8/4+$ED$9/2+$ED$10/4</f>
        <v>0</v>
      </c>
      <c r="EF5" s="9">
        <f>$EE$9/4+$EE$10/2+$EE$11/4</f>
        <v>0</v>
      </c>
      <c r="EG5" s="9">
        <f>$EF$7/4+$EF$8/2+$EF$9/4</f>
        <v>0</v>
      </c>
      <c r="EH5" s="9">
        <f>$EG$8/4+$EG$9/2+$EG$10/4</f>
        <v>0</v>
      </c>
      <c r="EI5" s="9">
        <f>$EH$8/4+$EH$9/2+$EH$10/4</f>
        <v>0</v>
      </c>
      <c r="EJ5" s="9">
        <f>$EI$8/4+$EI$9/2+$EI$10/4</f>
        <v>0</v>
      </c>
      <c r="EK5" s="9">
        <f>$EJ$8/4+$EJ$9/2+$EJ$10/4</f>
        <v>0</v>
      </c>
      <c r="EL5" s="9">
        <f>$EK$9/4+$EK$10/2+$EK$11/4</f>
        <v>0</v>
      </c>
      <c r="GP5" s="9" t="e">
        <f ca="1">INDIRECT(ADDRESS(ROW(),Controls!#REF!+30))</f>
        <v>#REF!</v>
      </c>
      <c r="GQ5" s="9" t="e">
        <f ca="1">INDIRECT(ADDRESS(ROW(),Controls!#REF!+45))</f>
        <v>#REF!</v>
      </c>
      <c r="GR5" s="9" t="e">
        <f ca="1">INDIRECT(ADDRESS(ROW(),Controls!#REF!+60))</f>
        <v>#REF!</v>
      </c>
      <c r="GS5" s="9" t="e">
        <f ca="1">INDIRECT(ADDRESS(ROW(),Controls!#REF!+75))</f>
        <v>#REF!</v>
      </c>
      <c r="GT5" s="9" t="e">
        <f ca="1">INDIRECT(ADDRESS(ROW(),Controls!#REF!+90))</f>
        <v>#REF!</v>
      </c>
      <c r="GU5" s="9" t="e">
        <f ca="1">INDIRECT(ADDRESS(ROW(),Controls!#REF!+105))</f>
        <v>#REF!</v>
      </c>
      <c r="GV5" s="9" t="e">
        <f ca="1">INDIRECT(ADDRESS(ROW(),Controls!#REF!+120))</f>
        <v>#REF!</v>
      </c>
      <c r="GW5" s="9" t="e">
        <f ca="1">INDIRECT(ADDRESS(ROW(),Controls!#REF!+15))</f>
        <v>#REF!</v>
      </c>
      <c r="GX5" s="9" t="e">
        <f ca="1">INDIRECT(ADDRESS(ROW(),Controls!#REF!+135))</f>
        <v>#REF!</v>
      </c>
      <c r="HJ5" s="9" t="e">
        <f t="shared" ca="1" si="0"/>
        <v>#REF!</v>
      </c>
      <c r="HK5" s="9" t="e">
        <f t="shared" ca="1" si="1"/>
        <v>#REF!</v>
      </c>
      <c r="HL5" s="9" t="e">
        <f t="shared" ca="1" si="2"/>
        <v>#REF!</v>
      </c>
      <c r="HM5" s="9" t="e">
        <f t="shared" ca="1" si="3"/>
        <v>#REF!</v>
      </c>
      <c r="HN5" s="9" t="e">
        <f ca="1">SQRT($GS5*(1-$GS5/Controls!$D$15))</f>
        <v>#REF!</v>
      </c>
      <c r="HO5" s="9" t="e">
        <f t="shared" ca="1" si="4"/>
        <v>#REF!</v>
      </c>
      <c r="HP5" s="9" t="e">
        <f t="shared" ca="1" si="5"/>
        <v>#REF!</v>
      </c>
      <c r="HQ5" s="9" t="e">
        <f ca="1">IF($GV5=0,NA(),($GX5*Controls!#REF!))</f>
        <v>#REF!</v>
      </c>
    </row>
    <row r="6" spans="1:225" x14ac:dyDescent="0.25">
      <c r="B6" s="11">
        <v>1</v>
      </c>
      <c r="C6" s="11">
        <f>IF(Model!F16,EXP(A6*B6),A6*B6)</f>
        <v>0</v>
      </c>
      <c r="D6" s="96">
        <f>Model!E16</f>
        <v>0</v>
      </c>
      <c r="E6" s="11" t="s">
        <v>80</v>
      </c>
      <c r="F6" s="11">
        <f>NetRes+SUM(WNexp)-SUM(WCrash)</f>
        <v>-0.89501794609896024</v>
      </c>
      <c r="ED6" s="9">
        <f>$EC$11/4+$EC$12/2+$EC$13/4</f>
        <v>0</v>
      </c>
      <c r="EE6" s="9">
        <f>$ED$10/4+$ED$11/2+$ED$12/4</f>
        <v>0</v>
      </c>
      <c r="EF6" s="9">
        <f>$EE$11/4+$EE$12/2+$EE$13/4</f>
        <v>0</v>
      </c>
      <c r="EG6" s="9">
        <f>$EF$9/4+$EF$10/2+$EF$11/4</f>
        <v>0</v>
      </c>
      <c r="EH6" s="9">
        <f>$EG$10/4+$EG$11/2+$EG$12/4</f>
        <v>0</v>
      </c>
      <c r="EI6" s="9">
        <f>$EH$10/4+$EH$11/2+$EH$12/4</f>
        <v>0</v>
      </c>
      <c r="EJ6" s="9">
        <f>$EI$10/4+$EI$11/2+$EI$12/4</f>
        <v>0</v>
      </c>
      <c r="EK6" s="9">
        <f>$EJ$10/4+$EJ$11/2+$EJ$12/4</f>
        <v>0</v>
      </c>
      <c r="EL6" s="9">
        <f>$EK$11/4+$EK$12/2+$EK$13/4</f>
        <v>0</v>
      </c>
      <c r="GP6" s="9" t="e">
        <f ca="1">INDIRECT(ADDRESS(ROW(),Controls!#REF!+30))</f>
        <v>#REF!</v>
      </c>
      <c r="GQ6" s="9" t="e">
        <f ca="1">INDIRECT(ADDRESS(ROW(),Controls!#REF!+45))</f>
        <v>#REF!</v>
      </c>
      <c r="GR6" s="9" t="e">
        <f ca="1">INDIRECT(ADDRESS(ROW(),Controls!#REF!+60))</f>
        <v>#REF!</v>
      </c>
      <c r="GS6" s="9" t="e">
        <f ca="1">INDIRECT(ADDRESS(ROW(),Controls!#REF!+75))</f>
        <v>#REF!</v>
      </c>
      <c r="GT6" s="9" t="e">
        <f ca="1">INDIRECT(ADDRESS(ROW(),Controls!#REF!+90))</f>
        <v>#REF!</v>
      </c>
      <c r="GU6" s="9" t="e">
        <f ca="1">INDIRECT(ADDRESS(ROW(),Controls!#REF!+105))</f>
        <v>#REF!</v>
      </c>
      <c r="GV6" s="9" t="e">
        <f ca="1">INDIRECT(ADDRESS(ROW(),Controls!#REF!+120))</f>
        <v>#REF!</v>
      </c>
      <c r="GW6" s="9" t="e">
        <f ca="1">INDIRECT(ADDRESS(ROW(),Controls!#REF!+15))</f>
        <v>#REF!</v>
      </c>
      <c r="GX6" s="9" t="e">
        <f ca="1">INDIRECT(ADDRESS(ROW(),Controls!#REF!+135))</f>
        <v>#REF!</v>
      </c>
      <c r="HJ6" s="9" t="e">
        <f t="shared" ca="1" si="0"/>
        <v>#REF!</v>
      </c>
      <c r="HK6" s="9" t="e">
        <f t="shared" ca="1" si="1"/>
        <v>#REF!</v>
      </c>
      <c r="HL6" s="9" t="e">
        <f t="shared" ca="1" si="2"/>
        <v>#REF!</v>
      </c>
      <c r="HM6" s="9" t="e">
        <f t="shared" ca="1" si="3"/>
        <v>#REF!</v>
      </c>
      <c r="HN6" s="9" t="e">
        <f ca="1">SQRT($GS6*(1-$GS6/Controls!$D$15))</f>
        <v>#REF!</v>
      </c>
      <c r="HO6" s="9" t="e">
        <f t="shared" ca="1" si="4"/>
        <v>#REF!</v>
      </c>
      <c r="HP6" s="9" t="e">
        <f t="shared" ca="1" si="5"/>
        <v>#REF!</v>
      </c>
      <c r="HQ6" s="9" t="e">
        <f ca="1">IF($GV6=0,NA(),($GX6*Controls!#REF!))</f>
        <v>#REF!</v>
      </c>
    </row>
    <row r="7" spans="1:225" x14ac:dyDescent="0.25">
      <c r="B7" s="11">
        <v>1</v>
      </c>
      <c r="C7" s="11">
        <f>IF(Model!F17,EXP(A7*B7),A7*B7)</f>
        <v>0</v>
      </c>
      <c r="D7" s="96">
        <f>Model!E17</f>
        <v>0</v>
      </c>
      <c r="E7" s="11" t="s">
        <v>3977</v>
      </c>
      <c r="F7" s="11">
        <v>0.28397100810077103</v>
      </c>
      <c r="ED7" s="9">
        <f>$EC$13/4+$EC$14/2+$EC$15/4</f>
        <v>0</v>
      </c>
      <c r="EE7" s="9">
        <f>$ED$12/4+$ED$13/2+$ED$14/4</f>
        <v>0</v>
      </c>
      <c r="EF7" s="9">
        <f>$EE$13/4+$EE$14/2+$EE$15/4</f>
        <v>0</v>
      </c>
      <c r="EG7" s="9">
        <f>$EF$11/4+$EF$12/2+$EF$13/4</f>
        <v>0</v>
      </c>
      <c r="EH7" s="9">
        <f>$EG$12/4+$EG$13/2+$EG$14/4</f>
        <v>0</v>
      </c>
      <c r="EI7" s="9">
        <f>$EH$12/4+$EH$13/2+$EH$14/4</f>
        <v>0</v>
      </c>
      <c r="EJ7" s="9">
        <f>$EI$12/4+$EI$13/2+$EI$14/4</f>
        <v>0</v>
      </c>
      <c r="EK7" s="9">
        <f>$EJ$12/4+$EJ$13/2+$EJ$14/4</f>
        <v>0</v>
      </c>
      <c r="EL7" s="9">
        <f>$EK$13/4+$EK$14/2+$EK$15/4</f>
        <v>0</v>
      </c>
      <c r="GP7" s="9" t="e">
        <f ca="1">INDIRECT(ADDRESS(ROW(),Controls!#REF!+30))</f>
        <v>#REF!</v>
      </c>
      <c r="GQ7" s="9" t="e">
        <f ca="1">INDIRECT(ADDRESS(ROW(),Controls!#REF!+45))</f>
        <v>#REF!</v>
      </c>
      <c r="GR7" s="9" t="e">
        <f ca="1">INDIRECT(ADDRESS(ROW(),Controls!#REF!+60))</f>
        <v>#REF!</v>
      </c>
      <c r="GS7" s="9" t="e">
        <f ca="1">INDIRECT(ADDRESS(ROW(),Controls!#REF!+75))</f>
        <v>#REF!</v>
      </c>
      <c r="GT7" s="9" t="e">
        <f ca="1">INDIRECT(ADDRESS(ROW(),Controls!#REF!+90))</f>
        <v>#REF!</v>
      </c>
      <c r="GU7" s="9" t="e">
        <f ca="1">INDIRECT(ADDRESS(ROW(),Controls!#REF!+105))</f>
        <v>#REF!</v>
      </c>
      <c r="GV7" s="9" t="e">
        <f ca="1">INDIRECT(ADDRESS(ROW(),Controls!#REF!+120))</f>
        <v>#REF!</v>
      </c>
      <c r="GW7" s="9" t="e">
        <f ca="1">INDIRECT(ADDRESS(ROW(),Controls!#REF!+15))</f>
        <v>#REF!</v>
      </c>
      <c r="GX7" s="9" t="e">
        <f ca="1">INDIRECT(ADDRESS(ROW(),Controls!#REF!+135))</f>
        <v>#REF!</v>
      </c>
      <c r="HJ7" s="9" t="e">
        <f t="shared" ca="1" si="0"/>
        <v>#REF!</v>
      </c>
      <c r="HK7" s="9" t="e">
        <f t="shared" ca="1" si="1"/>
        <v>#REF!</v>
      </c>
      <c r="HL7" s="9" t="e">
        <f t="shared" ca="1" si="2"/>
        <v>#REF!</v>
      </c>
      <c r="HM7" s="9" t="e">
        <f t="shared" ca="1" si="3"/>
        <v>#REF!</v>
      </c>
      <c r="HN7" s="9" t="e">
        <f ca="1">SQRT($GS7*(1-$GS7/Controls!$D$15))</f>
        <v>#REF!</v>
      </c>
      <c r="HO7" s="9" t="e">
        <f t="shared" ca="1" si="4"/>
        <v>#REF!</v>
      </c>
      <c r="HP7" s="9" t="e">
        <f t="shared" ca="1" si="5"/>
        <v>#REF!</v>
      </c>
      <c r="HQ7" s="9" t="e">
        <f ca="1">IF($GV7=0,NA(),($GX7*Controls!#REF!))</f>
        <v>#REF!</v>
      </c>
    </row>
    <row r="8" spans="1:225" x14ac:dyDescent="0.25">
      <c r="B8" s="11">
        <v>1</v>
      </c>
      <c r="C8" s="11">
        <f>IF(Model!F18,EXP(A8*B8),A8*B8)</f>
        <v>0</v>
      </c>
      <c r="D8" s="96">
        <f>Model!E18</f>
        <v>0</v>
      </c>
      <c r="E8" s="9" t="s">
        <v>3966</v>
      </c>
      <c r="F8" s="11">
        <f>DeltaPeak^3*4*0.19642199905478+DeltaPeak^2*3*-0.373975944535779+DeltaPeak*2*-6.57754071341363+-0.00238108245697463</f>
        <v>-2.3810824569746301E-3</v>
      </c>
      <c r="ED8" s="9">
        <f>$EC$15/4+$EC$16/2+$EC$17/4</f>
        <v>0</v>
      </c>
      <c r="EE8" s="9">
        <f>$ED$14/4+$ED$15/2+$ED$16/4</f>
        <v>0</v>
      </c>
      <c r="EF8" s="9">
        <f>$EE$15/4+$EE$16/2+$EE$17/4</f>
        <v>0</v>
      </c>
      <c r="EG8" s="9">
        <f>$EF$13/4+$EF$14/2+$EF$15/4</f>
        <v>0</v>
      </c>
      <c r="EH8" s="9">
        <f>$EG$14/4+$EG$15/2+$EG$16/4</f>
        <v>0</v>
      </c>
      <c r="EI8" s="9">
        <f>$EH$14/4+$EH$15/2+$EH$16/4</f>
        <v>0</v>
      </c>
      <c r="EJ8" s="9">
        <f>$EI$14/4+$EI$15/2+$EI$16/4</f>
        <v>0</v>
      </c>
      <c r="EK8" s="9">
        <f>$EJ$14/4+$EJ$15/2+$EJ$16/4</f>
        <v>0</v>
      </c>
      <c r="EL8" s="9">
        <f>$EK$16*3/4+$EK$15/4</f>
        <v>0</v>
      </c>
      <c r="GP8" s="9" t="e">
        <f ca="1">INDIRECT(ADDRESS(ROW(),Controls!#REF!+30))</f>
        <v>#REF!</v>
      </c>
      <c r="GQ8" s="9" t="e">
        <f ca="1">INDIRECT(ADDRESS(ROW(),Controls!#REF!+45))</f>
        <v>#REF!</v>
      </c>
      <c r="GR8" s="9" t="e">
        <f ca="1">INDIRECT(ADDRESS(ROW(),Controls!#REF!+60))</f>
        <v>#REF!</v>
      </c>
      <c r="GS8" s="9" t="e">
        <f ca="1">INDIRECT(ADDRESS(ROW(),Controls!#REF!+75))</f>
        <v>#REF!</v>
      </c>
      <c r="GT8" s="9" t="e">
        <f ca="1">INDIRECT(ADDRESS(ROW(),Controls!#REF!+90))</f>
        <v>#REF!</v>
      </c>
      <c r="GU8" s="9" t="e">
        <f ca="1">INDIRECT(ADDRESS(ROW(),Controls!#REF!+105))</f>
        <v>#REF!</v>
      </c>
      <c r="GV8" s="9" t="e">
        <f ca="1">INDIRECT(ADDRESS(ROW(),Controls!#REF!+120))</f>
        <v>#REF!</v>
      </c>
      <c r="GW8" s="9" t="e">
        <f ca="1">INDIRECT(ADDRESS(ROW(),Controls!#REF!+15))</f>
        <v>#REF!</v>
      </c>
      <c r="GX8" s="9" t="e">
        <f ca="1">INDIRECT(ADDRESS(ROW(),Controls!#REF!+135))</f>
        <v>#REF!</v>
      </c>
      <c r="HJ8" s="9" t="e">
        <f t="shared" ca="1" si="0"/>
        <v>#REF!</v>
      </c>
      <c r="HK8" s="9" t="e">
        <f t="shared" ca="1" si="1"/>
        <v>#REF!</v>
      </c>
      <c r="HL8" s="9" t="e">
        <f t="shared" ca="1" si="2"/>
        <v>#REF!</v>
      </c>
      <c r="HM8" s="9" t="e">
        <f t="shared" ca="1" si="3"/>
        <v>#REF!</v>
      </c>
      <c r="HN8" s="9" t="e">
        <f ca="1">SQRT($GS8*(1-$GS8/Controls!$D$15))</f>
        <v>#REF!</v>
      </c>
      <c r="HO8" s="9" t="e">
        <f t="shared" ca="1" si="4"/>
        <v>#REF!</v>
      </c>
      <c r="HP8" s="9" t="e">
        <f t="shared" ca="1" si="5"/>
        <v>#REF!</v>
      </c>
      <c r="HQ8" s="9" t="e">
        <f ca="1">IF($GV8=0,NA(),($GX8*Controls!#REF!))</f>
        <v>#REF!</v>
      </c>
    </row>
    <row r="9" spans="1:225" x14ac:dyDescent="0.25">
      <c r="B9" s="11">
        <v>1</v>
      </c>
      <c r="C9" s="11">
        <f>IF(Model!F19,EXP(A9*B9),A9*B9)</f>
        <v>0</v>
      </c>
      <c r="D9" s="96">
        <f>Model!E19</f>
        <v>0</v>
      </c>
      <c r="E9" s="11" t="s">
        <v>4017</v>
      </c>
      <c r="F9" s="11">
        <v>0</v>
      </c>
      <c r="ED9" s="9">
        <f>$EC$17/4+$EC$18/2+$EC$19/4</f>
        <v>0</v>
      </c>
      <c r="EE9" s="9">
        <f>$ED$16/4+$ED$17/2+$ED$18/4</f>
        <v>0</v>
      </c>
      <c r="EF9" s="9">
        <f>$EE$17/4+$EE$18/2+$EE$19/4</f>
        <v>0</v>
      </c>
      <c r="EG9" s="9">
        <f>$EF$15/4+$EF$16/2+$EF$17/4</f>
        <v>0</v>
      </c>
      <c r="EH9" s="9">
        <f>$EG$16/4+$EG$17/2+$EG$18/4</f>
        <v>0</v>
      </c>
      <c r="EI9" s="9">
        <f>$EH$16/4+$EH$17/2+$EH$18/4</f>
        <v>0</v>
      </c>
      <c r="EJ9" s="9">
        <f>$EI$16/4+$EI$17/2+$EI$18/4</f>
        <v>0</v>
      </c>
      <c r="EK9" s="9">
        <f>$EJ$16/4+$EJ$17/2+$EJ$18/4</f>
        <v>0</v>
      </c>
      <c r="GP9" s="9" t="e">
        <f ca="1">INDIRECT(ADDRESS(ROW(),Controls!#REF!+30))</f>
        <v>#REF!</v>
      </c>
      <c r="GQ9" s="9" t="e">
        <f ca="1">INDIRECT(ADDRESS(ROW(),Controls!#REF!+45))</f>
        <v>#REF!</v>
      </c>
      <c r="GR9" s="9" t="e">
        <f ca="1">INDIRECT(ADDRESS(ROW(),Controls!#REF!+60))</f>
        <v>#REF!</v>
      </c>
      <c r="GS9" s="9" t="e">
        <f ca="1">INDIRECT(ADDRESS(ROW(),Controls!#REF!+75))</f>
        <v>#REF!</v>
      </c>
      <c r="GT9" s="9" t="e">
        <f ca="1">INDIRECT(ADDRESS(ROW(),Controls!#REF!+90))</f>
        <v>#REF!</v>
      </c>
      <c r="GU9" s="9" t="e">
        <f ca="1">INDIRECT(ADDRESS(ROW(),Controls!#REF!+105))</f>
        <v>#REF!</v>
      </c>
      <c r="GV9" s="9" t="e">
        <f ca="1">INDIRECT(ADDRESS(ROW(),Controls!#REF!+120))</f>
        <v>#REF!</v>
      </c>
      <c r="GW9" s="9" t="e">
        <f ca="1">INDIRECT(ADDRESS(ROW(),Controls!#REF!+15))</f>
        <v>#REF!</v>
      </c>
      <c r="GX9" s="9" t="e">
        <f ca="1">INDIRECT(ADDRESS(ROW(),Controls!#REF!+135))</f>
        <v>#REF!</v>
      </c>
      <c r="HJ9" s="9" t="e">
        <f t="shared" ca="1" si="0"/>
        <v>#REF!</v>
      </c>
      <c r="HK9" s="9" t="e">
        <f t="shared" ca="1" si="1"/>
        <v>#REF!</v>
      </c>
      <c r="HL9" s="9" t="e">
        <f t="shared" ca="1" si="2"/>
        <v>#REF!</v>
      </c>
      <c r="HM9" s="9" t="e">
        <f t="shared" ca="1" si="3"/>
        <v>#REF!</v>
      </c>
      <c r="HN9" s="9" t="e">
        <f ca="1">SQRT($GS9*(1-$GS9/Controls!$D$15))</f>
        <v>#REF!</v>
      </c>
      <c r="HO9" s="9" t="e">
        <f t="shared" ca="1" si="4"/>
        <v>#REF!</v>
      </c>
      <c r="HP9" s="9" t="e">
        <f t="shared" ca="1" si="5"/>
        <v>#REF!</v>
      </c>
      <c r="HQ9" s="9" t="e">
        <f ca="1">IF($GV9=0,NA(),($GX9*Controls!#REF!))</f>
        <v>#REF!</v>
      </c>
    </row>
    <row r="10" spans="1:225" x14ac:dyDescent="0.25">
      <c r="B10" s="11">
        <v>1</v>
      </c>
      <c r="C10" s="11">
        <f>IF(Model!F20,EXP(A10*B10),A10*B10)</f>
        <v>0</v>
      </c>
      <c r="D10" s="96">
        <f>Model!E20</f>
        <v>0</v>
      </c>
      <c r="E10" s="11" t="s">
        <v>4088</v>
      </c>
      <c r="F10" s="11">
        <f>SUM(ExcSqrRes)</f>
        <v>669.3506447762627</v>
      </c>
      <c r="ED10" s="9">
        <f>$EC$19/4+$EC$20/2+$EC$21/4</f>
        <v>0</v>
      </c>
      <c r="EE10" s="9">
        <f>$ED$18/4+$ED$19/2+$ED$20/4</f>
        <v>0</v>
      </c>
      <c r="EF10" s="9">
        <f>$EE$19/4+$EE$20/2+$EE$21/4</f>
        <v>0</v>
      </c>
      <c r="EG10" s="9">
        <f>$EF$17/4+$EF$18/2+$EF$19/4</f>
        <v>0</v>
      </c>
      <c r="EH10" s="9">
        <f>$EG$18/4+$EG$19/2+$EG$20/4</f>
        <v>0</v>
      </c>
      <c r="EI10" s="9">
        <f>$EH$18/4+$EH$19/2+$EH$20/4</f>
        <v>0</v>
      </c>
      <c r="EJ10" s="9">
        <f>$EI$18/4+$EI$19/2+$EI$20/4</f>
        <v>0</v>
      </c>
      <c r="EK10" s="9">
        <f>$EJ$18/4+$EJ$19/2+$EJ$20/4</f>
        <v>0</v>
      </c>
      <c r="GP10" s="9" t="e">
        <f ca="1">INDIRECT(ADDRESS(ROW(),Controls!#REF!+30))</f>
        <v>#REF!</v>
      </c>
      <c r="GQ10" s="9" t="e">
        <f ca="1">INDIRECT(ADDRESS(ROW(),Controls!#REF!+45))</f>
        <v>#REF!</v>
      </c>
      <c r="GR10" s="9" t="e">
        <f ca="1">INDIRECT(ADDRESS(ROW(),Controls!#REF!+60))</f>
        <v>#REF!</v>
      </c>
      <c r="GS10" s="9" t="e">
        <f ca="1">INDIRECT(ADDRESS(ROW(),Controls!#REF!+75))</f>
        <v>#REF!</v>
      </c>
      <c r="GT10" s="9" t="e">
        <f ca="1">INDIRECT(ADDRESS(ROW(),Controls!#REF!+90))</f>
        <v>#REF!</v>
      </c>
      <c r="GU10" s="9" t="e">
        <f ca="1">INDIRECT(ADDRESS(ROW(),Controls!#REF!+105))</f>
        <v>#REF!</v>
      </c>
      <c r="GV10" s="9" t="e">
        <f ca="1">INDIRECT(ADDRESS(ROW(),Controls!#REF!+120))</f>
        <v>#REF!</v>
      </c>
      <c r="GW10" s="9" t="e">
        <f ca="1">INDIRECT(ADDRESS(ROW(),Controls!#REF!+15))</f>
        <v>#REF!</v>
      </c>
      <c r="GX10" s="9" t="e">
        <f ca="1">INDIRECT(ADDRESS(ROW(),Controls!#REF!+135))</f>
        <v>#REF!</v>
      </c>
      <c r="HJ10" s="9" t="e">
        <f t="shared" ca="1" si="0"/>
        <v>#REF!</v>
      </c>
      <c r="HK10" s="9" t="e">
        <f t="shared" ca="1" si="1"/>
        <v>#REF!</v>
      </c>
      <c r="HL10" s="9" t="e">
        <f t="shared" ca="1" si="2"/>
        <v>#REF!</v>
      </c>
      <c r="HM10" s="9" t="e">
        <f t="shared" ca="1" si="3"/>
        <v>#REF!</v>
      </c>
      <c r="HN10" s="9" t="e">
        <f ca="1">SQRT($GS10*(1-$GS10/Controls!$D$15))</f>
        <v>#REF!</v>
      </c>
      <c r="HO10" s="9" t="e">
        <f t="shared" ca="1" si="4"/>
        <v>#REF!</v>
      </c>
      <c r="HP10" s="9" t="e">
        <f t="shared" ca="1" si="5"/>
        <v>#REF!</v>
      </c>
      <c r="HQ10" s="9" t="e">
        <f ca="1">IF($GV10=0,NA(),($GX10*Controls!#REF!))</f>
        <v>#REF!</v>
      </c>
    </row>
    <row r="11" spans="1:225" x14ac:dyDescent="0.25">
      <c r="B11" s="11">
        <v>1</v>
      </c>
      <c r="C11" s="11">
        <f>IF(Model!F21,EXP(A11*B11),A11*B11)</f>
        <v>0</v>
      </c>
      <c r="D11" s="96">
        <f>Model!E21</f>
        <v>0</v>
      </c>
      <c r="E11" s="11" t="s">
        <v>3995</v>
      </c>
      <c r="F11" s="11">
        <f>SUM(WResidual)</f>
        <v>45.981759550131777</v>
      </c>
      <c r="ED11" s="9">
        <f>$EC$21/4+$EC$22/2+$EC$23/4</f>
        <v>0</v>
      </c>
      <c r="EE11" s="9">
        <f>$ED$20/4+$ED$21/2+$ED$22/4</f>
        <v>0</v>
      </c>
      <c r="EF11" s="9">
        <f>$EE$21/4+$EE$22/2+$EE$23/4</f>
        <v>0</v>
      </c>
      <c r="EG11" s="9">
        <f>$EF$19/4+$EF$20/2+$EF$21/4</f>
        <v>0</v>
      </c>
      <c r="EH11" s="9">
        <f>$EG$20/4+$EG$21/2+$EG$22/4</f>
        <v>0</v>
      </c>
      <c r="EI11" s="9">
        <f>$EH$20/4+$EH$21/2+$EH$22/4</f>
        <v>0</v>
      </c>
      <c r="EJ11" s="9">
        <f>$EI$20/4+$EI$21/2+$EI$22/4</f>
        <v>0</v>
      </c>
      <c r="EK11" s="9">
        <f>$EJ$20/4+$EJ$21/2+$EJ$22/4</f>
        <v>0</v>
      </c>
      <c r="GP11" s="9" t="e">
        <f ca="1">INDIRECT(ADDRESS(ROW(),Controls!#REF!+30))</f>
        <v>#REF!</v>
      </c>
      <c r="GQ11" s="9" t="e">
        <f ca="1">INDIRECT(ADDRESS(ROW(),Controls!#REF!+45))</f>
        <v>#REF!</v>
      </c>
      <c r="GR11" s="9" t="e">
        <f ca="1">INDIRECT(ADDRESS(ROW(),Controls!#REF!+60))</f>
        <v>#REF!</v>
      </c>
      <c r="GS11" s="9" t="e">
        <f ca="1">INDIRECT(ADDRESS(ROW(),Controls!#REF!+75))</f>
        <v>#REF!</v>
      </c>
      <c r="GT11" s="9" t="e">
        <f ca="1">INDIRECT(ADDRESS(ROW(),Controls!#REF!+90))</f>
        <v>#REF!</v>
      </c>
      <c r="GU11" s="9" t="e">
        <f ca="1">INDIRECT(ADDRESS(ROW(),Controls!#REF!+105))</f>
        <v>#REF!</v>
      </c>
      <c r="GV11" s="9" t="e">
        <f ca="1">INDIRECT(ADDRESS(ROW(),Controls!#REF!+120))</f>
        <v>#REF!</v>
      </c>
      <c r="GW11" s="9" t="e">
        <f ca="1">INDIRECT(ADDRESS(ROW(),Controls!#REF!+15))</f>
        <v>#REF!</v>
      </c>
      <c r="GX11" s="9" t="e">
        <f ca="1">INDIRECT(ADDRESS(ROW(),Controls!#REF!+135))</f>
        <v>#REF!</v>
      </c>
      <c r="HJ11" s="9" t="e">
        <f t="shared" ca="1" si="0"/>
        <v>#REF!</v>
      </c>
      <c r="HK11" s="9" t="e">
        <f t="shared" ca="1" si="1"/>
        <v>#REF!</v>
      </c>
      <c r="HL11" s="9" t="e">
        <f t="shared" ca="1" si="2"/>
        <v>#REF!</v>
      </c>
      <c r="HM11" s="9" t="e">
        <f t="shared" ca="1" si="3"/>
        <v>#REF!</v>
      </c>
      <c r="HN11" s="9" t="e">
        <f ca="1">SQRT($GS11*(1-$GS11/Controls!$D$15))</f>
        <v>#REF!</v>
      </c>
      <c r="HO11" s="9" t="e">
        <f t="shared" ca="1" si="4"/>
        <v>#REF!</v>
      </c>
      <c r="HP11" s="9" t="e">
        <f t="shared" ca="1" si="5"/>
        <v>#REF!</v>
      </c>
      <c r="HQ11" s="9" t="e">
        <f ca="1">IF($GV11=0,NA(),($GX11*Controls!#REF!))</f>
        <v>#REF!</v>
      </c>
    </row>
    <row r="12" spans="1:225" x14ac:dyDescent="0.25">
      <c r="B12" s="11">
        <v>1</v>
      </c>
      <c r="C12" s="11">
        <f>IF(Model!F22,EXP(A12*B12),A12*B12)</f>
        <v>0</v>
      </c>
      <c r="D12" s="96">
        <f>Model!E22</f>
        <v>0</v>
      </c>
      <c r="E12" s="11" t="s">
        <v>4033</v>
      </c>
      <c r="F12" s="11">
        <f>SUM(WSqrRes)</f>
        <v>27983.77742744068</v>
      </c>
      <c r="ED12" s="9">
        <f>$EC$23/4+$EC$24/2+$EC$25/4</f>
        <v>0</v>
      </c>
      <c r="EE12" s="9">
        <f>$ED$22/4+$ED$23/2+$ED$24/4</f>
        <v>0</v>
      </c>
      <c r="EF12" s="9">
        <f>$EE$23/4+$EE$24/2+$EE$25/4</f>
        <v>0</v>
      </c>
      <c r="EG12" s="9">
        <f>$EF$21/4+$EF$22/2+$EF$23/4</f>
        <v>0</v>
      </c>
      <c r="EH12" s="9">
        <f>$EG$22/4+$EG$23/2+$EG$24/4</f>
        <v>0</v>
      </c>
      <c r="EI12" s="9">
        <f>$EH$22/4+$EH$23/2+$EH$24/4</f>
        <v>0</v>
      </c>
      <c r="EJ12" s="9">
        <f>$EI$22/4+$EI$23/2+$EI$24/4</f>
        <v>0</v>
      </c>
      <c r="EK12" s="9">
        <f>$EJ$22/4+$EJ$23/2+$EJ$24/4</f>
        <v>0</v>
      </c>
      <c r="GP12" s="9" t="e">
        <f ca="1">INDIRECT(ADDRESS(ROW(),Controls!#REF!+30))</f>
        <v>#REF!</v>
      </c>
      <c r="GQ12" s="9" t="e">
        <f ca="1">INDIRECT(ADDRESS(ROW(),Controls!#REF!+45))</f>
        <v>#REF!</v>
      </c>
      <c r="GR12" s="9" t="e">
        <f ca="1">INDIRECT(ADDRESS(ROW(),Controls!#REF!+60))</f>
        <v>#REF!</v>
      </c>
      <c r="GS12" s="9" t="e">
        <f ca="1">INDIRECT(ADDRESS(ROW(),Controls!#REF!+75))</f>
        <v>#REF!</v>
      </c>
      <c r="GT12" s="9" t="e">
        <f ca="1">INDIRECT(ADDRESS(ROW(),Controls!#REF!+90))</f>
        <v>#REF!</v>
      </c>
      <c r="GU12" s="9" t="e">
        <f ca="1">INDIRECT(ADDRESS(ROW(),Controls!#REF!+105))</f>
        <v>#REF!</v>
      </c>
      <c r="GV12" s="9" t="e">
        <f ca="1">INDIRECT(ADDRESS(ROW(),Controls!#REF!+120))</f>
        <v>#REF!</v>
      </c>
      <c r="GW12" s="9" t="e">
        <f ca="1">INDIRECT(ADDRESS(ROW(),Controls!#REF!+15))</f>
        <v>#REF!</v>
      </c>
      <c r="GX12" s="9" t="e">
        <f ca="1">INDIRECT(ADDRESS(ROW(),Controls!#REF!+135))</f>
        <v>#REF!</v>
      </c>
      <c r="HJ12" s="9" t="e">
        <f t="shared" ca="1" si="0"/>
        <v>#REF!</v>
      </c>
      <c r="HK12" s="9" t="e">
        <f t="shared" ca="1" si="1"/>
        <v>#REF!</v>
      </c>
      <c r="HL12" s="9" t="e">
        <f t="shared" ca="1" si="2"/>
        <v>#REF!</v>
      </c>
      <c r="HM12" s="9" t="e">
        <f t="shared" ca="1" si="3"/>
        <v>#REF!</v>
      </c>
      <c r="HN12" s="9" t="e">
        <f ca="1">SQRT($GS12*(1-$GS12/Controls!$D$15))</f>
        <v>#REF!</v>
      </c>
      <c r="HO12" s="9" t="e">
        <f t="shared" ca="1" si="4"/>
        <v>#REF!</v>
      </c>
      <c r="HP12" s="9" t="e">
        <f t="shared" ca="1" si="5"/>
        <v>#REF!</v>
      </c>
      <c r="HQ12" s="9" t="e">
        <f ca="1">IF($GV12=0,NA(),($GX12*Controls!#REF!))</f>
        <v>#REF!</v>
      </c>
    </row>
    <row r="13" spans="1:225" x14ac:dyDescent="0.25">
      <c r="B13" s="11">
        <v>1</v>
      </c>
      <c r="C13" s="11">
        <f>IF(Model!F23,EXP(A13*B13),A13*B13)</f>
        <v>0</v>
      </c>
      <c r="D13" s="96">
        <f>Model!E23</f>
        <v>0</v>
      </c>
      <c r="E13" s="11" t="s">
        <v>4034</v>
      </c>
      <c r="F13" s="11">
        <f>SUM(WSqrExcVar)</f>
        <v>8319428.3452941738</v>
      </c>
      <c r="ED13" s="9">
        <f>$EC$25/4+$EC$26/2+$EC$27/4</f>
        <v>0</v>
      </c>
      <c r="EE13" s="9">
        <f>$ED$24/4+$ED$25/2+$ED$26/4</f>
        <v>0</v>
      </c>
      <c r="EF13" s="9">
        <f>$EE$25/4+$EE$26/2+$EE$27/4</f>
        <v>0</v>
      </c>
      <c r="EG13" s="9">
        <f>$EF$23/4+$EF$24/2+$EF$25/4</f>
        <v>0</v>
      </c>
      <c r="EH13" s="9">
        <f>$EG$24/4+$EG$25/2+$EG$26/4</f>
        <v>0</v>
      </c>
      <c r="EI13" s="9">
        <f>$EH$24/4+$EH$25/2+$EH$26/4</f>
        <v>0</v>
      </c>
      <c r="EJ13" s="9">
        <f>$EI$24/4+$EI$25/2+$EI$26/4</f>
        <v>0</v>
      </c>
      <c r="EK13" s="9">
        <f>$EJ$24/4+$EJ$25/2+$EJ$26/4</f>
        <v>0</v>
      </c>
      <c r="GP13" s="9" t="e">
        <f ca="1">INDIRECT(ADDRESS(ROW(),Controls!#REF!+30))</f>
        <v>#REF!</v>
      </c>
      <c r="GQ13" s="9" t="e">
        <f ca="1">INDIRECT(ADDRESS(ROW(),Controls!#REF!+45))</f>
        <v>#REF!</v>
      </c>
      <c r="GR13" s="9" t="e">
        <f ca="1">INDIRECT(ADDRESS(ROW(),Controls!#REF!+60))</f>
        <v>#REF!</v>
      </c>
      <c r="GS13" s="9" t="e">
        <f ca="1">INDIRECT(ADDRESS(ROW(),Controls!#REF!+75))</f>
        <v>#REF!</v>
      </c>
      <c r="GT13" s="9" t="e">
        <f ca="1">INDIRECT(ADDRESS(ROW(),Controls!#REF!+90))</f>
        <v>#REF!</v>
      </c>
      <c r="GU13" s="9" t="e">
        <f ca="1">INDIRECT(ADDRESS(ROW(),Controls!#REF!+105))</f>
        <v>#REF!</v>
      </c>
      <c r="GV13" s="9" t="e">
        <f ca="1">INDIRECT(ADDRESS(ROW(),Controls!#REF!+120))</f>
        <v>#REF!</v>
      </c>
      <c r="GW13" s="9" t="e">
        <f ca="1">INDIRECT(ADDRESS(ROW(),Controls!#REF!+15))</f>
        <v>#REF!</v>
      </c>
      <c r="GX13" s="9" t="e">
        <f ca="1">INDIRECT(ADDRESS(ROW(),Controls!#REF!+135))</f>
        <v>#REF!</v>
      </c>
      <c r="HJ13" s="9" t="e">
        <f t="shared" ca="1" si="0"/>
        <v>#REF!</v>
      </c>
      <c r="HK13" s="9" t="e">
        <f t="shared" ca="1" si="1"/>
        <v>#REF!</v>
      </c>
      <c r="HL13" s="9" t="e">
        <f t="shared" ca="1" si="2"/>
        <v>#REF!</v>
      </c>
      <c r="HM13" s="9" t="e">
        <f t="shared" ca="1" si="3"/>
        <v>#REF!</v>
      </c>
      <c r="HN13" s="9" t="e">
        <f ca="1">SQRT($GS13*(1-$GS13/Controls!$D$15))</f>
        <v>#REF!</v>
      </c>
      <c r="HO13" s="9" t="e">
        <f t="shared" ca="1" si="4"/>
        <v>#REF!</v>
      </c>
      <c r="HP13" s="9" t="e">
        <f t="shared" ca="1" si="5"/>
        <v>#REF!</v>
      </c>
      <c r="HQ13" s="9" t="e">
        <f ca="1">IF($GV13=0,NA(),($GX13*Controls!#REF!))</f>
        <v>#REF!</v>
      </c>
    </row>
    <row r="14" spans="1:225" x14ac:dyDescent="0.25">
      <c r="B14" s="11">
        <v>1</v>
      </c>
      <c r="C14" s="11">
        <f>IF(Model!F24,EXP(A14*B14),A14*B14)</f>
        <v>0</v>
      </c>
      <c r="D14" s="96">
        <f>Model!E24</f>
        <v>0</v>
      </c>
      <c r="ED14" s="9">
        <f>$EC$27/4+$EC$28/2+$EC$29/4</f>
        <v>0</v>
      </c>
      <c r="EE14" s="9">
        <f>$ED$26/4+$ED$27/2+$ED$28/4</f>
        <v>0</v>
      </c>
      <c r="EF14" s="9">
        <f>$EE$27/4+$EE$28/2+$EE$29/4</f>
        <v>0</v>
      </c>
      <c r="EG14" s="9">
        <f>$EF$25/4+$EF$26/2+$EF$27/4</f>
        <v>0</v>
      </c>
      <c r="EH14" s="9">
        <f>$EG$26/4+$EG$27/2+$EG$28/4</f>
        <v>0</v>
      </c>
      <c r="EI14" s="9">
        <f>$EH$26/4+$EH$27/2+$EH$28/4</f>
        <v>0</v>
      </c>
      <c r="EJ14" s="9">
        <f>$EI$26/4+$EI$27/2+$EI$28/4</f>
        <v>0</v>
      </c>
      <c r="EK14" s="9">
        <f>$EJ$26/4+$EJ$27/2+$EJ$28/4</f>
        <v>0</v>
      </c>
      <c r="GP14" s="9" t="e">
        <f ca="1">INDIRECT(ADDRESS(ROW(),Controls!#REF!+30))</f>
        <v>#REF!</v>
      </c>
      <c r="GQ14" s="9" t="e">
        <f ca="1">INDIRECT(ADDRESS(ROW(),Controls!#REF!+45))</f>
        <v>#REF!</v>
      </c>
      <c r="GR14" s="9" t="e">
        <f ca="1">INDIRECT(ADDRESS(ROW(),Controls!#REF!+60))</f>
        <v>#REF!</v>
      </c>
      <c r="GS14" s="9" t="e">
        <f ca="1">INDIRECT(ADDRESS(ROW(),Controls!#REF!+75))</f>
        <v>#REF!</v>
      </c>
      <c r="GT14" s="9" t="e">
        <f ca="1">INDIRECT(ADDRESS(ROW(),Controls!#REF!+90))</f>
        <v>#REF!</v>
      </c>
      <c r="GU14" s="9" t="e">
        <f ca="1">INDIRECT(ADDRESS(ROW(),Controls!#REF!+105))</f>
        <v>#REF!</v>
      </c>
      <c r="GV14" s="9" t="e">
        <f ca="1">INDIRECT(ADDRESS(ROW(),Controls!#REF!+120))</f>
        <v>#REF!</v>
      </c>
      <c r="GW14" s="9" t="e">
        <f ca="1">INDIRECT(ADDRESS(ROW(),Controls!#REF!+15))</f>
        <v>#REF!</v>
      </c>
      <c r="GX14" s="9" t="e">
        <f ca="1">INDIRECT(ADDRESS(ROW(),Controls!#REF!+135))</f>
        <v>#REF!</v>
      </c>
      <c r="HJ14" s="9" t="e">
        <f t="shared" ca="1" si="0"/>
        <v>#REF!</v>
      </c>
      <c r="HK14" s="9" t="e">
        <f t="shared" ca="1" si="1"/>
        <v>#REF!</v>
      </c>
      <c r="HL14" s="9" t="e">
        <f t="shared" ca="1" si="2"/>
        <v>#REF!</v>
      </c>
      <c r="HM14" s="9" t="e">
        <f t="shared" ca="1" si="3"/>
        <v>#REF!</v>
      </c>
      <c r="HN14" s="9" t="e">
        <f ca="1">SQRT($GS14*(1-$GS14/Controls!$D$15))</f>
        <v>#REF!</v>
      </c>
      <c r="HO14" s="9" t="e">
        <f t="shared" ca="1" si="4"/>
        <v>#REF!</v>
      </c>
      <c r="HP14" s="9" t="e">
        <f t="shared" ca="1" si="5"/>
        <v>#REF!</v>
      </c>
      <c r="HQ14" s="9" t="e">
        <f ca="1">IF($GV14=0,NA(),($GX14*Controls!#REF!))</f>
        <v>#REF!</v>
      </c>
    </row>
    <row r="15" spans="1:225" x14ac:dyDescent="0.25">
      <c r="B15" s="11">
        <v>1</v>
      </c>
      <c r="C15" s="11">
        <f>IF(Model!F25,EXP(A15*B15),A15*B15)</f>
        <v>0</v>
      </c>
      <c r="D15" s="96">
        <f>Model!E25</f>
        <v>0</v>
      </c>
      <c r="ED15" s="9">
        <f>$EC$29/4+$EC$30/2+$EC$31/4</f>
        <v>0</v>
      </c>
      <c r="EE15" s="9">
        <f>$ED$28/4+$ED$29/2+$ED$30/4</f>
        <v>0</v>
      </c>
      <c r="EF15" s="9">
        <f>$EE$29/4+$EE$30/2+$EE$31/4</f>
        <v>0</v>
      </c>
      <c r="EG15" s="9">
        <f>$EF$27/4+$EF$28/2+$EF$29/4</f>
        <v>0</v>
      </c>
      <c r="EH15" s="9">
        <f>$EG$28/4+$EG$29/2+$EG$30/4</f>
        <v>0</v>
      </c>
      <c r="EI15" s="9">
        <f>$EH$28/4+$EH$29/2+$EH$30/4</f>
        <v>0</v>
      </c>
      <c r="EJ15" s="9">
        <f>$EI$28/4+$EI$29/2+$EI$30/4</f>
        <v>0</v>
      </c>
      <c r="EK15" s="9">
        <f>$EJ$28/4+$EJ$29/2+$EJ$30/4</f>
        <v>0</v>
      </c>
      <c r="GP15" s="9" t="e">
        <f ca="1">INDIRECT(ADDRESS(ROW(),Controls!#REF!+30))</f>
        <v>#REF!</v>
      </c>
      <c r="GQ15" s="9" t="e">
        <f ca="1">INDIRECT(ADDRESS(ROW(),Controls!#REF!+45))</f>
        <v>#REF!</v>
      </c>
      <c r="GR15" s="9" t="e">
        <f ca="1">INDIRECT(ADDRESS(ROW(),Controls!#REF!+60))</f>
        <v>#REF!</v>
      </c>
      <c r="GS15" s="9" t="e">
        <f ca="1">INDIRECT(ADDRESS(ROW(),Controls!#REF!+75))</f>
        <v>#REF!</v>
      </c>
      <c r="GT15" s="9" t="e">
        <f ca="1">INDIRECT(ADDRESS(ROW(),Controls!#REF!+90))</f>
        <v>#REF!</v>
      </c>
      <c r="GU15" s="9" t="e">
        <f ca="1">INDIRECT(ADDRESS(ROW(),Controls!#REF!+105))</f>
        <v>#REF!</v>
      </c>
      <c r="GV15" s="9" t="e">
        <f ca="1">INDIRECT(ADDRESS(ROW(),Controls!#REF!+120))</f>
        <v>#REF!</v>
      </c>
      <c r="GW15" s="9" t="e">
        <f ca="1">INDIRECT(ADDRESS(ROW(),Controls!#REF!+15))</f>
        <v>#REF!</v>
      </c>
      <c r="GX15" s="9" t="e">
        <f ca="1">INDIRECT(ADDRESS(ROW(),Controls!#REF!+135))</f>
        <v>#REF!</v>
      </c>
      <c r="HJ15" s="9" t="e">
        <f t="shared" ca="1" si="0"/>
        <v>#REF!</v>
      </c>
      <c r="HK15" s="9" t="e">
        <f t="shared" ca="1" si="1"/>
        <v>#REF!</v>
      </c>
      <c r="HL15" s="9" t="e">
        <f t="shared" ca="1" si="2"/>
        <v>#REF!</v>
      </c>
      <c r="HM15" s="9" t="e">
        <f t="shared" ca="1" si="3"/>
        <v>#REF!</v>
      </c>
      <c r="HN15" s="9" t="e">
        <f ca="1">SQRT($GS15*(1-$GS15/Controls!$D$15))</f>
        <v>#REF!</v>
      </c>
      <c r="HO15" s="9" t="e">
        <f t="shared" ca="1" si="4"/>
        <v>#REF!</v>
      </c>
      <c r="HP15" s="9" t="e">
        <f t="shared" ca="1" si="5"/>
        <v>#REF!</v>
      </c>
      <c r="HQ15" s="9" t="e">
        <f ca="1">IF($GV15=0,NA(),($GX15*Controls!#REF!))</f>
        <v>#REF!</v>
      </c>
    </row>
    <row r="16" spans="1:225" x14ac:dyDescent="0.25">
      <c r="B16" s="11">
        <v>1</v>
      </c>
      <c r="C16" s="11">
        <f>IF(Model!F26,EXP(A16*B16),A16*B16)</f>
        <v>0</v>
      </c>
      <c r="D16" s="96">
        <f>Model!E26</f>
        <v>0</v>
      </c>
      <c r="ED16" s="9">
        <f>$EC$31/4+$EC$32/2+$EC$33/4</f>
        <v>0</v>
      </c>
      <c r="EE16" s="9">
        <f>$ED$30/4+$ED$31/2+$ED$32/4</f>
        <v>0</v>
      </c>
      <c r="EF16" s="9">
        <f>$EE$31/4+$EE$32/2+$EE$33/4</f>
        <v>0</v>
      </c>
      <c r="EG16" s="9">
        <f>$EF$29/4+$EF$30/2+$EF$31/4</f>
        <v>0</v>
      </c>
      <c r="EH16" s="9">
        <f>$EG$30/4+$EG$31/2+$EG$32/4</f>
        <v>0</v>
      </c>
      <c r="EI16" s="9">
        <f>$EH$30/4+$EH$31/2+$EH$32/4</f>
        <v>0</v>
      </c>
      <c r="EJ16" s="9">
        <f>$EI$30/4+$EI$31/2+$EI$32/4</f>
        <v>0</v>
      </c>
      <c r="EK16" s="9">
        <f>$EJ$30/4+$EJ$31/2+$EJ$32/4</f>
        <v>0</v>
      </c>
      <c r="GP16" s="9" t="e">
        <f ca="1">INDIRECT(ADDRESS(ROW(),Controls!#REF!+30))</f>
        <v>#REF!</v>
      </c>
      <c r="GQ16" s="9" t="e">
        <f ca="1">INDIRECT(ADDRESS(ROW(),Controls!#REF!+45))</f>
        <v>#REF!</v>
      </c>
      <c r="GR16" s="9" t="e">
        <f ca="1">INDIRECT(ADDRESS(ROW(),Controls!#REF!+60))</f>
        <v>#REF!</v>
      </c>
      <c r="GS16" s="9" t="e">
        <f ca="1">INDIRECT(ADDRESS(ROW(),Controls!#REF!+75))</f>
        <v>#REF!</v>
      </c>
      <c r="GT16" s="9" t="e">
        <f ca="1">INDIRECT(ADDRESS(ROW(),Controls!#REF!+90))</f>
        <v>#REF!</v>
      </c>
      <c r="GU16" s="9" t="e">
        <f ca="1">INDIRECT(ADDRESS(ROW(),Controls!#REF!+105))</f>
        <v>#REF!</v>
      </c>
      <c r="GV16" s="9" t="e">
        <f ca="1">INDIRECT(ADDRESS(ROW(),Controls!#REF!+120))</f>
        <v>#REF!</v>
      </c>
      <c r="GW16" s="9" t="e">
        <f ca="1">INDIRECT(ADDRESS(ROW(),Controls!#REF!+15))</f>
        <v>#REF!</v>
      </c>
      <c r="GX16" s="9" t="e">
        <f ca="1">INDIRECT(ADDRESS(ROW(),Controls!#REF!+135))</f>
        <v>#REF!</v>
      </c>
      <c r="HJ16" s="9" t="e">
        <f t="shared" ca="1" si="0"/>
        <v>#REF!</v>
      </c>
      <c r="HK16" s="9" t="e">
        <f t="shared" ca="1" si="1"/>
        <v>#REF!</v>
      </c>
      <c r="HL16" s="9" t="e">
        <f t="shared" ca="1" si="2"/>
        <v>#REF!</v>
      </c>
      <c r="HM16" s="9" t="e">
        <f t="shared" ca="1" si="3"/>
        <v>#REF!</v>
      </c>
      <c r="HN16" s="9" t="e">
        <f ca="1">SQRT($GS16*(1-$GS16/Controls!$D$15))</f>
        <v>#REF!</v>
      </c>
      <c r="HO16" s="9" t="e">
        <f t="shared" ca="1" si="4"/>
        <v>#REF!</v>
      </c>
      <c r="HP16" s="9" t="e">
        <f t="shared" ca="1" si="5"/>
        <v>#REF!</v>
      </c>
      <c r="HQ16" s="9" t="e">
        <f ca="1">IF($GV16=0,NA(),($GX16*Controls!#REF!))</f>
        <v>#REF!</v>
      </c>
    </row>
    <row r="17" spans="2:225" x14ac:dyDescent="0.25">
      <c r="B17" s="11">
        <v>1</v>
      </c>
      <c r="C17" s="11">
        <f>IF(Model!F27,EXP(A17*B17),A17*B17)</f>
        <v>0</v>
      </c>
      <c r="D17" s="96">
        <f>Model!E27</f>
        <v>0</v>
      </c>
      <c r="ED17" s="9">
        <f>$EC$33/4+$EC$34/2+$EC$35/4</f>
        <v>0</v>
      </c>
      <c r="EE17" s="9">
        <f>$ED$32/4+$ED$33/2+$ED$34/4</f>
        <v>0</v>
      </c>
      <c r="EF17" s="9">
        <f>$EE$33/4+$EE$34/2+$EE$35/4</f>
        <v>0</v>
      </c>
      <c r="EG17" s="9">
        <f>$EF$31/4+$EF$32/2+$EF$33/4</f>
        <v>0</v>
      </c>
      <c r="EH17" s="9">
        <f>$EG$32/4+$EG$33/2+$EG$34/4</f>
        <v>0</v>
      </c>
      <c r="EI17" s="9">
        <f>$EH$32/4+$EH$33/2+$EH$34/4</f>
        <v>0</v>
      </c>
      <c r="EJ17" s="9">
        <f>$EI$32/4+$EI$33/2+$EI$34/4</f>
        <v>0</v>
      </c>
      <c r="GP17" s="9" t="e">
        <f ca="1">INDIRECT(ADDRESS(ROW(),Controls!#REF!+30))</f>
        <v>#REF!</v>
      </c>
      <c r="GQ17" s="9" t="e">
        <f ca="1">INDIRECT(ADDRESS(ROW(),Controls!#REF!+45))</f>
        <v>#REF!</v>
      </c>
      <c r="GR17" s="9" t="e">
        <f ca="1">INDIRECT(ADDRESS(ROW(),Controls!#REF!+60))</f>
        <v>#REF!</v>
      </c>
      <c r="GS17" s="9" t="e">
        <f ca="1">INDIRECT(ADDRESS(ROW(),Controls!#REF!+75))</f>
        <v>#REF!</v>
      </c>
      <c r="GT17" s="9" t="e">
        <f ca="1">INDIRECT(ADDRESS(ROW(),Controls!#REF!+90))</f>
        <v>#REF!</v>
      </c>
      <c r="GU17" s="9" t="e">
        <f ca="1">INDIRECT(ADDRESS(ROW(),Controls!#REF!+105))</f>
        <v>#REF!</v>
      </c>
      <c r="GV17" s="9" t="e">
        <f ca="1">INDIRECT(ADDRESS(ROW(),Controls!#REF!+120))</f>
        <v>#REF!</v>
      </c>
      <c r="GW17" s="9" t="e">
        <f ca="1">INDIRECT(ADDRESS(ROW(),Controls!#REF!+15))</f>
        <v>#REF!</v>
      </c>
      <c r="GX17" s="9" t="e">
        <f ca="1">INDIRECT(ADDRESS(ROW(),Controls!#REF!+135))</f>
        <v>#REF!</v>
      </c>
      <c r="HJ17" s="9" t="e">
        <f t="shared" ca="1" si="0"/>
        <v>#REF!</v>
      </c>
      <c r="HK17" s="9" t="e">
        <f t="shared" ca="1" si="1"/>
        <v>#REF!</v>
      </c>
      <c r="HL17" s="9" t="e">
        <f t="shared" ca="1" si="2"/>
        <v>#REF!</v>
      </c>
      <c r="HM17" s="9" t="e">
        <f t="shared" ca="1" si="3"/>
        <v>#REF!</v>
      </c>
      <c r="HN17" s="9" t="e">
        <f ca="1">SQRT($GS17*(1-$GS17/Controls!$D$15))</f>
        <v>#REF!</v>
      </c>
      <c r="HO17" s="9" t="e">
        <f t="shared" ca="1" si="4"/>
        <v>#REF!</v>
      </c>
      <c r="HP17" s="9" t="e">
        <f t="shared" ca="1" si="5"/>
        <v>#REF!</v>
      </c>
      <c r="HQ17" s="9" t="e">
        <f ca="1">IF($GV17=0,NA(),($GX17*Controls!#REF!))</f>
        <v>#REF!</v>
      </c>
    </row>
    <row r="18" spans="2:225" x14ac:dyDescent="0.25">
      <c r="B18" s="11">
        <v>1</v>
      </c>
      <c r="C18" s="11">
        <f>IF(Model!F28,EXP(A18*B18),A18*B18)</f>
        <v>0</v>
      </c>
      <c r="D18" s="96">
        <f>Model!E28</f>
        <v>0</v>
      </c>
      <c r="ED18" s="9">
        <f>$EC$35/4+$EC$36/2+$EC$37/4</f>
        <v>0</v>
      </c>
      <c r="EE18" s="9">
        <f>$ED$34/4+$ED$35/2+$ED$36/4</f>
        <v>0</v>
      </c>
      <c r="EF18" s="9">
        <f>$EE$35/4+$EE$36/2+$EE$37/4</f>
        <v>0</v>
      </c>
      <c r="EG18" s="9">
        <f>$EF$33/4+$EF$34/2+$EF$35/4</f>
        <v>0</v>
      </c>
      <c r="EH18" s="9">
        <f>$EG$34/4+$EG$35/2+$EG$36/4</f>
        <v>0</v>
      </c>
      <c r="EI18" s="9">
        <f>$EH$34/4+$EH$35/2+$EH$36/4</f>
        <v>0</v>
      </c>
      <c r="EJ18" s="9">
        <f>$EI$34/4+$EI$35/2+$EI$36/4</f>
        <v>0</v>
      </c>
      <c r="GP18" s="9" t="e">
        <f ca="1">INDIRECT(ADDRESS(ROW(),Controls!#REF!+30))</f>
        <v>#REF!</v>
      </c>
      <c r="GQ18" s="9" t="e">
        <f ca="1">INDIRECT(ADDRESS(ROW(),Controls!#REF!+45))</f>
        <v>#REF!</v>
      </c>
      <c r="GR18" s="9" t="e">
        <f ca="1">INDIRECT(ADDRESS(ROW(),Controls!#REF!+60))</f>
        <v>#REF!</v>
      </c>
      <c r="GS18" s="9" t="e">
        <f ca="1">INDIRECT(ADDRESS(ROW(),Controls!#REF!+75))</f>
        <v>#REF!</v>
      </c>
      <c r="GT18" s="9" t="e">
        <f ca="1">INDIRECT(ADDRESS(ROW(),Controls!#REF!+90))</f>
        <v>#REF!</v>
      </c>
      <c r="GU18" s="9" t="e">
        <f ca="1">INDIRECT(ADDRESS(ROW(),Controls!#REF!+105))</f>
        <v>#REF!</v>
      </c>
      <c r="GV18" s="9" t="e">
        <f ca="1">INDIRECT(ADDRESS(ROW(),Controls!#REF!+120))</f>
        <v>#REF!</v>
      </c>
      <c r="GW18" s="9" t="e">
        <f ca="1">INDIRECT(ADDRESS(ROW(),Controls!#REF!+15))</f>
        <v>#REF!</v>
      </c>
      <c r="GX18" s="9" t="e">
        <f ca="1">INDIRECT(ADDRESS(ROW(),Controls!#REF!+135))</f>
        <v>#REF!</v>
      </c>
      <c r="HJ18" s="9" t="e">
        <f t="shared" ca="1" si="0"/>
        <v>#REF!</v>
      </c>
      <c r="HK18" s="9" t="e">
        <f t="shared" ca="1" si="1"/>
        <v>#REF!</v>
      </c>
      <c r="HL18" s="9" t="e">
        <f t="shared" ca="1" si="2"/>
        <v>#REF!</v>
      </c>
      <c r="HM18" s="9" t="e">
        <f t="shared" ca="1" si="3"/>
        <v>#REF!</v>
      </c>
      <c r="HN18" s="9" t="e">
        <f ca="1">SQRT($GS18*(1-$GS18/Controls!$D$15))</f>
        <v>#REF!</v>
      </c>
      <c r="HO18" s="9" t="e">
        <f t="shared" ca="1" si="4"/>
        <v>#REF!</v>
      </c>
      <c r="HP18" s="9" t="e">
        <f t="shared" ca="1" si="5"/>
        <v>#REF!</v>
      </c>
      <c r="HQ18" s="9" t="e">
        <f ca="1">IF($GV18=0,NA(),($GX18*Controls!#REF!))</f>
        <v>#REF!</v>
      </c>
    </row>
    <row r="19" spans="2:225" x14ac:dyDescent="0.25">
      <c r="B19" s="11">
        <v>1</v>
      </c>
      <c r="C19" s="11">
        <f>IF(Model!F29,EXP(A19*B19),A19*B19)</f>
        <v>0</v>
      </c>
      <c r="D19" s="96">
        <f>Model!E29</f>
        <v>0</v>
      </c>
      <c r="ED19" s="9">
        <f>$EC$37/4+$EC$38/2+$EC$39/4</f>
        <v>0</v>
      </c>
      <c r="EE19" s="9">
        <f>$ED$36/4+$ED$37/2+$ED$38/4</f>
        <v>0</v>
      </c>
      <c r="EF19" s="9">
        <f>$EE$37/4+$EE$38/2+$EE$39/4</f>
        <v>0</v>
      </c>
      <c r="EG19" s="9">
        <f>$EF$35/4+$EF$36/2+$EF$37/4</f>
        <v>0</v>
      </c>
      <c r="EH19" s="9">
        <f>$EG$36/4+$EG$37/2+$EG$38/4</f>
        <v>0</v>
      </c>
      <c r="EI19" s="9">
        <f>$EH$36/4+$EH$37/2+$EH$38/4</f>
        <v>0</v>
      </c>
      <c r="EJ19" s="9">
        <f>$EI$36/4+$EI$37/2+$EI$38/4</f>
        <v>0</v>
      </c>
      <c r="GP19" s="9" t="e">
        <f ca="1">INDIRECT(ADDRESS(ROW(),Controls!#REF!+30))</f>
        <v>#REF!</v>
      </c>
      <c r="GQ19" s="9" t="e">
        <f ca="1">INDIRECT(ADDRESS(ROW(),Controls!#REF!+45))</f>
        <v>#REF!</v>
      </c>
      <c r="GR19" s="9" t="e">
        <f ca="1">INDIRECT(ADDRESS(ROW(),Controls!#REF!+60))</f>
        <v>#REF!</v>
      </c>
      <c r="GS19" s="9" t="e">
        <f ca="1">INDIRECT(ADDRESS(ROW(),Controls!#REF!+75))</f>
        <v>#REF!</v>
      </c>
      <c r="GT19" s="9" t="e">
        <f ca="1">INDIRECT(ADDRESS(ROW(),Controls!#REF!+90))</f>
        <v>#REF!</v>
      </c>
      <c r="GU19" s="9" t="e">
        <f ca="1">INDIRECT(ADDRESS(ROW(),Controls!#REF!+105))</f>
        <v>#REF!</v>
      </c>
      <c r="GV19" s="9" t="e">
        <f ca="1">INDIRECT(ADDRESS(ROW(),Controls!#REF!+120))</f>
        <v>#REF!</v>
      </c>
      <c r="GW19" s="9" t="e">
        <f ca="1">INDIRECT(ADDRESS(ROW(),Controls!#REF!+15))</f>
        <v>#REF!</v>
      </c>
      <c r="GX19" s="9" t="e">
        <f ca="1">INDIRECT(ADDRESS(ROW(),Controls!#REF!+135))</f>
        <v>#REF!</v>
      </c>
      <c r="HJ19" s="9" t="e">
        <f t="shared" ca="1" si="0"/>
        <v>#REF!</v>
      </c>
      <c r="HK19" s="9" t="e">
        <f t="shared" ca="1" si="1"/>
        <v>#REF!</v>
      </c>
      <c r="HL19" s="9" t="e">
        <f t="shared" ca="1" si="2"/>
        <v>#REF!</v>
      </c>
      <c r="HM19" s="9" t="e">
        <f t="shared" ca="1" si="3"/>
        <v>#REF!</v>
      </c>
      <c r="HN19" s="9" t="e">
        <f ca="1">SQRT($GS19*(1-$GS19/Controls!$D$15))</f>
        <v>#REF!</v>
      </c>
      <c r="HO19" s="9" t="e">
        <f t="shared" ca="1" si="4"/>
        <v>#REF!</v>
      </c>
      <c r="HP19" s="9" t="e">
        <f t="shared" ca="1" si="5"/>
        <v>#REF!</v>
      </c>
      <c r="HQ19" s="9" t="e">
        <f ca="1">IF($GV19=0,NA(),($GX19*Controls!#REF!))</f>
        <v>#REF!</v>
      </c>
    </row>
    <row r="20" spans="2:225" x14ac:dyDescent="0.25">
      <c r="B20" s="11">
        <v>1</v>
      </c>
      <c r="C20" s="11">
        <f>IF(Model!F30,EXP(A20*B20),A20*B20)</f>
        <v>0</v>
      </c>
      <c r="D20" s="96">
        <f>Model!E30</f>
        <v>0</v>
      </c>
      <c r="ED20" s="9">
        <f>$EC$39/4+$EC$40/2+$EC$41/4</f>
        <v>0</v>
      </c>
      <c r="EE20" s="9">
        <f>$ED$38/4+$ED$39/2+$ED$40/4</f>
        <v>0</v>
      </c>
      <c r="EF20" s="9">
        <f>$EE$39/4+$EE$40/2+$EE$41/4</f>
        <v>0</v>
      </c>
      <c r="EG20" s="9">
        <f>$EF$37/4+$EF$38/2+$EF$39/4</f>
        <v>0</v>
      </c>
      <c r="EH20" s="9">
        <f>$EG$38/4+$EG$39/2+$EG$40/4</f>
        <v>0</v>
      </c>
      <c r="EI20" s="9">
        <f>$EH$38/4+$EH$39/2+$EH$40/4</f>
        <v>0</v>
      </c>
      <c r="EJ20" s="9">
        <f>$EI$38/4+$EI$39/2+$EI$40/4</f>
        <v>0</v>
      </c>
      <c r="GP20" s="9" t="e">
        <f ca="1">INDIRECT(ADDRESS(ROW(),Controls!#REF!+30))</f>
        <v>#REF!</v>
      </c>
      <c r="GQ20" s="9" t="e">
        <f ca="1">INDIRECT(ADDRESS(ROW(),Controls!#REF!+45))</f>
        <v>#REF!</v>
      </c>
      <c r="GR20" s="9" t="e">
        <f ca="1">INDIRECT(ADDRESS(ROW(),Controls!#REF!+60))</f>
        <v>#REF!</v>
      </c>
      <c r="GS20" s="9" t="e">
        <f ca="1">INDIRECT(ADDRESS(ROW(),Controls!#REF!+75))</f>
        <v>#REF!</v>
      </c>
      <c r="GT20" s="9" t="e">
        <f ca="1">INDIRECT(ADDRESS(ROW(),Controls!#REF!+90))</f>
        <v>#REF!</v>
      </c>
      <c r="GU20" s="9" t="e">
        <f ca="1">INDIRECT(ADDRESS(ROW(),Controls!#REF!+105))</f>
        <v>#REF!</v>
      </c>
      <c r="GV20" s="9" t="e">
        <f ca="1">INDIRECT(ADDRESS(ROW(),Controls!#REF!+120))</f>
        <v>#REF!</v>
      </c>
      <c r="GW20" s="9" t="e">
        <f ca="1">INDIRECT(ADDRESS(ROW(),Controls!#REF!+15))</f>
        <v>#REF!</v>
      </c>
      <c r="GX20" s="9" t="e">
        <f ca="1">INDIRECT(ADDRESS(ROW(),Controls!#REF!+135))</f>
        <v>#REF!</v>
      </c>
      <c r="HJ20" s="9" t="e">
        <f t="shared" ca="1" si="0"/>
        <v>#REF!</v>
      </c>
      <c r="HK20" s="9" t="e">
        <f t="shared" ca="1" si="1"/>
        <v>#REF!</v>
      </c>
      <c r="HL20" s="9" t="e">
        <f t="shared" ca="1" si="2"/>
        <v>#REF!</v>
      </c>
      <c r="HM20" s="9" t="e">
        <f t="shared" ca="1" si="3"/>
        <v>#REF!</v>
      </c>
      <c r="HN20" s="9" t="e">
        <f ca="1">SQRT($GS20*(1-$GS20/Controls!$D$15))</f>
        <v>#REF!</v>
      </c>
      <c r="HO20" s="9" t="e">
        <f t="shared" ca="1" si="4"/>
        <v>#REF!</v>
      </c>
      <c r="HP20" s="9" t="e">
        <f t="shared" ca="1" si="5"/>
        <v>#REF!</v>
      </c>
      <c r="HQ20" s="9" t="e">
        <f ca="1">IF($GV20=0,NA(),($GX20*Controls!#REF!))</f>
        <v>#REF!</v>
      </c>
    </row>
    <row r="21" spans="2:225" x14ac:dyDescent="0.25">
      <c r="B21" s="11">
        <v>1</v>
      </c>
      <c r="C21" s="11">
        <f>IF(Model!F31,EXP(A21*B21),A21*B21)</f>
        <v>0</v>
      </c>
      <c r="D21" s="96">
        <f>Model!E31</f>
        <v>0</v>
      </c>
      <c r="ED21" s="9">
        <f>$EC$41/4+$EC$42/2+$EC$43/4</f>
        <v>0</v>
      </c>
      <c r="EE21" s="9">
        <f>$ED$40/4+$ED$41/2+$ED$42/4</f>
        <v>0</v>
      </c>
      <c r="EF21" s="9">
        <f>$EE$41/4+$EE$42/2+$EE$43/4</f>
        <v>0</v>
      </c>
      <c r="EG21" s="9">
        <f>$EF$39/4+$EF$40/2+$EF$41/4</f>
        <v>0</v>
      </c>
      <c r="EH21" s="9">
        <f>$EG$40/4+$EG$41/2+$EG$42/4</f>
        <v>0</v>
      </c>
      <c r="EI21" s="9">
        <f>$EH$40/4+$EH$41/2+$EH$42/4</f>
        <v>0</v>
      </c>
      <c r="EJ21" s="9">
        <f>$EI$40/4+$EI$41/2+$EI$42/4</f>
        <v>0</v>
      </c>
      <c r="GP21" s="9" t="e">
        <f ca="1">INDIRECT(ADDRESS(ROW(),Controls!#REF!+30))</f>
        <v>#REF!</v>
      </c>
      <c r="GQ21" s="9" t="e">
        <f ca="1">INDIRECT(ADDRESS(ROW(),Controls!#REF!+45))</f>
        <v>#REF!</v>
      </c>
      <c r="GR21" s="9" t="e">
        <f ca="1">INDIRECT(ADDRESS(ROW(),Controls!#REF!+60))</f>
        <v>#REF!</v>
      </c>
      <c r="GS21" s="9" t="e">
        <f ca="1">INDIRECT(ADDRESS(ROW(),Controls!#REF!+75))</f>
        <v>#REF!</v>
      </c>
      <c r="GT21" s="9" t="e">
        <f ca="1">INDIRECT(ADDRESS(ROW(),Controls!#REF!+90))</f>
        <v>#REF!</v>
      </c>
      <c r="GU21" s="9" t="e">
        <f ca="1">INDIRECT(ADDRESS(ROW(),Controls!#REF!+105))</f>
        <v>#REF!</v>
      </c>
      <c r="GV21" s="9" t="e">
        <f ca="1">INDIRECT(ADDRESS(ROW(),Controls!#REF!+120))</f>
        <v>#REF!</v>
      </c>
      <c r="GW21" s="9" t="e">
        <f ca="1">INDIRECT(ADDRESS(ROW(),Controls!#REF!+15))</f>
        <v>#REF!</v>
      </c>
      <c r="GX21" s="9" t="e">
        <f ca="1">INDIRECT(ADDRESS(ROW(),Controls!#REF!+135))</f>
        <v>#REF!</v>
      </c>
      <c r="HJ21" s="9" t="e">
        <f t="shared" ca="1" si="0"/>
        <v>#REF!</v>
      </c>
      <c r="HK21" s="9" t="e">
        <f t="shared" ca="1" si="1"/>
        <v>#REF!</v>
      </c>
      <c r="HL21" s="9" t="e">
        <f t="shared" ca="1" si="2"/>
        <v>#REF!</v>
      </c>
      <c r="HM21" s="9" t="e">
        <f t="shared" ca="1" si="3"/>
        <v>#REF!</v>
      </c>
      <c r="HN21" s="9" t="e">
        <f ca="1">SQRT($GS21*(1-$GS21/Controls!$D$15))</f>
        <v>#REF!</v>
      </c>
      <c r="HO21" s="9" t="e">
        <f t="shared" ca="1" si="4"/>
        <v>#REF!</v>
      </c>
      <c r="HP21" s="9" t="e">
        <f t="shared" ca="1" si="5"/>
        <v>#REF!</v>
      </c>
      <c r="HQ21" s="9" t="e">
        <f ca="1">IF($GV21=0,NA(),($GX21*Controls!#REF!))</f>
        <v>#REF!</v>
      </c>
    </row>
    <row r="22" spans="2:225" x14ac:dyDescent="0.25">
      <c r="B22" s="11">
        <v>1</v>
      </c>
      <c r="C22" s="11">
        <f>IF(Model!F32,EXP(A22*B22),A22*B22)</f>
        <v>0</v>
      </c>
      <c r="D22" s="96">
        <f>Model!E32</f>
        <v>0</v>
      </c>
      <c r="ED22" s="9">
        <f>$EC$43/4+$EC$44/2+$EC$45/4</f>
        <v>0</v>
      </c>
      <c r="EE22" s="9">
        <f>$ED$42/4+$ED$43/2+$ED$44/4</f>
        <v>0</v>
      </c>
      <c r="EF22" s="9">
        <f>$EE$43/4+$EE$44/2+$EE$45/4</f>
        <v>0</v>
      </c>
      <c r="EG22" s="9">
        <f>$EF$41/4+$EF$42/2+$EF$43/4</f>
        <v>0</v>
      </c>
      <c r="EH22" s="9">
        <f>$EG$42/4+$EG$43/2+$EG$44/4</f>
        <v>0</v>
      </c>
      <c r="EI22" s="9">
        <f>$EH$42/4+$EH$43/2+$EH$44/4</f>
        <v>0</v>
      </c>
      <c r="EJ22" s="9">
        <f>$EI$42/4+$EI$43/2+$EI$44/4</f>
        <v>0</v>
      </c>
      <c r="GP22" s="9" t="e">
        <f ca="1">INDIRECT(ADDRESS(ROW(),Controls!#REF!+30))</f>
        <v>#REF!</v>
      </c>
      <c r="GQ22" s="9" t="e">
        <f ca="1">INDIRECT(ADDRESS(ROW(),Controls!#REF!+45))</f>
        <v>#REF!</v>
      </c>
      <c r="GR22" s="9" t="e">
        <f ca="1">INDIRECT(ADDRESS(ROW(),Controls!#REF!+60))</f>
        <v>#REF!</v>
      </c>
      <c r="GS22" s="9" t="e">
        <f ca="1">INDIRECT(ADDRESS(ROW(),Controls!#REF!+75))</f>
        <v>#REF!</v>
      </c>
      <c r="GT22" s="9" t="e">
        <f ca="1">INDIRECT(ADDRESS(ROW(),Controls!#REF!+90))</f>
        <v>#REF!</v>
      </c>
      <c r="GU22" s="9" t="e">
        <f ca="1">INDIRECT(ADDRESS(ROW(),Controls!#REF!+105))</f>
        <v>#REF!</v>
      </c>
      <c r="GV22" s="9" t="e">
        <f ca="1">INDIRECT(ADDRESS(ROW(),Controls!#REF!+120))</f>
        <v>#REF!</v>
      </c>
      <c r="GW22" s="9" t="e">
        <f ca="1">INDIRECT(ADDRESS(ROW(),Controls!#REF!+15))</f>
        <v>#REF!</v>
      </c>
      <c r="GX22" s="9" t="e">
        <f ca="1">INDIRECT(ADDRESS(ROW(),Controls!#REF!+135))</f>
        <v>#REF!</v>
      </c>
      <c r="HJ22" s="9" t="e">
        <f t="shared" ca="1" si="0"/>
        <v>#REF!</v>
      </c>
      <c r="HK22" s="9" t="e">
        <f t="shared" ca="1" si="1"/>
        <v>#REF!</v>
      </c>
      <c r="HL22" s="9" t="e">
        <f t="shared" ca="1" si="2"/>
        <v>#REF!</v>
      </c>
      <c r="HM22" s="9" t="e">
        <f t="shared" ca="1" si="3"/>
        <v>#REF!</v>
      </c>
      <c r="HN22" s="9" t="e">
        <f ca="1">SQRT($GS22*(1-$GS22/Controls!$D$15))</f>
        <v>#REF!</v>
      </c>
      <c r="HO22" s="9" t="e">
        <f t="shared" ca="1" si="4"/>
        <v>#REF!</v>
      </c>
      <c r="HP22" s="9" t="e">
        <f t="shared" ca="1" si="5"/>
        <v>#REF!</v>
      </c>
      <c r="HQ22" s="9" t="e">
        <f ca="1">IF($GV22=0,NA(),($GX22*Controls!#REF!))</f>
        <v>#REF!</v>
      </c>
    </row>
    <row r="23" spans="2:225" x14ac:dyDescent="0.25">
      <c r="B23" s="11">
        <v>1</v>
      </c>
      <c r="C23" s="11">
        <f>IF(Model!F33,EXP(A23*B23),A23*B23)</f>
        <v>0</v>
      </c>
      <c r="D23" s="96">
        <f>Model!E33</f>
        <v>0</v>
      </c>
      <c r="ED23" s="9">
        <f>$EC$45/4+$EC$46/2+$EC$47/4</f>
        <v>0</v>
      </c>
      <c r="EE23" s="9">
        <f>$ED$44/4+$ED$45/2+$ED$46/4</f>
        <v>0</v>
      </c>
      <c r="EF23" s="9">
        <f>$EE$45/4+$EE$46/2+$EE$47/4</f>
        <v>0</v>
      </c>
      <c r="EG23" s="9">
        <f>$EF$43/4+$EF$44/2+$EF$45/4</f>
        <v>0</v>
      </c>
      <c r="EH23" s="9">
        <f>$EG$44/4+$EG$45/2+$EG$46/4</f>
        <v>0</v>
      </c>
      <c r="EI23" s="9">
        <f>$EH$44/4+$EH$45/2+$EH$46/4</f>
        <v>0</v>
      </c>
      <c r="EJ23" s="9">
        <f>$EI$44/4+$EI$45/2+$EI$46/4</f>
        <v>0</v>
      </c>
      <c r="GP23" s="9" t="e">
        <f ca="1">INDIRECT(ADDRESS(ROW(),Controls!#REF!+30))</f>
        <v>#REF!</v>
      </c>
      <c r="GQ23" s="9" t="e">
        <f ca="1">INDIRECT(ADDRESS(ROW(),Controls!#REF!+45))</f>
        <v>#REF!</v>
      </c>
      <c r="GR23" s="9" t="e">
        <f ca="1">INDIRECT(ADDRESS(ROW(),Controls!#REF!+60))</f>
        <v>#REF!</v>
      </c>
      <c r="GS23" s="9" t="e">
        <f ca="1">INDIRECT(ADDRESS(ROW(),Controls!#REF!+75))</f>
        <v>#REF!</v>
      </c>
      <c r="GT23" s="9" t="e">
        <f ca="1">INDIRECT(ADDRESS(ROW(),Controls!#REF!+90))</f>
        <v>#REF!</v>
      </c>
      <c r="GU23" s="9" t="e">
        <f ca="1">INDIRECT(ADDRESS(ROW(),Controls!#REF!+105))</f>
        <v>#REF!</v>
      </c>
      <c r="GV23" s="9" t="e">
        <f ca="1">INDIRECT(ADDRESS(ROW(),Controls!#REF!+120))</f>
        <v>#REF!</v>
      </c>
      <c r="GW23" s="9" t="e">
        <f ca="1">INDIRECT(ADDRESS(ROW(),Controls!#REF!+15))</f>
        <v>#REF!</v>
      </c>
      <c r="GX23" s="9" t="e">
        <f ca="1">INDIRECT(ADDRESS(ROW(),Controls!#REF!+135))</f>
        <v>#REF!</v>
      </c>
      <c r="HJ23" s="9" t="e">
        <f t="shared" ca="1" si="0"/>
        <v>#REF!</v>
      </c>
      <c r="HK23" s="9" t="e">
        <f t="shared" ca="1" si="1"/>
        <v>#REF!</v>
      </c>
      <c r="HL23" s="9" t="e">
        <f t="shared" ca="1" si="2"/>
        <v>#REF!</v>
      </c>
      <c r="HM23" s="9" t="e">
        <f t="shared" ca="1" si="3"/>
        <v>#REF!</v>
      </c>
      <c r="HN23" s="9" t="e">
        <f ca="1">SQRT($GS23*(1-$GS23/Controls!$D$15))</f>
        <v>#REF!</v>
      </c>
      <c r="HO23" s="9" t="e">
        <f t="shared" ca="1" si="4"/>
        <v>#REF!</v>
      </c>
      <c r="HP23" s="9" t="e">
        <f t="shared" ca="1" si="5"/>
        <v>#REF!</v>
      </c>
      <c r="HQ23" s="9" t="e">
        <f ca="1">IF($GV23=0,NA(),($GX23*Controls!#REF!))</f>
        <v>#REF!</v>
      </c>
    </row>
    <row r="24" spans="2:225" x14ac:dyDescent="0.25">
      <c r="B24" s="11">
        <v>1</v>
      </c>
      <c r="C24" s="11">
        <f>IF(Model!F34,EXP(A24*B24),A24*B24)</f>
        <v>0</v>
      </c>
      <c r="D24" s="96">
        <f>Model!E34</f>
        <v>0</v>
      </c>
      <c r="ED24" s="9">
        <f>$EC$47/4+$EC$48/2+$EC$49/4</f>
        <v>0</v>
      </c>
      <c r="EE24" s="9">
        <f>$ED$46/4+$ED$47/2+$ED$48/4</f>
        <v>0</v>
      </c>
      <c r="EF24" s="9">
        <f>$EE$47/4+$EE$48/2+$EE$49/4</f>
        <v>0</v>
      </c>
      <c r="EG24" s="9">
        <f>$EF$45/4+$EF$46/2+$EF$47/4</f>
        <v>0</v>
      </c>
      <c r="EH24" s="9">
        <f>$EG$46/4+$EG$47/2+$EG$48/4</f>
        <v>0</v>
      </c>
      <c r="EI24" s="9">
        <f>$EH$46/4+$EH$47/2+$EH$48/4</f>
        <v>0</v>
      </c>
      <c r="EJ24" s="9">
        <f>$EI$46/4+$EI$47/2+$EI$48/4</f>
        <v>0</v>
      </c>
      <c r="GP24" s="9" t="e">
        <f ca="1">INDIRECT(ADDRESS(ROW(),Controls!#REF!+30))</f>
        <v>#REF!</v>
      </c>
      <c r="GQ24" s="9" t="e">
        <f ca="1">INDIRECT(ADDRESS(ROW(),Controls!#REF!+45))</f>
        <v>#REF!</v>
      </c>
      <c r="GR24" s="9" t="e">
        <f ca="1">INDIRECT(ADDRESS(ROW(),Controls!#REF!+60))</f>
        <v>#REF!</v>
      </c>
      <c r="GS24" s="9" t="e">
        <f ca="1">INDIRECT(ADDRESS(ROW(),Controls!#REF!+75))</f>
        <v>#REF!</v>
      </c>
      <c r="GT24" s="9" t="e">
        <f ca="1">INDIRECT(ADDRESS(ROW(),Controls!#REF!+90))</f>
        <v>#REF!</v>
      </c>
      <c r="GU24" s="9" t="e">
        <f ca="1">INDIRECT(ADDRESS(ROW(),Controls!#REF!+105))</f>
        <v>#REF!</v>
      </c>
      <c r="GV24" s="9" t="e">
        <f ca="1">INDIRECT(ADDRESS(ROW(),Controls!#REF!+120))</f>
        <v>#REF!</v>
      </c>
      <c r="GW24" s="9" t="e">
        <f ca="1">INDIRECT(ADDRESS(ROW(),Controls!#REF!+15))</f>
        <v>#REF!</v>
      </c>
      <c r="GX24" s="9" t="e">
        <f ca="1">INDIRECT(ADDRESS(ROW(),Controls!#REF!+135))</f>
        <v>#REF!</v>
      </c>
      <c r="HJ24" s="9" t="e">
        <f t="shared" ca="1" si="0"/>
        <v>#REF!</v>
      </c>
      <c r="HK24" s="9" t="e">
        <f t="shared" ca="1" si="1"/>
        <v>#REF!</v>
      </c>
      <c r="HL24" s="9" t="e">
        <f t="shared" ca="1" si="2"/>
        <v>#REF!</v>
      </c>
      <c r="HM24" s="9" t="e">
        <f t="shared" ca="1" si="3"/>
        <v>#REF!</v>
      </c>
      <c r="HN24" s="9" t="e">
        <f ca="1">SQRT($GS24*(1-$GS24/Controls!$D$15))</f>
        <v>#REF!</v>
      </c>
      <c r="HO24" s="9" t="e">
        <f t="shared" ca="1" si="4"/>
        <v>#REF!</v>
      </c>
      <c r="HP24" s="9" t="e">
        <f t="shared" ca="1" si="5"/>
        <v>#REF!</v>
      </c>
      <c r="HQ24" s="9" t="e">
        <f ca="1">IF($GV24=0,NA(),($GX24*Controls!#REF!))</f>
        <v>#REF!</v>
      </c>
    </row>
    <row r="25" spans="2:225" x14ac:dyDescent="0.25">
      <c r="B25" s="11">
        <v>1</v>
      </c>
      <c r="C25" s="11">
        <f>IF(Model!F35,EXP(A25*B25),A25*B25)</f>
        <v>0</v>
      </c>
      <c r="D25" s="96">
        <f>Model!E35</f>
        <v>0</v>
      </c>
      <c r="ED25" s="9">
        <f>$EC$49/4+$EC$50/2+$EC$51/4</f>
        <v>0</v>
      </c>
      <c r="EE25" s="9">
        <f>$ED$48/4+$ED$49/2+$ED$50/4</f>
        <v>0</v>
      </c>
      <c r="EF25" s="9">
        <f>$EE$49/4+$EE$50/2+$EE$51/4</f>
        <v>0</v>
      </c>
      <c r="EG25" s="9">
        <f>$EF$47/4+$EF$48/2+$EF$49/4</f>
        <v>0</v>
      </c>
      <c r="EH25" s="9">
        <f>$EG$48/4+$EG$49/2+$EG$50/4</f>
        <v>0</v>
      </c>
      <c r="EI25" s="9">
        <f>$EH$48/4+$EH$49/2+$EH$50/4</f>
        <v>0</v>
      </c>
      <c r="EJ25" s="9">
        <f>$EI$48/4+$EI$49/2+$EI$50/4</f>
        <v>0</v>
      </c>
      <c r="GP25" s="9" t="e">
        <f ca="1">INDIRECT(ADDRESS(ROW(),Controls!#REF!+30))</f>
        <v>#REF!</v>
      </c>
      <c r="GQ25" s="9" t="e">
        <f ca="1">INDIRECT(ADDRESS(ROW(),Controls!#REF!+45))</f>
        <v>#REF!</v>
      </c>
      <c r="GR25" s="9" t="e">
        <f ca="1">INDIRECT(ADDRESS(ROW(),Controls!#REF!+60))</f>
        <v>#REF!</v>
      </c>
      <c r="GS25" s="9" t="e">
        <f ca="1">INDIRECT(ADDRESS(ROW(),Controls!#REF!+75))</f>
        <v>#REF!</v>
      </c>
      <c r="GT25" s="9" t="e">
        <f ca="1">INDIRECT(ADDRESS(ROW(),Controls!#REF!+90))</f>
        <v>#REF!</v>
      </c>
      <c r="GU25" s="9" t="e">
        <f ca="1">INDIRECT(ADDRESS(ROW(),Controls!#REF!+105))</f>
        <v>#REF!</v>
      </c>
      <c r="GV25" s="9" t="e">
        <f ca="1">INDIRECT(ADDRESS(ROW(),Controls!#REF!+120))</f>
        <v>#REF!</v>
      </c>
      <c r="GW25" s="9" t="e">
        <f ca="1">INDIRECT(ADDRESS(ROW(),Controls!#REF!+15))</f>
        <v>#REF!</v>
      </c>
      <c r="GX25" s="9" t="e">
        <f ca="1">INDIRECT(ADDRESS(ROW(),Controls!#REF!+135))</f>
        <v>#REF!</v>
      </c>
      <c r="HJ25" s="9" t="e">
        <f t="shared" ca="1" si="0"/>
        <v>#REF!</v>
      </c>
      <c r="HK25" s="9" t="e">
        <f t="shared" ca="1" si="1"/>
        <v>#REF!</v>
      </c>
      <c r="HL25" s="9" t="e">
        <f t="shared" ca="1" si="2"/>
        <v>#REF!</v>
      </c>
      <c r="HM25" s="9" t="e">
        <f t="shared" ca="1" si="3"/>
        <v>#REF!</v>
      </c>
      <c r="HN25" s="9" t="e">
        <f ca="1">SQRT($GS25*(1-$GS25/Controls!$D$15))</f>
        <v>#REF!</v>
      </c>
      <c r="HO25" s="9" t="e">
        <f t="shared" ca="1" si="4"/>
        <v>#REF!</v>
      </c>
      <c r="HP25" s="9" t="e">
        <f t="shared" ca="1" si="5"/>
        <v>#REF!</v>
      </c>
      <c r="HQ25" s="9" t="e">
        <f ca="1">IF($GV25=0,NA(),($GX25*Controls!#REF!))</f>
        <v>#REF!</v>
      </c>
    </row>
    <row r="26" spans="2:225" x14ac:dyDescent="0.25">
      <c r="B26" s="11">
        <v>1</v>
      </c>
      <c r="C26" s="11">
        <f>IF(Model!F36,EXP(A26*B26),A26*B26)</f>
        <v>0</v>
      </c>
      <c r="D26" s="96">
        <f>Model!E36</f>
        <v>0</v>
      </c>
      <c r="ED26" s="9">
        <f>$EC$51/4+$EC$52/2+$EC$53/4</f>
        <v>0</v>
      </c>
      <c r="EE26" s="9">
        <f>$ED$50/4+$ED$51/2+$ED$52/4</f>
        <v>0</v>
      </c>
      <c r="EF26" s="9">
        <f>$EE$51/4+$EE$52/2+$EE$53/4</f>
        <v>0</v>
      </c>
      <c r="EG26" s="9">
        <f>$EF$49/4+$EF$50/2+$EF$51/4</f>
        <v>0</v>
      </c>
      <c r="EH26" s="9">
        <f>$EG$50/4+$EG$51/2+$EG$52/4</f>
        <v>0</v>
      </c>
      <c r="EI26" s="9">
        <f>$EH$50/4+$EH$51/2+$EH$52/4</f>
        <v>0</v>
      </c>
      <c r="EJ26" s="9">
        <f>$EI$50/4+$EI$51/2+$EI$52/4</f>
        <v>0</v>
      </c>
      <c r="GP26" s="9" t="e">
        <f ca="1">INDIRECT(ADDRESS(ROW(),Controls!#REF!+30))</f>
        <v>#REF!</v>
      </c>
      <c r="GQ26" s="9" t="e">
        <f ca="1">INDIRECT(ADDRESS(ROW(),Controls!#REF!+45))</f>
        <v>#REF!</v>
      </c>
      <c r="GR26" s="9" t="e">
        <f ca="1">INDIRECT(ADDRESS(ROW(),Controls!#REF!+60))</f>
        <v>#REF!</v>
      </c>
      <c r="GS26" s="9" t="e">
        <f ca="1">INDIRECT(ADDRESS(ROW(),Controls!#REF!+75))</f>
        <v>#REF!</v>
      </c>
      <c r="GT26" s="9" t="e">
        <f ca="1">INDIRECT(ADDRESS(ROW(),Controls!#REF!+90))</f>
        <v>#REF!</v>
      </c>
      <c r="GU26" s="9" t="e">
        <f ca="1">INDIRECT(ADDRESS(ROW(),Controls!#REF!+105))</f>
        <v>#REF!</v>
      </c>
      <c r="GV26" s="9" t="e">
        <f ca="1">INDIRECT(ADDRESS(ROW(),Controls!#REF!+120))</f>
        <v>#REF!</v>
      </c>
      <c r="GW26" s="9" t="e">
        <f ca="1">INDIRECT(ADDRESS(ROW(),Controls!#REF!+15))</f>
        <v>#REF!</v>
      </c>
      <c r="GX26" s="9" t="e">
        <f ca="1">INDIRECT(ADDRESS(ROW(),Controls!#REF!+135))</f>
        <v>#REF!</v>
      </c>
      <c r="HJ26" s="9" t="e">
        <f t="shared" ca="1" si="0"/>
        <v>#REF!</v>
      </c>
      <c r="HK26" s="9" t="e">
        <f t="shared" ca="1" si="1"/>
        <v>#REF!</v>
      </c>
      <c r="HL26" s="9" t="e">
        <f t="shared" ca="1" si="2"/>
        <v>#REF!</v>
      </c>
      <c r="HM26" s="9" t="e">
        <f t="shared" ca="1" si="3"/>
        <v>#REF!</v>
      </c>
      <c r="HN26" s="9" t="e">
        <f ca="1">SQRT($GS26*(1-$GS26/Controls!$D$15))</f>
        <v>#REF!</v>
      </c>
      <c r="HO26" s="9" t="e">
        <f t="shared" ca="1" si="4"/>
        <v>#REF!</v>
      </c>
      <c r="HP26" s="9" t="e">
        <f t="shared" ca="1" si="5"/>
        <v>#REF!</v>
      </c>
      <c r="HQ26" s="9" t="e">
        <f ca="1">IF($GV26=0,NA(),($GX26*Controls!#REF!))</f>
        <v>#REF!</v>
      </c>
    </row>
    <row r="27" spans="2:225" x14ac:dyDescent="0.25">
      <c r="B27" s="11">
        <v>1</v>
      </c>
      <c r="C27" s="11">
        <f>IF(Model!F37,EXP(A27*B27),A27*B27)</f>
        <v>0</v>
      </c>
      <c r="D27" s="96">
        <f>Model!E37</f>
        <v>0</v>
      </c>
      <c r="ED27" s="9">
        <f>$EC$53/4+$EC$54/2+$EC$55/4</f>
        <v>0</v>
      </c>
      <c r="EE27" s="9">
        <f>$ED$52/4+$ED$53/2+$ED$54/4</f>
        <v>0</v>
      </c>
      <c r="EF27" s="9">
        <f>$EE$53/4+$EE$54/2+$EE$55/4</f>
        <v>0</v>
      </c>
      <c r="EG27" s="9">
        <f>$EF$51/4+$EF$52/2+$EF$53/4</f>
        <v>0</v>
      </c>
      <c r="EH27" s="9">
        <f>$EG$52/4+$EG$53/2+$EG$54/4</f>
        <v>0</v>
      </c>
      <c r="EI27" s="9">
        <f>$EH$52/4+$EH$53/2+$EH$54/4</f>
        <v>0</v>
      </c>
      <c r="EJ27" s="9">
        <f>$EI$52/4+$EI$53/2+$EI$54/4</f>
        <v>0</v>
      </c>
      <c r="GP27" s="9" t="e">
        <f ca="1">INDIRECT(ADDRESS(ROW(),Controls!#REF!+30))</f>
        <v>#REF!</v>
      </c>
      <c r="GQ27" s="9" t="e">
        <f ca="1">INDIRECT(ADDRESS(ROW(),Controls!#REF!+45))</f>
        <v>#REF!</v>
      </c>
      <c r="GR27" s="9" t="e">
        <f ca="1">INDIRECT(ADDRESS(ROW(),Controls!#REF!+60))</f>
        <v>#REF!</v>
      </c>
      <c r="GS27" s="9" t="e">
        <f ca="1">INDIRECT(ADDRESS(ROW(),Controls!#REF!+75))</f>
        <v>#REF!</v>
      </c>
      <c r="GT27" s="9" t="e">
        <f ca="1">INDIRECT(ADDRESS(ROW(),Controls!#REF!+90))</f>
        <v>#REF!</v>
      </c>
      <c r="GU27" s="9" t="e">
        <f ca="1">INDIRECT(ADDRESS(ROW(),Controls!#REF!+105))</f>
        <v>#REF!</v>
      </c>
      <c r="GV27" s="9" t="e">
        <f ca="1">INDIRECT(ADDRESS(ROW(),Controls!#REF!+120))</f>
        <v>#REF!</v>
      </c>
      <c r="GW27" s="9" t="e">
        <f ca="1">INDIRECT(ADDRESS(ROW(),Controls!#REF!+15))</f>
        <v>#REF!</v>
      </c>
      <c r="GX27" s="9" t="e">
        <f ca="1">INDIRECT(ADDRESS(ROW(),Controls!#REF!+135))</f>
        <v>#REF!</v>
      </c>
      <c r="HJ27" s="9" t="e">
        <f t="shared" ca="1" si="0"/>
        <v>#REF!</v>
      </c>
      <c r="HK27" s="9" t="e">
        <f t="shared" ca="1" si="1"/>
        <v>#REF!</v>
      </c>
      <c r="HL27" s="9" t="e">
        <f t="shared" ca="1" si="2"/>
        <v>#REF!</v>
      </c>
      <c r="HM27" s="9" t="e">
        <f t="shared" ca="1" si="3"/>
        <v>#REF!</v>
      </c>
      <c r="HN27" s="9" t="e">
        <f ca="1">SQRT($GS27*(1-$GS27/Controls!$D$15))</f>
        <v>#REF!</v>
      </c>
      <c r="HO27" s="9" t="e">
        <f t="shared" ca="1" si="4"/>
        <v>#REF!</v>
      </c>
      <c r="HP27" s="9" t="e">
        <f t="shared" ca="1" si="5"/>
        <v>#REF!</v>
      </c>
      <c r="HQ27" s="9" t="e">
        <f ca="1">IF($GV27=0,NA(),($GX27*Controls!#REF!))</f>
        <v>#REF!</v>
      </c>
    </row>
    <row r="28" spans="2:225" x14ac:dyDescent="0.25">
      <c r="B28" s="11">
        <v>1</v>
      </c>
      <c r="C28" s="11">
        <f>IF(Model!F38,EXP(A28*B28),A28*B28)</f>
        <v>0</v>
      </c>
      <c r="D28" s="96">
        <f>Model!E38</f>
        <v>0</v>
      </c>
      <c r="ED28" s="9">
        <f>$EC$55/4+$EC$56/2+$EC$57/4</f>
        <v>0</v>
      </c>
      <c r="EE28" s="9">
        <f>$ED$54/4+$ED$55/2+$ED$56/4</f>
        <v>0</v>
      </c>
      <c r="EF28" s="9">
        <f>$EE$55/4+$EE$56/2+$EE$57/4</f>
        <v>0</v>
      </c>
      <c r="EG28" s="9">
        <f>$EF$53/4+$EF$54/2+$EF$55/4</f>
        <v>0</v>
      </c>
      <c r="EH28" s="9">
        <f>$EG$54/4+$EG$55/2+$EG$56/4</f>
        <v>0</v>
      </c>
      <c r="EI28" s="9">
        <f>$EH$54/4+$EH$55/2+$EH$56/4</f>
        <v>0</v>
      </c>
      <c r="EJ28" s="9">
        <f>$EI$54/4+$EI$55/2+$EI$56/4</f>
        <v>0</v>
      </c>
      <c r="GP28" s="9" t="e">
        <f ca="1">INDIRECT(ADDRESS(ROW(),Controls!#REF!+30))</f>
        <v>#REF!</v>
      </c>
      <c r="GQ28" s="9" t="e">
        <f ca="1">INDIRECT(ADDRESS(ROW(),Controls!#REF!+45))</f>
        <v>#REF!</v>
      </c>
      <c r="GR28" s="9" t="e">
        <f ca="1">INDIRECT(ADDRESS(ROW(),Controls!#REF!+60))</f>
        <v>#REF!</v>
      </c>
      <c r="GS28" s="9" t="e">
        <f ca="1">INDIRECT(ADDRESS(ROW(),Controls!#REF!+75))</f>
        <v>#REF!</v>
      </c>
      <c r="GT28" s="9" t="e">
        <f ca="1">INDIRECT(ADDRESS(ROW(),Controls!#REF!+90))</f>
        <v>#REF!</v>
      </c>
      <c r="GU28" s="9" t="e">
        <f ca="1">INDIRECT(ADDRESS(ROW(),Controls!#REF!+105))</f>
        <v>#REF!</v>
      </c>
      <c r="GV28" s="9" t="e">
        <f ca="1">INDIRECT(ADDRESS(ROW(),Controls!#REF!+120))</f>
        <v>#REF!</v>
      </c>
      <c r="GW28" s="9" t="e">
        <f ca="1">INDIRECT(ADDRESS(ROW(),Controls!#REF!+15))</f>
        <v>#REF!</v>
      </c>
      <c r="GX28" s="9" t="e">
        <f ca="1">INDIRECT(ADDRESS(ROW(),Controls!#REF!+135))</f>
        <v>#REF!</v>
      </c>
      <c r="HJ28" s="9" t="e">
        <f t="shared" ca="1" si="0"/>
        <v>#REF!</v>
      </c>
      <c r="HK28" s="9" t="e">
        <f t="shared" ca="1" si="1"/>
        <v>#REF!</v>
      </c>
      <c r="HL28" s="9" t="e">
        <f t="shared" ca="1" si="2"/>
        <v>#REF!</v>
      </c>
      <c r="HM28" s="9" t="e">
        <f t="shared" ca="1" si="3"/>
        <v>#REF!</v>
      </c>
      <c r="HN28" s="9" t="e">
        <f ca="1">SQRT($GS28*(1-$GS28/Controls!$D$15))</f>
        <v>#REF!</v>
      </c>
      <c r="HO28" s="9" t="e">
        <f t="shared" ca="1" si="4"/>
        <v>#REF!</v>
      </c>
      <c r="HP28" s="9" t="e">
        <f t="shared" ca="1" si="5"/>
        <v>#REF!</v>
      </c>
      <c r="HQ28" s="9" t="e">
        <f ca="1">IF($GV28=0,NA(),($GX28*Controls!#REF!))</f>
        <v>#REF!</v>
      </c>
    </row>
    <row r="29" spans="2:225" x14ac:dyDescent="0.25">
      <c r="B29" s="11">
        <v>1</v>
      </c>
      <c r="C29" s="11">
        <f>IF(Model!F39,EXP(A29*B29),A29*B29)</f>
        <v>0</v>
      </c>
      <c r="D29" s="96">
        <f>Model!E39</f>
        <v>0</v>
      </c>
      <c r="ED29" s="9">
        <f>$EC$57/4+$EC$58/2+$EC$59/4</f>
        <v>0</v>
      </c>
      <c r="EE29" s="9">
        <f>$ED$56/4+$ED$57/2+$ED$58/4</f>
        <v>0</v>
      </c>
      <c r="EF29" s="9">
        <f>$EE$57/4+$EE$58/2+$EE$59/4</f>
        <v>0</v>
      </c>
      <c r="EG29" s="9">
        <f>$EF$55/4+$EF$56/2+$EF$57/4</f>
        <v>0</v>
      </c>
      <c r="EH29" s="9">
        <f>$EG$56/4+$EG$57/2+$EG$58/4</f>
        <v>0</v>
      </c>
      <c r="EI29" s="9">
        <f>$EH$56/4+$EH$57/2+$EH$58/4</f>
        <v>0</v>
      </c>
      <c r="EJ29" s="9">
        <f>$EI$56/4+$EI$57/2+$EI$58/4</f>
        <v>0</v>
      </c>
      <c r="GP29" s="9" t="e">
        <f ca="1">INDIRECT(ADDRESS(ROW(),Controls!#REF!+30))</f>
        <v>#REF!</v>
      </c>
      <c r="GQ29" s="9" t="e">
        <f ca="1">INDIRECT(ADDRESS(ROW(),Controls!#REF!+45))</f>
        <v>#REF!</v>
      </c>
      <c r="GR29" s="9" t="e">
        <f ca="1">INDIRECT(ADDRESS(ROW(),Controls!#REF!+60))</f>
        <v>#REF!</v>
      </c>
      <c r="GS29" s="9" t="e">
        <f ca="1">INDIRECT(ADDRESS(ROW(),Controls!#REF!+75))</f>
        <v>#REF!</v>
      </c>
      <c r="GT29" s="9" t="e">
        <f ca="1">INDIRECT(ADDRESS(ROW(),Controls!#REF!+90))</f>
        <v>#REF!</v>
      </c>
      <c r="GU29" s="9" t="e">
        <f ca="1">INDIRECT(ADDRESS(ROW(),Controls!#REF!+105))</f>
        <v>#REF!</v>
      </c>
      <c r="GV29" s="9" t="e">
        <f ca="1">INDIRECT(ADDRESS(ROW(),Controls!#REF!+120))</f>
        <v>#REF!</v>
      </c>
      <c r="GW29" s="9" t="e">
        <f ca="1">INDIRECT(ADDRESS(ROW(),Controls!#REF!+15))</f>
        <v>#REF!</v>
      </c>
      <c r="GX29" s="9" t="e">
        <f ca="1">INDIRECT(ADDRESS(ROW(),Controls!#REF!+135))</f>
        <v>#REF!</v>
      </c>
      <c r="HJ29" s="9" t="e">
        <f t="shared" ca="1" si="0"/>
        <v>#REF!</v>
      </c>
      <c r="HK29" s="9" t="e">
        <f t="shared" ca="1" si="1"/>
        <v>#REF!</v>
      </c>
      <c r="HL29" s="9" t="e">
        <f t="shared" ca="1" si="2"/>
        <v>#REF!</v>
      </c>
      <c r="HM29" s="9" t="e">
        <f t="shared" ca="1" si="3"/>
        <v>#REF!</v>
      </c>
      <c r="HN29" s="9" t="e">
        <f ca="1">SQRT($GS29*(1-$GS29/Controls!$D$15))</f>
        <v>#REF!</v>
      </c>
      <c r="HO29" s="9" t="e">
        <f t="shared" ca="1" si="4"/>
        <v>#REF!</v>
      </c>
      <c r="HP29" s="9" t="e">
        <f t="shared" ca="1" si="5"/>
        <v>#REF!</v>
      </c>
      <c r="HQ29" s="9" t="e">
        <f ca="1">IF($GV29=0,NA(),($GX29*Controls!#REF!))</f>
        <v>#REF!</v>
      </c>
    </row>
    <row r="30" spans="2:225" x14ac:dyDescent="0.25">
      <c r="B30" s="11">
        <v>1</v>
      </c>
      <c r="C30" s="11">
        <f>IF(Model!F40,EXP(A30*B30),A30*B30)</f>
        <v>0</v>
      </c>
      <c r="D30" s="96">
        <f>Model!E40</f>
        <v>0</v>
      </c>
      <c r="ED30" s="9">
        <f>$EC$59/4+$EC$60/2+$EC$61/4</f>
        <v>0</v>
      </c>
      <c r="EE30" s="9">
        <f>$ED$58/4+$ED$59/2+$ED$60/4</f>
        <v>0</v>
      </c>
      <c r="EF30" s="9">
        <f>$EE$59/4+$EE$60/2+$EE$61/4</f>
        <v>0</v>
      </c>
      <c r="EG30" s="9">
        <f>$EF$57/4+$EF$58/2+$EF$59/4</f>
        <v>0</v>
      </c>
      <c r="EH30" s="9">
        <f>$EG$58/4+$EG$59/2+$EG$60/4</f>
        <v>0</v>
      </c>
      <c r="EI30" s="9">
        <f>$EH$58/4+$EH$59/2+$EH$60/4</f>
        <v>0</v>
      </c>
      <c r="EJ30" s="9">
        <f>$EI$58/4+$EI$59/2+$EI$60/4</f>
        <v>0</v>
      </c>
      <c r="GP30" s="9" t="e">
        <f ca="1">INDIRECT(ADDRESS(ROW(),Controls!#REF!+30))</f>
        <v>#REF!</v>
      </c>
      <c r="GQ30" s="9" t="e">
        <f ca="1">INDIRECT(ADDRESS(ROW(),Controls!#REF!+45))</f>
        <v>#REF!</v>
      </c>
      <c r="GR30" s="9" t="e">
        <f ca="1">INDIRECT(ADDRESS(ROW(),Controls!#REF!+60))</f>
        <v>#REF!</v>
      </c>
      <c r="GS30" s="9" t="e">
        <f ca="1">INDIRECT(ADDRESS(ROW(),Controls!#REF!+75))</f>
        <v>#REF!</v>
      </c>
      <c r="GT30" s="9" t="e">
        <f ca="1">INDIRECT(ADDRESS(ROW(),Controls!#REF!+90))</f>
        <v>#REF!</v>
      </c>
      <c r="GU30" s="9" t="e">
        <f ca="1">INDIRECT(ADDRESS(ROW(),Controls!#REF!+105))</f>
        <v>#REF!</v>
      </c>
      <c r="GV30" s="9" t="e">
        <f ca="1">INDIRECT(ADDRESS(ROW(),Controls!#REF!+120))</f>
        <v>#REF!</v>
      </c>
      <c r="GW30" s="9" t="e">
        <f ca="1">INDIRECT(ADDRESS(ROW(),Controls!#REF!+15))</f>
        <v>#REF!</v>
      </c>
      <c r="GX30" s="9" t="e">
        <f ca="1">INDIRECT(ADDRESS(ROW(),Controls!#REF!+135))</f>
        <v>#REF!</v>
      </c>
      <c r="HJ30" s="9" t="e">
        <f t="shared" ca="1" si="0"/>
        <v>#REF!</v>
      </c>
      <c r="HK30" s="9" t="e">
        <f t="shared" ca="1" si="1"/>
        <v>#REF!</v>
      </c>
      <c r="HL30" s="9" t="e">
        <f t="shared" ca="1" si="2"/>
        <v>#REF!</v>
      </c>
      <c r="HM30" s="9" t="e">
        <f t="shared" ca="1" si="3"/>
        <v>#REF!</v>
      </c>
      <c r="HN30" s="9" t="e">
        <f ca="1">SQRT($GS30*(1-$GS30/Controls!$D$15))</f>
        <v>#REF!</v>
      </c>
      <c r="HO30" s="9" t="e">
        <f t="shared" ca="1" si="4"/>
        <v>#REF!</v>
      </c>
      <c r="HP30" s="9" t="e">
        <f t="shared" ca="1" si="5"/>
        <v>#REF!</v>
      </c>
      <c r="HQ30" s="9" t="e">
        <f ca="1">IF($GV30=0,NA(),($GX30*Controls!#REF!))</f>
        <v>#REF!</v>
      </c>
    </row>
    <row r="31" spans="2:225" x14ac:dyDescent="0.25">
      <c r="B31" s="11">
        <v>1</v>
      </c>
      <c r="C31" s="11">
        <f>IF(Model!F41,EXP(A31*B31),A31*B31)</f>
        <v>0</v>
      </c>
      <c r="D31" s="96">
        <f>Model!E41</f>
        <v>0</v>
      </c>
      <c r="ED31" s="9">
        <f>$EC$61/4+$EC$62/2+$EC$63/4</f>
        <v>0</v>
      </c>
      <c r="EE31" s="9">
        <f>$ED$60/4+$ED$61/2+$ED$62/4</f>
        <v>0</v>
      </c>
      <c r="EF31" s="9">
        <f>$EE$61/4+$EE$62/2+$EE$63/4</f>
        <v>0</v>
      </c>
      <c r="EG31" s="9">
        <f>$EF$59/4+$EF$60/2+$EF$61/4</f>
        <v>0</v>
      </c>
      <c r="EH31" s="9">
        <f>$EG$60/4+$EG$61/2+$EG$62/4</f>
        <v>0</v>
      </c>
      <c r="EI31" s="9">
        <f>$EH$60/4+$EH$61/2+$EH$62/4</f>
        <v>0</v>
      </c>
      <c r="EJ31" s="9">
        <f>$EI$60/4+$EI$61/2+$EI$62/4</f>
        <v>0</v>
      </c>
      <c r="GP31" s="9" t="e">
        <f ca="1">INDIRECT(ADDRESS(ROW(),Controls!#REF!+30))</f>
        <v>#REF!</v>
      </c>
      <c r="GQ31" s="9" t="e">
        <f ca="1">INDIRECT(ADDRESS(ROW(),Controls!#REF!+45))</f>
        <v>#REF!</v>
      </c>
      <c r="GR31" s="9" t="e">
        <f ca="1">INDIRECT(ADDRESS(ROW(),Controls!#REF!+60))</f>
        <v>#REF!</v>
      </c>
      <c r="GS31" s="9" t="e">
        <f ca="1">INDIRECT(ADDRESS(ROW(),Controls!#REF!+75))</f>
        <v>#REF!</v>
      </c>
      <c r="GT31" s="9" t="e">
        <f ca="1">INDIRECT(ADDRESS(ROW(),Controls!#REF!+90))</f>
        <v>#REF!</v>
      </c>
      <c r="GU31" s="9" t="e">
        <f ca="1">INDIRECT(ADDRESS(ROW(),Controls!#REF!+105))</f>
        <v>#REF!</v>
      </c>
      <c r="GV31" s="9" t="e">
        <f ca="1">INDIRECT(ADDRESS(ROW(),Controls!#REF!+120))</f>
        <v>#REF!</v>
      </c>
      <c r="GW31" s="9" t="e">
        <f ca="1">INDIRECT(ADDRESS(ROW(),Controls!#REF!+15))</f>
        <v>#REF!</v>
      </c>
      <c r="GX31" s="9" t="e">
        <f ca="1">INDIRECT(ADDRESS(ROW(),Controls!#REF!+135))</f>
        <v>#REF!</v>
      </c>
      <c r="HJ31" s="9" t="e">
        <f t="shared" ca="1" si="0"/>
        <v>#REF!</v>
      </c>
      <c r="HK31" s="9" t="e">
        <f t="shared" ca="1" si="1"/>
        <v>#REF!</v>
      </c>
      <c r="HL31" s="9" t="e">
        <f t="shared" ca="1" si="2"/>
        <v>#REF!</v>
      </c>
      <c r="HM31" s="9" t="e">
        <f t="shared" ca="1" si="3"/>
        <v>#REF!</v>
      </c>
      <c r="HN31" s="9" t="e">
        <f ca="1">SQRT($GS31*(1-$GS31/Controls!$D$15))</f>
        <v>#REF!</v>
      </c>
      <c r="HO31" s="9" t="e">
        <f t="shared" ca="1" si="4"/>
        <v>#REF!</v>
      </c>
      <c r="HP31" s="9" t="e">
        <f t="shared" ca="1" si="5"/>
        <v>#REF!</v>
      </c>
      <c r="HQ31" s="9" t="e">
        <f ca="1">IF($GV31=0,NA(),($GX31*Controls!#REF!))</f>
        <v>#REF!</v>
      </c>
    </row>
    <row r="32" spans="2:225" x14ac:dyDescent="0.25">
      <c r="B32" s="11">
        <v>1</v>
      </c>
      <c r="C32" s="11">
        <f>IF(Model!F42,EXP(A32*B32),A32*B32)</f>
        <v>0</v>
      </c>
      <c r="D32" s="96">
        <f>Model!E42</f>
        <v>0</v>
      </c>
      <c r="ED32" s="9">
        <f>$EC$63/4+$EC$64/2+$EC$65/4</f>
        <v>0</v>
      </c>
      <c r="EE32" s="9">
        <f>$ED$62/4+$ED$63/2+$ED$64/4</f>
        <v>0</v>
      </c>
      <c r="EF32" s="9">
        <f>$EE$63/4+$EE$64/2+$EE$65/4</f>
        <v>0</v>
      </c>
      <c r="EG32" s="9">
        <f>$EF$61/4+$EF$62/2+$EF$63/4</f>
        <v>0</v>
      </c>
      <c r="EH32" s="9">
        <f>$EG$62/4+$EG$63/2+$EG$64/4</f>
        <v>0</v>
      </c>
      <c r="EI32" s="9">
        <f>$EH$62/4+$EH$63/2+$EH$64/4</f>
        <v>0</v>
      </c>
      <c r="EJ32" s="9">
        <f>$EI$63*3/4+$EI$62/4</f>
        <v>0</v>
      </c>
      <c r="GP32" s="9" t="e">
        <f ca="1">INDIRECT(ADDRESS(ROW(),Controls!#REF!+30))</f>
        <v>#REF!</v>
      </c>
      <c r="GQ32" s="9" t="e">
        <f ca="1">INDIRECT(ADDRESS(ROW(),Controls!#REF!+45))</f>
        <v>#REF!</v>
      </c>
      <c r="GR32" s="9" t="e">
        <f ca="1">INDIRECT(ADDRESS(ROW(),Controls!#REF!+60))</f>
        <v>#REF!</v>
      </c>
      <c r="GS32" s="9" t="e">
        <f ca="1">INDIRECT(ADDRESS(ROW(),Controls!#REF!+75))</f>
        <v>#REF!</v>
      </c>
      <c r="GT32" s="9" t="e">
        <f ca="1">INDIRECT(ADDRESS(ROW(),Controls!#REF!+90))</f>
        <v>#REF!</v>
      </c>
      <c r="GU32" s="9" t="e">
        <f ca="1">INDIRECT(ADDRESS(ROW(),Controls!#REF!+105))</f>
        <v>#REF!</v>
      </c>
      <c r="GV32" s="9" t="e">
        <f ca="1">INDIRECT(ADDRESS(ROW(),Controls!#REF!+120))</f>
        <v>#REF!</v>
      </c>
      <c r="GW32" s="9" t="e">
        <f ca="1">INDIRECT(ADDRESS(ROW(),Controls!#REF!+15))</f>
        <v>#REF!</v>
      </c>
      <c r="GX32" s="9" t="e">
        <f ca="1">INDIRECT(ADDRESS(ROW(),Controls!#REF!+135))</f>
        <v>#REF!</v>
      </c>
      <c r="HJ32" s="9" t="e">
        <f t="shared" ca="1" si="0"/>
        <v>#REF!</v>
      </c>
      <c r="HK32" s="9" t="e">
        <f t="shared" ca="1" si="1"/>
        <v>#REF!</v>
      </c>
      <c r="HL32" s="9" t="e">
        <f t="shared" ca="1" si="2"/>
        <v>#REF!</v>
      </c>
      <c r="HM32" s="9" t="e">
        <f t="shared" ca="1" si="3"/>
        <v>#REF!</v>
      </c>
      <c r="HN32" s="9" t="e">
        <f ca="1">SQRT($GS32*(1-$GS32/Controls!$D$15))</f>
        <v>#REF!</v>
      </c>
      <c r="HO32" s="9" t="e">
        <f t="shared" ca="1" si="4"/>
        <v>#REF!</v>
      </c>
      <c r="HP32" s="9" t="e">
        <f t="shared" ca="1" si="5"/>
        <v>#REF!</v>
      </c>
      <c r="HQ32" s="9" t="e">
        <f ca="1">IF($GV32=0,NA(),($GX32*Controls!#REF!))</f>
        <v>#REF!</v>
      </c>
    </row>
    <row r="33" spans="2:225" x14ac:dyDescent="0.25">
      <c r="B33" s="11">
        <v>1</v>
      </c>
      <c r="C33" s="11">
        <f>IF(Model!F43,EXP(A33*B33),A33*B33)</f>
        <v>0</v>
      </c>
      <c r="D33" s="96">
        <f>Model!E43</f>
        <v>0</v>
      </c>
      <c r="ED33" s="9">
        <f>$EC$65/4+$EC$66/2+$EC$67/4</f>
        <v>0</v>
      </c>
      <c r="EE33" s="9">
        <f>$ED$64/4+$ED$65/2+$ED$66/4</f>
        <v>0</v>
      </c>
      <c r="EF33" s="9">
        <f>$EE$65/4+$EE$66/2+$EE$67/4</f>
        <v>0</v>
      </c>
      <c r="EG33" s="9">
        <f>$EF$63/4+$EF$64/2+$EF$65/4</f>
        <v>0</v>
      </c>
      <c r="EH33" s="9">
        <f>$EG$64/4+$EG$65/2+$EG$66/4</f>
        <v>0</v>
      </c>
      <c r="EI33" s="9">
        <f>$EH$64/4+$EH$65/2+$EH$66/4</f>
        <v>0</v>
      </c>
      <c r="GP33" s="9" t="e">
        <f ca="1">INDIRECT(ADDRESS(ROW(),Controls!#REF!+30))</f>
        <v>#REF!</v>
      </c>
      <c r="GQ33" s="9" t="e">
        <f ca="1">INDIRECT(ADDRESS(ROW(),Controls!#REF!+45))</f>
        <v>#REF!</v>
      </c>
      <c r="GR33" s="9" t="e">
        <f ca="1">INDIRECT(ADDRESS(ROW(),Controls!#REF!+60))</f>
        <v>#REF!</v>
      </c>
      <c r="GS33" s="9" t="e">
        <f ca="1">INDIRECT(ADDRESS(ROW(),Controls!#REF!+75))</f>
        <v>#REF!</v>
      </c>
      <c r="GT33" s="9" t="e">
        <f ca="1">INDIRECT(ADDRESS(ROW(),Controls!#REF!+90))</f>
        <v>#REF!</v>
      </c>
      <c r="GU33" s="9" t="e">
        <f ca="1">INDIRECT(ADDRESS(ROW(),Controls!#REF!+105))</f>
        <v>#REF!</v>
      </c>
      <c r="GV33" s="9" t="e">
        <f ca="1">INDIRECT(ADDRESS(ROW(),Controls!#REF!+120))</f>
        <v>#REF!</v>
      </c>
      <c r="GW33" s="9" t="e">
        <f ca="1">INDIRECT(ADDRESS(ROW(),Controls!#REF!+15))</f>
        <v>#REF!</v>
      </c>
      <c r="GX33" s="9" t="e">
        <f ca="1">INDIRECT(ADDRESS(ROW(),Controls!#REF!+135))</f>
        <v>#REF!</v>
      </c>
      <c r="HJ33" s="9" t="e">
        <f t="shared" ca="1" si="0"/>
        <v>#REF!</v>
      </c>
      <c r="HK33" s="9" t="e">
        <f t="shared" ca="1" si="1"/>
        <v>#REF!</v>
      </c>
      <c r="HL33" s="9" t="e">
        <f t="shared" ca="1" si="2"/>
        <v>#REF!</v>
      </c>
      <c r="HM33" s="9" t="e">
        <f t="shared" ca="1" si="3"/>
        <v>#REF!</v>
      </c>
      <c r="HN33" s="9" t="e">
        <f ca="1">SQRT($GS33*(1-$GS33/Controls!$D$15))</f>
        <v>#REF!</v>
      </c>
      <c r="HO33" s="9" t="e">
        <f t="shared" ca="1" si="4"/>
        <v>#REF!</v>
      </c>
      <c r="HP33" s="9" t="e">
        <f t="shared" ca="1" si="5"/>
        <v>#REF!</v>
      </c>
      <c r="HQ33" s="9" t="e">
        <f ca="1">IF($GV33=0,NA(),($GX33*Controls!#REF!))</f>
        <v>#REF!</v>
      </c>
    </row>
    <row r="34" spans="2:225" x14ac:dyDescent="0.25">
      <c r="B34" s="11">
        <v>1</v>
      </c>
      <c r="C34" s="11">
        <f>IF(Model!F44,EXP(A34*B34),A34*B34)</f>
        <v>0</v>
      </c>
      <c r="D34" s="96">
        <f>Model!E44</f>
        <v>0</v>
      </c>
      <c r="ED34" s="9">
        <f>$EC$67/4+$EC$68/2+$EC$69/4</f>
        <v>0</v>
      </c>
      <c r="EE34" s="9">
        <f>$ED$66/4+$ED$67/2+$ED$68/4</f>
        <v>0</v>
      </c>
      <c r="EF34" s="9">
        <f>$EE$67/4+$EE$68/2+$EE$69/4</f>
        <v>0</v>
      </c>
      <c r="EG34" s="9">
        <f>$EF$65/4+$EF$66/2+$EF$67/4</f>
        <v>0</v>
      </c>
      <c r="EH34" s="9">
        <f>$EG$66/4+$EG$67/2+$EG$68/4</f>
        <v>0</v>
      </c>
      <c r="EI34" s="9">
        <f>$EH$66/4+$EH$67/2+$EH$68/4</f>
        <v>0</v>
      </c>
      <c r="GP34" s="9" t="e">
        <f ca="1">INDIRECT(ADDRESS(ROW(),Controls!#REF!+30))</f>
        <v>#REF!</v>
      </c>
      <c r="GQ34" s="9" t="e">
        <f ca="1">INDIRECT(ADDRESS(ROW(),Controls!#REF!+45))</f>
        <v>#REF!</v>
      </c>
      <c r="GR34" s="9" t="e">
        <f ca="1">INDIRECT(ADDRESS(ROW(),Controls!#REF!+60))</f>
        <v>#REF!</v>
      </c>
      <c r="GS34" s="9" t="e">
        <f ca="1">INDIRECT(ADDRESS(ROW(),Controls!#REF!+75))</f>
        <v>#REF!</v>
      </c>
      <c r="GT34" s="9" t="e">
        <f ca="1">INDIRECT(ADDRESS(ROW(),Controls!#REF!+90))</f>
        <v>#REF!</v>
      </c>
      <c r="GU34" s="9" t="e">
        <f ca="1">INDIRECT(ADDRESS(ROW(),Controls!#REF!+105))</f>
        <v>#REF!</v>
      </c>
      <c r="GV34" s="9" t="e">
        <f ca="1">INDIRECT(ADDRESS(ROW(),Controls!#REF!+120))</f>
        <v>#REF!</v>
      </c>
      <c r="GW34" s="9" t="e">
        <f ca="1">INDIRECT(ADDRESS(ROW(),Controls!#REF!+15))</f>
        <v>#REF!</v>
      </c>
      <c r="GX34" s="9" t="e">
        <f ca="1">INDIRECT(ADDRESS(ROW(),Controls!#REF!+135))</f>
        <v>#REF!</v>
      </c>
      <c r="HJ34" s="9" t="e">
        <f t="shared" ca="1" si="0"/>
        <v>#REF!</v>
      </c>
      <c r="HK34" s="9" t="e">
        <f t="shared" ca="1" si="1"/>
        <v>#REF!</v>
      </c>
      <c r="HL34" s="9" t="e">
        <f t="shared" ca="1" si="2"/>
        <v>#REF!</v>
      </c>
      <c r="HM34" s="9" t="e">
        <f t="shared" ca="1" si="3"/>
        <v>#REF!</v>
      </c>
      <c r="HN34" s="9" t="e">
        <f ca="1">SQRT($GS34*(1-$GS34/Controls!$D$15))</f>
        <v>#REF!</v>
      </c>
      <c r="HO34" s="9" t="e">
        <f t="shared" ca="1" si="4"/>
        <v>#REF!</v>
      </c>
      <c r="HP34" s="9" t="e">
        <f t="shared" ca="1" si="5"/>
        <v>#REF!</v>
      </c>
      <c r="HQ34" s="9" t="e">
        <f ca="1">IF($GV34=0,NA(),($GX34*Controls!#REF!))</f>
        <v>#REF!</v>
      </c>
    </row>
    <row r="35" spans="2:225" x14ac:dyDescent="0.25">
      <c r="B35" s="11">
        <v>1</v>
      </c>
      <c r="C35" s="11">
        <f>IF(Model!F45,EXP(A35*B35),A35*B35)</f>
        <v>0</v>
      </c>
      <c r="D35" s="96">
        <f>Model!E45</f>
        <v>0</v>
      </c>
      <c r="ED35" s="9">
        <f>$EC$69/4+$EC$70/2+$EC$71/4</f>
        <v>0</v>
      </c>
      <c r="EE35" s="9">
        <f>$ED$68/4+$ED$69/2+$ED$70/4</f>
        <v>0</v>
      </c>
      <c r="EF35" s="9">
        <f>$EE$69/4+$EE$70/2+$EE$71/4</f>
        <v>0</v>
      </c>
      <c r="EG35" s="9">
        <f>$EF$67/4+$EF$68/2+$EF$69/4</f>
        <v>0</v>
      </c>
      <c r="EH35" s="9">
        <f>$EG$68/4+$EG$69/2+$EG$70/4</f>
        <v>0</v>
      </c>
      <c r="EI35" s="9">
        <f>$EH$68/4+$EH$69/2+$EH$70/4</f>
        <v>0</v>
      </c>
      <c r="GP35" s="9" t="e">
        <f ca="1">INDIRECT(ADDRESS(ROW(),Controls!#REF!+30))</f>
        <v>#REF!</v>
      </c>
      <c r="GQ35" s="9" t="e">
        <f ca="1">INDIRECT(ADDRESS(ROW(),Controls!#REF!+45))</f>
        <v>#REF!</v>
      </c>
      <c r="GR35" s="9" t="e">
        <f ca="1">INDIRECT(ADDRESS(ROW(),Controls!#REF!+60))</f>
        <v>#REF!</v>
      </c>
      <c r="GS35" s="9" t="e">
        <f ca="1">INDIRECT(ADDRESS(ROW(),Controls!#REF!+75))</f>
        <v>#REF!</v>
      </c>
      <c r="GT35" s="9" t="e">
        <f ca="1">INDIRECT(ADDRESS(ROW(),Controls!#REF!+90))</f>
        <v>#REF!</v>
      </c>
      <c r="GU35" s="9" t="e">
        <f ca="1">INDIRECT(ADDRESS(ROW(),Controls!#REF!+105))</f>
        <v>#REF!</v>
      </c>
      <c r="GV35" s="9" t="e">
        <f ca="1">INDIRECT(ADDRESS(ROW(),Controls!#REF!+120))</f>
        <v>#REF!</v>
      </c>
      <c r="GW35" s="9" t="e">
        <f ca="1">INDIRECT(ADDRESS(ROW(),Controls!#REF!+15))</f>
        <v>#REF!</v>
      </c>
      <c r="GX35" s="9" t="e">
        <f ca="1">INDIRECT(ADDRESS(ROW(),Controls!#REF!+135))</f>
        <v>#REF!</v>
      </c>
      <c r="HJ35" s="9" t="e">
        <f t="shared" ca="1" si="0"/>
        <v>#REF!</v>
      </c>
      <c r="HK35" s="9" t="e">
        <f t="shared" ca="1" si="1"/>
        <v>#REF!</v>
      </c>
      <c r="HL35" s="9" t="e">
        <f t="shared" ca="1" si="2"/>
        <v>#REF!</v>
      </c>
      <c r="HM35" s="9" t="e">
        <f t="shared" ca="1" si="3"/>
        <v>#REF!</v>
      </c>
      <c r="HN35" s="9" t="e">
        <f ca="1">SQRT($GS35*(1-$GS35/Controls!$D$15))</f>
        <v>#REF!</v>
      </c>
      <c r="HO35" s="9" t="e">
        <f t="shared" ca="1" si="4"/>
        <v>#REF!</v>
      </c>
      <c r="HP35" s="9" t="e">
        <f t="shared" ca="1" si="5"/>
        <v>#REF!</v>
      </c>
      <c r="HQ35" s="9" t="e">
        <f ca="1">IF($GV35=0,NA(),($GX35*Controls!#REF!))</f>
        <v>#REF!</v>
      </c>
    </row>
    <row r="36" spans="2:225" x14ac:dyDescent="0.25">
      <c r="B36" s="11">
        <v>1</v>
      </c>
      <c r="C36" s="11">
        <f>IF(Model!F46,EXP(A36*B36),A36*B36)</f>
        <v>0</v>
      </c>
      <c r="D36" s="96">
        <f>Model!E46</f>
        <v>0</v>
      </c>
      <c r="ED36" s="9">
        <f>$EC$71/4+$EC$72/2+$EC$73/4</f>
        <v>0</v>
      </c>
      <c r="EE36" s="9">
        <f>$ED$70/4+$ED$71/2+$ED$72/4</f>
        <v>0</v>
      </c>
      <c r="EF36" s="9">
        <f>$EE$71/4+$EE$72/2+$EE$73/4</f>
        <v>0</v>
      </c>
      <c r="EG36" s="9">
        <f>$EF$69/4+$EF$70/2+$EF$71/4</f>
        <v>0</v>
      </c>
      <c r="EH36" s="9">
        <f>$EG$70/4+$EG$71/2+$EG$72/4</f>
        <v>0</v>
      </c>
      <c r="EI36" s="9">
        <f>$EH$70/4+$EH$71/2+$EH$72/4</f>
        <v>0</v>
      </c>
      <c r="GP36" s="9" t="e">
        <f ca="1">INDIRECT(ADDRESS(ROW(),Controls!#REF!+30))</f>
        <v>#REF!</v>
      </c>
      <c r="GQ36" s="9" t="e">
        <f ca="1">INDIRECT(ADDRESS(ROW(),Controls!#REF!+45))</f>
        <v>#REF!</v>
      </c>
      <c r="GR36" s="9" t="e">
        <f ca="1">INDIRECT(ADDRESS(ROW(),Controls!#REF!+60))</f>
        <v>#REF!</v>
      </c>
      <c r="GS36" s="9" t="e">
        <f ca="1">INDIRECT(ADDRESS(ROW(),Controls!#REF!+75))</f>
        <v>#REF!</v>
      </c>
      <c r="GT36" s="9" t="e">
        <f ca="1">INDIRECT(ADDRESS(ROW(),Controls!#REF!+90))</f>
        <v>#REF!</v>
      </c>
      <c r="GU36" s="9" t="e">
        <f ca="1">INDIRECT(ADDRESS(ROW(),Controls!#REF!+105))</f>
        <v>#REF!</v>
      </c>
      <c r="GV36" s="9" t="e">
        <f ca="1">INDIRECT(ADDRESS(ROW(),Controls!#REF!+120))</f>
        <v>#REF!</v>
      </c>
      <c r="GW36" s="9" t="e">
        <f ca="1">INDIRECT(ADDRESS(ROW(),Controls!#REF!+15))</f>
        <v>#REF!</v>
      </c>
      <c r="GX36" s="9" t="e">
        <f ca="1">INDIRECT(ADDRESS(ROW(),Controls!#REF!+135))</f>
        <v>#REF!</v>
      </c>
      <c r="HJ36" s="9" t="e">
        <f t="shared" ca="1" si="0"/>
        <v>#REF!</v>
      </c>
      <c r="HK36" s="9" t="e">
        <f t="shared" ca="1" si="1"/>
        <v>#REF!</v>
      </c>
      <c r="HL36" s="9" t="e">
        <f t="shared" ca="1" si="2"/>
        <v>#REF!</v>
      </c>
      <c r="HM36" s="9" t="e">
        <f t="shared" ca="1" si="3"/>
        <v>#REF!</v>
      </c>
      <c r="HN36" s="9" t="e">
        <f ca="1">SQRT($GS36*(1-$GS36/Controls!$D$15))</f>
        <v>#REF!</v>
      </c>
      <c r="HO36" s="9" t="e">
        <f t="shared" ca="1" si="4"/>
        <v>#REF!</v>
      </c>
      <c r="HP36" s="9" t="e">
        <f t="shared" ca="1" si="5"/>
        <v>#REF!</v>
      </c>
      <c r="HQ36" s="9" t="e">
        <f ca="1">IF($GV36=0,NA(),($GX36*Controls!#REF!))</f>
        <v>#REF!</v>
      </c>
    </row>
    <row r="37" spans="2:225" x14ac:dyDescent="0.25">
      <c r="B37" s="11">
        <v>1</v>
      </c>
      <c r="C37" s="11">
        <f>IF(Model!F47,EXP(A37*B37),A37*B37)</f>
        <v>0</v>
      </c>
      <c r="D37" s="96">
        <f>Model!E47</f>
        <v>0</v>
      </c>
      <c r="ED37" s="9">
        <f>$EC$73/4+$EC$74/2+$EC$75/4</f>
        <v>0</v>
      </c>
      <c r="EE37" s="9">
        <f>$ED$72/4+$ED$73/2+$ED$74/4</f>
        <v>0</v>
      </c>
      <c r="EF37" s="9">
        <f>$EE$73/4+$EE$74/2+$EE$75/4</f>
        <v>0</v>
      </c>
      <c r="EG37" s="9">
        <f>$EF$71/4+$EF$72/2+$EF$73/4</f>
        <v>0</v>
      </c>
      <c r="EH37" s="9">
        <f>$EG$72/4+$EG$73/2+$EG$74/4</f>
        <v>0</v>
      </c>
      <c r="EI37" s="9">
        <f>$EH$72/4+$EH$73/2+$EH$74/4</f>
        <v>0</v>
      </c>
      <c r="GP37" s="9" t="e">
        <f ca="1">INDIRECT(ADDRESS(ROW(),Controls!#REF!+30))</f>
        <v>#REF!</v>
      </c>
      <c r="GQ37" s="9" t="e">
        <f ca="1">INDIRECT(ADDRESS(ROW(),Controls!#REF!+45))</f>
        <v>#REF!</v>
      </c>
      <c r="GR37" s="9" t="e">
        <f ca="1">INDIRECT(ADDRESS(ROW(),Controls!#REF!+60))</f>
        <v>#REF!</v>
      </c>
      <c r="GS37" s="9" t="e">
        <f ca="1">INDIRECT(ADDRESS(ROW(),Controls!#REF!+75))</f>
        <v>#REF!</v>
      </c>
      <c r="GT37" s="9" t="e">
        <f ca="1">INDIRECT(ADDRESS(ROW(),Controls!#REF!+90))</f>
        <v>#REF!</v>
      </c>
      <c r="GU37" s="9" t="e">
        <f ca="1">INDIRECT(ADDRESS(ROW(),Controls!#REF!+105))</f>
        <v>#REF!</v>
      </c>
      <c r="GV37" s="9" t="e">
        <f ca="1">INDIRECT(ADDRESS(ROW(),Controls!#REF!+120))</f>
        <v>#REF!</v>
      </c>
      <c r="GW37" s="9" t="e">
        <f ca="1">INDIRECT(ADDRESS(ROW(),Controls!#REF!+15))</f>
        <v>#REF!</v>
      </c>
      <c r="GX37" s="9" t="e">
        <f ca="1">INDIRECT(ADDRESS(ROW(),Controls!#REF!+135))</f>
        <v>#REF!</v>
      </c>
      <c r="HJ37" s="9" t="e">
        <f t="shared" ca="1" si="0"/>
        <v>#REF!</v>
      </c>
      <c r="HK37" s="9" t="e">
        <f t="shared" ca="1" si="1"/>
        <v>#REF!</v>
      </c>
      <c r="HL37" s="9" t="e">
        <f t="shared" ca="1" si="2"/>
        <v>#REF!</v>
      </c>
      <c r="HM37" s="9" t="e">
        <f t="shared" ca="1" si="3"/>
        <v>#REF!</v>
      </c>
      <c r="HN37" s="9" t="e">
        <f ca="1">SQRT($GS37*(1-$GS37/Controls!$D$15))</f>
        <v>#REF!</v>
      </c>
      <c r="HO37" s="9" t="e">
        <f t="shared" ca="1" si="4"/>
        <v>#REF!</v>
      </c>
      <c r="HP37" s="9" t="e">
        <f t="shared" ca="1" si="5"/>
        <v>#REF!</v>
      </c>
      <c r="HQ37" s="9" t="e">
        <f ca="1">IF($GV37=0,NA(),($GX37*Controls!#REF!))</f>
        <v>#REF!</v>
      </c>
    </row>
    <row r="38" spans="2:225" x14ac:dyDescent="0.25">
      <c r="B38" s="11">
        <v>1</v>
      </c>
      <c r="C38" s="11">
        <f>IF(Model!F48,EXP(A38*B38),A38*B38)</f>
        <v>0</v>
      </c>
      <c r="D38" s="96">
        <f>Model!E48</f>
        <v>0</v>
      </c>
      <c r="ED38" s="9">
        <f>$EC$75/4+$EC$76/2+$EC$77/4</f>
        <v>0</v>
      </c>
      <c r="EE38" s="9">
        <f>$ED$74/4+$ED$75/2+$ED$76/4</f>
        <v>0</v>
      </c>
      <c r="EF38" s="9">
        <f>$EE$75/4+$EE$76/2+$EE$77/4</f>
        <v>0</v>
      </c>
      <c r="EG38" s="9">
        <f>$EF$73/4+$EF$74/2+$EF$75/4</f>
        <v>0</v>
      </c>
      <c r="EH38" s="9">
        <f>$EG$74/4+$EG$75/2+$EG$76/4</f>
        <v>0</v>
      </c>
      <c r="EI38" s="9">
        <f>$EH$74/4+$EH$75/2+$EH$76/4</f>
        <v>0</v>
      </c>
      <c r="GP38" s="9" t="e">
        <f ca="1">INDIRECT(ADDRESS(ROW(),Controls!#REF!+30))</f>
        <v>#REF!</v>
      </c>
      <c r="GQ38" s="9" t="e">
        <f ca="1">INDIRECT(ADDRESS(ROW(),Controls!#REF!+45))</f>
        <v>#REF!</v>
      </c>
      <c r="GR38" s="9" t="e">
        <f ca="1">INDIRECT(ADDRESS(ROW(),Controls!#REF!+60))</f>
        <v>#REF!</v>
      </c>
      <c r="GS38" s="9" t="e">
        <f ca="1">INDIRECT(ADDRESS(ROW(),Controls!#REF!+75))</f>
        <v>#REF!</v>
      </c>
      <c r="GT38" s="9" t="e">
        <f ca="1">INDIRECT(ADDRESS(ROW(),Controls!#REF!+90))</f>
        <v>#REF!</v>
      </c>
      <c r="GU38" s="9" t="e">
        <f ca="1">INDIRECT(ADDRESS(ROW(),Controls!#REF!+105))</f>
        <v>#REF!</v>
      </c>
      <c r="GV38" s="9" t="e">
        <f ca="1">INDIRECT(ADDRESS(ROW(),Controls!#REF!+120))</f>
        <v>#REF!</v>
      </c>
      <c r="GW38" s="9" t="e">
        <f ca="1">INDIRECT(ADDRESS(ROW(),Controls!#REF!+15))</f>
        <v>#REF!</v>
      </c>
      <c r="GX38" s="9" t="e">
        <f ca="1">INDIRECT(ADDRESS(ROW(),Controls!#REF!+135))</f>
        <v>#REF!</v>
      </c>
      <c r="HJ38" s="9" t="e">
        <f t="shared" ca="1" si="0"/>
        <v>#REF!</v>
      </c>
      <c r="HK38" s="9" t="e">
        <f t="shared" ca="1" si="1"/>
        <v>#REF!</v>
      </c>
      <c r="HL38" s="9" t="e">
        <f t="shared" ca="1" si="2"/>
        <v>#REF!</v>
      </c>
      <c r="HM38" s="9" t="e">
        <f t="shared" ca="1" si="3"/>
        <v>#REF!</v>
      </c>
      <c r="HN38" s="9" t="e">
        <f ca="1">SQRT($GS38*(1-$GS38/Controls!$D$15))</f>
        <v>#REF!</v>
      </c>
      <c r="HO38" s="9" t="e">
        <f t="shared" ca="1" si="4"/>
        <v>#REF!</v>
      </c>
      <c r="HP38" s="9" t="e">
        <f t="shared" ca="1" si="5"/>
        <v>#REF!</v>
      </c>
      <c r="HQ38" s="9" t="e">
        <f ca="1">IF($GV38=0,NA(),($GX38*Controls!#REF!))</f>
        <v>#REF!</v>
      </c>
    </row>
    <row r="39" spans="2:225" x14ac:dyDescent="0.25">
      <c r="B39" s="11">
        <v>1</v>
      </c>
      <c r="C39" s="11">
        <f>IF(Model!F49,EXP(A39*B39),A39*B39)</f>
        <v>0</v>
      </c>
      <c r="D39" s="96">
        <f>Model!E49</f>
        <v>0</v>
      </c>
      <c r="ED39" s="9">
        <f>$EC$77/4+$EC$78/2+$EC$79/4</f>
        <v>0</v>
      </c>
      <c r="EE39" s="9">
        <f>$ED$76/4+$ED$77/2+$ED$78/4</f>
        <v>0</v>
      </c>
      <c r="EF39" s="9">
        <f>$EE$77/4+$EE$78/2+$EE$79/4</f>
        <v>0</v>
      </c>
      <c r="EG39" s="9">
        <f>$EF$75/4+$EF$76/2+$EF$77/4</f>
        <v>0</v>
      </c>
      <c r="EH39" s="9">
        <f>$EG$76/4+$EG$77/2+$EG$78/4</f>
        <v>0</v>
      </c>
      <c r="EI39" s="9">
        <f>$EH$76/4+$EH$77/2+$EH$78/4</f>
        <v>0</v>
      </c>
      <c r="GP39" s="9" t="e">
        <f ca="1">INDIRECT(ADDRESS(ROW(),Controls!#REF!+30))</f>
        <v>#REF!</v>
      </c>
      <c r="GQ39" s="9" t="e">
        <f ca="1">INDIRECT(ADDRESS(ROW(),Controls!#REF!+45))</f>
        <v>#REF!</v>
      </c>
      <c r="GR39" s="9" t="e">
        <f ca="1">INDIRECT(ADDRESS(ROW(),Controls!#REF!+60))</f>
        <v>#REF!</v>
      </c>
      <c r="GS39" s="9" t="e">
        <f ca="1">INDIRECT(ADDRESS(ROW(),Controls!#REF!+75))</f>
        <v>#REF!</v>
      </c>
      <c r="GT39" s="9" t="e">
        <f ca="1">INDIRECT(ADDRESS(ROW(),Controls!#REF!+90))</f>
        <v>#REF!</v>
      </c>
      <c r="GU39" s="9" t="e">
        <f ca="1">INDIRECT(ADDRESS(ROW(),Controls!#REF!+105))</f>
        <v>#REF!</v>
      </c>
      <c r="GV39" s="9" t="e">
        <f ca="1">INDIRECT(ADDRESS(ROW(),Controls!#REF!+120))</f>
        <v>#REF!</v>
      </c>
      <c r="GW39" s="9" t="e">
        <f ca="1">INDIRECT(ADDRESS(ROW(),Controls!#REF!+15))</f>
        <v>#REF!</v>
      </c>
      <c r="GX39" s="9" t="e">
        <f ca="1">INDIRECT(ADDRESS(ROW(),Controls!#REF!+135))</f>
        <v>#REF!</v>
      </c>
      <c r="HJ39" s="9" t="e">
        <f t="shared" ca="1" si="0"/>
        <v>#REF!</v>
      </c>
      <c r="HK39" s="9" t="e">
        <f t="shared" ca="1" si="1"/>
        <v>#REF!</v>
      </c>
      <c r="HL39" s="9" t="e">
        <f t="shared" ca="1" si="2"/>
        <v>#REF!</v>
      </c>
      <c r="HM39" s="9" t="e">
        <f t="shared" ca="1" si="3"/>
        <v>#REF!</v>
      </c>
      <c r="HN39" s="9" t="e">
        <f ca="1">SQRT($GS39*(1-$GS39/Controls!$D$15))</f>
        <v>#REF!</v>
      </c>
      <c r="HO39" s="9" t="e">
        <f t="shared" ca="1" si="4"/>
        <v>#REF!</v>
      </c>
      <c r="HP39" s="9" t="e">
        <f t="shared" ca="1" si="5"/>
        <v>#REF!</v>
      </c>
      <c r="HQ39" s="9" t="e">
        <f ca="1">IF($GV39=0,NA(),($GX39*Controls!#REF!))</f>
        <v>#REF!</v>
      </c>
    </row>
    <row r="40" spans="2:225" x14ac:dyDescent="0.25">
      <c r="B40" s="11">
        <v>1</v>
      </c>
      <c r="C40" s="11">
        <f>IF(Model!F50,EXP(A40*B40),A40*B40)</f>
        <v>0</v>
      </c>
      <c r="D40" s="96">
        <f>Model!E50</f>
        <v>0</v>
      </c>
      <c r="ED40" s="9">
        <f>$EC$79/4+$EC$80/2+$EC$81/4</f>
        <v>0</v>
      </c>
      <c r="EE40" s="9">
        <f>$ED$78/4+$ED$79/2+$ED$80/4</f>
        <v>0</v>
      </c>
      <c r="EF40" s="9">
        <f>$EE$79/4+$EE$80/2+$EE$81/4</f>
        <v>0</v>
      </c>
      <c r="EG40" s="9">
        <f>$EF$77/4+$EF$78/2+$EF$79/4</f>
        <v>0</v>
      </c>
      <c r="EH40" s="9">
        <f>$EG$78/4+$EG$79/2+$EG$80/4</f>
        <v>0</v>
      </c>
      <c r="EI40" s="9">
        <f>$EH$78/4+$EH$79/2+$EH$80/4</f>
        <v>0</v>
      </c>
      <c r="GP40" s="9" t="e">
        <f ca="1">INDIRECT(ADDRESS(ROW(),Controls!#REF!+30))</f>
        <v>#REF!</v>
      </c>
      <c r="GQ40" s="9" t="e">
        <f ca="1">INDIRECT(ADDRESS(ROW(),Controls!#REF!+45))</f>
        <v>#REF!</v>
      </c>
      <c r="GR40" s="9" t="e">
        <f ca="1">INDIRECT(ADDRESS(ROW(),Controls!#REF!+60))</f>
        <v>#REF!</v>
      </c>
      <c r="GS40" s="9" t="e">
        <f ca="1">INDIRECT(ADDRESS(ROW(),Controls!#REF!+75))</f>
        <v>#REF!</v>
      </c>
      <c r="GT40" s="9" t="e">
        <f ca="1">INDIRECT(ADDRESS(ROW(),Controls!#REF!+90))</f>
        <v>#REF!</v>
      </c>
      <c r="GU40" s="9" t="e">
        <f ca="1">INDIRECT(ADDRESS(ROW(),Controls!#REF!+105))</f>
        <v>#REF!</v>
      </c>
      <c r="GV40" s="9" t="e">
        <f ca="1">INDIRECT(ADDRESS(ROW(),Controls!#REF!+120))</f>
        <v>#REF!</v>
      </c>
      <c r="GW40" s="9" t="e">
        <f ca="1">INDIRECT(ADDRESS(ROW(),Controls!#REF!+15))</f>
        <v>#REF!</v>
      </c>
      <c r="GX40" s="9" t="e">
        <f ca="1">INDIRECT(ADDRESS(ROW(),Controls!#REF!+135))</f>
        <v>#REF!</v>
      </c>
      <c r="HJ40" s="9" t="e">
        <f t="shared" ca="1" si="0"/>
        <v>#REF!</v>
      </c>
      <c r="HK40" s="9" t="e">
        <f t="shared" ca="1" si="1"/>
        <v>#REF!</v>
      </c>
      <c r="HL40" s="9" t="e">
        <f t="shared" ca="1" si="2"/>
        <v>#REF!</v>
      </c>
      <c r="HM40" s="9" t="e">
        <f t="shared" ca="1" si="3"/>
        <v>#REF!</v>
      </c>
      <c r="HN40" s="9" t="e">
        <f ca="1">SQRT($GS40*(1-$GS40/Controls!$D$15))</f>
        <v>#REF!</v>
      </c>
      <c r="HO40" s="9" t="e">
        <f t="shared" ca="1" si="4"/>
        <v>#REF!</v>
      </c>
      <c r="HP40" s="9" t="e">
        <f t="shared" ca="1" si="5"/>
        <v>#REF!</v>
      </c>
      <c r="HQ40" s="9" t="e">
        <f ca="1">IF($GV40=0,NA(),($GX40*Controls!#REF!))</f>
        <v>#REF!</v>
      </c>
    </row>
    <row r="41" spans="2:225" x14ac:dyDescent="0.25">
      <c r="B41" s="11">
        <v>1</v>
      </c>
      <c r="C41" s="11">
        <f>IF(Model!F51,EXP(A41*B41),A41*B41)</f>
        <v>0</v>
      </c>
      <c r="D41" s="96">
        <f>Model!E51</f>
        <v>0</v>
      </c>
      <c r="ED41" s="9">
        <f>$EC$81/4+$EC$82/2+$EC$83/4</f>
        <v>0</v>
      </c>
      <c r="EE41" s="9">
        <f>$ED$80/4+$ED$81/2+$ED$82/4</f>
        <v>0</v>
      </c>
      <c r="EF41" s="9">
        <f>$EE$81/4+$EE$82/2+$EE$83/4</f>
        <v>0</v>
      </c>
      <c r="EG41" s="9">
        <f>$EF$79/4+$EF$80/2+$EF$81/4</f>
        <v>0</v>
      </c>
      <c r="EH41" s="9">
        <f>$EG$80/4+$EG$81/2+$EG$82/4</f>
        <v>0</v>
      </c>
      <c r="EI41" s="9">
        <f>$EH$80/4+$EH$81/2+$EH$82/4</f>
        <v>0</v>
      </c>
      <c r="GP41" s="9" t="e">
        <f ca="1">INDIRECT(ADDRESS(ROW(),Controls!#REF!+30))</f>
        <v>#REF!</v>
      </c>
      <c r="GQ41" s="9" t="e">
        <f ca="1">INDIRECT(ADDRESS(ROW(),Controls!#REF!+45))</f>
        <v>#REF!</v>
      </c>
      <c r="GR41" s="9" t="e">
        <f ca="1">INDIRECT(ADDRESS(ROW(),Controls!#REF!+60))</f>
        <v>#REF!</v>
      </c>
      <c r="GS41" s="9" t="e">
        <f ca="1">INDIRECT(ADDRESS(ROW(),Controls!#REF!+75))</f>
        <v>#REF!</v>
      </c>
      <c r="GT41" s="9" t="e">
        <f ca="1">INDIRECT(ADDRESS(ROW(),Controls!#REF!+90))</f>
        <v>#REF!</v>
      </c>
      <c r="GU41" s="9" t="e">
        <f ca="1">INDIRECT(ADDRESS(ROW(),Controls!#REF!+105))</f>
        <v>#REF!</v>
      </c>
      <c r="GV41" s="9" t="e">
        <f ca="1">INDIRECT(ADDRESS(ROW(),Controls!#REF!+120))</f>
        <v>#REF!</v>
      </c>
      <c r="GW41" s="9" t="e">
        <f ca="1">INDIRECT(ADDRESS(ROW(),Controls!#REF!+15))</f>
        <v>#REF!</v>
      </c>
      <c r="GX41" s="9" t="e">
        <f ca="1">INDIRECT(ADDRESS(ROW(),Controls!#REF!+135))</f>
        <v>#REF!</v>
      </c>
      <c r="HJ41" s="9" t="e">
        <f t="shared" ca="1" si="0"/>
        <v>#REF!</v>
      </c>
      <c r="HK41" s="9" t="e">
        <f t="shared" ca="1" si="1"/>
        <v>#REF!</v>
      </c>
      <c r="HL41" s="9" t="e">
        <f t="shared" ca="1" si="2"/>
        <v>#REF!</v>
      </c>
      <c r="HM41" s="9" t="e">
        <f t="shared" ca="1" si="3"/>
        <v>#REF!</v>
      </c>
      <c r="HN41" s="9" t="e">
        <f ca="1">SQRT($GS41*(1-$GS41/Controls!$D$15))</f>
        <v>#REF!</v>
      </c>
      <c r="HO41" s="9" t="e">
        <f t="shared" ca="1" si="4"/>
        <v>#REF!</v>
      </c>
      <c r="HP41" s="9" t="e">
        <f t="shared" ca="1" si="5"/>
        <v>#REF!</v>
      </c>
      <c r="HQ41" s="9" t="e">
        <f ca="1">IF($GV41=0,NA(),($GX41*Controls!#REF!))</f>
        <v>#REF!</v>
      </c>
    </row>
    <row r="42" spans="2:225" x14ac:dyDescent="0.25">
      <c r="B42" s="11">
        <v>1</v>
      </c>
      <c r="C42" s="11">
        <f>IF(Model!F52,EXP(A42*B42),A42*B42)</f>
        <v>0</v>
      </c>
      <c r="D42" s="96">
        <f>Model!E52</f>
        <v>0</v>
      </c>
      <c r="ED42" s="9">
        <f>$EC$83/4+$EC$84/2+$EC$85/4</f>
        <v>0</v>
      </c>
      <c r="EE42" s="9">
        <f>$ED$82/4+$ED$83/2+$ED$84/4</f>
        <v>0</v>
      </c>
      <c r="EF42" s="9">
        <f>$EE$83/4+$EE$84/2+$EE$85/4</f>
        <v>0</v>
      </c>
      <c r="EG42" s="9">
        <f>$EF$81/4+$EF$82/2+$EF$83/4</f>
        <v>0</v>
      </c>
      <c r="EH42" s="9">
        <f>$EG$82/4+$EG$83/2+$EG$84/4</f>
        <v>0</v>
      </c>
      <c r="EI42" s="9">
        <f>$EH$82/4+$EH$83/2+$EH$84/4</f>
        <v>0</v>
      </c>
      <c r="GP42" s="9" t="e">
        <f ca="1">INDIRECT(ADDRESS(ROW(),Controls!#REF!+30))</f>
        <v>#REF!</v>
      </c>
      <c r="GQ42" s="9" t="e">
        <f ca="1">INDIRECT(ADDRESS(ROW(),Controls!#REF!+45))</f>
        <v>#REF!</v>
      </c>
      <c r="GR42" s="9" t="e">
        <f ca="1">INDIRECT(ADDRESS(ROW(),Controls!#REF!+60))</f>
        <v>#REF!</v>
      </c>
      <c r="GS42" s="9" t="e">
        <f ca="1">INDIRECT(ADDRESS(ROW(),Controls!#REF!+75))</f>
        <v>#REF!</v>
      </c>
      <c r="GT42" s="9" t="e">
        <f ca="1">INDIRECT(ADDRESS(ROW(),Controls!#REF!+90))</f>
        <v>#REF!</v>
      </c>
      <c r="GU42" s="9" t="e">
        <f ca="1">INDIRECT(ADDRESS(ROW(),Controls!#REF!+105))</f>
        <v>#REF!</v>
      </c>
      <c r="GV42" s="9" t="e">
        <f ca="1">INDIRECT(ADDRESS(ROW(),Controls!#REF!+120))</f>
        <v>#REF!</v>
      </c>
      <c r="GW42" s="9" t="e">
        <f ca="1">INDIRECT(ADDRESS(ROW(),Controls!#REF!+15))</f>
        <v>#REF!</v>
      </c>
      <c r="GX42" s="9" t="e">
        <f ca="1">INDIRECT(ADDRESS(ROW(),Controls!#REF!+135))</f>
        <v>#REF!</v>
      </c>
      <c r="HJ42" s="9" t="e">
        <f t="shared" ca="1" si="0"/>
        <v>#REF!</v>
      </c>
      <c r="HK42" s="9" t="e">
        <f t="shared" ca="1" si="1"/>
        <v>#REF!</v>
      </c>
      <c r="HL42" s="9" t="e">
        <f t="shared" ca="1" si="2"/>
        <v>#REF!</v>
      </c>
      <c r="HM42" s="9" t="e">
        <f t="shared" ca="1" si="3"/>
        <v>#REF!</v>
      </c>
      <c r="HN42" s="9" t="e">
        <f ca="1">SQRT($GS42*(1-$GS42/Controls!$D$15))</f>
        <v>#REF!</v>
      </c>
      <c r="HO42" s="9" t="e">
        <f t="shared" ca="1" si="4"/>
        <v>#REF!</v>
      </c>
      <c r="HP42" s="9" t="e">
        <f t="shared" ca="1" si="5"/>
        <v>#REF!</v>
      </c>
      <c r="HQ42" s="9" t="e">
        <f ca="1">IF($GV42=0,NA(),($GX42*Controls!#REF!))</f>
        <v>#REF!</v>
      </c>
    </row>
    <row r="43" spans="2:225" x14ac:dyDescent="0.25">
      <c r="B43" s="11">
        <v>1</v>
      </c>
      <c r="C43" s="11">
        <f>IF(Model!F53,EXP(A43*B43),A43*B43)</f>
        <v>0</v>
      </c>
      <c r="D43" s="96">
        <f>Model!E53</f>
        <v>0</v>
      </c>
      <c r="ED43" s="9">
        <f>$EC$85/4+$EC$86/2+$EC$87/4</f>
        <v>0</v>
      </c>
      <c r="EE43" s="9">
        <f>$ED$84/4+$ED$85/2+$ED$86/4</f>
        <v>0</v>
      </c>
      <c r="EF43" s="9">
        <f>$EE$85/4+$EE$86/2+$EE$87/4</f>
        <v>0</v>
      </c>
      <c r="EG43" s="9">
        <f>$EF$83/4+$EF$84/2+$EF$85/4</f>
        <v>0</v>
      </c>
      <c r="EH43" s="9">
        <f>$EG$84/4+$EG$85/2+$EG$86/4</f>
        <v>0</v>
      </c>
      <c r="EI43" s="9">
        <f>$EH$84/4+$EH$85/2+$EH$86/4</f>
        <v>0</v>
      </c>
      <c r="GP43" s="9" t="e">
        <f ca="1">INDIRECT(ADDRESS(ROW(),Controls!#REF!+30))</f>
        <v>#REF!</v>
      </c>
      <c r="GQ43" s="9" t="e">
        <f ca="1">INDIRECT(ADDRESS(ROW(),Controls!#REF!+45))</f>
        <v>#REF!</v>
      </c>
      <c r="GR43" s="9" t="e">
        <f ca="1">INDIRECT(ADDRESS(ROW(),Controls!#REF!+60))</f>
        <v>#REF!</v>
      </c>
      <c r="GS43" s="9" t="e">
        <f ca="1">INDIRECT(ADDRESS(ROW(),Controls!#REF!+75))</f>
        <v>#REF!</v>
      </c>
      <c r="GT43" s="9" t="e">
        <f ca="1">INDIRECT(ADDRESS(ROW(),Controls!#REF!+90))</f>
        <v>#REF!</v>
      </c>
      <c r="GU43" s="9" t="e">
        <f ca="1">INDIRECT(ADDRESS(ROW(),Controls!#REF!+105))</f>
        <v>#REF!</v>
      </c>
      <c r="GV43" s="9" t="e">
        <f ca="1">INDIRECT(ADDRESS(ROW(),Controls!#REF!+120))</f>
        <v>#REF!</v>
      </c>
      <c r="GW43" s="9" t="e">
        <f ca="1">INDIRECT(ADDRESS(ROW(),Controls!#REF!+15))</f>
        <v>#REF!</v>
      </c>
      <c r="GX43" s="9" t="e">
        <f ca="1">INDIRECT(ADDRESS(ROW(),Controls!#REF!+135))</f>
        <v>#REF!</v>
      </c>
      <c r="HJ43" s="9" t="e">
        <f t="shared" ca="1" si="0"/>
        <v>#REF!</v>
      </c>
      <c r="HK43" s="9" t="e">
        <f t="shared" ca="1" si="1"/>
        <v>#REF!</v>
      </c>
      <c r="HL43" s="9" t="e">
        <f t="shared" ca="1" si="2"/>
        <v>#REF!</v>
      </c>
      <c r="HM43" s="9" t="e">
        <f t="shared" ca="1" si="3"/>
        <v>#REF!</v>
      </c>
      <c r="HN43" s="9" t="e">
        <f ca="1">SQRT($GS43*(1-$GS43/Controls!$D$15))</f>
        <v>#REF!</v>
      </c>
      <c r="HO43" s="9" t="e">
        <f t="shared" ca="1" si="4"/>
        <v>#REF!</v>
      </c>
      <c r="HP43" s="9" t="e">
        <f t="shared" ca="1" si="5"/>
        <v>#REF!</v>
      </c>
      <c r="HQ43" s="9" t="e">
        <f ca="1">IF($GV43=0,NA(),($GX43*Controls!#REF!))</f>
        <v>#REF!</v>
      </c>
    </row>
    <row r="44" spans="2:225" x14ac:dyDescent="0.25">
      <c r="B44" s="11">
        <v>1</v>
      </c>
      <c r="C44" s="11">
        <f>IF(Model!F54,EXP(A44*B44),A44*B44)</f>
        <v>0</v>
      </c>
      <c r="D44" s="96">
        <f>Model!E54</f>
        <v>0</v>
      </c>
      <c r="ED44" s="9">
        <f>$EC$87/4+$EC$88/2+$EC$89/4</f>
        <v>0</v>
      </c>
      <c r="EE44" s="9">
        <f>$ED$86/4+$ED$87/2+$ED$88/4</f>
        <v>0</v>
      </c>
      <c r="EF44" s="9">
        <f>$EE$87/4+$EE$88/2+$EE$89/4</f>
        <v>0</v>
      </c>
      <c r="EG44" s="9">
        <f>$EF$85/4+$EF$86/2+$EF$87/4</f>
        <v>0</v>
      </c>
      <c r="EH44" s="9">
        <f>$EG$86/4+$EG$87/2+$EG$88/4</f>
        <v>0</v>
      </c>
      <c r="EI44" s="9">
        <f>$EH$86/4+$EH$87/2+$EH$88/4</f>
        <v>0</v>
      </c>
      <c r="GP44" s="9" t="e">
        <f ca="1">INDIRECT(ADDRESS(ROW(),Controls!#REF!+30))</f>
        <v>#REF!</v>
      </c>
      <c r="GQ44" s="9" t="e">
        <f ca="1">INDIRECT(ADDRESS(ROW(),Controls!#REF!+45))</f>
        <v>#REF!</v>
      </c>
      <c r="GR44" s="9" t="e">
        <f ca="1">INDIRECT(ADDRESS(ROW(),Controls!#REF!+60))</f>
        <v>#REF!</v>
      </c>
      <c r="GS44" s="9" t="e">
        <f ca="1">INDIRECT(ADDRESS(ROW(),Controls!#REF!+75))</f>
        <v>#REF!</v>
      </c>
      <c r="GT44" s="9" t="e">
        <f ca="1">INDIRECT(ADDRESS(ROW(),Controls!#REF!+90))</f>
        <v>#REF!</v>
      </c>
      <c r="GU44" s="9" t="e">
        <f ca="1">INDIRECT(ADDRESS(ROW(),Controls!#REF!+105))</f>
        <v>#REF!</v>
      </c>
      <c r="GV44" s="9" t="e">
        <f ca="1">INDIRECT(ADDRESS(ROW(),Controls!#REF!+120))</f>
        <v>#REF!</v>
      </c>
      <c r="GW44" s="9" t="e">
        <f ca="1">INDIRECT(ADDRESS(ROW(),Controls!#REF!+15))</f>
        <v>#REF!</v>
      </c>
      <c r="GX44" s="9" t="e">
        <f ca="1">INDIRECT(ADDRESS(ROW(),Controls!#REF!+135))</f>
        <v>#REF!</v>
      </c>
      <c r="HJ44" s="9" t="e">
        <f t="shared" ca="1" si="0"/>
        <v>#REF!</v>
      </c>
      <c r="HK44" s="9" t="e">
        <f t="shared" ca="1" si="1"/>
        <v>#REF!</v>
      </c>
      <c r="HL44" s="9" t="e">
        <f t="shared" ca="1" si="2"/>
        <v>#REF!</v>
      </c>
      <c r="HM44" s="9" t="e">
        <f t="shared" ca="1" si="3"/>
        <v>#REF!</v>
      </c>
      <c r="HN44" s="9" t="e">
        <f ca="1">SQRT($GS44*(1-$GS44/Controls!$D$15))</f>
        <v>#REF!</v>
      </c>
      <c r="HO44" s="9" t="e">
        <f t="shared" ca="1" si="4"/>
        <v>#REF!</v>
      </c>
      <c r="HP44" s="9" t="e">
        <f t="shared" ca="1" si="5"/>
        <v>#REF!</v>
      </c>
      <c r="HQ44" s="9" t="e">
        <f ca="1">IF($GV44=0,NA(),($GX44*Controls!#REF!))</f>
        <v>#REF!</v>
      </c>
    </row>
    <row r="45" spans="2:225" x14ac:dyDescent="0.25">
      <c r="B45" s="11">
        <v>1</v>
      </c>
      <c r="C45" s="11">
        <f>IF(Model!F55,EXP(A45*B45),A45*B45)</f>
        <v>0</v>
      </c>
      <c r="D45" s="96">
        <f>Model!E55</f>
        <v>0</v>
      </c>
      <c r="ED45" s="9">
        <f>$EC$89/4+$EC$90/2+$EC$91/4</f>
        <v>0</v>
      </c>
      <c r="EE45" s="9">
        <f>$ED$88/4+$ED$89/2+$ED$90/4</f>
        <v>0</v>
      </c>
      <c r="EF45" s="9">
        <f>$EE$89/4+$EE$90/2+$EE$91/4</f>
        <v>0</v>
      </c>
      <c r="EG45" s="9">
        <f>$EF$87/4+$EF$88/2+$EF$89/4</f>
        <v>0</v>
      </c>
      <c r="EH45" s="9">
        <f>$EG$88/4+$EG$89/2+$EG$90/4</f>
        <v>0</v>
      </c>
      <c r="EI45" s="9">
        <f>$EH$88/4+$EH$89/2+$EH$90/4</f>
        <v>0</v>
      </c>
      <c r="GP45" s="9" t="e">
        <f ca="1">INDIRECT(ADDRESS(ROW(),Controls!#REF!+30))</f>
        <v>#REF!</v>
      </c>
      <c r="GQ45" s="9" t="e">
        <f ca="1">INDIRECT(ADDRESS(ROW(),Controls!#REF!+45))</f>
        <v>#REF!</v>
      </c>
      <c r="GR45" s="9" t="e">
        <f ca="1">INDIRECT(ADDRESS(ROW(),Controls!#REF!+60))</f>
        <v>#REF!</v>
      </c>
      <c r="GS45" s="9" t="e">
        <f ca="1">INDIRECT(ADDRESS(ROW(),Controls!#REF!+75))</f>
        <v>#REF!</v>
      </c>
      <c r="GT45" s="9" t="e">
        <f ca="1">INDIRECT(ADDRESS(ROW(),Controls!#REF!+90))</f>
        <v>#REF!</v>
      </c>
      <c r="GU45" s="9" t="e">
        <f ca="1">INDIRECT(ADDRESS(ROW(),Controls!#REF!+105))</f>
        <v>#REF!</v>
      </c>
      <c r="GV45" s="9" t="e">
        <f ca="1">INDIRECT(ADDRESS(ROW(),Controls!#REF!+120))</f>
        <v>#REF!</v>
      </c>
      <c r="GW45" s="9" t="e">
        <f ca="1">INDIRECT(ADDRESS(ROW(),Controls!#REF!+15))</f>
        <v>#REF!</v>
      </c>
      <c r="GX45" s="9" t="e">
        <f ca="1">INDIRECT(ADDRESS(ROW(),Controls!#REF!+135))</f>
        <v>#REF!</v>
      </c>
      <c r="HJ45" s="9" t="e">
        <f t="shared" ca="1" si="0"/>
        <v>#REF!</v>
      </c>
      <c r="HK45" s="9" t="e">
        <f t="shared" ca="1" si="1"/>
        <v>#REF!</v>
      </c>
      <c r="HL45" s="9" t="e">
        <f t="shared" ca="1" si="2"/>
        <v>#REF!</v>
      </c>
      <c r="HM45" s="9" t="e">
        <f t="shared" ca="1" si="3"/>
        <v>#REF!</v>
      </c>
      <c r="HN45" s="9" t="e">
        <f ca="1">SQRT($GS45*(1-$GS45/Controls!$D$15))</f>
        <v>#REF!</v>
      </c>
      <c r="HO45" s="9" t="e">
        <f t="shared" ca="1" si="4"/>
        <v>#REF!</v>
      </c>
      <c r="HP45" s="9" t="e">
        <f t="shared" ca="1" si="5"/>
        <v>#REF!</v>
      </c>
      <c r="HQ45" s="9" t="e">
        <f ca="1">IF($GV45=0,NA(),($GX45*Controls!#REF!))</f>
        <v>#REF!</v>
      </c>
    </row>
    <row r="46" spans="2:225" x14ac:dyDescent="0.25">
      <c r="B46" s="11">
        <v>1</v>
      </c>
      <c r="C46" s="11">
        <f>IF(Model!F56,EXP(A46*B46),A46*B46)</f>
        <v>0</v>
      </c>
      <c r="D46" s="96">
        <f>Model!E56</f>
        <v>0</v>
      </c>
      <c r="ED46" s="9">
        <f>$EC$91/4+$EC$92/2+$EC$93/4</f>
        <v>0</v>
      </c>
      <c r="EE46" s="9">
        <f>$ED$90/4+$ED$91/2+$ED$92/4</f>
        <v>0</v>
      </c>
      <c r="EF46" s="9">
        <f>$EE$91/4+$EE$92/2+$EE$93/4</f>
        <v>0</v>
      </c>
      <c r="EG46" s="9">
        <f>$EF$89/4+$EF$90/2+$EF$91/4</f>
        <v>0</v>
      </c>
      <c r="EH46" s="9">
        <f>$EG$90/4+$EG$91/2+$EG$92/4</f>
        <v>0</v>
      </c>
      <c r="EI46" s="9">
        <f>$EH$90/4+$EH$91/2+$EH$92/4</f>
        <v>0</v>
      </c>
      <c r="GP46" s="9" t="e">
        <f ca="1">INDIRECT(ADDRESS(ROW(),Controls!#REF!+30))</f>
        <v>#REF!</v>
      </c>
      <c r="GQ46" s="9" t="e">
        <f ca="1">INDIRECT(ADDRESS(ROW(),Controls!#REF!+45))</f>
        <v>#REF!</v>
      </c>
      <c r="GR46" s="9" t="e">
        <f ca="1">INDIRECT(ADDRESS(ROW(),Controls!#REF!+60))</f>
        <v>#REF!</v>
      </c>
      <c r="GS46" s="9" t="e">
        <f ca="1">INDIRECT(ADDRESS(ROW(),Controls!#REF!+75))</f>
        <v>#REF!</v>
      </c>
      <c r="GT46" s="9" t="e">
        <f ca="1">INDIRECT(ADDRESS(ROW(),Controls!#REF!+90))</f>
        <v>#REF!</v>
      </c>
      <c r="GU46" s="9" t="e">
        <f ca="1">INDIRECT(ADDRESS(ROW(),Controls!#REF!+105))</f>
        <v>#REF!</v>
      </c>
      <c r="GV46" s="9" t="e">
        <f ca="1">INDIRECT(ADDRESS(ROW(),Controls!#REF!+120))</f>
        <v>#REF!</v>
      </c>
      <c r="GW46" s="9" t="e">
        <f ca="1">INDIRECT(ADDRESS(ROW(),Controls!#REF!+15))</f>
        <v>#REF!</v>
      </c>
      <c r="GX46" s="9" t="e">
        <f ca="1">INDIRECT(ADDRESS(ROW(),Controls!#REF!+135))</f>
        <v>#REF!</v>
      </c>
      <c r="HJ46" s="9" t="e">
        <f t="shared" ca="1" si="0"/>
        <v>#REF!</v>
      </c>
      <c r="HK46" s="9" t="e">
        <f t="shared" ca="1" si="1"/>
        <v>#REF!</v>
      </c>
      <c r="HL46" s="9" t="e">
        <f t="shared" ca="1" si="2"/>
        <v>#REF!</v>
      </c>
      <c r="HM46" s="9" t="e">
        <f t="shared" ca="1" si="3"/>
        <v>#REF!</v>
      </c>
      <c r="HN46" s="9" t="e">
        <f ca="1">SQRT($GS46*(1-$GS46/Controls!$D$15))</f>
        <v>#REF!</v>
      </c>
      <c r="HO46" s="9" t="e">
        <f t="shared" ca="1" si="4"/>
        <v>#REF!</v>
      </c>
      <c r="HP46" s="9" t="e">
        <f t="shared" ca="1" si="5"/>
        <v>#REF!</v>
      </c>
      <c r="HQ46" s="9" t="e">
        <f ca="1">IF($GV46=0,NA(),($GX46*Controls!#REF!))</f>
        <v>#REF!</v>
      </c>
    </row>
    <row r="47" spans="2:225" x14ac:dyDescent="0.25">
      <c r="B47" s="11">
        <v>1</v>
      </c>
      <c r="C47" s="11">
        <f>IF(Model!F57,EXP(A47*B47),A47*B47)</f>
        <v>0</v>
      </c>
      <c r="D47" s="96">
        <f>Model!E57</f>
        <v>0</v>
      </c>
      <c r="ED47" s="9">
        <f>$EC$93/4+$EC$94/2+$EC$95/4</f>
        <v>0</v>
      </c>
      <c r="EE47" s="9">
        <f>$ED$92/4+$ED$93/2+$ED$94/4</f>
        <v>0</v>
      </c>
      <c r="EF47" s="9">
        <f>$EE$93/4+$EE$94/2+$EE$95/4</f>
        <v>0</v>
      </c>
      <c r="EG47" s="9">
        <f>$EF$91/4+$EF$92/2+$EF$93/4</f>
        <v>0</v>
      </c>
      <c r="EH47" s="9">
        <f>$EG$92/4+$EG$93/2+$EG$94/4</f>
        <v>0</v>
      </c>
      <c r="EI47" s="9">
        <f>$EH$92/4+$EH$93/2+$EH$94/4</f>
        <v>0</v>
      </c>
      <c r="GP47" s="9" t="e">
        <f ca="1">INDIRECT(ADDRESS(ROW(),Controls!#REF!+30))</f>
        <v>#REF!</v>
      </c>
      <c r="GQ47" s="9" t="e">
        <f ca="1">INDIRECT(ADDRESS(ROW(),Controls!#REF!+45))</f>
        <v>#REF!</v>
      </c>
      <c r="GR47" s="9" t="e">
        <f ca="1">INDIRECT(ADDRESS(ROW(),Controls!#REF!+60))</f>
        <v>#REF!</v>
      </c>
      <c r="GS47" s="9" t="e">
        <f ca="1">INDIRECT(ADDRESS(ROW(),Controls!#REF!+75))</f>
        <v>#REF!</v>
      </c>
      <c r="GT47" s="9" t="e">
        <f ca="1">INDIRECT(ADDRESS(ROW(),Controls!#REF!+90))</f>
        <v>#REF!</v>
      </c>
      <c r="GU47" s="9" t="e">
        <f ca="1">INDIRECT(ADDRESS(ROW(),Controls!#REF!+105))</f>
        <v>#REF!</v>
      </c>
      <c r="GV47" s="9" t="e">
        <f ca="1">INDIRECT(ADDRESS(ROW(),Controls!#REF!+120))</f>
        <v>#REF!</v>
      </c>
      <c r="GW47" s="9" t="e">
        <f ca="1">INDIRECT(ADDRESS(ROW(),Controls!#REF!+15))</f>
        <v>#REF!</v>
      </c>
      <c r="GX47" s="9" t="e">
        <f ca="1">INDIRECT(ADDRESS(ROW(),Controls!#REF!+135))</f>
        <v>#REF!</v>
      </c>
      <c r="HJ47" s="9" t="e">
        <f t="shared" ca="1" si="0"/>
        <v>#REF!</v>
      </c>
      <c r="HK47" s="9" t="e">
        <f t="shared" ca="1" si="1"/>
        <v>#REF!</v>
      </c>
      <c r="HL47" s="9" t="e">
        <f t="shared" ca="1" si="2"/>
        <v>#REF!</v>
      </c>
      <c r="HM47" s="9" t="e">
        <f t="shared" ca="1" si="3"/>
        <v>#REF!</v>
      </c>
      <c r="HN47" s="9" t="e">
        <f ca="1">SQRT($GS47*(1-$GS47/Controls!$D$15))</f>
        <v>#REF!</v>
      </c>
      <c r="HO47" s="9" t="e">
        <f t="shared" ca="1" si="4"/>
        <v>#REF!</v>
      </c>
      <c r="HP47" s="9" t="e">
        <f t="shared" ca="1" si="5"/>
        <v>#REF!</v>
      </c>
      <c r="HQ47" s="9" t="e">
        <f ca="1">IF($GV47=0,NA(),($GX47*Controls!#REF!))</f>
        <v>#REF!</v>
      </c>
    </row>
    <row r="48" spans="2:225" x14ac:dyDescent="0.25">
      <c r="B48" s="11">
        <v>1</v>
      </c>
      <c r="C48" s="11">
        <f>IF(Model!F58,EXP(A48*B48),A48*B48)</f>
        <v>0</v>
      </c>
      <c r="D48" s="96">
        <f>Model!E58</f>
        <v>0</v>
      </c>
      <c r="ED48" s="9">
        <f>$EC$95/4+$EC$96/2+$EC$97/4</f>
        <v>0</v>
      </c>
      <c r="EE48" s="9">
        <f>$ED$94/4+$ED$95/2+$ED$96/4</f>
        <v>0</v>
      </c>
      <c r="EF48" s="9">
        <f>$EE$95/4+$EE$96/2+$EE$97/4</f>
        <v>0</v>
      </c>
      <c r="EG48" s="9">
        <f>$EF$93/4+$EF$94/2+$EF$95/4</f>
        <v>0</v>
      </c>
      <c r="EH48" s="9">
        <f>$EG$94/4+$EG$95/2+$EG$96/4</f>
        <v>0</v>
      </c>
      <c r="EI48" s="9">
        <f>$EH$94/4+$EH$95/2+$EH$96/4</f>
        <v>0</v>
      </c>
      <c r="GP48" s="9" t="e">
        <f ca="1">INDIRECT(ADDRESS(ROW(),Controls!#REF!+30))</f>
        <v>#REF!</v>
      </c>
      <c r="GQ48" s="9" t="e">
        <f ca="1">INDIRECT(ADDRESS(ROW(),Controls!#REF!+45))</f>
        <v>#REF!</v>
      </c>
      <c r="GR48" s="9" t="e">
        <f ca="1">INDIRECT(ADDRESS(ROW(),Controls!#REF!+60))</f>
        <v>#REF!</v>
      </c>
      <c r="GS48" s="9" t="e">
        <f ca="1">INDIRECT(ADDRESS(ROW(),Controls!#REF!+75))</f>
        <v>#REF!</v>
      </c>
      <c r="GT48" s="9" t="e">
        <f ca="1">INDIRECT(ADDRESS(ROW(),Controls!#REF!+90))</f>
        <v>#REF!</v>
      </c>
      <c r="GU48" s="9" t="e">
        <f ca="1">INDIRECT(ADDRESS(ROW(),Controls!#REF!+105))</f>
        <v>#REF!</v>
      </c>
      <c r="GV48" s="9" t="e">
        <f ca="1">INDIRECT(ADDRESS(ROW(),Controls!#REF!+120))</f>
        <v>#REF!</v>
      </c>
      <c r="GW48" s="9" t="e">
        <f ca="1">INDIRECT(ADDRESS(ROW(),Controls!#REF!+15))</f>
        <v>#REF!</v>
      </c>
      <c r="GX48" s="9" t="e">
        <f ca="1">INDIRECT(ADDRESS(ROW(),Controls!#REF!+135))</f>
        <v>#REF!</v>
      </c>
      <c r="HJ48" s="9" t="e">
        <f t="shared" ca="1" si="0"/>
        <v>#REF!</v>
      </c>
      <c r="HK48" s="9" t="e">
        <f t="shared" ca="1" si="1"/>
        <v>#REF!</v>
      </c>
      <c r="HL48" s="9" t="e">
        <f t="shared" ca="1" si="2"/>
        <v>#REF!</v>
      </c>
      <c r="HM48" s="9" t="e">
        <f t="shared" ca="1" si="3"/>
        <v>#REF!</v>
      </c>
      <c r="HN48" s="9" t="e">
        <f ca="1">SQRT($GS48*(1-$GS48/Controls!$D$15))</f>
        <v>#REF!</v>
      </c>
      <c r="HO48" s="9" t="e">
        <f t="shared" ca="1" si="4"/>
        <v>#REF!</v>
      </c>
      <c r="HP48" s="9" t="e">
        <f t="shared" ca="1" si="5"/>
        <v>#REF!</v>
      </c>
      <c r="HQ48" s="9" t="e">
        <f ca="1">IF($GV48=0,NA(),($GX48*Controls!#REF!))</f>
        <v>#REF!</v>
      </c>
    </row>
    <row r="49" spans="2:225" x14ac:dyDescent="0.25">
      <c r="B49" s="11">
        <v>1</v>
      </c>
      <c r="C49" s="11">
        <f>IF(Model!F59,EXP(A49*B49),A49*B49)</f>
        <v>0</v>
      </c>
      <c r="D49" s="96">
        <f>Model!E59</f>
        <v>0</v>
      </c>
      <c r="ED49" s="9">
        <f>$EC$97/4+$EC$98/2+$EC$99/4</f>
        <v>0</v>
      </c>
      <c r="EE49" s="9">
        <f>$ED$96/4+$ED$97/2+$ED$98/4</f>
        <v>0</v>
      </c>
      <c r="EF49" s="9">
        <f>$EE$97/4+$EE$98/2+$EE$99/4</f>
        <v>0</v>
      </c>
      <c r="EG49" s="9">
        <f>$EF$95/4+$EF$96/2+$EF$97/4</f>
        <v>0</v>
      </c>
      <c r="EH49" s="9">
        <f>$EG$96/4+$EG$97/2+$EG$98/4</f>
        <v>0</v>
      </c>
      <c r="EI49" s="9">
        <f>$EH$96/4+$EH$97/2+$EH$98/4</f>
        <v>0</v>
      </c>
      <c r="GP49" s="9" t="e">
        <f ca="1">INDIRECT(ADDRESS(ROW(),Controls!#REF!+30))</f>
        <v>#REF!</v>
      </c>
      <c r="GQ49" s="9" t="e">
        <f ca="1">INDIRECT(ADDRESS(ROW(),Controls!#REF!+45))</f>
        <v>#REF!</v>
      </c>
      <c r="GR49" s="9" t="e">
        <f ca="1">INDIRECT(ADDRESS(ROW(),Controls!#REF!+60))</f>
        <v>#REF!</v>
      </c>
      <c r="GS49" s="9" t="e">
        <f ca="1">INDIRECT(ADDRESS(ROW(),Controls!#REF!+75))</f>
        <v>#REF!</v>
      </c>
      <c r="GT49" s="9" t="e">
        <f ca="1">INDIRECT(ADDRESS(ROW(),Controls!#REF!+90))</f>
        <v>#REF!</v>
      </c>
      <c r="GU49" s="9" t="e">
        <f ca="1">INDIRECT(ADDRESS(ROW(),Controls!#REF!+105))</f>
        <v>#REF!</v>
      </c>
      <c r="GV49" s="9" t="e">
        <f ca="1">INDIRECT(ADDRESS(ROW(),Controls!#REF!+120))</f>
        <v>#REF!</v>
      </c>
      <c r="GW49" s="9" t="e">
        <f ca="1">INDIRECT(ADDRESS(ROW(),Controls!#REF!+15))</f>
        <v>#REF!</v>
      </c>
      <c r="GX49" s="9" t="e">
        <f ca="1">INDIRECT(ADDRESS(ROW(),Controls!#REF!+135))</f>
        <v>#REF!</v>
      </c>
      <c r="HJ49" s="9" t="e">
        <f t="shared" ca="1" si="0"/>
        <v>#REF!</v>
      </c>
      <c r="HK49" s="9" t="e">
        <f t="shared" ca="1" si="1"/>
        <v>#REF!</v>
      </c>
      <c r="HL49" s="9" t="e">
        <f t="shared" ca="1" si="2"/>
        <v>#REF!</v>
      </c>
      <c r="HM49" s="9" t="e">
        <f t="shared" ca="1" si="3"/>
        <v>#REF!</v>
      </c>
      <c r="HN49" s="9" t="e">
        <f ca="1">SQRT($GS49*(1-$GS49/Controls!$D$15))</f>
        <v>#REF!</v>
      </c>
      <c r="HO49" s="9" t="e">
        <f t="shared" ca="1" si="4"/>
        <v>#REF!</v>
      </c>
      <c r="HP49" s="9" t="e">
        <f t="shared" ca="1" si="5"/>
        <v>#REF!</v>
      </c>
      <c r="HQ49" s="9" t="e">
        <f ca="1">IF($GV49=0,NA(),($GX49*Controls!#REF!))</f>
        <v>#REF!</v>
      </c>
    </row>
    <row r="50" spans="2:225" x14ac:dyDescent="0.25">
      <c r="B50" s="11">
        <v>1</v>
      </c>
      <c r="C50" s="11">
        <f>IF(Model!F60,EXP(A50*B50),A50*B50)</f>
        <v>0</v>
      </c>
      <c r="D50" s="96">
        <f>Model!E60</f>
        <v>0</v>
      </c>
      <c r="ED50" s="9">
        <f>$EC$99/4+$EC$100/2+$EC$101/4</f>
        <v>0</v>
      </c>
      <c r="EE50" s="9">
        <f>$ED$98/4+$ED$99/2+$ED$100/4</f>
        <v>0</v>
      </c>
      <c r="EF50" s="9">
        <f>$EE$99/4+$EE$100/2+$EE$101/4</f>
        <v>0</v>
      </c>
      <c r="EG50" s="9">
        <f>$EF$97/4+$EF$98/2+$EF$99/4</f>
        <v>0</v>
      </c>
      <c r="EH50" s="9">
        <f>$EG$98/4+$EG$99/2+$EG$100/4</f>
        <v>0</v>
      </c>
      <c r="EI50" s="9">
        <f>$EH$98/4+$EH$99/2+$EH$100/4</f>
        <v>0</v>
      </c>
      <c r="GP50" s="9" t="e">
        <f ca="1">INDIRECT(ADDRESS(ROW(),Controls!#REF!+30))</f>
        <v>#REF!</v>
      </c>
      <c r="GQ50" s="9" t="e">
        <f ca="1">INDIRECT(ADDRESS(ROW(),Controls!#REF!+45))</f>
        <v>#REF!</v>
      </c>
      <c r="GR50" s="9" t="e">
        <f ca="1">INDIRECT(ADDRESS(ROW(),Controls!#REF!+60))</f>
        <v>#REF!</v>
      </c>
      <c r="GS50" s="9" t="e">
        <f ca="1">INDIRECT(ADDRESS(ROW(),Controls!#REF!+75))</f>
        <v>#REF!</v>
      </c>
      <c r="GT50" s="9" t="e">
        <f ca="1">INDIRECT(ADDRESS(ROW(),Controls!#REF!+90))</f>
        <v>#REF!</v>
      </c>
      <c r="GU50" s="9" t="e">
        <f ca="1">INDIRECT(ADDRESS(ROW(),Controls!#REF!+105))</f>
        <v>#REF!</v>
      </c>
      <c r="GV50" s="9" t="e">
        <f ca="1">INDIRECT(ADDRESS(ROW(),Controls!#REF!+120))</f>
        <v>#REF!</v>
      </c>
      <c r="GW50" s="9" t="e">
        <f ca="1">INDIRECT(ADDRESS(ROW(),Controls!#REF!+15))</f>
        <v>#REF!</v>
      </c>
      <c r="GX50" s="9" t="e">
        <f ca="1">INDIRECT(ADDRESS(ROW(),Controls!#REF!+135))</f>
        <v>#REF!</v>
      </c>
      <c r="HJ50" s="9" t="e">
        <f t="shared" ca="1" si="0"/>
        <v>#REF!</v>
      </c>
      <c r="HK50" s="9" t="e">
        <f t="shared" ca="1" si="1"/>
        <v>#REF!</v>
      </c>
      <c r="HL50" s="9" t="e">
        <f t="shared" ca="1" si="2"/>
        <v>#REF!</v>
      </c>
      <c r="HM50" s="9" t="e">
        <f t="shared" ca="1" si="3"/>
        <v>#REF!</v>
      </c>
      <c r="HN50" s="9" t="e">
        <f ca="1">SQRT($GS50*(1-$GS50/Controls!$D$15))</f>
        <v>#REF!</v>
      </c>
      <c r="HO50" s="9" t="e">
        <f t="shared" ca="1" si="4"/>
        <v>#REF!</v>
      </c>
      <c r="HP50" s="9" t="e">
        <f t="shared" ca="1" si="5"/>
        <v>#REF!</v>
      </c>
      <c r="HQ50" s="9" t="e">
        <f ca="1">IF($GV50=0,NA(),($GX50*Controls!#REF!))</f>
        <v>#REF!</v>
      </c>
    </row>
    <row r="51" spans="2:225" x14ac:dyDescent="0.25">
      <c r="B51" s="11">
        <v>1</v>
      </c>
      <c r="C51" s="11">
        <f>IF(Model!F61,EXP(A51*B51),A51*B51)</f>
        <v>0</v>
      </c>
      <c r="D51" s="96">
        <f>Model!E61</f>
        <v>0</v>
      </c>
      <c r="ED51" s="9">
        <f>$EC$101/4+$EC$102/2+$EC$103/4</f>
        <v>0</v>
      </c>
      <c r="EE51" s="9">
        <f>$ED$100/4+$ED$101/2+$ED$102/4</f>
        <v>0</v>
      </c>
      <c r="EF51" s="9">
        <f>$EE$101/4+$EE$102/2+$EE$103/4</f>
        <v>0</v>
      </c>
      <c r="EG51" s="9">
        <f>$EF$99/4+$EF$100/2+$EF$101/4</f>
        <v>0</v>
      </c>
      <c r="EH51" s="9">
        <f>$EG$100/4+$EG$101/2+$EG$102/4</f>
        <v>0</v>
      </c>
      <c r="EI51" s="9">
        <f>$EH$100/4+$EH$101/2+$EH$102/4</f>
        <v>0</v>
      </c>
      <c r="GP51" s="9" t="e">
        <f ca="1">INDIRECT(ADDRESS(ROW(),Controls!#REF!+30))</f>
        <v>#REF!</v>
      </c>
      <c r="GQ51" s="9" t="e">
        <f ca="1">INDIRECT(ADDRESS(ROW(),Controls!#REF!+45))</f>
        <v>#REF!</v>
      </c>
      <c r="GR51" s="9" t="e">
        <f ca="1">INDIRECT(ADDRESS(ROW(),Controls!#REF!+60))</f>
        <v>#REF!</v>
      </c>
      <c r="GS51" s="9" t="e">
        <f ca="1">INDIRECT(ADDRESS(ROW(),Controls!#REF!+75))</f>
        <v>#REF!</v>
      </c>
      <c r="GT51" s="9" t="e">
        <f ca="1">INDIRECT(ADDRESS(ROW(),Controls!#REF!+90))</f>
        <v>#REF!</v>
      </c>
      <c r="GU51" s="9" t="e">
        <f ca="1">INDIRECT(ADDRESS(ROW(),Controls!#REF!+105))</f>
        <v>#REF!</v>
      </c>
      <c r="GV51" s="9" t="e">
        <f ca="1">INDIRECT(ADDRESS(ROW(),Controls!#REF!+120))</f>
        <v>#REF!</v>
      </c>
      <c r="GW51" s="9" t="e">
        <f ca="1">INDIRECT(ADDRESS(ROW(),Controls!#REF!+15))</f>
        <v>#REF!</v>
      </c>
      <c r="GX51" s="9" t="e">
        <f ca="1">INDIRECT(ADDRESS(ROW(),Controls!#REF!+135))</f>
        <v>#REF!</v>
      </c>
      <c r="HJ51" s="9" t="e">
        <f t="shared" ca="1" si="0"/>
        <v>#REF!</v>
      </c>
      <c r="HK51" s="9" t="e">
        <f t="shared" ca="1" si="1"/>
        <v>#REF!</v>
      </c>
      <c r="HL51" s="9" t="e">
        <f t="shared" ca="1" si="2"/>
        <v>#REF!</v>
      </c>
      <c r="HM51" s="9" t="e">
        <f t="shared" ca="1" si="3"/>
        <v>#REF!</v>
      </c>
      <c r="HN51" s="9" t="e">
        <f ca="1">SQRT($GS51*(1-$GS51/Controls!$D$15))</f>
        <v>#REF!</v>
      </c>
      <c r="HO51" s="9" t="e">
        <f t="shared" ca="1" si="4"/>
        <v>#REF!</v>
      </c>
      <c r="HP51" s="9" t="e">
        <f t="shared" ca="1" si="5"/>
        <v>#REF!</v>
      </c>
      <c r="HQ51" s="9" t="e">
        <f ca="1">IF($GV51=0,NA(),($GX51*Controls!#REF!))</f>
        <v>#REF!</v>
      </c>
    </row>
    <row r="52" spans="2:225" x14ac:dyDescent="0.25">
      <c r="B52" s="11">
        <v>1</v>
      </c>
      <c r="C52" s="11">
        <f>IF(Model!F62,EXP(A52*B52),A52*B52)</f>
        <v>0</v>
      </c>
      <c r="D52" s="96">
        <f>Model!E62</f>
        <v>0</v>
      </c>
      <c r="ED52" s="9">
        <f>$EC$103/4+$EC$104/2+$EC$105/4</f>
        <v>0</v>
      </c>
      <c r="EE52" s="9">
        <f>$ED$102/4+$ED$103/2+$ED$104/4</f>
        <v>0</v>
      </c>
      <c r="EF52" s="9">
        <f>$EE$103/4+$EE$104/2+$EE$105/4</f>
        <v>0</v>
      </c>
      <c r="EG52" s="9">
        <f>$EF$101/4+$EF$102/2+$EF$103/4</f>
        <v>0</v>
      </c>
      <c r="EH52" s="9">
        <f>$EG$102/4+$EG$103/2+$EG$104/4</f>
        <v>0</v>
      </c>
      <c r="EI52" s="9">
        <f>$EH$102/4+$EH$103/2+$EH$104/4</f>
        <v>0</v>
      </c>
      <c r="GP52" s="9" t="e">
        <f ca="1">INDIRECT(ADDRESS(ROW(),Controls!#REF!+30))</f>
        <v>#REF!</v>
      </c>
      <c r="GQ52" s="9" t="e">
        <f ca="1">INDIRECT(ADDRESS(ROW(),Controls!#REF!+45))</f>
        <v>#REF!</v>
      </c>
      <c r="GR52" s="9" t="e">
        <f ca="1">INDIRECT(ADDRESS(ROW(),Controls!#REF!+60))</f>
        <v>#REF!</v>
      </c>
      <c r="GS52" s="9" t="e">
        <f ca="1">INDIRECT(ADDRESS(ROW(),Controls!#REF!+75))</f>
        <v>#REF!</v>
      </c>
      <c r="GT52" s="9" t="e">
        <f ca="1">INDIRECT(ADDRESS(ROW(),Controls!#REF!+90))</f>
        <v>#REF!</v>
      </c>
      <c r="GU52" s="9" t="e">
        <f ca="1">INDIRECT(ADDRESS(ROW(),Controls!#REF!+105))</f>
        <v>#REF!</v>
      </c>
      <c r="GV52" s="9" t="e">
        <f ca="1">INDIRECT(ADDRESS(ROW(),Controls!#REF!+120))</f>
        <v>#REF!</v>
      </c>
      <c r="GW52" s="9" t="e">
        <f ca="1">INDIRECT(ADDRESS(ROW(),Controls!#REF!+15))</f>
        <v>#REF!</v>
      </c>
      <c r="GX52" s="9" t="e">
        <f ca="1">INDIRECT(ADDRESS(ROW(),Controls!#REF!+135))</f>
        <v>#REF!</v>
      </c>
      <c r="HJ52" s="9" t="e">
        <f t="shared" ca="1" si="0"/>
        <v>#REF!</v>
      </c>
      <c r="HK52" s="9" t="e">
        <f t="shared" ca="1" si="1"/>
        <v>#REF!</v>
      </c>
      <c r="HL52" s="9" t="e">
        <f t="shared" ca="1" si="2"/>
        <v>#REF!</v>
      </c>
      <c r="HM52" s="9" t="e">
        <f t="shared" ca="1" si="3"/>
        <v>#REF!</v>
      </c>
      <c r="HN52" s="9" t="e">
        <f ca="1">SQRT($GS52*(1-$GS52/Controls!$D$15))</f>
        <v>#REF!</v>
      </c>
      <c r="HO52" s="9" t="e">
        <f t="shared" ca="1" si="4"/>
        <v>#REF!</v>
      </c>
      <c r="HP52" s="9" t="e">
        <f t="shared" ca="1" si="5"/>
        <v>#REF!</v>
      </c>
      <c r="HQ52" s="9" t="e">
        <f ca="1">IF($GV52=0,NA(),($GX52*Controls!#REF!))</f>
        <v>#REF!</v>
      </c>
    </row>
    <row r="53" spans="2:225" x14ac:dyDescent="0.25">
      <c r="B53" s="11">
        <v>1</v>
      </c>
      <c r="C53" s="11">
        <f>IF(Model!F63,EXP(A53*B53),A53*B53)</f>
        <v>0</v>
      </c>
      <c r="D53" s="96">
        <f>Model!E63</f>
        <v>0</v>
      </c>
      <c r="ED53" s="9">
        <f>$EC$105/4+$EC$106/2+$EC$107/4</f>
        <v>0</v>
      </c>
      <c r="EE53" s="9">
        <f>$ED$104/4+$ED$105/2+$ED$106/4</f>
        <v>0</v>
      </c>
      <c r="EF53" s="9">
        <f>$EE$105/4+$EE$106/2+$EE$107/4</f>
        <v>0</v>
      </c>
      <c r="EG53" s="9">
        <f>$EF$103/4+$EF$104/2+$EF$105/4</f>
        <v>0</v>
      </c>
      <c r="EH53" s="9">
        <f>$EG$104/4+$EG$105/2+$EG$106/4</f>
        <v>0</v>
      </c>
      <c r="EI53" s="9">
        <f>$EH$104/4+$EH$105/2+$EH$106/4</f>
        <v>0</v>
      </c>
      <c r="GP53" s="9" t="e">
        <f ca="1">INDIRECT(ADDRESS(ROW(),Controls!#REF!+30))</f>
        <v>#REF!</v>
      </c>
      <c r="GQ53" s="9" t="e">
        <f ca="1">INDIRECT(ADDRESS(ROW(),Controls!#REF!+45))</f>
        <v>#REF!</v>
      </c>
      <c r="GR53" s="9" t="e">
        <f ca="1">INDIRECT(ADDRESS(ROW(),Controls!#REF!+60))</f>
        <v>#REF!</v>
      </c>
      <c r="GS53" s="9" t="e">
        <f ca="1">INDIRECT(ADDRESS(ROW(),Controls!#REF!+75))</f>
        <v>#REF!</v>
      </c>
      <c r="GT53" s="9" t="e">
        <f ca="1">INDIRECT(ADDRESS(ROW(),Controls!#REF!+90))</f>
        <v>#REF!</v>
      </c>
      <c r="GU53" s="9" t="e">
        <f ca="1">INDIRECT(ADDRESS(ROW(),Controls!#REF!+105))</f>
        <v>#REF!</v>
      </c>
      <c r="GV53" s="9" t="e">
        <f ca="1">INDIRECT(ADDRESS(ROW(),Controls!#REF!+120))</f>
        <v>#REF!</v>
      </c>
      <c r="GW53" s="9" t="e">
        <f ca="1">INDIRECT(ADDRESS(ROW(),Controls!#REF!+15))</f>
        <v>#REF!</v>
      </c>
      <c r="GX53" s="9" t="e">
        <f ca="1">INDIRECT(ADDRESS(ROW(),Controls!#REF!+135))</f>
        <v>#REF!</v>
      </c>
      <c r="HJ53" s="9" t="e">
        <f t="shared" ca="1" si="0"/>
        <v>#REF!</v>
      </c>
      <c r="HK53" s="9" t="e">
        <f t="shared" ca="1" si="1"/>
        <v>#REF!</v>
      </c>
      <c r="HL53" s="9" t="e">
        <f t="shared" ca="1" si="2"/>
        <v>#REF!</v>
      </c>
      <c r="HM53" s="9" t="e">
        <f t="shared" ca="1" si="3"/>
        <v>#REF!</v>
      </c>
      <c r="HN53" s="9" t="e">
        <f ca="1">SQRT($GS53*(1-$GS53/Controls!$D$15))</f>
        <v>#REF!</v>
      </c>
      <c r="HO53" s="9" t="e">
        <f t="shared" ca="1" si="4"/>
        <v>#REF!</v>
      </c>
      <c r="HP53" s="9" t="e">
        <f t="shared" ca="1" si="5"/>
        <v>#REF!</v>
      </c>
      <c r="HQ53" s="9" t="e">
        <f ca="1">IF($GV53=0,NA(),($GX53*Controls!#REF!))</f>
        <v>#REF!</v>
      </c>
    </row>
    <row r="54" spans="2:225" x14ac:dyDescent="0.25">
      <c r="B54" s="11">
        <v>1</v>
      </c>
      <c r="C54" s="11">
        <f>IF(Model!F64,EXP(A54*B54),A54*B54)</f>
        <v>0</v>
      </c>
      <c r="D54" s="96">
        <f>Model!E64</f>
        <v>0</v>
      </c>
      <c r="ED54" s="9">
        <f>$EC$107/4+$EC$108/2+$EC$109/4</f>
        <v>0</v>
      </c>
      <c r="EE54" s="9">
        <f>$ED$106/4+$ED$107/2+$ED$108/4</f>
        <v>0</v>
      </c>
      <c r="EF54" s="9">
        <f>$EE$107/4+$EE$108/2+$EE$109/4</f>
        <v>0</v>
      </c>
      <c r="EG54" s="9">
        <f>$EF$105/4+$EF$106/2+$EF$107/4</f>
        <v>0</v>
      </c>
      <c r="EH54" s="9">
        <f>$EG$106/4+$EG$107/2+$EG$108/4</f>
        <v>0</v>
      </c>
      <c r="EI54" s="9">
        <f>$EH$106/4+$EH$107/2+$EH$108/4</f>
        <v>0</v>
      </c>
      <c r="GP54" s="9" t="e">
        <f ca="1">INDIRECT(ADDRESS(ROW(),Controls!#REF!+30))</f>
        <v>#REF!</v>
      </c>
      <c r="GQ54" s="9" t="e">
        <f ca="1">INDIRECT(ADDRESS(ROW(),Controls!#REF!+45))</f>
        <v>#REF!</v>
      </c>
      <c r="GR54" s="9" t="e">
        <f ca="1">INDIRECT(ADDRESS(ROW(),Controls!#REF!+60))</f>
        <v>#REF!</v>
      </c>
      <c r="GS54" s="9" t="e">
        <f ca="1">INDIRECT(ADDRESS(ROW(),Controls!#REF!+75))</f>
        <v>#REF!</v>
      </c>
      <c r="GT54" s="9" t="e">
        <f ca="1">INDIRECT(ADDRESS(ROW(),Controls!#REF!+90))</f>
        <v>#REF!</v>
      </c>
      <c r="GU54" s="9" t="e">
        <f ca="1">INDIRECT(ADDRESS(ROW(),Controls!#REF!+105))</f>
        <v>#REF!</v>
      </c>
      <c r="GV54" s="9" t="e">
        <f ca="1">INDIRECT(ADDRESS(ROW(),Controls!#REF!+120))</f>
        <v>#REF!</v>
      </c>
      <c r="GW54" s="9" t="e">
        <f ca="1">INDIRECT(ADDRESS(ROW(),Controls!#REF!+15))</f>
        <v>#REF!</v>
      </c>
      <c r="GX54" s="9" t="e">
        <f ca="1">INDIRECT(ADDRESS(ROW(),Controls!#REF!+135))</f>
        <v>#REF!</v>
      </c>
      <c r="HJ54" s="9" t="e">
        <f t="shared" ca="1" si="0"/>
        <v>#REF!</v>
      </c>
      <c r="HK54" s="9" t="e">
        <f t="shared" ca="1" si="1"/>
        <v>#REF!</v>
      </c>
      <c r="HL54" s="9" t="e">
        <f t="shared" ca="1" si="2"/>
        <v>#REF!</v>
      </c>
      <c r="HM54" s="9" t="e">
        <f t="shared" ca="1" si="3"/>
        <v>#REF!</v>
      </c>
      <c r="HN54" s="9" t="e">
        <f ca="1">SQRT($GS54*(1-$GS54/Controls!$D$15))</f>
        <v>#REF!</v>
      </c>
      <c r="HO54" s="9" t="e">
        <f t="shared" ca="1" si="4"/>
        <v>#REF!</v>
      </c>
      <c r="HP54" s="9" t="e">
        <f t="shared" ca="1" si="5"/>
        <v>#REF!</v>
      </c>
      <c r="HQ54" s="9" t="e">
        <f ca="1">IF($GV54=0,NA(),($GX54*Controls!#REF!))</f>
        <v>#REF!</v>
      </c>
    </row>
    <row r="55" spans="2:225" x14ac:dyDescent="0.25">
      <c r="B55" s="11">
        <v>1</v>
      </c>
      <c r="C55" s="11">
        <f>IF(Model!F65,EXP(A55*B55),A55*B55)</f>
        <v>0</v>
      </c>
      <c r="D55" s="96">
        <f>Model!E65</f>
        <v>0</v>
      </c>
      <c r="ED55" s="9">
        <f>$EC$109/4+$EC$110/2+$EC$111/4</f>
        <v>0</v>
      </c>
      <c r="EE55" s="9">
        <f>$ED$108/4+$ED$109/2+$ED$110/4</f>
        <v>0</v>
      </c>
      <c r="EF55" s="9">
        <f>$EE$109/4+$EE$110/2+$EE$111/4</f>
        <v>0</v>
      </c>
      <c r="EG55" s="9">
        <f>$EF$107/4+$EF$108/2+$EF$109/4</f>
        <v>0</v>
      </c>
      <c r="EH55" s="9">
        <f>$EG$108/4+$EG$109/2+$EG$110/4</f>
        <v>0</v>
      </c>
      <c r="EI55" s="9">
        <f>$EH$108/4+$EH$109/2+$EH$110/4</f>
        <v>0</v>
      </c>
      <c r="GP55" s="9" t="e">
        <f ca="1">INDIRECT(ADDRESS(ROW(),Controls!#REF!+30))</f>
        <v>#REF!</v>
      </c>
      <c r="GQ55" s="9" t="e">
        <f ca="1">INDIRECT(ADDRESS(ROW(),Controls!#REF!+45))</f>
        <v>#REF!</v>
      </c>
      <c r="GR55" s="9" t="e">
        <f ca="1">INDIRECT(ADDRESS(ROW(),Controls!#REF!+60))</f>
        <v>#REF!</v>
      </c>
      <c r="GS55" s="9" t="e">
        <f ca="1">INDIRECT(ADDRESS(ROW(),Controls!#REF!+75))</f>
        <v>#REF!</v>
      </c>
      <c r="GT55" s="9" t="e">
        <f ca="1">INDIRECT(ADDRESS(ROW(),Controls!#REF!+90))</f>
        <v>#REF!</v>
      </c>
      <c r="GU55" s="9" t="e">
        <f ca="1">INDIRECT(ADDRESS(ROW(),Controls!#REF!+105))</f>
        <v>#REF!</v>
      </c>
      <c r="GV55" s="9" t="e">
        <f ca="1">INDIRECT(ADDRESS(ROW(),Controls!#REF!+120))</f>
        <v>#REF!</v>
      </c>
      <c r="GW55" s="9" t="e">
        <f ca="1">INDIRECT(ADDRESS(ROW(),Controls!#REF!+15))</f>
        <v>#REF!</v>
      </c>
      <c r="GX55" s="9" t="e">
        <f ca="1">INDIRECT(ADDRESS(ROW(),Controls!#REF!+135))</f>
        <v>#REF!</v>
      </c>
      <c r="HJ55" s="9" t="e">
        <f t="shared" ca="1" si="0"/>
        <v>#REF!</v>
      </c>
      <c r="HK55" s="9" t="e">
        <f t="shared" ca="1" si="1"/>
        <v>#REF!</v>
      </c>
      <c r="HL55" s="9" t="e">
        <f t="shared" ca="1" si="2"/>
        <v>#REF!</v>
      </c>
      <c r="HM55" s="9" t="e">
        <f t="shared" ca="1" si="3"/>
        <v>#REF!</v>
      </c>
      <c r="HN55" s="9" t="e">
        <f ca="1">SQRT($GS55*(1-$GS55/Controls!$D$15))</f>
        <v>#REF!</v>
      </c>
      <c r="HO55" s="9" t="e">
        <f t="shared" ca="1" si="4"/>
        <v>#REF!</v>
      </c>
      <c r="HP55" s="9" t="e">
        <f t="shared" ca="1" si="5"/>
        <v>#REF!</v>
      </c>
      <c r="HQ55" s="9" t="e">
        <f ca="1">IF($GV55=0,NA(),($GX55*Controls!#REF!))</f>
        <v>#REF!</v>
      </c>
    </row>
    <row r="56" spans="2:225" x14ac:dyDescent="0.25">
      <c r="B56" s="11">
        <v>1</v>
      </c>
      <c r="C56" s="11">
        <f>IF(Model!F66,EXP(A56*B56),A56*B56)</f>
        <v>0</v>
      </c>
      <c r="D56" s="96">
        <f>Model!E66</f>
        <v>0</v>
      </c>
      <c r="ED56" s="9">
        <f>$EC$111/4+$EC$112/2+$EC$113/4</f>
        <v>0</v>
      </c>
      <c r="EE56" s="9">
        <f>$ED$110/4+$ED$111/2+$ED$112/4</f>
        <v>0</v>
      </c>
      <c r="EF56" s="9">
        <f>$EE$111/4+$EE$112/2+$EE$113/4</f>
        <v>0</v>
      </c>
      <c r="EG56" s="9">
        <f>$EF$109/4+$EF$110/2+$EF$111/4</f>
        <v>0</v>
      </c>
      <c r="EH56" s="9">
        <f>$EG$110/4+$EG$111/2+$EG$112/4</f>
        <v>0</v>
      </c>
      <c r="EI56" s="9">
        <f>$EH$110/4+$EH$111/2+$EH$112/4</f>
        <v>0</v>
      </c>
      <c r="GP56" s="9" t="e">
        <f ca="1">INDIRECT(ADDRESS(ROW(),Controls!#REF!+30))</f>
        <v>#REF!</v>
      </c>
      <c r="GQ56" s="9" t="e">
        <f ca="1">INDIRECT(ADDRESS(ROW(),Controls!#REF!+45))</f>
        <v>#REF!</v>
      </c>
      <c r="GR56" s="9" t="e">
        <f ca="1">INDIRECT(ADDRESS(ROW(),Controls!#REF!+60))</f>
        <v>#REF!</v>
      </c>
      <c r="GS56" s="9" t="e">
        <f ca="1">INDIRECT(ADDRESS(ROW(),Controls!#REF!+75))</f>
        <v>#REF!</v>
      </c>
      <c r="GT56" s="9" t="e">
        <f ca="1">INDIRECT(ADDRESS(ROW(),Controls!#REF!+90))</f>
        <v>#REF!</v>
      </c>
      <c r="GU56" s="9" t="e">
        <f ca="1">INDIRECT(ADDRESS(ROW(),Controls!#REF!+105))</f>
        <v>#REF!</v>
      </c>
      <c r="GV56" s="9" t="e">
        <f ca="1">INDIRECT(ADDRESS(ROW(),Controls!#REF!+120))</f>
        <v>#REF!</v>
      </c>
      <c r="GW56" s="9" t="e">
        <f ca="1">INDIRECT(ADDRESS(ROW(),Controls!#REF!+15))</f>
        <v>#REF!</v>
      </c>
      <c r="GX56" s="9" t="e">
        <f ca="1">INDIRECT(ADDRESS(ROW(),Controls!#REF!+135))</f>
        <v>#REF!</v>
      </c>
      <c r="HJ56" s="9" t="e">
        <f t="shared" ca="1" si="0"/>
        <v>#REF!</v>
      </c>
      <c r="HK56" s="9" t="e">
        <f t="shared" ca="1" si="1"/>
        <v>#REF!</v>
      </c>
      <c r="HL56" s="9" t="e">
        <f t="shared" ca="1" si="2"/>
        <v>#REF!</v>
      </c>
      <c r="HM56" s="9" t="e">
        <f t="shared" ca="1" si="3"/>
        <v>#REF!</v>
      </c>
      <c r="HN56" s="9" t="e">
        <f ca="1">SQRT($GS56*(1-$GS56/Controls!$D$15))</f>
        <v>#REF!</v>
      </c>
      <c r="HO56" s="9" t="e">
        <f t="shared" ca="1" si="4"/>
        <v>#REF!</v>
      </c>
      <c r="HP56" s="9" t="e">
        <f t="shared" ca="1" si="5"/>
        <v>#REF!</v>
      </c>
      <c r="HQ56" s="9" t="e">
        <f ca="1">IF($GV56=0,NA(),($GX56*Controls!#REF!))</f>
        <v>#REF!</v>
      </c>
    </row>
    <row r="57" spans="2:225" x14ac:dyDescent="0.25">
      <c r="B57" s="11">
        <v>1</v>
      </c>
      <c r="C57" s="11">
        <f>IF(Model!F67,EXP(A57*B57),A57*B57)</f>
        <v>0</v>
      </c>
      <c r="D57" s="96">
        <f>Model!E67</f>
        <v>0</v>
      </c>
      <c r="ED57" s="9">
        <f>$EC$113/4+$EC$114/2+$EC$115/4</f>
        <v>0</v>
      </c>
      <c r="EE57" s="9">
        <f>$ED$112/4+$ED$113/2+$ED$114/4</f>
        <v>0</v>
      </c>
      <c r="EF57" s="9">
        <f>$EE$113/4+$EE$114/2+$EE$115/4</f>
        <v>0</v>
      </c>
      <c r="EG57" s="9">
        <f>$EF$111/4+$EF$112/2+$EF$113/4</f>
        <v>0</v>
      </c>
      <c r="EH57" s="9">
        <f>$EG$112/4+$EG$113/2+$EG$114/4</f>
        <v>0</v>
      </c>
      <c r="EI57" s="9">
        <f>$EH$112/4+$EH$113/2+$EH$114/4</f>
        <v>0</v>
      </c>
      <c r="GP57" s="9" t="e">
        <f ca="1">INDIRECT(ADDRESS(ROW(),Controls!#REF!+30))</f>
        <v>#REF!</v>
      </c>
      <c r="GQ57" s="9" t="e">
        <f ca="1">INDIRECT(ADDRESS(ROW(),Controls!#REF!+45))</f>
        <v>#REF!</v>
      </c>
      <c r="GR57" s="9" t="e">
        <f ca="1">INDIRECT(ADDRESS(ROW(),Controls!#REF!+60))</f>
        <v>#REF!</v>
      </c>
      <c r="GS57" s="9" t="e">
        <f ca="1">INDIRECT(ADDRESS(ROW(),Controls!#REF!+75))</f>
        <v>#REF!</v>
      </c>
      <c r="GT57" s="9" t="e">
        <f ca="1">INDIRECT(ADDRESS(ROW(),Controls!#REF!+90))</f>
        <v>#REF!</v>
      </c>
      <c r="GU57" s="9" t="e">
        <f ca="1">INDIRECT(ADDRESS(ROW(),Controls!#REF!+105))</f>
        <v>#REF!</v>
      </c>
      <c r="GV57" s="9" t="e">
        <f ca="1">INDIRECT(ADDRESS(ROW(),Controls!#REF!+120))</f>
        <v>#REF!</v>
      </c>
      <c r="GW57" s="9" t="e">
        <f ca="1">INDIRECT(ADDRESS(ROW(),Controls!#REF!+15))</f>
        <v>#REF!</v>
      </c>
      <c r="GX57" s="9" t="e">
        <f ca="1">INDIRECT(ADDRESS(ROW(),Controls!#REF!+135))</f>
        <v>#REF!</v>
      </c>
      <c r="HJ57" s="9" t="e">
        <f t="shared" ca="1" si="0"/>
        <v>#REF!</v>
      </c>
      <c r="HK57" s="9" t="e">
        <f t="shared" ca="1" si="1"/>
        <v>#REF!</v>
      </c>
      <c r="HL57" s="9" t="e">
        <f t="shared" ca="1" si="2"/>
        <v>#REF!</v>
      </c>
      <c r="HM57" s="9" t="e">
        <f t="shared" ca="1" si="3"/>
        <v>#REF!</v>
      </c>
      <c r="HN57" s="9" t="e">
        <f ca="1">SQRT($GS57*(1-$GS57/Controls!$D$15))</f>
        <v>#REF!</v>
      </c>
      <c r="HO57" s="9" t="e">
        <f t="shared" ca="1" si="4"/>
        <v>#REF!</v>
      </c>
      <c r="HP57" s="9" t="e">
        <f t="shared" ca="1" si="5"/>
        <v>#REF!</v>
      </c>
      <c r="HQ57" s="9" t="e">
        <f ca="1">IF($GV57=0,NA(),($GX57*Controls!#REF!))</f>
        <v>#REF!</v>
      </c>
    </row>
    <row r="58" spans="2:225" x14ac:dyDescent="0.25">
      <c r="B58" s="11">
        <v>1</v>
      </c>
      <c r="C58" s="11">
        <f>IF(Model!F68,EXP(A58*B58),A58*B58)</f>
        <v>0</v>
      </c>
      <c r="D58" s="96">
        <f>Model!E68</f>
        <v>0</v>
      </c>
      <c r="ED58" s="9">
        <f>$EC$115/4+$EC$116/2+$EC$117/4</f>
        <v>0</v>
      </c>
      <c r="EE58" s="9">
        <f>$ED$114/4+$ED$115/2+$ED$116/4</f>
        <v>0</v>
      </c>
      <c r="EF58" s="9">
        <f>$EE$115/4+$EE$116/2+$EE$117/4</f>
        <v>0</v>
      </c>
      <c r="EG58" s="9">
        <f>$EF$113/4+$EF$114/2+$EF$115/4</f>
        <v>0</v>
      </c>
      <c r="EH58" s="9">
        <f>$EG$114/4+$EG$115/2+$EG$116/4</f>
        <v>0</v>
      </c>
      <c r="EI58" s="9">
        <f>$EH$114/4+$EH$115/2+$EH$116/4</f>
        <v>0</v>
      </c>
      <c r="GP58" s="9" t="e">
        <f ca="1">INDIRECT(ADDRESS(ROW(),Controls!#REF!+30))</f>
        <v>#REF!</v>
      </c>
      <c r="GQ58" s="9" t="e">
        <f ca="1">INDIRECT(ADDRESS(ROW(),Controls!#REF!+45))</f>
        <v>#REF!</v>
      </c>
      <c r="GR58" s="9" t="e">
        <f ca="1">INDIRECT(ADDRESS(ROW(),Controls!#REF!+60))</f>
        <v>#REF!</v>
      </c>
      <c r="GS58" s="9" t="e">
        <f ca="1">INDIRECT(ADDRESS(ROW(),Controls!#REF!+75))</f>
        <v>#REF!</v>
      </c>
      <c r="GT58" s="9" t="e">
        <f ca="1">INDIRECT(ADDRESS(ROW(),Controls!#REF!+90))</f>
        <v>#REF!</v>
      </c>
      <c r="GU58" s="9" t="e">
        <f ca="1">INDIRECT(ADDRESS(ROW(),Controls!#REF!+105))</f>
        <v>#REF!</v>
      </c>
      <c r="GV58" s="9" t="e">
        <f ca="1">INDIRECT(ADDRESS(ROW(),Controls!#REF!+120))</f>
        <v>#REF!</v>
      </c>
      <c r="GW58" s="9" t="e">
        <f ca="1">INDIRECT(ADDRESS(ROW(),Controls!#REF!+15))</f>
        <v>#REF!</v>
      </c>
      <c r="GX58" s="9" t="e">
        <f ca="1">INDIRECT(ADDRESS(ROW(),Controls!#REF!+135))</f>
        <v>#REF!</v>
      </c>
      <c r="HJ58" s="9" t="e">
        <f t="shared" ca="1" si="0"/>
        <v>#REF!</v>
      </c>
      <c r="HK58" s="9" t="e">
        <f t="shared" ca="1" si="1"/>
        <v>#REF!</v>
      </c>
      <c r="HL58" s="9" t="e">
        <f t="shared" ca="1" si="2"/>
        <v>#REF!</v>
      </c>
      <c r="HM58" s="9" t="e">
        <f t="shared" ca="1" si="3"/>
        <v>#REF!</v>
      </c>
      <c r="HN58" s="9" t="e">
        <f ca="1">SQRT($GS58*(1-$GS58/Controls!$D$15))</f>
        <v>#REF!</v>
      </c>
      <c r="HO58" s="9" t="e">
        <f t="shared" ca="1" si="4"/>
        <v>#REF!</v>
      </c>
      <c r="HP58" s="9" t="e">
        <f t="shared" ca="1" si="5"/>
        <v>#REF!</v>
      </c>
      <c r="HQ58" s="9" t="e">
        <f ca="1">IF($GV58=0,NA(),($GX58*Controls!#REF!))</f>
        <v>#REF!</v>
      </c>
    </row>
    <row r="59" spans="2:225" x14ac:dyDescent="0.25">
      <c r="B59" s="11">
        <v>1</v>
      </c>
      <c r="C59" s="11">
        <f>IF(Model!F69,EXP(A59*B59),A59*B59)</f>
        <v>0</v>
      </c>
      <c r="D59" s="96">
        <f>Model!E69</f>
        <v>0</v>
      </c>
      <c r="ED59" s="9">
        <f>$EC$117/4+$EC$118/2+$EC$119/4</f>
        <v>0</v>
      </c>
      <c r="EE59" s="9">
        <f>$ED$116/4+$ED$117/2+$ED$118/4</f>
        <v>0</v>
      </c>
      <c r="EF59" s="9">
        <f>$EE$117/4+$EE$118/2+$EE$119/4</f>
        <v>0</v>
      </c>
      <c r="EG59" s="9">
        <f>$EF$115/4+$EF$116/2+$EF$117/4</f>
        <v>0</v>
      </c>
      <c r="EH59" s="9">
        <f>$EG$116/4+$EG$117/2+$EG$118/4</f>
        <v>0</v>
      </c>
      <c r="EI59" s="9">
        <f>$EH$116/4+$EH$117/2+$EH$118/4</f>
        <v>0</v>
      </c>
      <c r="GP59" s="9" t="e">
        <f ca="1">INDIRECT(ADDRESS(ROW(),Controls!#REF!+30))</f>
        <v>#REF!</v>
      </c>
      <c r="GQ59" s="9" t="e">
        <f ca="1">INDIRECT(ADDRESS(ROW(),Controls!#REF!+45))</f>
        <v>#REF!</v>
      </c>
      <c r="GR59" s="9" t="e">
        <f ca="1">INDIRECT(ADDRESS(ROW(),Controls!#REF!+60))</f>
        <v>#REF!</v>
      </c>
      <c r="GS59" s="9" t="e">
        <f ca="1">INDIRECT(ADDRESS(ROW(),Controls!#REF!+75))</f>
        <v>#REF!</v>
      </c>
      <c r="GT59" s="9" t="e">
        <f ca="1">INDIRECT(ADDRESS(ROW(),Controls!#REF!+90))</f>
        <v>#REF!</v>
      </c>
      <c r="GU59" s="9" t="e">
        <f ca="1">INDIRECT(ADDRESS(ROW(),Controls!#REF!+105))</f>
        <v>#REF!</v>
      </c>
      <c r="GV59" s="9" t="e">
        <f ca="1">INDIRECT(ADDRESS(ROW(),Controls!#REF!+120))</f>
        <v>#REF!</v>
      </c>
      <c r="GW59" s="9" t="e">
        <f ca="1">INDIRECT(ADDRESS(ROW(),Controls!#REF!+15))</f>
        <v>#REF!</v>
      </c>
      <c r="GX59" s="9" t="e">
        <f ca="1">INDIRECT(ADDRESS(ROW(),Controls!#REF!+135))</f>
        <v>#REF!</v>
      </c>
      <c r="HJ59" s="9" t="e">
        <f t="shared" ca="1" si="0"/>
        <v>#REF!</v>
      </c>
      <c r="HK59" s="9" t="e">
        <f t="shared" ca="1" si="1"/>
        <v>#REF!</v>
      </c>
      <c r="HL59" s="9" t="e">
        <f t="shared" ca="1" si="2"/>
        <v>#REF!</v>
      </c>
      <c r="HM59" s="9" t="e">
        <f t="shared" ca="1" si="3"/>
        <v>#REF!</v>
      </c>
      <c r="HN59" s="9" t="e">
        <f ca="1">SQRT($GS59*(1-$GS59/Controls!$D$15))</f>
        <v>#REF!</v>
      </c>
      <c r="HO59" s="9" t="e">
        <f t="shared" ca="1" si="4"/>
        <v>#REF!</v>
      </c>
      <c r="HP59" s="9" t="e">
        <f t="shared" ca="1" si="5"/>
        <v>#REF!</v>
      </c>
      <c r="HQ59" s="9" t="e">
        <f ca="1">IF($GV59=0,NA(),($GX59*Controls!#REF!))</f>
        <v>#REF!</v>
      </c>
    </row>
    <row r="60" spans="2:225" x14ac:dyDescent="0.25">
      <c r="B60" s="11">
        <v>1</v>
      </c>
      <c r="C60" s="11">
        <f>IF(Model!F70,EXP(A60*B60),A60*B60)</f>
        <v>0</v>
      </c>
      <c r="D60" s="96">
        <f>Model!E70</f>
        <v>0</v>
      </c>
      <c r="ED60" s="9">
        <f>$EC$119/4+$EC$120/2+$EC$121/4</f>
        <v>0</v>
      </c>
      <c r="EE60" s="9">
        <f>$ED$118/4+$ED$119/2+$ED$120/4</f>
        <v>0</v>
      </c>
      <c r="EF60" s="9">
        <f>$EE$119/4+$EE$120/2+$EE$121/4</f>
        <v>0</v>
      </c>
      <c r="EG60" s="9">
        <f>$EF$117/4+$EF$118/2+$EF$119/4</f>
        <v>0</v>
      </c>
      <c r="EH60" s="9">
        <f>$EG$118/4+$EG$119/2+$EG$120/4</f>
        <v>0</v>
      </c>
      <c r="EI60" s="9">
        <f>$EH$118/4+$EH$119/2+$EH$120/4</f>
        <v>0</v>
      </c>
      <c r="GP60" s="9" t="e">
        <f ca="1">INDIRECT(ADDRESS(ROW(),Controls!#REF!+30))</f>
        <v>#REF!</v>
      </c>
      <c r="GQ60" s="9" t="e">
        <f ca="1">INDIRECT(ADDRESS(ROW(),Controls!#REF!+45))</f>
        <v>#REF!</v>
      </c>
      <c r="GR60" s="9" t="e">
        <f ca="1">INDIRECT(ADDRESS(ROW(),Controls!#REF!+60))</f>
        <v>#REF!</v>
      </c>
      <c r="GS60" s="9" t="e">
        <f ca="1">INDIRECT(ADDRESS(ROW(),Controls!#REF!+75))</f>
        <v>#REF!</v>
      </c>
      <c r="GT60" s="9" t="e">
        <f ca="1">INDIRECT(ADDRESS(ROW(),Controls!#REF!+90))</f>
        <v>#REF!</v>
      </c>
      <c r="GU60" s="9" t="e">
        <f ca="1">INDIRECT(ADDRESS(ROW(),Controls!#REF!+105))</f>
        <v>#REF!</v>
      </c>
      <c r="GV60" s="9" t="e">
        <f ca="1">INDIRECT(ADDRESS(ROW(),Controls!#REF!+120))</f>
        <v>#REF!</v>
      </c>
      <c r="GW60" s="9" t="e">
        <f ca="1">INDIRECT(ADDRESS(ROW(),Controls!#REF!+15))</f>
        <v>#REF!</v>
      </c>
      <c r="GX60" s="9" t="e">
        <f ca="1">INDIRECT(ADDRESS(ROW(),Controls!#REF!+135))</f>
        <v>#REF!</v>
      </c>
      <c r="HJ60" s="9" t="e">
        <f t="shared" ca="1" si="0"/>
        <v>#REF!</v>
      </c>
      <c r="HK60" s="9" t="e">
        <f t="shared" ca="1" si="1"/>
        <v>#REF!</v>
      </c>
      <c r="HL60" s="9" t="e">
        <f t="shared" ca="1" si="2"/>
        <v>#REF!</v>
      </c>
      <c r="HM60" s="9" t="e">
        <f t="shared" ca="1" si="3"/>
        <v>#REF!</v>
      </c>
      <c r="HN60" s="9" t="e">
        <f ca="1">SQRT($GS60*(1-$GS60/Controls!$D$15))</f>
        <v>#REF!</v>
      </c>
      <c r="HO60" s="9" t="e">
        <f t="shared" ca="1" si="4"/>
        <v>#REF!</v>
      </c>
      <c r="HP60" s="9" t="e">
        <f t="shared" ca="1" si="5"/>
        <v>#REF!</v>
      </c>
      <c r="HQ60" s="9" t="e">
        <f ca="1">IF($GV60=0,NA(),($GX60*Controls!#REF!))</f>
        <v>#REF!</v>
      </c>
    </row>
    <row r="61" spans="2:225" x14ac:dyDescent="0.25">
      <c r="B61" s="11">
        <v>1</v>
      </c>
      <c r="C61" s="11">
        <f>IF(Model!F71,EXP(A61*B61),A61*B61)</f>
        <v>0</v>
      </c>
      <c r="D61" s="96">
        <f>Model!E71</f>
        <v>0</v>
      </c>
      <c r="ED61" s="9">
        <f>$EC$121/4+$EC$122/2+$EC$123/4</f>
        <v>0</v>
      </c>
      <c r="EE61" s="9">
        <f>$ED$120/4+$ED$121/2+$ED$122/4</f>
        <v>0</v>
      </c>
      <c r="EF61" s="9">
        <f>$EE$121/4+$EE$122/2+$EE$123/4</f>
        <v>0</v>
      </c>
      <c r="EG61" s="9">
        <f>$EF$119/4+$EF$120/2+$EF$121/4</f>
        <v>0</v>
      </c>
      <c r="EH61" s="9">
        <f>$EG$120/4+$EG$121/2+$EG$122/4</f>
        <v>0</v>
      </c>
      <c r="EI61" s="9">
        <f>$EH$120/4+$EH$121/2+$EH$122/4</f>
        <v>0</v>
      </c>
      <c r="GP61" s="9" t="e">
        <f ca="1">INDIRECT(ADDRESS(ROW(),Controls!#REF!+30))</f>
        <v>#REF!</v>
      </c>
      <c r="GQ61" s="9" t="e">
        <f ca="1">INDIRECT(ADDRESS(ROW(),Controls!#REF!+45))</f>
        <v>#REF!</v>
      </c>
      <c r="GR61" s="9" t="e">
        <f ca="1">INDIRECT(ADDRESS(ROW(),Controls!#REF!+60))</f>
        <v>#REF!</v>
      </c>
      <c r="GS61" s="9" t="e">
        <f ca="1">INDIRECT(ADDRESS(ROW(),Controls!#REF!+75))</f>
        <v>#REF!</v>
      </c>
      <c r="GT61" s="9" t="e">
        <f ca="1">INDIRECT(ADDRESS(ROW(),Controls!#REF!+90))</f>
        <v>#REF!</v>
      </c>
      <c r="GU61" s="9" t="e">
        <f ca="1">INDIRECT(ADDRESS(ROW(),Controls!#REF!+105))</f>
        <v>#REF!</v>
      </c>
      <c r="GV61" s="9" t="e">
        <f ca="1">INDIRECT(ADDRESS(ROW(),Controls!#REF!+120))</f>
        <v>#REF!</v>
      </c>
      <c r="GW61" s="9" t="e">
        <f ca="1">INDIRECT(ADDRESS(ROW(),Controls!#REF!+15))</f>
        <v>#REF!</v>
      </c>
      <c r="GX61" s="9" t="e">
        <f ca="1">INDIRECT(ADDRESS(ROW(),Controls!#REF!+135))</f>
        <v>#REF!</v>
      </c>
      <c r="HJ61" s="9" t="e">
        <f t="shared" ca="1" si="0"/>
        <v>#REF!</v>
      </c>
      <c r="HK61" s="9" t="e">
        <f t="shared" ca="1" si="1"/>
        <v>#REF!</v>
      </c>
      <c r="HL61" s="9" t="e">
        <f t="shared" ca="1" si="2"/>
        <v>#REF!</v>
      </c>
      <c r="HM61" s="9" t="e">
        <f t="shared" ca="1" si="3"/>
        <v>#REF!</v>
      </c>
      <c r="HN61" s="9" t="e">
        <f ca="1">SQRT($GS61*(1-$GS61/Controls!$D$15))</f>
        <v>#REF!</v>
      </c>
      <c r="HO61" s="9" t="e">
        <f t="shared" ca="1" si="4"/>
        <v>#REF!</v>
      </c>
      <c r="HP61" s="9" t="e">
        <f t="shared" ca="1" si="5"/>
        <v>#REF!</v>
      </c>
      <c r="HQ61" s="9" t="e">
        <f ca="1">IF($GV61=0,NA(),($GX61*Controls!#REF!))</f>
        <v>#REF!</v>
      </c>
    </row>
    <row r="62" spans="2:225" x14ac:dyDescent="0.25">
      <c r="B62" s="11">
        <v>1</v>
      </c>
      <c r="C62" s="11">
        <f>IF(Model!F72,EXP(A62*B62),A62*B62)</f>
        <v>0</v>
      </c>
      <c r="D62" s="96">
        <f>Model!E72</f>
        <v>0</v>
      </c>
      <c r="ED62" s="9">
        <f>$EC$123/4+$EC$124/2+$EC$125/4</f>
        <v>0</v>
      </c>
      <c r="EE62" s="9">
        <f>$ED$122/4+$ED$123/2+$ED$124/4</f>
        <v>0</v>
      </c>
      <c r="EF62" s="9">
        <f>$EE$123/4+$EE$124/2+$EE$125/4</f>
        <v>0</v>
      </c>
      <c r="EG62" s="9">
        <f>$EF$121/4+$EF$122/2+$EF$123/4</f>
        <v>0</v>
      </c>
      <c r="EH62" s="9">
        <f>$EG$122/4+$EG$123/2+$EG$124/4</f>
        <v>0</v>
      </c>
      <c r="EI62" s="9">
        <f>$EH$122/4+$EH$123/2+$EH$124/4</f>
        <v>0</v>
      </c>
      <c r="GP62" s="9" t="e">
        <f ca="1">INDIRECT(ADDRESS(ROW(),Controls!#REF!+30))</f>
        <v>#REF!</v>
      </c>
      <c r="GQ62" s="9" t="e">
        <f ca="1">INDIRECT(ADDRESS(ROW(),Controls!#REF!+45))</f>
        <v>#REF!</v>
      </c>
      <c r="GR62" s="9" t="e">
        <f ca="1">INDIRECT(ADDRESS(ROW(),Controls!#REF!+60))</f>
        <v>#REF!</v>
      </c>
      <c r="GS62" s="9" t="e">
        <f ca="1">INDIRECT(ADDRESS(ROW(),Controls!#REF!+75))</f>
        <v>#REF!</v>
      </c>
      <c r="GT62" s="9" t="e">
        <f ca="1">INDIRECT(ADDRESS(ROW(),Controls!#REF!+90))</f>
        <v>#REF!</v>
      </c>
      <c r="GU62" s="9" t="e">
        <f ca="1">INDIRECT(ADDRESS(ROW(),Controls!#REF!+105))</f>
        <v>#REF!</v>
      </c>
      <c r="GV62" s="9" t="e">
        <f ca="1">INDIRECT(ADDRESS(ROW(),Controls!#REF!+120))</f>
        <v>#REF!</v>
      </c>
      <c r="GW62" s="9" t="e">
        <f ca="1">INDIRECT(ADDRESS(ROW(),Controls!#REF!+15))</f>
        <v>#REF!</v>
      </c>
      <c r="GX62" s="9" t="e">
        <f ca="1">INDIRECT(ADDRESS(ROW(),Controls!#REF!+135))</f>
        <v>#REF!</v>
      </c>
      <c r="HJ62" s="9" t="e">
        <f t="shared" ca="1" si="0"/>
        <v>#REF!</v>
      </c>
      <c r="HK62" s="9" t="e">
        <f t="shared" ca="1" si="1"/>
        <v>#REF!</v>
      </c>
      <c r="HL62" s="9" t="e">
        <f t="shared" ca="1" si="2"/>
        <v>#REF!</v>
      </c>
      <c r="HM62" s="9" t="e">
        <f t="shared" ca="1" si="3"/>
        <v>#REF!</v>
      </c>
      <c r="HN62" s="9" t="e">
        <f ca="1">SQRT($GS62*(1-$GS62/Controls!$D$15))</f>
        <v>#REF!</v>
      </c>
      <c r="HO62" s="9" t="e">
        <f t="shared" ca="1" si="4"/>
        <v>#REF!</v>
      </c>
      <c r="HP62" s="9" t="e">
        <f t="shared" ca="1" si="5"/>
        <v>#REF!</v>
      </c>
      <c r="HQ62" s="9" t="e">
        <f ca="1">IF($GV62=0,NA(),($GX62*Controls!#REF!))</f>
        <v>#REF!</v>
      </c>
    </row>
    <row r="63" spans="2:225" x14ac:dyDescent="0.25">
      <c r="B63" s="11">
        <v>1</v>
      </c>
      <c r="C63" s="11">
        <f>IF(Model!F73,EXP(A63*B63),A63*B63)</f>
        <v>0</v>
      </c>
      <c r="D63" s="96">
        <f>Model!E73</f>
        <v>0</v>
      </c>
      <c r="ED63" s="9">
        <f>$EC$125/4+$EC$126/2+$EC$127/4</f>
        <v>0</v>
      </c>
      <c r="EE63" s="9">
        <f>$ED$124/4+$ED$125/2+$ED$126/4</f>
        <v>0</v>
      </c>
      <c r="EF63" s="9">
        <f>$EE$125/4+$EE$126/2+$EE$127/4</f>
        <v>0</v>
      </c>
      <c r="EG63" s="9">
        <f>$EF$123/4+$EF$124/2+$EF$125/4</f>
        <v>0</v>
      </c>
      <c r="EH63" s="9">
        <f>$EG$124/4+$EG$125/2+$EG$126/4</f>
        <v>0</v>
      </c>
      <c r="EI63" s="9">
        <f>$EH$124/4+$EH$125/2+$EH$126/4</f>
        <v>0</v>
      </c>
      <c r="GP63" s="9" t="e">
        <f ca="1">INDIRECT(ADDRESS(ROW(),Controls!#REF!+30))</f>
        <v>#REF!</v>
      </c>
      <c r="GQ63" s="9" t="e">
        <f ca="1">INDIRECT(ADDRESS(ROW(),Controls!#REF!+45))</f>
        <v>#REF!</v>
      </c>
      <c r="GR63" s="9" t="e">
        <f ca="1">INDIRECT(ADDRESS(ROW(),Controls!#REF!+60))</f>
        <v>#REF!</v>
      </c>
      <c r="GS63" s="9" t="e">
        <f ca="1">INDIRECT(ADDRESS(ROW(),Controls!#REF!+75))</f>
        <v>#REF!</v>
      </c>
      <c r="GT63" s="9" t="e">
        <f ca="1">INDIRECT(ADDRESS(ROW(),Controls!#REF!+90))</f>
        <v>#REF!</v>
      </c>
      <c r="GU63" s="9" t="e">
        <f ca="1">INDIRECT(ADDRESS(ROW(),Controls!#REF!+105))</f>
        <v>#REF!</v>
      </c>
      <c r="GV63" s="9" t="e">
        <f ca="1">INDIRECT(ADDRESS(ROW(),Controls!#REF!+120))</f>
        <v>#REF!</v>
      </c>
      <c r="GW63" s="9" t="e">
        <f ca="1">INDIRECT(ADDRESS(ROW(),Controls!#REF!+15))</f>
        <v>#REF!</v>
      </c>
      <c r="GX63" s="9" t="e">
        <f ca="1">INDIRECT(ADDRESS(ROW(),Controls!#REF!+135))</f>
        <v>#REF!</v>
      </c>
      <c r="HJ63" s="9" t="e">
        <f t="shared" ca="1" si="0"/>
        <v>#REF!</v>
      </c>
      <c r="HK63" s="9" t="e">
        <f t="shared" ca="1" si="1"/>
        <v>#REF!</v>
      </c>
      <c r="HL63" s="9" t="e">
        <f t="shared" ca="1" si="2"/>
        <v>#REF!</v>
      </c>
      <c r="HM63" s="9" t="e">
        <f t="shared" ca="1" si="3"/>
        <v>#REF!</v>
      </c>
      <c r="HN63" s="9" t="e">
        <f ca="1">SQRT($GS63*(1-$GS63/Controls!$D$15))</f>
        <v>#REF!</v>
      </c>
      <c r="HO63" s="9" t="e">
        <f t="shared" ca="1" si="4"/>
        <v>#REF!</v>
      </c>
      <c r="HP63" s="9" t="e">
        <f t="shared" ca="1" si="5"/>
        <v>#REF!</v>
      </c>
      <c r="HQ63" s="9" t="e">
        <f ca="1">IF($GV63=0,NA(),($GX63*Controls!#REF!))</f>
        <v>#REF!</v>
      </c>
    </row>
    <row r="64" spans="2:225" x14ac:dyDescent="0.25">
      <c r="B64" s="11">
        <v>1</v>
      </c>
      <c r="C64" s="11">
        <f>IF(Model!F74,EXP(A64*B64),A64*B64)</f>
        <v>0</v>
      </c>
      <c r="D64" s="96">
        <f>Model!E74</f>
        <v>0</v>
      </c>
      <c r="ED64" s="9">
        <f>$EC$127/4+$EC$128/2+$EC$129/4</f>
        <v>0</v>
      </c>
      <c r="EE64" s="9">
        <f>$ED$126/4+$ED$127/2+$ED$128/4</f>
        <v>0</v>
      </c>
      <c r="EF64" s="9">
        <f>$EE$127/4+$EE$128/2+$EE$129/4</f>
        <v>0</v>
      </c>
      <c r="EG64" s="9">
        <f>$EF$125/4+$EF$126/2+$EF$127/4</f>
        <v>0</v>
      </c>
      <c r="EH64" s="9">
        <f>$EG$126/4+$EG$127/2+$EG$128/4</f>
        <v>0</v>
      </c>
      <c r="GP64" s="9" t="e">
        <f ca="1">INDIRECT(ADDRESS(ROW(),Controls!#REF!+30))</f>
        <v>#REF!</v>
      </c>
      <c r="GQ64" s="9" t="e">
        <f ca="1">INDIRECT(ADDRESS(ROW(),Controls!#REF!+45))</f>
        <v>#REF!</v>
      </c>
      <c r="GR64" s="9" t="e">
        <f ca="1">INDIRECT(ADDRESS(ROW(),Controls!#REF!+60))</f>
        <v>#REF!</v>
      </c>
      <c r="GS64" s="9" t="e">
        <f ca="1">INDIRECT(ADDRESS(ROW(),Controls!#REF!+75))</f>
        <v>#REF!</v>
      </c>
      <c r="GT64" s="9" t="e">
        <f ca="1">INDIRECT(ADDRESS(ROW(),Controls!#REF!+90))</f>
        <v>#REF!</v>
      </c>
      <c r="GU64" s="9" t="e">
        <f ca="1">INDIRECT(ADDRESS(ROW(),Controls!#REF!+105))</f>
        <v>#REF!</v>
      </c>
      <c r="GV64" s="9" t="e">
        <f ca="1">INDIRECT(ADDRESS(ROW(),Controls!#REF!+120))</f>
        <v>#REF!</v>
      </c>
      <c r="GW64" s="9" t="e">
        <f ca="1">INDIRECT(ADDRESS(ROW(),Controls!#REF!+15))</f>
        <v>#REF!</v>
      </c>
      <c r="GX64" s="9" t="e">
        <f ca="1">INDIRECT(ADDRESS(ROW(),Controls!#REF!+135))</f>
        <v>#REF!</v>
      </c>
      <c r="HJ64" s="9" t="e">
        <f t="shared" ca="1" si="0"/>
        <v>#REF!</v>
      </c>
      <c r="HK64" s="9" t="e">
        <f t="shared" ca="1" si="1"/>
        <v>#REF!</v>
      </c>
      <c r="HL64" s="9" t="e">
        <f t="shared" ca="1" si="2"/>
        <v>#REF!</v>
      </c>
      <c r="HM64" s="9" t="e">
        <f t="shared" ca="1" si="3"/>
        <v>#REF!</v>
      </c>
      <c r="HN64" s="9" t="e">
        <f ca="1">SQRT($GS64*(1-$GS64/Controls!$D$15))</f>
        <v>#REF!</v>
      </c>
      <c r="HO64" s="9" t="e">
        <f t="shared" ca="1" si="4"/>
        <v>#REF!</v>
      </c>
      <c r="HP64" s="9" t="e">
        <f t="shared" ca="1" si="5"/>
        <v>#REF!</v>
      </c>
      <c r="HQ64" s="9" t="e">
        <f ca="1">IF($GV64=0,NA(),($GX64*Controls!#REF!))</f>
        <v>#REF!</v>
      </c>
    </row>
    <row r="65" spans="2:225" x14ac:dyDescent="0.25">
      <c r="B65" s="11">
        <v>1</v>
      </c>
      <c r="C65" s="11">
        <f>IF(Model!F75,EXP(A65*B65),A65*B65)</f>
        <v>0</v>
      </c>
      <c r="D65" s="96">
        <f>Model!E75</f>
        <v>0</v>
      </c>
      <c r="ED65" s="9">
        <f>$EC$129/4+$EC$130/2+$EC$131/4</f>
        <v>0</v>
      </c>
      <c r="EE65" s="9">
        <f>$ED$128/4+$ED$129/2+$ED$130/4</f>
        <v>0</v>
      </c>
      <c r="EF65" s="9">
        <f>$EE$129/4+$EE$130/2+$EE$131/4</f>
        <v>0</v>
      </c>
      <c r="EG65" s="9">
        <f>$EF$127/4+$EF$128/2+$EF$129/4</f>
        <v>0</v>
      </c>
      <c r="EH65" s="9">
        <f>$EG$128/4+$EG$129/2+$EG$130/4</f>
        <v>0</v>
      </c>
      <c r="GP65" s="9" t="e">
        <f ca="1">INDIRECT(ADDRESS(ROW(),Controls!#REF!+30))</f>
        <v>#REF!</v>
      </c>
      <c r="GQ65" s="9" t="e">
        <f ca="1">INDIRECT(ADDRESS(ROW(),Controls!#REF!+45))</f>
        <v>#REF!</v>
      </c>
      <c r="GR65" s="9" t="e">
        <f ca="1">INDIRECT(ADDRESS(ROW(),Controls!#REF!+60))</f>
        <v>#REF!</v>
      </c>
      <c r="GS65" s="9" t="e">
        <f ca="1">INDIRECT(ADDRESS(ROW(),Controls!#REF!+75))</f>
        <v>#REF!</v>
      </c>
      <c r="GT65" s="9" t="e">
        <f ca="1">INDIRECT(ADDRESS(ROW(),Controls!#REF!+90))</f>
        <v>#REF!</v>
      </c>
      <c r="GU65" s="9" t="e">
        <f ca="1">INDIRECT(ADDRESS(ROW(),Controls!#REF!+105))</f>
        <v>#REF!</v>
      </c>
      <c r="GV65" s="9" t="e">
        <f ca="1">INDIRECT(ADDRESS(ROW(),Controls!#REF!+120))</f>
        <v>#REF!</v>
      </c>
      <c r="GW65" s="9" t="e">
        <f ca="1">INDIRECT(ADDRESS(ROW(),Controls!#REF!+15))</f>
        <v>#REF!</v>
      </c>
      <c r="GX65" s="9" t="e">
        <f ca="1">INDIRECT(ADDRESS(ROW(),Controls!#REF!+135))</f>
        <v>#REF!</v>
      </c>
      <c r="HJ65" s="9" t="e">
        <f t="shared" ref="HJ65:HJ128" ca="1" si="6">IF($GV65=0,NA(),MAX($GP65,0.01)/$GQ65)</f>
        <v>#REF!</v>
      </c>
      <c r="HK65" s="9" t="e">
        <f t="shared" ref="HK65:HK128" ca="1" si="7">IF($GV65=0,NA(),($GP65-$GQ65)/$GV65)</f>
        <v>#REF!</v>
      </c>
      <c r="HL65" s="9" t="e">
        <f t="shared" ref="HL65:HL128" ca="1" si="8">IF($GV65=0,NA(),MAX($GU65/$GT65,0.01))</f>
        <v>#REF!</v>
      </c>
      <c r="HM65" s="9" t="e">
        <f t="shared" ref="HM65:HM128" ca="1" si="9">IF($GV65=0,NA(),($GU65-$GT65)/$GV65)</f>
        <v>#REF!</v>
      </c>
      <c r="HN65" s="9" t="e">
        <f ca="1">SQRT($GS65*(1-$GS65/Controls!$D$15))</f>
        <v>#REF!</v>
      </c>
      <c r="HO65" s="9" t="e">
        <f t="shared" ref="HO65:HO128" ca="1" si="10">IF($HN65=0,0,$GR65/$HN65)</f>
        <v>#REF!</v>
      </c>
      <c r="HP65" s="9" t="e">
        <f t="shared" ref="HP65:HP128" ca="1" si="11">IF($GV65=0,NA(),$GW65/$GV65)</f>
        <v>#REF!</v>
      </c>
      <c r="HQ65" s="9" t="e">
        <f ca="1">IF($GV65=0,NA(),($GX65*Controls!#REF!))</f>
        <v>#REF!</v>
      </c>
    </row>
    <row r="66" spans="2:225" x14ac:dyDescent="0.25">
      <c r="B66" s="11">
        <v>1</v>
      </c>
      <c r="C66" s="11">
        <f>IF(Model!F76,EXP(A66*B66),A66*B66)</f>
        <v>0</v>
      </c>
      <c r="D66" s="96">
        <f>Model!E76</f>
        <v>0</v>
      </c>
      <c r="ED66" s="9">
        <f>$EC$131/4+$EC$132/2+$EC$133/4</f>
        <v>0</v>
      </c>
      <c r="EE66" s="9">
        <f>$ED$130/4+$ED$131/2+$ED$132/4</f>
        <v>0</v>
      </c>
      <c r="EF66" s="9">
        <f>$EE$131/4+$EE$132/2+$EE$133/4</f>
        <v>0</v>
      </c>
      <c r="EG66" s="9">
        <f>$EF$129/4+$EF$130/2+$EF$131/4</f>
        <v>0</v>
      </c>
      <c r="EH66" s="9">
        <f>$EG$130/4+$EG$131/2+$EG$132/4</f>
        <v>0</v>
      </c>
      <c r="GP66" s="9" t="e">
        <f ca="1">INDIRECT(ADDRESS(ROW(),Controls!#REF!+30))</f>
        <v>#REF!</v>
      </c>
      <c r="GQ66" s="9" t="e">
        <f ca="1">INDIRECT(ADDRESS(ROW(),Controls!#REF!+45))</f>
        <v>#REF!</v>
      </c>
      <c r="GR66" s="9" t="e">
        <f ca="1">INDIRECT(ADDRESS(ROW(),Controls!#REF!+60))</f>
        <v>#REF!</v>
      </c>
      <c r="GS66" s="9" t="e">
        <f ca="1">INDIRECT(ADDRESS(ROW(),Controls!#REF!+75))</f>
        <v>#REF!</v>
      </c>
      <c r="GT66" s="9" t="e">
        <f ca="1">INDIRECT(ADDRESS(ROW(),Controls!#REF!+90))</f>
        <v>#REF!</v>
      </c>
      <c r="GU66" s="9" t="e">
        <f ca="1">INDIRECT(ADDRESS(ROW(),Controls!#REF!+105))</f>
        <v>#REF!</v>
      </c>
      <c r="GV66" s="9" t="e">
        <f ca="1">INDIRECT(ADDRESS(ROW(),Controls!#REF!+120))</f>
        <v>#REF!</v>
      </c>
      <c r="GW66" s="9" t="e">
        <f ca="1">INDIRECT(ADDRESS(ROW(),Controls!#REF!+15))</f>
        <v>#REF!</v>
      </c>
      <c r="GX66" s="9" t="e">
        <f ca="1">INDIRECT(ADDRESS(ROW(),Controls!#REF!+135))</f>
        <v>#REF!</v>
      </c>
      <c r="HJ66" s="9" t="e">
        <f t="shared" ca="1" si="6"/>
        <v>#REF!</v>
      </c>
      <c r="HK66" s="9" t="e">
        <f t="shared" ca="1" si="7"/>
        <v>#REF!</v>
      </c>
      <c r="HL66" s="9" t="e">
        <f t="shared" ca="1" si="8"/>
        <v>#REF!</v>
      </c>
      <c r="HM66" s="9" t="e">
        <f t="shared" ca="1" si="9"/>
        <v>#REF!</v>
      </c>
      <c r="HN66" s="9" t="e">
        <f ca="1">SQRT($GS66*(1-$GS66/Controls!$D$15))</f>
        <v>#REF!</v>
      </c>
      <c r="HO66" s="9" t="e">
        <f t="shared" ca="1" si="10"/>
        <v>#REF!</v>
      </c>
      <c r="HP66" s="9" t="e">
        <f t="shared" ca="1" si="11"/>
        <v>#REF!</v>
      </c>
      <c r="HQ66" s="9" t="e">
        <f ca="1">IF($GV66=0,NA(),($GX66*Controls!#REF!))</f>
        <v>#REF!</v>
      </c>
    </row>
    <row r="67" spans="2:225" x14ac:dyDescent="0.25">
      <c r="B67" s="11">
        <v>1</v>
      </c>
      <c r="C67" s="11">
        <f>IF(Model!F77,EXP(A67*B67),A67*B67)</f>
        <v>0</v>
      </c>
      <c r="D67" s="96">
        <f>Model!E77</f>
        <v>0</v>
      </c>
      <c r="ED67" s="9">
        <f>$EC$133/4+$EC$134/2+$EC$135/4</f>
        <v>0</v>
      </c>
      <c r="EE67" s="9">
        <f>$ED$132/4+$ED$133/2+$ED$134/4</f>
        <v>0</v>
      </c>
      <c r="EF67" s="9">
        <f>$EE$133/4+$EE$134/2+$EE$135/4</f>
        <v>0</v>
      </c>
      <c r="EG67" s="9">
        <f>$EF$131/4+$EF$132/2+$EF$133/4</f>
        <v>0</v>
      </c>
      <c r="EH67" s="9">
        <f>$EG$132/4+$EG$133/2+$EG$134/4</f>
        <v>0</v>
      </c>
      <c r="GP67" s="9" t="e">
        <f ca="1">INDIRECT(ADDRESS(ROW(),Controls!#REF!+30))</f>
        <v>#REF!</v>
      </c>
      <c r="GQ67" s="9" t="e">
        <f ca="1">INDIRECT(ADDRESS(ROW(),Controls!#REF!+45))</f>
        <v>#REF!</v>
      </c>
      <c r="GR67" s="9" t="e">
        <f ca="1">INDIRECT(ADDRESS(ROW(),Controls!#REF!+60))</f>
        <v>#REF!</v>
      </c>
      <c r="GS67" s="9" t="e">
        <f ca="1">INDIRECT(ADDRESS(ROW(),Controls!#REF!+75))</f>
        <v>#REF!</v>
      </c>
      <c r="GT67" s="9" t="e">
        <f ca="1">INDIRECT(ADDRESS(ROW(),Controls!#REF!+90))</f>
        <v>#REF!</v>
      </c>
      <c r="GU67" s="9" t="e">
        <f ca="1">INDIRECT(ADDRESS(ROW(),Controls!#REF!+105))</f>
        <v>#REF!</v>
      </c>
      <c r="GV67" s="9" t="e">
        <f ca="1">INDIRECT(ADDRESS(ROW(),Controls!#REF!+120))</f>
        <v>#REF!</v>
      </c>
      <c r="GW67" s="9" t="e">
        <f ca="1">INDIRECT(ADDRESS(ROW(),Controls!#REF!+15))</f>
        <v>#REF!</v>
      </c>
      <c r="GX67" s="9" t="e">
        <f ca="1">INDIRECT(ADDRESS(ROW(),Controls!#REF!+135))</f>
        <v>#REF!</v>
      </c>
      <c r="HJ67" s="9" t="e">
        <f t="shared" ca="1" si="6"/>
        <v>#REF!</v>
      </c>
      <c r="HK67" s="9" t="e">
        <f t="shared" ca="1" si="7"/>
        <v>#REF!</v>
      </c>
      <c r="HL67" s="9" t="e">
        <f t="shared" ca="1" si="8"/>
        <v>#REF!</v>
      </c>
      <c r="HM67" s="9" t="e">
        <f t="shared" ca="1" si="9"/>
        <v>#REF!</v>
      </c>
      <c r="HN67" s="9" t="e">
        <f ca="1">SQRT($GS67*(1-$GS67/Controls!$D$15))</f>
        <v>#REF!</v>
      </c>
      <c r="HO67" s="9" t="e">
        <f t="shared" ca="1" si="10"/>
        <v>#REF!</v>
      </c>
      <c r="HP67" s="9" t="e">
        <f t="shared" ca="1" si="11"/>
        <v>#REF!</v>
      </c>
      <c r="HQ67" s="9" t="e">
        <f ca="1">IF($GV67=0,NA(),($GX67*Controls!#REF!))</f>
        <v>#REF!</v>
      </c>
    </row>
    <row r="68" spans="2:225" x14ac:dyDescent="0.25">
      <c r="B68" s="11">
        <v>1</v>
      </c>
      <c r="C68" s="11">
        <f>IF(Model!F78,EXP(A68*B68),A68*B68)</f>
        <v>0</v>
      </c>
      <c r="D68" s="96">
        <f>Model!E78</f>
        <v>0</v>
      </c>
      <c r="ED68" s="9">
        <f>$EC$135/4+$EC$136/2+$EC$137/4</f>
        <v>0</v>
      </c>
      <c r="EE68" s="9">
        <f>$ED$134/4+$ED$135/2+$ED$136/4</f>
        <v>0</v>
      </c>
      <c r="EF68" s="9">
        <f>$EE$135/4+$EE$136/2+$EE$137/4</f>
        <v>0</v>
      </c>
      <c r="EG68" s="9">
        <f>$EF$133/4+$EF$134/2+$EF$135/4</f>
        <v>0</v>
      </c>
      <c r="EH68" s="9">
        <f>$EG$134/4+$EG$135/2+$EG$136/4</f>
        <v>0</v>
      </c>
      <c r="GP68" s="9" t="e">
        <f ca="1">INDIRECT(ADDRESS(ROW(),Controls!#REF!+30))</f>
        <v>#REF!</v>
      </c>
      <c r="GQ68" s="9" t="e">
        <f ca="1">INDIRECT(ADDRESS(ROW(),Controls!#REF!+45))</f>
        <v>#REF!</v>
      </c>
      <c r="GR68" s="9" t="e">
        <f ca="1">INDIRECT(ADDRESS(ROW(),Controls!#REF!+60))</f>
        <v>#REF!</v>
      </c>
      <c r="GS68" s="9" t="e">
        <f ca="1">INDIRECT(ADDRESS(ROW(),Controls!#REF!+75))</f>
        <v>#REF!</v>
      </c>
      <c r="GT68" s="9" t="e">
        <f ca="1">INDIRECT(ADDRESS(ROW(),Controls!#REF!+90))</f>
        <v>#REF!</v>
      </c>
      <c r="GU68" s="9" t="e">
        <f ca="1">INDIRECT(ADDRESS(ROW(),Controls!#REF!+105))</f>
        <v>#REF!</v>
      </c>
      <c r="GV68" s="9" t="e">
        <f ca="1">INDIRECT(ADDRESS(ROW(),Controls!#REF!+120))</f>
        <v>#REF!</v>
      </c>
      <c r="GW68" s="9" t="e">
        <f ca="1">INDIRECT(ADDRESS(ROW(),Controls!#REF!+15))</f>
        <v>#REF!</v>
      </c>
      <c r="GX68" s="9" t="e">
        <f ca="1">INDIRECT(ADDRESS(ROW(),Controls!#REF!+135))</f>
        <v>#REF!</v>
      </c>
      <c r="HJ68" s="9" t="e">
        <f t="shared" ca="1" si="6"/>
        <v>#REF!</v>
      </c>
      <c r="HK68" s="9" t="e">
        <f t="shared" ca="1" si="7"/>
        <v>#REF!</v>
      </c>
      <c r="HL68" s="9" t="e">
        <f t="shared" ca="1" si="8"/>
        <v>#REF!</v>
      </c>
      <c r="HM68" s="9" t="e">
        <f t="shared" ca="1" si="9"/>
        <v>#REF!</v>
      </c>
      <c r="HN68" s="9" t="e">
        <f ca="1">SQRT($GS68*(1-$GS68/Controls!$D$15))</f>
        <v>#REF!</v>
      </c>
      <c r="HO68" s="9" t="e">
        <f t="shared" ca="1" si="10"/>
        <v>#REF!</v>
      </c>
      <c r="HP68" s="9" t="e">
        <f t="shared" ca="1" si="11"/>
        <v>#REF!</v>
      </c>
      <c r="HQ68" s="9" t="e">
        <f ca="1">IF($GV68=0,NA(),($GX68*Controls!#REF!))</f>
        <v>#REF!</v>
      </c>
    </row>
    <row r="69" spans="2:225" x14ac:dyDescent="0.25">
      <c r="B69" s="11">
        <v>1</v>
      </c>
      <c r="C69" s="11">
        <f>IF(Model!F79,EXP(A69*B69),A69*B69)</f>
        <v>0</v>
      </c>
      <c r="D69" s="96">
        <f>Model!E79</f>
        <v>0</v>
      </c>
      <c r="ED69" s="9">
        <f>$EC$137/4+$EC$138/2+$EC$139/4</f>
        <v>0</v>
      </c>
      <c r="EE69" s="9">
        <f>$ED$136/4+$ED$137/2+$ED$138/4</f>
        <v>0</v>
      </c>
      <c r="EF69" s="9">
        <f>$EE$137/4+$EE$138/2+$EE$139/4</f>
        <v>0</v>
      </c>
      <c r="EG69" s="9">
        <f>$EF$135/4+$EF$136/2+$EF$137/4</f>
        <v>0</v>
      </c>
      <c r="EH69" s="9">
        <f>$EG$136/4+$EG$137/2+$EG$138/4</f>
        <v>0</v>
      </c>
      <c r="GP69" s="9" t="e">
        <f ca="1">INDIRECT(ADDRESS(ROW(),Controls!#REF!+30))</f>
        <v>#REF!</v>
      </c>
      <c r="GQ69" s="9" t="e">
        <f ca="1">INDIRECT(ADDRESS(ROW(),Controls!#REF!+45))</f>
        <v>#REF!</v>
      </c>
      <c r="GR69" s="9" t="e">
        <f ca="1">INDIRECT(ADDRESS(ROW(),Controls!#REF!+60))</f>
        <v>#REF!</v>
      </c>
      <c r="GS69" s="9" t="e">
        <f ca="1">INDIRECT(ADDRESS(ROW(),Controls!#REF!+75))</f>
        <v>#REF!</v>
      </c>
      <c r="GT69" s="9" t="e">
        <f ca="1">INDIRECT(ADDRESS(ROW(),Controls!#REF!+90))</f>
        <v>#REF!</v>
      </c>
      <c r="GU69" s="9" t="e">
        <f ca="1">INDIRECT(ADDRESS(ROW(),Controls!#REF!+105))</f>
        <v>#REF!</v>
      </c>
      <c r="GV69" s="9" t="e">
        <f ca="1">INDIRECT(ADDRESS(ROW(),Controls!#REF!+120))</f>
        <v>#REF!</v>
      </c>
      <c r="GW69" s="9" t="e">
        <f ca="1">INDIRECT(ADDRESS(ROW(),Controls!#REF!+15))</f>
        <v>#REF!</v>
      </c>
      <c r="GX69" s="9" t="e">
        <f ca="1">INDIRECT(ADDRESS(ROW(),Controls!#REF!+135))</f>
        <v>#REF!</v>
      </c>
      <c r="HJ69" s="9" t="e">
        <f t="shared" ca="1" si="6"/>
        <v>#REF!</v>
      </c>
      <c r="HK69" s="9" t="e">
        <f t="shared" ca="1" si="7"/>
        <v>#REF!</v>
      </c>
      <c r="HL69" s="9" t="e">
        <f t="shared" ca="1" si="8"/>
        <v>#REF!</v>
      </c>
      <c r="HM69" s="9" t="e">
        <f t="shared" ca="1" si="9"/>
        <v>#REF!</v>
      </c>
      <c r="HN69" s="9" t="e">
        <f ca="1">SQRT($GS69*(1-$GS69/Controls!$D$15))</f>
        <v>#REF!</v>
      </c>
      <c r="HO69" s="9" t="e">
        <f t="shared" ca="1" si="10"/>
        <v>#REF!</v>
      </c>
      <c r="HP69" s="9" t="e">
        <f t="shared" ca="1" si="11"/>
        <v>#REF!</v>
      </c>
      <c r="HQ69" s="9" t="e">
        <f ca="1">IF($GV69=0,NA(),($GX69*Controls!#REF!))</f>
        <v>#REF!</v>
      </c>
    </row>
    <row r="70" spans="2:225" x14ac:dyDescent="0.25">
      <c r="B70" s="11">
        <v>1</v>
      </c>
      <c r="C70" s="11">
        <f>IF(Model!F80,EXP(A70*B70),A70*B70)</f>
        <v>0</v>
      </c>
      <c r="D70" s="96">
        <f>Model!E80</f>
        <v>0</v>
      </c>
      <c r="ED70" s="9">
        <f>$EC$139/4+$EC$140/2+$EC$141/4</f>
        <v>0</v>
      </c>
      <c r="EE70" s="9">
        <f>$ED$138/4+$ED$139/2+$ED$140/4</f>
        <v>0</v>
      </c>
      <c r="EF70" s="9">
        <f>$EE$139/4+$EE$140/2+$EE$141/4</f>
        <v>0</v>
      </c>
      <c r="EG70" s="9">
        <f>$EF$137/4+$EF$138/2+$EF$139/4</f>
        <v>0</v>
      </c>
      <c r="EH70" s="9">
        <f>$EG$138/4+$EG$139/2+$EG$140/4</f>
        <v>0</v>
      </c>
      <c r="GP70" s="9" t="e">
        <f ca="1">INDIRECT(ADDRESS(ROW(),Controls!#REF!+30))</f>
        <v>#REF!</v>
      </c>
      <c r="GQ70" s="9" t="e">
        <f ca="1">INDIRECT(ADDRESS(ROW(),Controls!#REF!+45))</f>
        <v>#REF!</v>
      </c>
      <c r="GR70" s="9" t="e">
        <f ca="1">INDIRECT(ADDRESS(ROW(),Controls!#REF!+60))</f>
        <v>#REF!</v>
      </c>
      <c r="GS70" s="9" t="e">
        <f ca="1">INDIRECT(ADDRESS(ROW(),Controls!#REF!+75))</f>
        <v>#REF!</v>
      </c>
      <c r="GT70" s="9" t="e">
        <f ca="1">INDIRECT(ADDRESS(ROW(),Controls!#REF!+90))</f>
        <v>#REF!</v>
      </c>
      <c r="GU70" s="9" t="e">
        <f ca="1">INDIRECT(ADDRESS(ROW(),Controls!#REF!+105))</f>
        <v>#REF!</v>
      </c>
      <c r="GV70" s="9" t="e">
        <f ca="1">INDIRECT(ADDRESS(ROW(),Controls!#REF!+120))</f>
        <v>#REF!</v>
      </c>
      <c r="GW70" s="9" t="e">
        <f ca="1">INDIRECT(ADDRESS(ROW(),Controls!#REF!+15))</f>
        <v>#REF!</v>
      </c>
      <c r="GX70" s="9" t="e">
        <f ca="1">INDIRECT(ADDRESS(ROW(),Controls!#REF!+135))</f>
        <v>#REF!</v>
      </c>
      <c r="HJ70" s="9" t="e">
        <f t="shared" ca="1" si="6"/>
        <v>#REF!</v>
      </c>
      <c r="HK70" s="9" t="e">
        <f t="shared" ca="1" si="7"/>
        <v>#REF!</v>
      </c>
      <c r="HL70" s="9" t="e">
        <f t="shared" ca="1" si="8"/>
        <v>#REF!</v>
      </c>
      <c r="HM70" s="9" t="e">
        <f t="shared" ca="1" si="9"/>
        <v>#REF!</v>
      </c>
      <c r="HN70" s="9" t="e">
        <f ca="1">SQRT($GS70*(1-$GS70/Controls!$D$15))</f>
        <v>#REF!</v>
      </c>
      <c r="HO70" s="9" t="e">
        <f t="shared" ca="1" si="10"/>
        <v>#REF!</v>
      </c>
      <c r="HP70" s="9" t="e">
        <f t="shared" ca="1" si="11"/>
        <v>#REF!</v>
      </c>
      <c r="HQ70" s="9" t="e">
        <f ca="1">IF($GV70=0,NA(),($GX70*Controls!#REF!))</f>
        <v>#REF!</v>
      </c>
    </row>
    <row r="71" spans="2:225" x14ac:dyDescent="0.25">
      <c r="B71" s="11">
        <v>1</v>
      </c>
      <c r="C71" s="11">
        <f>IF(Model!F81,EXP(A71*B71),A71*B71)</f>
        <v>0</v>
      </c>
      <c r="D71" s="96">
        <f>Model!E81</f>
        <v>0</v>
      </c>
      <c r="ED71" s="9">
        <f>$EC$141/4+$EC$142/2+$EC$143/4</f>
        <v>0</v>
      </c>
      <c r="EE71" s="9">
        <f>$ED$140/4+$ED$141/2+$ED$142/4</f>
        <v>0</v>
      </c>
      <c r="EF71" s="9">
        <f>$EE$141/4+$EE$142/2+$EE$143/4</f>
        <v>0</v>
      </c>
      <c r="EG71" s="9">
        <f>$EF$139/4+$EF$140/2+$EF$141/4</f>
        <v>0</v>
      </c>
      <c r="EH71" s="9">
        <f>$EG$140/4+$EG$141/2+$EG$142/4</f>
        <v>0</v>
      </c>
      <c r="GP71" s="9" t="e">
        <f ca="1">INDIRECT(ADDRESS(ROW(),Controls!#REF!+30))</f>
        <v>#REF!</v>
      </c>
      <c r="GQ71" s="9" t="e">
        <f ca="1">INDIRECT(ADDRESS(ROW(),Controls!#REF!+45))</f>
        <v>#REF!</v>
      </c>
      <c r="GR71" s="9" t="e">
        <f ca="1">INDIRECT(ADDRESS(ROW(),Controls!#REF!+60))</f>
        <v>#REF!</v>
      </c>
      <c r="GS71" s="9" t="e">
        <f ca="1">INDIRECT(ADDRESS(ROW(),Controls!#REF!+75))</f>
        <v>#REF!</v>
      </c>
      <c r="GT71" s="9" t="e">
        <f ca="1">INDIRECT(ADDRESS(ROW(),Controls!#REF!+90))</f>
        <v>#REF!</v>
      </c>
      <c r="GU71" s="9" t="e">
        <f ca="1">INDIRECT(ADDRESS(ROW(),Controls!#REF!+105))</f>
        <v>#REF!</v>
      </c>
      <c r="GV71" s="9" t="e">
        <f ca="1">INDIRECT(ADDRESS(ROW(),Controls!#REF!+120))</f>
        <v>#REF!</v>
      </c>
      <c r="GW71" s="9" t="e">
        <f ca="1">INDIRECT(ADDRESS(ROW(),Controls!#REF!+15))</f>
        <v>#REF!</v>
      </c>
      <c r="GX71" s="9" t="e">
        <f ca="1">INDIRECT(ADDRESS(ROW(),Controls!#REF!+135))</f>
        <v>#REF!</v>
      </c>
      <c r="HJ71" s="9" t="e">
        <f t="shared" ca="1" si="6"/>
        <v>#REF!</v>
      </c>
      <c r="HK71" s="9" t="e">
        <f t="shared" ca="1" si="7"/>
        <v>#REF!</v>
      </c>
      <c r="HL71" s="9" t="e">
        <f t="shared" ca="1" si="8"/>
        <v>#REF!</v>
      </c>
      <c r="HM71" s="9" t="e">
        <f t="shared" ca="1" si="9"/>
        <v>#REF!</v>
      </c>
      <c r="HN71" s="9" t="e">
        <f ca="1">SQRT($GS71*(1-$GS71/Controls!$D$15))</f>
        <v>#REF!</v>
      </c>
      <c r="HO71" s="9" t="e">
        <f t="shared" ca="1" si="10"/>
        <v>#REF!</v>
      </c>
      <c r="HP71" s="9" t="e">
        <f t="shared" ca="1" si="11"/>
        <v>#REF!</v>
      </c>
      <c r="HQ71" s="9" t="e">
        <f ca="1">IF($GV71=0,NA(),($GX71*Controls!#REF!))</f>
        <v>#REF!</v>
      </c>
    </row>
    <row r="72" spans="2:225" x14ac:dyDescent="0.25">
      <c r="B72" s="11">
        <v>1</v>
      </c>
      <c r="C72" s="11">
        <f>IF(Model!F82,EXP(A72*B72),A72*B72)</f>
        <v>0</v>
      </c>
      <c r="D72" s="96">
        <f>Model!E82</f>
        <v>0</v>
      </c>
      <c r="ED72" s="9">
        <f>$EC$143/4+$EC$144/2+$EC$145/4</f>
        <v>0</v>
      </c>
      <c r="EE72" s="9">
        <f>$ED$142/4+$ED$143/2+$ED$144/4</f>
        <v>0</v>
      </c>
      <c r="EF72" s="9">
        <f>$EE$143/4+$EE$144/2+$EE$145/4</f>
        <v>0</v>
      </c>
      <c r="EG72" s="9">
        <f>$EF$141/4+$EF$142/2+$EF$143/4</f>
        <v>0</v>
      </c>
      <c r="EH72" s="9">
        <f>$EG$142/4+$EG$143/2+$EG$144/4</f>
        <v>0</v>
      </c>
      <c r="GP72" s="9" t="e">
        <f ca="1">INDIRECT(ADDRESS(ROW(),Controls!#REF!+30))</f>
        <v>#REF!</v>
      </c>
      <c r="GQ72" s="9" t="e">
        <f ca="1">INDIRECT(ADDRESS(ROW(),Controls!#REF!+45))</f>
        <v>#REF!</v>
      </c>
      <c r="GR72" s="9" t="e">
        <f ca="1">INDIRECT(ADDRESS(ROW(),Controls!#REF!+60))</f>
        <v>#REF!</v>
      </c>
      <c r="GS72" s="9" t="e">
        <f ca="1">INDIRECT(ADDRESS(ROW(),Controls!#REF!+75))</f>
        <v>#REF!</v>
      </c>
      <c r="GT72" s="9" t="e">
        <f ca="1">INDIRECT(ADDRESS(ROW(),Controls!#REF!+90))</f>
        <v>#REF!</v>
      </c>
      <c r="GU72" s="9" t="e">
        <f ca="1">INDIRECT(ADDRESS(ROW(),Controls!#REF!+105))</f>
        <v>#REF!</v>
      </c>
      <c r="GV72" s="9" t="e">
        <f ca="1">INDIRECT(ADDRESS(ROW(),Controls!#REF!+120))</f>
        <v>#REF!</v>
      </c>
      <c r="GW72" s="9" t="e">
        <f ca="1">INDIRECT(ADDRESS(ROW(),Controls!#REF!+15))</f>
        <v>#REF!</v>
      </c>
      <c r="GX72" s="9" t="e">
        <f ca="1">INDIRECT(ADDRESS(ROW(),Controls!#REF!+135))</f>
        <v>#REF!</v>
      </c>
      <c r="HJ72" s="9" t="e">
        <f t="shared" ca="1" si="6"/>
        <v>#REF!</v>
      </c>
      <c r="HK72" s="9" t="e">
        <f t="shared" ca="1" si="7"/>
        <v>#REF!</v>
      </c>
      <c r="HL72" s="9" t="e">
        <f t="shared" ca="1" si="8"/>
        <v>#REF!</v>
      </c>
      <c r="HM72" s="9" t="e">
        <f t="shared" ca="1" si="9"/>
        <v>#REF!</v>
      </c>
      <c r="HN72" s="9" t="e">
        <f ca="1">SQRT($GS72*(1-$GS72/Controls!$D$15))</f>
        <v>#REF!</v>
      </c>
      <c r="HO72" s="9" t="e">
        <f t="shared" ca="1" si="10"/>
        <v>#REF!</v>
      </c>
      <c r="HP72" s="9" t="e">
        <f t="shared" ca="1" si="11"/>
        <v>#REF!</v>
      </c>
      <c r="HQ72" s="9" t="e">
        <f ca="1">IF($GV72=0,NA(),($GX72*Controls!#REF!))</f>
        <v>#REF!</v>
      </c>
    </row>
    <row r="73" spans="2:225" x14ac:dyDescent="0.25">
      <c r="B73" s="11">
        <v>1</v>
      </c>
      <c r="C73" s="11">
        <f>IF(Model!F83,EXP(A73*B73),A73*B73)</f>
        <v>0</v>
      </c>
      <c r="D73" s="96">
        <f>Model!E83</f>
        <v>0</v>
      </c>
      <c r="ED73" s="9">
        <f>$EC$145/4+$EC$146/2+$EC$147/4</f>
        <v>0</v>
      </c>
      <c r="EE73" s="9">
        <f>$ED$144/4+$ED$145/2+$ED$146/4</f>
        <v>0</v>
      </c>
      <c r="EF73" s="9">
        <f>$EE$145/4+$EE$146/2+$EE$147/4</f>
        <v>0</v>
      </c>
      <c r="EG73" s="9">
        <f>$EF$143/4+$EF$144/2+$EF$145/4</f>
        <v>0</v>
      </c>
      <c r="EH73" s="9">
        <f>$EG$144/4+$EG$145/2+$EG$146/4</f>
        <v>0</v>
      </c>
      <c r="GP73" s="9" t="e">
        <f ca="1">INDIRECT(ADDRESS(ROW(),Controls!#REF!+30))</f>
        <v>#REF!</v>
      </c>
      <c r="GQ73" s="9" t="e">
        <f ca="1">INDIRECT(ADDRESS(ROW(),Controls!#REF!+45))</f>
        <v>#REF!</v>
      </c>
      <c r="GR73" s="9" t="e">
        <f ca="1">INDIRECT(ADDRESS(ROW(),Controls!#REF!+60))</f>
        <v>#REF!</v>
      </c>
      <c r="GS73" s="9" t="e">
        <f ca="1">INDIRECT(ADDRESS(ROW(),Controls!#REF!+75))</f>
        <v>#REF!</v>
      </c>
      <c r="GT73" s="9" t="e">
        <f ca="1">INDIRECT(ADDRESS(ROW(),Controls!#REF!+90))</f>
        <v>#REF!</v>
      </c>
      <c r="GU73" s="9" t="e">
        <f ca="1">INDIRECT(ADDRESS(ROW(),Controls!#REF!+105))</f>
        <v>#REF!</v>
      </c>
      <c r="GV73" s="9" t="e">
        <f ca="1">INDIRECT(ADDRESS(ROW(),Controls!#REF!+120))</f>
        <v>#REF!</v>
      </c>
      <c r="GW73" s="9" t="e">
        <f ca="1">INDIRECT(ADDRESS(ROW(),Controls!#REF!+15))</f>
        <v>#REF!</v>
      </c>
      <c r="GX73" s="9" t="e">
        <f ca="1">INDIRECT(ADDRESS(ROW(),Controls!#REF!+135))</f>
        <v>#REF!</v>
      </c>
      <c r="HJ73" s="9" t="e">
        <f t="shared" ca="1" si="6"/>
        <v>#REF!</v>
      </c>
      <c r="HK73" s="9" t="e">
        <f t="shared" ca="1" si="7"/>
        <v>#REF!</v>
      </c>
      <c r="HL73" s="9" t="e">
        <f t="shared" ca="1" si="8"/>
        <v>#REF!</v>
      </c>
      <c r="HM73" s="9" t="e">
        <f t="shared" ca="1" si="9"/>
        <v>#REF!</v>
      </c>
      <c r="HN73" s="9" t="e">
        <f ca="1">SQRT($GS73*(1-$GS73/Controls!$D$15))</f>
        <v>#REF!</v>
      </c>
      <c r="HO73" s="9" t="e">
        <f t="shared" ca="1" si="10"/>
        <v>#REF!</v>
      </c>
      <c r="HP73" s="9" t="e">
        <f t="shared" ca="1" si="11"/>
        <v>#REF!</v>
      </c>
      <c r="HQ73" s="9" t="e">
        <f ca="1">IF($GV73=0,NA(),($GX73*Controls!#REF!))</f>
        <v>#REF!</v>
      </c>
    </row>
    <row r="74" spans="2:225" x14ac:dyDescent="0.25">
      <c r="B74" s="11">
        <v>1</v>
      </c>
      <c r="C74" s="11">
        <f>IF(Model!F84,EXP(A74*B74),A74*B74)</f>
        <v>0</v>
      </c>
      <c r="D74" s="96">
        <f>Model!E84</f>
        <v>0</v>
      </c>
      <c r="ED74" s="9">
        <f>$EC$147/4+$EC$148/2+$EC$149/4</f>
        <v>0</v>
      </c>
      <c r="EE74" s="9">
        <f>$ED$146/4+$ED$147/2+$ED$148/4</f>
        <v>0</v>
      </c>
      <c r="EF74" s="9">
        <f>$EE$147/4+$EE$148/2+$EE$149/4</f>
        <v>0</v>
      </c>
      <c r="EG74" s="9">
        <f>$EF$145/4+$EF$146/2+$EF$147/4</f>
        <v>0</v>
      </c>
      <c r="EH74" s="9">
        <f>$EG$146/4+$EG$147/2+$EG$148/4</f>
        <v>0</v>
      </c>
      <c r="GP74" s="9" t="e">
        <f ca="1">INDIRECT(ADDRESS(ROW(),Controls!#REF!+30))</f>
        <v>#REF!</v>
      </c>
      <c r="GQ74" s="9" t="e">
        <f ca="1">INDIRECT(ADDRESS(ROW(),Controls!#REF!+45))</f>
        <v>#REF!</v>
      </c>
      <c r="GR74" s="9" t="e">
        <f ca="1">INDIRECT(ADDRESS(ROW(),Controls!#REF!+60))</f>
        <v>#REF!</v>
      </c>
      <c r="GS74" s="9" t="e">
        <f ca="1">INDIRECT(ADDRESS(ROW(),Controls!#REF!+75))</f>
        <v>#REF!</v>
      </c>
      <c r="GT74" s="9" t="e">
        <f ca="1">INDIRECT(ADDRESS(ROW(),Controls!#REF!+90))</f>
        <v>#REF!</v>
      </c>
      <c r="GU74" s="9" t="e">
        <f ca="1">INDIRECT(ADDRESS(ROW(),Controls!#REF!+105))</f>
        <v>#REF!</v>
      </c>
      <c r="GV74" s="9" t="e">
        <f ca="1">INDIRECT(ADDRESS(ROW(),Controls!#REF!+120))</f>
        <v>#REF!</v>
      </c>
      <c r="GW74" s="9" t="e">
        <f ca="1">INDIRECT(ADDRESS(ROW(),Controls!#REF!+15))</f>
        <v>#REF!</v>
      </c>
      <c r="GX74" s="9" t="e">
        <f ca="1">INDIRECT(ADDRESS(ROW(),Controls!#REF!+135))</f>
        <v>#REF!</v>
      </c>
      <c r="HJ74" s="9" t="e">
        <f t="shared" ca="1" si="6"/>
        <v>#REF!</v>
      </c>
      <c r="HK74" s="9" t="e">
        <f t="shared" ca="1" si="7"/>
        <v>#REF!</v>
      </c>
      <c r="HL74" s="9" t="e">
        <f t="shared" ca="1" si="8"/>
        <v>#REF!</v>
      </c>
      <c r="HM74" s="9" t="e">
        <f t="shared" ca="1" si="9"/>
        <v>#REF!</v>
      </c>
      <c r="HN74" s="9" t="e">
        <f ca="1">SQRT($GS74*(1-$GS74/Controls!$D$15))</f>
        <v>#REF!</v>
      </c>
      <c r="HO74" s="9" t="e">
        <f t="shared" ca="1" si="10"/>
        <v>#REF!</v>
      </c>
      <c r="HP74" s="9" t="e">
        <f t="shared" ca="1" si="11"/>
        <v>#REF!</v>
      </c>
      <c r="HQ74" s="9" t="e">
        <f ca="1">IF($GV74=0,NA(),($GX74*Controls!#REF!))</f>
        <v>#REF!</v>
      </c>
    </row>
    <row r="75" spans="2:225" x14ac:dyDescent="0.25">
      <c r="B75" s="11">
        <v>1</v>
      </c>
      <c r="C75" s="11">
        <f>IF(Model!F85,EXP(A75*B75),A75*B75)</f>
        <v>0</v>
      </c>
      <c r="D75" s="96">
        <f>Model!E85</f>
        <v>0</v>
      </c>
      <c r="ED75" s="9">
        <f>$EC$149/4+$EC$150/2+$EC$151/4</f>
        <v>0</v>
      </c>
      <c r="EE75" s="9">
        <f>$ED$148/4+$ED$149/2+$ED$150/4</f>
        <v>0</v>
      </c>
      <c r="EF75" s="9">
        <f>$EE$149/4+$EE$150/2+$EE$151/4</f>
        <v>0</v>
      </c>
      <c r="EG75" s="9">
        <f>$EF$147/4+$EF$148/2+$EF$149/4</f>
        <v>0</v>
      </c>
      <c r="EH75" s="9">
        <f>$EG$148/4+$EG$149/2+$EG$150/4</f>
        <v>0</v>
      </c>
      <c r="GP75" s="9" t="e">
        <f ca="1">INDIRECT(ADDRESS(ROW(),Controls!#REF!+30))</f>
        <v>#REF!</v>
      </c>
      <c r="GQ75" s="9" t="e">
        <f ca="1">INDIRECT(ADDRESS(ROW(),Controls!#REF!+45))</f>
        <v>#REF!</v>
      </c>
      <c r="GR75" s="9" t="e">
        <f ca="1">INDIRECT(ADDRESS(ROW(),Controls!#REF!+60))</f>
        <v>#REF!</v>
      </c>
      <c r="GS75" s="9" t="e">
        <f ca="1">INDIRECT(ADDRESS(ROW(),Controls!#REF!+75))</f>
        <v>#REF!</v>
      </c>
      <c r="GT75" s="9" t="e">
        <f ca="1">INDIRECT(ADDRESS(ROW(),Controls!#REF!+90))</f>
        <v>#REF!</v>
      </c>
      <c r="GU75" s="9" t="e">
        <f ca="1">INDIRECT(ADDRESS(ROW(),Controls!#REF!+105))</f>
        <v>#REF!</v>
      </c>
      <c r="GV75" s="9" t="e">
        <f ca="1">INDIRECT(ADDRESS(ROW(),Controls!#REF!+120))</f>
        <v>#REF!</v>
      </c>
      <c r="GW75" s="9" t="e">
        <f ca="1">INDIRECT(ADDRESS(ROW(),Controls!#REF!+15))</f>
        <v>#REF!</v>
      </c>
      <c r="GX75" s="9" t="e">
        <f ca="1">INDIRECT(ADDRESS(ROW(),Controls!#REF!+135))</f>
        <v>#REF!</v>
      </c>
      <c r="HJ75" s="9" t="e">
        <f t="shared" ca="1" si="6"/>
        <v>#REF!</v>
      </c>
      <c r="HK75" s="9" t="e">
        <f t="shared" ca="1" si="7"/>
        <v>#REF!</v>
      </c>
      <c r="HL75" s="9" t="e">
        <f t="shared" ca="1" si="8"/>
        <v>#REF!</v>
      </c>
      <c r="HM75" s="9" t="e">
        <f t="shared" ca="1" si="9"/>
        <v>#REF!</v>
      </c>
      <c r="HN75" s="9" t="e">
        <f ca="1">SQRT($GS75*(1-$GS75/Controls!$D$15))</f>
        <v>#REF!</v>
      </c>
      <c r="HO75" s="9" t="e">
        <f t="shared" ca="1" si="10"/>
        <v>#REF!</v>
      </c>
      <c r="HP75" s="9" t="e">
        <f t="shared" ca="1" si="11"/>
        <v>#REF!</v>
      </c>
      <c r="HQ75" s="9" t="e">
        <f ca="1">IF($GV75=0,NA(),($GX75*Controls!#REF!))</f>
        <v>#REF!</v>
      </c>
    </row>
    <row r="76" spans="2:225" x14ac:dyDescent="0.25">
      <c r="B76" s="11">
        <v>1</v>
      </c>
      <c r="C76" s="11">
        <f>IF(Model!F86,EXP(A76*B76),A76*B76)</f>
        <v>0</v>
      </c>
      <c r="D76" s="96">
        <f>Model!E86</f>
        <v>0</v>
      </c>
      <c r="ED76" s="9">
        <f>$EC$151/4+$EC$152/2+$EC$153/4</f>
        <v>0</v>
      </c>
      <c r="EE76" s="9">
        <f>$ED$150/4+$ED$151/2+$ED$152/4</f>
        <v>0</v>
      </c>
      <c r="EF76" s="9">
        <f>$EE$151/4+$EE$152/2+$EE$153/4</f>
        <v>0</v>
      </c>
      <c r="EG76" s="9">
        <f>$EF$149/4+$EF$150/2+$EF$151/4</f>
        <v>0</v>
      </c>
      <c r="EH76" s="9">
        <f>$EG$150/4+$EG$151/2+$EG$152/4</f>
        <v>0</v>
      </c>
      <c r="GP76" s="9" t="e">
        <f ca="1">INDIRECT(ADDRESS(ROW(),Controls!#REF!+30))</f>
        <v>#REF!</v>
      </c>
      <c r="GQ76" s="9" t="e">
        <f ca="1">INDIRECT(ADDRESS(ROW(),Controls!#REF!+45))</f>
        <v>#REF!</v>
      </c>
      <c r="GR76" s="9" t="e">
        <f ca="1">INDIRECT(ADDRESS(ROW(),Controls!#REF!+60))</f>
        <v>#REF!</v>
      </c>
      <c r="GS76" s="9" t="e">
        <f ca="1">INDIRECT(ADDRESS(ROW(),Controls!#REF!+75))</f>
        <v>#REF!</v>
      </c>
      <c r="GT76" s="9" t="e">
        <f ca="1">INDIRECT(ADDRESS(ROW(),Controls!#REF!+90))</f>
        <v>#REF!</v>
      </c>
      <c r="GU76" s="9" t="e">
        <f ca="1">INDIRECT(ADDRESS(ROW(),Controls!#REF!+105))</f>
        <v>#REF!</v>
      </c>
      <c r="GV76" s="9" t="e">
        <f ca="1">INDIRECT(ADDRESS(ROW(),Controls!#REF!+120))</f>
        <v>#REF!</v>
      </c>
      <c r="GW76" s="9" t="e">
        <f ca="1">INDIRECT(ADDRESS(ROW(),Controls!#REF!+15))</f>
        <v>#REF!</v>
      </c>
      <c r="GX76" s="9" t="e">
        <f ca="1">INDIRECT(ADDRESS(ROW(),Controls!#REF!+135))</f>
        <v>#REF!</v>
      </c>
      <c r="HJ76" s="9" t="e">
        <f t="shared" ca="1" si="6"/>
        <v>#REF!</v>
      </c>
      <c r="HK76" s="9" t="e">
        <f t="shared" ca="1" si="7"/>
        <v>#REF!</v>
      </c>
      <c r="HL76" s="9" t="e">
        <f t="shared" ca="1" si="8"/>
        <v>#REF!</v>
      </c>
      <c r="HM76" s="9" t="e">
        <f t="shared" ca="1" si="9"/>
        <v>#REF!</v>
      </c>
      <c r="HN76" s="9" t="e">
        <f ca="1">SQRT($GS76*(1-$GS76/Controls!$D$15))</f>
        <v>#REF!</v>
      </c>
      <c r="HO76" s="9" t="e">
        <f t="shared" ca="1" si="10"/>
        <v>#REF!</v>
      </c>
      <c r="HP76" s="9" t="e">
        <f t="shared" ca="1" si="11"/>
        <v>#REF!</v>
      </c>
      <c r="HQ76" s="9" t="e">
        <f ca="1">IF($GV76=0,NA(),($GX76*Controls!#REF!))</f>
        <v>#REF!</v>
      </c>
    </row>
    <row r="77" spans="2:225" x14ac:dyDescent="0.25">
      <c r="B77" s="11">
        <v>1</v>
      </c>
      <c r="C77" s="11">
        <f>IF(Model!F87,EXP(A77*B77),A77*B77)</f>
        <v>0</v>
      </c>
      <c r="D77" s="96">
        <f>Model!E87</f>
        <v>0</v>
      </c>
      <c r="ED77" s="9">
        <f>$EC$153/4+$EC$154/2+$EC$155/4</f>
        <v>0</v>
      </c>
      <c r="EE77" s="9">
        <f>$ED$152/4+$ED$153/2+$ED$154/4</f>
        <v>0</v>
      </c>
      <c r="EF77" s="9">
        <f>$EE$153/4+$EE$154/2+$EE$155/4</f>
        <v>0</v>
      </c>
      <c r="EG77" s="9">
        <f>$EF$151/4+$EF$152/2+$EF$153/4</f>
        <v>0</v>
      </c>
      <c r="EH77" s="9">
        <f>$EG$152/4+$EG$153/2+$EG$154/4</f>
        <v>0</v>
      </c>
      <c r="GP77" s="9" t="e">
        <f ca="1">INDIRECT(ADDRESS(ROW(),Controls!#REF!+30))</f>
        <v>#REF!</v>
      </c>
      <c r="GQ77" s="9" t="e">
        <f ca="1">INDIRECT(ADDRESS(ROW(),Controls!#REF!+45))</f>
        <v>#REF!</v>
      </c>
      <c r="GR77" s="9" t="e">
        <f ca="1">INDIRECT(ADDRESS(ROW(),Controls!#REF!+60))</f>
        <v>#REF!</v>
      </c>
      <c r="GS77" s="9" t="e">
        <f ca="1">INDIRECT(ADDRESS(ROW(),Controls!#REF!+75))</f>
        <v>#REF!</v>
      </c>
      <c r="GT77" s="9" t="e">
        <f ca="1">INDIRECT(ADDRESS(ROW(),Controls!#REF!+90))</f>
        <v>#REF!</v>
      </c>
      <c r="GU77" s="9" t="e">
        <f ca="1">INDIRECT(ADDRESS(ROW(),Controls!#REF!+105))</f>
        <v>#REF!</v>
      </c>
      <c r="GV77" s="9" t="e">
        <f ca="1">INDIRECT(ADDRESS(ROW(),Controls!#REF!+120))</f>
        <v>#REF!</v>
      </c>
      <c r="GW77" s="9" t="e">
        <f ca="1">INDIRECT(ADDRESS(ROW(),Controls!#REF!+15))</f>
        <v>#REF!</v>
      </c>
      <c r="GX77" s="9" t="e">
        <f ca="1">INDIRECT(ADDRESS(ROW(),Controls!#REF!+135))</f>
        <v>#REF!</v>
      </c>
      <c r="HJ77" s="9" t="e">
        <f t="shared" ca="1" si="6"/>
        <v>#REF!</v>
      </c>
      <c r="HK77" s="9" t="e">
        <f t="shared" ca="1" si="7"/>
        <v>#REF!</v>
      </c>
      <c r="HL77" s="9" t="e">
        <f t="shared" ca="1" si="8"/>
        <v>#REF!</v>
      </c>
      <c r="HM77" s="9" t="e">
        <f t="shared" ca="1" si="9"/>
        <v>#REF!</v>
      </c>
      <c r="HN77" s="9" t="e">
        <f ca="1">SQRT($GS77*(1-$GS77/Controls!$D$15))</f>
        <v>#REF!</v>
      </c>
      <c r="HO77" s="9" t="e">
        <f t="shared" ca="1" si="10"/>
        <v>#REF!</v>
      </c>
      <c r="HP77" s="9" t="e">
        <f t="shared" ca="1" si="11"/>
        <v>#REF!</v>
      </c>
      <c r="HQ77" s="9" t="e">
        <f ca="1">IF($GV77=0,NA(),($GX77*Controls!#REF!))</f>
        <v>#REF!</v>
      </c>
    </row>
    <row r="78" spans="2:225" x14ac:dyDescent="0.25">
      <c r="B78" s="11">
        <v>1</v>
      </c>
      <c r="C78" s="11">
        <f>IF(Model!F88,EXP(A78*B78),A78*B78)</f>
        <v>0</v>
      </c>
      <c r="D78" s="96">
        <f>Model!E88</f>
        <v>0</v>
      </c>
      <c r="ED78" s="9">
        <f>$EC$155/4+$EC$156/2+$EC$157/4</f>
        <v>0</v>
      </c>
      <c r="EE78" s="9">
        <f>$ED$154/4+$ED$155/2+$ED$156/4</f>
        <v>0</v>
      </c>
      <c r="EF78" s="9">
        <f>$EE$155/4+$EE$156/2+$EE$157/4</f>
        <v>0</v>
      </c>
      <c r="EG78" s="9">
        <f>$EF$153/4+$EF$154/2+$EF$155/4</f>
        <v>0</v>
      </c>
      <c r="EH78" s="9">
        <f>$EG$154/4+$EG$155/2+$EG$156/4</f>
        <v>0</v>
      </c>
      <c r="GP78" s="9" t="e">
        <f ca="1">INDIRECT(ADDRESS(ROW(),Controls!#REF!+30))</f>
        <v>#REF!</v>
      </c>
      <c r="GQ78" s="9" t="e">
        <f ca="1">INDIRECT(ADDRESS(ROW(),Controls!#REF!+45))</f>
        <v>#REF!</v>
      </c>
      <c r="GR78" s="9" t="e">
        <f ca="1">INDIRECT(ADDRESS(ROW(),Controls!#REF!+60))</f>
        <v>#REF!</v>
      </c>
      <c r="GS78" s="9" t="e">
        <f ca="1">INDIRECT(ADDRESS(ROW(),Controls!#REF!+75))</f>
        <v>#REF!</v>
      </c>
      <c r="GT78" s="9" t="e">
        <f ca="1">INDIRECT(ADDRESS(ROW(),Controls!#REF!+90))</f>
        <v>#REF!</v>
      </c>
      <c r="GU78" s="9" t="e">
        <f ca="1">INDIRECT(ADDRESS(ROW(),Controls!#REF!+105))</f>
        <v>#REF!</v>
      </c>
      <c r="GV78" s="9" t="e">
        <f ca="1">INDIRECT(ADDRESS(ROW(),Controls!#REF!+120))</f>
        <v>#REF!</v>
      </c>
      <c r="GW78" s="9" t="e">
        <f ca="1">INDIRECT(ADDRESS(ROW(),Controls!#REF!+15))</f>
        <v>#REF!</v>
      </c>
      <c r="GX78" s="9" t="e">
        <f ca="1">INDIRECT(ADDRESS(ROW(),Controls!#REF!+135))</f>
        <v>#REF!</v>
      </c>
      <c r="HJ78" s="9" t="e">
        <f t="shared" ca="1" si="6"/>
        <v>#REF!</v>
      </c>
      <c r="HK78" s="9" t="e">
        <f t="shared" ca="1" si="7"/>
        <v>#REF!</v>
      </c>
      <c r="HL78" s="9" t="e">
        <f t="shared" ca="1" si="8"/>
        <v>#REF!</v>
      </c>
      <c r="HM78" s="9" t="e">
        <f t="shared" ca="1" si="9"/>
        <v>#REF!</v>
      </c>
      <c r="HN78" s="9" t="e">
        <f ca="1">SQRT($GS78*(1-$GS78/Controls!$D$15))</f>
        <v>#REF!</v>
      </c>
      <c r="HO78" s="9" t="e">
        <f t="shared" ca="1" si="10"/>
        <v>#REF!</v>
      </c>
      <c r="HP78" s="9" t="e">
        <f t="shared" ca="1" si="11"/>
        <v>#REF!</v>
      </c>
      <c r="HQ78" s="9" t="e">
        <f ca="1">IF($GV78=0,NA(),($GX78*Controls!#REF!))</f>
        <v>#REF!</v>
      </c>
    </row>
    <row r="79" spans="2:225" x14ac:dyDescent="0.25">
      <c r="B79" s="11">
        <v>1</v>
      </c>
      <c r="C79" s="11">
        <f>IF(Model!F89,EXP(A79*B79),A79*B79)</f>
        <v>0</v>
      </c>
      <c r="D79" s="96">
        <f>Model!E89</f>
        <v>0</v>
      </c>
      <c r="ED79" s="9">
        <f>$EC$157/4+$EC$158/2+$EC$159/4</f>
        <v>0</v>
      </c>
      <c r="EE79" s="9">
        <f>$ED$156/4+$ED$157/2+$ED$158/4</f>
        <v>0</v>
      </c>
      <c r="EF79" s="9">
        <f>$EE$157/4+$EE$158/2+$EE$159/4</f>
        <v>0</v>
      </c>
      <c r="EG79" s="9">
        <f>$EF$155/4+$EF$156/2+$EF$157/4</f>
        <v>0</v>
      </c>
      <c r="EH79" s="9">
        <f>$EG$156/4+$EG$157/2+$EG$158/4</f>
        <v>0</v>
      </c>
      <c r="GP79" s="9" t="e">
        <f ca="1">INDIRECT(ADDRESS(ROW(),Controls!#REF!+30))</f>
        <v>#REF!</v>
      </c>
      <c r="GQ79" s="9" t="e">
        <f ca="1">INDIRECT(ADDRESS(ROW(),Controls!#REF!+45))</f>
        <v>#REF!</v>
      </c>
      <c r="GR79" s="9" t="e">
        <f ca="1">INDIRECT(ADDRESS(ROW(),Controls!#REF!+60))</f>
        <v>#REF!</v>
      </c>
      <c r="GS79" s="9" t="e">
        <f ca="1">INDIRECT(ADDRESS(ROW(),Controls!#REF!+75))</f>
        <v>#REF!</v>
      </c>
      <c r="GT79" s="9" t="e">
        <f ca="1">INDIRECT(ADDRESS(ROW(),Controls!#REF!+90))</f>
        <v>#REF!</v>
      </c>
      <c r="GU79" s="9" t="e">
        <f ca="1">INDIRECT(ADDRESS(ROW(),Controls!#REF!+105))</f>
        <v>#REF!</v>
      </c>
      <c r="GV79" s="9" t="e">
        <f ca="1">INDIRECT(ADDRESS(ROW(),Controls!#REF!+120))</f>
        <v>#REF!</v>
      </c>
      <c r="GW79" s="9" t="e">
        <f ca="1">INDIRECT(ADDRESS(ROW(),Controls!#REF!+15))</f>
        <v>#REF!</v>
      </c>
      <c r="GX79" s="9" t="e">
        <f ca="1">INDIRECT(ADDRESS(ROW(),Controls!#REF!+135))</f>
        <v>#REF!</v>
      </c>
      <c r="HJ79" s="9" t="e">
        <f t="shared" ca="1" si="6"/>
        <v>#REF!</v>
      </c>
      <c r="HK79" s="9" t="e">
        <f t="shared" ca="1" si="7"/>
        <v>#REF!</v>
      </c>
      <c r="HL79" s="9" t="e">
        <f t="shared" ca="1" si="8"/>
        <v>#REF!</v>
      </c>
      <c r="HM79" s="9" t="e">
        <f t="shared" ca="1" si="9"/>
        <v>#REF!</v>
      </c>
      <c r="HN79" s="9" t="e">
        <f ca="1">SQRT($GS79*(1-$GS79/Controls!$D$15))</f>
        <v>#REF!</v>
      </c>
      <c r="HO79" s="9" t="e">
        <f t="shared" ca="1" si="10"/>
        <v>#REF!</v>
      </c>
      <c r="HP79" s="9" t="e">
        <f t="shared" ca="1" si="11"/>
        <v>#REF!</v>
      </c>
      <c r="HQ79" s="9" t="e">
        <f ca="1">IF($GV79=0,NA(),($GX79*Controls!#REF!))</f>
        <v>#REF!</v>
      </c>
    </row>
    <row r="80" spans="2:225" x14ac:dyDescent="0.25">
      <c r="B80" s="11">
        <v>1</v>
      </c>
      <c r="C80" s="11">
        <f>IF(Model!F90,EXP(A80*B80),A80*B80)</f>
        <v>0</v>
      </c>
      <c r="D80" s="96">
        <f>Model!E90</f>
        <v>0</v>
      </c>
      <c r="ED80" s="9">
        <f>$EC$159/4+$EC$160/2+$EC$161/4</f>
        <v>0</v>
      </c>
      <c r="EE80" s="9">
        <f>$ED$158/4+$ED$159/2+$ED$160/4</f>
        <v>0</v>
      </c>
      <c r="EF80" s="9">
        <f>$EE$159/4+$EE$160/2+$EE$161/4</f>
        <v>0</v>
      </c>
      <c r="EG80" s="9">
        <f>$EF$157/4+$EF$158/2+$EF$159/4</f>
        <v>0</v>
      </c>
      <c r="EH80" s="9">
        <f>$EG$158/4+$EG$159/2+$EG$160/4</f>
        <v>0</v>
      </c>
      <c r="GP80" s="9" t="e">
        <f ca="1">INDIRECT(ADDRESS(ROW(),Controls!#REF!+30))</f>
        <v>#REF!</v>
      </c>
      <c r="GQ80" s="9" t="e">
        <f ca="1">INDIRECT(ADDRESS(ROW(),Controls!#REF!+45))</f>
        <v>#REF!</v>
      </c>
      <c r="GR80" s="9" t="e">
        <f ca="1">INDIRECT(ADDRESS(ROW(),Controls!#REF!+60))</f>
        <v>#REF!</v>
      </c>
      <c r="GS80" s="9" t="e">
        <f ca="1">INDIRECT(ADDRESS(ROW(),Controls!#REF!+75))</f>
        <v>#REF!</v>
      </c>
      <c r="GT80" s="9" t="e">
        <f ca="1">INDIRECT(ADDRESS(ROW(),Controls!#REF!+90))</f>
        <v>#REF!</v>
      </c>
      <c r="GU80" s="9" t="e">
        <f ca="1">INDIRECT(ADDRESS(ROW(),Controls!#REF!+105))</f>
        <v>#REF!</v>
      </c>
      <c r="GV80" s="9" t="e">
        <f ca="1">INDIRECT(ADDRESS(ROW(),Controls!#REF!+120))</f>
        <v>#REF!</v>
      </c>
      <c r="GW80" s="9" t="e">
        <f ca="1">INDIRECT(ADDRESS(ROW(),Controls!#REF!+15))</f>
        <v>#REF!</v>
      </c>
      <c r="GX80" s="9" t="e">
        <f ca="1">INDIRECT(ADDRESS(ROW(),Controls!#REF!+135))</f>
        <v>#REF!</v>
      </c>
      <c r="HJ80" s="9" t="e">
        <f t="shared" ca="1" si="6"/>
        <v>#REF!</v>
      </c>
      <c r="HK80" s="9" t="e">
        <f t="shared" ca="1" si="7"/>
        <v>#REF!</v>
      </c>
      <c r="HL80" s="9" t="e">
        <f t="shared" ca="1" si="8"/>
        <v>#REF!</v>
      </c>
      <c r="HM80" s="9" t="e">
        <f t="shared" ca="1" si="9"/>
        <v>#REF!</v>
      </c>
      <c r="HN80" s="9" t="e">
        <f ca="1">SQRT($GS80*(1-$GS80/Controls!$D$15))</f>
        <v>#REF!</v>
      </c>
      <c r="HO80" s="9" t="e">
        <f t="shared" ca="1" si="10"/>
        <v>#REF!</v>
      </c>
      <c r="HP80" s="9" t="e">
        <f t="shared" ca="1" si="11"/>
        <v>#REF!</v>
      </c>
      <c r="HQ80" s="9" t="e">
        <f ca="1">IF($GV80=0,NA(),($GX80*Controls!#REF!))</f>
        <v>#REF!</v>
      </c>
    </row>
    <row r="81" spans="2:225" x14ac:dyDescent="0.25">
      <c r="B81" s="11">
        <v>1</v>
      </c>
      <c r="C81" s="11">
        <f>IF(Model!F91,EXP(A81*B81),A81*B81)</f>
        <v>0</v>
      </c>
      <c r="D81" s="96">
        <f>Model!E91</f>
        <v>0</v>
      </c>
      <c r="ED81" s="9">
        <f>$EC$161/4+$EC$162/2+$EC$163/4</f>
        <v>0</v>
      </c>
      <c r="EE81" s="9">
        <f>$ED$160/4+$ED$161/2+$ED$162/4</f>
        <v>0</v>
      </c>
      <c r="EF81" s="9">
        <f>$EE$161/4+$EE$162/2+$EE$163/4</f>
        <v>0</v>
      </c>
      <c r="EG81" s="9">
        <f>$EF$159/4+$EF$160/2+$EF$161/4</f>
        <v>0</v>
      </c>
      <c r="EH81" s="9">
        <f>$EG$160/4+$EG$161/2+$EG$162/4</f>
        <v>0</v>
      </c>
      <c r="GP81" s="9" t="e">
        <f ca="1">INDIRECT(ADDRESS(ROW(),Controls!#REF!+30))</f>
        <v>#REF!</v>
      </c>
      <c r="GQ81" s="9" t="e">
        <f ca="1">INDIRECT(ADDRESS(ROW(),Controls!#REF!+45))</f>
        <v>#REF!</v>
      </c>
      <c r="GR81" s="9" t="e">
        <f ca="1">INDIRECT(ADDRESS(ROW(),Controls!#REF!+60))</f>
        <v>#REF!</v>
      </c>
      <c r="GS81" s="9" t="e">
        <f ca="1">INDIRECT(ADDRESS(ROW(),Controls!#REF!+75))</f>
        <v>#REF!</v>
      </c>
      <c r="GT81" s="9" t="e">
        <f ca="1">INDIRECT(ADDRESS(ROW(),Controls!#REF!+90))</f>
        <v>#REF!</v>
      </c>
      <c r="GU81" s="9" t="e">
        <f ca="1">INDIRECT(ADDRESS(ROW(),Controls!#REF!+105))</f>
        <v>#REF!</v>
      </c>
      <c r="GV81" s="9" t="e">
        <f ca="1">INDIRECT(ADDRESS(ROW(),Controls!#REF!+120))</f>
        <v>#REF!</v>
      </c>
      <c r="GW81" s="9" t="e">
        <f ca="1">INDIRECT(ADDRESS(ROW(),Controls!#REF!+15))</f>
        <v>#REF!</v>
      </c>
      <c r="GX81" s="9" t="e">
        <f ca="1">INDIRECT(ADDRESS(ROW(),Controls!#REF!+135))</f>
        <v>#REF!</v>
      </c>
      <c r="HJ81" s="9" t="e">
        <f t="shared" ca="1" si="6"/>
        <v>#REF!</v>
      </c>
      <c r="HK81" s="9" t="e">
        <f t="shared" ca="1" si="7"/>
        <v>#REF!</v>
      </c>
      <c r="HL81" s="9" t="e">
        <f t="shared" ca="1" si="8"/>
        <v>#REF!</v>
      </c>
      <c r="HM81" s="9" t="e">
        <f t="shared" ca="1" si="9"/>
        <v>#REF!</v>
      </c>
      <c r="HN81" s="9" t="e">
        <f ca="1">SQRT($GS81*(1-$GS81/Controls!$D$15))</f>
        <v>#REF!</v>
      </c>
      <c r="HO81" s="9" t="e">
        <f t="shared" ca="1" si="10"/>
        <v>#REF!</v>
      </c>
      <c r="HP81" s="9" t="e">
        <f t="shared" ca="1" si="11"/>
        <v>#REF!</v>
      </c>
      <c r="HQ81" s="9" t="e">
        <f ca="1">IF($GV81=0,NA(),($GX81*Controls!#REF!))</f>
        <v>#REF!</v>
      </c>
    </row>
    <row r="82" spans="2:225" x14ac:dyDescent="0.25">
      <c r="B82" s="11">
        <v>1</v>
      </c>
      <c r="C82" s="11">
        <f>IF(Model!F92,EXP(A82*B82),A82*B82)</f>
        <v>0</v>
      </c>
      <c r="D82" s="96">
        <f>Model!E92</f>
        <v>0</v>
      </c>
      <c r="ED82" s="9">
        <f>$EC$163/4+$EC$164/2+$EC$165/4</f>
        <v>0</v>
      </c>
      <c r="EE82" s="9">
        <f>$ED$162/4+$ED$163/2+$ED$164/4</f>
        <v>0</v>
      </c>
      <c r="EF82" s="9">
        <f>$EE$163/4+$EE$164/2+$EE$165/4</f>
        <v>0</v>
      </c>
      <c r="EG82" s="9">
        <f>$EF$161/4+$EF$162/2+$EF$163/4</f>
        <v>0</v>
      </c>
      <c r="EH82" s="9">
        <f>$EG$162/4+$EG$163/2+$EG$164/4</f>
        <v>0</v>
      </c>
      <c r="GP82" s="9" t="e">
        <f ca="1">INDIRECT(ADDRESS(ROW(),Controls!#REF!+30))</f>
        <v>#REF!</v>
      </c>
      <c r="GQ82" s="9" t="e">
        <f ca="1">INDIRECT(ADDRESS(ROW(),Controls!#REF!+45))</f>
        <v>#REF!</v>
      </c>
      <c r="GR82" s="9" t="e">
        <f ca="1">INDIRECT(ADDRESS(ROW(),Controls!#REF!+60))</f>
        <v>#REF!</v>
      </c>
      <c r="GS82" s="9" t="e">
        <f ca="1">INDIRECT(ADDRESS(ROW(),Controls!#REF!+75))</f>
        <v>#REF!</v>
      </c>
      <c r="GT82" s="9" t="e">
        <f ca="1">INDIRECT(ADDRESS(ROW(),Controls!#REF!+90))</f>
        <v>#REF!</v>
      </c>
      <c r="GU82" s="9" t="e">
        <f ca="1">INDIRECT(ADDRESS(ROW(),Controls!#REF!+105))</f>
        <v>#REF!</v>
      </c>
      <c r="GV82" s="9" t="e">
        <f ca="1">INDIRECT(ADDRESS(ROW(),Controls!#REF!+120))</f>
        <v>#REF!</v>
      </c>
      <c r="GW82" s="9" t="e">
        <f ca="1">INDIRECT(ADDRESS(ROW(),Controls!#REF!+15))</f>
        <v>#REF!</v>
      </c>
      <c r="GX82" s="9" t="e">
        <f ca="1">INDIRECT(ADDRESS(ROW(),Controls!#REF!+135))</f>
        <v>#REF!</v>
      </c>
      <c r="HJ82" s="9" t="e">
        <f t="shared" ca="1" si="6"/>
        <v>#REF!</v>
      </c>
      <c r="HK82" s="9" t="e">
        <f t="shared" ca="1" si="7"/>
        <v>#REF!</v>
      </c>
      <c r="HL82" s="9" t="e">
        <f t="shared" ca="1" si="8"/>
        <v>#REF!</v>
      </c>
      <c r="HM82" s="9" t="e">
        <f t="shared" ca="1" si="9"/>
        <v>#REF!</v>
      </c>
      <c r="HN82" s="9" t="e">
        <f ca="1">SQRT($GS82*(1-$GS82/Controls!$D$15))</f>
        <v>#REF!</v>
      </c>
      <c r="HO82" s="9" t="e">
        <f t="shared" ca="1" si="10"/>
        <v>#REF!</v>
      </c>
      <c r="HP82" s="9" t="e">
        <f t="shared" ca="1" si="11"/>
        <v>#REF!</v>
      </c>
      <c r="HQ82" s="9" t="e">
        <f ca="1">IF($GV82=0,NA(),($GX82*Controls!#REF!))</f>
        <v>#REF!</v>
      </c>
    </row>
    <row r="83" spans="2:225" x14ac:dyDescent="0.25">
      <c r="B83" s="11">
        <v>1</v>
      </c>
      <c r="C83" s="11">
        <f>IF(Model!F93,EXP(A83*B83),A83*B83)</f>
        <v>0</v>
      </c>
      <c r="D83" s="96">
        <f>Model!E93</f>
        <v>0</v>
      </c>
      <c r="ED83" s="9">
        <f>$EC$165/4+$EC$166/2+$EC$167/4</f>
        <v>0</v>
      </c>
      <c r="EE83" s="9">
        <f>$ED$164/4+$ED$165/2+$ED$166/4</f>
        <v>0</v>
      </c>
      <c r="EF83" s="9">
        <f>$EE$165/4+$EE$166/2+$EE$167/4</f>
        <v>0</v>
      </c>
      <c r="EG83" s="9">
        <f>$EF$163/4+$EF$164/2+$EF$165/4</f>
        <v>0</v>
      </c>
      <c r="EH83" s="9">
        <f>$EG$164/4+$EG$165/2+$EG$166/4</f>
        <v>0</v>
      </c>
      <c r="GP83" s="9" t="e">
        <f ca="1">INDIRECT(ADDRESS(ROW(),Controls!#REF!+30))</f>
        <v>#REF!</v>
      </c>
      <c r="GQ83" s="9" t="e">
        <f ca="1">INDIRECT(ADDRESS(ROW(),Controls!#REF!+45))</f>
        <v>#REF!</v>
      </c>
      <c r="GR83" s="9" t="e">
        <f ca="1">INDIRECT(ADDRESS(ROW(),Controls!#REF!+60))</f>
        <v>#REF!</v>
      </c>
      <c r="GS83" s="9" t="e">
        <f ca="1">INDIRECT(ADDRESS(ROW(),Controls!#REF!+75))</f>
        <v>#REF!</v>
      </c>
      <c r="GT83" s="9" t="e">
        <f ca="1">INDIRECT(ADDRESS(ROW(),Controls!#REF!+90))</f>
        <v>#REF!</v>
      </c>
      <c r="GU83" s="9" t="e">
        <f ca="1">INDIRECT(ADDRESS(ROW(),Controls!#REF!+105))</f>
        <v>#REF!</v>
      </c>
      <c r="GV83" s="9" t="e">
        <f ca="1">INDIRECT(ADDRESS(ROW(),Controls!#REF!+120))</f>
        <v>#REF!</v>
      </c>
      <c r="GW83" s="9" t="e">
        <f ca="1">INDIRECT(ADDRESS(ROW(),Controls!#REF!+15))</f>
        <v>#REF!</v>
      </c>
      <c r="GX83" s="9" t="e">
        <f ca="1">INDIRECT(ADDRESS(ROW(),Controls!#REF!+135))</f>
        <v>#REF!</v>
      </c>
      <c r="HJ83" s="9" t="e">
        <f t="shared" ca="1" si="6"/>
        <v>#REF!</v>
      </c>
      <c r="HK83" s="9" t="e">
        <f t="shared" ca="1" si="7"/>
        <v>#REF!</v>
      </c>
      <c r="HL83" s="9" t="e">
        <f t="shared" ca="1" si="8"/>
        <v>#REF!</v>
      </c>
      <c r="HM83" s="9" t="e">
        <f t="shared" ca="1" si="9"/>
        <v>#REF!</v>
      </c>
      <c r="HN83" s="9" t="e">
        <f ca="1">SQRT($GS83*(1-$GS83/Controls!$D$15))</f>
        <v>#REF!</v>
      </c>
      <c r="HO83" s="9" t="e">
        <f t="shared" ca="1" si="10"/>
        <v>#REF!</v>
      </c>
      <c r="HP83" s="9" t="e">
        <f t="shared" ca="1" si="11"/>
        <v>#REF!</v>
      </c>
      <c r="HQ83" s="9" t="e">
        <f ca="1">IF($GV83=0,NA(),($GX83*Controls!#REF!))</f>
        <v>#REF!</v>
      </c>
    </row>
    <row r="84" spans="2:225" x14ac:dyDescent="0.25">
      <c r="B84" s="11">
        <v>1</v>
      </c>
      <c r="C84" s="11">
        <f>IF(Model!F94,EXP(A84*B84),A84*B84)</f>
        <v>0</v>
      </c>
      <c r="D84" s="96">
        <f>Model!E94</f>
        <v>0</v>
      </c>
      <c r="ED84" s="9">
        <f>$EC$167/4+$EC$168/2+$EC$169/4</f>
        <v>0</v>
      </c>
      <c r="EE84" s="9">
        <f>$ED$166/4+$ED$167/2+$ED$168/4</f>
        <v>0</v>
      </c>
      <c r="EF84" s="9">
        <f>$EE$167/4+$EE$168/2+$EE$169/4</f>
        <v>0</v>
      </c>
      <c r="EG84" s="9">
        <f>$EF$165/4+$EF$166/2+$EF$167/4</f>
        <v>0</v>
      </c>
      <c r="EH84" s="9">
        <f>$EG$166/4+$EG$167/2+$EG$168/4</f>
        <v>0</v>
      </c>
      <c r="GP84" s="9" t="e">
        <f ca="1">INDIRECT(ADDRESS(ROW(),Controls!#REF!+30))</f>
        <v>#REF!</v>
      </c>
      <c r="GQ84" s="9" t="e">
        <f ca="1">INDIRECT(ADDRESS(ROW(),Controls!#REF!+45))</f>
        <v>#REF!</v>
      </c>
      <c r="GR84" s="9" t="e">
        <f ca="1">INDIRECT(ADDRESS(ROW(),Controls!#REF!+60))</f>
        <v>#REF!</v>
      </c>
      <c r="GS84" s="9" t="e">
        <f ca="1">INDIRECT(ADDRESS(ROW(),Controls!#REF!+75))</f>
        <v>#REF!</v>
      </c>
      <c r="GT84" s="9" t="e">
        <f ca="1">INDIRECT(ADDRESS(ROW(),Controls!#REF!+90))</f>
        <v>#REF!</v>
      </c>
      <c r="GU84" s="9" t="e">
        <f ca="1">INDIRECT(ADDRESS(ROW(),Controls!#REF!+105))</f>
        <v>#REF!</v>
      </c>
      <c r="GV84" s="9" t="e">
        <f ca="1">INDIRECT(ADDRESS(ROW(),Controls!#REF!+120))</f>
        <v>#REF!</v>
      </c>
      <c r="GW84" s="9" t="e">
        <f ca="1">INDIRECT(ADDRESS(ROW(),Controls!#REF!+15))</f>
        <v>#REF!</v>
      </c>
      <c r="GX84" s="9" t="e">
        <f ca="1">INDIRECT(ADDRESS(ROW(),Controls!#REF!+135))</f>
        <v>#REF!</v>
      </c>
      <c r="HJ84" s="9" t="e">
        <f t="shared" ca="1" si="6"/>
        <v>#REF!</v>
      </c>
      <c r="HK84" s="9" t="e">
        <f t="shared" ca="1" si="7"/>
        <v>#REF!</v>
      </c>
      <c r="HL84" s="9" t="e">
        <f t="shared" ca="1" si="8"/>
        <v>#REF!</v>
      </c>
      <c r="HM84" s="9" t="e">
        <f t="shared" ca="1" si="9"/>
        <v>#REF!</v>
      </c>
      <c r="HN84" s="9" t="e">
        <f ca="1">SQRT($GS84*(1-$GS84/Controls!$D$15))</f>
        <v>#REF!</v>
      </c>
      <c r="HO84" s="9" t="e">
        <f t="shared" ca="1" si="10"/>
        <v>#REF!</v>
      </c>
      <c r="HP84" s="9" t="e">
        <f t="shared" ca="1" si="11"/>
        <v>#REF!</v>
      </c>
      <c r="HQ84" s="9" t="e">
        <f ca="1">IF($GV84=0,NA(),($GX84*Controls!#REF!))</f>
        <v>#REF!</v>
      </c>
    </row>
    <row r="85" spans="2:225" x14ac:dyDescent="0.25">
      <c r="B85" s="11">
        <v>1</v>
      </c>
      <c r="C85" s="11">
        <f>IF(Model!F95,EXP(A85*B85),A85*B85)</f>
        <v>0</v>
      </c>
      <c r="D85" s="96">
        <f>Model!E95</f>
        <v>0</v>
      </c>
      <c r="ED85" s="9">
        <f>$EC$169/4+$EC$170/2+$EC$171/4</f>
        <v>0</v>
      </c>
      <c r="EE85" s="9">
        <f>$ED$168/4+$ED$169/2+$ED$170/4</f>
        <v>0</v>
      </c>
      <c r="EF85" s="9">
        <f>$EE$169/4+$EE$170/2+$EE$171/4</f>
        <v>0</v>
      </c>
      <c r="EG85" s="9">
        <f>$EF$167/4+$EF$168/2+$EF$169/4</f>
        <v>0</v>
      </c>
      <c r="EH85" s="9">
        <f>$EG$168/4+$EG$169/2+$EG$170/4</f>
        <v>0</v>
      </c>
      <c r="GP85" s="9" t="e">
        <f ca="1">INDIRECT(ADDRESS(ROW(),Controls!#REF!+30))</f>
        <v>#REF!</v>
      </c>
      <c r="GQ85" s="9" t="e">
        <f ca="1">INDIRECT(ADDRESS(ROW(),Controls!#REF!+45))</f>
        <v>#REF!</v>
      </c>
      <c r="GR85" s="9" t="e">
        <f ca="1">INDIRECT(ADDRESS(ROW(),Controls!#REF!+60))</f>
        <v>#REF!</v>
      </c>
      <c r="GS85" s="9" t="e">
        <f ca="1">INDIRECT(ADDRESS(ROW(),Controls!#REF!+75))</f>
        <v>#REF!</v>
      </c>
      <c r="GT85" s="9" t="e">
        <f ca="1">INDIRECT(ADDRESS(ROW(),Controls!#REF!+90))</f>
        <v>#REF!</v>
      </c>
      <c r="GU85" s="9" t="e">
        <f ca="1">INDIRECT(ADDRESS(ROW(),Controls!#REF!+105))</f>
        <v>#REF!</v>
      </c>
      <c r="GV85" s="9" t="e">
        <f ca="1">INDIRECT(ADDRESS(ROW(),Controls!#REF!+120))</f>
        <v>#REF!</v>
      </c>
      <c r="GW85" s="9" t="e">
        <f ca="1">INDIRECT(ADDRESS(ROW(),Controls!#REF!+15))</f>
        <v>#REF!</v>
      </c>
      <c r="GX85" s="9" t="e">
        <f ca="1">INDIRECT(ADDRESS(ROW(),Controls!#REF!+135))</f>
        <v>#REF!</v>
      </c>
      <c r="HJ85" s="9" t="e">
        <f t="shared" ca="1" si="6"/>
        <v>#REF!</v>
      </c>
      <c r="HK85" s="9" t="e">
        <f t="shared" ca="1" si="7"/>
        <v>#REF!</v>
      </c>
      <c r="HL85" s="9" t="e">
        <f t="shared" ca="1" si="8"/>
        <v>#REF!</v>
      </c>
      <c r="HM85" s="9" t="e">
        <f t="shared" ca="1" si="9"/>
        <v>#REF!</v>
      </c>
      <c r="HN85" s="9" t="e">
        <f ca="1">SQRT($GS85*(1-$GS85/Controls!$D$15))</f>
        <v>#REF!</v>
      </c>
      <c r="HO85" s="9" t="e">
        <f t="shared" ca="1" si="10"/>
        <v>#REF!</v>
      </c>
      <c r="HP85" s="9" t="e">
        <f t="shared" ca="1" si="11"/>
        <v>#REF!</v>
      </c>
      <c r="HQ85" s="9" t="e">
        <f ca="1">IF($GV85=0,NA(),($GX85*Controls!#REF!))</f>
        <v>#REF!</v>
      </c>
    </row>
    <row r="86" spans="2:225" x14ac:dyDescent="0.25">
      <c r="B86" s="11">
        <v>1</v>
      </c>
      <c r="C86" s="11">
        <f>IF(Model!F96,EXP(A86*B86),A86*B86)</f>
        <v>0</v>
      </c>
      <c r="D86" s="96">
        <f>Model!E96</f>
        <v>0</v>
      </c>
      <c r="ED86" s="9">
        <f>$EC$171/4+$EC$172/2+$EC$173/4</f>
        <v>0</v>
      </c>
      <c r="EE86" s="9">
        <f>$ED$170/4+$ED$171/2+$ED$172/4</f>
        <v>0</v>
      </c>
      <c r="EF86" s="9">
        <f>$EE$171/4+$EE$172/2+$EE$173/4</f>
        <v>0</v>
      </c>
      <c r="EG86" s="9">
        <f>$EF$169/4+$EF$170/2+$EF$171/4</f>
        <v>0</v>
      </c>
      <c r="EH86" s="9">
        <f>$EG$170/4+$EG$171/2+$EG$172/4</f>
        <v>0</v>
      </c>
      <c r="GP86" s="9" t="e">
        <f ca="1">INDIRECT(ADDRESS(ROW(),Controls!#REF!+30))</f>
        <v>#REF!</v>
      </c>
      <c r="GQ86" s="9" t="e">
        <f ca="1">INDIRECT(ADDRESS(ROW(),Controls!#REF!+45))</f>
        <v>#REF!</v>
      </c>
      <c r="GR86" s="9" t="e">
        <f ca="1">INDIRECT(ADDRESS(ROW(),Controls!#REF!+60))</f>
        <v>#REF!</v>
      </c>
      <c r="GS86" s="9" t="e">
        <f ca="1">INDIRECT(ADDRESS(ROW(),Controls!#REF!+75))</f>
        <v>#REF!</v>
      </c>
      <c r="GT86" s="9" t="e">
        <f ca="1">INDIRECT(ADDRESS(ROW(),Controls!#REF!+90))</f>
        <v>#REF!</v>
      </c>
      <c r="GU86" s="9" t="e">
        <f ca="1">INDIRECT(ADDRESS(ROW(),Controls!#REF!+105))</f>
        <v>#REF!</v>
      </c>
      <c r="GV86" s="9" t="e">
        <f ca="1">INDIRECT(ADDRESS(ROW(),Controls!#REF!+120))</f>
        <v>#REF!</v>
      </c>
      <c r="GW86" s="9" t="e">
        <f ca="1">INDIRECT(ADDRESS(ROW(),Controls!#REF!+15))</f>
        <v>#REF!</v>
      </c>
      <c r="GX86" s="9" t="e">
        <f ca="1">INDIRECT(ADDRESS(ROW(),Controls!#REF!+135))</f>
        <v>#REF!</v>
      </c>
      <c r="HJ86" s="9" t="e">
        <f t="shared" ca="1" si="6"/>
        <v>#REF!</v>
      </c>
      <c r="HK86" s="9" t="e">
        <f t="shared" ca="1" si="7"/>
        <v>#REF!</v>
      </c>
      <c r="HL86" s="9" t="e">
        <f t="shared" ca="1" si="8"/>
        <v>#REF!</v>
      </c>
      <c r="HM86" s="9" t="e">
        <f t="shared" ca="1" si="9"/>
        <v>#REF!</v>
      </c>
      <c r="HN86" s="9" t="e">
        <f ca="1">SQRT($GS86*(1-$GS86/Controls!$D$15))</f>
        <v>#REF!</v>
      </c>
      <c r="HO86" s="9" t="e">
        <f t="shared" ca="1" si="10"/>
        <v>#REF!</v>
      </c>
      <c r="HP86" s="9" t="e">
        <f t="shared" ca="1" si="11"/>
        <v>#REF!</v>
      </c>
      <c r="HQ86" s="9" t="e">
        <f ca="1">IF($GV86=0,NA(),($GX86*Controls!#REF!))</f>
        <v>#REF!</v>
      </c>
    </row>
    <row r="87" spans="2:225" x14ac:dyDescent="0.25">
      <c r="B87" s="11">
        <v>1</v>
      </c>
      <c r="C87" s="11">
        <f>IF(Model!F97,EXP(A87*B87),A87*B87)</f>
        <v>0</v>
      </c>
      <c r="D87" s="96">
        <f>Model!E97</f>
        <v>0</v>
      </c>
      <c r="ED87" s="9">
        <f>$EC$173/4+$EC$174/2+$EC$175/4</f>
        <v>0</v>
      </c>
      <c r="EE87" s="9">
        <f>$ED$172/4+$ED$173/2+$ED$174/4</f>
        <v>0</v>
      </c>
      <c r="EF87" s="9">
        <f>$EE$173/4+$EE$174/2+$EE$175/4</f>
        <v>0</v>
      </c>
      <c r="EG87" s="9">
        <f>$EF$171/4+$EF$172/2+$EF$173/4</f>
        <v>0</v>
      </c>
      <c r="EH87" s="9">
        <f>$EG$172/4+$EG$173/2+$EG$174/4</f>
        <v>0</v>
      </c>
      <c r="GP87" s="9" t="e">
        <f ca="1">INDIRECT(ADDRESS(ROW(),Controls!#REF!+30))</f>
        <v>#REF!</v>
      </c>
      <c r="GQ87" s="9" t="e">
        <f ca="1">INDIRECT(ADDRESS(ROW(),Controls!#REF!+45))</f>
        <v>#REF!</v>
      </c>
      <c r="GR87" s="9" t="e">
        <f ca="1">INDIRECT(ADDRESS(ROW(),Controls!#REF!+60))</f>
        <v>#REF!</v>
      </c>
      <c r="GS87" s="9" t="e">
        <f ca="1">INDIRECT(ADDRESS(ROW(),Controls!#REF!+75))</f>
        <v>#REF!</v>
      </c>
      <c r="GT87" s="9" t="e">
        <f ca="1">INDIRECT(ADDRESS(ROW(),Controls!#REF!+90))</f>
        <v>#REF!</v>
      </c>
      <c r="GU87" s="9" t="e">
        <f ca="1">INDIRECT(ADDRESS(ROW(),Controls!#REF!+105))</f>
        <v>#REF!</v>
      </c>
      <c r="GV87" s="9" t="e">
        <f ca="1">INDIRECT(ADDRESS(ROW(),Controls!#REF!+120))</f>
        <v>#REF!</v>
      </c>
      <c r="GW87" s="9" t="e">
        <f ca="1">INDIRECT(ADDRESS(ROW(),Controls!#REF!+15))</f>
        <v>#REF!</v>
      </c>
      <c r="GX87" s="9" t="e">
        <f ca="1">INDIRECT(ADDRESS(ROW(),Controls!#REF!+135))</f>
        <v>#REF!</v>
      </c>
      <c r="HJ87" s="9" t="e">
        <f t="shared" ca="1" si="6"/>
        <v>#REF!</v>
      </c>
      <c r="HK87" s="9" t="e">
        <f t="shared" ca="1" si="7"/>
        <v>#REF!</v>
      </c>
      <c r="HL87" s="9" t="e">
        <f t="shared" ca="1" si="8"/>
        <v>#REF!</v>
      </c>
      <c r="HM87" s="9" t="e">
        <f t="shared" ca="1" si="9"/>
        <v>#REF!</v>
      </c>
      <c r="HN87" s="9" t="e">
        <f ca="1">SQRT($GS87*(1-$GS87/Controls!$D$15))</f>
        <v>#REF!</v>
      </c>
      <c r="HO87" s="9" t="e">
        <f t="shared" ca="1" si="10"/>
        <v>#REF!</v>
      </c>
      <c r="HP87" s="9" t="e">
        <f t="shared" ca="1" si="11"/>
        <v>#REF!</v>
      </c>
      <c r="HQ87" s="9" t="e">
        <f ca="1">IF($GV87=0,NA(),($GX87*Controls!#REF!))</f>
        <v>#REF!</v>
      </c>
    </row>
    <row r="88" spans="2:225" x14ac:dyDescent="0.25">
      <c r="B88" s="11">
        <v>1</v>
      </c>
      <c r="C88" s="11">
        <f>IF(Model!F98,EXP(A88*B88),A88*B88)</f>
        <v>0</v>
      </c>
      <c r="D88" s="96">
        <f>Model!E98</f>
        <v>0</v>
      </c>
      <c r="ED88" s="9">
        <f>$EC$175/4+$EC$176/2+$EC$177/4</f>
        <v>0</v>
      </c>
      <c r="EE88" s="9">
        <f>$ED$174/4+$ED$175/2+$ED$176/4</f>
        <v>0</v>
      </c>
      <c r="EF88" s="9">
        <f>$EE$175/4+$EE$176/2+$EE$177/4</f>
        <v>0</v>
      </c>
      <c r="EG88" s="9">
        <f>$EF$173/4+$EF$174/2+$EF$175/4</f>
        <v>0</v>
      </c>
      <c r="EH88" s="9">
        <f>$EG$174/4+$EG$175/2+$EG$176/4</f>
        <v>0</v>
      </c>
      <c r="GP88" s="9" t="e">
        <f ca="1">INDIRECT(ADDRESS(ROW(),Controls!#REF!+30))</f>
        <v>#REF!</v>
      </c>
      <c r="GQ88" s="9" t="e">
        <f ca="1">INDIRECT(ADDRESS(ROW(),Controls!#REF!+45))</f>
        <v>#REF!</v>
      </c>
      <c r="GR88" s="9" t="e">
        <f ca="1">INDIRECT(ADDRESS(ROW(),Controls!#REF!+60))</f>
        <v>#REF!</v>
      </c>
      <c r="GS88" s="9" t="e">
        <f ca="1">INDIRECT(ADDRESS(ROW(),Controls!#REF!+75))</f>
        <v>#REF!</v>
      </c>
      <c r="GT88" s="9" t="e">
        <f ca="1">INDIRECT(ADDRESS(ROW(),Controls!#REF!+90))</f>
        <v>#REF!</v>
      </c>
      <c r="GU88" s="9" t="e">
        <f ca="1">INDIRECT(ADDRESS(ROW(),Controls!#REF!+105))</f>
        <v>#REF!</v>
      </c>
      <c r="GV88" s="9" t="e">
        <f ca="1">INDIRECT(ADDRESS(ROW(),Controls!#REF!+120))</f>
        <v>#REF!</v>
      </c>
      <c r="GW88" s="9" t="e">
        <f ca="1">INDIRECT(ADDRESS(ROW(),Controls!#REF!+15))</f>
        <v>#REF!</v>
      </c>
      <c r="GX88" s="9" t="e">
        <f ca="1">INDIRECT(ADDRESS(ROW(),Controls!#REF!+135))</f>
        <v>#REF!</v>
      </c>
      <c r="HJ88" s="9" t="e">
        <f t="shared" ca="1" si="6"/>
        <v>#REF!</v>
      </c>
      <c r="HK88" s="9" t="e">
        <f t="shared" ca="1" si="7"/>
        <v>#REF!</v>
      </c>
      <c r="HL88" s="9" t="e">
        <f t="shared" ca="1" si="8"/>
        <v>#REF!</v>
      </c>
      <c r="HM88" s="9" t="e">
        <f t="shared" ca="1" si="9"/>
        <v>#REF!</v>
      </c>
      <c r="HN88" s="9" t="e">
        <f ca="1">SQRT($GS88*(1-$GS88/Controls!$D$15))</f>
        <v>#REF!</v>
      </c>
      <c r="HO88" s="9" t="e">
        <f t="shared" ca="1" si="10"/>
        <v>#REF!</v>
      </c>
      <c r="HP88" s="9" t="e">
        <f t="shared" ca="1" si="11"/>
        <v>#REF!</v>
      </c>
      <c r="HQ88" s="9" t="e">
        <f ca="1">IF($GV88=0,NA(),($GX88*Controls!#REF!))</f>
        <v>#REF!</v>
      </c>
    </row>
    <row r="89" spans="2:225" x14ac:dyDescent="0.25">
      <c r="B89" s="11">
        <v>1</v>
      </c>
      <c r="C89" s="11">
        <f>IF(Model!F99,EXP(A89*B89),A89*B89)</f>
        <v>0</v>
      </c>
      <c r="D89" s="96">
        <f>Model!E99</f>
        <v>0</v>
      </c>
      <c r="ED89" s="9">
        <f>$EC$177/4+$EC$178/2+$EC$179/4</f>
        <v>0</v>
      </c>
      <c r="EE89" s="9">
        <f>$ED$176/4+$ED$177/2+$ED$178/4</f>
        <v>0</v>
      </c>
      <c r="EF89" s="9">
        <f>$EE$177/4+$EE$178/2+$EE$179/4</f>
        <v>0</v>
      </c>
      <c r="EG89" s="9">
        <f>$EF$175/4+$EF$176/2+$EF$177/4</f>
        <v>0</v>
      </c>
      <c r="EH89" s="9">
        <f>$EG$176/4+$EG$177/2+$EG$178/4</f>
        <v>0</v>
      </c>
      <c r="GP89" s="9" t="e">
        <f ca="1">INDIRECT(ADDRESS(ROW(),Controls!#REF!+30))</f>
        <v>#REF!</v>
      </c>
      <c r="GQ89" s="9" t="e">
        <f ca="1">INDIRECT(ADDRESS(ROW(),Controls!#REF!+45))</f>
        <v>#REF!</v>
      </c>
      <c r="GR89" s="9" t="e">
        <f ca="1">INDIRECT(ADDRESS(ROW(),Controls!#REF!+60))</f>
        <v>#REF!</v>
      </c>
      <c r="GS89" s="9" t="e">
        <f ca="1">INDIRECT(ADDRESS(ROW(),Controls!#REF!+75))</f>
        <v>#REF!</v>
      </c>
      <c r="GT89" s="9" t="e">
        <f ca="1">INDIRECT(ADDRESS(ROW(),Controls!#REF!+90))</f>
        <v>#REF!</v>
      </c>
      <c r="GU89" s="9" t="e">
        <f ca="1">INDIRECT(ADDRESS(ROW(),Controls!#REF!+105))</f>
        <v>#REF!</v>
      </c>
      <c r="GV89" s="9" t="e">
        <f ca="1">INDIRECT(ADDRESS(ROW(),Controls!#REF!+120))</f>
        <v>#REF!</v>
      </c>
      <c r="GW89" s="9" t="e">
        <f ca="1">INDIRECT(ADDRESS(ROW(),Controls!#REF!+15))</f>
        <v>#REF!</v>
      </c>
      <c r="GX89" s="9" t="e">
        <f ca="1">INDIRECT(ADDRESS(ROW(),Controls!#REF!+135))</f>
        <v>#REF!</v>
      </c>
      <c r="HJ89" s="9" t="e">
        <f t="shared" ca="1" si="6"/>
        <v>#REF!</v>
      </c>
      <c r="HK89" s="9" t="e">
        <f t="shared" ca="1" si="7"/>
        <v>#REF!</v>
      </c>
      <c r="HL89" s="9" t="e">
        <f t="shared" ca="1" si="8"/>
        <v>#REF!</v>
      </c>
      <c r="HM89" s="9" t="e">
        <f t="shared" ca="1" si="9"/>
        <v>#REF!</v>
      </c>
      <c r="HN89" s="9" t="e">
        <f ca="1">SQRT($GS89*(1-$GS89/Controls!$D$15))</f>
        <v>#REF!</v>
      </c>
      <c r="HO89" s="9" t="e">
        <f t="shared" ca="1" si="10"/>
        <v>#REF!</v>
      </c>
      <c r="HP89" s="9" t="e">
        <f t="shared" ca="1" si="11"/>
        <v>#REF!</v>
      </c>
      <c r="HQ89" s="9" t="e">
        <f ca="1">IF($GV89=0,NA(),($GX89*Controls!#REF!))</f>
        <v>#REF!</v>
      </c>
    </row>
    <row r="90" spans="2:225" x14ac:dyDescent="0.25">
      <c r="B90" s="11">
        <v>1</v>
      </c>
      <c r="C90" s="11">
        <f>IF(Model!F100,EXP(A90*B90),A90*B90)</f>
        <v>0</v>
      </c>
      <c r="D90" s="96">
        <f>Model!E100</f>
        <v>0</v>
      </c>
      <c r="ED90" s="9">
        <f>$EC$179/4+$EC$180/2+$EC$181/4</f>
        <v>0</v>
      </c>
      <c r="EE90" s="9">
        <f>$ED$178/4+$ED$179/2+$ED$180/4</f>
        <v>0</v>
      </c>
      <c r="EF90" s="9">
        <f>$EE$179/4+$EE$180/2+$EE$181/4</f>
        <v>0</v>
      </c>
      <c r="EG90" s="9">
        <f>$EF$177/4+$EF$178/2+$EF$179/4</f>
        <v>0</v>
      </c>
      <c r="EH90" s="9">
        <f>$EG$178/4+$EG$179/2+$EG$180/4</f>
        <v>0</v>
      </c>
      <c r="GP90" s="9" t="e">
        <f ca="1">INDIRECT(ADDRESS(ROW(),Controls!#REF!+30))</f>
        <v>#REF!</v>
      </c>
      <c r="GQ90" s="9" t="e">
        <f ca="1">INDIRECT(ADDRESS(ROW(),Controls!#REF!+45))</f>
        <v>#REF!</v>
      </c>
      <c r="GR90" s="9" t="e">
        <f ca="1">INDIRECT(ADDRESS(ROW(),Controls!#REF!+60))</f>
        <v>#REF!</v>
      </c>
      <c r="GS90" s="9" t="e">
        <f ca="1">INDIRECT(ADDRESS(ROW(),Controls!#REF!+75))</f>
        <v>#REF!</v>
      </c>
      <c r="GT90" s="9" t="e">
        <f ca="1">INDIRECT(ADDRESS(ROW(),Controls!#REF!+90))</f>
        <v>#REF!</v>
      </c>
      <c r="GU90" s="9" t="e">
        <f ca="1">INDIRECT(ADDRESS(ROW(),Controls!#REF!+105))</f>
        <v>#REF!</v>
      </c>
      <c r="GV90" s="9" t="e">
        <f ca="1">INDIRECT(ADDRESS(ROW(),Controls!#REF!+120))</f>
        <v>#REF!</v>
      </c>
      <c r="GW90" s="9" t="e">
        <f ca="1">INDIRECT(ADDRESS(ROW(),Controls!#REF!+15))</f>
        <v>#REF!</v>
      </c>
      <c r="GX90" s="9" t="e">
        <f ca="1">INDIRECT(ADDRESS(ROW(),Controls!#REF!+135))</f>
        <v>#REF!</v>
      </c>
      <c r="HJ90" s="9" t="e">
        <f t="shared" ca="1" si="6"/>
        <v>#REF!</v>
      </c>
      <c r="HK90" s="9" t="e">
        <f t="shared" ca="1" si="7"/>
        <v>#REF!</v>
      </c>
      <c r="HL90" s="9" t="e">
        <f t="shared" ca="1" si="8"/>
        <v>#REF!</v>
      </c>
      <c r="HM90" s="9" t="e">
        <f t="shared" ca="1" si="9"/>
        <v>#REF!</v>
      </c>
      <c r="HN90" s="9" t="e">
        <f ca="1">SQRT($GS90*(1-$GS90/Controls!$D$15))</f>
        <v>#REF!</v>
      </c>
      <c r="HO90" s="9" t="e">
        <f t="shared" ca="1" si="10"/>
        <v>#REF!</v>
      </c>
      <c r="HP90" s="9" t="e">
        <f t="shared" ca="1" si="11"/>
        <v>#REF!</v>
      </c>
      <c r="HQ90" s="9" t="e">
        <f ca="1">IF($GV90=0,NA(),($GX90*Controls!#REF!))</f>
        <v>#REF!</v>
      </c>
    </row>
    <row r="91" spans="2:225" x14ac:dyDescent="0.25">
      <c r="B91" s="11">
        <v>1</v>
      </c>
      <c r="C91" s="11">
        <f>IF(Model!F101,EXP(A91*B91),A91*B91)</f>
        <v>0</v>
      </c>
      <c r="D91" s="96">
        <f>Model!E101</f>
        <v>0</v>
      </c>
      <c r="ED91" s="9">
        <f>$EC$181/4+$EC$182/2+$EC$183/4</f>
        <v>0</v>
      </c>
      <c r="EE91" s="9">
        <f>$ED$180/4+$ED$181/2+$ED$182/4</f>
        <v>0</v>
      </c>
      <c r="EF91" s="9">
        <f>$EE$181/4+$EE$182/2+$EE$183/4</f>
        <v>0</v>
      </c>
      <c r="EG91" s="9">
        <f>$EF$179/4+$EF$180/2+$EF$181/4</f>
        <v>0</v>
      </c>
      <c r="EH91" s="9">
        <f>$EG$180/4+$EG$181/2+$EG$182/4</f>
        <v>0</v>
      </c>
      <c r="GP91" s="9" t="e">
        <f ca="1">INDIRECT(ADDRESS(ROW(),Controls!#REF!+30))</f>
        <v>#REF!</v>
      </c>
      <c r="GQ91" s="9" t="e">
        <f ca="1">INDIRECT(ADDRESS(ROW(),Controls!#REF!+45))</f>
        <v>#REF!</v>
      </c>
      <c r="GR91" s="9" t="e">
        <f ca="1">INDIRECT(ADDRESS(ROW(),Controls!#REF!+60))</f>
        <v>#REF!</v>
      </c>
      <c r="GS91" s="9" t="e">
        <f ca="1">INDIRECT(ADDRESS(ROW(),Controls!#REF!+75))</f>
        <v>#REF!</v>
      </c>
      <c r="GT91" s="9" t="e">
        <f ca="1">INDIRECT(ADDRESS(ROW(),Controls!#REF!+90))</f>
        <v>#REF!</v>
      </c>
      <c r="GU91" s="9" t="e">
        <f ca="1">INDIRECT(ADDRESS(ROW(),Controls!#REF!+105))</f>
        <v>#REF!</v>
      </c>
      <c r="GV91" s="9" t="e">
        <f ca="1">INDIRECT(ADDRESS(ROW(),Controls!#REF!+120))</f>
        <v>#REF!</v>
      </c>
      <c r="GW91" s="9" t="e">
        <f ca="1">INDIRECT(ADDRESS(ROW(),Controls!#REF!+15))</f>
        <v>#REF!</v>
      </c>
      <c r="GX91" s="9" t="e">
        <f ca="1">INDIRECT(ADDRESS(ROW(),Controls!#REF!+135))</f>
        <v>#REF!</v>
      </c>
      <c r="HJ91" s="9" t="e">
        <f t="shared" ca="1" si="6"/>
        <v>#REF!</v>
      </c>
      <c r="HK91" s="9" t="e">
        <f t="shared" ca="1" si="7"/>
        <v>#REF!</v>
      </c>
      <c r="HL91" s="9" t="e">
        <f t="shared" ca="1" si="8"/>
        <v>#REF!</v>
      </c>
      <c r="HM91" s="9" t="e">
        <f t="shared" ca="1" si="9"/>
        <v>#REF!</v>
      </c>
      <c r="HN91" s="9" t="e">
        <f ca="1">SQRT($GS91*(1-$GS91/Controls!$D$15))</f>
        <v>#REF!</v>
      </c>
      <c r="HO91" s="9" t="e">
        <f t="shared" ca="1" si="10"/>
        <v>#REF!</v>
      </c>
      <c r="HP91" s="9" t="e">
        <f t="shared" ca="1" si="11"/>
        <v>#REF!</v>
      </c>
      <c r="HQ91" s="9" t="e">
        <f ca="1">IF($GV91=0,NA(),($GX91*Controls!#REF!))</f>
        <v>#REF!</v>
      </c>
    </row>
    <row r="92" spans="2:225" x14ac:dyDescent="0.25">
      <c r="B92" s="11">
        <v>1</v>
      </c>
      <c r="C92" s="11">
        <f>IF(Model!F102,EXP(A92*B92),A92*B92)</f>
        <v>0</v>
      </c>
      <c r="D92" s="96">
        <f>Model!E102</f>
        <v>0</v>
      </c>
      <c r="ED92" s="9">
        <f>$EC$183/4+$EC$184/2+$EC$185/4</f>
        <v>0</v>
      </c>
      <c r="EE92" s="9">
        <f>$ED$182/4+$ED$183/2+$ED$184/4</f>
        <v>0</v>
      </c>
      <c r="EF92" s="9">
        <f>$EE$183/4+$EE$184/2+$EE$185/4</f>
        <v>0</v>
      </c>
      <c r="EG92" s="9">
        <f>$EF$181/4+$EF$182/2+$EF$183/4</f>
        <v>0</v>
      </c>
      <c r="EH92" s="9">
        <f>$EG$182/4+$EG$183/2+$EG$184/4</f>
        <v>0</v>
      </c>
      <c r="GP92" s="9" t="e">
        <f ca="1">INDIRECT(ADDRESS(ROW(),Controls!#REF!+30))</f>
        <v>#REF!</v>
      </c>
      <c r="GQ92" s="9" t="e">
        <f ca="1">INDIRECT(ADDRESS(ROW(),Controls!#REF!+45))</f>
        <v>#REF!</v>
      </c>
      <c r="GR92" s="9" t="e">
        <f ca="1">INDIRECT(ADDRESS(ROW(),Controls!#REF!+60))</f>
        <v>#REF!</v>
      </c>
      <c r="GS92" s="9" t="e">
        <f ca="1">INDIRECT(ADDRESS(ROW(),Controls!#REF!+75))</f>
        <v>#REF!</v>
      </c>
      <c r="GT92" s="9" t="e">
        <f ca="1">INDIRECT(ADDRESS(ROW(),Controls!#REF!+90))</f>
        <v>#REF!</v>
      </c>
      <c r="GU92" s="9" t="e">
        <f ca="1">INDIRECT(ADDRESS(ROW(),Controls!#REF!+105))</f>
        <v>#REF!</v>
      </c>
      <c r="GV92" s="9" t="e">
        <f ca="1">INDIRECT(ADDRESS(ROW(),Controls!#REF!+120))</f>
        <v>#REF!</v>
      </c>
      <c r="GW92" s="9" t="e">
        <f ca="1">INDIRECT(ADDRESS(ROW(),Controls!#REF!+15))</f>
        <v>#REF!</v>
      </c>
      <c r="GX92" s="9" t="e">
        <f ca="1">INDIRECT(ADDRESS(ROW(),Controls!#REF!+135))</f>
        <v>#REF!</v>
      </c>
      <c r="HJ92" s="9" t="e">
        <f t="shared" ca="1" si="6"/>
        <v>#REF!</v>
      </c>
      <c r="HK92" s="9" t="e">
        <f t="shared" ca="1" si="7"/>
        <v>#REF!</v>
      </c>
      <c r="HL92" s="9" t="e">
        <f t="shared" ca="1" si="8"/>
        <v>#REF!</v>
      </c>
      <c r="HM92" s="9" t="e">
        <f t="shared" ca="1" si="9"/>
        <v>#REF!</v>
      </c>
      <c r="HN92" s="9" t="e">
        <f ca="1">SQRT($GS92*(1-$GS92/Controls!$D$15))</f>
        <v>#REF!</v>
      </c>
      <c r="HO92" s="9" t="e">
        <f t="shared" ca="1" si="10"/>
        <v>#REF!</v>
      </c>
      <c r="HP92" s="9" t="e">
        <f t="shared" ca="1" si="11"/>
        <v>#REF!</v>
      </c>
      <c r="HQ92" s="9" t="e">
        <f ca="1">IF($GV92=0,NA(),($GX92*Controls!#REF!))</f>
        <v>#REF!</v>
      </c>
    </row>
    <row r="93" spans="2:225" x14ac:dyDescent="0.25">
      <c r="B93" s="11">
        <v>1</v>
      </c>
      <c r="C93" s="11">
        <f>IF(Model!F103,EXP(A93*B93),A93*B93)</f>
        <v>0</v>
      </c>
      <c r="D93" s="96">
        <f>Model!E103</f>
        <v>0</v>
      </c>
      <c r="ED93" s="9">
        <f>$EC$185/4+$EC$186/2+$EC$187/4</f>
        <v>0</v>
      </c>
      <c r="EE93" s="9">
        <f>$ED$184/4+$ED$185/2+$ED$186/4</f>
        <v>0</v>
      </c>
      <c r="EF93" s="9">
        <f>$EE$185/4+$EE$186/2+$EE$187/4</f>
        <v>0</v>
      </c>
      <c r="EG93" s="9">
        <f>$EF$183/4+$EF$184/2+$EF$185/4</f>
        <v>0</v>
      </c>
      <c r="EH93" s="9">
        <f>$EG$184/4+$EG$185/2+$EG$186/4</f>
        <v>0</v>
      </c>
      <c r="GP93" s="9" t="e">
        <f ca="1">INDIRECT(ADDRESS(ROW(),Controls!#REF!+30))</f>
        <v>#REF!</v>
      </c>
      <c r="GQ93" s="9" t="e">
        <f ca="1">INDIRECT(ADDRESS(ROW(),Controls!#REF!+45))</f>
        <v>#REF!</v>
      </c>
      <c r="GR93" s="9" t="e">
        <f ca="1">INDIRECT(ADDRESS(ROW(),Controls!#REF!+60))</f>
        <v>#REF!</v>
      </c>
      <c r="GS93" s="9" t="e">
        <f ca="1">INDIRECT(ADDRESS(ROW(),Controls!#REF!+75))</f>
        <v>#REF!</v>
      </c>
      <c r="GT93" s="9" t="e">
        <f ca="1">INDIRECT(ADDRESS(ROW(),Controls!#REF!+90))</f>
        <v>#REF!</v>
      </c>
      <c r="GU93" s="9" t="e">
        <f ca="1">INDIRECT(ADDRESS(ROW(),Controls!#REF!+105))</f>
        <v>#REF!</v>
      </c>
      <c r="GV93" s="9" t="e">
        <f ca="1">INDIRECT(ADDRESS(ROW(),Controls!#REF!+120))</f>
        <v>#REF!</v>
      </c>
      <c r="GW93" s="9" t="e">
        <f ca="1">INDIRECT(ADDRESS(ROW(),Controls!#REF!+15))</f>
        <v>#REF!</v>
      </c>
      <c r="GX93" s="9" t="e">
        <f ca="1">INDIRECT(ADDRESS(ROW(),Controls!#REF!+135))</f>
        <v>#REF!</v>
      </c>
      <c r="HJ93" s="9" t="e">
        <f t="shared" ca="1" si="6"/>
        <v>#REF!</v>
      </c>
      <c r="HK93" s="9" t="e">
        <f t="shared" ca="1" si="7"/>
        <v>#REF!</v>
      </c>
      <c r="HL93" s="9" t="e">
        <f t="shared" ca="1" si="8"/>
        <v>#REF!</v>
      </c>
      <c r="HM93" s="9" t="e">
        <f t="shared" ca="1" si="9"/>
        <v>#REF!</v>
      </c>
      <c r="HN93" s="9" t="e">
        <f ca="1">SQRT($GS93*(1-$GS93/Controls!$D$15))</f>
        <v>#REF!</v>
      </c>
      <c r="HO93" s="9" t="e">
        <f t="shared" ca="1" si="10"/>
        <v>#REF!</v>
      </c>
      <c r="HP93" s="9" t="e">
        <f t="shared" ca="1" si="11"/>
        <v>#REF!</v>
      </c>
      <c r="HQ93" s="9" t="e">
        <f ca="1">IF($GV93=0,NA(),($GX93*Controls!#REF!))</f>
        <v>#REF!</v>
      </c>
    </row>
    <row r="94" spans="2:225" x14ac:dyDescent="0.25">
      <c r="B94" s="11">
        <v>1</v>
      </c>
      <c r="C94" s="11">
        <f>IF(Model!F104,EXP(A94*B94),A94*B94)</f>
        <v>0</v>
      </c>
      <c r="D94" s="96">
        <f>Model!E104</f>
        <v>0</v>
      </c>
      <c r="ED94" s="9">
        <f>$EC$187/4+$EC$188/2+$EC$189/4</f>
        <v>0</v>
      </c>
      <c r="EE94" s="9">
        <f>$ED$186/4+$ED$187/2+$ED$188/4</f>
        <v>0</v>
      </c>
      <c r="EF94" s="9">
        <f>$EE$187/4+$EE$188/2+$EE$189/4</f>
        <v>0</v>
      </c>
      <c r="EG94" s="9">
        <f>$EF$185/4+$EF$186/2+$EF$187/4</f>
        <v>0</v>
      </c>
      <c r="EH94" s="9">
        <f>$EG$186/4+$EG$187/2+$EG$188/4</f>
        <v>0</v>
      </c>
      <c r="GP94" s="9" t="e">
        <f ca="1">INDIRECT(ADDRESS(ROW(),Controls!#REF!+30))</f>
        <v>#REF!</v>
      </c>
      <c r="GQ94" s="9" t="e">
        <f ca="1">INDIRECT(ADDRESS(ROW(),Controls!#REF!+45))</f>
        <v>#REF!</v>
      </c>
      <c r="GR94" s="9" t="e">
        <f ca="1">INDIRECT(ADDRESS(ROW(),Controls!#REF!+60))</f>
        <v>#REF!</v>
      </c>
      <c r="GS94" s="9" t="e">
        <f ca="1">INDIRECT(ADDRESS(ROW(),Controls!#REF!+75))</f>
        <v>#REF!</v>
      </c>
      <c r="GT94" s="9" t="e">
        <f ca="1">INDIRECT(ADDRESS(ROW(),Controls!#REF!+90))</f>
        <v>#REF!</v>
      </c>
      <c r="GU94" s="9" t="e">
        <f ca="1">INDIRECT(ADDRESS(ROW(),Controls!#REF!+105))</f>
        <v>#REF!</v>
      </c>
      <c r="GV94" s="9" t="e">
        <f ca="1">INDIRECT(ADDRESS(ROW(),Controls!#REF!+120))</f>
        <v>#REF!</v>
      </c>
      <c r="GW94" s="9" t="e">
        <f ca="1">INDIRECT(ADDRESS(ROW(),Controls!#REF!+15))</f>
        <v>#REF!</v>
      </c>
      <c r="GX94" s="9" t="e">
        <f ca="1">INDIRECT(ADDRESS(ROW(),Controls!#REF!+135))</f>
        <v>#REF!</v>
      </c>
      <c r="HJ94" s="9" t="e">
        <f t="shared" ca="1" si="6"/>
        <v>#REF!</v>
      </c>
      <c r="HK94" s="9" t="e">
        <f t="shared" ca="1" si="7"/>
        <v>#REF!</v>
      </c>
      <c r="HL94" s="9" t="e">
        <f t="shared" ca="1" si="8"/>
        <v>#REF!</v>
      </c>
      <c r="HM94" s="9" t="e">
        <f t="shared" ca="1" si="9"/>
        <v>#REF!</v>
      </c>
      <c r="HN94" s="9" t="e">
        <f ca="1">SQRT($GS94*(1-$GS94/Controls!$D$15))</f>
        <v>#REF!</v>
      </c>
      <c r="HO94" s="9" t="e">
        <f t="shared" ca="1" si="10"/>
        <v>#REF!</v>
      </c>
      <c r="HP94" s="9" t="e">
        <f t="shared" ca="1" si="11"/>
        <v>#REF!</v>
      </c>
      <c r="HQ94" s="9" t="e">
        <f ca="1">IF($GV94=0,NA(),($GX94*Controls!#REF!))</f>
        <v>#REF!</v>
      </c>
    </row>
    <row r="95" spans="2:225" x14ac:dyDescent="0.25">
      <c r="B95" s="11">
        <v>1</v>
      </c>
      <c r="C95" s="11">
        <f>IF(Model!F105,EXP(A95*B95),A95*B95)</f>
        <v>0</v>
      </c>
      <c r="D95" s="96">
        <f>Model!E105</f>
        <v>0</v>
      </c>
      <c r="ED95" s="9">
        <f>$EC$189/4+$EC$190/2+$EC$191/4</f>
        <v>0</v>
      </c>
      <c r="EE95" s="9">
        <f>$ED$188/4+$ED$189/2+$ED$190/4</f>
        <v>0</v>
      </c>
      <c r="EF95" s="9">
        <f>$EE$189/4+$EE$190/2+$EE$191/4</f>
        <v>0</v>
      </c>
      <c r="EG95" s="9">
        <f>$EF$187/4+$EF$188/2+$EF$189/4</f>
        <v>0</v>
      </c>
      <c r="EH95" s="9">
        <f>$EG$188/4+$EG$189/2+$EG$190/4</f>
        <v>0</v>
      </c>
      <c r="GP95" s="9" t="e">
        <f ca="1">INDIRECT(ADDRESS(ROW(),Controls!#REF!+30))</f>
        <v>#REF!</v>
      </c>
      <c r="GQ95" s="9" t="e">
        <f ca="1">INDIRECT(ADDRESS(ROW(),Controls!#REF!+45))</f>
        <v>#REF!</v>
      </c>
      <c r="GR95" s="9" t="e">
        <f ca="1">INDIRECT(ADDRESS(ROW(),Controls!#REF!+60))</f>
        <v>#REF!</v>
      </c>
      <c r="GS95" s="9" t="e">
        <f ca="1">INDIRECT(ADDRESS(ROW(),Controls!#REF!+75))</f>
        <v>#REF!</v>
      </c>
      <c r="GT95" s="9" t="e">
        <f ca="1">INDIRECT(ADDRESS(ROW(),Controls!#REF!+90))</f>
        <v>#REF!</v>
      </c>
      <c r="GU95" s="9" t="e">
        <f ca="1">INDIRECT(ADDRESS(ROW(),Controls!#REF!+105))</f>
        <v>#REF!</v>
      </c>
      <c r="GV95" s="9" t="e">
        <f ca="1">INDIRECT(ADDRESS(ROW(),Controls!#REF!+120))</f>
        <v>#REF!</v>
      </c>
      <c r="GW95" s="9" t="e">
        <f ca="1">INDIRECT(ADDRESS(ROW(),Controls!#REF!+15))</f>
        <v>#REF!</v>
      </c>
      <c r="GX95" s="9" t="e">
        <f ca="1">INDIRECT(ADDRESS(ROW(),Controls!#REF!+135))</f>
        <v>#REF!</v>
      </c>
      <c r="HJ95" s="9" t="e">
        <f t="shared" ca="1" si="6"/>
        <v>#REF!</v>
      </c>
      <c r="HK95" s="9" t="e">
        <f t="shared" ca="1" si="7"/>
        <v>#REF!</v>
      </c>
      <c r="HL95" s="9" t="e">
        <f t="shared" ca="1" si="8"/>
        <v>#REF!</v>
      </c>
      <c r="HM95" s="9" t="e">
        <f t="shared" ca="1" si="9"/>
        <v>#REF!</v>
      </c>
      <c r="HN95" s="9" t="e">
        <f ca="1">SQRT($GS95*(1-$GS95/Controls!$D$15))</f>
        <v>#REF!</v>
      </c>
      <c r="HO95" s="9" t="e">
        <f t="shared" ca="1" si="10"/>
        <v>#REF!</v>
      </c>
      <c r="HP95" s="9" t="e">
        <f t="shared" ca="1" si="11"/>
        <v>#REF!</v>
      </c>
      <c r="HQ95" s="9" t="e">
        <f ca="1">IF($GV95=0,NA(),($GX95*Controls!#REF!))</f>
        <v>#REF!</v>
      </c>
    </row>
    <row r="96" spans="2:225" x14ac:dyDescent="0.25">
      <c r="B96" s="11">
        <v>1</v>
      </c>
      <c r="C96" s="11">
        <f>IF(Model!F106,EXP(A96*B96),A96*B96)</f>
        <v>0</v>
      </c>
      <c r="D96" s="96">
        <f>Model!E106</f>
        <v>0</v>
      </c>
      <c r="ED96" s="9">
        <f>$EC$191/4+$EC$192/2+$EC$193/4</f>
        <v>0</v>
      </c>
      <c r="EE96" s="9">
        <f>$ED$190/4+$ED$191/2+$ED$192/4</f>
        <v>0</v>
      </c>
      <c r="EF96" s="9">
        <f>$EE$191/4+$EE$192/2+$EE$193/4</f>
        <v>0</v>
      </c>
      <c r="EG96" s="9">
        <f>$EF$189/4+$EF$190/2+$EF$191/4</f>
        <v>0</v>
      </c>
      <c r="EH96" s="9">
        <f>$EG$190/4+$EG$191/2+$EG$192/4</f>
        <v>0</v>
      </c>
      <c r="GP96" s="9" t="e">
        <f ca="1">INDIRECT(ADDRESS(ROW(),Controls!#REF!+30))</f>
        <v>#REF!</v>
      </c>
      <c r="GQ96" s="9" t="e">
        <f ca="1">INDIRECT(ADDRESS(ROW(),Controls!#REF!+45))</f>
        <v>#REF!</v>
      </c>
      <c r="GR96" s="9" t="e">
        <f ca="1">INDIRECT(ADDRESS(ROW(),Controls!#REF!+60))</f>
        <v>#REF!</v>
      </c>
      <c r="GS96" s="9" t="e">
        <f ca="1">INDIRECT(ADDRESS(ROW(),Controls!#REF!+75))</f>
        <v>#REF!</v>
      </c>
      <c r="GT96" s="9" t="e">
        <f ca="1">INDIRECT(ADDRESS(ROW(),Controls!#REF!+90))</f>
        <v>#REF!</v>
      </c>
      <c r="GU96" s="9" t="e">
        <f ca="1">INDIRECT(ADDRESS(ROW(),Controls!#REF!+105))</f>
        <v>#REF!</v>
      </c>
      <c r="GV96" s="9" t="e">
        <f ca="1">INDIRECT(ADDRESS(ROW(),Controls!#REF!+120))</f>
        <v>#REF!</v>
      </c>
      <c r="GW96" s="9" t="e">
        <f ca="1">INDIRECT(ADDRESS(ROW(),Controls!#REF!+15))</f>
        <v>#REF!</v>
      </c>
      <c r="GX96" s="9" t="e">
        <f ca="1">INDIRECT(ADDRESS(ROW(),Controls!#REF!+135))</f>
        <v>#REF!</v>
      </c>
      <c r="HJ96" s="9" t="e">
        <f t="shared" ca="1" si="6"/>
        <v>#REF!</v>
      </c>
      <c r="HK96" s="9" t="e">
        <f t="shared" ca="1" si="7"/>
        <v>#REF!</v>
      </c>
      <c r="HL96" s="9" t="e">
        <f t="shared" ca="1" si="8"/>
        <v>#REF!</v>
      </c>
      <c r="HM96" s="9" t="e">
        <f t="shared" ca="1" si="9"/>
        <v>#REF!</v>
      </c>
      <c r="HN96" s="9" t="e">
        <f ca="1">SQRT($GS96*(1-$GS96/Controls!$D$15))</f>
        <v>#REF!</v>
      </c>
      <c r="HO96" s="9" t="e">
        <f t="shared" ca="1" si="10"/>
        <v>#REF!</v>
      </c>
      <c r="HP96" s="9" t="e">
        <f t="shared" ca="1" si="11"/>
        <v>#REF!</v>
      </c>
      <c r="HQ96" s="9" t="e">
        <f ca="1">IF($GV96=0,NA(),($GX96*Controls!#REF!))</f>
        <v>#REF!</v>
      </c>
    </row>
    <row r="97" spans="2:225" x14ac:dyDescent="0.25">
      <c r="B97" s="11">
        <v>1</v>
      </c>
      <c r="C97" s="11">
        <f>IF(Model!F107,EXP(A97*B97),A97*B97)</f>
        <v>0</v>
      </c>
      <c r="D97" s="96">
        <f>Model!E107</f>
        <v>0</v>
      </c>
      <c r="ED97" s="9">
        <f>$EC$193/4+$EC$194/2+$EC$195/4</f>
        <v>0</v>
      </c>
      <c r="EE97" s="9">
        <f>$ED$192/4+$ED$193/2+$ED$194/4</f>
        <v>0</v>
      </c>
      <c r="EF97" s="9">
        <f>$EE$193/4+$EE$194/2+$EE$195/4</f>
        <v>0</v>
      </c>
      <c r="EG97" s="9">
        <f>$EF$191/4+$EF$192/2+$EF$193/4</f>
        <v>0</v>
      </c>
      <c r="EH97" s="9">
        <f>$EG$192/4+$EG$193/2+$EG$194/4</f>
        <v>0</v>
      </c>
      <c r="GP97" s="9" t="e">
        <f ca="1">INDIRECT(ADDRESS(ROW(),Controls!#REF!+30))</f>
        <v>#REF!</v>
      </c>
      <c r="GQ97" s="9" t="e">
        <f ca="1">INDIRECT(ADDRESS(ROW(),Controls!#REF!+45))</f>
        <v>#REF!</v>
      </c>
      <c r="GR97" s="9" t="e">
        <f ca="1">INDIRECT(ADDRESS(ROW(),Controls!#REF!+60))</f>
        <v>#REF!</v>
      </c>
      <c r="GS97" s="9" t="e">
        <f ca="1">INDIRECT(ADDRESS(ROW(),Controls!#REF!+75))</f>
        <v>#REF!</v>
      </c>
      <c r="GT97" s="9" t="e">
        <f ca="1">INDIRECT(ADDRESS(ROW(),Controls!#REF!+90))</f>
        <v>#REF!</v>
      </c>
      <c r="GU97" s="9" t="e">
        <f ca="1">INDIRECT(ADDRESS(ROW(),Controls!#REF!+105))</f>
        <v>#REF!</v>
      </c>
      <c r="GV97" s="9" t="e">
        <f ca="1">INDIRECT(ADDRESS(ROW(),Controls!#REF!+120))</f>
        <v>#REF!</v>
      </c>
      <c r="GW97" s="9" t="e">
        <f ca="1">INDIRECT(ADDRESS(ROW(),Controls!#REF!+15))</f>
        <v>#REF!</v>
      </c>
      <c r="GX97" s="9" t="e">
        <f ca="1">INDIRECT(ADDRESS(ROW(),Controls!#REF!+135))</f>
        <v>#REF!</v>
      </c>
      <c r="HJ97" s="9" t="e">
        <f t="shared" ca="1" si="6"/>
        <v>#REF!</v>
      </c>
      <c r="HK97" s="9" t="e">
        <f t="shared" ca="1" si="7"/>
        <v>#REF!</v>
      </c>
      <c r="HL97" s="9" t="e">
        <f t="shared" ca="1" si="8"/>
        <v>#REF!</v>
      </c>
      <c r="HM97" s="9" t="e">
        <f t="shared" ca="1" si="9"/>
        <v>#REF!</v>
      </c>
      <c r="HN97" s="9" t="e">
        <f ca="1">SQRT($GS97*(1-$GS97/Controls!$D$15))</f>
        <v>#REF!</v>
      </c>
      <c r="HO97" s="9" t="e">
        <f t="shared" ca="1" si="10"/>
        <v>#REF!</v>
      </c>
      <c r="HP97" s="9" t="e">
        <f t="shared" ca="1" si="11"/>
        <v>#REF!</v>
      </c>
      <c r="HQ97" s="9" t="e">
        <f ca="1">IF($GV97=0,NA(),($GX97*Controls!#REF!))</f>
        <v>#REF!</v>
      </c>
    </row>
    <row r="98" spans="2:225" x14ac:dyDescent="0.25">
      <c r="B98" s="11">
        <v>1</v>
      </c>
      <c r="C98" s="11">
        <f>IF(Model!F108,EXP(A98*B98),A98*B98)</f>
        <v>0</v>
      </c>
      <c r="D98" s="96">
        <f>Model!E108</f>
        <v>0</v>
      </c>
      <c r="ED98" s="9">
        <f>$EC$195/4+$EC$196/2+$EC$197/4</f>
        <v>0</v>
      </c>
      <c r="EE98" s="9">
        <f>$ED$194/4+$ED$195/2+$ED$196/4</f>
        <v>0</v>
      </c>
      <c r="EF98" s="9">
        <f>$EE$195/4+$EE$196/2+$EE$197/4</f>
        <v>0</v>
      </c>
      <c r="EG98" s="9">
        <f>$EF$193/4+$EF$194/2+$EF$195/4</f>
        <v>0</v>
      </c>
      <c r="EH98" s="9">
        <f>$EG$194/4+$EG$195/2+$EG$196/4</f>
        <v>0</v>
      </c>
      <c r="GP98" s="9" t="e">
        <f ca="1">INDIRECT(ADDRESS(ROW(),Controls!#REF!+30))</f>
        <v>#REF!</v>
      </c>
      <c r="GQ98" s="9" t="e">
        <f ca="1">INDIRECT(ADDRESS(ROW(),Controls!#REF!+45))</f>
        <v>#REF!</v>
      </c>
      <c r="GR98" s="9" t="e">
        <f ca="1">INDIRECT(ADDRESS(ROW(),Controls!#REF!+60))</f>
        <v>#REF!</v>
      </c>
      <c r="GS98" s="9" t="e">
        <f ca="1">INDIRECT(ADDRESS(ROW(),Controls!#REF!+75))</f>
        <v>#REF!</v>
      </c>
      <c r="GT98" s="9" t="e">
        <f ca="1">INDIRECT(ADDRESS(ROW(),Controls!#REF!+90))</f>
        <v>#REF!</v>
      </c>
      <c r="GU98" s="9" t="e">
        <f ca="1">INDIRECT(ADDRESS(ROW(),Controls!#REF!+105))</f>
        <v>#REF!</v>
      </c>
      <c r="GV98" s="9" t="e">
        <f ca="1">INDIRECT(ADDRESS(ROW(),Controls!#REF!+120))</f>
        <v>#REF!</v>
      </c>
      <c r="GW98" s="9" t="e">
        <f ca="1">INDIRECT(ADDRESS(ROW(),Controls!#REF!+15))</f>
        <v>#REF!</v>
      </c>
      <c r="GX98" s="9" t="e">
        <f ca="1">INDIRECT(ADDRESS(ROW(),Controls!#REF!+135))</f>
        <v>#REF!</v>
      </c>
      <c r="HJ98" s="9" t="e">
        <f t="shared" ca="1" si="6"/>
        <v>#REF!</v>
      </c>
      <c r="HK98" s="9" t="e">
        <f t="shared" ca="1" si="7"/>
        <v>#REF!</v>
      </c>
      <c r="HL98" s="9" t="e">
        <f t="shared" ca="1" si="8"/>
        <v>#REF!</v>
      </c>
      <c r="HM98" s="9" t="e">
        <f t="shared" ca="1" si="9"/>
        <v>#REF!</v>
      </c>
      <c r="HN98" s="9" t="e">
        <f ca="1">SQRT($GS98*(1-$GS98/Controls!$D$15))</f>
        <v>#REF!</v>
      </c>
      <c r="HO98" s="9" t="e">
        <f t="shared" ca="1" si="10"/>
        <v>#REF!</v>
      </c>
      <c r="HP98" s="9" t="e">
        <f t="shared" ca="1" si="11"/>
        <v>#REF!</v>
      </c>
      <c r="HQ98" s="9" t="e">
        <f ca="1">IF($GV98=0,NA(),($GX98*Controls!#REF!))</f>
        <v>#REF!</v>
      </c>
    </row>
    <row r="99" spans="2:225" x14ac:dyDescent="0.25">
      <c r="B99" s="11">
        <v>1</v>
      </c>
      <c r="C99" s="11">
        <f>IF(Model!F109,EXP(A99*B99),A99*B99)</f>
        <v>0</v>
      </c>
      <c r="D99" s="96">
        <f>Model!E109</f>
        <v>0</v>
      </c>
      <c r="ED99" s="9">
        <f>$EC$197/4+$EC$198/2+$EC$199/4</f>
        <v>0</v>
      </c>
      <c r="EE99" s="9">
        <f>$ED$196/4+$ED$197/2+$ED$198/4</f>
        <v>0</v>
      </c>
      <c r="EF99" s="9">
        <f>$EE$197/4+$EE$198/2+$EE$199/4</f>
        <v>0</v>
      </c>
      <c r="EG99" s="9">
        <f>$EF$195/4+$EF$196/2+$EF$197/4</f>
        <v>0</v>
      </c>
      <c r="EH99" s="9">
        <f>$EG$196/4+$EG$197/2+$EG$198/4</f>
        <v>0</v>
      </c>
      <c r="GP99" s="9" t="e">
        <f ca="1">INDIRECT(ADDRESS(ROW(),Controls!#REF!+30))</f>
        <v>#REF!</v>
      </c>
      <c r="GQ99" s="9" t="e">
        <f ca="1">INDIRECT(ADDRESS(ROW(),Controls!#REF!+45))</f>
        <v>#REF!</v>
      </c>
      <c r="GR99" s="9" t="e">
        <f ca="1">INDIRECT(ADDRESS(ROW(),Controls!#REF!+60))</f>
        <v>#REF!</v>
      </c>
      <c r="GS99" s="9" t="e">
        <f ca="1">INDIRECT(ADDRESS(ROW(),Controls!#REF!+75))</f>
        <v>#REF!</v>
      </c>
      <c r="GT99" s="9" t="e">
        <f ca="1">INDIRECT(ADDRESS(ROW(),Controls!#REF!+90))</f>
        <v>#REF!</v>
      </c>
      <c r="GU99" s="9" t="e">
        <f ca="1">INDIRECT(ADDRESS(ROW(),Controls!#REF!+105))</f>
        <v>#REF!</v>
      </c>
      <c r="GV99" s="9" t="e">
        <f ca="1">INDIRECT(ADDRESS(ROW(),Controls!#REF!+120))</f>
        <v>#REF!</v>
      </c>
      <c r="GW99" s="9" t="e">
        <f ca="1">INDIRECT(ADDRESS(ROW(),Controls!#REF!+15))</f>
        <v>#REF!</v>
      </c>
      <c r="GX99" s="9" t="e">
        <f ca="1">INDIRECT(ADDRESS(ROW(),Controls!#REF!+135))</f>
        <v>#REF!</v>
      </c>
      <c r="HJ99" s="9" t="e">
        <f t="shared" ca="1" si="6"/>
        <v>#REF!</v>
      </c>
      <c r="HK99" s="9" t="e">
        <f t="shared" ca="1" si="7"/>
        <v>#REF!</v>
      </c>
      <c r="HL99" s="9" t="e">
        <f t="shared" ca="1" si="8"/>
        <v>#REF!</v>
      </c>
      <c r="HM99" s="9" t="e">
        <f t="shared" ca="1" si="9"/>
        <v>#REF!</v>
      </c>
      <c r="HN99" s="9" t="e">
        <f ca="1">SQRT($GS99*(1-$GS99/Controls!$D$15))</f>
        <v>#REF!</v>
      </c>
      <c r="HO99" s="9" t="e">
        <f t="shared" ca="1" si="10"/>
        <v>#REF!</v>
      </c>
      <c r="HP99" s="9" t="e">
        <f t="shared" ca="1" si="11"/>
        <v>#REF!</v>
      </c>
      <c r="HQ99" s="9" t="e">
        <f ca="1">IF($GV99=0,NA(),($GX99*Controls!#REF!))</f>
        <v>#REF!</v>
      </c>
    </row>
    <row r="100" spans="2:225" x14ac:dyDescent="0.25">
      <c r="B100" s="11">
        <v>1</v>
      </c>
      <c r="C100" s="11">
        <f>IF(Model!F110,EXP(A100*B100),A100*B100)</f>
        <v>0</v>
      </c>
      <c r="D100" s="96">
        <f>Model!E110</f>
        <v>0</v>
      </c>
      <c r="ED100" s="9">
        <f>$EC$199/4+$EC$200/2+$EC$201/4</f>
        <v>0</v>
      </c>
      <c r="EE100" s="9">
        <f>$ED$198/4+$ED$199/2+$ED$200/4</f>
        <v>0</v>
      </c>
      <c r="EF100" s="9">
        <f>$EE$199/4+$EE$200/2+$EE$201/4</f>
        <v>0</v>
      </c>
      <c r="EG100" s="9">
        <f>$EF$197/4+$EF$198/2+$EF$199/4</f>
        <v>0</v>
      </c>
      <c r="EH100" s="9">
        <f>$EG$198/4+$EG$199/2+$EG$200/4</f>
        <v>0</v>
      </c>
      <c r="GP100" s="9" t="e">
        <f ca="1">INDIRECT(ADDRESS(ROW(),Controls!#REF!+30))</f>
        <v>#REF!</v>
      </c>
      <c r="GQ100" s="9" t="e">
        <f ca="1">INDIRECT(ADDRESS(ROW(),Controls!#REF!+45))</f>
        <v>#REF!</v>
      </c>
      <c r="GR100" s="9" t="e">
        <f ca="1">INDIRECT(ADDRESS(ROW(),Controls!#REF!+60))</f>
        <v>#REF!</v>
      </c>
      <c r="GS100" s="9" t="e">
        <f ca="1">INDIRECT(ADDRESS(ROW(),Controls!#REF!+75))</f>
        <v>#REF!</v>
      </c>
      <c r="GT100" s="9" t="e">
        <f ca="1">INDIRECT(ADDRESS(ROW(),Controls!#REF!+90))</f>
        <v>#REF!</v>
      </c>
      <c r="GU100" s="9" t="e">
        <f ca="1">INDIRECT(ADDRESS(ROW(),Controls!#REF!+105))</f>
        <v>#REF!</v>
      </c>
      <c r="GV100" s="9" t="e">
        <f ca="1">INDIRECT(ADDRESS(ROW(),Controls!#REF!+120))</f>
        <v>#REF!</v>
      </c>
      <c r="GW100" s="9" t="e">
        <f ca="1">INDIRECT(ADDRESS(ROW(),Controls!#REF!+15))</f>
        <v>#REF!</v>
      </c>
      <c r="GX100" s="9" t="e">
        <f ca="1">INDIRECT(ADDRESS(ROW(),Controls!#REF!+135))</f>
        <v>#REF!</v>
      </c>
      <c r="HJ100" s="9" t="e">
        <f t="shared" ca="1" si="6"/>
        <v>#REF!</v>
      </c>
      <c r="HK100" s="9" t="e">
        <f t="shared" ca="1" si="7"/>
        <v>#REF!</v>
      </c>
      <c r="HL100" s="9" t="e">
        <f t="shared" ca="1" si="8"/>
        <v>#REF!</v>
      </c>
      <c r="HM100" s="9" t="e">
        <f t="shared" ca="1" si="9"/>
        <v>#REF!</v>
      </c>
      <c r="HN100" s="9" t="e">
        <f ca="1">SQRT($GS100*(1-$GS100/Controls!$D$15))</f>
        <v>#REF!</v>
      </c>
      <c r="HO100" s="9" t="e">
        <f t="shared" ca="1" si="10"/>
        <v>#REF!</v>
      </c>
      <c r="HP100" s="9" t="e">
        <f t="shared" ca="1" si="11"/>
        <v>#REF!</v>
      </c>
      <c r="HQ100" s="9" t="e">
        <f ca="1">IF($GV100=0,NA(),($GX100*Controls!#REF!))</f>
        <v>#REF!</v>
      </c>
    </row>
    <row r="101" spans="2:225" x14ac:dyDescent="0.25">
      <c r="B101" s="11">
        <v>1</v>
      </c>
      <c r="C101" s="11">
        <f>IF(Model!F111,EXP(A101*B101),A101*B101)</f>
        <v>0</v>
      </c>
      <c r="D101" s="96">
        <f>Model!E111</f>
        <v>0</v>
      </c>
      <c r="ED101" s="9">
        <f>$EC$201/4+$EC$202/2+$EC$203/4</f>
        <v>0</v>
      </c>
      <c r="EE101" s="9">
        <f>$ED$200/4+$ED$201/2+$ED$202/4</f>
        <v>0</v>
      </c>
      <c r="EF101" s="9">
        <f>$EE$201/4+$EE$202/2+$EE$203/4</f>
        <v>0</v>
      </c>
      <c r="EG101" s="9">
        <f>$EF$199/4+$EF$200/2+$EF$201/4</f>
        <v>0</v>
      </c>
      <c r="EH101" s="9">
        <f>$EG$200/4+$EG$201/2+$EG$202/4</f>
        <v>0</v>
      </c>
      <c r="GP101" s="9" t="e">
        <f ca="1">INDIRECT(ADDRESS(ROW(),Controls!#REF!+30))</f>
        <v>#REF!</v>
      </c>
      <c r="GQ101" s="9" t="e">
        <f ca="1">INDIRECT(ADDRESS(ROW(),Controls!#REF!+45))</f>
        <v>#REF!</v>
      </c>
      <c r="GR101" s="9" t="e">
        <f ca="1">INDIRECT(ADDRESS(ROW(),Controls!#REF!+60))</f>
        <v>#REF!</v>
      </c>
      <c r="GS101" s="9" t="e">
        <f ca="1">INDIRECT(ADDRESS(ROW(),Controls!#REF!+75))</f>
        <v>#REF!</v>
      </c>
      <c r="GT101" s="9" t="e">
        <f ca="1">INDIRECT(ADDRESS(ROW(),Controls!#REF!+90))</f>
        <v>#REF!</v>
      </c>
      <c r="GU101" s="9" t="e">
        <f ca="1">INDIRECT(ADDRESS(ROW(),Controls!#REF!+105))</f>
        <v>#REF!</v>
      </c>
      <c r="GV101" s="9" t="e">
        <f ca="1">INDIRECT(ADDRESS(ROW(),Controls!#REF!+120))</f>
        <v>#REF!</v>
      </c>
      <c r="GW101" s="9" t="e">
        <f ca="1">INDIRECT(ADDRESS(ROW(),Controls!#REF!+15))</f>
        <v>#REF!</v>
      </c>
      <c r="GX101" s="9" t="e">
        <f ca="1">INDIRECT(ADDRESS(ROW(),Controls!#REF!+135))</f>
        <v>#REF!</v>
      </c>
      <c r="HJ101" s="9" t="e">
        <f t="shared" ca="1" si="6"/>
        <v>#REF!</v>
      </c>
      <c r="HK101" s="9" t="e">
        <f t="shared" ca="1" si="7"/>
        <v>#REF!</v>
      </c>
      <c r="HL101" s="9" t="e">
        <f t="shared" ca="1" si="8"/>
        <v>#REF!</v>
      </c>
      <c r="HM101" s="9" t="e">
        <f t="shared" ca="1" si="9"/>
        <v>#REF!</v>
      </c>
      <c r="HN101" s="9" t="e">
        <f ca="1">SQRT($GS101*(1-$GS101/Controls!$D$15))</f>
        <v>#REF!</v>
      </c>
      <c r="HO101" s="9" t="e">
        <f t="shared" ca="1" si="10"/>
        <v>#REF!</v>
      </c>
      <c r="HP101" s="9" t="e">
        <f t="shared" ca="1" si="11"/>
        <v>#REF!</v>
      </c>
      <c r="HQ101" s="9" t="e">
        <f ca="1">IF($GV101=0,NA(),($GX101*Controls!#REF!))</f>
        <v>#REF!</v>
      </c>
    </row>
    <row r="102" spans="2:225" x14ac:dyDescent="0.25">
      <c r="ED102" s="9">
        <f>$EC$203/4+$EC$204/2+$EC$205/4</f>
        <v>0</v>
      </c>
      <c r="EE102" s="9">
        <f>$ED$202/4+$ED$203/2+$ED$204/4</f>
        <v>0</v>
      </c>
      <c r="EF102" s="9">
        <f>$EE$203/4+$EE$204/2+$EE$205/4</f>
        <v>0</v>
      </c>
      <c r="EG102" s="9">
        <f>$EF$201/4+$EF$202/2+$EF$203/4</f>
        <v>0</v>
      </c>
      <c r="EH102" s="9">
        <f>$EG$202/4+$EG$203/2+$EG$204/4</f>
        <v>0</v>
      </c>
      <c r="GP102" s="9" t="e">
        <f ca="1">INDIRECT(ADDRESS(ROW(),Controls!#REF!+30))</f>
        <v>#REF!</v>
      </c>
      <c r="GQ102" s="9" t="e">
        <f ca="1">INDIRECT(ADDRESS(ROW(),Controls!#REF!+45))</f>
        <v>#REF!</v>
      </c>
      <c r="GR102" s="9" t="e">
        <f ca="1">INDIRECT(ADDRESS(ROW(),Controls!#REF!+60))</f>
        <v>#REF!</v>
      </c>
      <c r="GS102" s="9" t="e">
        <f ca="1">INDIRECT(ADDRESS(ROW(),Controls!#REF!+75))</f>
        <v>#REF!</v>
      </c>
      <c r="GT102" s="9" t="e">
        <f ca="1">INDIRECT(ADDRESS(ROW(),Controls!#REF!+90))</f>
        <v>#REF!</v>
      </c>
      <c r="GU102" s="9" t="e">
        <f ca="1">INDIRECT(ADDRESS(ROW(),Controls!#REF!+105))</f>
        <v>#REF!</v>
      </c>
      <c r="GV102" s="9" t="e">
        <f ca="1">INDIRECT(ADDRESS(ROW(),Controls!#REF!+120))</f>
        <v>#REF!</v>
      </c>
      <c r="GW102" s="9" t="e">
        <f ca="1">INDIRECT(ADDRESS(ROW(),Controls!#REF!+15))</f>
        <v>#REF!</v>
      </c>
      <c r="GX102" s="9" t="e">
        <f ca="1">INDIRECT(ADDRESS(ROW(),Controls!#REF!+135))</f>
        <v>#REF!</v>
      </c>
      <c r="HJ102" s="9" t="e">
        <f t="shared" ca="1" si="6"/>
        <v>#REF!</v>
      </c>
      <c r="HK102" s="9" t="e">
        <f t="shared" ca="1" si="7"/>
        <v>#REF!</v>
      </c>
      <c r="HL102" s="9" t="e">
        <f t="shared" ca="1" si="8"/>
        <v>#REF!</v>
      </c>
      <c r="HM102" s="9" t="e">
        <f t="shared" ca="1" si="9"/>
        <v>#REF!</v>
      </c>
      <c r="HN102" s="9" t="e">
        <f ca="1">SQRT($GS102*(1-$GS102/Controls!$D$15))</f>
        <v>#REF!</v>
      </c>
      <c r="HO102" s="9" t="e">
        <f t="shared" ca="1" si="10"/>
        <v>#REF!</v>
      </c>
      <c r="HP102" s="9" t="e">
        <f t="shared" ca="1" si="11"/>
        <v>#REF!</v>
      </c>
      <c r="HQ102" s="9" t="e">
        <f ca="1">IF($GV102=0,NA(),($GX102*Controls!#REF!))</f>
        <v>#REF!</v>
      </c>
    </row>
    <row r="103" spans="2:225" x14ac:dyDescent="0.25">
      <c r="ED103" s="9">
        <f>$EC$205/4+$EC$206/2+$EC$207/4</f>
        <v>0</v>
      </c>
      <c r="EE103" s="9">
        <f>$ED$204/4+$ED$205/2+$ED$206/4</f>
        <v>0</v>
      </c>
      <c r="EF103" s="9">
        <f>$EE$205/4+$EE$206/2+$EE$207/4</f>
        <v>0</v>
      </c>
      <c r="EG103" s="9">
        <f>$EF$203/4+$EF$204/2+$EF$205/4</f>
        <v>0</v>
      </c>
      <c r="EH103" s="9">
        <f>$EG$204/4+$EG$205/2+$EG$206/4</f>
        <v>0</v>
      </c>
      <c r="GP103" s="9" t="e">
        <f ca="1">INDIRECT(ADDRESS(ROW(),Controls!#REF!+30))</f>
        <v>#REF!</v>
      </c>
      <c r="GQ103" s="9" t="e">
        <f ca="1">INDIRECT(ADDRESS(ROW(),Controls!#REF!+45))</f>
        <v>#REF!</v>
      </c>
      <c r="GR103" s="9" t="e">
        <f ca="1">INDIRECT(ADDRESS(ROW(),Controls!#REF!+60))</f>
        <v>#REF!</v>
      </c>
      <c r="GS103" s="9" t="e">
        <f ca="1">INDIRECT(ADDRESS(ROW(),Controls!#REF!+75))</f>
        <v>#REF!</v>
      </c>
      <c r="GT103" s="9" t="e">
        <f ca="1">INDIRECT(ADDRESS(ROW(),Controls!#REF!+90))</f>
        <v>#REF!</v>
      </c>
      <c r="GU103" s="9" t="e">
        <f ca="1">INDIRECT(ADDRESS(ROW(),Controls!#REF!+105))</f>
        <v>#REF!</v>
      </c>
      <c r="GV103" s="9" t="e">
        <f ca="1">INDIRECT(ADDRESS(ROW(),Controls!#REF!+120))</f>
        <v>#REF!</v>
      </c>
      <c r="GW103" s="9" t="e">
        <f ca="1">INDIRECT(ADDRESS(ROW(),Controls!#REF!+15))</f>
        <v>#REF!</v>
      </c>
      <c r="GX103" s="9" t="e">
        <f ca="1">INDIRECT(ADDRESS(ROW(),Controls!#REF!+135))</f>
        <v>#REF!</v>
      </c>
      <c r="HJ103" s="9" t="e">
        <f t="shared" ca="1" si="6"/>
        <v>#REF!</v>
      </c>
      <c r="HK103" s="9" t="e">
        <f t="shared" ca="1" si="7"/>
        <v>#REF!</v>
      </c>
      <c r="HL103" s="9" t="e">
        <f t="shared" ca="1" si="8"/>
        <v>#REF!</v>
      </c>
      <c r="HM103" s="9" t="e">
        <f t="shared" ca="1" si="9"/>
        <v>#REF!</v>
      </c>
      <c r="HN103" s="9" t="e">
        <f ca="1">SQRT($GS103*(1-$GS103/Controls!$D$15))</f>
        <v>#REF!</v>
      </c>
      <c r="HO103" s="9" t="e">
        <f t="shared" ca="1" si="10"/>
        <v>#REF!</v>
      </c>
      <c r="HP103" s="9" t="e">
        <f t="shared" ca="1" si="11"/>
        <v>#REF!</v>
      </c>
      <c r="HQ103" s="9" t="e">
        <f ca="1">IF($GV103=0,NA(),($GX103*Controls!#REF!))</f>
        <v>#REF!</v>
      </c>
    </row>
    <row r="104" spans="2:225" x14ac:dyDescent="0.25">
      <c r="ED104" s="9">
        <f>$EC$207/4+$EC$208/2+$EC$209/4</f>
        <v>0</v>
      </c>
      <c r="EE104" s="9">
        <f>$ED$206/4+$ED$207/2+$ED$208/4</f>
        <v>0</v>
      </c>
      <c r="EF104" s="9">
        <f>$EE$207/4+$EE$208/2+$EE$209/4</f>
        <v>0</v>
      </c>
      <c r="EG104" s="9">
        <f>$EF$205/4+$EF$206/2+$EF$207/4</f>
        <v>0</v>
      </c>
      <c r="EH104" s="9">
        <f>$EG$206/4+$EG$207/2+$EG$208/4</f>
        <v>0</v>
      </c>
      <c r="GP104" s="9" t="e">
        <f ca="1">INDIRECT(ADDRESS(ROW(),Controls!#REF!+30))</f>
        <v>#REF!</v>
      </c>
      <c r="GQ104" s="9" t="e">
        <f ca="1">INDIRECT(ADDRESS(ROW(),Controls!#REF!+45))</f>
        <v>#REF!</v>
      </c>
      <c r="GR104" s="9" t="e">
        <f ca="1">INDIRECT(ADDRESS(ROW(),Controls!#REF!+60))</f>
        <v>#REF!</v>
      </c>
      <c r="GS104" s="9" t="e">
        <f ca="1">INDIRECT(ADDRESS(ROW(),Controls!#REF!+75))</f>
        <v>#REF!</v>
      </c>
      <c r="GT104" s="9" t="e">
        <f ca="1">INDIRECT(ADDRESS(ROW(),Controls!#REF!+90))</f>
        <v>#REF!</v>
      </c>
      <c r="GU104" s="9" t="e">
        <f ca="1">INDIRECT(ADDRESS(ROW(),Controls!#REF!+105))</f>
        <v>#REF!</v>
      </c>
      <c r="GV104" s="9" t="e">
        <f ca="1">INDIRECT(ADDRESS(ROW(),Controls!#REF!+120))</f>
        <v>#REF!</v>
      </c>
      <c r="GW104" s="9" t="e">
        <f ca="1">INDIRECT(ADDRESS(ROW(),Controls!#REF!+15))</f>
        <v>#REF!</v>
      </c>
      <c r="GX104" s="9" t="e">
        <f ca="1">INDIRECT(ADDRESS(ROW(),Controls!#REF!+135))</f>
        <v>#REF!</v>
      </c>
      <c r="HJ104" s="9" t="e">
        <f t="shared" ca="1" si="6"/>
        <v>#REF!</v>
      </c>
      <c r="HK104" s="9" t="e">
        <f t="shared" ca="1" si="7"/>
        <v>#REF!</v>
      </c>
      <c r="HL104" s="9" t="e">
        <f t="shared" ca="1" si="8"/>
        <v>#REF!</v>
      </c>
      <c r="HM104" s="9" t="e">
        <f t="shared" ca="1" si="9"/>
        <v>#REF!</v>
      </c>
      <c r="HN104" s="9" t="e">
        <f ca="1">SQRT($GS104*(1-$GS104/Controls!$D$15))</f>
        <v>#REF!</v>
      </c>
      <c r="HO104" s="9" t="e">
        <f t="shared" ca="1" si="10"/>
        <v>#REF!</v>
      </c>
      <c r="HP104" s="9" t="e">
        <f t="shared" ca="1" si="11"/>
        <v>#REF!</v>
      </c>
      <c r="HQ104" s="9" t="e">
        <f ca="1">IF($GV104=0,NA(),($GX104*Controls!#REF!))</f>
        <v>#REF!</v>
      </c>
    </row>
    <row r="105" spans="2:225" x14ac:dyDescent="0.25">
      <c r="ED105" s="9">
        <f>$EC$209/4+$EC$210/2+$EC$211/4</f>
        <v>0</v>
      </c>
      <c r="EE105" s="9">
        <f>$ED$208/4+$ED$209/2+$ED$210/4</f>
        <v>0</v>
      </c>
      <c r="EF105" s="9">
        <f>$EE$209/4+$EE$210/2+$EE$211/4</f>
        <v>0</v>
      </c>
      <c r="EG105" s="9">
        <f>$EF$207/4+$EF$208/2+$EF$209/4</f>
        <v>0</v>
      </c>
      <c r="EH105" s="9">
        <f>$EG$208/4+$EG$209/2+$EG$210/4</f>
        <v>0</v>
      </c>
      <c r="GP105" s="9" t="e">
        <f ca="1">INDIRECT(ADDRESS(ROW(),Controls!#REF!+30))</f>
        <v>#REF!</v>
      </c>
      <c r="GQ105" s="9" t="e">
        <f ca="1">INDIRECT(ADDRESS(ROW(),Controls!#REF!+45))</f>
        <v>#REF!</v>
      </c>
      <c r="GR105" s="9" t="e">
        <f ca="1">INDIRECT(ADDRESS(ROW(),Controls!#REF!+60))</f>
        <v>#REF!</v>
      </c>
      <c r="GS105" s="9" t="e">
        <f ca="1">INDIRECT(ADDRESS(ROW(),Controls!#REF!+75))</f>
        <v>#REF!</v>
      </c>
      <c r="GT105" s="9" t="e">
        <f ca="1">INDIRECT(ADDRESS(ROW(),Controls!#REF!+90))</f>
        <v>#REF!</v>
      </c>
      <c r="GU105" s="9" t="e">
        <f ca="1">INDIRECT(ADDRESS(ROW(),Controls!#REF!+105))</f>
        <v>#REF!</v>
      </c>
      <c r="GV105" s="9" t="e">
        <f ca="1">INDIRECT(ADDRESS(ROW(),Controls!#REF!+120))</f>
        <v>#REF!</v>
      </c>
      <c r="GW105" s="9" t="e">
        <f ca="1">INDIRECT(ADDRESS(ROW(),Controls!#REF!+15))</f>
        <v>#REF!</v>
      </c>
      <c r="GX105" s="9" t="e">
        <f ca="1">INDIRECT(ADDRESS(ROW(),Controls!#REF!+135))</f>
        <v>#REF!</v>
      </c>
      <c r="HJ105" s="9" t="e">
        <f t="shared" ca="1" si="6"/>
        <v>#REF!</v>
      </c>
      <c r="HK105" s="9" t="e">
        <f t="shared" ca="1" si="7"/>
        <v>#REF!</v>
      </c>
      <c r="HL105" s="9" t="e">
        <f t="shared" ca="1" si="8"/>
        <v>#REF!</v>
      </c>
      <c r="HM105" s="9" t="e">
        <f t="shared" ca="1" si="9"/>
        <v>#REF!</v>
      </c>
      <c r="HN105" s="9" t="e">
        <f ca="1">SQRT($GS105*(1-$GS105/Controls!$D$15))</f>
        <v>#REF!</v>
      </c>
      <c r="HO105" s="9" t="e">
        <f t="shared" ca="1" si="10"/>
        <v>#REF!</v>
      </c>
      <c r="HP105" s="9" t="e">
        <f t="shared" ca="1" si="11"/>
        <v>#REF!</v>
      </c>
      <c r="HQ105" s="9" t="e">
        <f ca="1">IF($GV105=0,NA(),($GX105*Controls!#REF!))</f>
        <v>#REF!</v>
      </c>
    </row>
    <row r="106" spans="2:225" x14ac:dyDescent="0.25">
      <c r="ED106" s="9">
        <f>$EC$211/4+$EC$212/2+$EC$213/4</f>
        <v>0</v>
      </c>
      <c r="EE106" s="9">
        <f>$ED$210/4+$ED$211/2+$ED$212/4</f>
        <v>0</v>
      </c>
      <c r="EF106" s="9">
        <f>$EE$211/4+$EE$212/2+$EE$213/4</f>
        <v>0</v>
      </c>
      <c r="EG106" s="9">
        <f>$EF$209/4+$EF$210/2+$EF$211/4</f>
        <v>0</v>
      </c>
      <c r="EH106" s="9">
        <f>$EG$210/4+$EG$211/2+$EG$212/4</f>
        <v>0</v>
      </c>
      <c r="GP106" s="9" t="e">
        <f ca="1">INDIRECT(ADDRESS(ROW(),Controls!#REF!+30))</f>
        <v>#REF!</v>
      </c>
      <c r="GQ106" s="9" t="e">
        <f ca="1">INDIRECT(ADDRESS(ROW(),Controls!#REF!+45))</f>
        <v>#REF!</v>
      </c>
      <c r="GR106" s="9" t="e">
        <f ca="1">INDIRECT(ADDRESS(ROW(),Controls!#REF!+60))</f>
        <v>#REF!</v>
      </c>
      <c r="GS106" s="9" t="e">
        <f ca="1">INDIRECT(ADDRESS(ROW(),Controls!#REF!+75))</f>
        <v>#REF!</v>
      </c>
      <c r="GT106" s="9" t="e">
        <f ca="1">INDIRECT(ADDRESS(ROW(),Controls!#REF!+90))</f>
        <v>#REF!</v>
      </c>
      <c r="GU106" s="9" t="e">
        <f ca="1">INDIRECT(ADDRESS(ROW(),Controls!#REF!+105))</f>
        <v>#REF!</v>
      </c>
      <c r="GV106" s="9" t="e">
        <f ca="1">INDIRECT(ADDRESS(ROW(),Controls!#REF!+120))</f>
        <v>#REF!</v>
      </c>
      <c r="GW106" s="9" t="e">
        <f ca="1">INDIRECT(ADDRESS(ROW(),Controls!#REF!+15))</f>
        <v>#REF!</v>
      </c>
      <c r="GX106" s="9" t="e">
        <f ca="1">INDIRECT(ADDRESS(ROW(),Controls!#REF!+135))</f>
        <v>#REF!</v>
      </c>
      <c r="HJ106" s="9" t="e">
        <f t="shared" ca="1" si="6"/>
        <v>#REF!</v>
      </c>
      <c r="HK106" s="9" t="e">
        <f t="shared" ca="1" si="7"/>
        <v>#REF!</v>
      </c>
      <c r="HL106" s="9" t="e">
        <f t="shared" ca="1" si="8"/>
        <v>#REF!</v>
      </c>
      <c r="HM106" s="9" t="e">
        <f t="shared" ca="1" si="9"/>
        <v>#REF!</v>
      </c>
      <c r="HN106" s="9" t="e">
        <f ca="1">SQRT($GS106*(1-$GS106/Controls!$D$15))</f>
        <v>#REF!</v>
      </c>
      <c r="HO106" s="9" t="e">
        <f t="shared" ca="1" si="10"/>
        <v>#REF!</v>
      </c>
      <c r="HP106" s="9" t="e">
        <f t="shared" ca="1" si="11"/>
        <v>#REF!</v>
      </c>
      <c r="HQ106" s="9" t="e">
        <f ca="1">IF($GV106=0,NA(),($GX106*Controls!#REF!))</f>
        <v>#REF!</v>
      </c>
    </row>
    <row r="107" spans="2:225" x14ac:dyDescent="0.25">
      <c r="ED107" s="9">
        <f>$EC$213/4+$EC$214/2+$EC$215/4</f>
        <v>0</v>
      </c>
      <c r="EE107" s="9">
        <f>$ED$212/4+$ED$213/2+$ED$214/4</f>
        <v>0</v>
      </c>
      <c r="EF107" s="9">
        <f>$EE$213/4+$EE$214/2+$EE$215/4</f>
        <v>0</v>
      </c>
      <c r="EG107" s="9">
        <f>$EF$211/4+$EF$212/2+$EF$213/4</f>
        <v>0</v>
      </c>
      <c r="EH107" s="9">
        <f>$EG$212/4+$EG$213/2+$EG$214/4</f>
        <v>0</v>
      </c>
      <c r="GP107" s="9" t="e">
        <f ca="1">INDIRECT(ADDRESS(ROW(),Controls!#REF!+30))</f>
        <v>#REF!</v>
      </c>
      <c r="GQ107" s="9" t="e">
        <f ca="1">INDIRECT(ADDRESS(ROW(),Controls!#REF!+45))</f>
        <v>#REF!</v>
      </c>
      <c r="GR107" s="9" t="e">
        <f ca="1">INDIRECT(ADDRESS(ROW(),Controls!#REF!+60))</f>
        <v>#REF!</v>
      </c>
      <c r="GS107" s="9" t="e">
        <f ca="1">INDIRECT(ADDRESS(ROW(),Controls!#REF!+75))</f>
        <v>#REF!</v>
      </c>
      <c r="GT107" s="9" t="e">
        <f ca="1">INDIRECT(ADDRESS(ROW(),Controls!#REF!+90))</f>
        <v>#REF!</v>
      </c>
      <c r="GU107" s="9" t="e">
        <f ca="1">INDIRECT(ADDRESS(ROW(),Controls!#REF!+105))</f>
        <v>#REF!</v>
      </c>
      <c r="GV107" s="9" t="e">
        <f ca="1">INDIRECT(ADDRESS(ROW(),Controls!#REF!+120))</f>
        <v>#REF!</v>
      </c>
      <c r="GW107" s="9" t="e">
        <f ca="1">INDIRECT(ADDRESS(ROW(),Controls!#REF!+15))</f>
        <v>#REF!</v>
      </c>
      <c r="GX107" s="9" t="e">
        <f ca="1">INDIRECT(ADDRESS(ROW(),Controls!#REF!+135))</f>
        <v>#REF!</v>
      </c>
      <c r="HJ107" s="9" t="e">
        <f t="shared" ca="1" si="6"/>
        <v>#REF!</v>
      </c>
      <c r="HK107" s="9" t="e">
        <f t="shared" ca="1" si="7"/>
        <v>#REF!</v>
      </c>
      <c r="HL107" s="9" t="e">
        <f t="shared" ca="1" si="8"/>
        <v>#REF!</v>
      </c>
      <c r="HM107" s="9" t="e">
        <f t="shared" ca="1" si="9"/>
        <v>#REF!</v>
      </c>
      <c r="HN107" s="9" t="e">
        <f ca="1">SQRT($GS107*(1-$GS107/Controls!$D$15))</f>
        <v>#REF!</v>
      </c>
      <c r="HO107" s="9" t="e">
        <f t="shared" ca="1" si="10"/>
        <v>#REF!</v>
      </c>
      <c r="HP107" s="9" t="e">
        <f t="shared" ca="1" si="11"/>
        <v>#REF!</v>
      </c>
      <c r="HQ107" s="9" t="e">
        <f ca="1">IF($GV107=0,NA(),($GX107*Controls!#REF!))</f>
        <v>#REF!</v>
      </c>
    </row>
    <row r="108" spans="2:225" x14ac:dyDescent="0.25">
      <c r="ED108" s="9">
        <f>$EC$215/4+$EC$216/2+$EC$217/4</f>
        <v>0</v>
      </c>
      <c r="EE108" s="9">
        <f>$ED$214/4+$ED$215/2+$ED$216/4</f>
        <v>0</v>
      </c>
      <c r="EF108" s="9">
        <f>$EE$215/4+$EE$216/2+$EE$217/4</f>
        <v>0</v>
      </c>
      <c r="EG108" s="9">
        <f>$EF$213/4+$EF$214/2+$EF$215/4</f>
        <v>0</v>
      </c>
      <c r="EH108" s="9">
        <f>$EG$214/4+$EG$215/2+$EG$216/4</f>
        <v>0</v>
      </c>
      <c r="GP108" s="9" t="e">
        <f ca="1">INDIRECT(ADDRESS(ROW(),Controls!#REF!+30))</f>
        <v>#REF!</v>
      </c>
      <c r="GQ108" s="9" t="e">
        <f ca="1">INDIRECT(ADDRESS(ROW(),Controls!#REF!+45))</f>
        <v>#REF!</v>
      </c>
      <c r="GR108" s="9" t="e">
        <f ca="1">INDIRECT(ADDRESS(ROW(),Controls!#REF!+60))</f>
        <v>#REF!</v>
      </c>
      <c r="GS108" s="9" t="e">
        <f ca="1">INDIRECT(ADDRESS(ROW(),Controls!#REF!+75))</f>
        <v>#REF!</v>
      </c>
      <c r="GT108" s="9" t="e">
        <f ca="1">INDIRECT(ADDRESS(ROW(),Controls!#REF!+90))</f>
        <v>#REF!</v>
      </c>
      <c r="GU108" s="9" t="e">
        <f ca="1">INDIRECT(ADDRESS(ROW(),Controls!#REF!+105))</f>
        <v>#REF!</v>
      </c>
      <c r="GV108" s="9" t="e">
        <f ca="1">INDIRECT(ADDRESS(ROW(),Controls!#REF!+120))</f>
        <v>#REF!</v>
      </c>
      <c r="GW108" s="9" t="e">
        <f ca="1">INDIRECT(ADDRESS(ROW(),Controls!#REF!+15))</f>
        <v>#REF!</v>
      </c>
      <c r="GX108" s="9" t="e">
        <f ca="1">INDIRECT(ADDRESS(ROW(),Controls!#REF!+135))</f>
        <v>#REF!</v>
      </c>
      <c r="HJ108" s="9" t="e">
        <f t="shared" ca="1" si="6"/>
        <v>#REF!</v>
      </c>
      <c r="HK108" s="9" t="e">
        <f t="shared" ca="1" si="7"/>
        <v>#REF!</v>
      </c>
      <c r="HL108" s="9" t="e">
        <f t="shared" ca="1" si="8"/>
        <v>#REF!</v>
      </c>
      <c r="HM108" s="9" t="e">
        <f t="shared" ca="1" si="9"/>
        <v>#REF!</v>
      </c>
      <c r="HN108" s="9" t="e">
        <f ca="1">SQRT($GS108*(1-$GS108/Controls!$D$15))</f>
        <v>#REF!</v>
      </c>
      <c r="HO108" s="9" t="e">
        <f t="shared" ca="1" si="10"/>
        <v>#REF!</v>
      </c>
      <c r="HP108" s="9" t="e">
        <f t="shared" ca="1" si="11"/>
        <v>#REF!</v>
      </c>
      <c r="HQ108" s="9" t="e">
        <f ca="1">IF($GV108=0,NA(),($GX108*Controls!#REF!))</f>
        <v>#REF!</v>
      </c>
    </row>
    <row r="109" spans="2:225" x14ac:dyDescent="0.25">
      <c r="ED109" s="9">
        <f>$EC$217/4+$EC$218/2+$EC$219/4</f>
        <v>0</v>
      </c>
      <c r="EE109" s="9">
        <f>$ED$216/4+$ED$217/2+$ED$218/4</f>
        <v>0</v>
      </c>
      <c r="EF109" s="9">
        <f>$EE$217/4+$EE$218/2+$EE$219/4</f>
        <v>0</v>
      </c>
      <c r="EG109" s="9">
        <f>$EF$215/4+$EF$216/2+$EF$217/4</f>
        <v>0</v>
      </c>
      <c r="EH109" s="9">
        <f>$EG$216/4+$EG$217/2+$EG$218/4</f>
        <v>0</v>
      </c>
      <c r="GP109" s="9" t="e">
        <f ca="1">INDIRECT(ADDRESS(ROW(),Controls!#REF!+30))</f>
        <v>#REF!</v>
      </c>
      <c r="GQ109" s="9" t="e">
        <f ca="1">INDIRECT(ADDRESS(ROW(),Controls!#REF!+45))</f>
        <v>#REF!</v>
      </c>
      <c r="GR109" s="9" t="e">
        <f ca="1">INDIRECT(ADDRESS(ROW(),Controls!#REF!+60))</f>
        <v>#REF!</v>
      </c>
      <c r="GS109" s="9" t="e">
        <f ca="1">INDIRECT(ADDRESS(ROW(),Controls!#REF!+75))</f>
        <v>#REF!</v>
      </c>
      <c r="GT109" s="9" t="e">
        <f ca="1">INDIRECT(ADDRESS(ROW(),Controls!#REF!+90))</f>
        <v>#REF!</v>
      </c>
      <c r="GU109" s="9" t="e">
        <f ca="1">INDIRECT(ADDRESS(ROW(),Controls!#REF!+105))</f>
        <v>#REF!</v>
      </c>
      <c r="GV109" s="9" t="e">
        <f ca="1">INDIRECT(ADDRESS(ROW(),Controls!#REF!+120))</f>
        <v>#REF!</v>
      </c>
      <c r="GW109" s="9" t="e">
        <f ca="1">INDIRECT(ADDRESS(ROW(),Controls!#REF!+15))</f>
        <v>#REF!</v>
      </c>
      <c r="GX109" s="9" t="e">
        <f ca="1">INDIRECT(ADDRESS(ROW(),Controls!#REF!+135))</f>
        <v>#REF!</v>
      </c>
      <c r="HJ109" s="9" t="e">
        <f t="shared" ca="1" si="6"/>
        <v>#REF!</v>
      </c>
      <c r="HK109" s="9" t="e">
        <f t="shared" ca="1" si="7"/>
        <v>#REF!</v>
      </c>
      <c r="HL109" s="9" t="e">
        <f t="shared" ca="1" si="8"/>
        <v>#REF!</v>
      </c>
      <c r="HM109" s="9" t="e">
        <f t="shared" ca="1" si="9"/>
        <v>#REF!</v>
      </c>
      <c r="HN109" s="9" t="e">
        <f ca="1">SQRT($GS109*(1-$GS109/Controls!$D$15))</f>
        <v>#REF!</v>
      </c>
      <c r="HO109" s="9" t="e">
        <f t="shared" ca="1" si="10"/>
        <v>#REF!</v>
      </c>
      <c r="HP109" s="9" t="e">
        <f t="shared" ca="1" si="11"/>
        <v>#REF!</v>
      </c>
      <c r="HQ109" s="9" t="e">
        <f ca="1">IF($GV109=0,NA(),($GX109*Controls!#REF!))</f>
        <v>#REF!</v>
      </c>
    </row>
    <row r="110" spans="2:225" x14ac:dyDescent="0.25">
      <c r="ED110" s="9">
        <f>$EC$219/4+$EC$220/2+$EC$221/4</f>
        <v>0</v>
      </c>
      <c r="EE110" s="9">
        <f>$ED$218/4+$ED$219/2+$ED$220/4</f>
        <v>0</v>
      </c>
      <c r="EF110" s="9">
        <f>$EE$219/4+$EE$220/2+$EE$221/4</f>
        <v>0</v>
      </c>
      <c r="EG110" s="9">
        <f>$EF$217/4+$EF$218/2+$EF$219/4</f>
        <v>0</v>
      </c>
      <c r="EH110" s="9">
        <f>$EG$218/4+$EG$219/2+$EG$220/4</f>
        <v>0</v>
      </c>
      <c r="GP110" s="9" t="e">
        <f ca="1">INDIRECT(ADDRESS(ROW(),Controls!#REF!+30))</f>
        <v>#REF!</v>
      </c>
      <c r="GQ110" s="9" t="e">
        <f ca="1">INDIRECT(ADDRESS(ROW(),Controls!#REF!+45))</f>
        <v>#REF!</v>
      </c>
      <c r="GR110" s="9" t="e">
        <f ca="1">INDIRECT(ADDRESS(ROW(),Controls!#REF!+60))</f>
        <v>#REF!</v>
      </c>
      <c r="GS110" s="9" t="e">
        <f ca="1">INDIRECT(ADDRESS(ROW(),Controls!#REF!+75))</f>
        <v>#REF!</v>
      </c>
      <c r="GT110" s="9" t="e">
        <f ca="1">INDIRECT(ADDRESS(ROW(),Controls!#REF!+90))</f>
        <v>#REF!</v>
      </c>
      <c r="GU110" s="9" t="e">
        <f ca="1">INDIRECT(ADDRESS(ROW(),Controls!#REF!+105))</f>
        <v>#REF!</v>
      </c>
      <c r="GV110" s="9" t="e">
        <f ca="1">INDIRECT(ADDRESS(ROW(),Controls!#REF!+120))</f>
        <v>#REF!</v>
      </c>
      <c r="GW110" s="9" t="e">
        <f ca="1">INDIRECT(ADDRESS(ROW(),Controls!#REF!+15))</f>
        <v>#REF!</v>
      </c>
      <c r="GX110" s="9" t="e">
        <f ca="1">INDIRECT(ADDRESS(ROW(),Controls!#REF!+135))</f>
        <v>#REF!</v>
      </c>
      <c r="HJ110" s="9" t="e">
        <f t="shared" ca="1" si="6"/>
        <v>#REF!</v>
      </c>
      <c r="HK110" s="9" t="e">
        <f t="shared" ca="1" si="7"/>
        <v>#REF!</v>
      </c>
      <c r="HL110" s="9" t="e">
        <f t="shared" ca="1" si="8"/>
        <v>#REF!</v>
      </c>
      <c r="HM110" s="9" t="e">
        <f t="shared" ca="1" si="9"/>
        <v>#REF!</v>
      </c>
      <c r="HN110" s="9" t="e">
        <f ca="1">SQRT($GS110*(1-$GS110/Controls!$D$15))</f>
        <v>#REF!</v>
      </c>
      <c r="HO110" s="9" t="e">
        <f t="shared" ca="1" si="10"/>
        <v>#REF!</v>
      </c>
      <c r="HP110" s="9" t="e">
        <f t="shared" ca="1" si="11"/>
        <v>#REF!</v>
      </c>
      <c r="HQ110" s="9" t="e">
        <f ca="1">IF($GV110=0,NA(),($GX110*Controls!#REF!))</f>
        <v>#REF!</v>
      </c>
    </row>
    <row r="111" spans="2:225" x14ac:dyDescent="0.25">
      <c r="ED111" s="9">
        <f>$EC$221/4+$EC$222/2+$EC$223/4</f>
        <v>0</v>
      </c>
      <c r="EE111" s="9">
        <f>$ED$220/4+$ED$221/2+$ED$222/4</f>
        <v>0</v>
      </c>
      <c r="EF111" s="9">
        <f>$EE$221/4+$EE$222/2+$EE$223/4</f>
        <v>0</v>
      </c>
      <c r="EG111" s="9">
        <f>$EF$219/4+$EF$220/2+$EF$221/4</f>
        <v>0</v>
      </c>
      <c r="EH111" s="9">
        <f>$EG$220/4+$EG$221/2+$EG$222/4</f>
        <v>0</v>
      </c>
      <c r="GP111" s="9" t="e">
        <f ca="1">INDIRECT(ADDRESS(ROW(),Controls!#REF!+30))</f>
        <v>#REF!</v>
      </c>
      <c r="GQ111" s="9" t="e">
        <f ca="1">INDIRECT(ADDRESS(ROW(),Controls!#REF!+45))</f>
        <v>#REF!</v>
      </c>
      <c r="GR111" s="9" t="e">
        <f ca="1">INDIRECT(ADDRESS(ROW(),Controls!#REF!+60))</f>
        <v>#REF!</v>
      </c>
      <c r="GS111" s="9" t="e">
        <f ca="1">INDIRECT(ADDRESS(ROW(),Controls!#REF!+75))</f>
        <v>#REF!</v>
      </c>
      <c r="GT111" s="9" t="e">
        <f ca="1">INDIRECT(ADDRESS(ROW(),Controls!#REF!+90))</f>
        <v>#REF!</v>
      </c>
      <c r="GU111" s="9" t="e">
        <f ca="1">INDIRECT(ADDRESS(ROW(),Controls!#REF!+105))</f>
        <v>#REF!</v>
      </c>
      <c r="GV111" s="9" t="e">
        <f ca="1">INDIRECT(ADDRESS(ROW(),Controls!#REF!+120))</f>
        <v>#REF!</v>
      </c>
      <c r="GW111" s="9" t="e">
        <f ca="1">INDIRECT(ADDRESS(ROW(),Controls!#REF!+15))</f>
        <v>#REF!</v>
      </c>
      <c r="GX111" s="9" t="e">
        <f ca="1">INDIRECT(ADDRESS(ROW(),Controls!#REF!+135))</f>
        <v>#REF!</v>
      </c>
      <c r="HJ111" s="9" t="e">
        <f t="shared" ca="1" si="6"/>
        <v>#REF!</v>
      </c>
      <c r="HK111" s="9" t="e">
        <f t="shared" ca="1" si="7"/>
        <v>#REF!</v>
      </c>
      <c r="HL111" s="9" t="e">
        <f t="shared" ca="1" si="8"/>
        <v>#REF!</v>
      </c>
      <c r="HM111" s="9" t="e">
        <f t="shared" ca="1" si="9"/>
        <v>#REF!</v>
      </c>
      <c r="HN111" s="9" t="e">
        <f ca="1">SQRT($GS111*(1-$GS111/Controls!$D$15))</f>
        <v>#REF!</v>
      </c>
      <c r="HO111" s="9" t="e">
        <f t="shared" ca="1" si="10"/>
        <v>#REF!</v>
      </c>
      <c r="HP111" s="9" t="e">
        <f t="shared" ca="1" si="11"/>
        <v>#REF!</v>
      </c>
      <c r="HQ111" s="9" t="e">
        <f ca="1">IF($GV111=0,NA(),($GX111*Controls!#REF!))</f>
        <v>#REF!</v>
      </c>
    </row>
    <row r="112" spans="2:225" x14ac:dyDescent="0.25">
      <c r="ED112" s="9">
        <f>$EC$223/4+$EC$224/2+$EC$225/4</f>
        <v>0</v>
      </c>
      <c r="EE112" s="9">
        <f>$ED$222/4+$ED$223/2+$ED$224/4</f>
        <v>0</v>
      </c>
      <c r="EF112" s="9">
        <f>$EE$223/4+$EE$224/2+$EE$225/4</f>
        <v>0</v>
      </c>
      <c r="EG112" s="9">
        <f>$EF$221/4+$EF$222/2+$EF$223/4</f>
        <v>0</v>
      </c>
      <c r="EH112" s="9">
        <f>$EG$222/4+$EG$223/2+$EG$224/4</f>
        <v>0</v>
      </c>
      <c r="GP112" s="9" t="e">
        <f ca="1">INDIRECT(ADDRESS(ROW(),Controls!#REF!+30))</f>
        <v>#REF!</v>
      </c>
      <c r="GQ112" s="9" t="e">
        <f ca="1">INDIRECT(ADDRESS(ROW(),Controls!#REF!+45))</f>
        <v>#REF!</v>
      </c>
      <c r="GR112" s="9" t="e">
        <f ca="1">INDIRECT(ADDRESS(ROW(),Controls!#REF!+60))</f>
        <v>#REF!</v>
      </c>
      <c r="GS112" s="9" t="e">
        <f ca="1">INDIRECT(ADDRESS(ROW(),Controls!#REF!+75))</f>
        <v>#REF!</v>
      </c>
      <c r="GT112" s="9" t="e">
        <f ca="1">INDIRECT(ADDRESS(ROW(),Controls!#REF!+90))</f>
        <v>#REF!</v>
      </c>
      <c r="GU112" s="9" t="e">
        <f ca="1">INDIRECT(ADDRESS(ROW(),Controls!#REF!+105))</f>
        <v>#REF!</v>
      </c>
      <c r="GV112" s="9" t="e">
        <f ca="1">INDIRECT(ADDRESS(ROW(),Controls!#REF!+120))</f>
        <v>#REF!</v>
      </c>
      <c r="GW112" s="9" t="e">
        <f ca="1">INDIRECT(ADDRESS(ROW(),Controls!#REF!+15))</f>
        <v>#REF!</v>
      </c>
      <c r="GX112" s="9" t="e">
        <f ca="1">INDIRECT(ADDRESS(ROW(),Controls!#REF!+135))</f>
        <v>#REF!</v>
      </c>
      <c r="HJ112" s="9" t="e">
        <f t="shared" ca="1" si="6"/>
        <v>#REF!</v>
      </c>
      <c r="HK112" s="9" t="e">
        <f t="shared" ca="1" si="7"/>
        <v>#REF!</v>
      </c>
      <c r="HL112" s="9" t="e">
        <f t="shared" ca="1" si="8"/>
        <v>#REF!</v>
      </c>
      <c r="HM112" s="9" t="e">
        <f t="shared" ca="1" si="9"/>
        <v>#REF!</v>
      </c>
      <c r="HN112" s="9" t="e">
        <f ca="1">SQRT($GS112*(1-$GS112/Controls!$D$15))</f>
        <v>#REF!</v>
      </c>
      <c r="HO112" s="9" t="e">
        <f t="shared" ca="1" si="10"/>
        <v>#REF!</v>
      </c>
      <c r="HP112" s="9" t="e">
        <f t="shared" ca="1" si="11"/>
        <v>#REF!</v>
      </c>
      <c r="HQ112" s="9" t="e">
        <f ca="1">IF($GV112=0,NA(),($GX112*Controls!#REF!))</f>
        <v>#REF!</v>
      </c>
    </row>
    <row r="113" spans="134:225" x14ac:dyDescent="0.25">
      <c r="ED113" s="9">
        <f>$EC$225/4+$EC$226/2+$EC$227/4</f>
        <v>0</v>
      </c>
      <c r="EE113" s="9">
        <f>$ED$224/4+$ED$225/2+$ED$226/4</f>
        <v>0</v>
      </c>
      <c r="EF113" s="9">
        <f>$EE$225/4+$EE$226/2+$EE$227/4</f>
        <v>0</v>
      </c>
      <c r="EG113" s="9">
        <f>$EF$223/4+$EF$224/2+$EF$225/4</f>
        <v>0</v>
      </c>
      <c r="EH113" s="9">
        <f>$EG$224/4+$EG$225/2+$EG$226/4</f>
        <v>0</v>
      </c>
      <c r="GP113" s="9" t="e">
        <f ca="1">INDIRECT(ADDRESS(ROW(),Controls!#REF!+30))</f>
        <v>#REF!</v>
      </c>
      <c r="GQ113" s="9" t="e">
        <f ca="1">INDIRECT(ADDRESS(ROW(),Controls!#REF!+45))</f>
        <v>#REF!</v>
      </c>
      <c r="GR113" s="9" t="e">
        <f ca="1">INDIRECT(ADDRESS(ROW(),Controls!#REF!+60))</f>
        <v>#REF!</v>
      </c>
      <c r="GS113" s="9" t="e">
        <f ca="1">INDIRECT(ADDRESS(ROW(),Controls!#REF!+75))</f>
        <v>#REF!</v>
      </c>
      <c r="GT113" s="9" t="e">
        <f ca="1">INDIRECT(ADDRESS(ROW(),Controls!#REF!+90))</f>
        <v>#REF!</v>
      </c>
      <c r="GU113" s="9" t="e">
        <f ca="1">INDIRECT(ADDRESS(ROW(),Controls!#REF!+105))</f>
        <v>#REF!</v>
      </c>
      <c r="GV113" s="9" t="e">
        <f ca="1">INDIRECT(ADDRESS(ROW(),Controls!#REF!+120))</f>
        <v>#REF!</v>
      </c>
      <c r="GW113" s="9" t="e">
        <f ca="1">INDIRECT(ADDRESS(ROW(),Controls!#REF!+15))</f>
        <v>#REF!</v>
      </c>
      <c r="GX113" s="9" t="e">
        <f ca="1">INDIRECT(ADDRESS(ROW(),Controls!#REF!+135))</f>
        <v>#REF!</v>
      </c>
      <c r="HJ113" s="9" t="e">
        <f t="shared" ca="1" si="6"/>
        <v>#REF!</v>
      </c>
      <c r="HK113" s="9" t="e">
        <f t="shared" ca="1" si="7"/>
        <v>#REF!</v>
      </c>
      <c r="HL113" s="9" t="e">
        <f t="shared" ca="1" si="8"/>
        <v>#REF!</v>
      </c>
      <c r="HM113" s="9" t="e">
        <f t="shared" ca="1" si="9"/>
        <v>#REF!</v>
      </c>
      <c r="HN113" s="9" t="e">
        <f ca="1">SQRT($GS113*(1-$GS113/Controls!$D$15))</f>
        <v>#REF!</v>
      </c>
      <c r="HO113" s="9" t="e">
        <f t="shared" ca="1" si="10"/>
        <v>#REF!</v>
      </c>
      <c r="HP113" s="9" t="e">
        <f t="shared" ca="1" si="11"/>
        <v>#REF!</v>
      </c>
      <c r="HQ113" s="9" t="e">
        <f ca="1">IF($GV113=0,NA(),($GX113*Controls!#REF!))</f>
        <v>#REF!</v>
      </c>
    </row>
    <row r="114" spans="134:225" x14ac:dyDescent="0.25">
      <c r="ED114" s="9">
        <f>$EC$227/4+$EC$228/2+$EC$229/4</f>
        <v>0</v>
      </c>
      <c r="EE114" s="9">
        <f>$ED$226/4+$ED$227/2+$ED$228/4</f>
        <v>0</v>
      </c>
      <c r="EF114" s="9">
        <f>$EE$227/4+$EE$228/2+$EE$229/4</f>
        <v>0</v>
      </c>
      <c r="EG114" s="9">
        <f>$EF$225/4+$EF$226/2+$EF$227/4</f>
        <v>0</v>
      </c>
      <c r="EH114" s="9">
        <f>$EG$226/4+$EG$227/2+$EG$228/4</f>
        <v>0</v>
      </c>
      <c r="GP114" s="9" t="e">
        <f ca="1">INDIRECT(ADDRESS(ROW(),Controls!#REF!+30))</f>
        <v>#REF!</v>
      </c>
      <c r="GQ114" s="9" t="e">
        <f ca="1">INDIRECT(ADDRESS(ROW(),Controls!#REF!+45))</f>
        <v>#REF!</v>
      </c>
      <c r="GR114" s="9" t="e">
        <f ca="1">INDIRECT(ADDRESS(ROW(),Controls!#REF!+60))</f>
        <v>#REF!</v>
      </c>
      <c r="GS114" s="9" t="e">
        <f ca="1">INDIRECT(ADDRESS(ROW(),Controls!#REF!+75))</f>
        <v>#REF!</v>
      </c>
      <c r="GT114" s="9" t="e">
        <f ca="1">INDIRECT(ADDRESS(ROW(),Controls!#REF!+90))</f>
        <v>#REF!</v>
      </c>
      <c r="GU114" s="9" t="e">
        <f ca="1">INDIRECT(ADDRESS(ROW(),Controls!#REF!+105))</f>
        <v>#REF!</v>
      </c>
      <c r="GV114" s="9" t="e">
        <f ca="1">INDIRECT(ADDRESS(ROW(),Controls!#REF!+120))</f>
        <v>#REF!</v>
      </c>
      <c r="GW114" s="9" t="e">
        <f ca="1">INDIRECT(ADDRESS(ROW(),Controls!#REF!+15))</f>
        <v>#REF!</v>
      </c>
      <c r="GX114" s="9" t="e">
        <f ca="1">INDIRECT(ADDRESS(ROW(),Controls!#REF!+135))</f>
        <v>#REF!</v>
      </c>
      <c r="HJ114" s="9" t="e">
        <f t="shared" ca="1" si="6"/>
        <v>#REF!</v>
      </c>
      <c r="HK114" s="9" t="e">
        <f t="shared" ca="1" si="7"/>
        <v>#REF!</v>
      </c>
      <c r="HL114" s="9" t="e">
        <f t="shared" ca="1" si="8"/>
        <v>#REF!</v>
      </c>
      <c r="HM114" s="9" t="e">
        <f t="shared" ca="1" si="9"/>
        <v>#REF!</v>
      </c>
      <c r="HN114" s="9" t="e">
        <f ca="1">SQRT($GS114*(1-$GS114/Controls!$D$15))</f>
        <v>#REF!</v>
      </c>
      <c r="HO114" s="9" t="e">
        <f t="shared" ca="1" si="10"/>
        <v>#REF!</v>
      </c>
      <c r="HP114" s="9" t="e">
        <f t="shared" ca="1" si="11"/>
        <v>#REF!</v>
      </c>
      <c r="HQ114" s="9" t="e">
        <f ca="1">IF($GV114=0,NA(),($GX114*Controls!#REF!))</f>
        <v>#REF!</v>
      </c>
    </row>
    <row r="115" spans="134:225" x14ac:dyDescent="0.25">
      <c r="ED115" s="9">
        <f>$EC$229/4+$EC$230/2+$EC$231/4</f>
        <v>0</v>
      </c>
      <c r="EE115" s="9">
        <f>$ED$228/4+$ED$229/2+$ED$230/4</f>
        <v>0</v>
      </c>
      <c r="EF115" s="9">
        <f>$EE$229/4+$EE$230/2+$EE$231/4</f>
        <v>0</v>
      </c>
      <c r="EG115" s="9">
        <f>$EF$227/4+$EF$228/2+$EF$229/4</f>
        <v>0</v>
      </c>
      <c r="EH115" s="9">
        <f>$EG$228/4+$EG$229/2+$EG$230/4</f>
        <v>0</v>
      </c>
      <c r="GP115" s="9" t="e">
        <f ca="1">INDIRECT(ADDRESS(ROW(),Controls!#REF!+30))</f>
        <v>#REF!</v>
      </c>
      <c r="GQ115" s="9" t="e">
        <f ca="1">INDIRECT(ADDRESS(ROW(),Controls!#REF!+45))</f>
        <v>#REF!</v>
      </c>
      <c r="GR115" s="9" t="e">
        <f ca="1">INDIRECT(ADDRESS(ROW(),Controls!#REF!+60))</f>
        <v>#REF!</v>
      </c>
      <c r="GS115" s="9" t="e">
        <f ca="1">INDIRECT(ADDRESS(ROW(),Controls!#REF!+75))</f>
        <v>#REF!</v>
      </c>
      <c r="GT115" s="9" t="e">
        <f ca="1">INDIRECT(ADDRESS(ROW(),Controls!#REF!+90))</f>
        <v>#REF!</v>
      </c>
      <c r="GU115" s="9" t="e">
        <f ca="1">INDIRECT(ADDRESS(ROW(),Controls!#REF!+105))</f>
        <v>#REF!</v>
      </c>
      <c r="GV115" s="9" t="e">
        <f ca="1">INDIRECT(ADDRESS(ROW(),Controls!#REF!+120))</f>
        <v>#REF!</v>
      </c>
      <c r="GW115" s="9" t="e">
        <f ca="1">INDIRECT(ADDRESS(ROW(),Controls!#REF!+15))</f>
        <v>#REF!</v>
      </c>
      <c r="GX115" s="9" t="e">
        <f ca="1">INDIRECT(ADDRESS(ROW(),Controls!#REF!+135))</f>
        <v>#REF!</v>
      </c>
      <c r="HJ115" s="9" t="e">
        <f t="shared" ca="1" si="6"/>
        <v>#REF!</v>
      </c>
      <c r="HK115" s="9" t="e">
        <f t="shared" ca="1" si="7"/>
        <v>#REF!</v>
      </c>
      <c r="HL115" s="9" t="e">
        <f t="shared" ca="1" si="8"/>
        <v>#REF!</v>
      </c>
      <c r="HM115" s="9" t="e">
        <f t="shared" ca="1" si="9"/>
        <v>#REF!</v>
      </c>
      <c r="HN115" s="9" t="e">
        <f ca="1">SQRT($GS115*(1-$GS115/Controls!$D$15))</f>
        <v>#REF!</v>
      </c>
      <c r="HO115" s="9" t="e">
        <f t="shared" ca="1" si="10"/>
        <v>#REF!</v>
      </c>
      <c r="HP115" s="9" t="e">
        <f t="shared" ca="1" si="11"/>
        <v>#REF!</v>
      </c>
      <c r="HQ115" s="9" t="e">
        <f ca="1">IF($GV115=0,NA(),($GX115*Controls!#REF!))</f>
        <v>#REF!</v>
      </c>
    </row>
    <row r="116" spans="134:225" x14ac:dyDescent="0.25">
      <c r="ED116" s="9">
        <f>$EC$231/4+$EC$232/2+$EC$233/4</f>
        <v>0</v>
      </c>
      <c r="EE116" s="9">
        <f>$ED$230/4+$ED$231/2+$ED$232/4</f>
        <v>0</v>
      </c>
      <c r="EF116" s="9">
        <f>$EE$231/4+$EE$232/2+$EE$233/4</f>
        <v>0</v>
      </c>
      <c r="EG116" s="9">
        <f>$EF$229/4+$EF$230/2+$EF$231/4</f>
        <v>0</v>
      </c>
      <c r="EH116" s="9">
        <f>$EG$230/4+$EG$231/2+$EG$232/4</f>
        <v>0</v>
      </c>
      <c r="GP116" s="9" t="e">
        <f ca="1">INDIRECT(ADDRESS(ROW(),Controls!#REF!+30))</f>
        <v>#REF!</v>
      </c>
      <c r="GQ116" s="9" t="e">
        <f ca="1">INDIRECT(ADDRESS(ROW(),Controls!#REF!+45))</f>
        <v>#REF!</v>
      </c>
      <c r="GR116" s="9" t="e">
        <f ca="1">INDIRECT(ADDRESS(ROW(),Controls!#REF!+60))</f>
        <v>#REF!</v>
      </c>
      <c r="GS116" s="9" t="e">
        <f ca="1">INDIRECT(ADDRESS(ROW(),Controls!#REF!+75))</f>
        <v>#REF!</v>
      </c>
      <c r="GT116" s="9" t="e">
        <f ca="1">INDIRECT(ADDRESS(ROW(),Controls!#REF!+90))</f>
        <v>#REF!</v>
      </c>
      <c r="GU116" s="9" t="e">
        <f ca="1">INDIRECT(ADDRESS(ROW(),Controls!#REF!+105))</f>
        <v>#REF!</v>
      </c>
      <c r="GV116" s="9" t="e">
        <f ca="1">INDIRECT(ADDRESS(ROW(),Controls!#REF!+120))</f>
        <v>#REF!</v>
      </c>
      <c r="GW116" s="9" t="e">
        <f ca="1">INDIRECT(ADDRESS(ROW(),Controls!#REF!+15))</f>
        <v>#REF!</v>
      </c>
      <c r="GX116" s="9" t="e">
        <f ca="1">INDIRECT(ADDRESS(ROW(),Controls!#REF!+135))</f>
        <v>#REF!</v>
      </c>
      <c r="HJ116" s="9" t="e">
        <f t="shared" ca="1" si="6"/>
        <v>#REF!</v>
      </c>
      <c r="HK116" s="9" t="e">
        <f t="shared" ca="1" si="7"/>
        <v>#REF!</v>
      </c>
      <c r="HL116" s="9" t="e">
        <f t="shared" ca="1" si="8"/>
        <v>#REF!</v>
      </c>
      <c r="HM116" s="9" t="e">
        <f t="shared" ca="1" si="9"/>
        <v>#REF!</v>
      </c>
      <c r="HN116" s="9" t="e">
        <f ca="1">SQRT($GS116*(1-$GS116/Controls!$D$15))</f>
        <v>#REF!</v>
      </c>
      <c r="HO116" s="9" t="e">
        <f t="shared" ca="1" si="10"/>
        <v>#REF!</v>
      </c>
      <c r="HP116" s="9" t="e">
        <f t="shared" ca="1" si="11"/>
        <v>#REF!</v>
      </c>
      <c r="HQ116" s="9" t="e">
        <f ca="1">IF($GV116=0,NA(),($GX116*Controls!#REF!))</f>
        <v>#REF!</v>
      </c>
    </row>
    <row r="117" spans="134:225" x14ac:dyDescent="0.25">
      <c r="ED117" s="9">
        <f>$EC$233/4+$EC$234/2+$EC$235/4</f>
        <v>0</v>
      </c>
      <c r="EE117" s="9">
        <f>$ED$232/4+$ED$233/2+$ED$234/4</f>
        <v>0</v>
      </c>
      <c r="EF117" s="9">
        <f>$EE$233/4+$EE$234/2+$EE$235/4</f>
        <v>0</v>
      </c>
      <c r="EG117" s="9">
        <f>$EF$231/4+$EF$232/2+$EF$233/4</f>
        <v>0</v>
      </c>
      <c r="EH117" s="9">
        <f>$EG$232/4+$EG$233/2+$EG$234/4</f>
        <v>0</v>
      </c>
      <c r="GP117" s="9" t="e">
        <f ca="1">INDIRECT(ADDRESS(ROW(),Controls!#REF!+30))</f>
        <v>#REF!</v>
      </c>
      <c r="GQ117" s="9" t="e">
        <f ca="1">INDIRECT(ADDRESS(ROW(),Controls!#REF!+45))</f>
        <v>#REF!</v>
      </c>
      <c r="GR117" s="9" t="e">
        <f ca="1">INDIRECT(ADDRESS(ROW(),Controls!#REF!+60))</f>
        <v>#REF!</v>
      </c>
      <c r="GS117" s="9" t="e">
        <f ca="1">INDIRECT(ADDRESS(ROW(),Controls!#REF!+75))</f>
        <v>#REF!</v>
      </c>
      <c r="GT117" s="9" t="e">
        <f ca="1">INDIRECT(ADDRESS(ROW(),Controls!#REF!+90))</f>
        <v>#REF!</v>
      </c>
      <c r="GU117" s="9" t="e">
        <f ca="1">INDIRECT(ADDRESS(ROW(),Controls!#REF!+105))</f>
        <v>#REF!</v>
      </c>
      <c r="GV117" s="9" t="e">
        <f ca="1">INDIRECT(ADDRESS(ROW(),Controls!#REF!+120))</f>
        <v>#REF!</v>
      </c>
      <c r="GW117" s="9" t="e">
        <f ca="1">INDIRECT(ADDRESS(ROW(),Controls!#REF!+15))</f>
        <v>#REF!</v>
      </c>
      <c r="GX117" s="9" t="e">
        <f ca="1">INDIRECT(ADDRESS(ROW(),Controls!#REF!+135))</f>
        <v>#REF!</v>
      </c>
      <c r="HJ117" s="9" t="e">
        <f t="shared" ca="1" si="6"/>
        <v>#REF!</v>
      </c>
      <c r="HK117" s="9" t="e">
        <f t="shared" ca="1" si="7"/>
        <v>#REF!</v>
      </c>
      <c r="HL117" s="9" t="e">
        <f t="shared" ca="1" si="8"/>
        <v>#REF!</v>
      </c>
      <c r="HM117" s="9" t="e">
        <f t="shared" ca="1" si="9"/>
        <v>#REF!</v>
      </c>
      <c r="HN117" s="9" t="e">
        <f ca="1">SQRT($GS117*(1-$GS117/Controls!$D$15))</f>
        <v>#REF!</v>
      </c>
      <c r="HO117" s="9" t="e">
        <f t="shared" ca="1" si="10"/>
        <v>#REF!</v>
      </c>
      <c r="HP117" s="9" t="e">
        <f t="shared" ca="1" si="11"/>
        <v>#REF!</v>
      </c>
      <c r="HQ117" s="9" t="e">
        <f ca="1">IF($GV117=0,NA(),($GX117*Controls!#REF!))</f>
        <v>#REF!</v>
      </c>
    </row>
    <row r="118" spans="134:225" x14ac:dyDescent="0.25">
      <c r="ED118" s="9">
        <f>$EC$235/4+$EC$236/2+$EC$237/4</f>
        <v>0</v>
      </c>
      <c r="EE118" s="9">
        <f>$ED$234/4+$ED$235/2+$ED$236/4</f>
        <v>0</v>
      </c>
      <c r="EF118" s="9">
        <f>$EE$235/4+$EE$236/2+$EE$237/4</f>
        <v>0</v>
      </c>
      <c r="EG118" s="9">
        <f>$EF$233/4+$EF$234/2+$EF$235/4</f>
        <v>0</v>
      </c>
      <c r="EH118" s="9">
        <f>$EG$234/4+$EG$235/2+$EG$236/4</f>
        <v>0</v>
      </c>
      <c r="GP118" s="9" t="e">
        <f ca="1">INDIRECT(ADDRESS(ROW(),Controls!#REF!+30))</f>
        <v>#REF!</v>
      </c>
      <c r="GQ118" s="9" t="e">
        <f ca="1">INDIRECT(ADDRESS(ROW(),Controls!#REF!+45))</f>
        <v>#REF!</v>
      </c>
      <c r="GR118" s="9" t="e">
        <f ca="1">INDIRECT(ADDRESS(ROW(),Controls!#REF!+60))</f>
        <v>#REF!</v>
      </c>
      <c r="GS118" s="9" t="e">
        <f ca="1">INDIRECT(ADDRESS(ROW(),Controls!#REF!+75))</f>
        <v>#REF!</v>
      </c>
      <c r="GT118" s="9" t="e">
        <f ca="1">INDIRECT(ADDRESS(ROW(),Controls!#REF!+90))</f>
        <v>#REF!</v>
      </c>
      <c r="GU118" s="9" t="e">
        <f ca="1">INDIRECT(ADDRESS(ROW(),Controls!#REF!+105))</f>
        <v>#REF!</v>
      </c>
      <c r="GV118" s="9" t="e">
        <f ca="1">INDIRECT(ADDRESS(ROW(),Controls!#REF!+120))</f>
        <v>#REF!</v>
      </c>
      <c r="GW118" s="9" t="e">
        <f ca="1">INDIRECT(ADDRESS(ROW(),Controls!#REF!+15))</f>
        <v>#REF!</v>
      </c>
      <c r="GX118" s="9" t="e">
        <f ca="1">INDIRECT(ADDRESS(ROW(),Controls!#REF!+135))</f>
        <v>#REF!</v>
      </c>
      <c r="HJ118" s="9" t="e">
        <f t="shared" ca="1" si="6"/>
        <v>#REF!</v>
      </c>
      <c r="HK118" s="9" t="e">
        <f t="shared" ca="1" si="7"/>
        <v>#REF!</v>
      </c>
      <c r="HL118" s="9" t="e">
        <f t="shared" ca="1" si="8"/>
        <v>#REF!</v>
      </c>
      <c r="HM118" s="9" t="e">
        <f t="shared" ca="1" si="9"/>
        <v>#REF!</v>
      </c>
      <c r="HN118" s="9" t="e">
        <f ca="1">SQRT($GS118*(1-$GS118/Controls!$D$15))</f>
        <v>#REF!</v>
      </c>
      <c r="HO118" s="9" t="e">
        <f t="shared" ca="1" si="10"/>
        <v>#REF!</v>
      </c>
      <c r="HP118" s="9" t="e">
        <f t="shared" ca="1" si="11"/>
        <v>#REF!</v>
      </c>
      <c r="HQ118" s="9" t="e">
        <f ca="1">IF($GV118=0,NA(),($GX118*Controls!#REF!))</f>
        <v>#REF!</v>
      </c>
    </row>
    <row r="119" spans="134:225" x14ac:dyDescent="0.25">
      <c r="ED119" s="9">
        <f>$EC$237/4+$EC$238/2+$EC$239/4</f>
        <v>0</v>
      </c>
      <c r="EE119" s="9">
        <f>$ED$236/4+$ED$237/2+$ED$238/4</f>
        <v>0</v>
      </c>
      <c r="EF119" s="9">
        <f>$EE$237/4+$EE$238/2+$EE$239/4</f>
        <v>0</v>
      </c>
      <c r="EG119" s="9">
        <f>$EF$235/4+$EF$236/2+$EF$237/4</f>
        <v>0</v>
      </c>
      <c r="EH119" s="9">
        <f>$EG$236/4+$EG$237/2+$EG$238/4</f>
        <v>0</v>
      </c>
      <c r="GP119" s="9" t="e">
        <f ca="1">INDIRECT(ADDRESS(ROW(),Controls!#REF!+30))</f>
        <v>#REF!</v>
      </c>
      <c r="GQ119" s="9" t="e">
        <f ca="1">INDIRECT(ADDRESS(ROW(),Controls!#REF!+45))</f>
        <v>#REF!</v>
      </c>
      <c r="GR119" s="9" t="e">
        <f ca="1">INDIRECT(ADDRESS(ROW(),Controls!#REF!+60))</f>
        <v>#REF!</v>
      </c>
      <c r="GS119" s="9" t="e">
        <f ca="1">INDIRECT(ADDRESS(ROW(),Controls!#REF!+75))</f>
        <v>#REF!</v>
      </c>
      <c r="GT119" s="9" t="e">
        <f ca="1">INDIRECT(ADDRESS(ROW(),Controls!#REF!+90))</f>
        <v>#REF!</v>
      </c>
      <c r="GU119" s="9" t="e">
        <f ca="1">INDIRECT(ADDRESS(ROW(),Controls!#REF!+105))</f>
        <v>#REF!</v>
      </c>
      <c r="GV119" s="9" t="e">
        <f ca="1">INDIRECT(ADDRESS(ROW(),Controls!#REF!+120))</f>
        <v>#REF!</v>
      </c>
      <c r="GW119" s="9" t="e">
        <f ca="1">INDIRECT(ADDRESS(ROW(),Controls!#REF!+15))</f>
        <v>#REF!</v>
      </c>
      <c r="GX119" s="9" t="e">
        <f ca="1">INDIRECT(ADDRESS(ROW(),Controls!#REF!+135))</f>
        <v>#REF!</v>
      </c>
      <c r="HJ119" s="9" t="e">
        <f t="shared" ca="1" si="6"/>
        <v>#REF!</v>
      </c>
      <c r="HK119" s="9" t="e">
        <f t="shared" ca="1" si="7"/>
        <v>#REF!</v>
      </c>
      <c r="HL119" s="9" t="e">
        <f t="shared" ca="1" si="8"/>
        <v>#REF!</v>
      </c>
      <c r="HM119" s="9" t="e">
        <f t="shared" ca="1" si="9"/>
        <v>#REF!</v>
      </c>
      <c r="HN119" s="9" t="e">
        <f ca="1">SQRT($GS119*(1-$GS119/Controls!$D$15))</f>
        <v>#REF!</v>
      </c>
      <c r="HO119" s="9" t="e">
        <f t="shared" ca="1" si="10"/>
        <v>#REF!</v>
      </c>
      <c r="HP119" s="9" t="e">
        <f t="shared" ca="1" si="11"/>
        <v>#REF!</v>
      </c>
      <c r="HQ119" s="9" t="e">
        <f ca="1">IF($GV119=0,NA(),($GX119*Controls!#REF!))</f>
        <v>#REF!</v>
      </c>
    </row>
    <row r="120" spans="134:225" x14ac:dyDescent="0.25">
      <c r="ED120" s="9">
        <f>$EC$239/4+$EC$240/2+$EC$241/4</f>
        <v>0</v>
      </c>
      <c r="EE120" s="9">
        <f>$ED$238/4+$ED$239/2+$ED$240/4</f>
        <v>0</v>
      </c>
      <c r="EF120" s="9">
        <f>$EE$239/4+$EE$240/2+$EE$241/4</f>
        <v>0</v>
      </c>
      <c r="EG120" s="9">
        <f>$EF$237/4+$EF$238/2+$EF$239/4</f>
        <v>0</v>
      </c>
      <c r="EH120" s="9">
        <f>$EG$238/4+$EG$239/2+$EG$240/4</f>
        <v>0</v>
      </c>
      <c r="GP120" s="9" t="e">
        <f ca="1">INDIRECT(ADDRESS(ROW(),Controls!#REF!+30))</f>
        <v>#REF!</v>
      </c>
      <c r="GQ120" s="9" t="e">
        <f ca="1">INDIRECT(ADDRESS(ROW(),Controls!#REF!+45))</f>
        <v>#REF!</v>
      </c>
      <c r="GR120" s="9" t="e">
        <f ca="1">INDIRECT(ADDRESS(ROW(),Controls!#REF!+60))</f>
        <v>#REF!</v>
      </c>
      <c r="GS120" s="9" t="e">
        <f ca="1">INDIRECT(ADDRESS(ROW(),Controls!#REF!+75))</f>
        <v>#REF!</v>
      </c>
      <c r="GT120" s="9" t="e">
        <f ca="1">INDIRECT(ADDRESS(ROW(),Controls!#REF!+90))</f>
        <v>#REF!</v>
      </c>
      <c r="GU120" s="9" t="e">
        <f ca="1">INDIRECT(ADDRESS(ROW(),Controls!#REF!+105))</f>
        <v>#REF!</v>
      </c>
      <c r="GV120" s="9" t="e">
        <f ca="1">INDIRECT(ADDRESS(ROW(),Controls!#REF!+120))</f>
        <v>#REF!</v>
      </c>
      <c r="GW120" s="9" t="e">
        <f ca="1">INDIRECT(ADDRESS(ROW(),Controls!#REF!+15))</f>
        <v>#REF!</v>
      </c>
      <c r="GX120" s="9" t="e">
        <f ca="1">INDIRECT(ADDRESS(ROW(),Controls!#REF!+135))</f>
        <v>#REF!</v>
      </c>
      <c r="HJ120" s="9" t="e">
        <f t="shared" ca="1" si="6"/>
        <v>#REF!</v>
      </c>
      <c r="HK120" s="9" t="e">
        <f t="shared" ca="1" si="7"/>
        <v>#REF!</v>
      </c>
      <c r="HL120" s="9" t="e">
        <f t="shared" ca="1" si="8"/>
        <v>#REF!</v>
      </c>
      <c r="HM120" s="9" t="e">
        <f t="shared" ca="1" si="9"/>
        <v>#REF!</v>
      </c>
      <c r="HN120" s="9" t="e">
        <f ca="1">SQRT($GS120*(1-$GS120/Controls!$D$15))</f>
        <v>#REF!</v>
      </c>
      <c r="HO120" s="9" t="e">
        <f t="shared" ca="1" si="10"/>
        <v>#REF!</v>
      </c>
      <c r="HP120" s="9" t="e">
        <f t="shared" ca="1" si="11"/>
        <v>#REF!</v>
      </c>
      <c r="HQ120" s="9" t="e">
        <f ca="1">IF($GV120=0,NA(),($GX120*Controls!#REF!))</f>
        <v>#REF!</v>
      </c>
    </row>
    <row r="121" spans="134:225" x14ac:dyDescent="0.25">
      <c r="ED121" s="9">
        <f>$EC$241/4+$EC$242/2+$EC$243/4</f>
        <v>0</v>
      </c>
      <c r="EE121" s="9">
        <f>$ED$240/4+$ED$241/2+$ED$242/4</f>
        <v>0</v>
      </c>
      <c r="EF121" s="9">
        <f>$EE$241/4+$EE$242/2+$EE$243/4</f>
        <v>0</v>
      </c>
      <c r="EG121" s="9">
        <f>$EF$239/4+$EF$240/2+$EF$241/4</f>
        <v>0</v>
      </c>
      <c r="EH121" s="9">
        <f>$EG$240/4+$EG$241/2+$EG$242/4</f>
        <v>0</v>
      </c>
      <c r="GP121" s="9" t="e">
        <f ca="1">INDIRECT(ADDRESS(ROW(),Controls!#REF!+30))</f>
        <v>#REF!</v>
      </c>
      <c r="GQ121" s="9" t="e">
        <f ca="1">INDIRECT(ADDRESS(ROW(),Controls!#REF!+45))</f>
        <v>#REF!</v>
      </c>
      <c r="GR121" s="9" t="e">
        <f ca="1">INDIRECT(ADDRESS(ROW(),Controls!#REF!+60))</f>
        <v>#REF!</v>
      </c>
      <c r="GS121" s="9" t="e">
        <f ca="1">INDIRECT(ADDRESS(ROW(),Controls!#REF!+75))</f>
        <v>#REF!</v>
      </c>
      <c r="GT121" s="9" t="e">
        <f ca="1">INDIRECT(ADDRESS(ROW(),Controls!#REF!+90))</f>
        <v>#REF!</v>
      </c>
      <c r="GU121" s="9" t="e">
        <f ca="1">INDIRECT(ADDRESS(ROW(),Controls!#REF!+105))</f>
        <v>#REF!</v>
      </c>
      <c r="GV121" s="9" t="e">
        <f ca="1">INDIRECT(ADDRESS(ROW(),Controls!#REF!+120))</f>
        <v>#REF!</v>
      </c>
      <c r="GW121" s="9" t="e">
        <f ca="1">INDIRECT(ADDRESS(ROW(),Controls!#REF!+15))</f>
        <v>#REF!</v>
      </c>
      <c r="GX121" s="9" t="e">
        <f ca="1">INDIRECT(ADDRESS(ROW(),Controls!#REF!+135))</f>
        <v>#REF!</v>
      </c>
      <c r="HJ121" s="9" t="e">
        <f t="shared" ca="1" si="6"/>
        <v>#REF!</v>
      </c>
      <c r="HK121" s="9" t="e">
        <f t="shared" ca="1" si="7"/>
        <v>#REF!</v>
      </c>
      <c r="HL121" s="9" t="e">
        <f t="shared" ca="1" si="8"/>
        <v>#REF!</v>
      </c>
      <c r="HM121" s="9" t="e">
        <f t="shared" ca="1" si="9"/>
        <v>#REF!</v>
      </c>
      <c r="HN121" s="9" t="e">
        <f ca="1">SQRT($GS121*(1-$GS121/Controls!$D$15))</f>
        <v>#REF!</v>
      </c>
      <c r="HO121" s="9" t="e">
        <f t="shared" ca="1" si="10"/>
        <v>#REF!</v>
      </c>
      <c r="HP121" s="9" t="e">
        <f t="shared" ca="1" si="11"/>
        <v>#REF!</v>
      </c>
      <c r="HQ121" s="9" t="e">
        <f ca="1">IF($GV121=0,NA(),($GX121*Controls!#REF!))</f>
        <v>#REF!</v>
      </c>
    </row>
    <row r="122" spans="134:225" x14ac:dyDescent="0.25">
      <c r="ED122" s="9">
        <f>$EC$243/4+$EC$244/2+$EC$245/4</f>
        <v>0</v>
      </c>
      <c r="EE122" s="9">
        <f>$ED$242/4+$ED$243/2+$ED$244/4</f>
        <v>0</v>
      </c>
      <c r="EF122" s="9">
        <f>$EE$243/4+$EE$244/2+$EE$245/4</f>
        <v>0</v>
      </c>
      <c r="EG122" s="9">
        <f>$EF$241/4+$EF$242/2+$EF$243/4</f>
        <v>0</v>
      </c>
      <c r="EH122" s="9">
        <f>$EG$242/4+$EG$243/2+$EG$244/4</f>
        <v>0</v>
      </c>
      <c r="GP122" s="9" t="e">
        <f ca="1">INDIRECT(ADDRESS(ROW(),Controls!#REF!+30))</f>
        <v>#REF!</v>
      </c>
      <c r="GQ122" s="9" t="e">
        <f ca="1">INDIRECT(ADDRESS(ROW(),Controls!#REF!+45))</f>
        <v>#REF!</v>
      </c>
      <c r="GR122" s="9" t="e">
        <f ca="1">INDIRECT(ADDRESS(ROW(),Controls!#REF!+60))</f>
        <v>#REF!</v>
      </c>
      <c r="GS122" s="9" t="e">
        <f ca="1">INDIRECT(ADDRESS(ROW(),Controls!#REF!+75))</f>
        <v>#REF!</v>
      </c>
      <c r="GT122" s="9" t="e">
        <f ca="1">INDIRECT(ADDRESS(ROW(),Controls!#REF!+90))</f>
        <v>#REF!</v>
      </c>
      <c r="GU122" s="9" t="e">
        <f ca="1">INDIRECT(ADDRESS(ROW(),Controls!#REF!+105))</f>
        <v>#REF!</v>
      </c>
      <c r="GV122" s="9" t="e">
        <f ca="1">INDIRECT(ADDRESS(ROW(),Controls!#REF!+120))</f>
        <v>#REF!</v>
      </c>
      <c r="GW122" s="9" t="e">
        <f ca="1">INDIRECT(ADDRESS(ROW(),Controls!#REF!+15))</f>
        <v>#REF!</v>
      </c>
      <c r="GX122" s="9" t="e">
        <f ca="1">INDIRECT(ADDRESS(ROW(),Controls!#REF!+135))</f>
        <v>#REF!</v>
      </c>
      <c r="HJ122" s="9" t="e">
        <f t="shared" ca="1" si="6"/>
        <v>#REF!</v>
      </c>
      <c r="HK122" s="9" t="e">
        <f t="shared" ca="1" si="7"/>
        <v>#REF!</v>
      </c>
      <c r="HL122" s="9" t="e">
        <f t="shared" ca="1" si="8"/>
        <v>#REF!</v>
      </c>
      <c r="HM122" s="9" t="e">
        <f t="shared" ca="1" si="9"/>
        <v>#REF!</v>
      </c>
      <c r="HN122" s="9" t="e">
        <f ca="1">SQRT($GS122*(1-$GS122/Controls!$D$15))</f>
        <v>#REF!</v>
      </c>
      <c r="HO122" s="9" t="e">
        <f t="shared" ca="1" si="10"/>
        <v>#REF!</v>
      </c>
      <c r="HP122" s="9" t="e">
        <f t="shared" ca="1" si="11"/>
        <v>#REF!</v>
      </c>
      <c r="HQ122" s="9" t="e">
        <f ca="1">IF($GV122=0,NA(),($GX122*Controls!#REF!))</f>
        <v>#REF!</v>
      </c>
    </row>
    <row r="123" spans="134:225" x14ac:dyDescent="0.25">
      <c r="ED123" s="9">
        <f>$EC$245/4+$EC$246/2+$EC$247/4</f>
        <v>0</v>
      </c>
      <c r="EE123" s="9">
        <f>$ED$244/4+$ED$245/2+$ED$246/4</f>
        <v>0</v>
      </c>
      <c r="EF123" s="9">
        <f>$EE$245/4+$EE$246/2+$EE$247/4</f>
        <v>0</v>
      </c>
      <c r="EG123" s="9">
        <f>$EF$243/4+$EF$244/2+$EF$245/4</f>
        <v>0</v>
      </c>
      <c r="EH123" s="9">
        <f>$EG$244/4+$EG$245/2+$EG$246/4</f>
        <v>0</v>
      </c>
      <c r="GP123" s="9" t="e">
        <f ca="1">INDIRECT(ADDRESS(ROW(),Controls!#REF!+30))</f>
        <v>#REF!</v>
      </c>
      <c r="GQ123" s="9" t="e">
        <f ca="1">INDIRECT(ADDRESS(ROW(),Controls!#REF!+45))</f>
        <v>#REF!</v>
      </c>
      <c r="GR123" s="9" t="e">
        <f ca="1">INDIRECT(ADDRESS(ROW(),Controls!#REF!+60))</f>
        <v>#REF!</v>
      </c>
      <c r="GS123" s="9" t="e">
        <f ca="1">INDIRECT(ADDRESS(ROW(),Controls!#REF!+75))</f>
        <v>#REF!</v>
      </c>
      <c r="GT123" s="9" t="e">
        <f ca="1">INDIRECT(ADDRESS(ROW(),Controls!#REF!+90))</f>
        <v>#REF!</v>
      </c>
      <c r="GU123" s="9" t="e">
        <f ca="1">INDIRECT(ADDRESS(ROW(),Controls!#REF!+105))</f>
        <v>#REF!</v>
      </c>
      <c r="GV123" s="9" t="e">
        <f ca="1">INDIRECT(ADDRESS(ROW(),Controls!#REF!+120))</f>
        <v>#REF!</v>
      </c>
      <c r="GW123" s="9" t="e">
        <f ca="1">INDIRECT(ADDRESS(ROW(),Controls!#REF!+15))</f>
        <v>#REF!</v>
      </c>
      <c r="GX123" s="9" t="e">
        <f ca="1">INDIRECT(ADDRESS(ROW(),Controls!#REF!+135))</f>
        <v>#REF!</v>
      </c>
      <c r="HJ123" s="9" t="e">
        <f t="shared" ca="1" si="6"/>
        <v>#REF!</v>
      </c>
      <c r="HK123" s="9" t="e">
        <f t="shared" ca="1" si="7"/>
        <v>#REF!</v>
      </c>
      <c r="HL123" s="9" t="e">
        <f t="shared" ca="1" si="8"/>
        <v>#REF!</v>
      </c>
      <c r="HM123" s="9" t="e">
        <f t="shared" ca="1" si="9"/>
        <v>#REF!</v>
      </c>
      <c r="HN123" s="9" t="e">
        <f ca="1">SQRT($GS123*(1-$GS123/Controls!$D$15))</f>
        <v>#REF!</v>
      </c>
      <c r="HO123" s="9" t="e">
        <f t="shared" ca="1" si="10"/>
        <v>#REF!</v>
      </c>
      <c r="HP123" s="9" t="e">
        <f t="shared" ca="1" si="11"/>
        <v>#REF!</v>
      </c>
      <c r="HQ123" s="9" t="e">
        <f ca="1">IF($GV123=0,NA(),($GX123*Controls!#REF!))</f>
        <v>#REF!</v>
      </c>
    </row>
    <row r="124" spans="134:225" x14ac:dyDescent="0.25">
      <c r="ED124" s="9">
        <f>$EC$247/4+$EC$248/2+$EC$249/4</f>
        <v>0</v>
      </c>
      <c r="EE124" s="9">
        <f>$ED$246/4+$ED$247/2+$ED$248/4</f>
        <v>0</v>
      </c>
      <c r="EF124" s="9">
        <f>$EE$247/4+$EE$248/2+$EE$249/4</f>
        <v>0</v>
      </c>
      <c r="EG124" s="9">
        <f>$EF$245/4+$EF$246/2+$EF$247/4</f>
        <v>0</v>
      </c>
      <c r="EH124" s="9">
        <f>$EG$246/4+$EG$247/2+$EG$248/4</f>
        <v>0</v>
      </c>
      <c r="GP124" s="9" t="e">
        <f ca="1">INDIRECT(ADDRESS(ROW(),Controls!#REF!+30))</f>
        <v>#REF!</v>
      </c>
      <c r="GQ124" s="9" t="e">
        <f ca="1">INDIRECT(ADDRESS(ROW(),Controls!#REF!+45))</f>
        <v>#REF!</v>
      </c>
      <c r="GR124" s="9" t="e">
        <f ca="1">INDIRECT(ADDRESS(ROW(),Controls!#REF!+60))</f>
        <v>#REF!</v>
      </c>
      <c r="GS124" s="9" t="e">
        <f ca="1">INDIRECT(ADDRESS(ROW(),Controls!#REF!+75))</f>
        <v>#REF!</v>
      </c>
      <c r="GT124" s="9" t="e">
        <f ca="1">INDIRECT(ADDRESS(ROW(),Controls!#REF!+90))</f>
        <v>#REF!</v>
      </c>
      <c r="GU124" s="9" t="e">
        <f ca="1">INDIRECT(ADDRESS(ROW(),Controls!#REF!+105))</f>
        <v>#REF!</v>
      </c>
      <c r="GV124" s="9" t="e">
        <f ca="1">INDIRECT(ADDRESS(ROW(),Controls!#REF!+120))</f>
        <v>#REF!</v>
      </c>
      <c r="GW124" s="9" t="e">
        <f ca="1">INDIRECT(ADDRESS(ROW(),Controls!#REF!+15))</f>
        <v>#REF!</v>
      </c>
      <c r="GX124" s="9" t="e">
        <f ca="1">INDIRECT(ADDRESS(ROW(),Controls!#REF!+135))</f>
        <v>#REF!</v>
      </c>
      <c r="HJ124" s="9" t="e">
        <f t="shared" ca="1" si="6"/>
        <v>#REF!</v>
      </c>
      <c r="HK124" s="9" t="e">
        <f t="shared" ca="1" si="7"/>
        <v>#REF!</v>
      </c>
      <c r="HL124" s="9" t="e">
        <f t="shared" ca="1" si="8"/>
        <v>#REF!</v>
      </c>
      <c r="HM124" s="9" t="e">
        <f t="shared" ca="1" si="9"/>
        <v>#REF!</v>
      </c>
      <c r="HN124" s="9" t="e">
        <f ca="1">SQRT($GS124*(1-$GS124/Controls!$D$15))</f>
        <v>#REF!</v>
      </c>
      <c r="HO124" s="9" t="e">
        <f t="shared" ca="1" si="10"/>
        <v>#REF!</v>
      </c>
      <c r="HP124" s="9" t="e">
        <f t="shared" ca="1" si="11"/>
        <v>#REF!</v>
      </c>
      <c r="HQ124" s="9" t="e">
        <f ca="1">IF($GV124=0,NA(),($GX124*Controls!#REF!))</f>
        <v>#REF!</v>
      </c>
    </row>
    <row r="125" spans="134:225" x14ac:dyDescent="0.25">
      <c r="ED125" s="9">
        <f>$EC$249/4+$EC$250/2+$EC$251/4</f>
        <v>0</v>
      </c>
      <c r="EE125" s="9">
        <f>$ED$248/4+$ED$249/2+$ED$250/4</f>
        <v>0</v>
      </c>
      <c r="EF125" s="9">
        <f>$EE$249/4+$EE$250/2+$EE$251/4</f>
        <v>0</v>
      </c>
      <c r="EG125" s="9">
        <f>$EF$247/4+$EF$248/2+$EF$249/4</f>
        <v>0</v>
      </c>
      <c r="EH125" s="9">
        <f>$EG$248/4+$EG$249/2+$EG$250/4</f>
        <v>0</v>
      </c>
      <c r="GP125" s="9" t="e">
        <f ca="1">INDIRECT(ADDRESS(ROW(),Controls!#REF!+30))</f>
        <v>#REF!</v>
      </c>
      <c r="GQ125" s="9" t="e">
        <f ca="1">INDIRECT(ADDRESS(ROW(),Controls!#REF!+45))</f>
        <v>#REF!</v>
      </c>
      <c r="GR125" s="9" t="e">
        <f ca="1">INDIRECT(ADDRESS(ROW(),Controls!#REF!+60))</f>
        <v>#REF!</v>
      </c>
      <c r="GS125" s="9" t="e">
        <f ca="1">INDIRECT(ADDRESS(ROW(),Controls!#REF!+75))</f>
        <v>#REF!</v>
      </c>
      <c r="GT125" s="9" t="e">
        <f ca="1">INDIRECT(ADDRESS(ROW(),Controls!#REF!+90))</f>
        <v>#REF!</v>
      </c>
      <c r="GU125" s="9" t="e">
        <f ca="1">INDIRECT(ADDRESS(ROW(),Controls!#REF!+105))</f>
        <v>#REF!</v>
      </c>
      <c r="GV125" s="9" t="e">
        <f ca="1">INDIRECT(ADDRESS(ROW(),Controls!#REF!+120))</f>
        <v>#REF!</v>
      </c>
      <c r="GW125" s="9" t="e">
        <f ca="1">INDIRECT(ADDRESS(ROW(),Controls!#REF!+15))</f>
        <v>#REF!</v>
      </c>
      <c r="GX125" s="9" t="e">
        <f ca="1">INDIRECT(ADDRESS(ROW(),Controls!#REF!+135))</f>
        <v>#REF!</v>
      </c>
      <c r="HJ125" s="9" t="e">
        <f t="shared" ca="1" si="6"/>
        <v>#REF!</v>
      </c>
      <c r="HK125" s="9" t="e">
        <f t="shared" ca="1" si="7"/>
        <v>#REF!</v>
      </c>
      <c r="HL125" s="9" t="e">
        <f t="shared" ca="1" si="8"/>
        <v>#REF!</v>
      </c>
      <c r="HM125" s="9" t="e">
        <f t="shared" ca="1" si="9"/>
        <v>#REF!</v>
      </c>
      <c r="HN125" s="9" t="e">
        <f ca="1">SQRT($GS125*(1-$GS125/Controls!$D$15))</f>
        <v>#REF!</v>
      </c>
      <c r="HO125" s="9" t="e">
        <f t="shared" ca="1" si="10"/>
        <v>#REF!</v>
      </c>
      <c r="HP125" s="9" t="e">
        <f t="shared" ca="1" si="11"/>
        <v>#REF!</v>
      </c>
      <c r="HQ125" s="9" t="e">
        <f ca="1">IF($GV125=0,NA(),($GX125*Controls!#REF!))</f>
        <v>#REF!</v>
      </c>
    </row>
    <row r="126" spans="134:225" x14ac:dyDescent="0.25">
      <c r="ED126" s="9">
        <f>$EC$251/4+$EC$252/2+$EC$253/4</f>
        <v>0</v>
      </c>
      <c r="EE126" s="9">
        <f>$ED$250/4+$ED$251/2+$ED$252/4</f>
        <v>0</v>
      </c>
      <c r="EF126" s="9">
        <f>$EE$251/4+$EE$252/2+$EE$253/4</f>
        <v>0</v>
      </c>
      <c r="EG126" s="9">
        <f>$EF$249/4+$EF$250/2+$EF$251/4</f>
        <v>0</v>
      </c>
      <c r="EH126" s="9">
        <f>$EG$251*3/4+$EG$250/4</f>
        <v>0</v>
      </c>
      <c r="GP126" s="9" t="e">
        <f ca="1">INDIRECT(ADDRESS(ROW(),Controls!#REF!+30))</f>
        <v>#REF!</v>
      </c>
      <c r="GQ126" s="9" t="e">
        <f ca="1">INDIRECT(ADDRESS(ROW(),Controls!#REF!+45))</f>
        <v>#REF!</v>
      </c>
      <c r="GR126" s="9" t="e">
        <f ca="1">INDIRECT(ADDRESS(ROW(),Controls!#REF!+60))</f>
        <v>#REF!</v>
      </c>
      <c r="GS126" s="9" t="e">
        <f ca="1">INDIRECT(ADDRESS(ROW(),Controls!#REF!+75))</f>
        <v>#REF!</v>
      </c>
      <c r="GT126" s="9" t="e">
        <f ca="1">INDIRECT(ADDRESS(ROW(),Controls!#REF!+90))</f>
        <v>#REF!</v>
      </c>
      <c r="GU126" s="9" t="e">
        <f ca="1">INDIRECT(ADDRESS(ROW(),Controls!#REF!+105))</f>
        <v>#REF!</v>
      </c>
      <c r="GV126" s="9" t="e">
        <f ca="1">INDIRECT(ADDRESS(ROW(),Controls!#REF!+120))</f>
        <v>#REF!</v>
      </c>
      <c r="GW126" s="9" t="e">
        <f ca="1">INDIRECT(ADDRESS(ROW(),Controls!#REF!+15))</f>
        <v>#REF!</v>
      </c>
      <c r="GX126" s="9" t="e">
        <f ca="1">INDIRECT(ADDRESS(ROW(),Controls!#REF!+135))</f>
        <v>#REF!</v>
      </c>
      <c r="HJ126" s="9" t="e">
        <f t="shared" ca="1" si="6"/>
        <v>#REF!</v>
      </c>
      <c r="HK126" s="9" t="e">
        <f t="shared" ca="1" si="7"/>
        <v>#REF!</v>
      </c>
      <c r="HL126" s="9" t="e">
        <f t="shared" ca="1" si="8"/>
        <v>#REF!</v>
      </c>
      <c r="HM126" s="9" t="e">
        <f t="shared" ca="1" si="9"/>
        <v>#REF!</v>
      </c>
      <c r="HN126" s="9" t="e">
        <f ca="1">SQRT($GS126*(1-$GS126/Controls!$D$15))</f>
        <v>#REF!</v>
      </c>
      <c r="HO126" s="9" t="e">
        <f t="shared" ca="1" si="10"/>
        <v>#REF!</v>
      </c>
      <c r="HP126" s="9" t="e">
        <f t="shared" ca="1" si="11"/>
        <v>#REF!</v>
      </c>
      <c r="HQ126" s="9" t="e">
        <f ca="1">IF($GV126=0,NA(),($GX126*Controls!#REF!))</f>
        <v>#REF!</v>
      </c>
    </row>
    <row r="127" spans="134:225" x14ac:dyDescent="0.25">
      <c r="ED127" s="9">
        <f>$EC$253/4+$EC$254/2+$EC$255/4</f>
        <v>0</v>
      </c>
      <c r="EE127" s="9">
        <f>$ED$252/4+$ED$253/2+$ED$254/4</f>
        <v>0</v>
      </c>
      <c r="EF127" s="9">
        <f>$EE$253/4+$EE$254/2+$EE$255/4</f>
        <v>0</v>
      </c>
      <c r="EG127" s="9">
        <f>$EF$251/4+$EF$252/2+$EF$253/4</f>
        <v>0</v>
      </c>
      <c r="GP127" s="9" t="e">
        <f ca="1">INDIRECT(ADDRESS(ROW(),Controls!#REF!+30))</f>
        <v>#REF!</v>
      </c>
      <c r="GQ127" s="9" t="e">
        <f ca="1">INDIRECT(ADDRESS(ROW(),Controls!#REF!+45))</f>
        <v>#REF!</v>
      </c>
      <c r="GR127" s="9" t="e">
        <f ca="1">INDIRECT(ADDRESS(ROW(),Controls!#REF!+60))</f>
        <v>#REF!</v>
      </c>
      <c r="GS127" s="9" t="e">
        <f ca="1">INDIRECT(ADDRESS(ROW(),Controls!#REF!+75))</f>
        <v>#REF!</v>
      </c>
      <c r="GT127" s="9" t="e">
        <f ca="1">INDIRECT(ADDRESS(ROW(),Controls!#REF!+90))</f>
        <v>#REF!</v>
      </c>
      <c r="GU127" s="9" t="e">
        <f ca="1">INDIRECT(ADDRESS(ROW(),Controls!#REF!+105))</f>
        <v>#REF!</v>
      </c>
      <c r="GV127" s="9" t="e">
        <f ca="1">INDIRECT(ADDRESS(ROW(),Controls!#REF!+120))</f>
        <v>#REF!</v>
      </c>
      <c r="GW127" s="9" t="e">
        <f ca="1">INDIRECT(ADDRESS(ROW(),Controls!#REF!+15))</f>
        <v>#REF!</v>
      </c>
      <c r="GX127" s="9" t="e">
        <f ca="1">INDIRECT(ADDRESS(ROW(),Controls!#REF!+135))</f>
        <v>#REF!</v>
      </c>
      <c r="HJ127" s="9" t="e">
        <f t="shared" ca="1" si="6"/>
        <v>#REF!</v>
      </c>
      <c r="HK127" s="9" t="e">
        <f t="shared" ca="1" si="7"/>
        <v>#REF!</v>
      </c>
      <c r="HL127" s="9" t="e">
        <f t="shared" ca="1" si="8"/>
        <v>#REF!</v>
      </c>
      <c r="HM127" s="9" t="e">
        <f t="shared" ca="1" si="9"/>
        <v>#REF!</v>
      </c>
      <c r="HN127" s="9" t="e">
        <f ca="1">SQRT($GS127*(1-$GS127/Controls!$D$15))</f>
        <v>#REF!</v>
      </c>
      <c r="HO127" s="9" t="e">
        <f t="shared" ca="1" si="10"/>
        <v>#REF!</v>
      </c>
      <c r="HP127" s="9" t="e">
        <f t="shared" ca="1" si="11"/>
        <v>#REF!</v>
      </c>
      <c r="HQ127" s="9" t="e">
        <f ca="1">IF($GV127=0,NA(),($GX127*Controls!#REF!))</f>
        <v>#REF!</v>
      </c>
    </row>
    <row r="128" spans="134:225" x14ac:dyDescent="0.25">
      <c r="ED128" s="9">
        <f>$EC$255/4+$EC$256/2+$EC$257/4</f>
        <v>0</v>
      </c>
      <c r="EE128" s="9">
        <f>$ED$254/4+$ED$255/2+$ED$256/4</f>
        <v>0</v>
      </c>
      <c r="EF128" s="9">
        <f>$EE$255/4+$EE$256/2+$EE$257/4</f>
        <v>0</v>
      </c>
      <c r="EG128" s="9">
        <f>$EF$253/4+$EF$254/2+$EF$255/4</f>
        <v>0</v>
      </c>
      <c r="GP128" s="9" t="e">
        <f ca="1">INDIRECT(ADDRESS(ROW(),Controls!#REF!+30))</f>
        <v>#REF!</v>
      </c>
      <c r="GQ128" s="9" t="e">
        <f ca="1">INDIRECT(ADDRESS(ROW(),Controls!#REF!+45))</f>
        <v>#REF!</v>
      </c>
      <c r="GR128" s="9" t="e">
        <f ca="1">INDIRECT(ADDRESS(ROW(),Controls!#REF!+60))</f>
        <v>#REF!</v>
      </c>
      <c r="GS128" s="9" t="e">
        <f ca="1">INDIRECT(ADDRESS(ROW(),Controls!#REF!+75))</f>
        <v>#REF!</v>
      </c>
      <c r="GT128" s="9" t="e">
        <f ca="1">INDIRECT(ADDRESS(ROW(),Controls!#REF!+90))</f>
        <v>#REF!</v>
      </c>
      <c r="GU128" s="9" t="e">
        <f ca="1">INDIRECT(ADDRESS(ROW(),Controls!#REF!+105))</f>
        <v>#REF!</v>
      </c>
      <c r="GV128" s="9" t="e">
        <f ca="1">INDIRECT(ADDRESS(ROW(),Controls!#REF!+120))</f>
        <v>#REF!</v>
      </c>
      <c r="GW128" s="9" t="e">
        <f ca="1">INDIRECT(ADDRESS(ROW(),Controls!#REF!+15))</f>
        <v>#REF!</v>
      </c>
      <c r="GX128" s="9" t="e">
        <f ca="1">INDIRECT(ADDRESS(ROW(),Controls!#REF!+135))</f>
        <v>#REF!</v>
      </c>
      <c r="HJ128" s="9" t="e">
        <f t="shared" ca="1" si="6"/>
        <v>#REF!</v>
      </c>
      <c r="HK128" s="9" t="e">
        <f t="shared" ca="1" si="7"/>
        <v>#REF!</v>
      </c>
      <c r="HL128" s="9" t="e">
        <f t="shared" ca="1" si="8"/>
        <v>#REF!</v>
      </c>
      <c r="HM128" s="9" t="e">
        <f t="shared" ca="1" si="9"/>
        <v>#REF!</v>
      </c>
      <c r="HN128" s="9" t="e">
        <f ca="1">SQRT($GS128*(1-$GS128/Controls!$D$15))</f>
        <v>#REF!</v>
      </c>
      <c r="HO128" s="9" t="e">
        <f t="shared" ca="1" si="10"/>
        <v>#REF!</v>
      </c>
      <c r="HP128" s="9" t="e">
        <f t="shared" ca="1" si="11"/>
        <v>#REF!</v>
      </c>
      <c r="HQ128" s="9" t="e">
        <f ca="1">IF($GV128=0,NA(),($GX128*Controls!#REF!))</f>
        <v>#REF!</v>
      </c>
    </row>
    <row r="129" spans="134:225" x14ac:dyDescent="0.25">
      <c r="ED129" s="9">
        <f>$EC$257/4+$EC$258/2+$EC$259/4</f>
        <v>0</v>
      </c>
      <c r="EE129" s="9">
        <f>$ED$256/4+$ED$257/2+$ED$258/4</f>
        <v>0</v>
      </c>
      <c r="EF129" s="9">
        <f>$EE$257/4+$EE$258/2+$EE$259/4</f>
        <v>0</v>
      </c>
      <c r="EG129" s="9">
        <f>$EF$255/4+$EF$256/2+$EF$257/4</f>
        <v>0</v>
      </c>
      <c r="GP129" s="9" t="e">
        <f ca="1">INDIRECT(ADDRESS(ROW(),Controls!#REF!+30))</f>
        <v>#REF!</v>
      </c>
      <c r="GQ129" s="9" t="e">
        <f ca="1">INDIRECT(ADDRESS(ROW(),Controls!#REF!+45))</f>
        <v>#REF!</v>
      </c>
      <c r="GR129" s="9" t="e">
        <f ca="1">INDIRECT(ADDRESS(ROW(),Controls!#REF!+60))</f>
        <v>#REF!</v>
      </c>
      <c r="GS129" s="9" t="e">
        <f ca="1">INDIRECT(ADDRESS(ROW(),Controls!#REF!+75))</f>
        <v>#REF!</v>
      </c>
      <c r="GT129" s="9" t="e">
        <f ca="1">INDIRECT(ADDRESS(ROW(),Controls!#REF!+90))</f>
        <v>#REF!</v>
      </c>
      <c r="GU129" s="9" t="e">
        <f ca="1">INDIRECT(ADDRESS(ROW(),Controls!#REF!+105))</f>
        <v>#REF!</v>
      </c>
      <c r="GV129" s="9" t="e">
        <f ca="1">INDIRECT(ADDRESS(ROW(),Controls!#REF!+120))</f>
        <v>#REF!</v>
      </c>
      <c r="GW129" s="9" t="e">
        <f ca="1">INDIRECT(ADDRESS(ROW(),Controls!#REF!+15))</f>
        <v>#REF!</v>
      </c>
      <c r="GX129" s="9" t="e">
        <f ca="1">INDIRECT(ADDRESS(ROW(),Controls!#REF!+135))</f>
        <v>#REF!</v>
      </c>
      <c r="HJ129" s="9" t="e">
        <f t="shared" ref="HJ129:HJ192" ca="1" si="12">IF($GV129=0,NA(),MAX($GP129,0.01)/$GQ129)</f>
        <v>#REF!</v>
      </c>
      <c r="HK129" s="9" t="e">
        <f t="shared" ref="HK129:HK192" ca="1" si="13">IF($GV129=0,NA(),($GP129-$GQ129)/$GV129)</f>
        <v>#REF!</v>
      </c>
      <c r="HL129" s="9" t="e">
        <f t="shared" ref="HL129:HL192" ca="1" si="14">IF($GV129=0,NA(),MAX($GU129/$GT129,0.01))</f>
        <v>#REF!</v>
      </c>
      <c r="HM129" s="9" t="e">
        <f t="shared" ref="HM129:HM192" ca="1" si="15">IF($GV129=0,NA(),($GU129-$GT129)/$GV129)</f>
        <v>#REF!</v>
      </c>
      <c r="HN129" s="9" t="e">
        <f ca="1">SQRT($GS129*(1-$GS129/Controls!$D$15))</f>
        <v>#REF!</v>
      </c>
      <c r="HO129" s="9" t="e">
        <f t="shared" ref="HO129:HO192" ca="1" si="16">IF($HN129=0,0,$GR129/$HN129)</f>
        <v>#REF!</v>
      </c>
      <c r="HP129" s="9" t="e">
        <f t="shared" ref="HP129:HP192" ca="1" si="17">IF($GV129=0,NA(),$GW129/$GV129)</f>
        <v>#REF!</v>
      </c>
      <c r="HQ129" s="9" t="e">
        <f ca="1">IF($GV129=0,NA(),($GX129*Controls!#REF!))</f>
        <v>#REF!</v>
      </c>
    </row>
    <row r="130" spans="134:225" x14ac:dyDescent="0.25">
      <c r="ED130" s="9">
        <f>$EC$259/4+$EC$260/2+$EC$261/4</f>
        <v>0</v>
      </c>
      <c r="EE130" s="9">
        <f>$ED$258/4+$ED$259/2+$ED$260/4</f>
        <v>0</v>
      </c>
      <c r="EF130" s="9">
        <f>$EE$259/4+$EE$260/2+$EE$261/4</f>
        <v>0</v>
      </c>
      <c r="EG130" s="9">
        <f>$EF$257/4+$EF$258/2+$EF$259/4</f>
        <v>0</v>
      </c>
      <c r="GP130" s="9" t="e">
        <f ca="1">INDIRECT(ADDRESS(ROW(),Controls!#REF!+30))</f>
        <v>#REF!</v>
      </c>
      <c r="GQ130" s="9" t="e">
        <f ca="1">INDIRECT(ADDRESS(ROW(),Controls!#REF!+45))</f>
        <v>#REF!</v>
      </c>
      <c r="GR130" s="9" t="e">
        <f ca="1">INDIRECT(ADDRESS(ROW(),Controls!#REF!+60))</f>
        <v>#REF!</v>
      </c>
      <c r="GS130" s="9" t="e">
        <f ca="1">INDIRECT(ADDRESS(ROW(),Controls!#REF!+75))</f>
        <v>#REF!</v>
      </c>
      <c r="GT130" s="9" t="e">
        <f ca="1">INDIRECT(ADDRESS(ROW(),Controls!#REF!+90))</f>
        <v>#REF!</v>
      </c>
      <c r="GU130" s="9" t="e">
        <f ca="1">INDIRECT(ADDRESS(ROW(),Controls!#REF!+105))</f>
        <v>#REF!</v>
      </c>
      <c r="GV130" s="9" t="e">
        <f ca="1">INDIRECT(ADDRESS(ROW(),Controls!#REF!+120))</f>
        <v>#REF!</v>
      </c>
      <c r="GW130" s="9" t="e">
        <f ca="1">INDIRECT(ADDRESS(ROW(),Controls!#REF!+15))</f>
        <v>#REF!</v>
      </c>
      <c r="GX130" s="9" t="e">
        <f ca="1">INDIRECT(ADDRESS(ROW(),Controls!#REF!+135))</f>
        <v>#REF!</v>
      </c>
      <c r="HJ130" s="9" t="e">
        <f t="shared" ca="1" si="12"/>
        <v>#REF!</v>
      </c>
      <c r="HK130" s="9" t="e">
        <f t="shared" ca="1" si="13"/>
        <v>#REF!</v>
      </c>
      <c r="HL130" s="9" t="e">
        <f t="shared" ca="1" si="14"/>
        <v>#REF!</v>
      </c>
      <c r="HM130" s="9" t="e">
        <f t="shared" ca="1" si="15"/>
        <v>#REF!</v>
      </c>
      <c r="HN130" s="9" t="e">
        <f ca="1">SQRT($GS130*(1-$GS130/Controls!$D$15))</f>
        <v>#REF!</v>
      </c>
      <c r="HO130" s="9" t="e">
        <f t="shared" ca="1" si="16"/>
        <v>#REF!</v>
      </c>
      <c r="HP130" s="9" t="e">
        <f t="shared" ca="1" si="17"/>
        <v>#REF!</v>
      </c>
      <c r="HQ130" s="9" t="e">
        <f ca="1">IF($GV130=0,NA(),($GX130*Controls!#REF!))</f>
        <v>#REF!</v>
      </c>
    </row>
    <row r="131" spans="134:225" x14ac:dyDescent="0.25">
      <c r="ED131" s="9">
        <f>$EC$261/4+$EC$262/2+$EC$263/4</f>
        <v>0</v>
      </c>
      <c r="EE131" s="9">
        <f>$ED$260/4+$ED$261/2+$ED$262/4</f>
        <v>0</v>
      </c>
      <c r="EF131" s="9">
        <f>$EE$261/4+$EE$262/2+$EE$263/4</f>
        <v>0</v>
      </c>
      <c r="EG131" s="9">
        <f>$EF$259/4+$EF$260/2+$EF$261/4</f>
        <v>0</v>
      </c>
      <c r="GP131" s="9" t="e">
        <f ca="1">INDIRECT(ADDRESS(ROW(),Controls!#REF!+30))</f>
        <v>#REF!</v>
      </c>
      <c r="GQ131" s="9" t="e">
        <f ca="1">INDIRECT(ADDRESS(ROW(),Controls!#REF!+45))</f>
        <v>#REF!</v>
      </c>
      <c r="GR131" s="9" t="e">
        <f ca="1">INDIRECT(ADDRESS(ROW(),Controls!#REF!+60))</f>
        <v>#REF!</v>
      </c>
      <c r="GS131" s="9" t="e">
        <f ca="1">INDIRECT(ADDRESS(ROW(),Controls!#REF!+75))</f>
        <v>#REF!</v>
      </c>
      <c r="GT131" s="9" t="e">
        <f ca="1">INDIRECT(ADDRESS(ROW(),Controls!#REF!+90))</f>
        <v>#REF!</v>
      </c>
      <c r="GU131" s="9" t="e">
        <f ca="1">INDIRECT(ADDRESS(ROW(),Controls!#REF!+105))</f>
        <v>#REF!</v>
      </c>
      <c r="GV131" s="9" t="e">
        <f ca="1">INDIRECT(ADDRESS(ROW(),Controls!#REF!+120))</f>
        <v>#REF!</v>
      </c>
      <c r="GW131" s="9" t="e">
        <f ca="1">INDIRECT(ADDRESS(ROW(),Controls!#REF!+15))</f>
        <v>#REF!</v>
      </c>
      <c r="GX131" s="9" t="e">
        <f ca="1">INDIRECT(ADDRESS(ROW(),Controls!#REF!+135))</f>
        <v>#REF!</v>
      </c>
      <c r="HJ131" s="9" t="e">
        <f t="shared" ca="1" si="12"/>
        <v>#REF!</v>
      </c>
      <c r="HK131" s="9" t="e">
        <f t="shared" ca="1" si="13"/>
        <v>#REF!</v>
      </c>
      <c r="HL131" s="9" t="e">
        <f t="shared" ca="1" si="14"/>
        <v>#REF!</v>
      </c>
      <c r="HM131" s="9" t="e">
        <f t="shared" ca="1" si="15"/>
        <v>#REF!</v>
      </c>
      <c r="HN131" s="9" t="e">
        <f ca="1">SQRT($GS131*(1-$GS131/Controls!$D$15))</f>
        <v>#REF!</v>
      </c>
      <c r="HO131" s="9" t="e">
        <f t="shared" ca="1" si="16"/>
        <v>#REF!</v>
      </c>
      <c r="HP131" s="9" t="e">
        <f t="shared" ca="1" si="17"/>
        <v>#REF!</v>
      </c>
      <c r="HQ131" s="9" t="e">
        <f ca="1">IF($GV131=0,NA(),($GX131*Controls!#REF!))</f>
        <v>#REF!</v>
      </c>
    </row>
    <row r="132" spans="134:225" x14ac:dyDescent="0.25">
      <c r="ED132" s="9">
        <f>$EC$263/4+$EC$264/2+$EC$265/4</f>
        <v>0</v>
      </c>
      <c r="EE132" s="9">
        <f>$ED$262/4+$ED$263/2+$ED$264/4</f>
        <v>0</v>
      </c>
      <c r="EF132" s="9">
        <f>$EE$263/4+$EE$264/2+$EE$265/4</f>
        <v>0</v>
      </c>
      <c r="EG132" s="9">
        <f>$EF$261/4+$EF$262/2+$EF$263/4</f>
        <v>0</v>
      </c>
      <c r="GP132" s="9" t="e">
        <f ca="1">INDIRECT(ADDRESS(ROW(),Controls!#REF!+30))</f>
        <v>#REF!</v>
      </c>
      <c r="GQ132" s="9" t="e">
        <f ca="1">INDIRECT(ADDRESS(ROW(),Controls!#REF!+45))</f>
        <v>#REF!</v>
      </c>
      <c r="GR132" s="9" t="e">
        <f ca="1">INDIRECT(ADDRESS(ROW(),Controls!#REF!+60))</f>
        <v>#REF!</v>
      </c>
      <c r="GS132" s="9" t="e">
        <f ca="1">INDIRECT(ADDRESS(ROW(),Controls!#REF!+75))</f>
        <v>#REF!</v>
      </c>
      <c r="GT132" s="9" t="e">
        <f ca="1">INDIRECT(ADDRESS(ROW(),Controls!#REF!+90))</f>
        <v>#REF!</v>
      </c>
      <c r="GU132" s="9" t="e">
        <f ca="1">INDIRECT(ADDRESS(ROW(),Controls!#REF!+105))</f>
        <v>#REF!</v>
      </c>
      <c r="GV132" s="9" t="e">
        <f ca="1">INDIRECT(ADDRESS(ROW(),Controls!#REF!+120))</f>
        <v>#REF!</v>
      </c>
      <c r="GW132" s="9" t="e">
        <f ca="1">INDIRECT(ADDRESS(ROW(),Controls!#REF!+15))</f>
        <v>#REF!</v>
      </c>
      <c r="GX132" s="9" t="e">
        <f ca="1">INDIRECT(ADDRESS(ROW(),Controls!#REF!+135))</f>
        <v>#REF!</v>
      </c>
      <c r="HJ132" s="9" t="e">
        <f t="shared" ca="1" si="12"/>
        <v>#REF!</v>
      </c>
      <c r="HK132" s="9" t="e">
        <f t="shared" ca="1" si="13"/>
        <v>#REF!</v>
      </c>
      <c r="HL132" s="9" t="e">
        <f t="shared" ca="1" si="14"/>
        <v>#REF!</v>
      </c>
      <c r="HM132" s="9" t="e">
        <f t="shared" ca="1" si="15"/>
        <v>#REF!</v>
      </c>
      <c r="HN132" s="9" t="e">
        <f ca="1">SQRT($GS132*(1-$GS132/Controls!$D$15))</f>
        <v>#REF!</v>
      </c>
      <c r="HO132" s="9" t="e">
        <f t="shared" ca="1" si="16"/>
        <v>#REF!</v>
      </c>
      <c r="HP132" s="9" t="e">
        <f t="shared" ca="1" si="17"/>
        <v>#REF!</v>
      </c>
      <c r="HQ132" s="9" t="e">
        <f ca="1">IF($GV132=0,NA(),($GX132*Controls!#REF!))</f>
        <v>#REF!</v>
      </c>
    </row>
    <row r="133" spans="134:225" x14ac:dyDescent="0.25">
      <c r="ED133" s="9">
        <f>$EC$265/4+$EC$266/2+$EC$267/4</f>
        <v>0</v>
      </c>
      <c r="EE133" s="9">
        <f>$ED$264/4+$ED$265/2+$ED$266/4</f>
        <v>0</v>
      </c>
      <c r="EF133" s="9">
        <f>$EE$265/4+$EE$266/2+$EE$267/4</f>
        <v>0</v>
      </c>
      <c r="EG133" s="9">
        <f>$EF$263/4+$EF$264/2+$EF$265/4</f>
        <v>0</v>
      </c>
      <c r="GP133" s="9" t="e">
        <f ca="1">INDIRECT(ADDRESS(ROW(),Controls!#REF!+30))</f>
        <v>#REF!</v>
      </c>
      <c r="GQ133" s="9" t="e">
        <f ca="1">INDIRECT(ADDRESS(ROW(),Controls!#REF!+45))</f>
        <v>#REF!</v>
      </c>
      <c r="GR133" s="9" t="e">
        <f ca="1">INDIRECT(ADDRESS(ROW(),Controls!#REF!+60))</f>
        <v>#REF!</v>
      </c>
      <c r="GS133" s="9" t="e">
        <f ca="1">INDIRECT(ADDRESS(ROW(),Controls!#REF!+75))</f>
        <v>#REF!</v>
      </c>
      <c r="GT133" s="9" t="e">
        <f ca="1">INDIRECT(ADDRESS(ROW(),Controls!#REF!+90))</f>
        <v>#REF!</v>
      </c>
      <c r="GU133" s="9" t="e">
        <f ca="1">INDIRECT(ADDRESS(ROW(),Controls!#REF!+105))</f>
        <v>#REF!</v>
      </c>
      <c r="GV133" s="9" t="e">
        <f ca="1">INDIRECT(ADDRESS(ROW(),Controls!#REF!+120))</f>
        <v>#REF!</v>
      </c>
      <c r="GW133" s="9" t="e">
        <f ca="1">INDIRECT(ADDRESS(ROW(),Controls!#REF!+15))</f>
        <v>#REF!</v>
      </c>
      <c r="GX133" s="9" t="e">
        <f ca="1">INDIRECT(ADDRESS(ROW(),Controls!#REF!+135))</f>
        <v>#REF!</v>
      </c>
      <c r="HJ133" s="9" t="e">
        <f t="shared" ca="1" si="12"/>
        <v>#REF!</v>
      </c>
      <c r="HK133" s="9" t="e">
        <f t="shared" ca="1" si="13"/>
        <v>#REF!</v>
      </c>
      <c r="HL133" s="9" t="e">
        <f t="shared" ca="1" si="14"/>
        <v>#REF!</v>
      </c>
      <c r="HM133" s="9" t="e">
        <f t="shared" ca="1" si="15"/>
        <v>#REF!</v>
      </c>
      <c r="HN133" s="9" t="e">
        <f ca="1">SQRT($GS133*(1-$GS133/Controls!$D$15))</f>
        <v>#REF!</v>
      </c>
      <c r="HO133" s="9" t="e">
        <f t="shared" ca="1" si="16"/>
        <v>#REF!</v>
      </c>
      <c r="HP133" s="9" t="e">
        <f t="shared" ca="1" si="17"/>
        <v>#REF!</v>
      </c>
      <c r="HQ133" s="9" t="e">
        <f ca="1">IF($GV133=0,NA(),($GX133*Controls!#REF!))</f>
        <v>#REF!</v>
      </c>
    </row>
    <row r="134" spans="134:225" x14ac:dyDescent="0.25">
      <c r="ED134" s="9">
        <f>$EC$267/4+$EC$268/2+$EC$269/4</f>
        <v>0</v>
      </c>
      <c r="EE134" s="9">
        <f>$ED$266/4+$ED$267/2+$ED$268/4</f>
        <v>0</v>
      </c>
      <c r="EF134" s="9">
        <f>$EE$267/4+$EE$268/2+$EE$269/4</f>
        <v>0</v>
      </c>
      <c r="EG134" s="9">
        <f>$EF$265/4+$EF$266/2+$EF$267/4</f>
        <v>0</v>
      </c>
      <c r="GP134" s="9" t="e">
        <f ca="1">INDIRECT(ADDRESS(ROW(),Controls!#REF!+30))</f>
        <v>#REF!</v>
      </c>
      <c r="GQ134" s="9" t="e">
        <f ca="1">INDIRECT(ADDRESS(ROW(),Controls!#REF!+45))</f>
        <v>#REF!</v>
      </c>
      <c r="GR134" s="9" t="e">
        <f ca="1">INDIRECT(ADDRESS(ROW(),Controls!#REF!+60))</f>
        <v>#REF!</v>
      </c>
      <c r="GS134" s="9" t="e">
        <f ca="1">INDIRECT(ADDRESS(ROW(),Controls!#REF!+75))</f>
        <v>#REF!</v>
      </c>
      <c r="GT134" s="9" t="e">
        <f ca="1">INDIRECT(ADDRESS(ROW(),Controls!#REF!+90))</f>
        <v>#REF!</v>
      </c>
      <c r="GU134" s="9" t="e">
        <f ca="1">INDIRECT(ADDRESS(ROW(),Controls!#REF!+105))</f>
        <v>#REF!</v>
      </c>
      <c r="GV134" s="9" t="e">
        <f ca="1">INDIRECT(ADDRESS(ROW(),Controls!#REF!+120))</f>
        <v>#REF!</v>
      </c>
      <c r="GW134" s="9" t="e">
        <f ca="1">INDIRECT(ADDRESS(ROW(),Controls!#REF!+15))</f>
        <v>#REF!</v>
      </c>
      <c r="GX134" s="9" t="e">
        <f ca="1">INDIRECT(ADDRESS(ROW(),Controls!#REF!+135))</f>
        <v>#REF!</v>
      </c>
      <c r="HJ134" s="9" t="e">
        <f t="shared" ca="1" si="12"/>
        <v>#REF!</v>
      </c>
      <c r="HK134" s="9" t="e">
        <f t="shared" ca="1" si="13"/>
        <v>#REF!</v>
      </c>
      <c r="HL134" s="9" t="e">
        <f t="shared" ca="1" si="14"/>
        <v>#REF!</v>
      </c>
      <c r="HM134" s="9" t="e">
        <f t="shared" ca="1" si="15"/>
        <v>#REF!</v>
      </c>
      <c r="HN134" s="9" t="e">
        <f ca="1">SQRT($GS134*(1-$GS134/Controls!$D$15))</f>
        <v>#REF!</v>
      </c>
      <c r="HO134" s="9" t="e">
        <f t="shared" ca="1" si="16"/>
        <v>#REF!</v>
      </c>
      <c r="HP134" s="9" t="e">
        <f t="shared" ca="1" si="17"/>
        <v>#REF!</v>
      </c>
      <c r="HQ134" s="9" t="e">
        <f ca="1">IF($GV134=0,NA(),($GX134*Controls!#REF!))</f>
        <v>#REF!</v>
      </c>
    </row>
    <row r="135" spans="134:225" x14ac:dyDescent="0.25">
      <c r="ED135" s="9">
        <f>$EC$269/4+$EC$270/2+$EC$271/4</f>
        <v>0</v>
      </c>
      <c r="EE135" s="9">
        <f>$ED$268/4+$ED$269/2+$ED$270/4</f>
        <v>0</v>
      </c>
      <c r="EF135" s="9">
        <f>$EE$269/4+$EE$270/2+$EE$271/4</f>
        <v>0</v>
      </c>
      <c r="EG135" s="9">
        <f>$EF$267/4+$EF$268/2+$EF$269/4</f>
        <v>0</v>
      </c>
      <c r="GP135" s="9" t="e">
        <f ca="1">INDIRECT(ADDRESS(ROW(),Controls!#REF!+30))</f>
        <v>#REF!</v>
      </c>
      <c r="GQ135" s="9" t="e">
        <f ca="1">INDIRECT(ADDRESS(ROW(),Controls!#REF!+45))</f>
        <v>#REF!</v>
      </c>
      <c r="GR135" s="9" t="e">
        <f ca="1">INDIRECT(ADDRESS(ROW(),Controls!#REF!+60))</f>
        <v>#REF!</v>
      </c>
      <c r="GS135" s="9" t="e">
        <f ca="1">INDIRECT(ADDRESS(ROW(),Controls!#REF!+75))</f>
        <v>#REF!</v>
      </c>
      <c r="GT135" s="9" t="e">
        <f ca="1">INDIRECT(ADDRESS(ROW(),Controls!#REF!+90))</f>
        <v>#REF!</v>
      </c>
      <c r="GU135" s="9" t="e">
        <f ca="1">INDIRECT(ADDRESS(ROW(),Controls!#REF!+105))</f>
        <v>#REF!</v>
      </c>
      <c r="GV135" s="9" t="e">
        <f ca="1">INDIRECT(ADDRESS(ROW(),Controls!#REF!+120))</f>
        <v>#REF!</v>
      </c>
      <c r="GW135" s="9" t="e">
        <f ca="1">INDIRECT(ADDRESS(ROW(),Controls!#REF!+15))</f>
        <v>#REF!</v>
      </c>
      <c r="GX135" s="9" t="e">
        <f ca="1">INDIRECT(ADDRESS(ROW(),Controls!#REF!+135))</f>
        <v>#REF!</v>
      </c>
      <c r="HJ135" s="9" t="e">
        <f t="shared" ca="1" si="12"/>
        <v>#REF!</v>
      </c>
      <c r="HK135" s="9" t="e">
        <f t="shared" ca="1" si="13"/>
        <v>#REF!</v>
      </c>
      <c r="HL135" s="9" t="e">
        <f t="shared" ca="1" si="14"/>
        <v>#REF!</v>
      </c>
      <c r="HM135" s="9" t="e">
        <f t="shared" ca="1" si="15"/>
        <v>#REF!</v>
      </c>
      <c r="HN135" s="9" t="e">
        <f ca="1">SQRT($GS135*(1-$GS135/Controls!$D$15))</f>
        <v>#REF!</v>
      </c>
      <c r="HO135" s="9" t="e">
        <f t="shared" ca="1" si="16"/>
        <v>#REF!</v>
      </c>
      <c r="HP135" s="9" t="e">
        <f t="shared" ca="1" si="17"/>
        <v>#REF!</v>
      </c>
      <c r="HQ135" s="9" t="e">
        <f ca="1">IF($GV135=0,NA(),($GX135*Controls!#REF!))</f>
        <v>#REF!</v>
      </c>
    </row>
    <row r="136" spans="134:225" x14ac:dyDescent="0.25">
      <c r="ED136" s="9">
        <f>$EC$271/4+$EC$272/2+$EC$273/4</f>
        <v>0</v>
      </c>
      <c r="EE136" s="9">
        <f>$ED$270/4+$ED$271/2+$ED$272/4</f>
        <v>0</v>
      </c>
      <c r="EF136" s="9">
        <f>$EE$271/4+$EE$272/2+$EE$273/4</f>
        <v>0</v>
      </c>
      <c r="EG136" s="9">
        <f>$EF$269/4+$EF$270/2+$EF$271/4</f>
        <v>0</v>
      </c>
      <c r="GP136" s="9" t="e">
        <f ca="1">INDIRECT(ADDRESS(ROW(),Controls!#REF!+30))</f>
        <v>#REF!</v>
      </c>
      <c r="GQ136" s="9" t="e">
        <f ca="1">INDIRECT(ADDRESS(ROW(),Controls!#REF!+45))</f>
        <v>#REF!</v>
      </c>
      <c r="GR136" s="9" t="e">
        <f ca="1">INDIRECT(ADDRESS(ROW(),Controls!#REF!+60))</f>
        <v>#REF!</v>
      </c>
      <c r="GS136" s="9" t="e">
        <f ca="1">INDIRECT(ADDRESS(ROW(),Controls!#REF!+75))</f>
        <v>#REF!</v>
      </c>
      <c r="GT136" s="9" t="e">
        <f ca="1">INDIRECT(ADDRESS(ROW(),Controls!#REF!+90))</f>
        <v>#REF!</v>
      </c>
      <c r="GU136" s="9" t="e">
        <f ca="1">INDIRECT(ADDRESS(ROW(),Controls!#REF!+105))</f>
        <v>#REF!</v>
      </c>
      <c r="GV136" s="9" t="e">
        <f ca="1">INDIRECT(ADDRESS(ROW(),Controls!#REF!+120))</f>
        <v>#REF!</v>
      </c>
      <c r="GW136" s="9" t="e">
        <f ca="1">INDIRECT(ADDRESS(ROW(),Controls!#REF!+15))</f>
        <v>#REF!</v>
      </c>
      <c r="GX136" s="9" t="e">
        <f ca="1">INDIRECT(ADDRESS(ROW(),Controls!#REF!+135))</f>
        <v>#REF!</v>
      </c>
      <c r="HJ136" s="9" t="e">
        <f t="shared" ca="1" si="12"/>
        <v>#REF!</v>
      </c>
      <c r="HK136" s="9" t="e">
        <f t="shared" ca="1" si="13"/>
        <v>#REF!</v>
      </c>
      <c r="HL136" s="9" t="e">
        <f t="shared" ca="1" si="14"/>
        <v>#REF!</v>
      </c>
      <c r="HM136" s="9" t="e">
        <f t="shared" ca="1" si="15"/>
        <v>#REF!</v>
      </c>
      <c r="HN136" s="9" t="e">
        <f ca="1">SQRT($GS136*(1-$GS136/Controls!$D$15))</f>
        <v>#REF!</v>
      </c>
      <c r="HO136" s="9" t="e">
        <f t="shared" ca="1" si="16"/>
        <v>#REF!</v>
      </c>
      <c r="HP136" s="9" t="e">
        <f t="shared" ca="1" si="17"/>
        <v>#REF!</v>
      </c>
      <c r="HQ136" s="9" t="e">
        <f ca="1">IF($GV136=0,NA(),($GX136*Controls!#REF!))</f>
        <v>#REF!</v>
      </c>
    </row>
    <row r="137" spans="134:225" x14ac:dyDescent="0.25">
      <c r="ED137" s="9">
        <f>$EC$273/4+$EC$274/2+$EC$275/4</f>
        <v>0</v>
      </c>
      <c r="EE137" s="9">
        <f>$ED$272/4+$ED$273/2+$ED$274/4</f>
        <v>0</v>
      </c>
      <c r="EF137" s="9">
        <f>$EE$273/4+$EE$274/2+$EE$275/4</f>
        <v>0</v>
      </c>
      <c r="EG137" s="9">
        <f>$EF$271/4+$EF$272/2+$EF$273/4</f>
        <v>0</v>
      </c>
      <c r="GP137" s="9" t="e">
        <f ca="1">INDIRECT(ADDRESS(ROW(),Controls!#REF!+30))</f>
        <v>#REF!</v>
      </c>
      <c r="GQ137" s="9" t="e">
        <f ca="1">INDIRECT(ADDRESS(ROW(),Controls!#REF!+45))</f>
        <v>#REF!</v>
      </c>
      <c r="GR137" s="9" t="e">
        <f ca="1">INDIRECT(ADDRESS(ROW(),Controls!#REF!+60))</f>
        <v>#REF!</v>
      </c>
      <c r="GS137" s="9" t="e">
        <f ca="1">INDIRECT(ADDRESS(ROW(),Controls!#REF!+75))</f>
        <v>#REF!</v>
      </c>
      <c r="GT137" s="9" t="e">
        <f ca="1">INDIRECT(ADDRESS(ROW(),Controls!#REF!+90))</f>
        <v>#REF!</v>
      </c>
      <c r="GU137" s="9" t="e">
        <f ca="1">INDIRECT(ADDRESS(ROW(),Controls!#REF!+105))</f>
        <v>#REF!</v>
      </c>
      <c r="GV137" s="9" t="e">
        <f ca="1">INDIRECT(ADDRESS(ROW(),Controls!#REF!+120))</f>
        <v>#REF!</v>
      </c>
      <c r="GW137" s="9" t="e">
        <f ca="1">INDIRECT(ADDRESS(ROW(),Controls!#REF!+15))</f>
        <v>#REF!</v>
      </c>
      <c r="GX137" s="9" t="e">
        <f ca="1">INDIRECT(ADDRESS(ROW(),Controls!#REF!+135))</f>
        <v>#REF!</v>
      </c>
      <c r="HJ137" s="9" t="e">
        <f t="shared" ca="1" si="12"/>
        <v>#REF!</v>
      </c>
      <c r="HK137" s="9" t="e">
        <f t="shared" ca="1" si="13"/>
        <v>#REF!</v>
      </c>
      <c r="HL137" s="9" t="e">
        <f t="shared" ca="1" si="14"/>
        <v>#REF!</v>
      </c>
      <c r="HM137" s="9" t="e">
        <f t="shared" ca="1" si="15"/>
        <v>#REF!</v>
      </c>
      <c r="HN137" s="9" t="e">
        <f ca="1">SQRT($GS137*(1-$GS137/Controls!$D$15))</f>
        <v>#REF!</v>
      </c>
      <c r="HO137" s="9" t="e">
        <f t="shared" ca="1" si="16"/>
        <v>#REF!</v>
      </c>
      <c r="HP137" s="9" t="e">
        <f t="shared" ca="1" si="17"/>
        <v>#REF!</v>
      </c>
      <c r="HQ137" s="9" t="e">
        <f ca="1">IF($GV137=0,NA(),($GX137*Controls!#REF!))</f>
        <v>#REF!</v>
      </c>
    </row>
    <row r="138" spans="134:225" x14ac:dyDescent="0.25">
      <c r="ED138" s="9">
        <f>$EC$275/4+$EC$276/2+$EC$277/4</f>
        <v>0</v>
      </c>
      <c r="EE138" s="9">
        <f>$ED$274/4+$ED$275/2+$ED$276/4</f>
        <v>0</v>
      </c>
      <c r="EF138" s="9">
        <f>$EE$275/4+$EE$276/2+$EE$277/4</f>
        <v>0</v>
      </c>
      <c r="EG138" s="9">
        <f>$EF$273/4+$EF$274/2+$EF$275/4</f>
        <v>0</v>
      </c>
      <c r="GP138" s="9" t="e">
        <f ca="1">INDIRECT(ADDRESS(ROW(),Controls!#REF!+30))</f>
        <v>#REF!</v>
      </c>
      <c r="GQ138" s="9" t="e">
        <f ca="1">INDIRECT(ADDRESS(ROW(),Controls!#REF!+45))</f>
        <v>#REF!</v>
      </c>
      <c r="GR138" s="9" t="e">
        <f ca="1">INDIRECT(ADDRESS(ROW(),Controls!#REF!+60))</f>
        <v>#REF!</v>
      </c>
      <c r="GS138" s="9" t="e">
        <f ca="1">INDIRECT(ADDRESS(ROW(),Controls!#REF!+75))</f>
        <v>#REF!</v>
      </c>
      <c r="GT138" s="9" t="e">
        <f ca="1">INDIRECT(ADDRESS(ROW(),Controls!#REF!+90))</f>
        <v>#REF!</v>
      </c>
      <c r="GU138" s="9" t="e">
        <f ca="1">INDIRECT(ADDRESS(ROW(),Controls!#REF!+105))</f>
        <v>#REF!</v>
      </c>
      <c r="GV138" s="9" t="e">
        <f ca="1">INDIRECT(ADDRESS(ROW(),Controls!#REF!+120))</f>
        <v>#REF!</v>
      </c>
      <c r="GW138" s="9" t="e">
        <f ca="1">INDIRECT(ADDRESS(ROW(),Controls!#REF!+15))</f>
        <v>#REF!</v>
      </c>
      <c r="GX138" s="9" t="e">
        <f ca="1">INDIRECT(ADDRESS(ROW(),Controls!#REF!+135))</f>
        <v>#REF!</v>
      </c>
      <c r="HJ138" s="9" t="e">
        <f t="shared" ca="1" si="12"/>
        <v>#REF!</v>
      </c>
      <c r="HK138" s="9" t="e">
        <f t="shared" ca="1" si="13"/>
        <v>#REF!</v>
      </c>
      <c r="HL138" s="9" t="e">
        <f t="shared" ca="1" si="14"/>
        <v>#REF!</v>
      </c>
      <c r="HM138" s="9" t="e">
        <f t="shared" ca="1" si="15"/>
        <v>#REF!</v>
      </c>
      <c r="HN138" s="9" t="e">
        <f ca="1">SQRT($GS138*(1-$GS138/Controls!$D$15))</f>
        <v>#REF!</v>
      </c>
      <c r="HO138" s="9" t="e">
        <f t="shared" ca="1" si="16"/>
        <v>#REF!</v>
      </c>
      <c r="HP138" s="9" t="e">
        <f t="shared" ca="1" si="17"/>
        <v>#REF!</v>
      </c>
      <c r="HQ138" s="9" t="e">
        <f ca="1">IF($GV138=0,NA(),($GX138*Controls!#REF!))</f>
        <v>#REF!</v>
      </c>
    </row>
    <row r="139" spans="134:225" x14ac:dyDescent="0.25">
      <c r="ED139" s="9">
        <f>$EC$277/4+$EC$278/2+$EC$279/4</f>
        <v>0</v>
      </c>
      <c r="EE139" s="9">
        <f>$ED$276/4+$ED$277/2+$ED$278/4</f>
        <v>0</v>
      </c>
      <c r="EF139" s="9">
        <f>$EE$277/4+$EE$278/2+$EE$279/4</f>
        <v>0</v>
      </c>
      <c r="EG139" s="9">
        <f>$EF$275/4+$EF$276/2+$EF$277/4</f>
        <v>0</v>
      </c>
      <c r="GP139" s="9" t="e">
        <f ca="1">INDIRECT(ADDRESS(ROW(),Controls!#REF!+30))</f>
        <v>#REF!</v>
      </c>
      <c r="GQ139" s="9" t="e">
        <f ca="1">INDIRECT(ADDRESS(ROW(),Controls!#REF!+45))</f>
        <v>#REF!</v>
      </c>
      <c r="GR139" s="9" t="e">
        <f ca="1">INDIRECT(ADDRESS(ROW(),Controls!#REF!+60))</f>
        <v>#REF!</v>
      </c>
      <c r="GS139" s="9" t="e">
        <f ca="1">INDIRECT(ADDRESS(ROW(),Controls!#REF!+75))</f>
        <v>#REF!</v>
      </c>
      <c r="GT139" s="9" t="e">
        <f ca="1">INDIRECT(ADDRESS(ROW(),Controls!#REF!+90))</f>
        <v>#REF!</v>
      </c>
      <c r="GU139" s="9" t="e">
        <f ca="1">INDIRECT(ADDRESS(ROW(),Controls!#REF!+105))</f>
        <v>#REF!</v>
      </c>
      <c r="GV139" s="9" t="e">
        <f ca="1">INDIRECT(ADDRESS(ROW(),Controls!#REF!+120))</f>
        <v>#REF!</v>
      </c>
      <c r="GW139" s="9" t="e">
        <f ca="1">INDIRECT(ADDRESS(ROW(),Controls!#REF!+15))</f>
        <v>#REF!</v>
      </c>
      <c r="GX139" s="9" t="e">
        <f ca="1">INDIRECT(ADDRESS(ROW(),Controls!#REF!+135))</f>
        <v>#REF!</v>
      </c>
      <c r="HJ139" s="9" t="e">
        <f t="shared" ca="1" si="12"/>
        <v>#REF!</v>
      </c>
      <c r="HK139" s="9" t="e">
        <f t="shared" ca="1" si="13"/>
        <v>#REF!</v>
      </c>
      <c r="HL139" s="9" t="e">
        <f t="shared" ca="1" si="14"/>
        <v>#REF!</v>
      </c>
      <c r="HM139" s="9" t="e">
        <f t="shared" ca="1" si="15"/>
        <v>#REF!</v>
      </c>
      <c r="HN139" s="9" t="e">
        <f ca="1">SQRT($GS139*(1-$GS139/Controls!$D$15))</f>
        <v>#REF!</v>
      </c>
      <c r="HO139" s="9" t="e">
        <f t="shared" ca="1" si="16"/>
        <v>#REF!</v>
      </c>
      <c r="HP139" s="9" t="e">
        <f t="shared" ca="1" si="17"/>
        <v>#REF!</v>
      </c>
      <c r="HQ139" s="9" t="e">
        <f ca="1">IF($GV139=0,NA(),($GX139*Controls!#REF!))</f>
        <v>#REF!</v>
      </c>
    </row>
    <row r="140" spans="134:225" x14ac:dyDescent="0.25">
      <c r="ED140" s="9">
        <f>$EC$279/4+$EC$280/2+$EC$281/4</f>
        <v>0</v>
      </c>
      <c r="EE140" s="9">
        <f>$ED$278/4+$ED$279/2+$ED$280/4</f>
        <v>0</v>
      </c>
      <c r="EF140" s="9">
        <f>$EE$279/4+$EE$280/2+$EE$281/4</f>
        <v>0</v>
      </c>
      <c r="EG140" s="9">
        <f>$EF$277/4+$EF$278/2+$EF$279/4</f>
        <v>0</v>
      </c>
      <c r="GP140" s="9" t="e">
        <f ca="1">INDIRECT(ADDRESS(ROW(),Controls!#REF!+30))</f>
        <v>#REF!</v>
      </c>
      <c r="GQ140" s="9" t="e">
        <f ca="1">INDIRECT(ADDRESS(ROW(),Controls!#REF!+45))</f>
        <v>#REF!</v>
      </c>
      <c r="GR140" s="9" t="e">
        <f ca="1">INDIRECT(ADDRESS(ROW(),Controls!#REF!+60))</f>
        <v>#REF!</v>
      </c>
      <c r="GS140" s="9" t="e">
        <f ca="1">INDIRECT(ADDRESS(ROW(),Controls!#REF!+75))</f>
        <v>#REF!</v>
      </c>
      <c r="GT140" s="9" t="e">
        <f ca="1">INDIRECT(ADDRESS(ROW(),Controls!#REF!+90))</f>
        <v>#REF!</v>
      </c>
      <c r="GU140" s="9" t="e">
        <f ca="1">INDIRECT(ADDRESS(ROW(),Controls!#REF!+105))</f>
        <v>#REF!</v>
      </c>
      <c r="GV140" s="9" t="e">
        <f ca="1">INDIRECT(ADDRESS(ROW(),Controls!#REF!+120))</f>
        <v>#REF!</v>
      </c>
      <c r="GW140" s="9" t="e">
        <f ca="1">INDIRECT(ADDRESS(ROW(),Controls!#REF!+15))</f>
        <v>#REF!</v>
      </c>
      <c r="GX140" s="9" t="e">
        <f ca="1">INDIRECT(ADDRESS(ROW(),Controls!#REF!+135))</f>
        <v>#REF!</v>
      </c>
      <c r="HJ140" s="9" t="e">
        <f t="shared" ca="1" si="12"/>
        <v>#REF!</v>
      </c>
      <c r="HK140" s="9" t="e">
        <f t="shared" ca="1" si="13"/>
        <v>#REF!</v>
      </c>
      <c r="HL140" s="9" t="e">
        <f t="shared" ca="1" si="14"/>
        <v>#REF!</v>
      </c>
      <c r="HM140" s="9" t="e">
        <f t="shared" ca="1" si="15"/>
        <v>#REF!</v>
      </c>
      <c r="HN140" s="9" t="e">
        <f ca="1">SQRT($GS140*(1-$GS140/Controls!$D$15))</f>
        <v>#REF!</v>
      </c>
      <c r="HO140" s="9" t="e">
        <f t="shared" ca="1" si="16"/>
        <v>#REF!</v>
      </c>
      <c r="HP140" s="9" t="e">
        <f t="shared" ca="1" si="17"/>
        <v>#REF!</v>
      </c>
      <c r="HQ140" s="9" t="e">
        <f ca="1">IF($GV140=0,NA(),($GX140*Controls!#REF!))</f>
        <v>#REF!</v>
      </c>
    </row>
    <row r="141" spans="134:225" x14ac:dyDescent="0.25">
      <c r="ED141" s="9">
        <f>$EC$281/4+$EC$282/2+$EC$283/4</f>
        <v>0</v>
      </c>
      <c r="EE141" s="9">
        <f>$ED$280/4+$ED$281/2+$ED$282/4</f>
        <v>0</v>
      </c>
      <c r="EF141" s="9">
        <f>$EE$281/4+$EE$282/2+$EE$283/4</f>
        <v>0</v>
      </c>
      <c r="EG141" s="9">
        <f>$EF$279/4+$EF$280/2+$EF$281/4</f>
        <v>0</v>
      </c>
      <c r="GP141" s="9" t="e">
        <f ca="1">INDIRECT(ADDRESS(ROW(),Controls!#REF!+30))</f>
        <v>#REF!</v>
      </c>
      <c r="GQ141" s="9" t="e">
        <f ca="1">INDIRECT(ADDRESS(ROW(),Controls!#REF!+45))</f>
        <v>#REF!</v>
      </c>
      <c r="GR141" s="9" t="e">
        <f ca="1">INDIRECT(ADDRESS(ROW(),Controls!#REF!+60))</f>
        <v>#REF!</v>
      </c>
      <c r="GS141" s="9" t="e">
        <f ca="1">INDIRECT(ADDRESS(ROW(),Controls!#REF!+75))</f>
        <v>#REF!</v>
      </c>
      <c r="GT141" s="9" t="e">
        <f ca="1">INDIRECT(ADDRESS(ROW(),Controls!#REF!+90))</f>
        <v>#REF!</v>
      </c>
      <c r="GU141" s="9" t="e">
        <f ca="1">INDIRECT(ADDRESS(ROW(),Controls!#REF!+105))</f>
        <v>#REF!</v>
      </c>
      <c r="GV141" s="9" t="e">
        <f ca="1">INDIRECT(ADDRESS(ROW(),Controls!#REF!+120))</f>
        <v>#REF!</v>
      </c>
      <c r="GW141" s="9" t="e">
        <f ca="1">INDIRECT(ADDRESS(ROW(),Controls!#REF!+15))</f>
        <v>#REF!</v>
      </c>
      <c r="GX141" s="9" t="e">
        <f ca="1">INDIRECT(ADDRESS(ROW(),Controls!#REF!+135))</f>
        <v>#REF!</v>
      </c>
      <c r="HJ141" s="9" t="e">
        <f t="shared" ca="1" si="12"/>
        <v>#REF!</v>
      </c>
      <c r="HK141" s="9" t="e">
        <f t="shared" ca="1" si="13"/>
        <v>#REF!</v>
      </c>
      <c r="HL141" s="9" t="e">
        <f t="shared" ca="1" si="14"/>
        <v>#REF!</v>
      </c>
      <c r="HM141" s="9" t="e">
        <f t="shared" ca="1" si="15"/>
        <v>#REF!</v>
      </c>
      <c r="HN141" s="9" t="e">
        <f ca="1">SQRT($GS141*(1-$GS141/Controls!$D$15))</f>
        <v>#REF!</v>
      </c>
      <c r="HO141" s="9" t="e">
        <f t="shared" ca="1" si="16"/>
        <v>#REF!</v>
      </c>
      <c r="HP141" s="9" t="e">
        <f t="shared" ca="1" si="17"/>
        <v>#REF!</v>
      </c>
      <c r="HQ141" s="9" t="e">
        <f ca="1">IF($GV141=0,NA(),($GX141*Controls!#REF!))</f>
        <v>#REF!</v>
      </c>
    </row>
    <row r="142" spans="134:225" x14ac:dyDescent="0.25">
      <c r="ED142" s="9">
        <f>$EC$283/4+$EC$284/2+$EC$285/4</f>
        <v>0</v>
      </c>
      <c r="EE142" s="9">
        <f>$ED$282/4+$ED$283/2+$ED$284/4</f>
        <v>0</v>
      </c>
      <c r="EF142" s="9">
        <f>$EE$283/4+$EE$284/2+$EE$285/4</f>
        <v>0</v>
      </c>
      <c r="EG142" s="9">
        <f>$EF$281/4+$EF$282/2+$EF$283/4</f>
        <v>0</v>
      </c>
      <c r="GP142" s="9" t="e">
        <f ca="1">INDIRECT(ADDRESS(ROW(),Controls!#REF!+30))</f>
        <v>#REF!</v>
      </c>
      <c r="GQ142" s="9" t="e">
        <f ca="1">INDIRECT(ADDRESS(ROW(),Controls!#REF!+45))</f>
        <v>#REF!</v>
      </c>
      <c r="GR142" s="9" t="e">
        <f ca="1">INDIRECT(ADDRESS(ROW(),Controls!#REF!+60))</f>
        <v>#REF!</v>
      </c>
      <c r="GS142" s="9" t="e">
        <f ca="1">INDIRECT(ADDRESS(ROW(),Controls!#REF!+75))</f>
        <v>#REF!</v>
      </c>
      <c r="GT142" s="9" t="e">
        <f ca="1">INDIRECT(ADDRESS(ROW(),Controls!#REF!+90))</f>
        <v>#REF!</v>
      </c>
      <c r="GU142" s="9" t="e">
        <f ca="1">INDIRECT(ADDRESS(ROW(),Controls!#REF!+105))</f>
        <v>#REF!</v>
      </c>
      <c r="GV142" s="9" t="e">
        <f ca="1">INDIRECT(ADDRESS(ROW(),Controls!#REF!+120))</f>
        <v>#REF!</v>
      </c>
      <c r="GW142" s="9" t="e">
        <f ca="1">INDIRECT(ADDRESS(ROW(),Controls!#REF!+15))</f>
        <v>#REF!</v>
      </c>
      <c r="GX142" s="9" t="e">
        <f ca="1">INDIRECT(ADDRESS(ROW(),Controls!#REF!+135))</f>
        <v>#REF!</v>
      </c>
      <c r="HJ142" s="9" t="e">
        <f t="shared" ca="1" si="12"/>
        <v>#REF!</v>
      </c>
      <c r="HK142" s="9" t="e">
        <f t="shared" ca="1" si="13"/>
        <v>#REF!</v>
      </c>
      <c r="HL142" s="9" t="e">
        <f t="shared" ca="1" si="14"/>
        <v>#REF!</v>
      </c>
      <c r="HM142" s="9" t="e">
        <f t="shared" ca="1" si="15"/>
        <v>#REF!</v>
      </c>
      <c r="HN142" s="9" t="e">
        <f ca="1">SQRT($GS142*(1-$GS142/Controls!$D$15))</f>
        <v>#REF!</v>
      </c>
      <c r="HO142" s="9" t="e">
        <f t="shared" ca="1" si="16"/>
        <v>#REF!</v>
      </c>
      <c r="HP142" s="9" t="e">
        <f t="shared" ca="1" si="17"/>
        <v>#REF!</v>
      </c>
      <c r="HQ142" s="9" t="e">
        <f ca="1">IF($GV142=0,NA(),($GX142*Controls!#REF!))</f>
        <v>#REF!</v>
      </c>
    </row>
    <row r="143" spans="134:225" x14ac:dyDescent="0.25">
      <c r="ED143" s="9">
        <f>$EC$285/4+$EC$286/2+$EC$287/4</f>
        <v>0</v>
      </c>
      <c r="EE143" s="9">
        <f>$ED$284/4+$ED$285/2+$ED$286/4</f>
        <v>0</v>
      </c>
      <c r="EF143" s="9">
        <f>$EE$285/4+$EE$286/2+$EE$287/4</f>
        <v>0</v>
      </c>
      <c r="EG143" s="9">
        <f>$EF$283/4+$EF$284/2+$EF$285/4</f>
        <v>0</v>
      </c>
      <c r="GP143" s="9" t="e">
        <f ca="1">INDIRECT(ADDRESS(ROW(),Controls!#REF!+30))</f>
        <v>#REF!</v>
      </c>
      <c r="GQ143" s="9" t="e">
        <f ca="1">INDIRECT(ADDRESS(ROW(),Controls!#REF!+45))</f>
        <v>#REF!</v>
      </c>
      <c r="GR143" s="9" t="e">
        <f ca="1">INDIRECT(ADDRESS(ROW(),Controls!#REF!+60))</f>
        <v>#REF!</v>
      </c>
      <c r="GS143" s="9" t="e">
        <f ca="1">INDIRECT(ADDRESS(ROW(),Controls!#REF!+75))</f>
        <v>#REF!</v>
      </c>
      <c r="GT143" s="9" t="e">
        <f ca="1">INDIRECT(ADDRESS(ROW(),Controls!#REF!+90))</f>
        <v>#REF!</v>
      </c>
      <c r="GU143" s="9" t="e">
        <f ca="1">INDIRECT(ADDRESS(ROW(),Controls!#REF!+105))</f>
        <v>#REF!</v>
      </c>
      <c r="GV143" s="9" t="e">
        <f ca="1">INDIRECT(ADDRESS(ROW(),Controls!#REF!+120))</f>
        <v>#REF!</v>
      </c>
      <c r="GW143" s="9" t="e">
        <f ca="1">INDIRECT(ADDRESS(ROW(),Controls!#REF!+15))</f>
        <v>#REF!</v>
      </c>
      <c r="GX143" s="9" t="e">
        <f ca="1">INDIRECT(ADDRESS(ROW(),Controls!#REF!+135))</f>
        <v>#REF!</v>
      </c>
      <c r="HJ143" s="9" t="e">
        <f t="shared" ca="1" si="12"/>
        <v>#REF!</v>
      </c>
      <c r="HK143" s="9" t="e">
        <f t="shared" ca="1" si="13"/>
        <v>#REF!</v>
      </c>
      <c r="HL143" s="9" t="e">
        <f t="shared" ca="1" si="14"/>
        <v>#REF!</v>
      </c>
      <c r="HM143" s="9" t="e">
        <f t="shared" ca="1" si="15"/>
        <v>#REF!</v>
      </c>
      <c r="HN143" s="9" t="e">
        <f ca="1">SQRT($GS143*(1-$GS143/Controls!$D$15))</f>
        <v>#REF!</v>
      </c>
      <c r="HO143" s="9" t="e">
        <f t="shared" ca="1" si="16"/>
        <v>#REF!</v>
      </c>
      <c r="HP143" s="9" t="e">
        <f t="shared" ca="1" si="17"/>
        <v>#REF!</v>
      </c>
      <c r="HQ143" s="9" t="e">
        <f ca="1">IF($GV143=0,NA(),($GX143*Controls!#REF!))</f>
        <v>#REF!</v>
      </c>
    </row>
    <row r="144" spans="134:225" x14ac:dyDescent="0.25">
      <c r="ED144" s="9">
        <f>$EC$287/4+$EC$288/2+$EC$289/4</f>
        <v>0</v>
      </c>
      <c r="EE144" s="9">
        <f>$ED$286/4+$ED$287/2+$ED$288/4</f>
        <v>0</v>
      </c>
      <c r="EF144" s="9">
        <f>$EE$287/4+$EE$288/2+$EE$289/4</f>
        <v>0</v>
      </c>
      <c r="EG144" s="9">
        <f>$EF$285/4+$EF$286/2+$EF$287/4</f>
        <v>0</v>
      </c>
      <c r="GP144" s="9" t="e">
        <f ca="1">INDIRECT(ADDRESS(ROW(),Controls!#REF!+30))</f>
        <v>#REF!</v>
      </c>
      <c r="GQ144" s="9" t="e">
        <f ca="1">INDIRECT(ADDRESS(ROW(),Controls!#REF!+45))</f>
        <v>#REF!</v>
      </c>
      <c r="GR144" s="9" t="e">
        <f ca="1">INDIRECT(ADDRESS(ROW(),Controls!#REF!+60))</f>
        <v>#REF!</v>
      </c>
      <c r="GS144" s="9" t="e">
        <f ca="1">INDIRECT(ADDRESS(ROW(),Controls!#REF!+75))</f>
        <v>#REF!</v>
      </c>
      <c r="GT144" s="9" t="e">
        <f ca="1">INDIRECT(ADDRESS(ROW(),Controls!#REF!+90))</f>
        <v>#REF!</v>
      </c>
      <c r="GU144" s="9" t="e">
        <f ca="1">INDIRECT(ADDRESS(ROW(),Controls!#REF!+105))</f>
        <v>#REF!</v>
      </c>
      <c r="GV144" s="9" t="e">
        <f ca="1">INDIRECT(ADDRESS(ROW(),Controls!#REF!+120))</f>
        <v>#REF!</v>
      </c>
      <c r="GW144" s="9" t="e">
        <f ca="1">INDIRECT(ADDRESS(ROW(),Controls!#REF!+15))</f>
        <v>#REF!</v>
      </c>
      <c r="GX144" s="9" t="e">
        <f ca="1">INDIRECT(ADDRESS(ROW(),Controls!#REF!+135))</f>
        <v>#REF!</v>
      </c>
      <c r="HJ144" s="9" t="e">
        <f t="shared" ca="1" si="12"/>
        <v>#REF!</v>
      </c>
      <c r="HK144" s="9" t="e">
        <f t="shared" ca="1" si="13"/>
        <v>#REF!</v>
      </c>
      <c r="HL144" s="9" t="e">
        <f t="shared" ca="1" si="14"/>
        <v>#REF!</v>
      </c>
      <c r="HM144" s="9" t="e">
        <f t="shared" ca="1" si="15"/>
        <v>#REF!</v>
      </c>
      <c r="HN144" s="9" t="e">
        <f ca="1">SQRT($GS144*(1-$GS144/Controls!$D$15))</f>
        <v>#REF!</v>
      </c>
      <c r="HO144" s="9" t="e">
        <f t="shared" ca="1" si="16"/>
        <v>#REF!</v>
      </c>
      <c r="HP144" s="9" t="e">
        <f t="shared" ca="1" si="17"/>
        <v>#REF!</v>
      </c>
      <c r="HQ144" s="9" t="e">
        <f ca="1">IF($GV144=0,NA(),($GX144*Controls!#REF!))</f>
        <v>#REF!</v>
      </c>
    </row>
    <row r="145" spans="134:225" x14ac:dyDescent="0.25">
      <c r="ED145" s="9">
        <f>$EC$289/4+$EC$290/2+$EC$291/4</f>
        <v>0</v>
      </c>
      <c r="EE145" s="9">
        <f>$ED$288/4+$ED$289/2+$ED$290/4</f>
        <v>0</v>
      </c>
      <c r="EF145" s="9">
        <f>$EE$289/4+$EE$290/2+$EE$291/4</f>
        <v>0</v>
      </c>
      <c r="EG145" s="9">
        <f>$EF$287/4+$EF$288/2+$EF$289/4</f>
        <v>0</v>
      </c>
      <c r="GP145" s="9" t="e">
        <f ca="1">INDIRECT(ADDRESS(ROW(),Controls!#REF!+30))</f>
        <v>#REF!</v>
      </c>
      <c r="GQ145" s="9" t="e">
        <f ca="1">INDIRECT(ADDRESS(ROW(),Controls!#REF!+45))</f>
        <v>#REF!</v>
      </c>
      <c r="GR145" s="9" t="e">
        <f ca="1">INDIRECT(ADDRESS(ROW(),Controls!#REF!+60))</f>
        <v>#REF!</v>
      </c>
      <c r="GS145" s="9" t="e">
        <f ca="1">INDIRECT(ADDRESS(ROW(),Controls!#REF!+75))</f>
        <v>#REF!</v>
      </c>
      <c r="GT145" s="9" t="e">
        <f ca="1">INDIRECT(ADDRESS(ROW(),Controls!#REF!+90))</f>
        <v>#REF!</v>
      </c>
      <c r="GU145" s="9" t="e">
        <f ca="1">INDIRECT(ADDRESS(ROW(),Controls!#REF!+105))</f>
        <v>#REF!</v>
      </c>
      <c r="GV145" s="9" t="e">
        <f ca="1">INDIRECT(ADDRESS(ROW(),Controls!#REF!+120))</f>
        <v>#REF!</v>
      </c>
      <c r="GW145" s="9" t="e">
        <f ca="1">INDIRECT(ADDRESS(ROW(),Controls!#REF!+15))</f>
        <v>#REF!</v>
      </c>
      <c r="GX145" s="9" t="e">
        <f ca="1">INDIRECT(ADDRESS(ROW(),Controls!#REF!+135))</f>
        <v>#REF!</v>
      </c>
      <c r="HJ145" s="9" t="e">
        <f t="shared" ca="1" si="12"/>
        <v>#REF!</v>
      </c>
      <c r="HK145" s="9" t="e">
        <f t="shared" ca="1" si="13"/>
        <v>#REF!</v>
      </c>
      <c r="HL145" s="9" t="e">
        <f t="shared" ca="1" si="14"/>
        <v>#REF!</v>
      </c>
      <c r="HM145" s="9" t="e">
        <f t="shared" ca="1" si="15"/>
        <v>#REF!</v>
      </c>
      <c r="HN145" s="9" t="e">
        <f ca="1">SQRT($GS145*(1-$GS145/Controls!$D$15))</f>
        <v>#REF!</v>
      </c>
      <c r="HO145" s="9" t="e">
        <f t="shared" ca="1" si="16"/>
        <v>#REF!</v>
      </c>
      <c r="HP145" s="9" t="e">
        <f t="shared" ca="1" si="17"/>
        <v>#REF!</v>
      </c>
      <c r="HQ145" s="9" t="e">
        <f ca="1">IF($GV145=0,NA(),($GX145*Controls!#REF!))</f>
        <v>#REF!</v>
      </c>
    </row>
    <row r="146" spans="134:225" x14ac:dyDescent="0.25">
      <c r="ED146" s="9">
        <f>$EC$291/4+$EC$292/2+$EC$293/4</f>
        <v>0</v>
      </c>
      <c r="EE146" s="9">
        <f>$ED$290/4+$ED$291/2+$ED$292/4</f>
        <v>0</v>
      </c>
      <c r="EF146" s="9">
        <f>$EE$291/4+$EE$292/2+$EE$293/4</f>
        <v>0</v>
      </c>
      <c r="EG146" s="9">
        <f>$EF$289/4+$EF$290/2+$EF$291/4</f>
        <v>0</v>
      </c>
      <c r="GP146" s="9" t="e">
        <f ca="1">INDIRECT(ADDRESS(ROW(),Controls!#REF!+30))</f>
        <v>#REF!</v>
      </c>
      <c r="GQ146" s="9" t="e">
        <f ca="1">INDIRECT(ADDRESS(ROW(),Controls!#REF!+45))</f>
        <v>#REF!</v>
      </c>
      <c r="GR146" s="9" t="e">
        <f ca="1">INDIRECT(ADDRESS(ROW(),Controls!#REF!+60))</f>
        <v>#REF!</v>
      </c>
      <c r="GS146" s="9" t="e">
        <f ca="1">INDIRECT(ADDRESS(ROW(),Controls!#REF!+75))</f>
        <v>#REF!</v>
      </c>
      <c r="GT146" s="9" t="e">
        <f ca="1">INDIRECT(ADDRESS(ROW(),Controls!#REF!+90))</f>
        <v>#REF!</v>
      </c>
      <c r="GU146" s="9" t="e">
        <f ca="1">INDIRECT(ADDRESS(ROW(),Controls!#REF!+105))</f>
        <v>#REF!</v>
      </c>
      <c r="GV146" s="9" t="e">
        <f ca="1">INDIRECT(ADDRESS(ROW(),Controls!#REF!+120))</f>
        <v>#REF!</v>
      </c>
      <c r="GW146" s="9" t="e">
        <f ca="1">INDIRECT(ADDRESS(ROW(),Controls!#REF!+15))</f>
        <v>#REF!</v>
      </c>
      <c r="GX146" s="9" t="e">
        <f ca="1">INDIRECT(ADDRESS(ROW(),Controls!#REF!+135))</f>
        <v>#REF!</v>
      </c>
      <c r="HJ146" s="9" t="e">
        <f t="shared" ca="1" si="12"/>
        <v>#REF!</v>
      </c>
      <c r="HK146" s="9" t="e">
        <f t="shared" ca="1" si="13"/>
        <v>#REF!</v>
      </c>
      <c r="HL146" s="9" t="e">
        <f t="shared" ca="1" si="14"/>
        <v>#REF!</v>
      </c>
      <c r="HM146" s="9" t="e">
        <f t="shared" ca="1" si="15"/>
        <v>#REF!</v>
      </c>
      <c r="HN146" s="9" t="e">
        <f ca="1">SQRT($GS146*(1-$GS146/Controls!$D$15))</f>
        <v>#REF!</v>
      </c>
      <c r="HO146" s="9" t="e">
        <f t="shared" ca="1" si="16"/>
        <v>#REF!</v>
      </c>
      <c r="HP146" s="9" t="e">
        <f t="shared" ca="1" si="17"/>
        <v>#REF!</v>
      </c>
      <c r="HQ146" s="9" t="e">
        <f ca="1">IF($GV146=0,NA(),($GX146*Controls!#REF!))</f>
        <v>#REF!</v>
      </c>
    </row>
    <row r="147" spans="134:225" x14ac:dyDescent="0.25">
      <c r="ED147" s="9">
        <f>$EC$293/4+$EC$294/2+$EC$295/4</f>
        <v>0</v>
      </c>
      <c r="EE147" s="9">
        <f>$ED$292/4+$ED$293/2+$ED$294/4</f>
        <v>0</v>
      </c>
      <c r="EF147" s="9">
        <f>$EE$293/4+$EE$294/2+$EE$295/4</f>
        <v>0</v>
      </c>
      <c r="EG147" s="9">
        <f>$EF$291/4+$EF$292/2+$EF$293/4</f>
        <v>0</v>
      </c>
      <c r="GP147" s="9" t="e">
        <f ca="1">INDIRECT(ADDRESS(ROW(),Controls!#REF!+30))</f>
        <v>#REF!</v>
      </c>
      <c r="GQ147" s="9" t="e">
        <f ca="1">INDIRECT(ADDRESS(ROW(),Controls!#REF!+45))</f>
        <v>#REF!</v>
      </c>
      <c r="GR147" s="9" t="e">
        <f ca="1">INDIRECT(ADDRESS(ROW(),Controls!#REF!+60))</f>
        <v>#REF!</v>
      </c>
      <c r="GS147" s="9" t="e">
        <f ca="1">INDIRECT(ADDRESS(ROW(),Controls!#REF!+75))</f>
        <v>#REF!</v>
      </c>
      <c r="GT147" s="9" t="e">
        <f ca="1">INDIRECT(ADDRESS(ROW(),Controls!#REF!+90))</f>
        <v>#REF!</v>
      </c>
      <c r="GU147" s="9" t="e">
        <f ca="1">INDIRECT(ADDRESS(ROW(),Controls!#REF!+105))</f>
        <v>#REF!</v>
      </c>
      <c r="GV147" s="9" t="e">
        <f ca="1">INDIRECT(ADDRESS(ROW(),Controls!#REF!+120))</f>
        <v>#REF!</v>
      </c>
      <c r="GW147" s="9" t="e">
        <f ca="1">INDIRECT(ADDRESS(ROW(),Controls!#REF!+15))</f>
        <v>#REF!</v>
      </c>
      <c r="GX147" s="9" t="e">
        <f ca="1">INDIRECT(ADDRESS(ROW(),Controls!#REF!+135))</f>
        <v>#REF!</v>
      </c>
      <c r="HJ147" s="9" t="e">
        <f t="shared" ca="1" si="12"/>
        <v>#REF!</v>
      </c>
      <c r="HK147" s="9" t="e">
        <f t="shared" ca="1" si="13"/>
        <v>#REF!</v>
      </c>
      <c r="HL147" s="9" t="e">
        <f t="shared" ca="1" si="14"/>
        <v>#REF!</v>
      </c>
      <c r="HM147" s="9" t="e">
        <f t="shared" ca="1" si="15"/>
        <v>#REF!</v>
      </c>
      <c r="HN147" s="9" t="e">
        <f ca="1">SQRT($GS147*(1-$GS147/Controls!$D$15))</f>
        <v>#REF!</v>
      </c>
      <c r="HO147" s="9" t="e">
        <f t="shared" ca="1" si="16"/>
        <v>#REF!</v>
      </c>
      <c r="HP147" s="9" t="e">
        <f t="shared" ca="1" si="17"/>
        <v>#REF!</v>
      </c>
      <c r="HQ147" s="9" t="e">
        <f ca="1">IF($GV147=0,NA(),($GX147*Controls!#REF!))</f>
        <v>#REF!</v>
      </c>
    </row>
    <row r="148" spans="134:225" x14ac:dyDescent="0.25">
      <c r="ED148" s="9">
        <f>$EC$295/4+$EC$296/2+$EC$297/4</f>
        <v>0</v>
      </c>
      <c r="EE148" s="9">
        <f>$ED$294/4+$ED$295/2+$ED$296/4</f>
        <v>0</v>
      </c>
      <c r="EF148" s="9">
        <f>$EE$295/4+$EE$296/2+$EE$297/4</f>
        <v>0</v>
      </c>
      <c r="EG148" s="9">
        <f>$EF$293/4+$EF$294/2+$EF$295/4</f>
        <v>0</v>
      </c>
      <c r="GP148" s="9" t="e">
        <f ca="1">INDIRECT(ADDRESS(ROW(),Controls!#REF!+30))</f>
        <v>#REF!</v>
      </c>
      <c r="GQ148" s="9" t="e">
        <f ca="1">INDIRECT(ADDRESS(ROW(),Controls!#REF!+45))</f>
        <v>#REF!</v>
      </c>
      <c r="GR148" s="9" t="e">
        <f ca="1">INDIRECT(ADDRESS(ROW(),Controls!#REF!+60))</f>
        <v>#REF!</v>
      </c>
      <c r="GS148" s="9" t="e">
        <f ca="1">INDIRECT(ADDRESS(ROW(),Controls!#REF!+75))</f>
        <v>#REF!</v>
      </c>
      <c r="GT148" s="9" t="e">
        <f ca="1">INDIRECT(ADDRESS(ROW(),Controls!#REF!+90))</f>
        <v>#REF!</v>
      </c>
      <c r="GU148" s="9" t="e">
        <f ca="1">INDIRECT(ADDRESS(ROW(),Controls!#REF!+105))</f>
        <v>#REF!</v>
      </c>
      <c r="GV148" s="9" t="e">
        <f ca="1">INDIRECT(ADDRESS(ROW(),Controls!#REF!+120))</f>
        <v>#REF!</v>
      </c>
      <c r="GW148" s="9" t="e">
        <f ca="1">INDIRECT(ADDRESS(ROW(),Controls!#REF!+15))</f>
        <v>#REF!</v>
      </c>
      <c r="GX148" s="9" t="e">
        <f ca="1">INDIRECT(ADDRESS(ROW(),Controls!#REF!+135))</f>
        <v>#REF!</v>
      </c>
      <c r="HJ148" s="9" t="e">
        <f t="shared" ca="1" si="12"/>
        <v>#REF!</v>
      </c>
      <c r="HK148" s="9" t="e">
        <f t="shared" ca="1" si="13"/>
        <v>#REF!</v>
      </c>
      <c r="HL148" s="9" t="e">
        <f t="shared" ca="1" si="14"/>
        <v>#REF!</v>
      </c>
      <c r="HM148" s="9" t="e">
        <f t="shared" ca="1" si="15"/>
        <v>#REF!</v>
      </c>
      <c r="HN148" s="9" t="e">
        <f ca="1">SQRT($GS148*(1-$GS148/Controls!$D$15))</f>
        <v>#REF!</v>
      </c>
      <c r="HO148" s="9" t="e">
        <f t="shared" ca="1" si="16"/>
        <v>#REF!</v>
      </c>
      <c r="HP148" s="9" t="e">
        <f t="shared" ca="1" si="17"/>
        <v>#REF!</v>
      </c>
      <c r="HQ148" s="9" t="e">
        <f ca="1">IF($GV148=0,NA(),($GX148*Controls!#REF!))</f>
        <v>#REF!</v>
      </c>
    </row>
    <row r="149" spans="134:225" x14ac:dyDescent="0.25">
      <c r="ED149" s="9">
        <f>$EC$297/4+$EC$298/2+$EC$299/4</f>
        <v>0</v>
      </c>
      <c r="EE149" s="9">
        <f>$ED$296/4+$ED$297/2+$ED$298/4</f>
        <v>0</v>
      </c>
      <c r="EF149" s="9">
        <f>$EE$297/4+$EE$298/2+$EE$299/4</f>
        <v>0</v>
      </c>
      <c r="EG149" s="9">
        <f>$EF$295/4+$EF$296/2+$EF$297/4</f>
        <v>0</v>
      </c>
      <c r="GP149" s="9" t="e">
        <f ca="1">INDIRECT(ADDRESS(ROW(),Controls!#REF!+30))</f>
        <v>#REF!</v>
      </c>
      <c r="GQ149" s="9" t="e">
        <f ca="1">INDIRECT(ADDRESS(ROW(),Controls!#REF!+45))</f>
        <v>#REF!</v>
      </c>
      <c r="GR149" s="9" t="e">
        <f ca="1">INDIRECT(ADDRESS(ROW(),Controls!#REF!+60))</f>
        <v>#REF!</v>
      </c>
      <c r="GS149" s="9" t="e">
        <f ca="1">INDIRECT(ADDRESS(ROW(),Controls!#REF!+75))</f>
        <v>#REF!</v>
      </c>
      <c r="GT149" s="9" t="e">
        <f ca="1">INDIRECT(ADDRESS(ROW(),Controls!#REF!+90))</f>
        <v>#REF!</v>
      </c>
      <c r="GU149" s="9" t="e">
        <f ca="1">INDIRECT(ADDRESS(ROW(),Controls!#REF!+105))</f>
        <v>#REF!</v>
      </c>
      <c r="GV149" s="9" t="e">
        <f ca="1">INDIRECT(ADDRESS(ROW(),Controls!#REF!+120))</f>
        <v>#REF!</v>
      </c>
      <c r="GW149" s="9" t="e">
        <f ca="1">INDIRECT(ADDRESS(ROW(),Controls!#REF!+15))</f>
        <v>#REF!</v>
      </c>
      <c r="GX149" s="9" t="e">
        <f ca="1">INDIRECT(ADDRESS(ROW(),Controls!#REF!+135))</f>
        <v>#REF!</v>
      </c>
      <c r="HJ149" s="9" t="e">
        <f t="shared" ca="1" si="12"/>
        <v>#REF!</v>
      </c>
      <c r="HK149" s="9" t="e">
        <f t="shared" ca="1" si="13"/>
        <v>#REF!</v>
      </c>
      <c r="HL149" s="9" t="e">
        <f t="shared" ca="1" si="14"/>
        <v>#REF!</v>
      </c>
      <c r="HM149" s="9" t="e">
        <f t="shared" ca="1" si="15"/>
        <v>#REF!</v>
      </c>
      <c r="HN149" s="9" t="e">
        <f ca="1">SQRT($GS149*(1-$GS149/Controls!$D$15))</f>
        <v>#REF!</v>
      </c>
      <c r="HO149" s="9" t="e">
        <f t="shared" ca="1" si="16"/>
        <v>#REF!</v>
      </c>
      <c r="HP149" s="9" t="e">
        <f t="shared" ca="1" si="17"/>
        <v>#REF!</v>
      </c>
      <c r="HQ149" s="9" t="e">
        <f ca="1">IF($GV149=0,NA(),($GX149*Controls!#REF!))</f>
        <v>#REF!</v>
      </c>
    </row>
    <row r="150" spans="134:225" x14ac:dyDescent="0.25">
      <c r="ED150" s="9">
        <f>$EC$299/4+$EC$300/2+$EC$301/4</f>
        <v>0</v>
      </c>
      <c r="EE150" s="9">
        <f>$ED$298/4+$ED$299/2+$ED$300/4</f>
        <v>0</v>
      </c>
      <c r="EF150" s="9">
        <f>$EE$299/4+$EE$300/2+$EE$301/4</f>
        <v>0</v>
      </c>
      <c r="EG150" s="9">
        <f>$EF$297/4+$EF$298/2+$EF$299/4</f>
        <v>0</v>
      </c>
      <c r="GP150" s="9" t="e">
        <f ca="1">INDIRECT(ADDRESS(ROW(),Controls!#REF!+30))</f>
        <v>#REF!</v>
      </c>
      <c r="GQ150" s="9" t="e">
        <f ca="1">INDIRECT(ADDRESS(ROW(),Controls!#REF!+45))</f>
        <v>#REF!</v>
      </c>
      <c r="GR150" s="9" t="e">
        <f ca="1">INDIRECT(ADDRESS(ROW(),Controls!#REF!+60))</f>
        <v>#REF!</v>
      </c>
      <c r="GS150" s="9" t="e">
        <f ca="1">INDIRECT(ADDRESS(ROW(),Controls!#REF!+75))</f>
        <v>#REF!</v>
      </c>
      <c r="GT150" s="9" t="e">
        <f ca="1">INDIRECT(ADDRESS(ROW(),Controls!#REF!+90))</f>
        <v>#REF!</v>
      </c>
      <c r="GU150" s="9" t="e">
        <f ca="1">INDIRECT(ADDRESS(ROW(),Controls!#REF!+105))</f>
        <v>#REF!</v>
      </c>
      <c r="GV150" s="9" t="e">
        <f ca="1">INDIRECT(ADDRESS(ROW(),Controls!#REF!+120))</f>
        <v>#REF!</v>
      </c>
      <c r="GW150" s="9" t="e">
        <f ca="1">INDIRECT(ADDRESS(ROW(),Controls!#REF!+15))</f>
        <v>#REF!</v>
      </c>
      <c r="GX150" s="9" t="e">
        <f ca="1">INDIRECT(ADDRESS(ROW(),Controls!#REF!+135))</f>
        <v>#REF!</v>
      </c>
      <c r="HJ150" s="9" t="e">
        <f t="shared" ca="1" si="12"/>
        <v>#REF!</v>
      </c>
      <c r="HK150" s="9" t="e">
        <f t="shared" ca="1" si="13"/>
        <v>#REF!</v>
      </c>
      <c r="HL150" s="9" t="e">
        <f t="shared" ca="1" si="14"/>
        <v>#REF!</v>
      </c>
      <c r="HM150" s="9" t="e">
        <f t="shared" ca="1" si="15"/>
        <v>#REF!</v>
      </c>
      <c r="HN150" s="9" t="e">
        <f ca="1">SQRT($GS150*(1-$GS150/Controls!$D$15))</f>
        <v>#REF!</v>
      </c>
      <c r="HO150" s="9" t="e">
        <f t="shared" ca="1" si="16"/>
        <v>#REF!</v>
      </c>
      <c r="HP150" s="9" t="e">
        <f t="shared" ca="1" si="17"/>
        <v>#REF!</v>
      </c>
      <c r="HQ150" s="9" t="e">
        <f ca="1">IF($GV150=0,NA(),($GX150*Controls!#REF!))</f>
        <v>#REF!</v>
      </c>
    </row>
    <row r="151" spans="134:225" x14ac:dyDescent="0.25">
      <c r="ED151" s="9">
        <f>$EC$301/4+$EC$302/2+$EC$303/4</f>
        <v>0</v>
      </c>
      <c r="EE151" s="9">
        <f>$ED$300/4+$ED$301/2+$ED$302/4</f>
        <v>0</v>
      </c>
      <c r="EF151" s="9">
        <f>$EE$301/4+$EE$302/2+$EE$303/4</f>
        <v>0</v>
      </c>
      <c r="EG151" s="9">
        <f>$EF$299/4+$EF$300/2+$EF$301/4</f>
        <v>0</v>
      </c>
      <c r="GP151" s="9" t="e">
        <f ca="1">INDIRECT(ADDRESS(ROW(),Controls!#REF!+30))</f>
        <v>#REF!</v>
      </c>
      <c r="GQ151" s="9" t="e">
        <f ca="1">INDIRECT(ADDRESS(ROW(),Controls!#REF!+45))</f>
        <v>#REF!</v>
      </c>
      <c r="GR151" s="9" t="e">
        <f ca="1">INDIRECT(ADDRESS(ROW(),Controls!#REF!+60))</f>
        <v>#REF!</v>
      </c>
      <c r="GS151" s="9" t="e">
        <f ca="1">INDIRECT(ADDRESS(ROW(),Controls!#REF!+75))</f>
        <v>#REF!</v>
      </c>
      <c r="GT151" s="9" t="e">
        <f ca="1">INDIRECT(ADDRESS(ROW(),Controls!#REF!+90))</f>
        <v>#REF!</v>
      </c>
      <c r="GU151" s="9" t="e">
        <f ca="1">INDIRECT(ADDRESS(ROW(),Controls!#REF!+105))</f>
        <v>#REF!</v>
      </c>
      <c r="GV151" s="9" t="e">
        <f ca="1">INDIRECT(ADDRESS(ROW(),Controls!#REF!+120))</f>
        <v>#REF!</v>
      </c>
      <c r="GW151" s="9" t="e">
        <f ca="1">INDIRECT(ADDRESS(ROW(),Controls!#REF!+15))</f>
        <v>#REF!</v>
      </c>
      <c r="GX151" s="9" t="e">
        <f ca="1">INDIRECT(ADDRESS(ROW(),Controls!#REF!+135))</f>
        <v>#REF!</v>
      </c>
      <c r="HJ151" s="9" t="e">
        <f t="shared" ca="1" si="12"/>
        <v>#REF!</v>
      </c>
      <c r="HK151" s="9" t="e">
        <f t="shared" ca="1" si="13"/>
        <v>#REF!</v>
      </c>
      <c r="HL151" s="9" t="e">
        <f t="shared" ca="1" si="14"/>
        <v>#REF!</v>
      </c>
      <c r="HM151" s="9" t="e">
        <f t="shared" ca="1" si="15"/>
        <v>#REF!</v>
      </c>
      <c r="HN151" s="9" t="e">
        <f ca="1">SQRT($GS151*(1-$GS151/Controls!$D$15))</f>
        <v>#REF!</v>
      </c>
      <c r="HO151" s="9" t="e">
        <f t="shared" ca="1" si="16"/>
        <v>#REF!</v>
      </c>
      <c r="HP151" s="9" t="e">
        <f t="shared" ca="1" si="17"/>
        <v>#REF!</v>
      </c>
      <c r="HQ151" s="9" t="e">
        <f ca="1">IF($GV151=0,NA(),($GX151*Controls!#REF!))</f>
        <v>#REF!</v>
      </c>
    </row>
    <row r="152" spans="134:225" x14ac:dyDescent="0.25">
      <c r="ED152" s="9">
        <f>$EC$303/4+$EC$304/2+$EC$305/4</f>
        <v>0</v>
      </c>
      <c r="EE152" s="9">
        <f>$ED$302/4+$ED$303/2+$ED$304/4</f>
        <v>0</v>
      </c>
      <c r="EF152" s="9">
        <f>$EE$303/4+$EE$304/2+$EE$305/4</f>
        <v>0</v>
      </c>
      <c r="EG152" s="9">
        <f>$EF$301/4+$EF$302/2+$EF$303/4</f>
        <v>0</v>
      </c>
      <c r="GP152" s="9" t="e">
        <f ca="1">INDIRECT(ADDRESS(ROW(),Controls!#REF!+30))</f>
        <v>#REF!</v>
      </c>
      <c r="GQ152" s="9" t="e">
        <f ca="1">INDIRECT(ADDRESS(ROW(),Controls!#REF!+45))</f>
        <v>#REF!</v>
      </c>
      <c r="GR152" s="9" t="e">
        <f ca="1">INDIRECT(ADDRESS(ROW(),Controls!#REF!+60))</f>
        <v>#REF!</v>
      </c>
      <c r="GS152" s="9" t="e">
        <f ca="1">INDIRECT(ADDRESS(ROW(),Controls!#REF!+75))</f>
        <v>#REF!</v>
      </c>
      <c r="GT152" s="9" t="e">
        <f ca="1">INDIRECT(ADDRESS(ROW(),Controls!#REF!+90))</f>
        <v>#REF!</v>
      </c>
      <c r="GU152" s="9" t="e">
        <f ca="1">INDIRECT(ADDRESS(ROW(),Controls!#REF!+105))</f>
        <v>#REF!</v>
      </c>
      <c r="GV152" s="9" t="e">
        <f ca="1">INDIRECT(ADDRESS(ROW(),Controls!#REF!+120))</f>
        <v>#REF!</v>
      </c>
      <c r="GW152" s="9" t="e">
        <f ca="1">INDIRECT(ADDRESS(ROW(),Controls!#REF!+15))</f>
        <v>#REF!</v>
      </c>
      <c r="GX152" s="9" t="e">
        <f ca="1">INDIRECT(ADDRESS(ROW(),Controls!#REF!+135))</f>
        <v>#REF!</v>
      </c>
      <c r="HJ152" s="9" t="e">
        <f t="shared" ca="1" si="12"/>
        <v>#REF!</v>
      </c>
      <c r="HK152" s="9" t="e">
        <f t="shared" ca="1" si="13"/>
        <v>#REF!</v>
      </c>
      <c r="HL152" s="9" t="e">
        <f t="shared" ca="1" si="14"/>
        <v>#REF!</v>
      </c>
      <c r="HM152" s="9" t="e">
        <f t="shared" ca="1" si="15"/>
        <v>#REF!</v>
      </c>
      <c r="HN152" s="9" t="e">
        <f ca="1">SQRT($GS152*(1-$GS152/Controls!$D$15))</f>
        <v>#REF!</v>
      </c>
      <c r="HO152" s="9" t="e">
        <f t="shared" ca="1" si="16"/>
        <v>#REF!</v>
      </c>
      <c r="HP152" s="9" t="e">
        <f t="shared" ca="1" si="17"/>
        <v>#REF!</v>
      </c>
      <c r="HQ152" s="9" t="e">
        <f ca="1">IF($GV152=0,NA(),($GX152*Controls!#REF!))</f>
        <v>#REF!</v>
      </c>
    </row>
    <row r="153" spans="134:225" x14ac:dyDescent="0.25">
      <c r="ED153" s="9">
        <f>$EC$305/4+$EC$306/2+$EC$307/4</f>
        <v>0</v>
      </c>
      <c r="EE153" s="9">
        <f>$ED$304/4+$ED$305/2+$ED$306/4</f>
        <v>0</v>
      </c>
      <c r="EF153" s="9">
        <f>$EE$305/4+$EE$306/2+$EE$307/4</f>
        <v>0</v>
      </c>
      <c r="EG153" s="9">
        <f>$EF$303/4+$EF$304/2+$EF$305/4</f>
        <v>0</v>
      </c>
      <c r="GP153" s="9" t="e">
        <f ca="1">INDIRECT(ADDRESS(ROW(),Controls!#REF!+30))</f>
        <v>#REF!</v>
      </c>
      <c r="GQ153" s="9" t="e">
        <f ca="1">INDIRECT(ADDRESS(ROW(),Controls!#REF!+45))</f>
        <v>#REF!</v>
      </c>
      <c r="GR153" s="9" t="e">
        <f ca="1">INDIRECT(ADDRESS(ROW(),Controls!#REF!+60))</f>
        <v>#REF!</v>
      </c>
      <c r="GS153" s="9" t="e">
        <f ca="1">INDIRECT(ADDRESS(ROW(),Controls!#REF!+75))</f>
        <v>#REF!</v>
      </c>
      <c r="GT153" s="9" t="e">
        <f ca="1">INDIRECT(ADDRESS(ROW(),Controls!#REF!+90))</f>
        <v>#REF!</v>
      </c>
      <c r="GU153" s="9" t="e">
        <f ca="1">INDIRECT(ADDRESS(ROW(),Controls!#REF!+105))</f>
        <v>#REF!</v>
      </c>
      <c r="GV153" s="9" t="e">
        <f ca="1">INDIRECT(ADDRESS(ROW(),Controls!#REF!+120))</f>
        <v>#REF!</v>
      </c>
      <c r="GW153" s="9" t="e">
        <f ca="1">INDIRECT(ADDRESS(ROW(),Controls!#REF!+15))</f>
        <v>#REF!</v>
      </c>
      <c r="GX153" s="9" t="e">
        <f ca="1">INDIRECT(ADDRESS(ROW(),Controls!#REF!+135))</f>
        <v>#REF!</v>
      </c>
      <c r="HJ153" s="9" t="e">
        <f t="shared" ca="1" si="12"/>
        <v>#REF!</v>
      </c>
      <c r="HK153" s="9" t="e">
        <f t="shared" ca="1" si="13"/>
        <v>#REF!</v>
      </c>
      <c r="HL153" s="9" t="e">
        <f t="shared" ca="1" si="14"/>
        <v>#REF!</v>
      </c>
      <c r="HM153" s="9" t="e">
        <f t="shared" ca="1" si="15"/>
        <v>#REF!</v>
      </c>
      <c r="HN153" s="9" t="e">
        <f ca="1">SQRT($GS153*(1-$GS153/Controls!$D$15))</f>
        <v>#REF!</v>
      </c>
      <c r="HO153" s="9" t="e">
        <f t="shared" ca="1" si="16"/>
        <v>#REF!</v>
      </c>
      <c r="HP153" s="9" t="e">
        <f t="shared" ca="1" si="17"/>
        <v>#REF!</v>
      </c>
      <c r="HQ153" s="9" t="e">
        <f ca="1">IF($GV153=0,NA(),($GX153*Controls!#REF!))</f>
        <v>#REF!</v>
      </c>
    </row>
    <row r="154" spans="134:225" x14ac:dyDescent="0.25">
      <c r="ED154" s="9">
        <f>$EC$307/4+$EC$308/2+$EC$309/4</f>
        <v>0</v>
      </c>
      <c r="EE154" s="9">
        <f>$ED$306/4+$ED$307/2+$ED$308/4</f>
        <v>0</v>
      </c>
      <c r="EF154" s="9">
        <f>$EE$307/4+$EE$308/2+$EE$309/4</f>
        <v>0</v>
      </c>
      <c r="EG154" s="9">
        <f>$EF$305/4+$EF$306/2+$EF$307/4</f>
        <v>0</v>
      </c>
      <c r="GP154" s="9" t="e">
        <f ca="1">INDIRECT(ADDRESS(ROW(),Controls!#REF!+30))</f>
        <v>#REF!</v>
      </c>
      <c r="GQ154" s="9" t="e">
        <f ca="1">INDIRECT(ADDRESS(ROW(),Controls!#REF!+45))</f>
        <v>#REF!</v>
      </c>
      <c r="GR154" s="9" t="e">
        <f ca="1">INDIRECT(ADDRESS(ROW(),Controls!#REF!+60))</f>
        <v>#REF!</v>
      </c>
      <c r="GS154" s="9" t="e">
        <f ca="1">INDIRECT(ADDRESS(ROW(),Controls!#REF!+75))</f>
        <v>#REF!</v>
      </c>
      <c r="GT154" s="9" t="e">
        <f ca="1">INDIRECT(ADDRESS(ROW(),Controls!#REF!+90))</f>
        <v>#REF!</v>
      </c>
      <c r="GU154" s="9" t="e">
        <f ca="1">INDIRECT(ADDRESS(ROW(),Controls!#REF!+105))</f>
        <v>#REF!</v>
      </c>
      <c r="GV154" s="9" t="e">
        <f ca="1">INDIRECT(ADDRESS(ROW(),Controls!#REF!+120))</f>
        <v>#REF!</v>
      </c>
      <c r="GW154" s="9" t="e">
        <f ca="1">INDIRECT(ADDRESS(ROW(),Controls!#REF!+15))</f>
        <v>#REF!</v>
      </c>
      <c r="GX154" s="9" t="e">
        <f ca="1">INDIRECT(ADDRESS(ROW(),Controls!#REF!+135))</f>
        <v>#REF!</v>
      </c>
      <c r="HJ154" s="9" t="e">
        <f t="shared" ca="1" si="12"/>
        <v>#REF!</v>
      </c>
      <c r="HK154" s="9" t="e">
        <f t="shared" ca="1" si="13"/>
        <v>#REF!</v>
      </c>
      <c r="HL154" s="9" t="e">
        <f t="shared" ca="1" si="14"/>
        <v>#REF!</v>
      </c>
      <c r="HM154" s="9" t="e">
        <f t="shared" ca="1" si="15"/>
        <v>#REF!</v>
      </c>
      <c r="HN154" s="9" t="e">
        <f ca="1">SQRT($GS154*(1-$GS154/Controls!$D$15))</f>
        <v>#REF!</v>
      </c>
      <c r="HO154" s="9" t="e">
        <f t="shared" ca="1" si="16"/>
        <v>#REF!</v>
      </c>
      <c r="HP154" s="9" t="e">
        <f t="shared" ca="1" si="17"/>
        <v>#REF!</v>
      </c>
      <c r="HQ154" s="9" t="e">
        <f ca="1">IF($GV154=0,NA(),($GX154*Controls!#REF!))</f>
        <v>#REF!</v>
      </c>
    </row>
    <row r="155" spans="134:225" x14ac:dyDescent="0.25">
      <c r="ED155" s="9">
        <f>$EC$309/4+$EC$310/2+$EC$311/4</f>
        <v>0</v>
      </c>
      <c r="EE155" s="9">
        <f>$ED$308/4+$ED$309/2+$ED$310/4</f>
        <v>0</v>
      </c>
      <c r="EF155" s="9">
        <f>$EE$309/4+$EE$310/2+$EE$311/4</f>
        <v>0</v>
      </c>
      <c r="EG155" s="9">
        <f>$EF$307/4+$EF$308/2+$EF$309/4</f>
        <v>0</v>
      </c>
      <c r="GP155" s="9" t="e">
        <f ca="1">INDIRECT(ADDRESS(ROW(),Controls!#REF!+30))</f>
        <v>#REF!</v>
      </c>
      <c r="GQ155" s="9" t="e">
        <f ca="1">INDIRECT(ADDRESS(ROW(),Controls!#REF!+45))</f>
        <v>#REF!</v>
      </c>
      <c r="GR155" s="9" t="e">
        <f ca="1">INDIRECT(ADDRESS(ROW(),Controls!#REF!+60))</f>
        <v>#REF!</v>
      </c>
      <c r="GS155" s="9" t="e">
        <f ca="1">INDIRECT(ADDRESS(ROW(),Controls!#REF!+75))</f>
        <v>#REF!</v>
      </c>
      <c r="GT155" s="9" t="e">
        <f ca="1">INDIRECT(ADDRESS(ROW(),Controls!#REF!+90))</f>
        <v>#REF!</v>
      </c>
      <c r="GU155" s="9" t="e">
        <f ca="1">INDIRECT(ADDRESS(ROW(),Controls!#REF!+105))</f>
        <v>#REF!</v>
      </c>
      <c r="GV155" s="9" t="e">
        <f ca="1">INDIRECT(ADDRESS(ROW(),Controls!#REF!+120))</f>
        <v>#REF!</v>
      </c>
      <c r="GW155" s="9" t="e">
        <f ca="1">INDIRECT(ADDRESS(ROW(),Controls!#REF!+15))</f>
        <v>#REF!</v>
      </c>
      <c r="GX155" s="9" t="e">
        <f ca="1">INDIRECT(ADDRESS(ROW(),Controls!#REF!+135))</f>
        <v>#REF!</v>
      </c>
      <c r="HJ155" s="9" t="e">
        <f t="shared" ca="1" si="12"/>
        <v>#REF!</v>
      </c>
      <c r="HK155" s="9" t="e">
        <f t="shared" ca="1" si="13"/>
        <v>#REF!</v>
      </c>
      <c r="HL155" s="9" t="e">
        <f t="shared" ca="1" si="14"/>
        <v>#REF!</v>
      </c>
      <c r="HM155" s="9" t="e">
        <f t="shared" ca="1" si="15"/>
        <v>#REF!</v>
      </c>
      <c r="HN155" s="9" t="e">
        <f ca="1">SQRT($GS155*(1-$GS155/Controls!$D$15))</f>
        <v>#REF!</v>
      </c>
      <c r="HO155" s="9" t="e">
        <f t="shared" ca="1" si="16"/>
        <v>#REF!</v>
      </c>
      <c r="HP155" s="9" t="e">
        <f t="shared" ca="1" si="17"/>
        <v>#REF!</v>
      </c>
      <c r="HQ155" s="9" t="e">
        <f ca="1">IF($GV155=0,NA(),($GX155*Controls!#REF!))</f>
        <v>#REF!</v>
      </c>
    </row>
    <row r="156" spans="134:225" x14ac:dyDescent="0.25">
      <c r="ED156" s="9">
        <f>$EC$311/4+$EC$312/2+$EC$313/4</f>
        <v>0</v>
      </c>
      <c r="EE156" s="9">
        <f>$ED$310/4+$ED$311/2+$ED$312/4</f>
        <v>0</v>
      </c>
      <c r="EF156" s="9">
        <f>$EE$311/4+$EE$312/2+$EE$313/4</f>
        <v>0</v>
      </c>
      <c r="EG156" s="9">
        <f>$EF$309/4+$EF$310/2+$EF$311/4</f>
        <v>0</v>
      </c>
      <c r="GP156" s="9" t="e">
        <f ca="1">INDIRECT(ADDRESS(ROW(),Controls!#REF!+30))</f>
        <v>#REF!</v>
      </c>
      <c r="GQ156" s="9" t="e">
        <f ca="1">INDIRECT(ADDRESS(ROW(),Controls!#REF!+45))</f>
        <v>#REF!</v>
      </c>
      <c r="GR156" s="9" t="e">
        <f ca="1">INDIRECT(ADDRESS(ROW(),Controls!#REF!+60))</f>
        <v>#REF!</v>
      </c>
      <c r="GS156" s="9" t="e">
        <f ca="1">INDIRECT(ADDRESS(ROW(),Controls!#REF!+75))</f>
        <v>#REF!</v>
      </c>
      <c r="GT156" s="9" t="e">
        <f ca="1">INDIRECT(ADDRESS(ROW(),Controls!#REF!+90))</f>
        <v>#REF!</v>
      </c>
      <c r="GU156" s="9" t="e">
        <f ca="1">INDIRECT(ADDRESS(ROW(),Controls!#REF!+105))</f>
        <v>#REF!</v>
      </c>
      <c r="GV156" s="9" t="e">
        <f ca="1">INDIRECT(ADDRESS(ROW(),Controls!#REF!+120))</f>
        <v>#REF!</v>
      </c>
      <c r="GW156" s="9" t="e">
        <f ca="1">INDIRECT(ADDRESS(ROW(),Controls!#REF!+15))</f>
        <v>#REF!</v>
      </c>
      <c r="GX156" s="9" t="e">
        <f ca="1">INDIRECT(ADDRESS(ROW(),Controls!#REF!+135))</f>
        <v>#REF!</v>
      </c>
      <c r="HJ156" s="9" t="e">
        <f t="shared" ca="1" si="12"/>
        <v>#REF!</v>
      </c>
      <c r="HK156" s="9" t="e">
        <f t="shared" ca="1" si="13"/>
        <v>#REF!</v>
      </c>
      <c r="HL156" s="9" t="e">
        <f t="shared" ca="1" si="14"/>
        <v>#REF!</v>
      </c>
      <c r="HM156" s="9" t="e">
        <f t="shared" ca="1" si="15"/>
        <v>#REF!</v>
      </c>
      <c r="HN156" s="9" t="e">
        <f ca="1">SQRT($GS156*(1-$GS156/Controls!$D$15))</f>
        <v>#REF!</v>
      </c>
      <c r="HO156" s="9" t="e">
        <f t="shared" ca="1" si="16"/>
        <v>#REF!</v>
      </c>
      <c r="HP156" s="9" t="e">
        <f t="shared" ca="1" si="17"/>
        <v>#REF!</v>
      </c>
      <c r="HQ156" s="9" t="e">
        <f ca="1">IF($GV156=0,NA(),($GX156*Controls!#REF!))</f>
        <v>#REF!</v>
      </c>
    </row>
    <row r="157" spans="134:225" x14ac:dyDescent="0.25">
      <c r="ED157" s="9">
        <f>$EC$313/4+$EC$314/2+$EC$315/4</f>
        <v>0</v>
      </c>
      <c r="EE157" s="9">
        <f>$ED$312/4+$ED$313/2+$ED$314/4</f>
        <v>0</v>
      </c>
      <c r="EF157" s="9">
        <f>$EE$313/4+$EE$314/2+$EE$315/4</f>
        <v>0</v>
      </c>
      <c r="EG157" s="9">
        <f>$EF$311/4+$EF$312/2+$EF$313/4</f>
        <v>0</v>
      </c>
      <c r="GP157" s="9" t="e">
        <f ca="1">INDIRECT(ADDRESS(ROW(),Controls!#REF!+30))</f>
        <v>#REF!</v>
      </c>
      <c r="GQ157" s="9" t="e">
        <f ca="1">INDIRECT(ADDRESS(ROW(),Controls!#REF!+45))</f>
        <v>#REF!</v>
      </c>
      <c r="GR157" s="9" t="e">
        <f ca="1">INDIRECT(ADDRESS(ROW(),Controls!#REF!+60))</f>
        <v>#REF!</v>
      </c>
      <c r="GS157" s="9" t="e">
        <f ca="1">INDIRECT(ADDRESS(ROW(),Controls!#REF!+75))</f>
        <v>#REF!</v>
      </c>
      <c r="GT157" s="9" t="e">
        <f ca="1">INDIRECT(ADDRESS(ROW(),Controls!#REF!+90))</f>
        <v>#REF!</v>
      </c>
      <c r="GU157" s="9" t="e">
        <f ca="1">INDIRECT(ADDRESS(ROW(),Controls!#REF!+105))</f>
        <v>#REF!</v>
      </c>
      <c r="GV157" s="9" t="e">
        <f ca="1">INDIRECT(ADDRESS(ROW(),Controls!#REF!+120))</f>
        <v>#REF!</v>
      </c>
      <c r="GW157" s="9" t="e">
        <f ca="1">INDIRECT(ADDRESS(ROW(),Controls!#REF!+15))</f>
        <v>#REF!</v>
      </c>
      <c r="GX157" s="9" t="e">
        <f ca="1">INDIRECT(ADDRESS(ROW(),Controls!#REF!+135))</f>
        <v>#REF!</v>
      </c>
      <c r="HJ157" s="9" t="e">
        <f t="shared" ca="1" si="12"/>
        <v>#REF!</v>
      </c>
      <c r="HK157" s="9" t="e">
        <f t="shared" ca="1" si="13"/>
        <v>#REF!</v>
      </c>
      <c r="HL157" s="9" t="e">
        <f t="shared" ca="1" si="14"/>
        <v>#REF!</v>
      </c>
      <c r="HM157" s="9" t="e">
        <f t="shared" ca="1" si="15"/>
        <v>#REF!</v>
      </c>
      <c r="HN157" s="9" t="e">
        <f ca="1">SQRT($GS157*(1-$GS157/Controls!$D$15))</f>
        <v>#REF!</v>
      </c>
      <c r="HO157" s="9" t="e">
        <f t="shared" ca="1" si="16"/>
        <v>#REF!</v>
      </c>
      <c r="HP157" s="9" t="e">
        <f t="shared" ca="1" si="17"/>
        <v>#REF!</v>
      </c>
      <c r="HQ157" s="9" t="e">
        <f ca="1">IF($GV157=0,NA(),($GX157*Controls!#REF!))</f>
        <v>#REF!</v>
      </c>
    </row>
    <row r="158" spans="134:225" x14ac:dyDescent="0.25">
      <c r="ED158" s="9">
        <f>$EC$315/4+$EC$316/2+$EC$317/4</f>
        <v>0</v>
      </c>
      <c r="EE158" s="9">
        <f>$ED$314/4+$ED$315/2+$ED$316/4</f>
        <v>0</v>
      </c>
      <c r="EF158" s="9">
        <f>$EE$315/4+$EE$316/2+$EE$317/4</f>
        <v>0</v>
      </c>
      <c r="EG158" s="9">
        <f>$EF$313/4+$EF$314/2+$EF$315/4</f>
        <v>0</v>
      </c>
      <c r="GP158" s="9" t="e">
        <f ca="1">INDIRECT(ADDRESS(ROW(),Controls!#REF!+30))</f>
        <v>#REF!</v>
      </c>
      <c r="GQ158" s="9" t="e">
        <f ca="1">INDIRECT(ADDRESS(ROW(),Controls!#REF!+45))</f>
        <v>#REF!</v>
      </c>
      <c r="GR158" s="9" t="e">
        <f ca="1">INDIRECT(ADDRESS(ROW(),Controls!#REF!+60))</f>
        <v>#REF!</v>
      </c>
      <c r="GS158" s="9" t="e">
        <f ca="1">INDIRECT(ADDRESS(ROW(),Controls!#REF!+75))</f>
        <v>#REF!</v>
      </c>
      <c r="GT158" s="9" t="e">
        <f ca="1">INDIRECT(ADDRESS(ROW(),Controls!#REF!+90))</f>
        <v>#REF!</v>
      </c>
      <c r="GU158" s="9" t="e">
        <f ca="1">INDIRECT(ADDRESS(ROW(),Controls!#REF!+105))</f>
        <v>#REF!</v>
      </c>
      <c r="GV158" s="9" t="e">
        <f ca="1">INDIRECT(ADDRESS(ROW(),Controls!#REF!+120))</f>
        <v>#REF!</v>
      </c>
      <c r="GW158" s="9" t="e">
        <f ca="1">INDIRECT(ADDRESS(ROW(),Controls!#REF!+15))</f>
        <v>#REF!</v>
      </c>
      <c r="GX158" s="9" t="e">
        <f ca="1">INDIRECT(ADDRESS(ROW(),Controls!#REF!+135))</f>
        <v>#REF!</v>
      </c>
      <c r="HJ158" s="9" t="e">
        <f t="shared" ca="1" si="12"/>
        <v>#REF!</v>
      </c>
      <c r="HK158" s="9" t="e">
        <f t="shared" ca="1" si="13"/>
        <v>#REF!</v>
      </c>
      <c r="HL158" s="9" t="e">
        <f t="shared" ca="1" si="14"/>
        <v>#REF!</v>
      </c>
      <c r="HM158" s="9" t="e">
        <f t="shared" ca="1" si="15"/>
        <v>#REF!</v>
      </c>
      <c r="HN158" s="9" t="e">
        <f ca="1">SQRT($GS158*(1-$GS158/Controls!$D$15))</f>
        <v>#REF!</v>
      </c>
      <c r="HO158" s="9" t="e">
        <f t="shared" ca="1" si="16"/>
        <v>#REF!</v>
      </c>
      <c r="HP158" s="9" t="e">
        <f t="shared" ca="1" si="17"/>
        <v>#REF!</v>
      </c>
      <c r="HQ158" s="9" t="e">
        <f ca="1">IF($GV158=0,NA(),($GX158*Controls!#REF!))</f>
        <v>#REF!</v>
      </c>
    </row>
    <row r="159" spans="134:225" x14ac:dyDescent="0.25">
      <c r="ED159" s="9">
        <f>$EC$317/4+$EC$318/2+$EC$319/4</f>
        <v>0</v>
      </c>
      <c r="EE159" s="9">
        <f>$ED$316/4+$ED$317/2+$ED$318/4</f>
        <v>0</v>
      </c>
      <c r="EF159" s="9">
        <f>$EE$317/4+$EE$318/2+$EE$319/4</f>
        <v>0</v>
      </c>
      <c r="EG159" s="9">
        <f>$EF$315/4+$EF$316/2+$EF$317/4</f>
        <v>0</v>
      </c>
      <c r="GP159" s="9" t="e">
        <f ca="1">INDIRECT(ADDRESS(ROW(),Controls!#REF!+30))</f>
        <v>#REF!</v>
      </c>
      <c r="GQ159" s="9" t="e">
        <f ca="1">INDIRECT(ADDRESS(ROW(),Controls!#REF!+45))</f>
        <v>#REF!</v>
      </c>
      <c r="GR159" s="9" t="e">
        <f ca="1">INDIRECT(ADDRESS(ROW(),Controls!#REF!+60))</f>
        <v>#REF!</v>
      </c>
      <c r="GS159" s="9" t="e">
        <f ca="1">INDIRECT(ADDRESS(ROW(),Controls!#REF!+75))</f>
        <v>#REF!</v>
      </c>
      <c r="GT159" s="9" t="e">
        <f ca="1">INDIRECT(ADDRESS(ROW(),Controls!#REF!+90))</f>
        <v>#REF!</v>
      </c>
      <c r="GU159" s="9" t="e">
        <f ca="1">INDIRECT(ADDRESS(ROW(),Controls!#REF!+105))</f>
        <v>#REF!</v>
      </c>
      <c r="GV159" s="9" t="e">
        <f ca="1">INDIRECT(ADDRESS(ROW(),Controls!#REF!+120))</f>
        <v>#REF!</v>
      </c>
      <c r="GW159" s="9" t="e">
        <f ca="1">INDIRECT(ADDRESS(ROW(),Controls!#REF!+15))</f>
        <v>#REF!</v>
      </c>
      <c r="GX159" s="9" t="e">
        <f ca="1">INDIRECT(ADDRESS(ROW(),Controls!#REF!+135))</f>
        <v>#REF!</v>
      </c>
      <c r="HJ159" s="9" t="e">
        <f t="shared" ca="1" si="12"/>
        <v>#REF!</v>
      </c>
      <c r="HK159" s="9" t="e">
        <f t="shared" ca="1" si="13"/>
        <v>#REF!</v>
      </c>
      <c r="HL159" s="9" t="e">
        <f t="shared" ca="1" si="14"/>
        <v>#REF!</v>
      </c>
      <c r="HM159" s="9" t="e">
        <f t="shared" ca="1" si="15"/>
        <v>#REF!</v>
      </c>
      <c r="HN159" s="9" t="e">
        <f ca="1">SQRT($GS159*(1-$GS159/Controls!$D$15))</f>
        <v>#REF!</v>
      </c>
      <c r="HO159" s="9" t="e">
        <f t="shared" ca="1" si="16"/>
        <v>#REF!</v>
      </c>
      <c r="HP159" s="9" t="e">
        <f t="shared" ca="1" si="17"/>
        <v>#REF!</v>
      </c>
      <c r="HQ159" s="9" t="e">
        <f ca="1">IF($GV159=0,NA(),($GX159*Controls!#REF!))</f>
        <v>#REF!</v>
      </c>
    </row>
    <row r="160" spans="134:225" x14ac:dyDescent="0.25">
      <c r="ED160" s="9">
        <f>$EC$319/4+$EC$320/2+$EC$321/4</f>
        <v>0</v>
      </c>
      <c r="EE160" s="9">
        <f>$ED$318/4+$ED$319/2+$ED$320/4</f>
        <v>0</v>
      </c>
      <c r="EF160" s="9">
        <f>$EE$319/4+$EE$320/2+$EE$321/4</f>
        <v>0</v>
      </c>
      <c r="EG160" s="9">
        <f>$EF$317/4+$EF$318/2+$EF$319/4</f>
        <v>0</v>
      </c>
      <c r="GP160" s="9" t="e">
        <f ca="1">INDIRECT(ADDRESS(ROW(),Controls!#REF!+30))</f>
        <v>#REF!</v>
      </c>
      <c r="GQ160" s="9" t="e">
        <f ca="1">INDIRECT(ADDRESS(ROW(),Controls!#REF!+45))</f>
        <v>#REF!</v>
      </c>
      <c r="GR160" s="9" t="e">
        <f ca="1">INDIRECT(ADDRESS(ROW(),Controls!#REF!+60))</f>
        <v>#REF!</v>
      </c>
      <c r="GS160" s="9" t="e">
        <f ca="1">INDIRECT(ADDRESS(ROW(),Controls!#REF!+75))</f>
        <v>#REF!</v>
      </c>
      <c r="GT160" s="9" t="e">
        <f ca="1">INDIRECT(ADDRESS(ROW(),Controls!#REF!+90))</f>
        <v>#REF!</v>
      </c>
      <c r="GU160" s="9" t="e">
        <f ca="1">INDIRECT(ADDRESS(ROW(),Controls!#REF!+105))</f>
        <v>#REF!</v>
      </c>
      <c r="GV160" s="9" t="e">
        <f ca="1">INDIRECT(ADDRESS(ROW(),Controls!#REF!+120))</f>
        <v>#REF!</v>
      </c>
      <c r="GW160" s="9" t="e">
        <f ca="1">INDIRECT(ADDRESS(ROW(),Controls!#REF!+15))</f>
        <v>#REF!</v>
      </c>
      <c r="GX160" s="9" t="e">
        <f ca="1">INDIRECT(ADDRESS(ROW(),Controls!#REF!+135))</f>
        <v>#REF!</v>
      </c>
      <c r="HJ160" s="9" t="e">
        <f t="shared" ca="1" si="12"/>
        <v>#REF!</v>
      </c>
      <c r="HK160" s="9" t="e">
        <f t="shared" ca="1" si="13"/>
        <v>#REF!</v>
      </c>
      <c r="HL160" s="9" t="e">
        <f t="shared" ca="1" si="14"/>
        <v>#REF!</v>
      </c>
      <c r="HM160" s="9" t="e">
        <f t="shared" ca="1" si="15"/>
        <v>#REF!</v>
      </c>
      <c r="HN160" s="9" t="e">
        <f ca="1">SQRT($GS160*(1-$GS160/Controls!$D$15))</f>
        <v>#REF!</v>
      </c>
      <c r="HO160" s="9" t="e">
        <f t="shared" ca="1" si="16"/>
        <v>#REF!</v>
      </c>
      <c r="HP160" s="9" t="e">
        <f t="shared" ca="1" si="17"/>
        <v>#REF!</v>
      </c>
      <c r="HQ160" s="9" t="e">
        <f ca="1">IF($GV160=0,NA(),($GX160*Controls!#REF!))</f>
        <v>#REF!</v>
      </c>
    </row>
    <row r="161" spans="134:225" x14ac:dyDescent="0.25">
      <c r="ED161" s="9">
        <f>$EC$321/4+$EC$322/2+$EC$323/4</f>
        <v>0</v>
      </c>
      <c r="EE161" s="9">
        <f>$ED$320/4+$ED$321/2+$ED$322/4</f>
        <v>0</v>
      </c>
      <c r="EF161" s="9">
        <f>$EE$321/4+$EE$322/2+$EE$323/4</f>
        <v>0</v>
      </c>
      <c r="EG161" s="9">
        <f>$EF$319/4+$EF$320/2+$EF$321/4</f>
        <v>0</v>
      </c>
      <c r="GP161" s="9" t="e">
        <f ca="1">INDIRECT(ADDRESS(ROW(),Controls!#REF!+30))</f>
        <v>#REF!</v>
      </c>
      <c r="GQ161" s="9" t="e">
        <f ca="1">INDIRECT(ADDRESS(ROW(),Controls!#REF!+45))</f>
        <v>#REF!</v>
      </c>
      <c r="GR161" s="9" t="e">
        <f ca="1">INDIRECT(ADDRESS(ROW(),Controls!#REF!+60))</f>
        <v>#REF!</v>
      </c>
      <c r="GS161" s="9" t="e">
        <f ca="1">INDIRECT(ADDRESS(ROW(),Controls!#REF!+75))</f>
        <v>#REF!</v>
      </c>
      <c r="GT161" s="9" t="e">
        <f ca="1">INDIRECT(ADDRESS(ROW(),Controls!#REF!+90))</f>
        <v>#REF!</v>
      </c>
      <c r="GU161" s="9" t="e">
        <f ca="1">INDIRECT(ADDRESS(ROW(),Controls!#REF!+105))</f>
        <v>#REF!</v>
      </c>
      <c r="GV161" s="9" t="e">
        <f ca="1">INDIRECT(ADDRESS(ROW(),Controls!#REF!+120))</f>
        <v>#REF!</v>
      </c>
      <c r="GW161" s="9" t="e">
        <f ca="1">INDIRECT(ADDRESS(ROW(),Controls!#REF!+15))</f>
        <v>#REF!</v>
      </c>
      <c r="GX161" s="9" t="e">
        <f ca="1">INDIRECT(ADDRESS(ROW(),Controls!#REF!+135))</f>
        <v>#REF!</v>
      </c>
      <c r="HJ161" s="9" t="e">
        <f t="shared" ca="1" si="12"/>
        <v>#REF!</v>
      </c>
      <c r="HK161" s="9" t="e">
        <f t="shared" ca="1" si="13"/>
        <v>#REF!</v>
      </c>
      <c r="HL161" s="9" t="e">
        <f t="shared" ca="1" si="14"/>
        <v>#REF!</v>
      </c>
      <c r="HM161" s="9" t="e">
        <f t="shared" ca="1" si="15"/>
        <v>#REF!</v>
      </c>
      <c r="HN161" s="9" t="e">
        <f ca="1">SQRT($GS161*(1-$GS161/Controls!$D$15))</f>
        <v>#REF!</v>
      </c>
      <c r="HO161" s="9" t="e">
        <f t="shared" ca="1" si="16"/>
        <v>#REF!</v>
      </c>
      <c r="HP161" s="9" t="e">
        <f t="shared" ca="1" si="17"/>
        <v>#REF!</v>
      </c>
      <c r="HQ161" s="9" t="e">
        <f ca="1">IF($GV161=0,NA(),($GX161*Controls!#REF!))</f>
        <v>#REF!</v>
      </c>
    </row>
    <row r="162" spans="134:225" x14ac:dyDescent="0.25">
      <c r="ED162" s="9">
        <f>$EC$323/4+$EC$324/2+$EC$325/4</f>
        <v>0</v>
      </c>
      <c r="EE162" s="9">
        <f>$ED$322/4+$ED$323/2+$ED$324/4</f>
        <v>0</v>
      </c>
      <c r="EF162" s="9">
        <f>$EE$323/4+$EE$324/2+$EE$325/4</f>
        <v>0</v>
      </c>
      <c r="EG162" s="9">
        <f>$EF$321/4+$EF$322/2+$EF$323/4</f>
        <v>0</v>
      </c>
      <c r="GP162" s="9" t="e">
        <f ca="1">INDIRECT(ADDRESS(ROW(),Controls!#REF!+30))</f>
        <v>#REF!</v>
      </c>
      <c r="GQ162" s="9" t="e">
        <f ca="1">INDIRECT(ADDRESS(ROW(),Controls!#REF!+45))</f>
        <v>#REF!</v>
      </c>
      <c r="GR162" s="9" t="e">
        <f ca="1">INDIRECT(ADDRESS(ROW(),Controls!#REF!+60))</f>
        <v>#REF!</v>
      </c>
      <c r="GS162" s="9" t="e">
        <f ca="1">INDIRECT(ADDRESS(ROW(),Controls!#REF!+75))</f>
        <v>#REF!</v>
      </c>
      <c r="GT162" s="9" t="e">
        <f ca="1">INDIRECT(ADDRESS(ROW(),Controls!#REF!+90))</f>
        <v>#REF!</v>
      </c>
      <c r="GU162" s="9" t="e">
        <f ca="1">INDIRECT(ADDRESS(ROW(),Controls!#REF!+105))</f>
        <v>#REF!</v>
      </c>
      <c r="GV162" s="9" t="e">
        <f ca="1">INDIRECT(ADDRESS(ROW(),Controls!#REF!+120))</f>
        <v>#REF!</v>
      </c>
      <c r="GW162" s="9" t="e">
        <f ca="1">INDIRECT(ADDRESS(ROW(),Controls!#REF!+15))</f>
        <v>#REF!</v>
      </c>
      <c r="GX162" s="9" t="e">
        <f ca="1">INDIRECT(ADDRESS(ROW(),Controls!#REF!+135))</f>
        <v>#REF!</v>
      </c>
      <c r="HJ162" s="9" t="e">
        <f t="shared" ca="1" si="12"/>
        <v>#REF!</v>
      </c>
      <c r="HK162" s="9" t="e">
        <f t="shared" ca="1" si="13"/>
        <v>#REF!</v>
      </c>
      <c r="HL162" s="9" t="e">
        <f t="shared" ca="1" si="14"/>
        <v>#REF!</v>
      </c>
      <c r="HM162" s="9" t="e">
        <f t="shared" ca="1" si="15"/>
        <v>#REF!</v>
      </c>
      <c r="HN162" s="9" t="e">
        <f ca="1">SQRT($GS162*(1-$GS162/Controls!$D$15))</f>
        <v>#REF!</v>
      </c>
      <c r="HO162" s="9" t="e">
        <f t="shared" ca="1" si="16"/>
        <v>#REF!</v>
      </c>
      <c r="HP162" s="9" t="e">
        <f t="shared" ca="1" si="17"/>
        <v>#REF!</v>
      </c>
      <c r="HQ162" s="9" t="e">
        <f ca="1">IF($GV162=0,NA(),($GX162*Controls!#REF!))</f>
        <v>#REF!</v>
      </c>
    </row>
    <row r="163" spans="134:225" x14ac:dyDescent="0.25">
      <c r="ED163" s="9">
        <f>$EC$325/4+$EC$326/2+$EC$327/4</f>
        <v>0</v>
      </c>
      <c r="EE163" s="9">
        <f>$ED$324/4+$ED$325/2+$ED$326/4</f>
        <v>0</v>
      </c>
      <c r="EF163" s="9">
        <f>$EE$325/4+$EE$326/2+$EE$327/4</f>
        <v>0</v>
      </c>
      <c r="EG163" s="9">
        <f>$EF$323/4+$EF$324/2+$EF$325/4</f>
        <v>0</v>
      </c>
      <c r="GP163" s="9" t="e">
        <f ca="1">INDIRECT(ADDRESS(ROW(),Controls!#REF!+30))</f>
        <v>#REF!</v>
      </c>
      <c r="GQ163" s="9" t="e">
        <f ca="1">INDIRECT(ADDRESS(ROW(),Controls!#REF!+45))</f>
        <v>#REF!</v>
      </c>
      <c r="GR163" s="9" t="e">
        <f ca="1">INDIRECT(ADDRESS(ROW(),Controls!#REF!+60))</f>
        <v>#REF!</v>
      </c>
      <c r="GS163" s="9" t="e">
        <f ca="1">INDIRECT(ADDRESS(ROW(),Controls!#REF!+75))</f>
        <v>#REF!</v>
      </c>
      <c r="GT163" s="9" t="e">
        <f ca="1">INDIRECT(ADDRESS(ROW(),Controls!#REF!+90))</f>
        <v>#REF!</v>
      </c>
      <c r="GU163" s="9" t="e">
        <f ca="1">INDIRECT(ADDRESS(ROW(),Controls!#REF!+105))</f>
        <v>#REF!</v>
      </c>
      <c r="GV163" s="9" t="e">
        <f ca="1">INDIRECT(ADDRESS(ROW(),Controls!#REF!+120))</f>
        <v>#REF!</v>
      </c>
      <c r="GW163" s="9" t="e">
        <f ca="1">INDIRECT(ADDRESS(ROW(),Controls!#REF!+15))</f>
        <v>#REF!</v>
      </c>
      <c r="GX163" s="9" t="e">
        <f ca="1">INDIRECT(ADDRESS(ROW(),Controls!#REF!+135))</f>
        <v>#REF!</v>
      </c>
      <c r="HJ163" s="9" t="e">
        <f t="shared" ca="1" si="12"/>
        <v>#REF!</v>
      </c>
      <c r="HK163" s="9" t="e">
        <f t="shared" ca="1" si="13"/>
        <v>#REF!</v>
      </c>
      <c r="HL163" s="9" t="e">
        <f t="shared" ca="1" si="14"/>
        <v>#REF!</v>
      </c>
      <c r="HM163" s="9" t="e">
        <f t="shared" ca="1" si="15"/>
        <v>#REF!</v>
      </c>
      <c r="HN163" s="9" t="e">
        <f ca="1">SQRT($GS163*(1-$GS163/Controls!$D$15))</f>
        <v>#REF!</v>
      </c>
      <c r="HO163" s="9" t="e">
        <f t="shared" ca="1" si="16"/>
        <v>#REF!</v>
      </c>
      <c r="HP163" s="9" t="e">
        <f t="shared" ca="1" si="17"/>
        <v>#REF!</v>
      </c>
      <c r="HQ163" s="9" t="e">
        <f ca="1">IF($GV163=0,NA(),($GX163*Controls!#REF!))</f>
        <v>#REF!</v>
      </c>
    </row>
    <row r="164" spans="134:225" x14ac:dyDescent="0.25">
      <c r="ED164" s="9">
        <f>$EC$327/4+$EC$328/2+$EC$329/4</f>
        <v>0</v>
      </c>
      <c r="EE164" s="9">
        <f>$ED$326/4+$ED$327/2+$ED$328/4</f>
        <v>0</v>
      </c>
      <c r="EF164" s="9">
        <f>$EE$327/4+$EE$328/2+$EE$329/4</f>
        <v>0</v>
      </c>
      <c r="EG164" s="9">
        <f>$EF$325/4+$EF$326/2+$EF$327/4</f>
        <v>0</v>
      </c>
      <c r="GP164" s="9" t="e">
        <f ca="1">INDIRECT(ADDRESS(ROW(),Controls!#REF!+30))</f>
        <v>#REF!</v>
      </c>
      <c r="GQ164" s="9" t="e">
        <f ca="1">INDIRECT(ADDRESS(ROW(),Controls!#REF!+45))</f>
        <v>#REF!</v>
      </c>
      <c r="GR164" s="9" t="e">
        <f ca="1">INDIRECT(ADDRESS(ROW(),Controls!#REF!+60))</f>
        <v>#REF!</v>
      </c>
      <c r="GS164" s="9" t="e">
        <f ca="1">INDIRECT(ADDRESS(ROW(),Controls!#REF!+75))</f>
        <v>#REF!</v>
      </c>
      <c r="GT164" s="9" t="e">
        <f ca="1">INDIRECT(ADDRESS(ROW(),Controls!#REF!+90))</f>
        <v>#REF!</v>
      </c>
      <c r="GU164" s="9" t="e">
        <f ca="1">INDIRECT(ADDRESS(ROW(),Controls!#REF!+105))</f>
        <v>#REF!</v>
      </c>
      <c r="GV164" s="9" t="e">
        <f ca="1">INDIRECT(ADDRESS(ROW(),Controls!#REF!+120))</f>
        <v>#REF!</v>
      </c>
      <c r="GW164" s="9" t="e">
        <f ca="1">INDIRECT(ADDRESS(ROW(),Controls!#REF!+15))</f>
        <v>#REF!</v>
      </c>
      <c r="GX164" s="9" t="e">
        <f ca="1">INDIRECT(ADDRESS(ROW(),Controls!#REF!+135))</f>
        <v>#REF!</v>
      </c>
      <c r="HJ164" s="9" t="e">
        <f t="shared" ca="1" si="12"/>
        <v>#REF!</v>
      </c>
      <c r="HK164" s="9" t="e">
        <f t="shared" ca="1" si="13"/>
        <v>#REF!</v>
      </c>
      <c r="HL164" s="9" t="e">
        <f t="shared" ca="1" si="14"/>
        <v>#REF!</v>
      </c>
      <c r="HM164" s="9" t="e">
        <f t="shared" ca="1" si="15"/>
        <v>#REF!</v>
      </c>
      <c r="HN164" s="9" t="e">
        <f ca="1">SQRT($GS164*(1-$GS164/Controls!$D$15))</f>
        <v>#REF!</v>
      </c>
      <c r="HO164" s="9" t="e">
        <f t="shared" ca="1" si="16"/>
        <v>#REF!</v>
      </c>
      <c r="HP164" s="9" t="e">
        <f t="shared" ca="1" si="17"/>
        <v>#REF!</v>
      </c>
      <c r="HQ164" s="9" t="e">
        <f ca="1">IF($GV164=0,NA(),($GX164*Controls!#REF!))</f>
        <v>#REF!</v>
      </c>
    </row>
    <row r="165" spans="134:225" x14ac:dyDescent="0.25">
      <c r="ED165" s="9">
        <f>$EC$329/4+$EC$330/2+$EC$331/4</f>
        <v>0</v>
      </c>
      <c r="EE165" s="9">
        <f>$ED$328/4+$ED$329/2+$ED$330/4</f>
        <v>0</v>
      </c>
      <c r="EF165" s="9">
        <f>$EE$329/4+$EE$330/2+$EE$331/4</f>
        <v>0</v>
      </c>
      <c r="EG165" s="9">
        <f>$EF$327/4+$EF$328/2+$EF$329/4</f>
        <v>0</v>
      </c>
      <c r="GP165" s="9" t="e">
        <f ca="1">INDIRECT(ADDRESS(ROW(),Controls!#REF!+30))</f>
        <v>#REF!</v>
      </c>
      <c r="GQ165" s="9" t="e">
        <f ca="1">INDIRECT(ADDRESS(ROW(),Controls!#REF!+45))</f>
        <v>#REF!</v>
      </c>
      <c r="GR165" s="9" t="e">
        <f ca="1">INDIRECT(ADDRESS(ROW(),Controls!#REF!+60))</f>
        <v>#REF!</v>
      </c>
      <c r="GS165" s="9" t="e">
        <f ca="1">INDIRECT(ADDRESS(ROW(),Controls!#REF!+75))</f>
        <v>#REF!</v>
      </c>
      <c r="GT165" s="9" t="e">
        <f ca="1">INDIRECT(ADDRESS(ROW(),Controls!#REF!+90))</f>
        <v>#REF!</v>
      </c>
      <c r="GU165" s="9" t="e">
        <f ca="1">INDIRECT(ADDRESS(ROW(),Controls!#REF!+105))</f>
        <v>#REF!</v>
      </c>
      <c r="GV165" s="9" t="e">
        <f ca="1">INDIRECT(ADDRESS(ROW(),Controls!#REF!+120))</f>
        <v>#REF!</v>
      </c>
      <c r="GW165" s="9" t="e">
        <f ca="1">INDIRECT(ADDRESS(ROW(),Controls!#REF!+15))</f>
        <v>#REF!</v>
      </c>
      <c r="GX165" s="9" t="e">
        <f ca="1">INDIRECT(ADDRESS(ROW(),Controls!#REF!+135))</f>
        <v>#REF!</v>
      </c>
      <c r="HJ165" s="9" t="e">
        <f t="shared" ca="1" si="12"/>
        <v>#REF!</v>
      </c>
      <c r="HK165" s="9" t="e">
        <f t="shared" ca="1" si="13"/>
        <v>#REF!</v>
      </c>
      <c r="HL165" s="9" t="e">
        <f t="shared" ca="1" si="14"/>
        <v>#REF!</v>
      </c>
      <c r="HM165" s="9" t="e">
        <f t="shared" ca="1" si="15"/>
        <v>#REF!</v>
      </c>
      <c r="HN165" s="9" t="e">
        <f ca="1">SQRT($GS165*(1-$GS165/Controls!$D$15))</f>
        <v>#REF!</v>
      </c>
      <c r="HO165" s="9" t="e">
        <f t="shared" ca="1" si="16"/>
        <v>#REF!</v>
      </c>
      <c r="HP165" s="9" t="e">
        <f t="shared" ca="1" si="17"/>
        <v>#REF!</v>
      </c>
      <c r="HQ165" s="9" t="e">
        <f ca="1">IF($GV165=0,NA(),($GX165*Controls!#REF!))</f>
        <v>#REF!</v>
      </c>
    </row>
    <row r="166" spans="134:225" x14ac:dyDescent="0.25">
      <c r="ED166" s="9">
        <f>$EC$331/4+$EC$332/2+$EC$333/4</f>
        <v>0</v>
      </c>
      <c r="EE166" s="9">
        <f>$ED$330/4+$ED$331/2+$ED$332/4</f>
        <v>0</v>
      </c>
      <c r="EF166" s="9">
        <f>$EE$331/4+$EE$332/2+$EE$333/4</f>
        <v>0</v>
      </c>
      <c r="EG166" s="9">
        <f>$EF$329/4+$EF$330/2+$EF$331/4</f>
        <v>0</v>
      </c>
      <c r="GP166" s="9" t="e">
        <f ca="1">INDIRECT(ADDRESS(ROW(),Controls!#REF!+30))</f>
        <v>#REF!</v>
      </c>
      <c r="GQ166" s="9" t="e">
        <f ca="1">INDIRECT(ADDRESS(ROW(),Controls!#REF!+45))</f>
        <v>#REF!</v>
      </c>
      <c r="GR166" s="9" t="e">
        <f ca="1">INDIRECT(ADDRESS(ROW(),Controls!#REF!+60))</f>
        <v>#REF!</v>
      </c>
      <c r="GS166" s="9" t="e">
        <f ca="1">INDIRECT(ADDRESS(ROW(),Controls!#REF!+75))</f>
        <v>#REF!</v>
      </c>
      <c r="GT166" s="9" t="e">
        <f ca="1">INDIRECT(ADDRESS(ROW(),Controls!#REF!+90))</f>
        <v>#REF!</v>
      </c>
      <c r="GU166" s="9" t="e">
        <f ca="1">INDIRECT(ADDRESS(ROW(),Controls!#REF!+105))</f>
        <v>#REF!</v>
      </c>
      <c r="GV166" s="9" t="e">
        <f ca="1">INDIRECT(ADDRESS(ROW(),Controls!#REF!+120))</f>
        <v>#REF!</v>
      </c>
      <c r="GW166" s="9" t="e">
        <f ca="1">INDIRECT(ADDRESS(ROW(),Controls!#REF!+15))</f>
        <v>#REF!</v>
      </c>
      <c r="GX166" s="9" t="e">
        <f ca="1">INDIRECT(ADDRESS(ROW(),Controls!#REF!+135))</f>
        <v>#REF!</v>
      </c>
      <c r="HJ166" s="9" t="e">
        <f t="shared" ca="1" si="12"/>
        <v>#REF!</v>
      </c>
      <c r="HK166" s="9" t="e">
        <f t="shared" ca="1" si="13"/>
        <v>#REF!</v>
      </c>
      <c r="HL166" s="9" t="e">
        <f t="shared" ca="1" si="14"/>
        <v>#REF!</v>
      </c>
      <c r="HM166" s="9" t="e">
        <f t="shared" ca="1" si="15"/>
        <v>#REF!</v>
      </c>
      <c r="HN166" s="9" t="e">
        <f ca="1">SQRT($GS166*(1-$GS166/Controls!$D$15))</f>
        <v>#REF!</v>
      </c>
      <c r="HO166" s="9" t="e">
        <f t="shared" ca="1" si="16"/>
        <v>#REF!</v>
      </c>
      <c r="HP166" s="9" t="e">
        <f t="shared" ca="1" si="17"/>
        <v>#REF!</v>
      </c>
      <c r="HQ166" s="9" t="e">
        <f ca="1">IF($GV166=0,NA(),($GX166*Controls!#REF!))</f>
        <v>#REF!</v>
      </c>
    </row>
    <row r="167" spans="134:225" x14ac:dyDescent="0.25">
      <c r="ED167" s="9">
        <f>$EC$333/4+$EC$334/2+$EC$335/4</f>
        <v>0</v>
      </c>
      <c r="EE167" s="9">
        <f>$ED$332/4+$ED$333/2+$ED$334/4</f>
        <v>0</v>
      </c>
      <c r="EF167" s="9">
        <f>$EE$333/4+$EE$334/2+$EE$335/4</f>
        <v>0</v>
      </c>
      <c r="EG167" s="9">
        <f>$EF$331/4+$EF$332/2+$EF$333/4</f>
        <v>0</v>
      </c>
      <c r="GP167" s="9" t="e">
        <f ca="1">INDIRECT(ADDRESS(ROW(),Controls!#REF!+30))</f>
        <v>#REF!</v>
      </c>
      <c r="GQ167" s="9" t="e">
        <f ca="1">INDIRECT(ADDRESS(ROW(),Controls!#REF!+45))</f>
        <v>#REF!</v>
      </c>
      <c r="GR167" s="9" t="e">
        <f ca="1">INDIRECT(ADDRESS(ROW(),Controls!#REF!+60))</f>
        <v>#REF!</v>
      </c>
      <c r="GS167" s="9" t="e">
        <f ca="1">INDIRECT(ADDRESS(ROW(),Controls!#REF!+75))</f>
        <v>#REF!</v>
      </c>
      <c r="GT167" s="9" t="e">
        <f ca="1">INDIRECT(ADDRESS(ROW(),Controls!#REF!+90))</f>
        <v>#REF!</v>
      </c>
      <c r="GU167" s="9" t="e">
        <f ca="1">INDIRECT(ADDRESS(ROW(),Controls!#REF!+105))</f>
        <v>#REF!</v>
      </c>
      <c r="GV167" s="9" t="e">
        <f ca="1">INDIRECT(ADDRESS(ROW(),Controls!#REF!+120))</f>
        <v>#REF!</v>
      </c>
      <c r="GW167" s="9" t="e">
        <f ca="1">INDIRECT(ADDRESS(ROW(),Controls!#REF!+15))</f>
        <v>#REF!</v>
      </c>
      <c r="GX167" s="9" t="e">
        <f ca="1">INDIRECT(ADDRESS(ROW(),Controls!#REF!+135))</f>
        <v>#REF!</v>
      </c>
      <c r="HJ167" s="9" t="e">
        <f t="shared" ca="1" si="12"/>
        <v>#REF!</v>
      </c>
      <c r="HK167" s="9" t="e">
        <f t="shared" ca="1" si="13"/>
        <v>#REF!</v>
      </c>
      <c r="HL167" s="9" t="e">
        <f t="shared" ca="1" si="14"/>
        <v>#REF!</v>
      </c>
      <c r="HM167" s="9" t="e">
        <f t="shared" ca="1" si="15"/>
        <v>#REF!</v>
      </c>
      <c r="HN167" s="9" t="e">
        <f ca="1">SQRT($GS167*(1-$GS167/Controls!$D$15))</f>
        <v>#REF!</v>
      </c>
      <c r="HO167" s="9" t="e">
        <f t="shared" ca="1" si="16"/>
        <v>#REF!</v>
      </c>
      <c r="HP167" s="9" t="e">
        <f t="shared" ca="1" si="17"/>
        <v>#REF!</v>
      </c>
      <c r="HQ167" s="9" t="e">
        <f ca="1">IF($GV167=0,NA(),($GX167*Controls!#REF!))</f>
        <v>#REF!</v>
      </c>
    </row>
    <row r="168" spans="134:225" x14ac:dyDescent="0.25">
      <c r="ED168" s="9">
        <f>$EC$335/4+$EC$336/2+$EC$337/4</f>
        <v>0</v>
      </c>
      <c r="EE168" s="9">
        <f>$ED$334/4+$ED$335/2+$ED$336/4</f>
        <v>0</v>
      </c>
      <c r="EF168" s="9">
        <f>$EE$335/4+$EE$336/2+$EE$337/4</f>
        <v>0</v>
      </c>
      <c r="EG168" s="9">
        <f>$EF$333/4+$EF$334/2+$EF$335/4</f>
        <v>0</v>
      </c>
      <c r="GP168" s="9" t="e">
        <f ca="1">INDIRECT(ADDRESS(ROW(),Controls!#REF!+30))</f>
        <v>#REF!</v>
      </c>
      <c r="GQ168" s="9" t="e">
        <f ca="1">INDIRECT(ADDRESS(ROW(),Controls!#REF!+45))</f>
        <v>#REF!</v>
      </c>
      <c r="GR168" s="9" t="e">
        <f ca="1">INDIRECT(ADDRESS(ROW(),Controls!#REF!+60))</f>
        <v>#REF!</v>
      </c>
      <c r="GS168" s="9" t="e">
        <f ca="1">INDIRECT(ADDRESS(ROW(),Controls!#REF!+75))</f>
        <v>#REF!</v>
      </c>
      <c r="GT168" s="9" t="e">
        <f ca="1">INDIRECT(ADDRESS(ROW(),Controls!#REF!+90))</f>
        <v>#REF!</v>
      </c>
      <c r="GU168" s="9" t="e">
        <f ca="1">INDIRECT(ADDRESS(ROW(),Controls!#REF!+105))</f>
        <v>#REF!</v>
      </c>
      <c r="GV168" s="9" t="e">
        <f ca="1">INDIRECT(ADDRESS(ROW(),Controls!#REF!+120))</f>
        <v>#REF!</v>
      </c>
      <c r="GW168" s="9" t="e">
        <f ca="1">INDIRECT(ADDRESS(ROW(),Controls!#REF!+15))</f>
        <v>#REF!</v>
      </c>
      <c r="GX168" s="9" t="e">
        <f ca="1">INDIRECT(ADDRESS(ROW(),Controls!#REF!+135))</f>
        <v>#REF!</v>
      </c>
      <c r="HJ168" s="9" t="e">
        <f t="shared" ca="1" si="12"/>
        <v>#REF!</v>
      </c>
      <c r="HK168" s="9" t="e">
        <f t="shared" ca="1" si="13"/>
        <v>#REF!</v>
      </c>
      <c r="HL168" s="9" t="e">
        <f t="shared" ca="1" si="14"/>
        <v>#REF!</v>
      </c>
      <c r="HM168" s="9" t="e">
        <f t="shared" ca="1" si="15"/>
        <v>#REF!</v>
      </c>
      <c r="HN168" s="9" t="e">
        <f ca="1">SQRT($GS168*(1-$GS168/Controls!$D$15))</f>
        <v>#REF!</v>
      </c>
      <c r="HO168" s="9" t="e">
        <f t="shared" ca="1" si="16"/>
        <v>#REF!</v>
      </c>
      <c r="HP168" s="9" t="e">
        <f t="shared" ca="1" si="17"/>
        <v>#REF!</v>
      </c>
      <c r="HQ168" s="9" t="e">
        <f ca="1">IF($GV168=0,NA(),($GX168*Controls!#REF!))</f>
        <v>#REF!</v>
      </c>
    </row>
    <row r="169" spans="134:225" x14ac:dyDescent="0.25">
      <c r="ED169" s="9">
        <f>$EC$337/4+$EC$338/2+$EC$339/4</f>
        <v>0</v>
      </c>
      <c r="EE169" s="9">
        <f>$ED$336/4+$ED$337/2+$ED$338/4</f>
        <v>0</v>
      </c>
      <c r="EF169" s="9">
        <f>$EE$337/4+$EE$338/2+$EE$339/4</f>
        <v>0</v>
      </c>
      <c r="EG169" s="9">
        <f>$EF$335/4+$EF$336/2+$EF$337/4</f>
        <v>0</v>
      </c>
      <c r="GP169" s="9" t="e">
        <f ca="1">INDIRECT(ADDRESS(ROW(),Controls!#REF!+30))</f>
        <v>#REF!</v>
      </c>
      <c r="GQ169" s="9" t="e">
        <f ca="1">INDIRECT(ADDRESS(ROW(),Controls!#REF!+45))</f>
        <v>#REF!</v>
      </c>
      <c r="GR169" s="9" t="e">
        <f ca="1">INDIRECT(ADDRESS(ROW(),Controls!#REF!+60))</f>
        <v>#REF!</v>
      </c>
      <c r="GS169" s="9" t="e">
        <f ca="1">INDIRECT(ADDRESS(ROW(),Controls!#REF!+75))</f>
        <v>#REF!</v>
      </c>
      <c r="GT169" s="9" t="e">
        <f ca="1">INDIRECT(ADDRESS(ROW(),Controls!#REF!+90))</f>
        <v>#REF!</v>
      </c>
      <c r="GU169" s="9" t="e">
        <f ca="1">INDIRECT(ADDRESS(ROW(),Controls!#REF!+105))</f>
        <v>#REF!</v>
      </c>
      <c r="GV169" s="9" t="e">
        <f ca="1">INDIRECT(ADDRESS(ROW(),Controls!#REF!+120))</f>
        <v>#REF!</v>
      </c>
      <c r="GW169" s="9" t="e">
        <f ca="1">INDIRECT(ADDRESS(ROW(),Controls!#REF!+15))</f>
        <v>#REF!</v>
      </c>
      <c r="GX169" s="9" t="e">
        <f ca="1">INDIRECT(ADDRESS(ROW(),Controls!#REF!+135))</f>
        <v>#REF!</v>
      </c>
      <c r="HJ169" s="9" t="e">
        <f t="shared" ca="1" si="12"/>
        <v>#REF!</v>
      </c>
      <c r="HK169" s="9" t="e">
        <f t="shared" ca="1" si="13"/>
        <v>#REF!</v>
      </c>
      <c r="HL169" s="9" t="e">
        <f t="shared" ca="1" si="14"/>
        <v>#REF!</v>
      </c>
      <c r="HM169" s="9" t="e">
        <f t="shared" ca="1" si="15"/>
        <v>#REF!</v>
      </c>
      <c r="HN169" s="9" t="e">
        <f ca="1">SQRT($GS169*(1-$GS169/Controls!$D$15))</f>
        <v>#REF!</v>
      </c>
      <c r="HO169" s="9" t="e">
        <f t="shared" ca="1" si="16"/>
        <v>#REF!</v>
      </c>
      <c r="HP169" s="9" t="e">
        <f t="shared" ca="1" si="17"/>
        <v>#REF!</v>
      </c>
      <c r="HQ169" s="9" t="e">
        <f ca="1">IF($GV169=0,NA(),($GX169*Controls!#REF!))</f>
        <v>#REF!</v>
      </c>
    </row>
    <row r="170" spans="134:225" x14ac:dyDescent="0.25">
      <c r="ED170" s="9">
        <f>$EC$339/4+$EC$340/2+$EC$341/4</f>
        <v>0</v>
      </c>
      <c r="EE170" s="9">
        <f>$ED$338/4+$ED$339/2+$ED$340/4</f>
        <v>0</v>
      </c>
      <c r="EF170" s="9">
        <f>$EE$339/4+$EE$340/2+$EE$341/4</f>
        <v>0</v>
      </c>
      <c r="EG170" s="9">
        <f>$EF$337/4+$EF$338/2+$EF$339/4</f>
        <v>0</v>
      </c>
      <c r="GP170" s="9" t="e">
        <f ca="1">INDIRECT(ADDRESS(ROW(),Controls!#REF!+30))</f>
        <v>#REF!</v>
      </c>
      <c r="GQ170" s="9" t="e">
        <f ca="1">INDIRECT(ADDRESS(ROW(),Controls!#REF!+45))</f>
        <v>#REF!</v>
      </c>
      <c r="GR170" s="9" t="e">
        <f ca="1">INDIRECT(ADDRESS(ROW(),Controls!#REF!+60))</f>
        <v>#REF!</v>
      </c>
      <c r="GS170" s="9" t="e">
        <f ca="1">INDIRECT(ADDRESS(ROW(),Controls!#REF!+75))</f>
        <v>#REF!</v>
      </c>
      <c r="GT170" s="9" t="e">
        <f ca="1">INDIRECT(ADDRESS(ROW(),Controls!#REF!+90))</f>
        <v>#REF!</v>
      </c>
      <c r="GU170" s="9" t="e">
        <f ca="1">INDIRECT(ADDRESS(ROW(),Controls!#REF!+105))</f>
        <v>#REF!</v>
      </c>
      <c r="GV170" s="9" t="e">
        <f ca="1">INDIRECT(ADDRESS(ROW(),Controls!#REF!+120))</f>
        <v>#REF!</v>
      </c>
      <c r="GW170" s="9" t="e">
        <f ca="1">INDIRECT(ADDRESS(ROW(),Controls!#REF!+15))</f>
        <v>#REF!</v>
      </c>
      <c r="GX170" s="9" t="e">
        <f ca="1">INDIRECT(ADDRESS(ROW(),Controls!#REF!+135))</f>
        <v>#REF!</v>
      </c>
      <c r="HJ170" s="9" t="e">
        <f t="shared" ca="1" si="12"/>
        <v>#REF!</v>
      </c>
      <c r="HK170" s="9" t="e">
        <f t="shared" ca="1" si="13"/>
        <v>#REF!</v>
      </c>
      <c r="HL170" s="9" t="e">
        <f t="shared" ca="1" si="14"/>
        <v>#REF!</v>
      </c>
      <c r="HM170" s="9" t="e">
        <f t="shared" ca="1" si="15"/>
        <v>#REF!</v>
      </c>
      <c r="HN170" s="9" t="e">
        <f ca="1">SQRT($GS170*(1-$GS170/Controls!$D$15))</f>
        <v>#REF!</v>
      </c>
      <c r="HO170" s="9" t="e">
        <f t="shared" ca="1" si="16"/>
        <v>#REF!</v>
      </c>
      <c r="HP170" s="9" t="e">
        <f t="shared" ca="1" si="17"/>
        <v>#REF!</v>
      </c>
      <c r="HQ170" s="9" t="e">
        <f ca="1">IF($GV170=0,NA(),($GX170*Controls!#REF!))</f>
        <v>#REF!</v>
      </c>
    </row>
    <row r="171" spans="134:225" x14ac:dyDescent="0.25">
      <c r="ED171" s="9">
        <f>$EC$341/4+$EC$342/2+$EC$343/4</f>
        <v>0</v>
      </c>
      <c r="EE171" s="9">
        <f>$ED$340/4+$ED$341/2+$ED$342/4</f>
        <v>0</v>
      </c>
      <c r="EF171" s="9">
        <f>$EE$341/4+$EE$342/2+$EE$343/4</f>
        <v>0</v>
      </c>
      <c r="EG171" s="9">
        <f>$EF$339/4+$EF$340/2+$EF$341/4</f>
        <v>0</v>
      </c>
      <c r="GP171" s="9" t="e">
        <f ca="1">INDIRECT(ADDRESS(ROW(),Controls!#REF!+30))</f>
        <v>#REF!</v>
      </c>
      <c r="GQ171" s="9" t="e">
        <f ca="1">INDIRECT(ADDRESS(ROW(),Controls!#REF!+45))</f>
        <v>#REF!</v>
      </c>
      <c r="GR171" s="9" t="e">
        <f ca="1">INDIRECT(ADDRESS(ROW(),Controls!#REF!+60))</f>
        <v>#REF!</v>
      </c>
      <c r="GS171" s="9" t="e">
        <f ca="1">INDIRECT(ADDRESS(ROW(),Controls!#REF!+75))</f>
        <v>#REF!</v>
      </c>
      <c r="GT171" s="9" t="e">
        <f ca="1">INDIRECT(ADDRESS(ROW(),Controls!#REF!+90))</f>
        <v>#REF!</v>
      </c>
      <c r="GU171" s="9" t="e">
        <f ca="1">INDIRECT(ADDRESS(ROW(),Controls!#REF!+105))</f>
        <v>#REF!</v>
      </c>
      <c r="GV171" s="9" t="e">
        <f ca="1">INDIRECT(ADDRESS(ROW(),Controls!#REF!+120))</f>
        <v>#REF!</v>
      </c>
      <c r="GW171" s="9" t="e">
        <f ca="1">INDIRECT(ADDRESS(ROW(),Controls!#REF!+15))</f>
        <v>#REF!</v>
      </c>
      <c r="GX171" s="9" t="e">
        <f ca="1">INDIRECT(ADDRESS(ROW(),Controls!#REF!+135))</f>
        <v>#REF!</v>
      </c>
      <c r="HJ171" s="9" t="e">
        <f t="shared" ca="1" si="12"/>
        <v>#REF!</v>
      </c>
      <c r="HK171" s="9" t="e">
        <f t="shared" ca="1" si="13"/>
        <v>#REF!</v>
      </c>
      <c r="HL171" s="9" t="e">
        <f t="shared" ca="1" si="14"/>
        <v>#REF!</v>
      </c>
      <c r="HM171" s="9" t="e">
        <f t="shared" ca="1" si="15"/>
        <v>#REF!</v>
      </c>
      <c r="HN171" s="9" t="e">
        <f ca="1">SQRT($GS171*(1-$GS171/Controls!$D$15))</f>
        <v>#REF!</v>
      </c>
      <c r="HO171" s="9" t="e">
        <f t="shared" ca="1" si="16"/>
        <v>#REF!</v>
      </c>
      <c r="HP171" s="9" t="e">
        <f t="shared" ca="1" si="17"/>
        <v>#REF!</v>
      </c>
      <c r="HQ171" s="9" t="e">
        <f ca="1">IF($GV171=0,NA(),($GX171*Controls!#REF!))</f>
        <v>#REF!</v>
      </c>
    </row>
    <row r="172" spans="134:225" x14ac:dyDescent="0.25">
      <c r="ED172" s="9">
        <f>$EC$343/4+$EC$344/2+$EC$345/4</f>
        <v>0</v>
      </c>
      <c r="EE172" s="9">
        <f>$ED$342/4+$ED$343/2+$ED$344/4</f>
        <v>0</v>
      </c>
      <c r="EF172" s="9">
        <f>$EE$343/4+$EE$344/2+$EE$345/4</f>
        <v>0</v>
      </c>
      <c r="EG172" s="9">
        <f>$EF$341/4+$EF$342/2+$EF$343/4</f>
        <v>0</v>
      </c>
      <c r="GP172" s="9" t="e">
        <f ca="1">INDIRECT(ADDRESS(ROW(),Controls!#REF!+30))</f>
        <v>#REF!</v>
      </c>
      <c r="GQ172" s="9" t="e">
        <f ca="1">INDIRECT(ADDRESS(ROW(),Controls!#REF!+45))</f>
        <v>#REF!</v>
      </c>
      <c r="GR172" s="9" t="e">
        <f ca="1">INDIRECT(ADDRESS(ROW(),Controls!#REF!+60))</f>
        <v>#REF!</v>
      </c>
      <c r="GS172" s="9" t="e">
        <f ca="1">INDIRECT(ADDRESS(ROW(),Controls!#REF!+75))</f>
        <v>#REF!</v>
      </c>
      <c r="GT172" s="9" t="e">
        <f ca="1">INDIRECT(ADDRESS(ROW(),Controls!#REF!+90))</f>
        <v>#REF!</v>
      </c>
      <c r="GU172" s="9" t="e">
        <f ca="1">INDIRECT(ADDRESS(ROW(),Controls!#REF!+105))</f>
        <v>#REF!</v>
      </c>
      <c r="GV172" s="9" t="e">
        <f ca="1">INDIRECT(ADDRESS(ROW(),Controls!#REF!+120))</f>
        <v>#REF!</v>
      </c>
      <c r="GW172" s="9" t="e">
        <f ca="1">INDIRECT(ADDRESS(ROW(),Controls!#REF!+15))</f>
        <v>#REF!</v>
      </c>
      <c r="GX172" s="9" t="e">
        <f ca="1">INDIRECT(ADDRESS(ROW(),Controls!#REF!+135))</f>
        <v>#REF!</v>
      </c>
      <c r="HJ172" s="9" t="e">
        <f t="shared" ca="1" si="12"/>
        <v>#REF!</v>
      </c>
      <c r="HK172" s="9" t="e">
        <f t="shared" ca="1" si="13"/>
        <v>#REF!</v>
      </c>
      <c r="HL172" s="9" t="e">
        <f t="shared" ca="1" si="14"/>
        <v>#REF!</v>
      </c>
      <c r="HM172" s="9" t="e">
        <f t="shared" ca="1" si="15"/>
        <v>#REF!</v>
      </c>
      <c r="HN172" s="9" t="e">
        <f ca="1">SQRT($GS172*(1-$GS172/Controls!$D$15))</f>
        <v>#REF!</v>
      </c>
      <c r="HO172" s="9" t="e">
        <f t="shared" ca="1" si="16"/>
        <v>#REF!</v>
      </c>
      <c r="HP172" s="9" t="e">
        <f t="shared" ca="1" si="17"/>
        <v>#REF!</v>
      </c>
      <c r="HQ172" s="9" t="e">
        <f ca="1">IF($GV172=0,NA(),($GX172*Controls!#REF!))</f>
        <v>#REF!</v>
      </c>
    </row>
    <row r="173" spans="134:225" x14ac:dyDescent="0.25">
      <c r="ED173" s="9">
        <f>$EC$345/4+$EC$346/2+$EC$347/4</f>
        <v>0</v>
      </c>
      <c r="EE173" s="9">
        <f>$ED$344/4+$ED$345/2+$ED$346/4</f>
        <v>0</v>
      </c>
      <c r="EF173" s="9">
        <f>$EE$345/4+$EE$346/2+$EE$347/4</f>
        <v>0</v>
      </c>
      <c r="EG173" s="9">
        <f>$EF$343/4+$EF$344/2+$EF$345/4</f>
        <v>0</v>
      </c>
      <c r="GP173" s="9" t="e">
        <f ca="1">INDIRECT(ADDRESS(ROW(),Controls!#REF!+30))</f>
        <v>#REF!</v>
      </c>
      <c r="GQ173" s="9" t="e">
        <f ca="1">INDIRECT(ADDRESS(ROW(),Controls!#REF!+45))</f>
        <v>#REF!</v>
      </c>
      <c r="GR173" s="9" t="e">
        <f ca="1">INDIRECT(ADDRESS(ROW(),Controls!#REF!+60))</f>
        <v>#REF!</v>
      </c>
      <c r="GS173" s="9" t="e">
        <f ca="1">INDIRECT(ADDRESS(ROW(),Controls!#REF!+75))</f>
        <v>#REF!</v>
      </c>
      <c r="GT173" s="9" t="e">
        <f ca="1">INDIRECT(ADDRESS(ROW(),Controls!#REF!+90))</f>
        <v>#REF!</v>
      </c>
      <c r="GU173" s="9" t="e">
        <f ca="1">INDIRECT(ADDRESS(ROW(),Controls!#REF!+105))</f>
        <v>#REF!</v>
      </c>
      <c r="GV173" s="9" t="e">
        <f ca="1">INDIRECT(ADDRESS(ROW(),Controls!#REF!+120))</f>
        <v>#REF!</v>
      </c>
      <c r="GW173" s="9" t="e">
        <f ca="1">INDIRECT(ADDRESS(ROW(),Controls!#REF!+15))</f>
        <v>#REF!</v>
      </c>
      <c r="GX173" s="9" t="e">
        <f ca="1">INDIRECT(ADDRESS(ROW(),Controls!#REF!+135))</f>
        <v>#REF!</v>
      </c>
      <c r="HJ173" s="9" t="e">
        <f t="shared" ca="1" si="12"/>
        <v>#REF!</v>
      </c>
      <c r="HK173" s="9" t="e">
        <f t="shared" ca="1" si="13"/>
        <v>#REF!</v>
      </c>
      <c r="HL173" s="9" t="e">
        <f t="shared" ca="1" si="14"/>
        <v>#REF!</v>
      </c>
      <c r="HM173" s="9" t="e">
        <f t="shared" ca="1" si="15"/>
        <v>#REF!</v>
      </c>
      <c r="HN173" s="9" t="e">
        <f ca="1">SQRT($GS173*(1-$GS173/Controls!$D$15))</f>
        <v>#REF!</v>
      </c>
      <c r="HO173" s="9" t="e">
        <f t="shared" ca="1" si="16"/>
        <v>#REF!</v>
      </c>
      <c r="HP173" s="9" t="e">
        <f t="shared" ca="1" si="17"/>
        <v>#REF!</v>
      </c>
      <c r="HQ173" s="9" t="e">
        <f ca="1">IF($GV173=0,NA(),($GX173*Controls!#REF!))</f>
        <v>#REF!</v>
      </c>
    </row>
    <row r="174" spans="134:225" x14ac:dyDescent="0.25">
      <c r="ED174" s="9">
        <f>$EC$347/4+$EC$348/2+$EC$349/4</f>
        <v>0</v>
      </c>
      <c r="EE174" s="9">
        <f>$ED$346/4+$ED$347/2+$ED$348/4</f>
        <v>0</v>
      </c>
      <c r="EF174" s="9">
        <f>$EE$347/4+$EE$348/2+$EE$349/4</f>
        <v>0</v>
      </c>
      <c r="EG174" s="9">
        <f>$EF$345/4+$EF$346/2+$EF$347/4</f>
        <v>0</v>
      </c>
      <c r="GP174" s="9" t="e">
        <f ca="1">INDIRECT(ADDRESS(ROW(),Controls!#REF!+30))</f>
        <v>#REF!</v>
      </c>
      <c r="GQ174" s="9" t="e">
        <f ca="1">INDIRECT(ADDRESS(ROW(),Controls!#REF!+45))</f>
        <v>#REF!</v>
      </c>
      <c r="GR174" s="9" t="e">
        <f ca="1">INDIRECT(ADDRESS(ROW(),Controls!#REF!+60))</f>
        <v>#REF!</v>
      </c>
      <c r="GS174" s="9" t="e">
        <f ca="1">INDIRECT(ADDRESS(ROW(),Controls!#REF!+75))</f>
        <v>#REF!</v>
      </c>
      <c r="GT174" s="9" t="e">
        <f ca="1">INDIRECT(ADDRESS(ROW(),Controls!#REF!+90))</f>
        <v>#REF!</v>
      </c>
      <c r="GU174" s="9" t="e">
        <f ca="1">INDIRECT(ADDRESS(ROW(),Controls!#REF!+105))</f>
        <v>#REF!</v>
      </c>
      <c r="GV174" s="9" t="e">
        <f ca="1">INDIRECT(ADDRESS(ROW(),Controls!#REF!+120))</f>
        <v>#REF!</v>
      </c>
      <c r="GW174" s="9" t="e">
        <f ca="1">INDIRECT(ADDRESS(ROW(),Controls!#REF!+15))</f>
        <v>#REF!</v>
      </c>
      <c r="GX174" s="9" t="e">
        <f ca="1">INDIRECT(ADDRESS(ROW(),Controls!#REF!+135))</f>
        <v>#REF!</v>
      </c>
      <c r="HJ174" s="9" t="e">
        <f t="shared" ca="1" si="12"/>
        <v>#REF!</v>
      </c>
      <c r="HK174" s="9" t="e">
        <f t="shared" ca="1" si="13"/>
        <v>#REF!</v>
      </c>
      <c r="HL174" s="9" t="e">
        <f t="shared" ca="1" si="14"/>
        <v>#REF!</v>
      </c>
      <c r="HM174" s="9" t="e">
        <f t="shared" ca="1" si="15"/>
        <v>#REF!</v>
      </c>
      <c r="HN174" s="9" t="e">
        <f ca="1">SQRT($GS174*(1-$GS174/Controls!$D$15))</f>
        <v>#REF!</v>
      </c>
      <c r="HO174" s="9" t="e">
        <f t="shared" ca="1" si="16"/>
        <v>#REF!</v>
      </c>
      <c r="HP174" s="9" t="e">
        <f t="shared" ca="1" si="17"/>
        <v>#REF!</v>
      </c>
      <c r="HQ174" s="9" t="e">
        <f ca="1">IF($GV174=0,NA(),($GX174*Controls!#REF!))</f>
        <v>#REF!</v>
      </c>
    </row>
    <row r="175" spans="134:225" x14ac:dyDescent="0.25">
      <c r="ED175" s="9">
        <f>$EC$349/4+$EC$350/2+$EC$351/4</f>
        <v>0</v>
      </c>
      <c r="EE175" s="9">
        <f>$ED$348/4+$ED$349/2+$ED$350/4</f>
        <v>0</v>
      </c>
      <c r="EF175" s="9">
        <f>$EE$349/4+$EE$350/2+$EE$351/4</f>
        <v>0</v>
      </c>
      <c r="EG175" s="9">
        <f>$EF$347/4+$EF$348/2+$EF$349/4</f>
        <v>0</v>
      </c>
      <c r="GP175" s="9" t="e">
        <f ca="1">INDIRECT(ADDRESS(ROW(),Controls!#REF!+30))</f>
        <v>#REF!</v>
      </c>
      <c r="GQ175" s="9" t="e">
        <f ca="1">INDIRECT(ADDRESS(ROW(),Controls!#REF!+45))</f>
        <v>#REF!</v>
      </c>
      <c r="GR175" s="9" t="e">
        <f ca="1">INDIRECT(ADDRESS(ROW(),Controls!#REF!+60))</f>
        <v>#REF!</v>
      </c>
      <c r="GS175" s="9" t="e">
        <f ca="1">INDIRECT(ADDRESS(ROW(),Controls!#REF!+75))</f>
        <v>#REF!</v>
      </c>
      <c r="GT175" s="9" t="e">
        <f ca="1">INDIRECT(ADDRESS(ROW(),Controls!#REF!+90))</f>
        <v>#REF!</v>
      </c>
      <c r="GU175" s="9" t="e">
        <f ca="1">INDIRECT(ADDRESS(ROW(),Controls!#REF!+105))</f>
        <v>#REF!</v>
      </c>
      <c r="GV175" s="9" t="e">
        <f ca="1">INDIRECT(ADDRESS(ROW(),Controls!#REF!+120))</f>
        <v>#REF!</v>
      </c>
      <c r="GW175" s="9" t="e">
        <f ca="1">INDIRECT(ADDRESS(ROW(),Controls!#REF!+15))</f>
        <v>#REF!</v>
      </c>
      <c r="GX175" s="9" t="e">
        <f ca="1">INDIRECT(ADDRESS(ROW(),Controls!#REF!+135))</f>
        <v>#REF!</v>
      </c>
      <c r="HJ175" s="9" t="e">
        <f t="shared" ca="1" si="12"/>
        <v>#REF!</v>
      </c>
      <c r="HK175" s="9" t="e">
        <f t="shared" ca="1" si="13"/>
        <v>#REF!</v>
      </c>
      <c r="HL175" s="9" t="e">
        <f t="shared" ca="1" si="14"/>
        <v>#REF!</v>
      </c>
      <c r="HM175" s="9" t="e">
        <f t="shared" ca="1" si="15"/>
        <v>#REF!</v>
      </c>
      <c r="HN175" s="9" t="e">
        <f ca="1">SQRT($GS175*(1-$GS175/Controls!$D$15))</f>
        <v>#REF!</v>
      </c>
      <c r="HO175" s="9" t="e">
        <f t="shared" ca="1" si="16"/>
        <v>#REF!</v>
      </c>
      <c r="HP175" s="9" t="e">
        <f t="shared" ca="1" si="17"/>
        <v>#REF!</v>
      </c>
      <c r="HQ175" s="9" t="e">
        <f ca="1">IF($GV175=0,NA(),($GX175*Controls!#REF!))</f>
        <v>#REF!</v>
      </c>
    </row>
    <row r="176" spans="134:225" x14ac:dyDescent="0.25">
      <c r="ED176" s="9">
        <f>$EC$351/4+$EC$352/2+$EC$353/4</f>
        <v>0</v>
      </c>
      <c r="EE176" s="9">
        <f>$ED$350/4+$ED$351/2+$ED$352/4</f>
        <v>0</v>
      </c>
      <c r="EF176" s="9">
        <f>$EE$351/4+$EE$352/2+$EE$353/4</f>
        <v>0</v>
      </c>
      <c r="EG176" s="9">
        <f>$EF$349/4+$EF$350/2+$EF$351/4</f>
        <v>0</v>
      </c>
      <c r="GP176" s="9" t="e">
        <f ca="1">INDIRECT(ADDRESS(ROW(),Controls!#REF!+30))</f>
        <v>#REF!</v>
      </c>
      <c r="GQ176" s="9" t="e">
        <f ca="1">INDIRECT(ADDRESS(ROW(),Controls!#REF!+45))</f>
        <v>#REF!</v>
      </c>
      <c r="GR176" s="9" t="e">
        <f ca="1">INDIRECT(ADDRESS(ROW(),Controls!#REF!+60))</f>
        <v>#REF!</v>
      </c>
      <c r="GS176" s="9" t="e">
        <f ca="1">INDIRECT(ADDRESS(ROW(),Controls!#REF!+75))</f>
        <v>#REF!</v>
      </c>
      <c r="GT176" s="9" t="e">
        <f ca="1">INDIRECT(ADDRESS(ROW(),Controls!#REF!+90))</f>
        <v>#REF!</v>
      </c>
      <c r="GU176" s="9" t="e">
        <f ca="1">INDIRECT(ADDRESS(ROW(),Controls!#REF!+105))</f>
        <v>#REF!</v>
      </c>
      <c r="GV176" s="9" t="e">
        <f ca="1">INDIRECT(ADDRESS(ROW(),Controls!#REF!+120))</f>
        <v>#REF!</v>
      </c>
      <c r="GW176" s="9" t="e">
        <f ca="1">INDIRECT(ADDRESS(ROW(),Controls!#REF!+15))</f>
        <v>#REF!</v>
      </c>
      <c r="GX176" s="9" t="e">
        <f ca="1">INDIRECT(ADDRESS(ROW(),Controls!#REF!+135))</f>
        <v>#REF!</v>
      </c>
      <c r="HJ176" s="9" t="e">
        <f t="shared" ca="1" si="12"/>
        <v>#REF!</v>
      </c>
      <c r="HK176" s="9" t="e">
        <f t="shared" ca="1" si="13"/>
        <v>#REF!</v>
      </c>
      <c r="HL176" s="9" t="e">
        <f t="shared" ca="1" si="14"/>
        <v>#REF!</v>
      </c>
      <c r="HM176" s="9" t="e">
        <f t="shared" ca="1" si="15"/>
        <v>#REF!</v>
      </c>
      <c r="HN176" s="9" t="e">
        <f ca="1">SQRT($GS176*(1-$GS176/Controls!$D$15))</f>
        <v>#REF!</v>
      </c>
      <c r="HO176" s="9" t="e">
        <f t="shared" ca="1" si="16"/>
        <v>#REF!</v>
      </c>
      <c r="HP176" s="9" t="e">
        <f t="shared" ca="1" si="17"/>
        <v>#REF!</v>
      </c>
      <c r="HQ176" s="9" t="e">
        <f ca="1">IF($GV176=0,NA(),($GX176*Controls!#REF!))</f>
        <v>#REF!</v>
      </c>
    </row>
    <row r="177" spans="134:225" x14ac:dyDescent="0.25">
      <c r="ED177" s="9">
        <f>$EC$353/4+$EC$354/2+$EC$355/4</f>
        <v>0</v>
      </c>
      <c r="EE177" s="9">
        <f>$ED$352/4+$ED$353/2+$ED$354/4</f>
        <v>0</v>
      </c>
      <c r="EF177" s="9">
        <f>$EE$353/4+$EE$354/2+$EE$355/4</f>
        <v>0</v>
      </c>
      <c r="EG177" s="9">
        <f>$EF$351/4+$EF$352/2+$EF$353/4</f>
        <v>0</v>
      </c>
      <c r="GP177" s="9" t="e">
        <f ca="1">INDIRECT(ADDRESS(ROW(),Controls!#REF!+30))</f>
        <v>#REF!</v>
      </c>
      <c r="GQ177" s="9" t="e">
        <f ca="1">INDIRECT(ADDRESS(ROW(),Controls!#REF!+45))</f>
        <v>#REF!</v>
      </c>
      <c r="GR177" s="9" t="e">
        <f ca="1">INDIRECT(ADDRESS(ROW(),Controls!#REF!+60))</f>
        <v>#REF!</v>
      </c>
      <c r="GS177" s="9" t="e">
        <f ca="1">INDIRECT(ADDRESS(ROW(),Controls!#REF!+75))</f>
        <v>#REF!</v>
      </c>
      <c r="GT177" s="9" t="e">
        <f ca="1">INDIRECT(ADDRESS(ROW(),Controls!#REF!+90))</f>
        <v>#REF!</v>
      </c>
      <c r="GU177" s="9" t="e">
        <f ca="1">INDIRECT(ADDRESS(ROW(),Controls!#REF!+105))</f>
        <v>#REF!</v>
      </c>
      <c r="GV177" s="9" t="e">
        <f ca="1">INDIRECT(ADDRESS(ROW(),Controls!#REF!+120))</f>
        <v>#REF!</v>
      </c>
      <c r="GW177" s="9" t="e">
        <f ca="1">INDIRECT(ADDRESS(ROW(),Controls!#REF!+15))</f>
        <v>#REF!</v>
      </c>
      <c r="GX177" s="9" t="e">
        <f ca="1">INDIRECT(ADDRESS(ROW(),Controls!#REF!+135))</f>
        <v>#REF!</v>
      </c>
      <c r="HJ177" s="9" t="e">
        <f t="shared" ca="1" si="12"/>
        <v>#REF!</v>
      </c>
      <c r="HK177" s="9" t="e">
        <f t="shared" ca="1" si="13"/>
        <v>#REF!</v>
      </c>
      <c r="HL177" s="9" t="e">
        <f t="shared" ca="1" si="14"/>
        <v>#REF!</v>
      </c>
      <c r="HM177" s="9" t="e">
        <f t="shared" ca="1" si="15"/>
        <v>#REF!</v>
      </c>
      <c r="HN177" s="9" t="e">
        <f ca="1">SQRT($GS177*(1-$GS177/Controls!$D$15))</f>
        <v>#REF!</v>
      </c>
      <c r="HO177" s="9" t="e">
        <f t="shared" ca="1" si="16"/>
        <v>#REF!</v>
      </c>
      <c r="HP177" s="9" t="e">
        <f t="shared" ca="1" si="17"/>
        <v>#REF!</v>
      </c>
      <c r="HQ177" s="9" t="e">
        <f ca="1">IF($GV177=0,NA(),($GX177*Controls!#REF!))</f>
        <v>#REF!</v>
      </c>
    </row>
    <row r="178" spans="134:225" x14ac:dyDescent="0.25">
      <c r="ED178" s="9">
        <f>$EC$355/4+$EC$356/2+$EC$357/4</f>
        <v>0</v>
      </c>
      <c r="EE178" s="9">
        <f>$ED$354/4+$ED$355/2+$ED$356/4</f>
        <v>0</v>
      </c>
      <c r="EF178" s="9">
        <f>$EE$355/4+$EE$356/2+$EE$357/4</f>
        <v>0</v>
      </c>
      <c r="EG178" s="9">
        <f>$EF$353/4+$EF$354/2+$EF$355/4</f>
        <v>0</v>
      </c>
      <c r="GP178" s="9" t="e">
        <f ca="1">INDIRECT(ADDRESS(ROW(),Controls!#REF!+30))</f>
        <v>#REF!</v>
      </c>
      <c r="GQ178" s="9" t="e">
        <f ca="1">INDIRECT(ADDRESS(ROW(),Controls!#REF!+45))</f>
        <v>#REF!</v>
      </c>
      <c r="GR178" s="9" t="e">
        <f ca="1">INDIRECT(ADDRESS(ROW(),Controls!#REF!+60))</f>
        <v>#REF!</v>
      </c>
      <c r="GS178" s="9" t="e">
        <f ca="1">INDIRECT(ADDRESS(ROW(),Controls!#REF!+75))</f>
        <v>#REF!</v>
      </c>
      <c r="GT178" s="9" t="e">
        <f ca="1">INDIRECT(ADDRESS(ROW(),Controls!#REF!+90))</f>
        <v>#REF!</v>
      </c>
      <c r="GU178" s="9" t="e">
        <f ca="1">INDIRECT(ADDRESS(ROW(),Controls!#REF!+105))</f>
        <v>#REF!</v>
      </c>
      <c r="GV178" s="9" t="e">
        <f ca="1">INDIRECT(ADDRESS(ROW(),Controls!#REF!+120))</f>
        <v>#REF!</v>
      </c>
      <c r="GW178" s="9" t="e">
        <f ca="1">INDIRECT(ADDRESS(ROW(),Controls!#REF!+15))</f>
        <v>#REF!</v>
      </c>
      <c r="GX178" s="9" t="e">
        <f ca="1">INDIRECT(ADDRESS(ROW(),Controls!#REF!+135))</f>
        <v>#REF!</v>
      </c>
      <c r="HJ178" s="9" t="e">
        <f t="shared" ca="1" si="12"/>
        <v>#REF!</v>
      </c>
      <c r="HK178" s="9" t="e">
        <f t="shared" ca="1" si="13"/>
        <v>#REF!</v>
      </c>
      <c r="HL178" s="9" t="e">
        <f t="shared" ca="1" si="14"/>
        <v>#REF!</v>
      </c>
      <c r="HM178" s="9" t="e">
        <f t="shared" ca="1" si="15"/>
        <v>#REF!</v>
      </c>
      <c r="HN178" s="9" t="e">
        <f ca="1">SQRT($GS178*(1-$GS178/Controls!$D$15))</f>
        <v>#REF!</v>
      </c>
      <c r="HO178" s="9" t="e">
        <f t="shared" ca="1" si="16"/>
        <v>#REF!</v>
      </c>
      <c r="HP178" s="9" t="e">
        <f t="shared" ca="1" si="17"/>
        <v>#REF!</v>
      </c>
      <c r="HQ178" s="9" t="e">
        <f ca="1">IF($GV178=0,NA(),($GX178*Controls!#REF!))</f>
        <v>#REF!</v>
      </c>
    </row>
    <row r="179" spans="134:225" x14ac:dyDescent="0.25">
      <c r="ED179" s="9">
        <f>$EC$357/4+$EC$358/2+$EC$359/4</f>
        <v>0</v>
      </c>
      <c r="EE179" s="9">
        <f>$ED$356/4+$ED$357/2+$ED$358/4</f>
        <v>0</v>
      </c>
      <c r="EF179" s="9">
        <f>$EE$357/4+$EE$358/2+$EE$359/4</f>
        <v>0</v>
      </c>
      <c r="EG179" s="9">
        <f>$EF$355/4+$EF$356/2+$EF$357/4</f>
        <v>0</v>
      </c>
      <c r="GP179" s="9" t="e">
        <f ca="1">INDIRECT(ADDRESS(ROW(),Controls!#REF!+30))</f>
        <v>#REF!</v>
      </c>
      <c r="GQ179" s="9" t="e">
        <f ca="1">INDIRECT(ADDRESS(ROW(),Controls!#REF!+45))</f>
        <v>#REF!</v>
      </c>
      <c r="GR179" s="9" t="e">
        <f ca="1">INDIRECT(ADDRESS(ROW(),Controls!#REF!+60))</f>
        <v>#REF!</v>
      </c>
      <c r="GS179" s="9" t="e">
        <f ca="1">INDIRECT(ADDRESS(ROW(),Controls!#REF!+75))</f>
        <v>#REF!</v>
      </c>
      <c r="GT179" s="9" t="e">
        <f ca="1">INDIRECT(ADDRESS(ROW(),Controls!#REF!+90))</f>
        <v>#REF!</v>
      </c>
      <c r="GU179" s="9" t="e">
        <f ca="1">INDIRECT(ADDRESS(ROW(),Controls!#REF!+105))</f>
        <v>#REF!</v>
      </c>
      <c r="GV179" s="9" t="e">
        <f ca="1">INDIRECT(ADDRESS(ROW(),Controls!#REF!+120))</f>
        <v>#REF!</v>
      </c>
      <c r="GW179" s="9" t="e">
        <f ca="1">INDIRECT(ADDRESS(ROW(),Controls!#REF!+15))</f>
        <v>#REF!</v>
      </c>
      <c r="GX179" s="9" t="e">
        <f ca="1">INDIRECT(ADDRESS(ROW(),Controls!#REF!+135))</f>
        <v>#REF!</v>
      </c>
      <c r="HJ179" s="9" t="e">
        <f t="shared" ca="1" si="12"/>
        <v>#REF!</v>
      </c>
      <c r="HK179" s="9" t="e">
        <f t="shared" ca="1" si="13"/>
        <v>#REF!</v>
      </c>
      <c r="HL179" s="9" t="e">
        <f t="shared" ca="1" si="14"/>
        <v>#REF!</v>
      </c>
      <c r="HM179" s="9" t="e">
        <f t="shared" ca="1" si="15"/>
        <v>#REF!</v>
      </c>
      <c r="HN179" s="9" t="e">
        <f ca="1">SQRT($GS179*(1-$GS179/Controls!$D$15))</f>
        <v>#REF!</v>
      </c>
      <c r="HO179" s="9" t="e">
        <f t="shared" ca="1" si="16"/>
        <v>#REF!</v>
      </c>
      <c r="HP179" s="9" t="e">
        <f t="shared" ca="1" si="17"/>
        <v>#REF!</v>
      </c>
      <c r="HQ179" s="9" t="e">
        <f ca="1">IF($GV179=0,NA(),($GX179*Controls!#REF!))</f>
        <v>#REF!</v>
      </c>
    </row>
    <row r="180" spans="134:225" x14ac:dyDescent="0.25">
      <c r="ED180" s="9">
        <f>$EC$359/4+$EC$360/2+$EC$361/4</f>
        <v>0</v>
      </c>
      <c r="EE180" s="9">
        <f>$ED$358/4+$ED$359/2+$ED$360/4</f>
        <v>0</v>
      </c>
      <c r="EF180" s="9">
        <f>$EE$359/4+$EE$360/2+$EE$361/4</f>
        <v>0</v>
      </c>
      <c r="EG180" s="9">
        <f>$EF$357/4+$EF$358/2+$EF$359/4</f>
        <v>0</v>
      </c>
      <c r="GP180" s="9" t="e">
        <f ca="1">INDIRECT(ADDRESS(ROW(),Controls!#REF!+30))</f>
        <v>#REF!</v>
      </c>
      <c r="GQ180" s="9" t="e">
        <f ca="1">INDIRECT(ADDRESS(ROW(),Controls!#REF!+45))</f>
        <v>#REF!</v>
      </c>
      <c r="GR180" s="9" t="e">
        <f ca="1">INDIRECT(ADDRESS(ROW(),Controls!#REF!+60))</f>
        <v>#REF!</v>
      </c>
      <c r="GS180" s="9" t="e">
        <f ca="1">INDIRECT(ADDRESS(ROW(),Controls!#REF!+75))</f>
        <v>#REF!</v>
      </c>
      <c r="GT180" s="9" t="e">
        <f ca="1">INDIRECT(ADDRESS(ROW(),Controls!#REF!+90))</f>
        <v>#REF!</v>
      </c>
      <c r="GU180" s="9" t="e">
        <f ca="1">INDIRECT(ADDRESS(ROW(),Controls!#REF!+105))</f>
        <v>#REF!</v>
      </c>
      <c r="GV180" s="9" t="e">
        <f ca="1">INDIRECT(ADDRESS(ROW(),Controls!#REF!+120))</f>
        <v>#REF!</v>
      </c>
      <c r="GW180" s="9" t="e">
        <f ca="1">INDIRECT(ADDRESS(ROW(),Controls!#REF!+15))</f>
        <v>#REF!</v>
      </c>
      <c r="GX180" s="9" t="e">
        <f ca="1">INDIRECT(ADDRESS(ROW(),Controls!#REF!+135))</f>
        <v>#REF!</v>
      </c>
      <c r="HJ180" s="9" t="e">
        <f t="shared" ca="1" si="12"/>
        <v>#REF!</v>
      </c>
      <c r="HK180" s="9" t="e">
        <f t="shared" ca="1" si="13"/>
        <v>#REF!</v>
      </c>
      <c r="HL180" s="9" t="e">
        <f t="shared" ca="1" si="14"/>
        <v>#REF!</v>
      </c>
      <c r="HM180" s="9" t="e">
        <f t="shared" ca="1" si="15"/>
        <v>#REF!</v>
      </c>
      <c r="HN180" s="9" t="e">
        <f ca="1">SQRT($GS180*(1-$GS180/Controls!$D$15))</f>
        <v>#REF!</v>
      </c>
      <c r="HO180" s="9" t="e">
        <f t="shared" ca="1" si="16"/>
        <v>#REF!</v>
      </c>
      <c r="HP180" s="9" t="e">
        <f t="shared" ca="1" si="17"/>
        <v>#REF!</v>
      </c>
      <c r="HQ180" s="9" t="e">
        <f ca="1">IF($GV180=0,NA(),($GX180*Controls!#REF!))</f>
        <v>#REF!</v>
      </c>
    </row>
    <row r="181" spans="134:225" x14ac:dyDescent="0.25">
      <c r="ED181" s="9">
        <f>$EC$361/4+$EC$362/2+$EC$363/4</f>
        <v>0</v>
      </c>
      <c r="EE181" s="9">
        <f>$ED$360/4+$ED$361/2+$ED$362/4</f>
        <v>0</v>
      </c>
      <c r="EF181" s="9">
        <f>$EE$361/4+$EE$362/2+$EE$363/4</f>
        <v>0</v>
      </c>
      <c r="EG181" s="9">
        <f>$EF$359/4+$EF$360/2+$EF$361/4</f>
        <v>0</v>
      </c>
      <c r="GP181" s="9" t="e">
        <f ca="1">INDIRECT(ADDRESS(ROW(),Controls!#REF!+30))</f>
        <v>#REF!</v>
      </c>
      <c r="GQ181" s="9" t="e">
        <f ca="1">INDIRECT(ADDRESS(ROW(),Controls!#REF!+45))</f>
        <v>#REF!</v>
      </c>
      <c r="GR181" s="9" t="e">
        <f ca="1">INDIRECT(ADDRESS(ROW(),Controls!#REF!+60))</f>
        <v>#REF!</v>
      </c>
      <c r="GS181" s="9" t="e">
        <f ca="1">INDIRECT(ADDRESS(ROW(),Controls!#REF!+75))</f>
        <v>#REF!</v>
      </c>
      <c r="GT181" s="9" t="e">
        <f ca="1">INDIRECT(ADDRESS(ROW(),Controls!#REF!+90))</f>
        <v>#REF!</v>
      </c>
      <c r="GU181" s="9" t="e">
        <f ca="1">INDIRECT(ADDRESS(ROW(),Controls!#REF!+105))</f>
        <v>#REF!</v>
      </c>
      <c r="GV181" s="9" t="e">
        <f ca="1">INDIRECT(ADDRESS(ROW(),Controls!#REF!+120))</f>
        <v>#REF!</v>
      </c>
      <c r="GW181" s="9" t="e">
        <f ca="1">INDIRECT(ADDRESS(ROW(),Controls!#REF!+15))</f>
        <v>#REF!</v>
      </c>
      <c r="GX181" s="9" t="e">
        <f ca="1">INDIRECT(ADDRESS(ROW(),Controls!#REF!+135))</f>
        <v>#REF!</v>
      </c>
      <c r="HJ181" s="9" t="e">
        <f t="shared" ca="1" si="12"/>
        <v>#REF!</v>
      </c>
      <c r="HK181" s="9" t="e">
        <f t="shared" ca="1" si="13"/>
        <v>#REF!</v>
      </c>
      <c r="HL181" s="9" t="e">
        <f t="shared" ca="1" si="14"/>
        <v>#REF!</v>
      </c>
      <c r="HM181" s="9" t="e">
        <f t="shared" ca="1" si="15"/>
        <v>#REF!</v>
      </c>
      <c r="HN181" s="9" t="e">
        <f ca="1">SQRT($GS181*(1-$GS181/Controls!$D$15))</f>
        <v>#REF!</v>
      </c>
      <c r="HO181" s="9" t="e">
        <f t="shared" ca="1" si="16"/>
        <v>#REF!</v>
      </c>
      <c r="HP181" s="9" t="e">
        <f t="shared" ca="1" si="17"/>
        <v>#REF!</v>
      </c>
      <c r="HQ181" s="9" t="e">
        <f ca="1">IF($GV181=0,NA(),($GX181*Controls!#REF!))</f>
        <v>#REF!</v>
      </c>
    </row>
    <row r="182" spans="134:225" x14ac:dyDescent="0.25">
      <c r="ED182" s="9">
        <f>$EC$363/4+$EC$364/2+$EC$365/4</f>
        <v>0</v>
      </c>
      <c r="EE182" s="9">
        <f>$ED$362/4+$ED$363/2+$ED$364/4</f>
        <v>0</v>
      </c>
      <c r="EF182" s="9">
        <f>$EE$363/4+$EE$364/2+$EE$365/4</f>
        <v>0</v>
      </c>
      <c r="EG182" s="9">
        <f>$EF$361/4+$EF$362/2+$EF$363/4</f>
        <v>0</v>
      </c>
      <c r="GP182" s="9" t="e">
        <f ca="1">INDIRECT(ADDRESS(ROW(),Controls!#REF!+30))</f>
        <v>#REF!</v>
      </c>
      <c r="GQ182" s="9" t="e">
        <f ca="1">INDIRECT(ADDRESS(ROW(),Controls!#REF!+45))</f>
        <v>#REF!</v>
      </c>
      <c r="GR182" s="9" t="e">
        <f ca="1">INDIRECT(ADDRESS(ROW(),Controls!#REF!+60))</f>
        <v>#REF!</v>
      </c>
      <c r="GS182" s="9" t="e">
        <f ca="1">INDIRECT(ADDRESS(ROW(),Controls!#REF!+75))</f>
        <v>#REF!</v>
      </c>
      <c r="GT182" s="9" t="e">
        <f ca="1">INDIRECT(ADDRESS(ROW(),Controls!#REF!+90))</f>
        <v>#REF!</v>
      </c>
      <c r="GU182" s="9" t="e">
        <f ca="1">INDIRECT(ADDRESS(ROW(),Controls!#REF!+105))</f>
        <v>#REF!</v>
      </c>
      <c r="GV182" s="9" t="e">
        <f ca="1">INDIRECT(ADDRESS(ROW(),Controls!#REF!+120))</f>
        <v>#REF!</v>
      </c>
      <c r="GW182" s="9" t="e">
        <f ca="1">INDIRECT(ADDRESS(ROW(),Controls!#REF!+15))</f>
        <v>#REF!</v>
      </c>
      <c r="GX182" s="9" t="e">
        <f ca="1">INDIRECT(ADDRESS(ROW(),Controls!#REF!+135))</f>
        <v>#REF!</v>
      </c>
      <c r="HJ182" s="9" t="e">
        <f t="shared" ca="1" si="12"/>
        <v>#REF!</v>
      </c>
      <c r="HK182" s="9" t="e">
        <f t="shared" ca="1" si="13"/>
        <v>#REF!</v>
      </c>
      <c r="HL182" s="9" t="e">
        <f t="shared" ca="1" si="14"/>
        <v>#REF!</v>
      </c>
      <c r="HM182" s="9" t="e">
        <f t="shared" ca="1" si="15"/>
        <v>#REF!</v>
      </c>
      <c r="HN182" s="9" t="e">
        <f ca="1">SQRT($GS182*(1-$GS182/Controls!$D$15))</f>
        <v>#REF!</v>
      </c>
      <c r="HO182" s="9" t="e">
        <f t="shared" ca="1" si="16"/>
        <v>#REF!</v>
      </c>
      <c r="HP182" s="9" t="e">
        <f t="shared" ca="1" si="17"/>
        <v>#REF!</v>
      </c>
      <c r="HQ182" s="9" t="e">
        <f ca="1">IF($GV182=0,NA(),($GX182*Controls!#REF!))</f>
        <v>#REF!</v>
      </c>
    </row>
    <row r="183" spans="134:225" x14ac:dyDescent="0.25">
      <c r="ED183" s="9">
        <f>$EC$365/4+$EC$366/2+$EC$367/4</f>
        <v>0</v>
      </c>
      <c r="EE183" s="9">
        <f>$ED$364/4+$ED$365/2+$ED$366/4</f>
        <v>0</v>
      </c>
      <c r="EF183" s="9">
        <f>$EE$365/4+$EE$366/2+$EE$367/4</f>
        <v>0</v>
      </c>
      <c r="EG183" s="9">
        <f>$EF$363/4+$EF$364/2+$EF$365/4</f>
        <v>0</v>
      </c>
      <c r="GP183" s="9" t="e">
        <f ca="1">INDIRECT(ADDRESS(ROW(),Controls!#REF!+30))</f>
        <v>#REF!</v>
      </c>
      <c r="GQ183" s="9" t="e">
        <f ca="1">INDIRECT(ADDRESS(ROW(),Controls!#REF!+45))</f>
        <v>#REF!</v>
      </c>
      <c r="GR183" s="9" t="e">
        <f ca="1">INDIRECT(ADDRESS(ROW(),Controls!#REF!+60))</f>
        <v>#REF!</v>
      </c>
      <c r="GS183" s="9" t="e">
        <f ca="1">INDIRECT(ADDRESS(ROW(),Controls!#REF!+75))</f>
        <v>#REF!</v>
      </c>
      <c r="GT183" s="9" t="e">
        <f ca="1">INDIRECT(ADDRESS(ROW(),Controls!#REF!+90))</f>
        <v>#REF!</v>
      </c>
      <c r="GU183" s="9" t="e">
        <f ca="1">INDIRECT(ADDRESS(ROW(),Controls!#REF!+105))</f>
        <v>#REF!</v>
      </c>
      <c r="GV183" s="9" t="e">
        <f ca="1">INDIRECT(ADDRESS(ROW(),Controls!#REF!+120))</f>
        <v>#REF!</v>
      </c>
      <c r="GW183" s="9" t="e">
        <f ca="1">INDIRECT(ADDRESS(ROW(),Controls!#REF!+15))</f>
        <v>#REF!</v>
      </c>
      <c r="GX183" s="9" t="e">
        <f ca="1">INDIRECT(ADDRESS(ROW(),Controls!#REF!+135))</f>
        <v>#REF!</v>
      </c>
      <c r="HJ183" s="9" t="e">
        <f t="shared" ca="1" si="12"/>
        <v>#REF!</v>
      </c>
      <c r="HK183" s="9" t="e">
        <f t="shared" ca="1" si="13"/>
        <v>#REF!</v>
      </c>
      <c r="HL183" s="9" t="e">
        <f t="shared" ca="1" si="14"/>
        <v>#REF!</v>
      </c>
      <c r="HM183" s="9" t="e">
        <f t="shared" ca="1" si="15"/>
        <v>#REF!</v>
      </c>
      <c r="HN183" s="9" t="e">
        <f ca="1">SQRT($GS183*(1-$GS183/Controls!$D$15))</f>
        <v>#REF!</v>
      </c>
      <c r="HO183" s="9" t="e">
        <f t="shared" ca="1" si="16"/>
        <v>#REF!</v>
      </c>
      <c r="HP183" s="9" t="e">
        <f t="shared" ca="1" si="17"/>
        <v>#REF!</v>
      </c>
      <c r="HQ183" s="9" t="e">
        <f ca="1">IF($GV183=0,NA(),($GX183*Controls!#REF!))</f>
        <v>#REF!</v>
      </c>
    </row>
    <row r="184" spans="134:225" x14ac:dyDescent="0.25">
      <c r="ED184" s="9">
        <f>$EC$367/4+$EC$368/2+$EC$369/4</f>
        <v>0</v>
      </c>
      <c r="EE184" s="9">
        <f>$ED$366/4+$ED$367/2+$ED$368/4</f>
        <v>0</v>
      </c>
      <c r="EF184" s="9">
        <f>$EE$367/4+$EE$368/2+$EE$369/4</f>
        <v>0</v>
      </c>
      <c r="EG184" s="9">
        <f>$EF$365/4+$EF$366/2+$EF$367/4</f>
        <v>0</v>
      </c>
      <c r="GP184" s="9" t="e">
        <f ca="1">INDIRECT(ADDRESS(ROW(),Controls!#REF!+30))</f>
        <v>#REF!</v>
      </c>
      <c r="GQ184" s="9" t="e">
        <f ca="1">INDIRECT(ADDRESS(ROW(),Controls!#REF!+45))</f>
        <v>#REF!</v>
      </c>
      <c r="GR184" s="9" t="e">
        <f ca="1">INDIRECT(ADDRESS(ROW(),Controls!#REF!+60))</f>
        <v>#REF!</v>
      </c>
      <c r="GS184" s="9" t="e">
        <f ca="1">INDIRECT(ADDRESS(ROW(),Controls!#REF!+75))</f>
        <v>#REF!</v>
      </c>
      <c r="GT184" s="9" t="e">
        <f ca="1">INDIRECT(ADDRESS(ROW(),Controls!#REF!+90))</f>
        <v>#REF!</v>
      </c>
      <c r="GU184" s="9" t="e">
        <f ca="1">INDIRECT(ADDRESS(ROW(),Controls!#REF!+105))</f>
        <v>#REF!</v>
      </c>
      <c r="GV184" s="9" t="e">
        <f ca="1">INDIRECT(ADDRESS(ROW(),Controls!#REF!+120))</f>
        <v>#REF!</v>
      </c>
      <c r="GW184" s="9" t="e">
        <f ca="1">INDIRECT(ADDRESS(ROW(),Controls!#REF!+15))</f>
        <v>#REF!</v>
      </c>
      <c r="GX184" s="9" t="e">
        <f ca="1">INDIRECT(ADDRESS(ROW(),Controls!#REF!+135))</f>
        <v>#REF!</v>
      </c>
      <c r="HJ184" s="9" t="e">
        <f t="shared" ca="1" si="12"/>
        <v>#REF!</v>
      </c>
      <c r="HK184" s="9" t="e">
        <f t="shared" ca="1" si="13"/>
        <v>#REF!</v>
      </c>
      <c r="HL184" s="9" t="e">
        <f t="shared" ca="1" si="14"/>
        <v>#REF!</v>
      </c>
      <c r="HM184" s="9" t="e">
        <f t="shared" ca="1" si="15"/>
        <v>#REF!</v>
      </c>
      <c r="HN184" s="9" t="e">
        <f ca="1">SQRT($GS184*(1-$GS184/Controls!$D$15))</f>
        <v>#REF!</v>
      </c>
      <c r="HO184" s="9" t="e">
        <f t="shared" ca="1" si="16"/>
        <v>#REF!</v>
      </c>
      <c r="HP184" s="9" t="e">
        <f t="shared" ca="1" si="17"/>
        <v>#REF!</v>
      </c>
      <c r="HQ184" s="9" t="e">
        <f ca="1">IF($GV184=0,NA(),($GX184*Controls!#REF!))</f>
        <v>#REF!</v>
      </c>
    </row>
    <row r="185" spans="134:225" x14ac:dyDescent="0.25">
      <c r="ED185" s="9">
        <f>$EC$369/4+$EC$370/2+$EC$371/4</f>
        <v>0</v>
      </c>
      <c r="EE185" s="9">
        <f>$ED$368/4+$ED$369/2+$ED$370/4</f>
        <v>0</v>
      </c>
      <c r="EF185" s="9">
        <f>$EE$369/4+$EE$370/2+$EE$371/4</f>
        <v>0</v>
      </c>
      <c r="EG185" s="9">
        <f>$EF$367/4+$EF$368/2+$EF$369/4</f>
        <v>0</v>
      </c>
      <c r="GP185" s="9" t="e">
        <f ca="1">INDIRECT(ADDRESS(ROW(),Controls!#REF!+30))</f>
        <v>#REF!</v>
      </c>
      <c r="GQ185" s="9" t="e">
        <f ca="1">INDIRECT(ADDRESS(ROW(),Controls!#REF!+45))</f>
        <v>#REF!</v>
      </c>
      <c r="GR185" s="9" t="e">
        <f ca="1">INDIRECT(ADDRESS(ROW(),Controls!#REF!+60))</f>
        <v>#REF!</v>
      </c>
      <c r="GS185" s="9" t="e">
        <f ca="1">INDIRECT(ADDRESS(ROW(),Controls!#REF!+75))</f>
        <v>#REF!</v>
      </c>
      <c r="GT185" s="9" t="e">
        <f ca="1">INDIRECT(ADDRESS(ROW(),Controls!#REF!+90))</f>
        <v>#REF!</v>
      </c>
      <c r="GU185" s="9" t="e">
        <f ca="1">INDIRECT(ADDRESS(ROW(),Controls!#REF!+105))</f>
        <v>#REF!</v>
      </c>
      <c r="GV185" s="9" t="e">
        <f ca="1">INDIRECT(ADDRESS(ROW(),Controls!#REF!+120))</f>
        <v>#REF!</v>
      </c>
      <c r="GW185" s="9" t="e">
        <f ca="1">INDIRECT(ADDRESS(ROW(),Controls!#REF!+15))</f>
        <v>#REF!</v>
      </c>
      <c r="GX185" s="9" t="e">
        <f ca="1">INDIRECT(ADDRESS(ROW(),Controls!#REF!+135))</f>
        <v>#REF!</v>
      </c>
      <c r="HJ185" s="9" t="e">
        <f t="shared" ca="1" si="12"/>
        <v>#REF!</v>
      </c>
      <c r="HK185" s="9" t="e">
        <f t="shared" ca="1" si="13"/>
        <v>#REF!</v>
      </c>
      <c r="HL185" s="9" t="e">
        <f t="shared" ca="1" si="14"/>
        <v>#REF!</v>
      </c>
      <c r="HM185" s="9" t="e">
        <f t="shared" ca="1" si="15"/>
        <v>#REF!</v>
      </c>
      <c r="HN185" s="9" t="e">
        <f ca="1">SQRT($GS185*(1-$GS185/Controls!$D$15))</f>
        <v>#REF!</v>
      </c>
      <c r="HO185" s="9" t="e">
        <f t="shared" ca="1" si="16"/>
        <v>#REF!</v>
      </c>
      <c r="HP185" s="9" t="e">
        <f t="shared" ca="1" si="17"/>
        <v>#REF!</v>
      </c>
      <c r="HQ185" s="9" t="e">
        <f ca="1">IF($GV185=0,NA(),($GX185*Controls!#REF!))</f>
        <v>#REF!</v>
      </c>
    </row>
    <row r="186" spans="134:225" x14ac:dyDescent="0.25">
      <c r="ED186" s="9">
        <f>$EC$371/4+$EC$372/2+$EC$373/4</f>
        <v>0</v>
      </c>
      <c r="EE186" s="9">
        <f>$ED$370/4+$ED$371/2+$ED$372/4</f>
        <v>0</v>
      </c>
      <c r="EF186" s="9">
        <f>$EE$371/4+$EE$372/2+$EE$373/4</f>
        <v>0</v>
      </c>
      <c r="EG186" s="9">
        <f>$EF$369/4+$EF$370/2+$EF$371/4</f>
        <v>0</v>
      </c>
      <c r="GP186" s="9" t="e">
        <f ca="1">INDIRECT(ADDRESS(ROW(),Controls!#REF!+30))</f>
        <v>#REF!</v>
      </c>
      <c r="GQ186" s="9" t="e">
        <f ca="1">INDIRECT(ADDRESS(ROW(),Controls!#REF!+45))</f>
        <v>#REF!</v>
      </c>
      <c r="GR186" s="9" t="e">
        <f ca="1">INDIRECT(ADDRESS(ROW(),Controls!#REF!+60))</f>
        <v>#REF!</v>
      </c>
      <c r="GS186" s="9" t="e">
        <f ca="1">INDIRECT(ADDRESS(ROW(),Controls!#REF!+75))</f>
        <v>#REF!</v>
      </c>
      <c r="GT186" s="9" t="e">
        <f ca="1">INDIRECT(ADDRESS(ROW(),Controls!#REF!+90))</f>
        <v>#REF!</v>
      </c>
      <c r="GU186" s="9" t="e">
        <f ca="1">INDIRECT(ADDRESS(ROW(),Controls!#REF!+105))</f>
        <v>#REF!</v>
      </c>
      <c r="GV186" s="9" t="e">
        <f ca="1">INDIRECT(ADDRESS(ROW(),Controls!#REF!+120))</f>
        <v>#REF!</v>
      </c>
      <c r="GW186" s="9" t="e">
        <f ca="1">INDIRECT(ADDRESS(ROW(),Controls!#REF!+15))</f>
        <v>#REF!</v>
      </c>
      <c r="GX186" s="9" t="e">
        <f ca="1">INDIRECT(ADDRESS(ROW(),Controls!#REF!+135))</f>
        <v>#REF!</v>
      </c>
      <c r="HJ186" s="9" t="e">
        <f t="shared" ca="1" si="12"/>
        <v>#REF!</v>
      </c>
      <c r="HK186" s="9" t="e">
        <f t="shared" ca="1" si="13"/>
        <v>#REF!</v>
      </c>
      <c r="HL186" s="9" t="e">
        <f t="shared" ca="1" si="14"/>
        <v>#REF!</v>
      </c>
      <c r="HM186" s="9" t="e">
        <f t="shared" ca="1" si="15"/>
        <v>#REF!</v>
      </c>
      <c r="HN186" s="9" t="e">
        <f ca="1">SQRT($GS186*(1-$GS186/Controls!$D$15))</f>
        <v>#REF!</v>
      </c>
      <c r="HO186" s="9" t="e">
        <f t="shared" ca="1" si="16"/>
        <v>#REF!</v>
      </c>
      <c r="HP186" s="9" t="e">
        <f t="shared" ca="1" si="17"/>
        <v>#REF!</v>
      </c>
      <c r="HQ186" s="9" t="e">
        <f ca="1">IF($GV186=0,NA(),($GX186*Controls!#REF!))</f>
        <v>#REF!</v>
      </c>
    </row>
    <row r="187" spans="134:225" x14ac:dyDescent="0.25">
      <c r="ED187" s="9">
        <f>$EC$373/4+$EC$374/2+$EC$375/4</f>
        <v>0</v>
      </c>
      <c r="EE187" s="9">
        <f>$ED$372/4+$ED$373/2+$ED$374/4</f>
        <v>0</v>
      </c>
      <c r="EF187" s="9">
        <f>$EE$373/4+$EE$374/2+$EE$375/4</f>
        <v>0</v>
      </c>
      <c r="EG187" s="9">
        <f>$EF$371/4+$EF$372/2+$EF$373/4</f>
        <v>0</v>
      </c>
      <c r="GP187" s="9" t="e">
        <f ca="1">INDIRECT(ADDRESS(ROW(),Controls!#REF!+30))</f>
        <v>#REF!</v>
      </c>
      <c r="GQ187" s="9" t="e">
        <f ca="1">INDIRECT(ADDRESS(ROW(),Controls!#REF!+45))</f>
        <v>#REF!</v>
      </c>
      <c r="GR187" s="9" t="e">
        <f ca="1">INDIRECT(ADDRESS(ROW(),Controls!#REF!+60))</f>
        <v>#REF!</v>
      </c>
      <c r="GS187" s="9" t="e">
        <f ca="1">INDIRECT(ADDRESS(ROW(),Controls!#REF!+75))</f>
        <v>#REF!</v>
      </c>
      <c r="GT187" s="9" t="e">
        <f ca="1">INDIRECT(ADDRESS(ROW(),Controls!#REF!+90))</f>
        <v>#REF!</v>
      </c>
      <c r="GU187" s="9" t="e">
        <f ca="1">INDIRECT(ADDRESS(ROW(),Controls!#REF!+105))</f>
        <v>#REF!</v>
      </c>
      <c r="GV187" s="9" t="e">
        <f ca="1">INDIRECT(ADDRESS(ROW(),Controls!#REF!+120))</f>
        <v>#REF!</v>
      </c>
      <c r="GW187" s="9" t="e">
        <f ca="1">INDIRECT(ADDRESS(ROW(),Controls!#REF!+15))</f>
        <v>#REF!</v>
      </c>
      <c r="GX187" s="9" t="e">
        <f ca="1">INDIRECT(ADDRESS(ROW(),Controls!#REF!+135))</f>
        <v>#REF!</v>
      </c>
      <c r="HJ187" s="9" t="e">
        <f t="shared" ca="1" si="12"/>
        <v>#REF!</v>
      </c>
      <c r="HK187" s="9" t="e">
        <f t="shared" ca="1" si="13"/>
        <v>#REF!</v>
      </c>
      <c r="HL187" s="9" t="e">
        <f t="shared" ca="1" si="14"/>
        <v>#REF!</v>
      </c>
      <c r="HM187" s="9" t="e">
        <f t="shared" ca="1" si="15"/>
        <v>#REF!</v>
      </c>
      <c r="HN187" s="9" t="e">
        <f ca="1">SQRT($GS187*(1-$GS187/Controls!$D$15))</f>
        <v>#REF!</v>
      </c>
      <c r="HO187" s="9" t="e">
        <f t="shared" ca="1" si="16"/>
        <v>#REF!</v>
      </c>
      <c r="HP187" s="9" t="e">
        <f t="shared" ca="1" si="17"/>
        <v>#REF!</v>
      </c>
      <c r="HQ187" s="9" t="e">
        <f ca="1">IF($GV187=0,NA(),($GX187*Controls!#REF!))</f>
        <v>#REF!</v>
      </c>
    </row>
    <row r="188" spans="134:225" x14ac:dyDescent="0.25">
      <c r="ED188" s="9">
        <f>$EC$375/4+$EC$376/2+$EC$377/4</f>
        <v>0</v>
      </c>
      <c r="EE188" s="9">
        <f>$ED$374/4+$ED$375/2+$ED$376/4</f>
        <v>0</v>
      </c>
      <c r="EF188" s="9">
        <f>$EE$375/4+$EE$376/2+$EE$377/4</f>
        <v>0</v>
      </c>
      <c r="EG188" s="9">
        <f>$EF$373/4+$EF$374/2+$EF$375/4</f>
        <v>0</v>
      </c>
      <c r="GP188" s="9" t="e">
        <f ca="1">INDIRECT(ADDRESS(ROW(),Controls!#REF!+30))</f>
        <v>#REF!</v>
      </c>
      <c r="GQ188" s="9" t="e">
        <f ca="1">INDIRECT(ADDRESS(ROW(),Controls!#REF!+45))</f>
        <v>#REF!</v>
      </c>
      <c r="GR188" s="9" t="e">
        <f ca="1">INDIRECT(ADDRESS(ROW(),Controls!#REF!+60))</f>
        <v>#REF!</v>
      </c>
      <c r="GS188" s="9" t="e">
        <f ca="1">INDIRECT(ADDRESS(ROW(),Controls!#REF!+75))</f>
        <v>#REF!</v>
      </c>
      <c r="GT188" s="9" t="e">
        <f ca="1">INDIRECT(ADDRESS(ROW(),Controls!#REF!+90))</f>
        <v>#REF!</v>
      </c>
      <c r="GU188" s="9" t="e">
        <f ca="1">INDIRECT(ADDRESS(ROW(),Controls!#REF!+105))</f>
        <v>#REF!</v>
      </c>
      <c r="GV188" s="9" t="e">
        <f ca="1">INDIRECT(ADDRESS(ROW(),Controls!#REF!+120))</f>
        <v>#REF!</v>
      </c>
      <c r="GW188" s="9" t="e">
        <f ca="1">INDIRECT(ADDRESS(ROW(),Controls!#REF!+15))</f>
        <v>#REF!</v>
      </c>
      <c r="GX188" s="9" t="e">
        <f ca="1">INDIRECT(ADDRESS(ROW(),Controls!#REF!+135))</f>
        <v>#REF!</v>
      </c>
      <c r="HJ188" s="9" t="e">
        <f t="shared" ca="1" si="12"/>
        <v>#REF!</v>
      </c>
      <c r="HK188" s="9" t="e">
        <f t="shared" ca="1" si="13"/>
        <v>#REF!</v>
      </c>
      <c r="HL188" s="9" t="e">
        <f t="shared" ca="1" si="14"/>
        <v>#REF!</v>
      </c>
      <c r="HM188" s="9" t="e">
        <f t="shared" ca="1" si="15"/>
        <v>#REF!</v>
      </c>
      <c r="HN188" s="9" t="e">
        <f ca="1">SQRT($GS188*(1-$GS188/Controls!$D$15))</f>
        <v>#REF!</v>
      </c>
      <c r="HO188" s="9" t="e">
        <f t="shared" ca="1" si="16"/>
        <v>#REF!</v>
      </c>
      <c r="HP188" s="9" t="e">
        <f t="shared" ca="1" si="17"/>
        <v>#REF!</v>
      </c>
      <c r="HQ188" s="9" t="e">
        <f ca="1">IF($GV188=0,NA(),($GX188*Controls!#REF!))</f>
        <v>#REF!</v>
      </c>
    </row>
    <row r="189" spans="134:225" x14ac:dyDescent="0.25">
      <c r="ED189" s="9">
        <f>$EC$377/4+$EC$378/2+$EC$379/4</f>
        <v>0</v>
      </c>
      <c r="EE189" s="9">
        <f>$ED$376/4+$ED$377/2+$ED$378/4</f>
        <v>0</v>
      </c>
      <c r="EF189" s="9">
        <f>$EE$377/4+$EE$378/2+$EE$379/4</f>
        <v>0</v>
      </c>
      <c r="EG189" s="9">
        <f>$EF$375/4+$EF$376/2+$EF$377/4</f>
        <v>0</v>
      </c>
      <c r="GP189" s="9" t="e">
        <f ca="1">INDIRECT(ADDRESS(ROW(),Controls!#REF!+30))</f>
        <v>#REF!</v>
      </c>
      <c r="GQ189" s="9" t="e">
        <f ca="1">INDIRECT(ADDRESS(ROW(),Controls!#REF!+45))</f>
        <v>#REF!</v>
      </c>
      <c r="GR189" s="9" t="e">
        <f ca="1">INDIRECT(ADDRESS(ROW(),Controls!#REF!+60))</f>
        <v>#REF!</v>
      </c>
      <c r="GS189" s="9" t="e">
        <f ca="1">INDIRECT(ADDRESS(ROW(),Controls!#REF!+75))</f>
        <v>#REF!</v>
      </c>
      <c r="GT189" s="9" t="e">
        <f ca="1">INDIRECT(ADDRESS(ROW(),Controls!#REF!+90))</f>
        <v>#REF!</v>
      </c>
      <c r="GU189" s="9" t="e">
        <f ca="1">INDIRECT(ADDRESS(ROW(),Controls!#REF!+105))</f>
        <v>#REF!</v>
      </c>
      <c r="GV189" s="9" t="e">
        <f ca="1">INDIRECT(ADDRESS(ROW(),Controls!#REF!+120))</f>
        <v>#REF!</v>
      </c>
      <c r="GW189" s="9" t="e">
        <f ca="1">INDIRECT(ADDRESS(ROW(),Controls!#REF!+15))</f>
        <v>#REF!</v>
      </c>
      <c r="GX189" s="9" t="e">
        <f ca="1">INDIRECT(ADDRESS(ROW(),Controls!#REF!+135))</f>
        <v>#REF!</v>
      </c>
      <c r="HJ189" s="9" t="e">
        <f t="shared" ca="1" si="12"/>
        <v>#REF!</v>
      </c>
      <c r="HK189" s="9" t="e">
        <f t="shared" ca="1" si="13"/>
        <v>#REF!</v>
      </c>
      <c r="HL189" s="9" t="e">
        <f t="shared" ca="1" si="14"/>
        <v>#REF!</v>
      </c>
      <c r="HM189" s="9" t="e">
        <f t="shared" ca="1" si="15"/>
        <v>#REF!</v>
      </c>
      <c r="HN189" s="9" t="e">
        <f ca="1">SQRT($GS189*(1-$GS189/Controls!$D$15))</f>
        <v>#REF!</v>
      </c>
      <c r="HO189" s="9" t="e">
        <f t="shared" ca="1" si="16"/>
        <v>#REF!</v>
      </c>
      <c r="HP189" s="9" t="e">
        <f t="shared" ca="1" si="17"/>
        <v>#REF!</v>
      </c>
      <c r="HQ189" s="9" t="e">
        <f ca="1">IF($GV189=0,NA(),($GX189*Controls!#REF!))</f>
        <v>#REF!</v>
      </c>
    </row>
    <row r="190" spans="134:225" x14ac:dyDescent="0.25">
      <c r="ED190" s="9">
        <f>$EC$379/4+$EC$380/2+$EC$381/4</f>
        <v>0</v>
      </c>
      <c r="EE190" s="9">
        <f>$ED$378/4+$ED$379/2+$ED$380/4</f>
        <v>0</v>
      </c>
      <c r="EF190" s="9">
        <f>$EE$379/4+$EE$380/2+$EE$381/4</f>
        <v>0</v>
      </c>
      <c r="EG190" s="9">
        <f>$EF$377/4+$EF$378/2+$EF$379/4</f>
        <v>0</v>
      </c>
      <c r="GP190" s="9" t="e">
        <f ca="1">INDIRECT(ADDRESS(ROW(),Controls!#REF!+30))</f>
        <v>#REF!</v>
      </c>
      <c r="GQ190" s="9" t="e">
        <f ca="1">INDIRECT(ADDRESS(ROW(),Controls!#REF!+45))</f>
        <v>#REF!</v>
      </c>
      <c r="GR190" s="9" t="e">
        <f ca="1">INDIRECT(ADDRESS(ROW(),Controls!#REF!+60))</f>
        <v>#REF!</v>
      </c>
      <c r="GS190" s="9" t="e">
        <f ca="1">INDIRECT(ADDRESS(ROW(),Controls!#REF!+75))</f>
        <v>#REF!</v>
      </c>
      <c r="GT190" s="9" t="e">
        <f ca="1">INDIRECT(ADDRESS(ROW(),Controls!#REF!+90))</f>
        <v>#REF!</v>
      </c>
      <c r="GU190" s="9" t="e">
        <f ca="1">INDIRECT(ADDRESS(ROW(),Controls!#REF!+105))</f>
        <v>#REF!</v>
      </c>
      <c r="GV190" s="9" t="e">
        <f ca="1">INDIRECT(ADDRESS(ROW(),Controls!#REF!+120))</f>
        <v>#REF!</v>
      </c>
      <c r="GW190" s="9" t="e">
        <f ca="1">INDIRECT(ADDRESS(ROW(),Controls!#REF!+15))</f>
        <v>#REF!</v>
      </c>
      <c r="GX190" s="9" t="e">
        <f ca="1">INDIRECT(ADDRESS(ROW(),Controls!#REF!+135))</f>
        <v>#REF!</v>
      </c>
      <c r="HJ190" s="9" t="e">
        <f t="shared" ca="1" si="12"/>
        <v>#REF!</v>
      </c>
      <c r="HK190" s="9" t="e">
        <f t="shared" ca="1" si="13"/>
        <v>#REF!</v>
      </c>
      <c r="HL190" s="9" t="e">
        <f t="shared" ca="1" si="14"/>
        <v>#REF!</v>
      </c>
      <c r="HM190" s="9" t="e">
        <f t="shared" ca="1" si="15"/>
        <v>#REF!</v>
      </c>
      <c r="HN190" s="9" t="e">
        <f ca="1">SQRT($GS190*(1-$GS190/Controls!$D$15))</f>
        <v>#REF!</v>
      </c>
      <c r="HO190" s="9" t="e">
        <f t="shared" ca="1" si="16"/>
        <v>#REF!</v>
      </c>
      <c r="HP190" s="9" t="e">
        <f t="shared" ca="1" si="17"/>
        <v>#REF!</v>
      </c>
      <c r="HQ190" s="9" t="e">
        <f ca="1">IF($GV190=0,NA(),($GX190*Controls!#REF!))</f>
        <v>#REF!</v>
      </c>
    </row>
    <row r="191" spans="134:225" x14ac:dyDescent="0.25">
      <c r="ED191" s="9">
        <f>$EC$381/4+$EC$382/2+$EC$383/4</f>
        <v>0</v>
      </c>
      <c r="EE191" s="9">
        <f>$ED$380/4+$ED$381/2+$ED$382/4</f>
        <v>0</v>
      </c>
      <c r="EF191" s="9">
        <f>$EE$381/4+$EE$382/2+$EE$383/4</f>
        <v>0</v>
      </c>
      <c r="EG191" s="9">
        <f>$EF$379/4+$EF$380/2+$EF$381/4</f>
        <v>0</v>
      </c>
      <c r="GP191" s="9" t="e">
        <f ca="1">INDIRECT(ADDRESS(ROW(),Controls!#REF!+30))</f>
        <v>#REF!</v>
      </c>
      <c r="GQ191" s="9" t="e">
        <f ca="1">INDIRECT(ADDRESS(ROW(),Controls!#REF!+45))</f>
        <v>#REF!</v>
      </c>
      <c r="GR191" s="9" t="e">
        <f ca="1">INDIRECT(ADDRESS(ROW(),Controls!#REF!+60))</f>
        <v>#REF!</v>
      </c>
      <c r="GS191" s="9" t="e">
        <f ca="1">INDIRECT(ADDRESS(ROW(),Controls!#REF!+75))</f>
        <v>#REF!</v>
      </c>
      <c r="GT191" s="9" t="e">
        <f ca="1">INDIRECT(ADDRESS(ROW(),Controls!#REF!+90))</f>
        <v>#REF!</v>
      </c>
      <c r="GU191" s="9" t="e">
        <f ca="1">INDIRECT(ADDRESS(ROW(),Controls!#REF!+105))</f>
        <v>#REF!</v>
      </c>
      <c r="GV191" s="9" t="e">
        <f ca="1">INDIRECT(ADDRESS(ROW(),Controls!#REF!+120))</f>
        <v>#REF!</v>
      </c>
      <c r="GW191" s="9" t="e">
        <f ca="1">INDIRECT(ADDRESS(ROW(),Controls!#REF!+15))</f>
        <v>#REF!</v>
      </c>
      <c r="GX191" s="9" t="e">
        <f ca="1">INDIRECT(ADDRESS(ROW(),Controls!#REF!+135))</f>
        <v>#REF!</v>
      </c>
      <c r="HJ191" s="9" t="e">
        <f t="shared" ca="1" si="12"/>
        <v>#REF!</v>
      </c>
      <c r="HK191" s="9" t="e">
        <f t="shared" ca="1" si="13"/>
        <v>#REF!</v>
      </c>
      <c r="HL191" s="9" t="e">
        <f t="shared" ca="1" si="14"/>
        <v>#REF!</v>
      </c>
      <c r="HM191" s="9" t="e">
        <f t="shared" ca="1" si="15"/>
        <v>#REF!</v>
      </c>
      <c r="HN191" s="9" t="e">
        <f ca="1">SQRT($GS191*(1-$GS191/Controls!$D$15))</f>
        <v>#REF!</v>
      </c>
      <c r="HO191" s="9" t="e">
        <f t="shared" ca="1" si="16"/>
        <v>#REF!</v>
      </c>
      <c r="HP191" s="9" t="e">
        <f t="shared" ca="1" si="17"/>
        <v>#REF!</v>
      </c>
      <c r="HQ191" s="9" t="e">
        <f ca="1">IF($GV191=0,NA(),($GX191*Controls!#REF!))</f>
        <v>#REF!</v>
      </c>
    </row>
    <row r="192" spans="134:225" x14ac:dyDescent="0.25">
      <c r="ED192" s="9">
        <f>$EC$383/4+$EC$384/2+$EC$385/4</f>
        <v>0</v>
      </c>
      <c r="EE192" s="9">
        <f>$ED$382/4+$ED$383/2+$ED$384/4</f>
        <v>0</v>
      </c>
      <c r="EF192" s="9">
        <f>$EE$383/4+$EE$384/2+$EE$385/4</f>
        <v>0</v>
      </c>
      <c r="EG192" s="9">
        <f>$EF$381/4+$EF$382/2+$EF$383/4</f>
        <v>0</v>
      </c>
      <c r="GP192" s="9" t="e">
        <f ca="1">INDIRECT(ADDRESS(ROW(),Controls!#REF!+30))</f>
        <v>#REF!</v>
      </c>
      <c r="GQ192" s="9" t="e">
        <f ca="1">INDIRECT(ADDRESS(ROW(),Controls!#REF!+45))</f>
        <v>#REF!</v>
      </c>
      <c r="GR192" s="9" t="e">
        <f ca="1">INDIRECT(ADDRESS(ROW(),Controls!#REF!+60))</f>
        <v>#REF!</v>
      </c>
      <c r="GS192" s="9" t="e">
        <f ca="1">INDIRECT(ADDRESS(ROW(),Controls!#REF!+75))</f>
        <v>#REF!</v>
      </c>
      <c r="GT192" s="9" t="e">
        <f ca="1">INDIRECT(ADDRESS(ROW(),Controls!#REF!+90))</f>
        <v>#REF!</v>
      </c>
      <c r="GU192" s="9" t="e">
        <f ca="1">INDIRECT(ADDRESS(ROW(),Controls!#REF!+105))</f>
        <v>#REF!</v>
      </c>
      <c r="GV192" s="9" t="e">
        <f ca="1">INDIRECT(ADDRESS(ROW(),Controls!#REF!+120))</f>
        <v>#REF!</v>
      </c>
      <c r="GW192" s="9" t="e">
        <f ca="1">INDIRECT(ADDRESS(ROW(),Controls!#REF!+15))</f>
        <v>#REF!</v>
      </c>
      <c r="GX192" s="9" t="e">
        <f ca="1">INDIRECT(ADDRESS(ROW(),Controls!#REF!+135))</f>
        <v>#REF!</v>
      </c>
      <c r="HJ192" s="9" t="e">
        <f t="shared" ca="1" si="12"/>
        <v>#REF!</v>
      </c>
      <c r="HK192" s="9" t="e">
        <f t="shared" ca="1" si="13"/>
        <v>#REF!</v>
      </c>
      <c r="HL192" s="9" t="e">
        <f t="shared" ca="1" si="14"/>
        <v>#REF!</v>
      </c>
      <c r="HM192" s="9" t="e">
        <f t="shared" ca="1" si="15"/>
        <v>#REF!</v>
      </c>
      <c r="HN192" s="9" t="e">
        <f ca="1">SQRT($GS192*(1-$GS192/Controls!$D$15))</f>
        <v>#REF!</v>
      </c>
      <c r="HO192" s="9" t="e">
        <f t="shared" ca="1" si="16"/>
        <v>#REF!</v>
      </c>
      <c r="HP192" s="9" t="e">
        <f t="shared" ca="1" si="17"/>
        <v>#REF!</v>
      </c>
      <c r="HQ192" s="9" t="e">
        <f ca="1">IF($GV192=0,NA(),($GX192*Controls!#REF!))</f>
        <v>#REF!</v>
      </c>
    </row>
    <row r="193" spans="134:225" x14ac:dyDescent="0.25">
      <c r="ED193" s="9">
        <f>$EC$385/4+$EC$386/2+$EC$387/4</f>
        <v>0</v>
      </c>
      <c r="EE193" s="9">
        <f>$ED$384/4+$ED$385/2+$ED$386/4</f>
        <v>0</v>
      </c>
      <c r="EF193" s="9">
        <f>$EE$385/4+$EE$386/2+$EE$387/4</f>
        <v>0</v>
      </c>
      <c r="EG193" s="9">
        <f>$EF$383/4+$EF$384/2+$EF$385/4</f>
        <v>0</v>
      </c>
      <c r="GP193" s="9" t="e">
        <f ca="1">INDIRECT(ADDRESS(ROW(),Controls!#REF!+30))</f>
        <v>#REF!</v>
      </c>
      <c r="GQ193" s="9" t="e">
        <f ca="1">INDIRECT(ADDRESS(ROW(),Controls!#REF!+45))</f>
        <v>#REF!</v>
      </c>
      <c r="GR193" s="9" t="e">
        <f ca="1">INDIRECT(ADDRESS(ROW(),Controls!#REF!+60))</f>
        <v>#REF!</v>
      </c>
      <c r="GS193" s="9" t="e">
        <f ca="1">INDIRECT(ADDRESS(ROW(),Controls!#REF!+75))</f>
        <v>#REF!</v>
      </c>
      <c r="GT193" s="9" t="e">
        <f ca="1">INDIRECT(ADDRESS(ROW(),Controls!#REF!+90))</f>
        <v>#REF!</v>
      </c>
      <c r="GU193" s="9" t="e">
        <f ca="1">INDIRECT(ADDRESS(ROW(),Controls!#REF!+105))</f>
        <v>#REF!</v>
      </c>
      <c r="GV193" s="9" t="e">
        <f ca="1">INDIRECT(ADDRESS(ROW(),Controls!#REF!+120))</f>
        <v>#REF!</v>
      </c>
      <c r="GW193" s="9" t="e">
        <f ca="1">INDIRECT(ADDRESS(ROW(),Controls!#REF!+15))</f>
        <v>#REF!</v>
      </c>
      <c r="GX193" s="9" t="e">
        <f ca="1">INDIRECT(ADDRESS(ROW(),Controls!#REF!+135))</f>
        <v>#REF!</v>
      </c>
      <c r="HJ193" s="9" t="e">
        <f t="shared" ref="HJ193:HJ256" ca="1" si="18">IF($GV193=0,NA(),MAX($GP193,0.01)/$GQ193)</f>
        <v>#REF!</v>
      </c>
      <c r="HK193" s="9" t="e">
        <f t="shared" ref="HK193:HK256" ca="1" si="19">IF($GV193=0,NA(),($GP193-$GQ193)/$GV193)</f>
        <v>#REF!</v>
      </c>
      <c r="HL193" s="9" t="e">
        <f t="shared" ref="HL193:HL256" ca="1" si="20">IF($GV193=0,NA(),MAX($GU193/$GT193,0.01))</f>
        <v>#REF!</v>
      </c>
      <c r="HM193" s="9" t="e">
        <f t="shared" ref="HM193:HM256" ca="1" si="21">IF($GV193=0,NA(),($GU193-$GT193)/$GV193)</f>
        <v>#REF!</v>
      </c>
      <c r="HN193" s="9" t="e">
        <f ca="1">SQRT($GS193*(1-$GS193/Controls!$D$15))</f>
        <v>#REF!</v>
      </c>
      <c r="HO193" s="9" t="e">
        <f t="shared" ref="HO193:HO256" ca="1" si="22">IF($HN193=0,0,$GR193/$HN193)</f>
        <v>#REF!</v>
      </c>
      <c r="HP193" s="9" t="e">
        <f t="shared" ref="HP193:HP256" ca="1" si="23">IF($GV193=0,NA(),$GW193/$GV193)</f>
        <v>#REF!</v>
      </c>
      <c r="HQ193" s="9" t="e">
        <f ca="1">IF($GV193=0,NA(),($GX193*Controls!#REF!))</f>
        <v>#REF!</v>
      </c>
    </row>
    <row r="194" spans="134:225" x14ac:dyDescent="0.25">
      <c r="ED194" s="9">
        <f>$EC$387/4+$EC$388/2+$EC$389/4</f>
        <v>0</v>
      </c>
      <c r="EE194" s="9">
        <f>$ED$386/4+$ED$387/2+$ED$388/4</f>
        <v>0</v>
      </c>
      <c r="EF194" s="9">
        <f>$EE$387/4+$EE$388/2+$EE$389/4</f>
        <v>0</v>
      </c>
      <c r="EG194" s="9">
        <f>$EF$385/4+$EF$386/2+$EF$387/4</f>
        <v>0</v>
      </c>
      <c r="GP194" s="9" t="e">
        <f ca="1">INDIRECT(ADDRESS(ROW(),Controls!#REF!+30))</f>
        <v>#REF!</v>
      </c>
      <c r="GQ194" s="9" t="e">
        <f ca="1">INDIRECT(ADDRESS(ROW(),Controls!#REF!+45))</f>
        <v>#REF!</v>
      </c>
      <c r="GR194" s="9" t="e">
        <f ca="1">INDIRECT(ADDRESS(ROW(),Controls!#REF!+60))</f>
        <v>#REF!</v>
      </c>
      <c r="GS194" s="9" t="e">
        <f ca="1">INDIRECT(ADDRESS(ROW(),Controls!#REF!+75))</f>
        <v>#REF!</v>
      </c>
      <c r="GT194" s="9" t="e">
        <f ca="1">INDIRECT(ADDRESS(ROW(),Controls!#REF!+90))</f>
        <v>#REF!</v>
      </c>
      <c r="GU194" s="9" t="e">
        <f ca="1">INDIRECT(ADDRESS(ROW(),Controls!#REF!+105))</f>
        <v>#REF!</v>
      </c>
      <c r="GV194" s="9" t="e">
        <f ca="1">INDIRECT(ADDRESS(ROW(),Controls!#REF!+120))</f>
        <v>#REF!</v>
      </c>
      <c r="GW194" s="9" t="e">
        <f ca="1">INDIRECT(ADDRESS(ROW(),Controls!#REF!+15))</f>
        <v>#REF!</v>
      </c>
      <c r="GX194" s="9" t="e">
        <f ca="1">INDIRECT(ADDRESS(ROW(),Controls!#REF!+135))</f>
        <v>#REF!</v>
      </c>
      <c r="HJ194" s="9" t="e">
        <f t="shared" ca="1" si="18"/>
        <v>#REF!</v>
      </c>
      <c r="HK194" s="9" t="e">
        <f t="shared" ca="1" si="19"/>
        <v>#REF!</v>
      </c>
      <c r="HL194" s="9" t="e">
        <f t="shared" ca="1" si="20"/>
        <v>#REF!</v>
      </c>
      <c r="HM194" s="9" t="e">
        <f t="shared" ca="1" si="21"/>
        <v>#REF!</v>
      </c>
      <c r="HN194" s="9" t="e">
        <f ca="1">SQRT($GS194*(1-$GS194/Controls!$D$15))</f>
        <v>#REF!</v>
      </c>
      <c r="HO194" s="9" t="e">
        <f t="shared" ca="1" si="22"/>
        <v>#REF!</v>
      </c>
      <c r="HP194" s="9" t="e">
        <f t="shared" ca="1" si="23"/>
        <v>#REF!</v>
      </c>
      <c r="HQ194" s="9" t="e">
        <f ca="1">IF($GV194=0,NA(),($GX194*Controls!#REF!))</f>
        <v>#REF!</v>
      </c>
    </row>
    <row r="195" spans="134:225" x14ac:dyDescent="0.25">
      <c r="ED195" s="9">
        <f>$EC$389/4+$EC$390/2+$EC$391/4</f>
        <v>0</v>
      </c>
      <c r="EE195" s="9">
        <f>$ED$388/4+$ED$389/2+$ED$390/4</f>
        <v>0</v>
      </c>
      <c r="EF195" s="9">
        <f>$EE$389/4+$EE$390/2+$EE$391/4</f>
        <v>0</v>
      </c>
      <c r="EG195" s="9">
        <f>$EF$387/4+$EF$388/2+$EF$389/4</f>
        <v>0</v>
      </c>
      <c r="GP195" s="9" t="e">
        <f ca="1">INDIRECT(ADDRESS(ROW(),Controls!#REF!+30))</f>
        <v>#REF!</v>
      </c>
      <c r="GQ195" s="9" t="e">
        <f ca="1">INDIRECT(ADDRESS(ROW(),Controls!#REF!+45))</f>
        <v>#REF!</v>
      </c>
      <c r="GR195" s="9" t="e">
        <f ca="1">INDIRECT(ADDRESS(ROW(),Controls!#REF!+60))</f>
        <v>#REF!</v>
      </c>
      <c r="GS195" s="9" t="e">
        <f ca="1">INDIRECT(ADDRESS(ROW(),Controls!#REF!+75))</f>
        <v>#REF!</v>
      </c>
      <c r="GT195" s="9" t="e">
        <f ca="1">INDIRECT(ADDRESS(ROW(),Controls!#REF!+90))</f>
        <v>#REF!</v>
      </c>
      <c r="GU195" s="9" t="e">
        <f ca="1">INDIRECT(ADDRESS(ROW(),Controls!#REF!+105))</f>
        <v>#REF!</v>
      </c>
      <c r="GV195" s="9" t="e">
        <f ca="1">INDIRECT(ADDRESS(ROW(),Controls!#REF!+120))</f>
        <v>#REF!</v>
      </c>
      <c r="GW195" s="9" t="e">
        <f ca="1">INDIRECT(ADDRESS(ROW(),Controls!#REF!+15))</f>
        <v>#REF!</v>
      </c>
      <c r="GX195" s="9" t="e">
        <f ca="1">INDIRECT(ADDRESS(ROW(),Controls!#REF!+135))</f>
        <v>#REF!</v>
      </c>
      <c r="HJ195" s="9" t="e">
        <f t="shared" ca="1" si="18"/>
        <v>#REF!</v>
      </c>
      <c r="HK195" s="9" t="e">
        <f t="shared" ca="1" si="19"/>
        <v>#REF!</v>
      </c>
      <c r="HL195" s="9" t="e">
        <f t="shared" ca="1" si="20"/>
        <v>#REF!</v>
      </c>
      <c r="HM195" s="9" t="e">
        <f t="shared" ca="1" si="21"/>
        <v>#REF!</v>
      </c>
      <c r="HN195" s="9" t="e">
        <f ca="1">SQRT($GS195*(1-$GS195/Controls!$D$15))</f>
        <v>#REF!</v>
      </c>
      <c r="HO195" s="9" t="e">
        <f t="shared" ca="1" si="22"/>
        <v>#REF!</v>
      </c>
      <c r="HP195" s="9" t="e">
        <f t="shared" ca="1" si="23"/>
        <v>#REF!</v>
      </c>
      <c r="HQ195" s="9" t="e">
        <f ca="1">IF($GV195=0,NA(),($GX195*Controls!#REF!))</f>
        <v>#REF!</v>
      </c>
    </row>
    <row r="196" spans="134:225" x14ac:dyDescent="0.25">
      <c r="ED196" s="9">
        <f>$EC$391/4+$EC$392/2+$EC$393/4</f>
        <v>0</v>
      </c>
      <c r="EE196" s="9">
        <f>$ED$390/4+$ED$391/2+$ED$392/4</f>
        <v>0</v>
      </c>
      <c r="EF196" s="9">
        <f>$EE$391/4+$EE$392/2+$EE$393/4</f>
        <v>0</v>
      </c>
      <c r="EG196" s="9">
        <f>$EF$389/4+$EF$390/2+$EF$391/4</f>
        <v>0</v>
      </c>
      <c r="GP196" s="9" t="e">
        <f ca="1">INDIRECT(ADDRESS(ROW(),Controls!#REF!+30))</f>
        <v>#REF!</v>
      </c>
      <c r="GQ196" s="9" t="e">
        <f ca="1">INDIRECT(ADDRESS(ROW(),Controls!#REF!+45))</f>
        <v>#REF!</v>
      </c>
      <c r="GR196" s="9" t="e">
        <f ca="1">INDIRECT(ADDRESS(ROW(),Controls!#REF!+60))</f>
        <v>#REF!</v>
      </c>
      <c r="GS196" s="9" t="e">
        <f ca="1">INDIRECT(ADDRESS(ROW(),Controls!#REF!+75))</f>
        <v>#REF!</v>
      </c>
      <c r="GT196" s="9" t="e">
        <f ca="1">INDIRECT(ADDRESS(ROW(),Controls!#REF!+90))</f>
        <v>#REF!</v>
      </c>
      <c r="GU196" s="9" t="e">
        <f ca="1">INDIRECT(ADDRESS(ROW(),Controls!#REF!+105))</f>
        <v>#REF!</v>
      </c>
      <c r="GV196" s="9" t="e">
        <f ca="1">INDIRECT(ADDRESS(ROW(),Controls!#REF!+120))</f>
        <v>#REF!</v>
      </c>
      <c r="GW196" s="9" t="e">
        <f ca="1">INDIRECT(ADDRESS(ROW(),Controls!#REF!+15))</f>
        <v>#REF!</v>
      </c>
      <c r="GX196" s="9" t="e">
        <f ca="1">INDIRECT(ADDRESS(ROW(),Controls!#REF!+135))</f>
        <v>#REF!</v>
      </c>
      <c r="HJ196" s="9" t="e">
        <f t="shared" ca="1" si="18"/>
        <v>#REF!</v>
      </c>
      <c r="HK196" s="9" t="e">
        <f t="shared" ca="1" si="19"/>
        <v>#REF!</v>
      </c>
      <c r="HL196" s="9" t="e">
        <f t="shared" ca="1" si="20"/>
        <v>#REF!</v>
      </c>
      <c r="HM196" s="9" t="e">
        <f t="shared" ca="1" si="21"/>
        <v>#REF!</v>
      </c>
      <c r="HN196" s="9" t="e">
        <f ca="1">SQRT($GS196*(1-$GS196/Controls!$D$15))</f>
        <v>#REF!</v>
      </c>
      <c r="HO196" s="9" t="e">
        <f t="shared" ca="1" si="22"/>
        <v>#REF!</v>
      </c>
      <c r="HP196" s="9" t="e">
        <f t="shared" ca="1" si="23"/>
        <v>#REF!</v>
      </c>
      <c r="HQ196" s="9" t="e">
        <f ca="1">IF($GV196=0,NA(),($GX196*Controls!#REF!))</f>
        <v>#REF!</v>
      </c>
    </row>
    <row r="197" spans="134:225" x14ac:dyDescent="0.25">
      <c r="ED197" s="9">
        <f>$EC$393/4+$EC$394/2+$EC$395/4</f>
        <v>0</v>
      </c>
      <c r="EE197" s="9">
        <f>$ED$392/4+$ED$393/2+$ED$394/4</f>
        <v>0</v>
      </c>
      <c r="EF197" s="9">
        <f>$EE$393/4+$EE$394/2+$EE$395/4</f>
        <v>0</v>
      </c>
      <c r="EG197" s="9">
        <f>$EF$391/4+$EF$392/2+$EF$393/4</f>
        <v>0</v>
      </c>
      <c r="GP197" s="9" t="e">
        <f ca="1">INDIRECT(ADDRESS(ROW(),Controls!#REF!+30))</f>
        <v>#REF!</v>
      </c>
      <c r="GQ197" s="9" t="e">
        <f ca="1">INDIRECT(ADDRESS(ROW(),Controls!#REF!+45))</f>
        <v>#REF!</v>
      </c>
      <c r="GR197" s="9" t="e">
        <f ca="1">INDIRECT(ADDRESS(ROW(),Controls!#REF!+60))</f>
        <v>#REF!</v>
      </c>
      <c r="GS197" s="9" t="e">
        <f ca="1">INDIRECT(ADDRESS(ROW(),Controls!#REF!+75))</f>
        <v>#REF!</v>
      </c>
      <c r="GT197" s="9" t="e">
        <f ca="1">INDIRECT(ADDRESS(ROW(),Controls!#REF!+90))</f>
        <v>#REF!</v>
      </c>
      <c r="GU197" s="9" t="e">
        <f ca="1">INDIRECT(ADDRESS(ROW(),Controls!#REF!+105))</f>
        <v>#REF!</v>
      </c>
      <c r="GV197" s="9" t="e">
        <f ca="1">INDIRECT(ADDRESS(ROW(),Controls!#REF!+120))</f>
        <v>#REF!</v>
      </c>
      <c r="GW197" s="9" t="e">
        <f ca="1">INDIRECT(ADDRESS(ROW(),Controls!#REF!+15))</f>
        <v>#REF!</v>
      </c>
      <c r="GX197" s="9" t="e">
        <f ca="1">INDIRECT(ADDRESS(ROW(),Controls!#REF!+135))</f>
        <v>#REF!</v>
      </c>
      <c r="HJ197" s="9" t="e">
        <f t="shared" ca="1" si="18"/>
        <v>#REF!</v>
      </c>
      <c r="HK197" s="9" t="e">
        <f t="shared" ca="1" si="19"/>
        <v>#REF!</v>
      </c>
      <c r="HL197" s="9" t="e">
        <f t="shared" ca="1" si="20"/>
        <v>#REF!</v>
      </c>
      <c r="HM197" s="9" t="e">
        <f t="shared" ca="1" si="21"/>
        <v>#REF!</v>
      </c>
      <c r="HN197" s="9" t="e">
        <f ca="1">SQRT($GS197*(1-$GS197/Controls!$D$15))</f>
        <v>#REF!</v>
      </c>
      <c r="HO197" s="9" t="e">
        <f t="shared" ca="1" si="22"/>
        <v>#REF!</v>
      </c>
      <c r="HP197" s="9" t="e">
        <f t="shared" ca="1" si="23"/>
        <v>#REF!</v>
      </c>
      <c r="HQ197" s="9" t="e">
        <f ca="1">IF($GV197=0,NA(),($GX197*Controls!#REF!))</f>
        <v>#REF!</v>
      </c>
    </row>
    <row r="198" spans="134:225" x14ac:dyDescent="0.25">
      <c r="ED198" s="9">
        <f>$EC$395/4+$EC$396/2+$EC$397/4</f>
        <v>0</v>
      </c>
      <c r="EE198" s="9">
        <f>$ED$394/4+$ED$395/2+$ED$396/4</f>
        <v>0</v>
      </c>
      <c r="EF198" s="9">
        <f>$EE$395/4+$EE$396/2+$EE$397/4</f>
        <v>0</v>
      </c>
      <c r="EG198" s="9">
        <f>$EF$393/4+$EF$394/2+$EF$395/4</f>
        <v>0</v>
      </c>
      <c r="GP198" s="9" t="e">
        <f ca="1">INDIRECT(ADDRESS(ROW(),Controls!#REF!+30))</f>
        <v>#REF!</v>
      </c>
      <c r="GQ198" s="9" t="e">
        <f ca="1">INDIRECT(ADDRESS(ROW(),Controls!#REF!+45))</f>
        <v>#REF!</v>
      </c>
      <c r="GR198" s="9" t="e">
        <f ca="1">INDIRECT(ADDRESS(ROW(),Controls!#REF!+60))</f>
        <v>#REF!</v>
      </c>
      <c r="GS198" s="9" t="e">
        <f ca="1">INDIRECT(ADDRESS(ROW(),Controls!#REF!+75))</f>
        <v>#REF!</v>
      </c>
      <c r="GT198" s="9" t="e">
        <f ca="1">INDIRECT(ADDRESS(ROW(),Controls!#REF!+90))</f>
        <v>#REF!</v>
      </c>
      <c r="GU198" s="9" t="e">
        <f ca="1">INDIRECT(ADDRESS(ROW(),Controls!#REF!+105))</f>
        <v>#REF!</v>
      </c>
      <c r="GV198" s="9" t="e">
        <f ca="1">INDIRECT(ADDRESS(ROW(),Controls!#REF!+120))</f>
        <v>#REF!</v>
      </c>
      <c r="GW198" s="9" t="e">
        <f ca="1">INDIRECT(ADDRESS(ROW(),Controls!#REF!+15))</f>
        <v>#REF!</v>
      </c>
      <c r="GX198" s="9" t="e">
        <f ca="1">INDIRECT(ADDRESS(ROW(),Controls!#REF!+135))</f>
        <v>#REF!</v>
      </c>
      <c r="HJ198" s="9" t="e">
        <f t="shared" ca="1" si="18"/>
        <v>#REF!</v>
      </c>
      <c r="HK198" s="9" t="e">
        <f t="shared" ca="1" si="19"/>
        <v>#REF!</v>
      </c>
      <c r="HL198" s="9" t="e">
        <f t="shared" ca="1" si="20"/>
        <v>#REF!</v>
      </c>
      <c r="HM198" s="9" t="e">
        <f t="shared" ca="1" si="21"/>
        <v>#REF!</v>
      </c>
      <c r="HN198" s="9" t="e">
        <f ca="1">SQRT($GS198*(1-$GS198/Controls!$D$15))</f>
        <v>#REF!</v>
      </c>
      <c r="HO198" s="9" t="e">
        <f t="shared" ca="1" si="22"/>
        <v>#REF!</v>
      </c>
      <c r="HP198" s="9" t="e">
        <f t="shared" ca="1" si="23"/>
        <v>#REF!</v>
      </c>
      <c r="HQ198" s="9" t="e">
        <f ca="1">IF($GV198=0,NA(),($GX198*Controls!#REF!))</f>
        <v>#REF!</v>
      </c>
    </row>
    <row r="199" spans="134:225" x14ac:dyDescent="0.25">
      <c r="ED199" s="9">
        <f>$EC$397/4+$EC$398/2+$EC$399/4</f>
        <v>0</v>
      </c>
      <c r="EE199" s="9">
        <f>$ED$396/4+$ED$397/2+$ED$398/4</f>
        <v>0</v>
      </c>
      <c r="EF199" s="9">
        <f>$EE$397/4+$EE$398/2+$EE$399/4</f>
        <v>0</v>
      </c>
      <c r="EG199" s="9">
        <f>$EF$395/4+$EF$396/2+$EF$397/4</f>
        <v>0</v>
      </c>
      <c r="GP199" s="9" t="e">
        <f ca="1">INDIRECT(ADDRESS(ROW(),Controls!#REF!+30))</f>
        <v>#REF!</v>
      </c>
      <c r="GQ199" s="9" t="e">
        <f ca="1">INDIRECT(ADDRESS(ROW(),Controls!#REF!+45))</f>
        <v>#REF!</v>
      </c>
      <c r="GR199" s="9" t="e">
        <f ca="1">INDIRECT(ADDRESS(ROW(),Controls!#REF!+60))</f>
        <v>#REF!</v>
      </c>
      <c r="GS199" s="9" t="e">
        <f ca="1">INDIRECT(ADDRESS(ROW(),Controls!#REF!+75))</f>
        <v>#REF!</v>
      </c>
      <c r="GT199" s="9" t="e">
        <f ca="1">INDIRECT(ADDRESS(ROW(),Controls!#REF!+90))</f>
        <v>#REF!</v>
      </c>
      <c r="GU199" s="9" t="e">
        <f ca="1">INDIRECT(ADDRESS(ROW(),Controls!#REF!+105))</f>
        <v>#REF!</v>
      </c>
      <c r="GV199" s="9" t="e">
        <f ca="1">INDIRECT(ADDRESS(ROW(),Controls!#REF!+120))</f>
        <v>#REF!</v>
      </c>
      <c r="GW199" s="9" t="e">
        <f ca="1">INDIRECT(ADDRESS(ROW(),Controls!#REF!+15))</f>
        <v>#REF!</v>
      </c>
      <c r="GX199" s="9" t="e">
        <f ca="1">INDIRECT(ADDRESS(ROW(),Controls!#REF!+135))</f>
        <v>#REF!</v>
      </c>
      <c r="HJ199" s="9" t="e">
        <f t="shared" ca="1" si="18"/>
        <v>#REF!</v>
      </c>
      <c r="HK199" s="9" t="e">
        <f t="shared" ca="1" si="19"/>
        <v>#REF!</v>
      </c>
      <c r="HL199" s="9" t="e">
        <f t="shared" ca="1" si="20"/>
        <v>#REF!</v>
      </c>
      <c r="HM199" s="9" t="e">
        <f t="shared" ca="1" si="21"/>
        <v>#REF!</v>
      </c>
      <c r="HN199" s="9" t="e">
        <f ca="1">SQRT($GS199*(1-$GS199/Controls!$D$15))</f>
        <v>#REF!</v>
      </c>
      <c r="HO199" s="9" t="e">
        <f t="shared" ca="1" si="22"/>
        <v>#REF!</v>
      </c>
      <c r="HP199" s="9" t="e">
        <f t="shared" ca="1" si="23"/>
        <v>#REF!</v>
      </c>
      <c r="HQ199" s="9" t="e">
        <f ca="1">IF($GV199=0,NA(),($GX199*Controls!#REF!))</f>
        <v>#REF!</v>
      </c>
    </row>
    <row r="200" spans="134:225" x14ac:dyDescent="0.25">
      <c r="ED200" s="9">
        <f>$EC$399/4+$EC$400/2+$EC$401/4</f>
        <v>0</v>
      </c>
      <c r="EE200" s="9">
        <f>$ED$398/4+$ED$399/2+$ED$400/4</f>
        <v>0</v>
      </c>
      <c r="EF200" s="9">
        <f>$EE$399/4+$EE$400/2+$EE$401/4</f>
        <v>0</v>
      </c>
      <c r="EG200" s="9">
        <f>$EF$397/4+$EF$398/2+$EF$399/4</f>
        <v>0</v>
      </c>
      <c r="GP200" s="9" t="e">
        <f ca="1">INDIRECT(ADDRESS(ROW(),Controls!#REF!+30))</f>
        <v>#REF!</v>
      </c>
      <c r="GQ200" s="9" t="e">
        <f ca="1">INDIRECT(ADDRESS(ROW(),Controls!#REF!+45))</f>
        <v>#REF!</v>
      </c>
      <c r="GR200" s="9" t="e">
        <f ca="1">INDIRECT(ADDRESS(ROW(),Controls!#REF!+60))</f>
        <v>#REF!</v>
      </c>
      <c r="GS200" s="9" t="e">
        <f ca="1">INDIRECT(ADDRESS(ROW(),Controls!#REF!+75))</f>
        <v>#REF!</v>
      </c>
      <c r="GT200" s="9" t="e">
        <f ca="1">INDIRECT(ADDRESS(ROW(),Controls!#REF!+90))</f>
        <v>#REF!</v>
      </c>
      <c r="GU200" s="9" t="e">
        <f ca="1">INDIRECT(ADDRESS(ROW(),Controls!#REF!+105))</f>
        <v>#REF!</v>
      </c>
      <c r="GV200" s="9" t="e">
        <f ca="1">INDIRECT(ADDRESS(ROW(),Controls!#REF!+120))</f>
        <v>#REF!</v>
      </c>
      <c r="GW200" s="9" t="e">
        <f ca="1">INDIRECT(ADDRESS(ROW(),Controls!#REF!+15))</f>
        <v>#REF!</v>
      </c>
      <c r="GX200" s="9" t="e">
        <f ca="1">INDIRECT(ADDRESS(ROW(),Controls!#REF!+135))</f>
        <v>#REF!</v>
      </c>
      <c r="HJ200" s="9" t="e">
        <f t="shared" ca="1" si="18"/>
        <v>#REF!</v>
      </c>
      <c r="HK200" s="9" t="e">
        <f t="shared" ca="1" si="19"/>
        <v>#REF!</v>
      </c>
      <c r="HL200" s="9" t="e">
        <f t="shared" ca="1" si="20"/>
        <v>#REF!</v>
      </c>
      <c r="HM200" s="9" t="e">
        <f t="shared" ca="1" si="21"/>
        <v>#REF!</v>
      </c>
      <c r="HN200" s="9" t="e">
        <f ca="1">SQRT($GS200*(1-$GS200/Controls!$D$15))</f>
        <v>#REF!</v>
      </c>
      <c r="HO200" s="9" t="e">
        <f t="shared" ca="1" si="22"/>
        <v>#REF!</v>
      </c>
      <c r="HP200" s="9" t="e">
        <f t="shared" ca="1" si="23"/>
        <v>#REF!</v>
      </c>
      <c r="HQ200" s="9" t="e">
        <f ca="1">IF($GV200=0,NA(),($GX200*Controls!#REF!))</f>
        <v>#REF!</v>
      </c>
    </row>
    <row r="201" spans="134:225" x14ac:dyDescent="0.25">
      <c r="ED201" s="9">
        <f>$EC$401/4+$EC$402/2+$EC$403/4</f>
        <v>0</v>
      </c>
      <c r="EE201" s="9">
        <f>$ED$400/4+$ED$401/2+$ED$402/4</f>
        <v>0</v>
      </c>
      <c r="EF201" s="9">
        <f>$EE$401/4+$EE$402/2+$EE$403/4</f>
        <v>0</v>
      </c>
      <c r="EG201" s="9">
        <f>$EF$399/4+$EF$400/2+$EF$401/4</f>
        <v>0</v>
      </c>
      <c r="GP201" s="9" t="e">
        <f ca="1">INDIRECT(ADDRESS(ROW(),Controls!#REF!+30))</f>
        <v>#REF!</v>
      </c>
      <c r="GQ201" s="9" t="e">
        <f ca="1">INDIRECT(ADDRESS(ROW(),Controls!#REF!+45))</f>
        <v>#REF!</v>
      </c>
      <c r="GR201" s="9" t="e">
        <f ca="1">INDIRECT(ADDRESS(ROW(),Controls!#REF!+60))</f>
        <v>#REF!</v>
      </c>
      <c r="GS201" s="9" t="e">
        <f ca="1">INDIRECT(ADDRESS(ROW(),Controls!#REF!+75))</f>
        <v>#REF!</v>
      </c>
      <c r="GT201" s="9" t="e">
        <f ca="1">INDIRECT(ADDRESS(ROW(),Controls!#REF!+90))</f>
        <v>#REF!</v>
      </c>
      <c r="GU201" s="9" t="e">
        <f ca="1">INDIRECT(ADDRESS(ROW(),Controls!#REF!+105))</f>
        <v>#REF!</v>
      </c>
      <c r="GV201" s="9" t="e">
        <f ca="1">INDIRECT(ADDRESS(ROW(),Controls!#REF!+120))</f>
        <v>#REF!</v>
      </c>
      <c r="GW201" s="9" t="e">
        <f ca="1">INDIRECT(ADDRESS(ROW(),Controls!#REF!+15))</f>
        <v>#REF!</v>
      </c>
      <c r="GX201" s="9" t="e">
        <f ca="1">INDIRECT(ADDRESS(ROW(),Controls!#REF!+135))</f>
        <v>#REF!</v>
      </c>
      <c r="HJ201" s="9" t="e">
        <f t="shared" ca="1" si="18"/>
        <v>#REF!</v>
      </c>
      <c r="HK201" s="9" t="e">
        <f t="shared" ca="1" si="19"/>
        <v>#REF!</v>
      </c>
      <c r="HL201" s="9" t="e">
        <f t="shared" ca="1" si="20"/>
        <v>#REF!</v>
      </c>
      <c r="HM201" s="9" t="e">
        <f t="shared" ca="1" si="21"/>
        <v>#REF!</v>
      </c>
      <c r="HN201" s="9" t="e">
        <f ca="1">SQRT($GS201*(1-$GS201/Controls!$D$15))</f>
        <v>#REF!</v>
      </c>
      <c r="HO201" s="9" t="e">
        <f t="shared" ca="1" si="22"/>
        <v>#REF!</v>
      </c>
      <c r="HP201" s="9" t="e">
        <f t="shared" ca="1" si="23"/>
        <v>#REF!</v>
      </c>
      <c r="HQ201" s="9" t="e">
        <f ca="1">IF($GV201=0,NA(),($GX201*Controls!#REF!))</f>
        <v>#REF!</v>
      </c>
    </row>
    <row r="202" spans="134:225" x14ac:dyDescent="0.25">
      <c r="ED202" s="9">
        <f>$EC$403/4+$EC$404/2+$EC$405/4</f>
        <v>0</v>
      </c>
      <c r="EE202" s="9">
        <f>$ED$402/4+$ED$403/2+$ED$404/4</f>
        <v>0</v>
      </c>
      <c r="EF202" s="9">
        <f>$EE$403/4+$EE$404/2+$EE$405/4</f>
        <v>0</v>
      </c>
      <c r="EG202" s="9">
        <f>$EF$401/4+$EF$402/2+$EF$403/4</f>
        <v>0</v>
      </c>
      <c r="GP202" s="9" t="e">
        <f ca="1">INDIRECT(ADDRESS(ROW(),Controls!#REF!+30))</f>
        <v>#REF!</v>
      </c>
      <c r="GQ202" s="9" t="e">
        <f ca="1">INDIRECT(ADDRESS(ROW(),Controls!#REF!+45))</f>
        <v>#REF!</v>
      </c>
      <c r="GR202" s="9" t="e">
        <f ca="1">INDIRECT(ADDRESS(ROW(),Controls!#REF!+60))</f>
        <v>#REF!</v>
      </c>
      <c r="GS202" s="9" t="e">
        <f ca="1">INDIRECT(ADDRESS(ROW(),Controls!#REF!+75))</f>
        <v>#REF!</v>
      </c>
      <c r="GT202" s="9" t="e">
        <f ca="1">INDIRECT(ADDRESS(ROW(),Controls!#REF!+90))</f>
        <v>#REF!</v>
      </c>
      <c r="GU202" s="9" t="e">
        <f ca="1">INDIRECT(ADDRESS(ROW(),Controls!#REF!+105))</f>
        <v>#REF!</v>
      </c>
      <c r="GV202" s="9" t="e">
        <f ca="1">INDIRECT(ADDRESS(ROW(),Controls!#REF!+120))</f>
        <v>#REF!</v>
      </c>
      <c r="GW202" s="9" t="e">
        <f ca="1">INDIRECT(ADDRESS(ROW(),Controls!#REF!+15))</f>
        <v>#REF!</v>
      </c>
      <c r="GX202" s="9" t="e">
        <f ca="1">INDIRECT(ADDRESS(ROW(),Controls!#REF!+135))</f>
        <v>#REF!</v>
      </c>
      <c r="HJ202" s="9" t="e">
        <f t="shared" ca="1" si="18"/>
        <v>#REF!</v>
      </c>
      <c r="HK202" s="9" t="e">
        <f t="shared" ca="1" si="19"/>
        <v>#REF!</v>
      </c>
      <c r="HL202" s="9" t="e">
        <f t="shared" ca="1" si="20"/>
        <v>#REF!</v>
      </c>
      <c r="HM202" s="9" t="e">
        <f t="shared" ca="1" si="21"/>
        <v>#REF!</v>
      </c>
      <c r="HN202" s="9" t="e">
        <f ca="1">SQRT($GS202*(1-$GS202/Controls!$D$15))</f>
        <v>#REF!</v>
      </c>
      <c r="HO202" s="9" t="e">
        <f t="shared" ca="1" si="22"/>
        <v>#REF!</v>
      </c>
      <c r="HP202" s="9" t="e">
        <f t="shared" ca="1" si="23"/>
        <v>#REF!</v>
      </c>
      <c r="HQ202" s="9" t="e">
        <f ca="1">IF($GV202=0,NA(),($GX202*Controls!#REF!))</f>
        <v>#REF!</v>
      </c>
    </row>
    <row r="203" spans="134:225" x14ac:dyDescent="0.25">
      <c r="ED203" s="9">
        <f>$EC$405/4+$EC$406/2+$EC$407/4</f>
        <v>0</v>
      </c>
      <c r="EE203" s="9">
        <f>$ED$404/4+$ED$405/2+$ED$406/4</f>
        <v>0</v>
      </c>
      <c r="EF203" s="9">
        <f>$EE$405/4+$EE$406/2+$EE$407/4</f>
        <v>0</v>
      </c>
      <c r="EG203" s="9">
        <f>$EF$403/4+$EF$404/2+$EF$405/4</f>
        <v>0</v>
      </c>
      <c r="GP203" s="9" t="e">
        <f ca="1">INDIRECT(ADDRESS(ROW(),Controls!#REF!+30))</f>
        <v>#REF!</v>
      </c>
      <c r="GQ203" s="9" t="e">
        <f ca="1">INDIRECT(ADDRESS(ROW(),Controls!#REF!+45))</f>
        <v>#REF!</v>
      </c>
      <c r="GR203" s="9" t="e">
        <f ca="1">INDIRECT(ADDRESS(ROW(),Controls!#REF!+60))</f>
        <v>#REF!</v>
      </c>
      <c r="GS203" s="9" t="e">
        <f ca="1">INDIRECT(ADDRESS(ROW(),Controls!#REF!+75))</f>
        <v>#REF!</v>
      </c>
      <c r="GT203" s="9" t="e">
        <f ca="1">INDIRECT(ADDRESS(ROW(),Controls!#REF!+90))</f>
        <v>#REF!</v>
      </c>
      <c r="GU203" s="9" t="e">
        <f ca="1">INDIRECT(ADDRESS(ROW(),Controls!#REF!+105))</f>
        <v>#REF!</v>
      </c>
      <c r="GV203" s="9" t="e">
        <f ca="1">INDIRECT(ADDRESS(ROW(),Controls!#REF!+120))</f>
        <v>#REF!</v>
      </c>
      <c r="GW203" s="9" t="e">
        <f ca="1">INDIRECT(ADDRESS(ROW(),Controls!#REF!+15))</f>
        <v>#REF!</v>
      </c>
      <c r="GX203" s="9" t="e">
        <f ca="1">INDIRECT(ADDRESS(ROW(),Controls!#REF!+135))</f>
        <v>#REF!</v>
      </c>
      <c r="HJ203" s="9" t="e">
        <f t="shared" ca="1" si="18"/>
        <v>#REF!</v>
      </c>
      <c r="HK203" s="9" t="e">
        <f t="shared" ca="1" si="19"/>
        <v>#REF!</v>
      </c>
      <c r="HL203" s="9" t="e">
        <f t="shared" ca="1" si="20"/>
        <v>#REF!</v>
      </c>
      <c r="HM203" s="9" t="e">
        <f t="shared" ca="1" si="21"/>
        <v>#REF!</v>
      </c>
      <c r="HN203" s="9" t="e">
        <f ca="1">SQRT($GS203*(1-$GS203/Controls!$D$15))</f>
        <v>#REF!</v>
      </c>
      <c r="HO203" s="9" t="e">
        <f t="shared" ca="1" si="22"/>
        <v>#REF!</v>
      </c>
      <c r="HP203" s="9" t="e">
        <f t="shared" ca="1" si="23"/>
        <v>#REF!</v>
      </c>
      <c r="HQ203" s="9" t="e">
        <f ca="1">IF($GV203=0,NA(),($GX203*Controls!#REF!))</f>
        <v>#REF!</v>
      </c>
    </row>
    <row r="204" spans="134:225" x14ac:dyDescent="0.25">
      <c r="ED204" s="9">
        <f>$EC$407/4+$EC$408/2+$EC$409/4</f>
        <v>0</v>
      </c>
      <c r="EE204" s="9">
        <f>$ED$406/4+$ED$407/2+$ED$408/4</f>
        <v>0</v>
      </c>
      <c r="EF204" s="9">
        <f>$EE$407/4+$EE$408/2+$EE$409/4</f>
        <v>0</v>
      </c>
      <c r="EG204" s="9">
        <f>$EF$405/4+$EF$406/2+$EF$407/4</f>
        <v>0</v>
      </c>
      <c r="GP204" s="9" t="e">
        <f ca="1">INDIRECT(ADDRESS(ROW(),Controls!#REF!+30))</f>
        <v>#REF!</v>
      </c>
      <c r="GQ204" s="9" t="e">
        <f ca="1">INDIRECT(ADDRESS(ROW(),Controls!#REF!+45))</f>
        <v>#REF!</v>
      </c>
      <c r="GR204" s="9" t="e">
        <f ca="1">INDIRECT(ADDRESS(ROW(),Controls!#REF!+60))</f>
        <v>#REF!</v>
      </c>
      <c r="GS204" s="9" t="e">
        <f ca="1">INDIRECT(ADDRESS(ROW(),Controls!#REF!+75))</f>
        <v>#REF!</v>
      </c>
      <c r="GT204" s="9" t="e">
        <f ca="1">INDIRECT(ADDRESS(ROW(),Controls!#REF!+90))</f>
        <v>#REF!</v>
      </c>
      <c r="GU204" s="9" t="e">
        <f ca="1">INDIRECT(ADDRESS(ROW(),Controls!#REF!+105))</f>
        <v>#REF!</v>
      </c>
      <c r="GV204" s="9" t="e">
        <f ca="1">INDIRECT(ADDRESS(ROW(),Controls!#REF!+120))</f>
        <v>#REF!</v>
      </c>
      <c r="GW204" s="9" t="e">
        <f ca="1">INDIRECT(ADDRESS(ROW(),Controls!#REF!+15))</f>
        <v>#REF!</v>
      </c>
      <c r="GX204" s="9" t="e">
        <f ca="1">INDIRECT(ADDRESS(ROW(),Controls!#REF!+135))</f>
        <v>#REF!</v>
      </c>
      <c r="HJ204" s="9" t="e">
        <f t="shared" ca="1" si="18"/>
        <v>#REF!</v>
      </c>
      <c r="HK204" s="9" t="e">
        <f t="shared" ca="1" si="19"/>
        <v>#REF!</v>
      </c>
      <c r="HL204" s="9" t="e">
        <f t="shared" ca="1" si="20"/>
        <v>#REF!</v>
      </c>
      <c r="HM204" s="9" t="e">
        <f t="shared" ca="1" si="21"/>
        <v>#REF!</v>
      </c>
      <c r="HN204" s="9" t="e">
        <f ca="1">SQRT($GS204*(1-$GS204/Controls!$D$15))</f>
        <v>#REF!</v>
      </c>
      <c r="HO204" s="9" t="e">
        <f t="shared" ca="1" si="22"/>
        <v>#REF!</v>
      </c>
      <c r="HP204" s="9" t="e">
        <f t="shared" ca="1" si="23"/>
        <v>#REF!</v>
      </c>
      <c r="HQ204" s="9" t="e">
        <f ca="1">IF($GV204=0,NA(),($GX204*Controls!#REF!))</f>
        <v>#REF!</v>
      </c>
    </row>
    <row r="205" spans="134:225" x14ac:dyDescent="0.25">
      <c r="ED205" s="9">
        <f>$EC$409/4+$EC$410/2+$EC$411/4</f>
        <v>0</v>
      </c>
      <c r="EE205" s="9">
        <f>$ED$408/4+$ED$409/2+$ED$410/4</f>
        <v>0</v>
      </c>
      <c r="EF205" s="9">
        <f>$EE$409/4+$EE$410/2+$EE$411/4</f>
        <v>0</v>
      </c>
      <c r="EG205" s="9">
        <f>$EF$407/4+$EF$408/2+$EF$409/4</f>
        <v>0</v>
      </c>
      <c r="GP205" s="9" t="e">
        <f ca="1">INDIRECT(ADDRESS(ROW(),Controls!#REF!+30))</f>
        <v>#REF!</v>
      </c>
      <c r="GQ205" s="9" t="e">
        <f ca="1">INDIRECT(ADDRESS(ROW(),Controls!#REF!+45))</f>
        <v>#REF!</v>
      </c>
      <c r="GR205" s="9" t="e">
        <f ca="1">INDIRECT(ADDRESS(ROW(),Controls!#REF!+60))</f>
        <v>#REF!</v>
      </c>
      <c r="GS205" s="9" t="e">
        <f ca="1">INDIRECT(ADDRESS(ROW(),Controls!#REF!+75))</f>
        <v>#REF!</v>
      </c>
      <c r="GT205" s="9" t="e">
        <f ca="1">INDIRECT(ADDRESS(ROW(),Controls!#REF!+90))</f>
        <v>#REF!</v>
      </c>
      <c r="GU205" s="9" t="e">
        <f ca="1">INDIRECT(ADDRESS(ROW(),Controls!#REF!+105))</f>
        <v>#REF!</v>
      </c>
      <c r="GV205" s="9" t="e">
        <f ca="1">INDIRECT(ADDRESS(ROW(),Controls!#REF!+120))</f>
        <v>#REF!</v>
      </c>
      <c r="GW205" s="9" t="e">
        <f ca="1">INDIRECT(ADDRESS(ROW(),Controls!#REF!+15))</f>
        <v>#REF!</v>
      </c>
      <c r="GX205" s="9" t="e">
        <f ca="1">INDIRECT(ADDRESS(ROW(),Controls!#REF!+135))</f>
        <v>#REF!</v>
      </c>
      <c r="HJ205" s="9" t="e">
        <f t="shared" ca="1" si="18"/>
        <v>#REF!</v>
      </c>
      <c r="HK205" s="9" t="e">
        <f t="shared" ca="1" si="19"/>
        <v>#REF!</v>
      </c>
      <c r="HL205" s="9" t="e">
        <f t="shared" ca="1" si="20"/>
        <v>#REF!</v>
      </c>
      <c r="HM205" s="9" t="e">
        <f t="shared" ca="1" si="21"/>
        <v>#REF!</v>
      </c>
      <c r="HN205" s="9" t="e">
        <f ca="1">SQRT($GS205*(1-$GS205/Controls!$D$15))</f>
        <v>#REF!</v>
      </c>
      <c r="HO205" s="9" t="e">
        <f t="shared" ca="1" si="22"/>
        <v>#REF!</v>
      </c>
      <c r="HP205" s="9" t="e">
        <f t="shared" ca="1" si="23"/>
        <v>#REF!</v>
      </c>
      <c r="HQ205" s="9" t="e">
        <f ca="1">IF($GV205=0,NA(),($GX205*Controls!#REF!))</f>
        <v>#REF!</v>
      </c>
    </row>
    <row r="206" spans="134:225" x14ac:dyDescent="0.25">
      <c r="ED206" s="9">
        <f>$EC$411/4+$EC$412/2+$EC$413/4</f>
        <v>0</v>
      </c>
      <c r="EE206" s="9">
        <f>$ED$410/4+$ED$411/2+$ED$412/4</f>
        <v>0</v>
      </c>
      <c r="EF206" s="9">
        <f>$EE$411/4+$EE$412/2+$EE$413/4</f>
        <v>0</v>
      </c>
      <c r="EG206" s="9">
        <f>$EF$409/4+$EF$410/2+$EF$411/4</f>
        <v>0</v>
      </c>
      <c r="GP206" s="9" t="e">
        <f ca="1">INDIRECT(ADDRESS(ROW(),Controls!#REF!+30))</f>
        <v>#REF!</v>
      </c>
      <c r="GQ206" s="9" t="e">
        <f ca="1">INDIRECT(ADDRESS(ROW(),Controls!#REF!+45))</f>
        <v>#REF!</v>
      </c>
      <c r="GR206" s="9" t="e">
        <f ca="1">INDIRECT(ADDRESS(ROW(),Controls!#REF!+60))</f>
        <v>#REF!</v>
      </c>
      <c r="GS206" s="9" t="e">
        <f ca="1">INDIRECT(ADDRESS(ROW(),Controls!#REF!+75))</f>
        <v>#REF!</v>
      </c>
      <c r="GT206" s="9" t="e">
        <f ca="1">INDIRECT(ADDRESS(ROW(),Controls!#REF!+90))</f>
        <v>#REF!</v>
      </c>
      <c r="GU206" s="9" t="e">
        <f ca="1">INDIRECT(ADDRESS(ROW(),Controls!#REF!+105))</f>
        <v>#REF!</v>
      </c>
      <c r="GV206" s="9" t="e">
        <f ca="1">INDIRECT(ADDRESS(ROW(),Controls!#REF!+120))</f>
        <v>#REF!</v>
      </c>
      <c r="GW206" s="9" t="e">
        <f ca="1">INDIRECT(ADDRESS(ROW(),Controls!#REF!+15))</f>
        <v>#REF!</v>
      </c>
      <c r="GX206" s="9" t="e">
        <f ca="1">INDIRECT(ADDRESS(ROW(),Controls!#REF!+135))</f>
        <v>#REF!</v>
      </c>
      <c r="HJ206" s="9" t="e">
        <f t="shared" ca="1" si="18"/>
        <v>#REF!</v>
      </c>
      <c r="HK206" s="9" t="e">
        <f t="shared" ca="1" si="19"/>
        <v>#REF!</v>
      </c>
      <c r="HL206" s="9" t="e">
        <f t="shared" ca="1" si="20"/>
        <v>#REF!</v>
      </c>
      <c r="HM206" s="9" t="e">
        <f t="shared" ca="1" si="21"/>
        <v>#REF!</v>
      </c>
      <c r="HN206" s="9" t="e">
        <f ca="1">SQRT($GS206*(1-$GS206/Controls!$D$15))</f>
        <v>#REF!</v>
      </c>
      <c r="HO206" s="9" t="e">
        <f t="shared" ca="1" si="22"/>
        <v>#REF!</v>
      </c>
      <c r="HP206" s="9" t="e">
        <f t="shared" ca="1" si="23"/>
        <v>#REF!</v>
      </c>
      <c r="HQ206" s="9" t="e">
        <f ca="1">IF($GV206=0,NA(),($GX206*Controls!#REF!))</f>
        <v>#REF!</v>
      </c>
    </row>
    <row r="207" spans="134:225" x14ac:dyDescent="0.25">
      <c r="ED207" s="9">
        <f>$EC$413/4+$EC$414/2+$EC$415/4</f>
        <v>0</v>
      </c>
      <c r="EE207" s="9">
        <f>$ED$412/4+$ED$413/2+$ED$414/4</f>
        <v>0</v>
      </c>
      <c r="EF207" s="9">
        <f>$EE$413/4+$EE$414/2+$EE$415/4</f>
        <v>0</v>
      </c>
      <c r="EG207" s="9">
        <f>$EF$411/4+$EF$412/2+$EF$413/4</f>
        <v>0</v>
      </c>
      <c r="GP207" s="9" t="e">
        <f ca="1">INDIRECT(ADDRESS(ROW(),Controls!#REF!+30))</f>
        <v>#REF!</v>
      </c>
      <c r="GQ207" s="9" t="e">
        <f ca="1">INDIRECT(ADDRESS(ROW(),Controls!#REF!+45))</f>
        <v>#REF!</v>
      </c>
      <c r="GR207" s="9" t="e">
        <f ca="1">INDIRECT(ADDRESS(ROW(),Controls!#REF!+60))</f>
        <v>#REF!</v>
      </c>
      <c r="GS207" s="9" t="e">
        <f ca="1">INDIRECT(ADDRESS(ROW(),Controls!#REF!+75))</f>
        <v>#REF!</v>
      </c>
      <c r="GT207" s="9" t="e">
        <f ca="1">INDIRECT(ADDRESS(ROW(),Controls!#REF!+90))</f>
        <v>#REF!</v>
      </c>
      <c r="GU207" s="9" t="e">
        <f ca="1">INDIRECT(ADDRESS(ROW(),Controls!#REF!+105))</f>
        <v>#REF!</v>
      </c>
      <c r="GV207" s="9" t="e">
        <f ca="1">INDIRECT(ADDRESS(ROW(),Controls!#REF!+120))</f>
        <v>#REF!</v>
      </c>
      <c r="GW207" s="9" t="e">
        <f ca="1">INDIRECT(ADDRESS(ROW(),Controls!#REF!+15))</f>
        <v>#REF!</v>
      </c>
      <c r="GX207" s="9" t="e">
        <f ca="1">INDIRECT(ADDRESS(ROW(),Controls!#REF!+135))</f>
        <v>#REF!</v>
      </c>
      <c r="HJ207" s="9" t="e">
        <f t="shared" ca="1" si="18"/>
        <v>#REF!</v>
      </c>
      <c r="HK207" s="9" t="e">
        <f t="shared" ca="1" si="19"/>
        <v>#REF!</v>
      </c>
      <c r="HL207" s="9" t="e">
        <f t="shared" ca="1" si="20"/>
        <v>#REF!</v>
      </c>
      <c r="HM207" s="9" t="e">
        <f t="shared" ca="1" si="21"/>
        <v>#REF!</v>
      </c>
      <c r="HN207" s="9" t="e">
        <f ca="1">SQRT($GS207*(1-$GS207/Controls!$D$15))</f>
        <v>#REF!</v>
      </c>
      <c r="HO207" s="9" t="e">
        <f t="shared" ca="1" si="22"/>
        <v>#REF!</v>
      </c>
      <c r="HP207" s="9" t="e">
        <f t="shared" ca="1" si="23"/>
        <v>#REF!</v>
      </c>
      <c r="HQ207" s="9" t="e">
        <f ca="1">IF($GV207=0,NA(),($GX207*Controls!#REF!))</f>
        <v>#REF!</v>
      </c>
    </row>
    <row r="208" spans="134:225" x14ac:dyDescent="0.25">
      <c r="ED208" s="9">
        <f>$EC$415/4+$EC$416/2+$EC$417/4</f>
        <v>0</v>
      </c>
      <c r="EE208" s="9">
        <f>$ED$414/4+$ED$415/2+$ED$416/4</f>
        <v>0</v>
      </c>
      <c r="EF208" s="9">
        <f>$EE$415/4+$EE$416/2+$EE$417/4</f>
        <v>0</v>
      </c>
      <c r="EG208" s="9">
        <f>$EF$413/4+$EF$414/2+$EF$415/4</f>
        <v>0</v>
      </c>
      <c r="GP208" s="9" t="e">
        <f ca="1">INDIRECT(ADDRESS(ROW(),Controls!#REF!+30))</f>
        <v>#REF!</v>
      </c>
      <c r="GQ208" s="9" t="e">
        <f ca="1">INDIRECT(ADDRESS(ROW(),Controls!#REF!+45))</f>
        <v>#REF!</v>
      </c>
      <c r="GR208" s="9" t="e">
        <f ca="1">INDIRECT(ADDRESS(ROW(),Controls!#REF!+60))</f>
        <v>#REF!</v>
      </c>
      <c r="GS208" s="9" t="e">
        <f ca="1">INDIRECT(ADDRESS(ROW(),Controls!#REF!+75))</f>
        <v>#REF!</v>
      </c>
      <c r="GT208" s="9" t="e">
        <f ca="1">INDIRECT(ADDRESS(ROW(),Controls!#REF!+90))</f>
        <v>#REF!</v>
      </c>
      <c r="GU208" s="9" t="e">
        <f ca="1">INDIRECT(ADDRESS(ROW(),Controls!#REF!+105))</f>
        <v>#REF!</v>
      </c>
      <c r="GV208" s="9" t="e">
        <f ca="1">INDIRECT(ADDRESS(ROW(),Controls!#REF!+120))</f>
        <v>#REF!</v>
      </c>
      <c r="GW208" s="9" t="e">
        <f ca="1">INDIRECT(ADDRESS(ROW(),Controls!#REF!+15))</f>
        <v>#REF!</v>
      </c>
      <c r="GX208" s="9" t="e">
        <f ca="1">INDIRECT(ADDRESS(ROW(),Controls!#REF!+135))</f>
        <v>#REF!</v>
      </c>
      <c r="HJ208" s="9" t="e">
        <f t="shared" ca="1" si="18"/>
        <v>#REF!</v>
      </c>
      <c r="HK208" s="9" t="e">
        <f t="shared" ca="1" si="19"/>
        <v>#REF!</v>
      </c>
      <c r="HL208" s="9" t="e">
        <f t="shared" ca="1" si="20"/>
        <v>#REF!</v>
      </c>
      <c r="HM208" s="9" t="e">
        <f t="shared" ca="1" si="21"/>
        <v>#REF!</v>
      </c>
      <c r="HN208" s="9" t="e">
        <f ca="1">SQRT($GS208*(1-$GS208/Controls!$D$15))</f>
        <v>#REF!</v>
      </c>
      <c r="HO208" s="9" t="e">
        <f t="shared" ca="1" si="22"/>
        <v>#REF!</v>
      </c>
      <c r="HP208" s="9" t="e">
        <f t="shared" ca="1" si="23"/>
        <v>#REF!</v>
      </c>
      <c r="HQ208" s="9" t="e">
        <f ca="1">IF($GV208=0,NA(),($GX208*Controls!#REF!))</f>
        <v>#REF!</v>
      </c>
    </row>
    <row r="209" spans="134:225" x14ac:dyDescent="0.25">
      <c r="ED209" s="9">
        <f>$EC$417/4+$EC$418/2+$EC$419/4</f>
        <v>0</v>
      </c>
      <c r="EE209" s="9">
        <f>$ED$416/4+$ED$417/2+$ED$418/4</f>
        <v>0</v>
      </c>
      <c r="EF209" s="9">
        <f>$EE$417/4+$EE$418/2+$EE$419/4</f>
        <v>0</v>
      </c>
      <c r="EG209" s="9">
        <f>$EF$415/4+$EF$416/2+$EF$417/4</f>
        <v>0</v>
      </c>
      <c r="GP209" s="9" t="e">
        <f ca="1">INDIRECT(ADDRESS(ROW(),Controls!#REF!+30))</f>
        <v>#REF!</v>
      </c>
      <c r="GQ209" s="9" t="e">
        <f ca="1">INDIRECT(ADDRESS(ROW(),Controls!#REF!+45))</f>
        <v>#REF!</v>
      </c>
      <c r="GR209" s="9" t="e">
        <f ca="1">INDIRECT(ADDRESS(ROW(),Controls!#REF!+60))</f>
        <v>#REF!</v>
      </c>
      <c r="GS209" s="9" t="e">
        <f ca="1">INDIRECT(ADDRESS(ROW(),Controls!#REF!+75))</f>
        <v>#REF!</v>
      </c>
      <c r="GT209" s="9" t="e">
        <f ca="1">INDIRECT(ADDRESS(ROW(),Controls!#REF!+90))</f>
        <v>#REF!</v>
      </c>
      <c r="GU209" s="9" t="e">
        <f ca="1">INDIRECT(ADDRESS(ROW(),Controls!#REF!+105))</f>
        <v>#REF!</v>
      </c>
      <c r="GV209" s="9" t="e">
        <f ca="1">INDIRECT(ADDRESS(ROW(),Controls!#REF!+120))</f>
        <v>#REF!</v>
      </c>
      <c r="GW209" s="9" t="e">
        <f ca="1">INDIRECT(ADDRESS(ROW(),Controls!#REF!+15))</f>
        <v>#REF!</v>
      </c>
      <c r="GX209" s="9" t="e">
        <f ca="1">INDIRECT(ADDRESS(ROW(),Controls!#REF!+135))</f>
        <v>#REF!</v>
      </c>
      <c r="HJ209" s="9" t="e">
        <f t="shared" ca="1" si="18"/>
        <v>#REF!</v>
      </c>
      <c r="HK209" s="9" t="e">
        <f t="shared" ca="1" si="19"/>
        <v>#REF!</v>
      </c>
      <c r="HL209" s="9" t="e">
        <f t="shared" ca="1" si="20"/>
        <v>#REF!</v>
      </c>
      <c r="HM209" s="9" t="e">
        <f t="shared" ca="1" si="21"/>
        <v>#REF!</v>
      </c>
      <c r="HN209" s="9" t="e">
        <f ca="1">SQRT($GS209*(1-$GS209/Controls!$D$15))</f>
        <v>#REF!</v>
      </c>
      <c r="HO209" s="9" t="e">
        <f t="shared" ca="1" si="22"/>
        <v>#REF!</v>
      </c>
      <c r="HP209" s="9" t="e">
        <f t="shared" ca="1" si="23"/>
        <v>#REF!</v>
      </c>
      <c r="HQ209" s="9" t="e">
        <f ca="1">IF($GV209=0,NA(),($GX209*Controls!#REF!))</f>
        <v>#REF!</v>
      </c>
    </row>
    <row r="210" spans="134:225" x14ac:dyDescent="0.25">
      <c r="ED210" s="9">
        <f>$EC$419/4+$EC$420/2+$EC$421/4</f>
        <v>0</v>
      </c>
      <c r="EE210" s="9">
        <f>$ED$418/4+$ED$419/2+$ED$420/4</f>
        <v>0</v>
      </c>
      <c r="EF210" s="9">
        <f>$EE$419/4+$EE$420/2+$EE$421/4</f>
        <v>0</v>
      </c>
      <c r="EG210" s="9">
        <f>$EF$417/4+$EF$418/2+$EF$419/4</f>
        <v>0</v>
      </c>
      <c r="GP210" s="9" t="e">
        <f ca="1">INDIRECT(ADDRESS(ROW(),Controls!#REF!+30))</f>
        <v>#REF!</v>
      </c>
      <c r="GQ210" s="9" t="e">
        <f ca="1">INDIRECT(ADDRESS(ROW(),Controls!#REF!+45))</f>
        <v>#REF!</v>
      </c>
      <c r="GR210" s="9" t="e">
        <f ca="1">INDIRECT(ADDRESS(ROW(),Controls!#REF!+60))</f>
        <v>#REF!</v>
      </c>
      <c r="GS210" s="9" t="e">
        <f ca="1">INDIRECT(ADDRESS(ROW(),Controls!#REF!+75))</f>
        <v>#REF!</v>
      </c>
      <c r="GT210" s="9" t="e">
        <f ca="1">INDIRECT(ADDRESS(ROW(),Controls!#REF!+90))</f>
        <v>#REF!</v>
      </c>
      <c r="GU210" s="9" t="e">
        <f ca="1">INDIRECT(ADDRESS(ROW(),Controls!#REF!+105))</f>
        <v>#REF!</v>
      </c>
      <c r="GV210" s="9" t="e">
        <f ca="1">INDIRECT(ADDRESS(ROW(),Controls!#REF!+120))</f>
        <v>#REF!</v>
      </c>
      <c r="GW210" s="9" t="e">
        <f ca="1">INDIRECT(ADDRESS(ROW(),Controls!#REF!+15))</f>
        <v>#REF!</v>
      </c>
      <c r="GX210" s="9" t="e">
        <f ca="1">INDIRECT(ADDRESS(ROW(),Controls!#REF!+135))</f>
        <v>#REF!</v>
      </c>
      <c r="HJ210" s="9" t="e">
        <f t="shared" ca="1" si="18"/>
        <v>#REF!</v>
      </c>
      <c r="HK210" s="9" t="e">
        <f t="shared" ca="1" si="19"/>
        <v>#REF!</v>
      </c>
      <c r="HL210" s="9" t="e">
        <f t="shared" ca="1" si="20"/>
        <v>#REF!</v>
      </c>
      <c r="HM210" s="9" t="e">
        <f t="shared" ca="1" si="21"/>
        <v>#REF!</v>
      </c>
      <c r="HN210" s="9" t="e">
        <f ca="1">SQRT($GS210*(1-$GS210/Controls!$D$15))</f>
        <v>#REF!</v>
      </c>
      <c r="HO210" s="9" t="e">
        <f t="shared" ca="1" si="22"/>
        <v>#REF!</v>
      </c>
      <c r="HP210" s="9" t="e">
        <f t="shared" ca="1" si="23"/>
        <v>#REF!</v>
      </c>
      <c r="HQ210" s="9" t="e">
        <f ca="1">IF($GV210=0,NA(),($GX210*Controls!#REF!))</f>
        <v>#REF!</v>
      </c>
    </row>
    <row r="211" spans="134:225" x14ac:dyDescent="0.25">
      <c r="ED211" s="9">
        <f>$EC$421/4+$EC$422/2+$EC$423/4</f>
        <v>0</v>
      </c>
      <c r="EE211" s="9">
        <f>$ED$420/4+$ED$421/2+$ED$422/4</f>
        <v>0</v>
      </c>
      <c r="EF211" s="9">
        <f>$EE$421/4+$EE$422/2+$EE$423/4</f>
        <v>0</v>
      </c>
      <c r="EG211" s="9">
        <f>$EF$419/4+$EF$420/2+$EF$421/4</f>
        <v>0</v>
      </c>
      <c r="GP211" s="9" t="e">
        <f ca="1">INDIRECT(ADDRESS(ROW(),Controls!#REF!+30))</f>
        <v>#REF!</v>
      </c>
      <c r="GQ211" s="9" t="e">
        <f ca="1">INDIRECT(ADDRESS(ROW(),Controls!#REF!+45))</f>
        <v>#REF!</v>
      </c>
      <c r="GR211" s="9" t="e">
        <f ca="1">INDIRECT(ADDRESS(ROW(),Controls!#REF!+60))</f>
        <v>#REF!</v>
      </c>
      <c r="GS211" s="9" t="e">
        <f ca="1">INDIRECT(ADDRESS(ROW(),Controls!#REF!+75))</f>
        <v>#REF!</v>
      </c>
      <c r="GT211" s="9" t="e">
        <f ca="1">INDIRECT(ADDRESS(ROW(),Controls!#REF!+90))</f>
        <v>#REF!</v>
      </c>
      <c r="GU211" s="9" t="e">
        <f ca="1">INDIRECT(ADDRESS(ROW(),Controls!#REF!+105))</f>
        <v>#REF!</v>
      </c>
      <c r="GV211" s="9" t="e">
        <f ca="1">INDIRECT(ADDRESS(ROW(),Controls!#REF!+120))</f>
        <v>#REF!</v>
      </c>
      <c r="GW211" s="9" t="e">
        <f ca="1">INDIRECT(ADDRESS(ROW(),Controls!#REF!+15))</f>
        <v>#REF!</v>
      </c>
      <c r="GX211" s="9" t="e">
        <f ca="1">INDIRECT(ADDRESS(ROW(),Controls!#REF!+135))</f>
        <v>#REF!</v>
      </c>
      <c r="HJ211" s="9" t="e">
        <f t="shared" ca="1" si="18"/>
        <v>#REF!</v>
      </c>
      <c r="HK211" s="9" t="e">
        <f t="shared" ca="1" si="19"/>
        <v>#REF!</v>
      </c>
      <c r="HL211" s="9" t="e">
        <f t="shared" ca="1" si="20"/>
        <v>#REF!</v>
      </c>
      <c r="HM211" s="9" t="e">
        <f t="shared" ca="1" si="21"/>
        <v>#REF!</v>
      </c>
      <c r="HN211" s="9" t="e">
        <f ca="1">SQRT($GS211*(1-$GS211/Controls!$D$15))</f>
        <v>#REF!</v>
      </c>
      <c r="HO211" s="9" t="e">
        <f t="shared" ca="1" si="22"/>
        <v>#REF!</v>
      </c>
      <c r="HP211" s="9" t="e">
        <f t="shared" ca="1" si="23"/>
        <v>#REF!</v>
      </c>
      <c r="HQ211" s="9" t="e">
        <f ca="1">IF($GV211=0,NA(),($GX211*Controls!#REF!))</f>
        <v>#REF!</v>
      </c>
    </row>
    <row r="212" spans="134:225" x14ac:dyDescent="0.25">
      <c r="ED212" s="9">
        <f>$EC$423/4+$EC$424/2+$EC$425/4</f>
        <v>0</v>
      </c>
      <c r="EE212" s="9">
        <f>$ED$422/4+$ED$423/2+$ED$424/4</f>
        <v>0</v>
      </c>
      <c r="EF212" s="9">
        <f>$EE$423/4+$EE$424/2+$EE$425/4</f>
        <v>0</v>
      </c>
      <c r="EG212" s="9">
        <f>$EF$421/4+$EF$422/2+$EF$423/4</f>
        <v>0</v>
      </c>
      <c r="GP212" s="9" t="e">
        <f ca="1">INDIRECT(ADDRESS(ROW(),Controls!#REF!+30))</f>
        <v>#REF!</v>
      </c>
      <c r="GQ212" s="9" t="e">
        <f ca="1">INDIRECT(ADDRESS(ROW(),Controls!#REF!+45))</f>
        <v>#REF!</v>
      </c>
      <c r="GR212" s="9" t="e">
        <f ca="1">INDIRECT(ADDRESS(ROW(),Controls!#REF!+60))</f>
        <v>#REF!</v>
      </c>
      <c r="GS212" s="9" t="e">
        <f ca="1">INDIRECT(ADDRESS(ROW(),Controls!#REF!+75))</f>
        <v>#REF!</v>
      </c>
      <c r="GT212" s="9" t="e">
        <f ca="1">INDIRECT(ADDRESS(ROW(),Controls!#REF!+90))</f>
        <v>#REF!</v>
      </c>
      <c r="GU212" s="9" t="e">
        <f ca="1">INDIRECT(ADDRESS(ROW(),Controls!#REF!+105))</f>
        <v>#REF!</v>
      </c>
      <c r="GV212" s="9" t="e">
        <f ca="1">INDIRECT(ADDRESS(ROW(),Controls!#REF!+120))</f>
        <v>#REF!</v>
      </c>
      <c r="GW212" s="9" t="e">
        <f ca="1">INDIRECT(ADDRESS(ROW(),Controls!#REF!+15))</f>
        <v>#REF!</v>
      </c>
      <c r="GX212" s="9" t="e">
        <f ca="1">INDIRECT(ADDRESS(ROW(),Controls!#REF!+135))</f>
        <v>#REF!</v>
      </c>
      <c r="HJ212" s="9" t="e">
        <f t="shared" ca="1" si="18"/>
        <v>#REF!</v>
      </c>
      <c r="HK212" s="9" t="e">
        <f t="shared" ca="1" si="19"/>
        <v>#REF!</v>
      </c>
      <c r="HL212" s="9" t="e">
        <f t="shared" ca="1" si="20"/>
        <v>#REF!</v>
      </c>
      <c r="HM212" s="9" t="e">
        <f t="shared" ca="1" si="21"/>
        <v>#REF!</v>
      </c>
      <c r="HN212" s="9" t="e">
        <f ca="1">SQRT($GS212*(1-$GS212/Controls!$D$15))</f>
        <v>#REF!</v>
      </c>
      <c r="HO212" s="9" t="e">
        <f t="shared" ca="1" si="22"/>
        <v>#REF!</v>
      </c>
      <c r="HP212" s="9" t="e">
        <f t="shared" ca="1" si="23"/>
        <v>#REF!</v>
      </c>
      <c r="HQ212" s="9" t="e">
        <f ca="1">IF($GV212=0,NA(),($GX212*Controls!#REF!))</f>
        <v>#REF!</v>
      </c>
    </row>
    <row r="213" spans="134:225" x14ac:dyDescent="0.25">
      <c r="ED213" s="9">
        <f>$EC$425/4+$EC$426/2+$EC$427/4</f>
        <v>0</v>
      </c>
      <c r="EE213" s="9">
        <f>$ED$424/4+$ED$425/2+$ED$426/4</f>
        <v>0</v>
      </c>
      <c r="EF213" s="9">
        <f>$EE$425/4+$EE$426/2+$EE$427/4</f>
        <v>0</v>
      </c>
      <c r="EG213" s="9">
        <f>$EF$423/4+$EF$424/2+$EF$425/4</f>
        <v>0</v>
      </c>
      <c r="GP213" s="9" t="e">
        <f ca="1">INDIRECT(ADDRESS(ROW(),Controls!#REF!+30))</f>
        <v>#REF!</v>
      </c>
      <c r="GQ213" s="9" t="e">
        <f ca="1">INDIRECT(ADDRESS(ROW(),Controls!#REF!+45))</f>
        <v>#REF!</v>
      </c>
      <c r="GR213" s="9" t="e">
        <f ca="1">INDIRECT(ADDRESS(ROW(),Controls!#REF!+60))</f>
        <v>#REF!</v>
      </c>
      <c r="GS213" s="9" t="e">
        <f ca="1">INDIRECT(ADDRESS(ROW(),Controls!#REF!+75))</f>
        <v>#REF!</v>
      </c>
      <c r="GT213" s="9" t="e">
        <f ca="1">INDIRECT(ADDRESS(ROW(),Controls!#REF!+90))</f>
        <v>#REF!</v>
      </c>
      <c r="GU213" s="9" t="e">
        <f ca="1">INDIRECT(ADDRESS(ROW(),Controls!#REF!+105))</f>
        <v>#REF!</v>
      </c>
      <c r="GV213" s="9" t="e">
        <f ca="1">INDIRECT(ADDRESS(ROW(),Controls!#REF!+120))</f>
        <v>#REF!</v>
      </c>
      <c r="GW213" s="9" t="e">
        <f ca="1">INDIRECT(ADDRESS(ROW(),Controls!#REF!+15))</f>
        <v>#REF!</v>
      </c>
      <c r="GX213" s="9" t="e">
        <f ca="1">INDIRECT(ADDRESS(ROW(),Controls!#REF!+135))</f>
        <v>#REF!</v>
      </c>
      <c r="HJ213" s="9" t="e">
        <f t="shared" ca="1" si="18"/>
        <v>#REF!</v>
      </c>
      <c r="HK213" s="9" t="e">
        <f t="shared" ca="1" si="19"/>
        <v>#REF!</v>
      </c>
      <c r="HL213" s="9" t="e">
        <f t="shared" ca="1" si="20"/>
        <v>#REF!</v>
      </c>
      <c r="HM213" s="9" t="e">
        <f t="shared" ca="1" si="21"/>
        <v>#REF!</v>
      </c>
      <c r="HN213" s="9" t="e">
        <f ca="1">SQRT($GS213*(1-$GS213/Controls!$D$15))</f>
        <v>#REF!</v>
      </c>
      <c r="HO213" s="9" t="e">
        <f t="shared" ca="1" si="22"/>
        <v>#REF!</v>
      </c>
      <c r="HP213" s="9" t="e">
        <f t="shared" ca="1" si="23"/>
        <v>#REF!</v>
      </c>
      <c r="HQ213" s="9" t="e">
        <f ca="1">IF($GV213=0,NA(),($GX213*Controls!#REF!))</f>
        <v>#REF!</v>
      </c>
    </row>
    <row r="214" spans="134:225" x14ac:dyDescent="0.25">
      <c r="ED214" s="9">
        <f>$EC$427/4+$EC$428/2+$EC$429/4</f>
        <v>0</v>
      </c>
      <c r="EE214" s="9">
        <f>$ED$426/4+$ED$427/2+$ED$428/4</f>
        <v>0</v>
      </c>
      <c r="EF214" s="9">
        <f>$EE$427/4+$EE$428/2+$EE$429/4</f>
        <v>0</v>
      </c>
      <c r="EG214" s="9">
        <f>$EF$425/4+$EF$426/2+$EF$427/4</f>
        <v>0</v>
      </c>
      <c r="GP214" s="9" t="e">
        <f ca="1">INDIRECT(ADDRESS(ROW(),Controls!#REF!+30))</f>
        <v>#REF!</v>
      </c>
      <c r="GQ214" s="9" t="e">
        <f ca="1">INDIRECT(ADDRESS(ROW(),Controls!#REF!+45))</f>
        <v>#REF!</v>
      </c>
      <c r="GR214" s="9" t="e">
        <f ca="1">INDIRECT(ADDRESS(ROW(),Controls!#REF!+60))</f>
        <v>#REF!</v>
      </c>
      <c r="GS214" s="9" t="e">
        <f ca="1">INDIRECT(ADDRESS(ROW(),Controls!#REF!+75))</f>
        <v>#REF!</v>
      </c>
      <c r="GT214" s="9" t="e">
        <f ca="1">INDIRECT(ADDRESS(ROW(),Controls!#REF!+90))</f>
        <v>#REF!</v>
      </c>
      <c r="GU214" s="9" t="e">
        <f ca="1">INDIRECT(ADDRESS(ROW(),Controls!#REF!+105))</f>
        <v>#REF!</v>
      </c>
      <c r="GV214" s="9" t="e">
        <f ca="1">INDIRECT(ADDRESS(ROW(),Controls!#REF!+120))</f>
        <v>#REF!</v>
      </c>
      <c r="GW214" s="9" t="e">
        <f ca="1">INDIRECT(ADDRESS(ROW(),Controls!#REF!+15))</f>
        <v>#REF!</v>
      </c>
      <c r="GX214" s="9" t="e">
        <f ca="1">INDIRECT(ADDRESS(ROW(),Controls!#REF!+135))</f>
        <v>#REF!</v>
      </c>
      <c r="HJ214" s="9" t="e">
        <f t="shared" ca="1" si="18"/>
        <v>#REF!</v>
      </c>
      <c r="HK214" s="9" t="e">
        <f t="shared" ca="1" si="19"/>
        <v>#REF!</v>
      </c>
      <c r="HL214" s="9" t="e">
        <f t="shared" ca="1" si="20"/>
        <v>#REF!</v>
      </c>
      <c r="HM214" s="9" t="e">
        <f t="shared" ca="1" si="21"/>
        <v>#REF!</v>
      </c>
      <c r="HN214" s="9" t="e">
        <f ca="1">SQRT($GS214*(1-$GS214/Controls!$D$15))</f>
        <v>#REF!</v>
      </c>
      <c r="HO214" s="9" t="e">
        <f t="shared" ca="1" si="22"/>
        <v>#REF!</v>
      </c>
      <c r="HP214" s="9" t="e">
        <f t="shared" ca="1" si="23"/>
        <v>#REF!</v>
      </c>
      <c r="HQ214" s="9" t="e">
        <f ca="1">IF($GV214=0,NA(),($GX214*Controls!#REF!))</f>
        <v>#REF!</v>
      </c>
    </row>
    <row r="215" spans="134:225" x14ac:dyDescent="0.25">
      <c r="ED215" s="9">
        <f>$EC$429/4+$EC$430/2+$EC$431/4</f>
        <v>0</v>
      </c>
      <c r="EE215" s="9">
        <f>$ED$428/4+$ED$429/2+$ED$430/4</f>
        <v>0</v>
      </c>
      <c r="EF215" s="9">
        <f>$EE$429/4+$EE$430/2+$EE$431/4</f>
        <v>0</v>
      </c>
      <c r="EG215" s="9">
        <f>$EF$427/4+$EF$428/2+$EF$429/4</f>
        <v>0</v>
      </c>
      <c r="GP215" s="9" t="e">
        <f ca="1">INDIRECT(ADDRESS(ROW(),Controls!#REF!+30))</f>
        <v>#REF!</v>
      </c>
      <c r="GQ215" s="9" t="e">
        <f ca="1">INDIRECT(ADDRESS(ROW(),Controls!#REF!+45))</f>
        <v>#REF!</v>
      </c>
      <c r="GR215" s="9" t="e">
        <f ca="1">INDIRECT(ADDRESS(ROW(),Controls!#REF!+60))</f>
        <v>#REF!</v>
      </c>
      <c r="GS215" s="9" t="e">
        <f ca="1">INDIRECT(ADDRESS(ROW(),Controls!#REF!+75))</f>
        <v>#REF!</v>
      </c>
      <c r="GT215" s="9" t="e">
        <f ca="1">INDIRECT(ADDRESS(ROW(),Controls!#REF!+90))</f>
        <v>#REF!</v>
      </c>
      <c r="GU215" s="9" t="e">
        <f ca="1">INDIRECT(ADDRESS(ROW(),Controls!#REF!+105))</f>
        <v>#REF!</v>
      </c>
      <c r="GV215" s="9" t="e">
        <f ca="1">INDIRECT(ADDRESS(ROW(),Controls!#REF!+120))</f>
        <v>#REF!</v>
      </c>
      <c r="GW215" s="9" t="e">
        <f ca="1">INDIRECT(ADDRESS(ROW(),Controls!#REF!+15))</f>
        <v>#REF!</v>
      </c>
      <c r="GX215" s="9" t="e">
        <f ca="1">INDIRECT(ADDRESS(ROW(),Controls!#REF!+135))</f>
        <v>#REF!</v>
      </c>
      <c r="HJ215" s="9" t="e">
        <f t="shared" ca="1" si="18"/>
        <v>#REF!</v>
      </c>
      <c r="HK215" s="9" t="e">
        <f t="shared" ca="1" si="19"/>
        <v>#REF!</v>
      </c>
      <c r="HL215" s="9" t="e">
        <f t="shared" ca="1" si="20"/>
        <v>#REF!</v>
      </c>
      <c r="HM215" s="9" t="e">
        <f t="shared" ca="1" si="21"/>
        <v>#REF!</v>
      </c>
      <c r="HN215" s="9" t="e">
        <f ca="1">SQRT($GS215*(1-$GS215/Controls!$D$15))</f>
        <v>#REF!</v>
      </c>
      <c r="HO215" s="9" t="e">
        <f t="shared" ca="1" si="22"/>
        <v>#REF!</v>
      </c>
      <c r="HP215" s="9" t="e">
        <f t="shared" ca="1" si="23"/>
        <v>#REF!</v>
      </c>
      <c r="HQ215" s="9" t="e">
        <f ca="1">IF($GV215=0,NA(),($GX215*Controls!#REF!))</f>
        <v>#REF!</v>
      </c>
    </row>
    <row r="216" spans="134:225" x14ac:dyDescent="0.25">
      <c r="ED216" s="9">
        <f>$EC$431/4+$EC$432/2+$EC$433/4</f>
        <v>0</v>
      </c>
      <c r="EE216" s="9">
        <f>$ED$430/4+$ED$431/2+$ED$432/4</f>
        <v>0</v>
      </c>
      <c r="EF216" s="9">
        <f>$EE$431/4+$EE$432/2+$EE$433/4</f>
        <v>0</v>
      </c>
      <c r="EG216" s="9">
        <f>$EF$429/4+$EF$430/2+$EF$431/4</f>
        <v>0</v>
      </c>
      <c r="GP216" s="9" t="e">
        <f ca="1">INDIRECT(ADDRESS(ROW(),Controls!#REF!+30))</f>
        <v>#REF!</v>
      </c>
      <c r="GQ216" s="9" t="e">
        <f ca="1">INDIRECT(ADDRESS(ROW(),Controls!#REF!+45))</f>
        <v>#REF!</v>
      </c>
      <c r="GR216" s="9" t="e">
        <f ca="1">INDIRECT(ADDRESS(ROW(),Controls!#REF!+60))</f>
        <v>#REF!</v>
      </c>
      <c r="GS216" s="9" t="e">
        <f ca="1">INDIRECT(ADDRESS(ROW(),Controls!#REF!+75))</f>
        <v>#REF!</v>
      </c>
      <c r="GT216" s="9" t="e">
        <f ca="1">INDIRECT(ADDRESS(ROW(),Controls!#REF!+90))</f>
        <v>#REF!</v>
      </c>
      <c r="GU216" s="9" t="e">
        <f ca="1">INDIRECT(ADDRESS(ROW(),Controls!#REF!+105))</f>
        <v>#REF!</v>
      </c>
      <c r="GV216" s="9" t="e">
        <f ca="1">INDIRECT(ADDRESS(ROW(),Controls!#REF!+120))</f>
        <v>#REF!</v>
      </c>
      <c r="GW216" s="9" t="e">
        <f ca="1">INDIRECT(ADDRESS(ROW(),Controls!#REF!+15))</f>
        <v>#REF!</v>
      </c>
      <c r="GX216" s="9" t="e">
        <f ca="1">INDIRECT(ADDRESS(ROW(),Controls!#REF!+135))</f>
        <v>#REF!</v>
      </c>
      <c r="HJ216" s="9" t="e">
        <f t="shared" ca="1" si="18"/>
        <v>#REF!</v>
      </c>
      <c r="HK216" s="9" t="e">
        <f t="shared" ca="1" si="19"/>
        <v>#REF!</v>
      </c>
      <c r="HL216" s="9" t="e">
        <f t="shared" ca="1" si="20"/>
        <v>#REF!</v>
      </c>
      <c r="HM216" s="9" t="e">
        <f t="shared" ca="1" si="21"/>
        <v>#REF!</v>
      </c>
      <c r="HN216" s="9" t="e">
        <f ca="1">SQRT($GS216*(1-$GS216/Controls!$D$15))</f>
        <v>#REF!</v>
      </c>
      <c r="HO216" s="9" t="e">
        <f t="shared" ca="1" si="22"/>
        <v>#REF!</v>
      </c>
      <c r="HP216" s="9" t="e">
        <f t="shared" ca="1" si="23"/>
        <v>#REF!</v>
      </c>
      <c r="HQ216" s="9" t="e">
        <f ca="1">IF($GV216=0,NA(),($GX216*Controls!#REF!))</f>
        <v>#REF!</v>
      </c>
    </row>
    <row r="217" spans="134:225" x14ac:dyDescent="0.25">
      <c r="ED217" s="9">
        <f>$EC$433/4+$EC$434/2+$EC$435/4</f>
        <v>0</v>
      </c>
      <c r="EE217" s="9">
        <f>$ED$432/4+$ED$433/2+$ED$434/4</f>
        <v>0</v>
      </c>
      <c r="EF217" s="9">
        <f>$EE$433/4+$EE$434/2+$EE$435/4</f>
        <v>0</v>
      </c>
      <c r="EG217" s="9">
        <f>$EF$431/4+$EF$432/2+$EF$433/4</f>
        <v>0</v>
      </c>
      <c r="GP217" s="9" t="e">
        <f ca="1">INDIRECT(ADDRESS(ROW(),Controls!#REF!+30))</f>
        <v>#REF!</v>
      </c>
      <c r="GQ217" s="9" t="e">
        <f ca="1">INDIRECT(ADDRESS(ROW(),Controls!#REF!+45))</f>
        <v>#REF!</v>
      </c>
      <c r="GR217" s="9" t="e">
        <f ca="1">INDIRECT(ADDRESS(ROW(),Controls!#REF!+60))</f>
        <v>#REF!</v>
      </c>
      <c r="GS217" s="9" t="e">
        <f ca="1">INDIRECT(ADDRESS(ROW(),Controls!#REF!+75))</f>
        <v>#REF!</v>
      </c>
      <c r="GT217" s="9" t="e">
        <f ca="1">INDIRECT(ADDRESS(ROW(),Controls!#REF!+90))</f>
        <v>#REF!</v>
      </c>
      <c r="GU217" s="9" t="e">
        <f ca="1">INDIRECT(ADDRESS(ROW(),Controls!#REF!+105))</f>
        <v>#REF!</v>
      </c>
      <c r="GV217" s="9" t="e">
        <f ca="1">INDIRECT(ADDRESS(ROW(),Controls!#REF!+120))</f>
        <v>#REF!</v>
      </c>
      <c r="GW217" s="9" t="e">
        <f ca="1">INDIRECT(ADDRESS(ROW(),Controls!#REF!+15))</f>
        <v>#REF!</v>
      </c>
      <c r="GX217" s="9" t="e">
        <f ca="1">INDIRECT(ADDRESS(ROW(),Controls!#REF!+135))</f>
        <v>#REF!</v>
      </c>
      <c r="HJ217" s="9" t="e">
        <f t="shared" ca="1" si="18"/>
        <v>#REF!</v>
      </c>
      <c r="HK217" s="9" t="e">
        <f t="shared" ca="1" si="19"/>
        <v>#REF!</v>
      </c>
      <c r="HL217" s="9" t="e">
        <f t="shared" ca="1" si="20"/>
        <v>#REF!</v>
      </c>
      <c r="HM217" s="9" t="e">
        <f t="shared" ca="1" si="21"/>
        <v>#REF!</v>
      </c>
      <c r="HN217" s="9" t="e">
        <f ca="1">SQRT($GS217*(1-$GS217/Controls!$D$15))</f>
        <v>#REF!</v>
      </c>
      <c r="HO217" s="9" t="e">
        <f t="shared" ca="1" si="22"/>
        <v>#REF!</v>
      </c>
      <c r="HP217" s="9" t="e">
        <f t="shared" ca="1" si="23"/>
        <v>#REF!</v>
      </c>
      <c r="HQ217" s="9" t="e">
        <f ca="1">IF($GV217=0,NA(),($GX217*Controls!#REF!))</f>
        <v>#REF!</v>
      </c>
    </row>
    <row r="218" spans="134:225" x14ac:dyDescent="0.25">
      <c r="ED218" s="9">
        <f>$EC$435/4+$EC$436/2+$EC$437/4</f>
        <v>0</v>
      </c>
      <c r="EE218" s="9">
        <f>$ED$434/4+$ED$435/2+$ED$436/4</f>
        <v>0</v>
      </c>
      <c r="EF218" s="9">
        <f>$EE$435/4+$EE$436/2+$EE$437/4</f>
        <v>0</v>
      </c>
      <c r="EG218" s="9">
        <f>$EF$433/4+$EF$434/2+$EF$435/4</f>
        <v>0</v>
      </c>
      <c r="GP218" s="9" t="e">
        <f ca="1">INDIRECT(ADDRESS(ROW(),Controls!#REF!+30))</f>
        <v>#REF!</v>
      </c>
      <c r="GQ218" s="9" t="e">
        <f ca="1">INDIRECT(ADDRESS(ROW(),Controls!#REF!+45))</f>
        <v>#REF!</v>
      </c>
      <c r="GR218" s="9" t="e">
        <f ca="1">INDIRECT(ADDRESS(ROW(),Controls!#REF!+60))</f>
        <v>#REF!</v>
      </c>
      <c r="GS218" s="9" t="e">
        <f ca="1">INDIRECT(ADDRESS(ROW(),Controls!#REF!+75))</f>
        <v>#REF!</v>
      </c>
      <c r="GT218" s="9" t="e">
        <f ca="1">INDIRECT(ADDRESS(ROW(),Controls!#REF!+90))</f>
        <v>#REF!</v>
      </c>
      <c r="GU218" s="9" t="e">
        <f ca="1">INDIRECT(ADDRESS(ROW(),Controls!#REF!+105))</f>
        <v>#REF!</v>
      </c>
      <c r="GV218" s="9" t="e">
        <f ca="1">INDIRECT(ADDRESS(ROW(),Controls!#REF!+120))</f>
        <v>#REF!</v>
      </c>
      <c r="GW218" s="9" t="e">
        <f ca="1">INDIRECT(ADDRESS(ROW(),Controls!#REF!+15))</f>
        <v>#REF!</v>
      </c>
      <c r="GX218" s="9" t="e">
        <f ca="1">INDIRECT(ADDRESS(ROW(),Controls!#REF!+135))</f>
        <v>#REF!</v>
      </c>
      <c r="HJ218" s="9" t="e">
        <f t="shared" ca="1" si="18"/>
        <v>#REF!</v>
      </c>
      <c r="HK218" s="9" t="e">
        <f t="shared" ca="1" si="19"/>
        <v>#REF!</v>
      </c>
      <c r="HL218" s="9" t="e">
        <f t="shared" ca="1" si="20"/>
        <v>#REF!</v>
      </c>
      <c r="HM218" s="9" t="e">
        <f t="shared" ca="1" si="21"/>
        <v>#REF!</v>
      </c>
      <c r="HN218" s="9" t="e">
        <f ca="1">SQRT($GS218*(1-$GS218/Controls!$D$15))</f>
        <v>#REF!</v>
      </c>
      <c r="HO218" s="9" t="e">
        <f t="shared" ca="1" si="22"/>
        <v>#REF!</v>
      </c>
      <c r="HP218" s="9" t="e">
        <f t="shared" ca="1" si="23"/>
        <v>#REF!</v>
      </c>
      <c r="HQ218" s="9" t="e">
        <f ca="1">IF($GV218=0,NA(),($GX218*Controls!#REF!))</f>
        <v>#REF!</v>
      </c>
    </row>
    <row r="219" spans="134:225" x14ac:dyDescent="0.25">
      <c r="ED219" s="9">
        <f>$EC$437/4+$EC$438/2+$EC$439/4</f>
        <v>0</v>
      </c>
      <c r="EE219" s="9">
        <f>$ED$436/4+$ED$437/2+$ED$438/4</f>
        <v>0</v>
      </c>
      <c r="EF219" s="9">
        <f>$EE$437/4+$EE$438/2+$EE$439/4</f>
        <v>0</v>
      </c>
      <c r="EG219" s="9">
        <f>$EF$435/4+$EF$436/2+$EF$437/4</f>
        <v>0</v>
      </c>
      <c r="GP219" s="9" t="e">
        <f ca="1">INDIRECT(ADDRESS(ROW(),Controls!#REF!+30))</f>
        <v>#REF!</v>
      </c>
      <c r="GQ219" s="9" t="e">
        <f ca="1">INDIRECT(ADDRESS(ROW(),Controls!#REF!+45))</f>
        <v>#REF!</v>
      </c>
      <c r="GR219" s="9" t="e">
        <f ca="1">INDIRECT(ADDRESS(ROW(),Controls!#REF!+60))</f>
        <v>#REF!</v>
      </c>
      <c r="GS219" s="9" t="e">
        <f ca="1">INDIRECT(ADDRESS(ROW(),Controls!#REF!+75))</f>
        <v>#REF!</v>
      </c>
      <c r="GT219" s="9" t="e">
        <f ca="1">INDIRECT(ADDRESS(ROW(),Controls!#REF!+90))</f>
        <v>#REF!</v>
      </c>
      <c r="GU219" s="9" t="e">
        <f ca="1">INDIRECT(ADDRESS(ROW(),Controls!#REF!+105))</f>
        <v>#REF!</v>
      </c>
      <c r="GV219" s="9" t="e">
        <f ca="1">INDIRECT(ADDRESS(ROW(),Controls!#REF!+120))</f>
        <v>#REF!</v>
      </c>
      <c r="GW219" s="9" t="e">
        <f ca="1">INDIRECT(ADDRESS(ROW(),Controls!#REF!+15))</f>
        <v>#REF!</v>
      </c>
      <c r="GX219" s="9" t="e">
        <f ca="1">INDIRECT(ADDRESS(ROW(),Controls!#REF!+135))</f>
        <v>#REF!</v>
      </c>
      <c r="HJ219" s="9" t="e">
        <f t="shared" ca="1" si="18"/>
        <v>#REF!</v>
      </c>
      <c r="HK219" s="9" t="e">
        <f t="shared" ca="1" si="19"/>
        <v>#REF!</v>
      </c>
      <c r="HL219" s="9" t="e">
        <f t="shared" ca="1" si="20"/>
        <v>#REF!</v>
      </c>
      <c r="HM219" s="9" t="e">
        <f t="shared" ca="1" si="21"/>
        <v>#REF!</v>
      </c>
      <c r="HN219" s="9" t="e">
        <f ca="1">SQRT($GS219*(1-$GS219/Controls!$D$15))</f>
        <v>#REF!</v>
      </c>
      <c r="HO219" s="9" t="e">
        <f t="shared" ca="1" si="22"/>
        <v>#REF!</v>
      </c>
      <c r="HP219" s="9" t="e">
        <f t="shared" ca="1" si="23"/>
        <v>#REF!</v>
      </c>
      <c r="HQ219" s="9" t="e">
        <f ca="1">IF($GV219=0,NA(),($GX219*Controls!#REF!))</f>
        <v>#REF!</v>
      </c>
    </row>
    <row r="220" spans="134:225" x14ac:dyDescent="0.25">
      <c r="ED220" s="9">
        <f>$EC$439/4+$EC$440/2+$EC$441/4</f>
        <v>0</v>
      </c>
      <c r="EE220" s="9">
        <f>$ED$438/4+$ED$439/2+$ED$440/4</f>
        <v>0</v>
      </c>
      <c r="EF220" s="9">
        <f>$EE$439/4+$EE$440/2+$EE$441/4</f>
        <v>0</v>
      </c>
      <c r="EG220" s="9">
        <f>$EF$437/4+$EF$438/2+$EF$439/4</f>
        <v>0</v>
      </c>
      <c r="GP220" s="9" t="e">
        <f ca="1">INDIRECT(ADDRESS(ROW(),Controls!#REF!+30))</f>
        <v>#REF!</v>
      </c>
      <c r="GQ220" s="9" t="e">
        <f ca="1">INDIRECT(ADDRESS(ROW(),Controls!#REF!+45))</f>
        <v>#REF!</v>
      </c>
      <c r="GR220" s="9" t="e">
        <f ca="1">INDIRECT(ADDRESS(ROW(),Controls!#REF!+60))</f>
        <v>#REF!</v>
      </c>
      <c r="GS220" s="9" t="e">
        <f ca="1">INDIRECT(ADDRESS(ROW(),Controls!#REF!+75))</f>
        <v>#REF!</v>
      </c>
      <c r="GT220" s="9" t="e">
        <f ca="1">INDIRECT(ADDRESS(ROW(),Controls!#REF!+90))</f>
        <v>#REF!</v>
      </c>
      <c r="GU220" s="9" t="e">
        <f ca="1">INDIRECT(ADDRESS(ROW(),Controls!#REF!+105))</f>
        <v>#REF!</v>
      </c>
      <c r="GV220" s="9" t="e">
        <f ca="1">INDIRECT(ADDRESS(ROW(),Controls!#REF!+120))</f>
        <v>#REF!</v>
      </c>
      <c r="GW220" s="9" t="e">
        <f ca="1">INDIRECT(ADDRESS(ROW(),Controls!#REF!+15))</f>
        <v>#REF!</v>
      </c>
      <c r="GX220" s="9" t="e">
        <f ca="1">INDIRECT(ADDRESS(ROW(),Controls!#REF!+135))</f>
        <v>#REF!</v>
      </c>
      <c r="HJ220" s="9" t="e">
        <f t="shared" ca="1" si="18"/>
        <v>#REF!</v>
      </c>
      <c r="HK220" s="9" t="e">
        <f t="shared" ca="1" si="19"/>
        <v>#REF!</v>
      </c>
      <c r="HL220" s="9" t="e">
        <f t="shared" ca="1" si="20"/>
        <v>#REF!</v>
      </c>
      <c r="HM220" s="9" t="e">
        <f t="shared" ca="1" si="21"/>
        <v>#REF!</v>
      </c>
      <c r="HN220" s="9" t="e">
        <f ca="1">SQRT($GS220*(1-$GS220/Controls!$D$15))</f>
        <v>#REF!</v>
      </c>
      <c r="HO220" s="9" t="e">
        <f t="shared" ca="1" si="22"/>
        <v>#REF!</v>
      </c>
      <c r="HP220" s="9" t="e">
        <f t="shared" ca="1" si="23"/>
        <v>#REF!</v>
      </c>
      <c r="HQ220" s="9" t="e">
        <f ca="1">IF($GV220=0,NA(),($GX220*Controls!#REF!))</f>
        <v>#REF!</v>
      </c>
    </row>
    <row r="221" spans="134:225" x14ac:dyDescent="0.25">
      <c r="ED221" s="9">
        <f>$EC$441/4+$EC$442/2+$EC$443/4</f>
        <v>0</v>
      </c>
      <c r="EE221" s="9">
        <f>$ED$440/4+$ED$441/2+$ED$442/4</f>
        <v>0</v>
      </c>
      <c r="EF221" s="9">
        <f>$EE$441/4+$EE$442/2+$EE$443/4</f>
        <v>0</v>
      </c>
      <c r="EG221" s="9">
        <f>$EF$439/4+$EF$440/2+$EF$441/4</f>
        <v>0</v>
      </c>
      <c r="GP221" s="9" t="e">
        <f ca="1">INDIRECT(ADDRESS(ROW(),Controls!#REF!+30))</f>
        <v>#REF!</v>
      </c>
      <c r="GQ221" s="9" t="e">
        <f ca="1">INDIRECT(ADDRESS(ROW(),Controls!#REF!+45))</f>
        <v>#REF!</v>
      </c>
      <c r="GR221" s="9" t="e">
        <f ca="1">INDIRECT(ADDRESS(ROW(),Controls!#REF!+60))</f>
        <v>#REF!</v>
      </c>
      <c r="GS221" s="9" t="e">
        <f ca="1">INDIRECT(ADDRESS(ROW(),Controls!#REF!+75))</f>
        <v>#REF!</v>
      </c>
      <c r="GT221" s="9" t="e">
        <f ca="1">INDIRECT(ADDRESS(ROW(),Controls!#REF!+90))</f>
        <v>#REF!</v>
      </c>
      <c r="GU221" s="9" t="e">
        <f ca="1">INDIRECT(ADDRESS(ROW(),Controls!#REF!+105))</f>
        <v>#REF!</v>
      </c>
      <c r="GV221" s="9" t="e">
        <f ca="1">INDIRECT(ADDRESS(ROW(),Controls!#REF!+120))</f>
        <v>#REF!</v>
      </c>
      <c r="GW221" s="9" t="e">
        <f ca="1">INDIRECT(ADDRESS(ROW(),Controls!#REF!+15))</f>
        <v>#REF!</v>
      </c>
      <c r="GX221" s="9" t="e">
        <f ca="1">INDIRECT(ADDRESS(ROW(),Controls!#REF!+135))</f>
        <v>#REF!</v>
      </c>
      <c r="HJ221" s="9" t="e">
        <f t="shared" ca="1" si="18"/>
        <v>#REF!</v>
      </c>
      <c r="HK221" s="9" t="e">
        <f t="shared" ca="1" si="19"/>
        <v>#REF!</v>
      </c>
      <c r="HL221" s="9" t="e">
        <f t="shared" ca="1" si="20"/>
        <v>#REF!</v>
      </c>
      <c r="HM221" s="9" t="e">
        <f t="shared" ca="1" si="21"/>
        <v>#REF!</v>
      </c>
      <c r="HN221" s="9" t="e">
        <f ca="1">SQRT($GS221*(1-$GS221/Controls!$D$15))</f>
        <v>#REF!</v>
      </c>
      <c r="HO221" s="9" t="e">
        <f t="shared" ca="1" si="22"/>
        <v>#REF!</v>
      </c>
      <c r="HP221" s="9" t="e">
        <f t="shared" ca="1" si="23"/>
        <v>#REF!</v>
      </c>
      <c r="HQ221" s="9" t="e">
        <f ca="1">IF($GV221=0,NA(),($GX221*Controls!#REF!))</f>
        <v>#REF!</v>
      </c>
    </row>
    <row r="222" spans="134:225" x14ac:dyDescent="0.25">
      <c r="ED222" s="9">
        <f>$EC$443/4+$EC$444/2+$EC$445/4</f>
        <v>0</v>
      </c>
      <c r="EE222" s="9">
        <f>$ED$442/4+$ED$443/2+$ED$444/4</f>
        <v>0</v>
      </c>
      <c r="EF222" s="9">
        <f>$EE$443/4+$EE$444/2+$EE$445/4</f>
        <v>0</v>
      </c>
      <c r="EG222" s="9">
        <f>$EF$441/4+$EF$442/2+$EF$443/4</f>
        <v>0</v>
      </c>
      <c r="GP222" s="9" t="e">
        <f ca="1">INDIRECT(ADDRESS(ROW(),Controls!#REF!+30))</f>
        <v>#REF!</v>
      </c>
      <c r="GQ222" s="9" t="e">
        <f ca="1">INDIRECT(ADDRESS(ROW(),Controls!#REF!+45))</f>
        <v>#REF!</v>
      </c>
      <c r="GR222" s="9" t="e">
        <f ca="1">INDIRECT(ADDRESS(ROW(),Controls!#REF!+60))</f>
        <v>#REF!</v>
      </c>
      <c r="GS222" s="9" t="e">
        <f ca="1">INDIRECT(ADDRESS(ROW(),Controls!#REF!+75))</f>
        <v>#REF!</v>
      </c>
      <c r="GT222" s="9" t="e">
        <f ca="1">INDIRECT(ADDRESS(ROW(),Controls!#REF!+90))</f>
        <v>#REF!</v>
      </c>
      <c r="GU222" s="9" t="e">
        <f ca="1">INDIRECT(ADDRESS(ROW(),Controls!#REF!+105))</f>
        <v>#REF!</v>
      </c>
      <c r="GV222" s="9" t="e">
        <f ca="1">INDIRECT(ADDRESS(ROW(),Controls!#REF!+120))</f>
        <v>#REF!</v>
      </c>
      <c r="GW222" s="9" t="e">
        <f ca="1">INDIRECT(ADDRESS(ROW(),Controls!#REF!+15))</f>
        <v>#REF!</v>
      </c>
      <c r="GX222" s="9" t="e">
        <f ca="1">INDIRECT(ADDRESS(ROW(),Controls!#REF!+135))</f>
        <v>#REF!</v>
      </c>
      <c r="HJ222" s="9" t="e">
        <f t="shared" ca="1" si="18"/>
        <v>#REF!</v>
      </c>
      <c r="HK222" s="9" t="e">
        <f t="shared" ca="1" si="19"/>
        <v>#REF!</v>
      </c>
      <c r="HL222" s="9" t="e">
        <f t="shared" ca="1" si="20"/>
        <v>#REF!</v>
      </c>
      <c r="HM222" s="9" t="e">
        <f t="shared" ca="1" si="21"/>
        <v>#REF!</v>
      </c>
      <c r="HN222" s="9" t="e">
        <f ca="1">SQRT($GS222*(1-$GS222/Controls!$D$15))</f>
        <v>#REF!</v>
      </c>
      <c r="HO222" s="9" t="e">
        <f t="shared" ca="1" si="22"/>
        <v>#REF!</v>
      </c>
      <c r="HP222" s="9" t="e">
        <f t="shared" ca="1" si="23"/>
        <v>#REF!</v>
      </c>
      <c r="HQ222" s="9" t="e">
        <f ca="1">IF($GV222=0,NA(),($GX222*Controls!#REF!))</f>
        <v>#REF!</v>
      </c>
    </row>
    <row r="223" spans="134:225" x14ac:dyDescent="0.25">
      <c r="ED223" s="9">
        <f>$EC$445/4+$EC$446/2+$EC$447/4</f>
        <v>0</v>
      </c>
      <c r="EE223" s="9">
        <f>$ED$444/4+$ED$445/2+$ED$446/4</f>
        <v>0</v>
      </c>
      <c r="EF223" s="9">
        <f>$EE$445/4+$EE$446/2+$EE$447/4</f>
        <v>0</v>
      </c>
      <c r="EG223" s="9">
        <f>$EF$443/4+$EF$444/2+$EF$445/4</f>
        <v>0</v>
      </c>
      <c r="GP223" s="9" t="e">
        <f ca="1">INDIRECT(ADDRESS(ROW(),Controls!#REF!+30))</f>
        <v>#REF!</v>
      </c>
      <c r="GQ223" s="9" t="e">
        <f ca="1">INDIRECT(ADDRESS(ROW(),Controls!#REF!+45))</f>
        <v>#REF!</v>
      </c>
      <c r="GR223" s="9" t="e">
        <f ca="1">INDIRECT(ADDRESS(ROW(),Controls!#REF!+60))</f>
        <v>#REF!</v>
      </c>
      <c r="GS223" s="9" t="e">
        <f ca="1">INDIRECT(ADDRESS(ROW(),Controls!#REF!+75))</f>
        <v>#REF!</v>
      </c>
      <c r="GT223" s="9" t="e">
        <f ca="1">INDIRECT(ADDRESS(ROW(),Controls!#REF!+90))</f>
        <v>#REF!</v>
      </c>
      <c r="GU223" s="9" t="e">
        <f ca="1">INDIRECT(ADDRESS(ROW(),Controls!#REF!+105))</f>
        <v>#REF!</v>
      </c>
      <c r="GV223" s="9" t="e">
        <f ca="1">INDIRECT(ADDRESS(ROW(),Controls!#REF!+120))</f>
        <v>#REF!</v>
      </c>
      <c r="GW223" s="9" t="e">
        <f ca="1">INDIRECT(ADDRESS(ROW(),Controls!#REF!+15))</f>
        <v>#REF!</v>
      </c>
      <c r="GX223" s="9" t="e">
        <f ca="1">INDIRECT(ADDRESS(ROW(),Controls!#REF!+135))</f>
        <v>#REF!</v>
      </c>
      <c r="HJ223" s="9" t="e">
        <f t="shared" ca="1" si="18"/>
        <v>#REF!</v>
      </c>
      <c r="HK223" s="9" t="e">
        <f t="shared" ca="1" si="19"/>
        <v>#REF!</v>
      </c>
      <c r="HL223" s="9" t="e">
        <f t="shared" ca="1" si="20"/>
        <v>#REF!</v>
      </c>
      <c r="HM223" s="9" t="e">
        <f t="shared" ca="1" si="21"/>
        <v>#REF!</v>
      </c>
      <c r="HN223" s="9" t="e">
        <f ca="1">SQRT($GS223*(1-$GS223/Controls!$D$15))</f>
        <v>#REF!</v>
      </c>
      <c r="HO223" s="9" t="e">
        <f t="shared" ca="1" si="22"/>
        <v>#REF!</v>
      </c>
      <c r="HP223" s="9" t="e">
        <f t="shared" ca="1" si="23"/>
        <v>#REF!</v>
      </c>
      <c r="HQ223" s="9" t="e">
        <f ca="1">IF($GV223=0,NA(),($GX223*Controls!#REF!))</f>
        <v>#REF!</v>
      </c>
    </row>
    <row r="224" spans="134:225" x14ac:dyDescent="0.25">
      <c r="ED224" s="9">
        <f>$EC$447/4+$EC$448/2+$EC$449/4</f>
        <v>0</v>
      </c>
      <c r="EE224" s="9">
        <f>$ED$446/4+$ED$447/2+$ED$448/4</f>
        <v>0</v>
      </c>
      <c r="EF224" s="9">
        <f>$EE$447/4+$EE$448/2+$EE$449/4</f>
        <v>0</v>
      </c>
      <c r="EG224" s="9">
        <f>$EF$445/4+$EF$446/2+$EF$447/4</f>
        <v>0</v>
      </c>
      <c r="GP224" s="9" t="e">
        <f ca="1">INDIRECT(ADDRESS(ROW(),Controls!#REF!+30))</f>
        <v>#REF!</v>
      </c>
      <c r="GQ224" s="9" t="e">
        <f ca="1">INDIRECT(ADDRESS(ROW(),Controls!#REF!+45))</f>
        <v>#REF!</v>
      </c>
      <c r="GR224" s="9" t="e">
        <f ca="1">INDIRECT(ADDRESS(ROW(),Controls!#REF!+60))</f>
        <v>#REF!</v>
      </c>
      <c r="GS224" s="9" t="e">
        <f ca="1">INDIRECT(ADDRESS(ROW(),Controls!#REF!+75))</f>
        <v>#REF!</v>
      </c>
      <c r="GT224" s="9" t="e">
        <f ca="1">INDIRECT(ADDRESS(ROW(),Controls!#REF!+90))</f>
        <v>#REF!</v>
      </c>
      <c r="GU224" s="9" t="e">
        <f ca="1">INDIRECT(ADDRESS(ROW(),Controls!#REF!+105))</f>
        <v>#REF!</v>
      </c>
      <c r="GV224" s="9" t="e">
        <f ca="1">INDIRECT(ADDRESS(ROW(),Controls!#REF!+120))</f>
        <v>#REF!</v>
      </c>
      <c r="GW224" s="9" t="e">
        <f ca="1">INDIRECT(ADDRESS(ROW(),Controls!#REF!+15))</f>
        <v>#REF!</v>
      </c>
      <c r="GX224" s="9" t="e">
        <f ca="1">INDIRECT(ADDRESS(ROW(),Controls!#REF!+135))</f>
        <v>#REF!</v>
      </c>
      <c r="HJ224" s="9" t="e">
        <f t="shared" ca="1" si="18"/>
        <v>#REF!</v>
      </c>
      <c r="HK224" s="9" t="e">
        <f t="shared" ca="1" si="19"/>
        <v>#REF!</v>
      </c>
      <c r="HL224" s="9" t="e">
        <f t="shared" ca="1" si="20"/>
        <v>#REF!</v>
      </c>
      <c r="HM224" s="9" t="e">
        <f t="shared" ca="1" si="21"/>
        <v>#REF!</v>
      </c>
      <c r="HN224" s="9" t="e">
        <f ca="1">SQRT($GS224*(1-$GS224/Controls!$D$15))</f>
        <v>#REF!</v>
      </c>
      <c r="HO224" s="9" t="e">
        <f t="shared" ca="1" si="22"/>
        <v>#REF!</v>
      </c>
      <c r="HP224" s="9" t="e">
        <f t="shared" ca="1" si="23"/>
        <v>#REF!</v>
      </c>
      <c r="HQ224" s="9" t="e">
        <f ca="1">IF($GV224=0,NA(),($GX224*Controls!#REF!))</f>
        <v>#REF!</v>
      </c>
    </row>
    <row r="225" spans="134:225" x14ac:dyDescent="0.25">
      <c r="ED225" s="9">
        <f>$EC$449/4+$EC$450/2+$EC$451/4</f>
        <v>0</v>
      </c>
      <c r="EE225" s="9">
        <f>$ED$448/4+$ED$449/2+$ED$450/4</f>
        <v>0</v>
      </c>
      <c r="EF225" s="9">
        <f>$EE$449/4+$EE$450/2+$EE$451/4</f>
        <v>0</v>
      </c>
      <c r="EG225" s="9">
        <f>$EF$447/4+$EF$448/2+$EF$449/4</f>
        <v>0</v>
      </c>
      <c r="GP225" s="9" t="e">
        <f ca="1">INDIRECT(ADDRESS(ROW(),Controls!#REF!+30))</f>
        <v>#REF!</v>
      </c>
      <c r="GQ225" s="9" t="e">
        <f ca="1">INDIRECT(ADDRESS(ROW(),Controls!#REF!+45))</f>
        <v>#REF!</v>
      </c>
      <c r="GR225" s="9" t="e">
        <f ca="1">INDIRECT(ADDRESS(ROW(),Controls!#REF!+60))</f>
        <v>#REF!</v>
      </c>
      <c r="GS225" s="9" t="e">
        <f ca="1">INDIRECT(ADDRESS(ROW(),Controls!#REF!+75))</f>
        <v>#REF!</v>
      </c>
      <c r="GT225" s="9" t="e">
        <f ca="1">INDIRECT(ADDRESS(ROW(),Controls!#REF!+90))</f>
        <v>#REF!</v>
      </c>
      <c r="GU225" s="9" t="e">
        <f ca="1">INDIRECT(ADDRESS(ROW(),Controls!#REF!+105))</f>
        <v>#REF!</v>
      </c>
      <c r="GV225" s="9" t="e">
        <f ca="1">INDIRECT(ADDRESS(ROW(),Controls!#REF!+120))</f>
        <v>#REF!</v>
      </c>
      <c r="GW225" s="9" t="e">
        <f ca="1">INDIRECT(ADDRESS(ROW(),Controls!#REF!+15))</f>
        <v>#REF!</v>
      </c>
      <c r="GX225" s="9" t="e">
        <f ca="1">INDIRECT(ADDRESS(ROW(),Controls!#REF!+135))</f>
        <v>#REF!</v>
      </c>
      <c r="HJ225" s="9" t="e">
        <f t="shared" ca="1" si="18"/>
        <v>#REF!</v>
      </c>
      <c r="HK225" s="9" t="e">
        <f t="shared" ca="1" si="19"/>
        <v>#REF!</v>
      </c>
      <c r="HL225" s="9" t="e">
        <f t="shared" ca="1" si="20"/>
        <v>#REF!</v>
      </c>
      <c r="HM225" s="9" t="e">
        <f t="shared" ca="1" si="21"/>
        <v>#REF!</v>
      </c>
      <c r="HN225" s="9" t="e">
        <f ca="1">SQRT($GS225*(1-$GS225/Controls!$D$15))</f>
        <v>#REF!</v>
      </c>
      <c r="HO225" s="9" t="e">
        <f t="shared" ca="1" si="22"/>
        <v>#REF!</v>
      </c>
      <c r="HP225" s="9" t="e">
        <f t="shared" ca="1" si="23"/>
        <v>#REF!</v>
      </c>
      <c r="HQ225" s="9" t="e">
        <f ca="1">IF($GV225=0,NA(),($GX225*Controls!#REF!))</f>
        <v>#REF!</v>
      </c>
    </row>
    <row r="226" spans="134:225" x14ac:dyDescent="0.25">
      <c r="ED226" s="9">
        <f>$EC$451/4+$EC$452/2+$EC$453/4</f>
        <v>0</v>
      </c>
      <c r="EE226" s="9">
        <f>$ED$450/4+$ED$451/2+$ED$452/4</f>
        <v>0</v>
      </c>
      <c r="EF226" s="9">
        <f>$EE$451/4+$EE$452/2+$EE$453/4</f>
        <v>0</v>
      </c>
      <c r="EG226" s="9">
        <f>$EF$449/4+$EF$450/2+$EF$451/4</f>
        <v>0</v>
      </c>
      <c r="GP226" s="9" t="e">
        <f ca="1">INDIRECT(ADDRESS(ROW(),Controls!#REF!+30))</f>
        <v>#REF!</v>
      </c>
      <c r="GQ226" s="9" t="e">
        <f ca="1">INDIRECT(ADDRESS(ROW(),Controls!#REF!+45))</f>
        <v>#REF!</v>
      </c>
      <c r="GR226" s="9" t="e">
        <f ca="1">INDIRECT(ADDRESS(ROW(),Controls!#REF!+60))</f>
        <v>#REF!</v>
      </c>
      <c r="GS226" s="9" t="e">
        <f ca="1">INDIRECT(ADDRESS(ROW(),Controls!#REF!+75))</f>
        <v>#REF!</v>
      </c>
      <c r="GT226" s="9" t="e">
        <f ca="1">INDIRECT(ADDRESS(ROW(),Controls!#REF!+90))</f>
        <v>#REF!</v>
      </c>
      <c r="GU226" s="9" t="e">
        <f ca="1">INDIRECT(ADDRESS(ROW(),Controls!#REF!+105))</f>
        <v>#REF!</v>
      </c>
      <c r="GV226" s="9" t="e">
        <f ca="1">INDIRECT(ADDRESS(ROW(),Controls!#REF!+120))</f>
        <v>#REF!</v>
      </c>
      <c r="GW226" s="9" t="e">
        <f ca="1">INDIRECT(ADDRESS(ROW(),Controls!#REF!+15))</f>
        <v>#REF!</v>
      </c>
      <c r="GX226" s="9" t="e">
        <f ca="1">INDIRECT(ADDRESS(ROW(),Controls!#REF!+135))</f>
        <v>#REF!</v>
      </c>
      <c r="HJ226" s="9" t="e">
        <f t="shared" ca="1" si="18"/>
        <v>#REF!</v>
      </c>
      <c r="HK226" s="9" t="e">
        <f t="shared" ca="1" si="19"/>
        <v>#REF!</v>
      </c>
      <c r="HL226" s="9" t="e">
        <f t="shared" ca="1" si="20"/>
        <v>#REF!</v>
      </c>
      <c r="HM226" s="9" t="e">
        <f t="shared" ca="1" si="21"/>
        <v>#REF!</v>
      </c>
      <c r="HN226" s="9" t="e">
        <f ca="1">SQRT($GS226*(1-$GS226/Controls!$D$15))</f>
        <v>#REF!</v>
      </c>
      <c r="HO226" s="9" t="e">
        <f t="shared" ca="1" si="22"/>
        <v>#REF!</v>
      </c>
      <c r="HP226" s="9" t="e">
        <f t="shared" ca="1" si="23"/>
        <v>#REF!</v>
      </c>
      <c r="HQ226" s="9" t="e">
        <f ca="1">IF($GV226=0,NA(),($GX226*Controls!#REF!))</f>
        <v>#REF!</v>
      </c>
    </row>
    <row r="227" spans="134:225" x14ac:dyDescent="0.25">
      <c r="ED227" s="9">
        <f>$EC$453/4+$EC$454/2+$EC$455/4</f>
        <v>0</v>
      </c>
      <c r="EE227" s="9">
        <f>$ED$452/4+$ED$453/2+$ED$454/4</f>
        <v>0</v>
      </c>
      <c r="EF227" s="9">
        <f>$EE$453/4+$EE$454/2+$EE$455/4</f>
        <v>0</v>
      </c>
      <c r="EG227" s="9">
        <f>$EF$451/4+$EF$452/2+$EF$453/4</f>
        <v>0</v>
      </c>
      <c r="GP227" s="9" t="e">
        <f ca="1">INDIRECT(ADDRESS(ROW(),Controls!#REF!+30))</f>
        <v>#REF!</v>
      </c>
      <c r="GQ227" s="9" t="e">
        <f ca="1">INDIRECT(ADDRESS(ROW(),Controls!#REF!+45))</f>
        <v>#REF!</v>
      </c>
      <c r="GR227" s="9" t="e">
        <f ca="1">INDIRECT(ADDRESS(ROW(),Controls!#REF!+60))</f>
        <v>#REF!</v>
      </c>
      <c r="GS227" s="9" t="e">
        <f ca="1">INDIRECT(ADDRESS(ROW(),Controls!#REF!+75))</f>
        <v>#REF!</v>
      </c>
      <c r="GT227" s="9" t="e">
        <f ca="1">INDIRECT(ADDRESS(ROW(),Controls!#REF!+90))</f>
        <v>#REF!</v>
      </c>
      <c r="GU227" s="9" t="e">
        <f ca="1">INDIRECT(ADDRESS(ROW(),Controls!#REF!+105))</f>
        <v>#REF!</v>
      </c>
      <c r="GV227" s="9" t="e">
        <f ca="1">INDIRECT(ADDRESS(ROW(),Controls!#REF!+120))</f>
        <v>#REF!</v>
      </c>
      <c r="GW227" s="9" t="e">
        <f ca="1">INDIRECT(ADDRESS(ROW(),Controls!#REF!+15))</f>
        <v>#REF!</v>
      </c>
      <c r="GX227" s="9" t="e">
        <f ca="1">INDIRECT(ADDRESS(ROW(),Controls!#REF!+135))</f>
        <v>#REF!</v>
      </c>
      <c r="HJ227" s="9" t="e">
        <f t="shared" ca="1" si="18"/>
        <v>#REF!</v>
      </c>
      <c r="HK227" s="9" t="e">
        <f t="shared" ca="1" si="19"/>
        <v>#REF!</v>
      </c>
      <c r="HL227" s="9" t="e">
        <f t="shared" ca="1" si="20"/>
        <v>#REF!</v>
      </c>
      <c r="HM227" s="9" t="e">
        <f t="shared" ca="1" si="21"/>
        <v>#REF!</v>
      </c>
      <c r="HN227" s="9" t="e">
        <f ca="1">SQRT($GS227*(1-$GS227/Controls!$D$15))</f>
        <v>#REF!</v>
      </c>
      <c r="HO227" s="9" t="e">
        <f t="shared" ca="1" si="22"/>
        <v>#REF!</v>
      </c>
      <c r="HP227" s="9" t="e">
        <f t="shared" ca="1" si="23"/>
        <v>#REF!</v>
      </c>
      <c r="HQ227" s="9" t="e">
        <f ca="1">IF($GV227=0,NA(),($GX227*Controls!#REF!))</f>
        <v>#REF!</v>
      </c>
    </row>
    <row r="228" spans="134:225" x14ac:dyDescent="0.25">
      <c r="ED228" s="9">
        <f>$EC$455/4+$EC$456/2+$EC$457/4</f>
        <v>0</v>
      </c>
      <c r="EE228" s="9">
        <f>$ED$454/4+$ED$455/2+$ED$456/4</f>
        <v>0</v>
      </c>
      <c r="EF228" s="9">
        <f>$EE$455/4+$EE$456/2+$EE$457/4</f>
        <v>0</v>
      </c>
      <c r="EG228" s="9">
        <f>$EF$453/4+$EF$454/2+$EF$455/4</f>
        <v>0</v>
      </c>
      <c r="GP228" s="9" t="e">
        <f ca="1">INDIRECT(ADDRESS(ROW(),Controls!#REF!+30))</f>
        <v>#REF!</v>
      </c>
      <c r="GQ228" s="9" t="e">
        <f ca="1">INDIRECT(ADDRESS(ROW(),Controls!#REF!+45))</f>
        <v>#REF!</v>
      </c>
      <c r="GR228" s="9" t="e">
        <f ca="1">INDIRECT(ADDRESS(ROW(),Controls!#REF!+60))</f>
        <v>#REF!</v>
      </c>
      <c r="GS228" s="9" t="e">
        <f ca="1">INDIRECT(ADDRESS(ROW(),Controls!#REF!+75))</f>
        <v>#REF!</v>
      </c>
      <c r="GT228" s="9" t="e">
        <f ca="1">INDIRECT(ADDRESS(ROW(),Controls!#REF!+90))</f>
        <v>#REF!</v>
      </c>
      <c r="GU228" s="9" t="e">
        <f ca="1">INDIRECT(ADDRESS(ROW(),Controls!#REF!+105))</f>
        <v>#REF!</v>
      </c>
      <c r="GV228" s="9" t="e">
        <f ca="1">INDIRECT(ADDRESS(ROW(),Controls!#REF!+120))</f>
        <v>#REF!</v>
      </c>
      <c r="GW228" s="9" t="e">
        <f ca="1">INDIRECT(ADDRESS(ROW(),Controls!#REF!+15))</f>
        <v>#REF!</v>
      </c>
      <c r="GX228" s="9" t="e">
        <f ca="1">INDIRECT(ADDRESS(ROW(),Controls!#REF!+135))</f>
        <v>#REF!</v>
      </c>
      <c r="HJ228" s="9" t="e">
        <f t="shared" ca="1" si="18"/>
        <v>#REF!</v>
      </c>
      <c r="HK228" s="9" t="e">
        <f t="shared" ca="1" si="19"/>
        <v>#REF!</v>
      </c>
      <c r="HL228" s="9" t="e">
        <f t="shared" ca="1" si="20"/>
        <v>#REF!</v>
      </c>
      <c r="HM228" s="9" t="e">
        <f t="shared" ca="1" si="21"/>
        <v>#REF!</v>
      </c>
      <c r="HN228" s="9" t="e">
        <f ca="1">SQRT($GS228*(1-$GS228/Controls!$D$15))</f>
        <v>#REF!</v>
      </c>
      <c r="HO228" s="9" t="e">
        <f t="shared" ca="1" si="22"/>
        <v>#REF!</v>
      </c>
      <c r="HP228" s="9" t="e">
        <f t="shared" ca="1" si="23"/>
        <v>#REF!</v>
      </c>
      <c r="HQ228" s="9" t="e">
        <f ca="1">IF($GV228=0,NA(),($GX228*Controls!#REF!))</f>
        <v>#REF!</v>
      </c>
    </row>
    <row r="229" spans="134:225" x14ac:dyDescent="0.25">
      <c r="ED229" s="9">
        <f>$EC$457/4+$EC$458/2+$EC$459/4</f>
        <v>0</v>
      </c>
      <c r="EE229" s="9">
        <f>$ED$456/4+$ED$457/2+$ED$458/4</f>
        <v>0</v>
      </c>
      <c r="EF229" s="9">
        <f>$EE$457/4+$EE$458/2+$EE$459/4</f>
        <v>0</v>
      </c>
      <c r="EG229" s="9">
        <f>$EF$455/4+$EF$456/2+$EF$457/4</f>
        <v>0</v>
      </c>
      <c r="GP229" s="9" t="e">
        <f ca="1">INDIRECT(ADDRESS(ROW(),Controls!#REF!+30))</f>
        <v>#REF!</v>
      </c>
      <c r="GQ229" s="9" t="e">
        <f ca="1">INDIRECT(ADDRESS(ROW(),Controls!#REF!+45))</f>
        <v>#REF!</v>
      </c>
      <c r="GR229" s="9" t="e">
        <f ca="1">INDIRECT(ADDRESS(ROW(),Controls!#REF!+60))</f>
        <v>#REF!</v>
      </c>
      <c r="GS229" s="9" t="e">
        <f ca="1">INDIRECT(ADDRESS(ROW(),Controls!#REF!+75))</f>
        <v>#REF!</v>
      </c>
      <c r="GT229" s="9" t="e">
        <f ca="1">INDIRECT(ADDRESS(ROW(),Controls!#REF!+90))</f>
        <v>#REF!</v>
      </c>
      <c r="GU229" s="9" t="e">
        <f ca="1">INDIRECT(ADDRESS(ROW(),Controls!#REF!+105))</f>
        <v>#REF!</v>
      </c>
      <c r="GV229" s="9" t="e">
        <f ca="1">INDIRECT(ADDRESS(ROW(),Controls!#REF!+120))</f>
        <v>#REF!</v>
      </c>
      <c r="GW229" s="9" t="e">
        <f ca="1">INDIRECT(ADDRESS(ROW(),Controls!#REF!+15))</f>
        <v>#REF!</v>
      </c>
      <c r="GX229" s="9" t="e">
        <f ca="1">INDIRECT(ADDRESS(ROW(),Controls!#REF!+135))</f>
        <v>#REF!</v>
      </c>
      <c r="HJ229" s="9" t="e">
        <f t="shared" ca="1" si="18"/>
        <v>#REF!</v>
      </c>
      <c r="HK229" s="9" t="e">
        <f t="shared" ca="1" si="19"/>
        <v>#REF!</v>
      </c>
      <c r="HL229" s="9" t="e">
        <f t="shared" ca="1" si="20"/>
        <v>#REF!</v>
      </c>
      <c r="HM229" s="9" t="e">
        <f t="shared" ca="1" si="21"/>
        <v>#REF!</v>
      </c>
      <c r="HN229" s="9" t="e">
        <f ca="1">SQRT($GS229*(1-$GS229/Controls!$D$15))</f>
        <v>#REF!</v>
      </c>
      <c r="HO229" s="9" t="e">
        <f t="shared" ca="1" si="22"/>
        <v>#REF!</v>
      </c>
      <c r="HP229" s="9" t="e">
        <f t="shared" ca="1" si="23"/>
        <v>#REF!</v>
      </c>
      <c r="HQ229" s="9" t="e">
        <f ca="1">IF($GV229=0,NA(),($GX229*Controls!#REF!))</f>
        <v>#REF!</v>
      </c>
    </row>
    <row r="230" spans="134:225" x14ac:dyDescent="0.25">
      <c r="ED230" s="9">
        <f>$EC$459/4+$EC$460/2+$EC$461/4</f>
        <v>0</v>
      </c>
      <c r="EE230" s="9">
        <f>$ED$458/4+$ED$459/2+$ED$460/4</f>
        <v>0</v>
      </c>
      <c r="EF230" s="9">
        <f>$EE$459/4+$EE$460/2+$EE$461/4</f>
        <v>0</v>
      </c>
      <c r="EG230" s="9">
        <f>$EF$457/4+$EF$458/2+$EF$459/4</f>
        <v>0</v>
      </c>
      <c r="GP230" s="9" t="e">
        <f ca="1">INDIRECT(ADDRESS(ROW(),Controls!#REF!+30))</f>
        <v>#REF!</v>
      </c>
      <c r="GQ230" s="9" t="e">
        <f ca="1">INDIRECT(ADDRESS(ROW(),Controls!#REF!+45))</f>
        <v>#REF!</v>
      </c>
      <c r="GR230" s="9" t="e">
        <f ca="1">INDIRECT(ADDRESS(ROW(),Controls!#REF!+60))</f>
        <v>#REF!</v>
      </c>
      <c r="GS230" s="9" t="e">
        <f ca="1">INDIRECT(ADDRESS(ROW(),Controls!#REF!+75))</f>
        <v>#REF!</v>
      </c>
      <c r="GT230" s="9" t="e">
        <f ca="1">INDIRECT(ADDRESS(ROW(),Controls!#REF!+90))</f>
        <v>#REF!</v>
      </c>
      <c r="GU230" s="9" t="e">
        <f ca="1">INDIRECT(ADDRESS(ROW(),Controls!#REF!+105))</f>
        <v>#REF!</v>
      </c>
      <c r="GV230" s="9" t="e">
        <f ca="1">INDIRECT(ADDRESS(ROW(),Controls!#REF!+120))</f>
        <v>#REF!</v>
      </c>
      <c r="GW230" s="9" t="e">
        <f ca="1">INDIRECT(ADDRESS(ROW(),Controls!#REF!+15))</f>
        <v>#REF!</v>
      </c>
      <c r="GX230" s="9" t="e">
        <f ca="1">INDIRECT(ADDRESS(ROW(),Controls!#REF!+135))</f>
        <v>#REF!</v>
      </c>
      <c r="HJ230" s="9" t="e">
        <f t="shared" ca="1" si="18"/>
        <v>#REF!</v>
      </c>
      <c r="HK230" s="9" t="e">
        <f t="shared" ca="1" si="19"/>
        <v>#REF!</v>
      </c>
      <c r="HL230" s="9" t="e">
        <f t="shared" ca="1" si="20"/>
        <v>#REF!</v>
      </c>
      <c r="HM230" s="9" t="e">
        <f t="shared" ca="1" si="21"/>
        <v>#REF!</v>
      </c>
      <c r="HN230" s="9" t="e">
        <f ca="1">SQRT($GS230*(1-$GS230/Controls!$D$15))</f>
        <v>#REF!</v>
      </c>
      <c r="HO230" s="9" t="e">
        <f t="shared" ca="1" si="22"/>
        <v>#REF!</v>
      </c>
      <c r="HP230" s="9" t="e">
        <f t="shared" ca="1" si="23"/>
        <v>#REF!</v>
      </c>
      <c r="HQ230" s="9" t="e">
        <f ca="1">IF($GV230=0,NA(),($GX230*Controls!#REF!))</f>
        <v>#REF!</v>
      </c>
    </row>
    <row r="231" spans="134:225" x14ac:dyDescent="0.25">
      <c r="ED231" s="9">
        <f>$EC$461/4+$EC$462/2+$EC$463/4</f>
        <v>0</v>
      </c>
      <c r="EE231" s="9">
        <f>$ED$460/4+$ED$461/2+$ED$462/4</f>
        <v>0</v>
      </c>
      <c r="EF231" s="9">
        <f>$EE$461/4+$EE$462/2+$EE$463/4</f>
        <v>0</v>
      </c>
      <c r="EG231" s="9">
        <f>$EF$459/4+$EF$460/2+$EF$461/4</f>
        <v>0</v>
      </c>
      <c r="GP231" s="9" t="e">
        <f ca="1">INDIRECT(ADDRESS(ROW(),Controls!#REF!+30))</f>
        <v>#REF!</v>
      </c>
      <c r="GQ231" s="9" t="e">
        <f ca="1">INDIRECT(ADDRESS(ROW(),Controls!#REF!+45))</f>
        <v>#REF!</v>
      </c>
      <c r="GR231" s="9" t="e">
        <f ca="1">INDIRECT(ADDRESS(ROW(),Controls!#REF!+60))</f>
        <v>#REF!</v>
      </c>
      <c r="GS231" s="9" t="e">
        <f ca="1">INDIRECT(ADDRESS(ROW(),Controls!#REF!+75))</f>
        <v>#REF!</v>
      </c>
      <c r="GT231" s="9" t="e">
        <f ca="1">INDIRECT(ADDRESS(ROW(),Controls!#REF!+90))</f>
        <v>#REF!</v>
      </c>
      <c r="GU231" s="9" t="e">
        <f ca="1">INDIRECT(ADDRESS(ROW(),Controls!#REF!+105))</f>
        <v>#REF!</v>
      </c>
      <c r="GV231" s="9" t="e">
        <f ca="1">INDIRECT(ADDRESS(ROW(),Controls!#REF!+120))</f>
        <v>#REF!</v>
      </c>
      <c r="GW231" s="9" t="e">
        <f ca="1">INDIRECT(ADDRESS(ROW(),Controls!#REF!+15))</f>
        <v>#REF!</v>
      </c>
      <c r="GX231" s="9" t="e">
        <f ca="1">INDIRECT(ADDRESS(ROW(),Controls!#REF!+135))</f>
        <v>#REF!</v>
      </c>
      <c r="HJ231" s="9" t="e">
        <f t="shared" ca="1" si="18"/>
        <v>#REF!</v>
      </c>
      <c r="HK231" s="9" t="e">
        <f t="shared" ca="1" si="19"/>
        <v>#REF!</v>
      </c>
      <c r="HL231" s="9" t="e">
        <f t="shared" ca="1" si="20"/>
        <v>#REF!</v>
      </c>
      <c r="HM231" s="9" t="e">
        <f t="shared" ca="1" si="21"/>
        <v>#REF!</v>
      </c>
      <c r="HN231" s="9" t="e">
        <f ca="1">SQRT($GS231*(1-$GS231/Controls!$D$15))</f>
        <v>#REF!</v>
      </c>
      <c r="HO231" s="9" t="e">
        <f t="shared" ca="1" si="22"/>
        <v>#REF!</v>
      </c>
      <c r="HP231" s="9" t="e">
        <f t="shared" ca="1" si="23"/>
        <v>#REF!</v>
      </c>
      <c r="HQ231" s="9" t="e">
        <f ca="1">IF($GV231=0,NA(),($GX231*Controls!#REF!))</f>
        <v>#REF!</v>
      </c>
    </row>
    <row r="232" spans="134:225" x14ac:dyDescent="0.25">
      <c r="ED232" s="9">
        <f>$EC$463/4+$EC$464/2+$EC$465/4</f>
        <v>0</v>
      </c>
      <c r="EE232" s="9">
        <f>$ED$462/4+$ED$463/2+$ED$464/4</f>
        <v>0</v>
      </c>
      <c r="EF232" s="9">
        <f>$EE$463/4+$EE$464/2+$EE$465/4</f>
        <v>0</v>
      </c>
      <c r="EG232" s="9">
        <f>$EF$461/4+$EF$462/2+$EF$463/4</f>
        <v>0</v>
      </c>
      <c r="GP232" s="9" t="e">
        <f ca="1">INDIRECT(ADDRESS(ROW(),Controls!#REF!+30))</f>
        <v>#REF!</v>
      </c>
      <c r="GQ232" s="9" t="e">
        <f ca="1">INDIRECT(ADDRESS(ROW(),Controls!#REF!+45))</f>
        <v>#REF!</v>
      </c>
      <c r="GR232" s="9" t="e">
        <f ca="1">INDIRECT(ADDRESS(ROW(),Controls!#REF!+60))</f>
        <v>#REF!</v>
      </c>
      <c r="GS232" s="9" t="e">
        <f ca="1">INDIRECT(ADDRESS(ROW(),Controls!#REF!+75))</f>
        <v>#REF!</v>
      </c>
      <c r="GT232" s="9" t="e">
        <f ca="1">INDIRECT(ADDRESS(ROW(),Controls!#REF!+90))</f>
        <v>#REF!</v>
      </c>
      <c r="GU232" s="9" t="e">
        <f ca="1">INDIRECT(ADDRESS(ROW(),Controls!#REF!+105))</f>
        <v>#REF!</v>
      </c>
      <c r="GV232" s="9" t="e">
        <f ca="1">INDIRECT(ADDRESS(ROW(),Controls!#REF!+120))</f>
        <v>#REF!</v>
      </c>
      <c r="GW232" s="9" t="e">
        <f ca="1">INDIRECT(ADDRESS(ROW(),Controls!#REF!+15))</f>
        <v>#REF!</v>
      </c>
      <c r="GX232" s="9" t="e">
        <f ca="1">INDIRECT(ADDRESS(ROW(),Controls!#REF!+135))</f>
        <v>#REF!</v>
      </c>
      <c r="HJ232" s="9" t="e">
        <f t="shared" ca="1" si="18"/>
        <v>#REF!</v>
      </c>
      <c r="HK232" s="9" t="e">
        <f t="shared" ca="1" si="19"/>
        <v>#REF!</v>
      </c>
      <c r="HL232" s="9" t="e">
        <f t="shared" ca="1" si="20"/>
        <v>#REF!</v>
      </c>
      <c r="HM232" s="9" t="e">
        <f t="shared" ca="1" si="21"/>
        <v>#REF!</v>
      </c>
      <c r="HN232" s="9" t="e">
        <f ca="1">SQRT($GS232*(1-$GS232/Controls!$D$15))</f>
        <v>#REF!</v>
      </c>
      <c r="HO232" s="9" t="e">
        <f t="shared" ca="1" si="22"/>
        <v>#REF!</v>
      </c>
      <c r="HP232" s="9" t="e">
        <f t="shared" ca="1" si="23"/>
        <v>#REF!</v>
      </c>
      <c r="HQ232" s="9" t="e">
        <f ca="1">IF($GV232=0,NA(),($GX232*Controls!#REF!))</f>
        <v>#REF!</v>
      </c>
    </row>
    <row r="233" spans="134:225" x14ac:dyDescent="0.25">
      <c r="ED233" s="9">
        <f>$EC$465/4+$EC$466/2+$EC$467/4</f>
        <v>0</v>
      </c>
      <c r="EE233" s="9">
        <f>$ED$464/4+$ED$465/2+$ED$466/4</f>
        <v>0</v>
      </c>
      <c r="EF233" s="9">
        <f>$EE$465/4+$EE$466/2+$EE$467/4</f>
        <v>0</v>
      </c>
      <c r="EG233" s="9">
        <f>$EF$463/4+$EF$464/2+$EF$465/4</f>
        <v>0</v>
      </c>
      <c r="GP233" s="9" t="e">
        <f ca="1">INDIRECT(ADDRESS(ROW(),Controls!#REF!+30))</f>
        <v>#REF!</v>
      </c>
      <c r="GQ233" s="9" t="e">
        <f ca="1">INDIRECT(ADDRESS(ROW(),Controls!#REF!+45))</f>
        <v>#REF!</v>
      </c>
      <c r="GR233" s="9" t="e">
        <f ca="1">INDIRECT(ADDRESS(ROW(),Controls!#REF!+60))</f>
        <v>#REF!</v>
      </c>
      <c r="GS233" s="9" t="e">
        <f ca="1">INDIRECT(ADDRESS(ROW(),Controls!#REF!+75))</f>
        <v>#REF!</v>
      </c>
      <c r="GT233" s="9" t="e">
        <f ca="1">INDIRECT(ADDRESS(ROW(),Controls!#REF!+90))</f>
        <v>#REF!</v>
      </c>
      <c r="GU233" s="9" t="e">
        <f ca="1">INDIRECT(ADDRESS(ROW(),Controls!#REF!+105))</f>
        <v>#REF!</v>
      </c>
      <c r="GV233" s="9" t="e">
        <f ca="1">INDIRECT(ADDRESS(ROW(),Controls!#REF!+120))</f>
        <v>#REF!</v>
      </c>
      <c r="GW233" s="9" t="e">
        <f ca="1">INDIRECT(ADDRESS(ROW(),Controls!#REF!+15))</f>
        <v>#REF!</v>
      </c>
      <c r="GX233" s="9" t="e">
        <f ca="1">INDIRECT(ADDRESS(ROW(),Controls!#REF!+135))</f>
        <v>#REF!</v>
      </c>
      <c r="HJ233" s="9" t="e">
        <f t="shared" ca="1" si="18"/>
        <v>#REF!</v>
      </c>
      <c r="HK233" s="9" t="e">
        <f t="shared" ca="1" si="19"/>
        <v>#REF!</v>
      </c>
      <c r="HL233" s="9" t="e">
        <f t="shared" ca="1" si="20"/>
        <v>#REF!</v>
      </c>
      <c r="HM233" s="9" t="e">
        <f t="shared" ca="1" si="21"/>
        <v>#REF!</v>
      </c>
      <c r="HN233" s="9" t="e">
        <f ca="1">SQRT($GS233*(1-$GS233/Controls!$D$15))</f>
        <v>#REF!</v>
      </c>
      <c r="HO233" s="9" t="e">
        <f t="shared" ca="1" si="22"/>
        <v>#REF!</v>
      </c>
      <c r="HP233" s="9" t="e">
        <f t="shared" ca="1" si="23"/>
        <v>#REF!</v>
      </c>
      <c r="HQ233" s="9" t="e">
        <f ca="1">IF($GV233=0,NA(),($GX233*Controls!#REF!))</f>
        <v>#REF!</v>
      </c>
    </row>
    <row r="234" spans="134:225" x14ac:dyDescent="0.25">
      <c r="ED234" s="9">
        <f>$EC$467/4+$EC$468/2+$EC$469/4</f>
        <v>0</v>
      </c>
      <c r="EE234" s="9">
        <f>$ED$466/4+$ED$467/2+$ED$468/4</f>
        <v>0</v>
      </c>
      <c r="EF234" s="9">
        <f>$EE$467/4+$EE$468/2+$EE$469/4</f>
        <v>0</v>
      </c>
      <c r="EG234" s="9">
        <f>$EF$465/4+$EF$466/2+$EF$467/4</f>
        <v>0</v>
      </c>
      <c r="GP234" s="9" t="e">
        <f ca="1">INDIRECT(ADDRESS(ROW(),Controls!#REF!+30))</f>
        <v>#REF!</v>
      </c>
      <c r="GQ234" s="9" t="e">
        <f ca="1">INDIRECT(ADDRESS(ROW(),Controls!#REF!+45))</f>
        <v>#REF!</v>
      </c>
      <c r="GR234" s="9" t="e">
        <f ca="1">INDIRECT(ADDRESS(ROW(),Controls!#REF!+60))</f>
        <v>#REF!</v>
      </c>
      <c r="GS234" s="9" t="e">
        <f ca="1">INDIRECT(ADDRESS(ROW(),Controls!#REF!+75))</f>
        <v>#REF!</v>
      </c>
      <c r="GT234" s="9" t="e">
        <f ca="1">INDIRECT(ADDRESS(ROW(),Controls!#REF!+90))</f>
        <v>#REF!</v>
      </c>
      <c r="GU234" s="9" t="e">
        <f ca="1">INDIRECT(ADDRESS(ROW(),Controls!#REF!+105))</f>
        <v>#REF!</v>
      </c>
      <c r="GV234" s="9" t="e">
        <f ca="1">INDIRECT(ADDRESS(ROW(),Controls!#REF!+120))</f>
        <v>#REF!</v>
      </c>
      <c r="GW234" s="9" t="e">
        <f ca="1">INDIRECT(ADDRESS(ROW(),Controls!#REF!+15))</f>
        <v>#REF!</v>
      </c>
      <c r="GX234" s="9" t="e">
        <f ca="1">INDIRECT(ADDRESS(ROW(),Controls!#REF!+135))</f>
        <v>#REF!</v>
      </c>
      <c r="HJ234" s="9" t="e">
        <f t="shared" ca="1" si="18"/>
        <v>#REF!</v>
      </c>
      <c r="HK234" s="9" t="e">
        <f t="shared" ca="1" si="19"/>
        <v>#REF!</v>
      </c>
      <c r="HL234" s="9" t="e">
        <f t="shared" ca="1" si="20"/>
        <v>#REF!</v>
      </c>
      <c r="HM234" s="9" t="e">
        <f t="shared" ca="1" si="21"/>
        <v>#REF!</v>
      </c>
      <c r="HN234" s="9" t="e">
        <f ca="1">SQRT($GS234*(1-$GS234/Controls!$D$15))</f>
        <v>#REF!</v>
      </c>
      <c r="HO234" s="9" t="e">
        <f t="shared" ca="1" si="22"/>
        <v>#REF!</v>
      </c>
      <c r="HP234" s="9" t="e">
        <f t="shared" ca="1" si="23"/>
        <v>#REF!</v>
      </c>
      <c r="HQ234" s="9" t="e">
        <f ca="1">IF($GV234=0,NA(),($GX234*Controls!#REF!))</f>
        <v>#REF!</v>
      </c>
    </row>
    <row r="235" spans="134:225" x14ac:dyDescent="0.25">
      <c r="ED235" s="9">
        <f>$EC$469/4+$EC$470/2+$EC$471/4</f>
        <v>0</v>
      </c>
      <c r="EE235" s="9">
        <f>$ED$468/4+$ED$469/2+$ED$470/4</f>
        <v>0</v>
      </c>
      <c r="EF235" s="9">
        <f>$EE$469/4+$EE$470/2+$EE$471/4</f>
        <v>0</v>
      </c>
      <c r="EG235" s="9">
        <f>$EF$467/4+$EF$468/2+$EF$469/4</f>
        <v>0</v>
      </c>
      <c r="GP235" s="9" t="e">
        <f ca="1">INDIRECT(ADDRESS(ROW(),Controls!#REF!+30))</f>
        <v>#REF!</v>
      </c>
      <c r="GQ235" s="9" t="e">
        <f ca="1">INDIRECT(ADDRESS(ROW(),Controls!#REF!+45))</f>
        <v>#REF!</v>
      </c>
      <c r="GR235" s="9" t="e">
        <f ca="1">INDIRECT(ADDRESS(ROW(),Controls!#REF!+60))</f>
        <v>#REF!</v>
      </c>
      <c r="GS235" s="9" t="e">
        <f ca="1">INDIRECT(ADDRESS(ROW(),Controls!#REF!+75))</f>
        <v>#REF!</v>
      </c>
      <c r="GT235" s="9" t="e">
        <f ca="1">INDIRECT(ADDRESS(ROW(),Controls!#REF!+90))</f>
        <v>#REF!</v>
      </c>
      <c r="GU235" s="9" t="e">
        <f ca="1">INDIRECT(ADDRESS(ROW(),Controls!#REF!+105))</f>
        <v>#REF!</v>
      </c>
      <c r="GV235" s="9" t="e">
        <f ca="1">INDIRECT(ADDRESS(ROW(),Controls!#REF!+120))</f>
        <v>#REF!</v>
      </c>
      <c r="GW235" s="9" t="e">
        <f ca="1">INDIRECT(ADDRESS(ROW(),Controls!#REF!+15))</f>
        <v>#REF!</v>
      </c>
      <c r="GX235" s="9" t="e">
        <f ca="1">INDIRECT(ADDRESS(ROW(),Controls!#REF!+135))</f>
        <v>#REF!</v>
      </c>
      <c r="HJ235" s="9" t="e">
        <f t="shared" ca="1" si="18"/>
        <v>#REF!</v>
      </c>
      <c r="HK235" s="9" t="e">
        <f t="shared" ca="1" si="19"/>
        <v>#REF!</v>
      </c>
      <c r="HL235" s="9" t="e">
        <f t="shared" ca="1" si="20"/>
        <v>#REF!</v>
      </c>
      <c r="HM235" s="9" t="e">
        <f t="shared" ca="1" si="21"/>
        <v>#REF!</v>
      </c>
      <c r="HN235" s="9" t="e">
        <f ca="1">SQRT($GS235*(1-$GS235/Controls!$D$15))</f>
        <v>#REF!</v>
      </c>
      <c r="HO235" s="9" t="e">
        <f t="shared" ca="1" si="22"/>
        <v>#REF!</v>
      </c>
      <c r="HP235" s="9" t="e">
        <f t="shared" ca="1" si="23"/>
        <v>#REF!</v>
      </c>
      <c r="HQ235" s="9" t="e">
        <f ca="1">IF($GV235=0,NA(),($GX235*Controls!#REF!))</f>
        <v>#REF!</v>
      </c>
    </row>
    <row r="236" spans="134:225" x14ac:dyDescent="0.25">
      <c r="ED236" s="9">
        <f>$EC$471/4+$EC$472/2+$EC$473/4</f>
        <v>0</v>
      </c>
      <c r="EE236" s="9">
        <f>$ED$470/4+$ED$471/2+$ED$472/4</f>
        <v>0</v>
      </c>
      <c r="EF236" s="9">
        <f>$EE$471/4+$EE$472/2+$EE$473/4</f>
        <v>0</v>
      </c>
      <c r="EG236" s="9">
        <f>$EF$469/4+$EF$470/2+$EF$471/4</f>
        <v>0</v>
      </c>
      <c r="GP236" s="9" t="e">
        <f ca="1">INDIRECT(ADDRESS(ROW(),Controls!#REF!+30))</f>
        <v>#REF!</v>
      </c>
      <c r="GQ236" s="9" t="e">
        <f ca="1">INDIRECT(ADDRESS(ROW(),Controls!#REF!+45))</f>
        <v>#REF!</v>
      </c>
      <c r="GR236" s="9" t="e">
        <f ca="1">INDIRECT(ADDRESS(ROW(),Controls!#REF!+60))</f>
        <v>#REF!</v>
      </c>
      <c r="GS236" s="9" t="e">
        <f ca="1">INDIRECT(ADDRESS(ROW(),Controls!#REF!+75))</f>
        <v>#REF!</v>
      </c>
      <c r="GT236" s="9" t="e">
        <f ca="1">INDIRECT(ADDRESS(ROW(),Controls!#REF!+90))</f>
        <v>#REF!</v>
      </c>
      <c r="GU236" s="9" t="e">
        <f ca="1">INDIRECT(ADDRESS(ROW(),Controls!#REF!+105))</f>
        <v>#REF!</v>
      </c>
      <c r="GV236" s="9" t="e">
        <f ca="1">INDIRECT(ADDRESS(ROW(),Controls!#REF!+120))</f>
        <v>#REF!</v>
      </c>
      <c r="GW236" s="9" t="e">
        <f ca="1">INDIRECT(ADDRESS(ROW(),Controls!#REF!+15))</f>
        <v>#REF!</v>
      </c>
      <c r="GX236" s="9" t="e">
        <f ca="1">INDIRECT(ADDRESS(ROW(),Controls!#REF!+135))</f>
        <v>#REF!</v>
      </c>
      <c r="HJ236" s="9" t="e">
        <f t="shared" ca="1" si="18"/>
        <v>#REF!</v>
      </c>
      <c r="HK236" s="9" t="e">
        <f t="shared" ca="1" si="19"/>
        <v>#REF!</v>
      </c>
      <c r="HL236" s="9" t="e">
        <f t="shared" ca="1" si="20"/>
        <v>#REF!</v>
      </c>
      <c r="HM236" s="9" t="e">
        <f t="shared" ca="1" si="21"/>
        <v>#REF!</v>
      </c>
      <c r="HN236" s="9" t="e">
        <f ca="1">SQRT($GS236*(1-$GS236/Controls!$D$15))</f>
        <v>#REF!</v>
      </c>
      <c r="HO236" s="9" t="e">
        <f t="shared" ca="1" si="22"/>
        <v>#REF!</v>
      </c>
      <c r="HP236" s="9" t="e">
        <f t="shared" ca="1" si="23"/>
        <v>#REF!</v>
      </c>
      <c r="HQ236" s="9" t="e">
        <f ca="1">IF($GV236=0,NA(),($GX236*Controls!#REF!))</f>
        <v>#REF!</v>
      </c>
    </row>
    <row r="237" spans="134:225" x14ac:dyDescent="0.25">
      <c r="ED237" s="9">
        <f>$EC$473/4+$EC$474/2+$EC$475/4</f>
        <v>0</v>
      </c>
      <c r="EE237" s="9">
        <f>$ED$472/4+$ED$473/2+$ED$474/4</f>
        <v>0</v>
      </c>
      <c r="EF237" s="9">
        <f>$EE$473/4+$EE$474/2+$EE$475/4</f>
        <v>0</v>
      </c>
      <c r="EG237" s="9">
        <f>$EF$471/4+$EF$472/2+$EF$473/4</f>
        <v>0</v>
      </c>
      <c r="GP237" s="9" t="e">
        <f ca="1">INDIRECT(ADDRESS(ROW(),Controls!#REF!+30))</f>
        <v>#REF!</v>
      </c>
      <c r="GQ237" s="9" t="e">
        <f ca="1">INDIRECT(ADDRESS(ROW(),Controls!#REF!+45))</f>
        <v>#REF!</v>
      </c>
      <c r="GR237" s="9" t="e">
        <f ca="1">INDIRECT(ADDRESS(ROW(),Controls!#REF!+60))</f>
        <v>#REF!</v>
      </c>
      <c r="GS237" s="9" t="e">
        <f ca="1">INDIRECT(ADDRESS(ROW(),Controls!#REF!+75))</f>
        <v>#REF!</v>
      </c>
      <c r="GT237" s="9" t="e">
        <f ca="1">INDIRECT(ADDRESS(ROW(),Controls!#REF!+90))</f>
        <v>#REF!</v>
      </c>
      <c r="GU237" s="9" t="e">
        <f ca="1">INDIRECT(ADDRESS(ROW(),Controls!#REF!+105))</f>
        <v>#REF!</v>
      </c>
      <c r="GV237" s="9" t="e">
        <f ca="1">INDIRECT(ADDRESS(ROW(),Controls!#REF!+120))</f>
        <v>#REF!</v>
      </c>
      <c r="GW237" s="9" t="e">
        <f ca="1">INDIRECT(ADDRESS(ROW(),Controls!#REF!+15))</f>
        <v>#REF!</v>
      </c>
      <c r="GX237" s="9" t="e">
        <f ca="1">INDIRECT(ADDRESS(ROW(),Controls!#REF!+135))</f>
        <v>#REF!</v>
      </c>
      <c r="HJ237" s="9" t="e">
        <f t="shared" ca="1" si="18"/>
        <v>#REF!</v>
      </c>
      <c r="HK237" s="9" t="e">
        <f t="shared" ca="1" si="19"/>
        <v>#REF!</v>
      </c>
      <c r="HL237" s="9" t="e">
        <f t="shared" ca="1" si="20"/>
        <v>#REF!</v>
      </c>
      <c r="HM237" s="9" t="e">
        <f t="shared" ca="1" si="21"/>
        <v>#REF!</v>
      </c>
      <c r="HN237" s="9" t="e">
        <f ca="1">SQRT($GS237*(1-$GS237/Controls!$D$15))</f>
        <v>#REF!</v>
      </c>
      <c r="HO237" s="9" t="e">
        <f t="shared" ca="1" si="22"/>
        <v>#REF!</v>
      </c>
      <c r="HP237" s="9" t="e">
        <f t="shared" ca="1" si="23"/>
        <v>#REF!</v>
      </c>
      <c r="HQ237" s="9" t="e">
        <f ca="1">IF($GV237=0,NA(),($GX237*Controls!#REF!))</f>
        <v>#REF!</v>
      </c>
    </row>
    <row r="238" spans="134:225" x14ac:dyDescent="0.25">
      <c r="ED238" s="9">
        <f>$EC$475/4+$EC$476/2+$EC$477/4</f>
        <v>0</v>
      </c>
      <c r="EE238" s="9">
        <f>$ED$474/4+$ED$475/2+$ED$476/4</f>
        <v>0</v>
      </c>
      <c r="EF238" s="9">
        <f>$EE$475/4+$EE$476/2+$EE$477/4</f>
        <v>0</v>
      </c>
      <c r="EG238" s="9">
        <f>$EF$473/4+$EF$474/2+$EF$475/4</f>
        <v>0</v>
      </c>
      <c r="GP238" s="9" t="e">
        <f ca="1">INDIRECT(ADDRESS(ROW(),Controls!#REF!+30))</f>
        <v>#REF!</v>
      </c>
      <c r="GQ238" s="9" t="e">
        <f ca="1">INDIRECT(ADDRESS(ROW(),Controls!#REF!+45))</f>
        <v>#REF!</v>
      </c>
      <c r="GR238" s="9" t="e">
        <f ca="1">INDIRECT(ADDRESS(ROW(),Controls!#REF!+60))</f>
        <v>#REF!</v>
      </c>
      <c r="GS238" s="9" t="e">
        <f ca="1">INDIRECT(ADDRESS(ROW(),Controls!#REF!+75))</f>
        <v>#REF!</v>
      </c>
      <c r="GT238" s="9" t="e">
        <f ca="1">INDIRECT(ADDRESS(ROW(),Controls!#REF!+90))</f>
        <v>#REF!</v>
      </c>
      <c r="GU238" s="9" t="e">
        <f ca="1">INDIRECT(ADDRESS(ROW(),Controls!#REF!+105))</f>
        <v>#REF!</v>
      </c>
      <c r="GV238" s="9" t="e">
        <f ca="1">INDIRECT(ADDRESS(ROW(),Controls!#REF!+120))</f>
        <v>#REF!</v>
      </c>
      <c r="GW238" s="9" t="e">
        <f ca="1">INDIRECT(ADDRESS(ROW(),Controls!#REF!+15))</f>
        <v>#REF!</v>
      </c>
      <c r="GX238" s="9" t="e">
        <f ca="1">INDIRECT(ADDRESS(ROW(),Controls!#REF!+135))</f>
        <v>#REF!</v>
      </c>
      <c r="HJ238" s="9" t="e">
        <f t="shared" ca="1" si="18"/>
        <v>#REF!</v>
      </c>
      <c r="HK238" s="9" t="e">
        <f t="shared" ca="1" si="19"/>
        <v>#REF!</v>
      </c>
      <c r="HL238" s="9" t="e">
        <f t="shared" ca="1" si="20"/>
        <v>#REF!</v>
      </c>
      <c r="HM238" s="9" t="e">
        <f t="shared" ca="1" si="21"/>
        <v>#REF!</v>
      </c>
      <c r="HN238" s="9" t="e">
        <f ca="1">SQRT($GS238*(1-$GS238/Controls!$D$15))</f>
        <v>#REF!</v>
      </c>
      <c r="HO238" s="9" t="e">
        <f t="shared" ca="1" si="22"/>
        <v>#REF!</v>
      </c>
      <c r="HP238" s="9" t="e">
        <f t="shared" ca="1" si="23"/>
        <v>#REF!</v>
      </c>
      <c r="HQ238" s="9" t="e">
        <f ca="1">IF($GV238=0,NA(),($GX238*Controls!#REF!))</f>
        <v>#REF!</v>
      </c>
    </row>
    <row r="239" spans="134:225" x14ac:dyDescent="0.25">
      <c r="ED239" s="9">
        <f>$EC$477/4+$EC$478/2+$EC$479/4</f>
        <v>0</v>
      </c>
      <c r="EE239" s="9">
        <f>$ED$476/4+$ED$477/2+$ED$478/4</f>
        <v>0</v>
      </c>
      <c r="EF239" s="9">
        <f>$EE$477/4+$EE$478/2+$EE$479/4</f>
        <v>0</v>
      </c>
      <c r="EG239" s="9">
        <f>$EF$475/4+$EF$476/2+$EF$477/4</f>
        <v>0</v>
      </c>
      <c r="GP239" s="9" t="e">
        <f ca="1">INDIRECT(ADDRESS(ROW(),Controls!#REF!+30))</f>
        <v>#REF!</v>
      </c>
      <c r="GQ239" s="9" t="e">
        <f ca="1">INDIRECT(ADDRESS(ROW(),Controls!#REF!+45))</f>
        <v>#REF!</v>
      </c>
      <c r="GR239" s="9" t="e">
        <f ca="1">INDIRECT(ADDRESS(ROW(),Controls!#REF!+60))</f>
        <v>#REF!</v>
      </c>
      <c r="GS239" s="9" t="e">
        <f ca="1">INDIRECT(ADDRESS(ROW(),Controls!#REF!+75))</f>
        <v>#REF!</v>
      </c>
      <c r="GT239" s="9" t="e">
        <f ca="1">INDIRECT(ADDRESS(ROW(),Controls!#REF!+90))</f>
        <v>#REF!</v>
      </c>
      <c r="GU239" s="9" t="e">
        <f ca="1">INDIRECT(ADDRESS(ROW(),Controls!#REF!+105))</f>
        <v>#REF!</v>
      </c>
      <c r="GV239" s="9" t="e">
        <f ca="1">INDIRECT(ADDRESS(ROW(),Controls!#REF!+120))</f>
        <v>#REF!</v>
      </c>
      <c r="GW239" s="9" t="e">
        <f ca="1">INDIRECT(ADDRESS(ROW(),Controls!#REF!+15))</f>
        <v>#REF!</v>
      </c>
      <c r="GX239" s="9" t="e">
        <f ca="1">INDIRECT(ADDRESS(ROW(),Controls!#REF!+135))</f>
        <v>#REF!</v>
      </c>
      <c r="HJ239" s="9" t="e">
        <f t="shared" ca="1" si="18"/>
        <v>#REF!</v>
      </c>
      <c r="HK239" s="9" t="e">
        <f t="shared" ca="1" si="19"/>
        <v>#REF!</v>
      </c>
      <c r="HL239" s="9" t="e">
        <f t="shared" ca="1" si="20"/>
        <v>#REF!</v>
      </c>
      <c r="HM239" s="9" t="e">
        <f t="shared" ca="1" si="21"/>
        <v>#REF!</v>
      </c>
      <c r="HN239" s="9" t="e">
        <f ca="1">SQRT($GS239*(1-$GS239/Controls!$D$15))</f>
        <v>#REF!</v>
      </c>
      <c r="HO239" s="9" t="e">
        <f t="shared" ca="1" si="22"/>
        <v>#REF!</v>
      </c>
      <c r="HP239" s="9" t="e">
        <f t="shared" ca="1" si="23"/>
        <v>#REF!</v>
      </c>
      <c r="HQ239" s="9" t="e">
        <f ca="1">IF($GV239=0,NA(),($GX239*Controls!#REF!))</f>
        <v>#REF!</v>
      </c>
    </row>
    <row r="240" spans="134:225" x14ac:dyDescent="0.25">
      <c r="ED240" s="9">
        <f>$EC$479/4+$EC$480/2+$EC$481/4</f>
        <v>0</v>
      </c>
      <c r="EE240" s="9">
        <f>$ED$478/4+$ED$479/2+$ED$480/4</f>
        <v>0</v>
      </c>
      <c r="EF240" s="9">
        <f>$EE$479/4+$EE$480/2+$EE$481/4</f>
        <v>0</v>
      </c>
      <c r="EG240" s="9">
        <f>$EF$477/4+$EF$478/2+$EF$479/4</f>
        <v>0</v>
      </c>
      <c r="GP240" s="9" t="e">
        <f ca="1">INDIRECT(ADDRESS(ROW(),Controls!#REF!+30))</f>
        <v>#REF!</v>
      </c>
      <c r="GQ240" s="9" t="e">
        <f ca="1">INDIRECT(ADDRESS(ROW(),Controls!#REF!+45))</f>
        <v>#REF!</v>
      </c>
      <c r="GR240" s="9" t="e">
        <f ca="1">INDIRECT(ADDRESS(ROW(),Controls!#REF!+60))</f>
        <v>#REF!</v>
      </c>
      <c r="GS240" s="9" t="e">
        <f ca="1">INDIRECT(ADDRESS(ROW(),Controls!#REF!+75))</f>
        <v>#REF!</v>
      </c>
      <c r="GT240" s="9" t="e">
        <f ca="1">INDIRECT(ADDRESS(ROW(),Controls!#REF!+90))</f>
        <v>#REF!</v>
      </c>
      <c r="GU240" s="9" t="e">
        <f ca="1">INDIRECT(ADDRESS(ROW(),Controls!#REF!+105))</f>
        <v>#REF!</v>
      </c>
      <c r="GV240" s="9" t="e">
        <f ca="1">INDIRECT(ADDRESS(ROW(),Controls!#REF!+120))</f>
        <v>#REF!</v>
      </c>
      <c r="GW240" s="9" t="e">
        <f ca="1">INDIRECT(ADDRESS(ROW(),Controls!#REF!+15))</f>
        <v>#REF!</v>
      </c>
      <c r="GX240" s="9" t="e">
        <f ca="1">INDIRECT(ADDRESS(ROW(),Controls!#REF!+135))</f>
        <v>#REF!</v>
      </c>
      <c r="HJ240" s="9" t="e">
        <f t="shared" ca="1" si="18"/>
        <v>#REF!</v>
      </c>
      <c r="HK240" s="9" t="e">
        <f t="shared" ca="1" si="19"/>
        <v>#REF!</v>
      </c>
      <c r="HL240" s="9" t="e">
        <f t="shared" ca="1" si="20"/>
        <v>#REF!</v>
      </c>
      <c r="HM240" s="9" t="e">
        <f t="shared" ca="1" si="21"/>
        <v>#REF!</v>
      </c>
      <c r="HN240" s="9" t="e">
        <f ca="1">SQRT($GS240*(1-$GS240/Controls!$D$15))</f>
        <v>#REF!</v>
      </c>
      <c r="HO240" s="9" t="e">
        <f t="shared" ca="1" si="22"/>
        <v>#REF!</v>
      </c>
      <c r="HP240" s="9" t="e">
        <f t="shared" ca="1" si="23"/>
        <v>#REF!</v>
      </c>
      <c r="HQ240" s="9" t="e">
        <f ca="1">IF($GV240=0,NA(),($GX240*Controls!#REF!))</f>
        <v>#REF!</v>
      </c>
    </row>
    <row r="241" spans="134:225" x14ac:dyDescent="0.25">
      <c r="ED241" s="9">
        <f>$EC$481/4+$EC$482/2+$EC$483/4</f>
        <v>0</v>
      </c>
      <c r="EE241" s="9">
        <f>$ED$480/4+$ED$481/2+$ED$482/4</f>
        <v>0</v>
      </c>
      <c r="EF241" s="9">
        <f>$EE$481/4+$EE$482/2+$EE$483/4</f>
        <v>0</v>
      </c>
      <c r="EG241" s="9">
        <f>$EF$479/4+$EF$480/2+$EF$481/4</f>
        <v>0</v>
      </c>
      <c r="GP241" s="9" t="e">
        <f ca="1">INDIRECT(ADDRESS(ROW(),Controls!#REF!+30))</f>
        <v>#REF!</v>
      </c>
      <c r="GQ241" s="9" t="e">
        <f ca="1">INDIRECT(ADDRESS(ROW(),Controls!#REF!+45))</f>
        <v>#REF!</v>
      </c>
      <c r="GR241" s="9" t="e">
        <f ca="1">INDIRECT(ADDRESS(ROW(),Controls!#REF!+60))</f>
        <v>#REF!</v>
      </c>
      <c r="GS241" s="9" t="e">
        <f ca="1">INDIRECT(ADDRESS(ROW(),Controls!#REF!+75))</f>
        <v>#REF!</v>
      </c>
      <c r="GT241" s="9" t="e">
        <f ca="1">INDIRECT(ADDRESS(ROW(),Controls!#REF!+90))</f>
        <v>#REF!</v>
      </c>
      <c r="GU241" s="9" t="e">
        <f ca="1">INDIRECT(ADDRESS(ROW(),Controls!#REF!+105))</f>
        <v>#REF!</v>
      </c>
      <c r="GV241" s="9" t="e">
        <f ca="1">INDIRECT(ADDRESS(ROW(),Controls!#REF!+120))</f>
        <v>#REF!</v>
      </c>
      <c r="GW241" s="9" t="e">
        <f ca="1">INDIRECT(ADDRESS(ROW(),Controls!#REF!+15))</f>
        <v>#REF!</v>
      </c>
      <c r="GX241" s="9" t="e">
        <f ca="1">INDIRECT(ADDRESS(ROW(),Controls!#REF!+135))</f>
        <v>#REF!</v>
      </c>
      <c r="HJ241" s="9" t="e">
        <f t="shared" ca="1" si="18"/>
        <v>#REF!</v>
      </c>
      <c r="HK241" s="9" t="e">
        <f t="shared" ca="1" si="19"/>
        <v>#REF!</v>
      </c>
      <c r="HL241" s="9" t="e">
        <f t="shared" ca="1" si="20"/>
        <v>#REF!</v>
      </c>
      <c r="HM241" s="9" t="e">
        <f t="shared" ca="1" si="21"/>
        <v>#REF!</v>
      </c>
      <c r="HN241" s="9" t="e">
        <f ca="1">SQRT($GS241*(1-$GS241/Controls!$D$15))</f>
        <v>#REF!</v>
      </c>
      <c r="HO241" s="9" t="e">
        <f t="shared" ca="1" si="22"/>
        <v>#REF!</v>
      </c>
      <c r="HP241" s="9" t="e">
        <f t="shared" ca="1" si="23"/>
        <v>#REF!</v>
      </c>
      <c r="HQ241" s="9" t="e">
        <f ca="1">IF($GV241=0,NA(),($GX241*Controls!#REF!))</f>
        <v>#REF!</v>
      </c>
    </row>
    <row r="242" spans="134:225" x14ac:dyDescent="0.25">
      <c r="ED242" s="9">
        <f>$EC$483/4+$EC$484/2+$EC$485/4</f>
        <v>0</v>
      </c>
      <c r="EE242" s="9">
        <f>$ED$482/4+$ED$483/2+$ED$484/4</f>
        <v>0</v>
      </c>
      <c r="EF242" s="9">
        <f>$EE$483/4+$EE$484/2+$EE$485/4</f>
        <v>0</v>
      </c>
      <c r="EG242" s="9">
        <f>$EF$481/4+$EF$482/2+$EF$483/4</f>
        <v>0</v>
      </c>
      <c r="GP242" s="9" t="e">
        <f ca="1">INDIRECT(ADDRESS(ROW(),Controls!#REF!+30))</f>
        <v>#REF!</v>
      </c>
      <c r="GQ242" s="9" t="e">
        <f ca="1">INDIRECT(ADDRESS(ROW(),Controls!#REF!+45))</f>
        <v>#REF!</v>
      </c>
      <c r="GR242" s="9" t="e">
        <f ca="1">INDIRECT(ADDRESS(ROW(),Controls!#REF!+60))</f>
        <v>#REF!</v>
      </c>
      <c r="GS242" s="9" t="e">
        <f ca="1">INDIRECT(ADDRESS(ROW(),Controls!#REF!+75))</f>
        <v>#REF!</v>
      </c>
      <c r="GT242" s="9" t="e">
        <f ca="1">INDIRECT(ADDRESS(ROW(),Controls!#REF!+90))</f>
        <v>#REF!</v>
      </c>
      <c r="GU242" s="9" t="e">
        <f ca="1">INDIRECT(ADDRESS(ROW(),Controls!#REF!+105))</f>
        <v>#REF!</v>
      </c>
      <c r="GV242" s="9" t="e">
        <f ca="1">INDIRECT(ADDRESS(ROW(),Controls!#REF!+120))</f>
        <v>#REF!</v>
      </c>
      <c r="GW242" s="9" t="e">
        <f ca="1">INDIRECT(ADDRESS(ROW(),Controls!#REF!+15))</f>
        <v>#REF!</v>
      </c>
      <c r="GX242" s="9" t="e">
        <f ca="1">INDIRECT(ADDRESS(ROW(),Controls!#REF!+135))</f>
        <v>#REF!</v>
      </c>
      <c r="HJ242" s="9" t="e">
        <f t="shared" ca="1" si="18"/>
        <v>#REF!</v>
      </c>
      <c r="HK242" s="9" t="e">
        <f t="shared" ca="1" si="19"/>
        <v>#REF!</v>
      </c>
      <c r="HL242" s="9" t="e">
        <f t="shared" ca="1" si="20"/>
        <v>#REF!</v>
      </c>
      <c r="HM242" s="9" t="e">
        <f t="shared" ca="1" si="21"/>
        <v>#REF!</v>
      </c>
      <c r="HN242" s="9" t="e">
        <f ca="1">SQRT($GS242*(1-$GS242/Controls!$D$15))</f>
        <v>#REF!</v>
      </c>
      <c r="HO242" s="9" t="e">
        <f t="shared" ca="1" si="22"/>
        <v>#REF!</v>
      </c>
      <c r="HP242" s="9" t="e">
        <f t="shared" ca="1" si="23"/>
        <v>#REF!</v>
      </c>
      <c r="HQ242" s="9" t="e">
        <f ca="1">IF($GV242=0,NA(),($GX242*Controls!#REF!))</f>
        <v>#REF!</v>
      </c>
    </row>
    <row r="243" spans="134:225" x14ac:dyDescent="0.25">
      <c r="ED243" s="9">
        <f>$EC$485/4+$EC$486/2+$EC$487/4</f>
        <v>0</v>
      </c>
      <c r="EE243" s="9">
        <f>$ED$484/4+$ED$485/2+$ED$486/4</f>
        <v>0</v>
      </c>
      <c r="EF243" s="9">
        <f>$EE$485/4+$EE$486/2+$EE$487/4</f>
        <v>0</v>
      </c>
      <c r="EG243" s="9">
        <f>$EF$483/4+$EF$484/2+$EF$485/4</f>
        <v>0</v>
      </c>
      <c r="GP243" s="9" t="e">
        <f ca="1">INDIRECT(ADDRESS(ROW(),Controls!#REF!+30))</f>
        <v>#REF!</v>
      </c>
      <c r="GQ243" s="9" t="e">
        <f ca="1">INDIRECT(ADDRESS(ROW(),Controls!#REF!+45))</f>
        <v>#REF!</v>
      </c>
      <c r="GR243" s="9" t="e">
        <f ca="1">INDIRECT(ADDRESS(ROW(),Controls!#REF!+60))</f>
        <v>#REF!</v>
      </c>
      <c r="GS243" s="9" t="e">
        <f ca="1">INDIRECT(ADDRESS(ROW(),Controls!#REF!+75))</f>
        <v>#REF!</v>
      </c>
      <c r="GT243" s="9" t="e">
        <f ca="1">INDIRECT(ADDRESS(ROW(),Controls!#REF!+90))</f>
        <v>#REF!</v>
      </c>
      <c r="GU243" s="9" t="e">
        <f ca="1">INDIRECT(ADDRESS(ROW(),Controls!#REF!+105))</f>
        <v>#REF!</v>
      </c>
      <c r="GV243" s="9" t="e">
        <f ca="1">INDIRECT(ADDRESS(ROW(),Controls!#REF!+120))</f>
        <v>#REF!</v>
      </c>
      <c r="GW243" s="9" t="e">
        <f ca="1">INDIRECT(ADDRESS(ROW(),Controls!#REF!+15))</f>
        <v>#REF!</v>
      </c>
      <c r="GX243" s="9" t="e">
        <f ca="1">INDIRECT(ADDRESS(ROW(),Controls!#REF!+135))</f>
        <v>#REF!</v>
      </c>
      <c r="HJ243" s="9" t="e">
        <f t="shared" ca="1" si="18"/>
        <v>#REF!</v>
      </c>
      <c r="HK243" s="9" t="e">
        <f t="shared" ca="1" si="19"/>
        <v>#REF!</v>
      </c>
      <c r="HL243" s="9" t="e">
        <f t="shared" ca="1" si="20"/>
        <v>#REF!</v>
      </c>
      <c r="HM243" s="9" t="e">
        <f t="shared" ca="1" si="21"/>
        <v>#REF!</v>
      </c>
      <c r="HN243" s="9" t="e">
        <f ca="1">SQRT($GS243*(1-$GS243/Controls!$D$15))</f>
        <v>#REF!</v>
      </c>
      <c r="HO243" s="9" t="e">
        <f t="shared" ca="1" si="22"/>
        <v>#REF!</v>
      </c>
      <c r="HP243" s="9" t="e">
        <f t="shared" ca="1" si="23"/>
        <v>#REF!</v>
      </c>
      <c r="HQ243" s="9" t="e">
        <f ca="1">IF($GV243=0,NA(),($GX243*Controls!#REF!))</f>
        <v>#REF!</v>
      </c>
    </row>
    <row r="244" spans="134:225" x14ac:dyDescent="0.25">
      <c r="ED244" s="9">
        <f>$EC$487/4+$EC$488/2+$EC$489/4</f>
        <v>0</v>
      </c>
      <c r="EE244" s="9">
        <f>$ED$486/4+$ED$487/2+$ED$488/4</f>
        <v>0</v>
      </c>
      <c r="EF244" s="9">
        <f>$EE$487/4+$EE$488/2+$EE$489/4</f>
        <v>0</v>
      </c>
      <c r="EG244" s="9">
        <f>$EF$485/4+$EF$486/2+$EF$487/4</f>
        <v>0</v>
      </c>
      <c r="GP244" s="9" t="e">
        <f ca="1">INDIRECT(ADDRESS(ROW(),Controls!#REF!+30))</f>
        <v>#REF!</v>
      </c>
      <c r="GQ244" s="9" t="e">
        <f ca="1">INDIRECT(ADDRESS(ROW(),Controls!#REF!+45))</f>
        <v>#REF!</v>
      </c>
      <c r="GR244" s="9" t="e">
        <f ca="1">INDIRECT(ADDRESS(ROW(),Controls!#REF!+60))</f>
        <v>#REF!</v>
      </c>
      <c r="GS244" s="9" t="e">
        <f ca="1">INDIRECT(ADDRESS(ROW(),Controls!#REF!+75))</f>
        <v>#REF!</v>
      </c>
      <c r="GT244" s="9" t="e">
        <f ca="1">INDIRECT(ADDRESS(ROW(),Controls!#REF!+90))</f>
        <v>#REF!</v>
      </c>
      <c r="GU244" s="9" t="e">
        <f ca="1">INDIRECT(ADDRESS(ROW(),Controls!#REF!+105))</f>
        <v>#REF!</v>
      </c>
      <c r="GV244" s="9" t="e">
        <f ca="1">INDIRECT(ADDRESS(ROW(),Controls!#REF!+120))</f>
        <v>#REF!</v>
      </c>
      <c r="GW244" s="9" t="e">
        <f ca="1">INDIRECT(ADDRESS(ROW(),Controls!#REF!+15))</f>
        <v>#REF!</v>
      </c>
      <c r="GX244" s="9" t="e">
        <f ca="1">INDIRECT(ADDRESS(ROW(),Controls!#REF!+135))</f>
        <v>#REF!</v>
      </c>
      <c r="HJ244" s="9" t="e">
        <f t="shared" ca="1" si="18"/>
        <v>#REF!</v>
      </c>
      <c r="HK244" s="9" t="e">
        <f t="shared" ca="1" si="19"/>
        <v>#REF!</v>
      </c>
      <c r="HL244" s="9" t="e">
        <f t="shared" ca="1" si="20"/>
        <v>#REF!</v>
      </c>
      <c r="HM244" s="9" t="e">
        <f t="shared" ca="1" si="21"/>
        <v>#REF!</v>
      </c>
      <c r="HN244" s="9" t="e">
        <f ca="1">SQRT($GS244*(1-$GS244/Controls!$D$15))</f>
        <v>#REF!</v>
      </c>
      <c r="HO244" s="9" t="e">
        <f t="shared" ca="1" si="22"/>
        <v>#REF!</v>
      </c>
      <c r="HP244" s="9" t="e">
        <f t="shared" ca="1" si="23"/>
        <v>#REF!</v>
      </c>
      <c r="HQ244" s="9" t="e">
        <f ca="1">IF($GV244=0,NA(),($GX244*Controls!#REF!))</f>
        <v>#REF!</v>
      </c>
    </row>
    <row r="245" spans="134:225" x14ac:dyDescent="0.25">
      <c r="ED245" s="9">
        <f>$EC$489/4+$EC$490/2+$EC$491/4</f>
        <v>0</v>
      </c>
      <c r="EE245" s="9">
        <f>$ED$488/4+$ED$489/2+$ED$490/4</f>
        <v>0</v>
      </c>
      <c r="EF245" s="9">
        <f>$EE$489/4+$EE$490/2+$EE$491/4</f>
        <v>0</v>
      </c>
      <c r="EG245" s="9">
        <f>$EF$487/4+$EF$488/2+$EF$489/4</f>
        <v>0</v>
      </c>
      <c r="GP245" s="9" t="e">
        <f ca="1">INDIRECT(ADDRESS(ROW(),Controls!#REF!+30))</f>
        <v>#REF!</v>
      </c>
      <c r="GQ245" s="9" t="e">
        <f ca="1">INDIRECT(ADDRESS(ROW(),Controls!#REF!+45))</f>
        <v>#REF!</v>
      </c>
      <c r="GR245" s="9" t="e">
        <f ca="1">INDIRECT(ADDRESS(ROW(),Controls!#REF!+60))</f>
        <v>#REF!</v>
      </c>
      <c r="GS245" s="9" t="e">
        <f ca="1">INDIRECT(ADDRESS(ROW(),Controls!#REF!+75))</f>
        <v>#REF!</v>
      </c>
      <c r="GT245" s="9" t="e">
        <f ca="1">INDIRECT(ADDRESS(ROW(),Controls!#REF!+90))</f>
        <v>#REF!</v>
      </c>
      <c r="GU245" s="9" t="e">
        <f ca="1">INDIRECT(ADDRESS(ROW(),Controls!#REF!+105))</f>
        <v>#REF!</v>
      </c>
      <c r="GV245" s="9" t="e">
        <f ca="1">INDIRECT(ADDRESS(ROW(),Controls!#REF!+120))</f>
        <v>#REF!</v>
      </c>
      <c r="GW245" s="9" t="e">
        <f ca="1">INDIRECT(ADDRESS(ROW(),Controls!#REF!+15))</f>
        <v>#REF!</v>
      </c>
      <c r="GX245" s="9" t="e">
        <f ca="1">INDIRECT(ADDRESS(ROW(),Controls!#REF!+135))</f>
        <v>#REF!</v>
      </c>
      <c r="HJ245" s="9" t="e">
        <f t="shared" ca="1" si="18"/>
        <v>#REF!</v>
      </c>
      <c r="HK245" s="9" t="e">
        <f t="shared" ca="1" si="19"/>
        <v>#REF!</v>
      </c>
      <c r="HL245" s="9" t="e">
        <f t="shared" ca="1" si="20"/>
        <v>#REF!</v>
      </c>
      <c r="HM245" s="9" t="e">
        <f t="shared" ca="1" si="21"/>
        <v>#REF!</v>
      </c>
      <c r="HN245" s="9" t="e">
        <f ca="1">SQRT($GS245*(1-$GS245/Controls!$D$15))</f>
        <v>#REF!</v>
      </c>
      <c r="HO245" s="9" t="e">
        <f t="shared" ca="1" si="22"/>
        <v>#REF!</v>
      </c>
      <c r="HP245" s="9" t="e">
        <f t="shared" ca="1" si="23"/>
        <v>#REF!</v>
      </c>
      <c r="HQ245" s="9" t="e">
        <f ca="1">IF($GV245=0,NA(),($GX245*Controls!#REF!))</f>
        <v>#REF!</v>
      </c>
    </row>
    <row r="246" spans="134:225" x14ac:dyDescent="0.25">
      <c r="ED246" s="9">
        <f>$EC$491/4+$EC$492/2+$EC$493/4</f>
        <v>0</v>
      </c>
      <c r="EE246" s="9">
        <f>$ED$490/4+$ED$491/2+$ED$492/4</f>
        <v>0</v>
      </c>
      <c r="EF246" s="9">
        <f>$EE$491/4+$EE$492/2+$EE$493/4</f>
        <v>0</v>
      </c>
      <c r="EG246" s="9">
        <f>$EF$489/4+$EF$490/2+$EF$491/4</f>
        <v>0</v>
      </c>
      <c r="GP246" s="9" t="e">
        <f ca="1">INDIRECT(ADDRESS(ROW(),Controls!#REF!+30))</f>
        <v>#REF!</v>
      </c>
      <c r="GQ246" s="9" t="e">
        <f ca="1">INDIRECT(ADDRESS(ROW(),Controls!#REF!+45))</f>
        <v>#REF!</v>
      </c>
      <c r="GR246" s="9" t="e">
        <f ca="1">INDIRECT(ADDRESS(ROW(),Controls!#REF!+60))</f>
        <v>#REF!</v>
      </c>
      <c r="GS246" s="9" t="e">
        <f ca="1">INDIRECT(ADDRESS(ROW(),Controls!#REF!+75))</f>
        <v>#REF!</v>
      </c>
      <c r="GT246" s="9" t="e">
        <f ca="1">INDIRECT(ADDRESS(ROW(),Controls!#REF!+90))</f>
        <v>#REF!</v>
      </c>
      <c r="GU246" s="9" t="e">
        <f ca="1">INDIRECT(ADDRESS(ROW(),Controls!#REF!+105))</f>
        <v>#REF!</v>
      </c>
      <c r="GV246" s="9" t="e">
        <f ca="1">INDIRECT(ADDRESS(ROW(),Controls!#REF!+120))</f>
        <v>#REF!</v>
      </c>
      <c r="GW246" s="9" t="e">
        <f ca="1">INDIRECT(ADDRESS(ROW(),Controls!#REF!+15))</f>
        <v>#REF!</v>
      </c>
      <c r="GX246" s="9" t="e">
        <f ca="1">INDIRECT(ADDRESS(ROW(),Controls!#REF!+135))</f>
        <v>#REF!</v>
      </c>
      <c r="HJ246" s="9" t="e">
        <f t="shared" ca="1" si="18"/>
        <v>#REF!</v>
      </c>
      <c r="HK246" s="9" t="e">
        <f t="shared" ca="1" si="19"/>
        <v>#REF!</v>
      </c>
      <c r="HL246" s="9" t="e">
        <f t="shared" ca="1" si="20"/>
        <v>#REF!</v>
      </c>
      <c r="HM246" s="9" t="e">
        <f t="shared" ca="1" si="21"/>
        <v>#REF!</v>
      </c>
      <c r="HN246" s="9" t="e">
        <f ca="1">SQRT($GS246*(1-$GS246/Controls!$D$15))</f>
        <v>#REF!</v>
      </c>
      <c r="HO246" s="9" t="e">
        <f t="shared" ca="1" si="22"/>
        <v>#REF!</v>
      </c>
      <c r="HP246" s="9" t="e">
        <f t="shared" ca="1" si="23"/>
        <v>#REF!</v>
      </c>
      <c r="HQ246" s="9" t="e">
        <f ca="1">IF($GV246=0,NA(),($GX246*Controls!#REF!))</f>
        <v>#REF!</v>
      </c>
    </row>
    <row r="247" spans="134:225" x14ac:dyDescent="0.25">
      <c r="ED247" s="9">
        <f>$EC$493/4+$EC$494/2+$EC$495/4</f>
        <v>0</v>
      </c>
      <c r="EE247" s="9">
        <f>$ED$492/4+$ED$493/2+$ED$494/4</f>
        <v>0</v>
      </c>
      <c r="EF247" s="9">
        <f>$EE$493/4+$EE$494/2+$EE$495/4</f>
        <v>0</v>
      </c>
      <c r="EG247" s="9">
        <f>$EF$491/4+$EF$492/2+$EF$493/4</f>
        <v>0</v>
      </c>
      <c r="GP247" s="9" t="e">
        <f ca="1">INDIRECT(ADDRESS(ROW(),Controls!#REF!+30))</f>
        <v>#REF!</v>
      </c>
      <c r="GQ247" s="9" t="e">
        <f ca="1">INDIRECT(ADDRESS(ROW(),Controls!#REF!+45))</f>
        <v>#REF!</v>
      </c>
      <c r="GR247" s="9" t="e">
        <f ca="1">INDIRECT(ADDRESS(ROW(),Controls!#REF!+60))</f>
        <v>#REF!</v>
      </c>
      <c r="GS247" s="9" t="e">
        <f ca="1">INDIRECT(ADDRESS(ROW(),Controls!#REF!+75))</f>
        <v>#REF!</v>
      </c>
      <c r="GT247" s="9" t="e">
        <f ca="1">INDIRECT(ADDRESS(ROW(),Controls!#REF!+90))</f>
        <v>#REF!</v>
      </c>
      <c r="GU247" s="9" t="e">
        <f ca="1">INDIRECT(ADDRESS(ROW(),Controls!#REF!+105))</f>
        <v>#REF!</v>
      </c>
      <c r="GV247" s="9" t="e">
        <f ca="1">INDIRECT(ADDRESS(ROW(),Controls!#REF!+120))</f>
        <v>#REF!</v>
      </c>
      <c r="GW247" s="9" t="e">
        <f ca="1">INDIRECT(ADDRESS(ROW(),Controls!#REF!+15))</f>
        <v>#REF!</v>
      </c>
      <c r="GX247" s="9" t="e">
        <f ca="1">INDIRECT(ADDRESS(ROW(),Controls!#REF!+135))</f>
        <v>#REF!</v>
      </c>
      <c r="HJ247" s="9" t="e">
        <f t="shared" ca="1" si="18"/>
        <v>#REF!</v>
      </c>
      <c r="HK247" s="9" t="e">
        <f t="shared" ca="1" si="19"/>
        <v>#REF!</v>
      </c>
      <c r="HL247" s="9" t="e">
        <f t="shared" ca="1" si="20"/>
        <v>#REF!</v>
      </c>
      <c r="HM247" s="9" t="e">
        <f t="shared" ca="1" si="21"/>
        <v>#REF!</v>
      </c>
      <c r="HN247" s="9" t="e">
        <f ca="1">SQRT($GS247*(1-$GS247/Controls!$D$15))</f>
        <v>#REF!</v>
      </c>
      <c r="HO247" s="9" t="e">
        <f t="shared" ca="1" si="22"/>
        <v>#REF!</v>
      </c>
      <c r="HP247" s="9" t="e">
        <f t="shared" ca="1" si="23"/>
        <v>#REF!</v>
      </c>
      <c r="HQ247" s="9" t="e">
        <f ca="1">IF($GV247=0,NA(),($GX247*Controls!#REF!))</f>
        <v>#REF!</v>
      </c>
    </row>
    <row r="248" spans="134:225" x14ac:dyDescent="0.25">
      <c r="ED248" s="9">
        <f>$EC$495/4+$EC$496/2+$EC$497/4</f>
        <v>0</v>
      </c>
      <c r="EE248" s="9">
        <f>$ED$494/4+$ED$495/2+$ED$496/4</f>
        <v>0</v>
      </c>
      <c r="EF248" s="9">
        <f>$EE$495/4+$EE$496/2+$EE$497/4</f>
        <v>0</v>
      </c>
      <c r="EG248" s="9">
        <f>$EF$493/4+$EF$494/2+$EF$495/4</f>
        <v>0</v>
      </c>
      <c r="GP248" s="9" t="e">
        <f ca="1">INDIRECT(ADDRESS(ROW(),Controls!#REF!+30))</f>
        <v>#REF!</v>
      </c>
      <c r="GQ248" s="9" t="e">
        <f ca="1">INDIRECT(ADDRESS(ROW(),Controls!#REF!+45))</f>
        <v>#REF!</v>
      </c>
      <c r="GR248" s="9" t="e">
        <f ca="1">INDIRECT(ADDRESS(ROW(),Controls!#REF!+60))</f>
        <v>#REF!</v>
      </c>
      <c r="GS248" s="9" t="e">
        <f ca="1">INDIRECT(ADDRESS(ROW(),Controls!#REF!+75))</f>
        <v>#REF!</v>
      </c>
      <c r="GT248" s="9" t="e">
        <f ca="1">INDIRECT(ADDRESS(ROW(),Controls!#REF!+90))</f>
        <v>#REF!</v>
      </c>
      <c r="GU248" s="9" t="e">
        <f ca="1">INDIRECT(ADDRESS(ROW(),Controls!#REF!+105))</f>
        <v>#REF!</v>
      </c>
      <c r="GV248" s="9" t="e">
        <f ca="1">INDIRECT(ADDRESS(ROW(),Controls!#REF!+120))</f>
        <v>#REF!</v>
      </c>
      <c r="GW248" s="9" t="e">
        <f ca="1">INDIRECT(ADDRESS(ROW(),Controls!#REF!+15))</f>
        <v>#REF!</v>
      </c>
      <c r="GX248" s="9" t="e">
        <f ca="1">INDIRECT(ADDRESS(ROW(),Controls!#REF!+135))</f>
        <v>#REF!</v>
      </c>
      <c r="HJ248" s="9" t="e">
        <f t="shared" ca="1" si="18"/>
        <v>#REF!</v>
      </c>
      <c r="HK248" s="9" t="e">
        <f t="shared" ca="1" si="19"/>
        <v>#REF!</v>
      </c>
      <c r="HL248" s="9" t="e">
        <f t="shared" ca="1" si="20"/>
        <v>#REF!</v>
      </c>
      <c r="HM248" s="9" t="e">
        <f t="shared" ca="1" si="21"/>
        <v>#REF!</v>
      </c>
      <c r="HN248" s="9" t="e">
        <f ca="1">SQRT($GS248*(1-$GS248/Controls!$D$15))</f>
        <v>#REF!</v>
      </c>
      <c r="HO248" s="9" t="e">
        <f t="shared" ca="1" si="22"/>
        <v>#REF!</v>
      </c>
      <c r="HP248" s="9" t="e">
        <f t="shared" ca="1" si="23"/>
        <v>#REF!</v>
      </c>
      <c r="HQ248" s="9" t="e">
        <f ca="1">IF($GV248=0,NA(),($GX248*Controls!#REF!))</f>
        <v>#REF!</v>
      </c>
    </row>
    <row r="249" spans="134:225" x14ac:dyDescent="0.25">
      <c r="ED249" s="9">
        <f>$EC$497/4+$EC$498/2+$EC$499/4</f>
        <v>0</v>
      </c>
      <c r="EE249" s="9">
        <f>$ED$496/4+$ED$497/2+$ED$498/4</f>
        <v>0</v>
      </c>
      <c r="EF249" s="9">
        <f>$EE$497/4+$EE$498/2+$EE$499/4</f>
        <v>0</v>
      </c>
      <c r="EG249" s="9">
        <f>$EF$495/4+$EF$496/2+$EF$497/4</f>
        <v>0</v>
      </c>
      <c r="GP249" s="9" t="e">
        <f ca="1">INDIRECT(ADDRESS(ROW(),Controls!#REF!+30))</f>
        <v>#REF!</v>
      </c>
      <c r="GQ249" s="9" t="e">
        <f ca="1">INDIRECT(ADDRESS(ROW(),Controls!#REF!+45))</f>
        <v>#REF!</v>
      </c>
      <c r="GR249" s="9" t="e">
        <f ca="1">INDIRECT(ADDRESS(ROW(),Controls!#REF!+60))</f>
        <v>#REF!</v>
      </c>
      <c r="GS249" s="9" t="e">
        <f ca="1">INDIRECT(ADDRESS(ROW(),Controls!#REF!+75))</f>
        <v>#REF!</v>
      </c>
      <c r="GT249" s="9" t="e">
        <f ca="1">INDIRECT(ADDRESS(ROW(),Controls!#REF!+90))</f>
        <v>#REF!</v>
      </c>
      <c r="GU249" s="9" t="e">
        <f ca="1">INDIRECT(ADDRESS(ROW(),Controls!#REF!+105))</f>
        <v>#REF!</v>
      </c>
      <c r="GV249" s="9" t="e">
        <f ca="1">INDIRECT(ADDRESS(ROW(),Controls!#REF!+120))</f>
        <v>#REF!</v>
      </c>
      <c r="GW249" s="9" t="e">
        <f ca="1">INDIRECT(ADDRESS(ROW(),Controls!#REF!+15))</f>
        <v>#REF!</v>
      </c>
      <c r="GX249" s="9" t="e">
        <f ca="1">INDIRECT(ADDRESS(ROW(),Controls!#REF!+135))</f>
        <v>#REF!</v>
      </c>
      <c r="HJ249" s="9" t="e">
        <f t="shared" ca="1" si="18"/>
        <v>#REF!</v>
      </c>
      <c r="HK249" s="9" t="e">
        <f t="shared" ca="1" si="19"/>
        <v>#REF!</v>
      </c>
      <c r="HL249" s="9" t="e">
        <f t="shared" ca="1" si="20"/>
        <v>#REF!</v>
      </c>
      <c r="HM249" s="9" t="e">
        <f t="shared" ca="1" si="21"/>
        <v>#REF!</v>
      </c>
      <c r="HN249" s="9" t="e">
        <f ca="1">SQRT($GS249*(1-$GS249/Controls!$D$15))</f>
        <v>#REF!</v>
      </c>
      <c r="HO249" s="9" t="e">
        <f t="shared" ca="1" si="22"/>
        <v>#REF!</v>
      </c>
      <c r="HP249" s="9" t="e">
        <f t="shared" ca="1" si="23"/>
        <v>#REF!</v>
      </c>
      <c r="HQ249" s="9" t="e">
        <f ca="1">IF($GV249=0,NA(),($GX249*Controls!#REF!))</f>
        <v>#REF!</v>
      </c>
    </row>
    <row r="250" spans="134:225" x14ac:dyDescent="0.25">
      <c r="ED250" s="9">
        <f>$EC$499/4+$EC$500/2+$EC$501/4</f>
        <v>0</v>
      </c>
      <c r="EE250" s="9">
        <f>$ED$498/4+$ED$499/2+$ED$500/4</f>
        <v>0</v>
      </c>
      <c r="EF250" s="9">
        <f>$EE$499/4+$EE$500/2+$EE$501/4</f>
        <v>0</v>
      </c>
      <c r="EG250" s="9">
        <f>$EF$497/4+$EF$498/2+$EF$499/4</f>
        <v>0</v>
      </c>
      <c r="GP250" s="9" t="e">
        <f ca="1">INDIRECT(ADDRESS(ROW(),Controls!#REF!+30))</f>
        <v>#REF!</v>
      </c>
      <c r="GQ250" s="9" t="e">
        <f ca="1">INDIRECT(ADDRESS(ROW(),Controls!#REF!+45))</f>
        <v>#REF!</v>
      </c>
      <c r="GR250" s="9" t="e">
        <f ca="1">INDIRECT(ADDRESS(ROW(),Controls!#REF!+60))</f>
        <v>#REF!</v>
      </c>
      <c r="GS250" s="9" t="e">
        <f ca="1">INDIRECT(ADDRESS(ROW(),Controls!#REF!+75))</f>
        <v>#REF!</v>
      </c>
      <c r="GT250" s="9" t="e">
        <f ca="1">INDIRECT(ADDRESS(ROW(),Controls!#REF!+90))</f>
        <v>#REF!</v>
      </c>
      <c r="GU250" s="9" t="e">
        <f ca="1">INDIRECT(ADDRESS(ROW(),Controls!#REF!+105))</f>
        <v>#REF!</v>
      </c>
      <c r="GV250" s="9" t="e">
        <f ca="1">INDIRECT(ADDRESS(ROW(),Controls!#REF!+120))</f>
        <v>#REF!</v>
      </c>
      <c r="GW250" s="9" t="e">
        <f ca="1">INDIRECT(ADDRESS(ROW(),Controls!#REF!+15))</f>
        <v>#REF!</v>
      </c>
      <c r="GX250" s="9" t="e">
        <f ca="1">INDIRECT(ADDRESS(ROW(),Controls!#REF!+135))</f>
        <v>#REF!</v>
      </c>
      <c r="HJ250" s="9" t="e">
        <f t="shared" ca="1" si="18"/>
        <v>#REF!</v>
      </c>
      <c r="HK250" s="9" t="e">
        <f t="shared" ca="1" si="19"/>
        <v>#REF!</v>
      </c>
      <c r="HL250" s="9" t="e">
        <f t="shared" ca="1" si="20"/>
        <v>#REF!</v>
      </c>
      <c r="HM250" s="9" t="e">
        <f t="shared" ca="1" si="21"/>
        <v>#REF!</v>
      </c>
      <c r="HN250" s="9" t="e">
        <f ca="1">SQRT($GS250*(1-$GS250/Controls!$D$15))</f>
        <v>#REF!</v>
      </c>
      <c r="HO250" s="9" t="e">
        <f t="shared" ca="1" si="22"/>
        <v>#REF!</v>
      </c>
      <c r="HP250" s="9" t="e">
        <f t="shared" ca="1" si="23"/>
        <v>#REF!</v>
      </c>
      <c r="HQ250" s="9" t="e">
        <f ca="1">IF($GV250=0,NA(),($GX250*Controls!#REF!))</f>
        <v>#REF!</v>
      </c>
    </row>
    <row r="251" spans="134:225" x14ac:dyDescent="0.25">
      <c r="ED251" s="9">
        <f>$EC$501/4+$EC$502/2+$EC$503/4</f>
        <v>0</v>
      </c>
      <c r="EE251" s="9">
        <f>$ED$500/4+$ED$501/2+$ED$502/4</f>
        <v>0</v>
      </c>
      <c r="EF251" s="9">
        <f>$EE$501/4+$EE$502/2+$EE$503/4</f>
        <v>0</v>
      </c>
      <c r="EG251" s="9">
        <f>$EF$499/4+$EF$500/2+$EF$501/4</f>
        <v>0</v>
      </c>
      <c r="GP251" s="9" t="e">
        <f ca="1">INDIRECT(ADDRESS(ROW(),Controls!#REF!+30))</f>
        <v>#REF!</v>
      </c>
      <c r="GQ251" s="9" t="e">
        <f ca="1">INDIRECT(ADDRESS(ROW(),Controls!#REF!+45))</f>
        <v>#REF!</v>
      </c>
      <c r="GR251" s="9" t="e">
        <f ca="1">INDIRECT(ADDRESS(ROW(),Controls!#REF!+60))</f>
        <v>#REF!</v>
      </c>
      <c r="GS251" s="9" t="e">
        <f ca="1">INDIRECT(ADDRESS(ROW(),Controls!#REF!+75))</f>
        <v>#REF!</v>
      </c>
      <c r="GT251" s="9" t="e">
        <f ca="1">INDIRECT(ADDRESS(ROW(),Controls!#REF!+90))</f>
        <v>#REF!</v>
      </c>
      <c r="GU251" s="9" t="e">
        <f ca="1">INDIRECT(ADDRESS(ROW(),Controls!#REF!+105))</f>
        <v>#REF!</v>
      </c>
      <c r="GV251" s="9" t="e">
        <f ca="1">INDIRECT(ADDRESS(ROW(),Controls!#REF!+120))</f>
        <v>#REF!</v>
      </c>
      <c r="GW251" s="9" t="e">
        <f ca="1">INDIRECT(ADDRESS(ROW(),Controls!#REF!+15))</f>
        <v>#REF!</v>
      </c>
      <c r="GX251" s="9" t="e">
        <f ca="1">INDIRECT(ADDRESS(ROW(),Controls!#REF!+135))</f>
        <v>#REF!</v>
      </c>
      <c r="HJ251" s="9" t="e">
        <f t="shared" ca="1" si="18"/>
        <v>#REF!</v>
      </c>
      <c r="HK251" s="9" t="e">
        <f t="shared" ca="1" si="19"/>
        <v>#REF!</v>
      </c>
      <c r="HL251" s="9" t="e">
        <f t="shared" ca="1" si="20"/>
        <v>#REF!</v>
      </c>
      <c r="HM251" s="9" t="e">
        <f t="shared" ca="1" si="21"/>
        <v>#REF!</v>
      </c>
      <c r="HN251" s="9" t="e">
        <f ca="1">SQRT($GS251*(1-$GS251/Controls!$D$15))</f>
        <v>#REF!</v>
      </c>
      <c r="HO251" s="9" t="e">
        <f t="shared" ca="1" si="22"/>
        <v>#REF!</v>
      </c>
      <c r="HP251" s="9" t="e">
        <f t="shared" ca="1" si="23"/>
        <v>#REF!</v>
      </c>
      <c r="HQ251" s="9" t="e">
        <f ca="1">IF($GV251=0,NA(),($GX251*Controls!#REF!))</f>
        <v>#REF!</v>
      </c>
    </row>
    <row r="252" spans="134:225" x14ac:dyDescent="0.25">
      <c r="ED252" s="9">
        <f>$EC$503/4+$EC$504/2+$EC$505/4</f>
        <v>0</v>
      </c>
      <c r="EE252" s="9">
        <f>$ED$502/4+$ED$503/2+$ED$504/4</f>
        <v>0</v>
      </c>
      <c r="EF252" s="9">
        <f>$EE$503/4+$EE$504/2+$EE$505/4</f>
        <v>0</v>
      </c>
      <c r="GP252" s="9" t="e">
        <f ca="1">INDIRECT(ADDRESS(ROW(),Controls!#REF!+30))</f>
        <v>#REF!</v>
      </c>
      <c r="GQ252" s="9" t="e">
        <f ca="1">INDIRECT(ADDRESS(ROW(),Controls!#REF!+45))</f>
        <v>#REF!</v>
      </c>
      <c r="GR252" s="9" t="e">
        <f ca="1">INDIRECT(ADDRESS(ROW(),Controls!#REF!+60))</f>
        <v>#REF!</v>
      </c>
      <c r="GS252" s="9" t="e">
        <f ca="1">INDIRECT(ADDRESS(ROW(),Controls!#REF!+75))</f>
        <v>#REF!</v>
      </c>
      <c r="GT252" s="9" t="e">
        <f ca="1">INDIRECT(ADDRESS(ROW(),Controls!#REF!+90))</f>
        <v>#REF!</v>
      </c>
      <c r="GU252" s="9" t="e">
        <f ca="1">INDIRECT(ADDRESS(ROW(),Controls!#REF!+105))</f>
        <v>#REF!</v>
      </c>
      <c r="GV252" s="9" t="e">
        <f ca="1">INDIRECT(ADDRESS(ROW(),Controls!#REF!+120))</f>
        <v>#REF!</v>
      </c>
      <c r="GW252" s="9" t="e">
        <f ca="1">INDIRECT(ADDRESS(ROW(),Controls!#REF!+15))</f>
        <v>#REF!</v>
      </c>
      <c r="GX252" s="9" t="e">
        <f ca="1">INDIRECT(ADDRESS(ROW(),Controls!#REF!+135))</f>
        <v>#REF!</v>
      </c>
      <c r="HJ252" s="9" t="e">
        <f t="shared" ca="1" si="18"/>
        <v>#REF!</v>
      </c>
      <c r="HK252" s="9" t="e">
        <f t="shared" ca="1" si="19"/>
        <v>#REF!</v>
      </c>
      <c r="HL252" s="9" t="e">
        <f t="shared" ca="1" si="20"/>
        <v>#REF!</v>
      </c>
      <c r="HM252" s="9" t="e">
        <f t="shared" ca="1" si="21"/>
        <v>#REF!</v>
      </c>
      <c r="HN252" s="9" t="e">
        <f ca="1">SQRT($GS252*(1-$GS252/Controls!$D$15))</f>
        <v>#REF!</v>
      </c>
      <c r="HO252" s="9" t="e">
        <f t="shared" ca="1" si="22"/>
        <v>#REF!</v>
      </c>
      <c r="HP252" s="9" t="e">
        <f t="shared" ca="1" si="23"/>
        <v>#REF!</v>
      </c>
      <c r="HQ252" s="9" t="e">
        <f ca="1">IF($GV252=0,NA(),($GX252*Controls!#REF!))</f>
        <v>#REF!</v>
      </c>
    </row>
    <row r="253" spans="134:225" x14ac:dyDescent="0.25">
      <c r="ED253" s="9">
        <f>$EC$505/4+$EC$506/2+$EC$507/4</f>
        <v>0</v>
      </c>
      <c r="EE253" s="9">
        <f>$ED$504/4+$ED$505/2+$ED$506/4</f>
        <v>0</v>
      </c>
      <c r="EF253" s="9">
        <f>$EE$505/4+$EE$506/2+$EE$507/4</f>
        <v>0</v>
      </c>
      <c r="GP253" s="9" t="e">
        <f ca="1">INDIRECT(ADDRESS(ROW(),Controls!#REF!+30))</f>
        <v>#REF!</v>
      </c>
      <c r="GQ253" s="9" t="e">
        <f ca="1">INDIRECT(ADDRESS(ROW(),Controls!#REF!+45))</f>
        <v>#REF!</v>
      </c>
      <c r="GR253" s="9" t="e">
        <f ca="1">INDIRECT(ADDRESS(ROW(),Controls!#REF!+60))</f>
        <v>#REF!</v>
      </c>
      <c r="GS253" s="9" t="e">
        <f ca="1">INDIRECT(ADDRESS(ROW(),Controls!#REF!+75))</f>
        <v>#REF!</v>
      </c>
      <c r="GT253" s="9" t="e">
        <f ca="1">INDIRECT(ADDRESS(ROW(),Controls!#REF!+90))</f>
        <v>#REF!</v>
      </c>
      <c r="GU253" s="9" t="e">
        <f ca="1">INDIRECT(ADDRESS(ROW(),Controls!#REF!+105))</f>
        <v>#REF!</v>
      </c>
      <c r="GV253" s="9" t="e">
        <f ca="1">INDIRECT(ADDRESS(ROW(),Controls!#REF!+120))</f>
        <v>#REF!</v>
      </c>
      <c r="GW253" s="9" t="e">
        <f ca="1">INDIRECT(ADDRESS(ROW(),Controls!#REF!+15))</f>
        <v>#REF!</v>
      </c>
      <c r="GX253" s="9" t="e">
        <f ca="1">INDIRECT(ADDRESS(ROW(),Controls!#REF!+135))</f>
        <v>#REF!</v>
      </c>
      <c r="HJ253" s="9" t="e">
        <f t="shared" ca="1" si="18"/>
        <v>#REF!</v>
      </c>
      <c r="HK253" s="9" t="e">
        <f t="shared" ca="1" si="19"/>
        <v>#REF!</v>
      </c>
      <c r="HL253" s="9" t="e">
        <f t="shared" ca="1" si="20"/>
        <v>#REF!</v>
      </c>
      <c r="HM253" s="9" t="e">
        <f t="shared" ca="1" si="21"/>
        <v>#REF!</v>
      </c>
      <c r="HN253" s="9" t="e">
        <f ca="1">SQRT($GS253*(1-$GS253/Controls!$D$15))</f>
        <v>#REF!</v>
      </c>
      <c r="HO253" s="9" t="e">
        <f t="shared" ca="1" si="22"/>
        <v>#REF!</v>
      </c>
      <c r="HP253" s="9" t="e">
        <f t="shared" ca="1" si="23"/>
        <v>#REF!</v>
      </c>
      <c r="HQ253" s="9" t="e">
        <f ca="1">IF($GV253=0,NA(),($GX253*Controls!#REF!))</f>
        <v>#REF!</v>
      </c>
    </row>
    <row r="254" spans="134:225" x14ac:dyDescent="0.25">
      <c r="ED254" s="9">
        <f>$EC$507/4+$EC$508/2+$EC$509/4</f>
        <v>0</v>
      </c>
      <c r="EE254" s="9">
        <f>$ED$506/4+$ED$507/2+$ED$508/4</f>
        <v>0</v>
      </c>
      <c r="EF254" s="9">
        <f>$EE$507/4+$EE$508/2+$EE$509/4</f>
        <v>0</v>
      </c>
      <c r="GP254" s="9" t="e">
        <f ca="1">INDIRECT(ADDRESS(ROW(),Controls!#REF!+30))</f>
        <v>#REF!</v>
      </c>
      <c r="GQ254" s="9" t="e">
        <f ca="1">INDIRECT(ADDRESS(ROW(),Controls!#REF!+45))</f>
        <v>#REF!</v>
      </c>
      <c r="GR254" s="9" t="e">
        <f ca="1">INDIRECT(ADDRESS(ROW(),Controls!#REF!+60))</f>
        <v>#REF!</v>
      </c>
      <c r="GS254" s="9" t="e">
        <f ca="1">INDIRECT(ADDRESS(ROW(),Controls!#REF!+75))</f>
        <v>#REF!</v>
      </c>
      <c r="GT254" s="9" t="e">
        <f ca="1">INDIRECT(ADDRESS(ROW(),Controls!#REF!+90))</f>
        <v>#REF!</v>
      </c>
      <c r="GU254" s="9" t="e">
        <f ca="1">INDIRECT(ADDRESS(ROW(),Controls!#REF!+105))</f>
        <v>#REF!</v>
      </c>
      <c r="GV254" s="9" t="e">
        <f ca="1">INDIRECT(ADDRESS(ROW(),Controls!#REF!+120))</f>
        <v>#REF!</v>
      </c>
      <c r="GW254" s="9" t="e">
        <f ca="1">INDIRECT(ADDRESS(ROW(),Controls!#REF!+15))</f>
        <v>#REF!</v>
      </c>
      <c r="GX254" s="9" t="e">
        <f ca="1">INDIRECT(ADDRESS(ROW(),Controls!#REF!+135))</f>
        <v>#REF!</v>
      </c>
      <c r="HJ254" s="9" t="e">
        <f t="shared" ca="1" si="18"/>
        <v>#REF!</v>
      </c>
      <c r="HK254" s="9" t="e">
        <f t="shared" ca="1" si="19"/>
        <v>#REF!</v>
      </c>
      <c r="HL254" s="9" t="e">
        <f t="shared" ca="1" si="20"/>
        <v>#REF!</v>
      </c>
      <c r="HM254" s="9" t="e">
        <f t="shared" ca="1" si="21"/>
        <v>#REF!</v>
      </c>
      <c r="HN254" s="9" t="e">
        <f ca="1">SQRT($GS254*(1-$GS254/Controls!$D$15))</f>
        <v>#REF!</v>
      </c>
      <c r="HO254" s="9" t="e">
        <f t="shared" ca="1" si="22"/>
        <v>#REF!</v>
      </c>
      <c r="HP254" s="9" t="e">
        <f t="shared" ca="1" si="23"/>
        <v>#REF!</v>
      </c>
      <c r="HQ254" s="9" t="e">
        <f ca="1">IF($GV254=0,NA(),($GX254*Controls!#REF!))</f>
        <v>#REF!</v>
      </c>
    </row>
    <row r="255" spans="134:225" x14ac:dyDescent="0.25">
      <c r="ED255" s="9">
        <f>$EC$509/4+$EC$510/2+$EC$511/4</f>
        <v>0</v>
      </c>
      <c r="EE255" s="9">
        <f>$ED$508/4+$ED$509/2+$ED$510/4</f>
        <v>0</v>
      </c>
      <c r="EF255" s="9">
        <f>$EE$509/4+$EE$510/2+$EE$511/4</f>
        <v>0</v>
      </c>
      <c r="GP255" s="9" t="e">
        <f ca="1">INDIRECT(ADDRESS(ROW(),Controls!#REF!+30))</f>
        <v>#REF!</v>
      </c>
      <c r="GQ255" s="9" t="e">
        <f ca="1">INDIRECT(ADDRESS(ROW(),Controls!#REF!+45))</f>
        <v>#REF!</v>
      </c>
      <c r="GR255" s="9" t="e">
        <f ca="1">INDIRECT(ADDRESS(ROW(),Controls!#REF!+60))</f>
        <v>#REF!</v>
      </c>
      <c r="GS255" s="9" t="e">
        <f ca="1">INDIRECT(ADDRESS(ROW(),Controls!#REF!+75))</f>
        <v>#REF!</v>
      </c>
      <c r="GT255" s="9" t="e">
        <f ca="1">INDIRECT(ADDRESS(ROW(),Controls!#REF!+90))</f>
        <v>#REF!</v>
      </c>
      <c r="GU255" s="9" t="e">
        <f ca="1">INDIRECT(ADDRESS(ROW(),Controls!#REF!+105))</f>
        <v>#REF!</v>
      </c>
      <c r="GV255" s="9" t="e">
        <f ca="1">INDIRECT(ADDRESS(ROW(),Controls!#REF!+120))</f>
        <v>#REF!</v>
      </c>
      <c r="GW255" s="9" t="e">
        <f ca="1">INDIRECT(ADDRESS(ROW(),Controls!#REF!+15))</f>
        <v>#REF!</v>
      </c>
      <c r="GX255" s="9" t="e">
        <f ca="1">INDIRECT(ADDRESS(ROW(),Controls!#REF!+135))</f>
        <v>#REF!</v>
      </c>
      <c r="HJ255" s="9" t="e">
        <f t="shared" ca="1" si="18"/>
        <v>#REF!</v>
      </c>
      <c r="HK255" s="9" t="e">
        <f t="shared" ca="1" si="19"/>
        <v>#REF!</v>
      </c>
      <c r="HL255" s="9" t="e">
        <f t="shared" ca="1" si="20"/>
        <v>#REF!</v>
      </c>
      <c r="HM255" s="9" t="e">
        <f t="shared" ca="1" si="21"/>
        <v>#REF!</v>
      </c>
      <c r="HN255" s="9" t="e">
        <f ca="1">SQRT($GS255*(1-$GS255/Controls!$D$15))</f>
        <v>#REF!</v>
      </c>
      <c r="HO255" s="9" t="e">
        <f t="shared" ca="1" si="22"/>
        <v>#REF!</v>
      </c>
      <c r="HP255" s="9" t="e">
        <f t="shared" ca="1" si="23"/>
        <v>#REF!</v>
      </c>
      <c r="HQ255" s="9" t="e">
        <f ca="1">IF($GV255=0,NA(),($GX255*Controls!#REF!))</f>
        <v>#REF!</v>
      </c>
    </row>
    <row r="256" spans="134:225" x14ac:dyDescent="0.25">
      <c r="ED256" s="9">
        <f>$EC$511/4+$EC$512/2+$EC$513/4</f>
        <v>0</v>
      </c>
      <c r="EE256" s="9">
        <f>$ED$510/4+$ED$511/2+$ED$512/4</f>
        <v>0</v>
      </c>
      <c r="EF256" s="9">
        <f>$EE$511/4+$EE$512/2+$EE$513/4</f>
        <v>0</v>
      </c>
      <c r="GP256" s="9" t="e">
        <f ca="1">INDIRECT(ADDRESS(ROW(),Controls!#REF!+30))</f>
        <v>#REF!</v>
      </c>
      <c r="GQ256" s="9" t="e">
        <f ca="1">INDIRECT(ADDRESS(ROW(),Controls!#REF!+45))</f>
        <v>#REF!</v>
      </c>
      <c r="GR256" s="9" t="e">
        <f ca="1">INDIRECT(ADDRESS(ROW(),Controls!#REF!+60))</f>
        <v>#REF!</v>
      </c>
      <c r="GS256" s="9" t="e">
        <f ca="1">INDIRECT(ADDRESS(ROW(),Controls!#REF!+75))</f>
        <v>#REF!</v>
      </c>
      <c r="GT256" s="9" t="e">
        <f ca="1">INDIRECT(ADDRESS(ROW(),Controls!#REF!+90))</f>
        <v>#REF!</v>
      </c>
      <c r="GU256" s="9" t="e">
        <f ca="1">INDIRECT(ADDRESS(ROW(),Controls!#REF!+105))</f>
        <v>#REF!</v>
      </c>
      <c r="GV256" s="9" t="e">
        <f ca="1">INDIRECT(ADDRESS(ROW(),Controls!#REF!+120))</f>
        <v>#REF!</v>
      </c>
      <c r="GW256" s="9" t="e">
        <f ca="1">INDIRECT(ADDRESS(ROW(),Controls!#REF!+15))</f>
        <v>#REF!</v>
      </c>
      <c r="GX256" s="9" t="e">
        <f ca="1">INDIRECT(ADDRESS(ROW(),Controls!#REF!+135))</f>
        <v>#REF!</v>
      </c>
      <c r="HJ256" s="9" t="e">
        <f t="shared" ca="1" si="18"/>
        <v>#REF!</v>
      </c>
      <c r="HK256" s="9" t="e">
        <f t="shared" ca="1" si="19"/>
        <v>#REF!</v>
      </c>
      <c r="HL256" s="9" t="e">
        <f t="shared" ca="1" si="20"/>
        <v>#REF!</v>
      </c>
      <c r="HM256" s="9" t="e">
        <f t="shared" ca="1" si="21"/>
        <v>#REF!</v>
      </c>
      <c r="HN256" s="9" t="e">
        <f ca="1">SQRT($GS256*(1-$GS256/Controls!$D$15))</f>
        <v>#REF!</v>
      </c>
      <c r="HO256" s="9" t="e">
        <f t="shared" ca="1" si="22"/>
        <v>#REF!</v>
      </c>
      <c r="HP256" s="9" t="e">
        <f t="shared" ca="1" si="23"/>
        <v>#REF!</v>
      </c>
      <c r="HQ256" s="9" t="e">
        <f ca="1">IF($GV256=0,NA(),($GX256*Controls!#REF!))</f>
        <v>#REF!</v>
      </c>
    </row>
    <row r="257" spans="134:225" x14ac:dyDescent="0.25">
      <c r="ED257" s="9">
        <f>$EC$513/4+$EC$514/2+$EC$515/4</f>
        <v>0</v>
      </c>
      <c r="EE257" s="9">
        <f>$ED$512/4+$ED$513/2+$ED$514/4</f>
        <v>0</v>
      </c>
      <c r="EF257" s="9">
        <f>$EE$513/4+$EE$514/2+$EE$515/4</f>
        <v>0</v>
      </c>
      <c r="GP257" s="9" t="e">
        <f ca="1">INDIRECT(ADDRESS(ROW(),Controls!#REF!+30))</f>
        <v>#REF!</v>
      </c>
      <c r="GQ257" s="9" t="e">
        <f ca="1">INDIRECT(ADDRESS(ROW(),Controls!#REF!+45))</f>
        <v>#REF!</v>
      </c>
      <c r="GR257" s="9" t="e">
        <f ca="1">INDIRECT(ADDRESS(ROW(),Controls!#REF!+60))</f>
        <v>#REF!</v>
      </c>
      <c r="GS257" s="9" t="e">
        <f ca="1">INDIRECT(ADDRESS(ROW(),Controls!#REF!+75))</f>
        <v>#REF!</v>
      </c>
      <c r="GT257" s="9" t="e">
        <f ca="1">INDIRECT(ADDRESS(ROW(),Controls!#REF!+90))</f>
        <v>#REF!</v>
      </c>
      <c r="GU257" s="9" t="e">
        <f ca="1">INDIRECT(ADDRESS(ROW(),Controls!#REF!+105))</f>
        <v>#REF!</v>
      </c>
      <c r="GV257" s="9" t="e">
        <f ca="1">INDIRECT(ADDRESS(ROW(),Controls!#REF!+120))</f>
        <v>#REF!</v>
      </c>
      <c r="GW257" s="9" t="e">
        <f ca="1">INDIRECT(ADDRESS(ROW(),Controls!#REF!+15))</f>
        <v>#REF!</v>
      </c>
      <c r="GX257" s="9" t="e">
        <f ca="1">INDIRECT(ADDRESS(ROW(),Controls!#REF!+135))</f>
        <v>#REF!</v>
      </c>
      <c r="HJ257" s="9" t="e">
        <f t="shared" ref="HJ257:HJ320" ca="1" si="24">IF($GV257=0,NA(),MAX($GP257,0.01)/$GQ257)</f>
        <v>#REF!</v>
      </c>
      <c r="HK257" s="9" t="e">
        <f t="shared" ref="HK257:HK320" ca="1" si="25">IF($GV257=0,NA(),($GP257-$GQ257)/$GV257)</f>
        <v>#REF!</v>
      </c>
      <c r="HL257" s="9" t="e">
        <f t="shared" ref="HL257:HL320" ca="1" si="26">IF($GV257=0,NA(),MAX($GU257/$GT257,0.01))</f>
        <v>#REF!</v>
      </c>
      <c r="HM257" s="9" t="e">
        <f t="shared" ref="HM257:HM320" ca="1" si="27">IF($GV257=0,NA(),($GU257-$GT257)/$GV257)</f>
        <v>#REF!</v>
      </c>
      <c r="HN257" s="9" t="e">
        <f ca="1">SQRT($GS257*(1-$GS257/Controls!$D$15))</f>
        <v>#REF!</v>
      </c>
      <c r="HO257" s="9" t="e">
        <f t="shared" ref="HO257:HO320" ca="1" si="28">IF($HN257=0,0,$GR257/$HN257)</f>
        <v>#REF!</v>
      </c>
      <c r="HP257" s="9" t="e">
        <f t="shared" ref="HP257:HP320" ca="1" si="29">IF($GV257=0,NA(),$GW257/$GV257)</f>
        <v>#REF!</v>
      </c>
      <c r="HQ257" s="9" t="e">
        <f ca="1">IF($GV257=0,NA(),($GX257*Controls!#REF!))</f>
        <v>#REF!</v>
      </c>
    </row>
    <row r="258" spans="134:225" x14ac:dyDescent="0.25">
      <c r="ED258" s="9">
        <f>$EC$515/4+$EC$516/2+$EC$517/4</f>
        <v>0</v>
      </c>
      <c r="EE258" s="9">
        <f>$ED$514/4+$ED$515/2+$ED$516/4</f>
        <v>0</v>
      </c>
      <c r="EF258" s="9">
        <f>$EE$515/4+$EE$516/2+$EE$517/4</f>
        <v>0</v>
      </c>
      <c r="GP258" s="9" t="e">
        <f ca="1">INDIRECT(ADDRESS(ROW(),Controls!#REF!+30))</f>
        <v>#REF!</v>
      </c>
      <c r="GQ258" s="9" t="e">
        <f ca="1">INDIRECT(ADDRESS(ROW(),Controls!#REF!+45))</f>
        <v>#REF!</v>
      </c>
      <c r="GR258" s="9" t="e">
        <f ca="1">INDIRECT(ADDRESS(ROW(),Controls!#REF!+60))</f>
        <v>#REF!</v>
      </c>
      <c r="GS258" s="9" t="e">
        <f ca="1">INDIRECT(ADDRESS(ROW(),Controls!#REF!+75))</f>
        <v>#REF!</v>
      </c>
      <c r="GT258" s="9" t="e">
        <f ca="1">INDIRECT(ADDRESS(ROW(),Controls!#REF!+90))</f>
        <v>#REF!</v>
      </c>
      <c r="GU258" s="9" t="e">
        <f ca="1">INDIRECT(ADDRESS(ROW(),Controls!#REF!+105))</f>
        <v>#REF!</v>
      </c>
      <c r="GV258" s="9" t="e">
        <f ca="1">INDIRECT(ADDRESS(ROW(),Controls!#REF!+120))</f>
        <v>#REF!</v>
      </c>
      <c r="GW258" s="9" t="e">
        <f ca="1">INDIRECT(ADDRESS(ROW(),Controls!#REF!+15))</f>
        <v>#REF!</v>
      </c>
      <c r="GX258" s="9" t="e">
        <f ca="1">INDIRECT(ADDRESS(ROW(),Controls!#REF!+135))</f>
        <v>#REF!</v>
      </c>
      <c r="HJ258" s="9" t="e">
        <f t="shared" ca="1" si="24"/>
        <v>#REF!</v>
      </c>
      <c r="HK258" s="9" t="e">
        <f t="shared" ca="1" si="25"/>
        <v>#REF!</v>
      </c>
      <c r="HL258" s="9" t="e">
        <f t="shared" ca="1" si="26"/>
        <v>#REF!</v>
      </c>
      <c r="HM258" s="9" t="e">
        <f t="shared" ca="1" si="27"/>
        <v>#REF!</v>
      </c>
      <c r="HN258" s="9" t="e">
        <f ca="1">SQRT($GS258*(1-$GS258/Controls!$D$15))</f>
        <v>#REF!</v>
      </c>
      <c r="HO258" s="9" t="e">
        <f t="shared" ca="1" si="28"/>
        <v>#REF!</v>
      </c>
      <c r="HP258" s="9" t="e">
        <f t="shared" ca="1" si="29"/>
        <v>#REF!</v>
      </c>
      <c r="HQ258" s="9" t="e">
        <f ca="1">IF($GV258=0,NA(),($GX258*Controls!#REF!))</f>
        <v>#REF!</v>
      </c>
    </row>
    <row r="259" spans="134:225" x14ac:dyDescent="0.25">
      <c r="ED259" s="9">
        <f>$EC$517/4+$EC$518/2+$EC$519/4</f>
        <v>0</v>
      </c>
      <c r="EE259" s="9">
        <f>$ED$516/4+$ED$517/2+$ED$518/4</f>
        <v>0</v>
      </c>
      <c r="EF259" s="9">
        <f>$EE$517/4+$EE$518/2+$EE$519/4</f>
        <v>0</v>
      </c>
      <c r="GP259" s="9" t="e">
        <f ca="1">INDIRECT(ADDRESS(ROW(),Controls!#REF!+30))</f>
        <v>#REF!</v>
      </c>
      <c r="GQ259" s="9" t="e">
        <f ca="1">INDIRECT(ADDRESS(ROW(),Controls!#REF!+45))</f>
        <v>#REF!</v>
      </c>
      <c r="GR259" s="9" t="e">
        <f ca="1">INDIRECT(ADDRESS(ROW(),Controls!#REF!+60))</f>
        <v>#REF!</v>
      </c>
      <c r="GS259" s="9" t="e">
        <f ca="1">INDIRECT(ADDRESS(ROW(),Controls!#REF!+75))</f>
        <v>#REF!</v>
      </c>
      <c r="GT259" s="9" t="e">
        <f ca="1">INDIRECT(ADDRESS(ROW(),Controls!#REF!+90))</f>
        <v>#REF!</v>
      </c>
      <c r="GU259" s="9" t="e">
        <f ca="1">INDIRECT(ADDRESS(ROW(),Controls!#REF!+105))</f>
        <v>#REF!</v>
      </c>
      <c r="GV259" s="9" t="e">
        <f ca="1">INDIRECT(ADDRESS(ROW(),Controls!#REF!+120))</f>
        <v>#REF!</v>
      </c>
      <c r="GW259" s="9" t="e">
        <f ca="1">INDIRECT(ADDRESS(ROW(),Controls!#REF!+15))</f>
        <v>#REF!</v>
      </c>
      <c r="GX259" s="9" t="e">
        <f ca="1">INDIRECT(ADDRESS(ROW(),Controls!#REF!+135))</f>
        <v>#REF!</v>
      </c>
      <c r="HJ259" s="9" t="e">
        <f t="shared" ca="1" si="24"/>
        <v>#REF!</v>
      </c>
      <c r="HK259" s="9" t="e">
        <f t="shared" ca="1" si="25"/>
        <v>#REF!</v>
      </c>
      <c r="HL259" s="9" t="e">
        <f t="shared" ca="1" si="26"/>
        <v>#REF!</v>
      </c>
      <c r="HM259" s="9" t="e">
        <f t="shared" ca="1" si="27"/>
        <v>#REF!</v>
      </c>
      <c r="HN259" s="9" t="e">
        <f ca="1">SQRT($GS259*(1-$GS259/Controls!$D$15))</f>
        <v>#REF!</v>
      </c>
      <c r="HO259" s="9" t="e">
        <f t="shared" ca="1" si="28"/>
        <v>#REF!</v>
      </c>
      <c r="HP259" s="9" t="e">
        <f t="shared" ca="1" si="29"/>
        <v>#REF!</v>
      </c>
      <c r="HQ259" s="9" t="e">
        <f ca="1">IF($GV259=0,NA(),($GX259*Controls!#REF!))</f>
        <v>#REF!</v>
      </c>
    </row>
    <row r="260" spans="134:225" x14ac:dyDescent="0.25">
      <c r="ED260" s="9">
        <f>$EC$519/4+$EC$520/2+$EC$521/4</f>
        <v>0</v>
      </c>
      <c r="EE260" s="9">
        <f>$ED$518/4+$ED$519/2+$ED$520/4</f>
        <v>0</v>
      </c>
      <c r="EF260" s="9">
        <f>$EE$519/4+$EE$520/2+$EE$521/4</f>
        <v>0</v>
      </c>
      <c r="GP260" s="9" t="e">
        <f ca="1">INDIRECT(ADDRESS(ROW(),Controls!#REF!+30))</f>
        <v>#REF!</v>
      </c>
      <c r="GQ260" s="9" t="e">
        <f ca="1">INDIRECT(ADDRESS(ROW(),Controls!#REF!+45))</f>
        <v>#REF!</v>
      </c>
      <c r="GR260" s="9" t="e">
        <f ca="1">INDIRECT(ADDRESS(ROW(),Controls!#REF!+60))</f>
        <v>#REF!</v>
      </c>
      <c r="GS260" s="9" t="e">
        <f ca="1">INDIRECT(ADDRESS(ROW(),Controls!#REF!+75))</f>
        <v>#REF!</v>
      </c>
      <c r="GT260" s="9" t="e">
        <f ca="1">INDIRECT(ADDRESS(ROW(),Controls!#REF!+90))</f>
        <v>#REF!</v>
      </c>
      <c r="GU260" s="9" t="e">
        <f ca="1">INDIRECT(ADDRESS(ROW(),Controls!#REF!+105))</f>
        <v>#REF!</v>
      </c>
      <c r="GV260" s="9" t="e">
        <f ca="1">INDIRECT(ADDRESS(ROW(),Controls!#REF!+120))</f>
        <v>#REF!</v>
      </c>
      <c r="GW260" s="9" t="e">
        <f ca="1">INDIRECT(ADDRESS(ROW(),Controls!#REF!+15))</f>
        <v>#REF!</v>
      </c>
      <c r="GX260" s="9" t="e">
        <f ca="1">INDIRECT(ADDRESS(ROW(),Controls!#REF!+135))</f>
        <v>#REF!</v>
      </c>
      <c r="HJ260" s="9" t="e">
        <f t="shared" ca="1" si="24"/>
        <v>#REF!</v>
      </c>
      <c r="HK260" s="9" t="e">
        <f t="shared" ca="1" si="25"/>
        <v>#REF!</v>
      </c>
      <c r="HL260" s="9" t="e">
        <f t="shared" ca="1" si="26"/>
        <v>#REF!</v>
      </c>
      <c r="HM260" s="9" t="e">
        <f t="shared" ca="1" si="27"/>
        <v>#REF!</v>
      </c>
      <c r="HN260" s="9" t="e">
        <f ca="1">SQRT($GS260*(1-$GS260/Controls!$D$15))</f>
        <v>#REF!</v>
      </c>
      <c r="HO260" s="9" t="e">
        <f t="shared" ca="1" si="28"/>
        <v>#REF!</v>
      </c>
      <c r="HP260" s="9" t="e">
        <f t="shared" ca="1" si="29"/>
        <v>#REF!</v>
      </c>
      <c r="HQ260" s="9" t="e">
        <f ca="1">IF($GV260=0,NA(),($GX260*Controls!#REF!))</f>
        <v>#REF!</v>
      </c>
    </row>
    <row r="261" spans="134:225" x14ac:dyDescent="0.25">
      <c r="ED261" s="9">
        <f>$EC$521/4+$EC$522/2+$EC$523/4</f>
        <v>0</v>
      </c>
      <c r="EE261" s="9">
        <f>$ED$520/4+$ED$521/2+$ED$522/4</f>
        <v>0</v>
      </c>
      <c r="EF261" s="9">
        <f>$EE$521/4+$EE$522/2+$EE$523/4</f>
        <v>0</v>
      </c>
      <c r="GP261" s="9" t="e">
        <f ca="1">INDIRECT(ADDRESS(ROW(),Controls!#REF!+30))</f>
        <v>#REF!</v>
      </c>
      <c r="GQ261" s="9" t="e">
        <f ca="1">INDIRECT(ADDRESS(ROW(),Controls!#REF!+45))</f>
        <v>#REF!</v>
      </c>
      <c r="GR261" s="9" t="e">
        <f ca="1">INDIRECT(ADDRESS(ROW(),Controls!#REF!+60))</f>
        <v>#REF!</v>
      </c>
      <c r="GS261" s="9" t="e">
        <f ca="1">INDIRECT(ADDRESS(ROW(),Controls!#REF!+75))</f>
        <v>#REF!</v>
      </c>
      <c r="GT261" s="9" t="e">
        <f ca="1">INDIRECT(ADDRESS(ROW(),Controls!#REF!+90))</f>
        <v>#REF!</v>
      </c>
      <c r="GU261" s="9" t="e">
        <f ca="1">INDIRECT(ADDRESS(ROW(),Controls!#REF!+105))</f>
        <v>#REF!</v>
      </c>
      <c r="GV261" s="9" t="e">
        <f ca="1">INDIRECT(ADDRESS(ROW(),Controls!#REF!+120))</f>
        <v>#REF!</v>
      </c>
      <c r="GW261" s="9" t="e">
        <f ca="1">INDIRECT(ADDRESS(ROW(),Controls!#REF!+15))</f>
        <v>#REF!</v>
      </c>
      <c r="GX261" s="9" t="e">
        <f ca="1">INDIRECT(ADDRESS(ROW(),Controls!#REF!+135))</f>
        <v>#REF!</v>
      </c>
      <c r="HJ261" s="9" t="e">
        <f t="shared" ca="1" si="24"/>
        <v>#REF!</v>
      </c>
      <c r="HK261" s="9" t="e">
        <f t="shared" ca="1" si="25"/>
        <v>#REF!</v>
      </c>
      <c r="HL261" s="9" t="e">
        <f t="shared" ca="1" si="26"/>
        <v>#REF!</v>
      </c>
      <c r="HM261" s="9" t="e">
        <f t="shared" ca="1" si="27"/>
        <v>#REF!</v>
      </c>
      <c r="HN261" s="9" t="e">
        <f ca="1">SQRT($GS261*(1-$GS261/Controls!$D$15))</f>
        <v>#REF!</v>
      </c>
      <c r="HO261" s="9" t="e">
        <f t="shared" ca="1" si="28"/>
        <v>#REF!</v>
      </c>
      <c r="HP261" s="9" t="e">
        <f t="shared" ca="1" si="29"/>
        <v>#REF!</v>
      </c>
      <c r="HQ261" s="9" t="e">
        <f ca="1">IF($GV261=0,NA(),($GX261*Controls!#REF!))</f>
        <v>#REF!</v>
      </c>
    </row>
    <row r="262" spans="134:225" x14ac:dyDescent="0.25">
      <c r="ED262" s="9">
        <f>$EC$523/4+$EC$524/2+$EC$525/4</f>
        <v>0</v>
      </c>
      <c r="EE262" s="9">
        <f>$ED$522/4+$ED$523/2+$ED$524/4</f>
        <v>0</v>
      </c>
      <c r="EF262" s="9">
        <f>$EE$523/4+$EE$524/2+$EE$525/4</f>
        <v>0</v>
      </c>
      <c r="GP262" s="9" t="e">
        <f ca="1">INDIRECT(ADDRESS(ROW(),Controls!#REF!+30))</f>
        <v>#REF!</v>
      </c>
      <c r="GQ262" s="9" t="e">
        <f ca="1">INDIRECT(ADDRESS(ROW(),Controls!#REF!+45))</f>
        <v>#REF!</v>
      </c>
      <c r="GR262" s="9" t="e">
        <f ca="1">INDIRECT(ADDRESS(ROW(),Controls!#REF!+60))</f>
        <v>#REF!</v>
      </c>
      <c r="GS262" s="9" t="e">
        <f ca="1">INDIRECT(ADDRESS(ROW(),Controls!#REF!+75))</f>
        <v>#REF!</v>
      </c>
      <c r="GT262" s="9" t="e">
        <f ca="1">INDIRECT(ADDRESS(ROW(),Controls!#REF!+90))</f>
        <v>#REF!</v>
      </c>
      <c r="GU262" s="9" t="e">
        <f ca="1">INDIRECT(ADDRESS(ROW(),Controls!#REF!+105))</f>
        <v>#REF!</v>
      </c>
      <c r="GV262" s="9" t="e">
        <f ca="1">INDIRECT(ADDRESS(ROW(),Controls!#REF!+120))</f>
        <v>#REF!</v>
      </c>
      <c r="GW262" s="9" t="e">
        <f ca="1">INDIRECT(ADDRESS(ROW(),Controls!#REF!+15))</f>
        <v>#REF!</v>
      </c>
      <c r="GX262" s="9" t="e">
        <f ca="1">INDIRECT(ADDRESS(ROW(),Controls!#REF!+135))</f>
        <v>#REF!</v>
      </c>
      <c r="HJ262" s="9" t="e">
        <f t="shared" ca="1" si="24"/>
        <v>#REF!</v>
      </c>
      <c r="HK262" s="9" t="e">
        <f t="shared" ca="1" si="25"/>
        <v>#REF!</v>
      </c>
      <c r="HL262" s="9" t="e">
        <f t="shared" ca="1" si="26"/>
        <v>#REF!</v>
      </c>
      <c r="HM262" s="9" t="e">
        <f t="shared" ca="1" si="27"/>
        <v>#REF!</v>
      </c>
      <c r="HN262" s="9" t="e">
        <f ca="1">SQRT($GS262*(1-$GS262/Controls!$D$15))</f>
        <v>#REF!</v>
      </c>
      <c r="HO262" s="9" t="e">
        <f t="shared" ca="1" si="28"/>
        <v>#REF!</v>
      </c>
      <c r="HP262" s="9" t="e">
        <f t="shared" ca="1" si="29"/>
        <v>#REF!</v>
      </c>
      <c r="HQ262" s="9" t="e">
        <f ca="1">IF($GV262=0,NA(),($GX262*Controls!#REF!))</f>
        <v>#REF!</v>
      </c>
    </row>
    <row r="263" spans="134:225" x14ac:dyDescent="0.25">
      <c r="ED263" s="9">
        <f>$EC$525/4+$EC$526/2+$EC$527/4</f>
        <v>0</v>
      </c>
      <c r="EE263" s="9">
        <f>$ED$524/4+$ED$525/2+$ED$526/4</f>
        <v>0</v>
      </c>
      <c r="EF263" s="9">
        <f>$EE$525/4+$EE$526/2+$EE$527/4</f>
        <v>0</v>
      </c>
      <c r="GP263" s="9" t="e">
        <f ca="1">INDIRECT(ADDRESS(ROW(),Controls!#REF!+30))</f>
        <v>#REF!</v>
      </c>
      <c r="GQ263" s="9" t="e">
        <f ca="1">INDIRECT(ADDRESS(ROW(),Controls!#REF!+45))</f>
        <v>#REF!</v>
      </c>
      <c r="GR263" s="9" t="e">
        <f ca="1">INDIRECT(ADDRESS(ROW(),Controls!#REF!+60))</f>
        <v>#REF!</v>
      </c>
      <c r="GS263" s="9" t="e">
        <f ca="1">INDIRECT(ADDRESS(ROW(),Controls!#REF!+75))</f>
        <v>#REF!</v>
      </c>
      <c r="GT263" s="9" t="e">
        <f ca="1">INDIRECT(ADDRESS(ROW(),Controls!#REF!+90))</f>
        <v>#REF!</v>
      </c>
      <c r="GU263" s="9" t="e">
        <f ca="1">INDIRECT(ADDRESS(ROW(),Controls!#REF!+105))</f>
        <v>#REF!</v>
      </c>
      <c r="GV263" s="9" t="e">
        <f ca="1">INDIRECT(ADDRESS(ROW(),Controls!#REF!+120))</f>
        <v>#REF!</v>
      </c>
      <c r="GW263" s="9" t="e">
        <f ca="1">INDIRECT(ADDRESS(ROW(),Controls!#REF!+15))</f>
        <v>#REF!</v>
      </c>
      <c r="GX263" s="9" t="e">
        <f ca="1">INDIRECT(ADDRESS(ROW(),Controls!#REF!+135))</f>
        <v>#REF!</v>
      </c>
      <c r="HJ263" s="9" t="e">
        <f t="shared" ca="1" si="24"/>
        <v>#REF!</v>
      </c>
      <c r="HK263" s="9" t="e">
        <f t="shared" ca="1" si="25"/>
        <v>#REF!</v>
      </c>
      <c r="HL263" s="9" t="e">
        <f t="shared" ca="1" si="26"/>
        <v>#REF!</v>
      </c>
      <c r="HM263" s="9" t="e">
        <f t="shared" ca="1" si="27"/>
        <v>#REF!</v>
      </c>
      <c r="HN263" s="9" t="e">
        <f ca="1">SQRT($GS263*(1-$GS263/Controls!$D$15))</f>
        <v>#REF!</v>
      </c>
      <c r="HO263" s="9" t="e">
        <f t="shared" ca="1" si="28"/>
        <v>#REF!</v>
      </c>
      <c r="HP263" s="9" t="e">
        <f t="shared" ca="1" si="29"/>
        <v>#REF!</v>
      </c>
      <c r="HQ263" s="9" t="e">
        <f ca="1">IF($GV263=0,NA(),($GX263*Controls!#REF!))</f>
        <v>#REF!</v>
      </c>
    </row>
    <row r="264" spans="134:225" x14ac:dyDescent="0.25">
      <c r="ED264" s="9">
        <f>$EC$527/4+$EC$528/2+$EC$529/4</f>
        <v>0</v>
      </c>
      <c r="EE264" s="9">
        <f>$ED$526/4+$ED$527/2+$ED$528/4</f>
        <v>0</v>
      </c>
      <c r="EF264" s="9">
        <f>$EE$527/4+$EE$528/2+$EE$529/4</f>
        <v>0</v>
      </c>
      <c r="GP264" s="9" t="e">
        <f ca="1">INDIRECT(ADDRESS(ROW(),Controls!#REF!+30))</f>
        <v>#REF!</v>
      </c>
      <c r="GQ264" s="9" t="e">
        <f ca="1">INDIRECT(ADDRESS(ROW(),Controls!#REF!+45))</f>
        <v>#REF!</v>
      </c>
      <c r="GR264" s="9" t="e">
        <f ca="1">INDIRECT(ADDRESS(ROW(),Controls!#REF!+60))</f>
        <v>#REF!</v>
      </c>
      <c r="GS264" s="9" t="e">
        <f ca="1">INDIRECT(ADDRESS(ROW(),Controls!#REF!+75))</f>
        <v>#REF!</v>
      </c>
      <c r="GT264" s="9" t="e">
        <f ca="1">INDIRECT(ADDRESS(ROW(),Controls!#REF!+90))</f>
        <v>#REF!</v>
      </c>
      <c r="GU264" s="9" t="e">
        <f ca="1">INDIRECT(ADDRESS(ROW(),Controls!#REF!+105))</f>
        <v>#REF!</v>
      </c>
      <c r="GV264" s="9" t="e">
        <f ca="1">INDIRECT(ADDRESS(ROW(),Controls!#REF!+120))</f>
        <v>#REF!</v>
      </c>
      <c r="GW264" s="9" t="e">
        <f ca="1">INDIRECT(ADDRESS(ROW(),Controls!#REF!+15))</f>
        <v>#REF!</v>
      </c>
      <c r="GX264" s="9" t="e">
        <f ca="1">INDIRECT(ADDRESS(ROW(),Controls!#REF!+135))</f>
        <v>#REF!</v>
      </c>
      <c r="HJ264" s="9" t="e">
        <f t="shared" ca="1" si="24"/>
        <v>#REF!</v>
      </c>
      <c r="HK264" s="9" t="e">
        <f t="shared" ca="1" si="25"/>
        <v>#REF!</v>
      </c>
      <c r="HL264" s="9" t="e">
        <f t="shared" ca="1" si="26"/>
        <v>#REF!</v>
      </c>
      <c r="HM264" s="9" t="e">
        <f t="shared" ca="1" si="27"/>
        <v>#REF!</v>
      </c>
      <c r="HN264" s="9" t="e">
        <f ca="1">SQRT($GS264*(1-$GS264/Controls!$D$15))</f>
        <v>#REF!</v>
      </c>
      <c r="HO264" s="9" t="e">
        <f t="shared" ca="1" si="28"/>
        <v>#REF!</v>
      </c>
      <c r="HP264" s="9" t="e">
        <f t="shared" ca="1" si="29"/>
        <v>#REF!</v>
      </c>
      <c r="HQ264" s="9" t="e">
        <f ca="1">IF($GV264=0,NA(),($GX264*Controls!#REF!))</f>
        <v>#REF!</v>
      </c>
    </row>
    <row r="265" spans="134:225" x14ac:dyDescent="0.25">
      <c r="ED265" s="9">
        <f>$EC$529/4+$EC$530/2+$EC$531/4</f>
        <v>0</v>
      </c>
      <c r="EE265" s="9">
        <f>$ED$528/4+$ED$529/2+$ED$530/4</f>
        <v>0</v>
      </c>
      <c r="EF265" s="9">
        <f>$EE$529/4+$EE$530/2+$EE$531/4</f>
        <v>0</v>
      </c>
      <c r="GP265" s="9" t="e">
        <f ca="1">INDIRECT(ADDRESS(ROW(),Controls!#REF!+30))</f>
        <v>#REF!</v>
      </c>
      <c r="GQ265" s="9" t="e">
        <f ca="1">INDIRECT(ADDRESS(ROW(),Controls!#REF!+45))</f>
        <v>#REF!</v>
      </c>
      <c r="GR265" s="9" t="e">
        <f ca="1">INDIRECT(ADDRESS(ROW(),Controls!#REF!+60))</f>
        <v>#REF!</v>
      </c>
      <c r="GS265" s="9" t="e">
        <f ca="1">INDIRECT(ADDRESS(ROW(),Controls!#REF!+75))</f>
        <v>#REF!</v>
      </c>
      <c r="GT265" s="9" t="e">
        <f ca="1">INDIRECT(ADDRESS(ROW(),Controls!#REF!+90))</f>
        <v>#REF!</v>
      </c>
      <c r="GU265" s="9" t="e">
        <f ca="1">INDIRECT(ADDRESS(ROW(),Controls!#REF!+105))</f>
        <v>#REF!</v>
      </c>
      <c r="GV265" s="9" t="e">
        <f ca="1">INDIRECT(ADDRESS(ROW(),Controls!#REF!+120))</f>
        <v>#REF!</v>
      </c>
      <c r="GW265" s="9" t="e">
        <f ca="1">INDIRECT(ADDRESS(ROW(),Controls!#REF!+15))</f>
        <v>#REF!</v>
      </c>
      <c r="GX265" s="9" t="e">
        <f ca="1">INDIRECT(ADDRESS(ROW(),Controls!#REF!+135))</f>
        <v>#REF!</v>
      </c>
      <c r="HJ265" s="9" t="e">
        <f t="shared" ca="1" si="24"/>
        <v>#REF!</v>
      </c>
      <c r="HK265" s="9" t="e">
        <f t="shared" ca="1" si="25"/>
        <v>#REF!</v>
      </c>
      <c r="HL265" s="9" t="e">
        <f t="shared" ca="1" si="26"/>
        <v>#REF!</v>
      </c>
      <c r="HM265" s="9" t="e">
        <f t="shared" ca="1" si="27"/>
        <v>#REF!</v>
      </c>
      <c r="HN265" s="9" t="e">
        <f ca="1">SQRT($GS265*(1-$GS265/Controls!$D$15))</f>
        <v>#REF!</v>
      </c>
      <c r="HO265" s="9" t="e">
        <f t="shared" ca="1" si="28"/>
        <v>#REF!</v>
      </c>
      <c r="HP265" s="9" t="e">
        <f t="shared" ca="1" si="29"/>
        <v>#REF!</v>
      </c>
      <c r="HQ265" s="9" t="e">
        <f ca="1">IF($GV265=0,NA(),($GX265*Controls!#REF!))</f>
        <v>#REF!</v>
      </c>
    </row>
    <row r="266" spans="134:225" x14ac:dyDescent="0.25">
      <c r="ED266" s="9">
        <f>$EC$531/4+$EC$532/2+$EC$533/4</f>
        <v>0</v>
      </c>
      <c r="EE266" s="9">
        <f>$ED$530/4+$ED$531/2+$ED$532/4</f>
        <v>0</v>
      </c>
      <c r="EF266" s="9">
        <f>$EE$531/4+$EE$532/2+$EE$533/4</f>
        <v>0</v>
      </c>
      <c r="GP266" s="9" t="e">
        <f ca="1">INDIRECT(ADDRESS(ROW(),Controls!#REF!+30))</f>
        <v>#REF!</v>
      </c>
      <c r="GQ266" s="9" t="e">
        <f ca="1">INDIRECT(ADDRESS(ROW(),Controls!#REF!+45))</f>
        <v>#REF!</v>
      </c>
      <c r="GR266" s="9" t="e">
        <f ca="1">INDIRECT(ADDRESS(ROW(),Controls!#REF!+60))</f>
        <v>#REF!</v>
      </c>
      <c r="GS266" s="9" t="e">
        <f ca="1">INDIRECT(ADDRESS(ROW(),Controls!#REF!+75))</f>
        <v>#REF!</v>
      </c>
      <c r="GT266" s="9" t="e">
        <f ca="1">INDIRECT(ADDRESS(ROW(),Controls!#REF!+90))</f>
        <v>#REF!</v>
      </c>
      <c r="GU266" s="9" t="e">
        <f ca="1">INDIRECT(ADDRESS(ROW(),Controls!#REF!+105))</f>
        <v>#REF!</v>
      </c>
      <c r="GV266" s="9" t="e">
        <f ca="1">INDIRECT(ADDRESS(ROW(),Controls!#REF!+120))</f>
        <v>#REF!</v>
      </c>
      <c r="GW266" s="9" t="e">
        <f ca="1">INDIRECT(ADDRESS(ROW(),Controls!#REF!+15))</f>
        <v>#REF!</v>
      </c>
      <c r="GX266" s="9" t="e">
        <f ca="1">INDIRECT(ADDRESS(ROW(),Controls!#REF!+135))</f>
        <v>#REF!</v>
      </c>
      <c r="HJ266" s="9" t="e">
        <f t="shared" ca="1" si="24"/>
        <v>#REF!</v>
      </c>
      <c r="HK266" s="9" t="e">
        <f t="shared" ca="1" si="25"/>
        <v>#REF!</v>
      </c>
      <c r="HL266" s="9" t="e">
        <f t="shared" ca="1" si="26"/>
        <v>#REF!</v>
      </c>
      <c r="HM266" s="9" t="e">
        <f t="shared" ca="1" si="27"/>
        <v>#REF!</v>
      </c>
      <c r="HN266" s="9" t="e">
        <f ca="1">SQRT($GS266*(1-$GS266/Controls!$D$15))</f>
        <v>#REF!</v>
      </c>
      <c r="HO266" s="9" t="e">
        <f t="shared" ca="1" si="28"/>
        <v>#REF!</v>
      </c>
      <c r="HP266" s="9" t="e">
        <f t="shared" ca="1" si="29"/>
        <v>#REF!</v>
      </c>
      <c r="HQ266" s="9" t="e">
        <f ca="1">IF($GV266=0,NA(),($GX266*Controls!#REF!))</f>
        <v>#REF!</v>
      </c>
    </row>
    <row r="267" spans="134:225" x14ac:dyDescent="0.25">
      <c r="ED267" s="9">
        <f>$EC$533/4+$EC$534/2+$EC$535/4</f>
        <v>0</v>
      </c>
      <c r="EE267" s="9">
        <f>$ED$532/4+$ED$533/2+$ED$534/4</f>
        <v>0</v>
      </c>
      <c r="EF267" s="9">
        <f>$EE$533/4+$EE$534/2+$EE$535/4</f>
        <v>0</v>
      </c>
      <c r="GP267" s="9" t="e">
        <f ca="1">INDIRECT(ADDRESS(ROW(),Controls!#REF!+30))</f>
        <v>#REF!</v>
      </c>
      <c r="GQ267" s="9" t="e">
        <f ca="1">INDIRECT(ADDRESS(ROW(),Controls!#REF!+45))</f>
        <v>#REF!</v>
      </c>
      <c r="GR267" s="9" t="e">
        <f ca="1">INDIRECT(ADDRESS(ROW(),Controls!#REF!+60))</f>
        <v>#REF!</v>
      </c>
      <c r="GS267" s="9" t="e">
        <f ca="1">INDIRECT(ADDRESS(ROW(),Controls!#REF!+75))</f>
        <v>#REF!</v>
      </c>
      <c r="GT267" s="9" t="e">
        <f ca="1">INDIRECT(ADDRESS(ROW(),Controls!#REF!+90))</f>
        <v>#REF!</v>
      </c>
      <c r="GU267" s="9" t="e">
        <f ca="1">INDIRECT(ADDRESS(ROW(),Controls!#REF!+105))</f>
        <v>#REF!</v>
      </c>
      <c r="GV267" s="9" t="e">
        <f ca="1">INDIRECT(ADDRESS(ROW(),Controls!#REF!+120))</f>
        <v>#REF!</v>
      </c>
      <c r="GW267" s="9" t="e">
        <f ca="1">INDIRECT(ADDRESS(ROW(),Controls!#REF!+15))</f>
        <v>#REF!</v>
      </c>
      <c r="GX267" s="9" t="e">
        <f ca="1">INDIRECT(ADDRESS(ROW(),Controls!#REF!+135))</f>
        <v>#REF!</v>
      </c>
      <c r="HJ267" s="9" t="e">
        <f t="shared" ca="1" si="24"/>
        <v>#REF!</v>
      </c>
      <c r="HK267" s="9" t="e">
        <f t="shared" ca="1" si="25"/>
        <v>#REF!</v>
      </c>
      <c r="HL267" s="9" t="e">
        <f t="shared" ca="1" si="26"/>
        <v>#REF!</v>
      </c>
      <c r="HM267" s="9" t="e">
        <f t="shared" ca="1" si="27"/>
        <v>#REF!</v>
      </c>
      <c r="HN267" s="9" t="e">
        <f ca="1">SQRT($GS267*(1-$GS267/Controls!$D$15))</f>
        <v>#REF!</v>
      </c>
      <c r="HO267" s="9" t="e">
        <f t="shared" ca="1" si="28"/>
        <v>#REF!</v>
      </c>
      <c r="HP267" s="9" t="e">
        <f t="shared" ca="1" si="29"/>
        <v>#REF!</v>
      </c>
      <c r="HQ267" s="9" t="e">
        <f ca="1">IF($GV267=0,NA(),($GX267*Controls!#REF!))</f>
        <v>#REF!</v>
      </c>
    </row>
    <row r="268" spans="134:225" x14ac:dyDescent="0.25">
      <c r="ED268" s="9">
        <f>$EC$535/4+$EC$536/2+$EC$537/4</f>
        <v>0</v>
      </c>
      <c r="EE268" s="9">
        <f>$ED$534/4+$ED$535/2+$ED$536/4</f>
        <v>0</v>
      </c>
      <c r="EF268" s="9">
        <f>$EE$535/4+$EE$536/2+$EE$537/4</f>
        <v>0</v>
      </c>
      <c r="GP268" s="9" t="e">
        <f ca="1">INDIRECT(ADDRESS(ROW(),Controls!#REF!+30))</f>
        <v>#REF!</v>
      </c>
      <c r="GQ268" s="9" t="e">
        <f ca="1">INDIRECT(ADDRESS(ROW(),Controls!#REF!+45))</f>
        <v>#REF!</v>
      </c>
      <c r="GR268" s="9" t="e">
        <f ca="1">INDIRECT(ADDRESS(ROW(),Controls!#REF!+60))</f>
        <v>#REF!</v>
      </c>
      <c r="GS268" s="9" t="e">
        <f ca="1">INDIRECT(ADDRESS(ROW(),Controls!#REF!+75))</f>
        <v>#REF!</v>
      </c>
      <c r="GT268" s="9" t="e">
        <f ca="1">INDIRECT(ADDRESS(ROW(),Controls!#REF!+90))</f>
        <v>#REF!</v>
      </c>
      <c r="GU268" s="9" t="e">
        <f ca="1">INDIRECT(ADDRESS(ROW(),Controls!#REF!+105))</f>
        <v>#REF!</v>
      </c>
      <c r="GV268" s="9" t="e">
        <f ca="1">INDIRECT(ADDRESS(ROW(),Controls!#REF!+120))</f>
        <v>#REF!</v>
      </c>
      <c r="GW268" s="9" t="e">
        <f ca="1">INDIRECT(ADDRESS(ROW(),Controls!#REF!+15))</f>
        <v>#REF!</v>
      </c>
      <c r="GX268" s="9" t="e">
        <f ca="1">INDIRECT(ADDRESS(ROW(),Controls!#REF!+135))</f>
        <v>#REF!</v>
      </c>
      <c r="HJ268" s="9" t="e">
        <f t="shared" ca="1" si="24"/>
        <v>#REF!</v>
      </c>
      <c r="HK268" s="9" t="e">
        <f t="shared" ca="1" si="25"/>
        <v>#REF!</v>
      </c>
      <c r="HL268" s="9" t="e">
        <f t="shared" ca="1" si="26"/>
        <v>#REF!</v>
      </c>
      <c r="HM268" s="9" t="e">
        <f t="shared" ca="1" si="27"/>
        <v>#REF!</v>
      </c>
      <c r="HN268" s="9" t="e">
        <f ca="1">SQRT($GS268*(1-$GS268/Controls!$D$15))</f>
        <v>#REF!</v>
      </c>
      <c r="HO268" s="9" t="e">
        <f t="shared" ca="1" si="28"/>
        <v>#REF!</v>
      </c>
      <c r="HP268" s="9" t="e">
        <f t="shared" ca="1" si="29"/>
        <v>#REF!</v>
      </c>
      <c r="HQ268" s="9" t="e">
        <f ca="1">IF($GV268=0,NA(),($GX268*Controls!#REF!))</f>
        <v>#REF!</v>
      </c>
    </row>
    <row r="269" spans="134:225" x14ac:dyDescent="0.25">
      <c r="ED269" s="9">
        <f>$EC$537/4+$EC$538/2+$EC$539/4</f>
        <v>0</v>
      </c>
      <c r="EE269" s="9">
        <f>$ED$536/4+$ED$537/2+$ED$538/4</f>
        <v>0</v>
      </c>
      <c r="EF269" s="9">
        <f>$EE$537/4+$EE$538/2+$EE$539/4</f>
        <v>0</v>
      </c>
      <c r="GP269" s="9" t="e">
        <f ca="1">INDIRECT(ADDRESS(ROW(),Controls!#REF!+30))</f>
        <v>#REF!</v>
      </c>
      <c r="GQ269" s="9" t="e">
        <f ca="1">INDIRECT(ADDRESS(ROW(),Controls!#REF!+45))</f>
        <v>#REF!</v>
      </c>
      <c r="GR269" s="9" t="e">
        <f ca="1">INDIRECT(ADDRESS(ROW(),Controls!#REF!+60))</f>
        <v>#REF!</v>
      </c>
      <c r="GS269" s="9" t="e">
        <f ca="1">INDIRECT(ADDRESS(ROW(),Controls!#REF!+75))</f>
        <v>#REF!</v>
      </c>
      <c r="GT269" s="9" t="e">
        <f ca="1">INDIRECT(ADDRESS(ROW(),Controls!#REF!+90))</f>
        <v>#REF!</v>
      </c>
      <c r="GU269" s="9" t="e">
        <f ca="1">INDIRECT(ADDRESS(ROW(),Controls!#REF!+105))</f>
        <v>#REF!</v>
      </c>
      <c r="GV269" s="9" t="e">
        <f ca="1">INDIRECT(ADDRESS(ROW(),Controls!#REF!+120))</f>
        <v>#REF!</v>
      </c>
      <c r="GW269" s="9" t="e">
        <f ca="1">INDIRECT(ADDRESS(ROW(),Controls!#REF!+15))</f>
        <v>#REF!</v>
      </c>
      <c r="GX269" s="9" t="e">
        <f ca="1">INDIRECT(ADDRESS(ROW(),Controls!#REF!+135))</f>
        <v>#REF!</v>
      </c>
      <c r="HJ269" s="9" t="e">
        <f t="shared" ca="1" si="24"/>
        <v>#REF!</v>
      </c>
      <c r="HK269" s="9" t="e">
        <f t="shared" ca="1" si="25"/>
        <v>#REF!</v>
      </c>
      <c r="HL269" s="9" t="e">
        <f t="shared" ca="1" si="26"/>
        <v>#REF!</v>
      </c>
      <c r="HM269" s="9" t="e">
        <f t="shared" ca="1" si="27"/>
        <v>#REF!</v>
      </c>
      <c r="HN269" s="9" t="e">
        <f ca="1">SQRT($GS269*(1-$GS269/Controls!$D$15))</f>
        <v>#REF!</v>
      </c>
      <c r="HO269" s="9" t="e">
        <f t="shared" ca="1" si="28"/>
        <v>#REF!</v>
      </c>
      <c r="HP269" s="9" t="e">
        <f t="shared" ca="1" si="29"/>
        <v>#REF!</v>
      </c>
      <c r="HQ269" s="9" t="e">
        <f ca="1">IF($GV269=0,NA(),($GX269*Controls!#REF!))</f>
        <v>#REF!</v>
      </c>
    </row>
    <row r="270" spans="134:225" x14ac:dyDescent="0.25">
      <c r="ED270" s="9">
        <f>$EC$539/4+$EC$540/2+$EC$541/4</f>
        <v>0</v>
      </c>
      <c r="EE270" s="9">
        <f>$ED$538/4+$ED$539/2+$ED$540/4</f>
        <v>0</v>
      </c>
      <c r="EF270" s="9">
        <f>$EE$539/4+$EE$540/2+$EE$541/4</f>
        <v>0</v>
      </c>
      <c r="GP270" s="9" t="e">
        <f ca="1">INDIRECT(ADDRESS(ROW(),Controls!#REF!+30))</f>
        <v>#REF!</v>
      </c>
      <c r="GQ270" s="9" t="e">
        <f ca="1">INDIRECT(ADDRESS(ROW(),Controls!#REF!+45))</f>
        <v>#REF!</v>
      </c>
      <c r="GR270" s="9" t="e">
        <f ca="1">INDIRECT(ADDRESS(ROW(),Controls!#REF!+60))</f>
        <v>#REF!</v>
      </c>
      <c r="GS270" s="9" t="e">
        <f ca="1">INDIRECT(ADDRESS(ROW(),Controls!#REF!+75))</f>
        <v>#REF!</v>
      </c>
      <c r="GT270" s="9" t="e">
        <f ca="1">INDIRECT(ADDRESS(ROW(),Controls!#REF!+90))</f>
        <v>#REF!</v>
      </c>
      <c r="GU270" s="9" t="e">
        <f ca="1">INDIRECT(ADDRESS(ROW(),Controls!#REF!+105))</f>
        <v>#REF!</v>
      </c>
      <c r="GV270" s="9" t="e">
        <f ca="1">INDIRECT(ADDRESS(ROW(),Controls!#REF!+120))</f>
        <v>#REF!</v>
      </c>
      <c r="GW270" s="9" t="e">
        <f ca="1">INDIRECT(ADDRESS(ROW(),Controls!#REF!+15))</f>
        <v>#REF!</v>
      </c>
      <c r="GX270" s="9" t="e">
        <f ca="1">INDIRECT(ADDRESS(ROW(),Controls!#REF!+135))</f>
        <v>#REF!</v>
      </c>
      <c r="HJ270" s="9" t="e">
        <f t="shared" ca="1" si="24"/>
        <v>#REF!</v>
      </c>
      <c r="HK270" s="9" t="e">
        <f t="shared" ca="1" si="25"/>
        <v>#REF!</v>
      </c>
      <c r="HL270" s="9" t="e">
        <f t="shared" ca="1" si="26"/>
        <v>#REF!</v>
      </c>
      <c r="HM270" s="9" t="e">
        <f t="shared" ca="1" si="27"/>
        <v>#REF!</v>
      </c>
      <c r="HN270" s="9" t="e">
        <f ca="1">SQRT($GS270*(1-$GS270/Controls!$D$15))</f>
        <v>#REF!</v>
      </c>
      <c r="HO270" s="9" t="e">
        <f t="shared" ca="1" si="28"/>
        <v>#REF!</v>
      </c>
      <c r="HP270" s="9" t="e">
        <f t="shared" ca="1" si="29"/>
        <v>#REF!</v>
      </c>
      <c r="HQ270" s="9" t="e">
        <f ca="1">IF($GV270=0,NA(),($GX270*Controls!#REF!))</f>
        <v>#REF!</v>
      </c>
    </row>
    <row r="271" spans="134:225" x14ac:dyDescent="0.25">
      <c r="ED271" s="9">
        <f>$EC$541/4+$EC$542/2+$EC$543/4</f>
        <v>0</v>
      </c>
      <c r="EE271" s="9">
        <f>$ED$540/4+$ED$541/2+$ED$542/4</f>
        <v>0</v>
      </c>
      <c r="EF271" s="9">
        <f>$EE$541/4+$EE$542/2+$EE$543/4</f>
        <v>0</v>
      </c>
      <c r="GP271" s="9" t="e">
        <f ca="1">INDIRECT(ADDRESS(ROW(),Controls!#REF!+30))</f>
        <v>#REF!</v>
      </c>
      <c r="GQ271" s="9" t="e">
        <f ca="1">INDIRECT(ADDRESS(ROW(),Controls!#REF!+45))</f>
        <v>#REF!</v>
      </c>
      <c r="GR271" s="9" t="e">
        <f ca="1">INDIRECT(ADDRESS(ROW(),Controls!#REF!+60))</f>
        <v>#REF!</v>
      </c>
      <c r="GS271" s="9" t="e">
        <f ca="1">INDIRECT(ADDRESS(ROW(),Controls!#REF!+75))</f>
        <v>#REF!</v>
      </c>
      <c r="GT271" s="9" t="e">
        <f ca="1">INDIRECT(ADDRESS(ROW(),Controls!#REF!+90))</f>
        <v>#REF!</v>
      </c>
      <c r="GU271" s="9" t="e">
        <f ca="1">INDIRECT(ADDRESS(ROW(),Controls!#REF!+105))</f>
        <v>#REF!</v>
      </c>
      <c r="GV271" s="9" t="e">
        <f ca="1">INDIRECT(ADDRESS(ROW(),Controls!#REF!+120))</f>
        <v>#REF!</v>
      </c>
      <c r="GW271" s="9" t="e">
        <f ca="1">INDIRECT(ADDRESS(ROW(),Controls!#REF!+15))</f>
        <v>#REF!</v>
      </c>
      <c r="GX271" s="9" t="e">
        <f ca="1">INDIRECT(ADDRESS(ROW(),Controls!#REF!+135))</f>
        <v>#REF!</v>
      </c>
      <c r="HJ271" s="9" t="e">
        <f t="shared" ca="1" si="24"/>
        <v>#REF!</v>
      </c>
      <c r="HK271" s="9" t="e">
        <f t="shared" ca="1" si="25"/>
        <v>#REF!</v>
      </c>
      <c r="HL271" s="9" t="e">
        <f t="shared" ca="1" si="26"/>
        <v>#REF!</v>
      </c>
      <c r="HM271" s="9" t="e">
        <f t="shared" ca="1" si="27"/>
        <v>#REF!</v>
      </c>
      <c r="HN271" s="9" t="e">
        <f ca="1">SQRT($GS271*(1-$GS271/Controls!$D$15))</f>
        <v>#REF!</v>
      </c>
      <c r="HO271" s="9" t="e">
        <f t="shared" ca="1" si="28"/>
        <v>#REF!</v>
      </c>
      <c r="HP271" s="9" t="e">
        <f t="shared" ca="1" si="29"/>
        <v>#REF!</v>
      </c>
      <c r="HQ271" s="9" t="e">
        <f ca="1">IF($GV271=0,NA(),($GX271*Controls!#REF!))</f>
        <v>#REF!</v>
      </c>
    </row>
    <row r="272" spans="134:225" x14ac:dyDescent="0.25">
      <c r="ED272" s="9">
        <f>$EC$543/4+$EC$544/2+$EC$545/4</f>
        <v>0</v>
      </c>
      <c r="EE272" s="9">
        <f>$ED$542/4+$ED$543/2+$ED$544/4</f>
        <v>0</v>
      </c>
      <c r="EF272" s="9">
        <f>$EE$543/4+$EE$544/2+$EE$545/4</f>
        <v>0</v>
      </c>
      <c r="GP272" s="9" t="e">
        <f ca="1">INDIRECT(ADDRESS(ROW(),Controls!#REF!+30))</f>
        <v>#REF!</v>
      </c>
      <c r="GQ272" s="9" t="e">
        <f ca="1">INDIRECT(ADDRESS(ROW(),Controls!#REF!+45))</f>
        <v>#REF!</v>
      </c>
      <c r="GR272" s="9" t="e">
        <f ca="1">INDIRECT(ADDRESS(ROW(),Controls!#REF!+60))</f>
        <v>#REF!</v>
      </c>
      <c r="GS272" s="9" t="e">
        <f ca="1">INDIRECT(ADDRESS(ROW(),Controls!#REF!+75))</f>
        <v>#REF!</v>
      </c>
      <c r="GT272" s="9" t="e">
        <f ca="1">INDIRECT(ADDRESS(ROW(),Controls!#REF!+90))</f>
        <v>#REF!</v>
      </c>
      <c r="GU272" s="9" t="e">
        <f ca="1">INDIRECT(ADDRESS(ROW(),Controls!#REF!+105))</f>
        <v>#REF!</v>
      </c>
      <c r="GV272" s="9" t="e">
        <f ca="1">INDIRECT(ADDRESS(ROW(),Controls!#REF!+120))</f>
        <v>#REF!</v>
      </c>
      <c r="GW272" s="9" t="e">
        <f ca="1">INDIRECT(ADDRESS(ROW(),Controls!#REF!+15))</f>
        <v>#REF!</v>
      </c>
      <c r="GX272" s="9" t="e">
        <f ca="1">INDIRECT(ADDRESS(ROW(),Controls!#REF!+135))</f>
        <v>#REF!</v>
      </c>
      <c r="HJ272" s="9" t="e">
        <f t="shared" ca="1" si="24"/>
        <v>#REF!</v>
      </c>
      <c r="HK272" s="9" t="e">
        <f t="shared" ca="1" si="25"/>
        <v>#REF!</v>
      </c>
      <c r="HL272" s="9" t="e">
        <f t="shared" ca="1" si="26"/>
        <v>#REF!</v>
      </c>
      <c r="HM272" s="9" t="e">
        <f t="shared" ca="1" si="27"/>
        <v>#REF!</v>
      </c>
      <c r="HN272" s="9" t="e">
        <f ca="1">SQRT($GS272*(1-$GS272/Controls!$D$15))</f>
        <v>#REF!</v>
      </c>
      <c r="HO272" s="9" t="e">
        <f t="shared" ca="1" si="28"/>
        <v>#REF!</v>
      </c>
      <c r="HP272" s="9" t="e">
        <f t="shared" ca="1" si="29"/>
        <v>#REF!</v>
      </c>
      <c r="HQ272" s="9" t="e">
        <f ca="1">IF($GV272=0,NA(),($GX272*Controls!#REF!))</f>
        <v>#REF!</v>
      </c>
    </row>
    <row r="273" spans="134:225" x14ac:dyDescent="0.25">
      <c r="ED273" s="9">
        <f>$EC$545/4+$EC$546/2+$EC$547/4</f>
        <v>0</v>
      </c>
      <c r="EE273" s="9">
        <f>$ED$544/4+$ED$545/2+$ED$546/4</f>
        <v>0</v>
      </c>
      <c r="EF273" s="9">
        <f>$EE$545/4+$EE$546/2+$EE$547/4</f>
        <v>0</v>
      </c>
      <c r="GP273" s="9" t="e">
        <f ca="1">INDIRECT(ADDRESS(ROW(),Controls!#REF!+30))</f>
        <v>#REF!</v>
      </c>
      <c r="GQ273" s="9" t="e">
        <f ca="1">INDIRECT(ADDRESS(ROW(),Controls!#REF!+45))</f>
        <v>#REF!</v>
      </c>
      <c r="GR273" s="9" t="e">
        <f ca="1">INDIRECT(ADDRESS(ROW(),Controls!#REF!+60))</f>
        <v>#REF!</v>
      </c>
      <c r="GS273" s="9" t="e">
        <f ca="1">INDIRECT(ADDRESS(ROW(),Controls!#REF!+75))</f>
        <v>#REF!</v>
      </c>
      <c r="GT273" s="9" t="e">
        <f ca="1">INDIRECT(ADDRESS(ROW(),Controls!#REF!+90))</f>
        <v>#REF!</v>
      </c>
      <c r="GU273" s="9" t="e">
        <f ca="1">INDIRECT(ADDRESS(ROW(),Controls!#REF!+105))</f>
        <v>#REF!</v>
      </c>
      <c r="GV273" s="9" t="e">
        <f ca="1">INDIRECT(ADDRESS(ROW(),Controls!#REF!+120))</f>
        <v>#REF!</v>
      </c>
      <c r="GW273" s="9" t="e">
        <f ca="1">INDIRECT(ADDRESS(ROW(),Controls!#REF!+15))</f>
        <v>#REF!</v>
      </c>
      <c r="GX273" s="9" t="e">
        <f ca="1">INDIRECT(ADDRESS(ROW(),Controls!#REF!+135))</f>
        <v>#REF!</v>
      </c>
      <c r="HJ273" s="9" t="e">
        <f t="shared" ca="1" si="24"/>
        <v>#REF!</v>
      </c>
      <c r="HK273" s="9" t="e">
        <f t="shared" ca="1" si="25"/>
        <v>#REF!</v>
      </c>
      <c r="HL273" s="9" t="e">
        <f t="shared" ca="1" si="26"/>
        <v>#REF!</v>
      </c>
      <c r="HM273" s="9" t="e">
        <f t="shared" ca="1" si="27"/>
        <v>#REF!</v>
      </c>
      <c r="HN273" s="9" t="e">
        <f ca="1">SQRT($GS273*(1-$GS273/Controls!$D$15))</f>
        <v>#REF!</v>
      </c>
      <c r="HO273" s="9" t="e">
        <f t="shared" ca="1" si="28"/>
        <v>#REF!</v>
      </c>
      <c r="HP273" s="9" t="e">
        <f t="shared" ca="1" si="29"/>
        <v>#REF!</v>
      </c>
      <c r="HQ273" s="9" t="e">
        <f ca="1">IF($GV273=0,NA(),($GX273*Controls!#REF!))</f>
        <v>#REF!</v>
      </c>
    </row>
    <row r="274" spans="134:225" x14ac:dyDescent="0.25">
      <c r="ED274" s="9">
        <f>$EC$547/4+$EC$548/2+$EC$549/4</f>
        <v>0</v>
      </c>
      <c r="EE274" s="9">
        <f>$ED$546/4+$ED$547/2+$ED$548/4</f>
        <v>0</v>
      </c>
      <c r="EF274" s="9">
        <f>$EE$547/4+$EE$548/2+$EE$549/4</f>
        <v>0</v>
      </c>
      <c r="GP274" s="9" t="e">
        <f ca="1">INDIRECT(ADDRESS(ROW(),Controls!#REF!+30))</f>
        <v>#REF!</v>
      </c>
      <c r="GQ274" s="9" t="e">
        <f ca="1">INDIRECT(ADDRESS(ROW(),Controls!#REF!+45))</f>
        <v>#REF!</v>
      </c>
      <c r="GR274" s="9" t="e">
        <f ca="1">INDIRECT(ADDRESS(ROW(),Controls!#REF!+60))</f>
        <v>#REF!</v>
      </c>
      <c r="GS274" s="9" t="e">
        <f ca="1">INDIRECT(ADDRESS(ROW(),Controls!#REF!+75))</f>
        <v>#REF!</v>
      </c>
      <c r="GT274" s="9" t="e">
        <f ca="1">INDIRECT(ADDRESS(ROW(),Controls!#REF!+90))</f>
        <v>#REF!</v>
      </c>
      <c r="GU274" s="9" t="e">
        <f ca="1">INDIRECT(ADDRESS(ROW(),Controls!#REF!+105))</f>
        <v>#REF!</v>
      </c>
      <c r="GV274" s="9" t="e">
        <f ca="1">INDIRECT(ADDRESS(ROW(),Controls!#REF!+120))</f>
        <v>#REF!</v>
      </c>
      <c r="GW274" s="9" t="e">
        <f ca="1">INDIRECT(ADDRESS(ROW(),Controls!#REF!+15))</f>
        <v>#REF!</v>
      </c>
      <c r="GX274" s="9" t="e">
        <f ca="1">INDIRECT(ADDRESS(ROW(),Controls!#REF!+135))</f>
        <v>#REF!</v>
      </c>
      <c r="HJ274" s="9" t="e">
        <f t="shared" ca="1" si="24"/>
        <v>#REF!</v>
      </c>
      <c r="HK274" s="9" t="e">
        <f t="shared" ca="1" si="25"/>
        <v>#REF!</v>
      </c>
      <c r="HL274" s="9" t="e">
        <f t="shared" ca="1" si="26"/>
        <v>#REF!</v>
      </c>
      <c r="HM274" s="9" t="e">
        <f t="shared" ca="1" si="27"/>
        <v>#REF!</v>
      </c>
      <c r="HN274" s="9" t="e">
        <f ca="1">SQRT($GS274*(1-$GS274/Controls!$D$15))</f>
        <v>#REF!</v>
      </c>
      <c r="HO274" s="9" t="e">
        <f t="shared" ca="1" si="28"/>
        <v>#REF!</v>
      </c>
      <c r="HP274" s="9" t="e">
        <f t="shared" ca="1" si="29"/>
        <v>#REF!</v>
      </c>
      <c r="HQ274" s="9" t="e">
        <f ca="1">IF($GV274=0,NA(),($GX274*Controls!#REF!))</f>
        <v>#REF!</v>
      </c>
    </row>
    <row r="275" spans="134:225" x14ac:dyDescent="0.25">
      <c r="ED275" s="9">
        <f>$EC$549/4+$EC$550/2+$EC$551/4</f>
        <v>0</v>
      </c>
      <c r="EE275" s="9">
        <f>$ED$548/4+$ED$549/2+$ED$550/4</f>
        <v>0</v>
      </c>
      <c r="EF275" s="9">
        <f>$EE$549/4+$EE$550/2+$EE$551/4</f>
        <v>0</v>
      </c>
      <c r="GP275" s="9" t="e">
        <f ca="1">INDIRECT(ADDRESS(ROW(),Controls!#REF!+30))</f>
        <v>#REF!</v>
      </c>
      <c r="GQ275" s="9" t="e">
        <f ca="1">INDIRECT(ADDRESS(ROW(),Controls!#REF!+45))</f>
        <v>#REF!</v>
      </c>
      <c r="GR275" s="9" t="e">
        <f ca="1">INDIRECT(ADDRESS(ROW(),Controls!#REF!+60))</f>
        <v>#REF!</v>
      </c>
      <c r="GS275" s="9" t="e">
        <f ca="1">INDIRECT(ADDRESS(ROW(),Controls!#REF!+75))</f>
        <v>#REF!</v>
      </c>
      <c r="GT275" s="9" t="e">
        <f ca="1">INDIRECT(ADDRESS(ROW(),Controls!#REF!+90))</f>
        <v>#REF!</v>
      </c>
      <c r="GU275" s="9" t="e">
        <f ca="1">INDIRECT(ADDRESS(ROW(),Controls!#REF!+105))</f>
        <v>#REF!</v>
      </c>
      <c r="GV275" s="9" t="e">
        <f ca="1">INDIRECT(ADDRESS(ROW(),Controls!#REF!+120))</f>
        <v>#REF!</v>
      </c>
      <c r="GW275" s="9" t="e">
        <f ca="1">INDIRECT(ADDRESS(ROW(),Controls!#REF!+15))</f>
        <v>#REF!</v>
      </c>
      <c r="GX275" s="9" t="e">
        <f ca="1">INDIRECT(ADDRESS(ROW(),Controls!#REF!+135))</f>
        <v>#REF!</v>
      </c>
      <c r="HJ275" s="9" t="e">
        <f t="shared" ca="1" si="24"/>
        <v>#REF!</v>
      </c>
      <c r="HK275" s="9" t="e">
        <f t="shared" ca="1" si="25"/>
        <v>#REF!</v>
      </c>
      <c r="HL275" s="9" t="e">
        <f t="shared" ca="1" si="26"/>
        <v>#REF!</v>
      </c>
      <c r="HM275" s="9" t="e">
        <f t="shared" ca="1" si="27"/>
        <v>#REF!</v>
      </c>
      <c r="HN275" s="9" t="e">
        <f ca="1">SQRT($GS275*(1-$GS275/Controls!$D$15))</f>
        <v>#REF!</v>
      </c>
      <c r="HO275" s="9" t="e">
        <f t="shared" ca="1" si="28"/>
        <v>#REF!</v>
      </c>
      <c r="HP275" s="9" t="e">
        <f t="shared" ca="1" si="29"/>
        <v>#REF!</v>
      </c>
      <c r="HQ275" s="9" t="e">
        <f ca="1">IF($GV275=0,NA(),($GX275*Controls!#REF!))</f>
        <v>#REF!</v>
      </c>
    </row>
    <row r="276" spans="134:225" x14ac:dyDescent="0.25">
      <c r="ED276" s="9">
        <f>$EC$551/4+$EC$552/2+$EC$553/4</f>
        <v>0</v>
      </c>
      <c r="EE276" s="9">
        <f>$ED$550/4+$ED$551/2+$ED$552/4</f>
        <v>0</v>
      </c>
      <c r="EF276" s="9">
        <f>$EE$551/4+$EE$552/2+$EE$553/4</f>
        <v>0</v>
      </c>
      <c r="GP276" s="9" t="e">
        <f ca="1">INDIRECT(ADDRESS(ROW(),Controls!#REF!+30))</f>
        <v>#REF!</v>
      </c>
      <c r="GQ276" s="9" t="e">
        <f ca="1">INDIRECT(ADDRESS(ROW(),Controls!#REF!+45))</f>
        <v>#REF!</v>
      </c>
      <c r="GR276" s="9" t="e">
        <f ca="1">INDIRECT(ADDRESS(ROW(),Controls!#REF!+60))</f>
        <v>#REF!</v>
      </c>
      <c r="GS276" s="9" t="e">
        <f ca="1">INDIRECT(ADDRESS(ROW(),Controls!#REF!+75))</f>
        <v>#REF!</v>
      </c>
      <c r="GT276" s="9" t="e">
        <f ca="1">INDIRECT(ADDRESS(ROW(),Controls!#REF!+90))</f>
        <v>#REF!</v>
      </c>
      <c r="GU276" s="9" t="e">
        <f ca="1">INDIRECT(ADDRESS(ROW(),Controls!#REF!+105))</f>
        <v>#REF!</v>
      </c>
      <c r="GV276" s="9" t="e">
        <f ca="1">INDIRECT(ADDRESS(ROW(),Controls!#REF!+120))</f>
        <v>#REF!</v>
      </c>
      <c r="GW276" s="9" t="e">
        <f ca="1">INDIRECT(ADDRESS(ROW(),Controls!#REF!+15))</f>
        <v>#REF!</v>
      </c>
      <c r="GX276" s="9" t="e">
        <f ca="1">INDIRECT(ADDRESS(ROW(),Controls!#REF!+135))</f>
        <v>#REF!</v>
      </c>
      <c r="HJ276" s="9" t="e">
        <f t="shared" ca="1" si="24"/>
        <v>#REF!</v>
      </c>
      <c r="HK276" s="9" t="e">
        <f t="shared" ca="1" si="25"/>
        <v>#REF!</v>
      </c>
      <c r="HL276" s="9" t="e">
        <f t="shared" ca="1" si="26"/>
        <v>#REF!</v>
      </c>
      <c r="HM276" s="9" t="e">
        <f t="shared" ca="1" si="27"/>
        <v>#REF!</v>
      </c>
      <c r="HN276" s="9" t="e">
        <f ca="1">SQRT($GS276*(1-$GS276/Controls!$D$15))</f>
        <v>#REF!</v>
      </c>
      <c r="HO276" s="9" t="e">
        <f t="shared" ca="1" si="28"/>
        <v>#REF!</v>
      </c>
      <c r="HP276" s="9" t="e">
        <f t="shared" ca="1" si="29"/>
        <v>#REF!</v>
      </c>
      <c r="HQ276" s="9" t="e">
        <f ca="1">IF($GV276=0,NA(),($GX276*Controls!#REF!))</f>
        <v>#REF!</v>
      </c>
    </row>
    <row r="277" spans="134:225" x14ac:dyDescent="0.25">
      <c r="ED277" s="9">
        <f>$EC$553/4+$EC$554/2+$EC$555/4</f>
        <v>0</v>
      </c>
      <c r="EE277" s="9">
        <f>$ED$552/4+$ED$553/2+$ED$554/4</f>
        <v>0</v>
      </c>
      <c r="EF277" s="9">
        <f>$EE$553/4+$EE$554/2+$EE$555/4</f>
        <v>0</v>
      </c>
      <c r="GP277" s="9" t="e">
        <f ca="1">INDIRECT(ADDRESS(ROW(),Controls!#REF!+30))</f>
        <v>#REF!</v>
      </c>
      <c r="GQ277" s="9" t="e">
        <f ca="1">INDIRECT(ADDRESS(ROW(),Controls!#REF!+45))</f>
        <v>#REF!</v>
      </c>
      <c r="GR277" s="9" t="e">
        <f ca="1">INDIRECT(ADDRESS(ROW(),Controls!#REF!+60))</f>
        <v>#REF!</v>
      </c>
      <c r="GS277" s="9" t="e">
        <f ca="1">INDIRECT(ADDRESS(ROW(),Controls!#REF!+75))</f>
        <v>#REF!</v>
      </c>
      <c r="GT277" s="9" t="e">
        <f ca="1">INDIRECT(ADDRESS(ROW(),Controls!#REF!+90))</f>
        <v>#REF!</v>
      </c>
      <c r="GU277" s="9" t="e">
        <f ca="1">INDIRECT(ADDRESS(ROW(),Controls!#REF!+105))</f>
        <v>#REF!</v>
      </c>
      <c r="GV277" s="9" t="e">
        <f ca="1">INDIRECT(ADDRESS(ROW(),Controls!#REF!+120))</f>
        <v>#REF!</v>
      </c>
      <c r="GW277" s="9" t="e">
        <f ca="1">INDIRECT(ADDRESS(ROW(),Controls!#REF!+15))</f>
        <v>#REF!</v>
      </c>
      <c r="GX277" s="9" t="e">
        <f ca="1">INDIRECT(ADDRESS(ROW(),Controls!#REF!+135))</f>
        <v>#REF!</v>
      </c>
      <c r="HJ277" s="9" t="e">
        <f t="shared" ca="1" si="24"/>
        <v>#REF!</v>
      </c>
      <c r="HK277" s="9" t="e">
        <f t="shared" ca="1" si="25"/>
        <v>#REF!</v>
      </c>
      <c r="HL277" s="9" t="e">
        <f t="shared" ca="1" si="26"/>
        <v>#REF!</v>
      </c>
      <c r="HM277" s="9" t="e">
        <f t="shared" ca="1" si="27"/>
        <v>#REF!</v>
      </c>
      <c r="HN277" s="9" t="e">
        <f ca="1">SQRT($GS277*(1-$GS277/Controls!$D$15))</f>
        <v>#REF!</v>
      </c>
      <c r="HO277" s="9" t="e">
        <f t="shared" ca="1" si="28"/>
        <v>#REF!</v>
      </c>
      <c r="HP277" s="9" t="e">
        <f t="shared" ca="1" si="29"/>
        <v>#REF!</v>
      </c>
      <c r="HQ277" s="9" t="e">
        <f ca="1">IF($GV277=0,NA(),($GX277*Controls!#REF!))</f>
        <v>#REF!</v>
      </c>
    </row>
    <row r="278" spans="134:225" x14ac:dyDescent="0.25">
      <c r="ED278" s="9">
        <f>$EC$555/4+$EC$556/2+$EC$557/4</f>
        <v>0</v>
      </c>
      <c r="EE278" s="9">
        <f>$ED$554/4+$ED$555/2+$ED$556/4</f>
        <v>0</v>
      </c>
      <c r="EF278" s="9">
        <f>$EE$555/4+$EE$556/2+$EE$557/4</f>
        <v>0</v>
      </c>
      <c r="GP278" s="9" t="e">
        <f ca="1">INDIRECT(ADDRESS(ROW(),Controls!#REF!+30))</f>
        <v>#REF!</v>
      </c>
      <c r="GQ278" s="9" t="e">
        <f ca="1">INDIRECT(ADDRESS(ROW(),Controls!#REF!+45))</f>
        <v>#REF!</v>
      </c>
      <c r="GR278" s="9" t="e">
        <f ca="1">INDIRECT(ADDRESS(ROW(),Controls!#REF!+60))</f>
        <v>#REF!</v>
      </c>
      <c r="GS278" s="9" t="e">
        <f ca="1">INDIRECT(ADDRESS(ROW(),Controls!#REF!+75))</f>
        <v>#REF!</v>
      </c>
      <c r="GT278" s="9" t="e">
        <f ca="1">INDIRECT(ADDRESS(ROW(),Controls!#REF!+90))</f>
        <v>#REF!</v>
      </c>
      <c r="GU278" s="9" t="e">
        <f ca="1">INDIRECT(ADDRESS(ROW(),Controls!#REF!+105))</f>
        <v>#REF!</v>
      </c>
      <c r="GV278" s="9" t="e">
        <f ca="1">INDIRECT(ADDRESS(ROW(),Controls!#REF!+120))</f>
        <v>#REF!</v>
      </c>
      <c r="GW278" s="9" t="e">
        <f ca="1">INDIRECT(ADDRESS(ROW(),Controls!#REF!+15))</f>
        <v>#REF!</v>
      </c>
      <c r="GX278" s="9" t="e">
        <f ca="1">INDIRECT(ADDRESS(ROW(),Controls!#REF!+135))</f>
        <v>#REF!</v>
      </c>
      <c r="HJ278" s="9" t="e">
        <f t="shared" ca="1" si="24"/>
        <v>#REF!</v>
      </c>
      <c r="HK278" s="9" t="e">
        <f t="shared" ca="1" si="25"/>
        <v>#REF!</v>
      </c>
      <c r="HL278" s="9" t="e">
        <f t="shared" ca="1" si="26"/>
        <v>#REF!</v>
      </c>
      <c r="HM278" s="9" t="e">
        <f t="shared" ca="1" si="27"/>
        <v>#REF!</v>
      </c>
      <c r="HN278" s="9" t="e">
        <f ca="1">SQRT($GS278*(1-$GS278/Controls!$D$15))</f>
        <v>#REF!</v>
      </c>
      <c r="HO278" s="9" t="e">
        <f t="shared" ca="1" si="28"/>
        <v>#REF!</v>
      </c>
      <c r="HP278" s="9" t="e">
        <f t="shared" ca="1" si="29"/>
        <v>#REF!</v>
      </c>
      <c r="HQ278" s="9" t="e">
        <f ca="1">IF($GV278=0,NA(),($GX278*Controls!#REF!))</f>
        <v>#REF!</v>
      </c>
    </row>
    <row r="279" spans="134:225" x14ac:dyDescent="0.25">
      <c r="ED279" s="9">
        <f>$EC$557/4+$EC$558/2+$EC$559/4</f>
        <v>0</v>
      </c>
      <c r="EE279" s="9">
        <f>$ED$556/4+$ED$557/2+$ED$558/4</f>
        <v>0</v>
      </c>
      <c r="EF279" s="9">
        <f>$EE$557/4+$EE$558/2+$EE$559/4</f>
        <v>0</v>
      </c>
      <c r="GP279" s="9" t="e">
        <f ca="1">INDIRECT(ADDRESS(ROW(),Controls!#REF!+30))</f>
        <v>#REF!</v>
      </c>
      <c r="GQ279" s="9" t="e">
        <f ca="1">INDIRECT(ADDRESS(ROW(),Controls!#REF!+45))</f>
        <v>#REF!</v>
      </c>
      <c r="GR279" s="9" t="e">
        <f ca="1">INDIRECT(ADDRESS(ROW(),Controls!#REF!+60))</f>
        <v>#REF!</v>
      </c>
      <c r="GS279" s="9" t="e">
        <f ca="1">INDIRECT(ADDRESS(ROW(),Controls!#REF!+75))</f>
        <v>#REF!</v>
      </c>
      <c r="GT279" s="9" t="e">
        <f ca="1">INDIRECT(ADDRESS(ROW(),Controls!#REF!+90))</f>
        <v>#REF!</v>
      </c>
      <c r="GU279" s="9" t="e">
        <f ca="1">INDIRECT(ADDRESS(ROW(),Controls!#REF!+105))</f>
        <v>#REF!</v>
      </c>
      <c r="GV279" s="9" t="e">
        <f ca="1">INDIRECT(ADDRESS(ROW(),Controls!#REF!+120))</f>
        <v>#REF!</v>
      </c>
      <c r="GW279" s="9" t="e">
        <f ca="1">INDIRECT(ADDRESS(ROW(),Controls!#REF!+15))</f>
        <v>#REF!</v>
      </c>
      <c r="GX279" s="9" t="e">
        <f ca="1">INDIRECT(ADDRESS(ROW(),Controls!#REF!+135))</f>
        <v>#REF!</v>
      </c>
      <c r="HJ279" s="9" t="e">
        <f t="shared" ca="1" si="24"/>
        <v>#REF!</v>
      </c>
      <c r="HK279" s="9" t="e">
        <f t="shared" ca="1" si="25"/>
        <v>#REF!</v>
      </c>
      <c r="HL279" s="9" t="e">
        <f t="shared" ca="1" si="26"/>
        <v>#REF!</v>
      </c>
      <c r="HM279" s="9" t="e">
        <f t="shared" ca="1" si="27"/>
        <v>#REF!</v>
      </c>
      <c r="HN279" s="9" t="e">
        <f ca="1">SQRT($GS279*(1-$GS279/Controls!$D$15))</f>
        <v>#REF!</v>
      </c>
      <c r="HO279" s="9" t="e">
        <f t="shared" ca="1" si="28"/>
        <v>#REF!</v>
      </c>
      <c r="HP279" s="9" t="e">
        <f t="shared" ca="1" si="29"/>
        <v>#REF!</v>
      </c>
      <c r="HQ279" s="9" t="e">
        <f ca="1">IF($GV279=0,NA(),($GX279*Controls!#REF!))</f>
        <v>#REF!</v>
      </c>
    </row>
    <row r="280" spans="134:225" x14ac:dyDescent="0.25">
      <c r="ED280" s="9">
        <f>$EC$559/4+$EC$560/2+$EC$561/4</f>
        <v>0</v>
      </c>
      <c r="EE280" s="9">
        <f>$ED$558/4+$ED$559/2+$ED$560/4</f>
        <v>0</v>
      </c>
      <c r="EF280" s="9">
        <f>$EE$559/4+$EE$560/2+$EE$561/4</f>
        <v>0</v>
      </c>
      <c r="GP280" s="9" t="e">
        <f ca="1">INDIRECT(ADDRESS(ROW(),Controls!#REF!+30))</f>
        <v>#REF!</v>
      </c>
      <c r="GQ280" s="9" t="e">
        <f ca="1">INDIRECT(ADDRESS(ROW(),Controls!#REF!+45))</f>
        <v>#REF!</v>
      </c>
      <c r="GR280" s="9" t="e">
        <f ca="1">INDIRECT(ADDRESS(ROW(),Controls!#REF!+60))</f>
        <v>#REF!</v>
      </c>
      <c r="GS280" s="9" t="e">
        <f ca="1">INDIRECT(ADDRESS(ROW(),Controls!#REF!+75))</f>
        <v>#REF!</v>
      </c>
      <c r="GT280" s="9" t="e">
        <f ca="1">INDIRECT(ADDRESS(ROW(),Controls!#REF!+90))</f>
        <v>#REF!</v>
      </c>
      <c r="GU280" s="9" t="e">
        <f ca="1">INDIRECT(ADDRESS(ROW(),Controls!#REF!+105))</f>
        <v>#REF!</v>
      </c>
      <c r="GV280" s="9" t="e">
        <f ca="1">INDIRECT(ADDRESS(ROW(),Controls!#REF!+120))</f>
        <v>#REF!</v>
      </c>
      <c r="GW280" s="9" t="e">
        <f ca="1">INDIRECT(ADDRESS(ROW(),Controls!#REF!+15))</f>
        <v>#REF!</v>
      </c>
      <c r="GX280" s="9" t="e">
        <f ca="1">INDIRECT(ADDRESS(ROW(),Controls!#REF!+135))</f>
        <v>#REF!</v>
      </c>
      <c r="HJ280" s="9" t="e">
        <f t="shared" ca="1" si="24"/>
        <v>#REF!</v>
      </c>
      <c r="HK280" s="9" t="e">
        <f t="shared" ca="1" si="25"/>
        <v>#REF!</v>
      </c>
      <c r="HL280" s="9" t="e">
        <f t="shared" ca="1" si="26"/>
        <v>#REF!</v>
      </c>
      <c r="HM280" s="9" t="e">
        <f t="shared" ca="1" si="27"/>
        <v>#REF!</v>
      </c>
      <c r="HN280" s="9" t="e">
        <f ca="1">SQRT($GS280*(1-$GS280/Controls!$D$15))</f>
        <v>#REF!</v>
      </c>
      <c r="HO280" s="9" t="e">
        <f t="shared" ca="1" si="28"/>
        <v>#REF!</v>
      </c>
      <c r="HP280" s="9" t="e">
        <f t="shared" ca="1" si="29"/>
        <v>#REF!</v>
      </c>
      <c r="HQ280" s="9" t="e">
        <f ca="1">IF($GV280=0,NA(),($GX280*Controls!#REF!))</f>
        <v>#REF!</v>
      </c>
    </row>
    <row r="281" spans="134:225" x14ac:dyDescent="0.25">
      <c r="ED281" s="9">
        <f>$EC$561/4+$EC$562/2+$EC$563/4</f>
        <v>0</v>
      </c>
      <c r="EE281" s="9">
        <f>$ED$560/4+$ED$561/2+$ED$562/4</f>
        <v>0</v>
      </c>
      <c r="EF281" s="9">
        <f>$EE$561/4+$EE$562/2+$EE$563/4</f>
        <v>0</v>
      </c>
      <c r="GP281" s="9" t="e">
        <f ca="1">INDIRECT(ADDRESS(ROW(),Controls!#REF!+30))</f>
        <v>#REF!</v>
      </c>
      <c r="GQ281" s="9" t="e">
        <f ca="1">INDIRECT(ADDRESS(ROW(),Controls!#REF!+45))</f>
        <v>#REF!</v>
      </c>
      <c r="GR281" s="9" t="e">
        <f ca="1">INDIRECT(ADDRESS(ROW(),Controls!#REF!+60))</f>
        <v>#REF!</v>
      </c>
      <c r="GS281" s="9" t="e">
        <f ca="1">INDIRECT(ADDRESS(ROW(),Controls!#REF!+75))</f>
        <v>#REF!</v>
      </c>
      <c r="GT281" s="9" t="e">
        <f ca="1">INDIRECT(ADDRESS(ROW(),Controls!#REF!+90))</f>
        <v>#REF!</v>
      </c>
      <c r="GU281" s="9" t="e">
        <f ca="1">INDIRECT(ADDRESS(ROW(),Controls!#REF!+105))</f>
        <v>#REF!</v>
      </c>
      <c r="GV281" s="9" t="e">
        <f ca="1">INDIRECT(ADDRESS(ROW(),Controls!#REF!+120))</f>
        <v>#REF!</v>
      </c>
      <c r="GW281" s="9" t="e">
        <f ca="1">INDIRECT(ADDRESS(ROW(),Controls!#REF!+15))</f>
        <v>#REF!</v>
      </c>
      <c r="GX281" s="9" t="e">
        <f ca="1">INDIRECT(ADDRESS(ROW(),Controls!#REF!+135))</f>
        <v>#REF!</v>
      </c>
      <c r="HJ281" s="9" t="e">
        <f t="shared" ca="1" si="24"/>
        <v>#REF!</v>
      </c>
      <c r="HK281" s="9" t="e">
        <f t="shared" ca="1" si="25"/>
        <v>#REF!</v>
      </c>
      <c r="HL281" s="9" t="e">
        <f t="shared" ca="1" si="26"/>
        <v>#REF!</v>
      </c>
      <c r="HM281" s="9" t="e">
        <f t="shared" ca="1" si="27"/>
        <v>#REF!</v>
      </c>
      <c r="HN281" s="9" t="e">
        <f ca="1">SQRT($GS281*(1-$GS281/Controls!$D$15))</f>
        <v>#REF!</v>
      </c>
      <c r="HO281" s="9" t="e">
        <f t="shared" ca="1" si="28"/>
        <v>#REF!</v>
      </c>
      <c r="HP281" s="9" t="e">
        <f t="shared" ca="1" si="29"/>
        <v>#REF!</v>
      </c>
      <c r="HQ281" s="9" t="e">
        <f ca="1">IF($GV281=0,NA(),($GX281*Controls!#REF!))</f>
        <v>#REF!</v>
      </c>
    </row>
    <row r="282" spans="134:225" x14ac:dyDescent="0.25">
      <c r="ED282" s="9">
        <f>$EC$563/4+$EC$564/2+$EC$565/4</f>
        <v>0</v>
      </c>
      <c r="EE282" s="9">
        <f>$ED$562/4+$ED$563/2+$ED$564/4</f>
        <v>0</v>
      </c>
      <c r="EF282" s="9">
        <f>$EE$563/4+$EE$564/2+$EE$565/4</f>
        <v>0</v>
      </c>
      <c r="GP282" s="9" t="e">
        <f ca="1">INDIRECT(ADDRESS(ROW(),Controls!#REF!+30))</f>
        <v>#REF!</v>
      </c>
      <c r="GQ282" s="9" t="e">
        <f ca="1">INDIRECT(ADDRESS(ROW(),Controls!#REF!+45))</f>
        <v>#REF!</v>
      </c>
      <c r="GR282" s="9" t="e">
        <f ca="1">INDIRECT(ADDRESS(ROW(),Controls!#REF!+60))</f>
        <v>#REF!</v>
      </c>
      <c r="GS282" s="9" t="e">
        <f ca="1">INDIRECT(ADDRESS(ROW(),Controls!#REF!+75))</f>
        <v>#REF!</v>
      </c>
      <c r="GT282" s="9" t="e">
        <f ca="1">INDIRECT(ADDRESS(ROW(),Controls!#REF!+90))</f>
        <v>#REF!</v>
      </c>
      <c r="GU282" s="9" t="e">
        <f ca="1">INDIRECT(ADDRESS(ROW(),Controls!#REF!+105))</f>
        <v>#REF!</v>
      </c>
      <c r="GV282" s="9" t="e">
        <f ca="1">INDIRECT(ADDRESS(ROW(),Controls!#REF!+120))</f>
        <v>#REF!</v>
      </c>
      <c r="GW282" s="9" t="e">
        <f ca="1">INDIRECT(ADDRESS(ROW(),Controls!#REF!+15))</f>
        <v>#REF!</v>
      </c>
      <c r="GX282" s="9" t="e">
        <f ca="1">INDIRECT(ADDRESS(ROW(),Controls!#REF!+135))</f>
        <v>#REF!</v>
      </c>
      <c r="HJ282" s="9" t="e">
        <f t="shared" ca="1" si="24"/>
        <v>#REF!</v>
      </c>
      <c r="HK282" s="9" t="e">
        <f t="shared" ca="1" si="25"/>
        <v>#REF!</v>
      </c>
      <c r="HL282" s="9" t="e">
        <f t="shared" ca="1" si="26"/>
        <v>#REF!</v>
      </c>
      <c r="HM282" s="9" t="e">
        <f t="shared" ca="1" si="27"/>
        <v>#REF!</v>
      </c>
      <c r="HN282" s="9" t="e">
        <f ca="1">SQRT($GS282*(1-$GS282/Controls!$D$15))</f>
        <v>#REF!</v>
      </c>
      <c r="HO282" s="9" t="e">
        <f t="shared" ca="1" si="28"/>
        <v>#REF!</v>
      </c>
      <c r="HP282" s="9" t="e">
        <f t="shared" ca="1" si="29"/>
        <v>#REF!</v>
      </c>
      <c r="HQ282" s="9" t="e">
        <f ca="1">IF($GV282=0,NA(),($GX282*Controls!#REF!))</f>
        <v>#REF!</v>
      </c>
    </row>
    <row r="283" spans="134:225" x14ac:dyDescent="0.25">
      <c r="ED283" s="9">
        <f>$EC$565/4+$EC$566/2+$EC$567/4</f>
        <v>0</v>
      </c>
      <c r="EE283" s="9">
        <f>$ED$564/4+$ED$565/2+$ED$566/4</f>
        <v>0</v>
      </c>
      <c r="EF283" s="9">
        <f>$EE$565/4+$EE$566/2+$EE$567/4</f>
        <v>0</v>
      </c>
      <c r="GP283" s="9" t="e">
        <f ca="1">INDIRECT(ADDRESS(ROW(),Controls!#REF!+30))</f>
        <v>#REF!</v>
      </c>
      <c r="GQ283" s="9" t="e">
        <f ca="1">INDIRECT(ADDRESS(ROW(),Controls!#REF!+45))</f>
        <v>#REF!</v>
      </c>
      <c r="GR283" s="9" t="e">
        <f ca="1">INDIRECT(ADDRESS(ROW(),Controls!#REF!+60))</f>
        <v>#REF!</v>
      </c>
      <c r="GS283" s="9" t="e">
        <f ca="1">INDIRECT(ADDRESS(ROW(),Controls!#REF!+75))</f>
        <v>#REF!</v>
      </c>
      <c r="GT283" s="9" t="e">
        <f ca="1">INDIRECT(ADDRESS(ROW(),Controls!#REF!+90))</f>
        <v>#REF!</v>
      </c>
      <c r="GU283" s="9" t="e">
        <f ca="1">INDIRECT(ADDRESS(ROW(),Controls!#REF!+105))</f>
        <v>#REF!</v>
      </c>
      <c r="GV283" s="9" t="e">
        <f ca="1">INDIRECT(ADDRESS(ROW(),Controls!#REF!+120))</f>
        <v>#REF!</v>
      </c>
      <c r="GW283" s="9" t="e">
        <f ca="1">INDIRECT(ADDRESS(ROW(),Controls!#REF!+15))</f>
        <v>#REF!</v>
      </c>
      <c r="GX283" s="9" t="e">
        <f ca="1">INDIRECT(ADDRESS(ROW(),Controls!#REF!+135))</f>
        <v>#REF!</v>
      </c>
      <c r="HJ283" s="9" t="e">
        <f t="shared" ca="1" si="24"/>
        <v>#REF!</v>
      </c>
      <c r="HK283" s="9" t="e">
        <f t="shared" ca="1" si="25"/>
        <v>#REF!</v>
      </c>
      <c r="HL283" s="9" t="e">
        <f t="shared" ca="1" si="26"/>
        <v>#REF!</v>
      </c>
      <c r="HM283" s="9" t="e">
        <f t="shared" ca="1" si="27"/>
        <v>#REF!</v>
      </c>
      <c r="HN283" s="9" t="e">
        <f ca="1">SQRT($GS283*(1-$GS283/Controls!$D$15))</f>
        <v>#REF!</v>
      </c>
      <c r="HO283" s="9" t="e">
        <f t="shared" ca="1" si="28"/>
        <v>#REF!</v>
      </c>
      <c r="HP283" s="9" t="e">
        <f t="shared" ca="1" si="29"/>
        <v>#REF!</v>
      </c>
      <c r="HQ283" s="9" t="e">
        <f ca="1">IF($GV283=0,NA(),($GX283*Controls!#REF!))</f>
        <v>#REF!</v>
      </c>
    </row>
    <row r="284" spans="134:225" x14ac:dyDescent="0.25">
      <c r="ED284" s="9">
        <f>$EC$567/4+$EC$568/2+$EC$569/4</f>
        <v>0</v>
      </c>
      <c r="EE284" s="9">
        <f>$ED$566/4+$ED$567/2+$ED$568/4</f>
        <v>0</v>
      </c>
      <c r="EF284" s="9">
        <f>$EE$567/4+$EE$568/2+$EE$569/4</f>
        <v>0</v>
      </c>
      <c r="GP284" s="9" t="e">
        <f ca="1">INDIRECT(ADDRESS(ROW(),Controls!#REF!+30))</f>
        <v>#REF!</v>
      </c>
      <c r="GQ284" s="9" t="e">
        <f ca="1">INDIRECT(ADDRESS(ROW(),Controls!#REF!+45))</f>
        <v>#REF!</v>
      </c>
      <c r="GR284" s="9" t="e">
        <f ca="1">INDIRECT(ADDRESS(ROW(),Controls!#REF!+60))</f>
        <v>#REF!</v>
      </c>
      <c r="GS284" s="9" t="e">
        <f ca="1">INDIRECT(ADDRESS(ROW(),Controls!#REF!+75))</f>
        <v>#REF!</v>
      </c>
      <c r="GT284" s="9" t="e">
        <f ca="1">INDIRECT(ADDRESS(ROW(),Controls!#REF!+90))</f>
        <v>#REF!</v>
      </c>
      <c r="GU284" s="9" t="e">
        <f ca="1">INDIRECT(ADDRESS(ROW(),Controls!#REF!+105))</f>
        <v>#REF!</v>
      </c>
      <c r="GV284" s="9" t="e">
        <f ca="1">INDIRECT(ADDRESS(ROW(),Controls!#REF!+120))</f>
        <v>#REF!</v>
      </c>
      <c r="GW284" s="9" t="e">
        <f ca="1">INDIRECT(ADDRESS(ROW(),Controls!#REF!+15))</f>
        <v>#REF!</v>
      </c>
      <c r="GX284" s="9" t="e">
        <f ca="1">INDIRECT(ADDRESS(ROW(),Controls!#REF!+135))</f>
        <v>#REF!</v>
      </c>
      <c r="HJ284" s="9" t="e">
        <f t="shared" ca="1" si="24"/>
        <v>#REF!</v>
      </c>
      <c r="HK284" s="9" t="e">
        <f t="shared" ca="1" si="25"/>
        <v>#REF!</v>
      </c>
      <c r="HL284" s="9" t="e">
        <f t="shared" ca="1" si="26"/>
        <v>#REF!</v>
      </c>
      <c r="HM284" s="9" t="e">
        <f t="shared" ca="1" si="27"/>
        <v>#REF!</v>
      </c>
      <c r="HN284" s="9" t="e">
        <f ca="1">SQRT($GS284*(1-$GS284/Controls!$D$15))</f>
        <v>#REF!</v>
      </c>
      <c r="HO284" s="9" t="e">
        <f t="shared" ca="1" si="28"/>
        <v>#REF!</v>
      </c>
      <c r="HP284" s="9" t="e">
        <f t="shared" ca="1" si="29"/>
        <v>#REF!</v>
      </c>
      <c r="HQ284" s="9" t="e">
        <f ca="1">IF($GV284=0,NA(),($GX284*Controls!#REF!))</f>
        <v>#REF!</v>
      </c>
    </row>
    <row r="285" spans="134:225" x14ac:dyDescent="0.25">
      <c r="ED285" s="9">
        <f>$EC$569/4+$EC$570/2+$EC$571/4</f>
        <v>0</v>
      </c>
      <c r="EE285" s="9">
        <f>$ED$568/4+$ED$569/2+$ED$570/4</f>
        <v>0</v>
      </c>
      <c r="EF285" s="9">
        <f>$EE$569/4+$EE$570/2+$EE$571/4</f>
        <v>0</v>
      </c>
      <c r="GP285" s="9" t="e">
        <f ca="1">INDIRECT(ADDRESS(ROW(),Controls!#REF!+30))</f>
        <v>#REF!</v>
      </c>
      <c r="GQ285" s="9" t="e">
        <f ca="1">INDIRECT(ADDRESS(ROW(),Controls!#REF!+45))</f>
        <v>#REF!</v>
      </c>
      <c r="GR285" s="9" t="e">
        <f ca="1">INDIRECT(ADDRESS(ROW(),Controls!#REF!+60))</f>
        <v>#REF!</v>
      </c>
      <c r="GS285" s="9" t="e">
        <f ca="1">INDIRECT(ADDRESS(ROW(),Controls!#REF!+75))</f>
        <v>#REF!</v>
      </c>
      <c r="GT285" s="9" t="e">
        <f ca="1">INDIRECT(ADDRESS(ROW(),Controls!#REF!+90))</f>
        <v>#REF!</v>
      </c>
      <c r="GU285" s="9" t="e">
        <f ca="1">INDIRECT(ADDRESS(ROW(),Controls!#REF!+105))</f>
        <v>#REF!</v>
      </c>
      <c r="GV285" s="9" t="e">
        <f ca="1">INDIRECT(ADDRESS(ROW(),Controls!#REF!+120))</f>
        <v>#REF!</v>
      </c>
      <c r="GW285" s="9" t="e">
        <f ca="1">INDIRECT(ADDRESS(ROW(),Controls!#REF!+15))</f>
        <v>#REF!</v>
      </c>
      <c r="GX285" s="9" t="e">
        <f ca="1">INDIRECT(ADDRESS(ROW(),Controls!#REF!+135))</f>
        <v>#REF!</v>
      </c>
      <c r="HJ285" s="9" t="e">
        <f t="shared" ca="1" si="24"/>
        <v>#REF!</v>
      </c>
      <c r="HK285" s="9" t="e">
        <f t="shared" ca="1" si="25"/>
        <v>#REF!</v>
      </c>
      <c r="HL285" s="9" t="e">
        <f t="shared" ca="1" si="26"/>
        <v>#REF!</v>
      </c>
      <c r="HM285" s="9" t="e">
        <f t="shared" ca="1" si="27"/>
        <v>#REF!</v>
      </c>
      <c r="HN285" s="9" t="e">
        <f ca="1">SQRT($GS285*(1-$GS285/Controls!$D$15))</f>
        <v>#REF!</v>
      </c>
      <c r="HO285" s="9" t="e">
        <f t="shared" ca="1" si="28"/>
        <v>#REF!</v>
      </c>
      <c r="HP285" s="9" t="e">
        <f t="shared" ca="1" si="29"/>
        <v>#REF!</v>
      </c>
      <c r="HQ285" s="9" t="e">
        <f ca="1">IF($GV285=0,NA(),($GX285*Controls!#REF!))</f>
        <v>#REF!</v>
      </c>
    </row>
    <row r="286" spans="134:225" x14ac:dyDescent="0.25">
      <c r="ED286" s="9">
        <f>$EC$571/4+$EC$572/2+$EC$573/4</f>
        <v>0</v>
      </c>
      <c r="EE286" s="9">
        <f>$ED$570/4+$ED$571/2+$ED$572/4</f>
        <v>0</v>
      </c>
      <c r="EF286" s="9">
        <f>$EE$571/4+$EE$572/2+$EE$573/4</f>
        <v>0</v>
      </c>
      <c r="GP286" s="9" t="e">
        <f ca="1">INDIRECT(ADDRESS(ROW(),Controls!#REF!+30))</f>
        <v>#REF!</v>
      </c>
      <c r="GQ286" s="9" t="e">
        <f ca="1">INDIRECT(ADDRESS(ROW(),Controls!#REF!+45))</f>
        <v>#REF!</v>
      </c>
      <c r="GR286" s="9" t="e">
        <f ca="1">INDIRECT(ADDRESS(ROW(),Controls!#REF!+60))</f>
        <v>#REF!</v>
      </c>
      <c r="GS286" s="9" t="e">
        <f ca="1">INDIRECT(ADDRESS(ROW(),Controls!#REF!+75))</f>
        <v>#REF!</v>
      </c>
      <c r="GT286" s="9" t="e">
        <f ca="1">INDIRECT(ADDRESS(ROW(),Controls!#REF!+90))</f>
        <v>#REF!</v>
      </c>
      <c r="GU286" s="9" t="e">
        <f ca="1">INDIRECT(ADDRESS(ROW(),Controls!#REF!+105))</f>
        <v>#REF!</v>
      </c>
      <c r="GV286" s="9" t="e">
        <f ca="1">INDIRECT(ADDRESS(ROW(),Controls!#REF!+120))</f>
        <v>#REF!</v>
      </c>
      <c r="GW286" s="9" t="e">
        <f ca="1">INDIRECT(ADDRESS(ROW(),Controls!#REF!+15))</f>
        <v>#REF!</v>
      </c>
      <c r="GX286" s="9" t="e">
        <f ca="1">INDIRECT(ADDRESS(ROW(),Controls!#REF!+135))</f>
        <v>#REF!</v>
      </c>
      <c r="HJ286" s="9" t="e">
        <f t="shared" ca="1" si="24"/>
        <v>#REF!</v>
      </c>
      <c r="HK286" s="9" t="e">
        <f t="shared" ca="1" si="25"/>
        <v>#REF!</v>
      </c>
      <c r="HL286" s="9" t="e">
        <f t="shared" ca="1" si="26"/>
        <v>#REF!</v>
      </c>
      <c r="HM286" s="9" t="e">
        <f t="shared" ca="1" si="27"/>
        <v>#REF!</v>
      </c>
      <c r="HN286" s="9" t="e">
        <f ca="1">SQRT($GS286*(1-$GS286/Controls!$D$15))</f>
        <v>#REF!</v>
      </c>
      <c r="HO286" s="9" t="e">
        <f t="shared" ca="1" si="28"/>
        <v>#REF!</v>
      </c>
      <c r="HP286" s="9" t="e">
        <f t="shared" ca="1" si="29"/>
        <v>#REF!</v>
      </c>
      <c r="HQ286" s="9" t="e">
        <f ca="1">IF($GV286=0,NA(),($GX286*Controls!#REF!))</f>
        <v>#REF!</v>
      </c>
    </row>
    <row r="287" spans="134:225" x14ac:dyDescent="0.25">
      <c r="ED287" s="9">
        <f>$EC$573/4+$EC$574/2+$EC$575/4</f>
        <v>0</v>
      </c>
      <c r="EE287" s="9">
        <f>$ED$572/4+$ED$573/2+$ED$574/4</f>
        <v>0</v>
      </c>
      <c r="EF287" s="9">
        <f>$EE$573/4+$EE$574/2+$EE$575/4</f>
        <v>0</v>
      </c>
      <c r="GP287" s="9" t="e">
        <f ca="1">INDIRECT(ADDRESS(ROW(),Controls!#REF!+30))</f>
        <v>#REF!</v>
      </c>
      <c r="GQ287" s="9" t="e">
        <f ca="1">INDIRECT(ADDRESS(ROW(),Controls!#REF!+45))</f>
        <v>#REF!</v>
      </c>
      <c r="GR287" s="9" t="e">
        <f ca="1">INDIRECT(ADDRESS(ROW(),Controls!#REF!+60))</f>
        <v>#REF!</v>
      </c>
      <c r="GS287" s="9" t="e">
        <f ca="1">INDIRECT(ADDRESS(ROW(),Controls!#REF!+75))</f>
        <v>#REF!</v>
      </c>
      <c r="GT287" s="9" t="e">
        <f ca="1">INDIRECT(ADDRESS(ROW(),Controls!#REF!+90))</f>
        <v>#REF!</v>
      </c>
      <c r="GU287" s="9" t="e">
        <f ca="1">INDIRECT(ADDRESS(ROW(),Controls!#REF!+105))</f>
        <v>#REF!</v>
      </c>
      <c r="GV287" s="9" t="e">
        <f ca="1">INDIRECT(ADDRESS(ROW(),Controls!#REF!+120))</f>
        <v>#REF!</v>
      </c>
      <c r="GW287" s="9" t="e">
        <f ca="1">INDIRECT(ADDRESS(ROW(),Controls!#REF!+15))</f>
        <v>#REF!</v>
      </c>
      <c r="GX287" s="9" t="e">
        <f ca="1">INDIRECT(ADDRESS(ROW(),Controls!#REF!+135))</f>
        <v>#REF!</v>
      </c>
      <c r="HJ287" s="9" t="e">
        <f t="shared" ca="1" si="24"/>
        <v>#REF!</v>
      </c>
      <c r="HK287" s="9" t="e">
        <f t="shared" ca="1" si="25"/>
        <v>#REF!</v>
      </c>
      <c r="HL287" s="9" t="e">
        <f t="shared" ca="1" si="26"/>
        <v>#REF!</v>
      </c>
      <c r="HM287" s="9" t="e">
        <f t="shared" ca="1" si="27"/>
        <v>#REF!</v>
      </c>
      <c r="HN287" s="9" t="e">
        <f ca="1">SQRT($GS287*(1-$GS287/Controls!$D$15))</f>
        <v>#REF!</v>
      </c>
      <c r="HO287" s="9" t="e">
        <f t="shared" ca="1" si="28"/>
        <v>#REF!</v>
      </c>
      <c r="HP287" s="9" t="e">
        <f t="shared" ca="1" si="29"/>
        <v>#REF!</v>
      </c>
      <c r="HQ287" s="9" t="e">
        <f ca="1">IF($GV287=0,NA(),($GX287*Controls!#REF!))</f>
        <v>#REF!</v>
      </c>
    </row>
    <row r="288" spans="134:225" x14ac:dyDescent="0.25">
      <c r="ED288" s="9">
        <f>$EC$575/4+$EC$576/2+$EC$577/4</f>
        <v>0</v>
      </c>
      <c r="EE288" s="9">
        <f>$ED$574/4+$ED$575/2+$ED$576/4</f>
        <v>0</v>
      </c>
      <c r="EF288" s="9">
        <f>$EE$575/4+$EE$576/2+$EE$577/4</f>
        <v>0</v>
      </c>
      <c r="GP288" s="9" t="e">
        <f ca="1">INDIRECT(ADDRESS(ROW(),Controls!#REF!+30))</f>
        <v>#REF!</v>
      </c>
      <c r="GQ288" s="9" t="e">
        <f ca="1">INDIRECT(ADDRESS(ROW(),Controls!#REF!+45))</f>
        <v>#REF!</v>
      </c>
      <c r="GR288" s="9" t="e">
        <f ca="1">INDIRECT(ADDRESS(ROW(),Controls!#REF!+60))</f>
        <v>#REF!</v>
      </c>
      <c r="GS288" s="9" t="e">
        <f ca="1">INDIRECT(ADDRESS(ROW(),Controls!#REF!+75))</f>
        <v>#REF!</v>
      </c>
      <c r="GT288" s="9" t="e">
        <f ca="1">INDIRECT(ADDRESS(ROW(),Controls!#REF!+90))</f>
        <v>#REF!</v>
      </c>
      <c r="GU288" s="9" t="e">
        <f ca="1">INDIRECT(ADDRESS(ROW(),Controls!#REF!+105))</f>
        <v>#REF!</v>
      </c>
      <c r="GV288" s="9" t="e">
        <f ca="1">INDIRECT(ADDRESS(ROW(),Controls!#REF!+120))</f>
        <v>#REF!</v>
      </c>
      <c r="GW288" s="9" t="e">
        <f ca="1">INDIRECT(ADDRESS(ROW(),Controls!#REF!+15))</f>
        <v>#REF!</v>
      </c>
      <c r="GX288" s="9" t="e">
        <f ca="1">INDIRECT(ADDRESS(ROW(),Controls!#REF!+135))</f>
        <v>#REF!</v>
      </c>
      <c r="HJ288" s="9" t="e">
        <f t="shared" ca="1" si="24"/>
        <v>#REF!</v>
      </c>
      <c r="HK288" s="9" t="e">
        <f t="shared" ca="1" si="25"/>
        <v>#REF!</v>
      </c>
      <c r="HL288" s="9" t="e">
        <f t="shared" ca="1" si="26"/>
        <v>#REF!</v>
      </c>
      <c r="HM288" s="9" t="e">
        <f t="shared" ca="1" si="27"/>
        <v>#REF!</v>
      </c>
      <c r="HN288" s="9" t="e">
        <f ca="1">SQRT($GS288*(1-$GS288/Controls!$D$15))</f>
        <v>#REF!</v>
      </c>
      <c r="HO288" s="9" t="e">
        <f t="shared" ca="1" si="28"/>
        <v>#REF!</v>
      </c>
      <c r="HP288" s="9" t="e">
        <f t="shared" ca="1" si="29"/>
        <v>#REF!</v>
      </c>
      <c r="HQ288" s="9" t="e">
        <f ca="1">IF($GV288=0,NA(),($GX288*Controls!#REF!))</f>
        <v>#REF!</v>
      </c>
    </row>
    <row r="289" spans="134:225" x14ac:dyDescent="0.25">
      <c r="ED289" s="9">
        <f>$EC$577/4+$EC$578/2+$EC$579/4</f>
        <v>0</v>
      </c>
      <c r="EE289" s="9">
        <f>$ED$576/4+$ED$577/2+$ED$578/4</f>
        <v>0</v>
      </c>
      <c r="EF289" s="9">
        <f>$EE$577/4+$EE$578/2+$EE$579/4</f>
        <v>0</v>
      </c>
      <c r="GP289" s="9" t="e">
        <f ca="1">INDIRECT(ADDRESS(ROW(),Controls!#REF!+30))</f>
        <v>#REF!</v>
      </c>
      <c r="GQ289" s="9" t="e">
        <f ca="1">INDIRECT(ADDRESS(ROW(),Controls!#REF!+45))</f>
        <v>#REF!</v>
      </c>
      <c r="GR289" s="9" t="e">
        <f ca="1">INDIRECT(ADDRESS(ROW(),Controls!#REF!+60))</f>
        <v>#REF!</v>
      </c>
      <c r="GS289" s="9" t="e">
        <f ca="1">INDIRECT(ADDRESS(ROW(),Controls!#REF!+75))</f>
        <v>#REF!</v>
      </c>
      <c r="GT289" s="9" t="e">
        <f ca="1">INDIRECT(ADDRESS(ROW(),Controls!#REF!+90))</f>
        <v>#REF!</v>
      </c>
      <c r="GU289" s="9" t="e">
        <f ca="1">INDIRECT(ADDRESS(ROW(),Controls!#REF!+105))</f>
        <v>#REF!</v>
      </c>
      <c r="GV289" s="9" t="e">
        <f ca="1">INDIRECT(ADDRESS(ROW(),Controls!#REF!+120))</f>
        <v>#REF!</v>
      </c>
      <c r="GW289" s="9" t="e">
        <f ca="1">INDIRECT(ADDRESS(ROW(),Controls!#REF!+15))</f>
        <v>#REF!</v>
      </c>
      <c r="GX289" s="9" t="e">
        <f ca="1">INDIRECT(ADDRESS(ROW(),Controls!#REF!+135))</f>
        <v>#REF!</v>
      </c>
      <c r="HJ289" s="9" t="e">
        <f t="shared" ca="1" si="24"/>
        <v>#REF!</v>
      </c>
      <c r="HK289" s="9" t="e">
        <f t="shared" ca="1" si="25"/>
        <v>#REF!</v>
      </c>
      <c r="HL289" s="9" t="e">
        <f t="shared" ca="1" si="26"/>
        <v>#REF!</v>
      </c>
      <c r="HM289" s="9" t="e">
        <f t="shared" ca="1" si="27"/>
        <v>#REF!</v>
      </c>
      <c r="HN289" s="9" t="e">
        <f ca="1">SQRT($GS289*(1-$GS289/Controls!$D$15))</f>
        <v>#REF!</v>
      </c>
      <c r="HO289" s="9" t="e">
        <f t="shared" ca="1" si="28"/>
        <v>#REF!</v>
      </c>
      <c r="HP289" s="9" t="e">
        <f t="shared" ca="1" si="29"/>
        <v>#REF!</v>
      </c>
      <c r="HQ289" s="9" t="e">
        <f ca="1">IF($GV289=0,NA(),($GX289*Controls!#REF!))</f>
        <v>#REF!</v>
      </c>
    </row>
    <row r="290" spans="134:225" x14ac:dyDescent="0.25">
      <c r="ED290" s="9">
        <f>$EC$579/4+$EC$580/2+$EC$581/4</f>
        <v>0</v>
      </c>
      <c r="EE290" s="9">
        <f>$ED$578/4+$ED$579/2+$ED$580/4</f>
        <v>0</v>
      </c>
      <c r="EF290" s="9">
        <f>$EE$579/4+$EE$580/2+$EE$581/4</f>
        <v>0</v>
      </c>
      <c r="GP290" s="9" t="e">
        <f ca="1">INDIRECT(ADDRESS(ROW(),Controls!#REF!+30))</f>
        <v>#REF!</v>
      </c>
      <c r="GQ290" s="9" t="e">
        <f ca="1">INDIRECT(ADDRESS(ROW(),Controls!#REF!+45))</f>
        <v>#REF!</v>
      </c>
      <c r="GR290" s="9" t="e">
        <f ca="1">INDIRECT(ADDRESS(ROW(),Controls!#REF!+60))</f>
        <v>#REF!</v>
      </c>
      <c r="GS290" s="9" t="e">
        <f ca="1">INDIRECT(ADDRESS(ROW(),Controls!#REF!+75))</f>
        <v>#REF!</v>
      </c>
      <c r="GT290" s="9" t="e">
        <f ca="1">INDIRECT(ADDRESS(ROW(),Controls!#REF!+90))</f>
        <v>#REF!</v>
      </c>
      <c r="GU290" s="9" t="e">
        <f ca="1">INDIRECT(ADDRESS(ROW(),Controls!#REF!+105))</f>
        <v>#REF!</v>
      </c>
      <c r="GV290" s="9" t="e">
        <f ca="1">INDIRECT(ADDRESS(ROW(),Controls!#REF!+120))</f>
        <v>#REF!</v>
      </c>
      <c r="GW290" s="9" t="e">
        <f ca="1">INDIRECT(ADDRESS(ROW(),Controls!#REF!+15))</f>
        <v>#REF!</v>
      </c>
      <c r="GX290" s="9" t="e">
        <f ca="1">INDIRECT(ADDRESS(ROW(),Controls!#REF!+135))</f>
        <v>#REF!</v>
      </c>
      <c r="HJ290" s="9" t="e">
        <f t="shared" ca="1" si="24"/>
        <v>#REF!</v>
      </c>
      <c r="HK290" s="9" t="e">
        <f t="shared" ca="1" si="25"/>
        <v>#REF!</v>
      </c>
      <c r="HL290" s="9" t="e">
        <f t="shared" ca="1" si="26"/>
        <v>#REF!</v>
      </c>
      <c r="HM290" s="9" t="e">
        <f t="shared" ca="1" si="27"/>
        <v>#REF!</v>
      </c>
      <c r="HN290" s="9" t="e">
        <f ca="1">SQRT($GS290*(1-$GS290/Controls!$D$15))</f>
        <v>#REF!</v>
      </c>
      <c r="HO290" s="9" t="e">
        <f t="shared" ca="1" si="28"/>
        <v>#REF!</v>
      </c>
      <c r="HP290" s="9" t="e">
        <f t="shared" ca="1" si="29"/>
        <v>#REF!</v>
      </c>
      <c r="HQ290" s="9" t="e">
        <f ca="1">IF($GV290=0,NA(),($GX290*Controls!#REF!))</f>
        <v>#REF!</v>
      </c>
    </row>
    <row r="291" spans="134:225" x14ac:dyDescent="0.25">
      <c r="ED291" s="9">
        <f>$EC$581/4+$EC$582/2+$EC$583/4</f>
        <v>0</v>
      </c>
      <c r="EE291" s="9">
        <f>$ED$580/4+$ED$581/2+$ED$582/4</f>
        <v>0</v>
      </c>
      <c r="EF291" s="9">
        <f>$EE$581/4+$EE$582/2+$EE$583/4</f>
        <v>0</v>
      </c>
      <c r="GP291" s="9" t="e">
        <f ca="1">INDIRECT(ADDRESS(ROW(),Controls!#REF!+30))</f>
        <v>#REF!</v>
      </c>
      <c r="GQ291" s="9" t="e">
        <f ca="1">INDIRECT(ADDRESS(ROW(),Controls!#REF!+45))</f>
        <v>#REF!</v>
      </c>
      <c r="GR291" s="9" t="e">
        <f ca="1">INDIRECT(ADDRESS(ROW(),Controls!#REF!+60))</f>
        <v>#REF!</v>
      </c>
      <c r="GS291" s="9" t="e">
        <f ca="1">INDIRECT(ADDRESS(ROW(),Controls!#REF!+75))</f>
        <v>#REF!</v>
      </c>
      <c r="GT291" s="9" t="e">
        <f ca="1">INDIRECT(ADDRESS(ROW(),Controls!#REF!+90))</f>
        <v>#REF!</v>
      </c>
      <c r="GU291" s="9" t="e">
        <f ca="1">INDIRECT(ADDRESS(ROW(),Controls!#REF!+105))</f>
        <v>#REF!</v>
      </c>
      <c r="GV291" s="9" t="e">
        <f ca="1">INDIRECT(ADDRESS(ROW(),Controls!#REF!+120))</f>
        <v>#REF!</v>
      </c>
      <c r="GW291" s="9" t="e">
        <f ca="1">INDIRECT(ADDRESS(ROW(),Controls!#REF!+15))</f>
        <v>#REF!</v>
      </c>
      <c r="GX291" s="9" t="e">
        <f ca="1">INDIRECT(ADDRESS(ROW(),Controls!#REF!+135))</f>
        <v>#REF!</v>
      </c>
      <c r="HJ291" s="9" t="e">
        <f t="shared" ca="1" si="24"/>
        <v>#REF!</v>
      </c>
      <c r="HK291" s="9" t="e">
        <f t="shared" ca="1" si="25"/>
        <v>#REF!</v>
      </c>
      <c r="HL291" s="9" t="e">
        <f t="shared" ca="1" si="26"/>
        <v>#REF!</v>
      </c>
      <c r="HM291" s="9" t="e">
        <f t="shared" ca="1" si="27"/>
        <v>#REF!</v>
      </c>
      <c r="HN291" s="9" t="e">
        <f ca="1">SQRT($GS291*(1-$GS291/Controls!$D$15))</f>
        <v>#REF!</v>
      </c>
      <c r="HO291" s="9" t="e">
        <f t="shared" ca="1" si="28"/>
        <v>#REF!</v>
      </c>
      <c r="HP291" s="9" t="e">
        <f t="shared" ca="1" si="29"/>
        <v>#REF!</v>
      </c>
      <c r="HQ291" s="9" t="e">
        <f ca="1">IF($GV291=0,NA(),($GX291*Controls!#REF!))</f>
        <v>#REF!</v>
      </c>
    </row>
    <row r="292" spans="134:225" x14ac:dyDescent="0.25">
      <c r="ED292" s="9">
        <f>$EC$583/4+$EC$584/2+$EC$585/4</f>
        <v>0</v>
      </c>
      <c r="EE292" s="9">
        <f>$ED$582/4+$ED$583/2+$ED$584/4</f>
        <v>0</v>
      </c>
      <c r="EF292" s="9">
        <f>$EE$583/4+$EE$584/2+$EE$585/4</f>
        <v>0</v>
      </c>
      <c r="GP292" s="9" t="e">
        <f ca="1">INDIRECT(ADDRESS(ROW(),Controls!#REF!+30))</f>
        <v>#REF!</v>
      </c>
      <c r="GQ292" s="9" t="e">
        <f ca="1">INDIRECT(ADDRESS(ROW(),Controls!#REF!+45))</f>
        <v>#REF!</v>
      </c>
      <c r="GR292" s="9" t="e">
        <f ca="1">INDIRECT(ADDRESS(ROW(),Controls!#REF!+60))</f>
        <v>#REF!</v>
      </c>
      <c r="GS292" s="9" t="e">
        <f ca="1">INDIRECT(ADDRESS(ROW(),Controls!#REF!+75))</f>
        <v>#REF!</v>
      </c>
      <c r="GT292" s="9" t="e">
        <f ca="1">INDIRECT(ADDRESS(ROW(),Controls!#REF!+90))</f>
        <v>#REF!</v>
      </c>
      <c r="GU292" s="9" t="e">
        <f ca="1">INDIRECT(ADDRESS(ROW(),Controls!#REF!+105))</f>
        <v>#REF!</v>
      </c>
      <c r="GV292" s="9" t="e">
        <f ca="1">INDIRECT(ADDRESS(ROW(),Controls!#REF!+120))</f>
        <v>#REF!</v>
      </c>
      <c r="GW292" s="9" t="e">
        <f ca="1">INDIRECT(ADDRESS(ROW(),Controls!#REF!+15))</f>
        <v>#REF!</v>
      </c>
      <c r="GX292" s="9" t="e">
        <f ca="1">INDIRECT(ADDRESS(ROW(),Controls!#REF!+135))</f>
        <v>#REF!</v>
      </c>
      <c r="HJ292" s="9" t="e">
        <f t="shared" ca="1" si="24"/>
        <v>#REF!</v>
      </c>
      <c r="HK292" s="9" t="e">
        <f t="shared" ca="1" si="25"/>
        <v>#REF!</v>
      </c>
      <c r="HL292" s="9" t="e">
        <f t="shared" ca="1" si="26"/>
        <v>#REF!</v>
      </c>
      <c r="HM292" s="9" t="e">
        <f t="shared" ca="1" si="27"/>
        <v>#REF!</v>
      </c>
      <c r="HN292" s="9" t="e">
        <f ca="1">SQRT($GS292*(1-$GS292/Controls!$D$15))</f>
        <v>#REF!</v>
      </c>
      <c r="HO292" s="9" t="e">
        <f t="shared" ca="1" si="28"/>
        <v>#REF!</v>
      </c>
      <c r="HP292" s="9" t="e">
        <f t="shared" ca="1" si="29"/>
        <v>#REF!</v>
      </c>
      <c r="HQ292" s="9" t="e">
        <f ca="1">IF($GV292=0,NA(),($GX292*Controls!#REF!))</f>
        <v>#REF!</v>
      </c>
    </row>
    <row r="293" spans="134:225" x14ac:dyDescent="0.25">
      <c r="ED293" s="9">
        <f>$EC$585/4+$EC$586/2+$EC$587/4</f>
        <v>0</v>
      </c>
      <c r="EE293" s="9">
        <f>$ED$584/4+$ED$585/2+$ED$586/4</f>
        <v>0</v>
      </c>
      <c r="EF293" s="9">
        <f>$EE$585/4+$EE$586/2+$EE$587/4</f>
        <v>0</v>
      </c>
      <c r="GP293" s="9" t="e">
        <f ca="1">INDIRECT(ADDRESS(ROW(),Controls!#REF!+30))</f>
        <v>#REF!</v>
      </c>
      <c r="GQ293" s="9" t="e">
        <f ca="1">INDIRECT(ADDRESS(ROW(),Controls!#REF!+45))</f>
        <v>#REF!</v>
      </c>
      <c r="GR293" s="9" t="e">
        <f ca="1">INDIRECT(ADDRESS(ROW(),Controls!#REF!+60))</f>
        <v>#REF!</v>
      </c>
      <c r="GS293" s="9" t="e">
        <f ca="1">INDIRECT(ADDRESS(ROW(),Controls!#REF!+75))</f>
        <v>#REF!</v>
      </c>
      <c r="GT293" s="9" t="e">
        <f ca="1">INDIRECT(ADDRESS(ROW(),Controls!#REF!+90))</f>
        <v>#REF!</v>
      </c>
      <c r="GU293" s="9" t="e">
        <f ca="1">INDIRECT(ADDRESS(ROW(),Controls!#REF!+105))</f>
        <v>#REF!</v>
      </c>
      <c r="GV293" s="9" t="e">
        <f ca="1">INDIRECT(ADDRESS(ROW(),Controls!#REF!+120))</f>
        <v>#REF!</v>
      </c>
      <c r="GW293" s="9" t="e">
        <f ca="1">INDIRECT(ADDRESS(ROW(),Controls!#REF!+15))</f>
        <v>#REF!</v>
      </c>
      <c r="GX293" s="9" t="e">
        <f ca="1">INDIRECT(ADDRESS(ROW(),Controls!#REF!+135))</f>
        <v>#REF!</v>
      </c>
      <c r="HJ293" s="9" t="e">
        <f t="shared" ca="1" si="24"/>
        <v>#REF!</v>
      </c>
      <c r="HK293" s="9" t="e">
        <f t="shared" ca="1" si="25"/>
        <v>#REF!</v>
      </c>
      <c r="HL293" s="9" t="e">
        <f t="shared" ca="1" si="26"/>
        <v>#REF!</v>
      </c>
      <c r="HM293" s="9" t="e">
        <f t="shared" ca="1" si="27"/>
        <v>#REF!</v>
      </c>
      <c r="HN293" s="9" t="e">
        <f ca="1">SQRT($GS293*(1-$GS293/Controls!$D$15))</f>
        <v>#REF!</v>
      </c>
      <c r="HO293" s="9" t="e">
        <f t="shared" ca="1" si="28"/>
        <v>#REF!</v>
      </c>
      <c r="HP293" s="9" t="e">
        <f t="shared" ca="1" si="29"/>
        <v>#REF!</v>
      </c>
      <c r="HQ293" s="9" t="e">
        <f ca="1">IF($GV293=0,NA(),($GX293*Controls!#REF!))</f>
        <v>#REF!</v>
      </c>
    </row>
    <row r="294" spans="134:225" x14ac:dyDescent="0.25">
      <c r="ED294" s="9">
        <f>$EC$587/4+$EC$588/2+$EC$589/4</f>
        <v>0</v>
      </c>
      <c r="EE294" s="9">
        <f>$ED$586/4+$ED$587/2+$ED$588/4</f>
        <v>0</v>
      </c>
      <c r="EF294" s="9">
        <f>$EE$587/4+$EE$588/2+$EE$589/4</f>
        <v>0</v>
      </c>
      <c r="GP294" s="9" t="e">
        <f ca="1">INDIRECT(ADDRESS(ROW(),Controls!#REF!+30))</f>
        <v>#REF!</v>
      </c>
      <c r="GQ294" s="9" t="e">
        <f ca="1">INDIRECT(ADDRESS(ROW(),Controls!#REF!+45))</f>
        <v>#REF!</v>
      </c>
      <c r="GR294" s="9" t="e">
        <f ca="1">INDIRECT(ADDRESS(ROW(),Controls!#REF!+60))</f>
        <v>#REF!</v>
      </c>
      <c r="GS294" s="9" t="e">
        <f ca="1">INDIRECT(ADDRESS(ROW(),Controls!#REF!+75))</f>
        <v>#REF!</v>
      </c>
      <c r="GT294" s="9" t="e">
        <f ca="1">INDIRECT(ADDRESS(ROW(),Controls!#REF!+90))</f>
        <v>#REF!</v>
      </c>
      <c r="GU294" s="9" t="e">
        <f ca="1">INDIRECT(ADDRESS(ROW(),Controls!#REF!+105))</f>
        <v>#REF!</v>
      </c>
      <c r="GV294" s="9" t="e">
        <f ca="1">INDIRECT(ADDRESS(ROW(),Controls!#REF!+120))</f>
        <v>#REF!</v>
      </c>
      <c r="GW294" s="9" t="e">
        <f ca="1">INDIRECT(ADDRESS(ROW(),Controls!#REF!+15))</f>
        <v>#REF!</v>
      </c>
      <c r="GX294" s="9" t="e">
        <f ca="1">INDIRECT(ADDRESS(ROW(),Controls!#REF!+135))</f>
        <v>#REF!</v>
      </c>
      <c r="HJ294" s="9" t="e">
        <f t="shared" ca="1" si="24"/>
        <v>#REF!</v>
      </c>
      <c r="HK294" s="9" t="e">
        <f t="shared" ca="1" si="25"/>
        <v>#REF!</v>
      </c>
      <c r="HL294" s="9" t="e">
        <f t="shared" ca="1" si="26"/>
        <v>#REF!</v>
      </c>
      <c r="HM294" s="9" t="e">
        <f t="shared" ca="1" si="27"/>
        <v>#REF!</v>
      </c>
      <c r="HN294" s="9" t="e">
        <f ca="1">SQRT($GS294*(1-$GS294/Controls!$D$15))</f>
        <v>#REF!</v>
      </c>
      <c r="HO294" s="9" t="e">
        <f t="shared" ca="1" si="28"/>
        <v>#REF!</v>
      </c>
      <c r="HP294" s="9" t="e">
        <f t="shared" ca="1" si="29"/>
        <v>#REF!</v>
      </c>
      <c r="HQ294" s="9" t="e">
        <f ca="1">IF($GV294=0,NA(),($GX294*Controls!#REF!))</f>
        <v>#REF!</v>
      </c>
    </row>
    <row r="295" spans="134:225" x14ac:dyDescent="0.25">
      <c r="ED295" s="9">
        <f>$EC$589/4+$EC$590/2+$EC$591/4</f>
        <v>0</v>
      </c>
      <c r="EE295" s="9">
        <f>$ED$588/4+$ED$589/2+$ED$590/4</f>
        <v>0</v>
      </c>
      <c r="EF295" s="9">
        <f>$EE$589/4+$EE$590/2+$EE$591/4</f>
        <v>0</v>
      </c>
      <c r="GP295" s="9" t="e">
        <f ca="1">INDIRECT(ADDRESS(ROW(),Controls!#REF!+30))</f>
        <v>#REF!</v>
      </c>
      <c r="GQ295" s="9" t="e">
        <f ca="1">INDIRECT(ADDRESS(ROW(),Controls!#REF!+45))</f>
        <v>#REF!</v>
      </c>
      <c r="GR295" s="9" t="e">
        <f ca="1">INDIRECT(ADDRESS(ROW(),Controls!#REF!+60))</f>
        <v>#REF!</v>
      </c>
      <c r="GS295" s="9" t="e">
        <f ca="1">INDIRECT(ADDRESS(ROW(),Controls!#REF!+75))</f>
        <v>#REF!</v>
      </c>
      <c r="GT295" s="9" t="e">
        <f ca="1">INDIRECT(ADDRESS(ROW(),Controls!#REF!+90))</f>
        <v>#REF!</v>
      </c>
      <c r="GU295" s="9" t="e">
        <f ca="1">INDIRECT(ADDRESS(ROW(),Controls!#REF!+105))</f>
        <v>#REF!</v>
      </c>
      <c r="GV295" s="9" t="e">
        <f ca="1">INDIRECT(ADDRESS(ROW(),Controls!#REF!+120))</f>
        <v>#REF!</v>
      </c>
      <c r="GW295" s="9" t="e">
        <f ca="1">INDIRECT(ADDRESS(ROW(),Controls!#REF!+15))</f>
        <v>#REF!</v>
      </c>
      <c r="GX295" s="9" t="e">
        <f ca="1">INDIRECT(ADDRESS(ROW(),Controls!#REF!+135))</f>
        <v>#REF!</v>
      </c>
      <c r="HJ295" s="9" t="e">
        <f t="shared" ca="1" si="24"/>
        <v>#REF!</v>
      </c>
      <c r="HK295" s="9" t="e">
        <f t="shared" ca="1" si="25"/>
        <v>#REF!</v>
      </c>
      <c r="HL295" s="9" t="e">
        <f t="shared" ca="1" si="26"/>
        <v>#REF!</v>
      </c>
      <c r="HM295" s="9" t="e">
        <f t="shared" ca="1" si="27"/>
        <v>#REF!</v>
      </c>
      <c r="HN295" s="9" t="e">
        <f ca="1">SQRT($GS295*(1-$GS295/Controls!$D$15))</f>
        <v>#REF!</v>
      </c>
      <c r="HO295" s="9" t="e">
        <f t="shared" ca="1" si="28"/>
        <v>#REF!</v>
      </c>
      <c r="HP295" s="9" t="e">
        <f t="shared" ca="1" si="29"/>
        <v>#REF!</v>
      </c>
      <c r="HQ295" s="9" t="e">
        <f ca="1">IF($GV295=0,NA(),($GX295*Controls!#REF!))</f>
        <v>#REF!</v>
      </c>
    </row>
    <row r="296" spans="134:225" x14ac:dyDescent="0.25">
      <c r="ED296" s="9">
        <f>$EC$591/4+$EC$592/2+$EC$593/4</f>
        <v>0</v>
      </c>
      <c r="EE296" s="9">
        <f>$ED$590/4+$ED$591/2+$ED$592/4</f>
        <v>0</v>
      </c>
      <c r="EF296" s="9">
        <f>$EE$591/4+$EE$592/2+$EE$593/4</f>
        <v>0</v>
      </c>
      <c r="GP296" s="9" t="e">
        <f ca="1">INDIRECT(ADDRESS(ROW(),Controls!#REF!+30))</f>
        <v>#REF!</v>
      </c>
      <c r="GQ296" s="9" t="e">
        <f ca="1">INDIRECT(ADDRESS(ROW(),Controls!#REF!+45))</f>
        <v>#REF!</v>
      </c>
      <c r="GR296" s="9" t="e">
        <f ca="1">INDIRECT(ADDRESS(ROW(),Controls!#REF!+60))</f>
        <v>#REF!</v>
      </c>
      <c r="GS296" s="9" t="e">
        <f ca="1">INDIRECT(ADDRESS(ROW(),Controls!#REF!+75))</f>
        <v>#REF!</v>
      </c>
      <c r="GT296" s="9" t="e">
        <f ca="1">INDIRECT(ADDRESS(ROW(),Controls!#REF!+90))</f>
        <v>#REF!</v>
      </c>
      <c r="GU296" s="9" t="e">
        <f ca="1">INDIRECT(ADDRESS(ROW(),Controls!#REF!+105))</f>
        <v>#REF!</v>
      </c>
      <c r="GV296" s="9" t="e">
        <f ca="1">INDIRECT(ADDRESS(ROW(),Controls!#REF!+120))</f>
        <v>#REF!</v>
      </c>
      <c r="GW296" s="9" t="e">
        <f ca="1">INDIRECT(ADDRESS(ROW(),Controls!#REF!+15))</f>
        <v>#REF!</v>
      </c>
      <c r="GX296" s="9" t="e">
        <f ca="1">INDIRECT(ADDRESS(ROW(),Controls!#REF!+135))</f>
        <v>#REF!</v>
      </c>
      <c r="HJ296" s="9" t="e">
        <f t="shared" ca="1" si="24"/>
        <v>#REF!</v>
      </c>
      <c r="HK296" s="9" t="e">
        <f t="shared" ca="1" si="25"/>
        <v>#REF!</v>
      </c>
      <c r="HL296" s="9" t="e">
        <f t="shared" ca="1" si="26"/>
        <v>#REF!</v>
      </c>
      <c r="HM296" s="9" t="e">
        <f t="shared" ca="1" si="27"/>
        <v>#REF!</v>
      </c>
      <c r="HN296" s="9" t="e">
        <f ca="1">SQRT($GS296*(1-$GS296/Controls!$D$15))</f>
        <v>#REF!</v>
      </c>
      <c r="HO296" s="9" t="e">
        <f t="shared" ca="1" si="28"/>
        <v>#REF!</v>
      </c>
      <c r="HP296" s="9" t="e">
        <f t="shared" ca="1" si="29"/>
        <v>#REF!</v>
      </c>
      <c r="HQ296" s="9" t="e">
        <f ca="1">IF($GV296=0,NA(),($GX296*Controls!#REF!))</f>
        <v>#REF!</v>
      </c>
    </row>
    <row r="297" spans="134:225" x14ac:dyDescent="0.25">
      <c r="ED297" s="9">
        <f>$EC$593/4+$EC$594/2+$EC$595/4</f>
        <v>0</v>
      </c>
      <c r="EE297" s="9">
        <f>$ED$592/4+$ED$593/2+$ED$594/4</f>
        <v>0</v>
      </c>
      <c r="EF297" s="9">
        <f>$EE$593/4+$EE$594/2+$EE$595/4</f>
        <v>0</v>
      </c>
      <c r="GP297" s="9" t="e">
        <f ca="1">INDIRECT(ADDRESS(ROW(),Controls!#REF!+30))</f>
        <v>#REF!</v>
      </c>
      <c r="GQ297" s="9" t="e">
        <f ca="1">INDIRECT(ADDRESS(ROW(),Controls!#REF!+45))</f>
        <v>#REF!</v>
      </c>
      <c r="GR297" s="9" t="e">
        <f ca="1">INDIRECT(ADDRESS(ROW(),Controls!#REF!+60))</f>
        <v>#REF!</v>
      </c>
      <c r="GS297" s="9" t="e">
        <f ca="1">INDIRECT(ADDRESS(ROW(),Controls!#REF!+75))</f>
        <v>#REF!</v>
      </c>
      <c r="GT297" s="9" t="e">
        <f ca="1">INDIRECT(ADDRESS(ROW(),Controls!#REF!+90))</f>
        <v>#REF!</v>
      </c>
      <c r="GU297" s="9" t="e">
        <f ca="1">INDIRECT(ADDRESS(ROW(),Controls!#REF!+105))</f>
        <v>#REF!</v>
      </c>
      <c r="GV297" s="9" t="e">
        <f ca="1">INDIRECT(ADDRESS(ROW(),Controls!#REF!+120))</f>
        <v>#REF!</v>
      </c>
      <c r="GW297" s="9" t="e">
        <f ca="1">INDIRECT(ADDRESS(ROW(),Controls!#REF!+15))</f>
        <v>#REF!</v>
      </c>
      <c r="GX297" s="9" t="e">
        <f ca="1">INDIRECT(ADDRESS(ROW(),Controls!#REF!+135))</f>
        <v>#REF!</v>
      </c>
      <c r="HJ297" s="9" t="e">
        <f t="shared" ca="1" si="24"/>
        <v>#REF!</v>
      </c>
      <c r="HK297" s="9" t="e">
        <f t="shared" ca="1" si="25"/>
        <v>#REF!</v>
      </c>
      <c r="HL297" s="9" t="e">
        <f t="shared" ca="1" si="26"/>
        <v>#REF!</v>
      </c>
      <c r="HM297" s="9" t="e">
        <f t="shared" ca="1" si="27"/>
        <v>#REF!</v>
      </c>
      <c r="HN297" s="9" t="e">
        <f ca="1">SQRT($GS297*(1-$GS297/Controls!$D$15))</f>
        <v>#REF!</v>
      </c>
      <c r="HO297" s="9" t="e">
        <f t="shared" ca="1" si="28"/>
        <v>#REF!</v>
      </c>
      <c r="HP297" s="9" t="e">
        <f t="shared" ca="1" si="29"/>
        <v>#REF!</v>
      </c>
      <c r="HQ297" s="9" t="e">
        <f ca="1">IF($GV297=0,NA(),($GX297*Controls!#REF!))</f>
        <v>#REF!</v>
      </c>
    </row>
    <row r="298" spans="134:225" x14ac:dyDescent="0.25">
      <c r="ED298" s="9">
        <f>$EC$595/4+$EC$596/2+$EC$597/4</f>
        <v>0</v>
      </c>
      <c r="EE298" s="9">
        <f>$ED$594/4+$ED$595/2+$ED$596/4</f>
        <v>0</v>
      </c>
      <c r="EF298" s="9">
        <f>$EE$595/4+$EE$596/2+$EE$597/4</f>
        <v>0</v>
      </c>
      <c r="GP298" s="9" t="e">
        <f ca="1">INDIRECT(ADDRESS(ROW(),Controls!#REF!+30))</f>
        <v>#REF!</v>
      </c>
      <c r="GQ298" s="9" t="e">
        <f ca="1">INDIRECT(ADDRESS(ROW(),Controls!#REF!+45))</f>
        <v>#REF!</v>
      </c>
      <c r="GR298" s="9" t="e">
        <f ca="1">INDIRECT(ADDRESS(ROW(),Controls!#REF!+60))</f>
        <v>#REF!</v>
      </c>
      <c r="GS298" s="9" t="e">
        <f ca="1">INDIRECT(ADDRESS(ROW(),Controls!#REF!+75))</f>
        <v>#REF!</v>
      </c>
      <c r="GT298" s="9" t="e">
        <f ca="1">INDIRECT(ADDRESS(ROW(),Controls!#REF!+90))</f>
        <v>#REF!</v>
      </c>
      <c r="GU298" s="9" t="e">
        <f ca="1">INDIRECT(ADDRESS(ROW(),Controls!#REF!+105))</f>
        <v>#REF!</v>
      </c>
      <c r="GV298" s="9" t="e">
        <f ca="1">INDIRECT(ADDRESS(ROW(),Controls!#REF!+120))</f>
        <v>#REF!</v>
      </c>
      <c r="GW298" s="9" t="e">
        <f ca="1">INDIRECT(ADDRESS(ROW(),Controls!#REF!+15))</f>
        <v>#REF!</v>
      </c>
      <c r="GX298" s="9" t="e">
        <f ca="1">INDIRECT(ADDRESS(ROW(),Controls!#REF!+135))</f>
        <v>#REF!</v>
      </c>
      <c r="HJ298" s="9" t="e">
        <f t="shared" ca="1" si="24"/>
        <v>#REF!</v>
      </c>
      <c r="HK298" s="9" t="e">
        <f t="shared" ca="1" si="25"/>
        <v>#REF!</v>
      </c>
      <c r="HL298" s="9" t="e">
        <f t="shared" ca="1" si="26"/>
        <v>#REF!</v>
      </c>
      <c r="HM298" s="9" t="e">
        <f t="shared" ca="1" si="27"/>
        <v>#REF!</v>
      </c>
      <c r="HN298" s="9" t="e">
        <f ca="1">SQRT($GS298*(1-$GS298/Controls!$D$15))</f>
        <v>#REF!</v>
      </c>
      <c r="HO298" s="9" t="e">
        <f t="shared" ca="1" si="28"/>
        <v>#REF!</v>
      </c>
      <c r="HP298" s="9" t="e">
        <f t="shared" ca="1" si="29"/>
        <v>#REF!</v>
      </c>
      <c r="HQ298" s="9" t="e">
        <f ca="1">IF($GV298=0,NA(),($GX298*Controls!#REF!))</f>
        <v>#REF!</v>
      </c>
    </row>
    <row r="299" spans="134:225" x14ac:dyDescent="0.25">
      <c r="ED299" s="9">
        <f>$EC$597/4+$EC$598/2+$EC$599/4</f>
        <v>0</v>
      </c>
      <c r="EE299" s="9">
        <f>$ED$596/4+$ED$597/2+$ED$598/4</f>
        <v>0</v>
      </c>
      <c r="EF299" s="9">
        <f>$EE$597/4+$EE$598/2+$EE$599/4</f>
        <v>0</v>
      </c>
      <c r="GP299" s="9" t="e">
        <f ca="1">INDIRECT(ADDRESS(ROW(),Controls!#REF!+30))</f>
        <v>#REF!</v>
      </c>
      <c r="GQ299" s="9" t="e">
        <f ca="1">INDIRECT(ADDRESS(ROW(),Controls!#REF!+45))</f>
        <v>#REF!</v>
      </c>
      <c r="GR299" s="9" t="e">
        <f ca="1">INDIRECT(ADDRESS(ROW(),Controls!#REF!+60))</f>
        <v>#REF!</v>
      </c>
      <c r="GS299" s="9" t="e">
        <f ca="1">INDIRECT(ADDRESS(ROW(),Controls!#REF!+75))</f>
        <v>#REF!</v>
      </c>
      <c r="GT299" s="9" t="e">
        <f ca="1">INDIRECT(ADDRESS(ROW(),Controls!#REF!+90))</f>
        <v>#REF!</v>
      </c>
      <c r="GU299" s="9" t="e">
        <f ca="1">INDIRECT(ADDRESS(ROW(),Controls!#REF!+105))</f>
        <v>#REF!</v>
      </c>
      <c r="GV299" s="9" t="e">
        <f ca="1">INDIRECT(ADDRESS(ROW(),Controls!#REF!+120))</f>
        <v>#REF!</v>
      </c>
      <c r="GW299" s="9" t="e">
        <f ca="1">INDIRECT(ADDRESS(ROW(),Controls!#REF!+15))</f>
        <v>#REF!</v>
      </c>
      <c r="GX299" s="9" t="e">
        <f ca="1">INDIRECT(ADDRESS(ROW(),Controls!#REF!+135))</f>
        <v>#REF!</v>
      </c>
      <c r="HJ299" s="9" t="e">
        <f t="shared" ca="1" si="24"/>
        <v>#REF!</v>
      </c>
      <c r="HK299" s="9" t="e">
        <f t="shared" ca="1" si="25"/>
        <v>#REF!</v>
      </c>
      <c r="HL299" s="9" t="e">
        <f t="shared" ca="1" si="26"/>
        <v>#REF!</v>
      </c>
      <c r="HM299" s="9" t="e">
        <f t="shared" ca="1" si="27"/>
        <v>#REF!</v>
      </c>
      <c r="HN299" s="9" t="e">
        <f ca="1">SQRT($GS299*(1-$GS299/Controls!$D$15))</f>
        <v>#REF!</v>
      </c>
      <c r="HO299" s="9" t="e">
        <f t="shared" ca="1" si="28"/>
        <v>#REF!</v>
      </c>
      <c r="HP299" s="9" t="e">
        <f t="shared" ca="1" si="29"/>
        <v>#REF!</v>
      </c>
      <c r="HQ299" s="9" t="e">
        <f ca="1">IF($GV299=0,NA(),($GX299*Controls!#REF!))</f>
        <v>#REF!</v>
      </c>
    </row>
    <row r="300" spans="134:225" x14ac:dyDescent="0.25">
      <c r="ED300" s="9">
        <f>$EC$599/4+$EC$600/2+$EC$601/4</f>
        <v>0</v>
      </c>
      <c r="EE300" s="9">
        <f>$ED$598/4+$ED$599/2+$ED$600/4</f>
        <v>0</v>
      </c>
      <c r="EF300" s="9">
        <f>$EE$599/4+$EE$600/2+$EE$601/4</f>
        <v>0</v>
      </c>
      <c r="GP300" s="9" t="e">
        <f ca="1">INDIRECT(ADDRESS(ROW(),Controls!#REF!+30))</f>
        <v>#REF!</v>
      </c>
      <c r="GQ300" s="9" t="e">
        <f ca="1">INDIRECT(ADDRESS(ROW(),Controls!#REF!+45))</f>
        <v>#REF!</v>
      </c>
      <c r="GR300" s="9" t="e">
        <f ca="1">INDIRECT(ADDRESS(ROW(),Controls!#REF!+60))</f>
        <v>#REF!</v>
      </c>
      <c r="GS300" s="9" t="e">
        <f ca="1">INDIRECT(ADDRESS(ROW(),Controls!#REF!+75))</f>
        <v>#REF!</v>
      </c>
      <c r="GT300" s="9" t="e">
        <f ca="1">INDIRECT(ADDRESS(ROW(),Controls!#REF!+90))</f>
        <v>#REF!</v>
      </c>
      <c r="GU300" s="9" t="e">
        <f ca="1">INDIRECT(ADDRESS(ROW(),Controls!#REF!+105))</f>
        <v>#REF!</v>
      </c>
      <c r="GV300" s="9" t="e">
        <f ca="1">INDIRECT(ADDRESS(ROW(),Controls!#REF!+120))</f>
        <v>#REF!</v>
      </c>
      <c r="GW300" s="9" t="e">
        <f ca="1">INDIRECT(ADDRESS(ROW(),Controls!#REF!+15))</f>
        <v>#REF!</v>
      </c>
      <c r="GX300" s="9" t="e">
        <f ca="1">INDIRECT(ADDRESS(ROW(),Controls!#REF!+135))</f>
        <v>#REF!</v>
      </c>
      <c r="HJ300" s="9" t="e">
        <f t="shared" ca="1" si="24"/>
        <v>#REF!</v>
      </c>
      <c r="HK300" s="9" t="e">
        <f t="shared" ca="1" si="25"/>
        <v>#REF!</v>
      </c>
      <c r="HL300" s="9" t="e">
        <f t="shared" ca="1" si="26"/>
        <v>#REF!</v>
      </c>
      <c r="HM300" s="9" t="e">
        <f t="shared" ca="1" si="27"/>
        <v>#REF!</v>
      </c>
      <c r="HN300" s="9" t="e">
        <f ca="1">SQRT($GS300*(1-$GS300/Controls!$D$15))</f>
        <v>#REF!</v>
      </c>
      <c r="HO300" s="9" t="e">
        <f t="shared" ca="1" si="28"/>
        <v>#REF!</v>
      </c>
      <c r="HP300" s="9" t="e">
        <f t="shared" ca="1" si="29"/>
        <v>#REF!</v>
      </c>
      <c r="HQ300" s="9" t="e">
        <f ca="1">IF($GV300=0,NA(),($GX300*Controls!#REF!))</f>
        <v>#REF!</v>
      </c>
    </row>
    <row r="301" spans="134:225" x14ac:dyDescent="0.25">
      <c r="ED301" s="9">
        <f>$EC$601/4+$EC$602/2+$EC$603/4</f>
        <v>0</v>
      </c>
      <c r="EE301" s="9">
        <f>$ED$600/4+$ED$601/2+$ED$602/4</f>
        <v>0</v>
      </c>
      <c r="EF301" s="9">
        <f>$EE$601/4+$EE$602/2+$EE$603/4</f>
        <v>0</v>
      </c>
      <c r="GP301" s="9" t="e">
        <f ca="1">INDIRECT(ADDRESS(ROW(),Controls!#REF!+30))</f>
        <v>#REF!</v>
      </c>
      <c r="GQ301" s="9" t="e">
        <f ca="1">INDIRECT(ADDRESS(ROW(),Controls!#REF!+45))</f>
        <v>#REF!</v>
      </c>
      <c r="GR301" s="9" t="e">
        <f ca="1">INDIRECT(ADDRESS(ROW(),Controls!#REF!+60))</f>
        <v>#REF!</v>
      </c>
      <c r="GS301" s="9" t="e">
        <f ca="1">INDIRECT(ADDRESS(ROW(),Controls!#REF!+75))</f>
        <v>#REF!</v>
      </c>
      <c r="GT301" s="9" t="e">
        <f ca="1">INDIRECT(ADDRESS(ROW(),Controls!#REF!+90))</f>
        <v>#REF!</v>
      </c>
      <c r="GU301" s="9" t="e">
        <f ca="1">INDIRECT(ADDRESS(ROW(),Controls!#REF!+105))</f>
        <v>#REF!</v>
      </c>
      <c r="GV301" s="9" t="e">
        <f ca="1">INDIRECT(ADDRESS(ROW(),Controls!#REF!+120))</f>
        <v>#REF!</v>
      </c>
      <c r="GW301" s="9" t="e">
        <f ca="1">INDIRECT(ADDRESS(ROW(),Controls!#REF!+15))</f>
        <v>#REF!</v>
      </c>
      <c r="GX301" s="9" t="e">
        <f ca="1">INDIRECT(ADDRESS(ROW(),Controls!#REF!+135))</f>
        <v>#REF!</v>
      </c>
      <c r="HJ301" s="9" t="e">
        <f t="shared" ca="1" si="24"/>
        <v>#REF!</v>
      </c>
      <c r="HK301" s="9" t="e">
        <f t="shared" ca="1" si="25"/>
        <v>#REF!</v>
      </c>
      <c r="HL301" s="9" t="e">
        <f t="shared" ca="1" si="26"/>
        <v>#REF!</v>
      </c>
      <c r="HM301" s="9" t="e">
        <f t="shared" ca="1" si="27"/>
        <v>#REF!</v>
      </c>
      <c r="HN301" s="9" t="e">
        <f ca="1">SQRT($GS301*(1-$GS301/Controls!$D$15))</f>
        <v>#REF!</v>
      </c>
      <c r="HO301" s="9" t="e">
        <f t="shared" ca="1" si="28"/>
        <v>#REF!</v>
      </c>
      <c r="HP301" s="9" t="e">
        <f t="shared" ca="1" si="29"/>
        <v>#REF!</v>
      </c>
      <c r="HQ301" s="9" t="e">
        <f ca="1">IF($GV301=0,NA(),($GX301*Controls!#REF!))</f>
        <v>#REF!</v>
      </c>
    </row>
    <row r="302" spans="134:225" x14ac:dyDescent="0.25">
      <c r="ED302" s="9">
        <f>$EC$603/4+$EC$604/2+$EC$605/4</f>
        <v>0</v>
      </c>
      <c r="EE302" s="9">
        <f>$ED$602/4+$ED$603/2+$ED$604/4</f>
        <v>0</v>
      </c>
      <c r="EF302" s="9">
        <f>$EE$603/4+$EE$604/2+$EE$605/4</f>
        <v>0</v>
      </c>
      <c r="GP302" s="9" t="e">
        <f ca="1">INDIRECT(ADDRESS(ROW(),Controls!#REF!+30))</f>
        <v>#REF!</v>
      </c>
      <c r="GQ302" s="9" t="e">
        <f ca="1">INDIRECT(ADDRESS(ROW(),Controls!#REF!+45))</f>
        <v>#REF!</v>
      </c>
      <c r="GR302" s="9" t="e">
        <f ca="1">INDIRECT(ADDRESS(ROW(),Controls!#REF!+60))</f>
        <v>#REF!</v>
      </c>
      <c r="GS302" s="9" t="e">
        <f ca="1">INDIRECT(ADDRESS(ROW(),Controls!#REF!+75))</f>
        <v>#REF!</v>
      </c>
      <c r="GT302" s="9" t="e">
        <f ca="1">INDIRECT(ADDRESS(ROW(),Controls!#REF!+90))</f>
        <v>#REF!</v>
      </c>
      <c r="GU302" s="9" t="e">
        <f ca="1">INDIRECT(ADDRESS(ROW(),Controls!#REF!+105))</f>
        <v>#REF!</v>
      </c>
      <c r="GV302" s="9" t="e">
        <f ca="1">INDIRECT(ADDRESS(ROW(),Controls!#REF!+120))</f>
        <v>#REF!</v>
      </c>
      <c r="GW302" s="9" t="e">
        <f ca="1">INDIRECT(ADDRESS(ROW(),Controls!#REF!+15))</f>
        <v>#REF!</v>
      </c>
      <c r="GX302" s="9" t="e">
        <f ca="1">INDIRECT(ADDRESS(ROW(),Controls!#REF!+135))</f>
        <v>#REF!</v>
      </c>
      <c r="HJ302" s="9" t="e">
        <f t="shared" ca="1" si="24"/>
        <v>#REF!</v>
      </c>
      <c r="HK302" s="9" t="e">
        <f t="shared" ca="1" si="25"/>
        <v>#REF!</v>
      </c>
      <c r="HL302" s="9" t="e">
        <f t="shared" ca="1" si="26"/>
        <v>#REF!</v>
      </c>
      <c r="HM302" s="9" t="e">
        <f t="shared" ca="1" si="27"/>
        <v>#REF!</v>
      </c>
      <c r="HN302" s="9" t="e">
        <f ca="1">SQRT($GS302*(1-$GS302/Controls!$D$15))</f>
        <v>#REF!</v>
      </c>
      <c r="HO302" s="9" t="e">
        <f t="shared" ca="1" si="28"/>
        <v>#REF!</v>
      </c>
      <c r="HP302" s="9" t="e">
        <f t="shared" ca="1" si="29"/>
        <v>#REF!</v>
      </c>
      <c r="HQ302" s="9" t="e">
        <f ca="1">IF($GV302=0,NA(),($GX302*Controls!#REF!))</f>
        <v>#REF!</v>
      </c>
    </row>
    <row r="303" spans="134:225" x14ac:dyDescent="0.25">
      <c r="ED303" s="9">
        <f>$EC$605/4+$EC$606/2+$EC$607/4</f>
        <v>0</v>
      </c>
      <c r="EE303" s="9">
        <f>$ED$604/4+$ED$605/2+$ED$606/4</f>
        <v>0</v>
      </c>
      <c r="EF303" s="9">
        <f>$EE$605/4+$EE$606/2+$EE$607/4</f>
        <v>0</v>
      </c>
      <c r="GP303" s="9" t="e">
        <f ca="1">INDIRECT(ADDRESS(ROW(),Controls!#REF!+30))</f>
        <v>#REF!</v>
      </c>
      <c r="GQ303" s="9" t="e">
        <f ca="1">INDIRECT(ADDRESS(ROW(),Controls!#REF!+45))</f>
        <v>#REF!</v>
      </c>
      <c r="GR303" s="9" t="e">
        <f ca="1">INDIRECT(ADDRESS(ROW(),Controls!#REF!+60))</f>
        <v>#REF!</v>
      </c>
      <c r="GS303" s="9" t="e">
        <f ca="1">INDIRECT(ADDRESS(ROW(),Controls!#REF!+75))</f>
        <v>#REF!</v>
      </c>
      <c r="GT303" s="9" t="e">
        <f ca="1">INDIRECT(ADDRESS(ROW(),Controls!#REF!+90))</f>
        <v>#REF!</v>
      </c>
      <c r="GU303" s="9" t="e">
        <f ca="1">INDIRECT(ADDRESS(ROW(),Controls!#REF!+105))</f>
        <v>#REF!</v>
      </c>
      <c r="GV303" s="9" t="e">
        <f ca="1">INDIRECT(ADDRESS(ROW(),Controls!#REF!+120))</f>
        <v>#REF!</v>
      </c>
      <c r="GW303" s="9" t="e">
        <f ca="1">INDIRECT(ADDRESS(ROW(),Controls!#REF!+15))</f>
        <v>#REF!</v>
      </c>
      <c r="GX303" s="9" t="e">
        <f ca="1">INDIRECT(ADDRESS(ROW(),Controls!#REF!+135))</f>
        <v>#REF!</v>
      </c>
      <c r="HJ303" s="9" t="e">
        <f t="shared" ca="1" si="24"/>
        <v>#REF!</v>
      </c>
      <c r="HK303" s="9" t="e">
        <f t="shared" ca="1" si="25"/>
        <v>#REF!</v>
      </c>
      <c r="HL303" s="9" t="e">
        <f t="shared" ca="1" si="26"/>
        <v>#REF!</v>
      </c>
      <c r="HM303" s="9" t="e">
        <f t="shared" ca="1" si="27"/>
        <v>#REF!</v>
      </c>
      <c r="HN303" s="9" t="e">
        <f ca="1">SQRT($GS303*(1-$GS303/Controls!$D$15))</f>
        <v>#REF!</v>
      </c>
      <c r="HO303" s="9" t="e">
        <f t="shared" ca="1" si="28"/>
        <v>#REF!</v>
      </c>
      <c r="HP303" s="9" t="e">
        <f t="shared" ca="1" si="29"/>
        <v>#REF!</v>
      </c>
      <c r="HQ303" s="9" t="e">
        <f ca="1">IF($GV303=0,NA(),($GX303*Controls!#REF!))</f>
        <v>#REF!</v>
      </c>
    </row>
    <row r="304" spans="134:225" x14ac:dyDescent="0.25">
      <c r="ED304" s="9">
        <f>$EC$607/4+$EC$608/2+$EC$609/4</f>
        <v>0</v>
      </c>
      <c r="EE304" s="9">
        <f>$ED$606/4+$ED$607/2+$ED$608/4</f>
        <v>0</v>
      </c>
      <c r="EF304" s="9">
        <f>$EE$607/4+$EE$608/2+$EE$609/4</f>
        <v>0</v>
      </c>
      <c r="GP304" s="9" t="e">
        <f ca="1">INDIRECT(ADDRESS(ROW(),Controls!#REF!+30))</f>
        <v>#REF!</v>
      </c>
      <c r="GQ304" s="9" t="e">
        <f ca="1">INDIRECT(ADDRESS(ROW(),Controls!#REF!+45))</f>
        <v>#REF!</v>
      </c>
      <c r="GR304" s="9" t="e">
        <f ca="1">INDIRECT(ADDRESS(ROW(),Controls!#REF!+60))</f>
        <v>#REF!</v>
      </c>
      <c r="GS304" s="9" t="e">
        <f ca="1">INDIRECT(ADDRESS(ROW(),Controls!#REF!+75))</f>
        <v>#REF!</v>
      </c>
      <c r="GT304" s="9" t="e">
        <f ca="1">INDIRECT(ADDRESS(ROW(),Controls!#REF!+90))</f>
        <v>#REF!</v>
      </c>
      <c r="GU304" s="9" t="e">
        <f ca="1">INDIRECT(ADDRESS(ROW(),Controls!#REF!+105))</f>
        <v>#REF!</v>
      </c>
      <c r="GV304" s="9" t="e">
        <f ca="1">INDIRECT(ADDRESS(ROW(),Controls!#REF!+120))</f>
        <v>#REF!</v>
      </c>
      <c r="GW304" s="9" t="e">
        <f ca="1">INDIRECT(ADDRESS(ROW(),Controls!#REF!+15))</f>
        <v>#REF!</v>
      </c>
      <c r="GX304" s="9" t="e">
        <f ca="1">INDIRECT(ADDRESS(ROW(),Controls!#REF!+135))</f>
        <v>#REF!</v>
      </c>
      <c r="HJ304" s="9" t="e">
        <f t="shared" ca="1" si="24"/>
        <v>#REF!</v>
      </c>
      <c r="HK304" s="9" t="e">
        <f t="shared" ca="1" si="25"/>
        <v>#REF!</v>
      </c>
      <c r="HL304" s="9" t="e">
        <f t="shared" ca="1" si="26"/>
        <v>#REF!</v>
      </c>
      <c r="HM304" s="9" t="e">
        <f t="shared" ca="1" si="27"/>
        <v>#REF!</v>
      </c>
      <c r="HN304" s="9" t="e">
        <f ca="1">SQRT($GS304*(1-$GS304/Controls!$D$15))</f>
        <v>#REF!</v>
      </c>
      <c r="HO304" s="9" t="e">
        <f t="shared" ca="1" si="28"/>
        <v>#REF!</v>
      </c>
      <c r="HP304" s="9" t="e">
        <f t="shared" ca="1" si="29"/>
        <v>#REF!</v>
      </c>
      <c r="HQ304" s="9" t="e">
        <f ca="1">IF($GV304=0,NA(),($GX304*Controls!#REF!))</f>
        <v>#REF!</v>
      </c>
    </row>
    <row r="305" spans="134:225" x14ac:dyDescent="0.25">
      <c r="ED305" s="9">
        <f>$EC$609/4+$EC$610/2+$EC$611/4</f>
        <v>0</v>
      </c>
      <c r="EE305" s="9">
        <f>$ED$608/4+$ED$609/2+$ED$610/4</f>
        <v>0</v>
      </c>
      <c r="EF305" s="9">
        <f>$EE$609/4+$EE$610/2+$EE$611/4</f>
        <v>0</v>
      </c>
      <c r="GP305" s="9" t="e">
        <f ca="1">INDIRECT(ADDRESS(ROW(),Controls!#REF!+30))</f>
        <v>#REF!</v>
      </c>
      <c r="GQ305" s="9" t="e">
        <f ca="1">INDIRECT(ADDRESS(ROW(),Controls!#REF!+45))</f>
        <v>#REF!</v>
      </c>
      <c r="GR305" s="9" t="e">
        <f ca="1">INDIRECT(ADDRESS(ROW(),Controls!#REF!+60))</f>
        <v>#REF!</v>
      </c>
      <c r="GS305" s="9" t="e">
        <f ca="1">INDIRECT(ADDRESS(ROW(),Controls!#REF!+75))</f>
        <v>#REF!</v>
      </c>
      <c r="GT305" s="9" t="e">
        <f ca="1">INDIRECT(ADDRESS(ROW(),Controls!#REF!+90))</f>
        <v>#REF!</v>
      </c>
      <c r="GU305" s="9" t="e">
        <f ca="1">INDIRECT(ADDRESS(ROW(),Controls!#REF!+105))</f>
        <v>#REF!</v>
      </c>
      <c r="GV305" s="9" t="e">
        <f ca="1">INDIRECT(ADDRESS(ROW(),Controls!#REF!+120))</f>
        <v>#REF!</v>
      </c>
      <c r="GW305" s="9" t="e">
        <f ca="1">INDIRECT(ADDRESS(ROW(),Controls!#REF!+15))</f>
        <v>#REF!</v>
      </c>
      <c r="GX305" s="9" t="e">
        <f ca="1">INDIRECT(ADDRESS(ROW(),Controls!#REF!+135))</f>
        <v>#REF!</v>
      </c>
      <c r="HJ305" s="9" t="e">
        <f t="shared" ca="1" si="24"/>
        <v>#REF!</v>
      </c>
      <c r="HK305" s="9" t="e">
        <f t="shared" ca="1" si="25"/>
        <v>#REF!</v>
      </c>
      <c r="HL305" s="9" t="e">
        <f t="shared" ca="1" si="26"/>
        <v>#REF!</v>
      </c>
      <c r="HM305" s="9" t="e">
        <f t="shared" ca="1" si="27"/>
        <v>#REF!</v>
      </c>
      <c r="HN305" s="9" t="e">
        <f ca="1">SQRT($GS305*(1-$GS305/Controls!$D$15))</f>
        <v>#REF!</v>
      </c>
      <c r="HO305" s="9" t="e">
        <f t="shared" ca="1" si="28"/>
        <v>#REF!</v>
      </c>
      <c r="HP305" s="9" t="e">
        <f t="shared" ca="1" si="29"/>
        <v>#REF!</v>
      </c>
      <c r="HQ305" s="9" t="e">
        <f ca="1">IF($GV305=0,NA(),($GX305*Controls!#REF!))</f>
        <v>#REF!</v>
      </c>
    </row>
    <row r="306" spans="134:225" x14ac:dyDescent="0.25">
      <c r="ED306" s="9">
        <f>$EC$611/4+$EC$612/2+$EC$613/4</f>
        <v>0</v>
      </c>
      <c r="EE306" s="9">
        <f>$ED$610/4+$ED$611/2+$ED$612/4</f>
        <v>0</v>
      </c>
      <c r="EF306" s="9">
        <f>$EE$611/4+$EE$612/2+$EE$613/4</f>
        <v>0</v>
      </c>
      <c r="GP306" s="9" t="e">
        <f ca="1">INDIRECT(ADDRESS(ROW(),Controls!#REF!+30))</f>
        <v>#REF!</v>
      </c>
      <c r="GQ306" s="9" t="e">
        <f ca="1">INDIRECT(ADDRESS(ROW(),Controls!#REF!+45))</f>
        <v>#REF!</v>
      </c>
      <c r="GR306" s="9" t="e">
        <f ca="1">INDIRECT(ADDRESS(ROW(),Controls!#REF!+60))</f>
        <v>#REF!</v>
      </c>
      <c r="GS306" s="9" t="e">
        <f ca="1">INDIRECT(ADDRESS(ROW(),Controls!#REF!+75))</f>
        <v>#REF!</v>
      </c>
      <c r="GT306" s="9" t="e">
        <f ca="1">INDIRECT(ADDRESS(ROW(),Controls!#REF!+90))</f>
        <v>#REF!</v>
      </c>
      <c r="GU306" s="9" t="e">
        <f ca="1">INDIRECT(ADDRESS(ROW(),Controls!#REF!+105))</f>
        <v>#REF!</v>
      </c>
      <c r="GV306" s="9" t="e">
        <f ca="1">INDIRECT(ADDRESS(ROW(),Controls!#REF!+120))</f>
        <v>#REF!</v>
      </c>
      <c r="GW306" s="9" t="e">
        <f ca="1">INDIRECT(ADDRESS(ROW(),Controls!#REF!+15))</f>
        <v>#REF!</v>
      </c>
      <c r="GX306" s="9" t="e">
        <f ca="1">INDIRECT(ADDRESS(ROW(),Controls!#REF!+135))</f>
        <v>#REF!</v>
      </c>
      <c r="HJ306" s="9" t="e">
        <f t="shared" ca="1" si="24"/>
        <v>#REF!</v>
      </c>
      <c r="HK306" s="9" t="e">
        <f t="shared" ca="1" si="25"/>
        <v>#REF!</v>
      </c>
      <c r="HL306" s="9" t="e">
        <f t="shared" ca="1" si="26"/>
        <v>#REF!</v>
      </c>
      <c r="HM306" s="9" t="e">
        <f t="shared" ca="1" si="27"/>
        <v>#REF!</v>
      </c>
      <c r="HN306" s="9" t="e">
        <f ca="1">SQRT($GS306*(1-$GS306/Controls!$D$15))</f>
        <v>#REF!</v>
      </c>
      <c r="HO306" s="9" t="e">
        <f t="shared" ca="1" si="28"/>
        <v>#REF!</v>
      </c>
      <c r="HP306" s="9" t="e">
        <f t="shared" ca="1" si="29"/>
        <v>#REF!</v>
      </c>
      <c r="HQ306" s="9" t="e">
        <f ca="1">IF($GV306=0,NA(),($GX306*Controls!#REF!))</f>
        <v>#REF!</v>
      </c>
    </row>
    <row r="307" spans="134:225" x14ac:dyDescent="0.25">
      <c r="ED307" s="9">
        <f>$EC$613/4+$EC$614/2+$EC$615/4</f>
        <v>0</v>
      </c>
      <c r="EE307" s="9">
        <f>$ED$612/4+$ED$613/2+$ED$614/4</f>
        <v>0</v>
      </c>
      <c r="EF307" s="9">
        <f>$EE$613/4+$EE$614/2+$EE$615/4</f>
        <v>0</v>
      </c>
      <c r="GP307" s="9" t="e">
        <f ca="1">INDIRECT(ADDRESS(ROW(),Controls!#REF!+30))</f>
        <v>#REF!</v>
      </c>
      <c r="GQ307" s="9" t="e">
        <f ca="1">INDIRECT(ADDRESS(ROW(),Controls!#REF!+45))</f>
        <v>#REF!</v>
      </c>
      <c r="GR307" s="9" t="e">
        <f ca="1">INDIRECT(ADDRESS(ROW(),Controls!#REF!+60))</f>
        <v>#REF!</v>
      </c>
      <c r="GS307" s="9" t="e">
        <f ca="1">INDIRECT(ADDRESS(ROW(),Controls!#REF!+75))</f>
        <v>#REF!</v>
      </c>
      <c r="GT307" s="9" t="e">
        <f ca="1">INDIRECT(ADDRESS(ROW(),Controls!#REF!+90))</f>
        <v>#REF!</v>
      </c>
      <c r="GU307" s="9" t="e">
        <f ca="1">INDIRECT(ADDRESS(ROW(),Controls!#REF!+105))</f>
        <v>#REF!</v>
      </c>
      <c r="GV307" s="9" t="e">
        <f ca="1">INDIRECT(ADDRESS(ROW(),Controls!#REF!+120))</f>
        <v>#REF!</v>
      </c>
      <c r="GW307" s="9" t="e">
        <f ca="1">INDIRECT(ADDRESS(ROW(),Controls!#REF!+15))</f>
        <v>#REF!</v>
      </c>
      <c r="GX307" s="9" t="e">
        <f ca="1">INDIRECT(ADDRESS(ROW(),Controls!#REF!+135))</f>
        <v>#REF!</v>
      </c>
      <c r="HJ307" s="9" t="e">
        <f t="shared" ca="1" si="24"/>
        <v>#REF!</v>
      </c>
      <c r="HK307" s="9" t="e">
        <f t="shared" ca="1" si="25"/>
        <v>#REF!</v>
      </c>
      <c r="HL307" s="9" t="e">
        <f t="shared" ca="1" si="26"/>
        <v>#REF!</v>
      </c>
      <c r="HM307" s="9" t="e">
        <f t="shared" ca="1" si="27"/>
        <v>#REF!</v>
      </c>
      <c r="HN307" s="9" t="e">
        <f ca="1">SQRT($GS307*(1-$GS307/Controls!$D$15))</f>
        <v>#REF!</v>
      </c>
      <c r="HO307" s="9" t="e">
        <f t="shared" ca="1" si="28"/>
        <v>#REF!</v>
      </c>
      <c r="HP307" s="9" t="e">
        <f t="shared" ca="1" si="29"/>
        <v>#REF!</v>
      </c>
      <c r="HQ307" s="9" t="e">
        <f ca="1">IF($GV307=0,NA(),($GX307*Controls!#REF!))</f>
        <v>#REF!</v>
      </c>
    </row>
    <row r="308" spans="134:225" x14ac:dyDescent="0.25">
      <c r="ED308" s="9">
        <f>$EC$615/4+$EC$616/2+$EC$617/4</f>
        <v>0</v>
      </c>
      <c r="EE308" s="9">
        <f>$ED$614/4+$ED$615/2+$ED$616/4</f>
        <v>0</v>
      </c>
      <c r="EF308" s="9">
        <f>$EE$615/4+$EE$616/2+$EE$617/4</f>
        <v>0</v>
      </c>
      <c r="GP308" s="9" t="e">
        <f ca="1">INDIRECT(ADDRESS(ROW(),Controls!#REF!+30))</f>
        <v>#REF!</v>
      </c>
      <c r="GQ308" s="9" t="e">
        <f ca="1">INDIRECT(ADDRESS(ROW(),Controls!#REF!+45))</f>
        <v>#REF!</v>
      </c>
      <c r="GR308" s="9" t="e">
        <f ca="1">INDIRECT(ADDRESS(ROW(),Controls!#REF!+60))</f>
        <v>#REF!</v>
      </c>
      <c r="GS308" s="9" t="e">
        <f ca="1">INDIRECT(ADDRESS(ROW(),Controls!#REF!+75))</f>
        <v>#REF!</v>
      </c>
      <c r="GT308" s="9" t="e">
        <f ca="1">INDIRECT(ADDRESS(ROW(),Controls!#REF!+90))</f>
        <v>#REF!</v>
      </c>
      <c r="GU308" s="9" t="e">
        <f ca="1">INDIRECT(ADDRESS(ROW(),Controls!#REF!+105))</f>
        <v>#REF!</v>
      </c>
      <c r="GV308" s="9" t="e">
        <f ca="1">INDIRECT(ADDRESS(ROW(),Controls!#REF!+120))</f>
        <v>#REF!</v>
      </c>
      <c r="GW308" s="9" t="e">
        <f ca="1">INDIRECT(ADDRESS(ROW(),Controls!#REF!+15))</f>
        <v>#REF!</v>
      </c>
      <c r="GX308" s="9" t="e">
        <f ca="1">INDIRECT(ADDRESS(ROW(),Controls!#REF!+135))</f>
        <v>#REF!</v>
      </c>
      <c r="HJ308" s="9" t="e">
        <f t="shared" ca="1" si="24"/>
        <v>#REF!</v>
      </c>
      <c r="HK308" s="9" t="e">
        <f t="shared" ca="1" si="25"/>
        <v>#REF!</v>
      </c>
      <c r="HL308" s="9" t="e">
        <f t="shared" ca="1" si="26"/>
        <v>#REF!</v>
      </c>
      <c r="HM308" s="9" t="e">
        <f t="shared" ca="1" si="27"/>
        <v>#REF!</v>
      </c>
      <c r="HN308" s="9" t="e">
        <f ca="1">SQRT($GS308*(1-$GS308/Controls!$D$15))</f>
        <v>#REF!</v>
      </c>
      <c r="HO308" s="9" t="e">
        <f t="shared" ca="1" si="28"/>
        <v>#REF!</v>
      </c>
      <c r="HP308" s="9" t="e">
        <f t="shared" ca="1" si="29"/>
        <v>#REF!</v>
      </c>
      <c r="HQ308" s="9" t="e">
        <f ca="1">IF($GV308=0,NA(),($GX308*Controls!#REF!))</f>
        <v>#REF!</v>
      </c>
    </row>
    <row r="309" spans="134:225" x14ac:dyDescent="0.25">
      <c r="ED309" s="9">
        <f>$EC$617/4+$EC$618/2+$EC$619/4</f>
        <v>0</v>
      </c>
      <c r="EE309" s="9">
        <f>$ED$616/4+$ED$617/2+$ED$618/4</f>
        <v>0</v>
      </c>
      <c r="EF309" s="9">
        <f>$EE$617/4+$EE$618/2+$EE$619/4</f>
        <v>0</v>
      </c>
      <c r="GP309" s="9" t="e">
        <f ca="1">INDIRECT(ADDRESS(ROW(),Controls!#REF!+30))</f>
        <v>#REF!</v>
      </c>
      <c r="GQ309" s="9" t="e">
        <f ca="1">INDIRECT(ADDRESS(ROW(),Controls!#REF!+45))</f>
        <v>#REF!</v>
      </c>
      <c r="GR309" s="9" t="e">
        <f ca="1">INDIRECT(ADDRESS(ROW(),Controls!#REF!+60))</f>
        <v>#REF!</v>
      </c>
      <c r="GS309" s="9" t="e">
        <f ca="1">INDIRECT(ADDRESS(ROW(),Controls!#REF!+75))</f>
        <v>#REF!</v>
      </c>
      <c r="GT309" s="9" t="e">
        <f ca="1">INDIRECT(ADDRESS(ROW(),Controls!#REF!+90))</f>
        <v>#REF!</v>
      </c>
      <c r="GU309" s="9" t="e">
        <f ca="1">INDIRECT(ADDRESS(ROW(),Controls!#REF!+105))</f>
        <v>#REF!</v>
      </c>
      <c r="GV309" s="9" t="e">
        <f ca="1">INDIRECT(ADDRESS(ROW(),Controls!#REF!+120))</f>
        <v>#REF!</v>
      </c>
      <c r="GW309" s="9" t="e">
        <f ca="1">INDIRECT(ADDRESS(ROW(),Controls!#REF!+15))</f>
        <v>#REF!</v>
      </c>
      <c r="GX309" s="9" t="e">
        <f ca="1">INDIRECT(ADDRESS(ROW(),Controls!#REF!+135))</f>
        <v>#REF!</v>
      </c>
      <c r="HJ309" s="9" t="e">
        <f t="shared" ca="1" si="24"/>
        <v>#REF!</v>
      </c>
      <c r="HK309" s="9" t="e">
        <f t="shared" ca="1" si="25"/>
        <v>#REF!</v>
      </c>
      <c r="HL309" s="9" t="e">
        <f t="shared" ca="1" si="26"/>
        <v>#REF!</v>
      </c>
      <c r="HM309" s="9" t="e">
        <f t="shared" ca="1" si="27"/>
        <v>#REF!</v>
      </c>
      <c r="HN309" s="9" t="e">
        <f ca="1">SQRT($GS309*(1-$GS309/Controls!$D$15))</f>
        <v>#REF!</v>
      </c>
      <c r="HO309" s="9" t="e">
        <f t="shared" ca="1" si="28"/>
        <v>#REF!</v>
      </c>
      <c r="HP309" s="9" t="e">
        <f t="shared" ca="1" si="29"/>
        <v>#REF!</v>
      </c>
      <c r="HQ309" s="9" t="e">
        <f ca="1">IF($GV309=0,NA(),($GX309*Controls!#REF!))</f>
        <v>#REF!</v>
      </c>
    </row>
    <row r="310" spans="134:225" x14ac:dyDescent="0.25">
      <c r="ED310" s="9">
        <f>$EC$619/4+$EC$620/2+$EC$621/4</f>
        <v>0</v>
      </c>
      <c r="EE310" s="9">
        <f>$ED$618/4+$ED$619/2+$ED$620/4</f>
        <v>0</v>
      </c>
      <c r="EF310" s="9">
        <f>$EE$619/4+$EE$620/2+$EE$621/4</f>
        <v>0</v>
      </c>
      <c r="GP310" s="9" t="e">
        <f ca="1">INDIRECT(ADDRESS(ROW(),Controls!#REF!+30))</f>
        <v>#REF!</v>
      </c>
      <c r="GQ310" s="9" t="e">
        <f ca="1">INDIRECT(ADDRESS(ROW(),Controls!#REF!+45))</f>
        <v>#REF!</v>
      </c>
      <c r="GR310" s="9" t="e">
        <f ca="1">INDIRECT(ADDRESS(ROW(),Controls!#REF!+60))</f>
        <v>#REF!</v>
      </c>
      <c r="GS310" s="9" t="e">
        <f ca="1">INDIRECT(ADDRESS(ROW(),Controls!#REF!+75))</f>
        <v>#REF!</v>
      </c>
      <c r="GT310" s="9" t="e">
        <f ca="1">INDIRECT(ADDRESS(ROW(),Controls!#REF!+90))</f>
        <v>#REF!</v>
      </c>
      <c r="GU310" s="9" t="e">
        <f ca="1">INDIRECT(ADDRESS(ROW(),Controls!#REF!+105))</f>
        <v>#REF!</v>
      </c>
      <c r="GV310" s="9" t="e">
        <f ca="1">INDIRECT(ADDRESS(ROW(),Controls!#REF!+120))</f>
        <v>#REF!</v>
      </c>
      <c r="GW310" s="9" t="e">
        <f ca="1">INDIRECT(ADDRESS(ROW(),Controls!#REF!+15))</f>
        <v>#REF!</v>
      </c>
      <c r="GX310" s="9" t="e">
        <f ca="1">INDIRECT(ADDRESS(ROW(),Controls!#REF!+135))</f>
        <v>#REF!</v>
      </c>
      <c r="HJ310" s="9" t="e">
        <f t="shared" ca="1" si="24"/>
        <v>#REF!</v>
      </c>
      <c r="HK310" s="9" t="e">
        <f t="shared" ca="1" si="25"/>
        <v>#REF!</v>
      </c>
      <c r="HL310" s="9" t="e">
        <f t="shared" ca="1" si="26"/>
        <v>#REF!</v>
      </c>
      <c r="HM310" s="9" t="e">
        <f t="shared" ca="1" si="27"/>
        <v>#REF!</v>
      </c>
      <c r="HN310" s="9" t="e">
        <f ca="1">SQRT($GS310*(1-$GS310/Controls!$D$15))</f>
        <v>#REF!</v>
      </c>
      <c r="HO310" s="9" t="e">
        <f t="shared" ca="1" si="28"/>
        <v>#REF!</v>
      </c>
      <c r="HP310" s="9" t="e">
        <f t="shared" ca="1" si="29"/>
        <v>#REF!</v>
      </c>
      <c r="HQ310" s="9" t="e">
        <f ca="1">IF($GV310=0,NA(),($GX310*Controls!#REF!))</f>
        <v>#REF!</v>
      </c>
    </row>
    <row r="311" spans="134:225" x14ac:dyDescent="0.25">
      <c r="ED311" s="9">
        <f>$EC$621/4+$EC$622/2+$EC$623/4</f>
        <v>0</v>
      </c>
      <c r="EE311" s="9">
        <f>$ED$620/4+$ED$621/2+$ED$622/4</f>
        <v>0</v>
      </c>
      <c r="EF311" s="9">
        <f>$EE$621/4+$EE$622/2+$EE$623/4</f>
        <v>0</v>
      </c>
      <c r="GP311" s="9" t="e">
        <f ca="1">INDIRECT(ADDRESS(ROW(),Controls!#REF!+30))</f>
        <v>#REF!</v>
      </c>
      <c r="GQ311" s="9" t="e">
        <f ca="1">INDIRECT(ADDRESS(ROW(),Controls!#REF!+45))</f>
        <v>#REF!</v>
      </c>
      <c r="GR311" s="9" t="e">
        <f ca="1">INDIRECT(ADDRESS(ROW(),Controls!#REF!+60))</f>
        <v>#REF!</v>
      </c>
      <c r="GS311" s="9" t="e">
        <f ca="1">INDIRECT(ADDRESS(ROW(),Controls!#REF!+75))</f>
        <v>#REF!</v>
      </c>
      <c r="GT311" s="9" t="e">
        <f ca="1">INDIRECT(ADDRESS(ROW(),Controls!#REF!+90))</f>
        <v>#REF!</v>
      </c>
      <c r="GU311" s="9" t="e">
        <f ca="1">INDIRECT(ADDRESS(ROW(),Controls!#REF!+105))</f>
        <v>#REF!</v>
      </c>
      <c r="GV311" s="9" t="e">
        <f ca="1">INDIRECT(ADDRESS(ROW(),Controls!#REF!+120))</f>
        <v>#REF!</v>
      </c>
      <c r="GW311" s="9" t="e">
        <f ca="1">INDIRECT(ADDRESS(ROW(),Controls!#REF!+15))</f>
        <v>#REF!</v>
      </c>
      <c r="GX311" s="9" t="e">
        <f ca="1">INDIRECT(ADDRESS(ROW(),Controls!#REF!+135))</f>
        <v>#REF!</v>
      </c>
      <c r="HJ311" s="9" t="e">
        <f t="shared" ca="1" si="24"/>
        <v>#REF!</v>
      </c>
      <c r="HK311" s="9" t="e">
        <f t="shared" ca="1" si="25"/>
        <v>#REF!</v>
      </c>
      <c r="HL311" s="9" t="e">
        <f t="shared" ca="1" si="26"/>
        <v>#REF!</v>
      </c>
      <c r="HM311" s="9" t="e">
        <f t="shared" ca="1" si="27"/>
        <v>#REF!</v>
      </c>
      <c r="HN311" s="9" t="e">
        <f ca="1">SQRT($GS311*(1-$GS311/Controls!$D$15))</f>
        <v>#REF!</v>
      </c>
      <c r="HO311" s="9" t="e">
        <f t="shared" ca="1" si="28"/>
        <v>#REF!</v>
      </c>
      <c r="HP311" s="9" t="e">
        <f t="shared" ca="1" si="29"/>
        <v>#REF!</v>
      </c>
      <c r="HQ311" s="9" t="e">
        <f ca="1">IF($GV311=0,NA(),($GX311*Controls!#REF!))</f>
        <v>#REF!</v>
      </c>
    </row>
    <row r="312" spans="134:225" x14ac:dyDescent="0.25">
      <c r="ED312" s="9">
        <f>$EC$623/4+$EC$624/2+$EC$625/4</f>
        <v>0</v>
      </c>
      <c r="EE312" s="9">
        <f>$ED$622/4+$ED$623/2+$ED$624/4</f>
        <v>0</v>
      </c>
      <c r="EF312" s="9">
        <f>$EE$623/4+$EE$624/2+$EE$625/4</f>
        <v>0</v>
      </c>
      <c r="GP312" s="9" t="e">
        <f ca="1">INDIRECT(ADDRESS(ROW(),Controls!#REF!+30))</f>
        <v>#REF!</v>
      </c>
      <c r="GQ312" s="9" t="e">
        <f ca="1">INDIRECT(ADDRESS(ROW(),Controls!#REF!+45))</f>
        <v>#REF!</v>
      </c>
      <c r="GR312" s="9" t="e">
        <f ca="1">INDIRECT(ADDRESS(ROW(),Controls!#REF!+60))</f>
        <v>#REF!</v>
      </c>
      <c r="GS312" s="9" t="e">
        <f ca="1">INDIRECT(ADDRESS(ROW(),Controls!#REF!+75))</f>
        <v>#REF!</v>
      </c>
      <c r="GT312" s="9" t="e">
        <f ca="1">INDIRECT(ADDRESS(ROW(),Controls!#REF!+90))</f>
        <v>#REF!</v>
      </c>
      <c r="GU312" s="9" t="e">
        <f ca="1">INDIRECT(ADDRESS(ROW(),Controls!#REF!+105))</f>
        <v>#REF!</v>
      </c>
      <c r="GV312" s="9" t="e">
        <f ca="1">INDIRECT(ADDRESS(ROW(),Controls!#REF!+120))</f>
        <v>#REF!</v>
      </c>
      <c r="GW312" s="9" t="e">
        <f ca="1">INDIRECT(ADDRESS(ROW(),Controls!#REF!+15))</f>
        <v>#REF!</v>
      </c>
      <c r="GX312" s="9" t="e">
        <f ca="1">INDIRECT(ADDRESS(ROW(),Controls!#REF!+135))</f>
        <v>#REF!</v>
      </c>
      <c r="HJ312" s="9" t="e">
        <f t="shared" ca="1" si="24"/>
        <v>#REF!</v>
      </c>
      <c r="HK312" s="9" t="e">
        <f t="shared" ca="1" si="25"/>
        <v>#REF!</v>
      </c>
      <c r="HL312" s="9" t="e">
        <f t="shared" ca="1" si="26"/>
        <v>#REF!</v>
      </c>
      <c r="HM312" s="9" t="e">
        <f t="shared" ca="1" si="27"/>
        <v>#REF!</v>
      </c>
      <c r="HN312" s="9" t="e">
        <f ca="1">SQRT($GS312*(1-$GS312/Controls!$D$15))</f>
        <v>#REF!</v>
      </c>
      <c r="HO312" s="9" t="e">
        <f t="shared" ca="1" si="28"/>
        <v>#REF!</v>
      </c>
      <c r="HP312" s="9" t="e">
        <f t="shared" ca="1" si="29"/>
        <v>#REF!</v>
      </c>
      <c r="HQ312" s="9" t="e">
        <f ca="1">IF($GV312=0,NA(),($GX312*Controls!#REF!))</f>
        <v>#REF!</v>
      </c>
    </row>
    <row r="313" spans="134:225" x14ac:dyDescent="0.25">
      <c r="ED313" s="9">
        <f>$EC$625/4+$EC$626/2+$EC$627/4</f>
        <v>0</v>
      </c>
      <c r="EE313" s="9">
        <f>$ED$624/4+$ED$625/2+$ED$626/4</f>
        <v>0</v>
      </c>
      <c r="EF313" s="9">
        <f>$EE$625/4+$EE$626/2+$EE$627/4</f>
        <v>0</v>
      </c>
      <c r="GP313" s="9" t="e">
        <f ca="1">INDIRECT(ADDRESS(ROW(),Controls!#REF!+30))</f>
        <v>#REF!</v>
      </c>
      <c r="GQ313" s="9" t="e">
        <f ca="1">INDIRECT(ADDRESS(ROW(),Controls!#REF!+45))</f>
        <v>#REF!</v>
      </c>
      <c r="GR313" s="9" t="e">
        <f ca="1">INDIRECT(ADDRESS(ROW(),Controls!#REF!+60))</f>
        <v>#REF!</v>
      </c>
      <c r="GS313" s="9" t="e">
        <f ca="1">INDIRECT(ADDRESS(ROW(),Controls!#REF!+75))</f>
        <v>#REF!</v>
      </c>
      <c r="GT313" s="9" t="e">
        <f ca="1">INDIRECT(ADDRESS(ROW(),Controls!#REF!+90))</f>
        <v>#REF!</v>
      </c>
      <c r="GU313" s="9" t="e">
        <f ca="1">INDIRECT(ADDRESS(ROW(),Controls!#REF!+105))</f>
        <v>#REF!</v>
      </c>
      <c r="GV313" s="9" t="e">
        <f ca="1">INDIRECT(ADDRESS(ROW(),Controls!#REF!+120))</f>
        <v>#REF!</v>
      </c>
      <c r="GW313" s="9" t="e">
        <f ca="1">INDIRECT(ADDRESS(ROW(),Controls!#REF!+15))</f>
        <v>#REF!</v>
      </c>
      <c r="GX313" s="9" t="e">
        <f ca="1">INDIRECT(ADDRESS(ROW(),Controls!#REF!+135))</f>
        <v>#REF!</v>
      </c>
      <c r="HJ313" s="9" t="e">
        <f t="shared" ca="1" si="24"/>
        <v>#REF!</v>
      </c>
      <c r="HK313" s="9" t="e">
        <f t="shared" ca="1" si="25"/>
        <v>#REF!</v>
      </c>
      <c r="HL313" s="9" t="e">
        <f t="shared" ca="1" si="26"/>
        <v>#REF!</v>
      </c>
      <c r="HM313" s="9" t="e">
        <f t="shared" ca="1" si="27"/>
        <v>#REF!</v>
      </c>
      <c r="HN313" s="9" t="e">
        <f ca="1">SQRT($GS313*(1-$GS313/Controls!$D$15))</f>
        <v>#REF!</v>
      </c>
      <c r="HO313" s="9" t="e">
        <f t="shared" ca="1" si="28"/>
        <v>#REF!</v>
      </c>
      <c r="HP313" s="9" t="e">
        <f t="shared" ca="1" si="29"/>
        <v>#REF!</v>
      </c>
      <c r="HQ313" s="9" t="e">
        <f ca="1">IF($GV313=0,NA(),($GX313*Controls!#REF!))</f>
        <v>#REF!</v>
      </c>
    </row>
    <row r="314" spans="134:225" x14ac:dyDescent="0.25">
      <c r="ED314" s="9">
        <f>$EC$627/4+$EC$628/2+$EC$629/4</f>
        <v>0</v>
      </c>
      <c r="EE314" s="9">
        <f>$ED$626/4+$ED$627/2+$ED$628/4</f>
        <v>0</v>
      </c>
      <c r="EF314" s="9">
        <f>$EE$627/4+$EE$628/2+$EE$629/4</f>
        <v>0</v>
      </c>
      <c r="GP314" s="9" t="e">
        <f ca="1">INDIRECT(ADDRESS(ROW(),Controls!#REF!+30))</f>
        <v>#REF!</v>
      </c>
      <c r="GQ314" s="9" t="e">
        <f ca="1">INDIRECT(ADDRESS(ROW(),Controls!#REF!+45))</f>
        <v>#REF!</v>
      </c>
      <c r="GR314" s="9" t="e">
        <f ca="1">INDIRECT(ADDRESS(ROW(),Controls!#REF!+60))</f>
        <v>#REF!</v>
      </c>
      <c r="GS314" s="9" t="e">
        <f ca="1">INDIRECT(ADDRESS(ROW(),Controls!#REF!+75))</f>
        <v>#REF!</v>
      </c>
      <c r="GT314" s="9" t="e">
        <f ca="1">INDIRECT(ADDRESS(ROW(),Controls!#REF!+90))</f>
        <v>#REF!</v>
      </c>
      <c r="GU314" s="9" t="e">
        <f ca="1">INDIRECT(ADDRESS(ROW(),Controls!#REF!+105))</f>
        <v>#REF!</v>
      </c>
      <c r="GV314" s="9" t="e">
        <f ca="1">INDIRECT(ADDRESS(ROW(),Controls!#REF!+120))</f>
        <v>#REF!</v>
      </c>
      <c r="GW314" s="9" t="e">
        <f ca="1">INDIRECT(ADDRESS(ROW(),Controls!#REF!+15))</f>
        <v>#REF!</v>
      </c>
      <c r="GX314" s="9" t="e">
        <f ca="1">INDIRECT(ADDRESS(ROW(),Controls!#REF!+135))</f>
        <v>#REF!</v>
      </c>
      <c r="HJ314" s="9" t="e">
        <f t="shared" ca="1" si="24"/>
        <v>#REF!</v>
      </c>
      <c r="HK314" s="9" t="e">
        <f t="shared" ca="1" si="25"/>
        <v>#REF!</v>
      </c>
      <c r="HL314" s="9" t="e">
        <f t="shared" ca="1" si="26"/>
        <v>#REF!</v>
      </c>
      <c r="HM314" s="9" t="e">
        <f t="shared" ca="1" si="27"/>
        <v>#REF!</v>
      </c>
      <c r="HN314" s="9" t="e">
        <f ca="1">SQRT($GS314*(1-$GS314/Controls!$D$15))</f>
        <v>#REF!</v>
      </c>
      <c r="HO314" s="9" t="e">
        <f t="shared" ca="1" si="28"/>
        <v>#REF!</v>
      </c>
      <c r="HP314" s="9" t="e">
        <f t="shared" ca="1" si="29"/>
        <v>#REF!</v>
      </c>
      <c r="HQ314" s="9" t="e">
        <f ca="1">IF($GV314=0,NA(),($GX314*Controls!#REF!))</f>
        <v>#REF!</v>
      </c>
    </row>
    <row r="315" spans="134:225" x14ac:dyDescent="0.25">
      <c r="ED315" s="9">
        <f>$EC$629/4+$EC$630/2+$EC$631/4</f>
        <v>0</v>
      </c>
      <c r="EE315" s="9">
        <f>$ED$628/4+$ED$629/2+$ED$630/4</f>
        <v>0</v>
      </c>
      <c r="EF315" s="9">
        <f>$EE$629/4+$EE$630/2+$EE$631/4</f>
        <v>0</v>
      </c>
      <c r="GP315" s="9" t="e">
        <f ca="1">INDIRECT(ADDRESS(ROW(),Controls!#REF!+30))</f>
        <v>#REF!</v>
      </c>
      <c r="GQ315" s="9" t="e">
        <f ca="1">INDIRECT(ADDRESS(ROW(),Controls!#REF!+45))</f>
        <v>#REF!</v>
      </c>
      <c r="GR315" s="9" t="e">
        <f ca="1">INDIRECT(ADDRESS(ROW(),Controls!#REF!+60))</f>
        <v>#REF!</v>
      </c>
      <c r="GS315" s="9" t="e">
        <f ca="1">INDIRECT(ADDRESS(ROW(),Controls!#REF!+75))</f>
        <v>#REF!</v>
      </c>
      <c r="GT315" s="9" t="e">
        <f ca="1">INDIRECT(ADDRESS(ROW(),Controls!#REF!+90))</f>
        <v>#REF!</v>
      </c>
      <c r="GU315" s="9" t="e">
        <f ca="1">INDIRECT(ADDRESS(ROW(),Controls!#REF!+105))</f>
        <v>#REF!</v>
      </c>
      <c r="GV315" s="9" t="e">
        <f ca="1">INDIRECT(ADDRESS(ROW(),Controls!#REF!+120))</f>
        <v>#REF!</v>
      </c>
      <c r="GW315" s="9" t="e">
        <f ca="1">INDIRECT(ADDRESS(ROW(),Controls!#REF!+15))</f>
        <v>#REF!</v>
      </c>
      <c r="GX315" s="9" t="e">
        <f ca="1">INDIRECT(ADDRESS(ROW(),Controls!#REF!+135))</f>
        <v>#REF!</v>
      </c>
      <c r="HJ315" s="9" t="e">
        <f t="shared" ca="1" si="24"/>
        <v>#REF!</v>
      </c>
      <c r="HK315" s="9" t="e">
        <f t="shared" ca="1" si="25"/>
        <v>#REF!</v>
      </c>
      <c r="HL315" s="9" t="e">
        <f t="shared" ca="1" si="26"/>
        <v>#REF!</v>
      </c>
      <c r="HM315" s="9" t="e">
        <f t="shared" ca="1" si="27"/>
        <v>#REF!</v>
      </c>
      <c r="HN315" s="9" t="e">
        <f ca="1">SQRT($GS315*(1-$GS315/Controls!$D$15))</f>
        <v>#REF!</v>
      </c>
      <c r="HO315" s="9" t="e">
        <f t="shared" ca="1" si="28"/>
        <v>#REF!</v>
      </c>
      <c r="HP315" s="9" t="e">
        <f t="shared" ca="1" si="29"/>
        <v>#REF!</v>
      </c>
      <c r="HQ315" s="9" t="e">
        <f ca="1">IF($GV315=0,NA(),($GX315*Controls!#REF!))</f>
        <v>#REF!</v>
      </c>
    </row>
    <row r="316" spans="134:225" x14ac:dyDescent="0.25">
      <c r="ED316" s="9">
        <f>$EC$631/4+$EC$632/2+$EC$633/4</f>
        <v>0</v>
      </c>
      <c r="EE316" s="9">
        <f>$ED$630/4+$ED$631/2+$ED$632/4</f>
        <v>0</v>
      </c>
      <c r="EF316" s="9">
        <f>$EE$631/4+$EE$632/2+$EE$633/4</f>
        <v>0</v>
      </c>
      <c r="GP316" s="9" t="e">
        <f ca="1">INDIRECT(ADDRESS(ROW(),Controls!#REF!+30))</f>
        <v>#REF!</v>
      </c>
      <c r="GQ316" s="9" t="e">
        <f ca="1">INDIRECT(ADDRESS(ROW(),Controls!#REF!+45))</f>
        <v>#REF!</v>
      </c>
      <c r="GR316" s="9" t="e">
        <f ca="1">INDIRECT(ADDRESS(ROW(),Controls!#REF!+60))</f>
        <v>#REF!</v>
      </c>
      <c r="GS316" s="9" t="e">
        <f ca="1">INDIRECT(ADDRESS(ROW(),Controls!#REF!+75))</f>
        <v>#REF!</v>
      </c>
      <c r="GT316" s="9" t="e">
        <f ca="1">INDIRECT(ADDRESS(ROW(),Controls!#REF!+90))</f>
        <v>#REF!</v>
      </c>
      <c r="GU316" s="9" t="e">
        <f ca="1">INDIRECT(ADDRESS(ROW(),Controls!#REF!+105))</f>
        <v>#REF!</v>
      </c>
      <c r="GV316" s="9" t="e">
        <f ca="1">INDIRECT(ADDRESS(ROW(),Controls!#REF!+120))</f>
        <v>#REF!</v>
      </c>
      <c r="GW316" s="9" t="e">
        <f ca="1">INDIRECT(ADDRESS(ROW(),Controls!#REF!+15))</f>
        <v>#REF!</v>
      </c>
      <c r="GX316" s="9" t="e">
        <f ca="1">INDIRECT(ADDRESS(ROW(),Controls!#REF!+135))</f>
        <v>#REF!</v>
      </c>
      <c r="HJ316" s="9" t="e">
        <f t="shared" ca="1" si="24"/>
        <v>#REF!</v>
      </c>
      <c r="HK316" s="9" t="e">
        <f t="shared" ca="1" si="25"/>
        <v>#REF!</v>
      </c>
      <c r="HL316" s="9" t="e">
        <f t="shared" ca="1" si="26"/>
        <v>#REF!</v>
      </c>
      <c r="HM316" s="9" t="e">
        <f t="shared" ca="1" si="27"/>
        <v>#REF!</v>
      </c>
      <c r="HN316" s="9" t="e">
        <f ca="1">SQRT($GS316*(1-$GS316/Controls!$D$15))</f>
        <v>#REF!</v>
      </c>
      <c r="HO316" s="9" t="e">
        <f t="shared" ca="1" si="28"/>
        <v>#REF!</v>
      </c>
      <c r="HP316" s="9" t="e">
        <f t="shared" ca="1" si="29"/>
        <v>#REF!</v>
      </c>
      <c r="HQ316" s="9" t="e">
        <f ca="1">IF($GV316=0,NA(),($GX316*Controls!#REF!))</f>
        <v>#REF!</v>
      </c>
    </row>
    <row r="317" spans="134:225" x14ac:dyDescent="0.25">
      <c r="ED317" s="9">
        <f>$EC$633/4+$EC$634/2+$EC$635/4</f>
        <v>0</v>
      </c>
      <c r="EE317" s="9">
        <f>$ED$632/4+$ED$633/2+$ED$634/4</f>
        <v>0</v>
      </c>
      <c r="EF317" s="9">
        <f>$EE$633/4+$EE$634/2+$EE$635/4</f>
        <v>0</v>
      </c>
      <c r="GP317" s="9" t="e">
        <f ca="1">INDIRECT(ADDRESS(ROW(),Controls!#REF!+30))</f>
        <v>#REF!</v>
      </c>
      <c r="GQ317" s="9" t="e">
        <f ca="1">INDIRECT(ADDRESS(ROW(),Controls!#REF!+45))</f>
        <v>#REF!</v>
      </c>
      <c r="GR317" s="9" t="e">
        <f ca="1">INDIRECT(ADDRESS(ROW(),Controls!#REF!+60))</f>
        <v>#REF!</v>
      </c>
      <c r="GS317" s="9" t="e">
        <f ca="1">INDIRECT(ADDRESS(ROW(),Controls!#REF!+75))</f>
        <v>#REF!</v>
      </c>
      <c r="GT317" s="9" t="e">
        <f ca="1">INDIRECT(ADDRESS(ROW(),Controls!#REF!+90))</f>
        <v>#REF!</v>
      </c>
      <c r="GU317" s="9" t="e">
        <f ca="1">INDIRECT(ADDRESS(ROW(),Controls!#REF!+105))</f>
        <v>#REF!</v>
      </c>
      <c r="GV317" s="9" t="e">
        <f ca="1">INDIRECT(ADDRESS(ROW(),Controls!#REF!+120))</f>
        <v>#REF!</v>
      </c>
      <c r="GW317" s="9" t="e">
        <f ca="1">INDIRECT(ADDRESS(ROW(),Controls!#REF!+15))</f>
        <v>#REF!</v>
      </c>
      <c r="GX317" s="9" t="e">
        <f ca="1">INDIRECT(ADDRESS(ROW(),Controls!#REF!+135))</f>
        <v>#REF!</v>
      </c>
      <c r="HJ317" s="9" t="e">
        <f t="shared" ca="1" si="24"/>
        <v>#REF!</v>
      </c>
      <c r="HK317" s="9" t="e">
        <f t="shared" ca="1" si="25"/>
        <v>#REF!</v>
      </c>
      <c r="HL317" s="9" t="e">
        <f t="shared" ca="1" si="26"/>
        <v>#REF!</v>
      </c>
      <c r="HM317" s="9" t="e">
        <f t="shared" ca="1" si="27"/>
        <v>#REF!</v>
      </c>
      <c r="HN317" s="9" t="e">
        <f ca="1">SQRT($GS317*(1-$GS317/Controls!$D$15))</f>
        <v>#REF!</v>
      </c>
      <c r="HO317" s="9" t="e">
        <f t="shared" ca="1" si="28"/>
        <v>#REF!</v>
      </c>
      <c r="HP317" s="9" t="e">
        <f t="shared" ca="1" si="29"/>
        <v>#REF!</v>
      </c>
      <c r="HQ317" s="9" t="e">
        <f ca="1">IF($GV317=0,NA(),($GX317*Controls!#REF!))</f>
        <v>#REF!</v>
      </c>
    </row>
    <row r="318" spans="134:225" x14ac:dyDescent="0.25">
      <c r="ED318" s="9">
        <f>$EC$635/4+$EC$636/2+$EC$637/4</f>
        <v>0</v>
      </c>
      <c r="EE318" s="9">
        <f>$ED$634/4+$ED$635/2+$ED$636/4</f>
        <v>0</v>
      </c>
      <c r="EF318" s="9">
        <f>$EE$635/4+$EE$636/2+$EE$637/4</f>
        <v>0</v>
      </c>
      <c r="GP318" s="9" t="e">
        <f ca="1">INDIRECT(ADDRESS(ROW(),Controls!#REF!+30))</f>
        <v>#REF!</v>
      </c>
      <c r="GQ318" s="9" t="e">
        <f ca="1">INDIRECT(ADDRESS(ROW(),Controls!#REF!+45))</f>
        <v>#REF!</v>
      </c>
      <c r="GR318" s="9" t="e">
        <f ca="1">INDIRECT(ADDRESS(ROW(),Controls!#REF!+60))</f>
        <v>#REF!</v>
      </c>
      <c r="GS318" s="9" t="e">
        <f ca="1">INDIRECT(ADDRESS(ROW(),Controls!#REF!+75))</f>
        <v>#REF!</v>
      </c>
      <c r="GT318" s="9" t="e">
        <f ca="1">INDIRECT(ADDRESS(ROW(),Controls!#REF!+90))</f>
        <v>#REF!</v>
      </c>
      <c r="GU318" s="9" t="e">
        <f ca="1">INDIRECT(ADDRESS(ROW(),Controls!#REF!+105))</f>
        <v>#REF!</v>
      </c>
      <c r="GV318" s="9" t="e">
        <f ca="1">INDIRECT(ADDRESS(ROW(),Controls!#REF!+120))</f>
        <v>#REF!</v>
      </c>
      <c r="GW318" s="9" t="e">
        <f ca="1">INDIRECT(ADDRESS(ROW(),Controls!#REF!+15))</f>
        <v>#REF!</v>
      </c>
      <c r="GX318" s="9" t="e">
        <f ca="1">INDIRECT(ADDRESS(ROW(),Controls!#REF!+135))</f>
        <v>#REF!</v>
      </c>
      <c r="HJ318" s="9" t="e">
        <f t="shared" ca="1" si="24"/>
        <v>#REF!</v>
      </c>
      <c r="HK318" s="9" t="e">
        <f t="shared" ca="1" si="25"/>
        <v>#REF!</v>
      </c>
      <c r="HL318" s="9" t="e">
        <f t="shared" ca="1" si="26"/>
        <v>#REF!</v>
      </c>
      <c r="HM318" s="9" t="e">
        <f t="shared" ca="1" si="27"/>
        <v>#REF!</v>
      </c>
      <c r="HN318" s="9" t="e">
        <f ca="1">SQRT($GS318*(1-$GS318/Controls!$D$15))</f>
        <v>#REF!</v>
      </c>
      <c r="HO318" s="9" t="e">
        <f t="shared" ca="1" si="28"/>
        <v>#REF!</v>
      </c>
      <c r="HP318" s="9" t="e">
        <f t="shared" ca="1" si="29"/>
        <v>#REF!</v>
      </c>
      <c r="HQ318" s="9" t="e">
        <f ca="1">IF($GV318=0,NA(),($GX318*Controls!#REF!))</f>
        <v>#REF!</v>
      </c>
    </row>
    <row r="319" spans="134:225" x14ac:dyDescent="0.25">
      <c r="ED319" s="9">
        <f>$EC$637/4+$EC$638/2+$EC$639/4</f>
        <v>0</v>
      </c>
      <c r="EE319" s="9">
        <f>$ED$636/4+$ED$637/2+$ED$638/4</f>
        <v>0</v>
      </c>
      <c r="EF319" s="9">
        <f>$EE$637/4+$EE$638/2+$EE$639/4</f>
        <v>0</v>
      </c>
      <c r="GP319" s="9" t="e">
        <f ca="1">INDIRECT(ADDRESS(ROW(),Controls!#REF!+30))</f>
        <v>#REF!</v>
      </c>
      <c r="GQ319" s="9" t="e">
        <f ca="1">INDIRECT(ADDRESS(ROW(),Controls!#REF!+45))</f>
        <v>#REF!</v>
      </c>
      <c r="GR319" s="9" t="e">
        <f ca="1">INDIRECT(ADDRESS(ROW(),Controls!#REF!+60))</f>
        <v>#REF!</v>
      </c>
      <c r="GS319" s="9" t="e">
        <f ca="1">INDIRECT(ADDRESS(ROW(),Controls!#REF!+75))</f>
        <v>#REF!</v>
      </c>
      <c r="GT319" s="9" t="e">
        <f ca="1">INDIRECT(ADDRESS(ROW(),Controls!#REF!+90))</f>
        <v>#REF!</v>
      </c>
      <c r="GU319" s="9" t="e">
        <f ca="1">INDIRECT(ADDRESS(ROW(),Controls!#REF!+105))</f>
        <v>#REF!</v>
      </c>
      <c r="GV319" s="9" t="e">
        <f ca="1">INDIRECT(ADDRESS(ROW(),Controls!#REF!+120))</f>
        <v>#REF!</v>
      </c>
      <c r="GW319" s="9" t="e">
        <f ca="1">INDIRECT(ADDRESS(ROW(),Controls!#REF!+15))</f>
        <v>#REF!</v>
      </c>
      <c r="GX319" s="9" t="e">
        <f ca="1">INDIRECT(ADDRESS(ROW(),Controls!#REF!+135))</f>
        <v>#REF!</v>
      </c>
      <c r="HJ319" s="9" t="e">
        <f t="shared" ca="1" si="24"/>
        <v>#REF!</v>
      </c>
      <c r="HK319" s="9" t="e">
        <f t="shared" ca="1" si="25"/>
        <v>#REF!</v>
      </c>
      <c r="HL319" s="9" t="e">
        <f t="shared" ca="1" si="26"/>
        <v>#REF!</v>
      </c>
      <c r="HM319" s="9" t="e">
        <f t="shared" ca="1" si="27"/>
        <v>#REF!</v>
      </c>
      <c r="HN319" s="9" t="e">
        <f ca="1">SQRT($GS319*(1-$GS319/Controls!$D$15))</f>
        <v>#REF!</v>
      </c>
      <c r="HO319" s="9" t="e">
        <f t="shared" ca="1" si="28"/>
        <v>#REF!</v>
      </c>
      <c r="HP319" s="9" t="e">
        <f t="shared" ca="1" si="29"/>
        <v>#REF!</v>
      </c>
      <c r="HQ319" s="9" t="e">
        <f ca="1">IF($GV319=0,NA(),($GX319*Controls!#REF!))</f>
        <v>#REF!</v>
      </c>
    </row>
    <row r="320" spans="134:225" x14ac:dyDescent="0.25">
      <c r="ED320" s="9">
        <f>$EC$639/4+$EC$640/2+$EC$641/4</f>
        <v>0</v>
      </c>
      <c r="EE320" s="9">
        <f>$ED$638/4+$ED$639/2+$ED$640/4</f>
        <v>0</v>
      </c>
      <c r="EF320" s="9">
        <f>$EE$639/4+$EE$640/2+$EE$641/4</f>
        <v>0</v>
      </c>
      <c r="GP320" s="9" t="e">
        <f ca="1">INDIRECT(ADDRESS(ROW(),Controls!#REF!+30))</f>
        <v>#REF!</v>
      </c>
      <c r="GQ320" s="9" t="e">
        <f ca="1">INDIRECT(ADDRESS(ROW(),Controls!#REF!+45))</f>
        <v>#REF!</v>
      </c>
      <c r="GR320" s="9" t="e">
        <f ca="1">INDIRECT(ADDRESS(ROW(),Controls!#REF!+60))</f>
        <v>#REF!</v>
      </c>
      <c r="GS320" s="9" t="e">
        <f ca="1">INDIRECT(ADDRESS(ROW(),Controls!#REF!+75))</f>
        <v>#REF!</v>
      </c>
      <c r="GT320" s="9" t="e">
        <f ca="1">INDIRECT(ADDRESS(ROW(),Controls!#REF!+90))</f>
        <v>#REF!</v>
      </c>
      <c r="GU320" s="9" t="e">
        <f ca="1">INDIRECT(ADDRESS(ROW(),Controls!#REF!+105))</f>
        <v>#REF!</v>
      </c>
      <c r="GV320" s="9" t="e">
        <f ca="1">INDIRECT(ADDRESS(ROW(),Controls!#REF!+120))</f>
        <v>#REF!</v>
      </c>
      <c r="GW320" s="9" t="e">
        <f ca="1">INDIRECT(ADDRESS(ROW(),Controls!#REF!+15))</f>
        <v>#REF!</v>
      </c>
      <c r="GX320" s="9" t="e">
        <f ca="1">INDIRECT(ADDRESS(ROW(),Controls!#REF!+135))</f>
        <v>#REF!</v>
      </c>
      <c r="HJ320" s="9" t="e">
        <f t="shared" ca="1" si="24"/>
        <v>#REF!</v>
      </c>
      <c r="HK320" s="9" t="e">
        <f t="shared" ca="1" si="25"/>
        <v>#REF!</v>
      </c>
      <c r="HL320" s="9" t="e">
        <f t="shared" ca="1" si="26"/>
        <v>#REF!</v>
      </c>
      <c r="HM320" s="9" t="e">
        <f t="shared" ca="1" si="27"/>
        <v>#REF!</v>
      </c>
      <c r="HN320" s="9" t="e">
        <f ca="1">SQRT($GS320*(1-$GS320/Controls!$D$15))</f>
        <v>#REF!</v>
      </c>
      <c r="HO320" s="9" t="e">
        <f t="shared" ca="1" si="28"/>
        <v>#REF!</v>
      </c>
      <c r="HP320" s="9" t="e">
        <f t="shared" ca="1" si="29"/>
        <v>#REF!</v>
      </c>
      <c r="HQ320" s="9" t="e">
        <f ca="1">IF($GV320=0,NA(),($GX320*Controls!#REF!))</f>
        <v>#REF!</v>
      </c>
    </row>
    <row r="321" spans="134:225" x14ac:dyDescent="0.25">
      <c r="ED321" s="9">
        <f>$EC$641/4+$EC$642/2+$EC$643/4</f>
        <v>0</v>
      </c>
      <c r="EE321" s="9">
        <f>$ED$640/4+$ED$641/2+$ED$642/4</f>
        <v>0</v>
      </c>
      <c r="EF321" s="9">
        <f>$EE$641/4+$EE$642/2+$EE$643/4</f>
        <v>0</v>
      </c>
      <c r="GP321" s="9" t="e">
        <f ca="1">INDIRECT(ADDRESS(ROW(),Controls!#REF!+30))</f>
        <v>#REF!</v>
      </c>
      <c r="GQ321" s="9" t="e">
        <f ca="1">INDIRECT(ADDRESS(ROW(),Controls!#REF!+45))</f>
        <v>#REF!</v>
      </c>
      <c r="GR321" s="9" t="e">
        <f ca="1">INDIRECT(ADDRESS(ROW(),Controls!#REF!+60))</f>
        <v>#REF!</v>
      </c>
      <c r="GS321" s="9" t="e">
        <f ca="1">INDIRECT(ADDRESS(ROW(),Controls!#REF!+75))</f>
        <v>#REF!</v>
      </c>
      <c r="GT321" s="9" t="e">
        <f ca="1">INDIRECT(ADDRESS(ROW(),Controls!#REF!+90))</f>
        <v>#REF!</v>
      </c>
      <c r="GU321" s="9" t="e">
        <f ca="1">INDIRECT(ADDRESS(ROW(),Controls!#REF!+105))</f>
        <v>#REF!</v>
      </c>
      <c r="GV321" s="9" t="e">
        <f ca="1">INDIRECT(ADDRESS(ROW(),Controls!#REF!+120))</f>
        <v>#REF!</v>
      </c>
      <c r="GW321" s="9" t="e">
        <f ca="1">INDIRECT(ADDRESS(ROW(),Controls!#REF!+15))</f>
        <v>#REF!</v>
      </c>
      <c r="GX321" s="9" t="e">
        <f ca="1">INDIRECT(ADDRESS(ROW(),Controls!#REF!+135))</f>
        <v>#REF!</v>
      </c>
      <c r="HJ321" s="9" t="e">
        <f t="shared" ref="HJ321:HJ384" ca="1" si="30">IF($GV321=0,NA(),MAX($GP321,0.01)/$GQ321)</f>
        <v>#REF!</v>
      </c>
      <c r="HK321" s="9" t="e">
        <f t="shared" ref="HK321:HK384" ca="1" si="31">IF($GV321=0,NA(),($GP321-$GQ321)/$GV321)</f>
        <v>#REF!</v>
      </c>
      <c r="HL321" s="9" t="e">
        <f t="shared" ref="HL321:HL384" ca="1" si="32">IF($GV321=0,NA(),MAX($GU321/$GT321,0.01))</f>
        <v>#REF!</v>
      </c>
      <c r="HM321" s="9" t="e">
        <f t="shared" ref="HM321:HM384" ca="1" si="33">IF($GV321=0,NA(),($GU321-$GT321)/$GV321)</f>
        <v>#REF!</v>
      </c>
      <c r="HN321" s="9" t="e">
        <f ca="1">SQRT($GS321*(1-$GS321/Controls!$D$15))</f>
        <v>#REF!</v>
      </c>
      <c r="HO321" s="9" t="e">
        <f t="shared" ref="HO321:HO384" ca="1" si="34">IF($HN321=0,0,$GR321/$HN321)</f>
        <v>#REF!</v>
      </c>
      <c r="HP321" s="9" t="e">
        <f t="shared" ref="HP321:HP384" ca="1" si="35">IF($GV321=0,NA(),$GW321/$GV321)</f>
        <v>#REF!</v>
      </c>
      <c r="HQ321" s="9" t="e">
        <f ca="1">IF($GV321=0,NA(),($GX321*Controls!#REF!))</f>
        <v>#REF!</v>
      </c>
    </row>
    <row r="322" spans="134:225" x14ac:dyDescent="0.25">
      <c r="ED322" s="9">
        <f>$EC$643/4+$EC$644/2+$EC$645/4</f>
        <v>0</v>
      </c>
      <c r="EE322" s="9">
        <f>$ED$642/4+$ED$643/2+$ED$644/4</f>
        <v>0</v>
      </c>
      <c r="EF322" s="9">
        <f>$EE$643/4+$EE$644/2+$EE$645/4</f>
        <v>0</v>
      </c>
      <c r="GP322" s="9" t="e">
        <f ca="1">INDIRECT(ADDRESS(ROW(),Controls!#REF!+30))</f>
        <v>#REF!</v>
      </c>
      <c r="GQ322" s="9" t="e">
        <f ca="1">INDIRECT(ADDRESS(ROW(),Controls!#REF!+45))</f>
        <v>#REF!</v>
      </c>
      <c r="GR322" s="9" t="e">
        <f ca="1">INDIRECT(ADDRESS(ROW(),Controls!#REF!+60))</f>
        <v>#REF!</v>
      </c>
      <c r="GS322" s="9" t="e">
        <f ca="1">INDIRECT(ADDRESS(ROW(),Controls!#REF!+75))</f>
        <v>#REF!</v>
      </c>
      <c r="GT322" s="9" t="e">
        <f ca="1">INDIRECT(ADDRESS(ROW(),Controls!#REF!+90))</f>
        <v>#REF!</v>
      </c>
      <c r="GU322" s="9" t="e">
        <f ca="1">INDIRECT(ADDRESS(ROW(),Controls!#REF!+105))</f>
        <v>#REF!</v>
      </c>
      <c r="GV322" s="9" t="e">
        <f ca="1">INDIRECT(ADDRESS(ROW(),Controls!#REF!+120))</f>
        <v>#REF!</v>
      </c>
      <c r="GW322" s="9" t="e">
        <f ca="1">INDIRECT(ADDRESS(ROW(),Controls!#REF!+15))</f>
        <v>#REF!</v>
      </c>
      <c r="GX322" s="9" t="e">
        <f ca="1">INDIRECT(ADDRESS(ROW(),Controls!#REF!+135))</f>
        <v>#REF!</v>
      </c>
      <c r="HJ322" s="9" t="e">
        <f t="shared" ca="1" si="30"/>
        <v>#REF!</v>
      </c>
      <c r="HK322" s="9" t="e">
        <f t="shared" ca="1" si="31"/>
        <v>#REF!</v>
      </c>
      <c r="HL322" s="9" t="e">
        <f t="shared" ca="1" si="32"/>
        <v>#REF!</v>
      </c>
      <c r="HM322" s="9" t="e">
        <f t="shared" ca="1" si="33"/>
        <v>#REF!</v>
      </c>
      <c r="HN322" s="9" t="e">
        <f ca="1">SQRT($GS322*(1-$GS322/Controls!$D$15))</f>
        <v>#REF!</v>
      </c>
      <c r="HO322" s="9" t="e">
        <f t="shared" ca="1" si="34"/>
        <v>#REF!</v>
      </c>
      <c r="HP322" s="9" t="e">
        <f t="shared" ca="1" si="35"/>
        <v>#REF!</v>
      </c>
      <c r="HQ322" s="9" t="e">
        <f ca="1">IF($GV322=0,NA(),($GX322*Controls!#REF!))</f>
        <v>#REF!</v>
      </c>
    </row>
    <row r="323" spans="134:225" x14ac:dyDescent="0.25">
      <c r="ED323" s="9">
        <f>$EC$645/4+$EC$646/2+$EC$647/4</f>
        <v>0</v>
      </c>
      <c r="EE323" s="9">
        <f>$ED$644/4+$ED$645/2+$ED$646/4</f>
        <v>0</v>
      </c>
      <c r="EF323" s="9">
        <f>$EE$645/4+$EE$646/2+$EE$647/4</f>
        <v>0</v>
      </c>
      <c r="GP323" s="9" t="e">
        <f ca="1">INDIRECT(ADDRESS(ROW(),Controls!#REF!+30))</f>
        <v>#REF!</v>
      </c>
      <c r="GQ323" s="9" t="e">
        <f ca="1">INDIRECT(ADDRESS(ROW(),Controls!#REF!+45))</f>
        <v>#REF!</v>
      </c>
      <c r="GR323" s="9" t="e">
        <f ca="1">INDIRECT(ADDRESS(ROW(),Controls!#REF!+60))</f>
        <v>#REF!</v>
      </c>
      <c r="GS323" s="9" t="e">
        <f ca="1">INDIRECT(ADDRESS(ROW(),Controls!#REF!+75))</f>
        <v>#REF!</v>
      </c>
      <c r="GT323" s="9" t="e">
        <f ca="1">INDIRECT(ADDRESS(ROW(),Controls!#REF!+90))</f>
        <v>#REF!</v>
      </c>
      <c r="GU323" s="9" t="e">
        <f ca="1">INDIRECT(ADDRESS(ROW(),Controls!#REF!+105))</f>
        <v>#REF!</v>
      </c>
      <c r="GV323" s="9" t="e">
        <f ca="1">INDIRECT(ADDRESS(ROW(),Controls!#REF!+120))</f>
        <v>#REF!</v>
      </c>
      <c r="GW323" s="9" t="e">
        <f ca="1">INDIRECT(ADDRESS(ROW(),Controls!#REF!+15))</f>
        <v>#REF!</v>
      </c>
      <c r="GX323" s="9" t="e">
        <f ca="1">INDIRECT(ADDRESS(ROW(),Controls!#REF!+135))</f>
        <v>#REF!</v>
      </c>
      <c r="HJ323" s="9" t="e">
        <f t="shared" ca="1" si="30"/>
        <v>#REF!</v>
      </c>
      <c r="HK323" s="9" t="e">
        <f t="shared" ca="1" si="31"/>
        <v>#REF!</v>
      </c>
      <c r="HL323" s="9" t="e">
        <f t="shared" ca="1" si="32"/>
        <v>#REF!</v>
      </c>
      <c r="HM323" s="9" t="e">
        <f t="shared" ca="1" si="33"/>
        <v>#REF!</v>
      </c>
      <c r="HN323" s="9" t="e">
        <f ca="1">SQRT($GS323*(1-$GS323/Controls!$D$15))</f>
        <v>#REF!</v>
      </c>
      <c r="HO323" s="9" t="e">
        <f t="shared" ca="1" si="34"/>
        <v>#REF!</v>
      </c>
      <c r="HP323" s="9" t="e">
        <f t="shared" ca="1" si="35"/>
        <v>#REF!</v>
      </c>
      <c r="HQ323" s="9" t="e">
        <f ca="1">IF($GV323=0,NA(),($GX323*Controls!#REF!))</f>
        <v>#REF!</v>
      </c>
    </row>
    <row r="324" spans="134:225" x14ac:dyDescent="0.25">
      <c r="ED324" s="9">
        <f>$EC$647/4+$EC$648/2+$EC$649/4</f>
        <v>0</v>
      </c>
      <c r="EE324" s="9">
        <f>$ED$646/4+$ED$647/2+$ED$648/4</f>
        <v>0</v>
      </c>
      <c r="EF324" s="9">
        <f>$EE$647/4+$EE$648/2+$EE$649/4</f>
        <v>0</v>
      </c>
      <c r="GP324" s="9" t="e">
        <f ca="1">INDIRECT(ADDRESS(ROW(),Controls!#REF!+30))</f>
        <v>#REF!</v>
      </c>
      <c r="GQ324" s="9" t="e">
        <f ca="1">INDIRECT(ADDRESS(ROW(),Controls!#REF!+45))</f>
        <v>#REF!</v>
      </c>
      <c r="GR324" s="9" t="e">
        <f ca="1">INDIRECT(ADDRESS(ROW(),Controls!#REF!+60))</f>
        <v>#REF!</v>
      </c>
      <c r="GS324" s="9" t="e">
        <f ca="1">INDIRECT(ADDRESS(ROW(),Controls!#REF!+75))</f>
        <v>#REF!</v>
      </c>
      <c r="GT324" s="9" t="e">
        <f ca="1">INDIRECT(ADDRESS(ROW(),Controls!#REF!+90))</f>
        <v>#REF!</v>
      </c>
      <c r="GU324" s="9" t="e">
        <f ca="1">INDIRECT(ADDRESS(ROW(),Controls!#REF!+105))</f>
        <v>#REF!</v>
      </c>
      <c r="GV324" s="9" t="e">
        <f ca="1">INDIRECT(ADDRESS(ROW(),Controls!#REF!+120))</f>
        <v>#REF!</v>
      </c>
      <c r="GW324" s="9" t="e">
        <f ca="1">INDIRECT(ADDRESS(ROW(),Controls!#REF!+15))</f>
        <v>#REF!</v>
      </c>
      <c r="GX324" s="9" t="e">
        <f ca="1">INDIRECT(ADDRESS(ROW(),Controls!#REF!+135))</f>
        <v>#REF!</v>
      </c>
      <c r="HJ324" s="9" t="e">
        <f t="shared" ca="1" si="30"/>
        <v>#REF!</v>
      </c>
      <c r="HK324" s="9" t="e">
        <f t="shared" ca="1" si="31"/>
        <v>#REF!</v>
      </c>
      <c r="HL324" s="9" t="e">
        <f t="shared" ca="1" si="32"/>
        <v>#REF!</v>
      </c>
      <c r="HM324" s="9" t="e">
        <f t="shared" ca="1" si="33"/>
        <v>#REF!</v>
      </c>
      <c r="HN324" s="9" t="e">
        <f ca="1">SQRT($GS324*(1-$GS324/Controls!$D$15))</f>
        <v>#REF!</v>
      </c>
      <c r="HO324" s="9" t="e">
        <f t="shared" ca="1" si="34"/>
        <v>#REF!</v>
      </c>
      <c r="HP324" s="9" t="e">
        <f t="shared" ca="1" si="35"/>
        <v>#REF!</v>
      </c>
      <c r="HQ324" s="9" t="e">
        <f ca="1">IF($GV324=0,NA(),($GX324*Controls!#REF!))</f>
        <v>#REF!</v>
      </c>
    </row>
    <row r="325" spans="134:225" x14ac:dyDescent="0.25">
      <c r="ED325" s="9">
        <f>$EC$649/4+$EC$650/2+$EC$651/4</f>
        <v>0</v>
      </c>
      <c r="EE325" s="9">
        <f>$ED$648/4+$ED$649/2+$ED$650/4</f>
        <v>0</v>
      </c>
      <c r="EF325" s="9">
        <f>$EE$649/4+$EE$650/2+$EE$651/4</f>
        <v>0</v>
      </c>
      <c r="GP325" s="9" t="e">
        <f ca="1">INDIRECT(ADDRESS(ROW(),Controls!#REF!+30))</f>
        <v>#REF!</v>
      </c>
      <c r="GQ325" s="9" t="e">
        <f ca="1">INDIRECT(ADDRESS(ROW(),Controls!#REF!+45))</f>
        <v>#REF!</v>
      </c>
      <c r="GR325" s="9" t="e">
        <f ca="1">INDIRECT(ADDRESS(ROW(),Controls!#REF!+60))</f>
        <v>#REF!</v>
      </c>
      <c r="GS325" s="9" t="e">
        <f ca="1">INDIRECT(ADDRESS(ROW(),Controls!#REF!+75))</f>
        <v>#REF!</v>
      </c>
      <c r="GT325" s="9" t="e">
        <f ca="1">INDIRECT(ADDRESS(ROW(),Controls!#REF!+90))</f>
        <v>#REF!</v>
      </c>
      <c r="GU325" s="9" t="e">
        <f ca="1">INDIRECT(ADDRESS(ROW(),Controls!#REF!+105))</f>
        <v>#REF!</v>
      </c>
      <c r="GV325" s="9" t="e">
        <f ca="1">INDIRECT(ADDRESS(ROW(),Controls!#REF!+120))</f>
        <v>#REF!</v>
      </c>
      <c r="GW325" s="9" t="e">
        <f ca="1">INDIRECT(ADDRESS(ROW(),Controls!#REF!+15))</f>
        <v>#REF!</v>
      </c>
      <c r="GX325" s="9" t="e">
        <f ca="1">INDIRECT(ADDRESS(ROW(),Controls!#REF!+135))</f>
        <v>#REF!</v>
      </c>
      <c r="HJ325" s="9" t="e">
        <f t="shared" ca="1" si="30"/>
        <v>#REF!</v>
      </c>
      <c r="HK325" s="9" t="e">
        <f t="shared" ca="1" si="31"/>
        <v>#REF!</v>
      </c>
      <c r="HL325" s="9" t="e">
        <f t="shared" ca="1" si="32"/>
        <v>#REF!</v>
      </c>
      <c r="HM325" s="9" t="e">
        <f t="shared" ca="1" si="33"/>
        <v>#REF!</v>
      </c>
      <c r="HN325" s="9" t="e">
        <f ca="1">SQRT($GS325*(1-$GS325/Controls!$D$15))</f>
        <v>#REF!</v>
      </c>
      <c r="HO325" s="9" t="e">
        <f t="shared" ca="1" si="34"/>
        <v>#REF!</v>
      </c>
      <c r="HP325" s="9" t="e">
        <f t="shared" ca="1" si="35"/>
        <v>#REF!</v>
      </c>
      <c r="HQ325" s="9" t="e">
        <f ca="1">IF($GV325=0,NA(),($GX325*Controls!#REF!))</f>
        <v>#REF!</v>
      </c>
    </row>
    <row r="326" spans="134:225" x14ac:dyDescent="0.25">
      <c r="ED326" s="9">
        <f>$EC$651/4+$EC$652/2+$EC$653/4</f>
        <v>0</v>
      </c>
      <c r="EE326" s="9">
        <f>$ED$650/4+$ED$651/2+$ED$652/4</f>
        <v>0</v>
      </c>
      <c r="EF326" s="9">
        <f>$EE$651/4+$EE$652/2+$EE$653/4</f>
        <v>0</v>
      </c>
      <c r="GP326" s="9" t="e">
        <f ca="1">INDIRECT(ADDRESS(ROW(),Controls!#REF!+30))</f>
        <v>#REF!</v>
      </c>
      <c r="GQ326" s="9" t="e">
        <f ca="1">INDIRECT(ADDRESS(ROW(),Controls!#REF!+45))</f>
        <v>#REF!</v>
      </c>
      <c r="GR326" s="9" t="e">
        <f ca="1">INDIRECT(ADDRESS(ROW(),Controls!#REF!+60))</f>
        <v>#REF!</v>
      </c>
      <c r="GS326" s="9" t="e">
        <f ca="1">INDIRECT(ADDRESS(ROW(),Controls!#REF!+75))</f>
        <v>#REF!</v>
      </c>
      <c r="GT326" s="9" t="e">
        <f ca="1">INDIRECT(ADDRESS(ROW(),Controls!#REF!+90))</f>
        <v>#REF!</v>
      </c>
      <c r="GU326" s="9" t="e">
        <f ca="1">INDIRECT(ADDRESS(ROW(),Controls!#REF!+105))</f>
        <v>#REF!</v>
      </c>
      <c r="GV326" s="9" t="e">
        <f ca="1">INDIRECT(ADDRESS(ROW(),Controls!#REF!+120))</f>
        <v>#REF!</v>
      </c>
      <c r="GW326" s="9" t="e">
        <f ca="1">INDIRECT(ADDRESS(ROW(),Controls!#REF!+15))</f>
        <v>#REF!</v>
      </c>
      <c r="GX326" s="9" t="e">
        <f ca="1">INDIRECT(ADDRESS(ROW(),Controls!#REF!+135))</f>
        <v>#REF!</v>
      </c>
      <c r="HJ326" s="9" t="e">
        <f t="shared" ca="1" si="30"/>
        <v>#REF!</v>
      </c>
      <c r="HK326" s="9" t="e">
        <f t="shared" ca="1" si="31"/>
        <v>#REF!</v>
      </c>
      <c r="HL326" s="9" t="e">
        <f t="shared" ca="1" si="32"/>
        <v>#REF!</v>
      </c>
      <c r="HM326" s="9" t="e">
        <f t="shared" ca="1" si="33"/>
        <v>#REF!</v>
      </c>
      <c r="HN326" s="9" t="e">
        <f ca="1">SQRT($GS326*(1-$GS326/Controls!$D$15))</f>
        <v>#REF!</v>
      </c>
      <c r="HO326" s="9" t="e">
        <f t="shared" ca="1" si="34"/>
        <v>#REF!</v>
      </c>
      <c r="HP326" s="9" t="e">
        <f t="shared" ca="1" si="35"/>
        <v>#REF!</v>
      </c>
      <c r="HQ326" s="9" t="e">
        <f ca="1">IF($GV326=0,NA(),($GX326*Controls!#REF!))</f>
        <v>#REF!</v>
      </c>
    </row>
    <row r="327" spans="134:225" x14ac:dyDescent="0.25">
      <c r="ED327" s="9">
        <f>$EC$653/4+$EC$654/2+$EC$655/4</f>
        <v>0</v>
      </c>
      <c r="EE327" s="9">
        <f>$ED$652/4+$ED$653/2+$ED$654/4</f>
        <v>0</v>
      </c>
      <c r="EF327" s="9">
        <f>$EE$653/4+$EE$654/2+$EE$655/4</f>
        <v>0</v>
      </c>
      <c r="GP327" s="9" t="e">
        <f ca="1">INDIRECT(ADDRESS(ROW(),Controls!#REF!+30))</f>
        <v>#REF!</v>
      </c>
      <c r="GQ327" s="9" t="e">
        <f ca="1">INDIRECT(ADDRESS(ROW(),Controls!#REF!+45))</f>
        <v>#REF!</v>
      </c>
      <c r="GR327" s="9" t="e">
        <f ca="1">INDIRECT(ADDRESS(ROW(),Controls!#REF!+60))</f>
        <v>#REF!</v>
      </c>
      <c r="GS327" s="9" t="e">
        <f ca="1">INDIRECT(ADDRESS(ROW(),Controls!#REF!+75))</f>
        <v>#REF!</v>
      </c>
      <c r="GT327" s="9" t="e">
        <f ca="1">INDIRECT(ADDRESS(ROW(),Controls!#REF!+90))</f>
        <v>#REF!</v>
      </c>
      <c r="GU327" s="9" t="e">
        <f ca="1">INDIRECT(ADDRESS(ROW(),Controls!#REF!+105))</f>
        <v>#REF!</v>
      </c>
      <c r="GV327" s="9" t="e">
        <f ca="1">INDIRECT(ADDRESS(ROW(),Controls!#REF!+120))</f>
        <v>#REF!</v>
      </c>
      <c r="GW327" s="9" t="e">
        <f ca="1">INDIRECT(ADDRESS(ROW(),Controls!#REF!+15))</f>
        <v>#REF!</v>
      </c>
      <c r="GX327" s="9" t="e">
        <f ca="1">INDIRECT(ADDRESS(ROW(),Controls!#REF!+135))</f>
        <v>#REF!</v>
      </c>
      <c r="HJ327" s="9" t="e">
        <f t="shared" ca="1" si="30"/>
        <v>#REF!</v>
      </c>
      <c r="HK327" s="9" t="e">
        <f t="shared" ca="1" si="31"/>
        <v>#REF!</v>
      </c>
      <c r="HL327" s="9" t="e">
        <f t="shared" ca="1" si="32"/>
        <v>#REF!</v>
      </c>
      <c r="HM327" s="9" t="e">
        <f t="shared" ca="1" si="33"/>
        <v>#REF!</v>
      </c>
      <c r="HN327" s="9" t="e">
        <f ca="1">SQRT($GS327*(1-$GS327/Controls!$D$15))</f>
        <v>#REF!</v>
      </c>
      <c r="HO327" s="9" t="e">
        <f t="shared" ca="1" si="34"/>
        <v>#REF!</v>
      </c>
      <c r="HP327" s="9" t="e">
        <f t="shared" ca="1" si="35"/>
        <v>#REF!</v>
      </c>
      <c r="HQ327" s="9" t="e">
        <f ca="1">IF($GV327=0,NA(),($GX327*Controls!#REF!))</f>
        <v>#REF!</v>
      </c>
    </row>
    <row r="328" spans="134:225" x14ac:dyDescent="0.25">
      <c r="ED328" s="9">
        <f>$EC$655/4+$EC$656/2+$EC$657/4</f>
        <v>0</v>
      </c>
      <c r="EE328" s="9">
        <f>$ED$654/4+$ED$655/2+$ED$656/4</f>
        <v>0</v>
      </c>
      <c r="EF328" s="9">
        <f>$EE$655/4+$EE$656/2+$EE$657/4</f>
        <v>0</v>
      </c>
      <c r="GP328" s="9" t="e">
        <f ca="1">INDIRECT(ADDRESS(ROW(),Controls!#REF!+30))</f>
        <v>#REF!</v>
      </c>
      <c r="GQ328" s="9" t="e">
        <f ca="1">INDIRECT(ADDRESS(ROW(),Controls!#REF!+45))</f>
        <v>#REF!</v>
      </c>
      <c r="GR328" s="9" t="e">
        <f ca="1">INDIRECT(ADDRESS(ROW(),Controls!#REF!+60))</f>
        <v>#REF!</v>
      </c>
      <c r="GS328" s="9" t="e">
        <f ca="1">INDIRECT(ADDRESS(ROW(),Controls!#REF!+75))</f>
        <v>#REF!</v>
      </c>
      <c r="GT328" s="9" t="e">
        <f ca="1">INDIRECT(ADDRESS(ROW(),Controls!#REF!+90))</f>
        <v>#REF!</v>
      </c>
      <c r="GU328" s="9" t="e">
        <f ca="1">INDIRECT(ADDRESS(ROW(),Controls!#REF!+105))</f>
        <v>#REF!</v>
      </c>
      <c r="GV328" s="9" t="e">
        <f ca="1">INDIRECT(ADDRESS(ROW(),Controls!#REF!+120))</f>
        <v>#REF!</v>
      </c>
      <c r="GW328" s="9" t="e">
        <f ca="1">INDIRECT(ADDRESS(ROW(),Controls!#REF!+15))</f>
        <v>#REF!</v>
      </c>
      <c r="GX328" s="9" t="e">
        <f ca="1">INDIRECT(ADDRESS(ROW(),Controls!#REF!+135))</f>
        <v>#REF!</v>
      </c>
      <c r="HJ328" s="9" t="e">
        <f t="shared" ca="1" si="30"/>
        <v>#REF!</v>
      </c>
      <c r="HK328" s="9" t="e">
        <f t="shared" ca="1" si="31"/>
        <v>#REF!</v>
      </c>
      <c r="HL328" s="9" t="e">
        <f t="shared" ca="1" si="32"/>
        <v>#REF!</v>
      </c>
      <c r="HM328" s="9" t="e">
        <f t="shared" ca="1" si="33"/>
        <v>#REF!</v>
      </c>
      <c r="HN328" s="9" t="e">
        <f ca="1">SQRT($GS328*(1-$GS328/Controls!$D$15))</f>
        <v>#REF!</v>
      </c>
      <c r="HO328" s="9" t="e">
        <f t="shared" ca="1" si="34"/>
        <v>#REF!</v>
      </c>
      <c r="HP328" s="9" t="e">
        <f t="shared" ca="1" si="35"/>
        <v>#REF!</v>
      </c>
      <c r="HQ328" s="9" t="e">
        <f ca="1">IF($GV328=0,NA(),($GX328*Controls!#REF!))</f>
        <v>#REF!</v>
      </c>
    </row>
    <row r="329" spans="134:225" x14ac:dyDescent="0.25">
      <c r="ED329" s="9">
        <f>$EC$657/4+$EC$658/2+$EC$659/4</f>
        <v>0</v>
      </c>
      <c r="EE329" s="9">
        <f>$ED$656/4+$ED$657/2+$ED$658/4</f>
        <v>0</v>
      </c>
      <c r="EF329" s="9">
        <f>$EE$657/4+$EE$658/2+$EE$659/4</f>
        <v>0</v>
      </c>
      <c r="GP329" s="9" t="e">
        <f ca="1">INDIRECT(ADDRESS(ROW(),Controls!#REF!+30))</f>
        <v>#REF!</v>
      </c>
      <c r="GQ329" s="9" t="e">
        <f ca="1">INDIRECT(ADDRESS(ROW(),Controls!#REF!+45))</f>
        <v>#REF!</v>
      </c>
      <c r="GR329" s="9" t="e">
        <f ca="1">INDIRECT(ADDRESS(ROW(),Controls!#REF!+60))</f>
        <v>#REF!</v>
      </c>
      <c r="GS329" s="9" t="e">
        <f ca="1">INDIRECT(ADDRESS(ROW(),Controls!#REF!+75))</f>
        <v>#REF!</v>
      </c>
      <c r="GT329" s="9" t="e">
        <f ca="1">INDIRECT(ADDRESS(ROW(),Controls!#REF!+90))</f>
        <v>#REF!</v>
      </c>
      <c r="GU329" s="9" t="e">
        <f ca="1">INDIRECT(ADDRESS(ROW(),Controls!#REF!+105))</f>
        <v>#REF!</v>
      </c>
      <c r="GV329" s="9" t="e">
        <f ca="1">INDIRECT(ADDRESS(ROW(),Controls!#REF!+120))</f>
        <v>#REF!</v>
      </c>
      <c r="GW329" s="9" t="e">
        <f ca="1">INDIRECT(ADDRESS(ROW(),Controls!#REF!+15))</f>
        <v>#REF!</v>
      </c>
      <c r="GX329" s="9" t="e">
        <f ca="1">INDIRECT(ADDRESS(ROW(),Controls!#REF!+135))</f>
        <v>#REF!</v>
      </c>
      <c r="HJ329" s="9" t="e">
        <f t="shared" ca="1" si="30"/>
        <v>#REF!</v>
      </c>
      <c r="HK329" s="9" t="e">
        <f t="shared" ca="1" si="31"/>
        <v>#REF!</v>
      </c>
      <c r="HL329" s="9" t="e">
        <f t="shared" ca="1" si="32"/>
        <v>#REF!</v>
      </c>
      <c r="HM329" s="9" t="e">
        <f t="shared" ca="1" si="33"/>
        <v>#REF!</v>
      </c>
      <c r="HN329" s="9" t="e">
        <f ca="1">SQRT($GS329*(1-$GS329/Controls!$D$15))</f>
        <v>#REF!</v>
      </c>
      <c r="HO329" s="9" t="e">
        <f t="shared" ca="1" si="34"/>
        <v>#REF!</v>
      </c>
      <c r="HP329" s="9" t="e">
        <f t="shared" ca="1" si="35"/>
        <v>#REF!</v>
      </c>
      <c r="HQ329" s="9" t="e">
        <f ca="1">IF($GV329=0,NA(),($GX329*Controls!#REF!))</f>
        <v>#REF!</v>
      </c>
    </row>
    <row r="330" spans="134:225" x14ac:dyDescent="0.25">
      <c r="ED330" s="9">
        <f>$EC$659/4+$EC$660/2+$EC$661/4</f>
        <v>0</v>
      </c>
      <c r="EE330" s="9">
        <f>$ED$658/4+$ED$659/2+$ED$660/4</f>
        <v>0</v>
      </c>
      <c r="EF330" s="9">
        <f>$EE$659/4+$EE$660/2+$EE$661/4</f>
        <v>0</v>
      </c>
      <c r="GP330" s="9" t="e">
        <f ca="1">INDIRECT(ADDRESS(ROW(),Controls!#REF!+30))</f>
        <v>#REF!</v>
      </c>
      <c r="GQ330" s="9" t="e">
        <f ca="1">INDIRECT(ADDRESS(ROW(),Controls!#REF!+45))</f>
        <v>#REF!</v>
      </c>
      <c r="GR330" s="9" t="e">
        <f ca="1">INDIRECT(ADDRESS(ROW(),Controls!#REF!+60))</f>
        <v>#REF!</v>
      </c>
      <c r="GS330" s="9" t="e">
        <f ca="1">INDIRECT(ADDRESS(ROW(),Controls!#REF!+75))</f>
        <v>#REF!</v>
      </c>
      <c r="GT330" s="9" t="e">
        <f ca="1">INDIRECT(ADDRESS(ROW(),Controls!#REF!+90))</f>
        <v>#REF!</v>
      </c>
      <c r="GU330" s="9" t="e">
        <f ca="1">INDIRECT(ADDRESS(ROW(),Controls!#REF!+105))</f>
        <v>#REF!</v>
      </c>
      <c r="GV330" s="9" t="e">
        <f ca="1">INDIRECT(ADDRESS(ROW(),Controls!#REF!+120))</f>
        <v>#REF!</v>
      </c>
      <c r="GW330" s="9" t="e">
        <f ca="1">INDIRECT(ADDRESS(ROW(),Controls!#REF!+15))</f>
        <v>#REF!</v>
      </c>
      <c r="GX330" s="9" t="e">
        <f ca="1">INDIRECT(ADDRESS(ROW(),Controls!#REF!+135))</f>
        <v>#REF!</v>
      </c>
      <c r="HJ330" s="9" t="e">
        <f t="shared" ca="1" si="30"/>
        <v>#REF!</v>
      </c>
      <c r="HK330" s="9" t="e">
        <f t="shared" ca="1" si="31"/>
        <v>#REF!</v>
      </c>
      <c r="HL330" s="9" t="e">
        <f t="shared" ca="1" si="32"/>
        <v>#REF!</v>
      </c>
      <c r="HM330" s="9" t="e">
        <f t="shared" ca="1" si="33"/>
        <v>#REF!</v>
      </c>
      <c r="HN330" s="9" t="e">
        <f ca="1">SQRT($GS330*(1-$GS330/Controls!$D$15))</f>
        <v>#REF!</v>
      </c>
      <c r="HO330" s="9" t="e">
        <f t="shared" ca="1" si="34"/>
        <v>#REF!</v>
      </c>
      <c r="HP330" s="9" t="e">
        <f t="shared" ca="1" si="35"/>
        <v>#REF!</v>
      </c>
      <c r="HQ330" s="9" t="e">
        <f ca="1">IF($GV330=0,NA(),($GX330*Controls!#REF!))</f>
        <v>#REF!</v>
      </c>
    </row>
    <row r="331" spans="134:225" x14ac:dyDescent="0.25">
      <c r="ED331" s="9">
        <f>$EC$661/4+$EC$662/2+$EC$663/4</f>
        <v>0</v>
      </c>
      <c r="EE331" s="9">
        <f>$ED$660/4+$ED$661/2+$ED$662/4</f>
        <v>0</v>
      </c>
      <c r="EF331" s="9">
        <f>$EE$661/4+$EE$662/2+$EE$663/4</f>
        <v>0</v>
      </c>
      <c r="GP331" s="9" t="e">
        <f ca="1">INDIRECT(ADDRESS(ROW(),Controls!#REF!+30))</f>
        <v>#REF!</v>
      </c>
      <c r="GQ331" s="9" t="e">
        <f ca="1">INDIRECT(ADDRESS(ROW(),Controls!#REF!+45))</f>
        <v>#REF!</v>
      </c>
      <c r="GR331" s="9" t="e">
        <f ca="1">INDIRECT(ADDRESS(ROW(),Controls!#REF!+60))</f>
        <v>#REF!</v>
      </c>
      <c r="GS331" s="9" t="e">
        <f ca="1">INDIRECT(ADDRESS(ROW(),Controls!#REF!+75))</f>
        <v>#REF!</v>
      </c>
      <c r="GT331" s="9" t="e">
        <f ca="1">INDIRECT(ADDRESS(ROW(),Controls!#REF!+90))</f>
        <v>#REF!</v>
      </c>
      <c r="GU331" s="9" t="e">
        <f ca="1">INDIRECT(ADDRESS(ROW(),Controls!#REF!+105))</f>
        <v>#REF!</v>
      </c>
      <c r="GV331" s="9" t="e">
        <f ca="1">INDIRECT(ADDRESS(ROW(),Controls!#REF!+120))</f>
        <v>#REF!</v>
      </c>
      <c r="GW331" s="9" t="e">
        <f ca="1">INDIRECT(ADDRESS(ROW(),Controls!#REF!+15))</f>
        <v>#REF!</v>
      </c>
      <c r="GX331" s="9" t="e">
        <f ca="1">INDIRECT(ADDRESS(ROW(),Controls!#REF!+135))</f>
        <v>#REF!</v>
      </c>
      <c r="HJ331" s="9" t="e">
        <f t="shared" ca="1" si="30"/>
        <v>#REF!</v>
      </c>
      <c r="HK331" s="9" t="e">
        <f t="shared" ca="1" si="31"/>
        <v>#REF!</v>
      </c>
      <c r="HL331" s="9" t="e">
        <f t="shared" ca="1" si="32"/>
        <v>#REF!</v>
      </c>
      <c r="HM331" s="9" t="e">
        <f t="shared" ca="1" si="33"/>
        <v>#REF!</v>
      </c>
      <c r="HN331" s="9" t="e">
        <f ca="1">SQRT($GS331*(1-$GS331/Controls!$D$15))</f>
        <v>#REF!</v>
      </c>
      <c r="HO331" s="9" t="e">
        <f t="shared" ca="1" si="34"/>
        <v>#REF!</v>
      </c>
      <c r="HP331" s="9" t="e">
        <f t="shared" ca="1" si="35"/>
        <v>#REF!</v>
      </c>
      <c r="HQ331" s="9" t="e">
        <f ca="1">IF($GV331=0,NA(),($GX331*Controls!#REF!))</f>
        <v>#REF!</v>
      </c>
    </row>
    <row r="332" spans="134:225" x14ac:dyDescent="0.25">
      <c r="ED332" s="9">
        <f>$EC$663/4+$EC$664/2+$EC$665/4</f>
        <v>0</v>
      </c>
      <c r="EE332" s="9">
        <f>$ED$662/4+$ED$663/2+$ED$664/4</f>
        <v>0</v>
      </c>
      <c r="EF332" s="9">
        <f>$EE$663/4+$EE$664/2+$EE$665/4</f>
        <v>0</v>
      </c>
      <c r="GP332" s="9" t="e">
        <f ca="1">INDIRECT(ADDRESS(ROW(),Controls!#REF!+30))</f>
        <v>#REF!</v>
      </c>
      <c r="GQ332" s="9" t="e">
        <f ca="1">INDIRECT(ADDRESS(ROW(),Controls!#REF!+45))</f>
        <v>#REF!</v>
      </c>
      <c r="GR332" s="9" t="e">
        <f ca="1">INDIRECT(ADDRESS(ROW(),Controls!#REF!+60))</f>
        <v>#REF!</v>
      </c>
      <c r="GS332" s="9" t="e">
        <f ca="1">INDIRECT(ADDRESS(ROW(),Controls!#REF!+75))</f>
        <v>#REF!</v>
      </c>
      <c r="GT332" s="9" t="e">
        <f ca="1">INDIRECT(ADDRESS(ROW(),Controls!#REF!+90))</f>
        <v>#REF!</v>
      </c>
      <c r="GU332" s="9" t="e">
        <f ca="1">INDIRECT(ADDRESS(ROW(),Controls!#REF!+105))</f>
        <v>#REF!</v>
      </c>
      <c r="GV332" s="9" t="e">
        <f ca="1">INDIRECT(ADDRESS(ROW(),Controls!#REF!+120))</f>
        <v>#REF!</v>
      </c>
      <c r="GW332" s="9" t="e">
        <f ca="1">INDIRECT(ADDRESS(ROW(),Controls!#REF!+15))</f>
        <v>#REF!</v>
      </c>
      <c r="GX332" s="9" t="e">
        <f ca="1">INDIRECT(ADDRESS(ROW(),Controls!#REF!+135))</f>
        <v>#REF!</v>
      </c>
      <c r="HJ332" s="9" t="e">
        <f t="shared" ca="1" si="30"/>
        <v>#REF!</v>
      </c>
      <c r="HK332" s="9" t="e">
        <f t="shared" ca="1" si="31"/>
        <v>#REF!</v>
      </c>
      <c r="HL332" s="9" t="e">
        <f t="shared" ca="1" si="32"/>
        <v>#REF!</v>
      </c>
      <c r="HM332" s="9" t="e">
        <f t="shared" ca="1" si="33"/>
        <v>#REF!</v>
      </c>
      <c r="HN332" s="9" t="e">
        <f ca="1">SQRT($GS332*(1-$GS332/Controls!$D$15))</f>
        <v>#REF!</v>
      </c>
      <c r="HO332" s="9" t="e">
        <f t="shared" ca="1" si="34"/>
        <v>#REF!</v>
      </c>
      <c r="HP332" s="9" t="e">
        <f t="shared" ca="1" si="35"/>
        <v>#REF!</v>
      </c>
      <c r="HQ332" s="9" t="e">
        <f ca="1">IF($GV332=0,NA(),($GX332*Controls!#REF!))</f>
        <v>#REF!</v>
      </c>
    </row>
    <row r="333" spans="134:225" x14ac:dyDescent="0.25">
      <c r="ED333" s="9">
        <f>$EC$665/4+$EC$666/2+$EC$667/4</f>
        <v>0</v>
      </c>
      <c r="EE333" s="9">
        <f>$ED$664/4+$ED$665/2+$ED$666/4</f>
        <v>0</v>
      </c>
      <c r="EF333" s="9">
        <f>$EE$665/4+$EE$666/2+$EE$667/4</f>
        <v>0</v>
      </c>
      <c r="GP333" s="9" t="e">
        <f ca="1">INDIRECT(ADDRESS(ROW(),Controls!#REF!+30))</f>
        <v>#REF!</v>
      </c>
      <c r="GQ333" s="9" t="e">
        <f ca="1">INDIRECT(ADDRESS(ROW(),Controls!#REF!+45))</f>
        <v>#REF!</v>
      </c>
      <c r="GR333" s="9" t="e">
        <f ca="1">INDIRECT(ADDRESS(ROW(),Controls!#REF!+60))</f>
        <v>#REF!</v>
      </c>
      <c r="GS333" s="9" t="e">
        <f ca="1">INDIRECT(ADDRESS(ROW(),Controls!#REF!+75))</f>
        <v>#REF!</v>
      </c>
      <c r="GT333" s="9" t="e">
        <f ca="1">INDIRECT(ADDRESS(ROW(),Controls!#REF!+90))</f>
        <v>#REF!</v>
      </c>
      <c r="GU333" s="9" t="e">
        <f ca="1">INDIRECT(ADDRESS(ROW(),Controls!#REF!+105))</f>
        <v>#REF!</v>
      </c>
      <c r="GV333" s="9" t="e">
        <f ca="1">INDIRECT(ADDRESS(ROW(),Controls!#REF!+120))</f>
        <v>#REF!</v>
      </c>
      <c r="GW333" s="9" t="e">
        <f ca="1">INDIRECT(ADDRESS(ROW(),Controls!#REF!+15))</f>
        <v>#REF!</v>
      </c>
      <c r="GX333" s="9" t="e">
        <f ca="1">INDIRECT(ADDRESS(ROW(),Controls!#REF!+135))</f>
        <v>#REF!</v>
      </c>
      <c r="HJ333" s="9" t="e">
        <f t="shared" ca="1" si="30"/>
        <v>#REF!</v>
      </c>
      <c r="HK333" s="9" t="e">
        <f t="shared" ca="1" si="31"/>
        <v>#REF!</v>
      </c>
      <c r="HL333" s="9" t="e">
        <f t="shared" ca="1" si="32"/>
        <v>#REF!</v>
      </c>
      <c r="HM333" s="9" t="e">
        <f t="shared" ca="1" si="33"/>
        <v>#REF!</v>
      </c>
      <c r="HN333" s="9" t="e">
        <f ca="1">SQRT($GS333*(1-$GS333/Controls!$D$15))</f>
        <v>#REF!</v>
      </c>
      <c r="HO333" s="9" t="e">
        <f t="shared" ca="1" si="34"/>
        <v>#REF!</v>
      </c>
      <c r="HP333" s="9" t="e">
        <f t="shared" ca="1" si="35"/>
        <v>#REF!</v>
      </c>
      <c r="HQ333" s="9" t="e">
        <f ca="1">IF($GV333=0,NA(),($GX333*Controls!#REF!))</f>
        <v>#REF!</v>
      </c>
    </row>
    <row r="334" spans="134:225" x14ac:dyDescent="0.25">
      <c r="ED334" s="9">
        <f>$EC$667/4+$EC$668/2+$EC$669/4</f>
        <v>0</v>
      </c>
      <c r="EE334" s="9">
        <f>$ED$666/4+$ED$667/2+$ED$668/4</f>
        <v>0</v>
      </c>
      <c r="EF334" s="9">
        <f>$EE$667/4+$EE$668/2+$EE$669/4</f>
        <v>0</v>
      </c>
      <c r="GP334" s="9" t="e">
        <f ca="1">INDIRECT(ADDRESS(ROW(),Controls!#REF!+30))</f>
        <v>#REF!</v>
      </c>
      <c r="GQ334" s="9" t="e">
        <f ca="1">INDIRECT(ADDRESS(ROW(),Controls!#REF!+45))</f>
        <v>#REF!</v>
      </c>
      <c r="GR334" s="9" t="e">
        <f ca="1">INDIRECT(ADDRESS(ROW(),Controls!#REF!+60))</f>
        <v>#REF!</v>
      </c>
      <c r="GS334" s="9" t="e">
        <f ca="1">INDIRECT(ADDRESS(ROW(),Controls!#REF!+75))</f>
        <v>#REF!</v>
      </c>
      <c r="GT334" s="9" t="e">
        <f ca="1">INDIRECT(ADDRESS(ROW(),Controls!#REF!+90))</f>
        <v>#REF!</v>
      </c>
      <c r="GU334" s="9" t="e">
        <f ca="1">INDIRECT(ADDRESS(ROW(),Controls!#REF!+105))</f>
        <v>#REF!</v>
      </c>
      <c r="GV334" s="9" t="e">
        <f ca="1">INDIRECT(ADDRESS(ROW(),Controls!#REF!+120))</f>
        <v>#REF!</v>
      </c>
      <c r="GW334" s="9" t="e">
        <f ca="1">INDIRECT(ADDRESS(ROW(),Controls!#REF!+15))</f>
        <v>#REF!</v>
      </c>
      <c r="GX334" s="9" t="e">
        <f ca="1">INDIRECT(ADDRESS(ROW(),Controls!#REF!+135))</f>
        <v>#REF!</v>
      </c>
      <c r="HJ334" s="9" t="e">
        <f t="shared" ca="1" si="30"/>
        <v>#REF!</v>
      </c>
      <c r="HK334" s="9" t="e">
        <f t="shared" ca="1" si="31"/>
        <v>#REF!</v>
      </c>
      <c r="HL334" s="9" t="e">
        <f t="shared" ca="1" si="32"/>
        <v>#REF!</v>
      </c>
      <c r="HM334" s="9" t="e">
        <f t="shared" ca="1" si="33"/>
        <v>#REF!</v>
      </c>
      <c r="HN334" s="9" t="e">
        <f ca="1">SQRT($GS334*(1-$GS334/Controls!$D$15))</f>
        <v>#REF!</v>
      </c>
      <c r="HO334" s="9" t="e">
        <f t="shared" ca="1" si="34"/>
        <v>#REF!</v>
      </c>
      <c r="HP334" s="9" t="e">
        <f t="shared" ca="1" si="35"/>
        <v>#REF!</v>
      </c>
      <c r="HQ334" s="9" t="e">
        <f ca="1">IF($GV334=0,NA(),($GX334*Controls!#REF!))</f>
        <v>#REF!</v>
      </c>
    </row>
    <row r="335" spans="134:225" x14ac:dyDescent="0.25">
      <c r="ED335" s="9">
        <f>$EC$669/4+$EC$670/2+$EC$671/4</f>
        <v>0</v>
      </c>
      <c r="EE335" s="9">
        <f>$ED$668/4+$ED$669/2+$ED$670/4</f>
        <v>0</v>
      </c>
      <c r="EF335" s="9">
        <f>$EE$669/4+$EE$670/2+$EE$671/4</f>
        <v>0</v>
      </c>
      <c r="GP335" s="9" t="e">
        <f ca="1">INDIRECT(ADDRESS(ROW(),Controls!#REF!+30))</f>
        <v>#REF!</v>
      </c>
      <c r="GQ335" s="9" t="e">
        <f ca="1">INDIRECT(ADDRESS(ROW(),Controls!#REF!+45))</f>
        <v>#REF!</v>
      </c>
      <c r="GR335" s="9" t="e">
        <f ca="1">INDIRECT(ADDRESS(ROW(),Controls!#REF!+60))</f>
        <v>#REF!</v>
      </c>
      <c r="GS335" s="9" t="e">
        <f ca="1">INDIRECT(ADDRESS(ROW(),Controls!#REF!+75))</f>
        <v>#REF!</v>
      </c>
      <c r="GT335" s="9" t="e">
        <f ca="1">INDIRECT(ADDRESS(ROW(),Controls!#REF!+90))</f>
        <v>#REF!</v>
      </c>
      <c r="GU335" s="9" t="e">
        <f ca="1">INDIRECT(ADDRESS(ROW(),Controls!#REF!+105))</f>
        <v>#REF!</v>
      </c>
      <c r="GV335" s="9" t="e">
        <f ca="1">INDIRECT(ADDRESS(ROW(),Controls!#REF!+120))</f>
        <v>#REF!</v>
      </c>
      <c r="GW335" s="9" t="e">
        <f ca="1">INDIRECT(ADDRESS(ROW(),Controls!#REF!+15))</f>
        <v>#REF!</v>
      </c>
      <c r="GX335" s="9" t="e">
        <f ca="1">INDIRECT(ADDRESS(ROW(),Controls!#REF!+135))</f>
        <v>#REF!</v>
      </c>
      <c r="HJ335" s="9" t="e">
        <f t="shared" ca="1" si="30"/>
        <v>#REF!</v>
      </c>
      <c r="HK335" s="9" t="e">
        <f t="shared" ca="1" si="31"/>
        <v>#REF!</v>
      </c>
      <c r="HL335" s="9" t="e">
        <f t="shared" ca="1" si="32"/>
        <v>#REF!</v>
      </c>
      <c r="HM335" s="9" t="e">
        <f t="shared" ca="1" si="33"/>
        <v>#REF!</v>
      </c>
      <c r="HN335" s="9" t="e">
        <f ca="1">SQRT($GS335*(1-$GS335/Controls!$D$15))</f>
        <v>#REF!</v>
      </c>
      <c r="HO335" s="9" t="e">
        <f t="shared" ca="1" si="34"/>
        <v>#REF!</v>
      </c>
      <c r="HP335" s="9" t="e">
        <f t="shared" ca="1" si="35"/>
        <v>#REF!</v>
      </c>
      <c r="HQ335" s="9" t="e">
        <f ca="1">IF($GV335=0,NA(),($GX335*Controls!#REF!))</f>
        <v>#REF!</v>
      </c>
    </row>
    <row r="336" spans="134:225" x14ac:dyDescent="0.25">
      <c r="ED336" s="9">
        <f>$EC$671/4+$EC$672/2+$EC$673/4</f>
        <v>0</v>
      </c>
      <c r="EE336" s="9">
        <f>$ED$670/4+$ED$671/2+$ED$672/4</f>
        <v>0</v>
      </c>
      <c r="EF336" s="9">
        <f>$EE$671/4+$EE$672/2+$EE$673/4</f>
        <v>0</v>
      </c>
      <c r="GP336" s="9" t="e">
        <f ca="1">INDIRECT(ADDRESS(ROW(),Controls!#REF!+30))</f>
        <v>#REF!</v>
      </c>
      <c r="GQ336" s="9" t="e">
        <f ca="1">INDIRECT(ADDRESS(ROW(),Controls!#REF!+45))</f>
        <v>#REF!</v>
      </c>
      <c r="GR336" s="9" t="e">
        <f ca="1">INDIRECT(ADDRESS(ROW(),Controls!#REF!+60))</f>
        <v>#REF!</v>
      </c>
      <c r="GS336" s="9" t="e">
        <f ca="1">INDIRECT(ADDRESS(ROW(),Controls!#REF!+75))</f>
        <v>#REF!</v>
      </c>
      <c r="GT336" s="9" t="e">
        <f ca="1">INDIRECT(ADDRESS(ROW(),Controls!#REF!+90))</f>
        <v>#REF!</v>
      </c>
      <c r="GU336" s="9" t="e">
        <f ca="1">INDIRECT(ADDRESS(ROW(),Controls!#REF!+105))</f>
        <v>#REF!</v>
      </c>
      <c r="GV336" s="9" t="e">
        <f ca="1">INDIRECT(ADDRESS(ROW(),Controls!#REF!+120))</f>
        <v>#REF!</v>
      </c>
      <c r="GW336" s="9" t="e">
        <f ca="1">INDIRECT(ADDRESS(ROW(),Controls!#REF!+15))</f>
        <v>#REF!</v>
      </c>
      <c r="GX336" s="9" t="e">
        <f ca="1">INDIRECT(ADDRESS(ROW(),Controls!#REF!+135))</f>
        <v>#REF!</v>
      </c>
      <c r="HJ336" s="9" t="e">
        <f t="shared" ca="1" si="30"/>
        <v>#REF!</v>
      </c>
      <c r="HK336" s="9" t="e">
        <f t="shared" ca="1" si="31"/>
        <v>#REF!</v>
      </c>
      <c r="HL336" s="9" t="e">
        <f t="shared" ca="1" si="32"/>
        <v>#REF!</v>
      </c>
      <c r="HM336" s="9" t="e">
        <f t="shared" ca="1" si="33"/>
        <v>#REF!</v>
      </c>
      <c r="HN336" s="9" t="e">
        <f ca="1">SQRT($GS336*(1-$GS336/Controls!$D$15))</f>
        <v>#REF!</v>
      </c>
      <c r="HO336" s="9" t="e">
        <f t="shared" ca="1" si="34"/>
        <v>#REF!</v>
      </c>
      <c r="HP336" s="9" t="e">
        <f t="shared" ca="1" si="35"/>
        <v>#REF!</v>
      </c>
      <c r="HQ336" s="9" t="e">
        <f ca="1">IF($GV336=0,NA(),($GX336*Controls!#REF!))</f>
        <v>#REF!</v>
      </c>
    </row>
    <row r="337" spans="134:225" x14ac:dyDescent="0.25">
      <c r="ED337" s="9">
        <f>$EC$673/4+$EC$674/2+$EC$675/4</f>
        <v>0</v>
      </c>
      <c r="EE337" s="9">
        <f>$ED$672/4+$ED$673/2+$ED$674/4</f>
        <v>0</v>
      </c>
      <c r="EF337" s="9">
        <f>$EE$673/4+$EE$674/2+$EE$675/4</f>
        <v>0</v>
      </c>
      <c r="GP337" s="9" t="e">
        <f ca="1">INDIRECT(ADDRESS(ROW(),Controls!#REF!+30))</f>
        <v>#REF!</v>
      </c>
      <c r="GQ337" s="9" t="e">
        <f ca="1">INDIRECT(ADDRESS(ROW(),Controls!#REF!+45))</f>
        <v>#REF!</v>
      </c>
      <c r="GR337" s="9" t="e">
        <f ca="1">INDIRECT(ADDRESS(ROW(),Controls!#REF!+60))</f>
        <v>#REF!</v>
      </c>
      <c r="GS337" s="9" t="e">
        <f ca="1">INDIRECT(ADDRESS(ROW(),Controls!#REF!+75))</f>
        <v>#REF!</v>
      </c>
      <c r="GT337" s="9" t="e">
        <f ca="1">INDIRECT(ADDRESS(ROW(),Controls!#REF!+90))</f>
        <v>#REF!</v>
      </c>
      <c r="GU337" s="9" t="e">
        <f ca="1">INDIRECT(ADDRESS(ROW(),Controls!#REF!+105))</f>
        <v>#REF!</v>
      </c>
      <c r="GV337" s="9" t="e">
        <f ca="1">INDIRECT(ADDRESS(ROW(),Controls!#REF!+120))</f>
        <v>#REF!</v>
      </c>
      <c r="GW337" s="9" t="e">
        <f ca="1">INDIRECT(ADDRESS(ROW(),Controls!#REF!+15))</f>
        <v>#REF!</v>
      </c>
      <c r="GX337" s="9" t="e">
        <f ca="1">INDIRECT(ADDRESS(ROW(),Controls!#REF!+135))</f>
        <v>#REF!</v>
      </c>
      <c r="HJ337" s="9" t="e">
        <f t="shared" ca="1" si="30"/>
        <v>#REF!</v>
      </c>
      <c r="HK337" s="9" t="e">
        <f t="shared" ca="1" si="31"/>
        <v>#REF!</v>
      </c>
      <c r="HL337" s="9" t="e">
        <f t="shared" ca="1" si="32"/>
        <v>#REF!</v>
      </c>
      <c r="HM337" s="9" t="e">
        <f t="shared" ca="1" si="33"/>
        <v>#REF!</v>
      </c>
      <c r="HN337" s="9" t="e">
        <f ca="1">SQRT($GS337*(1-$GS337/Controls!$D$15))</f>
        <v>#REF!</v>
      </c>
      <c r="HO337" s="9" t="e">
        <f t="shared" ca="1" si="34"/>
        <v>#REF!</v>
      </c>
      <c r="HP337" s="9" t="e">
        <f t="shared" ca="1" si="35"/>
        <v>#REF!</v>
      </c>
      <c r="HQ337" s="9" t="e">
        <f ca="1">IF($GV337=0,NA(),($GX337*Controls!#REF!))</f>
        <v>#REF!</v>
      </c>
    </row>
    <row r="338" spans="134:225" x14ac:dyDescent="0.25">
      <c r="ED338" s="9">
        <f>$EC$675/4+$EC$676/2+$EC$677/4</f>
        <v>0</v>
      </c>
      <c r="EE338" s="9">
        <f>$ED$674/4+$ED$675/2+$ED$676/4</f>
        <v>0</v>
      </c>
      <c r="EF338" s="9">
        <f>$EE$675/4+$EE$676/2+$EE$677/4</f>
        <v>0</v>
      </c>
      <c r="GP338" s="9" t="e">
        <f ca="1">INDIRECT(ADDRESS(ROW(),Controls!#REF!+30))</f>
        <v>#REF!</v>
      </c>
      <c r="GQ338" s="9" t="e">
        <f ca="1">INDIRECT(ADDRESS(ROW(),Controls!#REF!+45))</f>
        <v>#REF!</v>
      </c>
      <c r="GR338" s="9" t="e">
        <f ca="1">INDIRECT(ADDRESS(ROW(),Controls!#REF!+60))</f>
        <v>#REF!</v>
      </c>
      <c r="GS338" s="9" t="e">
        <f ca="1">INDIRECT(ADDRESS(ROW(),Controls!#REF!+75))</f>
        <v>#REF!</v>
      </c>
      <c r="GT338" s="9" t="e">
        <f ca="1">INDIRECT(ADDRESS(ROW(),Controls!#REF!+90))</f>
        <v>#REF!</v>
      </c>
      <c r="GU338" s="9" t="e">
        <f ca="1">INDIRECT(ADDRESS(ROW(),Controls!#REF!+105))</f>
        <v>#REF!</v>
      </c>
      <c r="GV338" s="9" t="e">
        <f ca="1">INDIRECT(ADDRESS(ROW(),Controls!#REF!+120))</f>
        <v>#REF!</v>
      </c>
      <c r="GW338" s="9" t="e">
        <f ca="1">INDIRECT(ADDRESS(ROW(),Controls!#REF!+15))</f>
        <v>#REF!</v>
      </c>
      <c r="GX338" s="9" t="e">
        <f ca="1">INDIRECT(ADDRESS(ROW(),Controls!#REF!+135))</f>
        <v>#REF!</v>
      </c>
      <c r="HJ338" s="9" t="e">
        <f t="shared" ca="1" si="30"/>
        <v>#REF!</v>
      </c>
      <c r="HK338" s="9" t="e">
        <f t="shared" ca="1" si="31"/>
        <v>#REF!</v>
      </c>
      <c r="HL338" s="9" t="e">
        <f t="shared" ca="1" si="32"/>
        <v>#REF!</v>
      </c>
      <c r="HM338" s="9" t="e">
        <f t="shared" ca="1" si="33"/>
        <v>#REF!</v>
      </c>
      <c r="HN338" s="9" t="e">
        <f ca="1">SQRT($GS338*(1-$GS338/Controls!$D$15))</f>
        <v>#REF!</v>
      </c>
      <c r="HO338" s="9" t="e">
        <f t="shared" ca="1" si="34"/>
        <v>#REF!</v>
      </c>
      <c r="HP338" s="9" t="e">
        <f t="shared" ca="1" si="35"/>
        <v>#REF!</v>
      </c>
      <c r="HQ338" s="9" t="e">
        <f ca="1">IF($GV338=0,NA(),($GX338*Controls!#REF!))</f>
        <v>#REF!</v>
      </c>
    </row>
    <row r="339" spans="134:225" x14ac:dyDescent="0.25">
      <c r="ED339" s="9">
        <f>$EC$677/4+$EC$678/2+$EC$679/4</f>
        <v>0</v>
      </c>
      <c r="EE339" s="9">
        <f>$ED$676/4+$ED$677/2+$ED$678/4</f>
        <v>0</v>
      </c>
      <c r="EF339" s="9">
        <f>$EE$677/4+$EE$678/2+$EE$679/4</f>
        <v>0</v>
      </c>
      <c r="GP339" s="9" t="e">
        <f ca="1">INDIRECT(ADDRESS(ROW(),Controls!#REF!+30))</f>
        <v>#REF!</v>
      </c>
      <c r="GQ339" s="9" t="e">
        <f ca="1">INDIRECT(ADDRESS(ROW(),Controls!#REF!+45))</f>
        <v>#REF!</v>
      </c>
      <c r="GR339" s="9" t="e">
        <f ca="1">INDIRECT(ADDRESS(ROW(),Controls!#REF!+60))</f>
        <v>#REF!</v>
      </c>
      <c r="GS339" s="9" t="e">
        <f ca="1">INDIRECT(ADDRESS(ROW(),Controls!#REF!+75))</f>
        <v>#REF!</v>
      </c>
      <c r="GT339" s="9" t="e">
        <f ca="1">INDIRECT(ADDRESS(ROW(),Controls!#REF!+90))</f>
        <v>#REF!</v>
      </c>
      <c r="GU339" s="9" t="e">
        <f ca="1">INDIRECT(ADDRESS(ROW(),Controls!#REF!+105))</f>
        <v>#REF!</v>
      </c>
      <c r="GV339" s="9" t="e">
        <f ca="1">INDIRECT(ADDRESS(ROW(),Controls!#REF!+120))</f>
        <v>#REF!</v>
      </c>
      <c r="GW339" s="9" t="e">
        <f ca="1">INDIRECT(ADDRESS(ROW(),Controls!#REF!+15))</f>
        <v>#REF!</v>
      </c>
      <c r="GX339" s="9" t="e">
        <f ca="1">INDIRECT(ADDRESS(ROW(),Controls!#REF!+135))</f>
        <v>#REF!</v>
      </c>
      <c r="HJ339" s="9" t="e">
        <f t="shared" ca="1" si="30"/>
        <v>#REF!</v>
      </c>
      <c r="HK339" s="9" t="e">
        <f t="shared" ca="1" si="31"/>
        <v>#REF!</v>
      </c>
      <c r="HL339" s="9" t="e">
        <f t="shared" ca="1" si="32"/>
        <v>#REF!</v>
      </c>
      <c r="HM339" s="9" t="e">
        <f t="shared" ca="1" si="33"/>
        <v>#REF!</v>
      </c>
      <c r="HN339" s="9" t="e">
        <f ca="1">SQRT($GS339*(1-$GS339/Controls!$D$15))</f>
        <v>#REF!</v>
      </c>
      <c r="HO339" s="9" t="e">
        <f t="shared" ca="1" si="34"/>
        <v>#REF!</v>
      </c>
      <c r="HP339" s="9" t="e">
        <f t="shared" ca="1" si="35"/>
        <v>#REF!</v>
      </c>
      <c r="HQ339" s="9" t="e">
        <f ca="1">IF($GV339=0,NA(),($GX339*Controls!#REF!))</f>
        <v>#REF!</v>
      </c>
    </row>
    <row r="340" spans="134:225" x14ac:dyDescent="0.25">
      <c r="ED340" s="9">
        <f>$EC$679/4+$EC$680/2+$EC$681/4</f>
        <v>0</v>
      </c>
      <c r="EE340" s="9">
        <f>$ED$678/4+$ED$679/2+$ED$680/4</f>
        <v>0</v>
      </c>
      <c r="EF340" s="9">
        <f>$EE$679/4+$EE$680/2+$EE$681/4</f>
        <v>0</v>
      </c>
      <c r="GP340" s="9" t="e">
        <f ca="1">INDIRECT(ADDRESS(ROW(),Controls!#REF!+30))</f>
        <v>#REF!</v>
      </c>
      <c r="GQ340" s="9" t="e">
        <f ca="1">INDIRECT(ADDRESS(ROW(),Controls!#REF!+45))</f>
        <v>#REF!</v>
      </c>
      <c r="GR340" s="9" t="e">
        <f ca="1">INDIRECT(ADDRESS(ROW(),Controls!#REF!+60))</f>
        <v>#REF!</v>
      </c>
      <c r="GS340" s="9" t="e">
        <f ca="1">INDIRECT(ADDRESS(ROW(),Controls!#REF!+75))</f>
        <v>#REF!</v>
      </c>
      <c r="GT340" s="9" t="e">
        <f ca="1">INDIRECT(ADDRESS(ROW(),Controls!#REF!+90))</f>
        <v>#REF!</v>
      </c>
      <c r="GU340" s="9" t="e">
        <f ca="1">INDIRECT(ADDRESS(ROW(),Controls!#REF!+105))</f>
        <v>#REF!</v>
      </c>
      <c r="GV340" s="9" t="e">
        <f ca="1">INDIRECT(ADDRESS(ROW(),Controls!#REF!+120))</f>
        <v>#REF!</v>
      </c>
      <c r="GW340" s="9" t="e">
        <f ca="1">INDIRECT(ADDRESS(ROW(),Controls!#REF!+15))</f>
        <v>#REF!</v>
      </c>
      <c r="GX340" s="9" t="e">
        <f ca="1">INDIRECT(ADDRESS(ROW(),Controls!#REF!+135))</f>
        <v>#REF!</v>
      </c>
      <c r="HJ340" s="9" t="e">
        <f t="shared" ca="1" si="30"/>
        <v>#REF!</v>
      </c>
      <c r="HK340" s="9" t="e">
        <f t="shared" ca="1" si="31"/>
        <v>#REF!</v>
      </c>
      <c r="HL340" s="9" t="e">
        <f t="shared" ca="1" si="32"/>
        <v>#REF!</v>
      </c>
      <c r="HM340" s="9" t="e">
        <f t="shared" ca="1" si="33"/>
        <v>#REF!</v>
      </c>
      <c r="HN340" s="9" t="e">
        <f ca="1">SQRT($GS340*(1-$GS340/Controls!$D$15))</f>
        <v>#REF!</v>
      </c>
      <c r="HO340" s="9" t="e">
        <f t="shared" ca="1" si="34"/>
        <v>#REF!</v>
      </c>
      <c r="HP340" s="9" t="e">
        <f t="shared" ca="1" si="35"/>
        <v>#REF!</v>
      </c>
      <c r="HQ340" s="9" t="e">
        <f ca="1">IF($GV340=0,NA(),($GX340*Controls!#REF!))</f>
        <v>#REF!</v>
      </c>
    </row>
    <row r="341" spans="134:225" x14ac:dyDescent="0.25">
      <c r="ED341" s="9">
        <f>$EC$681/4+$EC$682/2+$EC$683/4</f>
        <v>0</v>
      </c>
      <c r="EE341" s="9">
        <f>$ED$680/4+$ED$681/2+$ED$682/4</f>
        <v>0</v>
      </c>
      <c r="EF341" s="9">
        <f>$EE$681/4+$EE$682/2+$EE$683/4</f>
        <v>0</v>
      </c>
      <c r="GP341" s="9" t="e">
        <f ca="1">INDIRECT(ADDRESS(ROW(),Controls!#REF!+30))</f>
        <v>#REF!</v>
      </c>
      <c r="GQ341" s="9" t="e">
        <f ca="1">INDIRECT(ADDRESS(ROW(),Controls!#REF!+45))</f>
        <v>#REF!</v>
      </c>
      <c r="GR341" s="9" t="e">
        <f ca="1">INDIRECT(ADDRESS(ROW(),Controls!#REF!+60))</f>
        <v>#REF!</v>
      </c>
      <c r="GS341" s="9" t="e">
        <f ca="1">INDIRECT(ADDRESS(ROW(),Controls!#REF!+75))</f>
        <v>#REF!</v>
      </c>
      <c r="GT341" s="9" t="e">
        <f ca="1">INDIRECT(ADDRESS(ROW(),Controls!#REF!+90))</f>
        <v>#REF!</v>
      </c>
      <c r="GU341" s="9" t="e">
        <f ca="1">INDIRECT(ADDRESS(ROW(),Controls!#REF!+105))</f>
        <v>#REF!</v>
      </c>
      <c r="GV341" s="9" t="e">
        <f ca="1">INDIRECT(ADDRESS(ROW(),Controls!#REF!+120))</f>
        <v>#REF!</v>
      </c>
      <c r="GW341" s="9" t="e">
        <f ca="1">INDIRECT(ADDRESS(ROW(),Controls!#REF!+15))</f>
        <v>#REF!</v>
      </c>
      <c r="GX341" s="9" t="e">
        <f ca="1">INDIRECT(ADDRESS(ROW(),Controls!#REF!+135))</f>
        <v>#REF!</v>
      </c>
      <c r="HJ341" s="9" t="e">
        <f t="shared" ca="1" si="30"/>
        <v>#REF!</v>
      </c>
      <c r="HK341" s="9" t="e">
        <f t="shared" ca="1" si="31"/>
        <v>#REF!</v>
      </c>
      <c r="HL341" s="9" t="e">
        <f t="shared" ca="1" si="32"/>
        <v>#REF!</v>
      </c>
      <c r="HM341" s="9" t="e">
        <f t="shared" ca="1" si="33"/>
        <v>#REF!</v>
      </c>
      <c r="HN341" s="9" t="e">
        <f ca="1">SQRT($GS341*(1-$GS341/Controls!$D$15))</f>
        <v>#REF!</v>
      </c>
      <c r="HO341" s="9" t="e">
        <f t="shared" ca="1" si="34"/>
        <v>#REF!</v>
      </c>
      <c r="HP341" s="9" t="e">
        <f t="shared" ca="1" si="35"/>
        <v>#REF!</v>
      </c>
      <c r="HQ341" s="9" t="e">
        <f ca="1">IF($GV341=0,NA(),($GX341*Controls!#REF!))</f>
        <v>#REF!</v>
      </c>
    </row>
    <row r="342" spans="134:225" x14ac:dyDescent="0.25">
      <c r="ED342" s="9">
        <f>$EC$683/4+$EC$684/2+$EC$685/4</f>
        <v>0</v>
      </c>
      <c r="EE342" s="9">
        <f>$ED$682/4+$ED$683/2+$ED$684/4</f>
        <v>0</v>
      </c>
      <c r="EF342" s="9">
        <f>$EE$683/4+$EE$684/2+$EE$685/4</f>
        <v>0</v>
      </c>
      <c r="GP342" s="9" t="e">
        <f ca="1">INDIRECT(ADDRESS(ROW(),Controls!#REF!+30))</f>
        <v>#REF!</v>
      </c>
      <c r="GQ342" s="9" t="e">
        <f ca="1">INDIRECT(ADDRESS(ROW(),Controls!#REF!+45))</f>
        <v>#REF!</v>
      </c>
      <c r="GR342" s="9" t="e">
        <f ca="1">INDIRECT(ADDRESS(ROW(),Controls!#REF!+60))</f>
        <v>#REF!</v>
      </c>
      <c r="GS342" s="9" t="e">
        <f ca="1">INDIRECT(ADDRESS(ROW(),Controls!#REF!+75))</f>
        <v>#REF!</v>
      </c>
      <c r="GT342" s="9" t="e">
        <f ca="1">INDIRECT(ADDRESS(ROW(),Controls!#REF!+90))</f>
        <v>#REF!</v>
      </c>
      <c r="GU342" s="9" t="e">
        <f ca="1">INDIRECT(ADDRESS(ROW(),Controls!#REF!+105))</f>
        <v>#REF!</v>
      </c>
      <c r="GV342" s="9" t="e">
        <f ca="1">INDIRECT(ADDRESS(ROW(),Controls!#REF!+120))</f>
        <v>#REF!</v>
      </c>
      <c r="GW342" s="9" t="e">
        <f ca="1">INDIRECT(ADDRESS(ROW(),Controls!#REF!+15))</f>
        <v>#REF!</v>
      </c>
      <c r="GX342" s="9" t="e">
        <f ca="1">INDIRECT(ADDRESS(ROW(),Controls!#REF!+135))</f>
        <v>#REF!</v>
      </c>
      <c r="HJ342" s="9" t="e">
        <f t="shared" ca="1" si="30"/>
        <v>#REF!</v>
      </c>
      <c r="HK342" s="9" t="e">
        <f t="shared" ca="1" si="31"/>
        <v>#REF!</v>
      </c>
      <c r="HL342" s="9" t="e">
        <f t="shared" ca="1" si="32"/>
        <v>#REF!</v>
      </c>
      <c r="HM342" s="9" t="e">
        <f t="shared" ca="1" si="33"/>
        <v>#REF!</v>
      </c>
      <c r="HN342" s="9" t="e">
        <f ca="1">SQRT($GS342*(1-$GS342/Controls!$D$15))</f>
        <v>#REF!</v>
      </c>
      <c r="HO342" s="9" t="e">
        <f t="shared" ca="1" si="34"/>
        <v>#REF!</v>
      </c>
      <c r="HP342" s="9" t="e">
        <f t="shared" ca="1" si="35"/>
        <v>#REF!</v>
      </c>
      <c r="HQ342" s="9" t="e">
        <f ca="1">IF($GV342=0,NA(),($GX342*Controls!#REF!))</f>
        <v>#REF!</v>
      </c>
    </row>
    <row r="343" spans="134:225" x14ac:dyDescent="0.25">
      <c r="ED343" s="9">
        <f>$EC$685/4+$EC$686/2+$EC$687/4</f>
        <v>0</v>
      </c>
      <c r="EE343" s="9">
        <f>$ED$684/4+$ED$685/2+$ED$686/4</f>
        <v>0</v>
      </c>
      <c r="EF343" s="9">
        <f>$EE$685/4+$EE$686/2+$EE$687/4</f>
        <v>0</v>
      </c>
      <c r="GP343" s="9" t="e">
        <f ca="1">INDIRECT(ADDRESS(ROW(),Controls!#REF!+30))</f>
        <v>#REF!</v>
      </c>
      <c r="GQ343" s="9" t="e">
        <f ca="1">INDIRECT(ADDRESS(ROW(),Controls!#REF!+45))</f>
        <v>#REF!</v>
      </c>
      <c r="GR343" s="9" t="e">
        <f ca="1">INDIRECT(ADDRESS(ROW(),Controls!#REF!+60))</f>
        <v>#REF!</v>
      </c>
      <c r="GS343" s="9" t="e">
        <f ca="1">INDIRECT(ADDRESS(ROW(),Controls!#REF!+75))</f>
        <v>#REF!</v>
      </c>
      <c r="GT343" s="9" t="e">
        <f ca="1">INDIRECT(ADDRESS(ROW(),Controls!#REF!+90))</f>
        <v>#REF!</v>
      </c>
      <c r="GU343" s="9" t="e">
        <f ca="1">INDIRECT(ADDRESS(ROW(),Controls!#REF!+105))</f>
        <v>#REF!</v>
      </c>
      <c r="GV343" s="9" t="e">
        <f ca="1">INDIRECT(ADDRESS(ROW(),Controls!#REF!+120))</f>
        <v>#REF!</v>
      </c>
      <c r="GW343" s="9" t="e">
        <f ca="1">INDIRECT(ADDRESS(ROW(),Controls!#REF!+15))</f>
        <v>#REF!</v>
      </c>
      <c r="GX343" s="9" t="e">
        <f ca="1">INDIRECT(ADDRESS(ROW(),Controls!#REF!+135))</f>
        <v>#REF!</v>
      </c>
      <c r="HJ343" s="9" t="e">
        <f t="shared" ca="1" si="30"/>
        <v>#REF!</v>
      </c>
      <c r="HK343" s="9" t="e">
        <f t="shared" ca="1" si="31"/>
        <v>#REF!</v>
      </c>
      <c r="HL343" s="9" t="e">
        <f t="shared" ca="1" si="32"/>
        <v>#REF!</v>
      </c>
      <c r="HM343" s="9" t="e">
        <f t="shared" ca="1" si="33"/>
        <v>#REF!</v>
      </c>
      <c r="HN343" s="9" t="e">
        <f ca="1">SQRT($GS343*(1-$GS343/Controls!$D$15))</f>
        <v>#REF!</v>
      </c>
      <c r="HO343" s="9" t="e">
        <f t="shared" ca="1" si="34"/>
        <v>#REF!</v>
      </c>
      <c r="HP343" s="9" t="e">
        <f t="shared" ca="1" si="35"/>
        <v>#REF!</v>
      </c>
      <c r="HQ343" s="9" t="e">
        <f ca="1">IF($GV343=0,NA(),($GX343*Controls!#REF!))</f>
        <v>#REF!</v>
      </c>
    </row>
    <row r="344" spans="134:225" x14ac:dyDescent="0.25">
      <c r="ED344" s="9">
        <f>$EC$687/4+$EC$688/2+$EC$689/4</f>
        <v>0</v>
      </c>
      <c r="EE344" s="9">
        <f>$ED$686/4+$ED$687/2+$ED$688/4</f>
        <v>0</v>
      </c>
      <c r="EF344" s="9">
        <f>$EE$687/4+$EE$688/2+$EE$689/4</f>
        <v>0</v>
      </c>
      <c r="GP344" s="9" t="e">
        <f ca="1">INDIRECT(ADDRESS(ROW(),Controls!#REF!+30))</f>
        <v>#REF!</v>
      </c>
      <c r="GQ344" s="9" t="e">
        <f ca="1">INDIRECT(ADDRESS(ROW(),Controls!#REF!+45))</f>
        <v>#REF!</v>
      </c>
      <c r="GR344" s="9" t="e">
        <f ca="1">INDIRECT(ADDRESS(ROW(),Controls!#REF!+60))</f>
        <v>#REF!</v>
      </c>
      <c r="GS344" s="9" t="e">
        <f ca="1">INDIRECT(ADDRESS(ROW(),Controls!#REF!+75))</f>
        <v>#REF!</v>
      </c>
      <c r="GT344" s="9" t="e">
        <f ca="1">INDIRECT(ADDRESS(ROW(),Controls!#REF!+90))</f>
        <v>#REF!</v>
      </c>
      <c r="GU344" s="9" t="e">
        <f ca="1">INDIRECT(ADDRESS(ROW(),Controls!#REF!+105))</f>
        <v>#REF!</v>
      </c>
      <c r="GV344" s="9" t="e">
        <f ca="1">INDIRECT(ADDRESS(ROW(),Controls!#REF!+120))</f>
        <v>#REF!</v>
      </c>
      <c r="GW344" s="9" t="e">
        <f ca="1">INDIRECT(ADDRESS(ROW(),Controls!#REF!+15))</f>
        <v>#REF!</v>
      </c>
      <c r="GX344" s="9" t="e">
        <f ca="1">INDIRECT(ADDRESS(ROW(),Controls!#REF!+135))</f>
        <v>#REF!</v>
      </c>
      <c r="HJ344" s="9" t="e">
        <f t="shared" ca="1" si="30"/>
        <v>#REF!</v>
      </c>
      <c r="HK344" s="9" t="e">
        <f t="shared" ca="1" si="31"/>
        <v>#REF!</v>
      </c>
      <c r="HL344" s="9" t="e">
        <f t="shared" ca="1" si="32"/>
        <v>#REF!</v>
      </c>
      <c r="HM344" s="9" t="e">
        <f t="shared" ca="1" si="33"/>
        <v>#REF!</v>
      </c>
      <c r="HN344" s="9" t="e">
        <f ca="1">SQRT($GS344*(1-$GS344/Controls!$D$15))</f>
        <v>#REF!</v>
      </c>
      <c r="HO344" s="9" t="e">
        <f t="shared" ca="1" si="34"/>
        <v>#REF!</v>
      </c>
      <c r="HP344" s="9" t="e">
        <f t="shared" ca="1" si="35"/>
        <v>#REF!</v>
      </c>
      <c r="HQ344" s="9" t="e">
        <f ca="1">IF($GV344=0,NA(),($GX344*Controls!#REF!))</f>
        <v>#REF!</v>
      </c>
    </row>
    <row r="345" spans="134:225" x14ac:dyDescent="0.25">
      <c r="ED345" s="9">
        <f>$EC$689/4+$EC$690/2+$EC$691/4</f>
        <v>0</v>
      </c>
      <c r="EE345" s="9">
        <f>$ED$688/4+$ED$689/2+$ED$690/4</f>
        <v>0</v>
      </c>
      <c r="EF345" s="9">
        <f>$EE$689/4+$EE$690/2+$EE$691/4</f>
        <v>0</v>
      </c>
      <c r="GP345" s="9" t="e">
        <f ca="1">INDIRECT(ADDRESS(ROW(),Controls!#REF!+30))</f>
        <v>#REF!</v>
      </c>
      <c r="GQ345" s="9" t="e">
        <f ca="1">INDIRECT(ADDRESS(ROW(),Controls!#REF!+45))</f>
        <v>#REF!</v>
      </c>
      <c r="GR345" s="9" t="e">
        <f ca="1">INDIRECT(ADDRESS(ROW(),Controls!#REF!+60))</f>
        <v>#REF!</v>
      </c>
      <c r="GS345" s="9" t="e">
        <f ca="1">INDIRECT(ADDRESS(ROW(),Controls!#REF!+75))</f>
        <v>#REF!</v>
      </c>
      <c r="GT345" s="9" t="e">
        <f ca="1">INDIRECT(ADDRESS(ROW(),Controls!#REF!+90))</f>
        <v>#REF!</v>
      </c>
      <c r="GU345" s="9" t="e">
        <f ca="1">INDIRECT(ADDRESS(ROW(),Controls!#REF!+105))</f>
        <v>#REF!</v>
      </c>
      <c r="GV345" s="9" t="e">
        <f ca="1">INDIRECT(ADDRESS(ROW(),Controls!#REF!+120))</f>
        <v>#REF!</v>
      </c>
      <c r="GW345" s="9" t="e">
        <f ca="1">INDIRECT(ADDRESS(ROW(),Controls!#REF!+15))</f>
        <v>#REF!</v>
      </c>
      <c r="GX345" s="9" t="e">
        <f ca="1">INDIRECT(ADDRESS(ROW(),Controls!#REF!+135))</f>
        <v>#REF!</v>
      </c>
      <c r="HJ345" s="9" t="e">
        <f t="shared" ca="1" si="30"/>
        <v>#REF!</v>
      </c>
      <c r="HK345" s="9" t="e">
        <f t="shared" ca="1" si="31"/>
        <v>#REF!</v>
      </c>
      <c r="HL345" s="9" t="e">
        <f t="shared" ca="1" si="32"/>
        <v>#REF!</v>
      </c>
      <c r="HM345" s="9" t="e">
        <f t="shared" ca="1" si="33"/>
        <v>#REF!</v>
      </c>
      <c r="HN345" s="9" t="e">
        <f ca="1">SQRT($GS345*(1-$GS345/Controls!$D$15))</f>
        <v>#REF!</v>
      </c>
      <c r="HO345" s="9" t="e">
        <f t="shared" ca="1" si="34"/>
        <v>#REF!</v>
      </c>
      <c r="HP345" s="9" t="e">
        <f t="shared" ca="1" si="35"/>
        <v>#REF!</v>
      </c>
      <c r="HQ345" s="9" t="e">
        <f ca="1">IF($GV345=0,NA(),($GX345*Controls!#REF!))</f>
        <v>#REF!</v>
      </c>
    </row>
    <row r="346" spans="134:225" x14ac:dyDescent="0.25">
      <c r="ED346" s="9">
        <f>$EC$691/4+$EC$692/2+$EC$693/4</f>
        <v>0</v>
      </c>
      <c r="EE346" s="9">
        <f>$ED$690/4+$ED$691/2+$ED$692/4</f>
        <v>0</v>
      </c>
      <c r="EF346" s="9">
        <f>$EE$691/4+$EE$692/2+$EE$693/4</f>
        <v>0</v>
      </c>
      <c r="GP346" s="9" t="e">
        <f ca="1">INDIRECT(ADDRESS(ROW(),Controls!#REF!+30))</f>
        <v>#REF!</v>
      </c>
      <c r="GQ346" s="9" t="e">
        <f ca="1">INDIRECT(ADDRESS(ROW(),Controls!#REF!+45))</f>
        <v>#REF!</v>
      </c>
      <c r="GR346" s="9" t="e">
        <f ca="1">INDIRECT(ADDRESS(ROW(),Controls!#REF!+60))</f>
        <v>#REF!</v>
      </c>
      <c r="GS346" s="9" t="e">
        <f ca="1">INDIRECT(ADDRESS(ROW(),Controls!#REF!+75))</f>
        <v>#REF!</v>
      </c>
      <c r="GT346" s="9" t="e">
        <f ca="1">INDIRECT(ADDRESS(ROW(),Controls!#REF!+90))</f>
        <v>#REF!</v>
      </c>
      <c r="GU346" s="9" t="e">
        <f ca="1">INDIRECT(ADDRESS(ROW(),Controls!#REF!+105))</f>
        <v>#REF!</v>
      </c>
      <c r="GV346" s="9" t="e">
        <f ca="1">INDIRECT(ADDRESS(ROW(),Controls!#REF!+120))</f>
        <v>#REF!</v>
      </c>
      <c r="GW346" s="9" t="e">
        <f ca="1">INDIRECT(ADDRESS(ROW(),Controls!#REF!+15))</f>
        <v>#REF!</v>
      </c>
      <c r="GX346" s="9" t="e">
        <f ca="1">INDIRECT(ADDRESS(ROW(),Controls!#REF!+135))</f>
        <v>#REF!</v>
      </c>
      <c r="HJ346" s="9" t="e">
        <f t="shared" ca="1" si="30"/>
        <v>#REF!</v>
      </c>
      <c r="HK346" s="9" t="e">
        <f t="shared" ca="1" si="31"/>
        <v>#REF!</v>
      </c>
      <c r="HL346" s="9" t="e">
        <f t="shared" ca="1" si="32"/>
        <v>#REF!</v>
      </c>
      <c r="HM346" s="9" t="e">
        <f t="shared" ca="1" si="33"/>
        <v>#REF!</v>
      </c>
      <c r="HN346" s="9" t="e">
        <f ca="1">SQRT($GS346*(1-$GS346/Controls!$D$15))</f>
        <v>#REF!</v>
      </c>
      <c r="HO346" s="9" t="e">
        <f t="shared" ca="1" si="34"/>
        <v>#REF!</v>
      </c>
      <c r="HP346" s="9" t="e">
        <f t="shared" ca="1" si="35"/>
        <v>#REF!</v>
      </c>
      <c r="HQ346" s="9" t="e">
        <f ca="1">IF($GV346=0,NA(),($GX346*Controls!#REF!))</f>
        <v>#REF!</v>
      </c>
    </row>
    <row r="347" spans="134:225" x14ac:dyDescent="0.25">
      <c r="ED347" s="9">
        <f>$EC$693/4+$EC$694/2+$EC$695/4</f>
        <v>0</v>
      </c>
      <c r="EE347" s="9">
        <f>$ED$692/4+$ED$693/2+$ED$694/4</f>
        <v>0</v>
      </c>
      <c r="EF347" s="9">
        <f>$EE$693/4+$EE$694/2+$EE$695/4</f>
        <v>0</v>
      </c>
      <c r="GP347" s="9" t="e">
        <f ca="1">INDIRECT(ADDRESS(ROW(),Controls!#REF!+30))</f>
        <v>#REF!</v>
      </c>
      <c r="GQ347" s="9" t="e">
        <f ca="1">INDIRECT(ADDRESS(ROW(),Controls!#REF!+45))</f>
        <v>#REF!</v>
      </c>
      <c r="GR347" s="9" t="e">
        <f ca="1">INDIRECT(ADDRESS(ROW(),Controls!#REF!+60))</f>
        <v>#REF!</v>
      </c>
      <c r="GS347" s="9" t="e">
        <f ca="1">INDIRECT(ADDRESS(ROW(),Controls!#REF!+75))</f>
        <v>#REF!</v>
      </c>
      <c r="GT347" s="9" t="e">
        <f ca="1">INDIRECT(ADDRESS(ROW(),Controls!#REF!+90))</f>
        <v>#REF!</v>
      </c>
      <c r="GU347" s="9" t="e">
        <f ca="1">INDIRECT(ADDRESS(ROW(),Controls!#REF!+105))</f>
        <v>#REF!</v>
      </c>
      <c r="GV347" s="9" t="e">
        <f ca="1">INDIRECT(ADDRESS(ROW(),Controls!#REF!+120))</f>
        <v>#REF!</v>
      </c>
      <c r="GW347" s="9" t="e">
        <f ca="1">INDIRECT(ADDRESS(ROW(),Controls!#REF!+15))</f>
        <v>#REF!</v>
      </c>
      <c r="GX347" s="9" t="e">
        <f ca="1">INDIRECT(ADDRESS(ROW(),Controls!#REF!+135))</f>
        <v>#REF!</v>
      </c>
      <c r="HJ347" s="9" t="e">
        <f t="shared" ca="1" si="30"/>
        <v>#REF!</v>
      </c>
      <c r="HK347" s="9" t="e">
        <f t="shared" ca="1" si="31"/>
        <v>#REF!</v>
      </c>
      <c r="HL347" s="9" t="e">
        <f t="shared" ca="1" si="32"/>
        <v>#REF!</v>
      </c>
      <c r="HM347" s="9" t="e">
        <f t="shared" ca="1" si="33"/>
        <v>#REF!</v>
      </c>
      <c r="HN347" s="9" t="e">
        <f ca="1">SQRT($GS347*(1-$GS347/Controls!$D$15))</f>
        <v>#REF!</v>
      </c>
      <c r="HO347" s="9" t="e">
        <f t="shared" ca="1" si="34"/>
        <v>#REF!</v>
      </c>
      <c r="HP347" s="9" t="e">
        <f t="shared" ca="1" si="35"/>
        <v>#REF!</v>
      </c>
      <c r="HQ347" s="9" t="e">
        <f ca="1">IF($GV347=0,NA(),($GX347*Controls!#REF!))</f>
        <v>#REF!</v>
      </c>
    </row>
    <row r="348" spans="134:225" x14ac:dyDescent="0.25">
      <c r="ED348" s="9">
        <f>$EC$695/4+$EC$696/2+$EC$697/4</f>
        <v>0</v>
      </c>
      <c r="EE348" s="9">
        <f>$ED$694/4+$ED$695/2+$ED$696/4</f>
        <v>0</v>
      </c>
      <c r="EF348" s="9">
        <f>$EE$695/4+$EE$696/2+$EE$697/4</f>
        <v>0</v>
      </c>
      <c r="GP348" s="9" t="e">
        <f ca="1">INDIRECT(ADDRESS(ROW(),Controls!#REF!+30))</f>
        <v>#REF!</v>
      </c>
      <c r="GQ348" s="9" t="e">
        <f ca="1">INDIRECT(ADDRESS(ROW(),Controls!#REF!+45))</f>
        <v>#REF!</v>
      </c>
      <c r="GR348" s="9" t="e">
        <f ca="1">INDIRECT(ADDRESS(ROW(),Controls!#REF!+60))</f>
        <v>#REF!</v>
      </c>
      <c r="GS348" s="9" t="e">
        <f ca="1">INDIRECT(ADDRESS(ROW(),Controls!#REF!+75))</f>
        <v>#REF!</v>
      </c>
      <c r="GT348" s="9" t="e">
        <f ca="1">INDIRECT(ADDRESS(ROW(),Controls!#REF!+90))</f>
        <v>#REF!</v>
      </c>
      <c r="GU348" s="9" t="e">
        <f ca="1">INDIRECT(ADDRESS(ROW(),Controls!#REF!+105))</f>
        <v>#REF!</v>
      </c>
      <c r="GV348" s="9" t="e">
        <f ca="1">INDIRECT(ADDRESS(ROW(),Controls!#REF!+120))</f>
        <v>#REF!</v>
      </c>
      <c r="GW348" s="9" t="e">
        <f ca="1">INDIRECT(ADDRESS(ROW(),Controls!#REF!+15))</f>
        <v>#REF!</v>
      </c>
      <c r="GX348" s="9" t="e">
        <f ca="1">INDIRECT(ADDRESS(ROW(),Controls!#REF!+135))</f>
        <v>#REF!</v>
      </c>
      <c r="HJ348" s="9" t="e">
        <f t="shared" ca="1" si="30"/>
        <v>#REF!</v>
      </c>
      <c r="HK348" s="9" t="e">
        <f t="shared" ca="1" si="31"/>
        <v>#REF!</v>
      </c>
      <c r="HL348" s="9" t="e">
        <f t="shared" ca="1" si="32"/>
        <v>#REF!</v>
      </c>
      <c r="HM348" s="9" t="e">
        <f t="shared" ca="1" si="33"/>
        <v>#REF!</v>
      </c>
      <c r="HN348" s="9" t="e">
        <f ca="1">SQRT($GS348*(1-$GS348/Controls!$D$15))</f>
        <v>#REF!</v>
      </c>
      <c r="HO348" s="9" t="e">
        <f t="shared" ca="1" si="34"/>
        <v>#REF!</v>
      </c>
      <c r="HP348" s="9" t="e">
        <f t="shared" ca="1" si="35"/>
        <v>#REF!</v>
      </c>
      <c r="HQ348" s="9" t="e">
        <f ca="1">IF($GV348=0,NA(),($GX348*Controls!#REF!))</f>
        <v>#REF!</v>
      </c>
    </row>
    <row r="349" spans="134:225" x14ac:dyDescent="0.25">
      <c r="ED349" s="9">
        <f>$EC$697/4+$EC$698/2+$EC$699/4</f>
        <v>0</v>
      </c>
      <c r="EE349" s="9">
        <f>$ED$696/4+$ED$697/2+$ED$698/4</f>
        <v>0</v>
      </c>
      <c r="EF349" s="9">
        <f>$EE$697/4+$EE$698/2+$EE$699/4</f>
        <v>0</v>
      </c>
      <c r="GP349" s="9" t="e">
        <f ca="1">INDIRECT(ADDRESS(ROW(),Controls!#REF!+30))</f>
        <v>#REF!</v>
      </c>
      <c r="GQ349" s="9" t="e">
        <f ca="1">INDIRECT(ADDRESS(ROW(),Controls!#REF!+45))</f>
        <v>#REF!</v>
      </c>
      <c r="GR349" s="9" t="e">
        <f ca="1">INDIRECT(ADDRESS(ROW(),Controls!#REF!+60))</f>
        <v>#REF!</v>
      </c>
      <c r="GS349" s="9" t="e">
        <f ca="1">INDIRECT(ADDRESS(ROW(),Controls!#REF!+75))</f>
        <v>#REF!</v>
      </c>
      <c r="GT349" s="9" t="e">
        <f ca="1">INDIRECT(ADDRESS(ROW(),Controls!#REF!+90))</f>
        <v>#REF!</v>
      </c>
      <c r="GU349" s="9" t="e">
        <f ca="1">INDIRECT(ADDRESS(ROW(),Controls!#REF!+105))</f>
        <v>#REF!</v>
      </c>
      <c r="GV349" s="9" t="e">
        <f ca="1">INDIRECT(ADDRESS(ROW(),Controls!#REF!+120))</f>
        <v>#REF!</v>
      </c>
      <c r="GW349" s="9" t="e">
        <f ca="1">INDIRECT(ADDRESS(ROW(),Controls!#REF!+15))</f>
        <v>#REF!</v>
      </c>
      <c r="GX349" s="9" t="e">
        <f ca="1">INDIRECT(ADDRESS(ROW(),Controls!#REF!+135))</f>
        <v>#REF!</v>
      </c>
      <c r="HJ349" s="9" t="e">
        <f t="shared" ca="1" si="30"/>
        <v>#REF!</v>
      </c>
      <c r="HK349" s="9" t="e">
        <f t="shared" ca="1" si="31"/>
        <v>#REF!</v>
      </c>
      <c r="HL349" s="9" t="e">
        <f t="shared" ca="1" si="32"/>
        <v>#REF!</v>
      </c>
      <c r="HM349" s="9" t="e">
        <f t="shared" ca="1" si="33"/>
        <v>#REF!</v>
      </c>
      <c r="HN349" s="9" t="e">
        <f ca="1">SQRT($GS349*(1-$GS349/Controls!$D$15))</f>
        <v>#REF!</v>
      </c>
      <c r="HO349" s="9" t="e">
        <f t="shared" ca="1" si="34"/>
        <v>#REF!</v>
      </c>
      <c r="HP349" s="9" t="e">
        <f t="shared" ca="1" si="35"/>
        <v>#REF!</v>
      </c>
      <c r="HQ349" s="9" t="e">
        <f ca="1">IF($GV349=0,NA(),($GX349*Controls!#REF!))</f>
        <v>#REF!</v>
      </c>
    </row>
    <row r="350" spans="134:225" x14ac:dyDescent="0.25">
      <c r="ED350" s="9">
        <f>$EC$699/4+$EC$700/2+$EC$701/4</f>
        <v>0</v>
      </c>
      <c r="EE350" s="9">
        <f>$ED$698/4+$ED$699/2+$ED$700/4</f>
        <v>0</v>
      </c>
      <c r="EF350" s="9">
        <f>$EE$699/4+$EE$700/2+$EE$701/4</f>
        <v>0</v>
      </c>
      <c r="GP350" s="9" t="e">
        <f ca="1">INDIRECT(ADDRESS(ROW(),Controls!#REF!+30))</f>
        <v>#REF!</v>
      </c>
      <c r="GQ350" s="9" t="e">
        <f ca="1">INDIRECT(ADDRESS(ROW(),Controls!#REF!+45))</f>
        <v>#REF!</v>
      </c>
      <c r="GR350" s="9" t="e">
        <f ca="1">INDIRECT(ADDRESS(ROW(),Controls!#REF!+60))</f>
        <v>#REF!</v>
      </c>
      <c r="GS350" s="9" t="e">
        <f ca="1">INDIRECT(ADDRESS(ROW(),Controls!#REF!+75))</f>
        <v>#REF!</v>
      </c>
      <c r="GT350" s="9" t="e">
        <f ca="1">INDIRECT(ADDRESS(ROW(),Controls!#REF!+90))</f>
        <v>#REF!</v>
      </c>
      <c r="GU350" s="9" t="e">
        <f ca="1">INDIRECT(ADDRESS(ROW(),Controls!#REF!+105))</f>
        <v>#REF!</v>
      </c>
      <c r="GV350" s="9" t="e">
        <f ca="1">INDIRECT(ADDRESS(ROW(),Controls!#REF!+120))</f>
        <v>#REF!</v>
      </c>
      <c r="GW350" s="9" t="e">
        <f ca="1">INDIRECT(ADDRESS(ROW(),Controls!#REF!+15))</f>
        <v>#REF!</v>
      </c>
      <c r="GX350" s="9" t="e">
        <f ca="1">INDIRECT(ADDRESS(ROW(),Controls!#REF!+135))</f>
        <v>#REF!</v>
      </c>
      <c r="HJ350" s="9" t="e">
        <f t="shared" ca="1" si="30"/>
        <v>#REF!</v>
      </c>
      <c r="HK350" s="9" t="e">
        <f t="shared" ca="1" si="31"/>
        <v>#REF!</v>
      </c>
      <c r="HL350" s="9" t="e">
        <f t="shared" ca="1" si="32"/>
        <v>#REF!</v>
      </c>
      <c r="HM350" s="9" t="e">
        <f t="shared" ca="1" si="33"/>
        <v>#REF!</v>
      </c>
      <c r="HN350" s="9" t="e">
        <f ca="1">SQRT($GS350*(1-$GS350/Controls!$D$15))</f>
        <v>#REF!</v>
      </c>
      <c r="HO350" s="9" t="e">
        <f t="shared" ca="1" si="34"/>
        <v>#REF!</v>
      </c>
      <c r="HP350" s="9" t="e">
        <f t="shared" ca="1" si="35"/>
        <v>#REF!</v>
      </c>
      <c r="HQ350" s="9" t="e">
        <f ca="1">IF($GV350=0,NA(),($GX350*Controls!#REF!))</f>
        <v>#REF!</v>
      </c>
    </row>
    <row r="351" spans="134:225" x14ac:dyDescent="0.25">
      <c r="ED351" s="9">
        <f>$EC$701/4+$EC$702/2+$EC$703/4</f>
        <v>0</v>
      </c>
      <c r="EE351" s="9">
        <f>$ED$700/4+$ED$701/2+$ED$702/4</f>
        <v>0</v>
      </c>
      <c r="EF351" s="9">
        <f>$EE$701/4+$EE$702/2+$EE$703/4</f>
        <v>0</v>
      </c>
      <c r="GP351" s="9" t="e">
        <f ca="1">INDIRECT(ADDRESS(ROW(),Controls!#REF!+30))</f>
        <v>#REF!</v>
      </c>
      <c r="GQ351" s="9" t="e">
        <f ca="1">INDIRECT(ADDRESS(ROW(),Controls!#REF!+45))</f>
        <v>#REF!</v>
      </c>
      <c r="GR351" s="9" t="e">
        <f ca="1">INDIRECT(ADDRESS(ROW(),Controls!#REF!+60))</f>
        <v>#REF!</v>
      </c>
      <c r="GS351" s="9" t="e">
        <f ca="1">INDIRECT(ADDRESS(ROW(),Controls!#REF!+75))</f>
        <v>#REF!</v>
      </c>
      <c r="GT351" s="9" t="e">
        <f ca="1">INDIRECT(ADDRESS(ROW(),Controls!#REF!+90))</f>
        <v>#REF!</v>
      </c>
      <c r="GU351" s="9" t="e">
        <f ca="1">INDIRECT(ADDRESS(ROW(),Controls!#REF!+105))</f>
        <v>#REF!</v>
      </c>
      <c r="GV351" s="9" t="e">
        <f ca="1">INDIRECT(ADDRESS(ROW(),Controls!#REF!+120))</f>
        <v>#REF!</v>
      </c>
      <c r="GW351" s="9" t="e">
        <f ca="1">INDIRECT(ADDRESS(ROW(),Controls!#REF!+15))</f>
        <v>#REF!</v>
      </c>
      <c r="GX351" s="9" t="e">
        <f ca="1">INDIRECT(ADDRESS(ROW(),Controls!#REF!+135))</f>
        <v>#REF!</v>
      </c>
      <c r="HJ351" s="9" t="e">
        <f t="shared" ca="1" si="30"/>
        <v>#REF!</v>
      </c>
      <c r="HK351" s="9" t="e">
        <f t="shared" ca="1" si="31"/>
        <v>#REF!</v>
      </c>
      <c r="HL351" s="9" t="e">
        <f t="shared" ca="1" si="32"/>
        <v>#REF!</v>
      </c>
      <c r="HM351" s="9" t="e">
        <f t="shared" ca="1" si="33"/>
        <v>#REF!</v>
      </c>
      <c r="HN351" s="9" t="e">
        <f ca="1">SQRT($GS351*(1-$GS351/Controls!$D$15))</f>
        <v>#REF!</v>
      </c>
      <c r="HO351" s="9" t="e">
        <f t="shared" ca="1" si="34"/>
        <v>#REF!</v>
      </c>
      <c r="HP351" s="9" t="e">
        <f t="shared" ca="1" si="35"/>
        <v>#REF!</v>
      </c>
      <c r="HQ351" s="9" t="e">
        <f ca="1">IF($GV351=0,NA(),($GX351*Controls!#REF!))</f>
        <v>#REF!</v>
      </c>
    </row>
    <row r="352" spans="134:225" x14ac:dyDescent="0.25">
      <c r="ED352" s="9">
        <f>$EC$703/4+$EC$704/2+$EC$705/4</f>
        <v>0</v>
      </c>
      <c r="EE352" s="9">
        <f>$ED$702/4+$ED$703/2+$ED$704/4</f>
        <v>0</v>
      </c>
      <c r="EF352" s="9">
        <f>$EE$703/4+$EE$704/2+$EE$705/4</f>
        <v>0</v>
      </c>
      <c r="GP352" s="9" t="e">
        <f ca="1">INDIRECT(ADDRESS(ROW(),Controls!#REF!+30))</f>
        <v>#REF!</v>
      </c>
      <c r="GQ352" s="9" t="e">
        <f ca="1">INDIRECT(ADDRESS(ROW(),Controls!#REF!+45))</f>
        <v>#REF!</v>
      </c>
      <c r="GR352" s="9" t="e">
        <f ca="1">INDIRECT(ADDRESS(ROW(),Controls!#REF!+60))</f>
        <v>#REF!</v>
      </c>
      <c r="GS352" s="9" t="e">
        <f ca="1">INDIRECT(ADDRESS(ROW(),Controls!#REF!+75))</f>
        <v>#REF!</v>
      </c>
      <c r="GT352" s="9" t="e">
        <f ca="1">INDIRECT(ADDRESS(ROW(),Controls!#REF!+90))</f>
        <v>#REF!</v>
      </c>
      <c r="GU352" s="9" t="e">
        <f ca="1">INDIRECT(ADDRESS(ROW(),Controls!#REF!+105))</f>
        <v>#REF!</v>
      </c>
      <c r="GV352" s="9" t="e">
        <f ca="1">INDIRECT(ADDRESS(ROW(),Controls!#REF!+120))</f>
        <v>#REF!</v>
      </c>
      <c r="GW352" s="9" t="e">
        <f ca="1">INDIRECT(ADDRESS(ROW(),Controls!#REF!+15))</f>
        <v>#REF!</v>
      </c>
      <c r="GX352" s="9" t="e">
        <f ca="1">INDIRECT(ADDRESS(ROW(),Controls!#REF!+135))</f>
        <v>#REF!</v>
      </c>
      <c r="HJ352" s="9" t="e">
        <f t="shared" ca="1" si="30"/>
        <v>#REF!</v>
      </c>
      <c r="HK352" s="9" t="e">
        <f t="shared" ca="1" si="31"/>
        <v>#REF!</v>
      </c>
      <c r="HL352" s="9" t="e">
        <f t="shared" ca="1" si="32"/>
        <v>#REF!</v>
      </c>
      <c r="HM352" s="9" t="e">
        <f t="shared" ca="1" si="33"/>
        <v>#REF!</v>
      </c>
      <c r="HN352" s="9" t="e">
        <f ca="1">SQRT($GS352*(1-$GS352/Controls!$D$15))</f>
        <v>#REF!</v>
      </c>
      <c r="HO352" s="9" t="e">
        <f t="shared" ca="1" si="34"/>
        <v>#REF!</v>
      </c>
      <c r="HP352" s="9" t="e">
        <f t="shared" ca="1" si="35"/>
        <v>#REF!</v>
      </c>
      <c r="HQ352" s="9" t="e">
        <f ca="1">IF($GV352=0,NA(),($GX352*Controls!#REF!))</f>
        <v>#REF!</v>
      </c>
    </row>
    <row r="353" spans="134:225" x14ac:dyDescent="0.25">
      <c r="ED353" s="9">
        <f>$EC$705/4+$EC$706/2+$EC$707/4</f>
        <v>0</v>
      </c>
      <c r="EE353" s="9">
        <f>$ED$704/4+$ED$705/2+$ED$706/4</f>
        <v>0</v>
      </c>
      <c r="EF353" s="9">
        <f>$EE$705/4+$EE$706/2+$EE$707/4</f>
        <v>0</v>
      </c>
      <c r="GP353" s="9" t="e">
        <f ca="1">INDIRECT(ADDRESS(ROW(),Controls!#REF!+30))</f>
        <v>#REF!</v>
      </c>
      <c r="GQ353" s="9" t="e">
        <f ca="1">INDIRECT(ADDRESS(ROW(),Controls!#REF!+45))</f>
        <v>#REF!</v>
      </c>
      <c r="GR353" s="9" t="e">
        <f ca="1">INDIRECT(ADDRESS(ROW(),Controls!#REF!+60))</f>
        <v>#REF!</v>
      </c>
      <c r="GS353" s="9" t="e">
        <f ca="1">INDIRECT(ADDRESS(ROW(),Controls!#REF!+75))</f>
        <v>#REF!</v>
      </c>
      <c r="GT353" s="9" t="e">
        <f ca="1">INDIRECT(ADDRESS(ROW(),Controls!#REF!+90))</f>
        <v>#REF!</v>
      </c>
      <c r="GU353" s="9" t="e">
        <f ca="1">INDIRECT(ADDRESS(ROW(),Controls!#REF!+105))</f>
        <v>#REF!</v>
      </c>
      <c r="GV353" s="9" t="e">
        <f ca="1">INDIRECT(ADDRESS(ROW(),Controls!#REF!+120))</f>
        <v>#REF!</v>
      </c>
      <c r="GW353" s="9" t="e">
        <f ca="1">INDIRECT(ADDRESS(ROW(),Controls!#REF!+15))</f>
        <v>#REF!</v>
      </c>
      <c r="GX353" s="9" t="e">
        <f ca="1">INDIRECT(ADDRESS(ROW(),Controls!#REF!+135))</f>
        <v>#REF!</v>
      </c>
      <c r="HJ353" s="9" t="e">
        <f t="shared" ca="1" si="30"/>
        <v>#REF!</v>
      </c>
      <c r="HK353" s="9" t="e">
        <f t="shared" ca="1" si="31"/>
        <v>#REF!</v>
      </c>
      <c r="HL353" s="9" t="e">
        <f t="shared" ca="1" si="32"/>
        <v>#REF!</v>
      </c>
      <c r="HM353" s="9" t="e">
        <f t="shared" ca="1" si="33"/>
        <v>#REF!</v>
      </c>
      <c r="HN353" s="9" t="e">
        <f ca="1">SQRT($GS353*(1-$GS353/Controls!$D$15))</f>
        <v>#REF!</v>
      </c>
      <c r="HO353" s="9" t="e">
        <f t="shared" ca="1" si="34"/>
        <v>#REF!</v>
      </c>
      <c r="HP353" s="9" t="e">
        <f t="shared" ca="1" si="35"/>
        <v>#REF!</v>
      </c>
      <c r="HQ353" s="9" t="e">
        <f ca="1">IF($GV353=0,NA(),($GX353*Controls!#REF!))</f>
        <v>#REF!</v>
      </c>
    </row>
    <row r="354" spans="134:225" x14ac:dyDescent="0.25">
      <c r="ED354" s="9">
        <f>$EC$707/4+$EC$708/2+$EC$709/4</f>
        <v>0</v>
      </c>
      <c r="EE354" s="9">
        <f>$ED$706/4+$ED$707/2+$ED$708/4</f>
        <v>0</v>
      </c>
      <c r="EF354" s="9">
        <f>$EE$707/4+$EE$708/2+$EE$709/4</f>
        <v>0</v>
      </c>
      <c r="GP354" s="9" t="e">
        <f ca="1">INDIRECT(ADDRESS(ROW(),Controls!#REF!+30))</f>
        <v>#REF!</v>
      </c>
      <c r="GQ354" s="9" t="e">
        <f ca="1">INDIRECT(ADDRESS(ROW(),Controls!#REF!+45))</f>
        <v>#REF!</v>
      </c>
      <c r="GR354" s="9" t="e">
        <f ca="1">INDIRECT(ADDRESS(ROW(),Controls!#REF!+60))</f>
        <v>#REF!</v>
      </c>
      <c r="GS354" s="9" t="e">
        <f ca="1">INDIRECT(ADDRESS(ROW(),Controls!#REF!+75))</f>
        <v>#REF!</v>
      </c>
      <c r="GT354" s="9" t="e">
        <f ca="1">INDIRECT(ADDRESS(ROW(),Controls!#REF!+90))</f>
        <v>#REF!</v>
      </c>
      <c r="GU354" s="9" t="e">
        <f ca="1">INDIRECT(ADDRESS(ROW(),Controls!#REF!+105))</f>
        <v>#REF!</v>
      </c>
      <c r="GV354" s="9" t="e">
        <f ca="1">INDIRECT(ADDRESS(ROW(),Controls!#REF!+120))</f>
        <v>#REF!</v>
      </c>
      <c r="GW354" s="9" t="e">
        <f ca="1">INDIRECT(ADDRESS(ROW(),Controls!#REF!+15))</f>
        <v>#REF!</v>
      </c>
      <c r="GX354" s="9" t="e">
        <f ca="1">INDIRECT(ADDRESS(ROW(),Controls!#REF!+135))</f>
        <v>#REF!</v>
      </c>
      <c r="HJ354" s="9" t="e">
        <f t="shared" ca="1" si="30"/>
        <v>#REF!</v>
      </c>
      <c r="HK354" s="9" t="e">
        <f t="shared" ca="1" si="31"/>
        <v>#REF!</v>
      </c>
      <c r="HL354" s="9" t="e">
        <f t="shared" ca="1" si="32"/>
        <v>#REF!</v>
      </c>
      <c r="HM354" s="9" t="e">
        <f t="shared" ca="1" si="33"/>
        <v>#REF!</v>
      </c>
      <c r="HN354" s="9" t="e">
        <f ca="1">SQRT($GS354*(1-$GS354/Controls!$D$15))</f>
        <v>#REF!</v>
      </c>
      <c r="HO354" s="9" t="e">
        <f t="shared" ca="1" si="34"/>
        <v>#REF!</v>
      </c>
      <c r="HP354" s="9" t="e">
        <f t="shared" ca="1" si="35"/>
        <v>#REF!</v>
      </c>
      <c r="HQ354" s="9" t="e">
        <f ca="1">IF($GV354=0,NA(),($GX354*Controls!#REF!))</f>
        <v>#REF!</v>
      </c>
    </row>
    <row r="355" spans="134:225" x14ac:dyDescent="0.25">
      <c r="ED355" s="9">
        <f>$EC$709/4+$EC$710/2+$EC$711/4</f>
        <v>0</v>
      </c>
      <c r="EE355" s="9">
        <f>$ED$708/4+$ED$709/2+$ED$710/4</f>
        <v>0</v>
      </c>
      <c r="EF355" s="9">
        <f>$EE$709/4+$EE$710/2+$EE$711/4</f>
        <v>0</v>
      </c>
      <c r="GP355" s="9" t="e">
        <f ca="1">INDIRECT(ADDRESS(ROW(),Controls!#REF!+30))</f>
        <v>#REF!</v>
      </c>
      <c r="GQ355" s="9" t="e">
        <f ca="1">INDIRECT(ADDRESS(ROW(),Controls!#REF!+45))</f>
        <v>#REF!</v>
      </c>
      <c r="GR355" s="9" t="e">
        <f ca="1">INDIRECT(ADDRESS(ROW(),Controls!#REF!+60))</f>
        <v>#REF!</v>
      </c>
      <c r="GS355" s="9" t="e">
        <f ca="1">INDIRECT(ADDRESS(ROW(),Controls!#REF!+75))</f>
        <v>#REF!</v>
      </c>
      <c r="GT355" s="9" t="e">
        <f ca="1">INDIRECT(ADDRESS(ROW(),Controls!#REF!+90))</f>
        <v>#REF!</v>
      </c>
      <c r="GU355" s="9" t="e">
        <f ca="1">INDIRECT(ADDRESS(ROW(),Controls!#REF!+105))</f>
        <v>#REF!</v>
      </c>
      <c r="GV355" s="9" t="e">
        <f ca="1">INDIRECT(ADDRESS(ROW(),Controls!#REF!+120))</f>
        <v>#REF!</v>
      </c>
      <c r="GW355" s="9" t="e">
        <f ca="1">INDIRECT(ADDRESS(ROW(),Controls!#REF!+15))</f>
        <v>#REF!</v>
      </c>
      <c r="GX355" s="9" t="e">
        <f ca="1">INDIRECT(ADDRESS(ROW(),Controls!#REF!+135))</f>
        <v>#REF!</v>
      </c>
      <c r="HJ355" s="9" t="e">
        <f t="shared" ca="1" si="30"/>
        <v>#REF!</v>
      </c>
      <c r="HK355" s="9" t="e">
        <f t="shared" ca="1" si="31"/>
        <v>#REF!</v>
      </c>
      <c r="HL355" s="9" t="e">
        <f t="shared" ca="1" si="32"/>
        <v>#REF!</v>
      </c>
      <c r="HM355" s="9" t="e">
        <f t="shared" ca="1" si="33"/>
        <v>#REF!</v>
      </c>
      <c r="HN355" s="9" t="e">
        <f ca="1">SQRT($GS355*(1-$GS355/Controls!$D$15))</f>
        <v>#REF!</v>
      </c>
      <c r="HO355" s="9" t="e">
        <f t="shared" ca="1" si="34"/>
        <v>#REF!</v>
      </c>
      <c r="HP355" s="9" t="e">
        <f t="shared" ca="1" si="35"/>
        <v>#REF!</v>
      </c>
      <c r="HQ355" s="9" t="e">
        <f ca="1">IF($GV355=0,NA(),($GX355*Controls!#REF!))</f>
        <v>#REF!</v>
      </c>
    </row>
    <row r="356" spans="134:225" x14ac:dyDescent="0.25">
      <c r="ED356" s="9">
        <f>$EC$711/4+$EC$712/2+$EC$713/4</f>
        <v>0</v>
      </c>
      <c r="EE356" s="9">
        <f>$ED$710/4+$ED$711/2+$ED$712/4</f>
        <v>0</v>
      </c>
      <c r="EF356" s="9">
        <f>$EE$711/4+$EE$712/2+$EE$713/4</f>
        <v>0</v>
      </c>
      <c r="GP356" s="9" t="e">
        <f ca="1">INDIRECT(ADDRESS(ROW(),Controls!#REF!+30))</f>
        <v>#REF!</v>
      </c>
      <c r="GQ356" s="9" t="e">
        <f ca="1">INDIRECT(ADDRESS(ROW(),Controls!#REF!+45))</f>
        <v>#REF!</v>
      </c>
      <c r="GR356" s="9" t="e">
        <f ca="1">INDIRECT(ADDRESS(ROW(),Controls!#REF!+60))</f>
        <v>#REF!</v>
      </c>
      <c r="GS356" s="9" t="e">
        <f ca="1">INDIRECT(ADDRESS(ROW(),Controls!#REF!+75))</f>
        <v>#REF!</v>
      </c>
      <c r="GT356" s="9" t="e">
        <f ca="1">INDIRECT(ADDRESS(ROW(),Controls!#REF!+90))</f>
        <v>#REF!</v>
      </c>
      <c r="GU356" s="9" t="e">
        <f ca="1">INDIRECT(ADDRESS(ROW(),Controls!#REF!+105))</f>
        <v>#REF!</v>
      </c>
      <c r="GV356" s="9" t="e">
        <f ca="1">INDIRECT(ADDRESS(ROW(),Controls!#REF!+120))</f>
        <v>#REF!</v>
      </c>
      <c r="GW356" s="9" t="e">
        <f ca="1">INDIRECT(ADDRESS(ROW(),Controls!#REF!+15))</f>
        <v>#REF!</v>
      </c>
      <c r="GX356" s="9" t="e">
        <f ca="1">INDIRECT(ADDRESS(ROW(),Controls!#REF!+135))</f>
        <v>#REF!</v>
      </c>
      <c r="HJ356" s="9" t="e">
        <f t="shared" ca="1" si="30"/>
        <v>#REF!</v>
      </c>
      <c r="HK356" s="9" t="e">
        <f t="shared" ca="1" si="31"/>
        <v>#REF!</v>
      </c>
      <c r="HL356" s="9" t="e">
        <f t="shared" ca="1" si="32"/>
        <v>#REF!</v>
      </c>
      <c r="HM356" s="9" t="e">
        <f t="shared" ca="1" si="33"/>
        <v>#REF!</v>
      </c>
      <c r="HN356" s="9" t="e">
        <f ca="1">SQRT($GS356*(1-$GS356/Controls!$D$15))</f>
        <v>#REF!</v>
      </c>
      <c r="HO356" s="9" t="e">
        <f t="shared" ca="1" si="34"/>
        <v>#REF!</v>
      </c>
      <c r="HP356" s="9" t="e">
        <f t="shared" ca="1" si="35"/>
        <v>#REF!</v>
      </c>
      <c r="HQ356" s="9" t="e">
        <f ca="1">IF($GV356=0,NA(),($GX356*Controls!#REF!))</f>
        <v>#REF!</v>
      </c>
    </row>
    <row r="357" spans="134:225" x14ac:dyDescent="0.25">
      <c r="ED357" s="9">
        <f>$EC$713/4+$EC$714/2+$EC$715/4</f>
        <v>0</v>
      </c>
      <c r="EE357" s="9">
        <f>$ED$712/4+$ED$713/2+$ED$714/4</f>
        <v>0</v>
      </c>
      <c r="EF357" s="9">
        <f>$EE$713/4+$EE$714/2+$EE$715/4</f>
        <v>0</v>
      </c>
      <c r="GP357" s="9" t="e">
        <f ca="1">INDIRECT(ADDRESS(ROW(),Controls!#REF!+30))</f>
        <v>#REF!</v>
      </c>
      <c r="GQ357" s="9" t="e">
        <f ca="1">INDIRECT(ADDRESS(ROW(),Controls!#REF!+45))</f>
        <v>#REF!</v>
      </c>
      <c r="GR357" s="9" t="e">
        <f ca="1">INDIRECT(ADDRESS(ROW(),Controls!#REF!+60))</f>
        <v>#REF!</v>
      </c>
      <c r="GS357" s="9" t="e">
        <f ca="1">INDIRECT(ADDRESS(ROW(),Controls!#REF!+75))</f>
        <v>#REF!</v>
      </c>
      <c r="GT357" s="9" t="e">
        <f ca="1">INDIRECT(ADDRESS(ROW(),Controls!#REF!+90))</f>
        <v>#REF!</v>
      </c>
      <c r="GU357" s="9" t="e">
        <f ca="1">INDIRECT(ADDRESS(ROW(),Controls!#REF!+105))</f>
        <v>#REF!</v>
      </c>
      <c r="GV357" s="9" t="e">
        <f ca="1">INDIRECT(ADDRESS(ROW(),Controls!#REF!+120))</f>
        <v>#REF!</v>
      </c>
      <c r="GW357" s="9" t="e">
        <f ca="1">INDIRECT(ADDRESS(ROW(),Controls!#REF!+15))</f>
        <v>#REF!</v>
      </c>
      <c r="GX357" s="9" t="e">
        <f ca="1">INDIRECT(ADDRESS(ROW(),Controls!#REF!+135))</f>
        <v>#REF!</v>
      </c>
      <c r="HJ357" s="9" t="e">
        <f t="shared" ca="1" si="30"/>
        <v>#REF!</v>
      </c>
      <c r="HK357" s="9" t="e">
        <f t="shared" ca="1" si="31"/>
        <v>#REF!</v>
      </c>
      <c r="HL357" s="9" t="e">
        <f t="shared" ca="1" si="32"/>
        <v>#REF!</v>
      </c>
      <c r="HM357" s="9" t="e">
        <f t="shared" ca="1" si="33"/>
        <v>#REF!</v>
      </c>
      <c r="HN357" s="9" t="e">
        <f ca="1">SQRT($GS357*(1-$GS357/Controls!$D$15))</f>
        <v>#REF!</v>
      </c>
      <c r="HO357" s="9" t="e">
        <f t="shared" ca="1" si="34"/>
        <v>#REF!</v>
      </c>
      <c r="HP357" s="9" t="e">
        <f t="shared" ca="1" si="35"/>
        <v>#REF!</v>
      </c>
      <c r="HQ357" s="9" t="e">
        <f ca="1">IF($GV357=0,NA(),($GX357*Controls!#REF!))</f>
        <v>#REF!</v>
      </c>
    </row>
    <row r="358" spans="134:225" x14ac:dyDescent="0.25">
      <c r="ED358" s="9">
        <f>$EC$715/4+$EC$716/2+$EC$717/4</f>
        <v>0</v>
      </c>
      <c r="EE358" s="9">
        <f>$ED$714/4+$ED$715/2+$ED$716/4</f>
        <v>0</v>
      </c>
      <c r="EF358" s="9">
        <f>$EE$715/4+$EE$716/2+$EE$717/4</f>
        <v>0</v>
      </c>
      <c r="GP358" s="9" t="e">
        <f ca="1">INDIRECT(ADDRESS(ROW(),Controls!#REF!+30))</f>
        <v>#REF!</v>
      </c>
      <c r="GQ358" s="9" t="e">
        <f ca="1">INDIRECT(ADDRESS(ROW(),Controls!#REF!+45))</f>
        <v>#REF!</v>
      </c>
      <c r="GR358" s="9" t="e">
        <f ca="1">INDIRECT(ADDRESS(ROW(),Controls!#REF!+60))</f>
        <v>#REF!</v>
      </c>
      <c r="GS358" s="9" t="e">
        <f ca="1">INDIRECT(ADDRESS(ROW(),Controls!#REF!+75))</f>
        <v>#REF!</v>
      </c>
      <c r="GT358" s="9" t="e">
        <f ca="1">INDIRECT(ADDRESS(ROW(),Controls!#REF!+90))</f>
        <v>#REF!</v>
      </c>
      <c r="GU358" s="9" t="e">
        <f ca="1">INDIRECT(ADDRESS(ROW(),Controls!#REF!+105))</f>
        <v>#REF!</v>
      </c>
      <c r="GV358" s="9" t="e">
        <f ca="1">INDIRECT(ADDRESS(ROW(),Controls!#REF!+120))</f>
        <v>#REF!</v>
      </c>
      <c r="GW358" s="9" t="e">
        <f ca="1">INDIRECT(ADDRESS(ROW(),Controls!#REF!+15))</f>
        <v>#REF!</v>
      </c>
      <c r="GX358" s="9" t="e">
        <f ca="1">INDIRECT(ADDRESS(ROW(),Controls!#REF!+135))</f>
        <v>#REF!</v>
      </c>
      <c r="HJ358" s="9" t="e">
        <f t="shared" ca="1" si="30"/>
        <v>#REF!</v>
      </c>
      <c r="HK358" s="9" t="e">
        <f t="shared" ca="1" si="31"/>
        <v>#REF!</v>
      </c>
      <c r="HL358" s="9" t="e">
        <f t="shared" ca="1" si="32"/>
        <v>#REF!</v>
      </c>
      <c r="HM358" s="9" t="e">
        <f t="shared" ca="1" si="33"/>
        <v>#REF!</v>
      </c>
      <c r="HN358" s="9" t="e">
        <f ca="1">SQRT($GS358*(1-$GS358/Controls!$D$15))</f>
        <v>#REF!</v>
      </c>
      <c r="HO358" s="9" t="e">
        <f t="shared" ca="1" si="34"/>
        <v>#REF!</v>
      </c>
      <c r="HP358" s="9" t="e">
        <f t="shared" ca="1" si="35"/>
        <v>#REF!</v>
      </c>
      <c r="HQ358" s="9" t="e">
        <f ca="1">IF($GV358=0,NA(),($GX358*Controls!#REF!))</f>
        <v>#REF!</v>
      </c>
    </row>
    <row r="359" spans="134:225" x14ac:dyDescent="0.25">
      <c r="ED359" s="9">
        <f>$EC$717/4+$EC$718/2+$EC$719/4</f>
        <v>0</v>
      </c>
      <c r="EE359" s="9">
        <f>$ED$716/4+$ED$717/2+$ED$718/4</f>
        <v>0</v>
      </c>
      <c r="EF359" s="9">
        <f>$EE$717/4+$EE$718/2+$EE$719/4</f>
        <v>0</v>
      </c>
      <c r="GP359" s="9" t="e">
        <f ca="1">INDIRECT(ADDRESS(ROW(),Controls!#REF!+30))</f>
        <v>#REF!</v>
      </c>
      <c r="GQ359" s="9" t="e">
        <f ca="1">INDIRECT(ADDRESS(ROW(),Controls!#REF!+45))</f>
        <v>#REF!</v>
      </c>
      <c r="GR359" s="9" t="e">
        <f ca="1">INDIRECT(ADDRESS(ROW(),Controls!#REF!+60))</f>
        <v>#REF!</v>
      </c>
      <c r="GS359" s="9" t="e">
        <f ca="1">INDIRECT(ADDRESS(ROW(),Controls!#REF!+75))</f>
        <v>#REF!</v>
      </c>
      <c r="GT359" s="9" t="e">
        <f ca="1">INDIRECT(ADDRESS(ROW(),Controls!#REF!+90))</f>
        <v>#REF!</v>
      </c>
      <c r="GU359" s="9" t="e">
        <f ca="1">INDIRECT(ADDRESS(ROW(),Controls!#REF!+105))</f>
        <v>#REF!</v>
      </c>
      <c r="GV359" s="9" t="e">
        <f ca="1">INDIRECT(ADDRESS(ROW(),Controls!#REF!+120))</f>
        <v>#REF!</v>
      </c>
      <c r="GW359" s="9" t="e">
        <f ca="1">INDIRECT(ADDRESS(ROW(),Controls!#REF!+15))</f>
        <v>#REF!</v>
      </c>
      <c r="GX359" s="9" t="e">
        <f ca="1">INDIRECT(ADDRESS(ROW(),Controls!#REF!+135))</f>
        <v>#REF!</v>
      </c>
      <c r="HJ359" s="9" t="e">
        <f t="shared" ca="1" si="30"/>
        <v>#REF!</v>
      </c>
      <c r="HK359" s="9" t="e">
        <f t="shared" ca="1" si="31"/>
        <v>#REF!</v>
      </c>
      <c r="HL359" s="9" t="e">
        <f t="shared" ca="1" si="32"/>
        <v>#REF!</v>
      </c>
      <c r="HM359" s="9" t="e">
        <f t="shared" ca="1" si="33"/>
        <v>#REF!</v>
      </c>
      <c r="HN359" s="9" t="e">
        <f ca="1">SQRT($GS359*(1-$GS359/Controls!$D$15))</f>
        <v>#REF!</v>
      </c>
      <c r="HO359" s="9" t="e">
        <f t="shared" ca="1" si="34"/>
        <v>#REF!</v>
      </c>
      <c r="HP359" s="9" t="e">
        <f t="shared" ca="1" si="35"/>
        <v>#REF!</v>
      </c>
      <c r="HQ359" s="9" t="e">
        <f ca="1">IF($GV359=0,NA(),($GX359*Controls!#REF!))</f>
        <v>#REF!</v>
      </c>
    </row>
    <row r="360" spans="134:225" x14ac:dyDescent="0.25">
      <c r="ED360" s="9">
        <f>$EC$719/4+$EC$720/2+$EC$721/4</f>
        <v>0</v>
      </c>
      <c r="EE360" s="9">
        <f>$ED$718/4+$ED$719/2+$ED$720/4</f>
        <v>0</v>
      </c>
      <c r="EF360" s="9">
        <f>$EE$719/4+$EE$720/2+$EE$721/4</f>
        <v>0</v>
      </c>
      <c r="GP360" s="9" t="e">
        <f ca="1">INDIRECT(ADDRESS(ROW(),Controls!#REF!+30))</f>
        <v>#REF!</v>
      </c>
      <c r="GQ360" s="9" t="e">
        <f ca="1">INDIRECT(ADDRESS(ROW(),Controls!#REF!+45))</f>
        <v>#REF!</v>
      </c>
      <c r="GR360" s="9" t="e">
        <f ca="1">INDIRECT(ADDRESS(ROW(),Controls!#REF!+60))</f>
        <v>#REF!</v>
      </c>
      <c r="GS360" s="9" t="e">
        <f ca="1">INDIRECT(ADDRESS(ROW(),Controls!#REF!+75))</f>
        <v>#REF!</v>
      </c>
      <c r="GT360" s="9" t="e">
        <f ca="1">INDIRECT(ADDRESS(ROW(),Controls!#REF!+90))</f>
        <v>#REF!</v>
      </c>
      <c r="GU360" s="9" t="e">
        <f ca="1">INDIRECT(ADDRESS(ROW(),Controls!#REF!+105))</f>
        <v>#REF!</v>
      </c>
      <c r="GV360" s="9" t="e">
        <f ca="1">INDIRECT(ADDRESS(ROW(),Controls!#REF!+120))</f>
        <v>#REF!</v>
      </c>
      <c r="GW360" s="9" t="e">
        <f ca="1">INDIRECT(ADDRESS(ROW(),Controls!#REF!+15))</f>
        <v>#REF!</v>
      </c>
      <c r="GX360" s="9" t="e">
        <f ca="1">INDIRECT(ADDRESS(ROW(),Controls!#REF!+135))</f>
        <v>#REF!</v>
      </c>
      <c r="HJ360" s="9" t="e">
        <f t="shared" ca="1" si="30"/>
        <v>#REF!</v>
      </c>
      <c r="HK360" s="9" t="e">
        <f t="shared" ca="1" si="31"/>
        <v>#REF!</v>
      </c>
      <c r="HL360" s="9" t="e">
        <f t="shared" ca="1" si="32"/>
        <v>#REF!</v>
      </c>
      <c r="HM360" s="9" t="e">
        <f t="shared" ca="1" si="33"/>
        <v>#REF!</v>
      </c>
      <c r="HN360" s="9" t="e">
        <f ca="1">SQRT($GS360*(1-$GS360/Controls!$D$15))</f>
        <v>#REF!</v>
      </c>
      <c r="HO360" s="9" t="e">
        <f t="shared" ca="1" si="34"/>
        <v>#REF!</v>
      </c>
      <c r="HP360" s="9" t="e">
        <f t="shared" ca="1" si="35"/>
        <v>#REF!</v>
      </c>
      <c r="HQ360" s="9" t="e">
        <f ca="1">IF($GV360=0,NA(),($GX360*Controls!#REF!))</f>
        <v>#REF!</v>
      </c>
    </row>
    <row r="361" spans="134:225" x14ac:dyDescent="0.25">
      <c r="ED361" s="9">
        <f>$EC$721/4+$EC$722/2+$EC$723/4</f>
        <v>0</v>
      </c>
      <c r="EE361" s="9">
        <f>$ED$720/4+$ED$721/2+$ED$722/4</f>
        <v>0</v>
      </c>
      <c r="EF361" s="9">
        <f>$EE$721/4+$EE$722/2+$EE$723/4</f>
        <v>0</v>
      </c>
      <c r="GP361" s="9" t="e">
        <f ca="1">INDIRECT(ADDRESS(ROW(),Controls!#REF!+30))</f>
        <v>#REF!</v>
      </c>
      <c r="GQ361" s="9" t="e">
        <f ca="1">INDIRECT(ADDRESS(ROW(),Controls!#REF!+45))</f>
        <v>#REF!</v>
      </c>
      <c r="GR361" s="9" t="e">
        <f ca="1">INDIRECT(ADDRESS(ROW(),Controls!#REF!+60))</f>
        <v>#REF!</v>
      </c>
      <c r="GS361" s="9" t="e">
        <f ca="1">INDIRECT(ADDRESS(ROW(),Controls!#REF!+75))</f>
        <v>#REF!</v>
      </c>
      <c r="GT361" s="9" t="e">
        <f ca="1">INDIRECT(ADDRESS(ROW(),Controls!#REF!+90))</f>
        <v>#REF!</v>
      </c>
      <c r="GU361" s="9" t="e">
        <f ca="1">INDIRECT(ADDRESS(ROW(),Controls!#REF!+105))</f>
        <v>#REF!</v>
      </c>
      <c r="GV361" s="9" t="e">
        <f ca="1">INDIRECT(ADDRESS(ROW(),Controls!#REF!+120))</f>
        <v>#REF!</v>
      </c>
      <c r="GW361" s="9" t="e">
        <f ca="1">INDIRECT(ADDRESS(ROW(),Controls!#REF!+15))</f>
        <v>#REF!</v>
      </c>
      <c r="GX361" s="9" t="e">
        <f ca="1">INDIRECT(ADDRESS(ROW(),Controls!#REF!+135))</f>
        <v>#REF!</v>
      </c>
      <c r="HJ361" s="9" t="e">
        <f t="shared" ca="1" si="30"/>
        <v>#REF!</v>
      </c>
      <c r="HK361" s="9" t="e">
        <f t="shared" ca="1" si="31"/>
        <v>#REF!</v>
      </c>
      <c r="HL361" s="9" t="e">
        <f t="shared" ca="1" si="32"/>
        <v>#REF!</v>
      </c>
      <c r="HM361" s="9" t="e">
        <f t="shared" ca="1" si="33"/>
        <v>#REF!</v>
      </c>
      <c r="HN361" s="9" t="e">
        <f ca="1">SQRT($GS361*(1-$GS361/Controls!$D$15))</f>
        <v>#REF!</v>
      </c>
      <c r="HO361" s="9" t="e">
        <f t="shared" ca="1" si="34"/>
        <v>#REF!</v>
      </c>
      <c r="HP361" s="9" t="e">
        <f t="shared" ca="1" si="35"/>
        <v>#REF!</v>
      </c>
      <c r="HQ361" s="9" t="e">
        <f ca="1">IF($GV361=0,NA(),($GX361*Controls!#REF!))</f>
        <v>#REF!</v>
      </c>
    </row>
    <row r="362" spans="134:225" x14ac:dyDescent="0.25">
      <c r="ED362" s="9">
        <f>$EC$723/4+$EC$724/2+$EC$725/4</f>
        <v>0</v>
      </c>
      <c r="EE362" s="9">
        <f>$ED$722/4+$ED$723/2+$ED$724/4</f>
        <v>0</v>
      </c>
      <c r="EF362" s="9">
        <f>$EE$723/4+$EE$724/2+$EE$725/4</f>
        <v>0</v>
      </c>
      <c r="GP362" s="9" t="e">
        <f ca="1">INDIRECT(ADDRESS(ROW(),Controls!#REF!+30))</f>
        <v>#REF!</v>
      </c>
      <c r="GQ362" s="9" t="e">
        <f ca="1">INDIRECT(ADDRESS(ROW(),Controls!#REF!+45))</f>
        <v>#REF!</v>
      </c>
      <c r="GR362" s="9" t="e">
        <f ca="1">INDIRECT(ADDRESS(ROW(),Controls!#REF!+60))</f>
        <v>#REF!</v>
      </c>
      <c r="GS362" s="9" t="e">
        <f ca="1">INDIRECT(ADDRESS(ROW(),Controls!#REF!+75))</f>
        <v>#REF!</v>
      </c>
      <c r="GT362" s="9" t="e">
        <f ca="1">INDIRECT(ADDRESS(ROW(),Controls!#REF!+90))</f>
        <v>#REF!</v>
      </c>
      <c r="GU362" s="9" t="e">
        <f ca="1">INDIRECT(ADDRESS(ROW(),Controls!#REF!+105))</f>
        <v>#REF!</v>
      </c>
      <c r="GV362" s="9" t="e">
        <f ca="1">INDIRECT(ADDRESS(ROW(),Controls!#REF!+120))</f>
        <v>#REF!</v>
      </c>
      <c r="GW362" s="9" t="e">
        <f ca="1">INDIRECT(ADDRESS(ROW(),Controls!#REF!+15))</f>
        <v>#REF!</v>
      </c>
      <c r="GX362" s="9" t="e">
        <f ca="1">INDIRECT(ADDRESS(ROW(),Controls!#REF!+135))</f>
        <v>#REF!</v>
      </c>
      <c r="HJ362" s="9" t="e">
        <f t="shared" ca="1" si="30"/>
        <v>#REF!</v>
      </c>
      <c r="HK362" s="9" t="e">
        <f t="shared" ca="1" si="31"/>
        <v>#REF!</v>
      </c>
      <c r="HL362" s="9" t="e">
        <f t="shared" ca="1" si="32"/>
        <v>#REF!</v>
      </c>
      <c r="HM362" s="9" t="e">
        <f t="shared" ca="1" si="33"/>
        <v>#REF!</v>
      </c>
      <c r="HN362" s="9" t="e">
        <f ca="1">SQRT($GS362*(1-$GS362/Controls!$D$15))</f>
        <v>#REF!</v>
      </c>
      <c r="HO362" s="9" t="e">
        <f t="shared" ca="1" si="34"/>
        <v>#REF!</v>
      </c>
      <c r="HP362" s="9" t="e">
        <f t="shared" ca="1" si="35"/>
        <v>#REF!</v>
      </c>
      <c r="HQ362" s="9" t="e">
        <f ca="1">IF($GV362=0,NA(),($GX362*Controls!#REF!))</f>
        <v>#REF!</v>
      </c>
    </row>
    <row r="363" spans="134:225" x14ac:dyDescent="0.25">
      <c r="ED363" s="9">
        <f>$EC$725/4+$EC$726/2+$EC$727/4</f>
        <v>0</v>
      </c>
      <c r="EE363" s="9">
        <f>$ED$724/4+$ED$725/2+$ED$726/4</f>
        <v>0</v>
      </c>
      <c r="EF363" s="9">
        <f>$EE$725/4+$EE$726/2+$EE$727/4</f>
        <v>0</v>
      </c>
      <c r="GP363" s="9" t="e">
        <f ca="1">INDIRECT(ADDRESS(ROW(),Controls!#REF!+30))</f>
        <v>#REF!</v>
      </c>
      <c r="GQ363" s="9" t="e">
        <f ca="1">INDIRECT(ADDRESS(ROW(),Controls!#REF!+45))</f>
        <v>#REF!</v>
      </c>
      <c r="GR363" s="9" t="e">
        <f ca="1">INDIRECT(ADDRESS(ROW(),Controls!#REF!+60))</f>
        <v>#REF!</v>
      </c>
      <c r="GS363" s="9" t="e">
        <f ca="1">INDIRECT(ADDRESS(ROW(),Controls!#REF!+75))</f>
        <v>#REF!</v>
      </c>
      <c r="GT363" s="9" t="e">
        <f ca="1">INDIRECT(ADDRESS(ROW(),Controls!#REF!+90))</f>
        <v>#REF!</v>
      </c>
      <c r="GU363" s="9" t="e">
        <f ca="1">INDIRECT(ADDRESS(ROW(),Controls!#REF!+105))</f>
        <v>#REF!</v>
      </c>
      <c r="GV363" s="9" t="e">
        <f ca="1">INDIRECT(ADDRESS(ROW(),Controls!#REF!+120))</f>
        <v>#REF!</v>
      </c>
      <c r="GW363" s="9" t="e">
        <f ca="1">INDIRECT(ADDRESS(ROW(),Controls!#REF!+15))</f>
        <v>#REF!</v>
      </c>
      <c r="GX363" s="9" t="e">
        <f ca="1">INDIRECT(ADDRESS(ROW(),Controls!#REF!+135))</f>
        <v>#REF!</v>
      </c>
      <c r="HJ363" s="9" t="e">
        <f t="shared" ca="1" si="30"/>
        <v>#REF!</v>
      </c>
      <c r="HK363" s="9" t="e">
        <f t="shared" ca="1" si="31"/>
        <v>#REF!</v>
      </c>
      <c r="HL363" s="9" t="e">
        <f t="shared" ca="1" si="32"/>
        <v>#REF!</v>
      </c>
      <c r="HM363" s="9" t="e">
        <f t="shared" ca="1" si="33"/>
        <v>#REF!</v>
      </c>
      <c r="HN363" s="9" t="e">
        <f ca="1">SQRT($GS363*(1-$GS363/Controls!$D$15))</f>
        <v>#REF!</v>
      </c>
      <c r="HO363" s="9" t="e">
        <f t="shared" ca="1" si="34"/>
        <v>#REF!</v>
      </c>
      <c r="HP363" s="9" t="e">
        <f t="shared" ca="1" si="35"/>
        <v>#REF!</v>
      </c>
      <c r="HQ363" s="9" t="e">
        <f ca="1">IF($GV363=0,NA(),($GX363*Controls!#REF!))</f>
        <v>#REF!</v>
      </c>
    </row>
    <row r="364" spans="134:225" x14ac:dyDescent="0.25">
      <c r="ED364" s="9">
        <f>$EC$727/4+$EC$728/2+$EC$729/4</f>
        <v>0</v>
      </c>
      <c r="EE364" s="9">
        <f>$ED$726/4+$ED$727/2+$ED$728/4</f>
        <v>0</v>
      </c>
      <c r="EF364" s="9">
        <f>$EE$727/4+$EE$728/2+$EE$729/4</f>
        <v>0</v>
      </c>
      <c r="GP364" s="9" t="e">
        <f ca="1">INDIRECT(ADDRESS(ROW(),Controls!#REF!+30))</f>
        <v>#REF!</v>
      </c>
      <c r="GQ364" s="9" t="e">
        <f ca="1">INDIRECT(ADDRESS(ROW(),Controls!#REF!+45))</f>
        <v>#REF!</v>
      </c>
      <c r="GR364" s="9" t="e">
        <f ca="1">INDIRECT(ADDRESS(ROW(),Controls!#REF!+60))</f>
        <v>#REF!</v>
      </c>
      <c r="GS364" s="9" t="e">
        <f ca="1">INDIRECT(ADDRESS(ROW(),Controls!#REF!+75))</f>
        <v>#REF!</v>
      </c>
      <c r="GT364" s="9" t="e">
        <f ca="1">INDIRECT(ADDRESS(ROW(),Controls!#REF!+90))</f>
        <v>#REF!</v>
      </c>
      <c r="GU364" s="9" t="e">
        <f ca="1">INDIRECT(ADDRESS(ROW(),Controls!#REF!+105))</f>
        <v>#REF!</v>
      </c>
      <c r="GV364" s="9" t="e">
        <f ca="1">INDIRECT(ADDRESS(ROW(),Controls!#REF!+120))</f>
        <v>#REF!</v>
      </c>
      <c r="GW364" s="9" t="e">
        <f ca="1">INDIRECT(ADDRESS(ROW(),Controls!#REF!+15))</f>
        <v>#REF!</v>
      </c>
      <c r="GX364" s="9" t="e">
        <f ca="1">INDIRECT(ADDRESS(ROW(),Controls!#REF!+135))</f>
        <v>#REF!</v>
      </c>
      <c r="HJ364" s="9" t="e">
        <f t="shared" ca="1" si="30"/>
        <v>#REF!</v>
      </c>
      <c r="HK364" s="9" t="e">
        <f t="shared" ca="1" si="31"/>
        <v>#REF!</v>
      </c>
      <c r="HL364" s="9" t="e">
        <f t="shared" ca="1" si="32"/>
        <v>#REF!</v>
      </c>
      <c r="HM364" s="9" t="e">
        <f t="shared" ca="1" si="33"/>
        <v>#REF!</v>
      </c>
      <c r="HN364" s="9" t="e">
        <f ca="1">SQRT($GS364*(1-$GS364/Controls!$D$15))</f>
        <v>#REF!</v>
      </c>
      <c r="HO364" s="9" t="e">
        <f t="shared" ca="1" si="34"/>
        <v>#REF!</v>
      </c>
      <c r="HP364" s="9" t="e">
        <f t="shared" ca="1" si="35"/>
        <v>#REF!</v>
      </c>
      <c r="HQ364" s="9" t="e">
        <f ca="1">IF($GV364=0,NA(),($GX364*Controls!#REF!))</f>
        <v>#REF!</v>
      </c>
    </row>
    <row r="365" spans="134:225" x14ac:dyDescent="0.25">
      <c r="ED365" s="9">
        <f>$EC$729/4+$EC$730/2+$EC$731/4</f>
        <v>0</v>
      </c>
      <c r="EE365" s="9">
        <f>$ED$728/4+$ED$729/2+$ED$730/4</f>
        <v>0</v>
      </c>
      <c r="EF365" s="9">
        <f>$EE$729/4+$EE$730/2+$EE$731/4</f>
        <v>0</v>
      </c>
      <c r="GP365" s="9" t="e">
        <f ca="1">INDIRECT(ADDRESS(ROW(),Controls!#REF!+30))</f>
        <v>#REF!</v>
      </c>
      <c r="GQ365" s="9" t="e">
        <f ca="1">INDIRECT(ADDRESS(ROW(),Controls!#REF!+45))</f>
        <v>#REF!</v>
      </c>
      <c r="GR365" s="9" t="e">
        <f ca="1">INDIRECT(ADDRESS(ROW(),Controls!#REF!+60))</f>
        <v>#REF!</v>
      </c>
      <c r="GS365" s="9" t="e">
        <f ca="1">INDIRECT(ADDRESS(ROW(),Controls!#REF!+75))</f>
        <v>#REF!</v>
      </c>
      <c r="GT365" s="9" t="e">
        <f ca="1">INDIRECT(ADDRESS(ROW(),Controls!#REF!+90))</f>
        <v>#REF!</v>
      </c>
      <c r="GU365" s="9" t="e">
        <f ca="1">INDIRECT(ADDRESS(ROW(),Controls!#REF!+105))</f>
        <v>#REF!</v>
      </c>
      <c r="GV365" s="9" t="e">
        <f ca="1">INDIRECT(ADDRESS(ROW(),Controls!#REF!+120))</f>
        <v>#REF!</v>
      </c>
      <c r="GW365" s="9" t="e">
        <f ca="1">INDIRECT(ADDRESS(ROW(),Controls!#REF!+15))</f>
        <v>#REF!</v>
      </c>
      <c r="GX365" s="9" t="e">
        <f ca="1">INDIRECT(ADDRESS(ROW(),Controls!#REF!+135))</f>
        <v>#REF!</v>
      </c>
      <c r="HJ365" s="9" t="e">
        <f t="shared" ca="1" si="30"/>
        <v>#REF!</v>
      </c>
      <c r="HK365" s="9" t="e">
        <f t="shared" ca="1" si="31"/>
        <v>#REF!</v>
      </c>
      <c r="HL365" s="9" t="e">
        <f t="shared" ca="1" si="32"/>
        <v>#REF!</v>
      </c>
      <c r="HM365" s="9" t="e">
        <f t="shared" ca="1" si="33"/>
        <v>#REF!</v>
      </c>
      <c r="HN365" s="9" t="e">
        <f ca="1">SQRT($GS365*(1-$GS365/Controls!$D$15))</f>
        <v>#REF!</v>
      </c>
      <c r="HO365" s="9" t="e">
        <f t="shared" ca="1" si="34"/>
        <v>#REF!</v>
      </c>
      <c r="HP365" s="9" t="e">
        <f t="shared" ca="1" si="35"/>
        <v>#REF!</v>
      </c>
      <c r="HQ365" s="9" t="e">
        <f ca="1">IF($GV365=0,NA(),($GX365*Controls!#REF!))</f>
        <v>#REF!</v>
      </c>
    </row>
    <row r="366" spans="134:225" x14ac:dyDescent="0.25">
      <c r="ED366" s="9">
        <f>$EC$731/4+$EC$732/2+$EC$733/4</f>
        <v>0</v>
      </c>
      <c r="EE366" s="9">
        <f>$ED$730/4+$ED$731/2+$ED$732/4</f>
        <v>0</v>
      </c>
      <c r="EF366" s="9">
        <f>$EE$731/4+$EE$732/2+$EE$733/4</f>
        <v>0</v>
      </c>
      <c r="GP366" s="9" t="e">
        <f ca="1">INDIRECT(ADDRESS(ROW(),Controls!#REF!+30))</f>
        <v>#REF!</v>
      </c>
      <c r="GQ366" s="9" t="e">
        <f ca="1">INDIRECT(ADDRESS(ROW(),Controls!#REF!+45))</f>
        <v>#REF!</v>
      </c>
      <c r="GR366" s="9" t="e">
        <f ca="1">INDIRECT(ADDRESS(ROW(),Controls!#REF!+60))</f>
        <v>#REF!</v>
      </c>
      <c r="GS366" s="9" t="e">
        <f ca="1">INDIRECT(ADDRESS(ROW(),Controls!#REF!+75))</f>
        <v>#REF!</v>
      </c>
      <c r="GT366" s="9" t="e">
        <f ca="1">INDIRECT(ADDRESS(ROW(),Controls!#REF!+90))</f>
        <v>#REF!</v>
      </c>
      <c r="GU366" s="9" t="e">
        <f ca="1">INDIRECT(ADDRESS(ROW(),Controls!#REF!+105))</f>
        <v>#REF!</v>
      </c>
      <c r="GV366" s="9" t="e">
        <f ca="1">INDIRECT(ADDRESS(ROW(),Controls!#REF!+120))</f>
        <v>#REF!</v>
      </c>
      <c r="GW366" s="9" t="e">
        <f ca="1">INDIRECT(ADDRESS(ROW(),Controls!#REF!+15))</f>
        <v>#REF!</v>
      </c>
      <c r="GX366" s="9" t="e">
        <f ca="1">INDIRECT(ADDRESS(ROW(),Controls!#REF!+135))</f>
        <v>#REF!</v>
      </c>
      <c r="HJ366" s="9" t="e">
        <f t="shared" ca="1" si="30"/>
        <v>#REF!</v>
      </c>
      <c r="HK366" s="9" t="e">
        <f t="shared" ca="1" si="31"/>
        <v>#REF!</v>
      </c>
      <c r="HL366" s="9" t="e">
        <f t="shared" ca="1" si="32"/>
        <v>#REF!</v>
      </c>
      <c r="HM366" s="9" t="e">
        <f t="shared" ca="1" si="33"/>
        <v>#REF!</v>
      </c>
      <c r="HN366" s="9" t="e">
        <f ca="1">SQRT($GS366*(1-$GS366/Controls!$D$15))</f>
        <v>#REF!</v>
      </c>
      <c r="HO366" s="9" t="e">
        <f t="shared" ca="1" si="34"/>
        <v>#REF!</v>
      </c>
      <c r="HP366" s="9" t="e">
        <f t="shared" ca="1" si="35"/>
        <v>#REF!</v>
      </c>
      <c r="HQ366" s="9" t="e">
        <f ca="1">IF($GV366=0,NA(),($GX366*Controls!#REF!))</f>
        <v>#REF!</v>
      </c>
    </row>
    <row r="367" spans="134:225" x14ac:dyDescent="0.25">
      <c r="ED367" s="9">
        <f>$EC$733/4+$EC$734/2+$EC$735/4</f>
        <v>0</v>
      </c>
      <c r="EE367" s="9">
        <f>$ED$732/4+$ED$733/2+$ED$734/4</f>
        <v>0</v>
      </c>
      <c r="EF367" s="9">
        <f>$EE$733/4+$EE$734/2+$EE$735/4</f>
        <v>0</v>
      </c>
      <c r="GP367" s="9" t="e">
        <f ca="1">INDIRECT(ADDRESS(ROW(),Controls!#REF!+30))</f>
        <v>#REF!</v>
      </c>
      <c r="GQ367" s="9" t="e">
        <f ca="1">INDIRECT(ADDRESS(ROW(),Controls!#REF!+45))</f>
        <v>#REF!</v>
      </c>
      <c r="GR367" s="9" t="e">
        <f ca="1">INDIRECT(ADDRESS(ROW(),Controls!#REF!+60))</f>
        <v>#REF!</v>
      </c>
      <c r="GS367" s="9" t="e">
        <f ca="1">INDIRECT(ADDRESS(ROW(),Controls!#REF!+75))</f>
        <v>#REF!</v>
      </c>
      <c r="GT367" s="9" t="e">
        <f ca="1">INDIRECT(ADDRESS(ROW(),Controls!#REF!+90))</f>
        <v>#REF!</v>
      </c>
      <c r="GU367" s="9" t="e">
        <f ca="1">INDIRECT(ADDRESS(ROW(),Controls!#REF!+105))</f>
        <v>#REF!</v>
      </c>
      <c r="GV367" s="9" t="e">
        <f ca="1">INDIRECT(ADDRESS(ROW(),Controls!#REF!+120))</f>
        <v>#REF!</v>
      </c>
      <c r="GW367" s="9" t="e">
        <f ca="1">INDIRECT(ADDRESS(ROW(),Controls!#REF!+15))</f>
        <v>#REF!</v>
      </c>
      <c r="GX367" s="9" t="e">
        <f ca="1">INDIRECT(ADDRESS(ROW(),Controls!#REF!+135))</f>
        <v>#REF!</v>
      </c>
      <c r="HJ367" s="9" t="e">
        <f t="shared" ca="1" si="30"/>
        <v>#REF!</v>
      </c>
      <c r="HK367" s="9" t="e">
        <f t="shared" ca="1" si="31"/>
        <v>#REF!</v>
      </c>
      <c r="HL367" s="9" t="e">
        <f t="shared" ca="1" si="32"/>
        <v>#REF!</v>
      </c>
      <c r="HM367" s="9" t="e">
        <f t="shared" ca="1" si="33"/>
        <v>#REF!</v>
      </c>
      <c r="HN367" s="9" t="e">
        <f ca="1">SQRT($GS367*(1-$GS367/Controls!$D$15))</f>
        <v>#REF!</v>
      </c>
      <c r="HO367" s="9" t="e">
        <f t="shared" ca="1" si="34"/>
        <v>#REF!</v>
      </c>
      <c r="HP367" s="9" t="e">
        <f t="shared" ca="1" si="35"/>
        <v>#REF!</v>
      </c>
      <c r="HQ367" s="9" t="e">
        <f ca="1">IF($GV367=0,NA(),($GX367*Controls!#REF!))</f>
        <v>#REF!</v>
      </c>
    </row>
    <row r="368" spans="134:225" x14ac:dyDescent="0.25">
      <c r="ED368" s="9">
        <f>$EC$735/4+$EC$736/2+$EC$737/4</f>
        <v>0</v>
      </c>
      <c r="EE368" s="9">
        <f>$ED$734/4+$ED$735/2+$ED$736/4</f>
        <v>0</v>
      </c>
      <c r="EF368" s="9">
        <f>$EE$735/4+$EE$736/2+$EE$737/4</f>
        <v>0</v>
      </c>
      <c r="GP368" s="9" t="e">
        <f ca="1">INDIRECT(ADDRESS(ROW(),Controls!#REF!+30))</f>
        <v>#REF!</v>
      </c>
      <c r="GQ368" s="9" t="e">
        <f ca="1">INDIRECT(ADDRESS(ROW(),Controls!#REF!+45))</f>
        <v>#REF!</v>
      </c>
      <c r="GR368" s="9" t="e">
        <f ca="1">INDIRECT(ADDRESS(ROW(),Controls!#REF!+60))</f>
        <v>#REF!</v>
      </c>
      <c r="GS368" s="9" t="e">
        <f ca="1">INDIRECT(ADDRESS(ROW(),Controls!#REF!+75))</f>
        <v>#REF!</v>
      </c>
      <c r="GT368" s="9" t="e">
        <f ca="1">INDIRECT(ADDRESS(ROW(),Controls!#REF!+90))</f>
        <v>#REF!</v>
      </c>
      <c r="GU368" s="9" t="e">
        <f ca="1">INDIRECT(ADDRESS(ROW(),Controls!#REF!+105))</f>
        <v>#REF!</v>
      </c>
      <c r="GV368" s="9" t="e">
        <f ca="1">INDIRECT(ADDRESS(ROW(),Controls!#REF!+120))</f>
        <v>#REF!</v>
      </c>
      <c r="GW368" s="9" t="e">
        <f ca="1">INDIRECT(ADDRESS(ROW(),Controls!#REF!+15))</f>
        <v>#REF!</v>
      </c>
      <c r="GX368" s="9" t="e">
        <f ca="1">INDIRECT(ADDRESS(ROW(),Controls!#REF!+135))</f>
        <v>#REF!</v>
      </c>
      <c r="HJ368" s="9" t="e">
        <f t="shared" ca="1" si="30"/>
        <v>#REF!</v>
      </c>
      <c r="HK368" s="9" t="e">
        <f t="shared" ca="1" si="31"/>
        <v>#REF!</v>
      </c>
      <c r="HL368" s="9" t="e">
        <f t="shared" ca="1" si="32"/>
        <v>#REF!</v>
      </c>
      <c r="HM368" s="9" t="e">
        <f t="shared" ca="1" si="33"/>
        <v>#REF!</v>
      </c>
      <c r="HN368" s="9" t="e">
        <f ca="1">SQRT($GS368*(1-$GS368/Controls!$D$15))</f>
        <v>#REF!</v>
      </c>
      <c r="HO368" s="9" t="e">
        <f t="shared" ca="1" si="34"/>
        <v>#REF!</v>
      </c>
      <c r="HP368" s="9" t="e">
        <f t="shared" ca="1" si="35"/>
        <v>#REF!</v>
      </c>
      <c r="HQ368" s="9" t="e">
        <f ca="1">IF($GV368=0,NA(),($GX368*Controls!#REF!))</f>
        <v>#REF!</v>
      </c>
    </row>
    <row r="369" spans="134:225" x14ac:dyDescent="0.25">
      <c r="ED369" s="9">
        <f>$EC$737/4+$EC$738/2+$EC$739/4</f>
        <v>0</v>
      </c>
      <c r="EE369" s="9">
        <f>$ED$736/4+$ED$737/2+$ED$738/4</f>
        <v>0</v>
      </c>
      <c r="EF369" s="9">
        <f>$EE$737/4+$EE$738/2+$EE$739/4</f>
        <v>0</v>
      </c>
      <c r="GP369" s="9" t="e">
        <f ca="1">INDIRECT(ADDRESS(ROW(),Controls!#REF!+30))</f>
        <v>#REF!</v>
      </c>
      <c r="GQ369" s="9" t="e">
        <f ca="1">INDIRECT(ADDRESS(ROW(),Controls!#REF!+45))</f>
        <v>#REF!</v>
      </c>
      <c r="GR369" s="9" t="e">
        <f ca="1">INDIRECT(ADDRESS(ROW(),Controls!#REF!+60))</f>
        <v>#REF!</v>
      </c>
      <c r="GS369" s="9" t="e">
        <f ca="1">INDIRECT(ADDRESS(ROW(),Controls!#REF!+75))</f>
        <v>#REF!</v>
      </c>
      <c r="GT369" s="9" t="e">
        <f ca="1">INDIRECT(ADDRESS(ROW(),Controls!#REF!+90))</f>
        <v>#REF!</v>
      </c>
      <c r="GU369" s="9" t="e">
        <f ca="1">INDIRECT(ADDRESS(ROW(),Controls!#REF!+105))</f>
        <v>#REF!</v>
      </c>
      <c r="GV369" s="9" t="e">
        <f ca="1">INDIRECT(ADDRESS(ROW(),Controls!#REF!+120))</f>
        <v>#REF!</v>
      </c>
      <c r="GW369" s="9" t="e">
        <f ca="1">INDIRECT(ADDRESS(ROW(),Controls!#REF!+15))</f>
        <v>#REF!</v>
      </c>
      <c r="GX369" s="9" t="e">
        <f ca="1">INDIRECT(ADDRESS(ROW(),Controls!#REF!+135))</f>
        <v>#REF!</v>
      </c>
      <c r="HJ369" s="9" t="e">
        <f t="shared" ca="1" si="30"/>
        <v>#REF!</v>
      </c>
      <c r="HK369" s="9" t="e">
        <f t="shared" ca="1" si="31"/>
        <v>#REF!</v>
      </c>
      <c r="HL369" s="9" t="e">
        <f t="shared" ca="1" si="32"/>
        <v>#REF!</v>
      </c>
      <c r="HM369" s="9" t="e">
        <f t="shared" ca="1" si="33"/>
        <v>#REF!</v>
      </c>
      <c r="HN369" s="9" t="e">
        <f ca="1">SQRT($GS369*(1-$GS369/Controls!$D$15))</f>
        <v>#REF!</v>
      </c>
      <c r="HO369" s="9" t="e">
        <f t="shared" ca="1" si="34"/>
        <v>#REF!</v>
      </c>
      <c r="HP369" s="9" t="e">
        <f t="shared" ca="1" si="35"/>
        <v>#REF!</v>
      </c>
      <c r="HQ369" s="9" t="e">
        <f ca="1">IF($GV369=0,NA(),($GX369*Controls!#REF!))</f>
        <v>#REF!</v>
      </c>
    </row>
    <row r="370" spans="134:225" x14ac:dyDescent="0.25">
      <c r="ED370" s="9">
        <f>$EC$739/4+$EC$740/2+$EC$741/4</f>
        <v>0</v>
      </c>
      <c r="EE370" s="9">
        <f>$ED$738/4+$ED$739/2+$ED$740/4</f>
        <v>0</v>
      </c>
      <c r="EF370" s="9">
        <f>$EE$739/4+$EE$740/2+$EE$741/4</f>
        <v>0</v>
      </c>
      <c r="GP370" s="9" t="e">
        <f ca="1">INDIRECT(ADDRESS(ROW(),Controls!#REF!+30))</f>
        <v>#REF!</v>
      </c>
      <c r="GQ370" s="9" t="e">
        <f ca="1">INDIRECT(ADDRESS(ROW(),Controls!#REF!+45))</f>
        <v>#REF!</v>
      </c>
      <c r="GR370" s="9" t="e">
        <f ca="1">INDIRECT(ADDRESS(ROW(),Controls!#REF!+60))</f>
        <v>#REF!</v>
      </c>
      <c r="GS370" s="9" t="e">
        <f ca="1">INDIRECT(ADDRESS(ROW(),Controls!#REF!+75))</f>
        <v>#REF!</v>
      </c>
      <c r="GT370" s="9" t="e">
        <f ca="1">INDIRECT(ADDRESS(ROW(),Controls!#REF!+90))</f>
        <v>#REF!</v>
      </c>
      <c r="GU370" s="9" t="e">
        <f ca="1">INDIRECT(ADDRESS(ROW(),Controls!#REF!+105))</f>
        <v>#REF!</v>
      </c>
      <c r="GV370" s="9" t="e">
        <f ca="1">INDIRECT(ADDRESS(ROW(),Controls!#REF!+120))</f>
        <v>#REF!</v>
      </c>
      <c r="GW370" s="9" t="e">
        <f ca="1">INDIRECT(ADDRESS(ROW(),Controls!#REF!+15))</f>
        <v>#REF!</v>
      </c>
      <c r="GX370" s="9" t="e">
        <f ca="1">INDIRECT(ADDRESS(ROW(),Controls!#REF!+135))</f>
        <v>#REF!</v>
      </c>
      <c r="HJ370" s="9" t="e">
        <f t="shared" ca="1" si="30"/>
        <v>#REF!</v>
      </c>
      <c r="HK370" s="9" t="e">
        <f t="shared" ca="1" si="31"/>
        <v>#REF!</v>
      </c>
      <c r="HL370" s="9" t="e">
        <f t="shared" ca="1" si="32"/>
        <v>#REF!</v>
      </c>
      <c r="HM370" s="9" t="e">
        <f t="shared" ca="1" si="33"/>
        <v>#REF!</v>
      </c>
      <c r="HN370" s="9" t="e">
        <f ca="1">SQRT($GS370*(1-$GS370/Controls!$D$15))</f>
        <v>#REF!</v>
      </c>
      <c r="HO370" s="9" t="e">
        <f t="shared" ca="1" si="34"/>
        <v>#REF!</v>
      </c>
      <c r="HP370" s="9" t="e">
        <f t="shared" ca="1" si="35"/>
        <v>#REF!</v>
      </c>
      <c r="HQ370" s="9" t="e">
        <f ca="1">IF($GV370=0,NA(),($GX370*Controls!#REF!))</f>
        <v>#REF!</v>
      </c>
    </row>
    <row r="371" spans="134:225" x14ac:dyDescent="0.25">
      <c r="ED371" s="9">
        <f>$EC$741/4+$EC$742/2+$EC$743/4</f>
        <v>0</v>
      </c>
      <c r="EE371" s="9">
        <f>$ED$740/4+$ED$741/2+$ED$742/4</f>
        <v>0</v>
      </c>
      <c r="EF371" s="9">
        <f>$EE$741/4+$EE$742/2+$EE$743/4</f>
        <v>0</v>
      </c>
      <c r="GP371" s="9" t="e">
        <f ca="1">INDIRECT(ADDRESS(ROW(),Controls!#REF!+30))</f>
        <v>#REF!</v>
      </c>
      <c r="GQ371" s="9" t="e">
        <f ca="1">INDIRECT(ADDRESS(ROW(),Controls!#REF!+45))</f>
        <v>#REF!</v>
      </c>
      <c r="GR371" s="9" t="e">
        <f ca="1">INDIRECT(ADDRESS(ROW(),Controls!#REF!+60))</f>
        <v>#REF!</v>
      </c>
      <c r="GS371" s="9" t="e">
        <f ca="1">INDIRECT(ADDRESS(ROW(),Controls!#REF!+75))</f>
        <v>#REF!</v>
      </c>
      <c r="GT371" s="9" t="e">
        <f ca="1">INDIRECT(ADDRESS(ROW(),Controls!#REF!+90))</f>
        <v>#REF!</v>
      </c>
      <c r="GU371" s="9" t="e">
        <f ca="1">INDIRECT(ADDRESS(ROW(),Controls!#REF!+105))</f>
        <v>#REF!</v>
      </c>
      <c r="GV371" s="9" t="e">
        <f ca="1">INDIRECT(ADDRESS(ROW(),Controls!#REF!+120))</f>
        <v>#REF!</v>
      </c>
      <c r="GW371" s="9" t="e">
        <f ca="1">INDIRECT(ADDRESS(ROW(),Controls!#REF!+15))</f>
        <v>#REF!</v>
      </c>
      <c r="GX371" s="9" t="e">
        <f ca="1">INDIRECT(ADDRESS(ROW(),Controls!#REF!+135))</f>
        <v>#REF!</v>
      </c>
      <c r="HJ371" s="9" t="e">
        <f t="shared" ca="1" si="30"/>
        <v>#REF!</v>
      </c>
      <c r="HK371" s="9" t="e">
        <f t="shared" ca="1" si="31"/>
        <v>#REF!</v>
      </c>
      <c r="HL371" s="9" t="e">
        <f t="shared" ca="1" si="32"/>
        <v>#REF!</v>
      </c>
      <c r="HM371" s="9" t="e">
        <f t="shared" ca="1" si="33"/>
        <v>#REF!</v>
      </c>
      <c r="HN371" s="9" t="e">
        <f ca="1">SQRT($GS371*(1-$GS371/Controls!$D$15))</f>
        <v>#REF!</v>
      </c>
      <c r="HO371" s="9" t="e">
        <f t="shared" ca="1" si="34"/>
        <v>#REF!</v>
      </c>
      <c r="HP371" s="9" t="e">
        <f t="shared" ca="1" si="35"/>
        <v>#REF!</v>
      </c>
      <c r="HQ371" s="9" t="e">
        <f ca="1">IF($GV371=0,NA(),($GX371*Controls!#REF!))</f>
        <v>#REF!</v>
      </c>
    </row>
    <row r="372" spans="134:225" x14ac:dyDescent="0.25">
      <c r="ED372" s="9">
        <f>$EC$743/4+$EC$744/2+$EC$745/4</f>
        <v>0</v>
      </c>
      <c r="EE372" s="9">
        <f>$ED$742/4+$ED$743/2+$ED$744/4</f>
        <v>0</v>
      </c>
      <c r="EF372" s="9">
        <f>$EE$743/4+$EE$744/2+$EE$745/4</f>
        <v>0</v>
      </c>
      <c r="GP372" s="9" t="e">
        <f ca="1">INDIRECT(ADDRESS(ROW(),Controls!#REF!+30))</f>
        <v>#REF!</v>
      </c>
      <c r="GQ372" s="9" t="e">
        <f ca="1">INDIRECT(ADDRESS(ROW(),Controls!#REF!+45))</f>
        <v>#REF!</v>
      </c>
      <c r="GR372" s="9" t="e">
        <f ca="1">INDIRECT(ADDRESS(ROW(),Controls!#REF!+60))</f>
        <v>#REF!</v>
      </c>
      <c r="GS372" s="9" t="e">
        <f ca="1">INDIRECT(ADDRESS(ROW(),Controls!#REF!+75))</f>
        <v>#REF!</v>
      </c>
      <c r="GT372" s="9" t="e">
        <f ca="1">INDIRECT(ADDRESS(ROW(),Controls!#REF!+90))</f>
        <v>#REF!</v>
      </c>
      <c r="GU372" s="9" t="e">
        <f ca="1">INDIRECT(ADDRESS(ROW(),Controls!#REF!+105))</f>
        <v>#REF!</v>
      </c>
      <c r="GV372" s="9" t="e">
        <f ca="1">INDIRECT(ADDRESS(ROW(),Controls!#REF!+120))</f>
        <v>#REF!</v>
      </c>
      <c r="GW372" s="9" t="e">
        <f ca="1">INDIRECT(ADDRESS(ROW(),Controls!#REF!+15))</f>
        <v>#REF!</v>
      </c>
      <c r="GX372" s="9" t="e">
        <f ca="1">INDIRECT(ADDRESS(ROW(),Controls!#REF!+135))</f>
        <v>#REF!</v>
      </c>
      <c r="HJ372" s="9" t="e">
        <f t="shared" ca="1" si="30"/>
        <v>#REF!</v>
      </c>
      <c r="HK372" s="9" t="e">
        <f t="shared" ca="1" si="31"/>
        <v>#REF!</v>
      </c>
      <c r="HL372" s="9" t="e">
        <f t="shared" ca="1" si="32"/>
        <v>#REF!</v>
      </c>
      <c r="HM372" s="9" t="e">
        <f t="shared" ca="1" si="33"/>
        <v>#REF!</v>
      </c>
      <c r="HN372" s="9" t="e">
        <f ca="1">SQRT($GS372*(1-$GS372/Controls!$D$15))</f>
        <v>#REF!</v>
      </c>
      <c r="HO372" s="9" t="e">
        <f t="shared" ca="1" si="34"/>
        <v>#REF!</v>
      </c>
      <c r="HP372" s="9" t="e">
        <f t="shared" ca="1" si="35"/>
        <v>#REF!</v>
      </c>
      <c r="HQ372" s="9" t="e">
        <f ca="1">IF($GV372=0,NA(),($GX372*Controls!#REF!))</f>
        <v>#REF!</v>
      </c>
    </row>
    <row r="373" spans="134:225" x14ac:dyDescent="0.25">
      <c r="ED373" s="9">
        <f>$EC$745/4+$EC$746/2+$EC$747/4</f>
        <v>0</v>
      </c>
      <c r="EE373" s="9">
        <f>$ED$744/4+$ED$745/2+$ED$746/4</f>
        <v>0</v>
      </c>
      <c r="EF373" s="9">
        <f>$EE$745/4+$EE$746/2+$EE$747/4</f>
        <v>0</v>
      </c>
      <c r="GP373" s="9" t="e">
        <f ca="1">INDIRECT(ADDRESS(ROW(),Controls!#REF!+30))</f>
        <v>#REF!</v>
      </c>
      <c r="GQ373" s="9" t="e">
        <f ca="1">INDIRECT(ADDRESS(ROW(),Controls!#REF!+45))</f>
        <v>#REF!</v>
      </c>
      <c r="GR373" s="9" t="e">
        <f ca="1">INDIRECT(ADDRESS(ROW(),Controls!#REF!+60))</f>
        <v>#REF!</v>
      </c>
      <c r="GS373" s="9" t="e">
        <f ca="1">INDIRECT(ADDRESS(ROW(),Controls!#REF!+75))</f>
        <v>#REF!</v>
      </c>
      <c r="GT373" s="9" t="e">
        <f ca="1">INDIRECT(ADDRESS(ROW(),Controls!#REF!+90))</f>
        <v>#REF!</v>
      </c>
      <c r="GU373" s="9" t="e">
        <f ca="1">INDIRECT(ADDRESS(ROW(),Controls!#REF!+105))</f>
        <v>#REF!</v>
      </c>
      <c r="GV373" s="9" t="e">
        <f ca="1">INDIRECT(ADDRESS(ROW(),Controls!#REF!+120))</f>
        <v>#REF!</v>
      </c>
      <c r="GW373" s="9" t="e">
        <f ca="1">INDIRECT(ADDRESS(ROW(),Controls!#REF!+15))</f>
        <v>#REF!</v>
      </c>
      <c r="GX373" s="9" t="e">
        <f ca="1">INDIRECT(ADDRESS(ROW(),Controls!#REF!+135))</f>
        <v>#REF!</v>
      </c>
      <c r="HJ373" s="9" t="e">
        <f t="shared" ca="1" si="30"/>
        <v>#REF!</v>
      </c>
      <c r="HK373" s="9" t="e">
        <f t="shared" ca="1" si="31"/>
        <v>#REF!</v>
      </c>
      <c r="HL373" s="9" t="e">
        <f t="shared" ca="1" si="32"/>
        <v>#REF!</v>
      </c>
      <c r="HM373" s="9" t="e">
        <f t="shared" ca="1" si="33"/>
        <v>#REF!</v>
      </c>
      <c r="HN373" s="9" t="e">
        <f ca="1">SQRT($GS373*(1-$GS373/Controls!$D$15))</f>
        <v>#REF!</v>
      </c>
      <c r="HO373" s="9" t="e">
        <f t="shared" ca="1" si="34"/>
        <v>#REF!</v>
      </c>
      <c r="HP373" s="9" t="e">
        <f t="shared" ca="1" si="35"/>
        <v>#REF!</v>
      </c>
      <c r="HQ373" s="9" t="e">
        <f ca="1">IF($GV373=0,NA(),($GX373*Controls!#REF!))</f>
        <v>#REF!</v>
      </c>
    </row>
    <row r="374" spans="134:225" x14ac:dyDescent="0.25">
      <c r="ED374" s="9">
        <f>$EC$747/4+$EC$748/2+$EC$749/4</f>
        <v>0</v>
      </c>
      <c r="EE374" s="9">
        <f>$ED$746/4+$ED$747/2+$ED$748/4</f>
        <v>0</v>
      </c>
      <c r="EF374" s="9">
        <f>$EE$747/4+$EE$748/2+$EE$749/4</f>
        <v>0</v>
      </c>
      <c r="GP374" s="9" t="e">
        <f ca="1">INDIRECT(ADDRESS(ROW(),Controls!#REF!+30))</f>
        <v>#REF!</v>
      </c>
      <c r="GQ374" s="9" t="e">
        <f ca="1">INDIRECT(ADDRESS(ROW(),Controls!#REF!+45))</f>
        <v>#REF!</v>
      </c>
      <c r="GR374" s="9" t="e">
        <f ca="1">INDIRECT(ADDRESS(ROW(),Controls!#REF!+60))</f>
        <v>#REF!</v>
      </c>
      <c r="GS374" s="9" t="e">
        <f ca="1">INDIRECT(ADDRESS(ROW(),Controls!#REF!+75))</f>
        <v>#REF!</v>
      </c>
      <c r="GT374" s="9" t="e">
        <f ca="1">INDIRECT(ADDRESS(ROW(),Controls!#REF!+90))</f>
        <v>#REF!</v>
      </c>
      <c r="GU374" s="9" t="e">
        <f ca="1">INDIRECT(ADDRESS(ROW(),Controls!#REF!+105))</f>
        <v>#REF!</v>
      </c>
      <c r="GV374" s="9" t="e">
        <f ca="1">INDIRECT(ADDRESS(ROW(),Controls!#REF!+120))</f>
        <v>#REF!</v>
      </c>
      <c r="GW374" s="9" t="e">
        <f ca="1">INDIRECT(ADDRESS(ROW(),Controls!#REF!+15))</f>
        <v>#REF!</v>
      </c>
      <c r="GX374" s="9" t="e">
        <f ca="1">INDIRECT(ADDRESS(ROW(),Controls!#REF!+135))</f>
        <v>#REF!</v>
      </c>
      <c r="HJ374" s="9" t="e">
        <f t="shared" ca="1" si="30"/>
        <v>#REF!</v>
      </c>
      <c r="HK374" s="9" t="e">
        <f t="shared" ca="1" si="31"/>
        <v>#REF!</v>
      </c>
      <c r="HL374" s="9" t="e">
        <f t="shared" ca="1" si="32"/>
        <v>#REF!</v>
      </c>
      <c r="HM374" s="9" t="e">
        <f t="shared" ca="1" si="33"/>
        <v>#REF!</v>
      </c>
      <c r="HN374" s="9" t="e">
        <f ca="1">SQRT($GS374*(1-$GS374/Controls!$D$15))</f>
        <v>#REF!</v>
      </c>
      <c r="HO374" s="9" t="e">
        <f t="shared" ca="1" si="34"/>
        <v>#REF!</v>
      </c>
      <c r="HP374" s="9" t="e">
        <f t="shared" ca="1" si="35"/>
        <v>#REF!</v>
      </c>
      <c r="HQ374" s="9" t="e">
        <f ca="1">IF($GV374=0,NA(),($GX374*Controls!#REF!))</f>
        <v>#REF!</v>
      </c>
    </row>
    <row r="375" spans="134:225" x14ac:dyDescent="0.25">
      <c r="ED375" s="9">
        <f>$EC$749/4+$EC$750/2+$EC$751/4</f>
        <v>0</v>
      </c>
      <c r="EE375" s="9">
        <f>$ED$748/4+$ED$749/2+$ED$750/4</f>
        <v>0</v>
      </c>
      <c r="EF375" s="9">
        <f>$EE$749/4+$EE$750/2+$EE$751/4</f>
        <v>0</v>
      </c>
      <c r="GP375" s="9" t="e">
        <f ca="1">INDIRECT(ADDRESS(ROW(),Controls!#REF!+30))</f>
        <v>#REF!</v>
      </c>
      <c r="GQ375" s="9" t="e">
        <f ca="1">INDIRECT(ADDRESS(ROW(),Controls!#REF!+45))</f>
        <v>#REF!</v>
      </c>
      <c r="GR375" s="9" t="e">
        <f ca="1">INDIRECT(ADDRESS(ROW(),Controls!#REF!+60))</f>
        <v>#REF!</v>
      </c>
      <c r="GS375" s="9" t="e">
        <f ca="1">INDIRECT(ADDRESS(ROW(),Controls!#REF!+75))</f>
        <v>#REF!</v>
      </c>
      <c r="GT375" s="9" t="e">
        <f ca="1">INDIRECT(ADDRESS(ROW(),Controls!#REF!+90))</f>
        <v>#REF!</v>
      </c>
      <c r="GU375" s="9" t="e">
        <f ca="1">INDIRECT(ADDRESS(ROW(),Controls!#REF!+105))</f>
        <v>#REF!</v>
      </c>
      <c r="GV375" s="9" t="e">
        <f ca="1">INDIRECT(ADDRESS(ROW(),Controls!#REF!+120))</f>
        <v>#REF!</v>
      </c>
      <c r="GW375" s="9" t="e">
        <f ca="1">INDIRECT(ADDRESS(ROW(),Controls!#REF!+15))</f>
        <v>#REF!</v>
      </c>
      <c r="GX375" s="9" t="e">
        <f ca="1">INDIRECT(ADDRESS(ROW(),Controls!#REF!+135))</f>
        <v>#REF!</v>
      </c>
      <c r="HJ375" s="9" t="e">
        <f t="shared" ca="1" si="30"/>
        <v>#REF!</v>
      </c>
      <c r="HK375" s="9" t="e">
        <f t="shared" ca="1" si="31"/>
        <v>#REF!</v>
      </c>
      <c r="HL375" s="9" t="e">
        <f t="shared" ca="1" si="32"/>
        <v>#REF!</v>
      </c>
      <c r="HM375" s="9" t="e">
        <f t="shared" ca="1" si="33"/>
        <v>#REF!</v>
      </c>
      <c r="HN375" s="9" t="e">
        <f ca="1">SQRT($GS375*(1-$GS375/Controls!$D$15))</f>
        <v>#REF!</v>
      </c>
      <c r="HO375" s="9" t="e">
        <f t="shared" ca="1" si="34"/>
        <v>#REF!</v>
      </c>
      <c r="HP375" s="9" t="e">
        <f t="shared" ca="1" si="35"/>
        <v>#REF!</v>
      </c>
      <c r="HQ375" s="9" t="e">
        <f ca="1">IF($GV375=0,NA(),($GX375*Controls!#REF!))</f>
        <v>#REF!</v>
      </c>
    </row>
    <row r="376" spans="134:225" x14ac:dyDescent="0.25">
      <c r="ED376" s="9">
        <f>$EC$751/4+$EC$752/2+$EC$753/4</f>
        <v>0</v>
      </c>
      <c r="EE376" s="9">
        <f>$ED$750/4+$ED$751/2+$ED$752/4</f>
        <v>0</v>
      </c>
      <c r="EF376" s="9">
        <f>$EE$751/4+$EE$752/2+$EE$753/4</f>
        <v>0</v>
      </c>
      <c r="GP376" s="9" t="e">
        <f ca="1">INDIRECT(ADDRESS(ROW(),Controls!#REF!+30))</f>
        <v>#REF!</v>
      </c>
      <c r="GQ376" s="9" t="e">
        <f ca="1">INDIRECT(ADDRESS(ROW(),Controls!#REF!+45))</f>
        <v>#REF!</v>
      </c>
      <c r="GR376" s="9" t="e">
        <f ca="1">INDIRECT(ADDRESS(ROW(),Controls!#REF!+60))</f>
        <v>#REF!</v>
      </c>
      <c r="GS376" s="9" t="e">
        <f ca="1">INDIRECT(ADDRESS(ROW(),Controls!#REF!+75))</f>
        <v>#REF!</v>
      </c>
      <c r="GT376" s="9" t="e">
        <f ca="1">INDIRECT(ADDRESS(ROW(),Controls!#REF!+90))</f>
        <v>#REF!</v>
      </c>
      <c r="GU376" s="9" t="e">
        <f ca="1">INDIRECT(ADDRESS(ROW(),Controls!#REF!+105))</f>
        <v>#REF!</v>
      </c>
      <c r="GV376" s="9" t="e">
        <f ca="1">INDIRECT(ADDRESS(ROW(),Controls!#REF!+120))</f>
        <v>#REF!</v>
      </c>
      <c r="GW376" s="9" t="e">
        <f ca="1">INDIRECT(ADDRESS(ROW(),Controls!#REF!+15))</f>
        <v>#REF!</v>
      </c>
      <c r="GX376" s="9" t="e">
        <f ca="1">INDIRECT(ADDRESS(ROW(),Controls!#REF!+135))</f>
        <v>#REF!</v>
      </c>
      <c r="HJ376" s="9" t="e">
        <f t="shared" ca="1" si="30"/>
        <v>#REF!</v>
      </c>
      <c r="HK376" s="9" t="e">
        <f t="shared" ca="1" si="31"/>
        <v>#REF!</v>
      </c>
      <c r="HL376" s="9" t="e">
        <f t="shared" ca="1" si="32"/>
        <v>#REF!</v>
      </c>
      <c r="HM376" s="9" t="e">
        <f t="shared" ca="1" si="33"/>
        <v>#REF!</v>
      </c>
      <c r="HN376" s="9" t="e">
        <f ca="1">SQRT($GS376*(1-$GS376/Controls!$D$15))</f>
        <v>#REF!</v>
      </c>
      <c r="HO376" s="9" t="e">
        <f t="shared" ca="1" si="34"/>
        <v>#REF!</v>
      </c>
      <c r="HP376" s="9" t="e">
        <f t="shared" ca="1" si="35"/>
        <v>#REF!</v>
      </c>
      <c r="HQ376" s="9" t="e">
        <f ca="1">IF($GV376=0,NA(),($GX376*Controls!#REF!))</f>
        <v>#REF!</v>
      </c>
    </row>
    <row r="377" spans="134:225" x14ac:dyDescent="0.25">
      <c r="ED377" s="9">
        <f>$EC$753/4+$EC$754/2+$EC$755/4</f>
        <v>0</v>
      </c>
      <c r="EE377" s="9">
        <f>$ED$752/4+$ED$753/2+$ED$754/4</f>
        <v>0</v>
      </c>
      <c r="EF377" s="9">
        <f>$EE$753/4+$EE$754/2+$EE$755/4</f>
        <v>0</v>
      </c>
      <c r="GP377" s="9" t="e">
        <f ca="1">INDIRECT(ADDRESS(ROW(),Controls!#REF!+30))</f>
        <v>#REF!</v>
      </c>
      <c r="GQ377" s="9" t="e">
        <f ca="1">INDIRECT(ADDRESS(ROW(),Controls!#REF!+45))</f>
        <v>#REF!</v>
      </c>
      <c r="GR377" s="9" t="e">
        <f ca="1">INDIRECT(ADDRESS(ROW(),Controls!#REF!+60))</f>
        <v>#REF!</v>
      </c>
      <c r="GS377" s="9" t="e">
        <f ca="1">INDIRECT(ADDRESS(ROW(),Controls!#REF!+75))</f>
        <v>#REF!</v>
      </c>
      <c r="GT377" s="9" t="e">
        <f ca="1">INDIRECT(ADDRESS(ROW(),Controls!#REF!+90))</f>
        <v>#REF!</v>
      </c>
      <c r="GU377" s="9" t="e">
        <f ca="1">INDIRECT(ADDRESS(ROW(),Controls!#REF!+105))</f>
        <v>#REF!</v>
      </c>
      <c r="GV377" s="9" t="e">
        <f ca="1">INDIRECT(ADDRESS(ROW(),Controls!#REF!+120))</f>
        <v>#REF!</v>
      </c>
      <c r="GW377" s="9" t="e">
        <f ca="1">INDIRECT(ADDRESS(ROW(),Controls!#REF!+15))</f>
        <v>#REF!</v>
      </c>
      <c r="GX377" s="9" t="e">
        <f ca="1">INDIRECT(ADDRESS(ROW(),Controls!#REF!+135))</f>
        <v>#REF!</v>
      </c>
      <c r="HJ377" s="9" t="e">
        <f t="shared" ca="1" si="30"/>
        <v>#REF!</v>
      </c>
      <c r="HK377" s="9" t="e">
        <f t="shared" ca="1" si="31"/>
        <v>#REF!</v>
      </c>
      <c r="HL377" s="9" t="e">
        <f t="shared" ca="1" si="32"/>
        <v>#REF!</v>
      </c>
      <c r="HM377" s="9" t="e">
        <f t="shared" ca="1" si="33"/>
        <v>#REF!</v>
      </c>
      <c r="HN377" s="9" t="e">
        <f ca="1">SQRT($GS377*(1-$GS377/Controls!$D$15))</f>
        <v>#REF!</v>
      </c>
      <c r="HO377" s="9" t="e">
        <f t="shared" ca="1" si="34"/>
        <v>#REF!</v>
      </c>
      <c r="HP377" s="9" t="e">
        <f t="shared" ca="1" si="35"/>
        <v>#REF!</v>
      </c>
      <c r="HQ377" s="9" t="e">
        <f ca="1">IF($GV377=0,NA(),($GX377*Controls!#REF!))</f>
        <v>#REF!</v>
      </c>
    </row>
    <row r="378" spans="134:225" x14ac:dyDescent="0.25">
      <c r="ED378" s="9">
        <f>$EC$755/4+$EC$756/2+$EC$757/4</f>
        <v>0</v>
      </c>
      <c r="EE378" s="9">
        <f>$ED$754/4+$ED$755/2+$ED$756/4</f>
        <v>0</v>
      </c>
      <c r="EF378" s="9">
        <f>$EE$755/4+$EE$756/2+$EE$757/4</f>
        <v>0</v>
      </c>
      <c r="GP378" s="9" t="e">
        <f ca="1">INDIRECT(ADDRESS(ROW(),Controls!#REF!+30))</f>
        <v>#REF!</v>
      </c>
      <c r="GQ378" s="9" t="e">
        <f ca="1">INDIRECT(ADDRESS(ROW(),Controls!#REF!+45))</f>
        <v>#REF!</v>
      </c>
      <c r="GR378" s="9" t="e">
        <f ca="1">INDIRECT(ADDRESS(ROW(),Controls!#REF!+60))</f>
        <v>#REF!</v>
      </c>
      <c r="GS378" s="9" t="e">
        <f ca="1">INDIRECT(ADDRESS(ROW(),Controls!#REF!+75))</f>
        <v>#REF!</v>
      </c>
      <c r="GT378" s="9" t="e">
        <f ca="1">INDIRECT(ADDRESS(ROW(),Controls!#REF!+90))</f>
        <v>#REF!</v>
      </c>
      <c r="GU378" s="9" t="e">
        <f ca="1">INDIRECT(ADDRESS(ROW(),Controls!#REF!+105))</f>
        <v>#REF!</v>
      </c>
      <c r="GV378" s="9" t="e">
        <f ca="1">INDIRECT(ADDRESS(ROW(),Controls!#REF!+120))</f>
        <v>#REF!</v>
      </c>
      <c r="GW378" s="9" t="e">
        <f ca="1">INDIRECT(ADDRESS(ROW(),Controls!#REF!+15))</f>
        <v>#REF!</v>
      </c>
      <c r="GX378" s="9" t="e">
        <f ca="1">INDIRECT(ADDRESS(ROW(),Controls!#REF!+135))</f>
        <v>#REF!</v>
      </c>
      <c r="HJ378" s="9" t="e">
        <f t="shared" ca="1" si="30"/>
        <v>#REF!</v>
      </c>
      <c r="HK378" s="9" t="e">
        <f t="shared" ca="1" si="31"/>
        <v>#REF!</v>
      </c>
      <c r="HL378" s="9" t="e">
        <f t="shared" ca="1" si="32"/>
        <v>#REF!</v>
      </c>
      <c r="HM378" s="9" t="e">
        <f t="shared" ca="1" si="33"/>
        <v>#REF!</v>
      </c>
      <c r="HN378" s="9" t="e">
        <f ca="1">SQRT($GS378*(1-$GS378/Controls!$D$15))</f>
        <v>#REF!</v>
      </c>
      <c r="HO378" s="9" t="e">
        <f t="shared" ca="1" si="34"/>
        <v>#REF!</v>
      </c>
      <c r="HP378" s="9" t="e">
        <f t="shared" ca="1" si="35"/>
        <v>#REF!</v>
      </c>
      <c r="HQ378" s="9" t="e">
        <f ca="1">IF($GV378=0,NA(),($GX378*Controls!#REF!))</f>
        <v>#REF!</v>
      </c>
    </row>
    <row r="379" spans="134:225" x14ac:dyDescent="0.25">
      <c r="ED379" s="9">
        <f>$EC$757/4+$EC$758/2+$EC$759/4</f>
        <v>0</v>
      </c>
      <c r="EE379" s="9">
        <f>$ED$756/4+$ED$757/2+$ED$758/4</f>
        <v>0</v>
      </c>
      <c r="EF379" s="9">
        <f>$EE$757/4+$EE$758/2+$EE$759/4</f>
        <v>0</v>
      </c>
      <c r="GP379" s="9" t="e">
        <f ca="1">INDIRECT(ADDRESS(ROW(),Controls!#REF!+30))</f>
        <v>#REF!</v>
      </c>
      <c r="GQ379" s="9" t="e">
        <f ca="1">INDIRECT(ADDRESS(ROW(),Controls!#REF!+45))</f>
        <v>#REF!</v>
      </c>
      <c r="GR379" s="9" t="e">
        <f ca="1">INDIRECT(ADDRESS(ROW(),Controls!#REF!+60))</f>
        <v>#REF!</v>
      </c>
      <c r="GS379" s="9" t="e">
        <f ca="1">INDIRECT(ADDRESS(ROW(),Controls!#REF!+75))</f>
        <v>#REF!</v>
      </c>
      <c r="GT379" s="9" t="e">
        <f ca="1">INDIRECT(ADDRESS(ROW(),Controls!#REF!+90))</f>
        <v>#REF!</v>
      </c>
      <c r="GU379" s="9" t="e">
        <f ca="1">INDIRECT(ADDRESS(ROW(),Controls!#REF!+105))</f>
        <v>#REF!</v>
      </c>
      <c r="GV379" s="9" t="e">
        <f ca="1">INDIRECT(ADDRESS(ROW(),Controls!#REF!+120))</f>
        <v>#REF!</v>
      </c>
      <c r="GW379" s="9" t="e">
        <f ca="1">INDIRECT(ADDRESS(ROW(),Controls!#REF!+15))</f>
        <v>#REF!</v>
      </c>
      <c r="GX379" s="9" t="e">
        <f ca="1">INDIRECT(ADDRESS(ROW(),Controls!#REF!+135))</f>
        <v>#REF!</v>
      </c>
      <c r="HJ379" s="9" t="e">
        <f t="shared" ca="1" si="30"/>
        <v>#REF!</v>
      </c>
      <c r="HK379" s="9" t="e">
        <f t="shared" ca="1" si="31"/>
        <v>#REF!</v>
      </c>
      <c r="HL379" s="9" t="e">
        <f t="shared" ca="1" si="32"/>
        <v>#REF!</v>
      </c>
      <c r="HM379" s="9" t="e">
        <f t="shared" ca="1" si="33"/>
        <v>#REF!</v>
      </c>
      <c r="HN379" s="9" t="e">
        <f ca="1">SQRT($GS379*(1-$GS379/Controls!$D$15))</f>
        <v>#REF!</v>
      </c>
      <c r="HO379" s="9" t="e">
        <f t="shared" ca="1" si="34"/>
        <v>#REF!</v>
      </c>
      <c r="HP379" s="9" t="e">
        <f t="shared" ca="1" si="35"/>
        <v>#REF!</v>
      </c>
      <c r="HQ379" s="9" t="e">
        <f ca="1">IF($GV379=0,NA(),($GX379*Controls!#REF!))</f>
        <v>#REF!</v>
      </c>
    </row>
    <row r="380" spans="134:225" x14ac:dyDescent="0.25">
      <c r="ED380" s="9">
        <f>$EC$759/4+$EC$760/2+$EC$761/4</f>
        <v>0</v>
      </c>
      <c r="EE380" s="9">
        <f>$ED$758/4+$ED$759/2+$ED$760/4</f>
        <v>0</v>
      </c>
      <c r="EF380" s="9">
        <f>$EE$759/4+$EE$760/2+$EE$761/4</f>
        <v>0</v>
      </c>
      <c r="GP380" s="9" t="e">
        <f ca="1">INDIRECT(ADDRESS(ROW(),Controls!#REF!+30))</f>
        <v>#REF!</v>
      </c>
      <c r="GQ380" s="9" t="e">
        <f ca="1">INDIRECT(ADDRESS(ROW(),Controls!#REF!+45))</f>
        <v>#REF!</v>
      </c>
      <c r="GR380" s="9" t="e">
        <f ca="1">INDIRECT(ADDRESS(ROW(),Controls!#REF!+60))</f>
        <v>#REF!</v>
      </c>
      <c r="GS380" s="9" t="e">
        <f ca="1">INDIRECT(ADDRESS(ROW(),Controls!#REF!+75))</f>
        <v>#REF!</v>
      </c>
      <c r="GT380" s="9" t="e">
        <f ca="1">INDIRECT(ADDRESS(ROW(),Controls!#REF!+90))</f>
        <v>#REF!</v>
      </c>
      <c r="GU380" s="9" t="e">
        <f ca="1">INDIRECT(ADDRESS(ROW(),Controls!#REF!+105))</f>
        <v>#REF!</v>
      </c>
      <c r="GV380" s="9" t="e">
        <f ca="1">INDIRECT(ADDRESS(ROW(),Controls!#REF!+120))</f>
        <v>#REF!</v>
      </c>
      <c r="GW380" s="9" t="e">
        <f ca="1">INDIRECT(ADDRESS(ROW(),Controls!#REF!+15))</f>
        <v>#REF!</v>
      </c>
      <c r="GX380" s="9" t="e">
        <f ca="1">INDIRECT(ADDRESS(ROW(),Controls!#REF!+135))</f>
        <v>#REF!</v>
      </c>
      <c r="HJ380" s="9" t="e">
        <f t="shared" ca="1" si="30"/>
        <v>#REF!</v>
      </c>
      <c r="HK380" s="9" t="e">
        <f t="shared" ca="1" si="31"/>
        <v>#REF!</v>
      </c>
      <c r="HL380" s="9" t="e">
        <f t="shared" ca="1" si="32"/>
        <v>#REF!</v>
      </c>
      <c r="HM380" s="9" t="e">
        <f t="shared" ca="1" si="33"/>
        <v>#REF!</v>
      </c>
      <c r="HN380" s="9" t="e">
        <f ca="1">SQRT($GS380*(1-$GS380/Controls!$D$15))</f>
        <v>#REF!</v>
      </c>
      <c r="HO380" s="9" t="e">
        <f t="shared" ca="1" si="34"/>
        <v>#REF!</v>
      </c>
      <c r="HP380" s="9" t="e">
        <f t="shared" ca="1" si="35"/>
        <v>#REF!</v>
      </c>
      <c r="HQ380" s="9" t="e">
        <f ca="1">IF($GV380=0,NA(),($GX380*Controls!#REF!))</f>
        <v>#REF!</v>
      </c>
    </row>
    <row r="381" spans="134:225" x14ac:dyDescent="0.25">
      <c r="ED381" s="9">
        <f>$EC$761/4+$EC$762/2+$EC$763/4</f>
        <v>0</v>
      </c>
      <c r="EE381" s="9">
        <f>$ED$760/4+$ED$761/2+$ED$762/4</f>
        <v>0</v>
      </c>
      <c r="EF381" s="9">
        <f>$EE$761/4+$EE$762/2+$EE$763/4</f>
        <v>0</v>
      </c>
      <c r="GP381" s="9" t="e">
        <f ca="1">INDIRECT(ADDRESS(ROW(),Controls!#REF!+30))</f>
        <v>#REF!</v>
      </c>
      <c r="GQ381" s="9" t="e">
        <f ca="1">INDIRECT(ADDRESS(ROW(),Controls!#REF!+45))</f>
        <v>#REF!</v>
      </c>
      <c r="GR381" s="9" t="e">
        <f ca="1">INDIRECT(ADDRESS(ROW(),Controls!#REF!+60))</f>
        <v>#REF!</v>
      </c>
      <c r="GS381" s="9" t="e">
        <f ca="1">INDIRECT(ADDRESS(ROW(),Controls!#REF!+75))</f>
        <v>#REF!</v>
      </c>
      <c r="GT381" s="9" t="e">
        <f ca="1">INDIRECT(ADDRESS(ROW(),Controls!#REF!+90))</f>
        <v>#REF!</v>
      </c>
      <c r="GU381" s="9" t="e">
        <f ca="1">INDIRECT(ADDRESS(ROW(),Controls!#REF!+105))</f>
        <v>#REF!</v>
      </c>
      <c r="GV381" s="9" t="e">
        <f ca="1">INDIRECT(ADDRESS(ROW(),Controls!#REF!+120))</f>
        <v>#REF!</v>
      </c>
      <c r="GW381" s="9" t="e">
        <f ca="1">INDIRECT(ADDRESS(ROW(),Controls!#REF!+15))</f>
        <v>#REF!</v>
      </c>
      <c r="GX381" s="9" t="e">
        <f ca="1">INDIRECT(ADDRESS(ROW(),Controls!#REF!+135))</f>
        <v>#REF!</v>
      </c>
      <c r="HJ381" s="9" t="e">
        <f t="shared" ca="1" si="30"/>
        <v>#REF!</v>
      </c>
      <c r="HK381" s="9" t="e">
        <f t="shared" ca="1" si="31"/>
        <v>#REF!</v>
      </c>
      <c r="HL381" s="9" t="e">
        <f t="shared" ca="1" si="32"/>
        <v>#REF!</v>
      </c>
      <c r="HM381" s="9" t="e">
        <f t="shared" ca="1" si="33"/>
        <v>#REF!</v>
      </c>
      <c r="HN381" s="9" t="e">
        <f ca="1">SQRT($GS381*(1-$GS381/Controls!$D$15))</f>
        <v>#REF!</v>
      </c>
      <c r="HO381" s="9" t="e">
        <f t="shared" ca="1" si="34"/>
        <v>#REF!</v>
      </c>
      <c r="HP381" s="9" t="e">
        <f t="shared" ca="1" si="35"/>
        <v>#REF!</v>
      </c>
      <c r="HQ381" s="9" t="e">
        <f ca="1">IF($GV381=0,NA(),($GX381*Controls!#REF!))</f>
        <v>#REF!</v>
      </c>
    </row>
    <row r="382" spans="134:225" x14ac:dyDescent="0.25">
      <c r="ED382" s="9">
        <f>$EC$763/4+$EC$764/2+$EC$765/4</f>
        <v>0</v>
      </c>
      <c r="EE382" s="9">
        <f>$ED$762/4+$ED$763/2+$ED$764/4</f>
        <v>0</v>
      </c>
      <c r="EF382" s="9">
        <f>$EE$763/4+$EE$764/2+$EE$765/4</f>
        <v>0</v>
      </c>
      <c r="GP382" s="9" t="e">
        <f ca="1">INDIRECT(ADDRESS(ROW(),Controls!#REF!+30))</f>
        <v>#REF!</v>
      </c>
      <c r="GQ382" s="9" t="e">
        <f ca="1">INDIRECT(ADDRESS(ROW(),Controls!#REF!+45))</f>
        <v>#REF!</v>
      </c>
      <c r="GR382" s="9" t="e">
        <f ca="1">INDIRECT(ADDRESS(ROW(),Controls!#REF!+60))</f>
        <v>#REF!</v>
      </c>
      <c r="GS382" s="9" t="e">
        <f ca="1">INDIRECT(ADDRESS(ROW(),Controls!#REF!+75))</f>
        <v>#REF!</v>
      </c>
      <c r="GT382" s="9" t="e">
        <f ca="1">INDIRECT(ADDRESS(ROW(),Controls!#REF!+90))</f>
        <v>#REF!</v>
      </c>
      <c r="GU382" s="9" t="e">
        <f ca="1">INDIRECT(ADDRESS(ROW(),Controls!#REF!+105))</f>
        <v>#REF!</v>
      </c>
      <c r="GV382" s="9" t="e">
        <f ca="1">INDIRECT(ADDRESS(ROW(),Controls!#REF!+120))</f>
        <v>#REF!</v>
      </c>
      <c r="GW382" s="9" t="e">
        <f ca="1">INDIRECT(ADDRESS(ROW(),Controls!#REF!+15))</f>
        <v>#REF!</v>
      </c>
      <c r="GX382" s="9" t="e">
        <f ca="1">INDIRECT(ADDRESS(ROW(),Controls!#REF!+135))</f>
        <v>#REF!</v>
      </c>
      <c r="HJ382" s="9" t="e">
        <f t="shared" ca="1" si="30"/>
        <v>#REF!</v>
      </c>
      <c r="HK382" s="9" t="e">
        <f t="shared" ca="1" si="31"/>
        <v>#REF!</v>
      </c>
      <c r="HL382" s="9" t="e">
        <f t="shared" ca="1" si="32"/>
        <v>#REF!</v>
      </c>
      <c r="HM382" s="9" t="e">
        <f t="shared" ca="1" si="33"/>
        <v>#REF!</v>
      </c>
      <c r="HN382" s="9" t="e">
        <f ca="1">SQRT($GS382*(1-$GS382/Controls!$D$15))</f>
        <v>#REF!</v>
      </c>
      <c r="HO382" s="9" t="e">
        <f t="shared" ca="1" si="34"/>
        <v>#REF!</v>
      </c>
      <c r="HP382" s="9" t="e">
        <f t="shared" ca="1" si="35"/>
        <v>#REF!</v>
      </c>
      <c r="HQ382" s="9" t="e">
        <f ca="1">IF($GV382=0,NA(),($GX382*Controls!#REF!))</f>
        <v>#REF!</v>
      </c>
    </row>
    <row r="383" spans="134:225" x14ac:dyDescent="0.25">
      <c r="ED383" s="9">
        <f>$EC$765/4+$EC$766/2+$EC$767/4</f>
        <v>0</v>
      </c>
      <c r="EE383" s="9">
        <f>$ED$764/4+$ED$765/2+$ED$766/4</f>
        <v>0</v>
      </c>
      <c r="EF383" s="9">
        <f>$EE$765/4+$EE$766/2+$EE$767/4</f>
        <v>0</v>
      </c>
      <c r="GP383" s="9" t="e">
        <f ca="1">INDIRECT(ADDRESS(ROW(),Controls!#REF!+30))</f>
        <v>#REF!</v>
      </c>
      <c r="GQ383" s="9" t="e">
        <f ca="1">INDIRECT(ADDRESS(ROW(),Controls!#REF!+45))</f>
        <v>#REF!</v>
      </c>
      <c r="GR383" s="9" t="e">
        <f ca="1">INDIRECT(ADDRESS(ROW(),Controls!#REF!+60))</f>
        <v>#REF!</v>
      </c>
      <c r="GS383" s="9" t="e">
        <f ca="1">INDIRECT(ADDRESS(ROW(),Controls!#REF!+75))</f>
        <v>#REF!</v>
      </c>
      <c r="GT383" s="9" t="e">
        <f ca="1">INDIRECT(ADDRESS(ROW(),Controls!#REF!+90))</f>
        <v>#REF!</v>
      </c>
      <c r="GU383" s="9" t="e">
        <f ca="1">INDIRECT(ADDRESS(ROW(),Controls!#REF!+105))</f>
        <v>#REF!</v>
      </c>
      <c r="GV383" s="9" t="e">
        <f ca="1">INDIRECT(ADDRESS(ROW(),Controls!#REF!+120))</f>
        <v>#REF!</v>
      </c>
      <c r="GW383" s="9" t="e">
        <f ca="1">INDIRECT(ADDRESS(ROW(),Controls!#REF!+15))</f>
        <v>#REF!</v>
      </c>
      <c r="GX383" s="9" t="e">
        <f ca="1">INDIRECT(ADDRESS(ROW(),Controls!#REF!+135))</f>
        <v>#REF!</v>
      </c>
      <c r="HJ383" s="9" t="e">
        <f t="shared" ca="1" si="30"/>
        <v>#REF!</v>
      </c>
      <c r="HK383" s="9" t="e">
        <f t="shared" ca="1" si="31"/>
        <v>#REF!</v>
      </c>
      <c r="HL383" s="9" t="e">
        <f t="shared" ca="1" si="32"/>
        <v>#REF!</v>
      </c>
      <c r="HM383" s="9" t="e">
        <f t="shared" ca="1" si="33"/>
        <v>#REF!</v>
      </c>
      <c r="HN383" s="9" t="e">
        <f ca="1">SQRT($GS383*(1-$GS383/Controls!$D$15))</f>
        <v>#REF!</v>
      </c>
      <c r="HO383" s="9" t="e">
        <f t="shared" ca="1" si="34"/>
        <v>#REF!</v>
      </c>
      <c r="HP383" s="9" t="e">
        <f t="shared" ca="1" si="35"/>
        <v>#REF!</v>
      </c>
      <c r="HQ383" s="9" t="e">
        <f ca="1">IF($GV383=0,NA(),($GX383*Controls!#REF!))</f>
        <v>#REF!</v>
      </c>
    </row>
    <row r="384" spans="134:225" x14ac:dyDescent="0.25">
      <c r="ED384" s="9">
        <f>$EC$767/4+$EC$768/2+$EC$769/4</f>
        <v>0</v>
      </c>
      <c r="EE384" s="9">
        <f>$ED$766/4+$ED$767/2+$ED$768/4</f>
        <v>0</v>
      </c>
      <c r="EF384" s="9">
        <f>$EE$767/4+$EE$768/2+$EE$769/4</f>
        <v>0</v>
      </c>
      <c r="GP384" s="9" t="e">
        <f ca="1">INDIRECT(ADDRESS(ROW(),Controls!#REF!+30))</f>
        <v>#REF!</v>
      </c>
      <c r="GQ384" s="9" t="e">
        <f ca="1">INDIRECT(ADDRESS(ROW(),Controls!#REF!+45))</f>
        <v>#REF!</v>
      </c>
      <c r="GR384" s="9" t="e">
        <f ca="1">INDIRECT(ADDRESS(ROW(),Controls!#REF!+60))</f>
        <v>#REF!</v>
      </c>
      <c r="GS384" s="9" t="e">
        <f ca="1">INDIRECT(ADDRESS(ROW(),Controls!#REF!+75))</f>
        <v>#REF!</v>
      </c>
      <c r="GT384" s="9" t="e">
        <f ca="1">INDIRECT(ADDRESS(ROW(),Controls!#REF!+90))</f>
        <v>#REF!</v>
      </c>
      <c r="GU384" s="9" t="e">
        <f ca="1">INDIRECT(ADDRESS(ROW(),Controls!#REF!+105))</f>
        <v>#REF!</v>
      </c>
      <c r="GV384" s="9" t="e">
        <f ca="1">INDIRECT(ADDRESS(ROW(),Controls!#REF!+120))</f>
        <v>#REF!</v>
      </c>
      <c r="GW384" s="9" t="e">
        <f ca="1">INDIRECT(ADDRESS(ROW(),Controls!#REF!+15))</f>
        <v>#REF!</v>
      </c>
      <c r="GX384" s="9" t="e">
        <f ca="1">INDIRECT(ADDRESS(ROW(),Controls!#REF!+135))</f>
        <v>#REF!</v>
      </c>
      <c r="HJ384" s="9" t="e">
        <f t="shared" ca="1" si="30"/>
        <v>#REF!</v>
      </c>
      <c r="HK384" s="9" t="e">
        <f t="shared" ca="1" si="31"/>
        <v>#REF!</v>
      </c>
      <c r="HL384" s="9" t="e">
        <f t="shared" ca="1" si="32"/>
        <v>#REF!</v>
      </c>
      <c r="HM384" s="9" t="e">
        <f t="shared" ca="1" si="33"/>
        <v>#REF!</v>
      </c>
      <c r="HN384" s="9" t="e">
        <f ca="1">SQRT($GS384*(1-$GS384/Controls!$D$15))</f>
        <v>#REF!</v>
      </c>
      <c r="HO384" s="9" t="e">
        <f t="shared" ca="1" si="34"/>
        <v>#REF!</v>
      </c>
      <c r="HP384" s="9" t="e">
        <f t="shared" ca="1" si="35"/>
        <v>#REF!</v>
      </c>
      <c r="HQ384" s="9" t="e">
        <f ca="1">IF($GV384=0,NA(),($GX384*Controls!#REF!))</f>
        <v>#REF!</v>
      </c>
    </row>
    <row r="385" spans="134:225" x14ac:dyDescent="0.25">
      <c r="ED385" s="9">
        <f>$EC$769/4+$EC$770/2+$EC$771/4</f>
        <v>0</v>
      </c>
      <c r="EE385" s="9">
        <f>$ED$768/4+$ED$769/2+$ED$770/4</f>
        <v>0</v>
      </c>
      <c r="EF385" s="9">
        <f>$EE$769/4+$EE$770/2+$EE$771/4</f>
        <v>0</v>
      </c>
      <c r="GP385" s="9" t="e">
        <f ca="1">INDIRECT(ADDRESS(ROW(),Controls!#REF!+30))</f>
        <v>#REF!</v>
      </c>
      <c r="GQ385" s="9" t="e">
        <f ca="1">INDIRECT(ADDRESS(ROW(),Controls!#REF!+45))</f>
        <v>#REF!</v>
      </c>
      <c r="GR385" s="9" t="e">
        <f ca="1">INDIRECT(ADDRESS(ROW(),Controls!#REF!+60))</f>
        <v>#REF!</v>
      </c>
      <c r="GS385" s="9" t="e">
        <f ca="1">INDIRECT(ADDRESS(ROW(),Controls!#REF!+75))</f>
        <v>#REF!</v>
      </c>
      <c r="GT385" s="9" t="e">
        <f ca="1">INDIRECT(ADDRESS(ROW(),Controls!#REF!+90))</f>
        <v>#REF!</v>
      </c>
      <c r="GU385" s="9" t="e">
        <f ca="1">INDIRECT(ADDRESS(ROW(),Controls!#REF!+105))</f>
        <v>#REF!</v>
      </c>
      <c r="GV385" s="9" t="e">
        <f ca="1">INDIRECT(ADDRESS(ROW(),Controls!#REF!+120))</f>
        <v>#REF!</v>
      </c>
      <c r="GW385" s="9" t="e">
        <f ca="1">INDIRECT(ADDRESS(ROW(),Controls!#REF!+15))</f>
        <v>#REF!</v>
      </c>
      <c r="GX385" s="9" t="e">
        <f ca="1">INDIRECT(ADDRESS(ROW(),Controls!#REF!+135))</f>
        <v>#REF!</v>
      </c>
      <c r="HJ385" s="9" t="e">
        <f t="shared" ref="HJ385:HJ448" ca="1" si="36">IF($GV385=0,NA(),MAX($GP385,0.01)/$GQ385)</f>
        <v>#REF!</v>
      </c>
      <c r="HK385" s="9" t="e">
        <f t="shared" ref="HK385:HK448" ca="1" si="37">IF($GV385=0,NA(),($GP385-$GQ385)/$GV385)</f>
        <v>#REF!</v>
      </c>
      <c r="HL385" s="9" t="e">
        <f t="shared" ref="HL385:HL448" ca="1" si="38">IF($GV385=0,NA(),MAX($GU385/$GT385,0.01))</f>
        <v>#REF!</v>
      </c>
      <c r="HM385" s="9" t="e">
        <f t="shared" ref="HM385:HM448" ca="1" si="39">IF($GV385=0,NA(),($GU385-$GT385)/$GV385)</f>
        <v>#REF!</v>
      </c>
      <c r="HN385" s="9" t="e">
        <f ca="1">SQRT($GS385*(1-$GS385/Controls!$D$15))</f>
        <v>#REF!</v>
      </c>
      <c r="HO385" s="9" t="e">
        <f t="shared" ref="HO385:HO448" ca="1" si="40">IF($HN385=0,0,$GR385/$HN385)</f>
        <v>#REF!</v>
      </c>
      <c r="HP385" s="9" t="e">
        <f t="shared" ref="HP385:HP448" ca="1" si="41">IF($GV385=0,NA(),$GW385/$GV385)</f>
        <v>#REF!</v>
      </c>
      <c r="HQ385" s="9" t="e">
        <f ca="1">IF($GV385=0,NA(),($GX385*Controls!#REF!))</f>
        <v>#REF!</v>
      </c>
    </row>
    <row r="386" spans="134:225" x14ac:dyDescent="0.25">
      <c r="ED386" s="9">
        <f>$EC$771/4+$EC$772/2+$EC$773/4</f>
        <v>0</v>
      </c>
      <c r="EE386" s="9">
        <f>$ED$770/4+$ED$771/2+$ED$772/4</f>
        <v>0</v>
      </c>
      <c r="EF386" s="9">
        <f>$EE$771/4+$EE$772/2+$EE$773/4</f>
        <v>0</v>
      </c>
      <c r="GP386" s="9" t="e">
        <f ca="1">INDIRECT(ADDRESS(ROW(),Controls!#REF!+30))</f>
        <v>#REF!</v>
      </c>
      <c r="GQ386" s="9" t="e">
        <f ca="1">INDIRECT(ADDRESS(ROW(),Controls!#REF!+45))</f>
        <v>#REF!</v>
      </c>
      <c r="GR386" s="9" t="e">
        <f ca="1">INDIRECT(ADDRESS(ROW(),Controls!#REF!+60))</f>
        <v>#REF!</v>
      </c>
      <c r="GS386" s="9" t="e">
        <f ca="1">INDIRECT(ADDRESS(ROW(),Controls!#REF!+75))</f>
        <v>#REF!</v>
      </c>
      <c r="GT386" s="9" t="e">
        <f ca="1">INDIRECT(ADDRESS(ROW(),Controls!#REF!+90))</f>
        <v>#REF!</v>
      </c>
      <c r="GU386" s="9" t="e">
        <f ca="1">INDIRECT(ADDRESS(ROW(),Controls!#REF!+105))</f>
        <v>#REF!</v>
      </c>
      <c r="GV386" s="9" t="e">
        <f ca="1">INDIRECT(ADDRESS(ROW(),Controls!#REF!+120))</f>
        <v>#REF!</v>
      </c>
      <c r="GW386" s="9" t="e">
        <f ca="1">INDIRECT(ADDRESS(ROW(),Controls!#REF!+15))</f>
        <v>#REF!</v>
      </c>
      <c r="GX386" s="9" t="e">
        <f ca="1">INDIRECT(ADDRESS(ROW(),Controls!#REF!+135))</f>
        <v>#REF!</v>
      </c>
      <c r="HJ386" s="9" t="e">
        <f t="shared" ca="1" si="36"/>
        <v>#REF!</v>
      </c>
      <c r="HK386" s="9" t="e">
        <f t="shared" ca="1" si="37"/>
        <v>#REF!</v>
      </c>
      <c r="HL386" s="9" t="e">
        <f t="shared" ca="1" si="38"/>
        <v>#REF!</v>
      </c>
      <c r="HM386" s="9" t="e">
        <f t="shared" ca="1" si="39"/>
        <v>#REF!</v>
      </c>
      <c r="HN386" s="9" t="e">
        <f ca="1">SQRT($GS386*(1-$GS386/Controls!$D$15))</f>
        <v>#REF!</v>
      </c>
      <c r="HO386" s="9" t="e">
        <f t="shared" ca="1" si="40"/>
        <v>#REF!</v>
      </c>
      <c r="HP386" s="9" t="e">
        <f t="shared" ca="1" si="41"/>
        <v>#REF!</v>
      </c>
      <c r="HQ386" s="9" t="e">
        <f ca="1">IF($GV386=0,NA(),($GX386*Controls!#REF!))</f>
        <v>#REF!</v>
      </c>
    </row>
    <row r="387" spans="134:225" x14ac:dyDescent="0.25">
      <c r="ED387" s="9">
        <f>$EC$773/4+$EC$774/2+$EC$775/4</f>
        <v>0</v>
      </c>
      <c r="EE387" s="9">
        <f>$ED$772/4+$ED$773/2+$ED$774/4</f>
        <v>0</v>
      </c>
      <c r="EF387" s="9">
        <f>$EE$773/4+$EE$774/2+$EE$775/4</f>
        <v>0</v>
      </c>
      <c r="GP387" s="9" t="e">
        <f ca="1">INDIRECT(ADDRESS(ROW(),Controls!#REF!+30))</f>
        <v>#REF!</v>
      </c>
      <c r="GQ387" s="9" t="e">
        <f ca="1">INDIRECT(ADDRESS(ROW(),Controls!#REF!+45))</f>
        <v>#REF!</v>
      </c>
      <c r="GR387" s="9" t="e">
        <f ca="1">INDIRECT(ADDRESS(ROW(),Controls!#REF!+60))</f>
        <v>#REF!</v>
      </c>
      <c r="GS387" s="9" t="e">
        <f ca="1">INDIRECT(ADDRESS(ROW(),Controls!#REF!+75))</f>
        <v>#REF!</v>
      </c>
      <c r="GT387" s="9" t="e">
        <f ca="1">INDIRECT(ADDRESS(ROW(),Controls!#REF!+90))</f>
        <v>#REF!</v>
      </c>
      <c r="GU387" s="9" t="e">
        <f ca="1">INDIRECT(ADDRESS(ROW(),Controls!#REF!+105))</f>
        <v>#REF!</v>
      </c>
      <c r="GV387" s="9" t="e">
        <f ca="1">INDIRECT(ADDRESS(ROW(),Controls!#REF!+120))</f>
        <v>#REF!</v>
      </c>
      <c r="GW387" s="9" t="e">
        <f ca="1">INDIRECT(ADDRESS(ROW(),Controls!#REF!+15))</f>
        <v>#REF!</v>
      </c>
      <c r="GX387" s="9" t="e">
        <f ca="1">INDIRECT(ADDRESS(ROW(),Controls!#REF!+135))</f>
        <v>#REF!</v>
      </c>
      <c r="HJ387" s="9" t="e">
        <f t="shared" ca="1" si="36"/>
        <v>#REF!</v>
      </c>
      <c r="HK387" s="9" t="e">
        <f t="shared" ca="1" si="37"/>
        <v>#REF!</v>
      </c>
      <c r="HL387" s="9" t="e">
        <f t="shared" ca="1" si="38"/>
        <v>#REF!</v>
      </c>
      <c r="HM387" s="9" t="e">
        <f t="shared" ca="1" si="39"/>
        <v>#REF!</v>
      </c>
      <c r="HN387" s="9" t="e">
        <f ca="1">SQRT($GS387*(1-$GS387/Controls!$D$15))</f>
        <v>#REF!</v>
      </c>
      <c r="HO387" s="9" t="e">
        <f t="shared" ca="1" si="40"/>
        <v>#REF!</v>
      </c>
      <c r="HP387" s="9" t="e">
        <f t="shared" ca="1" si="41"/>
        <v>#REF!</v>
      </c>
      <c r="HQ387" s="9" t="e">
        <f ca="1">IF($GV387=0,NA(),($GX387*Controls!#REF!))</f>
        <v>#REF!</v>
      </c>
    </row>
    <row r="388" spans="134:225" x14ac:dyDescent="0.25">
      <c r="ED388" s="9">
        <f>$EC$775/4+$EC$776/2+$EC$777/4</f>
        <v>0</v>
      </c>
      <c r="EE388" s="9">
        <f>$ED$774/4+$ED$775/2+$ED$776/4</f>
        <v>0</v>
      </c>
      <c r="EF388" s="9">
        <f>$EE$775/4+$EE$776/2+$EE$777/4</f>
        <v>0</v>
      </c>
      <c r="GP388" s="9" t="e">
        <f ca="1">INDIRECT(ADDRESS(ROW(),Controls!#REF!+30))</f>
        <v>#REF!</v>
      </c>
      <c r="GQ388" s="9" t="e">
        <f ca="1">INDIRECT(ADDRESS(ROW(),Controls!#REF!+45))</f>
        <v>#REF!</v>
      </c>
      <c r="GR388" s="9" t="e">
        <f ca="1">INDIRECT(ADDRESS(ROW(),Controls!#REF!+60))</f>
        <v>#REF!</v>
      </c>
      <c r="GS388" s="9" t="e">
        <f ca="1">INDIRECT(ADDRESS(ROW(),Controls!#REF!+75))</f>
        <v>#REF!</v>
      </c>
      <c r="GT388" s="9" t="e">
        <f ca="1">INDIRECT(ADDRESS(ROW(),Controls!#REF!+90))</f>
        <v>#REF!</v>
      </c>
      <c r="GU388" s="9" t="e">
        <f ca="1">INDIRECT(ADDRESS(ROW(),Controls!#REF!+105))</f>
        <v>#REF!</v>
      </c>
      <c r="GV388" s="9" t="e">
        <f ca="1">INDIRECT(ADDRESS(ROW(),Controls!#REF!+120))</f>
        <v>#REF!</v>
      </c>
      <c r="GW388" s="9" t="e">
        <f ca="1">INDIRECT(ADDRESS(ROW(),Controls!#REF!+15))</f>
        <v>#REF!</v>
      </c>
      <c r="GX388" s="9" t="e">
        <f ca="1">INDIRECT(ADDRESS(ROW(),Controls!#REF!+135))</f>
        <v>#REF!</v>
      </c>
      <c r="HJ388" s="9" t="e">
        <f t="shared" ca="1" si="36"/>
        <v>#REF!</v>
      </c>
      <c r="HK388" s="9" t="e">
        <f t="shared" ca="1" si="37"/>
        <v>#REF!</v>
      </c>
      <c r="HL388" s="9" t="e">
        <f t="shared" ca="1" si="38"/>
        <v>#REF!</v>
      </c>
      <c r="HM388" s="9" t="e">
        <f t="shared" ca="1" si="39"/>
        <v>#REF!</v>
      </c>
      <c r="HN388" s="9" t="e">
        <f ca="1">SQRT($GS388*(1-$GS388/Controls!$D$15))</f>
        <v>#REF!</v>
      </c>
      <c r="HO388" s="9" t="e">
        <f t="shared" ca="1" si="40"/>
        <v>#REF!</v>
      </c>
      <c r="HP388" s="9" t="e">
        <f t="shared" ca="1" si="41"/>
        <v>#REF!</v>
      </c>
      <c r="HQ388" s="9" t="e">
        <f ca="1">IF($GV388=0,NA(),($GX388*Controls!#REF!))</f>
        <v>#REF!</v>
      </c>
    </row>
    <row r="389" spans="134:225" x14ac:dyDescent="0.25">
      <c r="ED389" s="9">
        <f>$EC$777/4+$EC$778/2+$EC$779/4</f>
        <v>0</v>
      </c>
      <c r="EE389" s="9">
        <f>$ED$776/4+$ED$777/2+$ED$778/4</f>
        <v>0</v>
      </c>
      <c r="EF389" s="9">
        <f>$EE$777/4+$EE$778/2+$EE$779/4</f>
        <v>0</v>
      </c>
      <c r="GP389" s="9" t="e">
        <f ca="1">INDIRECT(ADDRESS(ROW(),Controls!#REF!+30))</f>
        <v>#REF!</v>
      </c>
      <c r="GQ389" s="9" t="e">
        <f ca="1">INDIRECT(ADDRESS(ROW(),Controls!#REF!+45))</f>
        <v>#REF!</v>
      </c>
      <c r="GR389" s="9" t="e">
        <f ca="1">INDIRECT(ADDRESS(ROW(),Controls!#REF!+60))</f>
        <v>#REF!</v>
      </c>
      <c r="GS389" s="9" t="e">
        <f ca="1">INDIRECT(ADDRESS(ROW(),Controls!#REF!+75))</f>
        <v>#REF!</v>
      </c>
      <c r="GT389" s="9" t="e">
        <f ca="1">INDIRECT(ADDRESS(ROW(),Controls!#REF!+90))</f>
        <v>#REF!</v>
      </c>
      <c r="GU389" s="9" t="e">
        <f ca="1">INDIRECT(ADDRESS(ROW(),Controls!#REF!+105))</f>
        <v>#REF!</v>
      </c>
      <c r="GV389" s="9" t="e">
        <f ca="1">INDIRECT(ADDRESS(ROW(),Controls!#REF!+120))</f>
        <v>#REF!</v>
      </c>
      <c r="GW389" s="9" t="e">
        <f ca="1">INDIRECT(ADDRESS(ROW(),Controls!#REF!+15))</f>
        <v>#REF!</v>
      </c>
      <c r="GX389" s="9" t="e">
        <f ca="1">INDIRECT(ADDRESS(ROW(),Controls!#REF!+135))</f>
        <v>#REF!</v>
      </c>
      <c r="HJ389" s="9" t="e">
        <f t="shared" ca="1" si="36"/>
        <v>#REF!</v>
      </c>
      <c r="HK389" s="9" t="e">
        <f t="shared" ca="1" si="37"/>
        <v>#REF!</v>
      </c>
      <c r="HL389" s="9" t="e">
        <f t="shared" ca="1" si="38"/>
        <v>#REF!</v>
      </c>
      <c r="HM389" s="9" t="e">
        <f t="shared" ca="1" si="39"/>
        <v>#REF!</v>
      </c>
      <c r="HN389" s="9" t="e">
        <f ca="1">SQRT($GS389*(1-$GS389/Controls!$D$15))</f>
        <v>#REF!</v>
      </c>
      <c r="HO389" s="9" t="e">
        <f t="shared" ca="1" si="40"/>
        <v>#REF!</v>
      </c>
      <c r="HP389" s="9" t="e">
        <f t="shared" ca="1" si="41"/>
        <v>#REF!</v>
      </c>
      <c r="HQ389" s="9" t="e">
        <f ca="1">IF($GV389=0,NA(),($GX389*Controls!#REF!))</f>
        <v>#REF!</v>
      </c>
    </row>
    <row r="390" spans="134:225" x14ac:dyDescent="0.25">
      <c r="ED390" s="9">
        <f>$EC$779/4+$EC$780/2+$EC$781/4</f>
        <v>0</v>
      </c>
      <c r="EE390" s="9">
        <f>$ED$778/4+$ED$779/2+$ED$780/4</f>
        <v>0</v>
      </c>
      <c r="EF390" s="9">
        <f>$EE$779/4+$EE$780/2+$EE$781/4</f>
        <v>0</v>
      </c>
      <c r="GP390" s="9" t="e">
        <f ca="1">INDIRECT(ADDRESS(ROW(),Controls!#REF!+30))</f>
        <v>#REF!</v>
      </c>
      <c r="GQ390" s="9" t="e">
        <f ca="1">INDIRECT(ADDRESS(ROW(),Controls!#REF!+45))</f>
        <v>#REF!</v>
      </c>
      <c r="GR390" s="9" t="e">
        <f ca="1">INDIRECT(ADDRESS(ROW(),Controls!#REF!+60))</f>
        <v>#REF!</v>
      </c>
      <c r="GS390" s="9" t="e">
        <f ca="1">INDIRECT(ADDRESS(ROW(),Controls!#REF!+75))</f>
        <v>#REF!</v>
      </c>
      <c r="GT390" s="9" t="e">
        <f ca="1">INDIRECT(ADDRESS(ROW(),Controls!#REF!+90))</f>
        <v>#REF!</v>
      </c>
      <c r="GU390" s="9" t="e">
        <f ca="1">INDIRECT(ADDRESS(ROW(),Controls!#REF!+105))</f>
        <v>#REF!</v>
      </c>
      <c r="GV390" s="9" t="e">
        <f ca="1">INDIRECT(ADDRESS(ROW(),Controls!#REF!+120))</f>
        <v>#REF!</v>
      </c>
      <c r="GW390" s="9" t="e">
        <f ca="1">INDIRECT(ADDRESS(ROW(),Controls!#REF!+15))</f>
        <v>#REF!</v>
      </c>
      <c r="GX390" s="9" t="e">
        <f ca="1">INDIRECT(ADDRESS(ROW(),Controls!#REF!+135))</f>
        <v>#REF!</v>
      </c>
      <c r="HJ390" s="9" t="e">
        <f t="shared" ca="1" si="36"/>
        <v>#REF!</v>
      </c>
      <c r="HK390" s="9" t="e">
        <f t="shared" ca="1" si="37"/>
        <v>#REF!</v>
      </c>
      <c r="HL390" s="9" t="e">
        <f t="shared" ca="1" si="38"/>
        <v>#REF!</v>
      </c>
      <c r="HM390" s="9" t="e">
        <f t="shared" ca="1" si="39"/>
        <v>#REF!</v>
      </c>
      <c r="HN390" s="9" t="e">
        <f ca="1">SQRT($GS390*(1-$GS390/Controls!$D$15))</f>
        <v>#REF!</v>
      </c>
      <c r="HO390" s="9" t="e">
        <f t="shared" ca="1" si="40"/>
        <v>#REF!</v>
      </c>
      <c r="HP390" s="9" t="e">
        <f t="shared" ca="1" si="41"/>
        <v>#REF!</v>
      </c>
      <c r="HQ390" s="9" t="e">
        <f ca="1">IF($GV390=0,NA(),($GX390*Controls!#REF!))</f>
        <v>#REF!</v>
      </c>
    </row>
    <row r="391" spans="134:225" x14ac:dyDescent="0.25">
      <c r="ED391" s="9">
        <f>$EC$781/4+$EC$782/2+$EC$783/4</f>
        <v>0</v>
      </c>
      <c r="EE391" s="9">
        <f>$ED$780/4+$ED$781/2+$ED$782/4</f>
        <v>0</v>
      </c>
      <c r="EF391" s="9">
        <f>$EE$781/4+$EE$782/2+$EE$783/4</f>
        <v>0</v>
      </c>
      <c r="GP391" s="9" t="e">
        <f ca="1">INDIRECT(ADDRESS(ROW(),Controls!#REF!+30))</f>
        <v>#REF!</v>
      </c>
      <c r="GQ391" s="9" t="e">
        <f ca="1">INDIRECT(ADDRESS(ROW(),Controls!#REF!+45))</f>
        <v>#REF!</v>
      </c>
      <c r="GR391" s="9" t="e">
        <f ca="1">INDIRECT(ADDRESS(ROW(),Controls!#REF!+60))</f>
        <v>#REF!</v>
      </c>
      <c r="GS391" s="9" t="e">
        <f ca="1">INDIRECT(ADDRESS(ROW(),Controls!#REF!+75))</f>
        <v>#REF!</v>
      </c>
      <c r="GT391" s="9" t="e">
        <f ca="1">INDIRECT(ADDRESS(ROW(),Controls!#REF!+90))</f>
        <v>#REF!</v>
      </c>
      <c r="GU391" s="9" t="e">
        <f ca="1">INDIRECT(ADDRESS(ROW(),Controls!#REF!+105))</f>
        <v>#REF!</v>
      </c>
      <c r="GV391" s="9" t="e">
        <f ca="1">INDIRECT(ADDRESS(ROW(),Controls!#REF!+120))</f>
        <v>#REF!</v>
      </c>
      <c r="GW391" s="9" t="e">
        <f ca="1">INDIRECT(ADDRESS(ROW(),Controls!#REF!+15))</f>
        <v>#REF!</v>
      </c>
      <c r="GX391" s="9" t="e">
        <f ca="1">INDIRECT(ADDRESS(ROW(),Controls!#REF!+135))</f>
        <v>#REF!</v>
      </c>
      <c r="HJ391" s="9" t="e">
        <f t="shared" ca="1" si="36"/>
        <v>#REF!</v>
      </c>
      <c r="HK391" s="9" t="e">
        <f t="shared" ca="1" si="37"/>
        <v>#REF!</v>
      </c>
      <c r="HL391" s="9" t="e">
        <f t="shared" ca="1" si="38"/>
        <v>#REF!</v>
      </c>
      <c r="HM391" s="9" t="e">
        <f t="shared" ca="1" si="39"/>
        <v>#REF!</v>
      </c>
      <c r="HN391" s="9" t="e">
        <f ca="1">SQRT($GS391*(1-$GS391/Controls!$D$15))</f>
        <v>#REF!</v>
      </c>
      <c r="HO391" s="9" t="e">
        <f t="shared" ca="1" si="40"/>
        <v>#REF!</v>
      </c>
      <c r="HP391" s="9" t="e">
        <f t="shared" ca="1" si="41"/>
        <v>#REF!</v>
      </c>
      <c r="HQ391" s="9" t="e">
        <f ca="1">IF($GV391=0,NA(),($GX391*Controls!#REF!))</f>
        <v>#REF!</v>
      </c>
    </row>
    <row r="392" spans="134:225" x14ac:dyDescent="0.25">
      <c r="ED392" s="9">
        <f>$EC$783/4+$EC$784/2+$EC$785/4</f>
        <v>0</v>
      </c>
      <c r="EE392" s="9">
        <f>$ED$782/4+$ED$783/2+$ED$784/4</f>
        <v>0</v>
      </c>
      <c r="EF392" s="9">
        <f>$EE$783/4+$EE$784/2+$EE$785/4</f>
        <v>0</v>
      </c>
      <c r="GP392" s="9" t="e">
        <f ca="1">INDIRECT(ADDRESS(ROW(),Controls!#REF!+30))</f>
        <v>#REF!</v>
      </c>
      <c r="GQ392" s="9" t="e">
        <f ca="1">INDIRECT(ADDRESS(ROW(),Controls!#REF!+45))</f>
        <v>#REF!</v>
      </c>
      <c r="GR392" s="9" t="e">
        <f ca="1">INDIRECT(ADDRESS(ROW(),Controls!#REF!+60))</f>
        <v>#REF!</v>
      </c>
      <c r="GS392" s="9" t="e">
        <f ca="1">INDIRECT(ADDRESS(ROW(),Controls!#REF!+75))</f>
        <v>#REF!</v>
      </c>
      <c r="GT392" s="9" t="e">
        <f ca="1">INDIRECT(ADDRESS(ROW(),Controls!#REF!+90))</f>
        <v>#REF!</v>
      </c>
      <c r="GU392" s="9" t="e">
        <f ca="1">INDIRECT(ADDRESS(ROW(),Controls!#REF!+105))</f>
        <v>#REF!</v>
      </c>
      <c r="GV392" s="9" t="e">
        <f ca="1">INDIRECT(ADDRESS(ROW(),Controls!#REF!+120))</f>
        <v>#REF!</v>
      </c>
      <c r="GW392" s="9" t="e">
        <f ca="1">INDIRECT(ADDRESS(ROW(),Controls!#REF!+15))</f>
        <v>#REF!</v>
      </c>
      <c r="GX392" s="9" t="e">
        <f ca="1">INDIRECT(ADDRESS(ROW(),Controls!#REF!+135))</f>
        <v>#REF!</v>
      </c>
      <c r="HJ392" s="9" t="e">
        <f t="shared" ca="1" si="36"/>
        <v>#REF!</v>
      </c>
      <c r="HK392" s="9" t="e">
        <f t="shared" ca="1" si="37"/>
        <v>#REF!</v>
      </c>
      <c r="HL392" s="9" t="e">
        <f t="shared" ca="1" si="38"/>
        <v>#REF!</v>
      </c>
      <c r="HM392" s="9" t="e">
        <f t="shared" ca="1" si="39"/>
        <v>#REF!</v>
      </c>
      <c r="HN392" s="9" t="e">
        <f ca="1">SQRT($GS392*(1-$GS392/Controls!$D$15))</f>
        <v>#REF!</v>
      </c>
      <c r="HO392" s="9" t="e">
        <f t="shared" ca="1" si="40"/>
        <v>#REF!</v>
      </c>
      <c r="HP392" s="9" t="e">
        <f t="shared" ca="1" si="41"/>
        <v>#REF!</v>
      </c>
      <c r="HQ392" s="9" t="e">
        <f ca="1">IF($GV392=0,NA(),($GX392*Controls!#REF!))</f>
        <v>#REF!</v>
      </c>
    </row>
    <row r="393" spans="134:225" x14ac:dyDescent="0.25">
      <c r="ED393" s="9">
        <f>$EC$785/4+$EC$786/2+$EC$787/4</f>
        <v>0</v>
      </c>
      <c r="EE393" s="9">
        <f>$ED$784/4+$ED$785/2+$ED$786/4</f>
        <v>0</v>
      </c>
      <c r="EF393" s="9">
        <f>$EE$785/4+$EE$786/2+$EE$787/4</f>
        <v>0</v>
      </c>
      <c r="GP393" s="9" t="e">
        <f ca="1">INDIRECT(ADDRESS(ROW(),Controls!#REF!+30))</f>
        <v>#REF!</v>
      </c>
      <c r="GQ393" s="9" t="e">
        <f ca="1">INDIRECT(ADDRESS(ROW(),Controls!#REF!+45))</f>
        <v>#REF!</v>
      </c>
      <c r="GR393" s="9" t="e">
        <f ca="1">INDIRECT(ADDRESS(ROW(),Controls!#REF!+60))</f>
        <v>#REF!</v>
      </c>
      <c r="GS393" s="9" t="e">
        <f ca="1">INDIRECT(ADDRESS(ROW(),Controls!#REF!+75))</f>
        <v>#REF!</v>
      </c>
      <c r="GT393" s="9" t="e">
        <f ca="1">INDIRECT(ADDRESS(ROW(),Controls!#REF!+90))</f>
        <v>#REF!</v>
      </c>
      <c r="GU393" s="9" t="e">
        <f ca="1">INDIRECT(ADDRESS(ROW(),Controls!#REF!+105))</f>
        <v>#REF!</v>
      </c>
      <c r="GV393" s="9" t="e">
        <f ca="1">INDIRECT(ADDRESS(ROW(),Controls!#REF!+120))</f>
        <v>#REF!</v>
      </c>
      <c r="GW393" s="9" t="e">
        <f ca="1">INDIRECT(ADDRESS(ROW(),Controls!#REF!+15))</f>
        <v>#REF!</v>
      </c>
      <c r="GX393" s="9" t="e">
        <f ca="1">INDIRECT(ADDRESS(ROW(),Controls!#REF!+135))</f>
        <v>#REF!</v>
      </c>
      <c r="HJ393" s="9" t="e">
        <f t="shared" ca="1" si="36"/>
        <v>#REF!</v>
      </c>
      <c r="HK393" s="9" t="e">
        <f t="shared" ca="1" si="37"/>
        <v>#REF!</v>
      </c>
      <c r="HL393" s="9" t="e">
        <f t="shared" ca="1" si="38"/>
        <v>#REF!</v>
      </c>
      <c r="HM393" s="9" t="e">
        <f t="shared" ca="1" si="39"/>
        <v>#REF!</v>
      </c>
      <c r="HN393" s="9" t="e">
        <f ca="1">SQRT($GS393*(1-$GS393/Controls!$D$15))</f>
        <v>#REF!</v>
      </c>
      <c r="HO393" s="9" t="e">
        <f t="shared" ca="1" si="40"/>
        <v>#REF!</v>
      </c>
      <c r="HP393" s="9" t="e">
        <f t="shared" ca="1" si="41"/>
        <v>#REF!</v>
      </c>
      <c r="HQ393" s="9" t="e">
        <f ca="1">IF($GV393=0,NA(),($GX393*Controls!#REF!))</f>
        <v>#REF!</v>
      </c>
    </row>
    <row r="394" spans="134:225" x14ac:dyDescent="0.25">
      <c r="ED394" s="9">
        <f>$EC$787/4+$EC$788/2+$EC$789/4</f>
        <v>0</v>
      </c>
      <c r="EE394" s="9">
        <f>$ED$786/4+$ED$787/2+$ED$788/4</f>
        <v>0</v>
      </c>
      <c r="EF394" s="9">
        <f>$EE$787/4+$EE$788/2+$EE$789/4</f>
        <v>0</v>
      </c>
      <c r="GP394" s="9" t="e">
        <f ca="1">INDIRECT(ADDRESS(ROW(),Controls!#REF!+30))</f>
        <v>#REF!</v>
      </c>
      <c r="GQ394" s="9" t="e">
        <f ca="1">INDIRECT(ADDRESS(ROW(),Controls!#REF!+45))</f>
        <v>#REF!</v>
      </c>
      <c r="GR394" s="9" t="e">
        <f ca="1">INDIRECT(ADDRESS(ROW(),Controls!#REF!+60))</f>
        <v>#REF!</v>
      </c>
      <c r="GS394" s="9" t="e">
        <f ca="1">INDIRECT(ADDRESS(ROW(),Controls!#REF!+75))</f>
        <v>#REF!</v>
      </c>
      <c r="GT394" s="9" t="e">
        <f ca="1">INDIRECT(ADDRESS(ROW(),Controls!#REF!+90))</f>
        <v>#REF!</v>
      </c>
      <c r="GU394" s="9" t="e">
        <f ca="1">INDIRECT(ADDRESS(ROW(),Controls!#REF!+105))</f>
        <v>#REF!</v>
      </c>
      <c r="GV394" s="9" t="e">
        <f ca="1">INDIRECT(ADDRESS(ROW(),Controls!#REF!+120))</f>
        <v>#REF!</v>
      </c>
      <c r="GW394" s="9" t="e">
        <f ca="1">INDIRECT(ADDRESS(ROW(),Controls!#REF!+15))</f>
        <v>#REF!</v>
      </c>
      <c r="GX394" s="9" t="e">
        <f ca="1">INDIRECT(ADDRESS(ROW(),Controls!#REF!+135))</f>
        <v>#REF!</v>
      </c>
      <c r="HJ394" s="9" t="e">
        <f t="shared" ca="1" si="36"/>
        <v>#REF!</v>
      </c>
      <c r="HK394" s="9" t="e">
        <f t="shared" ca="1" si="37"/>
        <v>#REF!</v>
      </c>
      <c r="HL394" s="9" t="e">
        <f t="shared" ca="1" si="38"/>
        <v>#REF!</v>
      </c>
      <c r="HM394" s="9" t="e">
        <f t="shared" ca="1" si="39"/>
        <v>#REF!</v>
      </c>
      <c r="HN394" s="9" t="e">
        <f ca="1">SQRT($GS394*(1-$GS394/Controls!$D$15))</f>
        <v>#REF!</v>
      </c>
      <c r="HO394" s="9" t="e">
        <f t="shared" ca="1" si="40"/>
        <v>#REF!</v>
      </c>
      <c r="HP394" s="9" t="e">
        <f t="shared" ca="1" si="41"/>
        <v>#REF!</v>
      </c>
      <c r="HQ394" s="9" t="e">
        <f ca="1">IF($GV394=0,NA(),($GX394*Controls!#REF!))</f>
        <v>#REF!</v>
      </c>
    </row>
    <row r="395" spans="134:225" x14ac:dyDescent="0.25">
      <c r="ED395" s="9">
        <f>$EC$789/4+$EC$790/2+$EC$791/4</f>
        <v>0</v>
      </c>
      <c r="EE395" s="9">
        <f>$ED$788/4+$ED$789/2+$ED$790/4</f>
        <v>0</v>
      </c>
      <c r="EF395" s="9">
        <f>$EE$789/4+$EE$790/2+$EE$791/4</f>
        <v>0</v>
      </c>
      <c r="GP395" s="9" t="e">
        <f ca="1">INDIRECT(ADDRESS(ROW(),Controls!#REF!+30))</f>
        <v>#REF!</v>
      </c>
      <c r="GQ395" s="9" t="e">
        <f ca="1">INDIRECT(ADDRESS(ROW(),Controls!#REF!+45))</f>
        <v>#REF!</v>
      </c>
      <c r="GR395" s="9" t="e">
        <f ca="1">INDIRECT(ADDRESS(ROW(),Controls!#REF!+60))</f>
        <v>#REF!</v>
      </c>
      <c r="GS395" s="9" t="e">
        <f ca="1">INDIRECT(ADDRESS(ROW(),Controls!#REF!+75))</f>
        <v>#REF!</v>
      </c>
      <c r="GT395" s="9" t="e">
        <f ca="1">INDIRECT(ADDRESS(ROW(),Controls!#REF!+90))</f>
        <v>#REF!</v>
      </c>
      <c r="GU395" s="9" t="e">
        <f ca="1">INDIRECT(ADDRESS(ROW(),Controls!#REF!+105))</f>
        <v>#REF!</v>
      </c>
      <c r="GV395" s="9" t="e">
        <f ca="1">INDIRECT(ADDRESS(ROW(),Controls!#REF!+120))</f>
        <v>#REF!</v>
      </c>
      <c r="GW395" s="9" t="e">
        <f ca="1">INDIRECT(ADDRESS(ROW(),Controls!#REF!+15))</f>
        <v>#REF!</v>
      </c>
      <c r="GX395" s="9" t="e">
        <f ca="1">INDIRECT(ADDRESS(ROW(),Controls!#REF!+135))</f>
        <v>#REF!</v>
      </c>
      <c r="HJ395" s="9" t="e">
        <f t="shared" ca="1" si="36"/>
        <v>#REF!</v>
      </c>
      <c r="HK395" s="9" t="e">
        <f t="shared" ca="1" si="37"/>
        <v>#REF!</v>
      </c>
      <c r="HL395" s="9" t="e">
        <f t="shared" ca="1" si="38"/>
        <v>#REF!</v>
      </c>
      <c r="HM395" s="9" t="e">
        <f t="shared" ca="1" si="39"/>
        <v>#REF!</v>
      </c>
      <c r="HN395" s="9" t="e">
        <f ca="1">SQRT($GS395*(1-$GS395/Controls!$D$15))</f>
        <v>#REF!</v>
      </c>
      <c r="HO395" s="9" t="e">
        <f t="shared" ca="1" si="40"/>
        <v>#REF!</v>
      </c>
      <c r="HP395" s="9" t="e">
        <f t="shared" ca="1" si="41"/>
        <v>#REF!</v>
      </c>
      <c r="HQ395" s="9" t="e">
        <f ca="1">IF($GV395=0,NA(),($GX395*Controls!#REF!))</f>
        <v>#REF!</v>
      </c>
    </row>
    <row r="396" spans="134:225" x14ac:dyDescent="0.25">
      <c r="ED396" s="9">
        <f>$EC$791/4+$EC$792/2+$EC$793/4</f>
        <v>0</v>
      </c>
      <c r="EE396" s="9">
        <f>$ED$790/4+$ED$791/2+$ED$792/4</f>
        <v>0</v>
      </c>
      <c r="EF396" s="9">
        <f>$EE$791/4+$EE$792/2+$EE$793/4</f>
        <v>0</v>
      </c>
      <c r="GP396" s="9" t="e">
        <f ca="1">INDIRECT(ADDRESS(ROW(),Controls!#REF!+30))</f>
        <v>#REF!</v>
      </c>
      <c r="GQ396" s="9" t="e">
        <f ca="1">INDIRECT(ADDRESS(ROW(),Controls!#REF!+45))</f>
        <v>#REF!</v>
      </c>
      <c r="GR396" s="9" t="e">
        <f ca="1">INDIRECT(ADDRESS(ROW(),Controls!#REF!+60))</f>
        <v>#REF!</v>
      </c>
      <c r="GS396" s="9" t="e">
        <f ca="1">INDIRECT(ADDRESS(ROW(),Controls!#REF!+75))</f>
        <v>#REF!</v>
      </c>
      <c r="GT396" s="9" t="e">
        <f ca="1">INDIRECT(ADDRESS(ROW(),Controls!#REF!+90))</f>
        <v>#REF!</v>
      </c>
      <c r="GU396" s="9" t="e">
        <f ca="1">INDIRECT(ADDRESS(ROW(),Controls!#REF!+105))</f>
        <v>#REF!</v>
      </c>
      <c r="GV396" s="9" t="e">
        <f ca="1">INDIRECT(ADDRESS(ROW(),Controls!#REF!+120))</f>
        <v>#REF!</v>
      </c>
      <c r="GW396" s="9" t="e">
        <f ca="1">INDIRECT(ADDRESS(ROW(),Controls!#REF!+15))</f>
        <v>#REF!</v>
      </c>
      <c r="GX396" s="9" t="e">
        <f ca="1">INDIRECT(ADDRESS(ROW(),Controls!#REF!+135))</f>
        <v>#REF!</v>
      </c>
      <c r="HJ396" s="9" t="e">
        <f t="shared" ca="1" si="36"/>
        <v>#REF!</v>
      </c>
      <c r="HK396" s="9" t="e">
        <f t="shared" ca="1" si="37"/>
        <v>#REF!</v>
      </c>
      <c r="HL396" s="9" t="e">
        <f t="shared" ca="1" si="38"/>
        <v>#REF!</v>
      </c>
      <c r="HM396" s="9" t="e">
        <f t="shared" ca="1" si="39"/>
        <v>#REF!</v>
      </c>
      <c r="HN396" s="9" t="e">
        <f ca="1">SQRT($GS396*(1-$GS396/Controls!$D$15))</f>
        <v>#REF!</v>
      </c>
      <c r="HO396" s="9" t="e">
        <f t="shared" ca="1" si="40"/>
        <v>#REF!</v>
      </c>
      <c r="HP396" s="9" t="e">
        <f t="shared" ca="1" si="41"/>
        <v>#REF!</v>
      </c>
      <c r="HQ396" s="9" t="e">
        <f ca="1">IF($GV396=0,NA(),($GX396*Controls!#REF!))</f>
        <v>#REF!</v>
      </c>
    </row>
    <row r="397" spans="134:225" x14ac:dyDescent="0.25">
      <c r="ED397" s="9">
        <f>$EC$793/4+$EC$794/2+$EC$795/4</f>
        <v>0</v>
      </c>
      <c r="EE397" s="9">
        <f>$ED$792/4+$ED$793/2+$ED$794/4</f>
        <v>0</v>
      </c>
      <c r="EF397" s="9">
        <f>$EE$793/4+$EE$794/2+$EE$795/4</f>
        <v>0</v>
      </c>
      <c r="GP397" s="9" t="e">
        <f ca="1">INDIRECT(ADDRESS(ROW(),Controls!#REF!+30))</f>
        <v>#REF!</v>
      </c>
      <c r="GQ397" s="9" t="e">
        <f ca="1">INDIRECT(ADDRESS(ROW(),Controls!#REF!+45))</f>
        <v>#REF!</v>
      </c>
      <c r="GR397" s="9" t="e">
        <f ca="1">INDIRECT(ADDRESS(ROW(),Controls!#REF!+60))</f>
        <v>#REF!</v>
      </c>
      <c r="GS397" s="9" t="e">
        <f ca="1">INDIRECT(ADDRESS(ROW(),Controls!#REF!+75))</f>
        <v>#REF!</v>
      </c>
      <c r="GT397" s="9" t="e">
        <f ca="1">INDIRECT(ADDRESS(ROW(),Controls!#REF!+90))</f>
        <v>#REF!</v>
      </c>
      <c r="GU397" s="9" t="e">
        <f ca="1">INDIRECT(ADDRESS(ROW(),Controls!#REF!+105))</f>
        <v>#REF!</v>
      </c>
      <c r="GV397" s="9" t="e">
        <f ca="1">INDIRECT(ADDRESS(ROW(),Controls!#REF!+120))</f>
        <v>#REF!</v>
      </c>
      <c r="GW397" s="9" t="e">
        <f ca="1">INDIRECT(ADDRESS(ROW(),Controls!#REF!+15))</f>
        <v>#REF!</v>
      </c>
      <c r="GX397" s="9" t="e">
        <f ca="1">INDIRECT(ADDRESS(ROW(),Controls!#REF!+135))</f>
        <v>#REF!</v>
      </c>
      <c r="HJ397" s="9" t="e">
        <f t="shared" ca="1" si="36"/>
        <v>#REF!</v>
      </c>
      <c r="HK397" s="9" t="e">
        <f t="shared" ca="1" si="37"/>
        <v>#REF!</v>
      </c>
      <c r="HL397" s="9" t="e">
        <f t="shared" ca="1" si="38"/>
        <v>#REF!</v>
      </c>
      <c r="HM397" s="9" t="e">
        <f t="shared" ca="1" si="39"/>
        <v>#REF!</v>
      </c>
      <c r="HN397" s="9" t="e">
        <f ca="1">SQRT($GS397*(1-$GS397/Controls!$D$15))</f>
        <v>#REF!</v>
      </c>
      <c r="HO397" s="9" t="e">
        <f t="shared" ca="1" si="40"/>
        <v>#REF!</v>
      </c>
      <c r="HP397" s="9" t="e">
        <f t="shared" ca="1" si="41"/>
        <v>#REF!</v>
      </c>
      <c r="HQ397" s="9" t="e">
        <f ca="1">IF($GV397=0,NA(),($GX397*Controls!#REF!))</f>
        <v>#REF!</v>
      </c>
    </row>
    <row r="398" spans="134:225" x14ac:dyDescent="0.25">
      <c r="ED398" s="9">
        <f>$EC$795/4+$EC$796/2+$EC$797/4</f>
        <v>0</v>
      </c>
      <c r="EE398" s="9">
        <f>$ED$794/4+$ED$795/2+$ED$796/4</f>
        <v>0</v>
      </c>
      <c r="EF398" s="9">
        <f>$EE$795/4+$EE$796/2+$EE$797/4</f>
        <v>0</v>
      </c>
      <c r="GP398" s="9" t="e">
        <f ca="1">INDIRECT(ADDRESS(ROW(),Controls!#REF!+30))</f>
        <v>#REF!</v>
      </c>
      <c r="GQ398" s="9" t="e">
        <f ca="1">INDIRECT(ADDRESS(ROW(),Controls!#REF!+45))</f>
        <v>#REF!</v>
      </c>
      <c r="GR398" s="9" t="e">
        <f ca="1">INDIRECT(ADDRESS(ROW(),Controls!#REF!+60))</f>
        <v>#REF!</v>
      </c>
      <c r="GS398" s="9" t="e">
        <f ca="1">INDIRECT(ADDRESS(ROW(),Controls!#REF!+75))</f>
        <v>#REF!</v>
      </c>
      <c r="GT398" s="9" t="e">
        <f ca="1">INDIRECT(ADDRESS(ROW(),Controls!#REF!+90))</f>
        <v>#REF!</v>
      </c>
      <c r="GU398" s="9" t="e">
        <f ca="1">INDIRECT(ADDRESS(ROW(),Controls!#REF!+105))</f>
        <v>#REF!</v>
      </c>
      <c r="GV398" s="9" t="e">
        <f ca="1">INDIRECT(ADDRESS(ROW(),Controls!#REF!+120))</f>
        <v>#REF!</v>
      </c>
      <c r="GW398" s="9" t="e">
        <f ca="1">INDIRECT(ADDRESS(ROW(),Controls!#REF!+15))</f>
        <v>#REF!</v>
      </c>
      <c r="GX398" s="9" t="e">
        <f ca="1">INDIRECT(ADDRESS(ROW(),Controls!#REF!+135))</f>
        <v>#REF!</v>
      </c>
      <c r="HJ398" s="9" t="e">
        <f t="shared" ca="1" si="36"/>
        <v>#REF!</v>
      </c>
      <c r="HK398" s="9" t="e">
        <f t="shared" ca="1" si="37"/>
        <v>#REF!</v>
      </c>
      <c r="HL398" s="9" t="e">
        <f t="shared" ca="1" si="38"/>
        <v>#REF!</v>
      </c>
      <c r="HM398" s="9" t="e">
        <f t="shared" ca="1" si="39"/>
        <v>#REF!</v>
      </c>
      <c r="HN398" s="9" t="e">
        <f ca="1">SQRT($GS398*(1-$GS398/Controls!$D$15))</f>
        <v>#REF!</v>
      </c>
      <c r="HO398" s="9" t="e">
        <f t="shared" ca="1" si="40"/>
        <v>#REF!</v>
      </c>
      <c r="HP398" s="9" t="e">
        <f t="shared" ca="1" si="41"/>
        <v>#REF!</v>
      </c>
      <c r="HQ398" s="9" t="e">
        <f ca="1">IF($GV398=0,NA(),($GX398*Controls!#REF!))</f>
        <v>#REF!</v>
      </c>
    </row>
    <row r="399" spans="134:225" x14ac:dyDescent="0.25">
      <c r="ED399" s="9">
        <f>$EC$797/4+$EC$798/2+$EC$799/4</f>
        <v>0</v>
      </c>
      <c r="EE399" s="9">
        <f>$ED$796/4+$ED$797/2+$ED$798/4</f>
        <v>0</v>
      </c>
      <c r="EF399" s="9">
        <f>$EE$797/4+$EE$798/2+$EE$799/4</f>
        <v>0</v>
      </c>
      <c r="GP399" s="9" t="e">
        <f ca="1">INDIRECT(ADDRESS(ROW(),Controls!#REF!+30))</f>
        <v>#REF!</v>
      </c>
      <c r="GQ399" s="9" t="e">
        <f ca="1">INDIRECT(ADDRESS(ROW(),Controls!#REF!+45))</f>
        <v>#REF!</v>
      </c>
      <c r="GR399" s="9" t="e">
        <f ca="1">INDIRECT(ADDRESS(ROW(),Controls!#REF!+60))</f>
        <v>#REF!</v>
      </c>
      <c r="GS399" s="9" t="e">
        <f ca="1">INDIRECT(ADDRESS(ROW(),Controls!#REF!+75))</f>
        <v>#REF!</v>
      </c>
      <c r="GT399" s="9" t="e">
        <f ca="1">INDIRECT(ADDRESS(ROW(),Controls!#REF!+90))</f>
        <v>#REF!</v>
      </c>
      <c r="GU399" s="9" t="e">
        <f ca="1">INDIRECT(ADDRESS(ROW(),Controls!#REF!+105))</f>
        <v>#REF!</v>
      </c>
      <c r="GV399" s="9" t="e">
        <f ca="1">INDIRECT(ADDRESS(ROW(),Controls!#REF!+120))</f>
        <v>#REF!</v>
      </c>
      <c r="GW399" s="9" t="e">
        <f ca="1">INDIRECT(ADDRESS(ROW(),Controls!#REF!+15))</f>
        <v>#REF!</v>
      </c>
      <c r="GX399" s="9" t="e">
        <f ca="1">INDIRECT(ADDRESS(ROW(),Controls!#REF!+135))</f>
        <v>#REF!</v>
      </c>
      <c r="HJ399" s="9" t="e">
        <f t="shared" ca="1" si="36"/>
        <v>#REF!</v>
      </c>
      <c r="HK399" s="9" t="e">
        <f t="shared" ca="1" si="37"/>
        <v>#REF!</v>
      </c>
      <c r="HL399" s="9" t="e">
        <f t="shared" ca="1" si="38"/>
        <v>#REF!</v>
      </c>
      <c r="HM399" s="9" t="e">
        <f t="shared" ca="1" si="39"/>
        <v>#REF!</v>
      </c>
      <c r="HN399" s="9" t="e">
        <f ca="1">SQRT($GS399*(1-$GS399/Controls!$D$15))</f>
        <v>#REF!</v>
      </c>
      <c r="HO399" s="9" t="e">
        <f t="shared" ca="1" si="40"/>
        <v>#REF!</v>
      </c>
      <c r="HP399" s="9" t="e">
        <f t="shared" ca="1" si="41"/>
        <v>#REF!</v>
      </c>
      <c r="HQ399" s="9" t="e">
        <f ca="1">IF($GV399=0,NA(),($GX399*Controls!#REF!))</f>
        <v>#REF!</v>
      </c>
    </row>
    <row r="400" spans="134:225" x14ac:dyDescent="0.25">
      <c r="ED400" s="9">
        <f>$EC$799/4+$EC$800/2+$EC$801/4</f>
        <v>0</v>
      </c>
      <c r="EE400" s="9">
        <f>$ED$798/4+$ED$799/2+$ED$800/4</f>
        <v>0</v>
      </c>
      <c r="EF400" s="9">
        <f>$EE$799/4+$EE$800/2+$EE$801/4</f>
        <v>0</v>
      </c>
      <c r="GP400" s="9" t="e">
        <f ca="1">INDIRECT(ADDRESS(ROW(),Controls!#REF!+30))</f>
        <v>#REF!</v>
      </c>
      <c r="GQ400" s="9" t="e">
        <f ca="1">INDIRECT(ADDRESS(ROW(),Controls!#REF!+45))</f>
        <v>#REF!</v>
      </c>
      <c r="GR400" s="9" t="e">
        <f ca="1">INDIRECT(ADDRESS(ROW(),Controls!#REF!+60))</f>
        <v>#REF!</v>
      </c>
      <c r="GS400" s="9" t="e">
        <f ca="1">INDIRECT(ADDRESS(ROW(),Controls!#REF!+75))</f>
        <v>#REF!</v>
      </c>
      <c r="GT400" s="9" t="e">
        <f ca="1">INDIRECT(ADDRESS(ROW(),Controls!#REF!+90))</f>
        <v>#REF!</v>
      </c>
      <c r="GU400" s="9" t="e">
        <f ca="1">INDIRECT(ADDRESS(ROW(),Controls!#REF!+105))</f>
        <v>#REF!</v>
      </c>
      <c r="GV400" s="9" t="e">
        <f ca="1">INDIRECT(ADDRESS(ROW(),Controls!#REF!+120))</f>
        <v>#REF!</v>
      </c>
      <c r="GW400" s="9" t="e">
        <f ca="1">INDIRECT(ADDRESS(ROW(),Controls!#REF!+15))</f>
        <v>#REF!</v>
      </c>
      <c r="GX400" s="9" t="e">
        <f ca="1">INDIRECT(ADDRESS(ROW(),Controls!#REF!+135))</f>
        <v>#REF!</v>
      </c>
      <c r="HJ400" s="9" t="e">
        <f t="shared" ca="1" si="36"/>
        <v>#REF!</v>
      </c>
      <c r="HK400" s="9" t="e">
        <f t="shared" ca="1" si="37"/>
        <v>#REF!</v>
      </c>
      <c r="HL400" s="9" t="e">
        <f t="shared" ca="1" si="38"/>
        <v>#REF!</v>
      </c>
      <c r="HM400" s="9" t="e">
        <f t="shared" ca="1" si="39"/>
        <v>#REF!</v>
      </c>
      <c r="HN400" s="9" t="e">
        <f ca="1">SQRT($GS400*(1-$GS400/Controls!$D$15))</f>
        <v>#REF!</v>
      </c>
      <c r="HO400" s="9" t="e">
        <f t="shared" ca="1" si="40"/>
        <v>#REF!</v>
      </c>
      <c r="HP400" s="9" t="e">
        <f t="shared" ca="1" si="41"/>
        <v>#REF!</v>
      </c>
      <c r="HQ400" s="9" t="e">
        <f ca="1">IF($GV400=0,NA(),($GX400*Controls!#REF!))</f>
        <v>#REF!</v>
      </c>
    </row>
    <row r="401" spans="134:225" x14ac:dyDescent="0.25">
      <c r="ED401" s="9">
        <f>$EC$801/4+$EC$802/2+$EC$803/4</f>
        <v>0</v>
      </c>
      <c r="EE401" s="9">
        <f>$ED$800/4+$ED$801/2+$ED$802/4</f>
        <v>0</v>
      </c>
      <c r="EF401" s="9">
        <f>$EE$801/4+$EE$802/2+$EE$803/4</f>
        <v>0</v>
      </c>
      <c r="GP401" s="9" t="e">
        <f ca="1">INDIRECT(ADDRESS(ROW(),Controls!#REF!+30))</f>
        <v>#REF!</v>
      </c>
      <c r="GQ401" s="9" t="e">
        <f ca="1">INDIRECT(ADDRESS(ROW(),Controls!#REF!+45))</f>
        <v>#REF!</v>
      </c>
      <c r="GR401" s="9" t="e">
        <f ca="1">INDIRECT(ADDRESS(ROW(),Controls!#REF!+60))</f>
        <v>#REF!</v>
      </c>
      <c r="GS401" s="9" t="e">
        <f ca="1">INDIRECT(ADDRESS(ROW(),Controls!#REF!+75))</f>
        <v>#REF!</v>
      </c>
      <c r="GT401" s="9" t="e">
        <f ca="1">INDIRECT(ADDRESS(ROW(),Controls!#REF!+90))</f>
        <v>#REF!</v>
      </c>
      <c r="GU401" s="9" t="e">
        <f ca="1">INDIRECT(ADDRESS(ROW(),Controls!#REF!+105))</f>
        <v>#REF!</v>
      </c>
      <c r="GV401" s="9" t="e">
        <f ca="1">INDIRECT(ADDRESS(ROW(),Controls!#REF!+120))</f>
        <v>#REF!</v>
      </c>
      <c r="GW401" s="9" t="e">
        <f ca="1">INDIRECT(ADDRESS(ROW(),Controls!#REF!+15))</f>
        <v>#REF!</v>
      </c>
      <c r="GX401" s="9" t="e">
        <f ca="1">INDIRECT(ADDRESS(ROW(),Controls!#REF!+135))</f>
        <v>#REF!</v>
      </c>
      <c r="HJ401" s="9" t="e">
        <f t="shared" ca="1" si="36"/>
        <v>#REF!</v>
      </c>
      <c r="HK401" s="9" t="e">
        <f t="shared" ca="1" si="37"/>
        <v>#REF!</v>
      </c>
      <c r="HL401" s="9" t="e">
        <f t="shared" ca="1" si="38"/>
        <v>#REF!</v>
      </c>
      <c r="HM401" s="9" t="e">
        <f t="shared" ca="1" si="39"/>
        <v>#REF!</v>
      </c>
      <c r="HN401" s="9" t="e">
        <f ca="1">SQRT($GS401*(1-$GS401/Controls!$D$15))</f>
        <v>#REF!</v>
      </c>
      <c r="HO401" s="9" t="e">
        <f t="shared" ca="1" si="40"/>
        <v>#REF!</v>
      </c>
      <c r="HP401" s="9" t="e">
        <f t="shared" ca="1" si="41"/>
        <v>#REF!</v>
      </c>
      <c r="HQ401" s="9" t="e">
        <f ca="1">IF($GV401=0,NA(),($GX401*Controls!#REF!))</f>
        <v>#REF!</v>
      </c>
    </row>
    <row r="402" spans="134:225" x14ac:dyDescent="0.25">
      <c r="ED402" s="9">
        <f>$EC$803/4+$EC$804/2+$EC$805/4</f>
        <v>0</v>
      </c>
      <c r="EE402" s="9">
        <f>$ED$802/4+$ED$803/2+$ED$804/4</f>
        <v>0</v>
      </c>
      <c r="EF402" s="9">
        <f>$EE$803/4+$EE$804/2+$EE$805/4</f>
        <v>0</v>
      </c>
      <c r="GP402" s="9" t="e">
        <f ca="1">INDIRECT(ADDRESS(ROW(),Controls!#REF!+30))</f>
        <v>#REF!</v>
      </c>
      <c r="GQ402" s="9" t="e">
        <f ca="1">INDIRECT(ADDRESS(ROW(),Controls!#REF!+45))</f>
        <v>#REF!</v>
      </c>
      <c r="GR402" s="9" t="e">
        <f ca="1">INDIRECT(ADDRESS(ROW(),Controls!#REF!+60))</f>
        <v>#REF!</v>
      </c>
      <c r="GS402" s="9" t="e">
        <f ca="1">INDIRECT(ADDRESS(ROW(),Controls!#REF!+75))</f>
        <v>#REF!</v>
      </c>
      <c r="GT402" s="9" t="e">
        <f ca="1">INDIRECT(ADDRESS(ROW(),Controls!#REF!+90))</f>
        <v>#REF!</v>
      </c>
      <c r="GU402" s="9" t="e">
        <f ca="1">INDIRECT(ADDRESS(ROW(),Controls!#REF!+105))</f>
        <v>#REF!</v>
      </c>
      <c r="GV402" s="9" t="e">
        <f ca="1">INDIRECT(ADDRESS(ROW(),Controls!#REF!+120))</f>
        <v>#REF!</v>
      </c>
      <c r="GW402" s="9" t="e">
        <f ca="1">INDIRECT(ADDRESS(ROW(),Controls!#REF!+15))</f>
        <v>#REF!</v>
      </c>
      <c r="GX402" s="9" t="e">
        <f ca="1">INDIRECT(ADDRESS(ROW(),Controls!#REF!+135))</f>
        <v>#REF!</v>
      </c>
      <c r="HJ402" s="9" t="e">
        <f t="shared" ca="1" si="36"/>
        <v>#REF!</v>
      </c>
      <c r="HK402" s="9" t="e">
        <f t="shared" ca="1" si="37"/>
        <v>#REF!</v>
      </c>
      <c r="HL402" s="9" t="e">
        <f t="shared" ca="1" si="38"/>
        <v>#REF!</v>
      </c>
      <c r="HM402" s="9" t="e">
        <f t="shared" ca="1" si="39"/>
        <v>#REF!</v>
      </c>
      <c r="HN402" s="9" t="e">
        <f ca="1">SQRT($GS402*(1-$GS402/Controls!$D$15))</f>
        <v>#REF!</v>
      </c>
      <c r="HO402" s="9" t="e">
        <f t="shared" ca="1" si="40"/>
        <v>#REF!</v>
      </c>
      <c r="HP402" s="9" t="e">
        <f t="shared" ca="1" si="41"/>
        <v>#REF!</v>
      </c>
      <c r="HQ402" s="9" t="e">
        <f ca="1">IF($GV402=0,NA(),($GX402*Controls!#REF!))</f>
        <v>#REF!</v>
      </c>
    </row>
    <row r="403" spans="134:225" x14ac:dyDescent="0.25">
      <c r="ED403" s="9">
        <f>$EC$805/4+$EC$806/2+$EC$807/4</f>
        <v>0</v>
      </c>
      <c r="EE403" s="9">
        <f>$ED$804/4+$ED$805/2+$ED$806/4</f>
        <v>0</v>
      </c>
      <c r="EF403" s="9">
        <f>$EE$805/4+$EE$806/2+$EE$807/4</f>
        <v>0</v>
      </c>
      <c r="GP403" s="9" t="e">
        <f ca="1">INDIRECT(ADDRESS(ROW(),Controls!#REF!+30))</f>
        <v>#REF!</v>
      </c>
      <c r="GQ403" s="9" t="e">
        <f ca="1">INDIRECT(ADDRESS(ROW(),Controls!#REF!+45))</f>
        <v>#REF!</v>
      </c>
      <c r="GR403" s="9" t="e">
        <f ca="1">INDIRECT(ADDRESS(ROW(),Controls!#REF!+60))</f>
        <v>#REF!</v>
      </c>
      <c r="GS403" s="9" t="e">
        <f ca="1">INDIRECT(ADDRESS(ROW(),Controls!#REF!+75))</f>
        <v>#REF!</v>
      </c>
      <c r="GT403" s="9" t="e">
        <f ca="1">INDIRECT(ADDRESS(ROW(),Controls!#REF!+90))</f>
        <v>#REF!</v>
      </c>
      <c r="GU403" s="9" t="e">
        <f ca="1">INDIRECT(ADDRESS(ROW(),Controls!#REF!+105))</f>
        <v>#REF!</v>
      </c>
      <c r="GV403" s="9" t="e">
        <f ca="1">INDIRECT(ADDRESS(ROW(),Controls!#REF!+120))</f>
        <v>#REF!</v>
      </c>
      <c r="GW403" s="9" t="e">
        <f ca="1">INDIRECT(ADDRESS(ROW(),Controls!#REF!+15))</f>
        <v>#REF!</v>
      </c>
      <c r="GX403" s="9" t="e">
        <f ca="1">INDIRECT(ADDRESS(ROW(),Controls!#REF!+135))</f>
        <v>#REF!</v>
      </c>
      <c r="HJ403" s="9" t="e">
        <f t="shared" ca="1" si="36"/>
        <v>#REF!</v>
      </c>
      <c r="HK403" s="9" t="e">
        <f t="shared" ca="1" si="37"/>
        <v>#REF!</v>
      </c>
      <c r="HL403" s="9" t="e">
        <f t="shared" ca="1" si="38"/>
        <v>#REF!</v>
      </c>
      <c r="HM403" s="9" t="e">
        <f t="shared" ca="1" si="39"/>
        <v>#REF!</v>
      </c>
      <c r="HN403" s="9" t="e">
        <f ca="1">SQRT($GS403*(1-$GS403/Controls!$D$15))</f>
        <v>#REF!</v>
      </c>
      <c r="HO403" s="9" t="e">
        <f t="shared" ca="1" si="40"/>
        <v>#REF!</v>
      </c>
      <c r="HP403" s="9" t="e">
        <f t="shared" ca="1" si="41"/>
        <v>#REF!</v>
      </c>
      <c r="HQ403" s="9" t="e">
        <f ca="1">IF($GV403=0,NA(),($GX403*Controls!#REF!))</f>
        <v>#REF!</v>
      </c>
    </row>
    <row r="404" spans="134:225" x14ac:dyDescent="0.25">
      <c r="ED404" s="9">
        <f>$EC$807/4+$EC$808/2+$EC$809/4</f>
        <v>0</v>
      </c>
      <c r="EE404" s="9">
        <f>$ED$806/4+$ED$807/2+$ED$808/4</f>
        <v>0</v>
      </c>
      <c r="EF404" s="9">
        <f>$EE$807/4+$EE$808/2+$EE$809/4</f>
        <v>0</v>
      </c>
      <c r="GP404" s="9" t="e">
        <f ca="1">INDIRECT(ADDRESS(ROW(),Controls!#REF!+30))</f>
        <v>#REF!</v>
      </c>
      <c r="GQ404" s="9" t="e">
        <f ca="1">INDIRECT(ADDRESS(ROW(),Controls!#REF!+45))</f>
        <v>#REF!</v>
      </c>
      <c r="GR404" s="9" t="e">
        <f ca="1">INDIRECT(ADDRESS(ROW(),Controls!#REF!+60))</f>
        <v>#REF!</v>
      </c>
      <c r="GS404" s="9" t="e">
        <f ca="1">INDIRECT(ADDRESS(ROW(),Controls!#REF!+75))</f>
        <v>#REF!</v>
      </c>
      <c r="GT404" s="9" t="e">
        <f ca="1">INDIRECT(ADDRESS(ROW(),Controls!#REF!+90))</f>
        <v>#REF!</v>
      </c>
      <c r="GU404" s="9" t="e">
        <f ca="1">INDIRECT(ADDRESS(ROW(),Controls!#REF!+105))</f>
        <v>#REF!</v>
      </c>
      <c r="GV404" s="9" t="e">
        <f ca="1">INDIRECT(ADDRESS(ROW(),Controls!#REF!+120))</f>
        <v>#REF!</v>
      </c>
      <c r="GW404" s="9" t="e">
        <f ca="1">INDIRECT(ADDRESS(ROW(),Controls!#REF!+15))</f>
        <v>#REF!</v>
      </c>
      <c r="GX404" s="9" t="e">
        <f ca="1">INDIRECT(ADDRESS(ROW(),Controls!#REF!+135))</f>
        <v>#REF!</v>
      </c>
      <c r="HJ404" s="9" t="e">
        <f t="shared" ca="1" si="36"/>
        <v>#REF!</v>
      </c>
      <c r="HK404" s="9" t="e">
        <f t="shared" ca="1" si="37"/>
        <v>#REF!</v>
      </c>
      <c r="HL404" s="9" t="e">
        <f t="shared" ca="1" si="38"/>
        <v>#REF!</v>
      </c>
      <c r="HM404" s="9" t="e">
        <f t="shared" ca="1" si="39"/>
        <v>#REF!</v>
      </c>
      <c r="HN404" s="9" t="e">
        <f ca="1">SQRT($GS404*(1-$GS404/Controls!$D$15))</f>
        <v>#REF!</v>
      </c>
      <c r="HO404" s="9" t="e">
        <f t="shared" ca="1" si="40"/>
        <v>#REF!</v>
      </c>
      <c r="HP404" s="9" t="e">
        <f t="shared" ca="1" si="41"/>
        <v>#REF!</v>
      </c>
      <c r="HQ404" s="9" t="e">
        <f ca="1">IF($GV404=0,NA(),($GX404*Controls!#REF!))</f>
        <v>#REF!</v>
      </c>
    </row>
    <row r="405" spans="134:225" x14ac:dyDescent="0.25">
      <c r="ED405" s="9">
        <f>$EC$809/4+$EC$810/2+$EC$811/4</f>
        <v>0</v>
      </c>
      <c r="EE405" s="9">
        <f>$ED$808/4+$ED$809/2+$ED$810/4</f>
        <v>0</v>
      </c>
      <c r="EF405" s="9">
        <f>$EE$809/4+$EE$810/2+$EE$811/4</f>
        <v>0</v>
      </c>
      <c r="GP405" s="9" t="e">
        <f ca="1">INDIRECT(ADDRESS(ROW(),Controls!#REF!+30))</f>
        <v>#REF!</v>
      </c>
      <c r="GQ405" s="9" t="e">
        <f ca="1">INDIRECT(ADDRESS(ROW(),Controls!#REF!+45))</f>
        <v>#REF!</v>
      </c>
      <c r="GR405" s="9" t="e">
        <f ca="1">INDIRECT(ADDRESS(ROW(),Controls!#REF!+60))</f>
        <v>#REF!</v>
      </c>
      <c r="GS405" s="9" t="e">
        <f ca="1">INDIRECT(ADDRESS(ROW(),Controls!#REF!+75))</f>
        <v>#REF!</v>
      </c>
      <c r="GT405" s="9" t="e">
        <f ca="1">INDIRECT(ADDRESS(ROW(),Controls!#REF!+90))</f>
        <v>#REF!</v>
      </c>
      <c r="GU405" s="9" t="e">
        <f ca="1">INDIRECT(ADDRESS(ROW(),Controls!#REF!+105))</f>
        <v>#REF!</v>
      </c>
      <c r="GV405" s="9" t="e">
        <f ca="1">INDIRECT(ADDRESS(ROW(),Controls!#REF!+120))</f>
        <v>#REF!</v>
      </c>
      <c r="GW405" s="9" t="e">
        <f ca="1">INDIRECT(ADDRESS(ROW(),Controls!#REF!+15))</f>
        <v>#REF!</v>
      </c>
      <c r="GX405" s="9" t="e">
        <f ca="1">INDIRECT(ADDRESS(ROW(),Controls!#REF!+135))</f>
        <v>#REF!</v>
      </c>
      <c r="HJ405" s="9" t="e">
        <f t="shared" ca="1" si="36"/>
        <v>#REF!</v>
      </c>
      <c r="HK405" s="9" t="e">
        <f t="shared" ca="1" si="37"/>
        <v>#REF!</v>
      </c>
      <c r="HL405" s="9" t="e">
        <f t="shared" ca="1" si="38"/>
        <v>#REF!</v>
      </c>
      <c r="HM405" s="9" t="e">
        <f t="shared" ca="1" si="39"/>
        <v>#REF!</v>
      </c>
      <c r="HN405" s="9" t="e">
        <f ca="1">SQRT($GS405*(1-$GS405/Controls!$D$15))</f>
        <v>#REF!</v>
      </c>
      <c r="HO405" s="9" t="e">
        <f t="shared" ca="1" si="40"/>
        <v>#REF!</v>
      </c>
      <c r="HP405" s="9" t="e">
        <f t="shared" ca="1" si="41"/>
        <v>#REF!</v>
      </c>
      <c r="HQ405" s="9" t="e">
        <f ca="1">IF($GV405=0,NA(),($GX405*Controls!#REF!))</f>
        <v>#REF!</v>
      </c>
    </row>
    <row r="406" spans="134:225" x14ac:dyDescent="0.25">
      <c r="ED406" s="9">
        <f>$EC$811/4+$EC$812/2+$EC$813/4</f>
        <v>0</v>
      </c>
      <c r="EE406" s="9">
        <f>$ED$810/4+$ED$811/2+$ED$812/4</f>
        <v>0</v>
      </c>
      <c r="EF406" s="9">
        <f>$EE$811/4+$EE$812/2+$EE$813/4</f>
        <v>0</v>
      </c>
      <c r="GP406" s="9" t="e">
        <f ca="1">INDIRECT(ADDRESS(ROW(),Controls!#REF!+30))</f>
        <v>#REF!</v>
      </c>
      <c r="GQ406" s="9" t="e">
        <f ca="1">INDIRECT(ADDRESS(ROW(),Controls!#REF!+45))</f>
        <v>#REF!</v>
      </c>
      <c r="GR406" s="9" t="e">
        <f ca="1">INDIRECT(ADDRESS(ROW(),Controls!#REF!+60))</f>
        <v>#REF!</v>
      </c>
      <c r="GS406" s="9" t="e">
        <f ca="1">INDIRECT(ADDRESS(ROW(),Controls!#REF!+75))</f>
        <v>#REF!</v>
      </c>
      <c r="GT406" s="9" t="e">
        <f ca="1">INDIRECT(ADDRESS(ROW(),Controls!#REF!+90))</f>
        <v>#REF!</v>
      </c>
      <c r="GU406" s="9" t="e">
        <f ca="1">INDIRECT(ADDRESS(ROW(),Controls!#REF!+105))</f>
        <v>#REF!</v>
      </c>
      <c r="GV406" s="9" t="e">
        <f ca="1">INDIRECT(ADDRESS(ROW(),Controls!#REF!+120))</f>
        <v>#REF!</v>
      </c>
      <c r="GW406" s="9" t="e">
        <f ca="1">INDIRECT(ADDRESS(ROW(),Controls!#REF!+15))</f>
        <v>#REF!</v>
      </c>
      <c r="GX406" s="9" t="e">
        <f ca="1">INDIRECT(ADDRESS(ROW(),Controls!#REF!+135))</f>
        <v>#REF!</v>
      </c>
      <c r="HJ406" s="9" t="e">
        <f t="shared" ca="1" si="36"/>
        <v>#REF!</v>
      </c>
      <c r="HK406" s="9" t="e">
        <f t="shared" ca="1" si="37"/>
        <v>#REF!</v>
      </c>
      <c r="HL406" s="9" t="e">
        <f t="shared" ca="1" si="38"/>
        <v>#REF!</v>
      </c>
      <c r="HM406" s="9" t="e">
        <f t="shared" ca="1" si="39"/>
        <v>#REF!</v>
      </c>
      <c r="HN406" s="9" t="e">
        <f ca="1">SQRT($GS406*(1-$GS406/Controls!$D$15))</f>
        <v>#REF!</v>
      </c>
      <c r="HO406" s="9" t="e">
        <f t="shared" ca="1" si="40"/>
        <v>#REF!</v>
      </c>
      <c r="HP406" s="9" t="e">
        <f t="shared" ca="1" si="41"/>
        <v>#REF!</v>
      </c>
      <c r="HQ406" s="9" t="e">
        <f ca="1">IF($GV406=0,NA(),($GX406*Controls!#REF!))</f>
        <v>#REF!</v>
      </c>
    </row>
    <row r="407" spans="134:225" x14ac:dyDescent="0.25">
      <c r="ED407" s="9">
        <f>$EC$813/4+$EC$814/2+$EC$815/4</f>
        <v>0</v>
      </c>
      <c r="EE407" s="9">
        <f>$ED$812/4+$ED$813/2+$ED$814/4</f>
        <v>0</v>
      </c>
      <c r="EF407" s="9">
        <f>$EE$813/4+$EE$814/2+$EE$815/4</f>
        <v>0</v>
      </c>
      <c r="GP407" s="9" t="e">
        <f ca="1">INDIRECT(ADDRESS(ROW(),Controls!#REF!+30))</f>
        <v>#REF!</v>
      </c>
      <c r="GQ407" s="9" t="e">
        <f ca="1">INDIRECT(ADDRESS(ROW(),Controls!#REF!+45))</f>
        <v>#REF!</v>
      </c>
      <c r="GR407" s="9" t="e">
        <f ca="1">INDIRECT(ADDRESS(ROW(),Controls!#REF!+60))</f>
        <v>#REF!</v>
      </c>
      <c r="GS407" s="9" t="e">
        <f ca="1">INDIRECT(ADDRESS(ROW(),Controls!#REF!+75))</f>
        <v>#REF!</v>
      </c>
      <c r="GT407" s="9" t="e">
        <f ca="1">INDIRECT(ADDRESS(ROW(),Controls!#REF!+90))</f>
        <v>#REF!</v>
      </c>
      <c r="GU407" s="9" t="e">
        <f ca="1">INDIRECT(ADDRESS(ROW(),Controls!#REF!+105))</f>
        <v>#REF!</v>
      </c>
      <c r="GV407" s="9" t="e">
        <f ca="1">INDIRECT(ADDRESS(ROW(),Controls!#REF!+120))</f>
        <v>#REF!</v>
      </c>
      <c r="GW407" s="9" t="e">
        <f ca="1">INDIRECT(ADDRESS(ROW(),Controls!#REF!+15))</f>
        <v>#REF!</v>
      </c>
      <c r="GX407" s="9" t="e">
        <f ca="1">INDIRECT(ADDRESS(ROW(),Controls!#REF!+135))</f>
        <v>#REF!</v>
      </c>
      <c r="HJ407" s="9" t="e">
        <f t="shared" ca="1" si="36"/>
        <v>#REF!</v>
      </c>
      <c r="HK407" s="9" t="e">
        <f t="shared" ca="1" si="37"/>
        <v>#REF!</v>
      </c>
      <c r="HL407" s="9" t="e">
        <f t="shared" ca="1" si="38"/>
        <v>#REF!</v>
      </c>
      <c r="HM407" s="9" t="e">
        <f t="shared" ca="1" si="39"/>
        <v>#REF!</v>
      </c>
      <c r="HN407" s="9" t="e">
        <f ca="1">SQRT($GS407*(1-$GS407/Controls!$D$15))</f>
        <v>#REF!</v>
      </c>
      <c r="HO407" s="9" t="e">
        <f t="shared" ca="1" si="40"/>
        <v>#REF!</v>
      </c>
      <c r="HP407" s="9" t="e">
        <f t="shared" ca="1" si="41"/>
        <v>#REF!</v>
      </c>
      <c r="HQ407" s="9" t="e">
        <f ca="1">IF($GV407=0,NA(),($GX407*Controls!#REF!))</f>
        <v>#REF!</v>
      </c>
    </row>
    <row r="408" spans="134:225" x14ac:dyDescent="0.25">
      <c r="ED408" s="9">
        <f>$EC$815/4+$EC$816/2+$EC$817/4</f>
        <v>0</v>
      </c>
      <c r="EE408" s="9">
        <f>$ED$814/4+$ED$815/2+$ED$816/4</f>
        <v>0</v>
      </c>
      <c r="EF408" s="9">
        <f>$EE$815/4+$EE$816/2+$EE$817/4</f>
        <v>0</v>
      </c>
      <c r="GP408" s="9" t="e">
        <f ca="1">INDIRECT(ADDRESS(ROW(),Controls!#REF!+30))</f>
        <v>#REF!</v>
      </c>
      <c r="GQ408" s="9" t="e">
        <f ca="1">INDIRECT(ADDRESS(ROW(),Controls!#REF!+45))</f>
        <v>#REF!</v>
      </c>
      <c r="GR408" s="9" t="e">
        <f ca="1">INDIRECT(ADDRESS(ROW(),Controls!#REF!+60))</f>
        <v>#REF!</v>
      </c>
      <c r="GS408" s="9" t="e">
        <f ca="1">INDIRECT(ADDRESS(ROW(),Controls!#REF!+75))</f>
        <v>#REF!</v>
      </c>
      <c r="GT408" s="9" t="e">
        <f ca="1">INDIRECT(ADDRESS(ROW(),Controls!#REF!+90))</f>
        <v>#REF!</v>
      </c>
      <c r="GU408" s="9" t="e">
        <f ca="1">INDIRECT(ADDRESS(ROW(),Controls!#REF!+105))</f>
        <v>#REF!</v>
      </c>
      <c r="GV408" s="9" t="e">
        <f ca="1">INDIRECT(ADDRESS(ROW(),Controls!#REF!+120))</f>
        <v>#REF!</v>
      </c>
      <c r="GW408" s="9" t="e">
        <f ca="1">INDIRECT(ADDRESS(ROW(),Controls!#REF!+15))</f>
        <v>#REF!</v>
      </c>
      <c r="GX408" s="9" t="e">
        <f ca="1">INDIRECT(ADDRESS(ROW(),Controls!#REF!+135))</f>
        <v>#REF!</v>
      </c>
      <c r="HJ408" s="9" t="e">
        <f t="shared" ca="1" si="36"/>
        <v>#REF!</v>
      </c>
      <c r="HK408" s="9" t="e">
        <f t="shared" ca="1" si="37"/>
        <v>#REF!</v>
      </c>
      <c r="HL408" s="9" t="e">
        <f t="shared" ca="1" si="38"/>
        <v>#REF!</v>
      </c>
      <c r="HM408" s="9" t="e">
        <f t="shared" ca="1" si="39"/>
        <v>#REF!</v>
      </c>
      <c r="HN408" s="9" t="e">
        <f ca="1">SQRT($GS408*(1-$GS408/Controls!$D$15))</f>
        <v>#REF!</v>
      </c>
      <c r="HO408" s="9" t="e">
        <f t="shared" ca="1" si="40"/>
        <v>#REF!</v>
      </c>
      <c r="HP408" s="9" t="e">
        <f t="shared" ca="1" si="41"/>
        <v>#REF!</v>
      </c>
      <c r="HQ408" s="9" t="e">
        <f ca="1">IF($GV408=0,NA(),($GX408*Controls!#REF!))</f>
        <v>#REF!</v>
      </c>
    </row>
    <row r="409" spans="134:225" x14ac:dyDescent="0.25">
      <c r="ED409" s="9">
        <f>$EC$817/4+$EC$818/2+$EC$819/4</f>
        <v>0</v>
      </c>
      <c r="EE409" s="9">
        <f>$ED$816/4+$ED$817/2+$ED$818/4</f>
        <v>0</v>
      </c>
      <c r="EF409" s="9">
        <f>$EE$817/4+$EE$818/2+$EE$819/4</f>
        <v>0</v>
      </c>
      <c r="GP409" s="9" t="e">
        <f ca="1">INDIRECT(ADDRESS(ROW(),Controls!#REF!+30))</f>
        <v>#REF!</v>
      </c>
      <c r="GQ409" s="9" t="e">
        <f ca="1">INDIRECT(ADDRESS(ROW(),Controls!#REF!+45))</f>
        <v>#REF!</v>
      </c>
      <c r="GR409" s="9" t="e">
        <f ca="1">INDIRECT(ADDRESS(ROW(),Controls!#REF!+60))</f>
        <v>#REF!</v>
      </c>
      <c r="GS409" s="9" t="e">
        <f ca="1">INDIRECT(ADDRESS(ROW(),Controls!#REF!+75))</f>
        <v>#REF!</v>
      </c>
      <c r="GT409" s="9" t="e">
        <f ca="1">INDIRECT(ADDRESS(ROW(),Controls!#REF!+90))</f>
        <v>#REF!</v>
      </c>
      <c r="GU409" s="9" t="e">
        <f ca="1">INDIRECT(ADDRESS(ROW(),Controls!#REF!+105))</f>
        <v>#REF!</v>
      </c>
      <c r="GV409" s="9" t="e">
        <f ca="1">INDIRECT(ADDRESS(ROW(),Controls!#REF!+120))</f>
        <v>#REF!</v>
      </c>
      <c r="GW409" s="9" t="e">
        <f ca="1">INDIRECT(ADDRESS(ROW(),Controls!#REF!+15))</f>
        <v>#REF!</v>
      </c>
      <c r="GX409" s="9" t="e">
        <f ca="1">INDIRECT(ADDRESS(ROW(),Controls!#REF!+135))</f>
        <v>#REF!</v>
      </c>
      <c r="HJ409" s="9" t="e">
        <f t="shared" ca="1" si="36"/>
        <v>#REF!</v>
      </c>
      <c r="HK409" s="9" t="e">
        <f t="shared" ca="1" si="37"/>
        <v>#REF!</v>
      </c>
      <c r="HL409" s="9" t="e">
        <f t="shared" ca="1" si="38"/>
        <v>#REF!</v>
      </c>
      <c r="HM409" s="9" t="e">
        <f t="shared" ca="1" si="39"/>
        <v>#REF!</v>
      </c>
      <c r="HN409" s="9" t="e">
        <f ca="1">SQRT($GS409*(1-$GS409/Controls!$D$15))</f>
        <v>#REF!</v>
      </c>
      <c r="HO409" s="9" t="e">
        <f t="shared" ca="1" si="40"/>
        <v>#REF!</v>
      </c>
      <c r="HP409" s="9" t="e">
        <f t="shared" ca="1" si="41"/>
        <v>#REF!</v>
      </c>
      <c r="HQ409" s="9" t="e">
        <f ca="1">IF($GV409=0,NA(),($GX409*Controls!#REF!))</f>
        <v>#REF!</v>
      </c>
    </row>
    <row r="410" spans="134:225" x14ac:dyDescent="0.25">
      <c r="ED410" s="9">
        <f>$EC$819/4+$EC$820/2+$EC$821/4</f>
        <v>0</v>
      </c>
      <c r="EE410" s="9">
        <f>$ED$818/4+$ED$819/2+$ED$820/4</f>
        <v>0</v>
      </c>
      <c r="EF410" s="9">
        <f>$EE$819/4+$EE$820/2+$EE$821/4</f>
        <v>0</v>
      </c>
      <c r="GP410" s="9" t="e">
        <f ca="1">INDIRECT(ADDRESS(ROW(),Controls!#REF!+30))</f>
        <v>#REF!</v>
      </c>
      <c r="GQ410" s="9" t="e">
        <f ca="1">INDIRECT(ADDRESS(ROW(),Controls!#REF!+45))</f>
        <v>#REF!</v>
      </c>
      <c r="GR410" s="9" t="e">
        <f ca="1">INDIRECT(ADDRESS(ROW(),Controls!#REF!+60))</f>
        <v>#REF!</v>
      </c>
      <c r="GS410" s="9" t="e">
        <f ca="1">INDIRECT(ADDRESS(ROW(),Controls!#REF!+75))</f>
        <v>#REF!</v>
      </c>
      <c r="GT410" s="9" t="e">
        <f ca="1">INDIRECT(ADDRESS(ROW(),Controls!#REF!+90))</f>
        <v>#REF!</v>
      </c>
      <c r="GU410" s="9" t="e">
        <f ca="1">INDIRECT(ADDRESS(ROW(),Controls!#REF!+105))</f>
        <v>#REF!</v>
      </c>
      <c r="GV410" s="9" t="e">
        <f ca="1">INDIRECT(ADDRESS(ROW(),Controls!#REF!+120))</f>
        <v>#REF!</v>
      </c>
      <c r="GW410" s="9" t="e">
        <f ca="1">INDIRECT(ADDRESS(ROW(),Controls!#REF!+15))</f>
        <v>#REF!</v>
      </c>
      <c r="GX410" s="9" t="e">
        <f ca="1">INDIRECT(ADDRESS(ROW(),Controls!#REF!+135))</f>
        <v>#REF!</v>
      </c>
      <c r="HJ410" s="9" t="e">
        <f t="shared" ca="1" si="36"/>
        <v>#REF!</v>
      </c>
      <c r="HK410" s="9" t="e">
        <f t="shared" ca="1" si="37"/>
        <v>#REF!</v>
      </c>
      <c r="HL410" s="9" t="e">
        <f t="shared" ca="1" si="38"/>
        <v>#REF!</v>
      </c>
      <c r="HM410" s="9" t="e">
        <f t="shared" ca="1" si="39"/>
        <v>#REF!</v>
      </c>
      <c r="HN410" s="9" t="e">
        <f ca="1">SQRT($GS410*(1-$GS410/Controls!$D$15))</f>
        <v>#REF!</v>
      </c>
      <c r="HO410" s="9" t="e">
        <f t="shared" ca="1" si="40"/>
        <v>#REF!</v>
      </c>
      <c r="HP410" s="9" t="e">
        <f t="shared" ca="1" si="41"/>
        <v>#REF!</v>
      </c>
      <c r="HQ410" s="9" t="e">
        <f ca="1">IF($GV410=0,NA(),($GX410*Controls!#REF!))</f>
        <v>#REF!</v>
      </c>
    </row>
    <row r="411" spans="134:225" x14ac:dyDescent="0.25">
      <c r="ED411" s="9">
        <f>$EC$821/4+$EC$822/2+$EC$823/4</f>
        <v>0</v>
      </c>
      <c r="EE411" s="9">
        <f>$ED$820/4+$ED$821/2+$ED$822/4</f>
        <v>0</v>
      </c>
      <c r="EF411" s="9">
        <f>$EE$821/4+$EE$822/2+$EE$823/4</f>
        <v>0</v>
      </c>
      <c r="GP411" s="9" t="e">
        <f ca="1">INDIRECT(ADDRESS(ROW(),Controls!#REF!+30))</f>
        <v>#REF!</v>
      </c>
      <c r="GQ411" s="9" t="e">
        <f ca="1">INDIRECT(ADDRESS(ROW(),Controls!#REF!+45))</f>
        <v>#REF!</v>
      </c>
      <c r="GR411" s="9" t="e">
        <f ca="1">INDIRECT(ADDRESS(ROW(),Controls!#REF!+60))</f>
        <v>#REF!</v>
      </c>
      <c r="GS411" s="9" t="e">
        <f ca="1">INDIRECT(ADDRESS(ROW(),Controls!#REF!+75))</f>
        <v>#REF!</v>
      </c>
      <c r="GT411" s="9" t="e">
        <f ca="1">INDIRECT(ADDRESS(ROW(),Controls!#REF!+90))</f>
        <v>#REF!</v>
      </c>
      <c r="GU411" s="9" t="e">
        <f ca="1">INDIRECT(ADDRESS(ROW(),Controls!#REF!+105))</f>
        <v>#REF!</v>
      </c>
      <c r="GV411" s="9" t="e">
        <f ca="1">INDIRECT(ADDRESS(ROW(),Controls!#REF!+120))</f>
        <v>#REF!</v>
      </c>
      <c r="GW411" s="9" t="e">
        <f ca="1">INDIRECT(ADDRESS(ROW(),Controls!#REF!+15))</f>
        <v>#REF!</v>
      </c>
      <c r="GX411" s="9" t="e">
        <f ca="1">INDIRECT(ADDRESS(ROW(),Controls!#REF!+135))</f>
        <v>#REF!</v>
      </c>
      <c r="HJ411" s="9" t="e">
        <f t="shared" ca="1" si="36"/>
        <v>#REF!</v>
      </c>
      <c r="HK411" s="9" t="e">
        <f t="shared" ca="1" si="37"/>
        <v>#REF!</v>
      </c>
      <c r="HL411" s="9" t="e">
        <f t="shared" ca="1" si="38"/>
        <v>#REF!</v>
      </c>
      <c r="HM411" s="9" t="e">
        <f t="shared" ca="1" si="39"/>
        <v>#REF!</v>
      </c>
      <c r="HN411" s="9" t="e">
        <f ca="1">SQRT($GS411*(1-$GS411/Controls!$D$15))</f>
        <v>#REF!</v>
      </c>
      <c r="HO411" s="9" t="e">
        <f t="shared" ca="1" si="40"/>
        <v>#REF!</v>
      </c>
      <c r="HP411" s="9" t="e">
        <f t="shared" ca="1" si="41"/>
        <v>#REF!</v>
      </c>
      <c r="HQ411" s="9" t="e">
        <f ca="1">IF($GV411=0,NA(),($GX411*Controls!#REF!))</f>
        <v>#REF!</v>
      </c>
    </row>
    <row r="412" spans="134:225" x14ac:dyDescent="0.25">
      <c r="ED412" s="9">
        <f>$EC$823/4+$EC$824/2+$EC$825/4</f>
        <v>0</v>
      </c>
      <c r="EE412" s="9">
        <f>$ED$822/4+$ED$823/2+$ED$824/4</f>
        <v>0</v>
      </c>
      <c r="EF412" s="9">
        <f>$EE$823/4+$EE$824/2+$EE$825/4</f>
        <v>0</v>
      </c>
      <c r="GP412" s="9" t="e">
        <f ca="1">INDIRECT(ADDRESS(ROW(),Controls!#REF!+30))</f>
        <v>#REF!</v>
      </c>
      <c r="GQ412" s="9" t="e">
        <f ca="1">INDIRECT(ADDRESS(ROW(),Controls!#REF!+45))</f>
        <v>#REF!</v>
      </c>
      <c r="GR412" s="9" t="e">
        <f ca="1">INDIRECT(ADDRESS(ROW(),Controls!#REF!+60))</f>
        <v>#REF!</v>
      </c>
      <c r="GS412" s="9" t="e">
        <f ca="1">INDIRECT(ADDRESS(ROW(),Controls!#REF!+75))</f>
        <v>#REF!</v>
      </c>
      <c r="GT412" s="9" t="e">
        <f ca="1">INDIRECT(ADDRESS(ROW(),Controls!#REF!+90))</f>
        <v>#REF!</v>
      </c>
      <c r="GU412" s="9" t="e">
        <f ca="1">INDIRECT(ADDRESS(ROW(),Controls!#REF!+105))</f>
        <v>#REF!</v>
      </c>
      <c r="GV412" s="9" t="e">
        <f ca="1">INDIRECT(ADDRESS(ROW(),Controls!#REF!+120))</f>
        <v>#REF!</v>
      </c>
      <c r="GW412" s="9" t="e">
        <f ca="1">INDIRECT(ADDRESS(ROW(),Controls!#REF!+15))</f>
        <v>#REF!</v>
      </c>
      <c r="GX412" s="9" t="e">
        <f ca="1">INDIRECT(ADDRESS(ROW(),Controls!#REF!+135))</f>
        <v>#REF!</v>
      </c>
      <c r="HJ412" s="9" t="e">
        <f t="shared" ca="1" si="36"/>
        <v>#REF!</v>
      </c>
      <c r="HK412" s="9" t="e">
        <f t="shared" ca="1" si="37"/>
        <v>#REF!</v>
      </c>
      <c r="HL412" s="9" t="e">
        <f t="shared" ca="1" si="38"/>
        <v>#REF!</v>
      </c>
      <c r="HM412" s="9" t="e">
        <f t="shared" ca="1" si="39"/>
        <v>#REF!</v>
      </c>
      <c r="HN412" s="9" t="e">
        <f ca="1">SQRT($GS412*(1-$GS412/Controls!$D$15))</f>
        <v>#REF!</v>
      </c>
      <c r="HO412" s="9" t="e">
        <f t="shared" ca="1" si="40"/>
        <v>#REF!</v>
      </c>
      <c r="HP412" s="9" t="e">
        <f t="shared" ca="1" si="41"/>
        <v>#REF!</v>
      </c>
      <c r="HQ412" s="9" t="e">
        <f ca="1">IF($GV412=0,NA(),($GX412*Controls!#REF!))</f>
        <v>#REF!</v>
      </c>
    </row>
    <row r="413" spans="134:225" x14ac:dyDescent="0.25">
      <c r="ED413" s="9">
        <f>$EC$825/4+$EC$826/2+$EC$827/4</f>
        <v>0</v>
      </c>
      <c r="EE413" s="9">
        <f>$ED$824/4+$ED$825/2+$ED$826/4</f>
        <v>0</v>
      </c>
      <c r="EF413" s="9">
        <f>$EE$825/4+$EE$826/2+$EE$827/4</f>
        <v>0</v>
      </c>
      <c r="GP413" s="9" t="e">
        <f ca="1">INDIRECT(ADDRESS(ROW(),Controls!#REF!+30))</f>
        <v>#REF!</v>
      </c>
      <c r="GQ413" s="9" t="e">
        <f ca="1">INDIRECT(ADDRESS(ROW(),Controls!#REF!+45))</f>
        <v>#REF!</v>
      </c>
      <c r="GR413" s="9" t="e">
        <f ca="1">INDIRECT(ADDRESS(ROW(),Controls!#REF!+60))</f>
        <v>#REF!</v>
      </c>
      <c r="GS413" s="9" t="e">
        <f ca="1">INDIRECT(ADDRESS(ROW(),Controls!#REF!+75))</f>
        <v>#REF!</v>
      </c>
      <c r="GT413" s="9" t="e">
        <f ca="1">INDIRECT(ADDRESS(ROW(),Controls!#REF!+90))</f>
        <v>#REF!</v>
      </c>
      <c r="GU413" s="9" t="e">
        <f ca="1">INDIRECT(ADDRESS(ROW(),Controls!#REF!+105))</f>
        <v>#REF!</v>
      </c>
      <c r="GV413" s="9" t="e">
        <f ca="1">INDIRECT(ADDRESS(ROW(),Controls!#REF!+120))</f>
        <v>#REF!</v>
      </c>
      <c r="GW413" s="9" t="e">
        <f ca="1">INDIRECT(ADDRESS(ROW(),Controls!#REF!+15))</f>
        <v>#REF!</v>
      </c>
      <c r="GX413" s="9" t="e">
        <f ca="1">INDIRECT(ADDRESS(ROW(),Controls!#REF!+135))</f>
        <v>#REF!</v>
      </c>
      <c r="HJ413" s="9" t="e">
        <f t="shared" ca="1" si="36"/>
        <v>#REF!</v>
      </c>
      <c r="HK413" s="9" t="e">
        <f t="shared" ca="1" si="37"/>
        <v>#REF!</v>
      </c>
      <c r="HL413" s="9" t="e">
        <f t="shared" ca="1" si="38"/>
        <v>#REF!</v>
      </c>
      <c r="HM413" s="9" t="e">
        <f t="shared" ca="1" si="39"/>
        <v>#REF!</v>
      </c>
      <c r="HN413" s="9" t="e">
        <f ca="1">SQRT($GS413*(1-$GS413/Controls!$D$15))</f>
        <v>#REF!</v>
      </c>
      <c r="HO413" s="9" t="e">
        <f t="shared" ca="1" si="40"/>
        <v>#REF!</v>
      </c>
      <c r="HP413" s="9" t="e">
        <f t="shared" ca="1" si="41"/>
        <v>#REF!</v>
      </c>
      <c r="HQ413" s="9" t="e">
        <f ca="1">IF($GV413=0,NA(),($GX413*Controls!#REF!))</f>
        <v>#REF!</v>
      </c>
    </row>
    <row r="414" spans="134:225" x14ac:dyDescent="0.25">
      <c r="ED414" s="9">
        <f>$EC$827/4+$EC$828/2+$EC$829/4</f>
        <v>0</v>
      </c>
      <c r="EE414" s="9">
        <f>$ED$826/4+$ED$827/2+$ED$828/4</f>
        <v>0</v>
      </c>
      <c r="EF414" s="9">
        <f>$EE$827/4+$EE$828/2+$EE$829/4</f>
        <v>0</v>
      </c>
      <c r="GP414" s="9" t="e">
        <f ca="1">INDIRECT(ADDRESS(ROW(),Controls!#REF!+30))</f>
        <v>#REF!</v>
      </c>
      <c r="GQ414" s="9" t="e">
        <f ca="1">INDIRECT(ADDRESS(ROW(),Controls!#REF!+45))</f>
        <v>#REF!</v>
      </c>
      <c r="GR414" s="9" t="e">
        <f ca="1">INDIRECT(ADDRESS(ROW(),Controls!#REF!+60))</f>
        <v>#REF!</v>
      </c>
      <c r="GS414" s="9" t="e">
        <f ca="1">INDIRECT(ADDRESS(ROW(),Controls!#REF!+75))</f>
        <v>#REF!</v>
      </c>
      <c r="GT414" s="9" t="e">
        <f ca="1">INDIRECT(ADDRESS(ROW(),Controls!#REF!+90))</f>
        <v>#REF!</v>
      </c>
      <c r="GU414" s="9" t="e">
        <f ca="1">INDIRECT(ADDRESS(ROW(),Controls!#REF!+105))</f>
        <v>#REF!</v>
      </c>
      <c r="GV414" s="9" t="e">
        <f ca="1">INDIRECT(ADDRESS(ROW(),Controls!#REF!+120))</f>
        <v>#REF!</v>
      </c>
      <c r="GW414" s="9" t="e">
        <f ca="1">INDIRECT(ADDRESS(ROW(),Controls!#REF!+15))</f>
        <v>#REF!</v>
      </c>
      <c r="GX414" s="9" t="e">
        <f ca="1">INDIRECT(ADDRESS(ROW(),Controls!#REF!+135))</f>
        <v>#REF!</v>
      </c>
      <c r="HJ414" s="9" t="e">
        <f t="shared" ca="1" si="36"/>
        <v>#REF!</v>
      </c>
      <c r="HK414" s="9" t="e">
        <f t="shared" ca="1" si="37"/>
        <v>#REF!</v>
      </c>
      <c r="HL414" s="9" t="e">
        <f t="shared" ca="1" si="38"/>
        <v>#REF!</v>
      </c>
      <c r="HM414" s="9" t="e">
        <f t="shared" ca="1" si="39"/>
        <v>#REF!</v>
      </c>
      <c r="HN414" s="9" t="e">
        <f ca="1">SQRT($GS414*(1-$GS414/Controls!$D$15))</f>
        <v>#REF!</v>
      </c>
      <c r="HO414" s="9" t="e">
        <f t="shared" ca="1" si="40"/>
        <v>#REF!</v>
      </c>
      <c r="HP414" s="9" t="e">
        <f t="shared" ca="1" si="41"/>
        <v>#REF!</v>
      </c>
      <c r="HQ414" s="9" t="e">
        <f ca="1">IF($GV414=0,NA(),($GX414*Controls!#REF!))</f>
        <v>#REF!</v>
      </c>
    </row>
    <row r="415" spans="134:225" x14ac:dyDescent="0.25">
      <c r="ED415" s="9">
        <f>$EC$829/4+$EC$830/2+$EC$831/4</f>
        <v>0</v>
      </c>
      <c r="EE415" s="9">
        <f>$ED$828/4+$ED$829/2+$ED$830/4</f>
        <v>0</v>
      </c>
      <c r="EF415" s="9">
        <f>$EE$829/4+$EE$830/2+$EE$831/4</f>
        <v>0</v>
      </c>
      <c r="GP415" s="9" t="e">
        <f ca="1">INDIRECT(ADDRESS(ROW(),Controls!#REF!+30))</f>
        <v>#REF!</v>
      </c>
      <c r="GQ415" s="9" t="e">
        <f ca="1">INDIRECT(ADDRESS(ROW(),Controls!#REF!+45))</f>
        <v>#REF!</v>
      </c>
      <c r="GR415" s="9" t="e">
        <f ca="1">INDIRECT(ADDRESS(ROW(),Controls!#REF!+60))</f>
        <v>#REF!</v>
      </c>
      <c r="GS415" s="9" t="e">
        <f ca="1">INDIRECT(ADDRESS(ROW(),Controls!#REF!+75))</f>
        <v>#REF!</v>
      </c>
      <c r="GT415" s="9" t="e">
        <f ca="1">INDIRECT(ADDRESS(ROW(),Controls!#REF!+90))</f>
        <v>#REF!</v>
      </c>
      <c r="GU415" s="9" t="e">
        <f ca="1">INDIRECT(ADDRESS(ROW(),Controls!#REF!+105))</f>
        <v>#REF!</v>
      </c>
      <c r="GV415" s="9" t="e">
        <f ca="1">INDIRECT(ADDRESS(ROW(),Controls!#REF!+120))</f>
        <v>#REF!</v>
      </c>
      <c r="GW415" s="9" t="e">
        <f ca="1">INDIRECT(ADDRESS(ROW(),Controls!#REF!+15))</f>
        <v>#REF!</v>
      </c>
      <c r="GX415" s="9" t="e">
        <f ca="1">INDIRECT(ADDRESS(ROW(),Controls!#REF!+135))</f>
        <v>#REF!</v>
      </c>
      <c r="HJ415" s="9" t="e">
        <f t="shared" ca="1" si="36"/>
        <v>#REF!</v>
      </c>
      <c r="HK415" s="9" t="e">
        <f t="shared" ca="1" si="37"/>
        <v>#REF!</v>
      </c>
      <c r="HL415" s="9" t="e">
        <f t="shared" ca="1" si="38"/>
        <v>#REF!</v>
      </c>
      <c r="HM415" s="9" t="e">
        <f t="shared" ca="1" si="39"/>
        <v>#REF!</v>
      </c>
      <c r="HN415" s="9" t="e">
        <f ca="1">SQRT($GS415*(1-$GS415/Controls!$D$15))</f>
        <v>#REF!</v>
      </c>
      <c r="HO415" s="9" t="e">
        <f t="shared" ca="1" si="40"/>
        <v>#REF!</v>
      </c>
      <c r="HP415" s="9" t="e">
        <f t="shared" ca="1" si="41"/>
        <v>#REF!</v>
      </c>
      <c r="HQ415" s="9" t="e">
        <f ca="1">IF($GV415=0,NA(),($GX415*Controls!#REF!))</f>
        <v>#REF!</v>
      </c>
    </row>
    <row r="416" spans="134:225" x14ac:dyDescent="0.25">
      <c r="ED416" s="9">
        <f>$EC$831/4+$EC$832/2+$EC$833/4</f>
        <v>0</v>
      </c>
      <c r="EE416" s="9">
        <f>$ED$830/4+$ED$831/2+$ED$832/4</f>
        <v>0</v>
      </c>
      <c r="EF416" s="9">
        <f>$EE$831/4+$EE$832/2+$EE$833/4</f>
        <v>0</v>
      </c>
      <c r="GP416" s="9" t="e">
        <f ca="1">INDIRECT(ADDRESS(ROW(),Controls!#REF!+30))</f>
        <v>#REF!</v>
      </c>
      <c r="GQ416" s="9" t="e">
        <f ca="1">INDIRECT(ADDRESS(ROW(),Controls!#REF!+45))</f>
        <v>#REF!</v>
      </c>
      <c r="GR416" s="9" t="e">
        <f ca="1">INDIRECT(ADDRESS(ROW(),Controls!#REF!+60))</f>
        <v>#REF!</v>
      </c>
      <c r="GS416" s="9" t="e">
        <f ca="1">INDIRECT(ADDRESS(ROW(),Controls!#REF!+75))</f>
        <v>#REF!</v>
      </c>
      <c r="GT416" s="9" t="e">
        <f ca="1">INDIRECT(ADDRESS(ROW(),Controls!#REF!+90))</f>
        <v>#REF!</v>
      </c>
      <c r="GU416" s="9" t="e">
        <f ca="1">INDIRECT(ADDRESS(ROW(),Controls!#REF!+105))</f>
        <v>#REF!</v>
      </c>
      <c r="GV416" s="9" t="e">
        <f ca="1">INDIRECT(ADDRESS(ROW(),Controls!#REF!+120))</f>
        <v>#REF!</v>
      </c>
      <c r="GW416" s="9" t="e">
        <f ca="1">INDIRECT(ADDRESS(ROW(),Controls!#REF!+15))</f>
        <v>#REF!</v>
      </c>
      <c r="GX416" s="9" t="e">
        <f ca="1">INDIRECT(ADDRESS(ROW(),Controls!#REF!+135))</f>
        <v>#REF!</v>
      </c>
      <c r="HJ416" s="9" t="e">
        <f t="shared" ca="1" si="36"/>
        <v>#REF!</v>
      </c>
      <c r="HK416" s="9" t="e">
        <f t="shared" ca="1" si="37"/>
        <v>#REF!</v>
      </c>
      <c r="HL416" s="9" t="e">
        <f t="shared" ca="1" si="38"/>
        <v>#REF!</v>
      </c>
      <c r="HM416" s="9" t="e">
        <f t="shared" ca="1" si="39"/>
        <v>#REF!</v>
      </c>
      <c r="HN416" s="9" t="e">
        <f ca="1">SQRT($GS416*(1-$GS416/Controls!$D$15))</f>
        <v>#REF!</v>
      </c>
      <c r="HO416" s="9" t="e">
        <f t="shared" ca="1" si="40"/>
        <v>#REF!</v>
      </c>
      <c r="HP416" s="9" t="e">
        <f t="shared" ca="1" si="41"/>
        <v>#REF!</v>
      </c>
      <c r="HQ416" s="9" t="e">
        <f ca="1">IF($GV416=0,NA(),($GX416*Controls!#REF!))</f>
        <v>#REF!</v>
      </c>
    </row>
    <row r="417" spans="134:225" x14ac:dyDescent="0.25">
      <c r="ED417" s="9">
        <f>$EC$833/4+$EC$834/2+$EC$835/4</f>
        <v>0</v>
      </c>
      <c r="EE417" s="9">
        <f>$ED$832/4+$ED$833/2+$ED$834/4</f>
        <v>0</v>
      </c>
      <c r="EF417" s="9">
        <f>$EE$833/4+$EE$834/2+$EE$835/4</f>
        <v>0</v>
      </c>
      <c r="GP417" s="9" t="e">
        <f ca="1">INDIRECT(ADDRESS(ROW(),Controls!#REF!+30))</f>
        <v>#REF!</v>
      </c>
      <c r="GQ417" s="9" t="e">
        <f ca="1">INDIRECT(ADDRESS(ROW(),Controls!#REF!+45))</f>
        <v>#REF!</v>
      </c>
      <c r="GR417" s="9" t="e">
        <f ca="1">INDIRECT(ADDRESS(ROW(),Controls!#REF!+60))</f>
        <v>#REF!</v>
      </c>
      <c r="GS417" s="9" t="e">
        <f ca="1">INDIRECT(ADDRESS(ROW(),Controls!#REF!+75))</f>
        <v>#REF!</v>
      </c>
      <c r="GT417" s="9" t="e">
        <f ca="1">INDIRECT(ADDRESS(ROW(),Controls!#REF!+90))</f>
        <v>#REF!</v>
      </c>
      <c r="GU417" s="9" t="e">
        <f ca="1">INDIRECT(ADDRESS(ROW(),Controls!#REF!+105))</f>
        <v>#REF!</v>
      </c>
      <c r="GV417" s="9" t="e">
        <f ca="1">INDIRECT(ADDRESS(ROW(),Controls!#REF!+120))</f>
        <v>#REF!</v>
      </c>
      <c r="GW417" s="9" t="e">
        <f ca="1">INDIRECT(ADDRESS(ROW(),Controls!#REF!+15))</f>
        <v>#REF!</v>
      </c>
      <c r="GX417" s="9" t="e">
        <f ca="1">INDIRECT(ADDRESS(ROW(),Controls!#REF!+135))</f>
        <v>#REF!</v>
      </c>
      <c r="HJ417" s="9" t="e">
        <f t="shared" ca="1" si="36"/>
        <v>#REF!</v>
      </c>
      <c r="HK417" s="9" t="e">
        <f t="shared" ca="1" si="37"/>
        <v>#REF!</v>
      </c>
      <c r="HL417" s="9" t="e">
        <f t="shared" ca="1" si="38"/>
        <v>#REF!</v>
      </c>
      <c r="HM417" s="9" t="e">
        <f t="shared" ca="1" si="39"/>
        <v>#REF!</v>
      </c>
      <c r="HN417" s="9" t="e">
        <f ca="1">SQRT($GS417*(1-$GS417/Controls!$D$15))</f>
        <v>#REF!</v>
      </c>
      <c r="HO417" s="9" t="e">
        <f t="shared" ca="1" si="40"/>
        <v>#REF!</v>
      </c>
      <c r="HP417" s="9" t="e">
        <f t="shared" ca="1" si="41"/>
        <v>#REF!</v>
      </c>
      <c r="HQ417" s="9" t="e">
        <f ca="1">IF($GV417=0,NA(),($GX417*Controls!#REF!))</f>
        <v>#REF!</v>
      </c>
    </row>
    <row r="418" spans="134:225" x14ac:dyDescent="0.25">
      <c r="ED418" s="9">
        <f>$EC$835/4+$EC$836/2+$EC$837/4</f>
        <v>0</v>
      </c>
      <c r="EE418" s="9">
        <f>$ED$834/4+$ED$835/2+$ED$836/4</f>
        <v>0</v>
      </c>
      <c r="EF418" s="9">
        <f>$EE$835/4+$EE$836/2+$EE$837/4</f>
        <v>0</v>
      </c>
      <c r="GP418" s="9" t="e">
        <f ca="1">INDIRECT(ADDRESS(ROW(),Controls!#REF!+30))</f>
        <v>#REF!</v>
      </c>
      <c r="GQ418" s="9" t="e">
        <f ca="1">INDIRECT(ADDRESS(ROW(),Controls!#REF!+45))</f>
        <v>#REF!</v>
      </c>
      <c r="GR418" s="9" t="e">
        <f ca="1">INDIRECT(ADDRESS(ROW(),Controls!#REF!+60))</f>
        <v>#REF!</v>
      </c>
      <c r="GS418" s="9" t="e">
        <f ca="1">INDIRECT(ADDRESS(ROW(),Controls!#REF!+75))</f>
        <v>#REF!</v>
      </c>
      <c r="GT418" s="9" t="e">
        <f ca="1">INDIRECT(ADDRESS(ROW(),Controls!#REF!+90))</f>
        <v>#REF!</v>
      </c>
      <c r="GU418" s="9" t="e">
        <f ca="1">INDIRECT(ADDRESS(ROW(),Controls!#REF!+105))</f>
        <v>#REF!</v>
      </c>
      <c r="GV418" s="9" t="e">
        <f ca="1">INDIRECT(ADDRESS(ROW(),Controls!#REF!+120))</f>
        <v>#REF!</v>
      </c>
      <c r="GW418" s="9" t="e">
        <f ca="1">INDIRECT(ADDRESS(ROW(),Controls!#REF!+15))</f>
        <v>#REF!</v>
      </c>
      <c r="GX418" s="9" t="e">
        <f ca="1">INDIRECT(ADDRESS(ROW(),Controls!#REF!+135))</f>
        <v>#REF!</v>
      </c>
      <c r="HJ418" s="9" t="e">
        <f t="shared" ca="1" si="36"/>
        <v>#REF!</v>
      </c>
      <c r="HK418" s="9" t="e">
        <f t="shared" ca="1" si="37"/>
        <v>#REF!</v>
      </c>
      <c r="HL418" s="9" t="e">
        <f t="shared" ca="1" si="38"/>
        <v>#REF!</v>
      </c>
      <c r="HM418" s="9" t="e">
        <f t="shared" ca="1" si="39"/>
        <v>#REF!</v>
      </c>
      <c r="HN418" s="9" t="e">
        <f ca="1">SQRT($GS418*(1-$GS418/Controls!$D$15))</f>
        <v>#REF!</v>
      </c>
      <c r="HO418" s="9" t="e">
        <f t="shared" ca="1" si="40"/>
        <v>#REF!</v>
      </c>
      <c r="HP418" s="9" t="e">
        <f t="shared" ca="1" si="41"/>
        <v>#REF!</v>
      </c>
      <c r="HQ418" s="9" t="e">
        <f ca="1">IF($GV418=0,NA(),($GX418*Controls!#REF!))</f>
        <v>#REF!</v>
      </c>
    </row>
    <row r="419" spans="134:225" x14ac:dyDescent="0.25">
      <c r="ED419" s="9">
        <f>$EC$837/4+$EC$838/2+$EC$839/4</f>
        <v>0</v>
      </c>
      <c r="EE419" s="9">
        <f>$ED$836/4+$ED$837/2+$ED$838/4</f>
        <v>0</v>
      </c>
      <c r="EF419" s="9">
        <f>$EE$837/4+$EE$838/2+$EE$839/4</f>
        <v>0</v>
      </c>
      <c r="GP419" s="9" t="e">
        <f ca="1">INDIRECT(ADDRESS(ROW(),Controls!#REF!+30))</f>
        <v>#REF!</v>
      </c>
      <c r="GQ419" s="9" t="e">
        <f ca="1">INDIRECT(ADDRESS(ROW(),Controls!#REF!+45))</f>
        <v>#REF!</v>
      </c>
      <c r="GR419" s="9" t="e">
        <f ca="1">INDIRECT(ADDRESS(ROW(),Controls!#REF!+60))</f>
        <v>#REF!</v>
      </c>
      <c r="GS419" s="9" t="e">
        <f ca="1">INDIRECT(ADDRESS(ROW(),Controls!#REF!+75))</f>
        <v>#REF!</v>
      </c>
      <c r="GT419" s="9" t="e">
        <f ca="1">INDIRECT(ADDRESS(ROW(),Controls!#REF!+90))</f>
        <v>#REF!</v>
      </c>
      <c r="GU419" s="9" t="e">
        <f ca="1">INDIRECT(ADDRESS(ROW(),Controls!#REF!+105))</f>
        <v>#REF!</v>
      </c>
      <c r="GV419" s="9" t="e">
        <f ca="1">INDIRECT(ADDRESS(ROW(),Controls!#REF!+120))</f>
        <v>#REF!</v>
      </c>
      <c r="GW419" s="9" t="e">
        <f ca="1">INDIRECT(ADDRESS(ROW(),Controls!#REF!+15))</f>
        <v>#REF!</v>
      </c>
      <c r="GX419" s="9" t="e">
        <f ca="1">INDIRECT(ADDRESS(ROW(),Controls!#REF!+135))</f>
        <v>#REF!</v>
      </c>
      <c r="HJ419" s="9" t="e">
        <f t="shared" ca="1" si="36"/>
        <v>#REF!</v>
      </c>
      <c r="HK419" s="9" t="e">
        <f t="shared" ca="1" si="37"/>
        <v>#REF!</v>
      </c>
      <c r="HL419" s="9" t="e">
        <f t="shared" ca="1" si="38"/>
        <v>#REF!</v>
      </c>
      <c r="HM419" s="9" t="e">
        <f t="shared" ca="1" si="39"/>
        <v>#REF!</v>
      </c>
      <c r="HN419" s="9" t="e">
        <f ca="1">SQRT($GS419*(1-$GS419/Controls!$D$15))</f>
        <v>#REF!</v>
      </c>
      <c r="HO419" s="9" t="e">
        <f t="shared" ca="1" si="40"/>
        <v>#REF!</v>
      </c>
      <c r="HP419" s="9" t="e">
        <f t="shared" ca="1" si="41"/>
        <v>#REF!</v>
      </c>
      <c r="HQ419" s="9" t="e">
        <f ca="1">IF($GV419=0,NA(),($GX419*Controls!#REF!))</f>
        <v>#REF!</v>
      </c>
    </row>
    <row r="420" spans="134:225" x14ac:dyDescent="0.25">
      <c r="ED420" s="9">
        <f>$EC$839/4+$EC$840/2+$EC$841/4</f>
        <v>0</v>
      </c>
      <c r="EE420" s="9">
        <f>$ED$838/4+$ED$839/2+$ED$840/4</f>
        <v>0</v>
      </c>
      <c r="EF420" s="9">
        <f>$EE$839/4+$EE$840/2+$EE$841/4</f>
        <v>0</v>
      </c>
      <c r="GP420" s="9" t="e">
        <f ca="1">INDIRECT(ADDRESS(ROW(),Controls!#REF!+30))</f>
        <v>#REF!</v>
      </c>
      <c r="GQ420" s="9" t="e">
        <f ca="1">INDIRECT(ADDRESS(ROW(),Controls!#REF!+45))</f>
        <v>#REF!</v>
      </c>
      <c r="GR420" s="9" t="e">
        <f ca="1">INDIRECT(ADDRESS(ROW(),Controls!#REF!+60))</f>
        <v>#REF!</v>
      </c>
      <c r="GS420" s="9" t="e">
        <f ca="1">INDIRECT(ADDRESS(ROW(),Controls!#REF!+75))</f>
        <v>#REF!</v>
      </c>
      <c r="GT420" s="9" t="e">
        <f ca="1">INDIRECT(ADDRESS(ROW(),Controls!#REF!+90))</f>
        <v>#REF!</v>
      </c>
      <c r="GU420" s="9" t="e">
        <f ca="1">INDIRECT(ADDRESS(ROW(),Controls!#REF!+105))</f>
        <v>#REF!</v>
      </c>
      <c r="GV420" s="9" t="e">
        <f ca="1">INDIRECT(ADDRESS(ROW(),Controls!#REF!+120))</f>
        <v>#REF!</v>
      </c>
      <c r="GW420" s="9" t="e">
        <f ca="1">INDIRECT(ADDRESS(ROW(),Controls!#REF!+15))</f>
        <v>#REF!</v>
      </c>
      <c r="GX420" s="9" t="e">
        <f ca="1">INDIRECT(ADDRESS(ROW(),Controls!#REF!+135))</f>
        <v>#REF!</v>
      </c>
      <c r="HJ420" s="9" t="e">
        <f t="shared" ca="1" si="36"/>
        <v>#REF!</v>
      </c>
      <c r="HK420" s="9" t="e">
        <f t="shared" ca="1" si="37"/>
        <v>#REF!</v>
      </c>
      <c r="HL420" s="9" t="e">
        <f t="shared" ca="1" si="38"/>
        <v>#REF!</v>
      </c>
      <c r="HM420" s="9" t="e">
        <f t="shared" ca="1" si="39"/>
        <v>#REF!</v>
      </c>
      <c r="HN420" s="9" t="e">
        <f ca="1">SQRT($GS420*(1-$GS420/Controls!$D$15))</f>
        <v>#REF!</v>
      </c>
      <c r="HO420" s="9" t="e">
        <f t="shared" ca="1" si="40"/>
        <v>#REF!</v>
      </c>
      <c r="HP420" s="9" t="e">
        <f t="shared" ca="1" si="41"/>
        <v>#REF!</v>
      </c>
      <c r="HQ420" s="9" t="e">
        <f ca="1">IF($GV420=0,NA(),($GX420*Controls!#REF!))</f>
        <v>#REF!</v>
      </c>
    </row>
    <row r="421" spans="134:225" x14ac:dyDescent="0.25">
      <c r="ED421" s="9">
        <f>$EC$841/4+$EC$842/2+$EC$843/4</f>
        <v>0</v>
      </c>
      <c r="EE421" s="9">
        <f>$ED$840/4+$ED$841/2+$ED$842/4</f>
        <v>0</v>
      </c>
      <c r="EF421" s="9">
        <f>$EE$841/4+$EE$842/2+$EE$843/4</f>
        <v>0</v>
      </c>
      <c r="GP421" s="9" t="e">
        <f ca="1">INDIRECT(ADDRESS(ROW(),Controls!#REF!+30))</f>
        <v>#REF!</v>
      </c>
      <c r="GQ421" s="9" t="e">
        <f ca="1">INDIRECT(ADDRESS(ROW(),Controls!#REF!+45))</f>
        <v>#REF!</v>
      </c>
      <c r="GR421" s="9" t="e">
        <f ca="1">INDIRECT(ADDRESS(ROW(),Controls!#REF!+60))</f>
        <v>#REF!</v>
      </c>
      <c r="GS421" s="9" t="e">
        <f ca="1">INDIRECT(ADDRESS(ROW(),Controls!#REF!+75))</f>
        <v>#REF!</v>
      </c>
      <c r="GT421" s="9" t="e">
        <f ca="1">INDIRECT(ADDRESS(ROW(),Controls!#REF!+90))</f>
        <v>#REF!</v>
      </c>
      <c r="GU421" s="9" t="e">
        <f ca="1">INDIRECT(ADDRESS(ROW(),Controls!#REF!+105))</f>
        <v>#REF!</v>
      </c>
      <c r="GV421" s="9" t="e">
        <f ca="1">INDIRECT(ADDRESS(ROW(),Controls!#REF!+120))</f>
        <v>#REF!</v>
      </c>
      <c r="GW421" s="9" t="e">
        <f ca="1">INDIRECT(ADDRESS(ROW(),Controls!#REF!+15))</f>
        <v>#REF!</v>
      </c>
      <c r="GX421" s="9" t="e">
        <f ca="1">INDIRECT(ADDRESS(ROW(),Controls!#REF!+135))</f>
        <v>#REF!</v>
      </c>
      <c r="HJ421" s="9" t="e">
        <f t="shared" ca="1" si="36"/>
        <v>#REF!</v>
      </c>
      <c r="HK421" s="9" t="e">
        <f t="shared" ca="1" si="37"/>
        <v>#REF!</v>
      </c>
      <c r="HL421" s="9" t="e">
        <f t="shared" ca="1" si="38"/>
        <v>#REF!</v>
      </c>
      <c r="HM421" s="9" t="e">
        <f t="shared" ca="1" si="39"/>
        <v>#REF!</v>
      </c>
      <c r="HN421" s="9" t="e">
        <f ca="1">SQRT($GS421*(1-$GS421/Controls!$D$15))</f>
        <v>#REF!</v>
      </c>
      <c r="HO421" s="9" t="e">
        <f t="shared" ca="1" si="40"/>
        <v>#REF!</v>
      </c>
      <c r="HP421" s="9" t="e">
        <f t="shared" ca="1" si="41"/>
        <v>#REF!</v>
      </c>
      <c r="HQ421" s="9" t="e">
        <f ca="1">IF($GV421=0,NA(),($GX421*Controls!#REF!))</f>
        <v>#REF!</v>
      </c>
    </row>
    <row r="422" spans="134:225" x14ac:dyDescent="0.25">
      <c r="ED422" s="9">
        <f>$EC$843/4+$EC$844/2+$EC$845/4</f>
        <v>0</v>
      </c>
      <c r="EE422" s="9">
        <f>$ED$842/4+$ED$843/2+$ED$844/4</f>
        <v>0</v>
      </c>
      <c r="EF422" s="9">
        <f>$EE$843/4+$EE$844/2+$EE$845/4</f>
        <v>0</v>
      </c>
      <c r="GP422" s="9" t="e">
        <f ca="1">INDIRECT(ADDRESS(ROW(),Controls!#REF!+30))</f>
        <v>#REF!</v>
      </c>
      <c r="GQ422" s="9" t="e">
        <f ca="1">INDIRECT(ADDRESS(ROW(),Controls!#REF!+45))</f>
        <v>#REF!</v>
      </c>
      <c r="GR422" s="9" t="e">
        <f ca="1">INDIRECT(ADDRESS(ROW(),Controls!#REF!+60))</f>
        <v>#REF!</v>
      </c>
      <c r="GS422" s="9" t="e">
        <f ca="1">INDIRECT(ADDRESS(ROW(),Controls!#REF!+75))</f>
        <v>#REF!</v>
      </c>
      <c r="GT422" s="9" t="e">
        <f ca="1">INDIRECT(ADDRESS(ROW(),Controls!#REF!+90))</f>
        <v>#REF!</v>
      </c>
      <c r="GU422" s="9" t="e">
        <f ca="1">INDIRECT(ADDRESS(ROW(),Controls!#REF!+105))</f>
        <v>#REF!</v>
      </c>
      <c r="GV422" s="9" t="e">
        <f ca="1">INDIRECT(ADDRESS(ROW(),Controls!#REF!+120))</f>
        <v>#REF!</v>
      </c>
      <c r="GW422" s="9" t="e">
        <f ca="1">INDIRECT(ADDRESS(ROW(),Controls!#REF!+15))</f>
        <v>#REF!</v>
      </c>
      <c r="GX422" s="9" t="e">
        <f ca="1">INDIRECT(ADDRESS(ROW(),Controls!#REF!+135))</f>
        <v>#REF!</v>
      </c>
      <c r="HJ422" s="9" t="e">
        <f t="shared" ca="1" si="36"/>
        <v>#REF!</v>
      </c>
      <c r="HK422" s="9" t="e">
        <f t="shared" ca="1" si="37"/>
        <v>#REF!</v>
      </c>
      <c r="HL422" s="9" t="e">
        <f t="shared" ca="1" si="38"/>
        <v>#REF!</v>
      </c>
      <c r="HM422" s="9" t="e">
        <f t="shared" ca="1" si="39"/>
        <v>#REF!</v>
      </c>
      <c r="HN422" s="9" t="e">
        <f ca="1">SQRT($GS422*(1-$GS422/Controls!$D$15))</f>
        <v>#REF!</v>
      </c>
      <c r="HO422" s="9" t="e">
        <f t="shared" ca="1" si="40"/>
        <v>#REF!</v>
      </c>
      <c r="HP422" s="9" t="e">
        <f t="shared" ca="1" si="41"/>
        <v>#REF!</v>
      </c>
      <c r="HQ422" s="9" t="e">
        <f ca="1">IF($GV422=0,NA(),($GX422*Controls!#REF!))</f>
        <v>#REF!</v>
      </c>
    </row>
    <row r="423" spans="134:225" x14ac:dyDescent="0.25">
      <c r="ED423" s="9">
        <f>$EC$845/4+$EC$846/2+$EC$847/4</f>
        <v>0</v>
      </c>
      <c r="EE423" s="9">
        <f>$ED$844/4+$ED$845/2+$ED$846/4</f>
        <v>0</v>
      </c>
      <c r="EF423" s="9">
        <f>$EE$845/4+$EE$846/2+$EE$847/4</f>
        <v>0</v>
      </c>
      <c r="GP423" s="9" t="e">
        <f ca="1">INDIRECT(ADDRESS(ROW(),Controls!#REF!+30))</f>
        <v>#REF!</v>
      </c>
      <c r="GQ423" s="9" t="e">
        <f ca="1">INDIRECT(ADDRESS(ROW(),Controls!#REF!+45))</f>
        <v>#REF!</v>
      </c>
      <c r="GR423" s="9" t="e">
        <f ca="1">INDIRECT(ADDRESS(ROW(),Controls!#REF!+60))</f>
        <v>#REF!</v>
      </c>
      <c r="GS423" s="9" t="e">
        <f ca="1">INDIRECT(ADDRESS(ROW(),Controls!#REF!+75))</f>
        <v>#REF!</v>
      </c>
      <c r="GT423" s="9" t="e">
        <f ca="1">INDIRECT(ADDRESS(ROW(),Controls!#REF!+90))</f>
        <v>#REF!</v>
      </c>
      <c r="GU423" s="9" t="e">
        <f ca="1">INDIRECT(ADDRESS(ROW(),Controls!#REF!+105))</f>
        <v>#REF!</v>
      </c>
      <c r="GV423" s="9" t="e">
        <f ca="1">INDIRECT(ADDRESS(ROW(),Controls!#REF!+120))</f>
        <v>#REF!</v>
      </c>
      <c r="GW423" s="9" t="e">
        <f ca="1">INDIRECT(ADDRESS(ROW(),Controls!#REF!+15))</f>
        <v>#REF!</v>
      </c>
      <c r="GX423" s="9" t="e">
        <f ca="1">INDIRECT(ADDRESS(ROW(),Controls!#REF!+135))</f>
        <v>#REF!</v>
      </c>
      <c r="HJ423" s="9" t="e">
        <f t="shared" ca="1" si="36"/>
        <v>#REF!</v>
      </c>
      <c r="HK423" s="9" t="e">
        <f t="shared" ca="1" si="37"/>
        <v>#REF!</v>
      </c>
      <c r="HL423" s="9" t="e">
        <f t="shared" ca="1" si="38"/>
        <v>#REF!</v>
      </c>
      <c r="HM423" s="9" t="e">
        <f t="shared" ca="1" si="39"/>
        <v>#REF!</v>
      </c>
      <c r="HN423" s="9" t="e">
        <f ca="1">SQRT($GS423*(1-$GS423/Controls!$D$15))</f>
        <v>#REF!</v>
      </c>
      <c r="HO423" s="9" t="e">
        <f t="shared" ca="1" si="40"/>
        <v>#REF!</v>
      </c>
      <c r="HP423" s="9" t="e">
        <f t="shared" ca="1" si="41"/>
        <v>#REF!</v>
      </c>
      <c r="HQ423" s="9" t="e">
        <f ca="1">IF($GV423=0,NA(),($GX423*Controls!#REF!))</f>
        <v>#REF!</v>
      </c>
    </row>
    <row r="424" spans="134:225" x14ac:dyDescent="0.25">
      <c r="ED424" s="9">
        <f>$EC$847/4+$EC$848/2+$EC$849/4</f>
        <v>0</v>
      </c>
      <c r="EE424" s="9">
        <f>$ED$846/4+$ED$847/2+$ED$848/4</f>
        <v>0</v>
      </c>
      <c r="EF424" s="9">
        <f>$EE$847/4+$EE$848/2+$EE$849/4</f>
        <v>0</v>
      </c>
      <c r="GP424" s="9" t="e">
        <f ca="1">INDIRECT(ADDRESS(ROW(),Controls!#REF!+30))</f>
        <v>#REF!</v>
      </c>
      <c r="GQ424" s="9" t="e">
        <f ca="1">INDIRECT(ADDRESS(ROW(),Controls!#REF!+45))</f>
        <v>#REF!</v>
      </c>
      <c r="GR424" s="9" t="e">
        <f ca="1">INDIRECT(ADDRESS(ROW(),Controls!#REF!+60))</f>
        <v>#REF!</v>
      </c>
      <c r="GS424" s="9" t="e">
        <f ca="1">INDIRECT(ADDRESS(ROW(),Controls!#REF!+75))</f>
        <v>#REF!</v>
      </c>
      <c r="GT424" s="9" t="e">
        <f ca="1">INDIRECT(ADDRESS(ROW(),Controls!#REF!+90))</f>
        <v>#REF!</v>
      </c>
      <c r="GU424" s="9" t="e">
        <f ca="1">INDIRECT(ADDRESS(ROW(),Controls!#REF!+105))</f>
        <v>#REF!</v>
      </c>
      <c r="GV424" s="9" t="e">
        <f ca="1">INDIRECT(ADDRESS(ROW(),Controls!#REF!+120))</f>
        <v>#REF!</v>
      </c>
      <c r="GW424" s="9" t="e">
        <f ca="1">INDIRECT(ADDRESS(ROW(),Controls!#REF!+15))</f>
        <v>#REF!</v>
      </c>
      <c r="GX424" s="9" t="e">
        <f ca="1">INDIRECT(ADDRESS(ROW(),Controls!#REF!+135))</f>
        <v>#REF!</v>
      </c>
      <c r="HJ424" s="9" t="e">
        <f t="shared" ca="1" si="36"/>
        <v>#REF!</v>
      </c>
      <c r="HK424" s="9" t="e">
        <f t="shared" ca="1" si="37"/>
        <v>#REF!</v>
      </c>
      <c r="HL424" s="9" t="e">
        <f t="shared" ca="1" si="38"/>
        <v>#REF!</v>
      </c>
      <c r="HM424" s="9" t="e">
        <f t="shared" ca="1" si="39"/>
        <v>#REF!</v>
      </c>
      <c r="HN424" s="9" t="e">
        <f ca="1">SQRT($GS424*(1-$GS424/Controls!$D$15))</f>
        <v>#REF!</v>
      </c>
      <c r="HO424" s="9" t="e">
        <f t="shared" ca="1" si="40"/>
        <v>#REF!</v>
      </c>
      <c r="HP424" s="9" t="e">
        <f t="shared" ca="1" si="41"/>
        <v>#REF!</v>
      </c>
      <c r="HQ424" s="9" t="e">
        <f ca="1">IF($GV424=0,NA(),($GX424*Controls!#REF!))</f>
        <v>#REF!</v>
      </c>
    </row>
    <row r="425" spans="134:225" x14ac:dyDescent="0.25">
      <c r="ED425" s="9">
        <f>$EC$849/4+$EC$850/2+$EC$851/4</f>
        <v>0</v>
      </c>
      <c r="EE425" s="9">
        <f>$ED$848/4+$ED$849/2+$ED$850/4</f>
        <v>0</v>
      </c>
      <c r="EF425" s="9">
        <f>$EE$849/4+$EE$850/2+$EE$851/4</f>
        <v>0</v>
      </c>
      <c r="GP425" s="9" t="e">
        <f ca="1">INDIRECT(ADDRESS(ROW(),Controls!#REF!+30))</f>
        <v>#REF!</v>
      </c>
      <c r="GQ425" s="9" t="e">
        <f ca="1">INDIRECT(ADDRESS(ROW(),Controls!#REF!+45))</f>
        <v>#REF!</v>
      </c>
      <c r="GR425" s="9" t="e">
        <f ca="1">INDIRECT(ADDRESS(ROW(),Controls!#REF!+60))</f>
        <v>#REF!</v>
      </c>
      <c r="GS425" s="9" t="e">
        <f ca="1">INDIRECT(ADDRESS(ROW(),Controls!#REF!+75))</f>
        <v>#REF!</v>
      </c>
      <c r="GT425" s="9" t="e">
        <f ca="1">INDIRECT(ADDRESS(ROW(),Controls!#REF!+90))</f>
        <v>#REF!</v>
      </c>
      <c r="GU425" s="9" t="e">
        <f ca="1">INDIRECT(ADDRESS(ROW(),Controls!#REF!+105))</f>
        <v>#REF!</v>
      </c>
      <c r="GV425" s="9" t="e">
        <f ca="1">INDIRECT(ADDRESS(ROW(),Controls!#REF!+120))</f>
        <v>#REF!</v>
      </c>
      <c r="GW425" s="9" t="e">
        <f ca="1">INDIRECT(ADDRESS(ROW(),Controls!#REF!+15))</f>
        <v>#REF!</v>
      </c>
      <c r="GX425" s="9" t="e">
        <f ca="1">INDIRECT(ADDRESS(ROW(),Controls!#REF!+135))</f>
        <v>#REF!</v>
      </c>
      <c r="HJ425" s="9" t="e">
        <f t="shared" ca="1" si="36"/>
        <v>#REF!</v>
      </c>
      <c r="HK425" s="9" t="e">
        <f t="shared" ca="1" si="37"/>
        <v>#REF!</v>
      </c>
      <c r="HL425" s="9" t="e">
        <f t="shared" ca="1" si="38"/>
        <v>#REF!</v>
      </c>
      <c r="HM425" s="9" t="e">
        <f t="shared" ca="1" si="39"/>
        <v>#REF!</v>
      </c>
      <c r="HN425" s="9" t="e">
        <f ca="1">SQRT($GS425*(1-$GS425/Controls!$D$15))</f>
        <v>#REF!</v>
      </c>
      <c r="HO425" s="9" t="e">
        <f t="shared" ca="1" si="40"/>
        <v>#REF!</v>
      </c>
      <c r="HP425" s="9" t="e">
        <f t="shared" ca="1" si="41"/>
        <v>#REF!</v>
      </c>
      <c r="HQ425" s="9" t="e">
        <f ca="1">IF($GV425=0,NA(),($GX425*Controls!#REF!))</f>
        <v>#REF!</v>
      </c>
    </row>
    <row r="426" spans="134:225" x14ac:dyDescent="0.25">
      <c r="ED426" s="9">
        <f>$EC$851/4+$EC$852/2+$EC$853/4</f>
        <v>0</v>
      </c>
      <c r="EE426" s="9">
        <f>$ED$850/4+$ED$851/2+$ED$852/4</f>
        <v>0</v>
      </c>
      <c r="EF426" s="9">
        <f>$EE$851/4+$EE$852/2+$EE$853/4</f>
        <v>0</v>
      </c>
      <c r="GP426" s="9" t="e">
        <f ca="1">INDIRECT(ADDRESS(ROW(),Controls!#REF!+30))</f>
        <v>#REF!</v>
      </c>
      <c r="GQ426" s="9" t="e">
        <f ca="1">INDIRECT(ADDRESS(ROW(),Controls!#REF!+45))</f>
        <v>#REF!</v>
      </c>
      <c r="GR426" s="9" t="e">
        <f ca="1">INDIRECT(ADDRESS(ROW(),Controls!#REF!+60))</f>
        <v>#REF!</v>
      </c>
      <c r="GS426" s="9" t="e">
        <f ca="1">INDIRECT(ADDRESS(ROW(),Controls!#REF!+75))</f>
        <v>#REF!</v>
      </c>
      <c r="GT426" s="9" t="e">
        <f ca="1">INDIRECT(ADDRESS(ROW(),Controls!#REF!+90))</f>
        <v>#REF!</v>
      </c>
      <c r="GU426" s="9" t="e">
        <f ca="1">INDIRECT(ADDRESS(ROW(),Controls!#REF!+105))</f>
        <v>#REF!</v>
      </c>
      <c r="GV426" s="9" t="e">
        <f ca="1">INDIRECT(ADDRESS(ROW(),Controls!#REF!+120))</f>
        <v>#REF!</v>
      </c>
      <c r="GW426" s="9" t="e">
        <f ca="1">INDIRECT(ADDRESS(ROW(),Controls!#REF!+15))</f>
        <v>#REF!</v>
      </c>
      <c r="GX426" s="9" t="e">
        <f ca="1">INDIRECT(ADDRESS(ROW(),Controls!#REF!+135))</f>
        <v>#REF!</v>
      </c>
      <c r="HJ426" s="9" t="e">
        <f t="shared" ca="1" si="36"/>
        <v>#REF!</v>
      </c>
      <c r="HK426" s="9" t="e">
        <f t="shared" ca="1" si="37"/>
        <v>#REF!</v>
      </c>
      <c r="HL426" s="9" t="e">
        <f t="shared" ca="1" si="38"/>
        <v>#REF!</v>
      </c>
      <c r="HM426" s="9" t="e">
        <f t="shared" ca="1" si="39"/>
        <v>#REF!</v>
      </c>
      <c r="HN426" s="9" t="e">
        <f ca="1">SQRT($GS426*(1-$GS426/Controls!$D$15))</f>
        <v>#REF!</v>
      </c>
      <c r="HO426" s="9" t="e">
        <f t="shared" ca="1" si="40"/>
        <v>#REF!</v>
      </c>
      <c r="HP426" s="9" t="e">
        <f t="shared" ca="1" si="41"/>
        <v>#REF!</v>
      </c>
      <c r="HQ426" s="9" t="e">
        <f ca="1">IF($GV426=0,NA(),($GX426*Controls!#REF!))</f>
        <v>#REF!</v>
      </c>
    </row>
    <row r="427" spans="134:225" x14ac:dyDescent="0.25">
      <c r="ED427" s="9">
        <f>$EC$853/4+$EC$854/2+$EC$855/4</f>
        <v>0</v>
      </c>
      <c r="EE427" s="9">
        <f>$ED$852/4+$ED$853/2+$ED$854/4</f>
        <v>0</v>
      </c>
      <c r="EF427" s="9">
        <f>$EE$853/4+$EE$854/2+$EE$855/4</f>
        <v>0</v>
      </c>
      <c r="GP427" s="9" t="e">
        <f ca="1">INDIRECT(ADDRESS(ROW(),Controls!#REF!+30))</f>
        <v>#REF!</v>
      </c>
      <c r="GQ427" s="9" t="e">
        <f ca="1">INDIRECT(ADDRESS(ROW(),Controls!#REF!+45))</f>
        <v>#REF!</v>
      </c>
      <c r="GR427" s="9" t="e">
        <f ca="1">INDIRECT(ADDRESS(ROW(),Controls!#REF!+60))</f>
        <v>#REF!</v>
      </c>
      <c r="GS427" s="9" t="e">
        <f ca="1">INDIRECT(ADDRESS(ROW(),Controls!#REF!+75))</f>
        <v>#REF!</v>
      </c>
      <c r="GT427" s="9" t="e">
        <f ca="1">INDIRECT(ADDRESS(ROW(),Controls!#REF!+90))</f>
        <v>#REF!</v>
      </c>
      <c r="GU427" s="9" t="e">
        <f ca="1">INDIRECT(ADDRESS(ROW(),Controls!#REF!+105))</f>
        <v>#REF!</v>
      </c>
      <c r="GV427" s="9" t="e">
        <f ca="1">INDIRECT(ADDRESS(ROW(),Controls!#REF!+120))</f>
        <v>#REF!</v>
      </c>
      <c r="GW427" s="9" t="e">
        <f ca="1">INDIRECT(ADDRESS(ROW(),Controls!#REF!+15))</f>
        <v>#REF!</v>
      </c>
      <c r="GX427" s="9" t="e">
        <f ca="1">INDIRECT(ADDRESS(ROW(),Controls!#REF!+135))</f>
        <v>#REF!</v>
      </c>
      <c r="HJ427" s="9" t="e">
        <f t="shared" ca="1" si="36"/>
        <v>#REF!</v>
      </c>
      <c r="HK427" s="9" t="e">
        <f t="shared" ca="1" si="37"/>
        <v>#REF!</v>
      </c>
      <c r="HL427" s="9" t="e">
        <f t="shared" ca="1" si="38"/>
        <v>#REF!</v>
      </c>
      <c r="HM427" s="9" t="e">
        <f t="shared" ca="1" si="39"/>
        <v>#REF!</v>
      </c>
      <c r="HN427" s="9" t="e">
        <f ca="1">SQRT($GS427*(1-$GS427/Controls!$D$15))</f>
        <v>#REF!</v>
      </c>
      <c r="HO427" s="9" t="e">
        <f t="shared" ca="1" si="40"/>
        <v>#REF!</v>
      </c>
      <c r="HP427" s="9" t="e">
        <f t="shared" ca="1" si="41"/>
        <v>#REF!</v>
      </c>
      <c r="HQ427" s="9" t="e">
        <f ca="1">IF($GV427=0,NA(),($GX427*Controls!#REF!))</f>
        <v>#REF!</v>
      </c>
    </row>
    <row r="428" spans="134:225" x14ac:dyDescent="0.25">
      <c r="ED428" s="9">
        <f>$EC$855/4+$EC$856/2+$EC$857/4</f>
        <v>0</v>
      </c>
      <c r="EE428" s="9">
        <f>$ED$854/4+$ED$855/2+$ED$856/4</f>
        <v>0</v>
      </c>
      <c r="EF428" s="9">
        <f>$EE$855/4+$EE$856/2+$EE$857/4</f>
        <v>0</v>
      </c>
      <c r="GP428" s="9" t="e">
        <f ca="1">INDIRECT(ADDRESS(ROW(),Controls!#REF!+30))</f>
        <v>#REF!</v>
      </c>
      <c r="GQ428" s="9" t="e">
        <f ca="1">INDIRECT(ADDRESS(ROW(),Controls!#REF!+45))</f>
        <v>#REF!</v>
      </c>
      <c r="GR428" s="9" t="e">
        <f ca="1">INDIRECT(ADDRESS(ROW(),Controls!#REF!+60))</f>
        <v>#REF!</v>
      </c>
      <c r="GS428" s="9" t="e">
        <f ca="1">INDIRECT(ADDRESS(ROW(),Controls!#REF!+75))</f>
        <v>#REF!</v>
      </c>
      <c r="GT428" s="9" t="e">
        <f ca="1">INDIRECT(ADDRESS(ROW(),Controls!#REF!+90))</f>
        <v>#REF!</v>
      </c>
      <c r="GU428" s="9" t="e">
        <f ca="1">INDIRECT(ADDRESS(ROW(),Controls!#REF!+105))</f>
        <v>#REF!</v>
      </c>
      <c r="GV428" s="9" t="e">
        <f ca="1">INDIRECT(ADDRESS(ROW(),Controls!#REF!+120))</f>
        <v>#REF!</v>
      </c>
      <c r="GW428" s="9" t="e">
        <f ca="1">INDIRECT(ADDRESS(ROW(),Controls!#REF!+15))</f>
        <v>#REF!</v>
      </c>
      <c r="GX428" s="9" t="e">
        <f ca="1">INDIRECT(ADDRESS(ROW(),Controls!#REF!+135))</f>
        <v>#REF!</v>
      </c>
      <c r="HJ428" s="9" t="e">
        <f t="shared" ca="1" si="36"/>
        <v>#REF!</v>
      </c>
      <c r="HK428" s="9" t="e">
        <f t="shared" ca="1" si="37"/>
        <v>#REF!</v>
      </c>
      <c r="HL428" s="9" t="e">
        <f t="shared" ca="1" si="38"/>
        <v>#REF!</v>
      </c>
      <c r="HM428" s="9" t="e">
        <f t="shared" ca="1" si="39"/>
        <v>#REF!</v>
      </c>
      <c r="HN428" s="9" t="e">
        <f ca="1">SQRT($GS428*(1-$GS428/Controls!$D$15))</f>
        <v>#REF!</v>
      </c>
      <c r="HO428" s="9" t="e">
        <f t="shared" ca="1" si="40"/>
        <v>#REF!</v>
      </c>
      <c r="HP428" s="9" t="e">
        <f t="shared" ca="1" si="41"/>
        <v>#REF!</v>
      </c>
      <c r="HQ428" s="9" t="e">
        <f ca="1">IF($GV428=0,NA(),($GX428*Controls!#REF!))</f>
        <v>#REF!</v>
      </c>
    </row>
    <row r="429" spans="134:225" x14ac:dyDescent="0.25">
      <c r="ED429" s="9">
        <f>$EC$857/4+$EC$858/2+$EC$859/4</f>
        <v>0</v>
      </c>
      <c r="EE429" s="9">
        <f>$ED$856/4+$ED$857/2+$ED$858/4</f>
        <v>0</v>
      </c>
      <c r="EF429" s="9">
        <f>$EE$857/4+$EE$858/2+$EE$859/4</f>
        <v>0</v>
      </c>
      <c r="GP429" s="9" t="e">
        <f ca="1">INDIRECT(ADDRESS(ROW(),Controls!#REF!+30))</f>
        <v>#REF!</v>
      </c>
      <c r="GQ429" s="9" t="e">
        <f ca="1">INDIRECT(ADDRESS(ROW(),Controls!#REF!+45))</f>
        <v>#REF!</v>
      </c>
      <c r="GR429" s="9" t="e">
        <f ca="1">INDIRECT(ADDRESS(ROW(),Controls!#REF!+60))</f>
        <v>#REF!</v>
      </c>
      <c r="GS429" s="9" t="e">
        <f ca="1">INDIRECT(ADDRESS(ROW(),Controls!#REF!+75))</f>
        <v>#REF!</v>
      </c>
      <c r="GT429" s="9" t="e">
        <f ca="1">INDIRECT(ADDRESS(ROW(),Controls!#REF!+90))</f>
        <v>#REF!</v>
      </c>
      <c r="GU429" s="9" t="e">
        <f ca="1">INDIRECT(ADDRESS(ROW(),Controls!#REF!+105))</f>
        <v>#REF!</v>
      </c>
      <c r="GV429" s="9" t="e">
        <f ca="1">INDIRECT(ADDRESS(ROW(),Controls!#REF!+120))</f>
        <v>#REF!</v>
      </c>
      <c r="GW429" s="9" t="e">
        <f ca="1">INDIRECT(ADDRESS(ROW(),Controls!#REF!+15))</f>
        <v>#REF!</v>
      </c>
      <c r="GX429" s="9" t="e">
        <f ca="1">INDIRECT(ADDRESS(ROW(),Controls!#REF!+135))</f>
        <v>#REF!</v>
      </c>
      <c r="HJ429" s="9" t="e">
        <f t="shared" ca="1" si="36"/>
        <v>#REF!</v>
      </c>
      <c r="HK429" s="9" t="e">
        <f t="shared" ca="1" si="37"/>
        <v>#REF!</v>
      </c>
      <c r="HL429" s="9" t="e">
        <f t="shared" ca="1" si="38"/>
        <v>#REF!</v>
      </c>
      <c r="HM429" s="9" t="e">
        <f t="shared" ca="1" si="39"/>
        <v>#REF!</v>
      </c>
      <c r="HN429" s="9" t="e">
        <f ca="1">SQRT($GS429*(1-$GS429/Controls!$D$15))</f>
        <v>#REF!</v>
      </c>
      <c r="HO429" s="9" t="e">
        <f t="shared" ca="1" si="40"/>
        <v>#REF!</v>
      </c>
      <c r="HP429" s="9" t="e">
        <f t="shared" ca="1" si="41"/>
        <v>#REF!</v>
      </c>
      <c r="HQ429" s="9" t="e">
        <f ca="1">IF($GV429=0,NA(),($GX429*Controls!#REF!))</f>
        <v>#REF!</v>
      </c>
    </row>
    <row r="430" spans="134:225" x14ac:dyDescent="0.25">
      <c r="ED430" s="9">
        <f>$EC$859/4+$EC$860/2+$EC$861/4</f>
        <v>0</v>
      </c>
      <c r="EE430" s="9">
        <f>$ED$858/4+$ED$859/2+$ED$860/4</f>
        <v>0</v>
      </c>
      <c r="EF430" s="9">
        <f>$EE$859/4+$EE$860/2+$EE$861/4</f>
        <v>0</v>
      </c>
      <c r="GP430" s="9" t="e">
        <f ca="1">INDIRECT(ADDRESS(ROW(),Controls!#REF!+30))</f>
        <v>#REF!</v>
      </c>
      <c r="GQ430" s="9" t="e">
        <f ca="1">INDIRECT(ADDRESS(ROW(),Controls!#REF!+45))</f>
        <v>#REF!</v>
      </c>
      <c r="GR430" s="9" t="e">
        <f ca="1">INDIRECT(ADDRESS(ROW(),Controls!#REF!+60))</f>
        <v>#REF!</v>
      </c>
      <c r="GS430" s="9" t="e">
        <f ca="1">INDIRECT(ADDRESS(ROW(),Controls!#REF!+75))</f>
        <v>#REF!</v>
      </c>
      <c r="GT430" s="9" t="e">
        <f ca="1">INDIRECT(ADDRESS(ROW(),Controls!#REF!+90))</f>
        <v>#REF!</v>
      </c>
      <c r="GU430" s="9" t="e">
        <f ca="1">INDIRECT(ADDRESS(ROW(),Controls!#REF!+105))</f>
        <v>#REF!</v>
      </c>
      <c r="GV430" s="9" t="e">
        <f ca="1">INDIRECT(ADDRESS(ROW(),Controls!#REF!+120))</f>
        <v>#REF!</v>
      </c>
      <c r="GW430" s="9" t="e">
        <f ca="1">INDIRECT(ADDRESS(ROW(),Controls!#REF!+15))</f>
        <v>#REF!</v>
      </c>
      <c r="GX430" s="9" t="e">
        <f ca="1">INDIRECT(ADDRESS(ROW(),Controls!#REF!+135))</f>
        <v>#REF!</v>
      </c>
      <c r="HJ430" s="9" t="e">
        <f t="shared" ca="1" si="36"/>
        <v>#REF!</v>
      </c>
      <c r="HK430" s="9" t="e">
        <f t="shared" ca="1" si="37"/>
        <v>#REF!</v>
      </c>
      <c r="HL430" s="9" t="e">
        <f t="shared" ca="1" si="38"/>
        <v>#REF!</v>
      </c>
      <c r="HM430" s="9" t="e">
        <f t="shared" ca="1" si="39"/>
        <v>#REF!</v>
      </c>
      <c r="HN430" s="9" t="e">
        <f ca="1">SQRT($GS430*(1-$GS430/Controls!$D$15))</f>
        <v>#REF!</v>
      </c>
      <c r="HO430" s="9" t="e">
        <f t="shared" ca="1" si="40"/>
        <v>#REF!</v>
      </c>
      <c r="HP430" s="9" t="e">
        <f t="shared" ca="1" si="41"/>
        <v>#REF!</v>
      </c>
      <c r="HQ430" s="9" t="e">
        <f ca="1">IF($GV430=0,NA(),($GX430*Controls!#REF!))</f>
        <v>#REF!</v>
      </c>
    </row>
    <row r="431" spans="134:225" x14ac:dyDescent="0.25">
      <c r="ED431" s="9">
        <f>$EC$861/4+$EC$862/2+$EC$863/4</f>
        <v>0</v>
      </c>
      <c r="EE431" s="9">
        <f>$ED$860/4+$ED$861/2+$ED$862/4</f>
        <v>0</v>
      </c>
      <c r="EF431" s="9">
        <f>$EE$861/4+$EE$862/2+$EE$863/4</f>
        <v>0</v>
      </c>
      <c r="GP431" s="9" t="e">
        <f ca="1">INDIRECT(ADDRESS(ROW(),Controls!#REF!+30))</f>
        <v>#REF!</v>
      </c>
      <c r="GQ431" s="9" t="e">
        <f ca="1">INDIRECT(ADDRESS(ROW(),Controls!#REF!+45))</f>
        <v>#REF!</v>
      </c>
      <c r="GR431" s="9" t="e">
        <f ca="1">INDIRECT(ADDRESS(ROW(),Controls!#REF!+60))</f>
        <v>#REF!</v>
      </c>
      <c r="GS431" s="9" t="e">
        <f ca="1">INDIRECT(ADDRESS(ROW(),Controls!#REF!+75))</f>
        <v>#REF!</v>
      </c>
      <c r="GT431" s="9" t="e">
        <f ca="1">INDIRECT(ADDRESS(ROW(),Controls!#REF!+90))</f>
        <v>#REF!</v>
      </c>
      <c r="GU431" s="9" t="e">
        <f ca="1">INDIRECT(ADDRESS(ROW(),Controls!#REF!+105))</f>
        <v>#REF!</v>
      </c>
      <c r="GV431" s="9" t="e">
        <f ca="1">INDIRECT(ADDRESS(ROW(),Controls!#REF!+120))</f>
        <v>#REF!</v>
      </c>
      <c r="GW431" s="9" t="e">
        <f ca="1">INDIRECT(ADDRESS(ROW(),Controls!#REF!+15))</f>
        <v>#REF!</v>
      </c>
      <c r="GX431" s="9" t="e">
        <f ca="1">INDIRECT(ADDRESS(ROW(),Controls!#REF!+135))</f>
        <v>#REF!</v>
      </c>
      <c r="HJ431" s="9" t="e">
        <f t="shared" ca="1" si="36"/>
        <v>#REF!</v>
      </c>
      <c r="HK431" s="9" t="e">
        <f t="shared" ca="1" si="37"/>
        <v>#REF!</v>
      </c>
      <c r="HL431" s="9" t="e">
        <f t="shared" ca="1" si="38"/>
        <v>#REF!</v>
      </c>
      <c r="HM431" s="9" t="e">
        <f t="shared" ca="1" si="39"/>
        <v>#REF!</v>
      </c>
      <c r="HN431" s="9" t="e">
        <f ca="1">SQRT($GS431*(1-$GS431/Controls!$D$15))</f>
        <v>#REF!</v>
      </c>
      <c r="HO431" s="9" t="e">
        <f t="shared" ca="1" si="40"/>
        <v>#REF!</v>
      </c>
      <c r="HP431" s="9" t="e">
        <f t="shared" ca="1" si="41"/>
        <v>#REF!</v>
      </c>
      <c r="HQ431" s="9" t="e">
        <f ca="1">IF($GV431=0,NA(),($GX431*Controls!#REF!))</f>
        <v>#REF!</v>
      </c>
    </row>
    <row r="432" spans="134:225" x14ac:dyDescent="0.25">
      <c r="ED432" s="9">
        <f>$EC$863/4+$EC$864/2+$EC$865/4</f>
        <v>0</v>
      </c>
      <c r="EE432" s="9">
        <f>$ED$862/4+$ED$863/2+$ED$864/4</f>
        <v>0</v>
      </c>
      <c r="EF432" s="9">
        <f>$EE$863/4+$EE$864/2+$EE$865/4</f>
        <v>0</v>
      </c>
      <c r="GP432" s="9" t="e">
        <f ca="1">INDIRECT(ADDRESS(ROW(),Controls!#REF!+30))</f>
        <v>#REF!</v>
      </c>
      <c r="GQ432" s="9" t="e">
        <f ca="1">INDIRECT(ADDRESS(ROW(),Controls!#REF!+45))</f>
        <v>#REF!</v>
      </c>
      <c r="GR432" s="9" t="e">
        <f ca="1">INDIRECT(ADDRESS(ROW(),Controls!#REF!+60))</f>
        <v>#REF!</v>
      </c>
      <c r="GS432" s="9" t="e">
        <f ca="1">INDIRECT(ADDRESS(ROW(),Controls!#REF!+75))</f>
        <v>#REF!</v>
      </c>
      <c r="GT432" s="9" t="e">
        <f ca="1">INDIRECT(ADDRESS(ROW(),Controls!#REF!+90))</f>
        <v>#REF!</v>
      </c>
      <c r="GU432" s="9" t="e">
        <f ca="1">INDIRECT(ADDRESS(ROW(),Controls!#REF!+105))</f>
        <v>#REF!</v>
      </c>
      <c r="GV432" s="9" t="e">
        <f ca="1">INDIRECT(ADDRESS(ROW(),Controls!#REF!+120))</f>
        <v>#REF!</v>
      </c>
      <c r="GW432" s="9" t="e">
        <f ca="1">INDIRECT(ADDRESS(ROW(),Controls!#REF!+15))</f>
        <v>#REF!</v>
      </c>
      <c r="GX432" s="9" t="e">
        <f ca="1">INDIRECT(ADDRESS(ROW(),Controls!#REF!+135))</f>
        <v>#REF!</v>
      </c>
      <c r="HJ432" s="9" t="e">
        <f t="shared" ca="1" si="36"/>
        <v>#REF!</v>
      </c>
      <c r="HK432" s="9" t="e">
        <f t="shared" ca="1" si="37"/>
        <v>#REF!</v>
      </c>
      <c r="HL432" s="9" t="e">
        <f t="shared" ca="1" si="38"/>
        <v>#REF!</v>
      </c>
      <c r="HM432" s="9" t="e">
        <f t="shared" ca="1" si="39"/>
        <v>#REF!</v>
      </c>
      <c r="HN432" s="9" t="e">
        <f ca="1">SQRT($GS432*(1-$GS432/Controls!$D$15))</f>
        <v>#REF!</v>
      </c>
      <c r="HO432" s="9" t="e">
        <f t="shared" ca="1" si="40"/>
        <v>#REF!</v>
      </c>
      <c r="HP432" s="9" t="e">
        <f t="shared" ca="1" si="41"/>
        <v>#REF!</v>
      </c>
      <c r="HQ432" s="9" t="e">
        <f ca="1">IF($GV432=0,NA(),($GX432*Controls!#REF!))</f>
        <v>#REF!</v>
      </c>
    </row>
    <row r="433" spans="134:225" x14ac:dyDescent="0.25">
      <c r="ED433" s="9">
        <f>$EC$865/4+$EC$866/2+$EC$867/4</f>
        <v>0</v>
      </c>
      <c r="EE433" s="9">
        <f>$ED$864/4+$ED$865/2+$ED$866/4</f>
        <v>0</v>
      </c>
      <c r="EF433" s="9">
        <f>$EE$865/4+$EE$866/2+$EE$867/4</f>
        <v>0</v>
      </c>
      <c r="GP433" s="9" t="e">
        <f ca="1">INDIRECT(ADDRESS(ROW(),Controls!#REF!+30))</f>
        <v>#REF!</v>
      </c>
      <c r="GQ433" s="9" t="e">
        <f ca="1">INDIRECT(ADDRESS(ROW(),Controls!#REF!+45))</f>
        <v>#REF!</v>
      </c>
      <c r="GR433" s="9" t="e">
        <f ca="1">INDIRECT(ADDRESS(ROW(),Controls!#REF!+60))</f>
        <v>#REF!</v>
      </c>
      <c r="GS433" s="9" t="e">
        <f ca="1">INDIRECT(ADDRESS(ROW(),Controls!#REF!+75))</f>
        <v>#REF!</v>
      </c>
      <c r="GT433" s="9" t="e">
        <f ca="1">INDIRECT(ADDRESS(ROW(),Controls!#REF!+90))</f>
        <v>#REF!</v>
      </c>
      <c r="GU433" s="9" t="e">
        <f ca="1">INDIRECT(ADDRESS(ROW(),Controls!#REF!+105))</f>
        <v>#REF!</v>
      </c>
      <c r="GV433" s="9" t="e">
        <f ca="1">INDIRECT(ADDRESS(ROW(),Controls!#REF!+120))</f>
        <v>#REF!</v>
      </c>
      <c r="GW433" s="9" t="e">
        <f ca="1">INDIRECT(ADDRESS(ROW(),Controls!#REF!+15))</f>
        <v>#REF!</v>
      </c>
      <c r="GX433" s="9" t="e">
        <f ca="1">INDIRECT(ADDRESS(ROW(),Controls!#REF!+135))</f>
        <v>#REF!</v>
      </c>
      <c r="HJ433" s="9" t="e">
        <f t="shared" ca="1" si="36"/>
        <v>#REF!</v>
      </c>
      <c r="HK433" s="9" t="e">
        <f t="shared" ca="1" si="37"/>
        <v>#REF!</v>
      </c>
      <c r="HL433" s="9" t="e">
        <f t="shared" ca="1" si="38"/>
        <v>#REF!</v>
      </c>
      <c r="HM433" s="9" t="e">
        <f t="shared" ca="1" si="39"/>
        <v>#REF!</v>
      </c>
      <c r="HN433" s="9" t="e">
        <f ca="1">SQRT($GS433*(1-$GS433/Controls!$D$15))</f>
        <v>#REF!</v>
      </c>
      <c r="HO433" s="9" t="e">
        <f t="shared" ca="1" si="40"/>
        <v>#REF!</v>
      </c>
      <c r="HP433" s="9" t="e">
        <f t="shared" ca="1" si="41"/>
        <v>#REF!</v>
      </c>
      <c r="HQ433" s="9" t="e">
        <f ca="1">IF($GV433=0,NA(),($GX433*Controls!#REF!))</f>
        <v>#REF!</v>
      </c>
    </row>
    <row r="434" spans="134:225" x14ac:dyDescent="0.25">
      <c r="ED434" s="9">
        <f>$EC$867/4+$EC$868/2+$EC$869/4</f>
        <v>0</v>
      </c>
      <c r="EE434" s="9">
        <f>$ED$866/4+$ED$867/2+$ED$868/4</f>
        <v>0</v>
      </c>
      <c r="EF434" s="9">
        <f>$EE$867/4+$EE$868/2+$EE$869/4</f>
        <v>0</v>
      </c>
      <c r="GP434" s="9" t="e">
        <f ca="1">INDIRECT(ADDRESS(ROW(),Controls!#REF!+30))</f>
        <v>#REF!</v>
      </c>
      <c r="GQ434" s="9" t="e">
        <f ca="1">INDIRECT(ADDRESS(ROW(),Controls!#REF!+45))</f>
        <v>#REF!</v>
      </c>
      <c r="GR434" s="9" t="e">
        <f ca="1">INDIRECT(ADDRESS(ROW(),Controls!#REF!+60))</f>
        <v>#REF!</v>
      </c>
      <c r="GS434" s="9" t="e">
        <f ca="1">INDIRECT(ADDRESS(ROW(),Controls!#REF!+75))</f>
        <v>#REF!</v>
      </c>
      <c r="GT434" s="9" t="e">
        <f ca="1">INDIRECT(ADDRESS(ROW(),Controls!#REF!+90))</f>
        <v>#REF!</v>
      </c>
      <c r="GU434" s="9" t="e">
        <f ca="1">INDIRECT(ADDRESS(ROW(),Controls!#REF!+105))</f>
        <v>#REF!</v>
      </c>
      <c r="GV434" s="9" t="e">
        <f ca="1">INDIRECT(ADDRESS(ROW(),Controls!#REF!+120))</f>
        <v>#REF!</v>
      </c>
      <c r="GW434" s="9" t="e">
        <f ca="1">INDIRECT(ADDRESS(ROW(),Controls!#REF!+15))</f>
        <v>#REF!</v>
      </c>
      <c r="GX434" s="9" t="e">
        <f ca="1">INDIRECT(ADDRESS(ROW(),Controls!#REF!+135))</f>
        <v>#REF!</v>
      </c>
      <c r="HJ434" s="9" t="e">
        <f t="shared" ca="1" si="36"/>
        <v>#REF!</v>
      </c>
      <c r="HK434" s="9" t="e">
        <f t="shared" ca="1" si="37"/>
        <v>#REF!</v>
      </c>
      <c r="HL434" s="9" t="e">
        <f t="shared" ca="1" si="38"/>
        <v>#REF!</v>
      </c>
      <c r="HM434" s="9" t="e">
        <f t="shared" ca="1" si="39"/>
        <v>#REF!</v>
      </c>
      <c r="HN434" s="9" t="e">
        <f ca="1">SQRT($GS434*(1-$GS434/Controls!$D$15))</f>
        <v>#REF!</v>
      </c>
      <c r="HO434" s="9" t="e">
        <f t="shared" ca="1" si="40"/>
        <v>#REF!</v>
      </c>
      <c r="HP434" s="9" t="e">
        <f t="shared" ca="1" si="41"/>
        <v>#REF!</v>
      </c>
      <c r="HQ434" s="9" t="e">
        <f ca="1">IF($GV434=0,NA(),($GX434*Controls!#REF!))</f>
        <v>#REF!</v>
      </c>
    </row>
    <row r="435" spans="134:225" x14ac:dyDescent="0.25">
      <c r="ED435" s="9">
        <f>$EC$869/4+$EC$870/2+$EC$871/4</f>
        <v>0</v>
      </c>
      <c r="EE435" s="9">
        <f>$ED$868/4+$ED$869/2+$ED$870/4</f>
        <v>0</v>
      </c>
      <c r="EF435" s="9">
        <f>$EE$869/4+$EE$870/2+$EE$871/4</f>
        <v>0</v>
      </c>
      <c r="GP435" s="9" t="e">
        <f ca="1">INDIRECT(ADDRESS(ROW(),Controls!#REF!+30))</f>
        <v>#REF!</v>
      </c>
      <c r="GQ435" s="9" t="e">
        <f ca="1">INDIRECT(ADDRESS(ROW(),Controls!#REF!+45))</f>
        <v>#REF!</v>
      </c>
      <c r="GR435" s="9" t="e">
        <f ca="1">INDIRECT(ADDRESS(ROW(),Controls!#REF!+60))</f>
        <v>#REF!</v>
      </c>
      <c r="GS435" s="9" t="e">
        <f ca="1">INDIRECT(ADDRESS(ROW(),Controls!#REF!+75))</f>
        <v>#REF!</v>
      </c>
      <c r="GT435" s="9" t="e">
        <f ca="1">INDIRECT(ADDRESS(ROW(),Controls!#REF!+90))</f>
        <v>#REF!</v>
      </c>
      <c r="GU435" s="9" t="e">
        <f ca="1">INDIRECT(ADDRESS(ROW(),Controls!#REF!+105))</f>
        <v>#REF!</v>
      </c>
      <c r="GV435" s="9" t="e">
        <f ca="1">INDIRECT(ADDRESS(ROW(),Controls!#REF!+120))</f>
        <v>#REF!</v>
      </c>
      <c r="GW435" s="9" t="e">
        <f ca="1">INDIRECT(ADDRESS(ROW(),Controls!#REF!+15))</f>
        <v>#REF!</v>
      </c>
      <c r="GX435" s="9" t="e">
        <f ca="1">INDIRECT(ADDRESS(ROW(),Controls!#REF!+135))</f>
        <v>#REF!</v>
      </c>
      <c r="HJ435" s="9" t="e">
        <f t="shared" ca="1" si="36"/>
        <v>#REF!</v>
      </c>
      <c r="HK435" s="9" t="e">
        <f t="shared" ca="1" si="37"/>
        <v>#REF!</v>
      </c>
      <c r="HL435" s="9" t="e">
        <f t="shared" ca="1" si="38"/>
        <v>#REF!</v>
      </c>
      <c r="HM435" s="9" t="e">
        <f t="shared" ca="1" si="39"/>
        <v>#REF!</v>
      </c>
      <c r="HN435" s="9" t="e">
        <f ca="1">SQRT($GS435*(1-$GS435/Controls!$D$15))</f>
        <v>#REF!</v>
      </c>
      <c r="HO435" s="9" t="e">
        <f t="shared" ca="1" si="40"/>
        <v>#REF!</v>
      </c>
      <c r="HP435" s="9" t="e">
        <f t="shared" ca="1" si="41"/>
        <v>#REF!</v>
      </c>
      <c r="HQ435" s="9" t="e">
        <f ca="1">IF($GV435=0,NA(),($GX435*Controls!#REF!))</f>
        <v>#REF!</v>
      </c>
    </row>
    <row r="436" spans="134:225" x14ac:dyDescent="0.25">
      <c r="ED436" s="9">
        <f>$EC$871/4+$EC$872/2+$EC$873/4</f>
        <v>0</v>
      </c>
      <c r="EE436" s="9">
        <f>$ED$870/4+$ED$871/2+$ED$872/4</f>
        <v>0</v>
      </c>
      <c r="EF436" s="9">
        <f>$EE$871/4+$EE$872/2+$EE$873/4</f>
        <v>0</v>
      </c>
      <c r="GP436" s="9" t="e">
        <f ca="1">INDIRECT(ADDRESS(ROW(),Controls!#REF!+30))</f>
        <v>#REF!</v>
      </c>
      <c r="GQ436" s="9" t="e">
        <f ca="1">INDIRECT(ADDRESS(ROW(),Controls!#REF!+45))</f>
        <v>#REF!</v>
      </c>
      <c r="GR436" s="9" t="e">
        <f ca="1">INDIRECT(ADDRESS(ROW(),Controls!#REF!+60))</f>
        <v>#REF!</v>
      </c>
      <c r="GS436" s="9" t="e">
        <f ca="1">INDIRECT(ADDRESS(ROW(),Controls!#REF!+75))</f>
        <v>#REF!</v>
      </c>
      <c r="GT436" s="9" t="e">
        <f ca="1">INDIRECT(ADDRESS(ROW(),Controls!#REF!+90))</f>
        <v>#REF!</v>
      </c>
      <c r="GU436" s="9" t="e">
        <f ca="1">INDIRECT(ADDRESS(ROW(),Controls!#REF!+105))</f>
        <v>#REF!</v>
      </c>
      <c r="GV436" s="9" t="e">
        <f ca="1">INDIRECT(ADDRESS(ROW(),Controls!#REF!+120))</f>
        <v>#REF!</v>
      </c>
      <c r="GW436" s="9" t="e">
        <f ca="1">INDIRECT(ADDRESS(ROW(),Controls!#REF!+15))</f>
        <v>#REF!</v>
      </c>
      <c r="GX436" s="9" t="e">
        <f ca="1">INDIRECT(ADDRESS(ROW(),Controls!#REF!+135))</f>
        <v>#REF!</v>
      </c>
      <c r="HJ436" s="9" t="e">
        <f t="shared" ca="1" si="36"/>
        <v>#REF!</v>
      </c>
      <c r="HK436" s="9" t="e">
        <f t="shared" ca="1" si="37"/>
        <v>#REF!</v>
      </c>
      <c r="HL436" s="9" t="e">
        <f t="shared" ca="1" si="38"/>
        <v>#REF!</v>
      </c>
      <c r="HM436" s="9" t="e">
        <f t="shared" ca="1" si="39"/>
        <v>#REF!</v>
      </c>
      <c r="HN436" s="9" t="e">
        <f ca="1">SQRT($GS436*(1-$GS436/Controls!$D$15))</f>
        <v>#REF!</v>
      </c>
      <c r="HO436" s="9" t="e">
        <f t="shared" ca="1" si="40"/>
        <v>#REF!</v>
      </c>
      <c r="HP436" s="9" t="e">
        <f t="shared" ca="1" si="41"/>
        <v>#REF!</v>
      </c>
      <c r="HQ436" s="9" t="e">
        <f ca="1">IF($GV436=0,NA(),($GX436*Controls!#REF!))</f>
        <v>#REF!</v>
      </c>
    </row>
    <row r="437" spans="134:225" x14ac:dyDescent="0.25">
      <c r="ED437" s="9">
        <f>$EC$873/4+$EC$874/2+$EC$875/4</f>
        <v>0</v>
      </c>
      <c r="EE437" s="9">
        <f>$ED$872/4+$ED$873/2+$ED$874/4</f>
        <v>0</v>
      </c>
      <c r="EF437" s="9">
        <f>$EE$873/4+$EE$874/2+$EE$875/4</f>
        <v>0</v>
      </c>
      <c r="GP437" s="9" t="e">
        <f ca="1">INDIRECT(ADDRESS(ROW(),Controls!#REF!+30))</f>
        <v>#REF!</v>
      </c>
      <c r="GQ437" s="9" t="e">
        <f ca="1">INDIRECT(ADDRESS(ROW(),Controls!#REF!+45))</f>
        <v>#REF!</v>
      </c>
      <c r="GR437" s="9" t="e">
        <f ca="1">INDIRECT(ADDRESS(ROW(),Controls!#REF!+60))</f>
        <v>#REF!</v>
      </c>
      <c r="GS437" s="9" t="e">
        <f ca="1">INDIRECT(ADDRESS(ROW(),Controls!#REF!+75))</f>
        <v>#REF!</v>
      </c>
      <c r="GT437" s="9" t="e">
        <f ca="1">INDIRECT(ADDRESS(ROW(),Controls!#REF!+90))</f>
        <v>#REF!</v>
      </c>
      <c r="GU437" s="9" t="e">
        <f ca="1">INDIRECT(ADDRESS(ROW(),Controls!#REF!+105))</f>
        <v>#REF!</v>
      </c>
      <c r="GV437" s="9" t="e">
        <f ca="1">INDIRECT(ADDRESS(ROW(),Controls!#REF!+120))</f>
        <v>#REF!</v>
      </c>
      <c r="GW437" s="9" t="e">
        <f ca="1">INDIRECT(ADDRESS(ROW(),Controls!#REF!+15))</f>
        <v>#REF!</v>
      </c>
      <c r="GX437" s="9" t="e">
        <f ca="1">INDIRECT(ADDRESS(ROW(),Controls!#REF!+135))</f>
        <v>#REF!</v>
      </c>
      <c r="HJ437" s="9" t="e">
        <f t="shared" ca="1" si="36"/>
        <v>#REF!</v>
      </c>
      <c r="HK437" s="9" t="e">
        <f t="shared" ca="1" si="37"/>
        <v>#REF!</v>
      </c>
      <c r="HL437" s="9" t="e">
        <f t="shared" ca="1" si="38"/>
        <v>#REF!</v>
      </c>
      <c r="HM437" s="9" t="e">
        <f t="shared" ca="1" si="39"/>
        <v>#REF!</v>
      </c>
      <c r="HN437" s="9" t="e">
        <f ca="1">SQRT($GS437*(1-$GS437/Controls!$D$15))</f>
        <v>#REF!</v>
      </c>
      <c r="HO437" s="9" t="e">
        <f t="shared" ca="1" si="40"/>
        <v>#REF!</v>
      </c>
      <c r="HP437" s="9" t="e">
        <f t="shared" ca="1" si="41"/>
        <v>#REF!</v>
      </c>
      <c r="HQ437" s="9" t="e">
        <f ca="1">IF($GV437=0,NA(),($GX437*Controls!#REF!))</f>
        <v>#REF!</v>
      </c>
    </row>
    <row r="438" spans="134:225" x14ac:dyDescent="0.25">
      <c r="ED438" s="9">
        <f>$EC$875/4+$EC$876/2+$EC$877/4</f>
        <v>0</v>
      </c>
      <c r="EE438" s="9">
        <f>$ED$874/4+$ED$875/2+$ED$876/4</f>
        <v>0</v>
      </c>
      <c r="EF438" s="9">
        <f>$EE$875/4+$EE$876/2+$EE$877/4</f>
        <v>0</v>
      </c>
      <c r="GP438" s="9" t="e">
        <f ca="1">INDIRECT(ADDRESS(ROW(),Controls!#REF!+30))</f>
        <v>#REF!</v>
      </c>
      <c r="GQ438" s="9" t="e">
        <f ca="1">INDIRECT(ADDRESS(ROW(),Controls!#REF!+45))</f>
        <v>#REF!</v>
      </c>
      <c r="GR438" s="9" t="e">
        <f ca="1">INDIRECT(ADDRESS(ROW(),Controls!#REF!+60))</f>
        <v>#REF!</v>
      </c>
      <c r="GS438" s="9" t="e">
        <f ca="1">INDIRECT(ADDRESS(ROW(),Controls!#REF!+75))</f>
        <v>#REF!</v>
      </c>
      <c r="GT438" s="9" t="e">
        <f ca="1">INDIRECT(ADDRESS(ROW(),Controls!#REF!+90))</f>
        <v>#REF!</v>
      </c>
      <c r="GU438" s="9" t="e">
        <f ca="1">INDIRECT(ADDRESS(ROW(),Controls!#REF!+105))</f>
        <v>#REF!</v>
      </c>
      <c r="GV438" s="9" t="e">
        <f ca="1">INDIRECT(ADDRESS(ROW(),Controls!#REF!+120))</f>
        <v>#REF!</v>
      </c>
      <c r="GW438" s="9" t="e">
        <f ca="1">INDIRECT(ADDRESS(ROW(),Controls!#REF!+15))</f>
        <v>#REF!</v>
      </c>
      <c r="GX438" s="9" t="e">
        <f ca="1">INDIRECT(ADDRESS(ROW(),Controls!#REF!+135))</f>
        <v>#REF!</v>
      </c>
      <c r="HJ438" s="9" t="e">
        <f t="shared" ca="1" si="36"/>
        <v>#REF!</v>
      </c>
      <c r="HK438" s="9" t="e">
        <f t="shared" ca="1" si="37"/>
        <v>#REF!</v>
      </c>
      <c r="HL438" s="9" t="e">
        <f t="shared" ca="1" si="38"/>
        <v>#REF!</v>
      </c>
      <c r="HM438" s="9" t="e">
        <f t="shared" ca="1" si="39"/>
        <v>#REF!</v>
      </c>
      <c r="HN438" s="9" t="e">
        <f ca="1">SQRT($GS438*(1-$GS438/Controls!$D$15))</f>
        <v>#REF!</v>
      </c>
      <c r="HO438" s="9" t="e">
        <f t="shared" ca="1" si="40"/>
        <v>#REF!</v>
      </c>
      <c r="HP438" s="9" t="e">
        <f t="shared" ca="1" si="41"/>
        <v>#REF!</v>
      </c>
      <c r="HQ438" s="9" t="e">
        <f ca="1">IF($GV438=0,NA(),($GX438*Controls!#REF!))</f>
        <v>#REF!</v>
      </c>
    </row>
    <row r="439" spans="134:225" x14ac:dyDescent="0.25">
      <c r="ED439" s="9">
        <f>$EC$877/4+$EC$878/2+$EC$879/4</f>
        <v>0</v>
      </c>
      <c r="EE439" s="9">
        <f>$ED$876/4+$ED$877/2+$ED$878/4</f>
        <v>0</v>
      </c>
      <c r="EF439" s="9">
        <f>$EE$877/4+$EE$878/2+$EE$879/4</f>
        <v>0</v>
      </c>
      <c r="GP439" s="9" t="e">
        <f ca="1">INDIRECT(ADDRESS(ROW(),Controls!#REF!+30))</f>
        <v>#REF!</v>
      </c>
      <c r="GQ439" s="9" t="e">
        <f ca="1">INDIRECT(ADDRESS(ROW(),Controls!#REF!+45))</f>
        <v>#REF!</v>
      </c>
      <c r="GR439" s="9" t="e">
        <f ca="1">INDIRECT(ADDRESS(ROW(),Controls!#REF!+60))</f>
        <v>#REF!</v>
      </c>
      <c r="GS439" s="9" t="e">
        <f ca="1">INDIRECT(ADDRESS(ROW(),Controls!#REF!+75))</f>
        <v>#REF!</v>
      </c>
      <c r="GT439" s="9" t="e">
        <f ca="1">INDIRECT(ADDRESS(ROW(),Controls!#REF!+90))</f>
        <v>#REF!</v>
      </c>
      <c r="GU439" s="9" t="e">
        <f ca="1">INDIRECT(ADDRESS(ROW(),Controls!#REF!+105))</f>
        <v>#REF!</v>
      </c>
      <c r="GV439" s="9" t="e">
        <f ca="1">INDIRECT(ADDRESS(ROW(),Controls!#REF!+120))</f>
        <v>#REF!</v>
      </c>
      <c r="GW439" s="9" t="e">
        <f ca="1">INDIRECT(ADDRESS(ROW(),Controls!#REF!+15))</f>
        <v>#REF!</v>
      </c>
      <c r="GX439" s="9" t="e">
        <f ca="1">INDIRECT(ADDRESS(ROW(),Controls!#REF!+135))</f>
        <v>#REF!</v>
      </c>
      <c r="HJ439" s="9" t="e">
        <f t="shared" ca="1" si="36"/>
        <v>#REF!</v>
      </c>
      <c r="HK439" s="9" t="e">
        <f t="shared" ca="1" si="37"/>
        <v>#REF!</v>
      </c>
      <c r="HL439" s="9" t="e">
        <f t="shared" ca="1" si="38"/>
        <v>#REF!</v>
      </c>
      <c r="HM439" s="9" t="e">
        <f t="shared" ca="1" si="39"/>
        <v>#REF!</v>
      </c>
      <c r="HN439" s="9" t="e">
        <f ca="1">SQRT($GS439*(1-$GS439/Controls!$D$15))</f>
        <v>#REF!</v>
      </c>
      <c r="HO439" s="9" t="e">
        <f t="shared" ca="1" si="40"/>
        <v>#REF!</v>
      </c>
      <c r="HP439" s="9" t="e">
        <f t="shared" ca="1" si="41"/>
        <v>#REF!</v>
      </c>
      <c r="HQ439" s="9" t="e">
        <f ca="1">IF($GV439=0,NA(),($GX439*Controls!#REF!))</f>
        <v>#REF!</v>
      </c>
    </row>
    <row r="440" spans="134:225" x14ac:dyDescent="0.25">
      <c r="ED440" s="9">
        <f>$EC$879/4+$EC$880/2+$EC$881/4</f>
        <v>0</v>
      </c>
      <c r="EE440" s="9">
        <f>$ED$878/4+$ED$879/2+$ED$880/4</f>
        <v>0</v>
      </c>
      <c r="EF440" s="9">
        <f>$EE$879/4+$EE$880/2+$EE$881/4</f>
        <v>0</v>
      </c>
      <c r="GP440" s="9" t="e">
        <f ca="1">INDIRECT(ADDRESS(ROW(),Controls!#REF!+30))</f>
        <v>#REF!</v>
      </c>
      <c r="GQ440" s="9" t="e">
        <f ca="1">INDIRECT(ADDRESS(ROW(),Controls!#REF!+45))</f>
        <v>#REF!</v>
      </c>
      <c r="GR440" s="9" t="e">
        <f ca="1">INDIRECT(ADDRESS(ROW(),Controls!#REF!+60))</f>
        <v>#REF!</v>
      </c>
      <c r="GS440" s="9" t="e">
        <f ca="1">INDIRECT(ADDRESS(ROW(),Controls!#REF!+75))</f>
        <v>#REF!</v>
      </c>
      <c r="GT440" s="9" t="e">
        <f ca="1">INDIRECT(ADDRESS(ROW(),Controls!#REF!+90))</f>
        <v>#REF!</v>
      </c>
      <c r="GU440" s="9" t="e">
        <f ca="1">INDIRECT(ADDRESS(ROW(),Controls!#REF!+105))</f>
        <v>#REF!</v>
      </c>
      <c r="GV440" s="9" t="e">
        <f ca="1">INDIRECT(ADDRESS(ROW(),Controls!#REF!+120))</f>
        <v>#REF!</v>
      </c>
      <c r="GW440" s="9" t="e">
        <f ca="1">INDIRECT(ADDRESS(ROW(),Controls!#REF!+15))</f>
        <v>#REF!</v>
      </c>
      <c r="GX440" s="9" t="e">
        <f ca="1">INDIRECT(ADDRESS(ROW(),Controls!#REF!+135))</f>
        <v>#REF!</v>
      </c>
      <c r="HJ440" s="9" t="e">
        <f t="shared" ca="1" si="36"/>
        <v>#REF!</v>
      </c>
      <c r="HK440" s="9" t="e">
        <f t="shared" ca="1" si="37"/>
        <v>#REF!</v>
      </c>
      <c r="HL440" s="9" t="e">
        <f t="shared" ca="1" si="38"/>
        <v>#REF!</v>
      </c>
      <c r="HM440" s="9" t="e">
        <f t="shared" ca="1" si="39"/>
        <v>#REF!</v>
      </c>
      <c r="HN440" s="9" t="e">
        <f ca="1">SQRT($GS440*(1-$GS440/Controls!$D$15))</f>
        <v>#REF!</v>
      </c>
      <c r="HO440" s="9" t="e">
        <f t="shared" ca="1" si="40"/>
        <v>#REF!</v>
      </c>
      <c r="HP440" s="9" t="e">
        <f t="shared" ca="1" si="41"/>
        <v>#REF!</v>
      </c>
      <c r="HQ440" s="9" t="e">
        <f ca="1">IF($GV440=0,NA(),($GX440*Controls!#REF!))</f>
        <v>#REF!</v>
      </c>
    </row>
    <row r="441" spans="134:225" x14ac:dyDescent="0.25">
      <c r="ED441" s="9">
        <f>$EC$881/4+$EC$882/2+$EC$883/4</f>
        <v>0</v>
      </c>
      <c r="EE441" s="9">
        <f>$ED$880/4+$ED$881/2+$ED$882/4</f>
        <v>0</v>
      </c>
      <c r="EF441" s="9">
        <f>$EE$881/4+$EE$882/2+$EE$883/4</f>
        <v>0</v>
      </c>
      <c r="GP441" s="9" t="e">
        <f ca="1">INDIRECT(ADDRESS(ROW(),Controls!#REF!+30))</f>
        <v>#REF!</v>
      </c>
      <c r="GQ441" s="9" t="e">
        <f ca="1">INDIRECT(ADDRESS(ROW(),Controls!#REF!+45))</f>
        <v>#REF!</v>
      </c>
      <c r="GR441" s="9" t="e">
        <f ca="1">INDIRECT(ADDRESS(ROW(),Controls!#REF!+60))</f>
        <v>#REF!</v>
      </c>
      <c r="GS441" s="9" t="e">
        <f ca="1">INDIRECT(ADDRESS(ROW(),Controls!#REF!+75))</f>
        <v>#REF!</v>
      </c>
      <c r="GT441" s="9" t="e">
        <f ca="1">INDIRECT(ADDRESS(ROW(),Controls!#REF!+90))</f>
        <v>#REF!</v>
      </c>
      <c r="GU441" s="9" t="e">
        <f ca="1">INDIRECT(ADDRESS(ROW(),Controls!#REF!+105))</f>
        <v>#REF!</v>
      </c>
      <c r="GV441" s="9" t="e">
        <f ca="1">INDIRECT(ADDRESS(ROW(),Controls!#REF!+120))</f>
        <v>#REF!</v>
      </c>
      <c r="GW441" s="9" t="e">
        <f ca="1">INDIRECT(ADDRESS(ROW(),Controls!#REF!+15))</f>
        <v>#REF!</v>
      </c>
      <c r="GX441" s="9" t="e">
        <f ca="1">INDIRECT(ADDRESS(ROW(),Controls!#REF!+135))</f>
        <v>#REF!</v>
      </c>
      <c r="HJ441" s="9" t="e">
        <f t="shared" ca="1" si="36"/>
        <v>#REF!</v>
      </c>
      <c r="HK441" s="9" t="e">
        <f t="shared" ca="1" si="37"/>
        <v>#REF!</v>
      </c>
      <c r="HL441" s="9" t="e">
        <f t="shared" ca="1" si="38"/>
        <v>#REF!</v>
      </c>
      <c r="HM441" s="9" t="e">
        <f t="shared" ca="1" si="39"/>
        <v>#REF!</v>
      </c>
      <c r="HN441" s="9" t="e">
        <f ca="1">SQRT($GS441*(1-$GS441/Controls!$D$15))</f>
        <v>#REF!</v>
      </c>
      <c r="HO441" s="9" t="e">
        <f t="shared" ca="1" si="40"/>
        <v>#REF!</v>
      </c>
      <c r="HP441" s="9" t="e">
        <f t="shared" ca="1" si="41"/>
        <v>#REF!</v>
      </c>
      <c r="HQ441" s="9" t="e">
        <f ca="1">IF($GV441=0,NA(),($GX441*Controls!#REF!))</f>
        <v>#REF!</v>
      </c>
    </row>
    <row r="442" spans="134:225" x14ac:dyDescent="0.25">
      <c r="ED442" s="9">
        <f>$EC$883/4+$EC$884/2+$EC$885/4</f>
        <v>0</v>
      </c>
      <c r="EE442" s="9">
        <f>$ED$882/4+$ED$883/2+$ED$884/4</f>
        <v>0</v>
      </c>
      <c r="EF442" s="9">
        <f>$EE$883/4+$EE$884/2+$EE$885/4</f>
        <v>0</v>
      </c>
      <c r="GP442" s="9" t="e">
        <f ca="1">INDIRECT(ADDRESS(ROW(),Controls!#REF!+30))</f>
        <v>#REF!</v>
      </c>
      <c r="GQ442" s="9" t="e">
        <f ca="1">INDIRECT(ADDRESS(ROW(),Controls!#REF!+45))</f>
        <v>#REF!</v>
      </c>
      <c r="GR442" s="9" t="e">
        <f ca="1">INDIRECT(ADDRESS(ROW(),Controls!#REF!+60))</f>
        <v>#REF!</v>
      </c>
      <c r="GS442" s="9" t="e">
        <f ca="1">INDIRECT(ADDRESS(ROW(),Controls!#REF!+75))</f>
        <v>#REF!</v>
      </c>
      <c r="GT442" s="9" t="e">
        <f ca="1">INDIRECT(ADDRESS(ROW(),Controls!#REF!+90))</f>
        <v>#REF!</v>
      </c>
      <c r="GU442" s="9" t="e">
        <f ca="1">INDIRECT(ADDRESS(ROW(),Controls!#REF!+105))</f>
        <v>#REF!</v>
      </c>
      <c r="GV442" s="9" t="e">
        <f ca="1">INDIRECT(ADDRESS(ROW(),Controls!#REF!+120))</f>
        <v>#REF!</v>
      </c>
      <c r="GW442" s="9" t="e">
        <f ca="1">INDIRECT(ADDRESS(ROW(),Controls!#REF!+15))</f>
        <v>#REF!</v>
      </c>
      <c r="GX442" s="9" t="e">
        <f ca="1">INDIRECT(ADDRESS(ROW(),Controls!#REF!+135))</f>
        <v>#REF!</v>
      </c>
      <c r="HJ442" s="9" t="e">
        <f t="shared" ca="1" si="36"/>
        <v>#REF!</v>
      </c>
      <c r="HK442" s="9" t="e">
        <f t="shared" ca="1" si="37"/>
        <v>#REF!</v>
      </c>
      <c r="HL442" s="9" t="e">
        <f t="shared" ca="1" si="38"/>
        <v>#REF!</v>
      </c>
      <c r="HM442" s="9" t="e">
        <f t="shared" ca="1" si="39"/>
        <v>#REF!</v>
      </c>
      <c r="HN442" s="9" t="e">
        <f ca="1">SQRT($GS442*(1-$GS442/Controls!$D$15))</f>
        <v>#REF!</v>
      </c>
      <c r="HO442" s="9" t="e">
        <f t="shared" ca="1" si="40"/>
        <v>#REF!</v>
      </c>
      <c r="HP442" s="9" t="e">
        <f t="shared" ca="1" si="41"/>
        <v>#REF!</v>
      </c>
      <c r="HQ442" s="9" t="e">
        <f ca="1">IF($GV442=0,NA(),($GX442*Controls!#REF!))</f>
        <v>#REF!</v>
      </c>
    </row>
    <row r="443" spans="134:225" x14ac:dyDescent="0.25">
      <c r="ED443" s="9">
        <f>$EC$885/4+$EC$886/2+$EC$887/4</f>
        <v>0</v>
      </c>
      <c r="EE443" s="9">
        <f>$ED$884/4+$ED$885/2+$ED$886/4</f>
        <v>0</v>
      </c>
      <c r="EF443" s="9">
        <f>$EE$885/4+$EE$886/2+$EE$887/4</f>
        <v>0</v>
      </c>
      <c r="GP443" s="9" t="e">
        <f ca="1">INDIRECT(ADDRESS(ROW(),Controls!#REF!+30))</f>
        <v>#REF!</v>
      </c>
      <c r="GQ443" s="9" t="e">
        <f ca="1">INDIRECT(ADDRESS(ROW(),Controls!#REF!+45))</f>
        <v>#REF!</v>
      </c>
      <c r="GR443" s="9" t="e">
        <f ca="1">INDIRECT(ADDRESS(ROW(),Controls!#REF!+60))</f>
        <v>#REF!</v>
      </c>
      <c r="GS443" s="9" t="e">
        <f ca="1">INDIRECT(ADDRESS(ROW(),Controls!#REF!+75))</f>
        <v>#REF!</v>
      </c>
      <c r="GT443" s="9" t="e">
        <f ca="1">INDIRECT(ADDRESS(ROW(),Controls!#REF!+90))</f>
        <v>#REF!</v>
      </c>
      <c r="GU443" s="9" t="e">
        <f ca="1">INDIRECT(ADDRESS(ROW(),Controls!#REF!+105))</f>
        <v>#REF!</v>
      </c>
      <c r="GV443" s="9" t="e">
        <f ca="1">INDIRECT(ADDRESS(ROW(),Controls!#REF!+120))</f>
        <v>#REF!</v>
      </c>
      <c r="GW443" s="9" t="e">
        <f ca="1">INDIRECT(ADDRESS(ROW(),Controls!#REF!+15))</f>
        <v>#REF!</v>
      </c>
      <c r="GX443" s="9" t="e">
        <f ca="1">INDIRECT(ADDRESS(ROW(),Controls!#REF!+135))</f>
        <v>#REF!</v>
      </c>
      <c r="HJ443" s="9" t="e">
        <f t="shared" ca="1" si="36"/>
        <v>#REF!</v>
      </c>
      <c r="HK443" s="9" t="e">
        <f t="shared" ca="1" si="37"/>
        <v>#REF!</v>
      </c>
      <c r="HL443" s="9" t="e">
        <f t="shared" ca="1" si="38"/>
        <v>#REF!</v>
      </c>
      <c r="HM443" s="9" t="e">
        <f t="shared" ca="1" si="39"/>
        <v>#REF!</v>
      </c>
      <c r="HN443" s="9" t="e">
        <f ca="1">SQRT($GS443*(1-$GS443/Controls!$D$15))</f>
        <v>#REF!</v>
      </c>
      <c r="HO443" s="9" t="e">
        <f t="shared" ca="1" si="40"/>
        <v>#REF!</v>
      </c>
      <c r="HP443" s="9" t="e">
        <f t="shared" ca="1" si="41"/>
        <v>#REF!</v>
      </c>
      <c r="HQ443" s="9" t="e">
        <f ca="1">IF($GV443=0,NA(),($GX443*Controls!#REF!))</f>
        <v>#REF!</v>
      </c>
    </row>
    <row r="444" spans="134:225" x14ac:dyDescent="0.25">
      <c r="ED444" s="9">
        <f>$EC$887/4+$EC$888/2+$EC$889/4</f>
        <v>0</v>
      </c>
      <c r="EE444" s="9">
        <f>$ED$886/4+$ED$887/2+$ED$888/4</f>
        <v>0</v>
      </c>
      <c r="EF444" s="9">
        <f>$EE$887/4+$EE$888/2+$EE$889/4</f>
        <v>0</v>
      </c>
      <c r="GP444" s="9" t="e">
        <f ca="1">INDIRECT(ADDRESS(ROW(),Controls!#REF!+30))</f>
        <v>#REF!</v>
      </c>
      <c r="GQ444" s="9" t="e">
        <f ca="1">INDIRECT(ADDRESS(ROW(),Controls!#REF!+45))</f>
        <v>#REF!</v>
      </c>
      <c r="GR444" s="9" t="e">
        <f ca="1">INDIRECT(ADDRESS(ROW(),Controls!#REF!+60))</f>
        <v>#REF!</v>
      </c>
      <c r="GS444" s="9" t="e">
        <f ca="1">INDIRECT(ADDRESS(ROW(),Controls!#REF!+75))</f>
        <v>#REF!</v>
      </c>
      <c r="GT444" s="9" t="e">
        <f ca="1">INDIRECT(ADDRESS(ROW(),Controls!#REF!+90))</f>
        <v>#REF!</v>
      </c>
      <c r="GU444" s="9" t="e">
        <f ca="1">INDIRECT(ADDRESS(ROW(),Controls!#REF!+105))</f>
        <v>#REF!</v>
      </c>
      <c r="GV444" s="9" t="e">
        <f ca="1">INDIRECT(ADDRESS(ROW(),Controls!#REF!+120))</f>
        <v>#REF!</v>
      </c>
      <c r="GW444" s="9" t="e">
        <f ca="1">INDIRECT(ADDRESS(ROW(),Controls!#REF!+15))</f>
        <v>#REF!</v>
      </c>
      <c r="GX444" s="9" t="e">
        <f ca="1">INDIRECT(ADDRESS(ROW(),Controls!#REF!+135))</f>
        <v>#REF!</v>
      </c>
      <c r="HJ444" s="9" t="e">
        <f t="shared" ca="1" si="36"/>
        <v>#REF!</v>
      </c>
      <c r="HK444" s="9" t="e">
        <f t="shared" ca="1" si="37"/>
        <v>#REF!</v>
      </c>
      <c r="HL444" s="9" t="e">
        <f t="shared" ca="1" si="38"/>
        <v>#REF!</v>
      </c>
      <c r="HM444" s="9" t="e">
        <f t="shared" ca="1" si="39"/>
        <v>#REF!</v>
      </c>
      <c r="HN444" s="9" t="e">
        <f ca="1">SQRT($GS444*(1-$GS444/Controls!$D$15))</f>
        <v>#REF!</v>
      </c>
      <c r="HO444" s="9" t="e">
        <f t="shared" ca="1" si="40"/>
        <v>#REF!</v>
      </c>
      <c r="HP444" s="9" t="e">
        <f t="shared" ca="1" si="41"/>
        <v>#REF!</v>
      </c>
      <c r="HQ444" s="9" t="e">
        <f ca="1">IF($GV444=0,NA(),($GX444*Controls!#REF!))</f>
        <v>#REF!</v>
      </c>
    </row>
    <row r="445" spans="134:225" x14ac:dyDescent="0.25">
      <c r="ED445" s="9">
        <f>$EC$889/4+$EC$890/2+$EC$891/4</f>
        <v>0</v>
      </c>
      <c r="EE445" s="9">
        <f>$ED$888/4+$ED$889/2+$ED$890/4</f>
        <v>0</v>
      </c>
      <c r="EF445" s="9">
        <f>$EE$889/4+$EE$890/2+$EE$891/4</f>
        <v>0</v>
      </c>
      <c r="GP445" s="9" t="e">
        <f ca="1">INDIRECT(ADDRESS(ROW(),Controls!#REF!+30))</f>
        <v>#REF!</v>
      </c>
      <c r="GQ445" s="9" t="e">
        <f ca="1">INDIRECT(ADDRESS(ROW(),Controls!#REF!+45))</f>
        <v>#REF!</v>
      </c>
      <c r="GR445" s="9" t="e">
        <f ca="1">INDIRECT(ADDRESS(ROW(),Controls!#REF!+60))</f>
        <v>#REF!</v>
      </c>
      <c r="GS445" s="9" t="e">
        <f ca="1">INDIRECT(ADDRESS(ROW(),Controls!#REF!+75))</f>
        <v>#REF!</v>
      </c>
      <c r="GT445" s="9" t="e">
        <f ca="1">INDIRECT(ADDRESS(ROW(),Controls!#REF!+90))</f>
        <v>#REF!</v>
      </c>
      <c r="GU445" s="9" t="e">
        <f ca="1">INDIRECT(ADDRESS(ROW(),Controls!#REF!+105))</f>
        <v>#REF!</v>
      </c>
      <c r="GV445" s="9" t="e">
        <f ca="1">INDIRECT(ADDRESS(ROW(),Controls!#REF!+120))</f>
        <v>#REF!</v>
      </c>
      <c r="GW445" s="9" t="e">
        <f ca="1">INDIRECT(ADDRESS(ROW(),Controls!#REF!+15))</f>
        <v>#REF!</v>
      </c>
      <c r="GX445" s="9" t="e">
        <f ca="1">INDIRECT(ADDRESS(ROW(),Controls!#REF!+135))</f>
        <v>#REF!</v>
      </c>
      <c r="HJ445" s="9" t="e">
        <f t="shared" ca="1" si="36"/>
        <v>#REF!</v>
      </c>
      <c r="HK445" s="9" t="e">
        <f t="shared" ca="1" si="37"/>
        <v>#REF!</v>
      </c>
      <c r="HL445" s="9" t="e">
        <f t="shared" ca="1" si="38"/>
        <v>#REF!</v>
      </c>
      <c r="HM445" s="9" t="e">
        <f t="shared" ca="1" si="39"/>
        <v>#REF!</v>
      </c>
      <c r="HN445" s="9" t="e">
        <f ca="1">SQRT($GS445*(1-$GS445/Controls!$D$15))</f>
        <v>#REF!</v>
      </c>
      <c r="HO445" s="9" t="e">
        <f t="shared" ca="1" si="40"/>
        <v>#REF!</v>
      </c>
      <c r="HP445" s="9" t="e">
        <f t="shared" ca="1" si="41"/>
        <v>#REF!</v>
      </c>
      <c r="HQ445" s="9" t="e">
        <f ca="1">IF($GV445=0,NA(),($GX445*Controls!#REF!))</f>
        <v>#REF!</v>
      </c>
    </row>
    <row r="446" spans="134:225" x14ac:dyDescent="0.25">
      <c r="ED446" s="9">
        <f>$EC$891/4+$EC$892/2+$EC$893/4</f>
        <v>0</v>
      </c>
      <c r="EE446" s="9">
        <f>$ED$890/4+$ED$891/2+$ED$892/4</f>
        <v>0</v>
      </c>
      <c r="EF446" s="9">
        <f>$EE$891/4+$EE$892/2+$EE$893/4</f>
        <v>0</v>
      </c>
      <c r="GP446" s="9" t="e">
        <f ca="1">INDIRECT(ADDRESS(ROW(),Controls!#REF!+30))</f>
        <v>#REF!</v>
      </c>
      <c r="GQ446" s="9" t="e">
        <f ca="1">INDIRECT(ADDRESS(ROW(),Controls!#REF!+45))</f>
        <v>#REF!</v>
      </c>
      <c r="GR446" s="9" t="e">
        <f ca="1">INDIRECT(ADDRESS(ROW(),Controls!#REF!+60))</f>
        <v>#REF!</v>
      </c>
      <c r="GS446" s="9" t="e">
        <f ca="1">INDIRECT(ADDRESS(ROW(),Controls!#REF!+75))</f>
        <v>#REF!</v>
      </c>
      <c r="GT446" s="9" t="e">
        <f ca="1">INDIRECT(ADDRESS(ROW(),Controls!#REF!+90))</f>
        <v>#REF!</v>
      </c>
      <c r="GU446" s="9" t="e">
        <f ca="1">INDIRECT(ADDRESS(ROW(),Controls!#REF!+105))</f>
        <v>#REF!</v>
      </c>
      <c r="GV446" s="9" t="e">
        <f ca="1">INDIRECT(ADDRESS(ROW(),Controls!#REF!+120))</f>
        <v>#REF!</v>
      </c>
      <c r="GW446" s="9" t="e">
        <f ca="1">INDIRECT(ADDRESS(ROW(),Controls!#REF!+15))</f>
        <v>#REF!</v>
      </c>
      <c r="GX446" s="9" t="e">
        <f ca="1">INDIRECT(ADDRESS(ROW(),Controls!#REF!+135))</f>
        <v>#REF!</v>
      </c>
      <c r="HJ446" s="9" t="e">
        <f t="shared" ca="1" si="36"/>
        <v>#REF!</v>
      </c>
      <c r="HK446" s="9" t="e">
        <f t="shared" ca="1" si="37"/>
        <v>#REF!</v>
      </c>
      <c r="HL446" s="9" t="e">
        <f t="shared" ca="1" si="38"/>
        <v>#REF!</v>
      </c>
      <c r="HM446" s="9" t="e">
        <f t="shared" ca="1" si="39"/>
        <v>#REF!</v>
      </c>
      <c r="HN446" s="9" t="e">
        <f ca="1">SQRT($GS446*(1-$GS446/Controls!$D$15))</f>
        <v>#REF!</v>
      </c>
      <c r="HO446" s="9" t="e">
        <f t="shared" ca="1" si="40"/>
        <v>#REF!</v>
      </c>
      <c r="HP446" s="9" t="e">
        <f t="shared" ca="1" si="41"/>
        <v>#REF!</v>
      </c>
      <c r="HQ446" s="9" t="e">
        <f ca="1">IF($GV446=0,NA(),($GX446*Controls!#REF!))</f>
        <v>#REF!</v>
      </c>
    </row>
    <row r="447" spans="134:225" x14ac:dyDescent="0.25">
      <c r="ED447" s="9">
        <f>$EC$893/4+$EC$894/2+$EC$895/4</f>
        <v>0</v>
      </c>
      <c r="EE447" s="9">
        <f>$ED$892/4+$ED$893/2+$ED$894/4</f>
        <v>0</v>
      </c>
      <c r="EF447" s="9">
        <f>$EE$893/4+$EE$894/2+$EE$895/4</f>
        <v>0</v>
      </c>
      <c r="GP447" s="9" t="e">
        <f ca="1">INDIRECT(ADDRESS(ROW(),Controls!#REF!+30))</f>
        <v>#REF!</v>
      </c>
      <c r="GQ447" s="9" t="e">
        <f ca="1">INDIRECT(ADDRESS(ROW(),Controls!#REF!+45))</f>
        <v>#REF!</v>
      </c>
      <c r="GR447" s="9" t="e">
        <f ca="1">INDIRECT(ADDRESS(ROW(),Controls!#REF!+60))</f>
        <v>#REF!</v>
      </c>
      <c r="GS447" s="9" t="e">
        <f ca="1">INDIRECT(ADDRESS(ROW(),Controls!#REF!+75))</f>
        <v>#REF!</v>
      </c>
      <c r="GT447" s="9" t="e">
        <f ca="1">INDIRECT(ADDRESS(ROW(),Controls!#REF!+90))</f>
        <v>#REF!</v>
      </c>
      <c r="GU447" s="9" t="e">
        <f ca="1">INDIRECT(ADDRESS(ROW(),Controls!#REF!+105))</f>
        <v>#REF!</v>
      </c>
      <c r="GV447" s="9" t="e">
        <f ca="1">INDIRECT(ADDRESS(ROW(),Controls!#REF!+120))</f>
        <v>#REF!</v>
      </c>
      <c r="GW447" s="9" t="e">
        <f ca="1">INDIRECT(ADDRESS(ROW(),Controls!#REF!+15))</f>
        <v>#REF!</v>
      </c>
      <c r="GX447" s="9" t="e">
        <f ca="1">INDIRECT(ADDRESS(ROW(),Controls!#REF!+135))</f>
        <v>#REF!</v>
      </c>
      <c r="HJ447" s="9" t="e">
        <f t="shared" ca="1" si="36"/>
        <v>#REF!</v>
      </c>
      <c r="HK447" s="9" t="e">
        <f t="shared" ca="1" si="37"/>
        <v>#REF!</v>
      </c>
      <c r="HL447" s="9" t="e">
        <f t="shared" ca="1" si="38"/>
        <v>#REF!</v>
      </c>
      <c r="HM447" s="9" t="e">
        <f t="shared" ca="1" si="39"/>
        <v>#REF!</v>
      </c>
      <c r="HN447" s="9" t="e">
        <f ca="1">SQRT($GS447*(1-$GS447/Controls!$D$15))</f>
        <v>#REF!</v>
      </c>
      <c r="HO447" s="9" t="e">
        <f t="shared" ca="1" si="40"/>
        <v>#REF!</v>
      </c>
      <c r="HP447" s="9" t="e">
        <f t="shared" ca="1" si="41"/>
        <v>#REF!</v>
      </c>
      <c r="HQ447" s="9" t="e">
        <f ca="1">IF($GV447=0,NA(),($GX447*Controls!#REF!))</f>
        <v>#REF!</v>
      </c>
    </row>
    <row r="448" spans="134:225" x14ac:dyDescent="0.25">
      <c r="ED448" s="9">
        <f>$EC$895/4+$EC$896/2+$EC$897/4</f>
        <v>0</v>
      </c>
      <c r="EE448" s="9">
        <f>$ED$894/4+$ED$895/2+$ED$896/4</f>
        <v>0</v>
      </c>
      <c r="EF448" s="9">
        <f>$EE$895/4+$EE$896/2+$EE$897/4</f>
        <v>0</v>
      </c>
      <c r="GP448" s="9" t="e">
        <f ca="1">INDIRECT(ADDRESS(ROW(),Controls!#REF!+30))</f>
        <v>#REF!</v>
      </c>
      <c r="GQ448" s="9" t="e">
        <f ca="1">INDIRECT(ADDRESS(ROW(),Controls!#REF!+45))</f>
        <v>#REF!</v>
      </c>
      <c r="GR448" s="9" t="e">
        <f ca="1">INDIRECT(ADDRESS(ROW(),Controls!#REF!+60))</f>
        <v>#REF!</v>
      </c>
      <c r="GS448" s="9" t="e">
        <f ca="1">INDIRECT(ADDRESS(ROW(),Controls!#REF!+75))</f>
        <v>#REF!</v>
      </c>
      <c r="GT448" s="9" t="e">
        <f ca="1">INDIRECT(ADDRESS(ROW(),Controls!#REF!+90))</f>
        <v>#REF!</v>
      </c>
      <c r="GU448" s="9" t="e">
        <f ca="1">INDIRECT(ADDRESS(ROW(),Controls!#REF!+105))</f>
        <v>#REF!</v>
      </c>
      <c r="GV448" s="9" t="e">
        <f ca="1">INDIRECT(ADDRESS(ROW(),Controls!#REF!+120))</f>
        <v>#REF!</v>
      </c>
      <c r="GW448" s="9" t="e">
        <f ca="1">INDIRECT(ADDRESS(ROW(),Controls!#REF!+15))</f>
        <v>#REF!</v>
      </c>
      <c r="GX448" s="9" t="e">
        <f ca="1">INDIRECT(ADDRESS(ROW(),Controls!#REF!+135))</f>
        <v>#REF!</v>
      </c>
      <c r="HJ448" s="9" t="e">
        <f t="shared" ca="1" si="36"/>
        <v>#REF!</v>
      </c>
      <c r="HK448" s="9" t="e">
        <f t="shared" ca="1" si="37"/>
        <v>#REF!</v>
      </c>
      <c r="HL448" s="9" t="e">
        <f t="shared" ca="1" si="38"/>
        <v>#REF!</v>
      </c>
      <c r="HM448" s="9" t="e">
        <f t="shared" ca="1" si="39"/>
        <v>#REF!</v>
      </c>
      <c r="HN448" s="9" t="e">
        <f ca="1">SQRT($GS448*(1-$GS448/Controls!$D$15))</f>
        <v>#REF!</v>
      </c>
      <c r="HO448" s="9" t="e">
        <f t="shared" ca="1" si="40"/>
        <v>#REF!</v>
      </c>
      <c r="HP448" s="9" t="e">
        <f t="shared" ca="1" si="41"/>
        <v>#REF!</v>
      </c>
      <c r="HQ448" s="9" t="e">
        <f ca="1">IF($GV448=0,NA(),($GX448*Controls!#REF!))</f>
        <v>#REF!</v>
      </c>
    </row>
    <row r="449" spans="134:225" x14ac:dyDescent="0.25">
      <c r="ED449" s="9">
        <f>$EC$897/4+$EC$898/2+$EC$899/4</f>
        <v>0</v>
      </c>
      <c r="EE449" s="9">
        <f>$ED$896/4+$ED$897/2+$ED$898/4</f>
        <v>0</v>
      </c>
      <c r="EF449" s="9">
        <f>$EE$897/4+$EE$898/2+$EE$899/4</f>
        <v>0</v>
      </c>
      <c r="GP449" s="9" t="e">
        <f ca="1">INDIRECT(ADDRESS(ROW(),Controls!#REF!+30))</f>
        <v>#REF!</v>
      </c>
      <c r="GQ449" s="9" t="e">
        <f ca="1">INDIRECT(ADDRESS(ROW(),Controls!#REF!+45))</f>
        <v>#REF!</v>
      </c>
      <c r="GR449" s="9" t="e">
        <f ca="1">INDIRECT(ADDRESS(ROW(),Controls!#REF!+60))</f>
        <v>#REF!</v>
      </c>
      <c r="GS449" s="9" t="e">
        <f ca="1">INDIRECT(ADDRESS(ROW(),Controls!#REF!+75))</f>
        <v>#REF!</v>
      </c>
      <c r="GT449" s="9" t="e">
        <f ca="1">INDIRECT(ADDRESS(ROW(),Controls!#REF!+90))</f>
        <v>#REF!</v>
      </c>
      <c r="GU449" s="9" t="e">
        <f ca="1">INDIRECT(ADDRESS(ROW(),Controls!#REF!+105))</f>
        <v>#REF!</v>
      </c>
      <c r="GV449" s="9" t="e">
        <f ca="1">INDIRECT(ADDRESS(ROW(),Controls!#REF!+120))</f>
        <v>#REF!</v>
      </c>
      <c r="GW449" s="9" t="e">
        <f ca="1">INDIRECT(ADDRESS(ROW(),Controls!#REF!+15))</f>
        <v>#REF!</v>
      </c>
      <c r="GX449" s="9" t="e">
        <f ca="1">INDIRECT(ADDRESS(ROW(),Controls!#REF!+135))</f>
        <v>#REF!</v>
      </c>
      <c r="HJ449" s="9" t="e">
        <f t="shared" ref="HJ449:HJ512" ca="1" si="42">IF($GV449=0,NA(),MAX($GP449,0.01)/$GQ449)</f>
        <v>#REF!</v>
      </c>
      <c r="HK449" s="9" t="e">
        <f t="shared" ref="HK449:HK512" ca="1" si="43">IF($GV449=0,NA(),($GP449-$GQ449)/$GV449)</f>
        <v>#REF!</v>
      </c>
      <c r="HL449" s="9" t="e">
        <f t="shared" ref="HL449:HL512" ca="1" si="44">IF($GV449=0,NA(),MAX($GU449/$GT449,0.01))</f>
        <v>#REF!</v>
      </c>
      <c r="HM449" s="9" t="e">
        <f t="shared" ref="HM449:HM512" ca="1" si="45">IF($GV449=0,NA(),($GU449-$GT449)/$GV449)</f>
        <v>#REF!</v>
      </c>
      <c r="HN449" s="9" t="e">
        <f ca="1">SQRT($GS449*(1-$GS449/Controls!$D$15))</f>
        <v>#REF!</v>
      </c>
      <c r="HO449" s="9" t="e">
        <f t="shared" ref="HO449:HO512" ca="1" si="46">IF($HN449=0,0,$GR449/$HN449)</f>
        <v>#REF!</v>
      </c>
      <c r="HP449" s="9" t="e">
        <f t="shared" ref="HP449:HP512" ca="1" si="47">IF($GV449=0,NA(),$GW449/$GV449)</f>
        <v>#REF!</v>
      </c>
      <c r="HQ449" s="9" t="e">
        <f ca="1">IF($GV449=0,NA(),($GX449*Controls!#REF!))</f>
        <v>#REF!</v>
      </c>
    </row>
    <row r="450" spans="134:225" x14ac:dyDescent="0.25">
      <c r="ED450" s="9">
        <f>$EC$899/4+$EC$900/2+$EC$901/4</f>
        <v>0</v>
      </c>
      <c r="EE450" s="9">
        <f>$ED$898/4+$ED$899/2+$ED$900/4</f>
        <v>0</v>
      </c>
      <c r="EF450" s="9">
        <f>$EE$899/4+$EE$900/2+$EE$901/4</f>
        <v>0</v>
      </c>
      <c r="GP450" s="9" t="e">
        <f ca="1">INDIRECT(ADDRESS(ROW(),Controls!#REF!+30))</f>
        <v>#REF!</v>
      </c>
      <c r="GQ450" s="9" t="e">
        <f ca="1">INDIRECT(ADDRESS(ROW(),Controls!#REF!+45))</f>
        <v>#REF!</v>
      </c>
      <c r="GR450" s="9" t="e">
        <f ca="1">INDIRECT(ADDRESS(ROW(),Controls!#REF!+60))</f>
        <v>#REF!</v>
      </c>
      <c r="GS450" s="9" t="e">
        <f ca="1">INDIRECT(ADDRESS(ROW(),Controls!#REF!+75))</f>
        <v>#REF!</v>
      </c>
      <c r="GT450" s="9" t="e">
        <f ca="1">INDIRECT(ADDRESS(ROW(),Controls!#REF!+90))</f>
        <v>#REF!</v>
      </c>
      <c r="GU450" s="9" t="e">
        <f ca="1">INDIRECT(ADDRESS(ROW(),Controls!#REF!+105))</f>
        <v>#REF!</v>
      </c>
      <c r="GV450" s="9" t="e">
        <f ca="1">INDIRECT(ADDRESS(ROW(),Controls!#REF!+120))</f>
        <v>#REF!</v>
      </c>
      <c r="GW450" s="9" t="e">
        <f ca="1">INDIRECT(ADDRESS(ROW(),Controls!#REF!+15))</f>
        <v>#REF!</v>
      </c>
      <c r="GX450" s="9" t="e">
        <f ca="1">INDIRECT(ADDRESS(ROW(),Controls!#REF!+135))</f>
        <v>#REF!</v>
      </c>
      <c r="HJ450" s="9" t="e">
        <f t="shared" ca="1" si="42"/>
        <v>#REF!</v>
      </c>
      <c r="HK450" s="9" t="e">
        <f t="shared" ca="1" si="43"/>
        <v>#REF!</v>
      </c>
      <c r="HL450" s="9" t="e">
        <f t="shared" ca="1" si="44"/>
        <v>#REF!</v>
      </c>
      <c r="HM450" s="9" t="e">
        <f t="shared" ca="1" si="45"/>
        <v>#REF!</v>
      </c>
      <c r="HN450" s="9" t="e">
        <f ca="1">SQRT($GS450*(1-$GS450/Controls!$D$15))</f>
        <v>#REF!</v>
      </c>
      <c r="HO450" s="9" t="e">
        <f t="shared" ca="1" si="46"/>
        <v>#REF!</v>
      </c>
      <c r="HP450" s="9" t="e">
        <f t="shared" ca="1" si="47"/>
        <v>#REF!</v>
      </c>
      <c r="HQ450" s="9" t="e">
        <f ca="1">IF($GV450=0,NA(),($GX450*Controls!#REF!))</f>
        <v>#REF!</v>
      </c>
    </row>
    <row r="451" spans="134:225" x14ac:dyDescent="0.25">
      <c r="ED451" s="9">
        <f>$EC$901/4+$EC$902/2+$EC$903/4</f>
        <v>0</v>
      </c>
      <c r="EE451" s="9">
        <f>$ED$900/4+$ED$901/2+$ED$902/4</f>
        <v>0</v>
      </c>
      <c r="EF451" s="9">
        <f>$EE$901/4+$EE$902/2+$EE$903/4</f>
        <v>0</v>
      </c>
      <c r="GP451" s="9" t="e">
        <f ca="1">INDIRECT(ADDRESS(ROW(),Controls!#REF!+30))</f>
        <v>#REF!</v>
      </c>
      <c r="GQ451" s="9" t="e">
        <f ca="1">INDIRECT(ADDRESS(ROW(),Controls!#REF!+45))</f>
        <v>#REF!</v>
      </c>
      <c r="GR451" s="9" t="e">
        <f ca="1">INDIRECT(ADDRESS(ROW(),Controls!#REF!+60))</f>
        <v>#REF!</v>
      </c>
      <c r="GS451" s="9" t="e">
        <f ca="1">INDIRECT(ADDRESS(ROW(),Controls!#REF!+75))</f>
        <v>#REF!</v>
      </c>
      <c r="GT451" s="9" t="e">
        <f ca="1">INDIRECT(ADDRESS(ROW(),Controls!#REF!+90))</f>
        <v>#REF!</v>
      </c>
      <c r="GU451" s="9" t="e">
        <f ca="1">INDIRECT(ADDRESS(ROW(),Controls!#REF!+105))</f>
        <v>#REF!</v>
      </c>
      <c r="GV451" s="9" t="e">
        <f ca="1">INDIRECT(ADDRESS(ROW(),Controls!#REF!+120))</f>
        <v>#REF!</v>
      </c>
      <c r="GW451" s="9" t="e">
        <f ca="1">INDIRECT(ADDRESS(ROW(),Controls!#REF!+15))</f>
        <v>#REF!</v>
      </c>
      <c r="GX451" s="9" t="e">
        <f ca="1">INDIRECT(ADDRESS(ROW(),Controls!#REF!+135))</f>
        <v>#REF!</v>
      </c>
      <c r="HJ451" s="9" t="e">
        <f t="shared" ca="1" si="42"/>
        <v>#REF!</v>
      </c>
      <c r="HK451" s="9" t="e">
        <f t="shared" ca="1" si="43"/>
        <v>#REF!</v>
      </c>
      <c r="HL451" s="9" t="e">
        <f t="shared" ca="1" si="44"/>
        <v>#REF!</v>
      </c>
      <c r="HM451" s="9" t="e">
        <f t="shared" ca="1" si="45"/>
        <v>#REF!</v>
      </c>
      <c r="HN451" s="9" t="e">
        <f ca="1">SQRT($GS451*(1-$GS451/Controls!$D$15))</f>
        <v>#REF!</v>
      </c>
      <c r="HO451" s="9" t="e">
        <f t="shared" ca="1" si="46"/>
        <v>#REF!</v>
      </c>
      <c r="HP451" s="9" t="e">
        <f t="shared" ca="1" si="47"/>
        <v>#REF!</v>
      </c>
      <c r="HQ451" s="9" t="e">
        <f ca="1">IF($GV451=0,NA(),($GX451*Controls!#REF!))</f>
        <v>#REF!</v>
      </c>
    </row>
    <row r="452" spans="134:225" x14ac:dyDescent="0.25">
      <c r="ED452" s="9">
        <f>$EC$903/4+$EC$904/2+$EC$905/4</f>
        <v>0</v>
      </c>
      <c r="EE452" s="9">
        <f>$ED$902/4+$ED$903/2+$ED$904/4</f>
        <v>0</v>
      </c>
      <c r="EF452" s="9">
        <f>$EE$903/4+$EE$904/2+$EE$905/4</f>
        <v>0</v>
      </c>
      <c r="GP452" s="9" t="e">
        <f ca="1">INDIRECT(ADDRESS(ROW(),Controls!#REF!+30))</f>
        <v>#REF!</v>
      </c>
      <c r="GQ452" s="9" t="e">
        <f ca="1">INDIRECT(ADDRESS(ROW(),Controls!#REF!+45))</f>
        <v>#REF!</v>
      </c>
      <c r="GR452" s="9" t="e">
        <f ca="1">INDIRECT(ADDRESS(ROW(),Controls!#REF!+60))</f>
        <v>#REF!</v>
      </c>
      <c r="GS452" s="9" t="e">
        <f ca="1">INDIRECT(ADDRESS(ROW(),Controls!#REF!+75))</f>
        <v>#REF!</v>
      </c>
      <c r="GT452" s="9" t="e">
        <f ca="1">INDIRECT(ADDRESS(ROW(),Controls!#REF!+90))</f>
        <v>#REF!</v>
      </c>
      <c r="GU452" s="9" t="e">
        <f ca="1">INDIRECT(ADDRESS(ROW(),Controls!#REF!+105))</f>
        <v>#REF!</v>
      </c>
      <c r="GV452" s="9" t="e">
        <f ca="1">INDIRECT(ADDRESS(ROW(),Controls!#REF!+120))</f>
        <v>#REF!</v>
      </c>
      <c r="GW452" s="9" t="e">
        <f ca="1">INDIRECT(ADDRESS(ROW(),Controls!#REF!+15))</f>
        <v>#REF!</v>
      </c>
      <c r="GX452" s="9" t="e">
        <f ca="1">INDIRECT(ADDRESS(ROW(),Controls!#REF!+135))</f>
        <v>#REF!</v>
      </c>
      <c r="HJ452" s="9" t="e">
        <f t="shared" ca="1" si="42"/>
        <v>#REF!</v>
      </c>
      <c r="HK452" s="9" t="e">
        <f t="shared" ca="1" si="43"/>
        <v>#REF!</v>
      </c>
      <c r="HL452" s="9" t="e">
        <f t="shared" ca="1" si="44"/>
        <v>#REF!</v>
      </c>
      <c r="HM452" s="9" t="e">
        <f t="shared" ca="1" si="45"/>
        <v>#REF!</v>
      </c>
      <c r="HN452" s="9" t="e">
        <f ca="1">SQRT($GS452*(1-$GS452/Controls!$D$15))</f>
        <v>#REF!</v>
      </c>
      <c r="HO452" s="9" t="e">
        <f t="shared" ca="1" si="46"/>
        <v>#REF!</v>
      </c>
      <c r="HP452" s="9" t="e">
        <f t="shared" ca="1" si="47"/>
        <v>#REF!</v>
      </c>
      <c r="HQ452" s="9" t="e">
        <f ca="1">IF($GV452=0,NA(),($GX452*Controls!#REF!))</f>
        <v>#REF!</v>
      </c>
    </row>
    <row r="453" spans="134:225" x14ac:dyDescent="0.25">
      <c r="ED453" s="9">
        <f>$EC$905/4+$EC$906/2+$EC$907/4</f>
        <v>0</v>
      </c>
      <c r="EE453" s="9">
        <f>$ED$904/4+$ED$905/2+$ED$906/4</f>
        <v>0</v>
      </c>
      <c r="EF453" s="9">
        <f>$EE$905/4+$EE$906/2+$EE$907/4</f>
        <v>0</v>
      </c>
      <c r="GP453" s="9" t="e">
        <f ca="1">INDIRECT(ADDRESS(ROW(),Controls!#REF!+30))</f>
        <v>#REF!</v>
      </c>
      <c r="GQ453" s="9" t="e">
        <f ca="1">INDIRECT(ADDRESS(ROW(),Controls!#REF!+45))</f>
        <v>#REF!</v>
      </c>
      <c r="GR453" s="9" t="e">
        <f ca="1">INDIRECT(ADDRESS(ROW(),Controls!#REF!+60))</f>
        <v>#REF!</v>
      </c>
      <c r="GS453" s="9" t="e">
        <f ca="1">INDIRECT(ADDRESS(ROW(),Controls!#REF!+75))</f>
        <v>#REF!</v>
      </c>
      <c r="GT453" s="9" t="e">
        <f ca="1">INDIRECT(ADDRESS(ROW(),Controls!#REF!+90))</f>
        <v>#REF!</v>
      </c>
      <c r="GU453" s="9" t="e">
        <f ca="1">INDIRECT(ADDRESS(ROW(),Controls!#REF!+105))</f>
        <v>#REF!</v>
      </c>
      <c r="GV453" s="9" t="e">
        <f ca="1">INDIRECT(ADDRESS(ROW(),Controls!#REF!+120))</f>
        <v>#REF!</v>
      </c>
      <c r="GW453" s="9" t="e">
        <f ca="1">INDIRECT(ADDRESS(ROW(),Controls!#REF!+15))</f>
        <v>#REF!</v>
      </c>
      <c r="GX453" s="9" t="e">
        <f ca="1">INDIRECT(ADDRESS(ROW(),Controls!#REF!+135))</f>
        <v>#REF!</v>
      </c>
      <c r="HJ453" s="9" t="e">
        <f t="shared" ca="1" si="42"/>
        <v>#REF!</v>
      </c>
      <c r="HK453" s="9" t="e">
        <f t="shared" ca="1" si="43"/>
        <v>#REF!</v>
      </c>
      <c r="HL453" s="9" t="e">
        <f t="shared" ca="1" si="44"/>
        <v>#REF!</v>
      </c>
      <c r="HM453" s="9" t="e">
        <f t="shared" ca="1" si="45"/>
        <v>#REF!</v>
      </c>
      <c r="HN453" s="9" t="e">
        <f ca="1">SQRT($GS453*(1-$GS453/Controls!$D$15))</f>
        <v>#REF!</v>
      </c>
      <c r="HO453" s="9" t="e">
        <f t="shared" ca="1" si="46"/>
        <v>#REF!</v>
      </c>
      <c r="HP453" s="9" t="e">
        <f t="shared" ca="1" si="47"/>
        <v>#REF!</v>
      </c>
      <c r="HQ453" s="9" t="e">
        <f ca="1">IF($GV453=0,NA(),($GX453*Controls!#REF!))</f>
        <v>#REF!</v>
      </c>
    </row>
    <row r="454" spans="134:225" x14ac:dyDescent="0.25">
      <c r="ED454" s="9">
        <f>$EC$907/4+$EC$908/2+$EC$909/4</f>
        <v>0</v>
      </c>
      <c r="EE454" s="9">
        <f>$ED$906/4+$ED$907/2+$ED$908/4</f>
        <v>0</v>
      </c>
      <c r="EF454" s="9">
        <f>$EE$907/4+$EE$908/2+$EE$909/4</f>
        <v>0</v>
      </c>
      <c r="GP454" s="9" t="e">
        <f ca="1">INDIRECT(ADDRESS(ROW(),Controls!#REF!+30))</f>
        <v>#REF!</v>
      </c>
      <c r="GQ454" s="9" t="e">
        <f ca="1">INDIRECT(ADDRESS(ROW(),Controls!#REF!+45))</f>
        <v>#REF!</v>
      </c>
      <c r="GR454" s="9" t="e">
        <f ca="1">INDIRECT(ADDRESS(ROW(),Controls!#REF!+60))</f>
        <v>#REF!</v>
      </c>
      <c r="GS454" s="9" t="e">
        <f ca="1">INDIRECT(ADDRESS(ROW(),Controls!#REF!+75))</f>
        <v>#REF!</v>
      </c>
      <c r="GT454" s="9" t="e">
        <f ca="1">INDIRECT(ADDRESS(ROW(),Controls!#REF!+90))</f>
        <v>#REF!</v>
      </c>
      <c r="GU454" s="9" t="e">
        <f ca="1">INDIRECT(ADDRESS(ROW(),Controls!#REF!+105))</f>
        <v>#REF!</v>
      </c>
      <c r="GV454" s="9" t="e">
        <f ca="1">INDIRECT(ADDRESS(ROW(),Controls!#REF!+120))</f>
        <v>#REF!</v>
      </c>
      <c r="GW454" s="9" t="e">
        <f ca="1">INDIRECT(ADDRESS(ROW(),Controls!#REF!+15))</f>
        <v>#REF!</v>
      </c>
      <c r="GX454" s="9" t="e">
        <f ca="1">INDIRECT(ADDRESS(ROW(),Controls!#REF!+135))</f>
        <v>#REF!</v>
      </c>
      <c r="HJ454" s="9" t="e">
        <f t="shared" ca="1" si="42"/>
        <v>#REF!</v>
      </c>
      <c r="HK454" s="9" t="e">
        <f t="shared" ca="1" si="43"/>
        <v>#REF!</v>
      </c>
      <c r="HL454" s="9" t="e">
        <f t="shared" ca="1" si="44"/>
        <v>#REF!</v>
      </c>
      <c r="HM454" s="9" t="e">
        <f t="shared" ca="1" si="45"/>
        <v>#REF!</v>
      </c>
      <c r="HN454" s="9" t="e">
        <f ca="1">SQRT($GS454*(1-$GS454/Controls!$D$15))</f>
        <v>#REF!</v>
      </c>
      <c r="HO454" s="9" t="e">
        <f t="shared" ca="1" si="46"/>
        <v>#REF!</v>
      </c>
      <c r="HP454" s="9" t="e">
        <f t="shared" ca="1" si="47"/>
        <v>#REF!</v>
      </c>
      <c r="HQ454" s="9" t="e">
        <f ca="1">IF($GV454=0,NA(),($GX454*Controls!#REF!))</f>
        <v>#REF!</v>
      </c>
    </row>
    <row r="455" spans="134:225" x14ac:dyDescent="0.25">
      <c r="ED455" s="9">
        <f>$EC$909/4+$EC$910/2+$EC$911/4</f>
        <v>0</v>
      </c>
      <c r="EE455" s="9">
        <f>$ED$908/4+$ED$909/2+$ED$910/4</f>
        <v>0</v>
      </c>
      <c r="EF455" s="9">
        <f>$EE$909/4+$EE$910/2+$EE$911/4</f>
        <v>0</v>
      </c>
      <c r="GP455" s="9" t="e">
        <f ca="1">INDIRECT(ADDRESS(ROW(),Controls!#REF!+30))</f>
        <v>#REF!</v>
      </c>
      <c r="GQ455" s="9" t="e">
        <f ca="1">INDIRECT(ADDRESS(ROW(),Controls!#REF!+45))</f>
        <v>#REF!</v>
      </c>
      <c r="GR455" s="9" t="e">
        <f ca="1">INDIRECT(ADDRESS(ROW(),Controls!#REF!+60))</f>
        <v>#REF!</v>
      </c>
      <c r="GS455" s="9" t="e">
        <f ca="1">INDIRECT(ADDRESS(ROW(),Controls!#REF!+75))</f>
        <v>#REF!</v>
      </c>
      <c r="GT455" s="9" t="e">
        <f ca="1">INDIRECT(ADDRESS(ROW(),Controls!#REF!+90))</f>
        <v>#REF!</v>
      </c>
      <c r="GU455" s="9" t="e">
        <f ca="1">INDIRECT(ADDRESS(ROW(),Controls!#REF!+105))</f>
        <v>#REF!</v>
      </c>
      <c r="GV455" s="9" t="e">
        <f ca="1">INDIRECT(ADDRESS(ROW(),Controls!#REF!+120))</f>
        <v>#REF!</v>
      </c>
      <c r="GW455" s="9" t="e">
        <f ca="1">INDIRECT(ADDRESS(ROW(),Controls!#REF!+15))</f>
        <v>#REF!</v>
      </c>
      <c r="GX455" s="9" t="e">
        <f ca="1">INDIRECT(ADDRESS(ROW(),Controls!#REF!+135))</f>
        <v>#REF!</v>
      </c>
      <c r="HJ455" s="9" t="e">
        <f t="shared" ca="1" si="42"/>
        <v>#REF!</v>
      </c>
      <c r="HK455" s="9" t="e">
        <f t="shared" ca="1" si="43"/>
        <v>#REF!</v>
      </c>
      <c r="HL455" s="9" t="e">
        <f t="shared" ca="1" si="44"/>
        <v>#REF!</v>
      </c>
      <c r="HM455" s="9" t="e">
        <f t="shared" ca="1" si="45"/>
        <v>#REF!</v>
      </c>
      <c r="HN455" s="9" t="e">
        <f ca="1">SQRT($GS455*(1-$GS455/Controls!$D$15))</f>
        <v>#REF!</v>
      </c>
      <c r="HO455" s="9" t="e">
        <f t="shared" ca="1" si="46"/>
        <v>#REF!</v>
      </c>
      <c r="HP455" s="9" t="e">
        <f t="shared" ca="1" si="47"/>
        <v>#REF!</v>
      </c>
      <c r="HQ455" s="9" t="e">
        <f ca="1">IF($GV455=0,NA(),($GX455*Controls!#REF!))</f>
        <v>#REF!</v>
      </c>
    </row>
    <row r="456" spans="134:225" x14ac:dyDescent="0.25">
      <c r="ED456" s="9">
        <f>$EC$911/4+$EC$912/2+$EC$913/4</f>
        <v>0</v>
      </c>
      <c r="EE456" s="9">
        <f>$ED$910/4+$ED$911/2+$ED$912/4</f>
        <v>0</v>
      </c>
      <c r="EF456" s="9">
        <f>$EE$911/4+$EE$912/2+$EE$913/4</f>
        <v>0</v>
      </c>
      <c r="GP456" s="9" t="e">
        <f ca="1">INDIRECT(ADDRESS(ROW(),Controls!#REF!+30))</f>
        <v>#REF!</v>
      </c>
      <c r="GQ456" s="9" t="e">
        <f ca="1">INDIRECT(ADDRESS(ROW(),Controls!#REF!+45))</f>
        <v>#REF!</v>
      </c>
      <c r="GR456" s="9" t="e">
        <f ca="1">INDIRECT(ADDRESS(ROW(),Controls!#REF!+60))</f>
        <v>#REF!</v>
      </c>
      <c r="GS456" s="9" t="e">
        <f ca="1">INDIRECT(ADDRESS(ROW(),Controls!#REF!+75))</f>
        <v>#REF!</v>
      </c>
      <c r="GT456" s="9" t="e">
        <f ca="1">INDIRECT(ADDRESS(ROW(),Controls!#REF!+90))</f>
        <v>#REF!</v>
      </c>
      <c r="GU456" s="9" t="e">
        <f ca="1">INDIRECT(ADDRESS(ROW(),Controls!#REF!+105))</f>
        <v>#REF!</v>
      </c>
      <c r="GV456" s="9" t="e">
        <f ca="1">INDIRECT(ADDRESS(ROW(),Controls!#REF!+120))</f>
        <v>#REF!</v>
      </c>
      <c r="GW456" s="9" t="e">
        <f ca="1">INDIRECT(ADDRESS(ROW(),Controls!#REF!+15))</f>
        <v>#REF!</v>
      </c>
      <c r="GX456" s="9" t="e">
        <f ca="1">INDIRECT(ADDRESS(ROW(),Controls!#REF!+135))</f>
        <v>#REF!</v>
      </c>
      <c r="HJ456" s="9" t="e">
        <f t="shared" ca="1" si="42"/>
        <v>#REF!</v>
      </c>
      <c r="HK456" s="9" t="e">
        <f t="shared" ca="1" si="43"/>
        <v>#REF!</v>
      </c>
      <c r="HL456" s="9" t="e">
        <f t="shared" ca="1" si="44"/>
        <v>#REF!</v>
      </c>
      <c r="HM456" s="9" t="e">
        <f t="shared" ca="1" si="45"/>
        <v>#REF!</v>
      </c>
      <c r="HN456" s="9" t="e">
        <f ca="1">SQRT($GS456*(1-$GS456/Controls!$D$15))</f>
        <v>#REF!</v>
      </c>
      <c r="HO456" s="9" t="e">
        <f t="shared" ca="1" si="46"/>
        <v>#REF!</v>
      </c>
      <c r="HP456" s="9" t="e">
        <f t="shared" ca="1" si="47"/>
        <v>#REF!</v>
      </c>
      <c r="HQ456" s="9" t="e">
        <f ca="1">IF($GV456=0,NA(),($GX456*Controls!#REF!))</f>
        <v>#REF!</v>
      </c>
    </row>
    <row r="457" spans="134:225" x14ac:dyDescent="0.25">
      <c r="ED457" s="9">
        <f>$EC$913/4+$EC$914/2+$EC$915/4</f>
        <v>0</v>
      </c>
      <c r="EE457" s="9">
        <f>$ED$912/4+$ED$913/2+$ED$914/4</f>
        <v>0</v>
      </c>
      <c r="EF457" s="9">
        <f>$EE$913/4+$EE$914/2+$EE$915/4</f>
        <v>0</v>
      </c>
      <c r="GP457" s="9" t="e">
        <f ca="1">INDIRECT(ADDRESS(ROW(),Controls!#REF!+30))</f>
        <v>#REF!</v>
      </c>
      <c r="GQ457" s="9" t="e">
        <f ca="1">INDIRECT(ADDRESS(ROW(),Controls!#REF!+45))</f>
        <v>#REF!</v>
      </c>
      <c r="GR457" s="9" t="e">
        <f ca="1">INDIRECT(ADDRESS(ROW(),Controls!#REF!+60))</f>
        <v>#REF!</v>
      </c>
      <c r="GS457" s="9" t="e">
        <f ca="1">INDIRECT(ADDRESS(ROW(),Controls!#REF!+75))</f>
        <v>#REF!</v>
      </c>
      <c r="GT457" s="9" t="e">
        <f ca="1">INDIRECT(ADDRESS(ROW(),Controls!#REF!+90))</f>
        <v>#REF!</v>
      </c>
      <c r="GU457" s="9" t="e">
        <f ca="1">INDIRECT(ADDRESS(ROW(),Controls!#REF!+105))</f>
        <v>#REF!</v>
      </c>
      <c r="GV457" s="9" t="e">
        <f ca="1">INDIRECT(ADDRESS(ROW(),Controls!#REF!+120))</f>
        <v>#REF!</v>
      </c>
      <c r="GW457" s="9" t="e">
        <f ca="1">INDIRECT(ADDRESS(ROW(),Controls!#REF!+15))</f>
        <v>#REF!</v>
      </c>
      <c r="GX457" s="9" t="e">
        <f ca="1">INDIRECT(ADDRESS(ROW(),Controls!#REF!+135))</f>
        <v>#REF!</v>
      </c>
      <c r="HJ457" s="9" t="e">
        <f t="shared" ca="1" si="42"/>
        <v>#REF!</v>
      </c>
      <c r="HK457" s="9" t="e">
        <f t="shared" ca="1" si="43"/>
        <v>#REF!</v>
      </c>
      <c r="HL457" s="9" t="e">
        <f t="shared" ca="1" si="44"/>
        <v>#REF!</v>
      </c>
      <c r="HM457" s="9" t="e">
        <f t="shared" ca="1" si="45"/>
        <v>#REF!</v>
      </c>
      <c r="HN457" s="9" t="e">
        <f ca="1">SQRT($GS457*(1-$GS457/Controls!$D$15))</f>
        <v>#REF!</v>
      </c>
      <c r="HO457" s="9" t="e">
        <f t="shared" ca="1" si="46"/>
        <v>#REF!</v>
      </c>
      <c r="HP457" s="9" t="e">
        <f t="shared" ca="1" si="47"/>
        <v>#REF!</v>
      </c>
      <c r="HQ457" s="9" t="e">
        <f ca="1">IF($GV457=0,NA(),($GX457*Controls!#REF!))</f>
        <v>#REF!</v>
      </c>
    </row>
    <row r="458" spans="134:225" x14ac:dyDescent="0.25">
      <c r="ED458" s="9">
        <f>$EC$915/4+$EC$916/2+$EC$917/4</f>
        <v>0</v>
      </c>
      <c r="EE458" s="9">
        <f>$ED$914/4+$ED$915/2+$ED$916/4</f>
        <v>0</v>
      </c>
      <c r="EF458" s="9">
        <f>$EE$915/4+$EE$916/2+$EE$917/4</f>
        <v>0</v>
      </c>
      <c r="GP458" s="9" t="e">
        <f ca="1">INDIRECT(ADDRESS(ROW(),Controls!#REF!+30))</f>
        <v>#REF!</v>
      </c>
      <c r="GQ458" s="9" t="e">
        <f ca="1">INDIRECT(ADDRESS(ROW(),Controls!#REF!+45))</f>
        <v>#REF!</v>
      </c>
      <c r="GR458" s="9" t="e">
        <f ca="1">INDIRECT(ADDRESS(ROW(),Controls!#REF!+60))</f>
        <v>#REF!</v>
      </c>
      <c r="GS458" s="9" t="e">
        <f ca="1">INDIRECT(ADDRESS(ROW(),Controls!#REF!+75))</f>
        <v>#REF!</v>
      </c>
      <c r="GT458" s="9" t="e">
        <f ca="1">INDIRECT(ADDRESS(ROW(),Controls!#REF!+90))</f>
        <v>#REF!</v>
      </c>
      <c r="GU458" s="9" t="e">
        <f ca="1">INDIRECT(ADDRESS(ROW(),Controls!#REF!+105))</f>
        <v>#REF!</v>
      </c>
      <c r="GV458" s="9" t="e">
        <f ca="1">INDIRECT(ADDRESS(ROW(),Controls!#REF!+120))</f>
        <v>#REF!</v>
      </c>
      <c r="GW458" s="9" t="e">
        <f ca="1">INDIRECT(ADDRESS(ROW(),Controls!#REF!+15))</f>
        <v>#REF!</v>
      </c>
      <c r="GX458" s="9" t="e">
        <f ca="1">INDIRECT(ADDRESS(ROW(),Controls!#REF!+135))</f>
        <v>#REF!</v>
      </c>
      <c r="HJ458" s="9" t="e">
        <f t="shared" ca="1" si="42"/>
        <v>#REF!</v>
      </c>
      <c r="HK458" s="9" t="e">
        <f t="shared" ca="1" si="43"/>
        <v>#REF!</v>
      </c>
      <c r="HL458" s="9" t="e">
        <f t="shared" ca="1" si="44"/>
        <v>#REF!</v>
      </c>
      <c r="HM458" s="9" t="e">
        <f t="shared" ca="1" si="45"/>
        <v>#REF!</v>
      </c>
      <c r="HN458" s="9" t="e">
        <f ca="1">SQRT($GS458*(1-$GS458/Controls!$D$15))</f>
        <v>#REF!</v>
      </c>
      <c r="HO458" s="9" t="e">
        <f t="shared" ca="1" si="46"/>
        <v>#REF!</v>
      </c>
      <c r="HP458" s="9" t="e">
        <f t="shared" ca="1" si="47"/>
        <v>#REF!</v>
      </c>
      <c r="HQ458" s="9" t="e">
        <f ca="1">IF($GV458=0,NA(),($GX458*Controls!#REF!))</f>
        <v>#REF!</v>
      </c>
    </row>
    <row r="459" spans="134:225" x14ac:dyDescent="0.25">
      <c r="ED459" s="9">
        <f>$EC$917/4+$EC$918/2+$EC$919/4</f>
        <v>0</v>
      </c>
      <c r="EE459" s="9">
        <f>$ED$916/4+$ED$917/2+$ED$918/4</f>
        <v>0</v>
      </c>
      <c r="EF459" s="9">
        <f>$EE$917/4+$EE$918/2+$EE$919/4</f>
        <v>0</v>
      </c>
      <c r="GP459" s="9" t="e">
        <f ca="1">INDIRECT(ADDRESS(ROW(),Controls!#REF!+30))</f>
        <v>#REF!</v>
      </c>
      <c r="GQ459" s="9" t="e">
        <f ca="1">INDIRECT(ADDRESS(ROW(),Controls!#REF!+45))</f>
        <v>#REF!</v>
      </c>
      <c r="GR459" s="9" t="e">
        <f ca="1">INDIRECT(ADDRESS(ROW(),Controls!#REF!+60))</f>
        <v>#REF!</v>
      </c>
      <c r="GS459" s="9" t="e">
        <f ca="1">INDIRECT(ADDRESS(ROW(),Controls!#REF!+75))</f>
        <v>#REF!</v>
      </c>
      <c r="GT459" s="9" t="e">
        <f ca="1">INDIRECT(ADDRESS(ROW(),Controls!#REF!+90))</f>
        <v>#REF!</v>
      </c>
      <c r="GU459" s="9" t="e">
        <f ca="1">INDIRECT(ADDRESS(ROW(),Controls!#REF!+105))</f>
        <v>#REF!</v>
      </c>
      <c r="GV459" s="9" t="e">
        <f ca="1">INDIRECT(ADDRESS(ROW(),Controls!#REF!+120))</f>
        <v>#REF!</v>
      </c>
      <c r="GW459" s="9" t="e">
        <f ca="1">INDIRECT(ADDRESS(ROW(),Controls!#REF!+15))</f>
        <v>#REF!</v>
      </c>
      <c r="GX459" s="9" t="e">
        <f ca="1">INDIRECT(ADDRESS(ROW(),Controls!#REF!+135))</f>
        <v>#REF!</v>
      </c>
      <c r="HJ459" s="9" t="e">
        <f t="shared" ca="1" si="42"/>
        <v>#REF!</v>
      </c>
      <c r="HK459" s="9" t="e">
        <f t="shared" ca="1" si="43"/>
        <v>#REF!</v>
      </c>
      <c r="HL459" s="9" t="e">
        <f t="shared" ca="1" si="44"/>
        <v>#REF!</v>
      </c>
      <c r="HM459" s="9" t="e">
        <f t="shared" ca="1" si="45"/>
        <v>#REF!</v>
      </c>
      <c r="HN459" s="9" t="e">
        <f ca="1">SQRT($GS459*(1-$GS459/Controls!$D$15))</f>
        <v>#REF!</v>
      </c>
      <c r="HO459" s="9" t="e">
        <f t="shared" ca="1" si="46"/>
        <v>#REF!</v>
      </c>
      <c r="HP459" s="9" t="e">
        <f t="shared" ca="1" si="47"/>
        <v>#REF!</v>
      </c>
      <c r="HQ459" s="9" t="e">
        <f ca="1">IF($GV459=0,NA(),($GX459*Controls!#REF!))</f>
        <v>#REF!</v>
      </c>
    </row>
    <row r="460" spans="134:225" x14ac:dyDescent="0.25">
      <c r="ED460" s="9">
        <f>$EC$919/4+$EC$920/2+$EC$921/4</f>
        <v>0</v>
      </c>
      <c r="EE460" s="9">
        <f>$ED$918/4+$ED$919/2+$ED$920/4</f>
        <v>0</v>
      </c>
      <c r="EF460" s="9">
        <f>$EE$919/4+$EE$920/2+$EE$921/4</f>
        <v>0</v>
      </c>
      <c r="GP460" s="9" t="e">
        <f ca="1">INDIRECT(ADDRESS(ROW(),Controls!#REF!+30))</f>
        <v>#REF!</v>
      </c>
      <c r="GQ460" s="9" t="e">
        <f ca="1">INDIRECT(ADDRESS(ROW(),Controls!#REF!+45))</f>
        <v>#REF!</v>
      </c>
      <c r="GR460" s="9" t="e">
        <f ca="1">INDIRECT(ADDRESS(ROW(),Controls!#REF!+60))</f>
        <v>#REF!</v>
      </c>
      <c r="GS460" s="9" t="e">
        <f ca="1">INDIRECT(ADDRESS(ROW(),Controls!#REF!+75))</f>
        <v>#REF!</v>
      </c>
      <c r="GT460" s="9" t="e">
        <f ca="1">INDIRECT(ADDRESS(ROW(),Controls!#REF!+90))</f>
        <v>#REF!</v>
      </c>
      <c r="GU460" s="9" t="e">
        <f ca="1">INDIRECT(ADDRESS(ROW(),Controls!#REF!+105))</f>
        <v>#REF!</v>
      </c>
      <c r="GV460" s="9" t="e">
        <f ca="1">INDIRECT(ADDRESS(ROW(),Controls!#REF!+120))</f>
        <v>#REF!</v>
      </c>
      <c r="GW460" s="9" t="e">
        <f ca="1">INDIRECT(ADDRESS(ROW(),Controls!#REF!+15))</f>
        <v>#REF!</v>
      </c>
      <c r="GX460" s="9" t="e">
        <f ca="1">INDIRECT(ADDRESS(ROW(),Controls!#REF!+135))</f>
        <v>#REF!</v>
      </c>
      <c r="HJ460" s="9" t="e">
        <f t="shared" ca="1" si="42"/>
        <v>#REF!</v>
      </c>
      <c r="HK460" s="9" t="e">
        <f t="shared" ca="1" si="43"/>
        <v>#REF!</v>
      </c>
      <c r="HL460" s="9" t="e">
        <f t="shared" ca="1" si="44"/>
        <v>#REF!</v>
      </c>
      <c r="HM460" s="9" t="e">
        <f t="shared" ca="1" si="45"/>
        <v>#REF!</v>
      </c>
      <c r="HN460" s="9" t="e">
        <f ca="1">SQRT($GS460*(1-$GS460/Controls!$D$15))</f>
        <v>#REF!</v>
      </c>
      <c r="HO460" s="9" t="e">
        <f t="shared" ca="1" si="46"/>
        <v>#REF!</v>
      </c>
      <c r="HP460" s="9" t="e">
        <f t="shared" ca="1" si="47"/>
        <v>#REF!</v>
      </c>
      <c r="HQ460" s="9" t="e">
        <f ca="1">IF($GV460=0,NA(),($GX460*Controls!#REF!))</f>
        <v>#REF!</v>
      </c>
    </row>
    <row r="461" spans="134:225" x14ac:dyDescent="0.25">
      <c r="ED461" s="9">
        <f>$EC$921/4+$EC$922/2+$EC$923/4</f>
        <v>0</v>
      </c>
      <c r="EE461" s="9">
        <f>$ED$920/4+$ED$921/2+$ED$922/4</f>
        <v>0</v>
      </c>
      <c r="EF461" s="9">
        <f>$EE$921/4+$EE$922/2+$EE$923/4</f>
        <v>0</v>
      </c>
      <c r="GP461" s="9" t="e">
        <f ca="1">INDIRECT(ADDRESS(ROW(),Controls!#REF!+30))</f>
        <v>#REF!</v>
      </c>
      <c r="GQ461" s="9" t="e">
        <f ca="1">INDIRECT(ADDRESS(ROW(),Controls!#REF!+45))</f>
        <v>#REF!</v>
      </c>
      <c r="GR461" s="9" t="e">
        <f ca="1">INDIRECT(ADDRESS(ROW(),Controls!#REF!+60))</f>
        <v>#REF!</v>
      </c>
      <c r="GS461" s="9" t="e">
        <f ca="1">INDIRECT(ADDRESS(ROW(),Controls!#REF!+75))</f>
        <v>#REF!</v>
      </c>
      <c r="GT461" s="9" t="e">
        <f ca="1">INDIRECT(ADDRESS(ROW(),Controls!#REF!+90))</f>
        <v>#REF!</v>
      </c>
      <c r="GU461" s="9" t="e">
        <f ca="1">INDIRECT(ADDRESS(ROW(),Controls!#REF!+105))</f>
        <v>#REF!</v>
      </c>
      <c r="GV461" s="9" t="e">
        <f ca="1">INDIRECT(ADDRESS(ROW(),Controls!#REF!+120))</f>
        <v>#REF!</v>
      </c>
      <c r="GW461" s="9" t="e">
        <f ca="1">INDIRECT(ADDRESS(ROW(),Controls!#REF!+15))</f>
        <v>#REF!</v>
      </c>
      <c r="GX461" s="9" t="e">
        <f ca="1">INDIRECT(ADDRESS(ROW(),Controls!#REF!+135))</f>
        <v>#REF!</v>
      </c>
      <c r="HJ461" s="9" t="e">
        <f t="shared" ca="1" si="42"/>
        <v>#REF!</v>
      </c>
      <c r="HK461" s="9" t="e">
        <f t="shared" ca="1" si="43"/>
        <v>#REF!</v>
      </c>
      <c r="HL461" s="9" t="e">
        <f t="shared" ca="1" si="44"/>
        <v>#REF!</v>
      </c>
      <c r="HM461" s="9" t="e">
        <f t="shared" ca="1" si="45"/>
        <v>#REF!</v>
      </c>
      <c r="HN461" s="9" t="e">
        <f ca="1">SQRT($GS461*(1-$GS461/Controls!$D$15))</f>
        <v>#REF!</v>
      </c>
      <c r="HO461" s="9" t="e">
        <f t="shared" ca="1" si="46"/>
        <v>#REF!</v>
      </c>
      <c r="HP461" s="9" t="e">
        <f t="shared" ca="1" si="47"/>
        <v>#REF!</v>
      </c>
      <c r="HQ461" s="9" t="e">
        <f ca="1">IF($GV461=0,NA(),($GX461*Controls!#REF!))</f>
        <v>#REF!</v>
      </c>
    </row>
    <row r="462" spans="134:225" x14ac:dyDescent="0.25">
      <c r="ED462" s="9">
        <f>$EC$923/4+$EC$924/2+$EC$925/4</f>
        <v>0</v>
      </c>
      <c r="EE462" s="9">
        <f>$ED$922/4+$ED$923/2+$ED$924/4</f>
        <v>0</v>
      </c>
      <c r="EF462" s="9">
        <f>$EE$923/4+$EE$924/2+$EE$925/4</f>
        <v>0</v>
      </c>
      <c r="GP462" s="9" t="e">
        <f ca="1">INDIRECT(ADDRESS(ROW(),Controls!#REF!+30))</f>
        <v>#REF!</v>
      </c>
      <c r="GQ462" s="9" t="e">
        <f ca="1">INDIRECT(ADDRESS(ROW(),Controls!#REF!+45))</f>
        <v>#REF!</v>
      </c>
      <c r="GR462" s="9" t="e">
        <f ca="1">INDIRECT(ADDRESS(ROW(),Controls!#REF!+60))</f>
        <v>#REF!</v>
      </c>
      <c r="GS462" s="9" t="e">
        <f ca="1">INDIRECT(ADDRESS(ROW(),Controls!#REF!+75))</f>
        <v>#REF!</v>
      </c>
      <c r="GT462" s="9" t="e">
        <f ca="1">INDIRECT(ADDRESS(ROW(),Controls!#REF!+90))</f>
        <v>#REF!</v>
      </c>
      <c r="GU462" s="9" t="e">
        <f ca="1">INDIRECT(ADDRESS(ROW(),Controls!#REF!+105))</f>
        <v>#REF!</v>
      </c>
      <c r="GV462" s="9" t="e">
        <f ca="1">INDIRECT(ADDRESS(ROW(),Controls!#REF!+120))</f>
        <v>#REF!</v>
      </c>
      <c r="GW462" s="9" t="e">
        <f ca="1">INDIRECT(ADDRESS(ROW(),Controls!#REF!+15))</f>
        <v>#REF!</v>
      </c>
      <c r="GX462" s="9" t="e">
        <f ca="1">INDIRECT(ADDRESS(ROW(),Controls!#REF!+135))</f>
        <v>#REF!</v>
      </c>
      <c r="HJ462" s="9" t="e">
        <f t="shared" ca="1" si="42"/>
        <v>#REF!</v>
      </c>
      <c r="HK462" s="9" t="e">
        <f t="shared" ca="1" si="43"/>
        <v>#REF!</v>
      </c>
      <c r="HL462" s="9" t="e">
        <f t="shared" ca="1" si="44"/>
        <v>#REF!</v>
      </c>
      <c r="HM462" s="9" t="e">
        <f t="shared" ca="1" si="45"/>
        <v>#REF!</v>
      </c>
      <c r="HN462" s="9" t="e">
        <f ca="1">SQRT($GS462*(1-$GS462/Controls!$D$15))</f>
        <v>#REF!</v>
      </c>
      <c r="HO462" s="9" t="e">
        <f t="shared" ca="1" si="46"/>
        <v>#REF!</v>
      </c>
      <c r="HP462" s="9" t="e">
        <f t="shared" ca="1" si="47"/>
        <v>#REF!</v>
      </c>
      <c r="HQ462" s="9" t="e">
        <f ca="1">IF($GV462=0,NA(),($GX462*Controls!#REF!))</f>
        <v>#REF!</v>
      </c>
    </row>
    <row r="463" spans="134:225" x14ac:dyDescent="0.25">
      <c r="ED463" s="9">
        <f>$EC$925/4+$EC$926/2+$EC$927/4</f>
        <v>0</v>
      </c>
      <c r="EE463" s="9">
        <f>$ED$924/4+$ED$925/2+$ED$926/4</f>
        <v>0</v>
      </c>
      <c r="EF463" s="9">
        <f>$EE$925/4+$EE$926/2+$EE$927/4</f>
        <v>0</v>
      </c>
      <c r="GP463" s="9" t="e">
        <f ca="1">INDIRECT(ADDRESS(ROW(),Controls!#REF!+30))</f>
        <v>#REF!</v>
      </c>
      <c r="GQ463" s="9" t="e">
        <f ca="1">INDIRECT(ADDRESS(ROW(),Controls!#REF!+45))</f>
        <v>#REF!</v>
      </c>
      <c r="GR463" s="9" t="e">
        <f ca="1">INDIRECT(ADDRESS(ROW(),Controls!#REF!+60))</f>
        <v>#REF!</v>
      </c>
      <c r="GS463" s="9" t="e">
        <f ca="1">INDIRECT(ADDRESS(ROW(),Controls!#REF!+75))</f>
        <v>#REF!</v>
      </c>
      <c r="GT463" s="9" t="e">
        <f ca="1">INDIRECT(ADDRESS(ROW(),Controls!#REF!+90))</f>
        <v>#REF!</v>
      </c>
      <c r="GU463" s="9" t="e">
        <f ca="1">INDIRECT(ADDRESS(ROW(),Controls!#REF!+105))</f>
        <v>#REF!</v>
      </c>
      <c r="GV463" s="9" t="e">
        <f ca="1">INDIRECT(ADDRESS(ROW(),Controls!#REF!+120))</f>
        <v>#REF!</v>
      </c>
      <c r="GW463" s="9" t="e">
        <f ca="1">INDIRECT(ADDRESS(ROW(),Controls!#REF!+15))</f>
        <v>#REF!</v>
      </c>
      <c r="GX463" s="9" t="e">
        <f ca="1">INDIRECT(ADDRESS(ROW(),Controls!#REF!+135))</f>
        <v>#REF!</v>
      </c>
      <c r="HJ463" s="9" t="e">
        <f t="shared" ca="1" si="42"/>
        <v>#REF!</v>
      </c>
      <c r="HK463" s="9" t="e">
        <f t="shared" ca="1" si="43"/>
        <v>#REF!</v>
      </c>
      <c r="HL463" s="9" t="e">
        <f t="shared" ca="1" si="44"/>
        <v>#REF!</v>
      </c>
      <c r="HM463" s="9" t="e">
        <f t="shared" ca="1" si="45"/>
        <v>#REF!</v>
      </c>
      <c r="HN463" s="9" t="e">
        <f ca="1">SQRT($GS463*(1-$GS463/Controls!$D$15))</f>
        <v>#REF!</v>
      </c>
      <c r="HO463" s="9" t="e">
        <f t="shared" ca="1" si="46"/>
        <v>#REF!</v>
      </c>
      <c r="HP463" s="9" t="e">
        <f t="shared" ca="1" si="47"/>
        <v>#REF!</v>
      </c>
      <c r="HQ463" s="9" t="e">
        <f ca="1">IF($GV463=0,NA(),($GX463*Controls!#REF!))</f>
        <v>#REF!</v>
      </c>
    </row>
    <row r="464" spans="134:225" x14ac:dyDescent="0.25">
      <c r="ED464" s="9">
        <f>$EC$927/4+$EC$928/2+$EC$929/4</f>
        <v>0</v>
      </c>
      <c r="EE464" s="9">
        <f>$ED$926/4+$ED$927/2+$ED$928/4</f>
        <v>0</v>
      </c>
      <c r="EF464" s="9">
        <f>$EE$927/4+$EE$928/2+$EE$929/4</f>
        <v>0</v>
      </c>
      <c r="GP464" s="9" t="e">
        <f ca="1">INDIRECT(ADDRESS(ROW(),Controls!#REF!+30))</f>
        <v>#REF!</v>
      </c>
      <c r="GQ464" s="9" t="e">
        <f ca="1">INDIRECT(ADDRESS(ROW(),Controls!#REF!+45))</f>
        <v>#REF!</v>
      </c>
      <c r="GR464" s="9" t="e">
        <f ca="1">INDIRECT(ADDRESS(ROW(),Controls!#REF!+60))</f>
        <v>#REF!</v>
      </c>
      <c r="GS464" s="9" t="e">
        <f ca="1">INDIRECT(ADDRESS(ROW(),Controls!#REF!+75))</f>
        <v>#REF!</v>
      </c>
      <c r="GT464" s="9" t="e">
        <f ca="1">INDIRECT(ADDRESS(ROW(),Controls!#REF!+90))</f>
        <v>#REF!</v>
      </c>
      <c r="GU464" s="9" t="e">
        <f ca="1">INDIRECT(ADDRESS(ROW(),Controls!#REF!+105))</f>
        <v>#REF!</v>
      </c>
      <c r="GV464" s="9" t="e">
        <f ca="1">INDIRECT(ADDRESS(ROW(),Controls!#REF!+120))</f>
        <v>#REF!</v>
      </c>
      <c r="GW464" s="9" t="e">
        <f ca="1">INDIRECT(ADDRESS(ROW(),Controls!#REF!+15))</f>
        <v>#REF!</v>
      </c>
      <c r="GX464" s="9" t="e">
        <f ca="1">INDIRECT(ADDRESS(ROW(),Controls!#REF!+135))</f>
        <v>#REF!</v>
      </c>
      <c r="HJ464" s="9" t="e">
        <f t="shared" ca="1" si="42"/>
        <v>#REF!</v>
      </c>
      <c r="HK464" s="9" t="e">
        <f t="shared" ca="1" si="43"/>
        <v>#REF!</v>
      </c>
      <c r="HL464" s="9" t="e">
        <f t="shared" ca="1" si="44"/>
        <v>#REF!</v>
      </c>
      <c r="HM464" s="9" t="e">
        <f t="shared" ca="1" si="45"/>
        <v>#REF!</v>
      </c>
      <c r="HN464" s="9" t="e">
        <f ca="1">SQRT($GS464*(1-$GS464/Controls!$D$15))</f>
        <v>#REF!</v>
      </c>
      <c r="HO464" s="9" t="e">
        <f t="shared" ca="1" si="46"/>
        <v>#REF!</v>
      </c>
      <c r="HP464" s="9" t="e">
        <f t="shared" ca="1" si="47"/>
        <v>#REF!</v>
      </c>
      <c r="HQ464" s="9" t="e">
        <f ca="1">IF($GV464=0,NA(),($GX464*Controls!#REF!))</f>
        <v>#REF!</v>
      </c>
    </row>
    <row r="465" spans="134:225" x14ac:dyDescent="0.25">
      <c r="ED465" s="9">
        <f>$EC$929/4+$EC$930/2+$EC$931/4</f>
        <v>0</v>
      </c>
      <c r="EE465" s="9">
        <f>$ED$928/4+$ED$929/2+$ED$930/4</f>
        <v>0</v>
      </c>
      <c r="EF465" s="9">
        <f>$EE$929/4+$EE$930/2+$EE$931/4</f>
        <v>0</v>
      </c>
      <c r="GP465" s="9" t="e">
        <f ca="1">INDIRECT(ADDRESS(ROW(),Controls!#REF!+30))</f>
        <v>#REF!</v>
      </c>
      <c r="GQ465" s="9" t="e">
        <f ca="1">INDIRECT(ADDRESS(ROW(),Controls!#REF!+45))</f>
        <v>#REF!</v>
      </c>
      <c r="GR465" s="9" t="e">
        <f ca="1">INDIRECT(ADDRESS(ROW(),Controls!#REF!+60))</f>
        <v>#REF!</v>
      </c>
      <c r="GS465" s="9" t="e">
        <f ca="1">INDIRECT(ADDRESS(ROW(),Controls!#REF!+75))</f>
        <v>#REF!</v>
      </c>
      <c r="GT465" s="9" t="e">
        <f ca="1">INDIRECT(ADDRESS(ROW(),Controls!#REF!+90))</f>
        <v>#REF!</v>
      </c>
      <c r="GU465" s="9" t="e">
        <f ca="1">INDIRECT(ADDRESS(ROW(),Controls!#REF!+105))</f>
        <v>#REF!</v>
      </c>
      <c r="GV465" s="9" t="e">
        <f ca="1">INDIRECT(ADDRESS(ROW(),Controls!#REF!+120))</f>
        <v>#REF!</v>
      </c>
      <c r="GW465" s="9" t="e">
        <f ca="1">INDIRECT(ADDRESS(ROW(),Controls!#REF!+15))</f>
        <v>#REF!</v>
      </c>
      <c r="GX465" s="9" t="e">
        <f ca="1">INDIRECT(ADDRESS(ROW(),Controls!#REF!+135))</f>
        <v>#REF!</v>
      </c>
      <c r="HJ465" s="9" t="e">
        <f t="shared" ca="1" si="42"/>
        <v>#REF!</v>
      </c>
      <c r="HK465" s="9" t="e">
        <f t="shared" ca="1" si="43"/>
        <v>#REF!</v>
      </c>
      <c r="HL465" s="9" t="e">
        <f t="shared" ca="1" si="44"/>
        <v>#REF!</v>
      </c>
      <c r="HM465" s="9" t="e">
        <f t="shared" ca="1" si="45"/>
        <v>#REF!</v>
      </c>
      <c r="HN465" s="9" t="e">
        <f ca="1">SQRT($GS465*(1-$GS465/Controls!$D$15))</f>
        <v>#REF!</v>
      </c>
      <c r="HO465" s="9" t="e">
        <f t="shared" ca="1" si="46"/>
        <v>#REF!</v>
      </c>
      <c r="HP465" s="9" t="e">
        <f t="shared" ca="1" si="47"/>
        <v>#REF!</v>
      </c>
      <c r="HQ465" s="9" t="e">
        <f ca="1">IF($GV465=0,NA(),($GX465*Controls!#REF!))</f>
        <v>#REF!</v>
      </c>
    </row>
    <row r="466" spans="134:225" x14ac:dyDescent="0.25">
      <c r="ED466" s="9">
        <f>$EC$931/4+$EC$932/2+$EC$933/4</f>
        <v>0</v>
      </c>
      <c r="EE466" s="9">
        <f>$ED$930/4+$ED$931/2+$ED$932/4</f>
        <v>0</v>
      </c>
      <c r="EF466" s="9">
        <f>$EE$931/4+$EE$932/2+$EE$933/4</f>
        <v>0</v>
      </c>
      <c r="GP466" s="9" t="e">
        <f ca="1">INDIRECT(ADDRESS(ROW(),Controls!#REF!+30))</f>
        <v>#REF!</v>
      </c>
      <c r="GQ466" s="9" t="e">
        <f ca="1">INDIRECT(ADDRESS(ROW(),Controls!#REF!+45))</f>
        <v>#REF!</v>
      </c>
      <c r="GR466" s="9" t="e">
        <f ca="1">INDIRECT(ADDRESS(ROW(),Controls!#REF!+60))</f>
        <v>#REF!</v>
      </c>
      <c r="GS466" s="9" t="e">
        <f ca="1">INDIRECT(ADDRESS(ROW(),Controls!#REF!+75))</f>
        <v>#REF!</v>
      </c>
      <c r="GT466" s="9" t="e">
        <f ca="1">INDIRECT(ADDRESS(ROW(),Controls!#REF!+90))</f>
        <v>#REF!</v>
      </c>
      <c r="GU466" s="9" t="e">
        <f ca="1">INDIRECT(ADDRESS(ROW(),Controls!#REF!+105))</f>
        <v>#REF!</v>
      </c>
      <c r="GV466" s="9" t="e">
        <f ca="1">INDIRECT(ADDRESS(ROW(),Controls!#REF!+120))</f>
        <v>#REF!</v>
      </c>
      <c r="GW466" s="9" t="e">
        <f ca="1">INDIRECT(ADDRESS(ROW(),Controls!#REF!+15))</f>
        <v>#REF!</v>
      </c>
      <c r="GX466" s="9" t="e">
        <f ca="1">INDIRECT(ADDRESS(ROW(),Controls!#REF!+135))</f>
        <v>#REF!</v>
      </c>
      <c r="HJ466" s="9" t="e">
        <f t="shared" ca="1" si="42"/>
        <v>#REF!</v>
      </c>
      <c r="HK466" s="9" t="e">
        <f t="shared" ca="1" si="43"/>
        <v>#REF!</v>
      </c>
      <c r="HL466" s="9" t="e">
        <f t="shared" ca="1" si="44"/>
        <v>#REF!</v>
      </c>
      <c r="HM466" s="9" t="e">
        <f t="shared" ca="1" si="45"/>
        <v>#REF!</v>
      </c>
      <c r="HN466" s="9" t="e">
        <f ca="1">SQRT($GS466*(1-$GS466/Controls!$D$15))</f>
        <v>#REF!</v>
      </c>
      <c r="HO466" s="9" t="e">
        <f t="shared" ca="1" si="46"/>
        <v>#REF!</v>
      </c>
      <c r="HP466" s="9" t="e">
        <f t="shared" ca="1" si="47"/>
        <v>#REF!</v>
      </c>
      <c r="HQ466" s="9" t="e">
        <f ca="1">IF($GV466=0,NA(),($GX466*Controls!#REF!))</f>
        <v>#REF!</v>
      </c>
    </row>
    <row r="467" spans="134:225" x14ac:dyDescent="0.25">
      <c r="ED467" s="9">
        <f>$EC$933/4+$EC$934/2+$EC$935/4</f>
        <v>0</v>
      </c>
      <c r="EE467" s="9">
        <f>$ED$932/4+$ED$933/2+$ED$934/4</f>
        <v>0</v>
      </c>
      <c r="EF467" s="9">
        <f>$EE$933/4+$EE$934/2+$EE$935/4</f>
        <v>0</v>
      </c>
      <c r="GP467" s="9" t="e">
        <f ca="1">INDIRECT(ADDRESS(ROW(),Controls!#REF!+30))</f>
        <v>#REF!</v>
      </c>
      <c r="GQ467" s="9" t="e">
        <f ca="1">INDIRECT(ADDRESS(ROW(),Controls!#REF!+45))</f>
        <v>#REF!</v>
      </c>
      <c r="GR467" s="9" t="e">
        <f ca="1">INDIRECT(ADDRESS(ROW(),Controls!#REF!+60))</f>
        <v>#REF!</v>
      </c>
      <c r="GS467" s="9" t="e">
        <f ca="1">INDIRECT(ADDRESS(ROW(),Controls!#REF!+75))</f>
        <v>#REF!</v>
      </c>
      <c r="GT467" s="9" t="e">
        <f ca="1">INDIRECT(ADDRESS(ROW(),Controls!#REF!+90))</f>
        <v>#REF!</v>
      </c>
      <c r="GU467" s="9" t="e">
        <f ca="1">INDIRECT(ADDRESS(ROW(),Controls!#REF!+105))</f>
        <v>#REF!</v>
      </c>
      <c r="GV467" s="9" t="e">
        <f ca="1">INDIRECT(ADDRESS(ROW(),Controls!#REF!+120))</f>
        <v>#REF!</v>
      </c>
      <c r="GW467" s="9" t="e">
        <f ca="1">INDIRECT(ADDRESS(ROW(),Controls!#REF!+15))</f>
        <v>#REF!</v>
      </c>
      <c r="GX467" s="9" t="e">
        <f ca="1">INDIRECT(ADDRESS(ROW(),Controls!#REF!+135))</f>
        <v>#REF!</v>
      </c>
      <c r="HJ467" s="9" t="e">
        <f t="shared" ca="1" si="42"/>
        <v>#REF!</v>
      </c>
      <c r="HK467" s="9" t="e">
        <f t="shared" ca="1" si="43"/>
        <v>#REF!</v>
      </c>
      <c r="HL467" s="9" t="e">
        <f t="shared" ca="1" si="44"/>
        <v>#REF!</v>
      </c>
      <c r="HM467" s="9" t="e">
        <f t="shared" ca="1" si="45"/>
        <v>#REF!</v>
      </c>
      <c r="HN467" s="9" t="e">
        <f ca="1">SQRT($GS467*(1-$GS467/Controls!$D$15))</f>
        <v>#REF!</v>
      </c>
      <c r="HO467" s="9" t="e">
        <f t="shared" ca="1" si="46"/>
        <v>#REF!</v>
      </c>
      <c r="HP467" s="9" t="e">
        <f t="shared" ca="1" si="47"/>
        <v>#REF!</v>
      </c>
      <c r="HQ467" s="9" t="e">
        <f ca="1">IF($GV467=0,NA(),($GX467*Controls!#REF!))</f>
        <v>#REF!</v>
      </c>
    </row>
    <row r="468" spans="134:225" x14ac:dyDescent="0.25">
      <c r="ED468" s="9">
        <f>$EC$935/4+$EC$936/2+$EC$937/4</f>
        <v>0</v>
      </c>
      <c r="EE468" s="9">
        <f>$ED$934/4+$ED$935/2+$ED$936/4</f>
        <v>0</v>
      </c>
      <c r="EF468" s="9">
        <f>$EE$935/4+$EE$936/2+$EE$937/4</f>
        <v>0</v>
      </c>
      <c r="GP468" s="9" t="e">
        <f ca="1">INDIRECT(ADDRESS(ROW(),Controls!#REF!+30))</f>
        <v>#REF!</v>
      </c>
      <c r="GQ468" s="9" t="e">
        <f ca="1">INDIRECT(ADDRESS(ROW(),Controls!#REF!+45))</f>
        <v>#REF!</v>
      </c>
      <c r="GR468" s="9" t="e">
        <f ca="1">INDIRECT(ADDRESS(ROW(),Controls!#REF!+60))</f>
        <v>#REF!</v>
      </c>
      <c r="GS468" s="9" t="e">
        <f ca="1">INDIRECT(ADDRESS(ROW(),Controls!#REF!+75))</f>
        <v>#REF!</v>
      </c>
      <c r="GT468" s="9" t="e">
        <f ca="1">INDIRECT(ADDRESS(ROW(),Controls!#REF!+90))</f>
        <v>#REF!</v>
      </c>
      <c r="GU468" s="9" t="e">
        <f ca="1">INDIRECT(ADDRESS(ROW(),Controls!#REF!+105))</f>
        <v>#REF!</v>
      </c>
      <c r="GV468" s="9" t="e">
        <f ca="1">INDIRECT(ADDRESS(ROW(),Controls!#REF!+120))</f>
        <v>#REF!</v>
      </c>
      <c r="GW468" s="9" t="e">
        <f ca="1">INDIRECT(ADDRESS(ROW(),Controls!#REF!+15))</f>
        <v>#REF!</v>
      </c>
      <c r="GX468" s="9" t="e">
        <f ca="1">INDIRECT(ADDRESS(ROW(),Controls!#REF!+135))</f>
        <v>#REF!</v>
      </c>
      <c r="HJ468" s="9" t="e">
        <f t="shared" ca="1" si="42"/>
        <v>#REF!</v>
      </c>
      <c r="HK468" s="9" t="e">
        <f t="shared" ca="1" si="43"/>
        <v>#REF!</v>
      </c>
      <c r="HL468" s="9" t="e">
        <f t="shared" ca="1" si="44"/>
        <v>#REF!</v>
      </c>
      <c r="HM468" s="9" t="e">
        <f t="shared" ca="1" si="45"/>
        <v>#REF!</v>
      </c>
      <c r="HN468" s="9" t="e">
        <f ca="1">SQRT($GS468*(1-$GS468/Controls!$D$15))</f>
        <v>#REF!</v>
      </c>
      <c r="HO468" s="9" t="e">
        <f t="shared" ca="1" si="46"/>
        <v>#REF!</v>
      </c>
      <c r="HP468" s="9" t="e">
        <f t="shared" ca="1" si="47"/>
        <v>#REF!</v>
      </c>
      <c r="HQ468" s="9" t="e">
        <f ca="1">IF($GV468=0,NA(),($GX468*Controls!#REF!))</f>
        <v>#REF!</v>
      </c>
    </row>
    <row r="469" spans="134:225" x14ac:dyDescent="0.25">
      <c r="ED469" s="9">
        <f>$EC$937/4+$EC$938/2+$EC$939/4</f>
        <v>0</v>
      </c>
      <c r="EE469" s="9">
        <f>$ED$936/4+$ED$937/2+$ED$938/4</f>
        <v>0</v>
      </c>
      <c r="EF469" s="9">
        <f>$EE$937/4+$EE$938/2+$EE$939/4</f>
        <v>0</v>
      </c>
      <c r="GP469" s="9" t="e">
        <f ca="1">INDIRECT(ADDRESS(ROW(),Controls!#REF!+30))</f>
        <v>#REF!</v>
      </c>
      <c r="GQ469" s="9" t="e">
        <f ca="1">INDIRECT(ADDRESS(ROW(),Controls!#REF!+45))</f>
        <v>#REF!</v>
      </c>
      <c r="GR469" s="9" t="e">
        <f ca="1">INDIRECT(ADDRESS(ROW(),Controls!#REF!+60))</f>
        <v>#REF!</v>
      </c>
      <c r="GS469" s="9" t="e">
        <f ca="1">INDIRECT(ADDRESS(ROW(),Controls!#REF!+75))</f>
        <v>#REF!</v>
      </c>
      <c r="GT469" s="9" t="e">
        <f ca="1">INDIRECT(ADDRESS(ROW(),Controls!#REF!+90))</f>
        <v>#REF!</v>
      </c>
      <c r="GU469" s="9" t="e">
        <f ca="1">INDIRECT(ADDRESS(ROW(),Controls!#REF!+105))</f>
        <v>#REF!</v>
      </c>
      <c r="GV469" s="9" t="e">
        <f ca="1">INDIRECT(ADDRESS(ROW(),Controls!#REF!+120))</f>
        <v>#REF!</v>
      </c>
      <c r="GW469" s="9" t="e">
        <f ca="1">INDIRECT(ADDRESS(ROW(),Controls!#REF!+15))</f>
        <v>#REF!</v>
      </c>
      <c r="GX469" s="9" t="e">
        <f ca="1">INDIRECT(ADDRESS(ROW(),Controls!#REF!+135))</f>
        <v>#REF!</v>
      </c>
      <c r="HJ469" s="9" t="e">
        <f t="shared" ca="1" si="42"/>
        <v>#REF!</v>
      </c>
      <c r="HK469" s="9" t="e">
        <f t="shared" ca="1" si="43"/>
        <v>#REF!</v>
      </c>
      <c r="HL469" s="9" t="e">
        <f t="shared" ca="1" si="44"/>
        <v>#REF!</v>
      </c>
      <c r="HM469" s="9" t="e">
        <f t="shared" ca="1" si="45"/>
        <v>#REF!</v>
      </c>
      <c r="HN469" s="9" t="e">
        <f ca="1">SQRT($GS469*(1-$GS469/Controls!$D$15))</f>
        <v>#REF!</v>
      </c>
      <c r="HO469" s="9" t="e">
        <f t="shared" ca="1" si="46"/>
        <v>#REF!</v>
      </c>
      <c r="HP469" s="9" t="e">
        <f t="shared" ca="1" si="47"/>
        <v>#REF!</v>
      </c>
      <c r="HQ469" s="9" t="e">
        <f ca="1">IF($GV469=0,NA(),($GX469*Controls!#REF!))</f>
        <v>#REF!</v>
      </c>
    </row>
    <row r="470" spans="134:225" x14ac:dyDescent="0.25">
      <c r="ED470" s="9">
        <f>$EC$939/4+$EC$940/2+$EC$941/4</f>
        <v>0</v>
      </c>
      <c r="EE470" s="9">
        <f>$ED$938/4+$ED$939/2+$ED$940/4</f>
        <v>0</v>
      </c>
      <c r="EF470" s="9">
        <f>$EE$939/4+$EE$940/2+$EE$941/4</f>
        <v>0</v>
      </c>
      <c r="GP470" s="9" t="e">
        <f ca="1">INDIRECT(ADDRESS(ROW(),Controls!#REF!+30))</f>
        <v>#REF!</v>
      </c>
      <c r="GQ470" s="9" t="e">
        <f ca="1">INDIRECT(ADDRESS(ROW(),Controls!#REF!+45))</f>
        <v>#REF!</v>
      </c>
      <c r="GR470" s="9" t="e">
        <f ca="1">INDIRECT(ADDRESS(ROW(),Controls!#REF!+60))</f>
        <v>#REF!</v>
      </c>
      <c r="GS470" s="9" t="e">
        <f ca="1">INDIRECT(ADDRESS(ROW(),Controls!#REF!+75))</f>
        <v>#REF!</v>
      </c>
      <c r="GT470" s="9" t="e">
        <f ca="1">INDIRECT(ADDRESS(ROW(),Controls!#REF!+90))</f>
        <v>#REF!</v>
      </c>
      <c r="GU470" s="9" t="e">
        <f ca="1">INDIRECT(ADDRESS(ROW(),Controls!#REF!+105))</f>
        <v>#REF!</v>
      </c>
      <c r="GV470" s="9" t="e">
        <f ca="1">INDIRECT(ADDRESS(ROW(),Controls!#REF!+120))</f>
        <v>#REF!</v>
      </c>
      <c r="GW470" s="9" t="e">
        <f ca="1">INDIRECT(ADDRESS(ROW(),Controls!#REF!+15))</f>
        <v>#REF!</v>
      </c>
      <c r="GX470" s="9" t="e">
        <f ca="1">INDIRECT(ADDRESS(ROW(),Controls!#REF!+135))</f>
        <v>#REF!</v>
      </c>
      <c r="HJ470" s="9" t="e">
        <f t="shared" ca="1" si="42"/>
        <v>#REF!</v>
      </c>
      <c r="HK470" s="9" t="e">
        <f t="shared" ca="1" si="43"/>
        <v>#REF!</v>
      </c>
      <c r="HL470" s="9" t="e">
        <f t="shared" ca="1" si="44"/>
        <v>#REF!</v>
      </c>
      <c r="HM470" s="9" t="e">
        <f t="shared" ca="1" si="45"/>
        <v>#REF!</v>
      </c>
      <c r="HN470" s="9" t="e">
        <f ca="1">SQRT($GS470*(1-$GS470/Controls!$D$15))</f>
        <v>#REF!</v>
      </c>
      <c r="HO470" s="9" t="e">
        <f t="shared" ca="1" si="46"/>
        <v>#REF!</v>
      </c>
      <c r="HP470" s="9" t="e">
        <f t="shared" ca="1" si="47"/>
        <v>#REF!</v>
      </c>
      <c r="HQ470" s="9" t="e">
        <f ca="1">IF($GV470=0,NA(),($GX470*Controls!#REF!))</f>
        <v>#REF!</v>
      </c>
    </row>
    <row r="471" spans="134:225" x14ac:dyDescent="0.25">
      <c r="ED471" s="9">
        <f>$EC$941/4+$EC$942/2+$EC$943/4</f>
        <v>0</v>
      </c>
      <c r="EE471" s="9">
        <f>$ED$940/4+$ED$941/2+$ED$942/4</f>
        <v>0</v>
      </c>
      <c r="EF471" s="9">
        <f>$EE$941/4+$EE$942/2+$EE$943/4</f>
        <v>0</v>
      </c>
      <c r="GP471" s="9" t="e">
        <f ca="1">INDIRECT(ADDRESS(ROW(),Controls!#REF!+30))</f>
        <v>#REF!</v>
      </c>
      <c r="GQ471" s="9" t="e">
        <f ca="1">INDIRECT(ADDRESS(ROW(),Controls!#REF!+45))</f>
        <v>#REF!</v>
      </c>
      <c r="GR471" s="9" t="e">
        <f ca="1">INDIRECT(ADDRESS(ROW(),Controls!#REF!+60))</f>
        <v>#REF!</v>
      </c>
      <c r="GS471" s="9" t="e">
        <f ca="1">INDIRECT(ADDRESS(ROW(),Controls!#REF!+75))</f>
        <v>#REF!</v>
      </c>
      <c r="GT471" s="9" t="e">
        <f ca="1">INDIRECT(ADDRESS(ROW(),Controls!#REF!+90))</f>
        <v>#REF!</v>
      </c>
      <c r="GU471" s="9" t="e">
        <f ca="1">INDIRECT(ADDRESS(ROW(),Controls!#REF!+105))</f>
        <v>#REF!</v>
      </c>
      <c r="GV471" s="9" t="e">
        <f ca="1">INDIRECT(ADDRESS(ROW(),Controls!#REF!+120))</f>
        <v>#REF!</v>
      </c>
      <c r="GW471" s="9" t="e">
        <f ca="1">INDIRECT(ADDRESS(ROW(),Controls!#REF!+15))</f>
        <v>#REF!</v>
      </c>
      <c r="GX471" s="9" t="e">
        <f ca="1">INDIRECT(ADDRESS(ROW(),Controls!#REF!+135))</f>
        <v>#REF!</v>
      </c>
      <c r="HJ471" s="9" t="e">
        <f t="shared" ca="1" si="42"/>
        <v>#REF!</v>
      </c>
      <c r="HK471" s="9" t="e">
        <f t="shared" ca="1" si="43"/>
        <v>#REF!</v>
      </c>
      <c r="HL471" s="9" t="e">
        <f t="shared" ca="1" si="44"/>
        <v>#REF!</v>
      </c>
      <c r="HM471" s="9" t="e">
        <f t="shared" ca="1" si="45"/>
        <v>#REF!</v>
      </c>
      <c r="HN471" s="9" t="e">
        <f ca="1">SQRT($GS471*(1-$GS471/Controls!$D$15))</f>
        <v>#REF!</v>
      </c>
      <c r="HO471" s="9" t="e">
        <f t="shared" ca="1" si="46"/>
        <v>#REF!</v>
      </c>
      <c r="HP471" s="9" t="e">
        <f t="shared" ca="1" si="47"/>
        <v>#REF!</v>
      </c>
      <c r="HQ471" s="9" t="e">
        <f ca="1">IF($GV471=0,NA(),($GX471*Controls!#REF!))</f>
        <v>#REF!</v>
      </c>
    </row>
    <row r="472" spans="134:225" x14ac:dyDescent="0.25">
      <c r="ED472" s="9">
        <f>$EC$943/4+$EC$944/2+$EC$945/4</f>
        <v>0</v>
      </c>
      <c r="EE472" s="9">
        <f>$ED$942/4+$ED$943/2+$ED$944/4</f>
        <v>0</v>
      </c>
      <c r="EF472" s="9">
        <f>$EE$943/4+$EE$944/2+$EE$945/4</f>
        <v>0</v>
      </c>
      <c r="GP472" s="9" t="e">
        <f ca="1">INDIRECT(ADDRESS(ROW(),Controls!#REF!+30))</f>
        <v>#REF!</v>
      </c>
      <c r="GQ472" s="9" t="e">
        <f ca="1">INDIRECT(ADDRESS(ROW(),Controls!#REF!+45))</f>
        <v>#REF!</v>
      </c>
      <c r="GR472" s="9" t="e">
        <f ca="1">INDIRECT(ADDRESS(ROW(),Controls!#REF!+60))</f>
        <v>#REF!</v>
      </c>
      <c r="GS472" s="9" t="e">
        <f ca="1">INDIRECT(ADDRESS(ROW(),Controls!#REF!+75))</f>
        <v>#REF!</v>
      </c>
      <c r="GT472" s="9" t="e">
        <f ca="1">INDIRECT(ADDRESS(ROW(),Controls!#REF!+90))</f>
        <v>#REF!</v>
      </c>
      <c r="GU472" s="9" t="e">
        <f ca="1">INDIRECT(ADDRESS(ROW(),Controls!#REF!+105))</f>
        <v>#REF!</v>
      </c>
      <c r="GV472" s="9" t="e">
        <f ca="1">INDIRECT(ADDRESS(ROW(),Controls!#REF!+120))</f>
        <v>#REF!</v>
      </c>
      <c r="GW472" s="9" t="e">
        <f ca="1">INDIRECT(ADDRESS(ROW(),Controls!#REF!+15))</f>
        <v>#REF!</v>
      </c>
      <c r="GX472" s="9" t="e">
        <f ca="1">INDIRECT(ADDRESS(ROW(),Controls!#REF!+135))</f>
        <v>#REF!</v>
      </c>
      <c r="HJ472" s="9" t="e">
        <f t="shared" ca="1" si="42"/>
        <v>#REF!</v>
      </c>
      <c r="HK472" s="9" t="e">
        <f t="shared" ca="1" si="43"/>
        <v>#REF!</v>
      </c>
      <c r="HL472" s="9" t="e">
        <f t="shared" ca="1" si="44"/>
        <v>#REF!</v>
      </c>
      <c r="HM472" s="9" t="e">
        <f t="shared" ca="1" si="45"/>
        <v>#REF!</v>
      </c>
      <c r="HN472" s="9" t="e">
        <f ca="1">SQRT($GS472*(1-$GS472/Controls!$D$15))</f>
        <v>#REF!</v>
      </c>
      <c r="HO472" s="9" t="e">
        <f t="shared" ca="1" si="46"/>
        <v>#REF!</v>
      </c>
      <c r="HP472" s="9" t="e">
        <f t="shared" ca="1" si="47"/>
        <v>#REF!</v>
      </c>
      <c r="HQ472" s="9" t="e">
        <f ca="1">IF($GV472=0,NA(),($GX472*Controls!#REF!))</f>
        <v>#REF!</v>
      </c>
    </row>
    <row r="473" spans="134:225" x14ac:dyDescent="0.25">
      <c r="ED473" s="9">
        <f>$EC$945/4+$EC$946/2+$EC$947/4</f>
        <v>0</v>
      </c>
      <c r="EE473" s="9">
        <f>$ED$944/4+$ED$945/2+$ED$946/4</f>
        <v>0</v>
      </c>
      <c r="EF473" s="9">
        <f>$EE$945/4+$EE$946/2+$EE$947/4</f>
        <v>0</v>
      </c>
      <c r="GP473" s="9" t="e">
        <f ca="1">INDIRECT(ADDRESS(ROW(),Controls!#REF!+30))</f>
        <v>#REF!</v>
      </c>
      <c r="GQ473" s="9" t="e">
        <f ca="1">INDIRECT(ADDRESS(ROW(),Controls!#REF!+45))</f>
        <v>#REF!</v>
      </c>
      <c r="GR473" s="9" t="e">
        <f ca="1">INDIRECT(ADDRESS(ROW(),Controls!#REF!+60))</f>
        <v>#REF!</v>
      </c>
      <c r="GS473" s="9" t="e">
        <f ca="1">INDIRECT(ADDRESS(ROW(),Controls!#REF!+75))</f>
        <v>#REF!</v>
      </c>
      <c r="GT473" s="9" t="e">
        <f ca="1">INDIRECT(ADDRESS(ROW(),Controls!#REF!+90))</f>
        <v>#REF!</v>
      </c>
      <c r="GU473" s="9" t="e">
        <f ca="1">INDIRECT(ADDRESS(ROW(),Controls!#REF!+105))</f>
        <v>#REF!</v>
      </c>
      <c r="GV473" s="9" t="e">
        <f ca="1">INDIRECT(ADDRESS(ROW(),Controls!#REF!+120))</f>
        <v>#REF!</v>
      </c>
      <c r="GW473" s="9" t="e">
        <f ca="1">INDIRECT(ADDRESS(ROW(),Controls!#REF!+15))</f>
        <v>#REF!</v>
      </c>
      <c r="GX473" s="9" t="e">
        <f ca="1">INDIRECT(ADDRESS(ROW(),Controls!#REF!+135))</f>
        <v>#REF!</v>
      </c>
      <c r="HJ473" s="9" t="e">
        <f t="shared" ca="1" si="42"/>
        <v>#REF!</v>
      </c>
      <c r="HK473" s="9" t="e">
        <f t="shared" ca="1" si="43"/>
        <v>#REF!</v>
      </c>
      <c r="HL473" s="9" t="e">
        <f t="shared" ca="1" si="44"/>
        <v>#REF!</v>
      </c>
      <c r="HM473" s="9" t="e">
        <f t="shared" ca="1" si="45"/>
        <v>#REF!</v>
      </c>
      <c r="HN473" s="9" t="e">
        <f ca="1">SQRT($GS473*(1-$GS473/Controls!$D$15))</f>
        <v>#REF!</v>
      </c>
      <c r="HO473" s="9" t="e">
        <f t="shared" ca="1" si="46"/>
        <v>#REF!</v>
      </c>
      <c r="HP473" s="9" t="e">
        <f t="shared" ca="1" si="47"/>
        <v>#REF!</v>
      </c>
      <c r="HQ473" s="9" t="e">
        <f ca="1">IF($GV473=0,NA(),($GX473*Controls!#REF!))</f>
        <v>#REF!</v>
      </c>
    </row>
    <row r="474" spans="134:225" x14ac:dyDescent="0.25">
      <c r="ED474" s="9">
        <f>$EC$947/4+$EC$948/2+$EC$949/4</f>
        <v>0</v>
      </c>
      <c r="EE474" s="9">
        <f>$ED$946/4+$ED$947/2+$ED$948/4</f>
        <v>0</v>
      </c>
      <c r="EF474" s="9">
        <f>$EE$947/4+$EE$948/2+$EE$949/4</f>
        <v>0</v>
      </c>
      <c r="GP474" s="9" t="e">
        <f ca="1">INDIRECT(ADDRESS(ROW(),Controls!#REF!+30))</f>
        <v>#REF!</v>
      </c>
      <c r="GQ474" s="9" t="e">
        <f ca="1">INDIRECT(ADDRESS(ROW(),Controls!#REF!+45))</f>
        <v>#REF!</v>
      </c>
      <c r="GR474" s="9" t="e">
        <f ca="1">INDIRECT(ADDRESS(ROW(),Controls!#REF!+60))</f>
        <v>#REF!</v>
      </c>
      <c r="GS474" s="9" t="e">
        <f ca="1">INDIRECT(ADDRESS(ROW(),Controls!#REF!+75))</f>
        <v>#REF!</v>
      </c>
      <c r="GT474" s="9" t="e">
        <f ca="1">INDIRECT(ADDRESS(ROW(),Controls!#REF!+90))</f>
        <v>#REF!</v>
      </c>
      <c r="GU474" s="9" t="e">
        <f ca="1">INDIRECT(ADDRESS(ROW(),Controls!#REF!+105))</f>
        <v>#REF!</v>
      </c>
      <c r="GV474" s="9" t="e">
        <f ca="1">INDIRECT(ADDRESS(ROW(),Controls!#REF!+120))</f>
        <v>#REF!</v>
      </c>
      <c r="GW474" s="9" t="e">
        <f ca="1">INDIRECT(ADDRESS(ROW(),Controls!#REF!+15))</f>
        <v>#REF!</v>
      </c>
      <c r="GX474" s="9" t="e">
        <f ca="1">INDIRECT(ADDRESS(ROW(),Controls!#REF!+135))</f>
        <v>#REF!</v>
      </c>
      <c r="HJ474" s="9" t="e">
        <f t="shared" ca="1" si="42"/>
        <v>#REF!</v>
      </c>
      <c r="HK474" s="9" t="e">
        <f t="shared" ca="1" si="43"/>
        <v>#REF!</v>
      </c>
      <c r="HL474" s="9" t="e">
        <f t="shared" ca="1" si="44"/>
        <v>#REF!</v>
      </c>
      <c r="HM474" s="9" t="e">
        <f t="shared" ca="1" si="45"/>
        <v>#REF!</v>
      </c>
      <c r="HN474" s="9" t="e">
        <f ca="1">SQRT($GS474*(1-$GS474/Controls!$D$15))</f>
        <v>#REF!</v>
      </c>
      <c r="HO474" s="9" t="e">
        <f t="shared" ca="1" si="46"/>
        <v>#REF!</v>
      </c>
      <c r="HP474" s="9" t="e">
        <f t="shared" ca="1" si="47"/>
        <v>#REF!</v>
      </c>
      <c r="HQ474" s="9" t="e">
        <f ca="1">IF($GV474=0,NA(),($GX474*Controls!#REF!))</f>
        <v>#REF!</v>
      </c>
    </row>
    <row r="475" spans="134:225" x14ac:dyDescent="0.25">
      <c r="ED475" s="9">
        <f>$EC$949/4+$EC$950/2+$EC$951/4</f>
        <v>0</v>
      </c>
      <c r="EE475" s="9">
        <f>$ED$948/4+$ED$949/2+$ED$950/4</f>
        <v>0</v>
      </c>
      <c r="EF475" s="9">
        <f>$EE$949/4+$EE$950/2+$EE$951/4</f>
        <v>0</v>
      </c>
      <c r="GP475" s="9" t="e">
        <f ca="1">INDIRECT(ADDRESS(ROW(),Controls!#REF!+30))</f>
        <v>#REF!</v>
      </c>
      <c r="GQ475" s="9" t="e">
        <f ca="1">INDIRECT(ADDRESS(ROW(),Controls!#REF!+45))</f>
        <v>#REF!</v>
      </c>
      <c r="GR475" s="9" t="e">
        <f ca="1">INDIRECT(ADDRESS(ROW(),Controls!#REF!+60))</f>
        <v>#REF!</v>
      </c>
      <c r="GS475" s="9" t="e">
        <f ca="1">INDIRECT(ADDRESS(ROW(),Controls!#REF!+75))</f>
        <v>#REF!</v>
      </c>
      <c r="GT475" s="9" t="e">
        <f ca="1">INDIRECT(ADDRESS(ROW(),Controls!#REF!+90))</f>
        <v>#REF!</v>
      </c>
      <c r="GU475" s="9" t="e">
        <f ca="1">INDIRECT(ADDRESS(ROW(),Controls!#REF!+105))</f>
        <v>#REF!</v>
      </c>
      <c r="GV475" s="9" t="e">
        <f ca="1">INDIRECT(ADDRESS(ROW(),Controls!#REF!+120))</f>
        <v>#REF!</v>
      </c>
      <c r="GW475" s="9" t="e">
        <f ca="1">INDIRECT(ADDRESS(ROW(),Controls!#REF!+15))</f>
        <v>#REF!</v>
      </c>
      <c r="GX475" s="9" t="e">
        <f ca="1">INDIRECT(ADDRESS(ROW(),Controls!#REF!+135))</f>
        <v>#REF!</v>
      </c>
      <c r="HJ475" s="9" t="e">
        <f t="shared" ca="1" si="42"/>
        <v>#REF!</v>
      </c>
      <c r="HK475" s="9" t="e">
        <f t="shared" ca="1" si="43"/>
        <v>#REF!</v>
      </c>
      <c r="HL475" s="9" t="e">
        <f t="shared" ca="1" si="44"/>
        <v>#REF!</v>
      </c>
      <c r="HM475" s="9" t="e">
        <f t="shared" ca="1" si="45"/>
        <v>#REF!</v>
      </c>
      <c r="HN475" s="9" t="e">
        <f ca="1">SQRT($GS475*(1-$GS475/Controls!$D$15))</f>
        <v>#REF!</v>
      </c>
      <c r="HO475" s="9" t="e">
        <f t="shared" ca="1" si="46"/>
        <v>#REF!</v>
      </c>
      <c r="HP475" s="9" t="e">
        <f t="shared" ca="1" si="47"/>
        <v>#REF!</v>
      </c>
      <c r="HQ475" s="9" t="e">
        <f ca="1">IF($GV475=0,NA(),($GX475*Controls!#REF!))</f>
        <v>#REF!</v>
      </c>
    </row>
    <row r="476" spans="134:225" x14ac:dyDescent="0.25">
      <c r="ED476" s="9">
        <f>$EC$951/4+$EC$952/2+$EC$953/4</f>
        <v>0</v>
      </c>
      <c r="EE476" s="9">
        <f>$ED$950/4+$ED$951/2+$ED$952/4</f>
        <v>0</v>
      </c>
      <c r="EF476" s="9">
        <f>$EE$951/4+$EE$952/2+$EE$953/4</f>
        <v>0</v>
      </c>
      <c r="GP476" s="9" t="e">
        <f ca="1">INDIRECT(ADDRESS(ROW(),Controls!#REF!+30))</f>
        <v>#REF!</v>
      </c>
      <c r="GQ476" s="9" t="e">
        <f ca="1">INDIRECT(ADDRESS(ROW(),Controls!#REF!+45))</f>
        <v>#REF!</v>
      </c>
      <c r="GR476" s="9" t="e">
        <f ca="1">INDIRECT(ADDRESS(ROW(),Controls!#REF!+60))</f>
        <v>#REF!</v>
      </c>
      <c r="GS476" s="9" t="e">
        <f ca="1">INDIRECT(ADDRESS(ROW(),Controls!#REF!+75))</f>
        <v>#REF!</v>
      </c>
      <c r="GT476" s="9" t="e">
        <f ca="1">INDIRECT(ADDRESS(ROW(),Controls!#REF!+90))</f>
        <v>#REF!</v>
      </c>
      <c r="GU476" s="9" t="e">
        <f ca="1">INDIRECT(ADDRESS(ROW(),Controls!#REF!+105))</f>
        <v>#REF!</v>
      </c>
      <c r="GV476" s="9" t="e">
        <f ca="1">INDIRECT(ADDRESS(ROW(),Controls!#REF!+120))</f>
        <v>#REF!</v>
      </c>
      <c r="GW476" s="9" t="e">
        <f ca="1">INDIRECT(ADDRESS(ROW(),Controls!#REF!+15))</f>
        <v>#REF!</v>
      </c>
      <c r="GX476" s="9" t="e">
        <f ca="1">INDIRECT(ADDRESS(ROW(),Controls!#REF!+135))</f>
        <v>#REF!</v>
      </c>
      <c r="HJ476" s="9" t="e">
        <f t="shared" ca="1" si="42"/>
        <v>#REF!</v>
      </c>
      <c r="HK476" s="9" t="e">
        <f t="shared" ca="1" si="43"/>
        <v>#REF!</v>
      </c>
      <c r="HL476" s="9" t="e">
        <f t="shared" ca="1" si="44"/>
        <v>#REF!</v>
      </c>
      <c r="HM476" s="9" t="e">
        <f t="shared" ca="1" si="45"/>
        <v>#REF!</v>
      </c>
      <c r="HN476" s="9" t="e">
        <f ca="1">SQRT($GS476*(1-$GS476/Controls!$D$15))</f>
        <v>#REF!</v>
      </c>
      <c r="HO476" s="9" t="e">
        <f t="shared" ca="1" si="46"/>
        <v>#REF!</v>
      </c>
      <c r="HP476" s="9" t="e">
        <f t="shared" ca="1" si="47"/>
        <v>#REF!</v>
      </c>
      <c r="HQ476" s="9" t="e">
        <f ca="1">IF($GV476=0,NA(),($GX476*Controls!#REF!))</f>
        <v>#REF!</v>
      </c>
    </row>
    <row r="477" spans="134:225" x14ac:dyDescent="0.25">
      <c r="ED477" s="9">
        <f>$EC$953/4+$EC$954/2+$EC$955/4</f>
        <v>0</v>
      </c>
      <c r="EE477" s="9">
        <f>$ED$952/4+$ED$953/2+$ED$954/4</f>
        <v>0</v>
      </c>
      <c r="EF477" s="9">
        <f>$EE$953/4+$EE$954/2+$EE$955/4</f>
        <v>0</v>
      </c>
      <c r="GP477" s="9" t="e">
        <f ca="1">INDIRECT(ADDRESS(ROW(),Controls!#REF!+30))</f>
        <v>#REF!</v>
      </c>
      <c r="GQ477" s="9" t="e">
        <f ca="1">INDIRECT(ADDRESS(ROW(),Controls!#REF!+45))</f>
        <v>#REF!</v>
      </c>
      <c r="GR477" s="9" t="e">
        <f ca="1">INDIRECT(ADDRESS(ROW(),Controls!#REF!+60))</f>
        <v>#REF!</v>
      </c>
      <c r="GS477" s="9" t="e">
        <f ca="1">INDIRECT(ADDRESS(ROW(),Controls!#REF!+75))</f>
        <v>#REF!</v>
      </c>
      <c r="GT477" s="9" t="e">
        <f ca="1">INDIRECT(ADDRESS(ROW(),Controls!#REF!+90))</f>
        <v>#REF!</v>
      </c>
      <c r="GU477" s="9" t="e">
        <f ca="1">INDIRECT(ADDRESS(ROW(),Controls!#REF!+105))</f>
        <v>#REF!</v>
      </c>
      <c r="GV477" s="9" t="e">
        <f ca="1">INDIRECT(ADDRESS(ROW(),Controls!#REF!+120))</f>
        <v>#REF!</v>
      </c>
      <c r="GW477" s="9" t="e">
        <f ca="1">INDIRECT(ADDRESS(ROW(),Controls!#REF!+15))</f>
        <v>#REF!</v>
      </c>
      <c r="GX477" s="9" t="e">
        <f ca="1">INDIRECT(ADDRESS(ROW(),Controls!#REF!+135))</f>
        <v>#REF!</v>
      </c>
      <c r="HJ477" s="9" t="e">
        <f t="shared" ca="1" si="42"/>
        <v>#REF!</v>
      </c>
      <c r="HK477" s="9" t="e">
        <f t="shared" ca="1" si="43"/>
        <v>#REF!</v>
      </c>
      <c r="HL477" s="9" t="e">
        <f t="shared" ca="1" si="44"/>
        <v>#REF!</v>
      </c>
      <c r="HM477" s="9" t="e">
        <f t="shared" ca="1" si="45"/>
        <v>#REF!</v>
      </c>
      <c r="HN477" s="9" t="e">
        <f ca="1">SQRT($GS477*(1-$GS477/Controls!$D$15))</f>
        <v>#REF!</v>
      </c>
      <c r="HO477" s="9" t="e">
        <f t="shared" ca="1" si="46"/>
        <v>#REF!</v>
      </c>
      <c r="HP477" s="9" t="e">
        <f t="shared" ca="1" si="47"/>
        <v>#REF!</v>
      </c>
      <c r="HQ477" s="9" t="e">
        <f ca="1">IF($GV477=0,NA(),($GX477*Controls!#REF!))</f>
        <v>#REF!</v>
      </c>
    </row>
    <row r="478" spans="134:225" x14ac:dyDescent="0.25">
      <c r="ED478" s="9">
        <f>$EC$955/4+$EC$956/2+$EC$957/4</f>
        <v>0</v>
      </c>
      <c r="EE478" s="9">
        <f>$ED$954/4+$ED$955/2+$ED$956/4</f>
        <v>0</v>
      </c>
      <c r="EF478" s="9">
        <f>$EE$955/4+$EE$956/2+$EE$957/4</f>
        <v>0</v>
      </c>
      <c r="GP478" s="9" t="e">
        <f ca="1">INDIRECT(ADDRESS(ROW(),Controls!#REF!+30))</f>
        <v>#REF!</v>
      </c>
      <c r="GQ478" s="9" t="e">
        <f ca="1">INDIRECT(ADDRESS(ROW(),Controls!#REF!+45))</f>
        <v>#REF!</v>
      </c>
      <c r="GR478" s="9" t="e">
        <f ca="1">INDIRECT(ADDRESS(ROW(),Controls!#REF!+60))</f>
        <v>#REF!</v>
      </c>
      <c r="GS478" s="9" t="e">
        <f ca="1">INDIRECT(ADDRESS(ROW(),Controls!#REF!+75))</f>
        <v>#REF!</v>
      </c>
      <c r="GT478" s="9" t="e">
        <f ca="1">INDIRECT(ADDRESS(ROW(),Controls!#REF!+90))</f>
        <v>#REF!</v>
      </c>
      <c r="GU478" s="9" t="e">
        <f ca="1">INDIRECT(ADDRESS(ROW(),Controls!#REF!+105))</f>
        <v>#REF!</v>
      </c>
      <c r="GV478" s="9" t="e">
        <f ca="1">INDIRECT(ADDRESS(ROW(),Controls!#REF!+120))</f>
        <v>#REF!</v>
      </c>
      <c r="GW478" s="9" t="e">
        <f ca="1">INDIRECT(ADDRESS(ROW(),Controls!#REF!+15))</f>
        <v>#REF!</v>
      </c>
      <c r="GX478" s="9" t="e">
        <f ca="1">INDIRECT(ADDRESS(ROW(),Controls!#REF!+135))</f>
        <v>#REF!</v>
      </c>
      <c r="HJ478" s="9" t="e">
        <f t="shared" ca="1" si="42"/>
        <v>#REF!</v>
      </c>
      <c r="HK478" s="9" t="e">
        <f t="shared" ca="1" si="43"/>
        <v>#REF!</v>
      </c>
      <c r="HL478" s="9" t="e">
        <f t="shared" ca="1" si="44"/>
        <v>#REF!</v>
      </c>
      <c r="HM478" s="9" t="e">
        <f t="shared" ca="1" si="45"/>
        <v>#REF!</v>
      </c>
      <c r="HN478" s="9" t="e">
        <f ca="1">SQRT($GS478*(1-$GS478/Controls!$D$15))</f>
        <v>#REF!</v>
      </c>
      <c r="HO478" s="9" t="e">
        <f t="shared" ca="1" si="46"/>
        <v>#REF!</v>
      </c>
      <c r="HP478" s="9" t="e">
        <f t="shared" ca="1" si="47"/>
        <v>#REF!</v>
      </c>
      <c r="HQ478" s="9" t="e">
        <f ca="1">IF($GV478=0,NA(),($GX478*Controls!#REF!))</f>
        <v>#REF!</v>
      </c>
    </row>
    <row r="479" spans="134:225" x14ac:dyDescent="0.25">
      <c r="ED479" s="9">
        <f>$EC$957/4+$EC$958/2+$EC$959/4</f>
        <v>0</v>
      </c>
      <c r="EE479" s="9">
        <f>$ED$956/4+$ED$957/2+$ED$958/4</f>
        <v>0</v>
      </c>
      <c r="EF479" s="9">
        <f>$EE$957/4+$EE$958/2+$EE$959/4</f>
        <v>0</v>
      </c>
      <c r="GP479" s="9" t="e">
        <f ca="1">INDIRECT(ADDRESS(ROW(),Controls!#REF!+30))</f>
        <v>#REF!</v>
      </c>
      <c r="GQ479" s="9" t="e">
        <f ca="1">INDIRECT(ADDRESS(ROW(),Controls!#REF!+45))</f>
        <v>#REF!</v>
      </c>
      <c r="GR479" s="9" t="e">
        <f ca="1">INDIRECT(ADDRESS(ROW(),Controls!#REF!+60))</f>
        <v>#REF!</v>
      </c>
      <c r="GS479" s="9" t="e">
        <f ca="1">INDIRECT(ADDRESS(ROW(),Controls!#REF!+75))</f>
        <v>#REF!</v>
      </c>
      <c r="GT479" s="9" t="e">
        <f ca="1">INDIRECT(ADDRESS(ROW(),Controls!#REF!+90))</f>
        <v>#REF!</v>
      </c>
      <c r="GU479" s="9" t="e">
        <f ca="1">INDIRECT(ADDRESS(ROW(),Controls!#REF!+105))</f>
        <v>#REF!</v>
      </c>
      <c r="GV479" s="9" t="e">
        <f ca="1">INDIRECT(ADDRESS(ROW(),Controls!#REF!+120))</f>
        <v>#REF!</v>
      </c>
      <c r="GW479" s="9" t="e">
        <f ca="1">INDIRECT(ADDRESS(ROW(),Controls!#REF!+15))</f>
        <v>#REF!</v>
      </c>
      <c r="GX479" s="9" t="e">
        <f ca="1">INDIRECT(ADDRESS(ROW(),Controls!#REF!+135))</f>
        <v>#REF!</v>
      </c>
      <c r="HJ479" s="9" t="e">
        <f t="shared" ca="1" si="42"/>
        <v>#REF!</v>
      </c>
      <c r="HK479" s="9" t="e">
        <f t="shared" ca="1" si="43"/>
        <v>#REF!</v>
      </c>
      <c r="HL479" s="9" t="e">
        <f t="shared" ca="1" si="44"/>
        <v>#REF!</v>
      </c>
      <c r="HM479" s="9" t="e">
        <f t="shared" ca="1" si="45"/>
        <v>#REF!</v>
      </c>
      <c r="HN479" s="9" t="e">
        <f ca="1">SQRT($GS479*(1-$GS479/Controls!$D$15))</f>
        <v>#REF!</v>
      </c>
      <c r="HO479" s="9" t="e">
        <f t="shared" ca="1" si="46"/>
        <v>#REF!</v>
      </c>
      <c r="HP479" s="9" t="e">
        <f t="shared" ca="1" si="47"/>
        <v>#REF!</v>
      </c>
      <c r="HQ479" s="9" t="e">
        <f ca="1">IF($GV479=0,NA(),($GX479*Controls!#REF!))</f>
        <v>#REF!</v>
      </c>
    </row>
    <row r="480" spans="134:225" x14ac:dyDescent="0.25">
      <c r="ED480" s="9">
        <f>$EC$959/4+$EC$960/2+$EC$961/4</f>
        <v>0</v>
      </c>
      <c r="EE480" s="9">
        <f>$ED$958/4+$ED$959/2+$ED$960/4</f>
        <v>0</v>
      </c>
      <c r="EF480" s="9">
        <f>$EE$959/4+$EE$960/2+$EE$961/4</f>
        <v>0</v>
      </c>
      <c r="GP480" s="9" t="e">
        <f ca="1">INDIRECT(ADDRESS(ROW(),Controls!#REF!+30))</f>
        <v>#REF!</v>
      </c>
      <c r="GQ480" s="9" t="e">
        <f ca="1">INDIRECT(ADDRESS(ROW(),Controls!#REF!+45))</f>
        <v>#REF!</v>
      </c>
      <c r="GR480" s="9" t="e">
        <f ca="1">INDIRECT(ADDRESS(ROW(),Controls!#REF!+60))</f>
        <v>#REF!</v>
      </c>
      <c r="GS480" s="9" t="e">
        <f ca="1">INDIRECT(ADDRESS(ROW(),Controls!#REF!+75))</f>
        <v>#REF!</v>
      </c>
      <c r="GT480" s="9" t="e">
        <f ca="1">INDIRECT(ADDRESS(ROW(),Controls!#REF!+90))</f>
        <v>#REF!</v>
      </c>
      <c r="GU480" s="9" t="e">
        <f ca="1">INDIRECT(ADDRESS(ROW(),Controls!#REF!+105))</f>
        <v>#REF!</v>
      </c>
      <c r="GV480" s="9" t="e">
        <f ca="1">INDIRECT(ADDRESS(ROW(),Controls!#REF!+120))</f>
        <v>#REF!</v>
      </c>
      <c r="GW480" s="9" t="e">
        <f ca="1">INDIRECT(ADDRESS(ROW(),Controls!#REF!+15))</f>
        <v>#REF!</v>
      </c>
      <c r="GX480" s="9" t="e">
        <f ca="1">INDIRECT(ADDRESS(ROW(),Controls!#REF!+135))</f>
        <v>#REF!</v>
      </c>
      <c r="HJ480" s="9" t="e">
        <f t="shared" ca="1" si="42"/>
        <v>#REF!</v>
      </c>
      <c r="HK480" s="9" t="e">
        <f t="shared" ca="1" si="43"/>
        <v>#REF!</v>
      </c>
      <c r="HL480" s="9" t="e">
        <f t="shared" ca="1" si="44"/>
        <v>#REF!</v>
      </c>
      <c r="HM480" s="9" t="e">
        <f t="shared" ca="1" si="45"/>
        <v>#REF!</v>
      </c>
      <c r="HN480" s="9" t="e">
        <f ca="1">SQRT($GS480*(1-$GS480/Controls!$D$15))</f>
        <v>#REF!</v>
      </c>
      <c r="HO480" s="9" t="e">
        <f t="shared" ca="1" si="46"/>
        <v>#REF!</v>
      </c>
      <c r="HP480" s="9" t="e">
        <f t="shared" ca="1" si="47"/>
        <v>#REF!</v>
      </c>
      <c r="HQ480" s="9" t="e">
        <f ca="1">IF($GV480=0,NA(),($GX480*Controls!#REF!))</f>
        <v>#REF!</v>
      </c>
    </row>
    <row r="481" spans="134:225" x14ac:dyDescent="0.25">
      <c r="ED481" s="9">
        <f>$EC$961/4+$EC$962/2+$EC$963/4</f>
        <v>0</v>
      </c>
      <c r="EE481" s="9">
        <f>$ED$960/4+$ED$961/2+$ED$962/4</f>
        <v>0</v>
      </c>
      <c r="EF481" s="9">
        <f>$EE$961/4+$EE$962/2+$EE$963/4</f>
        <v>0</v>
      </c>
      <c r="GP481" s="9" t="e">
        <f ca="1">INDIRECT(ADDRESS(ROW(),Controls!#REF!+30))</f>
        <v>#REF!</v>
      </c>
      <c r="GQ481" s="9" t="e">
        <f ca="1">INDIRECT(ADDRESS(ROW(),Controls!#REF!+45))</f>
        <v>#REF!</v>
      </c>
      <c r="GR481" s="9" t="e">
        <f ca="1">INDIRECT(ADDRESS(ROW(),Controls!#REF!+60))</f>
        <v>#REF!</v>
      </c>
      <c r="GS481" s="9" t="e">
        <f ca="1">INDIRECT(ADDRESS(ROW(),Controls!#REF!+75))</f>
        <v>#REF!</v>
      </c>
      <c r="GT481" s="9" t="e">
        <f ca="1">INDIRECT(ADDRESS(ROW(),Controls!#REF!+90))</f>
        <v>#REF!</v>
      </c>
      <c r="GU481" s="9" t="e">
        <f ca="1">INDIRECT(ADDRESS(ROW(),Controls!#REF!+105))</f>
        <v>#REF!</v>
      </c>
      <c r="GV481" s="9" t="e">
        <f ca="1">INDIRECT(ADDRESS(ROW(),Controls!#REF!+120))</f>
        <v>#REF!</v>
      </c>
      <c r="GW481" s="9" t="e">
        <f ca="1">INDIRECT(ADDRESS(ROW(),Controls!#REF!+15))</f>
        <v>#REF!</v>
      </c>
      <c r="GX481" s="9" t="e">
        <f ca="1">INDIRECT(ADDRESS(ROW(),Controls!#REF!+135))</f>
        <v>#REF!</v>
      </c>
      <c r="HJ481" s="9" t="e">
        <f t="shared" ca="1" si="42"/>
        <v>#REF!</v>
      </c>
      <c r="HK481" s="9" t="e">
        <f t="shared" ca="1" si="43"/>
        <v>#REF!</v>
      </c>
      <c r="HL481" s="9" t="e">
        <f t="shared" ca="1" si="44"/>
        <v>#REF!</v>
      </c>
      <c r="HM481" s="9" t="e">
        <f t="shared" ca="1" si="45"/>
        <v>#REF!</v>
      </c>
      <c r="HN481" s="9" t="e">
        <f ca="1">SQRT($GS481*(1-$GS481/Controls!$D$15))</f>
        <v>#REF!</v>
      </c>
      <c r="HO481" s="9" t="e">
        <f t="shared" ca="1" si="46"/>
        <v>#REF!</v>
      </c>
      <c r="HP481" s="9" t="e">
        <f t="shared" ca="1" si="47"/>
        <v>#REF!</v>
      </c>
      <c r="HQ481" s="9" t="e">
        <f ca="1">IF($GV481=0,NA(),($GX481*Controls!#REF!))</f>
        <v>#REF!</v>
      </c>
    </row>
    <row r="482" spans="134:225" x14ac:dyDescent="0.25">
      <c r="ED482" s="9">
        <f>$EC$963/4+$EC$964/2+$EC$965/4</f>
        <v>0</v>
      </c>
      <c r="EE482" s="9">
        <f>$ED$962/4+$ED$963/2+$ED$964/4</f>
        <v>0</v>
      </c>
      <c r="EF482" s="9">
        <f>$EE$963/4+$EE$964/2+$EE$965/4</f>
        <v>0</v>
      </c>
      <c r="GP482" s="9" t="e">
        <f ca="1">INDIRECT(ADDRESS(ROW(),Controls!#REF!+30))</f>
        <v>#REF!</v>
      </c>
      <c r="GQ482" s="9" t="e">
        <f ca="1">INDIRECT(ADDRESS(ROW(),Controls!#REF!+45))</f>
        <v>#REF!</v>
      </c>
      <c r="GR482" s="9" t="e">
        <f ca="1">INDIRECT(ADDRESS(ROW(),Controls!#REF!+60))</f>
        <v>#REF!</v>
      </c>
      <c r="GS482" s="9" t="e">
        <f ca="1">INDIRECT(ADDRESS(ROW(),Controls!#REF!+75))</f>
        <v>#REF!</v>
      </c>
      <c r="GT482" s="9" t="e">
        <f ca="1">INDIRECT(ADDRESS(ROW(),Controls!#REF!+90))</f>
        <v>#REF!</v>
      </c>
      <c r="GU482" s="9" t="e">
        <f ca="1">INDIRECT(ADDRESS(ROW(),Controls!#REF!+105))</f>
        <v>#REF!</v>
      </c>
      <c r="GV482" s="9" t="e">
        <f ca="1">INDIRECT(ADDRESS(ROW(),Controls!#REF!+120))</f>
        <v>#REF!</v>
      </c>
      <c r="GW482" s="9" t="e">
        <f ca="1">INDIRECT(ADDRESS(ROW(),Controls!#REF!+15))</f>
        <v>#REF!</v>
      </c>
      <c r="GX482" s="9" t="e">
        <f ca="1">INDIRECT(ADDRESS(ROW(),Controls!#REF!+135))</f>
        <v>#REF!</v>
      </c>
      <c r="HJ482" s="9" t="e">
        <f t="shared" ca="1" si="42"/>
        <v>#REF!</v>
      </c>
      <c r="HK482" s="9" t="e">
        <f t="shared" ca="1" si="43"/>
        <v>#REF!</v>
      </c>
      <c r="HL482" s="9" t="e">
        <f t="shared" ca="1" si="44"/>
        <v>#REF!</v>
      </c>
      <c r="HM482" s="9" t="e">
        <f t="shared" ca="1" si="45"/>
        <v>#REF!</v>
      </c>
      <c r="HN482" s="9" t="e">
        <f ca="1">SQRT($GS482*(1-$GS482/Controls!$D$15))</f>
        <v>#REF!</v>
      </c>
      <c r="HO482" s="9" t="e">
        <f t="shared" ca="1" si="46"/>
        <v>#REF!</v>
      </c>
      <c r="HP482" s="9" t="e">
        <f t="shared" ca="1" si="47"/>
        <v>#REF!</v>
      </c>
      <c r="HQ482" s="9" t="e">
        <f ca="1">IF($GV482=0,NA(),($GX482*Controls!#REF!))</f>
        <v>#REF!</v>
      </c>
    </row>
    <row r="483" spans="134:225" x14ac:dyDescent="0.25">
      <c r="ED483" s="9">
        <f>$EC$965/4+$EC$966/2+$EC$967/4</f>
        <v>0</v>
      </c>
      <c r="EE483" s="9">
        <f>$ED$964/4+$ED$965/2+$ED$966/4</f>
        <v>0</v>
      </c>
      <c r="EF483" s="9">
        <f>$EE$965/4+$EE$966/2+$EE$967/4</f>
        <v>0</v>
      </c>
      <c r="GP483" s="9" t="e">
        <f ca="1">INDIRECT(ADDRESS(ROW(),Controls!#REF!+30))</f>
        <v>#REF!</v>
      </c>
      <c r="GQ483" s="9" t="e">
        <f ca="1">INDIRECT(ADDRESS(ROW(),Controls!#REF!+45))</f>
        <v>#REF!</v>
      </c>
      <c r="GR483" s="9" t="e">
        <f ca="1">INDIRECT(ADDRESS(ROW(),Controls!#REF!+60))</f>
        <v>#REF!</v>
      </c>
      <c r="GS483" s="9" t="e">
        <f ca="1">INDIRECT(ADDRESS(ROW(),Controls!#REF!+75))</f>
        <v>#REF!</v>
      </c>
      <c r="GT483" s="9" t="e">
        <f ca="1">INDIRECT(ADDRESS(ROW(),Controls!#REF!+90))</f>
        <v>#REF!</v>
      </c>
      <c r="GU483" s="9" t="e">
        <f ca="1">INDIRECT(ADDRESS(ROW(),Controls!#REF!+105))</f>
        <v>#REF!</v>
      </c>
      <c r="GV483" s="9" t="e">
        <f ca="1">INDIRECT(ADDRESS(ROW(),Controls!#REF!+120))</f>
        <v>#REF!</v>
      </c>
      <c r="GW483" s="9" t="e">
        <f ca="1">INDIRECT(ADDRESS(ROW(),Controls!#REF!+15))</f>
        <v>#REF!</v>
      </c>
      <c r="GX483" s="9" t="e">
        <f ca="1">INDIRECT(ADDRESS(ROW(),Controls!#REF!+135))</f>
        <v>#REF!</v>
      </c>
      <c r="HJ483" s="9" t="e">
        <f t="shared" ca="1" si="42"/>
        <v>#REF!</v>
      </c>
      <c r="HK483" s="9" t="e">
        <f t="shared" ca="1" si="43"/>
        <v>#REF!</v>
      </c>
      <c r="HL483" s="9" t="e">
        <f t="shared" ca="1" si="44"/>
        <v>#REF!</v>
      </c>
      <c r="HM483" s="9" t="e">
        <f t="shared" ca="1" si="45"/>
        <v>#REF!</v>
      </c>
      <c r="HN483" s="9" t="e">
        <f ca="1">SQRT($GS483*(1-$GS483/Controls!$D$15))</f>
        <v>#REF!</v>
      </c>
      <c r="HO483" s="9" t="e">
        <f t="shared" ca="1" si="46"/>
        <v>#REF!</v>
      </c>
      <c r="HP483" s="9" t="e">
        <f t="shared" ca="1" si="47"/>
        <v>#REF!</v>
      </c>
      <c r="HQ483" s="9" t="e">
        <f ca="1">IF($GV483=0,NA(),($GX483*Controls!#REF!))</f>
        <v>#REF!</v>
      </c>
    </row>
    <row r="484" spans="134:225" x14ac:dyDescent="0.25">
      <c r="ED484" s="9">
        <f>$EC$967/4+$EC$968/2+$EC$969/4</f>
        <v>0</v>
      </c>
      <c r="EE484" s="9">
        <f>$ED$966/4+$ED$967/2+$ED$968/4</f>
        <v>0</v>
      </c>
      <c r="EF484" s="9">
        <f>$EE$967/4+$EE$968/2+$EE$969/4</f>
        <v>0</v>
      </c>
      <c r="GP484" s="9" t="e">
        <f ca="1">INDIRECT(ADDRESS(ROW(),Controls!#REF!+30))</f>
        <v>#REF!</v>
      </c>
      <c r="GQ484" s="9" t="e">
        <f ca="1">INDIRECT(ADDRESS(ROW(),Controls!#REF!+45))</f>
        <v>#REF!</v>
      </c>
      <c r="GR484" s="9" t="e">
        <f ca="1">INDIRECT(ADDRESS(ROW(),Controls!#REF!+60))</f>
        <v>#REF!</v>
      </c>
      <c r="GS484" s="9" t="e">
        <f ca="1">INDIRECT(ADDRESS(ROW(),Controls!#REF!+75))</f>
        <v>#REF!</v>
      </c>
      <c r="GT484" s="9" t="e">
        <f ca="1">INDIRECT(ADDRESS(ROW(),Controls!#REF!+90))</f>
        <v>#REF!</v>
      </c>
      <c r="GU484" s="9" t="e">
        <f ca="1">INDIRECT(ADDRESS(ROW(),Controls!#REF!+105))</f>
        <v>#REF!</v>
      </c>
      <c r="GV484" s="9" t="e">
        <f ca="1">INDIRECT(ADDRESS(ROW(),Controls!#REF!+120))</f>
        <v>#REF!</v>
      </c>
      <c r="GW484" s="9" t="e">
        <f ca="1">INDIRECT(ADDRESS(ROW(),Controls!#REF!+15))</f>
        <v>#REF!</v>
      </c>
      <c r="GX484" s="9" t="e">
        <f ca="1">INDIRECT(ADDRESS(ROW(),Controls!#REF!+135))</f>
        <v>#REF!</v>
      </c>
      <c r="HJ484" s="9" t="e">
        <f t="shared" ca="1" si="42"/>
        <v>#REF!</v>
      </c>
      <c r="HK484" s="9" t="e">
        <f t="shared" ca="1" si="43"/>
        <v>#REF!</v>
      </c>
      <c r="HL484" s="9" t="e">
        <f t="shared" ca="1" si="44"/>
        <v>#REF!</v>
      </c>
      <c r="HM484" s="9" t="e">
        <f t="shared" ca="1" si="45"/>
        <v>#REF!</v>
      </c>
      <c r="HN484" s="9" t="e">
        <f ca="1">SQRT($GS484*(1-$GS484/Controls!$D$15))</f>
        <v>#REF!</v>
      </c>
      <c r="HO484" s="9" t="e">
        <f t="shared" ca="1" si="46"/>
        <v>#REF!</v>
      </c>
      <c r="HP484" s="9" t="e">
        <f t="shared" ca="1" si="47"/>
        <v>#REF!</v>
      </c>
      <c r="HQ484" s="9" t="e">
        <f ca="1">IF($GV484=0,NA(),($GX484*Controls!#REF!))</f>
        <v>#REF!</v>
      </c>
    </row>
    <row r="485" spans="134:225" x14ac:dyDescent="0.25">
      <c r="ED485" s="9">
        <f>$EC$969/4+$EC$970/2+$EC$971/4</f>
        <v>0</v>
      </c>
      <c r="EE485" s="9">
        <f>$ED$968/4+$ED$969/2+$ED$970/4</f>
        <v>0</v>
      </c>
      <c r="EF485" s="9">
        <f>$EE$969/4+$EE$970/2+$EE$971/4</f>
        <v>0</v>
      </c>
      <c r="GP485" s="9" t="e">
        <f ca="1">INDIRECT(ADDRESS(ROW(),Controls!#REF!+30))</f>
        <v>#REF!</v>
      </c>
      <c r="GQ485" s="9" t="e">
        <f ca="1">INDIRECT(ADDRESS(ROW(),Controls!#REF!+45))</f>
        <v>#REF!</v>
      </c>
      <c r="GR485" s="9" t="e">
        <f ca="1">INDIRECT(ADDRESS(ROW(),Controls!#REF!+60))</f>
        <v>#REF!</v>
      </c>
      <c r="GS485" s="9" t="e">
        <f ca="1">INDIRECT(ADDRESS(ROW(),Controls!#REF!+75))</f>
        <v>#REF!</v>
      </c>
      <c r="GT485" s="9" t="e">
        <f ca="1">INDIRECT(ADDRESS(ROW(),Controls!#REF!+90))</f>
        <v>#REF!</v>
      </c>
      <c r="GU485" s="9" t="e">
        <f ca="1">INDIRECT(ADDRESS(ROW(),Controls!#REF!+105))</f>
        <v>#REF!</v>
      </c>
      <c r="GV485" s="9" t="e">
        <f ca="1">INDIRECT(ADDRESS(ROW(),Controls!#REF!+120))</f>
        <v>#REF!</v>
      </c>
      <c r="GW485" s="9" t="e">
        <f ca="1">INDIRECT(ADDRESS(ROW(),Controls!#REF!+15))</f>
        <v>#REF!</v>
      </c>
      <c r="GX485" s="9" t="e">
        <f ca="1">INDIRECT(ADDRESS(ROW(),Controls!#REF!+135))</f>
        <v>#REF!</v>
      </c>
      <c r="HJ485" s="9" t="e">
        <f t="shared" ca="1" si="42"/>
        <v>#REF!</v>
      </c>
      <c r="HK485" s="9" t="e">
        <f t="shared" ca="1" si="43"/>
        <v>#REF!</v>
      </c>
      <c r="HL485" s="9" t="e">
        <f t="shared" ca="1" si="44"/>
        <v>#REF!</v>
      </c>
      <c r="HM485" s="9" t="e">
        <f t="shared" ca="1" si="45"/>
        <v>#REF!</v>
      </c>
      <c r="HN485" s="9" t="e">
        <f ca="1">SQRT($GS485*(1-$GS485/Controls!$D$15))</f>
        <v>#REF!</v>
      </c>
      <c r="HO485" s="9" t="e">
        <f t="shared" ca="1" si="46"/>
        <v>#REF!</v>
      </c>
      <c r="HP485" s="9" t="e">
        <f t="shared" ca="1" si="47"/>
        <v>#REF!</v>
      </c>
      <c r="HQ485" s="9" t="e">
        <f ca="1">IF($GV485=0,NA(),($GX485*Controls!#REF!))</f>
        <v>#REF!</v>
      </c>
    </row>
    <row r="486" spans="134:225" x14ac:dyDescent="0.25">
      <c r="ED486" s="9">
        <f>$EC$971/4+$EC$972/2+$EC$973/4</f>
        <v>0</v>
      </c>
      <c r="EE486" s="9">
        <f>$ED$970/4+$ED$971/2+$ED$972/4</f>
        <v>0</v>
      </c>
      <c r="EF486" s="9">
        <f>$EE$971/4+$EE$972/2+$EE$973/4</f>
        <v>0</v>
      </c>
      <c r="GP486" s="9" t="e">
        <f ca="1">INDIRECT(ADDRESS(ROW(),Controls!#REF!+30))</f>
        <v>#REF!</v>
      </c>
      <c r="GQ486" s="9" t="e">
        <f ca="1">INDIRECT(ADDRESS(ROW(),Controls!#REF!+45))</f>
        <v>#REF!</v>
      </c>
      <c r="GR486" s="9" t="e">
        <f ca="1">INDIRECT(ADDRESS(ROW(),Controls!#REF!+60))</f>
        <v>#REF!</v>
      </c>
      <c r="GS486" s="9" t="e">
        <f ca="1">INDIRECT(ADDRESS(ROW(),Controls!#REF!+75))</f>
        <v>#REF!</v>
      </c>
      <c r="GT486" s="9" t="e">
        <f ca="1">INDIRECT(ADDRESS(ROW(),Controls!#REF!+90))</f>
        <v>#REF!</v>
      </c>
      <c r="GU486" s="9" t="e">
        <f ca="1">INDIRECT(ADDRESS(ROW(),Controls!#REF!+105))</f>
        <v>#REF!</v>
      </c>
      <c r="GV486" s="9" t="e">
        <f ca="1">INDIRECT(ADDRESS(ROW(),Controls!#REF!+120))</f>
        <v>#REF!</v>
      </c>
      <c r="GW486" s="9" t="e">
        <f ca="1">INDIRECT(ADDRESS(ROW(),Controls!#REF!+15))</f>
        <v>#REF!</v>
      </c>
      <c r="GX486" s="9" t="e">
        <f ca="1">INDIRECT(ADDRESS(ROW(),Controls!#REF!+135))</f>
        <v>#REF!</v>
      </c>
      <c r="HJ486" s="9" t="e">
        <f t="shared" ca="1" si="42"/>
        <v>#REF!</v>
      </c>
      <c r="HK486" s="9" t="e">
        <f t="shared" ca="1" si="43"/>
        <v>#REF!</v>
      </c>
      <c r="HL486" s="9" t="e">
        <f t="shared" ca="1" si="44"/>
        <v>#REF!</v>
      </c>
      <c r="HM486" s="9" t="e">
        <f t="shared" ca="1" si="45"/>
        <v>#REF!</v>
      </c>
      <c r="HN486" s="9" t="e">
        <f ca="1">SQRT($GS486*(1-$GS486/Controls!$D$15))</f>
        <v>#REF!</v>
      </c>
      <c r="HO486" s="9" t="e">
        <f t="shared" ca="1" si="46"/>
        <v>#REF!</v>
      </c>
      <c r="HP486" s="9" t="e">
        <f t="shared" ca="1" si="47"/>
        <v>#REF!</v>
      </c>
      <c r="HQ486" s="9" t="e">
        <f ca="1">IF($GV486=0,NA(),($GX486*Controls!#REF!))</f>
        <v>#REF!</v>
      </c>
    </row>
    <row r="487" spans="134:225" x14ac:dyDescent="0.25">
      <c r="ED487" s="9">
        <f>$EC$973/4+$EC$974/2+$EC$975/4</f>
        <v>0</v>
      </c>
      <c r="EE487" s="9">
        <f>$ED$972/4+$ED$973/2+$ED$974/4</f>
        <v>0</v>
      </c>
      <c r="EF487" s="9">
        <f>$EE$973/4+$EE$974/2+$EE$975/4</f>
        <v>0</v>
      </c>
      <c r="GP487" s="9" t="e">
        <f ca="1">INDIRECT(ADDRESS(ROW(),Controls!#REF!+30))</f>
        <v>#REF!</v>
      </c>
      <c r="GQ487" s="9" t="e">
        <f ca="1">INDIRECT(ADDRESS(ROW(),Controls!#REF!+45))</f>
        <v>#REF!</v>
      </c>
      <c r="GR487" s="9" t="e">
        <f ca="1">INDIRECT(ADDRESS(ROW(),Controls!#REF!+60))</f>
        <v>#REF!</v>
      </c>
      <c r="GS487" s="9" t="e">
        <f ca="1">INDIRECT(ADDRESS(ROW(),Controls!#REF!+75))</f>
        <v>#REF!</v>
      </c>
      <c r="GT487" s="9" t="e">
        <f ca="1">INDIRECT(ADDRESS(ROW(),Controls!#REF!+90))</f>
        <v>#REF!</v>
      </c>
      <c r="GU487" s="9" t="e">
        <f ca="1">INDIRECT(ADDRESS(ROW(),Controls!#REF!+105))</f>
        <v>#REF!</v>
      </c>
      <c r="GV487" s="9" t="e">
        <f ca="1">INDIRECT(ADDRESS(ROW(),Controls!#REF!+120))</f>
        <v>#REF!</v>
      </c>
      <c r="GW487" s="9" t="e">
        <f ca="1">INDIRECT(ADDRESS(ROW(),Controls!#REF!+15))</f>
        <v>#REF!</v>
      </c>
      <c r="GX487" s="9" t="e">
        <f ca="1">INDIRECT(ADDRESS(ROW(),Controls!#REF!+135))</f>
        <v>#REF!</v>
      </c>
      <c r="HJ487" s="9" t="e">
        <f t="shared" ca="1" si="42"/>
        <v>#REF!</v>
      </c>
      <c r="HK487" s="9" t="e">
        <f t="shared" ca="1" si="43"/>
        <v>#REF!</v>
      </c>
      <c r="HL487" s="9" t="e">
        <f t="shared" ca="1" si="44"/>
        <v>#REF!</v>
      </c>
      <c r="HM487" s="9" t="e">
        <f t="shared" ca="1" si="45"/>
        <v>#REF!</v>
      </c>
      <c r="HN487" s="9" t="e">
        <f ca="1">SQRT($GS487*(1-$GS487/Controls!$D$15))</f>
        <v>#REF!</v>
      </c>
      <c r="HO487" s="9" t="e">
        <f t="shared" ca="1" si="46"/>
        <v>#REF!</v>
      </c>
      <c r="HP487" s="9" t="e">
        <f t="shared" ca="1" si="47"/>
        <v>#REF!</v>
      </c>
      <c r="HQ487" s="9" t="e">
        <f ca="1">IF($GV487=0,NA(),($GX487*Controls!#REF!))</f>
        <v>#REF!</v>
      </c>
    </row>
    <row r="488" spans="134:225" x14ac:dyDescent="0.25">
      <c r="ED488" s="9">
        <f>$EC$975/4+$EC$976/2+$EC$977/4</f>
        <v>0</v>
      </c>
      <c r="EE488" s="9">
        <f>$ED$974/4+$ED$975/2+$ED$976/4</f>
        <v>0</v>
      </c>
      <c r="EF488" s="9">
        <f>$EE$975/4+$EE$976/2+$EE$977/4</f>
        <v>0</v>
      </c>
      <c r="GP488" s="9" t="e">
        <f ca="1">INDIRECT(ADDRESS(ROW(),Controls!#REF!+30))</f>
        <v>#REF!</v>
      </c>
      <c r="GQ488" s="9" t="e">
        <f ca="1">INDIRECT(ADDRESS(ROW(),Controls!#REF!+45))</f>
        <v>#REF!</v>
      </c>
      <c r="GR488" s="9" t="e">
        <f ca="1">INDIRECT(ADDRESS(ROW(),Controls!#REF!+60))</f>
        <v>#REF!</v>
      </c>
      <c r="GS488" s="9" t="e">
        <f ca="1">INDIRECT(ADDRESS(ROW(),Controls!#REF!+75))</f>
        <v>#REF!</v>
      </c>
      <c r="GT488" s="9" t="e">
        <f ca="1">INDIRECT(ADDRESS(ROW(),Controls!#REF!+90))</f>
        <v>#REF!</v>
      </c>
      <c r="GU488" s="9" t="e">
        <f ca="1">INDIRECT(ADDRESS(ROW(),Controls!#REF!+105))</f>
        <v>#REF!</v>
      </c>
      <c r="GV488" s="9" t="e">
        <f ca="1">INDIRECT(ADDRESS(ROW(),Controls!#REF!+120))</f>
        <v>#REF!</v>
      </c>
      <c r="GW488" s="9" t="e">
        <f ca="1">INDIRECT(ADDRESS(ROW(),Controls!#REF!+15))</f>
        <v>#REF!</v>
      </c>
      <c r="GX488" s="9" t="e">
        <f ca="1">INDIRECT(ADDRESS(ROW(),Controls!#REF!+135))</f>
        <v>#REF!</v>
      </c>
      <c r="HJ488" s="9" t="e">
        <f t="shared" ca="1" si="42"/>
        <v>#REF!</v>
      </c>
      <c r="HK488" s="9" t="e">
        <f t="shared" ca="1" si="43"/>
        <v>#REF!</v>
      </c>
      <c r="HL488" s="9" t="e">
        <f t="shared" ca="1" si="44"/>
        <v>#REF!</v>
      </c>
      <c r="HM488" s="9" t="e">
        <f t="shared" ca="1" si="45"/>
        <v>#REF!</v>
      </c>
      <c r="HN488" s="9" t="e">
        <f ca="1">SQRT($GS488*(1-$GS488/Controls!$D$15))</f>
        <v>#REF!</v>
      </c>
      <c r="HO488" s="9" t="e">
        <f t="shared" ca="1" si="46"/>
        <v>#REF!</v>
      </c>
      <c r="HP488" s="9" t="e">
        <f t="shared" ca="1" si="47"/>
        <v>#REF!</v>
      </c>
      <c r="HQ488" s="9" t="e">
        <f ca="1">IF($GV488=0,NA(),($GX488*Controls!#REF!))</f>
        <v>#REF!</v>
      </c>
    </row>
    <row r="489" spans="134:225" x14ac:dyDescent="0.25">
      <c r="ED489" s="9">
        <f>$EC$977/4+$EC$978/2+$EC$979/4</f>
        <v>0</v>
      </c>
      <c r="EE489" s="9">
        <f>$ED$976/4+$ED$977/2+$ED$978/4</f>
        <v>0</v>
      </c>
      <c r="EF489" s="9">
        <f>$EE$977/4+$EE$978/2+$EE$979/4</f>
        <v>0</v>
      </c>
      <c r="GP489" s="9" t="e">
        <f ca="1">INDIRECT(ADDRESS(ROW(),Controls!#REF!+30))</f>
        <v>#REF!</v>
      </c>
      <c r="GQ489" s="9" t="e">
        <f ca="1">INDIRECT(ADDRESS(ROW(),Controls!#REF!+45))</f>
        <v>#REF!</v>
      </c>
      <c r="GR489" s="9" t="e">
        <f ca="1">INDIRECT(ADDRESS(ROW(),Controls!#REF!+60))</f>
        <v>#REF!</v>
      </c>
      <c r="GS489" s="9" t="e">
        <f ca="1">INDIRECT(ADDRESS(ROW(),Controls!#REF!+75))</f>
        <v>#REF!</v>
      </c>
      <c r="GT489" s="9" t="e">
        <f ca="1">INDIRECT(ADDRESS(ROW(),Controls!#REF!+90))</f>
        <v>#REF!</v>
      </c>
      <c r="GU489" s="9" t="e">
        <f ca="1">INDIRECT(ADDRESS(ROW(),Controls!#REF!+105))</f>
        <v>#REF!</v>
      </c>
      <c r="GV489" s="9" t="e">
        <f ca="1">INDIRECT(ADDRESS(ROW(),Controls!#REF!+120))</f>
        <v>#REF!</v>
      </c>
      <c r="GW489" s="9" t="e">
        <f ca="1">INDIRECT(ADDRESS(ROW(),Controls!#REF!+15))</f>
        <v>#REF!</v>
      </c>
      <c r="GX489" s="9" t="e">
        <f ca="1">INDIRECT(ADDRESS(ROW(),Controls!#REF!+135))</f>
        <v>#REF!</v>
      </c>
      <c r="HJ489" s="9" t="e">
        <f t="shared" ca="1" si="42"/>
        <v>#REF!</v>
      </c>
      <c r="HK489" s="9" t="e">
        <f t="shared" ca="1" si="43"/>
        <v>#REF!</v>
      </c>
      <c r="HL489" s="9" t="e">
        <f t="shared" ca="1" si="44"/>
        <v>#REF!</v>
      </c>
      <c r="HM489" s="9" t="e">
        <f t="shared" ca="1" si="45"/>
        <v>#REF!</v>
      </c>
      <c r="HN489" s="9" t="e">
        <f ca="1">SQRT($GS489*(1-$GS489/Controls!$D$15))</f>
        <v>#REF!</v>
      </c>
      <c r="HO489" s="9" t="e">
        <f t="shared" ca="1" si="46"/>
        <v>#REF!</v>
      </c>
      <c r="HP489" s="9" t="e">
        <f t="shared" ca="1" si="47"/>
        <v>#REF!</v>
      </c>
      <c r="HQ489" s="9" t="e">
        <f ca="1">IF($GV489=0,NA(),($GX489*Controls!#REF!))</f>
        <v>#REF!</v>
      </c>
    </row>
    <row r="490" spans="134:225" x14ac:dyDescent="0.25">
      <c r="ED490" s="9">
        <f>$EC$979/4+$EC$980/2+$EC$981/4</f>
        <v>0</v>
      </c>
      <c r="EE490" s="9">
        <f>$ED$978/4+$ED$979/2+$ED$980/4</f>
        <v>0</v>
      </c>
      <c r="EF490" s="9">
        <f>$EE$979/4+$EE$980/2+$EE$981/4</f>
        <v>0</v>
      </c>
      <c r="GP490" s="9" t="e">
        <f ca="1">INDIRECT(ADDRESS(ROW(),Controls!#REF!+30))</f>
        <v>#REF!</v>
      </c>
      <c r="GQ490" s="9" t="e">
        <f ca="1">INDIRECT(ADDRESS(ROW(),Controls!#REF!+45))</f>
        <v>#REF!</v>
      </c>
      <c r="GR490" s="9" t="e">
        <f ca="1">INDIRECT(ADDRESS(ROW(),Controls!#REF!+60))</f>
        <v>#REF!</v>
      </c>
      <c r="GS490" s="9" t="e">
        <f ca="1">INDIRECT(ADDRESS(ROW(),Controls!#REF!+75))</f>
        <v>#REF!</v>
      </c>
      <c r="GT490" s="9" t="e">
        <f ca="1">INDIRECT(ADDRESS(ROW(),Controls!#REF!+90))</f>
        <v>#REF!</v>
      </c>
      <c r="GU490" s="9" t="e">
        <f ca="1">INDIRECT(ADDRESS(ROW(),Controls!#REF!+105))</f>
        <v>#REF!</v>
      </c>
      <c r="GV490" s="9" t="e">
        <f ca="1">INDIRECT(ADDRESS(ROW(),Controls!#REF!+120))</f>
        <v>#REF!</v>
      </c>
      <c r="GW490" s="9" t="e">
        <f ca="1">INDIRECT(ADDRESS(ROW(),Controls!#REF!+15))</f>
        <v>#REF!</v>
      </c>
      <c r="GX490" s="9" t="e">
        <f ca="1">INDIRECT(ADDRESS(ROW(),Controls!#REF!+135))</f>
        <v>#REF!</v>
      </c>
      <c r="HJ490" s="9" t="e">
        <f t="shared" ca="1" si="42"/>
        <v>#REF!</v>
      </c>
      <c r="HK490" s="9" t="e">
        <f t="shared" ca="1" si="43"/>
        <v>#REF!</v>
      </c>
      <c r="HL490" s="9" t="e">
        <f t="shared" ca="1" si="44"/>
        <v>#REF!</v>
      </c>
      <c r="HM490" s="9" t="e">
        <f t="shared" ca="1" si="45"/>
        <v>#REF!</v>
      </c>
      <c r="HN490" s="9" t="e">
        <f ca="1">SQRT($GS490*(1-$GS490/Controls!$D$15))</f>
        <v>#REF!</v>
      </c>
      <c r="HO490" s="9" t="e">
        <f t="shared" ca="1" si="46"/>
        <v>#REF!</v>
      </c>
      <c r="HP490" s="9" t="e">
        <f t="shared" ca="1" si="47"/>
        <v>#REF!</v>
      </c>
      <c r="HQ490" s="9" t="e">
        <f ca="1">IF($GV490=0,NA(),($GX490*Controls!#REF!))</f>
        <v>#REF!</v>
      </c>
    </row>
    <row r="491" spans="134:225" x14ac:dyDescent="0.25">
      <c r="ED491" s="9">
        <f>$EC$981/4+$EC$982/2+$EC$983/4</f>
        <v>0</v>
      </c>
      <c r="EE491" s="9">
        <f>$ED$980/4+$ED$981/2+$ED$982/4</f>
        <v>0</v>
      </c>
      <c r="EF491" s="9">
        <f>$EE$981/4+$EE$982/2+$EE$983/4</f>
        <v>0</v>
      </c>
      <c r="GP491" s="9" t="e">
        <f ca="1">INDIRECT(ADDRESS(ROW(),Controls!#REF!+30))</f>
        <v>#REF!</v>
      </c>
      <c r="GQ491" s="9" t="e">
        <f ca="1">INDIRECT(ADDRESS(ROW(),Controls!#REF!+45))</f>
        <v>#REF!</v>
      </c>
      <c r="GR491" s="9" t="e">
        <f ca="1">INDIRECT(ADDRESS(ROW(),Controls!#REF!+60))</f>
        <v>#REF!</v>
      </c>
      <c r="GS491" s="9" t="e">
        <f ca="1">INDIRECT(ADDRESS(ROW(),Controls!#REF!+75))</f>
        <v>#REF!</v>
      </c>
      <c r="GT491" s="9" t="e">
        <f ca="1">INDIRECT(ADDRESS(ROW(),Controls!#REF!+90))</f>
        <v>#REF!</v>
      </c>
      <c r="GU491" s="9" t="e">
        <f ca="1">INDIRECT(ADDRESS(ROW(),Controls!#REF!+105))</f>
        <v>#REF!</v>
      </c>
      <c r="GV491" s="9" t="e">
        <f ca="1">INDIRECT(ADDRESS(ROW(),Controls!#REF!+120))</f>
        <v>#REF!</v>
      </c>
      <c r="GW491" s="9" t="e">
        <f ca="1">INDIRECT(ADDRESS(ROW(),Controls!#REF!+15))</f>
        <v>#REF!</v>
      </c>
      <c r="GX491" s="9" t="e">
        <f ca="1">INDIRECT(ADDRESS(ROW(),Controls!#REF!+135))</f>
        <v>#REF!</v>
      </c>
      <c r="HJ491" s="9" t="e">
        <f t="shared" ca="1" si="42"/>
        <v>#REF!</v>
      </c>
      <c r="HK491" s="9" t="e">
        <f t="shared" ca="1" si="43"/>
        <v>#REF!</v>
      </c>
      <c r="HL491" s="9" t="e">
        <f t="shared" ca="1" si="44"/>
        <v>#REF!</v>
      </c>
      <c r="HM491" s="9" t="e">
        <f t="shared" ca="1" si="45"/>
        <v>#REF!</v>
      </c>
      <c r="HN491" s="9" t="e">
        <f ca="1">SQRT($GS491*(1-$GS491/Controls!$D$15))</f>
        <v>#REF!</v>
      </c>
      <c r="HO491" s="9" t="e">
        <f t="shared" ca="1" si="46"/>
        <v>#REF!</v>
      </c>
      <c r="HP491" s="9" t="e">
        <f t="shared" ca="1" si="47"/>
        <v>#REF!</v>
      </c>
      <c r="HQ491" s="9" t="e">
        <f ca="1">IF($GV491=0,NA(),($GX491*Controls!#REF!))</f>
        <v>#REF!</v>
      </c>
    </row>
    <row r="492" spans="134:225" x14ac:dyDescent="0.25">
      <c r="ED492" s="9">
        <f>$EC$983/4+$EC$984/2+$EC$985/4</f>
        <v>0</v>
      </c>
      <c r="EE492" s="9">
        <f>$ED$982/4+$ED$983/2+$ED$984/4</f>
        <v>0</v>
      </c>
      <c r="EF492" s="9">
        <f>$EE$983/4+$EE$984/2+$EE$985/4</f>
        <v>0</v>
      </c>
      <c r="GP492" s="9" t="e">
        <f ca="1">INDIRECT(ADDRESS(ROW(),Controls!#REF!+30))</f>
        <v>#REF!</v>
      </c>
      <c r="GQ492" s="9" t="e">
        <f ca="1">INDIRECT(ADDRESS(ROW(),Controls!#REF!+45))</f>
        <v>#REF!</v>
      </c>
      <c r="GR492" s="9" t="e">
        <f ca="1">INDIRECT(ADDRESS(ROW(),Controls!#REF!+60))</f>
        <v>#REF!</v>
      </c>
      <c r="GS492" s="9" t="e">
        <f ca="1">INDIRECT(ADDRESS(ROW(),Controls!#REF!+75))</f>
        <v>#REF!</v>
      </c>
      <c r="GT492" s="9" t="e">
        <f ca="1">INDIRECT(ADDRESS(ROW(),Controls!#REF!+90))</f>
        <v>#REF!</v>
      </c>
      <c r="GU492" s="9" t="e">
        <f ca="1">INDIRECT(ADDRESS(ROW(),Controls!#REF!+105))</f>
        <v>#REF!</v>
      </c>
      <c r="GV492" s="9" t="e">
        <f ca="1">INDIRECT(ADDRESS(ROW(),Controls!#REF!+120))</f>
        <v>#REF!</v>
      </c>
      <c r="GW492" s="9" t="e">
        <f ca="1">INDIRECT(ADDRESS(ROW(),Controls!#REF!+15))</f>
        <v>#REF!</v>
      </c>
      <c r="GX492" s="9" t="e">
        <f ca="1">INDIRECT(ADDRESS(ROW(),Controls!#REF!+135))</f>
        <v>#REF!</v>
      </c>
      <c r="HJ492" s="9" t="e">
        <f t="shared" ca="1" si="42"/>
        <v>#REF!</v>
      </c>
      <c r="HK492" s="9" t="e">
        <f t="shared" ca="1" si="43"/>
        <v>#REF!</v>
      </c>
      <c r="HL492" s="9" t="e">
        <f t="shared" ca="1" si="44"/>
        <v>#REF!</v>
      </c>
      <c r="HM492" s="9" t="e">
        <f t="shared" ca="1" si="45"/>
        <v>#REF!</v>
      </c>
      <c r="HN492" s="9" t="e">
        <f ca="1">SQRT($GS492*(1-$GS492/Controls!$D$15))</f>
        <v>#REF!</v>
      </c>
      <c r="HO492" s="9" t="e">
        <f t="shared" ca="1" si="46"/>
        <v>#REF!</v>
      </c>
      <c r="HP492" s="9" t="e">
        <f t="shared" ca="1" si="47"/>
        <v>#REF!</v>
      </c>
      <c r="HQ492" s="9" t="e">
        <f ca="1">IF($GV492=0,NA(),($GX492*Controls!#REF!))</f>
        <v>#REF!</v>
      </c>
    </row>
    <row r="493" spans="134:225" x14ac:dyDescent="0.25">
      <c r="ED493" s="9">
        <f>$EC$985/4+$EC$986/2+$EC$987/4</f>
        <v>0</v>
      </c>
      <c r="EE493" s="9">
        <f>$ED$984/4+$ED$985/2+$ED$986/4</f>
        <v>0</v>
      </c>
      <c r="EF493" s="9">
        <f>$EE$985/4+$EE$986/2+$EE$987/4</f>
        <v>0</v>
      </c>
      <c r="GP493" s="9" t="e">
        <f ca="1">INDIRECT(ADDRESS(ROW(),Controls!#REF!+30))</f>
        <v>#REF!</v>
      </c>
      <c r="GQ493" s="9" t="e">
        <f ca="1">INDIRECT(ADDRESS(ROW(),Controls!#REF!+45))</f>
        <v>#REF!</v>
      </c>
      <c r="GR493" s="9" t="e">
        <f ca="1">INDIRECT(ADDRESS(ROW(),Controls!#REF!+60))</f>
        <v>#REF!</v>
      </c>
      <c r="GS493" s="9" t="e">
        <f ca="1">INDIRECT(ADDRESS(ROW(),Controls!#REF!+75))</f>
        <v>#REF!</v>
      </c>
      <c r="GT493" s="9" t="e">
        <f ca="1">INDIRECT(ADDRESS(ROW(),Controls!#REF!+90))</f>
        <v>#REF!</v>
      </c>
      <c r="GU493" s="9" t="e">
        <f ca="1">INDIRECT(ADDRESS(ROW(),Controls!#REF!+105))</f>
        <v>#REF!</v>
      </c>
      <c r="GV493" s="9" t="e">
        <f ca="1">INDIRECT(ADDRESS(ROW(),Controls!#REF!+120))</f>
        <v>#REF!</v>
      </c>
      <c r="GW493" s="9" t="e">
        <f ca="1">INDIRECT(ADDRESS(ROW(),Controls!#REF!+15))</f>
        <v>#REF!</v>
      </c>
      <c r="GX493" s="9" t="e">
        <f ca="1">INDIRECT(ADDRESS(ROW(),Controls!#REF!+135))</f>
        <v>#REF!</v>
      </c>
      <c r="HJ493" s="9" t="e">
        <f t="shared" ca="1" si="42"/>
        <v>#REF!</v>
      </c>
      <c r="HK493" s="9" t="e">
        <f t="shared" ca="1" si="43"/>
        <v>#REF!</v>
      </c>
      <c r="HL493" s="9" t="e">
        <f t="shared" ca="1" si="44"/>
        <v>#REF!</v>
      </c>
      <c r="HM493" s="9" t="e">
        <f t="shared" ca="1" si="45"/>
        <v>#REF!</v>
      </c>
      <c r="HN493" s="9" t="e">
        <f ca="1">SQRT($GS493*(1-$GS493/Controls!$D$15))</f>
        <v>#REF!</v>
      </c>
      <c r="HO493" s="9" t="e">
        <f t="shared" ca="1" si="46"/>
        <v>#REF!</v>
      </c>
      <c r="HP493" s="9" t="e">
        <f t="shared" ca="1" si="47"/>
        <v>#REF!</v>
      </c>
      <c r="HQ493" s="9" t="e">
        <f ca="1">IF($GV493=0,NA(),($GX493*Controls!#REF!))</f>
        <v>#REF!</v>
      </c>
    </row>
    <row r="494" spans="134:225" x14ac:dyDescent="0.25">
      <c r="ED494" s="9">
        <f>$EC$987/4+$EC$988/2+$EC$989/4</f>
        <v>0</v>
      </c>
      <c r="EE494" s="9">
        <f>$ED$986/4+$ED$987/2+$ED$988/4</f>
        <v>0</v>
      </c>
      <c r="EF494" s="9">
        <f>$EE$987/4+$EE$988/2+$EE$989/4</f>
        <v>0</v>
      </c>
      <c r="GP494" s="9" t="e">
        <f ca="1">INDIRECT(ADDRESS(ROW(),Controls!#REF!+30))</f>
        <v>#REF!</v>
      </c>
      <c r="GQ494" s="9" t="e">
        <f ca="1">INDIRECT(ADDRESS(ROW(),Controls!#REF!+45))</f>
        <v>#REF!</v>
      </c>
      <c r="GR494" s="9" t="e">
        <f ca="1">INDIRECT(ADDRESS(ROW(),Controls!#REF!+60))</f>
        <v>#REF!</v>
      </c>
      <c r="GS494" s="9" t="e">
        <f ca="1">INDIRECT(ADDRESS(ROW(),Controls!#REF!+75))</f>
        <v>#REF!</v>
      </c>
      <c r="GT494" s="9" t="e">
        <f ca="1">INDIRECT(ADDRESS(ROW(),Controls!#REF!+90))</f>
        <v>#REF!</v>
      </c>
      <c r="GU494" s="9" t="e">
        <f ca="1">INDIRECT(ADDRESS(ROW(),Controls!#REF!+105))</f>
        <v>#REF!</v>
      </c>
      <c r="GV494" s="9" t="e">
        <f ca="1">INDIRECT(ADDRESS(ROW(),Controls!#REF!+120))</f>
        <v>#REF!</v>
      </c>
      <c r="GW494" s="9" t="e">
        <f ca="1">INDIRECT(ADDRESS(ROW(),Controls!#REF!+15))</f>
        <v>#REF!</v>
      </c>
      <c r="GX494" s="9" t="e">
        <f ca="1">INDIRECT(ADDRESS(ROW(),Controls!#REF!+135))</f>
        <v>#REF!</v>
      </c>
      <c r="HJ494" s="9" t="e">
        <f t="shared" ca="1" si="42"/>
        <v>#REF!</v>
      </c>
      <c r="HK494" s="9" t="e">
        <f t="shared" ca="1" si="43"/>
        <v>#REF!</v>
      </c>
      <c r="HL494" s="9" t="e">
        <f t="shared" ca="1" si="44"/>
        <v>#REF!</v>
      </c>
      <c r="HM494" s="9" t="e">
        <f t="shared" ca="1" si="45"/>
        <v>#REF!</v>
      </c>
      <c r="HN494" s="9" t="e">
        <f ca="1">SQRT($GS494*(1-$GS494/Controls!$D$15))</f>
        <v>#REF!</v>
      </c>
      <c r="HO494" s="9" t="e">
        <f t="shared" ca="1" si="46"/>
        <v>#REF!</v>
      </c>
      <c r="HP494" s="9" t="e">
        <f t="shared" ca="1" si="47"/>
        <v>#REF!</v>
      </c>
      <c r="HQ494" s="9" t="e">
        <f ca="1">IF($GV494=0,NA(),($GX494*Controls!#REF!))</f>
        <v>#REF!</v>
      </c>
    </row>
    <row r="495" spans="134:225" x14ac:dyDescent="0.25">
      <c r="ED495" s="9">
        <f>$EC$989/4+$EC$990/2+$EC$991/4</f>
        <v>0</v>
      </c>
      <c r="EE495" s="9">
        <f>$ED$988/4+$ED$989/2+$ED$990/4</f>
        <v>0</v>
      </c>
      <c r="EF495" s="9">
        <f>$EE$989/4+$EE$990/2+$EE$991/4</f>
        <v>0</v>
      </c>
      <c r="GP495" s="9" t="e">
        <f ca="1">INDIRECT(ADDRESS(ROW(),Controls!#REF!+30))</f>
        <v>#REF!</v>
      </c>
      <c r="GQ495" s="9" t="e">
        <f ca="1">INDIRECT(ADDRESS(ROW(),Controls!#REF!+45))</f>
        <v>#REF!</v>
      </c>
      <c r="GR495" s="9" t="e">
        <f ca="1">INDIRECT(ADDRESS(ROW(),Controls!#REF!+60))</f>
        <v>#REF!</v>
      </c>
      <c r="GS495" s="9" t="e">
        <f ca="1">INDIRECT(ADDRESS(ROW(),Controls!#REF!+75))</f>
        <v>#REF!</v>
      </c>
      <c r="GT495" s="9" t="e">
        <f ca="1">INDIRECT(ADDRESS(ROW(),Controls!#REF!+90))</f>
        <v>#REF!</v>
      </c>
      <c r="GU495" s="9" t="e">
        <f ca="1">INDIRECT(ADDRESS(ROW(),Controls!#REF!+105))</f>
        <v>#REF!</v>
      </c>
      <c r="GV495" s="9" t="e">
        <f ca="1">INDIRECT(ADDRESS(ROW(),Controls!#REF!+120))</f>
        <v>#REF!</v>
      </c>
      <c r="GW495" s="9" t="e">
        <f ca="1">INDIRECT(ADDRESS(ROW(),Controls!#REF!+15))</f>
        <v>#REF!</v>
      </c>
      <c r="GX495" s="9" t="e">
        <f ca="1">INDIRECT(ADDRESS(ROW(),Controls!#REF!+135))</f>
        <v>#REF!</v>
      </c>
      <c r="HJ495" s="9" t="e">
        <f t="shared" ca="1" si="42"/>
        <v>#REF!</v>
      </c>
      <c r="HK495" s="9" t="e">
        <f t="shared" ca="1" si="43"/>
        <v>#REF!</v>
      </c>
      <c r="HL495" s="9" t="e">
        <f t="shared" ca="1" si="44"/>
        <v>#REF!</v>
      </c>
      <c r="HM495" s="9" t="e">
        <f t="shared" ca="1" si="45"/>
        <v>#REF!</v>
      </c>
      <c r="HN495" s="9" t="e">
        <f ca="1">SQRT($GS495*(1-$GS495/Controls!$D$15))</f>
        <v>#REF!</v>
      </c>
      <c r="HO495" s="9" t="e">
        <f t="shared" ca="1" si="46"/>
        <v>#REF!</v>
      </c>
      <c r="HP495" s="9" t="e">
        <f t="shared" ca="1" si="47"/>
        <v>#REF!</v>
      </c>
      <c r="HQ495" s="9" t="e">
        <f ca="1">IF($GV495=0,NA(),($GX495*Controls!#REF!))</f>
        <v>#REF!</v>
      </c>
    </row>
    <row r="496" spans="134:225" x14ac:dyDescent="0.25">
      <c r="ED496" s="9">
        <f>$EC$991/4+$EC$992/2+$EC$993/4</f>
        <v>0</v>
      </c>
      <c r="EE496" s="9">
        <f>$ED$990/4+$ED$991/2+$ED$992/4</f>
        <v>0</v>
      </c>
      <c r="EF496" s="9">
        <f>$EE$991/4+$EE$992/2+$EE$993/4</f>
        <v>0</v>
      </c>
      <c r="GP496" s="9" t="e">
        <f ca="1">INDIRECT(ADDRESS(ROW(),Controls!#REF!+30))</f>
        <v>#REF!</v>
      </c>
      <c r="GQ496" s="9" t="e">
        <f ca="1">INDIRECT(ADDRESS(ROW(),Controls!#REF!+45))</f>
        <v>#REF!</v>
      </c>
      <c r="GR496" s="9" t="e">
        <f ca="1">INDIRECT(ADDRESS(ROW(),Controls!#REF!+60))</f>
        <v>#REF!</v>
      </c>
      <c r="GS496" s="9" t="e">
        <f ca="1">INDIRECT(ADDRESS(ROW(),Controls!#REF!+75))</f>
        <v>#REF!</v>
      </c>
      <c r="GT496" s="9" t="e">
        <f ca="1">INDIRECT(ADDRESS(ROW(),Controls!#REF!+90))</f>
        <v>#REF!</v>
      </c>
      <c r="GU496" s="9" t="e">
        <f ca="1">INDIRECT(ADDRESS(ROW(),Controls!#REF!+105))</f>
        <v>#REF!</v>
      </c>
      <c r="GV496" s="9" t="e">
        <f ca="1">INDIRECT(ADDRESS(ROW(),Controls!#REF!+120))</f>
        <v>#REF!</v>
      </c>
      <c r="GW496" s="9" t="e">
        <f ca="1">INDIRECT(ADDRESS(ROW(),Controls!#REF!+15))</f>
        <v>#REF!</v>
      </c>
      <c r="GX496" s="9" t="e">
        <f ca="1">INDIRECT(ADDRESS(ROW(),Controls!#REF!+135))</f>
        <v>#REF!</v>
      </c>
      <c r="HJ496" s="9" t="e">
        <f t="shared" ca="1" si="42"/>
        <v>#REF!</v>
      </c>
      <c r="HK496" s="9" t="e">
        <f t="shared" ca="1" si="43"/>
        <v>#REF!</v>
      </c>
      <c r="HL496" s="9" t="e">
        <f t="shared" ca="1" si="44"/>
        <v>#REF!</v>
      </c>
      <c r="HM496" s="9" t="e">
        <f t="shared" ca="1" si="45"/>
        <v>#REF!</v>
      </c>
      <c r="HN496" s="9" t="e">
        <f ca="1">SQRT($GS496*(1-$GS496/Controls!$D$15))</f>
        <v>#REF!</v>
      </c>
      <c r="HO496" s="9" t="e">
        <f t="shared" ca="1" si="46"/>
        <v>#REF!</v>
      </c>
      <c r="HP496" s="9" t="e">
        <f t="shared" ca="1" si="47"/>
        <v>#REF!</v>
      </c>
      <c r="HQ496" s="9" t="e">
        <f ca="1">IF($GV496=0,NA(),($GX496*Controls!#REF!))</f>
        <v>#REF!</v>
      </c>
    </row>
    <row r="497" spans="134:225" x14ac:dyDescent="0.25">
      <c r="ED497" s="9">
        <f>$EC$993/4+$EC$994/2+$EC$995/4</f>
        <v>0</v>
      </c>
      <c r="EE497" s="9">
        <f>$ED$992/4+$ED$993/2+$ED$994/4</f>
        <v>0</v>
      </c>
      <c r="EF497" s="9">
        <f>$EE$993/4+$EE$994/2+$EE$995/4</f>
        <v>0</v>
      </c>
      <c r="GP497" s="9" t="e">
        <f ca="1">INDIRECT(ADDRESS(ROW(),Controls!#REF!+30))</f>
        <v>#REF!</v>
      </c>
      <c r="GQ497" s="9" t="e">
        <f ca="1">INDIRECT(ADDRESS(ROW(),Controls!#REF!+45))</f>
        <v>#REF!</v>
      </c>
      <c r="GR497" s="9" t="e">
        <f ca="1">INDIRECT(ADDRESS(ROW(),Controls!#REF!+60))</f>
        <v>#REF!</v>
      </c>
      <c r="GS497" s="9" t="e">
        <f ca="1">INDIRECT(ADDRESS(ROW(),Controls!#REF!+75))</f>
        <v>#REF!</v>
      </c>
      <c r="GT497" s="9" t="e">
        <f ca="1">INDIRECT(ADDRESS(ROW(),Controls!#REF!+90))</f>
        <v>#REF!</v>
      </c>
      <c r="GU497" s="9" t="e">
        <f ca="1">INDIRECT(ADDRESS(ROW(),Controls!#REF!+105))</f>
        <v>#REF!</v>
      </c>
      <c r="GV497" s="9" t="e">
        <f ca="1">INDIRECT(ADDRESS(ROW(),Controls!#REF!+120))</f>
        <v>#REF!</v>
      </c>
      <c r="GW497" s="9" t="e">
        <f ca="1">INDIRECT(ADDRESS(ROW(),Controls!#REF!+15))</f>
        <v>#REF!</v>
      </c>
      <c r="GX497" s="9" t="e">
        <f ca="1">INDIRECT(ADDRESS(ROW(),Controls!#REF!+135))</f>
        <v>#REF!</v>
      </c>
      <c r="HJ497" s="9" t="e">
        <f t="shared" ca="1" si="42"/>
        <v>#REF!</v>
      </c>
      <c r="HK497" s="9" t="e">
        <f t="shared" ca="1" si="43"/>
        <v>#REF!</v>
      </c>
      <c r="HL497" s="9" t="e">
        <f t="shared" ca="1" si="44"/>
        <v>#REF!</v>
      </c>
      <c r="HM497" s="9" t="e">
        <f t="shared" ca="1" si="45"/>
        <v>#REF!</v>
      </c>
      <c r="HN497" s="9" t="e">
        <f ca="1">SQRT($GS497*(1-$GS497/Controls!$D$15))</f>
        <v>#REF!</v>
      </c>
      <c r="HO497" s="9" t="e">
        <f t="shared" ca="1" si="46"/>
        <v>#REF!</v>
      </c>
      <c r="HP497" s="9" t="e">
        <f t="shared" ca="1" si="47"/>
        <v>#REF!</v>
      </c>
      <c r="HQ497" s="9" t="e">
        <f ca="1">IF($GV497=0,NA(),($GX497*Controls!#REF!))</f>
        <v>#REF!</v>
      </c>
    </row>
    <row r="498" spans="134:225" x14ac:dyDescent="0.25">
      <c r="ED498" s="9">
        <f>$EC$995/4+$EC$996/2+$EC$997/4</f>
        <v>0</v>
      </c>
      <c r="EE498" s="9">
        <f>$ED$994/4+$ED$995/2+$ED$996/4</f>
        <v>0</v>
      </c>
      <c r="EF498" s="9">
        <f>$EE$995/4+$EE$996/2+$EE$997/4</f>
        <v>0</v>
      </c>
      <c r="GP498" s="9" t="e">
        <f ca="1">INDIRECT(ADDRESS(ROW(),Controls!#REF!+30))</f>
        <v>#REF!</v>
      </c>
      <c r="GQ498" s="9" t="e">
        <f ca="1">INDIRECT(ADDRESS(ROW(),Controls!#REF!+45))</f>
        <v>#REF!</v>
      </c>
      <c r="GR498" s="9" t="e">
        <f ca="1">INDIRECT(ADDRESS(ROW(),Controls!#REF!+60))</f>
        <v>#REF!</v>
      </c>
      <c r="GS498" s="9" t="e">
        <f ca="1">INDIRECT(ADDRESS(ROW(),Controls!#REF!+75))</f>
        <v>#REF!</v>
      </c>
      <c r="GT498" s="9" t="e">
        <f ca="1">INDIRECT(ADDRESS(ROW(),Controls!#REF!+90))</f>
        <v>#REF!</v>
      </c>
      <c r="GU498" s="9" t="e">
        <f ca="1">INDIRECT(ADDRESS(ROW(),Controls!#REF!+105))</f>
        <v>#REF!</v>
      </c>
      <c r="GV498" s="9" t="e">
        <f ca="1">INDIRECT(ADDRESS(ROW(),Controls!#REF!+120))</f>
        <v>#REF!</v>
      </c>
      <c r="GW498" s="9" t="e">
        <f ca="1">INDIRECT(ADDRESS(ROW(),Controls!#REF!+15))</f>
        <v>#REF!</v>
      </c>
      <c r="GX498" s="9" t="e">
        <f ca="1">INDIRECT(ADDRESS(ROW(),Controls!#REF!+135))</f>
        <v>#REF!</v>
      </c>
      <c r="HJ498" s="9" t="e">
        <f t="shared" ca="1" si="42"/>
        <v>#REF!</v>
      </c>
      <c r="HK498" s="9" t="e">
        <f t="shared" ca="1" si="43"/>
        <v>#REF!</v>
      </c>
      <c r="HL498" s="9" t="e">
        <f t="shared" ca="1" si="44"/>
        <v>#REF!</v>
      </c>
      <c r="HM498" s="9" t="e">
        <f t="shared" ca="1" si="45"/>
        <v>#REF!</v>
      </c>
      <c r="HN498" s="9" t="e">
        <f ca="1">SQRT($GS498*(1-$GS498/Controls!$D$15))</f>
        <v>#REF!</v>
      </c>
      <c r="HO498" s="9" t="e">
        <f t="shared" ca="1" si="46"/>
        <v>#REF!</v>
      </c>
      <c r="HP498" s="9" t="e">
        <f t="shared" ca="1" si="47"/>
        <v>#REF!</v>
      </c>
      <c r="HQ498" s="9" t="e">
        <f ca="1">IF($GV498=0,NA(),($GX498*Controls!#REF!))</f>
        <v>#REF!</v>
      </c>
    </row>
    <row r="499" spans="134:225" x14ac:dyDescent="0.25">
      <c r="ED499" s="9">
        <f>$EC$997/4+$EC$998/2+$EC$999/4</f>
        <v>0</v>
      </c>
      <c r="EE499" s="9">
        <f>$ED$996/4+$ED$997/2+$ED$998/4</f>
        <v>0</v>
      </c>
      <c r="EF499" s="9">
        <f>$EE$997/4+$EE$998/2+$EE$999/4</f>
        <v>0</v>
      </c>
      <c r="GP499" s="9" t="e">
        <f ca="1">INDIRECT(ADDRESS(ROW(),Controls!#REF!+30))</f>
        <v>#REF!</v>
      </c>
      <c r="GQ499" s="9" t="e">
        <f ca="1">INDIRECT(ADDRESS(ROW(),Controls!#REF!+45))</f>
        <v>#REF!</v>
      </c>
      <c r="GR499" s="9" t="e">
        <f ca="1">INDIRECT(ADDRESS(ROW(),Controls!#REF!+60))</f>
        <v>#REF!</v>
      </c>
      <c r="GS499" s="9" t="e">
        <f ca="1">INDIRECT(ADDRESS(ROW(),Controls!#REF!+75))</f>
        <v>#REF!</v>
      </c>
      <c r="GT499" s="9" t="e">
        <f ca="1">INDIRECT(ADDRESS(ROW(),Controls!#REF!+90))</f>
        <v>#REF!</v>
      </c>
      <c r="GU499" s="9" t="e">
        <f ca="1">INDIRECT(ADDRESS(ROW(),Controls!#REF!+105))</f>
        <v>#REF!</v>
      </c>
      <c r="GV499" s="9" t="e">
        <f ca="1">INDIRECT(ADDRESS(ROW(),Controls!#REF!+120))</f>
        <v>#REF!</v>
      </c>
      <c r="GW499" s="9" t="e">
        <f ca="1">INDIRECT(ADDRESS(ROW(),Controls!#REF!+15))</f>
        <v>#REF!</v>
      </c>
      <c r="GX499" s="9" t="e">
        <f ca="1">INDIRECT(ADDRESS(ROW(),Controls!#REF!+135))</f>
        <v>#REF!</v>
      </c>
      <c r="HJ499" s="9" t="e">
        <f t="shared" ca="1" si="42"/>
        <v>#REF!</v>
      </c>
      <c r="HK499" s="9" t="e">
        <f t="shared" ca="1" si="43"/>
        <v>#REF!</v>
      </c>
      <c r="HL499" s="9" t="e">
        <f t="shared" ca="1" si="44"/>
        <v>#REF!</v>
      </c>
      <c r="HM499" s="9" t="e">
        <f t="shared" ca="1" si="45"/>
        <v>#REF!</v>
      </c>
      <c r="HN499" s="9" t="e">
        <f ca="1">SQRT($GS499*(1-$GS499/Controls!$D$15))</f>
        <v>#REF!</v>
      </c>
      <c r="HO499" s="9" t="e">
        <f t="shared" ca="1" si="46"/>
        <v>#REF!</v>
      </c>
      <c r="HP499" s="9" t="e">
        <f t="shared" ca="1" si="47"/>
        <v>#REF!</v>
      </c>
      <c r="HQ499" s="9" t="e">
        <f ca="1">IF($GV499=0,NA(),($GX499*Controls!#REF!))</f>
        <v>#REF!</v>
      </c>
    </row>
    <row r="500" spans="134:225" x14ac:dyDescent="0.25">
      <c r="ED500" s="9">
        <f>$EC$999/4+$EC$1000/2+$EC$1001/4</f>
        <v>0</v>
      </c>
      <c r="EE500" s="9">
        <f>$ED$998/4+$ED$999/2+$ED$1000/4</f>
        <v>0</v>
      </c>
      <c r="EF500" s="9">
        <f>$EE$999/4+$EE$1000/2+$EE$1001/4</f>
        <v>0</v>
      </c>
      <c r="GP500" s="9" t="e">
        <f ca="1">INDIRECT(ADDRESS(ROW(),Controls!#REF!+30))</f>
        <v>#REF!</v>
      </c>
      <c r="GQ500" s="9" t="e">
        <f ca="1">INDIRECT(ADDRESS(ROW(),Controls!#REF!+45))</f>
        <v>#REF!</v>
      </c>
      <c r="GR500" s="9" t="e">
        <f ca="1">INDIRECT(ADDRESS(ROW(),Controls!#REF!+60))</f>
        <v>#REF!</v>
      </c>
      <c r="GS500" s="9" t="e">
        <f ca="1">INDIRECT(ADDRESS(ROW(),Controls!#REF!+75))</f>
        <v>#REF!</v>
      </c>
      <c r="GT500" s="9" t="e">
        <f ca="1">INDIRECT(ADDRESS(ROW(),Controls!#REF!+90))</f>
        <v>#REF!</v>
      </c>
      <c r="GU500" s="9" t="e">
        <f ca="1">INDIRECT(ADDRESS(ROW(),Controls!#REF!+105))</f>
        <v>#REF!</v>
      </c>
      <c r="GV500" s="9" t="e">
        <f ca="1">INDIRECT(ADDRESS(ROW(),Controls!#REF!+120))</f>
        <v>#REF!</v>
      </c>
      <c r="GW500" s="9" t="e">
        <f ca="1">INDIRECT(ADDRESS(ROW(),Controls!#REF!+15))</f>
        <v>#REF!</v>
      </c>
      <c r="GX500" s="9" t="e">
        <f ca="1">INDIRECT(ADDRESS(ROW(),Controls!#REF!+135))</f>
        <v>#REF!</v>
      </c>
      <c r="HJ500" s="9" t="e">
        <f t="shared" ca="1" si="42"/>
        <v>#REF!</v>
      </c>
      <c r="HK500" s="9" t="e">
        <f t="shared" ca="1" si="43"/>
        <v>#REF!</v>
      </c>
      <c r="HL500" s="9" t="e">
        <f t="shared" ca="1" si="44"/>
        <v>#REF!</v>
      </c>
      <c r="HM500" s="9" t="e">
        <f t="shared" ca="1" si="45"/>
        <v>#REF!</v>
      </c>
      <c r="HN500" s="9" t="e">
        <f ca="1">SQRT($GS500*(1-$GS500/Controls!$D$15))</f>
        <v>#REF!</v>
      </c>
      <c r="HO500" s="9" t="e">
        <f t="shared" ca="1" si="46"/>
        <v>#REF!</v>
      </c>
      <c r="HP500" s="9" t="e">
        <f t="shared" ca="1" si="47"/>
        <v>#REF!</v>
      </c>
      <c r="HQ500" s="9" t="e">
        <f ca="1">IF($GV500=0,NA(),($GX500*Controls!#REF!))</f>
        <v>#REF!</v>
      </c>
    </row>
    <row r="501" spans="134:225" x14ac:dyDescent="0.25">
      <c r="ED501" s="9">
        <f>$EC$1001/4+$EC$1002/2+$EC$1003/4</f>
        <v>0</v>
      </c>
      <c r="EE501" s="9">
        <f>$ED$1000/4+$ED$1001/2+$ED$1002/4</f>
        <v>0</v>
      </c>
      <c r="EF501" s="9">
        <f>$EE$1002*3/4+$EE$1001/4</f>
        <v>0</v>
      </c>
      <c r="GP501" s="9" t="e">
        <f ca="1">INDIRECT(ADDRESS(ROW(),Controls!#REF!+30))</f>
        <v>#REF!</v>
      </c>
      <c r="GQ501" s="9" t="e">
        <f ca="1">INDIRECT(ADDRESS(ROW(),Controls!#REF!+45))</f>
        <v>#REF!</v>
      </c>
      <c r="GR501" s="9" t="e">
        <f ca="1">INDIRECT(ADDRESS(ROW(),Controls!#REF!+60))</f>
        <v>#REF!</v>
      </c>
      <c r="GS501" s="9" t="e">
        <f ca="1">INDIRECT(ADDRESS(ROW(),Controls!#REF!+75))</f>
        <v>#REF!</v>
      </c>
      <c r="GT501" s="9" t="e">
        <f ca="1">INDIRECT(ADDRESS(ROW(),Controls!#REF!+90))</f>
        <v>#REF!</v>
      </c>
      <c r="GU501" s="9" t="e">
        <f ca="1">INDIRECT(ADDRESS(ROW(),Controls!#REF!+105))</f>
        <v>#REF!</v>
      </c>
      <c r="GV501" s="9" t="e">
        <f ca="1">INDIRECT(ADDRESS(ROW(),Controls!#REF!+120))</f>
        <v>#REF!</v>
      </c>
      <c r="GW501" s="9" t="e">
        <f ca="1">INDIRECT(ADDRESS(ROW(),Controls!#REF!+15))</f>
        <v>#REF!</v>
      </c>
      <c r="GX501" s="9" t="e">
        <f ca="1">INDIRECT(ADDRESS(ROW(),Controls!#REF!+135))</f>
        <v>#REF!</v>
      </c>
      <c r="HJ501" s="9" t="e">
        <f t="shared" ca="1" si="42"/>
        <v>#REF!</v>
      </c>
      <c r="HK501" s="9" t="e">
        <f t="shared" ca="1" si="43"/>
        <v>#REF!</v>
      </c>
      <c r="HL501" s="9" t="e">
        <f t="shared" ca="1" si="44"/>
        <v>#REF!</v>
      </c>
      <c r="HM501" s="9" t="e">
        <f t="shared" ca="1" si="45"/>
        <v>#REF!</v>
      </c>
      <c r="HN501" s="9" t="e">
        <f ca="1">SQRT($GS501*(1-$GS501/Controls!$D$15))</f>
        <v>#REF!</v>
      </c>
      <c r="HO501" s="9" t="e">
        <f t="shared" ca="1" si="46"/>
        <v>#REF!</v>
      </c>
      <c r="HP501" s="9" t="e">
        <f t="shared" ca="1" si="47"/>
        <v>#REF!</v>
      </c>
      <c r="HQ501" s="9" t="e">
        <f ca="1">IF($GV501=0,NA(),($GX501*Controls!#REF!))</f>
        <v>#REF!</v>
      </c>
    </row>
    <row r="502" spans="134:225" x14ac:dyDescent="0.25">
      <c r="ED502" s="9">
        <f>$EC$1003/4+$EC$1004/2+$EC$1005/4</f>
        <v>0</v>
      </c>
      <c r="EE502" s="9">
        <f>$ED$1002/4+$ED$1003/2+$ED$1004/4</f>
        <v>0</v>
      </c>
      <c r="GP502" s="9" t="e">
        <f ca="1">INDIRECT(ADDRESS(ROW(),Controls!#REF!+30))</f>
        <v>#REF!</v>
      </c>
      <c r="GQ502" s="9" t="e">
        <f ca="1">INDIRECT(ADDRESS(ROW(),Controls!#REF!+45))</f>
        <v>#REF!</v>
      </c>
      <c r="GR502" s="9" t="e">
        <f ca="1">INDIRECT(ADDRESS(ROW(),Controls!#REF!+60))</f>
        <v>#REF!</v>
      </c>
      <c r="GS502" s="9" t="e">
        <f ca="1">INDIRECT(ADDRESS(ROW(),Controls!#REF!+75))</f>
        <v>#REF!</v>
      </c>
      <c r="GT502" s="9" t="e">
        <f ca="1">INDIRECT(ADDRESS(ROW(),Controls!#REF!+90))</f>
        <v>#REF!</v>
      </c>
      <c r="GU502" s="9" t="e">
        <f ca="1">INDIRECT(ADDRESS(ROW(),Controls!#REF!+105))</f>
        <v>#REF!</v>
      </c>
      <c r="GV502" s="9" t="e">
        <f ca="1">INDIRECT(ADDRESS(ROW(),Controls!#REF!+120))</f>
        <v>#REF!</v>
      </c>
      <c r="GW502" s="9" t="e">
        <f ca="1">INDIRECT(ADDRESS(ROW(),Controls!#REF!+15))</f>
        <v>#REF!</v>
      </c>
      <c r="GX502" s="9" t="e">
        <f ca="1">INDIRECT(ADDRESS(ROW(),Controls!#REF!+135))</f>
        <v>#REF!</v>
      </c>
      <c r="HJ502" s="9" t="e">
        <f t="shared" ca="1" si="42"/>
        <v>#REF!</v>
      </c>
      <c r="HK502" s="9" t="e">
        <f t="shared" ca="1" si="43"/>
        <v>#REF!</v>
      </c>
      <c r="HL502" s="9" t="e">
        <f t="shared" ca="1" si="44"/>
        <v>#REF!</v>
      </c>
      <c r="HM502" s="9" t="e">
        <f t="shared" ca="1" si="45"/>
        <v>#REF!</v>
      </c>
      <c r="HN502" s="9" t="e">
        <f ca="1">SQRT($GS502*(1-$GS502/Controls!$D$15))</f>
        <v>#REF!</v>
      </c>
      <c r="HO502" s="9" t="e">
        <f t="shared" ca="1" si="46"/>
        <v>#REF!</v>
      </c>
      <c r="HP502" s="9" t="e">
        <f t="shared" ca="1" si="47"/>
        <v>#REF!</v>
      </c>
      <c r="HQ502" s="9" t="e">
        <f ca="1">IF($GV502=0,NA(),($GX502*Controls!#REF!))</f>
        <v>#REF!</v>
      </c>
    </row>
    <row r="503" spans="134:225" x14ac:dyDescent="0.25">
      <c r="ED503" s="9">
        <f>$EC$1005/4+$EC$1006/2+$EC$1007/4</f>
        <v>0</v>
      </c>
      <c r="EE503" s="9">
        <f>$ED$1004/4+$ED$1005/2+$ED$1006/4</f>
        <v>0</v>
      </c>
      <c r="GP503" s="9" t="e">
        <f ca="1">INDIRECT(ADDRESS(ROW(),Controls!#REF!+30))</f>
        <v>#REF!</v>
      </c>
      <c r="GQ503" s="9" t="e">
        <f ca="1">INDIRECT(ADDRESS(ROW(),Controls!#REF!+45))</f>
        <v>#REF!</v>
      </c>
      <c r="GR503" s="9" t="e">
        <f ca="1">INDIRECT(ADDRESS(ROW(),Controls!#REF!+60))</f>
        <v>#REF!</v>
      </c>
      <c r="GS503" s="9" t="e">
        <f ca="1">INDIRECT(ADDRESS(ROW(),Controls!#REF!+75))</f>
        <v>#REF!</v>
      </c>
      <c r="GT503" s="9" t="e">
        <f ca="1">INDIRECT(ADDRESS(ROW(),Controls!#REF!+90))</f>
        <v>#REF!</v>
      </c>
      <c r="GU503" s="9" t="e">
        <f ca="1">INDIRECT(ADDRESS(ROW(),Controls!#REF!+105))</f>
        <v>#REF!</v>
      </c>
      <c r="GV503" s="9" t="e">
        <f ca="1">INDIRECT(ADDRESS(ROW(),Controls!#REF!+120))</f>
        <v>#REF!</v>
      </c>
      <c r="GW503" s="9" t="e">
        <f ca="1">INDIRECT(ADDRESS(ROW(),Controls!#REF!+15))</f>
        <v>#REF!</v>
      </c>
      <c r="GX503" s="9" t="e">
        <f ca="1">INDIRECT(ADDRESS(ROW(),Controls!#REF!+135))</f>
        <v>#REF!</v>
      </c>
      <c r="HJ503" s="9" t="e">
        <f t="shared" ca="1" si="42"/>
        <v>#REF!</v>
      </c>
      <c r="HK503" s="9" t="e">
        <f t="shared" ca="1" si="43"/>
        <v>#REF!</v>
      </c>
      <c r="HL503" s="9" t="e">
        <f t="shared" ca="1" si="44"/>
        <v>#REF!</v>
      </c>
      <c r="HM503" s="9" t="e">
        <f t="shared" ca="1" si="45"/>
        <v>#REF!</v>
      </c>
      <c r="HN503" s="9" t="e">
        <f ca="1">SQRT($GS503*(1-$GS503/Controls!$D$15))</f>
        <v>#REF!</v>
      </c>
      <c r="HO503" s="9" t="e">
        <f t="shared" ca="1" si="46"/>
        <v>#REF!</v>
      </c>
      <c r="HP503" s="9" t="e">
        <f t="shared" ca="1" si="47"/>
        <v>#REF!</v>
      </c>
      <c r="HQ503" s="9" t="e">
        <f ca="1">IF($GV503=0,NA(),($GX503*Controls!#REF!))</f>
        <v>#REF!</v>
      </c>
    </row>
    <row r="504" spans="134:225" x14ac:dyDescent="0.25">
      <c r="ED504" s="9">
        <f>$EC$1007/4+$EC$1008/2+$EC$1009/4</f>
        <v>0</v>
      </c>
      <c r="EE504" s="9">
        <f>$ED$1006/4+$ED$1007/2+$ED$1008/4</f>
        <v>0</v>
      </c>
      <c r="GP504" s="9" t="e">
        <f ca="1">INDIRECT(ADDRESS(ROW(),Controls!#REF!+30))</f>
        <v>#REF!</v>
      </c>
      <c r="GQ504" s="9" t="e">
        <f ca="1">INDIRECT(ADDRESS(ROW(),Controls!#REF!+45))</f>
        <v>#REF!</v>
      </c>
      <c r="GR504" s="9" t="e">
        <f ca="1">INDIRECT(ADDRESS(ROW(),Controls!#REF!+60))</f>
        <v>#REF!</v>
      </c>
      <c r="GS504" s="9" t="e">
        <f ca="1">INDIRECT(ADDRESS(ROW(),Controls!#REF!+75))</f>
        <v>#REF!</v>
      </c>
      <c r="GT504" s="9" t="e">
        <f ca="1">INDIRECT(ADDRESS(ROW(),Controls!#REF!+90))</f>
        <v>#REF!</v>
      </c>
      <c r="GU504" s="9" t="e">
        <f ca="1">INDIRECT(ADDRESS(ROW(),Controls!#REF!+105))</f>
        <v>#REF!</v>
      </c>
      <c r="GV504" s="9" t="e">
        <f ca="1">INDIRECT(ADDRESS(ROW(),Controls!#REF!+120))</f>
        <v>#REF!</v>
      </c>
      <c r="GW504" s="9" t="e">
        <f ca="1">INDIRECT(ADDRESS(ROW(),Controls!#REF!+15))</f>
        <v>#REF!</v>
      </c>
      <c r="GX504" s="9" t="e">
        <f ca="1">INDIRECT(ADDRESS(ROW(),Controls!#REF!+135))</f>
        <v>#REF!</v>
      </c>
      <c r="HJ504" s="9" t="e">
        <f t="shared" ca="1" si="42"/>
        <v>#REF!</v>
      </c>
      <c r="HK504" s="9" t="e">
        <f t="shared" ca="1" si="43"/>
        <v>#REF!</v>
      </c>
      <c r="HL504" s="9" t="e">
        <f t="shared" ca="1" si="44"/>
        <v>#REF!</v>
      </c>
      <c r="HM504" s="9" t="e">
        <f t="shared" ca="1" si="45"/>
        <v>#REF!</v>
      </c>
      <c r="HN504" s="9" t="e">
        <f ca="1">SQRT($GS504*(1-$GS504/Controls!$D$15))</f>
        <v>#REF!</v>
      </c>
      <c r="HO504" s="9" t="e">
        <f t="shared" ca="1" si="46"/>
        <v>#REF!</v>
      </c>
      <c r="HP504" s="9" t="e">
        <f t="shared" ca="1" si="47"/>
        <v>#REF!</v>
      </c>
      <c r="HQ504" s="9" t="e">
        <f ca="1">IF($GV504=0,NA(),($GX504*Controls!#REF!))</f>
        <v>#REF!</v>
      </c>
    </row>
    <row r="505" spans="134:225" x14ac:dyDescent="0.25">
      <c r="ED505" s="9">
        <f>$EC$1009/4+$EC$1010/2+$EC$1011/4</f>
        <v>0</v>
      </c>
      <c r="EE505" s="9">
        <f>$ED$1008/4+$ED$1009/2+$ED$1010/4</f>
        <v>0</v>
      </c>
      <c r="GP505" s="9" t="e">
        <f ca="1">INDIRECT(ADDRESS(ROW(),Controls!#REF!+30))</f>
        <v>#REF!</v>
      </c>
      <c r="GQ505" s="9" t="e">
        <f ca="1">INDIRECT(ADDRESS(ROW(),Controls!#REF!+45))</f>
        <v>#REF!</v>
      </c>
      <c r="GR505" s="9" t="e">
        <f ca="1">INDIRECT(ADDRESS(ROW(),Controls!#REF!+60))</f>
        <v>#REF!</v>
      </c>
      <c r="GS505" s="9" t="e">
        <f ca="1">INDIRECT(ADDRESS(ROW(),Controls!#REF!+75))</f>
        <v>#REF!</v>
      </c>
      <c r="GT505" s="9" t="e">
        <f ca="1">INDIRECT(ADDRESS(ROW(),Controls!#REF!+90))</f>
        <v>#REF!</v>
      </c>
      <c r="GU505" s="9" t="e">
        <f ca="1">INDIRECT(ADDRESS(ROW(),Controls!#REF!+105))</f>
        <v>#REF!</v>
      </c>
      <c r="GV505" s="9" t="e">
        <f ca="1">INDIRECT(ADDRESS(ROW(),Controls!#REF!+120))</f>
        <v>#REF!</v>
      </c>
      <c r="GW505" s="9" t="e">
        <f ca="1">INDIRECT(ADDRESS(ROW(),Controls!#REF!+15))</f>
        <v>#REF!</v>
      </c>
      <c r="GX505" s="9" t="e">
        <f ca="1">INDIRECT(ADDRESS(ROW(),Controls!#REF!+135))</f>
        <v>#REF!</v>
      </c>
      <c r="HJ505" s="9" t="e">
        <f t="shared" ca="1" si="42"/>
        <v>#REF!</v>
      </c>
      <c r="HK505" s="9" t="e">
        <f t="shared" ca="1" si="43"/>
        <v>#REF!</v>
      </c>
      <c r="HL505" s="9" t="e">
        <f t="shared" ca="1" si="44"/>
        <v>#REF!</v>
      </c>
      <c r="HM505" s="9" t="e">
        <f t="shared" ca="1" si="45"/>
        <v>#REF!</v>
      </c>
      <c r="HN505" s="9" t="e">
        <f ca="1">SQRT($GS505*(1-$GS505/Controls!$D$15))</f>
        <v>#REF!</v>
      </c>
      <c r="HO505" s="9" t="e">
        <f t="shared" ca="1" si="46"/>
        <v>#REF!</v>
      </c>
      <c r="HP505" s="9" t="e">
        <f t="shared" ca="1" si="47"/>
        <v>#REF!</v>
      </c>
      <c r="HQ505" s="9" t="e">
        <f ca="1">IF($GV505=0,NA(),($GX505*Controls!#REF!))</f>
        <v>#REF!</v>
      </c>
    </row>
    <row r="506" spans="134:225" x14ac:dyDescent="0.25">
      <c r="ED506" s="9">
        <f>$EC$1011/4+$EC$1012/2+$EC$1013/4</f>
        <v>0</v>
      </c>
      <c r="EE506" s="9">
        <f>$ED$1010/4+$ED$1011/2+$ED$1012/4</f>
        <v>0</v>
      </c>
      <c r="GP506" s="9" t="e">
        <f ca="1">INDIRECT(ADDRESS(ROW(),Controls!#REF!+30))</f>
        <v>#REF!</v>
      </c>
      <c r="GQ506" s="9" t="e">
        <f ca="1">INDIRECT(ADDRESS(ROW(),Controls!#REF!+45))</f>
        <v>#REF!</v>
      </c>
      <c r="GR506" s="9" t="e">
        <f ca="1">INDIRECT(ADDRESS(ROW(),Controls!#REF!+60))</f>
        <v>#REF!</v>
      </c>
      <c r="GS506" s="9" t="e">
        <f ca="1">INDIRECT(ADDRESS(ROW(),Controls!#REF!+75))</f>
        <v>#REF!</v>
      </c>
      <c r="GT506" s="9" t="e">
        <f ca="1">INDIRECT(ADDRESS(ROW(),Controls!#REF!+90))</f>
        <v>#REF!</v>
      </c>
      <c r="GU506" s="9" t="e">
        <f ca="1">INDIRECT(ADDRESS(ROW(),Controls!#REF!+105))</f>
        <v>#REF!</v>
      </c>
      <c r="GV506" s="9" t="e">
        <f ca="1">INDIRECT(ADDRESS(ROW(),Controls!#REF!+120))</f>
        <v>#REF!</v>
      </c>
      <c r="GW506" s="9" t="e">
        <f ca="1">INDIRECT(ADDRESS(ROW(),Controls!#REF!+15))</f>
        <v>#REF!</v>
      </c>
      <c r="GX506" s="9" t="e">
        <f ca="1">INDIRECT(ADDRESS(ROW(),Controls!#REF!+135))</f>
        <v>#REF!</v>
      </c>
      <c r="HJ506" s="9" t="e">
        <f t="shared" ca="1" si="42"/>
        <v>#REF!</v>
      </c>
      <c r="HK506" s="9" t="e">
        <f t="shared" ca="1" si="43"/>
        <v>#REF!</v>
      </c>
      <c r="HL506" s="9" t="e">
        <f t="shared" ca="1" si="44"/>
        <v>#REF!</v>
      </c>
      <c r="HM506" s="9" t="e">
        <f t="shared" ca="1" si="45"/>
        <v>#REF!</v>
      </c>
      <c r="HN506" s="9" t="e">
        <f ca="1">SQRT($GS506*(1-$GS506/Controls!$D$15))</f>
        <v>#REF!</v>
      </c>
      <c r="HO506" s="9" t="e">
        <f t="shared" ca="1" si="46"/>
        <v>#REF!</v>
      </c>
      <c r="HP506" s="9" t="e">
        <f t="shared" ca="1" si="47"/>
        <v>#REF!</v>
      </c>
      <c r="HQ506" s="9" t="e">
        <f ca="1">IF($GV506=0,NA(),($GX506*Controls!#REF!))</f>
        <v>#REF!</v>
      </c>
    </row>
    <row r="507" spans="134:225" x14ac:dyDescent="0.25">
      <c r="ED507" s="9">
        <f>$EC$1013/4+$EC$1014/2+$EC$1015/4</f>
        <v>0</v>
      </c>
      <c r="EE507" s="9">
        <f>$ED$1012/4+$ED$1013/2+$ED$1014/4</f>
        <v>0</v>
      </c>
      <c r="GP507" s="9" t="e">
        <f ca="1">INDIRECT(ADDRESS(ROW(),Controls!#REF!+30))</f>
        <v>#REF!</v>
      </c>
      <c r="GQ507" s="9" t="e">
        <f ca="1">INDIRECT(ADDRESS(ROW(),Controls!#REF!+45))</f>
        <v>#REF!</v>
      </c>
      <c r="GR507" s="9" t="e">
        <f ca="1">INDIRECT(ADDRESS(ROW(),Controls!#REF!+60))</f>
        <v>#REF!</v>
      </c>
      <c r="GS507" s="9" t="e">
        <f ca="1">INDIRECT(ADDRESS(ROW(),Controls!#REF!+75))</f>
        <v>#REF!</v>
      </c>
      <c r="GT507" s="9" t="e">
        <f ca="1">INDIRECT(ADDRESS(ROW(),Controls!#REF!+90))</f>
        <v>#REF!</v>
      </c>
      <c r="GU507" s="9" t="e">
        <f ca="1">INDIRECT(ADDRESS(ROW(),Controls!#REF!+105))</f>
        <v>#REF!</v>
      </c>
      <c r="GV507" s="9" t="e">
        <f ca="1">INDIRECT(ADDRESS(ROW(),Controls!#REF!+120))</f>
        <v>#REF!</v>
      </c>
      <c r="GW507" s="9" t="e">
        <f ca="1">INDIRECT(ADDRESS(ROW(),Controls!#REF!+15))</f>
        <v>#REF!</v>
      </c>
      <c r="GX507" s="9" t="e">
        <f ca="1">INDIRECT(ADDRESS(ROW(),Controls!#REF!+135))</f>
        <v>#REF!</v>
      </c>
      <c r="HJ507" s="9" t="e">
        <f t="shared" ca="1" si="42"/>
        <v>#REF!</v>
      </c>
      <c r="HK507" s="9" t="e">
        <f t="shared" ca="1" si="43"/>
        <v>#REF!</v>
      </c>
      <c r="HL507" s="9" t="e">
        <f t="shared" ca="1" si="44"/>
        <v>#REF!</v>
      </c>
      <c r="HM507" s="9" t="e">
        <f t="shared" ca="1" si="45"/>
        <v>#REF!</v>
      </c>
      <c r="HN507" s="9" t="e">
        <f ca="1">SQRT($GS507*(1-$GS507/Controls!$D$15))</f>
        <v>#REF!</v>
      </c>
      <c r="HO507" s="9" t="e">
        <f t="shared" ca="1" si="46"/>
        <v>#REF!</v>
      </c>
      <c r="HP507" s="9" t="e">
        <f t="shared" ca="1" si="47"/>
        <v>#REF!</v>
      </c>
      <c r="HQ507" s="9" t="e">
        <f ca="1">IF($GV507=0,NA(),($GX507*Controls!#REF!))</f>
        <v>#REF!</v>
      </c>
    </row>
    <row r="508" spans="134:225" x14ac:dyDescent="0.25">
      <c r="ED508" s="9">
        <f>$EC$1015/4+$EC$1016/2+$EC$1017/4</f>
        <v>0</v>
      </c>
      <c r="EE508" s="9">
        <f>$ED$1014/4+$ED$1015/2+$ED$1016/4</f>
        <v>0</v>
      </c>
      <c r="GP508" s="9" t="e">
        <f ca="1">INDIRECT(ADDRESS(ROW(),Controls!#REF!+30))</f>
        <v>#REF!</v>
      </c>
      <c r="GQ508" s="9" t="e">
        <f ca="1">INDIRECT(ADDRESS(ROW(),Controls!#REF!+45))</f>
        <v>#REF!</v>
      </c>
      <c r="GR508" s="9" t="e">
        <f ca="1">INDIRECT(ADDRESS(ROW(),Controls!#REF!+60))</f>
        <v>#REF!</v>
      </c>
      <c r="GS508" s="9" t="e">
        <f ca="1">INDIRECT(ADDRESS(ROW(),Controls!#REF!+75))</f>
        <v>#REF!</v>
      </c>
      <c r="GT508" s="9" t="e">
        <f ca="1">INDIRECT(ADDRESS(ROW(),Controls!#REF!+90))</f>
        <v>#REF!</v>
      </c>
      <c r="GU508" s="9" t="e">
        <f ca="1">INDIRECT(ADDRESS(ROW(),Controls!#REF!+105))</f>
        <v>#REF!</v>
      </c>
      <c r="GV508" s="9" t="e">
        <f ca="1">INDIRECT(ADDRESS(ROW(),Controls!#REF!+120))</f>
        <v>#REF!</v>
      </c>
      <c r="GW508" s="9" t="e">
        <f ca="1">INDIRECT(ADDRESS(ROW(),Controls!#REF!+15))</f>
        <v>#REF!</v>
      </c>
      <c r="GX508" s="9" t="e">
        <f ca="1">INDIRECT(ADDRESS(ROW(),Controls!#REF!+135))</f>
        <v>#REF!</v>
      </c>
      <c r="HJ508" s="9" t="e">
        <f t="shared" ca="1" si="42"/>
        <v>#REF!</v>
      </c>
      <c r="HK508" s="9" t="e">
        <f t="shared" ca="1" si="43"/>
        <v>#REF!</v>
      </c>
      <c r="HL508" s="9" t="e">
        <f t="shared" ca="1" si="44"/>
        <v>#REF!</v>
      </c>
      <c r="HM508" s="9" t="e">
        <f t="shared" ca="1" si="45"/>
        <v>#REF!</v>
      </c>
      <c r="HN508" s="9" t="e">
        <f ca="1">SQRT($GS508*(1-$GS508/Controls!$D$15))</f>
        <v>#REF!</v>
      </c>
      <c r="HO508" s="9" t="e">
        <f t="shared" ca="1" si="46"/>
        <v>#REF!</v>
      </c>
      <c r="HP508" s="9" t="e">
        <f t="shared" ca="1" si="47"/>
        <v>#REF!</v>
      </c>
      <c r="HQ508" s="9" t="e">
        <f ca="1">IF($GV508=0,NA(),($GX508*Controls!#REF!))</f>
        <v>#REF!</v>
      </c>
    </row>
    <row r="509" spans="134:225" x14ac:dyDescent="0.25">
      <c r="ED509" s="9">
        <f>$EC$1017/4+$EC$1018/2+$EC$1019/4</f>
        <v>0</v>
      </c>
      <c r="EE509" s="9">
        <f>$ED$1016/4+$ED$1017/2+$ED$1018/4</f>
        <v>0</v>
      </c>
      <c r="GP509" s="9" t="e">
        <f ca="1">INDIRECT(ADDRESS(ROW(),Controls!#REF!+30))</f>
        <v>#REF!</v>
      </c>
      <c r="GQ509" s="9" t="e">
        <f ca="1">INDIRECT(ADDRESS(ROW(),Controls!#REF!+45))</f>
        <v>#REF!</v>
      </c>
      <c r="GR509" s="9" t="e">
        <f ca="1">INDIRECT(ADDRESS(ROW(),Controls!#REF!+60))</f>
        <v>#REF!</v>
      </c>
      <c r="GS509" s="9" t="e">
        <f ca="1">INDIRECT(ADDRESS(ROW(),Controls!#REF!+75))</f>
        <v>#REF!</v>
      </c>
      <c r="GT509" s="9" t="e">
        <f ca="1">INDIRECT(ADDRESS(ROW(),Controls!#REF!+90))</f>
        <v>#REF!</v>
      </c>
      <c r="GU509" s="9" t="e">
        <f ca="1">INDIRECT(ADDRESS(ROW(),Controls!#REF!+105))</f>
        <v>#REF!</v>
      </c>
      <c r="GV509" s="9" t="e">
        <f ca="1">INDIRECT(ADDRESS(ROW(),Controls!#REF!+120))</f>
        <v>#REF!</v>
      </c>
      <c r="GW509" s="9" t="e">
        <f ca="1">INDIRECT(ADDRESS(ROW(),Controls!#REF!+15))</f>
        <v>#REF!</v>
      </c>
      <c r="GX509" s="9" t="e">
        <f ca="1">INDIRECT(ADDRESS(ROW(),Controls!#REF!+135))</f>
        <v>#REF!</v>
      </c>
      <c r="HJ509" s="9" t="e">
        <f t="shared" ca="1" si="42"/>
        <v>#REF!</v>
      </c>
      <c r="HK509" s="9" t="e">
        <f t="shared" ca="1" si="43"/>
        <v>#REF!</v>
      </c>
      <c r="HL509" s="9" t="e">
        <f t="shared" ca="1" si="44"/>
        <v>#REF!</v>
      </c>
      <c r="HM509" s="9" t="e">
        <f t="shared" ca="1" si="45"/>
        <v>#REF!</v>
      </c>
      <c r="HN509" s="9" t="e">
        <f ca="1">SQRT($GS509*(1-$GS509/Controls!$D$15))</f>
        <v>#REF!</v>
      </c>
      <c r="HO509" s="9" t="e">
        <f t="shared" ca="1" si="46"/>
        <v>#REF!</v>
      </c>
      <c r="HP509" s="9" t="e">
        <f t="shared" ca="1" si="47"/>
        <v>#REF!</v>
      </c>
      <c r="HQ509" s="9" t="e">
        <f ca="1">IF($GV509=0,NA(),($GX509*Controls!#REF!))</f>
        <v>#REF!</v>
      </c>
    </row>
    <row r="510" spans="134:225" x14ac:dyDescent="0.25">
      <c r="ED510" s="9">
        <f>$EC$1019/4+$EC$1020/2+$EC$1021/4</f>
        <v>0</v>
      </c>
      <c r="EE510" s="9">
        <f>$ED$1018/4+$ED$1019/2+$ED$1020/4</f>
        <v>0</v>
      </c>
      <c r="GP510" s="9" t="e">
        <f ca="1">INDIRECT(ADDRESS(ROW(),Controls!#REF!+30))</f>
        <v>#REF!</v>
      </c>
      <c r="GQ510" s="9" t="e">
        <f ca="1">INDIRECT(ADDRESS(ROW(),Controls!#REF!+45))</f>
        <v>#REF!</v>
      </c>
      <c r="GR510" s="9" t="e">
        <f ca="1">INDIRECT(ADDRESS(ROW(),Controls!#REF!+60))</f>
        <v>#REF!</v>
      </c>
      <c r="GS510" s="9" t="e">
        <f ca="1">INDIRECT(ADDRESS(ROW(),Controls!#REF!+75))</f>
        <v>#REF!</v>
      </c>
      <c r="GT510" s="9" t="e">
        <f ca="1">INDIRECT(ADDRESS(ROW(),Controls!#REF!+90))</f>
        <v>#REF!</v>
      </c>
      <c r="GU510" s="9" t="e">
        <f ca="1">INDIRECT(ADDRESS(ROW(),Controls!#REF!+105))</f>
        <v>#REF!</v>
      </c>
      <c r="GV510" s="9" t="e">
        <f ca="1">INDIRECT(ADDRESS(ROW(),Controls!#REF!+120))</f>
        <v>#REF!</v>
      </c>
      <c r="GW510" s="9" t="e">
        <f ca="1">INDIRECT(ADDRESS(ROW(),Controls!#REF!+15))</f>
        <v>#REF!</v>
      </c>
      <c r="GX510" s="9" t="e">
        <f ca="1">INDIRECT(ADDRESS(ROW(),Controls!#REF!+135))</f>
        <v>#REF!</v>
      </c>
      <c r="HJ510" s="9" t="e">
        <f t="shared" ca="1" si="42"/>
        <v>#REF!</v>
      </c>
      <c r="HK510" s="9" t="e">
        <f t="shared" ca="1" si="43"/>
        <v>#REF!</v>
      </c>
      <c r="HL510" s="9" t="e">
        <f t="shared" ca="1" si="44"/>
        <v>#REF!</v>
      </c>
      <c r="HM510" s="9" t="e">
        <f t="shared" ca="1" si="45"/>
        <v>#REF!</v>
      </c>
      <c r="HN510" s="9" t="e">
        <f ca="1">SQRT($GS510*(1-$GS510/Controls!$D$15))</f>
        <v>#REF!</v>
      </c>
      <c r="HO510" s="9" t="e">
        <f t="shared" ca="1" si="46"/>
        <v>#REF!</v>
      </c>
      <c r="HP510" s="9" t="e">
        <f t="shared" ca="1" si="47"/>
        <v>#REF!</v>
      </c>
      <c r="HQ510" s="9" t="e">
        <f ca="1">IF($GV510=0,NA(),($GX510*Controls!#REF!))</f>
        <v>#REF!</v>
      </c>
    </row>
    <row r="511" spans="134:225" x14ac:dyDescent="0.25">
      <c r="ED511" s="9">
        <f>$EC$1021/4+$EC$1022/2+$EC$1023/4</f>
        <v>0</v>
      </c>
      <c r="EE511" s="9">
        <f>$ED$1020/4+$ED$1021/2+$ED$1022/4</f>
        <v>0</v>
      </c>
      <c r="GP511" s="9" t="e">
        <f ca="1">INDIRECT(ADDRESS(ROW(),Controls!#REF!+30))</f>
        <v>#REF!</v>
      </c>
      <c r="GQ511" s="9" t="e">
        <f ca="1">INDIRECT(ADDRESS(ROW(),Controls!#REF!+45))</f>
        <v>#REF!</v>
      </c>
      <c r="GR511" s="9" t="e">
        <f ca="1">INDIRECT(ADDRESS(ROW(),Controls!#REF!+60))</f>
        <v>#REF!</v>
      </c>
      <c r="GS511" s="9" t="e">
        <f ca="1">INDIRECT(ADDRESS(ROW(),Controls!#REF!+75))</f>
        <v>#REF!</v>
      </c>
      <c r="GT511" s="9" t="e">
        <f ca="1">INDIRECT(ADDRESS(ROW(),Controls!#REF!+90))</f>
        <v>#REF!</v>
      </c>
      <c r="GU511" s="9" t="e">
        <f ca="1">INDIRECT(ADDRESS(ROW(),Controls!#REF!+105))</f>
        <v>#REF!</v>
      </c>
      <c r="GV511" s="9" t="e">
        <f ca="1">INDIRECT(ADDRESS(ROW(),Controls!#REF!+120))</f>
        <v>#REF!</v>
      </c>
      <c r="GW511" s="9" t="e">
        <f ca="1">INDIRECT(ADDRESS(ROW(),Controls!#REF!+15))</f>
        <v>#REF!</v>
      </c>
      <c r="GX511" s="9" t="e">
        <f ca="1">INDIRECT(ADDRESS(ROW(),Controls!#REF!+135))</f>
        <v>#REF!</v>
      </c>
      <c r="HJ511" s="9" t="e">
        <f t="shared" ca="1" si="42"/>
        <v>#REF!</v>
      </c>
      <c r="HK511" s="9" t="e">
        <f t="shared" ca="1" si="43"/>
        <v>#REF!</v>
      </c>
      <c r="HL511" s="9" t="e">
        <f t="shared" ca="1" si="44"/>
        <v>#REF!</v>
      </c>
      <c r="HM511" s="9" t="e">
        <f t="shared" ca="1" si="45"/>
        <v>#REF!</v>
      </c>
      <c r="HN511" s="9" t="e">
        <f ca="1">SQRT($GS511*(1-$GS511/Controls!$D$15))</f>
        <v>#REF!</v>
      </c>
      <c r="HO511" s="9" t="e">
        <f t="shared" ca="1" si="46"/>
        <v>#REF!</v>
      </c>
      <c r="HP511" s="9" t="e">
        <f t="shared" ca="1" si="47"/>
        <v>#REF!</v>
      </c>
      <c r="HQ511" s="9" t="e">
        <f ca="1">IF($GV511=0,NA(),($GX511*Controls!#REF!))</f>
        <v>#REF!</v>
      </c>
    </row>
    <row r="512" spans="134:225" x14ac:dyDescent="0.25">
      <c r="ED512" s="9">
        <f>$EC$1023/4+$EC$1024/2+$EC$1025/4</f>
        <v>0</v>
      </c>
      <c r="EE512" s="9">
        <f>$ED$1022/4+$ED$1023/2+$ED$1024/4</f>
        <v>0</v>
      </c>
      <c r="GP512" s="9" t="e">
        <f ca="1">INDIRECT(ADDRESS(ROW(),Controls!#REF!+30))</f>
        <v>#REF!</v>
      </c>
      <c r="GQ512" s="9" t="e">
        <f ca="1">INDIRECT(ADDRESS(ROW(),Controls!#REF!+45))</f>
        <v>#REF!</v>
      </c>
      <c r="GR512" s="9" t="e">
        <f ca="1">INDIRECT(ADDRESS(ROW(),Controls!#REF!+60))</f>
        <v>#REF!</v>
      </c>
      <c r="GS512" s="9" t="e">
        <f ca="1">INDIRECT(ADDRESS(ROW(),Controls!#REF!+75))</f>
        <v>#REF!</v>
      </c>
      <c r="GT512" s="9" t="e">
        <f ca="1">INDIRECT(ADDRESS(ROW(),Controls!#REF!+90))</f>
        <v>#REF!</v>
      </c>
      <c r="GU512" s="9" t="e">
        <f ca="1">INDIRECT(ADDRESS(ROW(),Controls!#REF!+105))</f>
        <v>#REF!</v>
      </c>
      <c r="GV512" s="9" t="e">
        <f ca="1">INDIRECT(ADDRESS(ROW(),Controls!#REF!+120))</f>
        <v>#REF!</v>
      </c>
      <c r="GW512" s="9" t="e">
        <f ca="1">INDIRECT(ADDRESS(ROW(),Controls!#REF!+15))</f>
        <v>#REF!</v>
      </c>
      <c r="GX512" s="9" t="e">
        <f ca="1">INDIRECT(ADDRESS(ROW(),Controls!#REF!+135))</f>
        <v>#REF!</v>
      </c>
      <c r="HJ512" s="9" t="e">
        <f t="shared" ca="1" si="42"/>
        <v>#REF!</v>
      </c>
      <c r="HK512" s="9" t="e">
        <f t="shared" ca="1" si="43"/>
        <v>#REF!</v>
      </c>
      <c r="HL512" s="9" t="e">
        <f t="shared" ca="1" si="44"/>
        <v>#REF!</v>
      </c>
      <c r="HM512" s="9" t="e">
        <f t="shared" ca="1" si="45"/>
        <v>#REF!</v>
      </c>
      <c r="HN512" s="9" t="e">
        <f ca="1">SQRT($GS512*(1-$GS512/Controls!$D$15))</f>
        <v>#REF!</v>
      </c>
      <c r="HO512" s="9" t="e">
        <f t="shared" ca="1" si="46"/>
        <v>#REF!</v>
      </c>
      <c r="HP512" s="9" t="e">
        <f t="shared" ca="1" si="47"/>
        <v>#REF!</v>
      </c>
      <c r="HQ512" s="9" t="e">
        <f ca="1">IF($GV512=0,NA(),($GX512*Controls!#REF!))</f>
        <v>#REF!</v>
      </c>
    </row>
    <row r="513" spans="134:225" x14ac:dyDescent="0.25">
      <c r="ED513" s="9">
        <f>$EC$1025/4+$EC$1026/2+$EC$1027/4</f>
        <v>0</v>
      </c>
      <c r="EE513" s="9">
        <f>$ED$1024/4+$ED$1025/2+$ED$1026/4</f>
        <v>0</v>
      </c>
      <c r="GP513" s="9" t="e">
        <f ca="1">INDIRECT(ADDRESS(ROW(),Controls!#REF!+30))</f>
        <v>#REF!</v>
      </c>
      <c r="GQ513" s="9" t="e">
        <f ca="1">INDIRECT(ADDRESS(ROW(),Controls!#REF!+45))</f>
        <v>#REF!</v>
      </c>
      <c r="GR513" s="9" t="e">
        <f ca="1">INDIRECT(ADDRESS(ROW(),Controls!#REF!+60))</f>
        <v>#REF!</v>
      </c>
      <c r="GS513" s="9" t="e">
        <f ca="1">INDIRECT(ADDRESS(ROW(),Controls!#REF!+75))</f>
        <v>#REF!</v>
      </c>
      <c r="GT513" s="9" t="e">
        <f ca="1">INDIRECT(ADDRESS(ROW(),Controls!#REF!+90))</f>
        <v>#REF!</v>
      </c>
      <c r="GU513" s="9" t="e">
        <f ca="1">INDIRECT(ADDRESS(ROW(),Controls!#REF!+105))</f>
        <v>#REF!</v>
      </c>
      <c r="GV513" s="9" t="e">
        <f ca="1">INDIRECT(ADDRESS(ROW(),Controls!#REF!+120))</f>
        <v>#REF!</v>
      </c>
      <c r="GW513" s="9" t="e">
        <f ca="1">INDIRECT(ADDRESS(ROW(),Controls!#REF!+15))</f>
        <v>#REF!</v>
      </c>
      <c r="GX513" s="9" t="e">
        <f ca="1">INDIRECT(ADDRESS(ROW(),Controls!#REF!+135))</f>
        <v>#REF!</v>
      </c>
      <c r="HJ513" s="9" t="e">
        <f t="shared" ref="HJ513:HJ576" ca="1" si="48">IF($GV513=0,NA(),MAX($GP513,0.01)/$GQ513)</f>
        <v>#REF!</v>
      </c>
      <c r="HK513" s="9" t="e">
        <f t="shared" ref="HK513:HK576" ca="1" si="49">IF($GV513=0,NA(),($GP513-$GQ513)/$GV513)</f>
        <v>#REF!</v>
      </c>
      <c r="HL513" s="9" t="e">
        <f t="shared" ref="HL513:HL576" ca="1" si="50">IF($GV513=0,NA(),MAX($GU513/$GT513,0.01))</f>
        <v>#REF!</v>
      </c>
      <c r="HM513" s="9" t="e">
        <f t="shared" ref="HM513:HM576" ca="1" si="51">IF($GV513=0,NA(),($GU513-$GT513)/$GV513)</f>
        <v>#REF!</v>
      </c>
      <c r="HN513" s="9" t="e">
        <f ca="1">SQRT($GS513*(1-$GS513/Controls!$D$15))</f>
        <v>#REF!</v>
      </c>
      <c r="HO513" s="9" t="e">
        <f t="shared" ref="HO513:HO576" ca="1" si="52">IF($HN513=0,0,$GR513/$HN513)</f>
        <v>#REF!</v>
      </c>
      <c r="HP513" s="9" t="e">
        <f t="shared" ref="HP513:HP576" ca="1" si="53">IF($GV513=0,NA(),$GW513/$GV513)</f>
        <v>#REF!</v>
      </c>
      <c r="HQ513" s="9" t="e">
        <f ca="1">IF($GV513=0,NA(),($GX513*Controls!#REF!))</f>
        <v>#REF!</v>
      </c>
    </row>
    <row r="514" spans="134:225" x14ac:dyDescent="0.25">
      <c r="ED514" s="9">
        <f>$EC$1027/4+$EC$1028/2+$EC$1029/4</f>
        <v>0</v>
      </c>
      <c r="EE514" s="9">
        <f>$ED$1026/4+$ED$1027/2+$ED$1028/4</f>
        <v>0</v>
      </c>
      <c r="GP514" s="9" t="e">
        <f ca="1">INDIRECT(ADDRESS(ROW(),Controls!#REF!+30))</f>
        <v>#REF!</v>
      </c>
      <c r="GQ514" s="9" t="e">
        <f ca="1">INDIRECT(ADDRESS(ROW(),Controls!#REF!+45))</f>
        <v>#REF!</v>
      </c>
      <c r="GR514" s="9" t="e">
        <f ca="1">INDIRECT(ADDRESS(ROW(),Controls!#REF!+60))</f>
        <v>#REF!</v>
      </c>
      <c r="GS514" s="9" t="e">
        <f ca="1">INDIRECT(ADDRESS(ROW(),Controls!#REF!+75))</f>
        <v>#REF!</v>
      </c>
      <c r="GT514" s="9" t="e">
        <f ca="1">INDIRECT(ADDRESS(ROW(),Controls!#REF!+90))</f>
        <v>#REF!</v>
      </c>
      <c r="GU514" s="9" t="e">
        <f ca="1">INDIRECT(ADDRESS(ROW(),Controls!#REF!+105))</f>
        <v>#REF!</v>
      </c>
      <c r="GV514" s="9" t="e">
        <f ca="1">INDIRECT(ADDRESS(ROW(),Controls!#REF!+120))</f>
        <v>#REF!</v>
      </c>
      <c r="GW514" s="9" t="e">
        <f ca="1">INDIRECT(ADDRESS(ROW(),Controls!#REF!+15))</f>
        <v>#REF!</v>
      </c>
      <c r="GX514" s="9" t="e">
        <f ca="1">INDIRECT(ADDRESS(ROW(),Controls!#REF!+135))</f>
        <v>#REF!</v>
      </c>
      <c r="HJ514" s="9" t="e">
        <f t="shared" ca="1" si="48"/>
        <v>#REF!</v>
      </c>
      <c r="HK514" s="9" t="e">
        <f t="shared" ca="1" si="49"/>
        <v>#REF!</v>
      </c>
      <c r="HL514" s="9" t="e">
        <f t="shared" ca="1" si="50"/>
        <v>#REF!</v>
      </c>
      <c r="HM514" s="9" t="e">
        <f t="shared" ca="1" si="51"/>
        <v>#REF!</v>
      </c>
      <c r="HN514" s="9" t="e">
        <f ca="1">SQRT($GS514*(1-$GS514/Controls!$D$15))</f>
        <v>#REF!</v>
      </c>
      <c r="HO514" s="9" t="e">
        <f t="shared" ca="1" si="52"/>
        <v>#REF!</v>
      </c>
      <c r="HP514" s="9" t="e">
        <f t="shared" ca="1" si="53"/>
        <v>#REF!</v>
      </c>
      <c r="HQ514" s="9" t="e">
        <f ca="1">IF($GV514=0,NA(),($GX514*Controls!#REF!))</f>
        <v>#REF!</v>
      </c>
    </row>
    <row r="515" spans="134:225" x14ac:dyDescent="0.25">
      <c r="ED515" s="9">
        <f>$EC$1029/4+$EC$1030/2+$EC$1031/4</f>
        <v>0</v>
      </c>
      <c r="EE515" s="9">
        <f>$ED$1028/4+$ED$1029/2+$ED$1030/4</f>
        <v>0</v>
      </c>
      <c r="GP515" s="9" t="e">
        <f ca="1">INDIRECT(ADDRESS(ROW(),Controls!#REF!+30))</f>
        <v>#REF!</v>
      </c>
      <c r="GQ515" s="9" t="e">
        <f ca="1">INDIRECT(ADDRESS(ROW(),Controls!#REF!+45))</f>
        <v>#REF!</v>
      </c>
      <c r="GR515" s="9" t="e">
        <f ca="1">INDIRECT(ADDRESS(ROW(),Controls!#REF!+60))</f>
        <v>#REF!</v>
      </c>
      <c r="GS515" s="9" t="e">
        <f ca="1">INDIRECT(ADDRESS(ROW(),Controls!#REF!+75))</f>
        <v>#REF!</v>
      </c>
      <c r="GT515" s="9" t="e">
        <f ca="1">INDIRECT(ADDRESS(ROW(),Controls!#REF!+90))</f>
        <v>#REF!</v>
      </c>
      <c r="GU515" s="9" t="e">
        <f ca="1">INDIRECT(ADDRESS(ROW(),Controls!#REF!+105))</f>
        <v>#REF!</v>
      </c>
      <c r="GV515" s="9" t="e">
        <f ca="1">INDIRECT(ADDRESS(ROW(),Controls!#REF!+120))</f>
        <v>#REF!</v>
      </c>
      <c r="GW515" s="9" t="e">
        <f ca="1">INDIRECT(ADDRESS(ROW(),Controls!#REF!+15))</f>
        <v>#REF!</v>
      </c>
      <c r="GX515" s="9" t="e">
        <f ca="1">INDIRECT(ADDRESS(ROW(),Controls!#REF!+135))</f>
        <v>#REF!</v>
      </c>
      <c r="HJ515" s="9" t="e">
        <f t="shared" ca="1" si="48"/>
        <v>#REF!</v>
      </c>
      <c r="HK515" s="9" t="e">
        <f t="shared" ca="1" si="49"/>
        <v>#REF!</v>
      </c>
      <c r="HL515" s="9" t="e">
        <f t="shared" ca="1" si="50"/>
        <v>#REF!</v>
      </c>
      <c r="HM515" s="9" t="e">
        <f t="shared" ca="1" si="51"/>
        <v>#REF!</v>
      </c>
      <c r="HN515" s="9" t="e">
        <f ca="1">SQRT($GS515*(1-$GS515/Controls!$D$15))</f>
        <v>#REF!</v>
      </c>
      <c r="HO515" s="9" t="e">
        <f t="shared" ca="1" si="52"/>
        <v>#REF!</v>
      </c>
      <c r="HP515" s="9" t="e">
        <f t="shared" ca="1" si="53"/>
        <v>#REF!</v>
      </c>
      <c r="HQ515" s="9" t="e">
        <f ca="1">IF($GV515=0,NA(),($GX515*Controls!#REF!))</f>
        <v>#REF!</v>
      </c>
    </row>
    <row r="516" spans="134:225" x14ac:dyDescent="0.25">
      <c r="ED516" s="9">
        <f>$EC$1031/4+$EC$1032/2+$EC$1033/4</f>
        <v>0</v>
      </c>
      <c r="EE516" s="9">
        <f>$ED$1030/4+$ED$1031/2+$ED$1032/4</f>
        <v>0</v>
      </c>
      <c r="GP516" s="9" t="e">
        <f ca="1">INDIRECT(ADDRESS(ROW(),Controls!#REF!+30))</f>
        <v>#REF!</v>
      </c>
      <c r="GQ516" s="9" t="e">
        <f ca="1">INDIRECT(ADDRESS(ROW(),Controls!#REF!+45))</f>
        <v>#REF!</v>
      </c>
      <c r="GR516" s="9" t="e">
        <f ca="1">INDIRECT(ADDRESS(ROW(),Controls!#REF!+60))</f>
        <v>#REF!</v>
      </c>
      <c r="GS516" s="9" t="e">
        <f ca="1">INDIRECT(ADDRESS(ROW(),Controls!#REF!+75))</f>
        <v>#REF!</v>
      </c>
      <c r="GT516" s="9" t="e">
        <f ca="1">INDIRECT(ADDRESS(ROW(),Controls!#REF!+90))</f>
        <v>#REF!</v>
      </c>
      <c r="GU516" s="9" t="e">
        <f ca="1">INDIRECT(ADDRESS(ROW(),Controls!#REF!+105))</f>
        <v>#REF!</v>
      </c>
      <c r="GV516" s="9" t="e">
        <f ca="1">INDIRECT(ADDRESS(ROW(),Controls!#REF!+120))</f>
        <v>#REF!</v>
      </c>
      <c r="GW516" s="9" t="e">
        <f ca="1">INDIRECT(ADDRESS(ROW(),Controls!#REF!+15))</f>
        <v>#REF!</v>
      </c>
      <c r="GX516" s="9" t="e">
        <f ca="1">INDIRECT(ADDRESS(ROW(),Controls!#REF!+135))</f>
        <v>#REF!</v>
      </c>
      <c r="HJ516" s="9" t="e">
        <f t="shared" ca="1" si="48"/>
        <v>#REF!</v>
      </c>
      <c r="HK516" s="9" t="e">
        <f t="shared" ca="1" si="49"/>
        <v>#REF!</v>
      </c>
      <c r="HL516" s="9" t="e">
        <f t="shared" ca="1" si="50"/>
        <v>#REF!</v>
      </c>
      <c r="HM516" s="9" t="e">
        <f t="shared" ca="1" si="51"/>
        <v>#REF!</v>
      </c>
      <c r="HN516" s="9" t="e">
        <f ca="1">SQRT($GS516*(1-$GS516/Controls!$D$15))</f>
        <v>#REF!</v>
      </c>
      <c r="HO516" s="9" t="e">
        <f t="shared" ca="1" si="52"/>
        <v>#REF!</v>
      </c>
      <c r="HP516" s="9" t="e">
        <f t="shared" ca="1" si="53"/>
        <v>#REF!</v>
      </c>
      <c r="HQ516" s="9" t="e">
        <f ca="1">IF($GV516=0,NA(),($GX516*Controls!#REF!))</f>
        <v>#REF!</v>
      </c>
    </row>
    <row r="517" spans="134:225" x14ac:dyDescent="0.25">
      <c r="ED517" s="9">
        <f>$EC$1033/4+$EC$1034/2+$EC$1035/4</f>
        <v>0</v>
      </c>
      <c r="EE517" s="9">
        <f>$ED$1032/4+$ED$1033/2+$ED$1034/4</f>
        <v>0</v>
      </c>
      <c r="GP517" s="9" t="e">
        <f ca="1">INDIRECT(ADDRESS(ROW(),Controls!#REF!+30))</f>
        <v>#REF!</v>
      </c>
      <c r="GQ517" s="9" t="e">
        <f ca="1">INDIRECT(ADDRESS(ROW(),Controls!#REF!+45))</f>
        <v>#REF!</v>
      </c>
      <c r="GR517" s="9" t="e">
        <f ca="1">INDIRECT(ADDRESS(ROW(),Controls!#REF!+60))</f>
        <v>#REF!</v>
      </c>
      <c r="GS517" s="9" t="e">
        <f ca="1">INDIRECT(ADDRESS(ROW(),Controls!#REF!+75))</f>
        <v>#REF!</v>
      </c>
      <c r="GT517" s="9" t="e">
        <f ca="1">INDIRECT(ADDRESS(ROW(),Controls!#REF!+90))</f>
        <v>#REF!</v>
      </c>
      <c r="GU517" s="9" t="e">
        <f ca="1">INDIRECT(ADDRESS(ROW(),Controls!#REF!+105))</f>
        <v>#REF!</v>
      </c>
      <c r="GV517" s="9" t="e">
        <f ca="1">INDIRECT(ADDRESS(ROW(),Controls!#REF!+120))</f>
        <v>#REF!</v>
      </c>
      <c r="GW517" s="9" t="e">
        <f ca="1">INDIRECT(ADDRESS(ROW(),Controls!#REF!+15))</f>
        <v>#REF!</v>
      </c>
      <c r="GX517" s="9" t="e">
        <f ca="1">INDIRECT(ADDRESS(ROW(),Controls!#REF!+135))</f>
        <v>#REF!</v>
      </c>
      <c r="HJ517" s="9" t="e">
        <f t="shared" ca="1" si="48"/>
        <v>#REF!</v>
      </c>
      <c r="HK517" s="9" t="e">
        <f t="shared" ca="1" si="49"/>
        <v>#REF!</v>
      </c>
      <c r="HL517" s="9" t="e">
        <f t="shared" ca="1" si="50"/>
        <v>#REF!</v>
      </c>
      <c r="HM517" s="9" t="e">
        <f t="shared" ca="1" si="51"/>
        <v>#REF!</v>
      </c>
      <c r="HN517" s="9" t="e">
        <f ca="1">SQRT($GS517*(1-$GS517/Controls!$D$15))</f>
        <v>#REF!</v>
      </c>
      <c r="HO517" s="9" t="e">
        <f t="shared" ca="1" si="52"/>
        <v>#REF!</v>
      </c>
      <c r="HP517" s="9" t="e">
        <f t="shared" ca="1" si="53"/>
        <v>#REF!</v>
      </c>
      <c r="HQ517" s="9" t="e">
        <f ca="1">IF($GV517=0,NA(),($GX517*Controls!#REF!))</f>
        <v>#REF!</v>
      </c>
    </row>
    <row r="518" spans="134:225" x14ac:dyDescent="0.25">
      <c r="ED518" s="9">
        <f>$EC$1035/4+$EC$1036/2+$EC$1037/4</f>
        <v>0</v>
      </c>
      <c r="EE518" s="9">
        <f>$ED$1034/4+$ED$1035/2+$ED$1036/4</f>
        <v>0</v>
      </c>
      <c r="GP518" s="9" t="e">
        <f ca="1">INDIRECT(ADDRESS(ROW(),Controls!#REF!+30))</f>
        <v>#REF!</v>
      </c>
      <c r="GQ518" s="9" t="e">
        <f ca="1">INDIRECT(ADDRESS(ROW(),Controls!#REF!+45))</f>
        <v>#REF!</v>
      </c>
      <c r="GR518" s="9" t="e">
        <f ca="1">INDIRECT(ADDRESS(ROW(),Controls!#REF!+60))</f>
        <v>#REF!</v>
      </c>
      <c r="GS518" s="9" t="e">
        <f ca="1">INDIRECT(ADDRESS(ROW(),Controls!#REF!+75))</f>
        <v>#REF!</v>
      </c>
      <c r="GT518" s="9" t="e">
        <f ca="1">INDIRECT(ADDRESS(ROW(),Controls!#REF!+90))</f>
        <v>#REF!</v>
      </c>
      <c r="GU518" s="9" t="e">
        <f ca="1">INDIRECT(ADDRESS(ROW(),Controls!#REF!+105))</f>
        <v>#REF!</v>
      </c>
      <c r="GV518" s="9" t="e">
        <f ca="1">INDIRECT(ADDRESS(ROW(),Controls!#REF!+120))</f>
        <v>#REF!</v>
      </c>
      <c r="GW518" s="9" t="e">
        <f ca="1">INDIRECT(ADDRESS(ROW(),Controls!#REF!+15))</f>
        <v>#REF!</v>
      </c>
      <c r="GX518" s="9" t="e">
        <f ca="1">INDIRECT(ADDRESS(ROW(),Controls!#REF!+135))</f>
        <v>#REF!</v>
      </c>
      <c r="HJ518" s="9" t="e">
        <f t="shared" ca="1" si="48"/>
        <v>#REF!</v>
      </c>
      <c r="HK518" s="9" t="e">
        <f t="shared" ca="1" si="49"/>
        <v>#REF!</v>
      </c>
      <c r="HL518" s="9" t="e">
        <f t="shared" ca="1" si="50"/>
        <v>#REF!</v>
      </c>
      <c r="HM518" s="9" t="e">
        <f t="shared" ca="1" si="51"/>
        <v>#REF!</v>
      </c>
      <c r="HN518" s="9" t="e">
        <f ca="1">SQRT($GS518*(1-$GS518/Controls!$D$15))</f>
        <v>#REF!</v>
      </c>
      <c r="HO518" s="9" t="e">
        <f t="shared" ca="1" si="52"/>
        <v>#REF!</v>
      </c>
      <c r="HP518" s="9" t="e">
        <f t="shared" ca="1" si="53"/>
        <v>#REF!</v>
      </c>
      <c r="HQ518" s="9" t="e">
        <f ca="1">IF($GV518=0,NA(),($GX518*Controls!#REF!))</f>
        <v>#REF!</v>
      </c>
    </row>
    <row r="519" spans="134:225" x14ac:dyDescent="0.25">
      <c r="ED519" s="9">
        <f>$EC$1037/4+$EC$1038/2+$EC$1039/4</f>
        <v>0</v>
      </c>
      <c r="EE519" s="9">
        <f>$ED$1036/4+$ED$1037/2+$ED$1038/4</f>
        <v>0</v>
      </c>
      <c r="GP519" s="9" t="e">
        <f ca="1">INDIRECT(ADDRESS(ROW(),Controls!#REF!+30))</f>
        <v>#REF!</v>
      </c>
      <c r="GQ519" s="9" t="e">
        <f ca="1">INDIRECT(ADDRESS(ROW(),Controls!#REF!+45))</f>
        <v>#REF!</v>
      </c>
      <c r="GR519" s="9" t="e">
        <f ca="1">INDIRECT(ADDRESS(ROW(),Controls!#REF!+60))</f>
        <v>#REF!</v>
      </c>
      <c r="GS519" s="9" t="e">
        <f ca="1">INDIRECT(ADDRESS(ROW(),Controls!#REF!+75))</f>
        <v>#REF!</v>
      </c>
      <c r="GT519" s="9" t="e">
        <f ca="1">INDIRECT(ADDRESS(ROW(),Controls!#REF!+90))</f>
        <v>#REF!</v>
      </c>
      <c r="GU519" s="9" t="e">
        <f ca="1">INDIRECT(ADDRESS(ROW(),Controls!#REF!+105))</f>
        <v>#REF!</v>
      </c>
      <c r="GV519" s="9" t="e">
        <f ca="1">INDIRECT(ADDRESS(ROW(),Controls!#REF!+120))</f>
        <v>#REF!</v>
      </c>
      <c r="GW519" s="9" t="e">
        <f ca="1">INDIRECT(ADDRESS(ROW(),Controls!#REF!+15))</f>
        <v>#REF!</v>
      </c>
      <c r="GX519" s="9" t="e">
        <f ca="1">INDIRECT(ADDRESS(ROW(),Controls!#REF!+135))</f>
        <v>#REF!</v>
      </c>
      <c r="HJ519" s="9" t="e">
        <f t="shared" ca="1" si="48"/>
        <v>#REF!</v>
      </c>
      <c r="HK519" s="9" t="e">
        <f t="shared" ca="1" si="49"/>
        <v>#REF!</v>
      </c>
      <c r="HL519" s="9" t="e">
        <f t="shared" ca="1" si="50"/>
        <v>#REF!</v>
      </c>
      <c r="HM519" s="9" t="e">
        <f t="shared" ca="1" si="51"/>
        <v>#REF!</v>
      </c>
      <c r="HN519" s="9" t="e">
        <f ca="1">SQRT($GS519*(1-$GS519/Controls!$D$15))</f>
        <v>#REF!</v>
      </c>
      <c r="HO519" s="9" t="e">
        <f t="shared" ca="1" si="52"/>
        <v>#REF!</v>
      </c>
      <c r="HP519" s="9" t="e">
        <f t="shared" ca="1" si="53"/>
        <v>#REF!</v>
      </c>
      <c r="HQ519" s="9" t="e">
        <f ca="1">IF($GV519=0,NA(),($GX519*Controls!#REF!))</f>
        <v>#REF!</v>
      </c>
    </row>
    <row r="520" spans="134:225" x14ac:dyDescent="0.25">
      <c r="ED520" s="9">
        <f>$EC$1039/4+$EC$1040/2+$EC$1041/4</f>
        <v>0</v>
      </c>
      <c r="EE520" s="9">
        <f>$ED$1038/4+$ED$1039/2+$ED$1040/4</f>
        <v>0</v>
      </c>
      <c r="GP520" s="9" t="e">
        <f ca="1">INDIRECT(ADDRESS(ROW(),Controls!#REF!+30))</f>
        <v>#REF!</v>
      </c>
      <c r="GQ520" s="9" t="e">
        <f ca="1">INDIRECT(ADDRESS(ROW(),Controls!#REF!+45))</f>
        <v>#REF!</v>
      </c>
      <c r="GR520" s="9" t="e">
        <f ca="1">INDIRECT(ADDRESS(ROW(),Controls!#REF!+60))</f>
        <v>#REF!</v>
      </c>
      <c r="GS520" s="9" t="e">
        <f ca="1">INDIRECT(ADDRESS(ROW(),Controls!#REF!+75))</f>
        <v>#REF!</v>
      </c>
      <c r="GT520" s="9" t="e">
        <f ca="1">INDIRECT(ADDRESS(ROW(),Controls!#REF!+90))</f>
        <v>#REF!</v>
      </c>
      <c r="GU520" s="9" t="e">
        <f ca="1">INDIRECT(ADDRESS(ROW(),Controls!#REF!+105))</f>
        <v>#REF!</v>
      </c>
      <c r="GV520" s="9" t="e">
        <f ca="1">INDIRECT(ADDRESS(ROW(),Controls!#REF!+120))</f>
        <v>#REF!</v>
      </c>
      <c r="GW520" s="9" t="e">
        <f ca="1">INDIRECT(ADDRESS(ROW(),Controls!#REF!+15))</f>
        <v>#REF!</v>
      </c>
      <c r="GX520" s="9" t="e">
        <f ca="1">INDIRECT(ADDRESS(ROW(),Controls!#REF!+135))</f>
        <v>#REF!</v>
      </c>
      <c r="HJ520" s="9" t="e">
        <f t="shared" ca="1" si="48"/>
        <v>#REF!</v>
      </c>
      <c r="HK520" s="9" t="e">
        <f t="shared" ca="1" si="49"/>
        <v>#REF!</v>
      </c>
      <c r="HL520" s="9" t="e">
        <f t="shared" ca="1" si="50"/>
        <v>#REF!</v>
      </c>
      <c r="HM520" s="9" t="e">
        <f t="shared" ca="1" si="51"/>
        <v>#REF!</v>
      </c>
      <c r="HN520" s="9" t="e">
        <f ca="1">SQRT($GS520*(1-$GS520/Controls!$D$15))</f>
        <v>#REF!</v>
      </c>
      <c r="HO520" s="9" t="e">
        <f t="shared" ca="1" si="52"/>
        <v>#REF!</v>
      </c>
      <c r="HP520" s="9" t="e">
        <f t="shared" ca="1" si="53"/>
        <v>#REF!</v>
      </c>
      <c r="HQ520" s="9" t="e">
        <f ca="1">IF($GV520=0,NA(),($GX520*Controls!#REF!))</f>
        <v>#REF!</v>
      </c>
    </row>
    <row r="521" spans="134:225" x14ac:dyDescent="0.25">
      <c r="ED521" s="9">
        <f>$EC$1041/4+$EC$1042/2+$EC$1043/4</f>
        <v>0</v>
      </c>
      <c r="EE521" s="9">
        <f>$ED$1040/4+$ED$1041/2+$ED$1042/4</f>
        <v>0</v>
      </c>
      <c r="GP521" s="9" t="e">
        <f ca="1">INDIRECT(ADDRESS(ROW(),Controls!#REF!+30))</f>
        <v>#REF!</v>
      </c>
      <c r="GQ521" s="9" t="e">
        <f ca="1">INDIRECT(ADDRESS(ROW(),Controls!#REF!+45))</f>
        <v>#REF!</v>
      </c>
      <c r="GR521" s="9" t="e">
        <f ca="1">INDIRECT(ADDRESS(ROW(),Controls!#REF!+60))</f>
        <v>#REF!</v>
      </c>
      <c r="GS521" s="9" t="e">
        <f ca="1">INDIRECT(ADDRESS(ROW(),Controls!#REF!+75))</f>
        <v>#REF!</v>
      </c>
      <c r="GT521" s="9" t="e">
        <f ca="1">INDIRECT(ADDRESS(ROW(),Controls!#REF!+90))</f>
        <v>#REF!</v>
      </c>
      <c r="GU521" s="9" t="e">
        <f ca="1">INDIRECT(ADDRESS(ROW(),Controls!#REF!+105))</f>
        <v>#REF!</v>
      </c>
      <c r="GV521" s="9" t="e">
        <f ca="1">INDIRECT(ADDRESS(ROW(),Controls!#REF!+120))</f>
        <v>#REF!</v>
      </c>
      <c r="GW521" s="9" t="e">
        <f ca="1">INDIRECT(ADDRESS(ROW(),Controls!#REF!+15))</f>
        <v>#REF!</v>
      </c>
      <c r="GX521" s="9" t="e">
        <f ca="1">INDIRECT(ADDRESS(ROW(),Controls!#REF!+135))</f>
        <v>#REF!</v>
      </c>
      <c r="HJ521" s="9" t="e">
        <f t="shared" ca="1" si="48"/>
        <v>#REF!</v>
      </c>
      <c r="HK521" s="9" t="e">
        <f t="shared" ca="1" si="49"/>
        <v>#REF!</v>
      </c>
      <c r="HL521" s="9" t="e">
        <f t="shared" ca="1" si="50"/>
        <v>#REF!</v>
      </c>
      <c r="HM521" s="9" t="e">
        <f t="shared" ca="1" si="51"/>
        <v>#REF!</v>
      </c>
      <c r="HN521" s="9" t="e">
        <f ca="1">SQRT($GS521*(1-$GS521/Controls!$D$15))</f>
        <v>#REF!</v>
      </c>
      <c r="HO521" s="9" t="e">
        <f t="shared" ca="1" si="52"/>
        <v>#REF!</v>
      </c>
      <c r="HP521" s="9" t="e">
        <f t="shared" ca="1" si="53"/>
        <v>#REF!</v>
      </c>
      <c r="HQ521" s="9" t="e">
        <f ca="1">IF($GV521=0,NA(),($GX521*Controls!#REF!))</f>
        <v>#REF!</v>
      </c>
    </row>
    <row r="522" spans="134:225" x14ac:dyDescent="0.25">
      <c r="ED522" s="9">
        <f>$EC$1043/4+$EC$1044/2+$EC$1045/4</f>
        <v>0</v>
      </c>
      <c r="EE522" s="9">
        <f>$ED$1042/4+$ED$1043/2+$ED$1044/4</f>
        <v>0</v>
      </c>
      <c r="GP522" s="9" t="e">
        <f ca="1">INDIRECT(ADDRESS(ROW(),Controls!#REF!+30))</f>
        <v>#REF!</v>
      </c>
      <c r="GQ522" s="9" t="e">
        <f ca="1">INDIRECT(ADDRESS(ROW(),Controls!#REF!+45))</f>
        <v>#REF!</v>
      </c>
      <c r="GR522" s="9" t="e">
        <f ca="1">INDIRECT(ADDRESS(ROW(),Controls!#REF!+60))</f>
        <v>#REF!</v>
      </c>
      <c r="GS522" s="9" t="e">
        <f ca="1">INDIRECT(ADDRESS(ROW(),Controls!#REF!+75))</f>
        <v>#REF!</v>
      </c>
      <c r="GT522" s="9" t="e">
        <f ca="1">INDIRECT(ADDRESS(ROW(),Controls!#REF!+90))</f>
        <v>#REF!</v>
      </c>
      <c r="GU522" s="9" t="e">
        <f ca="1">INDIRECT(ADDRESS(ROW(),Controls!#REF!+105))</f>
        <v>#REF!</v>
      </c>
      <c r="GV522" s="9" t="e">
        <f ca="1">INDIRECT(ADDRESS(ROW(),Controls!#REF!+120))</f>
        <v>#REF!</v>
      </c>
      <c r="GW522" s="9" t="e">
        <f ca="1">INDIRECT(ADDRESS(ROW(),Controls!#REF!+15))</f>
        <v>#REF!</v>
      </c>
      <c r="GX522" s="9" t="e">
        <f ca="1">INDIRECT(ADDRESS(ROW(),Controls!#REF!+135))</f>
        <v>#REF!</v>
      </c>
      <c r="HJ522" s="9" t="e">
        <f t="shared" ca="1" si="48"/>
        <v>#REF!</v>
      </c>
      <c r="HK522" s="9" t="e">
        <f t="shared" ca="1" si="49"/>
        <v>#REF!</v>
      </c>
      <c r="HL522" s="9" t="e">
        <f t="shared" ca="1" si="50"/>
        <v>#REF!</v>
      </c>
      <c r="HM522" s="9" t="e">
        <f t="shared" ca="1" si="51"/>
        <v>#REF!</v>
      </c>
      <c r="HN522" s="9" t="e">
        <f ca="1">SQRT($GS522*(1-$GS522/Controls!$D$15))</f>
        <v>#REF!</v>
      </c>
      <c r="HO522" s="9" t="e">
        <f t="shared" ca="1" si="52"/>
        <v>#REF!</v>
      </c>
      <c r="HP522" s="9" t="e">
        <f t="shared" ca="1" si="53"/>
        <v>#REF!</v>
      </c>
      <c r="HQ522" s="9" t="e">
        <f ca="1">IF($GV522=0,NA(),($GX522*Controls!#REF!))</f>
        <v>#REF!</v>
      </c>
    </row>
    <row r="523" spans="134:225" x14ac:dyDescent="0.25">
      <c r="ED523" s="9">
        <f>$EC$1045/4+$EC$1046/2+$EC$1047/4</f>
        <v>0</v>
      </c>
      <c r="EE523" s="9">
        <f>$ED$1044/4+$ED$1045/2+$ED$1046/4</f>
        <v>0</v>
      </c>
      <c r="GP523" s="9" t="e">
        <f ca="1">INDIRECT(ADDRESS(ROW(),Controls!#REF!+30))</f>
        <v>#REF!</v>
      </c>
      <c r="GQ523" s="9" t="e">
        <f ca="1">INDIRECT(ADDRESS(ROW(),Controls!#REF!+45))</f>
        <v>#REF!</v>
      </c>
      <c r="GR523" s="9" t="e">
        <f ca="1">INDIRECT(ADDRESS(ROW(),Controls!#REF!+60))</f>
        <v>#REF!</v>
      </c>
      <c r="GS523" s="9" t="e">
        <f ca="1">INDIRECT(ADDRESS(ROW(),Controls!#REF!+75))</f>
        <v>#REF!</v>
      </c>
      <c r="GT523" s="9" t="e">
        <f ca="1">INDIRECT(ADDRESS(ROW(),Controls!#REF!+90))</f>
        <v>#REF!</v>
      </c>
      <c r="GU523" s="9" t="e">
        <f ca="1">INDIRECT(ADDRESS(ROW(),Controls!#REF!+105))</f>
        <v>#REF!</v>
      </c>
      <c r="GV523" s="9" t="e">
        <f ca="1">INDIRECT(ADDRESS(ROW(),Controls!#REF!+120))</f>
        <v>#REF!</v>
      </c>
      <c r="GW523" s="9" t="e">
        <f ca="1">INDIRECT(ADDRESS(ROW(),Controls!#REF!+15))</f>
        <v>#REF!</v>
      </c>
      <c r="GX523" s="9" t="e">
        <f ca="1">INDIRECT(ADDRESS(ROW(),Controls!#REF!+135))</f>
        <v>#REF!</v>
      </c>
      <c r="HJ523" s="9" t="e">
        <f t="shared" ca="1" si="48"/>
        <v>#REF!</v>
      </c>
      <c r="HK523" s="9" t="e">
        <f t="shared" ca="1" si="49"/>
        <v>#REF!</v>
      </c>
      <c r="HL523" s="9" t="e">
        <f t="shared" ca="1" si="50"/>
        <v>#REF!</v>
      </c>
      <c r="HM523" s="9" t="e">
        <f t="shared" ca="1" si="51"/>
        <v>#REF!</v>
      </c>
      <c r="HN523" s="9" t="e">
        <f ca="1">SQRT($GS523*(1-$GS523/Controls!$D$15))</f>
        <v>#REF!</v>
      </c>
      <c r="HO523" s="9" t="e">
        <f t="shared" ca="1" si="52"/>
        <v>#REF!</v>
      </c>
      <c r="HP523" s="9" t="e">
        <f t="shared" ca="1" si="53"/>
        <v>#REF!</v>
      </c>
      <c r="HQ523" s="9" t="e">
        <f ca="1">IF($GV523=0,NA(),($GX523*Controls!#REF!))</f>
        <v>#REF!</v>
      </c>
    </row>
    <row r="524" spans="134:225" x14ac:dyDescent="0.25">
      <c r="ED524" s="9">
        <f>$EC$1047/4+$EC$1048/2+$EC$1049/4</f>
        <v>0</v>
      </c>
      <c r="EE524" s="9">
        <f>$ED$1046/4+$ED$1047/2+$ED$1048/4</f>
        <v>0</v>
      </c>
      <c r="GP524" s="9" t="e">
        <f ca="1">INDIRECT(ADDRESS(ROW(),Controls!#REF!+30))</f>
        <v>#REF!</v>
      </c>
      <c r="GQ524" s="9" t="e">
        <f ca="1">INDIRECT(ADDRESS(ROW(),Controls!#REF!+45))</f>
        <v>#REF!</v>
      </c>
      <c r="GR524" s="9" t="e">
        <f ca="1">INDIRECT(ADDRESS(ROW(),Controls!#REF!+60))</f>
        <v>#REF!</v>
      </c>
      <c r="GS524" s="9" t="e">
        <f ca="1">INDIRECT(ADDRESS(ROW(),Controls!#REF!+75))</f>
        <v>#REF!</v>
      </c>
      <c r="GT524" s="9" t="e">
        <f ca="1">INDIRECT(ADDRESS(ROW(),Controls!#REF!+90))</f>
        <v>#REF!</v>
      </c>
      <c r="GU524" s="9" t="e">
        <f ca="1">INDIRECT(ADDRESS(ROW(),Controls!#REF!+105))</f>
        <v>#REF!</v>
      </c>
      <c r="GV524" s="9" t="e">
        <f ca="1">INDIRECT(ADDRESS(ROW(),Controls!#REF!+120))</f>
        <v>#REF!</v>
      </c>
      <c r="GW524" s="9" t="e">
        <f ca="1">INDIRECT(ADDRESS(ROW(),Controls!#REF!+15))</f>
        <v>#REF!</v>
      </c>
      <c r="GX524" s="9" t="e">
        <f ca="1">INDIRECT(ADDRESS(ROW(),Controls!#REF!+135))</f>
        <v>#REF!</v>
      </c>
      <c r="HJ524" s="9" t="e">
        <f t="shared" ca="1" si="48"/>
        <v>#REF!</v>
      </c>
      <c r="HK524" s="9" t="e">
        <f t="shared" ca="1" si="49"/>
        <v>#REF!</v>
      </c>
      <c r="HL524" s="9" t="e">
        <f t="shared" ca="1" si="50"/>
        <v>#REF!</v>
      </c>
      <c r="HM524" s="9" t="e">
        <f t="shared" ca="1" si="51"/>
        <v>#REF!</v>
      </c>
      <c r="HN524" s="9" t="e">
        <f ca="1">SQRT($GS524*(1-$GS524/Controls!$D$15))</f>
        <v>#REF!</v>
      </c>
      <c r="HO524" s="9" t="e">
        <f t="shared" ca="1" si="52"/>
        <v>#REF!</v>
      </c>
      <c r="HP524" s="9" t="e">
        <f t="shared" ca="1" si="53"/>
        <v>#REF!</v>
      </c>
      <c r="HQ524" s="9" t="e">
        <f ca="1">IF($GV524=0,NA(),($GX524*Controls!#REF!))</f>
        <v>#REF!</v>
      </c>
    </row>
    <row r="525" spans="134:225" x14ac:dyDescent="0.25">
      <c r="ED525" s="9">
        <f>$EC$1049/4+$EC$1050/2+$EC$1051/4</f>
        <v>0</v>
      </c>
      <c r="EE525" s="9">
        <f>$ED$1048/4+$ED$1049/2+$ED$1050/4</f>
        <v>0</v>
      </c>
      <c r="GP525" s="9" t="e">
        <f ca="1">INDIRECT(ADDRESS(ROW(),Controls!#REF!+30))</f>
        <v>#REF!</v>
      </c>
      <c r="GQ525" s="9" t="e">
        <f ca="1">INDIRECT(ADDRESS(ROW(),Controls!#REF!+45))</f>
        <v>#REF!</v>
      </c>
      <c r="GR525" s="9" t="e">
        <f ca="1">INDIRECT(ADDRESS(ROW(),Controls!#REF!+60))</f>
        <v>#REF!</v>
      </c>
      <c r="GS525" s="9" t="e">
        <f ca="1">INDIRECT(ADDRESS(ROW(),Controls!#REF!+75))</f>
        <v>#REF!</v>
      </c>
      <c r="GT525" s="9" t="e">
        <f ca="1">INDIRECT(ADDRESS(ROW(),Controls!#REF!+90))</f>
        <v>#REF!</v>
      </c>
      <c r="GU525" s="9" t="e">
        <f ca="1">INDIRECT(ADDRESS(ROW(),Controls!#REF!+105))</f>
        <v>#REF!</v>
      </c>
      <c r="GV525" s="9" t="e">
        <f ca="1">INDIRECT(ADDRESS(ROW(),Controls!#REF!+120))</f>
        <v>#REF!</v>
      </c>
      <c r="GW525" s="9" t="e">
        <f ca="1">INDIRECT(ADDRESS(ROW(),Controls!#REF!+15))</f>
        <v>#REF!</v>
      </c>
      <c r="GX525" s="9" t="e">
        <f ca="1">INDIRECT(ADDRESS(ROW(),Controls!#REF!+135))</f>
        <v>#REF!</v>
      </c>
      <c r="HJ525" s="9" t="e">
        <f t="shared" ca="1" si="48"/>
        <v>#REF!</v>
      </c>
      <c r="HK525" s="9" t="e">
        <f t="shared" ca="1" si="49"/>
        <v>#REF!</v>
      </c>
      <c r="HL525" s="9" t="e">
        <f t="shared" ca="1" si="50"/>
        <v>#REF!</v>
      </c>
      <c r="HM525" s="9" t="e">
        <f t="shared" ca="1" si="51"/>
        <v>#REF!</v>
      </c>
      <c r="HN525" s="9" t="e">
        <f ca="1">SQRT($GS525*(1-$GS525/Controls!$D$15))</f>
        <v>#REF!</v>
      </c>
      <c r="HO525" s="9" t="e">
        <f t="shared" ca="1" si="52"/>
        <v>#REF!</v>
      </c>
      <c r="HP525" s="9" t="e">
        <f t="shared" ca="1" si="53"/>
        <v>#REF!</v>
      </c>
      <c r="HQ525" s="9" t="e">
        <f ca="1">IF($GV525=0,NA(),($GX525*Controls!#REF!))</f>
        <v>#REF!</v>
      </c>
    </row>
    <row r="526" spans="134:225" x14ac:dyDescent="0.25">
      <c r="ED526" s="9">
        <f>$EC$1051/4+$EC$1052/2+$EC$1053/4</f>
        <v>0</v>
      </c>
      <c r="EE526" s="9">
        <f>$ED$1050/4+$ED$1051/2+$ED$1052/4</f>
        <v>0</v>
      </c>
      <c r="GP526" s="9" t="e">
        <f ca="1">INDIRECT(ADDRESS(ROW(),Controls!#REF!+30))</f>
        <v>#REF!</v>
      </c>
      <c r="GQ526" s="9" t="e">
        <f ca="1">INDIRECT(ADDRESS(ROW(),Controls!#REF!+45))</f>
        <v>#REF!</v>
      </c>
      <c r="GR526" s="9" t="e">
        <f ca="1">INDIRECT(ADDRESS(ROW(),Controls!#REF!+60))</f>
        <v>#REF!</v>
      </c>
      <c r="GS526" s="9" t="e">
        <f ca="1">INDIRECT(ADDRESS(ROW(),Controls!#REF!+75))</f>
        <v>#REF!</v>
      </c>
      <c r="GT526" s="9" t="e">
        <f ca="1">INDIRECT(ADDRESS(ROW(),Controls!#REF!+90))</f>
        <v>#REF!</v>
      </c>
      <c r="GU526" s="9" t="e">
        <f ca="1">INDIRECT(ADDRESS(ROW(),Controls!#REF!+105))</f>
        <v>#REF!</v>
      </c>
      <c r="GV526" s="9" t="e">
        <f ca="1">INDIRECT(ADDRESS(ROW(),Controls!#REF!+120))</f>
        <v>#REF!</v>
      </c>
      <c r="GW526" s="9" t="e">
        <f ca="1">INDIRECT(ADDRESS(ROW(),Controls!#REF!+15))</f>
        <v>#REF!</v>
      </c>
      <c r="GX526" s="9" t="e">
        <f ca="1">INDIRECT(ADDRESS(ROW(),Controls!#REF!+135))</f>
        <v>#REF!</v>
      </c>
      <c r="HJ526" s="9" t="e">
        <f t="shared" ca="1" si="48"/>
        <v>#REF!</v>
      </c>
      <c r="HK526" s="9" t="e">
        <f t="shared" ca="1" si="49"/>
        <v>#REF!</v>
      </c>
      <c r="HL526" s="9" t="e">
        <f t="shared" ca="1" si="50"/>
        <v>#REF!</v>
      </c>
      <c r="HM526" s="9" t="e">
        <f t="shared" ca="1" si="51"/>
        <v>#REF!</v>
      </c>
      <c r="HN526" s="9" t="e">
        <f ca="1">SQRT($GS526*(1-$GS526/Controls!$D$15))</f>
        <v>#REF!</v>
      </c>
      <c r="HO526" s="9" t="e">
        <f t="shared" ca="1" si="52"/>
        <v>#REF!</v>
      </c>
      <c r="HP526" s="9" t="e">
        <f t="shared" ca="1" si="53"/>
        <v>#REF!</v>
      </c>
      <c r="HQ526" s="9" t="e">
        <f ca="1">IF($GV526=0,NA(),($GX526*Controls!#REF!))</f>
        <v>#REF!</v>
      </c>
    </row>
    <row r="527" spans="134:225" x14ac:dyDescent="0.25">
      <c r="ED527" s="9">
        <f>$EC$1053/4+$EC$1054/2+$EC$1055/4</f>
        <v>0</v>
      </c>
      <c r="EE527" s="9">
        <f>$ED$1052/4+$ED$1053/2+$ED$1054/4</f>
        <v>0</v>
      </c>
      <c r="GP527" s="9" t="e">
        <f ca="1">INDIRECT(ADDRESS(ROW(),Controls!#REF!+30))</f>
        <v>#REF!</v>
      </c>
      <c r="GQ527" s="9" t="e">
        <f ca="1">INDIRECT(ADDRESS(ROW(),Controls!#REF!+45))</f>
        <v>#REF!</v>
      </c>
      <c r="GR527" s="9" t="e">
        <f ca="1">INDIRECT(ADDRESS(ROW(),Controls!#REF!+60))</f>
        <v>#REF!</v>
      </c>
      <c r="GS527" s="9" t="e">
        <f ca="1">INDIRECT(ADDRESS(ROW(),Controls!#REF!+75))</f>
        <v>#REF!</v>
      </c>
      <c r="GT527" s="9" t="e">
        <f ca="1">INDIRECT(ADDRESS(ROW(),Controls!#REF!+90))</f>
        <v>#REF!</v>
      </c>
      <c r="GU527" s="9" t="e">
        <f ca="1">INDIRECT(ADDRESS(ROW(),Controls!#REF!+105))</f>
        <v>#REF!</v>
      </c>
      <c r="GV527" s="9" t="e">
        <f ca="1">INDIRECT(ADDRESS(ROW(),Controls!#REF!+120))</f>
        <v>#REF!</v>
      </c>
      <c r="GW527" s="9" t="e">
        <f ca="1">INDIRECT(ADDRESS(ROW(),Controls!#REF!+15))</f>
        <v>#REF!</v>
      </c>
      <c r="GX527" s="9" t="e">
        <f ca="1">INDIRECT(ADDRESS(ROW(),Controls!#REF!+135))</f>
        <v>#REF!</v>
      </c>
      <c r="HJ527" s="9" t="e">
        <f t="shared" ca="1" si="48"/>
        <v>#REF!</v>
      </c>
      <c r="HK527" s="9" t="e">
        <f t="shared" ca="1" si="49"/>
        <v>#REF!</v>
      </c>
      <c r="HL527" s="9" t="e">
        <f t="shared" ca="1" si="50"/>
        <v>#REF!</v>
      </c>
      <c r="HM527" s="9" t="e">
        <f t="shared" ca="1" si="51"/>
        <v>#REF!</v>
      </c>
      <c r="HN527" s="9" t="e">
        <f ca="1">SQRT($GS527*(1-$GS527/Controls!$D$15))</f>
        <v>#REF!</v>
      </c>
      <c r="HO527" s="9" t="e">
        <f t="shared" ca="1" si="52"/>
        <v>#REF!</v>
      </c>
      <c r="HP527" s="9" t="e">
        <f t="shared" ca="1" si="53"/>
        <v>#REF!</v>
      </c>
      <c r="HQ527" s="9" t="e">
        <f ca="1">IF($GV527=0,NA(),($GX527*Controls!#REF!))</f>
        <v>#REF!</v>
      </c>
    </row>
    <row r="528" spans="134:225" x14ac:dyDescent="0.25">
      <c r="ED528" s="9">
        <f>$EC$1055/4+$EC$1056/2+$EC$1057/4</f>
        <v>0</v>
      </c>
      <c r="EE528" s="9">
        <f>$ED$1054/4+$ED$1055/2+$ED$1056/4</f>
        <v>0</v>
      </c>
      <c r="GP528" s="9" t="e">
        <f ca="1">INDIRECT(ADDRESS(ROW(),Controls!#REF!+30))</f>
        <v>#REF!</v>
      </c>
      <c r="GQ528" s="9" t="e">
        <f ca="1">INDIRECT(ADDRESS(ROW(),Controls!#REF!+45))</f>
        <v>#REF!</v>
      </c>
      <c r="GR528" s="9" t="e">
        <f ca="1">INDIRECT(ADDRESS(ROW(),Controls!#REF!+60))</f>
        <v>#REF!</v>
      </c>
      <c r="GS528" s="9" t="e">
        <f ca="1">INDIRECT(ADDRESS(ROW(),Controls!#REF!+75))</f>
        <v>#REF!</v>
      </c>
      <c r="GT528" s="9" t="e">
        <f ca="1">INDIRECT(ADDRESS(ROW(),Controls!#REF!+90))</f>
        <v>#REF!</v>
      </c>
      <c r="GU528" s="9" t="e">
        <f ca="1">INDIRECT(ADDRESS(ROW(),Controls!#REF!+105))</f>
        <v>#REF!</v>
      </c>
      <c r="GV528" s="9" t="e">
        <f ca="1">INDIRECT(ADDRESS(ROW(),Controls!#REF!+120))</f>
        <v>#REF!</v>
      </c>
      <c r="GW528" s="9" t="e">
        <f ca="1">INDIRECT(ADDRESS(ROW(),Controls!#REF!+15))</f>
        <v>#REF!</v>
      </c>
      <c r="GX528" s="9" t="e">
        <f ca="1">INDIRECT(ADDRESS(ROW(),Controls!#REF!+135))</f>
        <v>#REF!</v>
      </c>
      <c r="HJ528" s="9" t="e">
        <f t="shared" ca="1" si="48"/>
        <v>#REF!</v>
      </c>
      <c r="HK528" s="9" t="e">
        <f t="shared" ca="1" si="49"/>
        <v>#REF!</v>
      </c>
      <c r="HL528" s="9" t="e">
        <f t="shared" ca="1" si="50"/>
        <v>#REF!</v>
      </c>
      <c r="HM528" s="9" t="e">
        <f t="shared" ca="1" si="51"/>
        <v>#REF!</v>
      </c>
      <c r="HN528" s="9" t="e">
        <f ca="1">SQRT($GS528*(1-$GS528/Controls!$D$15))</f>
        <v>#REF!</v>
      </c>
      <c r="HO528" s="9" t="e">
        <f t="shared" ca="1" si="52"/>
        <v>#REF!</v>
      </c>
      <c r="HP528" s="9" t="e">
        <f t="shared" ca="1" si="53"/>
        <v>#REF!</v>
      </c>
      <c r="HQ528" s="9" t="e">
        <f ca="1">IF($GV528=0,NA(),($GX528*Controls!#REF!))</f>
        <v>#REF!</v>
      </c>
    </row>
    <row r="529" spans="134:225" x14ac:dyDescent="0.25">
      <c r="ED529" s="9">
        <f>$EC$1057/4+$EC$1058/2+$EC$1059/4</f>
        <v>0</v>
      </c>
      <c r="EE529" s="9">
        <f>$ED$1056/4+$ED$1057/2+$ED$1058/4</f>
        <v>0</v>
      </c>
      <c r="GP529" s="9" t="e">
        <f ca="1">INDIRECT(ADDRESS(ROW(),Controls!#REF!+30))</f>
        <v>#REF!</v>
      </c>
      <c r="GQ529" s="9" t="e">
        <f ca="1">INDIRECT(ADDRESS(ROW(),Controls!#REF!+45))</f>
        <v>#REF!</v>
      </c>
      <c r="GR529" s="9" t="e">
        <f ca="1">INDIRECT(ADDRESS(ROW(),Controls!#REF!+60))</f>
        <v>#REF!</v>
      </c>
      <c r="GS529" s="9" t="e">
        <f ca="1">INDIRECT(ADDRESS(ROW(),Controls!#REF!+75))</f>
        <v>#REF!</v>
      </c>
      <c r="GT529" s="9" t="e">
        <f ca="1">INDIRECT(ADDRESS(ROW(),Controls!#REF!+90))</f>
        <v>#REF!</v>
      </c>
      <c r="GU529" s="9" t="e">
        <f ca="1">INDIRECT(ADDRESS(ROW(),Controls!#REF!+105))</f>
        <v>#REF!</v>
      </c>
      <c r="GV529" s="9" t="e">
        <f ca="1">INDIRECT(ADDRESS(ROW(),Controls!#REF!+120))</f>
        <v>#REF!</v>
      </c>
      <c r="GW529" s="9" t="e">
        <f ca="1">INDIRECT(ADDRESS(ROW(),Controls!#REF!+15))</f>
        <v>#REF!</v>
      </c>
      <c r="GX529" s="9" t="e">
        <f ca="1">INDIRECT(ADDRESS(ROW(),Controls!#REF!+135))</f>
        <v>#REF!</v>
      </c>
      <c r="HJ529" s="9" t="e">
        <f t="shared" ca="1" si="48"/>
        <v>#REF!</v>
      </c>
      <c r="HK529" s="9" t="e">
        <f t="shared" ca="1" si="49"/>
        <v>#REF!</v>
      </c>
      <c r="HL529" s="9" t="e">
        <f t="shared" ca="1" si="50"/>
        <v>#REF!</v>
      </c>
      <c r="HM529" s="9" t="e">
        <f t="shared" ca="1" si="51"/>
        <v>#REF!</v>
      </c>
      <c r="HN529" s="9" t="e">
        <f ca="1">SQRT($GS529*(1-$GS529/Controls!$D$15))</f>
        <v>#REF!</v>
      </c>
      <c r="HO529" s="9" t="e">
        <f t="shared" ca="1" si="52"/>
        <v>#REF!</v>
      </c>
      <c r="HP529" s="9" t="e">
        <f t="shared" ca="1" si="53"/>
        <v>#REF!</v>
      </c>
      <c r="HQ529" s="9" t="e">
        <f ca="1">IF($GV529=0,NA(),($GX529*Controls!#REF!))</f>
        <v>#REF!</v>
      </c>
    </row>
    <row r="530" spans="134:225" x14ac:dyDescent="0.25">
      <c r="ED530" s="9">
        <f>$EC$1059/4+$EC$1060/2+$EC$1061/4</f>
        <v>0</v>
      </c>
      <c r="EE530" s="9">
        <f>$ED$1058/4+$ED$1059/2+$ED$1060/4</f>
        <v>0</v>
      </c>
      <c r="GP530" s="9" t="e">
        <f ca="1">INDIRECT(ADDRESS(ROW(),Controls!#REF!+30))</f>
        <v>#REF!</v>
      </c>
      <c r="GQ530" s="9" t="e">
        <f ca="1">INDIRECT(ADDRESS(ROW(),Controls!#REF!+45))</f>
        <v>#REF!</v>
      </c>
      <c r="GR530" s="9" t="e">
        <f ca="1">INDIRECT(ADDRESS(ROW(),Controls!#REF!+60))</f>
        <v>#REF!</v>
      </c>
      <c r="GS530" s="9" t="e">
        <f ca="1">INDIRECT(ADDRESS(ROW(),Controls!#REF!+75))</f>
        <v>#REF!</v>
      </c>
      <c r="GT530" s="9" t="e">
        <f ca="1">INDIRECT(ADDRESS(ROW(),Controls!#REF!+90))</f>
        <v>#REF!</v>
      </c>
      <c r="GU530" s="9" t="e">
        <f ca="1">INDIRECT(ADDRESS(ROW(),Controls!#REF!+105))</f>
        <v>#REF!</v>
      </c>
      <c r="GV530" s="9" t="e">
        <f ca="1">INDIRECT(ADDRESS(ROW(),Controls!#REF!+120))</f>
        <v>#REF!</v>
      </c>
      <c r="GW530" s="9" t="e">
        <f ca="1">INDIRECT(ADDRESS(ROW(),Controls!#REF!+15))</f>
        <v>#REF!</v>
      </c>
      <c r="GX530" s="9" t="e">
        <f ca="1">INDIRECT(ADDRESS(ROW(),Controls!#REF!+135))</f>
        <v>#REF!</v>
      </c>
      <c r="HJ530" s="9" t="e">
        <f t="shared" ca="1" si="48"/>
        <v>#REF!</v>
      </c>
      <c r="HK530" s="9" t="e">
        <f t="shared" ca="1" si="49"/>
        <v>#REF!</v>
      </c>
      <c r="HL530" s="9" t="e">
        <f t="shared" ca="1" si="50"/>
        <v>#REF!</v>
      </c>
      <c r="HM530" s="9" t="e">
        <f t="shared" ca="1" si="51"/>
        <v>#REF!</v>
      </c>
      <c r="HN530" s="9" t="e">
        <f ca="1">SQRT($GS530*(1-$GS530/Controls!$D$15))</f>
        <v>#REF!</v>
      </c>
      <c r="HO530" s="9" t="e">
        <f t="shared" ca="1" si="52"/>
        <v>#REF!</v>
      </c>
      <c r="HP530" s="9" t="e">
        <f t="shared" ca="1" si="53"/>
        <v>#REF!</v>
      </c>
      <c r="HQ530" s="9" t="e">
        <f ca="1">IF($GV530=0,NA(),($GX530*Controls!#REF!))</f>
        <v>#REF!</v>
      </c>
    </row>
    <row r="531" spans="134:225" x14ac:dyDescent="0.25">
      <c r="ED531" s="9">
        <f>$EC$1061/4+$EC$1062/2+$EC$1063/4</f>
        <v>0</v>
      </c>
      <c r="EE531" s="9">
        <f>$ED$1060/4+$ED$1061/2+$ED$1062/4</f>
        <v>0</v>
      </c>
      <c r="GP531" s="9" t="e">
        <f ca="1">INDIRECT(ADDRESS(ROW(),Controls!#REF!+30))</f>
        <v>#REF!</v>
      </c>
      <c r="GQ531" s="9" t="e">
        <f ca="1">INDIRECT(ADDRESS(ROW(),Controls!#REF!+45))</f>
        <v>#REF!</v>
      </c>
      <c r="GR531" s="9" t="e">
        <f ca="1">INDIRECT(ADDRESS(ROW(),Controls!#REF!+60))</f>
        <v>#REF!</v>
      </c>
      <c r="GS531" s="9" t="e">
        <f ca="1">INDIRECT(ADDRESS(ROW(),Controls!#REF!+75))</f>
        <v>#REF!</v>
      </c>
      <c r="GT531" s="9" t="e">
        <f ca="1">INDIRECT(ADDRESS(ROW(),Controls!#REF!+90))</f>
        <v>#REF!</v>
      </c>
      <c r="GU531" s="9" t="e">
        <f ca="1">INDIRECT(ADDRESS(ROW(),Controls!#REF!+105))</f>
        <v>#REF!</v>
      </c>
      <c r="GV531" s="9" t="e">
        <f ca="1">INDIRECT(ADDRESS(ROW(),Controls!#REF!+120))</f>
        <v>#REF!</v>
      </c>
      <c r="GW531" s="9" t="e">
        <f ca="1">INDIRECT(ADDRESS(ROW(),Controls!#REF!+15))</f>
        <v>#REF!</v>
      </c>
      <c r="GX531" s="9" t="e">
        <f ca="1">INDIRECT(ADDRESS(ROW(),Controls!#REF!+135))</f>
        <v>#REF!</v>
      </c>
      <c r="HJ531" s="9" t="e">
        <f t="shared" ca="1" si="48"/>
        <v>#REF!</v>
      </c>
      <c r="HK531" s="9" t="e">
        <f t="shared" ca="1" si="49"/>
        <v>#REF!</v>
      </c>
      <c r="HL531" s="9" t="e">
        <f t="shared" ca="1" si="50"/>
        <v>#REF!</v>
      </c>
      <c r="HM531" s="9" t="e">
        <f t="shared" ca="1" si="51"/>
        <v>#REF!</v>
      </c>
      <c r="HN531" s="9" t="e">
        <f ca="1">SQRT($GS531*(1-$GS531/Controls!$D$15))</f>
        <v>#REF!</v>
      </c>
      <c r="HO531" s="9" t="e">
        <f t="shared" ca="1" si="52"/>
        <v>#REF!</v>
      </c>
      <c r="HP531" s="9" t="e">
        <f t="shared" ca="1" si="53"/>
        <v>#REF!</v>
      </c>
      <c r="HQ531" s="9" t="e">
        <f ca="1">IF($GV531=0,NA(),($GX531*Controls!#REF!))</f>
        <v>#REF!</v>
      </c>
    </row>
    <row r="532" spans="134:225" x14ac:dyDescent="0.25">
      <c r="ED532" s="9">
        <f>$EC$1063/4+$EC$1064/2+$EC$1065/4</f>
        <v>0</v>
      </c>
      <c r="EE532" s="9">
        <f>$ED$1062/4+$ED$1063/2+$ED$1064/4</f>
        <v>0</v>
      </c>
      <c r="GP532" s="9" t="e">
        <f ca="1">INDIRECT(ADDRESS(ROW(),Controls!#REF!+30))</f>
        <v>#REF!</v>
      </c>
      <c r="GQ532" s="9" t="e">
        <f ca="1">INDIRECT(ADDRESS(ROW(),Controls!#REF!+45))</f>
        <v>#REF!</v>
      </c>
      <c r="GR532" s="9" t="e">
        <f ca="1">INDIRECT(ADDRESS(ROW(),Controls!#REF!+60))</f>
        <v>#REF!</v>
      </c>
      <c r="GS532" s="9" t="e">
        <f ca="1">INDIRECT(ADDRESS(ROW(),Controls!#REF!+75))</f>
        <v>#REF!</v>
      </c>
      <c r="GT532" s="9" t="e">
        <f ca="1">INDIRECT(ADDRESS(ROW(),Controls!#REF!+90))</f>
        <v>#REF!</v>
      </c>
      <c r="GU532" s="9" t="e">
        <f ca="1">INDIRECT(ADDRESS(ROW(),Controls!#REF!+105))</f>
        <v>#REF!</v>
      </c>
      <c r="GV532" s="9" t="e">
        <f ca="1">INDIRECT(ADDRESS(ROW(),Controls!#REF!+120))</f>
        <v>#REF!</v>
      </c>
      <c r="GW532" s="9" t="e">
        <f ca="1">INDIRECT(ADDRESS(ROW(),Controls!#REF!+15))</f>
        <v>#REF!</v>
      </c>
      <c r="GX532" s="9" t="e">
        <f ca="1">INDIRECT(ADDRESS(ROW(),Controls!#REF!+135))</f>
        <v>#REF!</v>
      </c>
      <c r="HJ532" s="9" t="e">
        <f t="shared" ca="1" si="48"/>
        <v>#REF!</v>
      </c>
      <c r="HK532" s="9" t="e">
        <f t="shared" ca="1" si="49"/>
        <v>#REF!</v>
      </c>
      <c r="HL532" s="9" t="e">
        <f t="shared" ca="1" si="50"/>
        <v>#REF!</v>
      </c>
      <c r="HM532" s="9" t="e">
        <f t="shared" ca="1" si="51"/>
        <v>#REF!</v>
      </c>
      <c r="HN532" s="9" t="e">
        <f ca="1">SQRT($GS532*(1-$GS532/Controls!$D$15))</f>
        <v>#REF!</v>
      </c>
      <c r="HO532" s="9" t="e">
        <f t="shared" ca="1" si="52"/>
        <v>#REF!</v>
      </c>
      <c r="HP532" s="9" t="e">
        <f t="shared" ca="1" si="53"/>
        <v>#REF!</v>
      </c>
      <c r="HQ532" s="9" t="e">
        <f ca="1">IF($GV532=0,NA(),($GX532*Controls!#REF!))</f>
        <v>#REF!</v>
      </c>
    </row>
    <row r="533" spans="134:225" x14ac:dyDescent="0.25">
      <c r="ED533" s="9">
        <f>$EC$1065/4+$EC$1066/2+$EC$1067/4</f>
        <v>0</v>
      </c>
      <c r="EE533" s="9">
        <f>$ED$1064/4+$ED$1065/2+$ED$1066/4</f>
        <v>0</v>
      </c>
      <c r="GP533" s="9" t="e">
        <f ca="1">INDIRECT(ADDRESS(ROW(),Controls!#REF!+30))</f>
        <v>#REF!</v>
      </c>
      <c r="GQ533" s="9" t="e">
        <f ca="1">INDIRECT(ADDRESS(ROW(),Controls!#REF!+45))</f>
        <v>#REF!</v>
      </c>
      <c r="GR533" s="9" t="e">
        <f ca="1">INDIRECT(ADDRESS(ROW(),Controls!#REF!+60))</f>
        <v>#REF!</v>
      </c>
      <c r="GS533" s="9" t="e">
        <f ca="1">INDIRECT(ADDRESS(ROW(),Controls!#REF!+75))</f>
        <v>#REF!</v>
      </c>
      <c r="GT533" s="9" t="e">
        <f ca="1">INDIRECT(ADDRESS(ROW(),Controls!#REF!+90))</f>
        <v>#REF!</v>
      </c>
      <c r="GU533" s="9" t="e">
        <f ca="1">INDIRECT(ADDRESS(ROW(),Controls!#REF!+105))</f>
        <v>#REF!</v>
      </c>
      <c r="GV533" s="9" t="e">
        <f ca="1">INDIRECT(ADDRESS(ROW(),Controls!#REF!+120))</f>
        <v>#REF!</v>
      </c>
      <c r="GW533" s="9" t="e">
        <f ca="1">INDIRECT(ADDRESS(ROW(),Controls!#REF!+15))</f>
        <v>#REF!</v>
      </c>
      <c r="GX533" s="9" t="e">
        <f ca="1">INDIRECT(ADDRESS(ROW(),Controls!#REF!+135))</f>
        <v>#REF!</v>
      </c>
      <c r="HJ533" s="9" t="e">
        <f t="shared" ca="1" si="48"/>
        <v>#REF!</v>
      </c>
      <c r="HK533" s="9" t="e">
        <f t="shared" ca="1" si="49"/>
        <v>#REF!</v>
      </c>
      <c r="HL533" s="9" t="e">
        <f t="shared" ca="1" si="50"/>
        <v>#REF!</v>
      </c>
      <c r="HM533" s="9" t="e">
        <f t="shared" ca="1" si="51"/>
        <v>#REF!</v>
      </c>
      <c r="HN533" s="9" t="e">
        <f ca="1">SQRT($GS533*(1-$GS533/Controls!$D$15))</f>
        <v>#REF!</v>
      </c>
      <c r="HO533" s="9" t="e">
        <f t="shared" ca="1" si="52"/>
        <v>#REF!</v>
      </c>
      <c r="HP533" s="9" t="e">
        <f t="shared" ca="1" si="53"/>
        <v>#REF!</v>
      </c>
      <c r="HQ533" s="9" t="e">
        <f ca="1">IF($GV533=0,NA(),($GX533*Controls!#REF!))</f>
        <v>#REF!</v>
      </c>
    </row>
    <row r="534" spans="134:225" x14ac:dyDescent="0.25">
      <c r="ED534" s="9">
        <f>$EC$1067/4+$EC$1068/2+$EC$1069/4</f>
        <v>0</v>
      </c>
      <c r="EE534" s="9">
        <f>$ED$1066/4+$ED$1067/2+$ED$1068/4</f>
        <v>0</v>
      </c>
      <c r="GP534" s="9" t="e">
        <f ca="1">INDIRECT(ADDRESS(ROW(),Controls!#REF!+30))</f>
        <v>#REF!</v>
      </c>
      <c r="GQ534" s="9" t="e">
        <f ca="1">INDIRECT(ADDRESS(ROW(),Controls!#REF!+45))</f>
        <v>#REF!</v>
      </c>
      <c r="GR534" s="9" t="e">
        <f ca="1">INDIRECT(ADDRESS(ROW(),Controls!#REF!+60))</f>
        <v>#REF!</v>
      </c>
      <c r="GS534" s="9" t="e">
        <f ca="1">INDIRECT(ADDRESS(ROW(),Controls!#REF!+75))</f>
        <v>#REF!</v>
      </c>
      <c r="GT534" s="9" t="e">
        <f ca="1">INDIRECT(ADDRESS(ROW(),Controls!#REF!+90))</f>
        <v>#REF!</v>
      </c>
      <c r="GU534" s="9" t="e">
        <f ca="1">INDIRECT(ADDRESS(ROW(),Controls!#REF!+105))</f>
        <v>#REF!</v>
      </c>
      <c r="GV534" s="9" t="e">
        <f ca="1">INDIRECT(ADDRESS(ROW(),Controls!#REF!+120))</f>
        <v>#REF!</v>
      </c>
      <c r="GW534" s="9" t="e">
        <f ca="1">INDIRECT(ADDRESS(ROW(),Controls!#REF!+15))</f>
        <v>#REF!</v>
      </c>
      <c r="GX534" s="9" t="e">
        <f ca="1">INDIRECT(ADDRESS(ROW(),Controls!#REF!+135))</f>
        <v>#REF!</v>
      </c>
      <c r="HJ534" s="9" t="e">
        <f t="shared" ca="1" si="48"/>
        <v>#REF!</v>
      </c>
      <c r="HK534" s="9" t="e">
        <f t="shared" ca="1" si="49"/>
        <v>#REF!</v>
      </c>
      <c r="HL534" s="9" t="e">
        <f t="shared" ca="1" si="50"/>
        <v>#REF!</v>
      </c>
      <c r="HM534" s="9" t="e">
        <f t="shared" ca="1" si="51"/>
        <v>#REF!</v>
      </c>
      <c r="HN534" s="9" t="e">
        <f ca="1">SQRT($GS534*(1-$GS534/Controls!$D$15))</f>
        <v>#REF!</v>
      </c>
      <c r="HO534" s="9" t="e">
        <f t="shared" ca="1" si="52"/>
        <v>#REF!</v>
      </c>
      <c r="HP534" s="9" t="e">
        <f t="shared" ca="1" si="53"/>
        <v>#REF!</v>
      </c>
      <c r="HQ534" s="9" t="e">
        <f ca="1">IF($GV534=0,NA(),($GX534*Controls!#REF!))</f>
        <v>#REF!</v>
      </c>
    </row>
    <row r="535" spans="134:225" x14ac:dyDescent="0.25">
      <c r="ED535" s="9">
        <f>$EC$1069/4+$EC$1070/2+$EC$1071/4</f>
        <v>0</v>
      </c>
      <c r="EE535" s="9">
        <f>$ED$1068/4+$ED$1069/2+$ED$1070/4</f>
        <v>0</v>
      </c>
      <c r="GP535" s="9" t="e">
        <f ca="1">INDIRECT(ADDRESS(ROW(),Controls!#REF!+30))</f>
        <v>#REF!</v>
      </c>
      <c r="GQ535" s="9" t="e">
        <f ca="1">INDIRECT(ADDRESS(ROW(),Controls!#REF!+45))</f>
        <v>#REF!</v>
      </c>
      <c r="GR535" s="9" t="e">
        <f ca="1">INDIRECT(ADDRESS(ROW(),Controls!#REF!+60))</f>
        <v>#REF!</v>
      </c>
      <c r="GS535" s="9" t="e">
        <f ca="1">INDIRECT(ADDRESS(ROW(),Controls!#REF!+75))</f>
        <v>#REF!</v>
      </c>
      <c r="GT535" s="9" t="e">
        <f ca="1">INDIRECT(ADDRESS(ROW(),Controls!#REF!+90))</f>
        <v>#REF!</v>
      </c>
      <c r="GU535" s="9" t="e">
        <f ca="1">INDIRECT(ADDRESS(ROW(),Controls!#REF!+105))</f>
        <v>#REF!</v>
      </c>
      <c r="GV535" s="9" t="e">
        <f ca="1">INDIRECT(ADDRESS(ROW(),Controls!#REF!+120))</f>
        <v>#REF!</v>
      </c>
      <c r="GW535" s="9" t="e">
        <f ca="1">INDIRECT(ADDRESS(ROW(),Controls!#REF!+15))</f>
        <v>#REF!</v>
      </c>
      <c r="GX535" s="9" t="e">
        <f ca="1">INDIRECT(ADDRESS(ROW(),Controls!#REF!+135))</f>
        <v>#REF!</v>
      </c>
      <c r="HJ535" s="9" t="e">
        <f t="shared" ca="1" si="48"/>
        <v>#REF!</v>
      </c>
      <c r="HK535" s="9" t="e">
        <f t="shared" ca="1" si="49"/>
        <v>#REF!</v>
      </c>
      <c r="HL535" s="9" t="e">
        <f t="shared" ca="1" si="50"/>
        <v>#REF!</v>
      </c>
      <c r="HM535" s="9" t="e">
        <f t="shared" ca="1" si="51"/>
        <v>#REF!</v>
      </c>
      <c r="HN535" s="9" t="e">
        <f ca="1">SQRT($GS535*(1-$GS535/Controls!$D$15))</f>
        <v>#REF!</v>
      </c>
      <c r="HO535" s="9" t="e">
        <f t="shared" ca="1" si="52"/>
        <v>#REF!</v>
      </c>
      <c r="HP535" s="9" t="e">
        <f t="shared" ca="1" si="53"/>
        <v>#REF!</v>
      </c>
      <c r="HQ535" s="9" t="e">
        <f ca="1">IF($GV535=0,NA(),($GX535*Controls!#REF!))</f>
        <v>#REF!</v>
      </c>
    </row>
    <row r="536" spans="134:225" x14ac:dyDescent="0.25">
      <c r="ED536" s="9">
        <f>$EC$1071/4+$EC$1072/2+$EC$1073/4</f>
        <v>0</v>
      </c>
      <c r="EE536" s="9">
        <f>$ED$1070/4+$ED$1071/2+$ED$1072/4</f>
        <v>0</v>
      </c>
      <c r="GP536" s="9" t="e">
        <f ca="1">INDIRECT(ADDRESS(ROW(),Controls!#REF!+30))</f>
        <v>#REF!</v>
      </c>
      <c r="GQ536" s="9" t="e">
        <f ca="1">INDIRECT(ADDRESS(ROW(),Controls!#REF!+45))</f>
        <v>#REF!</v>
      </c>
      <c r="GR536" s="9" t="e">
        <f ca="1">INDIRECT(ADDRESS(ROW(),Controls!#REF!+60))</f>
        <v>#REF!</v>
      </c>
      <c r="GS536" s="9" t="e">
        <f ca="1">INDIRECT(ADDRESS(ROW(),Controls!#REF!+75))</f>
        <v>#REF!</v>
      </c>
      <c r="GT536" s="9" t="e">
        <f ca="1">INDIRECT(ADDRESS(ROW(),Controls!#REF!+90))</f>
        <v>#REF!</v>
      </c>
      <c r="GU536" s="9" t="e">
        <f ca="1">INDIRECT(ADDRESS(ROW(),Controls!#REF!+105))</f>
        <v>#REF!</v>
      </c>
      <c r="GV536" s="9" t="e">
        <f ca="1">INDIRECT(ADDRESS(ROW(),Controls!#REF!+120))</f>
        <v>#REF!</v>
      </c>
      <c r="GW536" s="9" t="e">
        <f ca="1">INDIRECT(ADDRESS(ROW(),Controls!#REF!+15))</f>
        <v>#REF!</v>
      </c>
      <c r="GX536" s="9" t="e">
        <f ca="1">INDIRECT(ADDRESS(ROW(),Controls!#REF!+135))</f>
        <v>#REF!</v>
      </c>
      <c r="HJ536" s="9" t="e">
        <f t="shared" ca="1" si="48"/>
        <v>#REF!</v>
      </c>
      <c r="HK536" s="9" t="e">
        <f t="shared" ca="1" si="49"/>
        <v>#REF!</v>
      </c>
      <c r="HL536" s="9" t="e">
        <f t="shared" ca="1" si="50"/>
        <v>#REF!</v>
      </c>
      <c r="HM536" s="9" t="e">
        <f t="shared" ca="1" si="51"/>
        <v>#REF!</v>
      </c>
      <c r="HN536" s="9" t="e">
        <f ca="1">SQRT($GS536*(1-$GS536/Controls!$D$15))</f>
        <v>#REF!</v>
      </c>
      <c r="HO536" s="9" t="e">
        <f t="shared" ca="1" si="52"/>
        <v>#REF!</v>
      </c>
      <c r="HP536" s="9" t="e">
        <f t="shared" ca="1" si="53"/>
        <v>#REF!</v>
      </c>
      <c r="HQ536" s="9" t="e">
        <f ca="1">IF($GV536=0,NA(),($GX536*Controls!#REF!))</f>
        <v>#REF!</v>
      </c>
    </row>
    <row r="537" spans="134:225" x14ac:dyDescent="0.25">
      <c r="ED537" s="9">
        <f>$EC$1073/4+$EC$1074/2+$EC$1075/4</f>
        <v>0</v>
      </c>
      <c r="EE537" s="9">
        <f>$ED$1072/4+$ED$1073/2+$ED$1074/4</f>
        <v>0</v>
      </c>
      <c r="GP537" s="9" t="e">
        <f ca="1">INDIRECT(ADDRESS(ROW(),Controls!#REF!+30))</f>
        <v>#REF!</v>
      </c>
      <c r="GQ537" s="9" t="e">
        <f ca="1">INDIRECT(ADDRESS(ROW(),Controls!#REF!+45))</f>
        <v>#REF!</v>
      </c>
      <c r="GR537" s="9" t="e">
        <f ca="1">INDIRECT(ADDRESS(ROW(),Controls!#REF!+60))</f>
        <v>#REF!</v>
      </c>
      <c r="GS537" s="9" t="e">
        <f ca="1">INDIRECT(ADDRESS(ROW(),Controls!#REF!+75))</f>
        <v>#REF!</v>
      </c>
      <c r="GT537" s="9" t="e">
        <f ca="1">INDIRECT(ADDRESS(ROW(),Controls!#REF!+90))</f>
        <v>#REF!</v>
      </c>
      <c r="GU537" s="9" t="e">
        <f ca="1">INDIRECT(ADDRESS(ROW(),Controls!#REF!+105))</f>
        <v>#REF!</v>
      </c>
      <c r="GV537" s="9" t="e">
        <f ca="1">INDIRECT(ADDRESS(ROW(),Controls!#REF!+120))</f>
        <v>#REF!</v>
      </c>
      <c r="GW537" s="9" t="e">
        <f ca="1">INDIRECT(ADDRESS(ROW(),Controls!#REF!+15))</f>
        <v>#REF!</v>
      </c>
      <c r="GX537" s="9" t="e">
        <f ca="1">INDIRECT(ADDRESS(ROW(),Controls!#REF!+135))</f>
        <v>#REF!</v>
      </c>
      <c r="HJ537" s="9" t="e">
        <f t="shared" ca="1" si="48"/>
        <v>#REF!</v>
      </c>
      <c r="HK537" s="9" t="e">
        <f t="shared" ca="1" si="49"/>
        <v>#REF!</v>
      </c>
      <c r="HL537" s="9" t="e">
        <f t="shared" ca="1" si="50"/>
        <v>#REF!</v>
      </c>
      <c r="HM537" s="9" t="e">
        <f t="shared" ca="1" si="51"/>
        <v>#REF!</v>
      </c>
      <c r="HN537" s="9" t="e">
        <f ca="1">SQRT($GS537*(1-$GS537/Controls!$D$15))</f>
        <v>#REF!</v>
      </c>
      <c r="HO537" s="9" t="e">
        <f t="shared" ca="1" si="52"/>
        <v>#REF!</v>
      </c>
      <c r="HP537" s="9" t="e">
        <f t="shared" ca="1" si="53"/>
        <v>#REF!</v>
      </c>
      <c r="HQ537" s="9" t="e">
        <f ca="1">IF($GV537=0,NA(),($GX537*Controls!#REF!))</f>
        <v>#REF!</v>
      </c>
    </row>
    <row r="538" spans="134:225" x14ac:dyDescent="0.25">
      <c r="ED538" s="9">
        <f>$EC$1075/4+$EC$1076/2+$EC$1077/4</f>
        <v>0</v>
      </c>
      <c r="EE538" s="9">
        <f>$ED$1074/4+$ED$1075/2+$ED$1076/4</f>
        <v>0</v>
      </c>
      <c r="GP538" s="9" t="e">
        <f ca="1">INDIRECT(ADDRESS(ROW(),Controls!#REF!+30))</f>
        <v>#REF!</v>
      </c>
      <c r="GQ538" s="9" t="e">
        <f ca="1">INDIRECT(ADDRESS(ROW(),Controls!#REF!+45))</f>
        <v>#REF!</v>
      </c>
      <c r="GR538" s="9" t="e">
        <f ca="1">INDIRECT(ADDRESS(ROW(),Controls!#REF!+60))</f>
        <v>#REF!</v>
      </c>
      <c r="GS538" s="9" t="e">
        <f ca="1">INDIRECT(ADDRESS(ROW(),Controls!#REF!+75))</f>
        <v>#REF!</v>
      </c>
      <c r="GT538" s="9" t="e">
        <f ca="1">INDIRECT(ADDRESS(ROW(),Controls!#REF!+90))</f>
        <v>#REF!</v>
      </c>
      <c r="GU538" s="9" t="e">
        <f ca="1">INDIRECT(ADDRESS(ROW(),Controls!#REF!+105))</f>
        <v>#REF!</v>
      </c>
      <c r="GV538" s="9" t="e">
        <f ca="1">INDIRECT(ADDRESS(ROW(),Controls!#REF!+120))</f>
        <v>#REF!</v>
      </c>
      <c r="GW538" s="9" t="e">
        <f ca="1">INDIRECT(ADDRESS(ROW(),Controls!#REF!+15))</f>
        <v>#REF!</v>
      </c>
      <c r="GX538" s="9" t="e">
        <f ca="1">INDIRECT(ADDRESS(ROW(),Controls!#REF!+135))</f>
        <v>#REF!</v>
      </c>
      <c r="HJ538" s="9" t="e">
        <f t="shared" ca="1" si="48"/>
        <v>#REF!</v>
      </c>
      <c r="HK538" s="9" t="e">
        <f t="shared" ca="1" si="49"/>
        <v>#REF!</v>
      </c>
      <c r="HL538" s="9" t="e">
        <f t="shared" ca="1" si="50"/>
        <v>#REF!</v>
      </c>
      <c r="HM538" s="9" t="e">
        <f t="shared" ca="1" si="51"/>
        <v>#REF!</v>
      </c>
      <c r="HN538" s="9" t="e">
        <f ca="1">SQRT($GS538*(1-$GS538/Controls!$D$15))</f>
        <v>#REF!</v>
      </c>
      <c r="HO538" s="9" t="e">
        <f t="shared" ca="1" si="52"/>
        <v>#REF!</v>
      </c>
      <c r="HP538" s="9" t="e">
        <f t="shared" ca="1" si="53"/>
        <v>#REF!</v>
      </c>
      <c r="HQ538" s="9" t="e">
        <f ca="1">IF($GV538=0,NA(),($GX538*Controls!#REF!))</f>
        <v>#REF!</v>
      </c>
    </row>
    <row r="539" spans="134:225" x14ac:dyDescent="0.25">
      <c r="ED539" s="9">
        <f>$EC$1077/4+$EC$1078/2+$EC$1079/4</f>
        <v>0</v>
      </c>
      <c r="EE539" s="9">
        <f>$ED$1076/4+$ED$1077/2+$ED$1078/4</f>
        <v>0</v>
      </c>
      <c r="GP539" s="9" t="e">
        <f ca="1">INDIRECT(ADDRESS(ROW(),Controls!#REF!+30))</f>
        <v>#REF!</v>
      </c>
      <c r="GQ539" s="9" t="e">
        <f ca="1">INDIRECT(ADDRESS(ROW(),Controls!#REF!+45))</f>
        <v>#REF!</v>
      </c>
      <c r="GR539" s="9" t="e">
        <f ca="1">INDIRECT(ADDRESS(ROW(),Controls!#REF!+60))</f>
        <v>#REF!</v>
      </c>
      <c r="GS539" s="9" t="e">
        <f ca="1">INDIRECT(ADDRESS(ROW(),Controls!#REF!+75))</f>
        <v>#REF!</v>
      </c>
      <c r="GT539" s="9" t="e">
        <f ca="1">INDIRECT(ADDRESS(ROW(),Controls!#REF!+90))</f>
        <v>#REF!</v>
      </c>
      <c r="GU539" s="9" t="e">
        <f ca="1">INDIRECT(ADDRESS(ROW(),Controls!#REF!+105))</f>
        <v>#REF!</v>
      </c>
      <c r="GV539" s="9" t="e">
        <f ca="1">INDIRECT(ADDRESS(ROW(),Controls!#REF!+120))</f>
        <v>#REF!</v>
      </c>
      <c r="GW539" s="9" t="e">
        <f ca="1">INDIRECT(ADDRESS(ROW(),Controls!#REF!+15))</f>
        <v>#REF!</v>
      </c>
      <c r="GX539" s="9" t="e">
        <f ca="1">INDIRECT(ADDRESS(ROW(),Controls!#REF!+135))</f>
        <v>#REF!</v>
      </c>
      <c r="HJ539" s="9" t="e">
        <f t="shared" ca="1" si="48"/>
        <v>#REF!</v>
      </c>
      <c r="HK539" s="9" t="e">
        <f t="shared" ca="1" si="49"/>
        <v>#REF!</v>
      </c>
      <c r="HL539" s="9" t="e">
        <f t="shared" ca="1" si="50"/>
        <v>#REF!</v>
      </c>
      <c r="HM539" s="9" t="e">
        <f t="shared" ca="1" si="51"/>
        <v>#REF!</v>
      </c>
      <c r="HN539" s="9" t="e">
        <f ca="1">SQRT($GS539*(1-$GS539/Controls!$D$15))</f>
        <v>#REF!</v>
      </c>
      <c r="HO539" s="9" t="e">
        <f t="shared" ca="1" si="52"/>
        <v>#REF!</v>
      </c>
      <c r="HP539" s="9" t="e">
        <f t="shared" ca="1" si="53"/>
        <v>#REF!</v>
      </c>
      <c r="HQ539" s="9" t="e">
        <f ca="1">IF($GV539=0,NA(),($GX539*Controls!#REF!))</f>
        <v>#REF!</v>
      </c>
    </row>
    <row r="540" spans="134:225" x14ac:dyDescent="0.25">
      <c r="ED540" s="9">
        <f>$EC$1079/4+$EC$1080/2+$EC$1081/4</f>
        <v>0</v>
      </c>
      <c r="EE540" s="9">
        <f>$ED$1078/4+$ED$1079/2+$ED$1080/4</f>
        <v>0</v>
      </c>
      <c r="GP540" s="9" t="e">
        <f ca="1">INDIRECT(ADDRESS(ROW(),Controls!#REF!+30))</f>
        <v>#REF!</v>
      </c>
      <c r="GQ540" s="9" t="e">
        <f ca="1">INDIRECT(ADDRESS(ROW(),Controls!#REF!+45))</f>
        <v>#REF!</v>
      </c>
      <c r="GR540" s="9" t="e">
        <f ca="1">INDIRECT(ADDRESS(ROW(),Controls!#REF!+60))</f>
        <v>#REF!</v>
      </c>
      <c r="GS540" s="9" t="e">
        <f ca="1">INDIRECT(ADDRESS(ROW(),Controls!#REF!+75))</f>
        <v>#REF!</v>
      </c>
      <c r="GT540" s="9" t="e">
        <f ca="1">INDIRECT(ADDRESS(ROW(),Controls!#REF!+90))</f>
        <v>#REF!</v>
      </c>
      <c r="GU540" s="9" t="e">
        <f ca="1">INDIRECT(ADDRESS(ROW(),Controls!#REF!+105))</f>
        <v>#REF!</v>
      </c>
      <c r="GV540" s="9" t="e">
        <f ca="1">INDIRECT(ADDRESS(ROW(),Controls!#REF!+120))</f>
        <v>#REF!</v>
      </c>
      <c r="GW540" s="9" t="e">
        <f ca="1">INDIRECT(ADDRESS(ROW(),Controls!#REF!+15))</f>
        <v>#REF!</v>
      </c>
      <c r="GX540" s="9" t="e">
        <f ca="1">INDIRECT(ADDRESS(ROW(),Controls!#REF!+135))</f>
        <v>#REF!</v>
      </c>
      <c r="HJ540" s="9" t="e">
        <f t="shared" ca="1" si="48"/>
        <v>#REF!</v>
      </c>
      <c r="HK540" s="9" t="e">
        <f t="shared" ca="1" si="49"/>
        <v>#REF!</v>
      </c>
      <c r="HL540" s="9" t="e">
        <f t="shared" ca="1" si="50"/>
        <v>#REF!</v>
      </c>
      <c r="HM540" s="9" t="e">
        <f t="shared" ca="1" si="51"/>
        <v>#REF!</v>
      </c>
      <c r="HN540" s="9" t="e">
        <f ca="1">SQRT($GS540*(1-$GS540/Controls!$D$15))</f>
        <v>#REF!</v>
      </c>
      <c r="HO540" s="9" t="e">
        <f t="shared" ca="1" si="52"/>
        <v>#REF!</v>
      </c>
      <c r="HP540" s="9" t="e">
        <f t="shared" ca="1" si="53"/>
        <v>#REF!</v>
      </c>
      <c r="HQ540" s="9" t="e">
        <f ca="1">IF($GV540=0,NA(),($GX540*Controls!#REF!))</f>
        <v>#REF!</v>
      </c>
    </row>
    <row r="541" spans="134:225" x14ac:dyDescent="0.25">
      <c r="ED541" s="9">
        <f>$EC$1081/4+$EC$1082/2+$EC$1083/4</f>
        <v>0</v>
      </c>
      <c r="EE541" s="9">
        <f>$ED$1080/4+$ED$1081/2+$ED$1082/4</f>
        <v>0</v>
      </c>
      <c r="GP541" s="9" t="e">
        <f ca="1">INDIRECT(ADDRESS(ROW(),Controls!#REF!+30))</f>
        <v>#REF!</v>
      </c>
      <c r="GQ541" s="9" t="e">
        <f ca="1">INDIRECT(ADDRESS(ROW(),Controls!#REF!+45))</f>
        <v>#REF!</v>
      </c>
      <c r="GR541" s="9" t="e">
        <f ca="1">INDIRECT(ADDRESS(ROW(),Controls!#REF!+60))</f>
        <v>#REF!</v>
      </c>
      <c r="GS541" s="9" t="e">
        <f ca="1">INDIRECT(ADDRESS(ROW(),Controls!#REF!+75))</f>
        <v>#REF!</v>
      </c>
      <c r="GT541" s="9" t="e">
        <f ca="1">INDIRECT(ADDRESS(ROW(),Controls!#REF!+90))</f>
        <v>#REF!</v>
      </c>
      <c r="GU541" s="9" t="e">
        <f ca="1">INDIRECT(ADDRESS(ROW(),Controls!#REF!+105))</f>
        <v>#REF!</v>
      </c>
      <c r="GV541" s="9" t="e">
        <f ca="1">INDIRECT(ADDRESS(ROW(),Controls!#REF!+120))</f>
        <v>#REF!</v>
      </c>
      <c r="GW541" s="9" t="e">
        <f ca="1">INDIRECT(ADDRESS(ROW(),Controls!#REF!+15))</f>
        <v>#REF!</v>
      </c>
      <c r="GX541" s="9" t="e">
        <f ca="1">INDIRECT(ADDRESS(ROW(),Controls!#REF!+135))</f>
        <v>#REF!</v>
      </c>
      <c r="HJ541" s="9" t="e">
        <f t="shared" ca="1" si="48"/>
        <v>#REF!</v>
      </c>
      <c r="HK541" s="9" t="e">
        <f t="shared" ca="1" si="49"/>
        <v>#REF!</v>
      </c>
      <c r="HL541" s="9" t="e">
        <f t="shared" ca="1" si="50"/>
        <v>#REF!</v>
      </c>
      <c r="HM541" s="9" t="e">
        <f t="shared" ca="1" si="51"/>
        <v>#REF!</v>
      </c>
      <c r="HN541" s="9" t="e">
        <f ca="1">SQRT($GS541*(1-$GS541/Controls!$D$15))</f>
        <v>#REF!</v>
      </c>
      <c r="HO541" s="9" t="e">
        <f t="shared" ca="1" si="52"/>
        <v>#REF!</v>
      </c>
      <c r="HP541" s="9" t="e">
        <f t="shared" ca="1" si="53"/>
        <v>#REF!</v>
      </c>
      <c r="HQ541" s="9" t="e">
        <f ca="1">IF($GV541=0,NA(),($GX541*Controls!#REF!))</f>
        <v>#REF!</v>
      </c>
    </row>
    <row r="542" spans="134:225" x14ac:dyDescent="0.25">
      <c r="ED542" s="9">
        <f>$EC$1083/4+$EC$1084/2+$EC$1085/4</f>
        <v>0</v>
      </c>
      <c r="EE542" s="9">
        <f>$ED$1082/4+$ED$1083/2+$ED$1084/4</f>
        <v>0</v>
      </c>
      <c r="GP542" s="9" t="e">
        <f ca="1">INDIRECT(ADDRESS(ROW(),Controls!#REF!+30))</f>
        <v>#REF!</v>
      </c>
      <c r="GQ542" s="9" t="e">
        <f ca="1">INDIRECT(ADDRESS(ROW(),Controls!#REF!+45))</f>
        <v>#REF!</v>
      </c>
      <c r="GR542" s="9" t="e">
        <f ca="1">INDIRECT(ADDRESS(ROW(),Controls!#REF!+60))</f>
        <v>#REF!</v>
      </c>
      <c r="GS542" s="9" t="e">
        <f ca="1">INDIRECT(ADDRESS(ROW(),Controls!#REF!+75))</f>
        <v>#REF!</v>
      </c>
      <c r="GT542" s="9" t="e">
        <f ca="1">INDIRECT(ADDRESS(ROW(),Controls!#REF!+90))</f>
        <v>#REF!</v>
      </c>
      <c r="GU542" s="9" t="e">
        <f ca="1">INDIRECT(ADDRESS(ROW(),Controls!#REF!+105))</f>
        <v>#REF!</v>
      </c>
      <c r="GV542" s="9" t="e">
        <f ca="1">INDIRECT(ADDRESS(ROW(),Controls!#REF!+120))</f>
        <v>#REF!</v>
      </c>
      <c r="GW542" s="9" t="e">
        <f ca="1">INDIRECT(ADDRESS(ROW(),Controls!#REF!+15))</f>
        <v>#REF!</v>
      </c>
      <c r="GX542" s="9" t="e">
        <f ca="1">INDIRECT(ADDRESS(ROW(),Controls!#REF!+135))</f>
        <v>#REF!</v>
      </c>
      <c r="HJ542" s="9" t="e">
        <f t="shared" ca="1" si="48"/>
        <v>#REF!</v>
      </c>
      <c r="HK542" s="9" t="e">
        <f t="shared" ca="1" si="49"/>
        <v>#REF!</v>
      </c>
      <c r="HL542" s="9" t="e">
        <f t="shared" ca="1" si="50"/>
        <v>#REF!</v>
      </c>
      <c r="HM542" s="9" t="e">
        <f t="shared" ca="1" si="51"/>
        <v>#REF!</v>
      </c>
      <c r="HN542" s="9" t="e">
        <f ca="1">SQRT($GS542*(1-$GS542/Controls!$D$15))</f>
        <v>#REF!</v>
      </c>
      <c r="HO542" s="9" t="e">
        <f t="shared" ca="1" si="52"/>
        <v>#REF!</v>
      </c>
      <c r="HP542" s="9" t="e">
        <f t="shared" ca="1" si="53"/>
        <v>#REF!</v>
      </c>
      <c r="HQ542" s="9" t="e">
        <f ca="1">IF($GV542=0,NA(),($GX542*Controls!#REF!))</f>
        <v>#REF!</v>
      </c>
    </row>
    <row r="543" spans="134:225" x14ac:dyDescent="0.25">
      <c r="ED543" s="9">
        <f>$EC$1085/4+$EC$1086/2+$EC$1087/4</f>
        <v>0</v>
      </c>
      <c r="EE543" s="9">
        <f>$ED$1084/4+$ED$1085/2+$ED$1086/4</f>
        <v>0</v>
      </c>
      <c r="GP543" s="9" t="e">
        <f ca="1">INDIRECT(ADDRESS(ROW(),Controls!#REF!+30))</f>
        <v>#REF!</v>
      </c>
      <c r="GQ543" s="9" t="e">
        <f ca="1">INDIRECT(ADDRESS(ROW(),Controls!#REF!+45))</f>
        <v>#REF!</v>
      </c>
      <c r="GR543" s="9" t="e">
        <f ca="1">INDIRECT(ADDRESS(ROW(),Controls!#REF!+60))</f>
        <v>#REF!</v>
      </c>
      <c r="GS543" s="9" t="e">
        <f ca="1">INDIRECT(ADDRESS(ROW(),Controls!#REF!+75))</f>
        <v>#REF!</v>
      </c>
      <c r="GT543" s="9" t="e">
        <f ca="1">INDIRECT(ADDRESS(ROW(),Controls!#REF!+90))</f>
        <v>#REF!</v>
      </c>
      <c r="GU543" s="9" t="e">
        <f ca="1">INDIRECT(ADDRESS(ROW(),Controls!#REF!+105))</f>
        <v>#REF!</v>
      </c>
      <c r="GV543" s="9" t="e">
        <f ca="1">INDIRECT(ADDRESS(ROW(),Controls!#REF!+120))</f>
        <v>#REF!</v>
      </c>
      <c r="GW543" s="9" t="e">
        <f ca="1">INDIRECT(ADDRESS(ROW(),Controls!#REF!+15))</f>
        <v>#REF!</v>
      </c>
      <c r="GX543" s="9" t="e">
        <f ca="1">INDIRECT(ADDRESS(ROW(),Controls!#REF!+135))</f>
        <v>#REF!</v>
      </c>
      <c r="HJ543" s="9" t="e">
        <f t="shared" ca="1" si="48"/>
        <v>#REF!</v>
      </c>
      <c r="HK543" s="9" t="e">
        <f t="shared" ca="1" si="49"/>
        <v>#REF!</v>
      </c>
      <c r="HL543" s="9" t="e">
        <f t="shared" ca="1" si="50"/>
        <v>#REF!</v>
      </c>
      <c r="HM543" s="9" t="e">
        <f t="shared" ca="1" si="51"/>
        <v>#REF!</v>
      </c>
      <c r="HN543" s="9" t="e">
        <f ca="1">SQRT($GS543*(1-$GS543/Controls!$D$15))</f>
        <v>#REF!</v>
      </c>
      <c r="HO543" s="9" t="e">
        <f t="shared" ca="1" si="52"/>
        <v>#REF!</v>
      </c>
      <c r="HP543" s="9" t="e">
        <f t="shared" ca="1" si="53"/>
        <v>#REF!</v>
      </c>
      <c r="HQ543" s="9" t="e">
        <f ca="1">IF($GV543=0,NA(),($GX543*Controls!#REF!))</f>
        <v>#REF!</v>
      </c>
    </row>
    <row r="544" spans="134:225" x14ac:dyDescent="0.25">
      <c r="ED544" s="9">
        <f>$EC$1087/4+$EC$1088/2+$EC$1089/4</f>
        <v>0</v>
      </c>
      <c r="EE544" s="9">
        <f>$ED$1086/4+$ED$1087/2+$ED$1088/4</f>
        <v>0</v>
      </c>
      <c r="GP544" s="9" t="e">
        <f ca="1">INDIRECT(ADDRESS(ROW(),Controls!#REF!+30))</f>
        <v>#REF!</v>
      </c>
      <c r="GQ544" s="9" t="e">
        <f ca="1">INDIRECT(ADDRESS(ROW(),Controls!#REF!+45))</f>
        <v>#REF!</v>
      </c>
      <c r="GR544" s="9" t="e">
        <f ca="1">INDIRECT(ADDRESS(ROW(),Controls!#REF!+60))</f>
        <v>#REF!</v>
      </c>
      <c r="GS544" s="9" t="e">
        <f ca="1">INDIRECT(ADDRESS(ROW(),Controls!#REF!+75))</f>
        <v>#REF!</v>
      </c>
      <c r="GT544" s="9" t="e">
        <f ca="1">INDIRECT(ADDRESS(ROW(),Controls!#REF!+90))</f>
        <v>#REF!</v>
      </c>
      <c r="GU544" s="9" t="e">
        <f ca="1">INDIRECT(ADDRESS(ROW(),Controls!#REF!+105))</f>
        <v>#REF!</v>
      </c>
      <c r="GV544" s="9" t="e">
        <f ca="1">INDIRECT(ADDRESS(ROW(),Controls!#REF!+120))</f>
        <v>#REF!</v>
      </c>
      <c r="GW544" s="9" t="e">
        <f ca="1">INDIRECT(ADDRESS(ROW(),Controls!#REF!+15))</f>
        <v>#REF!</v>
      </c>
      <c r="GX544" s="9" t="e">
        <f ca="1">INDIRECT(ADDRESS(ROW(),Controls!#REF!+135))</f>
        <v>#REF!</v>
      </c>
      <c r="HJ544" s="9" t="e">
        <f t="shared" ca="1" si="48"/>
        <v>#REF!</v>
      </c>
      <c r="HK544" s="9" t="e">
        <f t="shared" ca="1" si="49"/>
        <v>#REF!</v>
      </c>
      <c r="HL544" s="9" t="e">
        <f t="shared" ca="1" si="50"/>
        <v>#REF!</v>
      </c>
      <c r="HM544" s="9" t="e">
        <f t="shared" ca="1" si="51"/>
        <v>#REF!</v>
      </c>
      <c r="HN544" s="9" t="e">
        <f ca="1">SQRT($GS544*(1-$GS544/Controls!$D$15))</f>
        <v>#REF!</v>
      </c>
      <c r="HO544" s="9" t="e">
        <f t="shared" ca="1" si="52"/>
        <v>#REF!</v>
      </c>
      <c r="HP544" s="9" t="e">
        <f t="shared" ca="1" si="53"/>
        <v>#REF!</v>
      </c>
      <c r="HQ544" s="9" t="e">
        <f ca="1">IF($GV544=0,NA(),($GX544*Controls!#REF!))</f>
        <v>#REF!</v>
      </c>
    </row>
    <row r="545" spans="134:225" x14ac:dyDescent="0.25">
      <c r="ED545" s="9">
        <f>$EC$1089/4+$EC$1090/2+$EC$1091/4</f>
        <v>0</v>
      </c>
      <c r="EE545" s="9">
        <f>$ED$1088/4+$ED$1089/2+$ED$1090/4</f>
        <v>0</v>
      </c>
      <c r="GP545" s="9" t="e">
        <f ca="1">INDIRECT(ADDRESS(ROW(),Controls!#REF!+30))</f>
        <v>#REF!</v>
      </c>
      <c r="GQ545" s="9" t="e">
        <f ca="1">INDIRECT(ADDRESS(ROW(),Controls!#REF!+45))</f>
        <v>#REF!</v>
      </c>
      <c r="GR545" s="9" t="e">
        <f ca="1">INDIRECT(ADDRESS(ROW(),Controls!#REF!+60))</f>
        <v>#REF!</v>
      </c>
      <c r="GS545" s="9" t="e">
        <f ca="1">INDIRECT(ADDRESS(ROW(),Controls!#REF!+75))</f>
        <v>#REF!</v>
      </c>
      <c r="GT545" s="9" t="e">
        <f ca="1">INDIRECT(ADDRESS(ROW(),Controls!#REF!+90))</f>
        <v>#REF!</v>
      </c>
      <c r="GU545" s="9" t="e">
        <f ca="1">INDIRECT(ADDRESS(ROW(),Controls!#REF!+105))</f>
        <v>#REF!</v>
      </c>
      <c r="GV545" s="9" t="e">
        <f ca="1">INDIRECT(ADDRESS(ROW(),Controls!#REF!+120))</f>
        <v>#REF!</v>
      </c>
      <c r="GW545" s="9" t="e">
        <f ca="1">INDIRECT(ADDRESS(ROW(),Controls!#REF!+15))</f>
        <v>#REF!</v>
      </c>
      <c r="GX545" s="9" t="e">
        <f ca="1">INDIRECT(ADDRESS(ROW(),Controls!#REF!+135))</f>
        <v>#REF!</v>
      </c>
      <c r="HJ545" s="9" t="e">
        <f t="shared" ca="1" si="48"/>
        <v>#REF!</v>
      </c>
      <c r="HK545" s="9" t="e">
        <f t="shared" ca="1" si="49"/>
        <v>#REF!</v>
      </c>
      <c r="HL545" s="9" t="e">
        <f t="shared" ca="1" si="50"/>
        <v>#REF!</v>
      </c>
      <c r="HM545" s="9" t="e">
        <f t="shared" ca="1" si="51"/>
        <v>#REF!</v>
      </c>
      <c r="HN545" s="9" t="e">
        <f ca="1">SQRT($GS545*(1-$GS545/Controls!$D$15))</f>
        <v>#REF!</v>
      </c>
      <c r="HO545" s="9" t="e">
        <f t="shared" ca="1" si="52"/>
        <v>#REF!</v>
      </c>
      <c r="HP545" s="9" t="e">
        <f t="shared" ca="1" si="53"/>
        <v>#REF!</v>
      </c>
      <c r="HQ545" s="9" t="e">
        <f ca="1">IF($GV545=0,NA(),($GX545*Controls!#REF!))</f>
        <v>#REF!</v>
      </c>
    </row>
    <row r="546" spans="134:225" x14ac:dyDescent="0.25">
      <c r="ED546" s="9">
        <f>$EC$1091/4+$EC$1092/2+$EC$1093/4</f>
        <v>0</v>
      </c>
      <c r="EE546" s="9">
        <f>$ED$1090/4+$ED$1091/2+$ED$1092/4</f>
        <v>0</v>
      </c>
      <c r="GP546" s="9" t="e">
        <f ca="1">INDIRECT(ADDRESS(ROW(),Controls!#REF!+30))</f>
        <v>#REF!</v>
      </c>
      <c r="GQ546" s="9" t="e">
        <f ca="1">INDIRECT(ADDRESS(ROW(),Controls!#REF!+45))</f>
        <v>#REF!</v>
      </c>
      <c r="GR546" s="9" t="e">
        <f ca="1">INDIRECT(ADDRESS(ROW(),Controls!#REF!+60))</f>
        <v>#REF!</v>
      </c>
      <c r="GS546" s="9" t="e">
        <f ca="1">INDIRECT(ADDRESS(ROW(),Controls!#REF!+75))</f>
        <v>#REF!</v>
      </c>
      <c r="GT546" s="9" t="e">
        <f ca="1">INDIRECT(ADDRESS(ROW(),Controls!#REF!+90))</f>
        <v>#REF!</v>
      </c>
      <c r="GU546" s="9" t="e">
        <f ca="1">INDIRECT(ADDRESS(ROW(),Controls!#REF!+105))</f>
        <v>#REF!</v>
      </c>
      <c r="GV546" s="9" t="e">
        <f ca="1">INDIRECT(ADDRESS(ROW(),Controls!#REF!+120))</f>
        <v>#REF!</v>
      </c>
      <c r="GW546" s="9" t="e">
        <f ca="1">INDIRECT(ADDRESS(ROW(),Controls!#REF!+15))</f>
        <v>#REF!</v>
      </c>
      <c r="GX546" s="9" t="e">
        <f ca="1">INDIRECT(ADDRESS(ROW(),Controls!#REF!+135))</f>
        <v>#REF!</v>
      </c>
      <c r="HJ546" s="9" t="e">
        <f t="shared" ca="1" si="48"/>
        <v>#REF!</v>
      </c>
      <c r="HK546" s="9" t="e">
        <f t="shared" ca="1" si="49"/>
        <v>#REF!</v>
      </c>
      <c r="HL546" s="9" t="e">
        <f t="shared" ca="1" si="50"/>
        <v>#REF!</v>
      </c>
      <c r="HM546" s="9" t="e">
        <f t="shared" ca="1" si="51"/>
        <v>#REF!</v>
      </c>
      <c r="HN546" s="9" t="e">
        <f ca="1">SQRT($GS546*(1-$GS546/Controls!$D$15))</f>
        <v>#REF!</v>
      </c>
      <c r="HO546" s="9" t="e">
        <f t="shared" ca="1" si="52"/>
        <v>#REF!</v>
      </c>
      <c r="HP546" s="9" t="e">
        <f t="shared" ca="1" si="53"/>
        <v>#REF!</v>
      </c>
      <c r="HQ546" s="9" t="e">
        <f ca="1">IF($GV546=0,NA(),($GX546*Controls!#REF!))</f>
        <v>#REF!</v>
      </c>
    </row>
    <row r="547" spans="134:225" x14ac:dyDescent="0.25">
      <c r="ED547" s="9">
        <f>$EC$1093/4+$EC$1094/2+$EC$1095/4</f>
        <v>0</v>
      </c>
      <c r="EE547" s="9">
        <f>$ED$1092/4+$ED$1093/2+$ED$1094/4</f>
        <v>0</v>
      </c>
      <c r="GP547" s="9" t="e">
        <f ca="1">INDIRECT(ADDRESS(ROW(),Controls!#REF!+30))</f>
        <v>#REF!</v>
      </c>
      <c r="GQ547" s="9" t="e">
        <f ca="1">INDIRECT(ADDRESS(ROW(),Controls!#REF!+45))</f>
        <v>#REF!</v>
      </c>
      <c r="GR547" s="9" t="e">
        <f ca="1">INDIRECT(ADDRESS(ROW(),Controls!#REF!+60))</f>
        <v>#REF!</v>
      </c>
      <c r="GS547" s="9" t="e">
        <f ca="1">INDIRECT(ADDRESS(ROW(),Controls!#REF!+75))</f>
        <v>#REF!</v>
      </c>
      <c r="GT547" s="9" t="e">
        <f ca="1">INDIRECT(ADDRESS(ROW(),Controls!#REF!+90))</f>
        <v>#REF!</v>
      </c>
      <c r="GU547" s="9" t="e">
        <f ca="1">INDIRECT(ADDRESS(ROW(),Controls!#REF!+105))</f>
        <v>#REF!</v>
      </c>
      <c r="GV547" s="9" t="e">
        <f ca="1">INDIRECT(ADDRESS(ROW(),Controls!#REF!+120))</f>
        <v>#REF!</v>
      </c>
      <c r="GW547" s="9" t="e">
        <f ca="1">INDIRECT(ADDRESS(ROW(),Controls!#REF!+15))</f>
        <v>#REF!</v>
      </c>
      <c r="GX547" s="9" t="e">
        <f ca="1">INDIRECT(ADDRESS(ROW(),Controls!#REF!+135))</f>
        <v>#REF!</v>
      </c>
      <c r="HJ547" s="9" t="e">
        <f t="shared" ca="1" si="48"/>
        <v>#REF!</v>
      </c>
      <c r="HK547" s="9" t="e">
        <f t="shared" ca="1" si="49"/>
        <v>#REF!</v>
      </c>
      <c r="HL547" s="9" t="e">
        <f t="shared" ca="1" si="50"/>
        <v>#REF!</v>
      </c>
      <c r="HM547" s="9" t="e">
        <f t="shared" ca="1" si="51"/>
        <v>#REF!</v>
      </c>
      <c r="HN547" s="9" t="e">
        <f ca="1">SQRT($GS547*(1-$GS547/Controls!$D$15))</f>
        <v>#REF!</v>
      </c>
      <c r="HO547" s="9" t="e">
        <f t="shared" ca="1" si="52"/>
        <v>#REF!</v>
      </c>
      <c r="HP547" s="9" t="e">
        <f t="shared" ca="1" si="53"/>
        <v>#REF!</v>
      </c>
      <c r="HQ547" s="9" t="e">
        <f ca="1">IF($GV547=0,NA(),($GX547*Controls!#REF!))</f>
        <v>#REF!</v>
      </c>
    </row>
    <row r="548" spans="134:225" x14ac:dyDescent="0.25">
      <c r="ED548" s="9">
        <f>$EC$1095/4+$EC$1096/2+$EC$1097/4</f>
        <v>0</v>
      </c>
      <c r="EE548" s="9">
        <f>$ED$1094/4+$ED$1095/2+$ED$1096/4</f>
        <v>0</v>
      </c>
      <c r="GP548" s="9" t="e">
        <f ca="1">INDIRECT(ADDRESS(ROW(),Controls!#REF!+30))</f>
        <v>#REF!</v>
      </c>
      <c r="GQ548" s="9" t="e">
        <f ca="1">INDIRECT(ADDRESS(ROW(),Controls!#REF!+45))</f>
        <v>#REF!</v>
      </c>
      <c r="GR548" s="9" t="e">
        <f ca="1">INDIRECT(ADDRESS(ROW(),Controls!#REF!+60))</f>
        <v>#REF!</v>
      </c>
      <c r="GS548" s="9" t="e">
        <f ca="1">INDIRECT(ADDRESS(ROW(),Controls!#REF!+75))</f>
        <v>#REF!</v>
      </c>
      <c r="GT548" s="9" t="e">
        <f ca="1">INDIRECT(ADDRESS(ROW(),Controls!#REF!+90))</f>
        <v>#REF!</v>
      </c>
      <c r="GU548" s="9" t="e">
        <f ca="1">INDIRECT(ADDRESS(ROW(),Controls!#REF!+105))</f>
        <v>#REF!</v>
      </c>
      <c r="GV548" s="9" t="e">
        <f ca="1">INDIRECT(ADDRESS(ROW(),Controls!#REF!+120))</f>
        <v>#REF!</v>
      </c>
      <c r="GW548" s="9" t="e">
        <f ca="1">INDIRECT(ADDRESS(ROW(),Controls!#REF!+15))</f>
        <v>#REF!</v>
      </c>
      <c r="GX548" s="9" t="e">
        <f ca="1">INDIRECT(ADDRESS(ROW(),Controls!#REF!+135))</f>
        <v>#REF!</v>
      </c>
      <c r="HJ548" s="9" t="e">
        <f t="shared" ca="1" si="48"/>
        <v>#REF!</v>
      </c>
      <c r="HK548" s="9" t="e">
        <f t="shared" ca="1" si="49"/>
        <v>#REF!</v>
      </c>
      <c r="HL548" s="9" t="e">
        <f t="shared" ca="1" si="50"/>
        <v>#REF!</v>
      </c>
      <c r="HM548" s="9" t="e">
        <f t="shared" ca="1" si="51"/>
        <v>#REF!</v>
      </c>
      <c r="HN548" s="9" t="e">
        <f ca="1">SQRT($GS548*(1-$GS548/Controls!$D$15))</f>
        <v>#REF!</v>
      </c>
      <c r="HO548" s="9" t="e">
        <f t="shared" ca="1" si="52"/>
        <v>#REF!</v>
      </c>
      <c r="HP548" s="9" t="e">
        <f t="shared" ca="1" si="53"/>
        <v>#REF!</v>
      </c>
      <c r="HQ548" s="9" t="e">
        <f ca="1">IF($GV548=0,NA(),($GX548*Controls!#REF!))</f>
        <v>#REF!</v>
      </c>
    </row>
    <row r="549" spans="134:225" x14ac:dyDescent="0.25">
      <c r="ED549" s="9">
        <f>$EC$1097/4+$EC$1098/2+$EC$1099/4</f>
        <v>0</v>
      </c>
      <c r="EE549" s="9">
        <f>$ED$1096/4+$ED$1097/2+$ED$1098/4</f>
        <v>0</v>
      </c>
      <c r="GP549" s="9" t="e">
        <f ca="1">INDIRECT(ADDRESS(ROW(),Controls!#REF!+30))</f>
        <v>#REF!</v>
      </c>
      <c r="GQ549" s="9" t="e">
        <f ca="1">INDIRECT(ADDRESS(ROW(),Controls!#REF!+45))</f>
        <v>#REF!</v>
      </c>
      <c r="GR549" s="9" t="e">
        <f ca="1">INDIRECT(ADDRESS(ROW(),Controls!#REF!+60))</f>
        <v>#REF!</v>
      </c>
      <c r="GS549" s="9" t="e">
        <f ca="1">INDIRECT(ADDRESS(ROW(),Controls!#REF!+75))</f>
        <v>#REF!</v>
      </c>
      <c r="GT549" s="9" t="e">
        <f ca="1">INDIRECT(ADDRESS(ROW(),Controls!#REF!+90))</f>
        <v>#REF!</v>
      </c>
      <c r="GU549" s="9" t="e">
        <f ca="1">INDIRECT(ADDRESS(ROW(),Controls!#REF!+105))</f>
        <v>#REF!</v>
      </c>
      <c r="GV549" s="9" t="e">
        <f ca="1">INDIRECT(ADDRESS(ROW(),Controls!#REF!+120))</f>
        <v>#REF!</v>
      </c>
      <c r="GW549" s="9" t="e">
        <f ca="1">INDIRECT(ADDRESS(ROW(),Controls!#REF!+15))</f>
        <v>#REF!</v>
      </c>
      <c r="GX549" s="9" t="e">
        <f ca="1">INDIRECT(ADDRESS(ROW(),Controls!#REF!+135))</f>
        <v>#REF!</v>
      </c>
      <c r="HJ549" s="9" t="e">
        <f t="shared" ca="1" si="48"/>
        <v>#REF!</v>
      </c>
      <c r="HK549" s="9" t="e">
        <f t="shared" ca="1" si="49"/>
        <v>#REF!</v>
      </c>
      <c r="HL549" s="9" t="e">
        <f t="shared" ca="1" si="50"/>
        <v>#REF!</v>
      </c>
      <c r="HM549" s="9" t="e">
        <f t="shared" ca="1" si="51"/>
        <v>#REF!</v>
      </c>
      <c r="HN549" s="9" t="e">
        <f ca="1">SQRT($GS549*(1-$GS549/Controls!$D$15))</f>
        <v>#REF!</v>
      </c>
      <c r="HO549" s="9" t="e">
        <f t="shared" ca="1" si="52"/>
        <v>#REF!</v>
      </c>
      <c r="HP549" s="9" t="e">
        <f t="shared" ca="1" si="53"/>
        <v>#REF!</v>
      </c>
      <c r="HQ549" s="9" t="e">
        <f ca="1">IF($GV549=0,NA(),($GX549*Controls!#REF!))</f>
        <v>#REF!</v>
      </c>
    </row>
    <row r="550" spans="134:225" x14ac:dyDescent="0.25">
      <c r="ED550" s="9">
        <f>$EC$1099/4+$EC$1100/2+$EC$1101/4</f>
        <v>0</v>
      </c>
      <c r="EE550" s="9">
        <f>$ED$1098/4+$ED$1099/2+$ED$1100/4</f>
        <v>0</v>
      </c>
      <c r="GP550" s="9" t="e">
        <f ca="1">INDIRECT(ADDRESS(ROW(),Controls!#REF!+30))</f>
        <v>#REF!</v>
      </c>
      <c r="GQ550" s="9" t="e">
        <f ca="1">INDIRECT(ADDRESS(ROW(),Controls!#REF!+45))</f>
        <v>#REF!</v>
      </c>
      <c r="GR550" s="9" t="e">
        <f ca="1">INDIRECT(ADDRESS(ROW(),Controls!#REF!+60))</f>
        <v>#REF!</v>
      </c>
      <c r="GS550" s="9" t="e">
        <f ca="1">INDIRECT(ADDRESS(ROW(),Controls!#REF!+75))</f>
        <v>#REF!</v>
      </c>
      <c r="GT550" s="9" t="e">
        <f ca="1">INDIRECT(ADDRESS(ROW(),Controls!#REF!+90))</f>
        <v>#REF!</v>
      </c>
      <c r="GU550" s="9" t="e">
        <f ca="1">INDIRECT(ADDRESS(ROW(),Controls!#REF!+105))</f>
        <v>#REF!</v>
      </c>
      <c r="GV550" s="9" t="e">
        <f ca="1">INDIRECT(ADDRESS(ROW(),Controls!#REF!+120))</f>
        <v>#REF!</v>
      </c>
      <c r="GW550" s="9" t="e">
        <f ca="1">INDIRECT(ADDRESS(ROW(),Controls!#REF!+15))</f>
        <v>#REF!</v>
      </c>
      <c r="GX550" s="9" t="e">
        <f ca="1">INDIRECT(ADDRESS(ROW(),Controls!#REF!+135))</f>
        <v>#REF!</v>
      </c>
      <c r="HJ550" s="9" t="e">
        <f t="shared" ca="1" si="48"/>
        <v>#REF!</v>
      </c>
      <c r="HK550" s="9" t="e">
        <f t="shared" ca="1" si="49"/>
        <v>#REF!</v>
      </c>
      <c r="HL550" s="9" t="e">
        <f t="shared" ca="1" si="50"/>
        <v>#REF!</v>
      </c>
      <c r="HM550" s="9" t="e">
        <f t="shared" ca="1" si="51"/>
        <v>#REF!</v>
      </c>
      <c r="HN550" s="9" t="e">
        <f ca="1">SQRT($GS550*(1-$GS550/Controls!$D$15))</f>
        <v>#REF!</v>
      </c>
      <c r="HO550" s="9" t="e">
        <f t="shared" ca="1" si="52"/>
        <v>#REF!</v>
      </c>
      <c r="HP550" s="9" t="e">
        <f t="shared" ca="1" si="53"/>
        <v>#REF!</v>
      </c>
      <c r="HQ550" s="9" t="e">
        <f ca="1">IF($GV550=0,NA(),($GX550*Controls!#REF!))</f>
        <v>#REF!</v>
      </c>
    </row>
    <row r="551" spans="134:225" x14ac:dyDescent="0.25">
      <c r="ED551" s="9">
        <f>$EC$1101/4+$EC$1102/2+$EC$1103/4</f>
        <v>0</v>
      </c>
      <c r="EE551" s="9">
        <f>$ED$1100/4+$ED$1101/2+$ED$1102/4</f>
        <v>0</v>
      </c>
      <c r="GP551" s="9" t="e">
        <f ca="1">INDIRECT(ADDRESS(ROW(),Controls!#REF!+30))</f>
        <v>#REF!</v>
      </c>
      <c r="GQ551" s="9" t="e">
        <f ca="1">INDIRECT(ADDRESS(ROW(),Controls!#REF!+45))</f>
        <v>#REF!</v>
      </c>
      <c r="GR551" s="9" t="e">
        <f ca="1">INDIRECT(ADDRESS(ROW(),Controls!#REF!+60))</f>
        <v>#REF!</v>
      </c>
      <c r="GS551" s="9" t="e">
        <f ca="1">INDIRECT(ADDRESS(ROW(),Controls!#REF!+75))</f>
        <v>#REF!</v>
      </c>
      <c r="GT551" s="9" t="e">
        <f ca="1">INDIRECT(ADDRESS(ROW(),Controls!#REF!+90))</f>
        <v>#REF!</v>
      </c>
      <c r="GU551" s="9" t="e">
        <f ca="1">INDIRECT(ADDRESS(ROW(),Controls!#REF!+105))</f>
        <v>#REF!</v>
      </c>
      <c r="GV551" s="9" t="e">
        <f ca="1">INDIRECT(ADDRESS(ROW(),Controls!#REF!+120))</f>
        <v>#REF!</v>
      </c>
      <c r="GW551" s="9" t="e">
        <f ca="1">INDIRECT(ADDRESS(ROW(),Controls!#REF!+15))</f>
        <v>#REF!</v>
      </c>
      <c r="GX551" s="9" t="e">
        <f ca="1">INDIRECT(ADDRESS(ROW(),Controls!#REF!+135))</f>
        <v>#REF!</v>
      </c>
      <c r="HJ551" s="9" t="e">
        <f t="shared" ca="1" si="48"/>
        <v>#REF!</v>
      </c>
      <c r="HK551" s="9" t="e">
        <f t="shared" ca="1" si="49"/>
        <v>#REF!</v>
      </c>
      <c r="HL551" s="9" t="e">
        <f t="shared" ca="1" si="50"/>
        <v>#REF!</v>
      </c>
      <c r="HM551" s="9" t="e">
        <f t="shared" ca="1" si="51"/>
        <v>#REF!</v>
      </c>
      <c r="HN551" s="9" t="e">
        <f ca="1">SQRT($GS551*(1-$GS551/Controls!$D$15))</f>
        <v>#REF!</v>
      </c>
      <c r="HO551" s="9" t="e">
        <f t="shared" ca="1" si="52"/>
        <v>#REF!</v>
      </c>
      <c r="HP551" s="9" t="e">
        <f t="shared" ca="1" si="53"/>
        <v>#REF!</v>
      </c>
      <c r="HQ551" s="9" t="e">
        <f ca="1">IF($GV551=0,NA(),($GX551*Controls!#REF!))</f>
        <v>#REF!</v>
      </c>
    </row>
    <row r="552" spans="134:225" x14ac:dyDescent="0.25">
      <c r="ED552" s="9">
        <f>$EC$1103/4+$EC$1104/2+$EC$1105/4</f>
        <v>0</v>
      </c>
      <c r="EE552" s="9">
        <f>$ED$1102/4+$ED$1103/2+$ED$1104/4</f>
        <v>0</v>
      </c>
      <c r="GP552" s="9" t="e">
        <f ca="1">INDIRECT(ADDRESS(ROW(),Controls!#REF!+30))</f>
        <v>#REF!</v>
      </c>
      <c r="GQ552" s="9" t="e">
        <f ca="1">INDIRECT(ADDRESS(ROW(),Controls!#REF!+45))</f>
        <v>#REF!</v>
      </c>
      <c r="GR552" s="9" t="e">
        <f ca="1">INDIRECT(ADDRESS(ROW(),Controls!#REF!+60))</f>
        <v>#REF!</v>
      </c>
      <c r="GS552" s="9" t="e">
        <f ca="1">INDIRECT(ADDRESS(ROW(),Controls!#REF!+75))</f>
        <v>#REF!</v>
      </c>
      <c r="GT552" s="9" t="e">
        <f ca="1">INDIRECT(ADDRESS(ROW(),Controls!#REF!+90))</f>
        <v>#REF!</v>
      </c>
      <c r="GU552" s="9" t="e">
        <f ca="1">INDIRECT(ADDRESS(ROW(),Controls!#REF!+105))</f>
        <v>#REF!</v>
      </c>
      <c r="GV552" s="9" t="e">
        <f ca="1">INDIRECT(ADDRESS(ROW(),Controls!#REF!+120))</f>
        <v>#REF!</v>
      </c>
      <c r="GW552" s="9" t="e">
        <f ca="1">INDIRECT(ADDRESS(ROW(),Controls!#REF!+15))</f>
        <v>#REF!</v>
      </c>
      <c r="GX552" s="9" t="e">
        <f ca="1">INDIRECT(ADDRESS(ROW(),Controls!#REF!+135))</f>
        <v>#REF!</v>
      </c>
      <c r="HJ552" s="9" t="e">
        <f t="shared" ca="1" si="48"/>
        <v>#REF!</v>
      </c>
      <c r="HK552" s="9" t="e">
        <f t="shared" ca="1" si="49"/>
        <v>#REF!</v>
      </c>
      <c r="HL552" s="9" t="e">
        <f t="shared" ca="1" si="50"/>
        <v>#REF!</v>
      </c>
      <c r="HM552" s="9" t="e">
        <f t="shared" ca="1" si="51"/>
        <v>#REF!</v>
      </c>
      <c r="HN552" s="9" t="e">
        <f ca="1">SQRT($GS552*(1-$GS552/Controls!$D$15))</f>
        <v>#REF!</v>
      </c>
      <c r="HO552" s="9" t="e">
        <f t="shared" ca="1" si="52"/>
        <v>#REF!</v>
      </c>
      <c r="HP552" s="9" t="e">
        <f t="shared" ca="1" si="53"/>
        <v>#REF!</v>
      </c>
      <c r="HQ552" s="9" t="e">
        <f ca="1">IF($GV552=0,NA(),($GX552*Controls!#REF!))</f>
        <v>#REF!</v>
      </c>
    </row>
    <row r="553" spans="134:225" x14ac:dyDescent="0.25">
      <c r="ED553" s="9">
        <f>$EC$1105/4+$EC$1106/2+$EC$1107/4</f>
        <v>0</v>
      </c>
      <c r="EE553" s="9">
        <f>$ED$1104/4+$ED$1105/2+$ED$1106/4</f>
        <v>0</v>
      </c>
      <c r="GP553" s="9" t="e">
        <f ca="1">INDIRECT(ADDRESS(ROW(),Controls!#REF!+30))</f>
        <v>#REF!</v>
      </c>
      <c r="GQ553" s="9" t="e">
        <f ca="1">INDIRECT(ADDRESS(ROW(),Controls!#REF!+45))</f>
        <v>#REF!</v>
      </c>
      <c r="GR553" s="9" t="e">
        <f ca="1">INDIRECT(ADDRESS(ROW(),Controls!#REF!+60))</f>
        <v>#REF!</v>
      </c>
      <c r="GS553" s="9" t="e">
        <f ca="1">INDIRECT(ADDRESS(ROW(),Controls!#REF!+75))</f>
        <v>#REF!</v>
      </c>
      <c r="GT553" s="9" t="e">
        <f ca="1">INDIRECT(ADDRESS(ROW(),Controls!#REF!+90))</f>
        <v>#REF!</v>
      </c>
      <c r="GU553" s="9" t="e">
        <f ca="1">INDIRECT(ADDRESS(ROW(),Controls!#REF!+105))</f>
        <v>#REF!</v>
      </c>
      <c r="GV553" s="9" t="e">
        <f ca="1">INDIRECT(ADDRESS(ROW(),Controls!#REF!+120))</f>
        <v>#REF!</v>
      </c>
      <c r="GW553" s="9" t="e">
        <f ca="1">INDIRECT(ADDRESS(ROW(),Controls!#REF!+15))</f>
        <v>#REF!</v>
      </c>
      <c r="GX553" s="9" t="e">
        <f ca="1">INDIRECT(ADDRESS(ROW(),Controls!#REF!+135))</f>
        <v>#REF!</v>
      </c>
      <c r="HJ553" s="9" t="e">
        <f t="shared" ca="1" si="48"/>
        <v>#REF!</v>
      </c>
      <c r="HK553" s="9" t="e">
        <f t="shared" ca="1" si="49"/>
        <v>#REF!</v>
      </c>
      <c r="HL553" s="9" t="e">
        <f t="shared" ca="1" si="50"/>
        <v>#REF!</v>
      </c>
      <c r="HM553" s="9" t="e">
        <f t="shared" ca="1" si="51"/>
        <v>#REF!</v>
      </c>
      <c r="HN553" s="9" t="e">
        <f ca="1">SQRT($GS553*(1-$GS553/Controls!$D$15))</f>
        <v>#REF!</v>
      </c>
      <c r="HO553" s="9" t="e">
        <f t="shared" ca="1" si="52"/>
        <v>#REF!</v>
      </c>
      <c r="HP553" s="9" t="e">
        <f t="shared" ca="1" si="53"/>
        <v>#REF!</v>
      </c>
      <c r="HQ553" s="9" t="e">
        <f ca="1">IF($GV553=0,NA(),($GX553*Controls!#REF!))</f>
        <v>#REF!</v>
      </c>
    </row>
    <row r="554" spans="134:225" x14ac:dyDescent="0.25">
      <c r="ED554" s="9">
        <f>$EC$1107/4+$EC$1108/2+$EC$1109/4</f>
        <v>0</v>
      </c>
      <c r="EE554" s="9">
        <f>$ED$1106/4+$ED$1107/2+$ED$1108/4</f>
        <v>0</v>
      </c>
      <c r="GP554" s="9" t="e">
        <f ca="1">INDIRECT(ADDRESS(ROW(),Controls!#REF!+30))</f>
        <v>#REF!</v>
      </c>
      <c r="GQ554" s="9" t="e">
        <f ca="1">INDIRECT(ADDRESS(ROW(),Controls!#REF!+45))</f>
        <v>#REF!</v>
      </c>
      <c r="GR554" s="9" t="e">
        <f ca="1">INDIRECT(ADDRESS(ROW(),Controls!#REF!+60))</f>
        <v>#REF!</v>
      </c>
      <c r="GS554" s="9" t="e">
        <f ca="1">INDIRECT(ADDRESS(ROW(),Controls!#REF!+75))</f>
        <v>#REF!</v>
      </c>
      <c r="GT554" s="9" t="e">
        <f ca="1">INDIRECT(ADDRESS(ROW(),Controls!#REF!+90))</f>
        <v>#REF!</v>
      </c>
      <c r="GU554" s="9" t="e">
        <f ca="1">INDIRECT(ADDRESS(ROW(),Controls!#REF!+105))</f>
        <v>#REF!</v>
      </c>
      <c r="GV554" s="9" t="e">
        <f ca="1">INDIRECT(ADDRESS(ROW(),Controls!#REF!+120))</f>
        <v>#REF!</v>
      </c>
      <c r="GW554" s="9" t="e">
        <f ca="1">INDIRECT(ADDRESS(ROW(),Controls!#REF!+15))</f>
        <v>#REF!</v>
      </c>
      <c r="GX554" s="9" t="e">
        <f ca="1">INDIRECT(ADDRESS(ROW(),Controls!#REF!+135))</f>
        <v>#REF!</v>
      </c>
      <c r="HJ554" s="9" t="e">
        <f t="shared" ca="1" si="48"/>
        <v>#REF!</v>
      </c>
      <c r="HK554" s="9" t="e">
        <f t="shared" ca="1" si="49"/>
        <v>#REF!</v>
      </c>
      <c r="HL554" s="9" t="e">
        <f t="shared" ca="1" si="50"/>
        <v>#REF!</v>
      </c>
      <c r="HM554" s="9" t="e">
        <f t="shared" ca="1" si="51"/>
        <v>#REF!</v>
      </c>
      <c r="HN554" s="9" t="e">
        <f ca="1">SQRT($GS554*(1-$GS554/Controls!$D$15))</f>
        <v>#REF!</v>
      </c>
      <c r="HO554" s="9" t="e">
        <f t="shared" ca="1" si="52"/>
        <v>#REF!</v>
      </c>
      <c r="HP554" s="9" t="e">
        <f t="shared" ca="1" si="53"/>
        <v>#REF!</v>
      </c>
      <c r="HQ554" s="9" t="e">
        <f ca="1">IF($GV554=0,NA(),($GX554*Controls!#REF!))</f>
        <v>#REF!</v>
      </c>
    </row>
    <row r="555" spans="134:225" x14ac:dyDescent="0.25">
      <c r="ED555" s="9">
        <f>$EC$1109/4+$EC$1110/2+$EC$1111/4</f>
        <v>0</v>
      </c>
      <c r="EE555" s="9">
        <f>$ED$1108/4+$ED$1109/2+$ED$1110/4</f>
        <v>0</v>
      </c>
      <c r="GP555" s="9" t="e">
        <f ca="1">INDIRECT(ADDRESS(ROW(),Controls!#REF!+30))</f>
        <v>#REF!</v>
      </c>
      <c r="GQ555" s="9" t="e">
        <f ca="1">INDIRECT(ADDRESS(ROW(),Controls!#REF!+45))</f>
        <v>#REF!</v>
      </c>
      <c r="GR555" s="9" t="e">
        <f ca="1">INDIRECT(ADDRESS(ROW(),Controls!#REF!+60))</f>
        <v>#REF!</v>
      </c>
      <c r="GS555" s="9" t="e">
        <f ca="1">INDIRECT(ADDRESS(ROW(),Controls!#REF!+75))</f>
        <v>#REF!</v>
      </c>
      <c r="GT555" s="9" t="e">
        <f ca="1">INDIRECT(ADDRESS(ROW(),Controls!#REF!+90))</f>
        <v>#REF!</v>
      </c>
      <c r="GU555" s="9" t="e">
        <f ca="1">INDIRECT(ADDRESS(ROW(),Controls!#REF!+105))</f>
        <v>#REF!</v>
      </c>
      <c r="GV555" s="9" t="e">
        <f ca="1">INDIRECT(ADDRESS(ROW(),Controls!#REF!+120))</f>
        <v>#REF!</v>
      </c>
      <c r="GW555" s="9" t="e">
        <f ca="1">INDIRECT(ADDRESS(ROW(),Controls!#REF!+15))</f>
        <v>#REF!</v>
      </c>
      <c r="GX555" s="9" t="e">
        <f ca="1">INDIRECT(ADDRESS(ROW(),Controls!#REF!+135))</f>
        <v>#REF!</v>
      </c>
      <c r="HJ555" s="9" t="e">
        <f t="shared" ca="1" si="48"/>
        <v>#REF!</v>
      </c>
      <c r="HK555" s="9" t="e">
        <f t="shared" ca="1" si="49"/>
        <v>#REF!</v>
      </c>
      <c r="HL555" s="9" t="e">
        <f t="shared" ca="1" si="50"/>
        <v>#REF!</v>
      </c>
      <c r="HM555" s="9" t="e">
        <f t="shared" ca="1" si="51"/>
        <v>#REF!</v>
      </c>
      <c r="HN555" s="9" t="e">
        <f ca="1">SQRT($GS555*(1-$GS555/Controls!$D$15))</f>
        <v>#REF!</v>
      </c>
      <c r="HO555" s="9" t="e">
        <f t="shared" ca="1" si="52"/>
        <v>#REF!</v>
      </c>
      <c r="HP555" s="9" t="e">
        <f t="shared" ca="1" si="53"/>
        <v>#REF!</v>
      </c>
      <c r="HQ555" s="9" t="e">
        <f ca="1">IF($GV555=0,NA(),($GX555*Controls!#REF!))</f>
        <v>#REF!</v>
      </c>
    </row>
    <row r="556" spans="134:225" x14ac:dyDescent="0.25">
      <c r="ED556" s="9">
        <f>$EC$1111/4+$EC$1112/2+$EC$1113/4</f>
        <v>0</v>
      </c>
      <c r="EE556" s="9">
        <f>$ED$1110/4+$ED$1111/2+$ED$1112/4</f>
        <v>0</v>
      </c>
      <c r="GP556" s="9" t="e">
        <f ca="1">INDIRECT(ADDRESS(ROW(),Controls!#REF!+30))</f>
        <v>#REF!</v>
      </c>
      <c r="GQ556" s="9" t="e">
        <f ca="1">INDIRECT(ADDRESS(ROW(),Controls!#REF!+45))</f>
        <v>#REF!</v>
      </c>
      <c r="GR556" s="9" t="e">
        <f ca="1">INDIRECT(ADDRESS(ROW(),Controls!#REF!+60))</f>
        <v>#REF!</v>
      </c>
      <c r="GS556" s="9" t="e">
        <f ca="1">INDIRECT(ADDRESS(ROW(),Controls!#REF!+75))</f>
        <v>#REF!</v>
      </c>
      <c r="GT556" s="9" t="e">
        <f ca="1">INDIRECT(ADDRESS(ROW(),Controls!#REF!+90))</f>
        <v>#REF!</v>
      </c>
      <c r="GU556" s="9" t="e">
        <f ca="1">INDIRECT(ADDRESS(ROW(),Controls!#REF!+105))</f>
        <v>#REF!</v>
      </c>
      <c r="GV556" s="9" t="e">
        <f ca="1">INDIRECT(ADDRESS(ROW(),Controls!#REF!+120))</f>
        <v>#REF!</v>
      </c>
      <c r="GW556" s="9" t="e">
        <f ca="1">INDIRECT(ADDRESS(ROW(),Controls!#REF!+15))</f>
        <v>#REF!</v>
      </c>
      <c r="GX556" s="9" t="e">
        <f ca="1">INDIRECT(ADDRESS(ROW(),Controls!#REF!+135))</f>
        <v>#REF!</v>
      </c>
      <c r="HJ556" s="9" t="e">
        <f t="shared" ca="1" si="48"/>
        <v>#REF!</v>
      </c>
      <c r="HK556" s="9" t="e">
        <f t="shared" ca="1" si="49"/>
        <v>#REF!</v>
      </c>
      <c r="HL556" s="9" t="e">
        <f t="shared" ca="1" si="50"/>
        <v>#REF!</v>
      </c>
      <c r="HM556" s="9" t="e">
        <f t="shared" ca="1" si="51"/>
        <v>#REF!</v>
      </c>
      <c r="HN556" s="9" t="e">
        <f ca="1">SQRT($GS556*(1-$GS556/Controls!$D$15))</f>
        <v>#REF!</v>
      </c>
      <c r="HO556" s="9" t="e">
        <f t="shared" ca="1" si="52"/>
        <v>#REF!</v>
      </c>
      <c r="HP556" s="9" t="e">
        <f t="shared" ca="1" si="53"/>
        <v>#REF!</v>
      </c>
      <c r="HQ556" s="9" t="e">
        <f ca="1">IF($GV556=0,NA(),($GX556*Controls!#REF!))</f>
        <v>#REF!</v>
      </c>
    </row>
    <row r="557" spans="134:225" x14ac:dyDescent="0.25">
      <c r="ED557" s="9">
        <f>$EC$1113/4+$EC$1114/2+$EC$1115/4</f>
        <v>0</v>
      </c>
      <c r="EE557" s="9">
        <f>$ED$1112/4+$ED$1113/2+$ED$1114/4</f>
        <v>0</v>
      </c>
      <c r="GP557" s="9" t="e">
        <f ca="1">INDIRECT(ADDRESS(ROW(),Controls!#REF!+30))</f>
        <v>#REF!</v>
      </c>
      <c r="GQ557" s="9" t="e">
        <f ca="1">INDIRECT(ADDRESS(ROW(),Controls!#REF!+45))</f>
        <v>#REF!</v>
      </c>
      <c r="GR557" s="9" t="e">
        <f ca="1">INDIRECT(ADDRESS(ROW(),Controls!#REF!+60))</f>
        <v>#REF!</v>
      </c>
      <c r="GS557" s="9" t="e">
        <f ca="1">INDIRECT(ADDRESS(ROW(),Controls!#REF!+75))</f>
        <v>#REF!</v>
      </c>
      <c r="GT557" s="9" t="e">
        <f ca="1">INDIRECT(ADDRESS(ROW(),Controls!#REF!+90))</f>
        <v>#REF!</v>
      </c>
      <c r="GU557" s="9" t="e">
        <f ca="1">INDIRECT(ADDRESS(ROW(),Controls!#REF!+105))</f>
        <v>#REF!</v>
      </c>
      <c r="GV557" s="9" t="e">
        <f ca="1">INDIRECT(ADDRESS(ROW(),Controls!#REF!+120))</f>
        <v>#REF!</v>
      </c>
      <c r="GW557" s="9" t="e">
        <f ca="1">INDIRECT(ADDRESS(ROW(),Controls!#REF!+15))</f>
        <v>#REF!</v>
      </c>
      <c r="GX557" s="9" t="e">
        <f ca="1">INDIRECT(ADDRESS(ROW(),Controls!#REF!+135))</f>
        <v>#REF!</v>
      </c>
      <c r="HJ557" s="9" t="e">
        <f t="shared" ca="1" si="48"/>
        <v>#REF!</v>
      </c>
      <c r="HK557" s="9" t="e">
        <f t="shared" ca="1" si="49"/>
        <v>#REF!</v>
      </c>
      <c r="HL557" s="9" t="e">
        <f t="shared" ca="1" si="50"/>
        <v>#REF!</v>
      </c>
      <c r="HM557" s="9" t="e">
        <f t="shared" ca="1" si="51"/>
        <v>#REF!</v>
      </c>
      <c r="HN557" s="9" t="e">
        <f ca="1">SQRT($GS557*(1-$GS557/Controls!$D$15))</f>
        <v>#REF!</v>
      </c>
      <c r="HO557" s="9" t="e">
        <f t="shared" ca="1" si="52"/>
        <v>#REF!</v>
      </c>
      <c r="HP557" s="9" t="e">
        <f t="shared" ca="1" si="53"/>
        <v>#REF!</v>
      </c>
      <c r="HQ557" s="9" t="e">
        <f ca="1">IF($GV557=0,NA(),($GX557*Controls!#REF!))</f>
        <v>#REF!</v>
      </c>
    </row>
    <row r="558" spans="134:225" x14ac:dyDescent="0.25">
      <c r="ED558" s="9">
        <f>$EC$1115/4+$EC$1116/2+$EC$1117/4</f>
        <v>0</v>
      </c>
      <c r="EE558" s="9">
        <f>$ED$1114/4+$ED$1115/2+$ED$1116/4</f>
        <v>0</v>
      </c>
      <c r="GP558" s="9" t="e">
        <f ca="1">INDIRECT(ADDRESS(ROW(),Controls!#REF!+30))</f>
        <v>#REF!</v>
      </c>
      <c r="GQ558" s="9" t="e">
        <f ca="1">INDIRECT(ADDRESS(ROW(),Controls!#REF!+45))</f>
        <v>#REF!</v>
      </c>
      <c r="GR558" s="9" t="e">
        <f ca="1">INDIRECT(ADDRESS(ROW(),Controls!#REF!+60))</f>
        <v>#REF!</v>
      </c>
      <c r="GS558" s="9" t="e">
        <f ca="1">INDIRECT(ADDRESS(ROW(),Controls!#REF!+75))</f>
        <v>#REF!</v>
      </c>
      <c r="GT558" s="9" t="e">
        <f ca="1">INDIRECT(ADDRESS(ROW(),Controls!#REF!+90))</f>
        <v>#REF!</v>
      </c>
      <c r="GU558" s="9" t="e">
        <f ca="1">INDIRECT(ADDRESS(ROW(),Controls!#REF!+105))</f>
        <v>#REF!</v>
      </c>
      <c r="GV558" s="9" t="e">
        <f ca="1">INDIRECT(ADDRESS(ROW(),Controls!#REF!+120))</f>
        <v>#REF!</v>
      </c>
      <c r="GW558" s="9" t="e">
        <f ca="1">INDIRECT(ADDRESS(ROW(),Controls!#REF!+15))</f>
        <v>#REF!</v>
      </c>
      <c r="GX558" s="9" t="e">
        <f ca="1">INDIRECT(ADDRESS(ROW(),Controls!#REF!+135))</f>
        <v>#REF!</v>
      </c>
      <c r="HJ558" s="9" t="e">
        <f t="shared" ca="1" si="48"/>
        <v>#REF!</v>
      </c>
      <c r="HK558" s="9" t="e">
        <f t="shared" ca="1" si="49"/>
        <v>#REF!</v>
      </c>
      <c r="HL558" s="9" t="e">
        <f t="shared" ca="1" si="50"/>
        <v>#REF!</v>
      </c>
      <c r="HM558" s="9" t="e">
        <f t="shared" ca="1" si="51"/>
        <v>#REF!</v>
      </c>
      <c r="HN558" s="9" t="e">
        <f ca="1">SQRT($GS558*(1-$GS558/Controls!$D$15))</f>
        <v>#REF!</v>
      </c>
      <c r="HO558" s="9" t="e">
        <f t="shared" ca="1" si="52"/>
        <v>#REF!</v>
      </c>
      <c r="HP558" s="9" t="e">
        <f t="shared" ca="1" si="53"/>
        <v>#REF!</v>
      </c>
      <c r="HQ558" s="9" t="e">
        <f ca="1">IF($GV558=0,NA(),($GX558*Controls!#REF!))</f>
        <v>#REF!</v>
      </c>
    </row>
    <row r="559" spans="134:225" x14ac:dyDescent="0.25">
      <c r="ED559" s="9">
        <f>$EC$1117/4+$EC$1118/2+$EC$1119/4</f>
        <v>0</v>
      </c>
      <c r="EE559" s="9">
        <f>$ED$1116/4+$ED$1117/2+$ED$1118/4</f>
        <v>0</v>
      </c>
      <c r="GP559" s="9" t="e">
        <f ca="1">INDIRECT(ADDRESS(ROW(),Controls!#REF!+30))</f>
        <v>#REF!</v>
      </c>
      <c r="GQ559" s="9" t="e">
        <f ca="1">INDIRECT(ADDRESS(ROW(),Controls!#REF!+45))</f>
        <v>#REF!</v>
      </c>
      <c r="GR559" s="9" t="e">
        <f ca="1">INDIRECT(ADDRESS(ROW(),Controls!#REF!+60))</f>
        <v>#REF!</v>
      </c>
      <c r="GS559" s="9" t="e">
        <f ca="1">INDIRECT(ADDRESS(ROW(),Controls!#REF!+75))</f>
        <v>#REF!</v>
      </c>
      <c r="GT559" s="9" t="e">
        <f ca="1">INDIRECT(ADDRESS(ROW(),Controls!#REF!+90))</f>
        <v>#REF!</v>
      </c>
      <c r="GU559" s="9" t="e">
        <f ca="1">INDIRECT(ADDRESS(ROW(),Controls!#REF!+105))</f>
        <v>#REF!</v>
      </c>
      <c r="GV559" s="9" t="e">
        <f ca="1">INDIRECT(ADDRESS(ROW(),Controls!#REF!+120))</f>
        <v>#REF!</v>
      </c>
      <c r="GW559" s="9" t="e">
        <f ca="1">INDIRECT(ADDRESS(ROW(),Controls!#REF!+15))</f>
        <v>#REF!</v>
      </c>
      <c r="GX559" s="9" t="e">
        <f ca="1">INDIRECT(ADDRESS(ROW(),Controls!#REF!+135))</f>
        <v>#REF!</v>
      </c>
      <c r="HJ559" s="9" t="e">
        <f t="shared" ca="1" si="48"/>
        <v>#REF!</v>
      </c>
      <c r="HK559" s="9" t="e">
        <f t="shared" ca="1" si="49"/>
        <v>#REF!</v>
      </c>
      <c r="HL559" s="9" t="e">
        <f t="shared" ca="1" si="50"/>
        <v>#REF!</v>
      </c>
      <c r="HM559" s="9" t="e">
        <f t="shared" ca="1" si="51"/>
        <v>#REF!</v>
      </c>
      <c r="HN559" s="9" t="e">
        <f ca="1">SQRT($GS559*(1-$GS559/Controls!$D$15))</f>
        <v>#REF!</v>
      </c>
      <c r="HO559" s="9" t="e">
        <f t="shared" ca="1" si="52"/>
        <v>#REF!</v>
      </c>
      <c r="HP559" s="9" t="e">
        <f t="shared" ca="1" si="53"/>
        <v>#REF!</v>
      </c>
      <c r="HQ559" s="9" t="e">
        <f ca="1">IF($GV559=0,NA(),($GX559*Controls!#REF!))</f>
        <v>#REF!</v>
      </c>
    </row>
    <row r="560" spans="134:225" x14ac:dyDescent="0.25">
      <c r="ED560" s="9">
        <f>$EC$1119/4+$EC$1120/2+$EC$1121/4</f>
        <v>0</v>
      </c>
      <c r="EE560" s="9">
        <f>$ED$1118/4+$ED$1119/2+$ED$1120/4</f>
        <v>0</v>
      </c>
      <c r="GP560" s="9" t="e">
        <f ca="1">INDIRECT(ADDRESS(ROW(),Controls!#REF!+30))</f>
        <v>#REF!</v>
      </c>
      <c r="GQ560" s="9" t="e">
        <f ca="1">INDIRECT(ADDRESS(ROW(),Controls!#REF!+45))</f>
        <v>#REF!</v>
      </c>
      <c r="GR560" s="9" t="e">
        <f ca="1">INDIRECT(ADDRESS(ROW(),Controls!#REF!+60))</f>
        <v>#REF!</v>
      </c>
      <c r="GS560" s="9" t="e">
        <f ca="1">INDIRECT(ADDRESS(ROW(),Controls!#REF!+75))</f>
        <v>#REF!</v>
      </c>
      <c r="GT560" s="9" t="e">
        <f ca="1">INDIRECT(ADDRESS(ROW(),Controls!#REF!+90))</f>
        <v>#REF!</v>
      </c>
      <c r="GU560" s="9" t="e">
        <f ca="1">INDIRECT(ADDRESS(ROW(),Controls!#REF!+105))</f>
        <v>#REF!</v>
      </c>
      <c r="GV560" s="9" t="e">
        <f ca="1">INDIRECT(ADDRESS(ROW(),Controls!#REF!+120))</f>
        <v>#REF!</v>
      </c>
      <c r="GW560" s="9" t="e">
        <f ca="1">INDIRECT(ADDRESS(ROW(),Controls!#REF!+15))</f>
        <v>#REF!</v>
      </c>
      <c r="GX560" s="9" t="e">
        <f ca="1">INDIRECT(ADDRESS(ROW(),Controls!#REF!+135))</f>
        <v>#REF!</v>
      </c>
      <c r="HJ560" s="9" t="e">
        <f t="shared" ca="1" si="48"/>
        <v>#REF!</v>
      </c>
      <c r="HK560" s="9" t="e">
        <f t="shared" ca="1" si="49"/>
        <v>#REF!</v>
      </c>
      <c r="HL560" s="9" t="e">
        <f t="shared" ca="1" si="50"/>
        <v>#REF!</v>
      </c>
      <c r="HM560" s="9" t="e">
        <f t="shared" ca="1" si="51"/>
        <v>#REF!</v>
      </c>
      <c r="HN560" s="9" t="e">
        <f ca="1">SQRT($GS560*(1-$GS560/Controls!$D$15))</f>
        <v>#REF!</v>
      </c>
      <c r="HO560" s="9" t="e">
        <f t="shared" ca="1" si="52"/>
        <v>#REF!</v>
      </c>
      <c r="HP560" s="9" t="e">
        <f t="shared" ca="1" si="53"/>
        <v>#REF!</v>
      </c>
      <c r="HQ560" s="9" t="e">
        <f ca="1">IF($GV560=0,NA(),($GX560*Controls!#REF!))</f>
        <v>#REF!</v>
      </c>
    </row>
    <row r="561" spans="134:225" x14ac:dyDescent="0.25">
      <c r="ED561" s="9">
        <f>$EC$1121/4+$EC$1122/2+$EC$1123/4</f>
        <v>0</v>
      </c>
      <c r="EE561" s="9">
        <f>$ED$1120/4+$ED$1121/2+$ED$1122/4</f>
        <v>0</v>
      </c>
      <c r="GP561" s="9" t="e">
        <f ca="1">INDIRECT(ADDRESS(ROW(),Controls!#REF!+30))</f>
        <v>#REF!</v>
      </c>
      <c r="GQ561" s="9" t="e">
        <f ca="1">INDIRECT(ADDRESS(ROW(),Controls!#REF!+45))</f>
        <v>#REF!</v>
      </c>
      <c r="GR561" s="9" t="e">
        <f ca="1">INDIRECT(ADDRESS(ROW(),Controls!#REF!+60))</f>
        <v>#REF!</v>
      </c>
      <c r="GS561" s="9" t="e">
        <f ca="1">INDIRECT(ADDRESS(ROW(),Controls!#REF!+75))</f>
        <v>#REF!</v>
      </c>
      <c r="GT561" s="9" t="e">
        <f ca="1">INDIRECT(ADDRESS(ROW(),Controls!#REF!+90))</f>
        <v>#REF!</v>
      </c>
      <c r="GU561" s="9" t="e">
        <f ca="1">INDIRECT(ADDRESS(ROW(),Controls!#REF!+105))</f>
        <v>#REF!</v>
      </c>
      <c r="GV561" s="9" t="e">
        <f ca="1">INDIRECT(ADDRESS(ROW(),Controls!#REF!+120))</f>
        <v>#REF!</v>
      </c>
      <c r="GW561" s="9" t="e">
        <f ca="1">INDIRECT(ADDRESS(ROW(),Controls!#REF!+15))</f>
        <v>#REF!</v>
      </c>
      <c r="GX561" s="9" t="e">
        <f ca="1">INDIRECT(ADDRESS(ROW(),Controls!#REF!+135))</f>
        <v>#REF!</v>
      </c>
      <c r="HJ561" s="9" t="e">
        <f t="shared" ca="1" si="48"/>
        <v>#REF!</v>
      </c>
      <c r="HK561" s="9" t="e">
        <f t="shared" ca="1" si="49"/>
        <v>#REF!</v>
      </c>
      <c r="HL561" s="9" t="e">
        <f t="shared" ca="1" si="50"/>
        <v>#REF!</v>
      </c>
      <c r="HM561" s="9" t="e">
        <f t="shared" ca="1" si="51"/>
        <v>#REF!</v>
      </c>
      <c r="HN561" s="9" t="e">
        <f ca="1">SQRT($GS561*(1-$GS561/Controls!$D$15))</f>
        <v>#REF!</v>
      </c>
      <c r="HO561" s="9" t="e">
        <f t="shared" ca="1" si="52"/>
        <v>#REF!</v>
      </c>
      <c r="HP561" s="9" t="e">
        <f t="shared" ca="1" si="53"/>
        <v>#REF!</v>
      </c>
      <c r="HQ561" s="9" t="e">
        <f ca="1">IF($GV561=0,NA(),($GX561*Controls!#REF!))</f>
        <v>#REF!</v>
      </c>
    </row>
    <row r="562" spans="134:225" x14ac:dyDescent="0.25">
      <c r="ED562" s="9">
        <f>$EC$1123/4+$EC$1124/2+$EC$1125/4</f>
        <v>0</v>
      </c>
      <c r="EE562" s="9">
        <f>$ED$1122/4+$ED$1123/2+$ED$1124/4</f>
        <v>0</v>
      </c>
      <c r="GP562" s="9" t="e">
        <f ca="1">INDIRECT(ADDRESS(ROW(),Controls!#REF!+30))</f>
        <v>#REF!</v>
      </c>
      <c r="GQ562" s="9" t="e">
        <f ca="1">INDIRECT(ADDRESS(ROW(),Controls!#REF!+45))</f>
        <v>#REF!</v>
      </c>
      <c r="GR562" s="9" t="e">
        <f ca="1">INDIRECT(ADDRESS(ROW(),Controls!#REF!+60))</f>
        <v>#REF!</v>
      </c>
      <c r="GS562" s="9" t="e">
        <f ca="1">INDIRECT(ADDRESS(ROW(),Controls!#REF!+75))</f>
        <v>#REF!</v>
      </c>
      <c r="GT562" s="9" t="e">
        <f ca="1">INDIRECT(ADDRESS(ROW(),Controls!#REF!+90))</f>
        <v>#REF!</v>
      </c>
      <c r="GU562" s="9" t="e">
        <f ca="1">INDIRECT(ADDRESS(ROW(),Controls!#REF!+105))</f>
        <v>#REF!</v>
      </c>
      <c r="GV562" s="9" t="e">
        <f ca="1">INDIRECT(ADDRESS(ROW(),Controls!#REF!+120))</f>
        <v>#REF!</v>
      </c>
      <c r="GW562" s="9" t="e">
        <f ca="1">INDIRECT(ADDRESS(ROW(),Controls!#REF!+15))</f>
        <v>#REF!</v>
      </c>
      <c r="GX562" s="9" t="e">
        <f ca="1">INDIRECT(ADDRESS(ROW(),Controls!#REF!+135))</f>
        <v>#REF!</v>
      </c>
      <c r="HJ562" s="9" t="e">
        <f t="shared" ca="1" si="48"/>
        <v>#REF!</v>
      </c>
      <c r="HK562" s="9" t="e">
        <f t="shared" ca="1" si="49"/>
        <v>#REF!</v>
      </c>
      <c r="HL562" s="9" t="e">
        <f t="shared" ca="1" si="50"/>
        <v>#REF!</v>
      </c>
      <c r="HM562" s="9" t="e">
        <f t="shared" ca="1" si="51"/>
        <v>#REF!</v>
      </c>
      <c r="HN562" s="9" t="e">
        <f ca="1">SQRT($GS562*(1-$GS562/Controls!$D$15))</f>
        <v>#REF!</v>
      </c>
      <c r="HO562" s="9" t="e">
        <f t="shared" ca="1" si="52"/>
        <v>#REF!</v>
      </c>
      <c r="HP562" s="9" t="e">
        <f t="shared" ca="1" si="53"/>
        <v>#REF!</v>
      </c>
      <c r="HQ562" s="9" t="e">
        <f ca="1">IF($GV562=0,NA(),($GX562*Controls!#REF!))</f>
        <v>#REF!</v>
      </c>
    </row>
    <row r="563" spans="134:225" x14ac:dyDescent="0.25">
      <c r="ED563" s="9">
        <f>$EC$1125/4+$EC$1126/2+$EC$1127/4</f>
        <v>0</v>
      </c>
      <c r="EE563" s="9">
        <f>$ED$1124/4+$ED$1125/2+$ED$1126/4</f>
        <v>0</v>
      </c>
      <c r="GP563" s="9" t="e">
        <f ca="1">INDIRECT(ADDRESS(ROW(),Controls!#REF!+30))</f>
        <v>#REF!</v>
      </c>
      <c r="GQ563" s="9" t="e">
        <f ca="1">INDIRECT(ADDRESS(ROW(),Controls!#REF!+45))</f>
        <v>#REF!</v>
      </c>
      <c r="GR563" s="9" t="e">
        <f ca="1">INDIRECT(ADDRESS(ROW(),Controls!#REF!+60))</f>
        <v>#REF!</v>
      </c>
      <c r="GS563" s="9" t="e">
        <f ca="1">INDIRECT(ADDRESS(ROW(),Controls!#REF!+75))</f>
        <v>#REF!</v>
      </c>
      <c r="GT563" s="9" t="e">
        <f ca="1">INDIRECT(ADDRESS(ROW(),Controls!#REF!+90))</f>
        <v>#REF!</v>
      </c>
      <c r="GU563" s="9" t="e">
        <f ca="1">INDIRECT(ADDRESS(ROW(),Controls!#REF!+105))</f>
        <v>#REF!</v>
      </c>
      <c r="GV563" s="9" t="e">
        <f ca="1">INDIRECT(ADDRESS(ROW(),Controls!#REF!+120))</f>
        <v>#REF!</v>
      </c>
      <c r="GW563" s="9" t="e">
        <f ca="1">INDIRECT(ADDRESS(ROW(),Controls!#REF!+15))</f>
        <v>#REF!</v>
      </c>
      <c r="GX563" s="9" t="e">
        <f ca="1">INDIRECT(ADDRESS(ROW(),Controls!#REF!+135))</f>
        <v>#REF!</v>
      </c>
      <c r="HJ563" s="9" t="e">
        <f t="shared" ca="1" si="48"/>
        <v>#REF!</v>
      </c>
      <c r="HK563" s="9" t="e">
        <f t="shared" ca="1" si="49"/>
        <v>#REF!</v>
      </c>
      <c r="HL563" s="9" t="e">
        <f t="shared" ca="1" si="50"/>
        <v>#REF!</v>
      </c>
      <c r="HM563" s="9" t="e">
        <f t="shared" ca="1" si="51"/>
        <v>#REF!</v>
      </c>
      <c r="HN563" s="9" t="e">
        <f ca="1">SQRT($GS563*(1-$GS563/Controls!$D$15))</f>
        <v>#REF!</v>
      </c>
      <c r="HO563" s="9" t="e">
        <f t="shared" ca="1" si="52"/>
        <v>#REF!</v>
      </c>
      <c r="HP563" s="9" t="e">
        <f t="shared" ca="1" si="53"/>
        <v>#REF!</v>
      </c>
      <c r="HQ563" s="9" t="e">
        <f ca="1">IF($GV563=0,NA(),($GX563*Controls!#REF!))</f>
        <v>#REF!</v>
      </c>
    </row>
    <row r="564" spans="134:225" x14ac:dyDescent="0.25">
      <c r="ED564" s="9">
        <f>$EC$1127/4+$EC$1128/2+$EC$1129/4</f>
        <v>0</v>
      </c>
      <c r="EE564" s="9">
        <f>$ED$1126/4+$ED$1127/2+$ED$1128/4</f>
        <v>0</v>
      </c>
      <c r="GP564" s="9" t="e">
        <f ca="1">INDIRECT(ADDRESS(ROW(),Controls!#REF!+30))</f>
        <v>#REF!</v>
      </c>
      <c r="GQ564" s="9" t="e">
        <f ca="1">INDIRECT(ADDRESS(ROW(),Controls!#REF!+45))</f>
        <v>#REF!</v>
      </c>
      <c r="GR564" s="9" t="e">
        <f ca="1">INDIRECT(ADDRESS(ROW(),Controls!#REF!+60))</f>
        <v>#REF!</v>
      </c>
      <c r="GS564" s="9" t="e">
        <f ca="1">INDIRECT(ADDRESS(ROW(),Controls!#REF!+75))</f>
        <v>#REF!</v>
      </c>
      <c r="GT564" s="9" t="e">
        <f ca="1">INDIRECT(ADDRESS(ROW(),Controls!#REF!+90))</f>
        <v>#REF!</v>
      </c>
      <c r="GU564" s="9" t="e">
        <f ca="1">INDIRECT(ADDRESS(ROW(),Controls!#REF!+105))</f>
        <v>#REF!</v>
      </c>
      <c r="GV564" s="9" t="e">
        <f ca="1">INDIRECT(ADDRESS(ROW(),Controls!#REF!+120))</f>
        <v>#REF!</v>
      </c>
      <c r="GW564" s="9" t="e">
        <f ca="1">INDIRECT(ADDRESS(ROW(),Controls!#REF!+15))</f>
        <v>#REF!</v>
      </c>
      <c r="GX564" s="9" t="e">
        <f ca="1">INDIRECT(ADDRESS(ROW(),Controls!#REF!+135))</f>
        <v>#REF!</v>
      </c>
      <c r="HJ564" s="9" t="e">
        <f t="shared" ca="1" si="48"/>
        <v>#REF!</v>
      </c>
      <c r="HK564" s="9" t="e">
        <f t="shared" ca="1" si="49"/>
        <v>#REF!</v>
      </c>
      <c r="HL564" s="9" t="e">
        <f t="shared" ca="1" si="50"/>
        <v>#REF!</v>
      </c>
      <c r="HM564" s="9" t="e">
        <f t="shared" ca="1" si="51"/>
        <v>#REF!</v>
      </c>
      <c r="HN564" s="9" t="e">
        <f ca="1">SQRT($GS564*(1-$GS564/Controls!$D$15))</f>
        <v>#REF!</v>
      </c>
      <c r="HO564" s="9" t="e">
        <f t="shared" ca="1" si="52"/>
        <v>#REF!</v>
      </c>
      <c r="HP564" s="9" t="e">
        <f t="shared" ca="1" si="53"/>
        <v>#REF!</v>
      </c>
      <c r="HQ564" s="9" t="e">
        <f ca="1">IF($GV564=0,NA(),($GX564*Controls!#REF!))</f>
        <v>#REF!</v>
      </c>
    </row>
    <row r="565" spans="134:225" x14ac:dyDescent="0.25">
      <c r="ED565" s="9">
        <f>$EC$1129/4+$EC$1130/2+$EC$1131/4</f>
        <v>0</v>
      </c>
      <c r="EE565" s="9">
        <f>$ED$1128/4+$ED$1129/2+$ED$1130/4</f>
        <v>0</v>
      </c>
      <c r="GP565" s="9" t="e">
        <f ca="1">INDIRECT(ADDRESS(ROW(),Controls!#REF!+30))</f>
        <v>#REF!</v>
      </c>
      <c r="GQ565" s="9" t="e">
        <f ca="1">INDIRECT(ADDRESS(ROW(),Controls!#REF!+45))</f>
        <v>#REF!</v>
      </c>
      <c r="GR565" s="9" t="e">
        <f ca="1">INDIRECT(ADDRESS(ROW(),Controls!#REF!+60))</f>
        <v>#REF!</v>
      </c>
      <c r="GS565" s="9" t="e">
        <f ca="1">INDIRECT(ADDRESS(ROW(),Controls!#REF!+75))</f>
        <v>#REF!</v>
      </c>
      <c r="GT565" s="9" t="e">
        <f ca="1">INDIRECT(ADDRESS(ROW(),Controls!#REF!+90))</f>
        <v>#REF!</v>
      </c>
      <c r="GU565" s="9" t="e">
        <f ca="1">INDIRECT(ADDRESS(ROW(),Controls!#REF!+105))</f>
        <v>#REF!</v>
      </c>
      <c r="GV565" s="9" t="e">
        <f ca="1">INDIRECT(ADDRESS(ROW(),Controls!#REF!+120))</f>
        <v>#REF!</v>
      </c>
      <c r="GW565" s="9" t="e">
        <f ca="1">INDIRECT(ADDRESS(ROW(),Controls!#REF!+15))</f>
        <v>#REF!</v>
      </c>
      <c r="GX565" s="9" t="e">
        <f ca="1">INDIRECT(ADDRESS(ROW(),Controls!#REF!+135))</f>
        <v>#REF!</v>
      </c>
      <c r="HJ565" s="9" t="e">
        <f t="shared" ca="1" si="48"/>
        <v>#REF!</v>
      </c>
      <c r="HK565" s="9" t="e">
        <f t="shared" ca="1" si="49"/>
        <v>#REF!</v>
      </c>
      <c r="HL565" s="9" t="e">
        <f t="shared" ca="1" si="50"/>
        <v>#REF!</v>
      </c>
      <c r="HM565" s="9" t="e">
        <f t="shared" ca="1" si="51"/>
        <v>#REF!</v>
      </c>
      <c r="HN565" s="9" t="e">
        <f ca="1">SQRT($GS565*(1-$GS565/Controls!$D$15))</f>
        <v>#REF!</v>
      </c>
      <c r="HO565" s="9" t="e">
        <f t="shared" ca="1" si="52"/>
        <v>#REF!</v>
      </c>
      <c r="HP565" s="9" t="e">
        <f t="shared" ca="1" si="53"/>
        <v>#REF!</v>
      </c>
      <c r="HQ565" s="9" t="e">
        <f ca="1">IF($GV565=0,NA(),($GX565*Controls!#REF!))</f>
        <v>#REF!</v>
      </c>
    </row>
    <row r="566" spans="134:225" x14ac:dyDescent="0.25">
      <c r="ED566" s="9">
        <f>$EC$1131/4+$EC$1132/2+$EC$1133/4</f>
        <v>0</v>
      </c>
      <c r="EE566" s="9">
        <f>$ED$1130/4+$ED$1131/2+$ED$1132/4</f>
        <v>0</v>
      </c>
      <c r="GP566" s="9" t="e">
        <f ca="1">INDIRECT(ADDRESS(ROW(),Controls!#REF!+30))</f>
        <v>#REF!</v>
      </c>
      <c r="GQ566" s="9" t="e">
        <f ca="1">INDIRECT(ADDRESS(ROW(),Controls!#REF!+45))</f>
        <v>#REF!</v>
      </c>
      <c r="GR566" s="9" t="e">
        <f ca="1">INDIRECT(ADDRESS(ROW(),Controls!#REF!+60))</f>
        <v>#REF!</v>
      </c>
      <c r="GS566" s="9" t="e">
        <f ca="1">INDIRECT(ADDRESS(ROW(),Controls!#REF!+75))</f>
        <v>#REF!</v>
      </c>
      <c r="GT566" s="9" t="e">
        <f ca="1">INDIRECT(ADDRESS(ROW(),Controls!#REF!+90))</f>
        <v>#REF!</v>
      </c>
      <c r="GU566" s="9" t="e">
        <f ca="1">INDIRECT(ADDRESS(ROW(),Controls!#REF!+105))</f>
        <v>#REF!</v>
      </c>
      <c r="GV566" s="9" t="e">
        <f ca="1">INDIRECT(ADDRESS(ROW(),Controls!#REF!+120))</f>
        <v>#REF!</v>
      </c>
      <c r="GW566" s="9" t="e">
        <f ca="1">INDIRECT(ADDRESS(ROW(),Controls!#REF!+15))</f>
        <v>#REF!</v>
      </c>
      <c r="GX566" s="9" t="e">
        <f ca="1">INDIRECT(ADDRESS(ROW(),Controls!#REF!+135))</f>
        <v>#REF!</v>
      </c>
      <c r="HJ566" s="9" t="e">
        <f t="shared" ca="1" si="48"/>
        <v>#REF!</v>
      </c>
      <c r="HK566" s="9" t="e">
        <f t="shared" ca="1" si="49"/>
        <v>#REF!</v>
      </c>
      <c r="HL566" s="9" t="e">
        <f t="shared" ca="1" si="50"/>
        <v>#REF!</v>
      </c>
      <c r="HM566" s="9" t="e">
        <f t="shared" ca="1" si="51"/>
        <v>#REF!</v>
      </c>
      <c r="HN566" s="9" t="e">
        <f ca="1">SQRT($GS566*(1-$GS566/Controls!$D$15))</f>
        <v>#REF!</v>
      </c>
      <c r="HO566" s="9" t="e">
        <f t="shared" ca="1" si="52"/>
        <v>#REF!</v>
      </c>
      <c r="HP566" s="9" t="e">
        <f t="shared" ca="1" si="53"/>
        <v>#REF!</v>
      </c>
      <c r="HQ566" s="9" t="e">
        <f ca="1">IF($GV566=0,NA(),($GX566*Controls!#REF!))</f>
        <v>#REF!</v>
      </c>
    </row>
    <row r="567" spans="134:225" x14ac:dyDescent="0.25">
      <c r="ED567" s="9">
        <f>$EC$1133/4+$EC$1134/2+$EC$1135/4</f>
        <v>0</v>
      </c>
      <c r="EE567" s="9">
        <f>$ED$1132/4+$ED$1133/2+$ED$1134/4</f>
        <v>0</v>
      </c>
      <c r="GP567" s="9" t="e">
        <f ca="1">INDIRECT(ADDRESS(ROW(),Controls!#REF!+30))</f>
        <v>#REF!</v>
      </c>
      <c r="GQ567" s="9" t="e">
        <f ca="1">INDIRECT(ADDRESS(ROW(),Controls!#REF!+45))</f>
        <v>#REF!</v>
      </c>
      <c r="GR567" s="9" t="e">
        <f ca="1">INDIRECT(ADDRESS(ROW(),Controls!#REF!+60))</f>
        <v>#REF!</v>
      </c>
      <c r="GS567" s="9" t="e">
        <f ca="1">INDIRECT(ADDRESS(ROW(),Controls!#REF!+75))</f>
        <v>#REF!</v>
      </c>
      <c r="GT567" s="9" t="e">
        <f ca="1">INDIRECT(ADDRESS(ROW(),Controls!#REF!+90))</f>
        <v>#REF!</v>
      </c>
      <c r="GU567" s="9" t="e">
        <f ca="1">INDIRECT(ADDRESS(ROW(),Controls!#REF!+105))</f>
        <v>#REF!</v>
      </c>
      <c r="GV567" s="9" t="e">
        <f ca="1">INDIRECT(ADDRESS(ROW(),Controls!#REF!+120))</f>
        <v>#REF!</v>
      </c>
      <c r="GW567" s="9" t="e">
        <f ca="1">INDIRECT(ADDRESS(ROW(),Controls!#REF!+15))</f>
        <v>#REF!</v>
      </c>
      <c r="GX567" s="9" t="e">
        <f ca="1">INDIRECT(ADDRESS(ROW(),Controls!#REF!+135))</f>
        <v>#REF!</v>
      </c>
      <c r="HJ567" s="9" t="e">
        <f t="shared" ca="1" si="48"/>
        <v>#REF!</v>
      </c>
      <c r="HK567" s="9" t="e">
        <f t="shared" ca="1" si="49"/>
        <v>#REF!</v>
      </c>
      <c r="HL567" s="9" t="e">
        <f t="shared" ca="1" si="50"/>
        <v>#REF!</v>
      </c>
      <c r="HM567" s="9" t="e">
        <f t="shared" ca="1" si="51"/>
        <v>#REF!</v>
      </c>
      <c r="HN567" s="9" t="e">
        <f ca="1">SQRT($GS567*(1-$GS567/Controls!$D$15))</f>
        <v>#REF!</v>
      </c>
      <c r="HO567" s="9" t="e">
        <f t="shared" ca="1" si="52"/>
        <v>#REF!</v>
      </c>
      <c r="HP567" s="9" t="e">
        <f t="shared" ca="1" si="53"/>
        <v>#REF!</v>
      </c>
      <c r="HQ567" s="9" t="e">
        <f ca="1">IF($GV567=0,NA(),($GX567*Controls!#REF!))</f>
        <v>#REF!</v>
      </c>
    </row>
    <row r="568" spans="134:225" x14ac:dyDescent="0.25">
      <c r="ED568" s="9">
        <f>$EC$1135/4+$EC$1136/2+$EC$1137/4</f>
        <v>0</v>
      </c>
      <c r="EE568" s="9">
        <f>$ED$1134/4+$ED$1135/2+$ED$1136/4</f>
        <v>0</v>
      </c>
      <c r="GP568" s="9" t="e">
        <f ca="1">INDIRECT(ADDRESS(ROW(),Controls!#REF!+30))</f>
        <v>#REF!</v>
      </c>
      <c r="GQ568" s="9" t="e">
        <f ca="1">INDIRECT(ADDRESS(ROW(),Controls!#REF!+45))</f>
        <v>#REF!</v>
      </c>
      <c r="GR568" s="9" t="e">
        <f ca="1">INDIRECT(ADDRESS(ROW(),Controls!#REF!+60))</f>
        <v>#REF!</v>
      </c>
      <c r="GS568" s="9" t="e">
        <f ca="1">INDIRECT(ADDRESS(ROW(),Controls!#REF!+75))</f>
        <v>#REF!</v>
      </c>
      <c r="GT568" s="9" t="e">
        <f ca="1">INDIRECT(ADDRESS(ROW(),Controls!#REF!+90))</f>
        <v>#REF!</v>
      </c>
      <c r="GU568" s="9" t="e">
        <f ca="1">INDIRECT(ADDRESS(ROW(),Controls!#REF!+105))</f>
        <v>#REF!</v>
      </c>
      <c r="GV568" s="9" t="e">
        <f ca="1">INDIRECT(ADDRESS(ROW(),Controls!#REF!+120))</f>
        <v>#REF!</v>
      </c>
      <c r="GW568" s="9" t="e">
        <f ca="1">INDIRECT(ADDRESS(ROW(),Controls!#REF!+15))</f>
        <v>#REF!</v>
      </c>
      <c r="GX568" s="9" t="e">
        <f ca="1">INDIRECT(ADDRESS(ROW(),Controls!#REF!+135))</f>
        <v>#REF!</v>
      </c>
      <c r="HJ568" s="9" t="e">
        <f t="shared" ca="1" si="48"/>
        <v>#REF!</v>
      </c>
      <c r="HK568" s="9" t="e">
        <f t="shared" ca="1" si="49"/>
        <v>#REF!</v>
      </c>
      <c r="HL568" s="9" t="e">
        <f t="shared" ca="1" si="50"/>
        <v>#REF!</v>
      </c>
      <c r="HM568" s="9" t="e">
        <f t="shared" ca="1" si="51"/>
        <v>#REF!</v>
      </c>
      <c r="HN568" s="9" t="e">
        <f ca="1">SQRT($GS568*(1-$GS568/Controls!$D$15))</f>
        <v>#REF!</v>
      </c>
      <c r="HO568" s="9" t="e">
        <f t="shared" ca="1" si="52"/>
        <v>#REF!</v>
      </c>
      <c r="HP568" s="9" t="e">
        <f t="shared" ca="1" si="53"/>
        <v>#REF!</v>
      </c>
      <c r="HQ568" s="9" t="e">
        <f ca="1">IF($GV568=0,NA(),($GX568*Controls!#REF!))</f>
        <v>#REF!</v>
      </c>
    </row>
    <row r="569" spans="134:225" x14ac:dyDescent="0.25">
      <c r="ED569" s="9">
        <f>$EC$1137/4+$EC$1138/2+$EC$1139/4</f>
        <v>0</v>
      </c>
      <c r="EE569" s="9">
        <f>$ED$1136/4+$ED$1137/2+$ED$1138/4</f>
        <v>0</v>
      </c>
      <c r="GP569" s="9" t="e">
        <f ca="1">INDIRECT(ADDRESS(ROW(),Controls!#REF!+30))</f>
        <v>#REF!</v>
      </c>
      <c r="GQ569" s="9" t="e">
        <f ca="1">INDIRECT(ADDRESS(ROW(),Controls!#REF!+45))</f>
        <v>#REF!</v>
      </c>
      <c r="GR569" s="9" t="e">
        <f ca="1">INDIRECT(ADDRESS(ROW(),Controls!#REF!+60))</f>
        <v>#REF!</v>
      </c>
      <c r="GS569" s="9" t="e">
        <f ca="1">INDIRECT(ADDRESS(ROW(),Controls!#REF!+75))</f>
        <v>#REF!</v>
      </c>
      <c r="GT569" s="9" t="e">
        <f ca="1">INDIRECT(ADDRESS(ROW(),Controls!#REF!+90))</f>
        <v>#REF!</v>
      </c>
      <c r="GU569" s="9" t="e">
        <f ca="1">INDIRECT(ADDRESS(ROW(),Controls!#REF!+105))</f>
        <v>#REF!</v>
      </c>
      <c r="GV569" s="9" t="e">
        <f ca="1">INDIRECT(ADDRESS(ROW(),Controls!#REF!+120))</f>
        <v>#REF!</v>
      </c>
      <c r="GW569" s="9" t="e">
        <f ca="1">INDIRECT(ADDRESS(ROW(),Controls!#REF!+15))</f>
        <v>#REF!</v>
      </c>
      <c r="GX569" s="9" t="e">
        <f ca="1">INDIRECT(ADDRESS(ROW(),Controls!#REF!+135))</f>
        <v>#REF!</v>
      </c>
      <c r="HJ569" s="9" t="e">
        <f t="shared" ca="1" si="48"/>
        <v>#REF!</v>
      </c>
      <c r="HK569" s="9" t="e">
        <f t="shared" ca="1" si="49"/>
        <v>#REF!</v>
      </c>
      <c r="HL569" s="9" t="e">
        <f t="shared" ca="1" si="50"/>
        <v>#REF!</v>
      </c>
      <c r="HM569" s="9" t="e">
        <f t="shared" ca="1" si="51"/>
        <v>#REF!</v>
      </c>
      <c r="HN569" s="9" t="e">
        <f ca="1">SQRT($GS569*(1-$GS569/Controls!$D$15))</f>
        <v>#REF!</v>
      </c>
      <c r="HO569" s="9" t="e">
        <f t="shared" ca="1" si="52"/>
        <v>#REF!</v>
      </c>
      <c r="HP569" s="9" t="e">
        <f t="shared" ca="1" si="53"/>
        <v>#REF!</v>
      </c>
      <c r="HQ569" s="9" t="e">
        <f ca="1">IF($GV569=0,NA(),($GX569*Controls!#REF!))</f>
        <v>#REF!</v>
      </c>
    </row>
    <row r="570" spans="134:225" x14ac:dyDescent="0.25">
      <c r="ED570" s="9">
        <f>$EC$1139/4+$EC$1140/2+$EC$1141/4</f>
        <v>0</v>
      </c>
      <c r="EE570" s="9">
        <f>$ED$1138/4+$ED$1139/2+$ED$1140/4</f>
        <v>0</v>
      </c>
      <c r="GP570" s="9" t="e">
        <f ca="1">INDIRECT(ADDRESS(ROW(),Controls!#REF!+30))</f>
        <v>#REF!</v>
      </c>
      <c r="GQ570" s="9" t="e">
        <f ca="1">INDIRECT(ADDRESS(ROW(),Controls!#REF!+45))</f>
        <v>#REF!</v>
      </c>
      <c r="GR570" s="9" t="e">
        <f ca="1">INDIRECT(ADDRESS(ROW(),Controls!#REF!+60))</f>
        <v>#REF!</v>
      </c>
      <c r="GS570" s="9" t="e">
        <f ca="1">INDIRECT(ADDRESS(ROW(),Controls!#REF!+75))</f>
        <v>#REF!</v>
      </c>
      <c r="GT570" s="9" t="e">
        <f ca="1">INDIRECT(ADDRESS(ROW(),Controls!#REF!+90))</f>
        <v>#REF!</v>
      </c>
      <c r="GU570" s="9" t="e">
        <f ca="1">INDIRECT(ADDRESS(ROW(),Controls!#REF!+105))</f>
        <v>#REF!</v>
      </c>
      <c r="GV570" s="9" t="e">
        <f ca="1">INDIRECT(ADDRESS(ROW(),Controls!#REF!+120))</f>
        <v>#REF!</v>
      </c>
      <c r="GW570" s="9" t="e">
        <f ca="1">INDIRECT(ADDRESS(ROW(),Controls!#REF!+15))</f>
        <v>#REF!</v>
      </c>
      <c r="GX570" s="9" t="e">
        <f ca="1">INDIRECT(ADDRESS(ROW(),Controls!#REF!+135))</f>
        <v>#REF!</v>
      </c>
      <c r="HJ570" s="9" t="e">
        <f t="shared" ca="1" si="48"/>
        <v>#REF!</v>
      </c>
      <c r="HK570" s="9" t="e">
        <f t="shared" ca="1" si="49"/>
        <v>#REF!</v>
      </c>
      <c r="HL570" s="9" t="e">
        <f t="shared" ca="1" si="50"/>
        <v>#REF!</v>
      </c>
      <c r="HM570" s="9" t="e">
        <f t="shared" ca="1" si="51"/>
        <v>#REF!</v>
      </c>
      <c r="HN570" s="9" t="e">
        <f ca="1">SQRT($GS570*(1-$GS570/Controls!$D$15))</f>
        <v>#REF!</v>
      </c>
      <c r="HO570" s="9" t="e">
        <f t="shared" ca="1" si="52"/>
        <v>#REF!</v>
      </c>
      <c r="HP570" s="9" t="e">
        <f t="shared" ca="1" si="53"/>
        <v>#REF!</v>
      </c>
      <c r="HQ570" s="9" t="e">
        <f ca="1">IF($GV570=0,NA(),($GX570*Controls!#REF!))</f>
        <v>#REF!</v>
      </c>
    </row>
    <row r="571" spans="134:225" x14ac:dyDescent="0.25">
      <c r="ED571" s="9">
        <f>$EC$1141/4+$EC$1142/2+$EC$1143/4</f>
        <v>0</v>
      </c>
      <c r="EE571" s="9">
        <f>$ED$1140/4+$ED$1141/2+$ED$1142/4</f>
        <v>0</v>
      </c>
      <c r="GP571" s="9" t="e">
        <f ca="1">INDIRECT(ADDRESS(ROW(),Controls!#REF!+30))</f>
        <v>#REF!</v>
      </c>
      <c r="GQ571" s="9" t="e">
        <f ca="1">INDIRECT(ADDRESS(ROW(),Controls!#REF!+45))</f>
        <v>#REF!</v>
      </c>
      <c r="GR571" s="9" t="e">
        <f ca="1">INDIRECT(ADDRESS(ROW(),Controls!#REF!+60))</f>
        <v>#REF!</v>
      </c>
      <c r="GS571" s="9" t="e">
        <f ca="1">INDIRECT(ADDRESS(ROW(),Controls!#REF!+75))</f>
        <v>#REF!</v>
      </c>
      <c r="GT571" s="9" t="e">
        <f ca="1">INDIRECT(ADDRESS(ROW(),Controls!#REF!+90))</f>
        <v>#REF!</v>
      </c>
      <c r="GU571" s="9" t="e">
        <f ca="1">INDIRECT(ADDRESS(ROW(),Controls!#REF!+105))</f>
        <v>#REF!</v>
      </c>
      <c r="GV571" s="9" t="e">
        <f ca="1">INDIRECT(ADDRESS(ROW(),Controls!#REF!+120))</f>
        <v>#REF!</v>
      </c>
      <c r="GW571" s="9" t="e">
        <f ca="1">INDIRECT(ADDRESS(ROW(),Controls!#REF!+15))</f>
        <v>#REF!</v>
      </c>
      <c r="GX571" s="9" t="e">
        <f ca="1">INDIRECT(ADDRESS(ROW(),Controls!#REF!+135))</f>
        <v>#REF!</v>
      </c>
      <c r="HJ571" s="9" t="e">
        <f t="shared" ca="1" si="48"/>
        <v>#REF!</v>
      </c>
      <c r="HK571" s="9" t="e">
        <f t="shared" ca="1" si="49"/>
        <v>#REF!</v>
      </c>
      <c r="HL571" s="9" t="e">
        <f t="shared" ca="1" si="50"/>
        <v>#REF!</v>
      </c>
      <c r="HM571" s="9" t="e">
        <f t="shared" ca="1" si="51"/>
        <v>#REF!</v>
      </c>
      <c r="HN571" s="9" t="e">
        <f ca="1">SQRT($GS571*(1-$GS571/Controls!$D$15))</f>
        <v>#REF!</v>
      </c>
      <c r="HO571" s="9" t="e">
        <f t="shared" ca="1" si="52"/>
        <v>#REF!</v>
      </c>
      <c r="HP571" s="9" t="e">
        <f t="shared" ca="1" si="53"/>
        <v>#REF!</v>
      </c>
      <c r="HQ571" s="9" t="e">
        <f ca="1">IF($GV571=0,NA(),($GX571*Controls!#REF!))</f>
        <v>#REF!</v>
      </c>
    </row>
    <row r="572" spans="134:225" x14ac:dyDescent="0.25">
      <c r="ED572" s="9">
        <f>$EC$1143/4+$EC$1144/2+$EC$1145/4</f>
        <v>0</v>
      </c>
      <c r="EE572" s="9">
        <f>$ED$1142/4+$ED$1143/2+$ED$1144/4</f>
        <v>0</v>
      </c>
      <c r="GP572" s="9" t="e">
        <f ca="1">INDIRECT(ADDRESS(ROW(),Controls!#REF!+30))</f>
        <v>#REF!</v>
      </c>
      <c r="GQ572" s="9" t="e">
        <f ca="1">INDIRECT(ADDRESS(ROW(),Controls!#REF!+45))</f>
        <v>#REF!</v>
      </c>
      <c r="GR572" s="9" t="e">
        <f ca="1">INDIRECT(ADDRESS(ROW(),Controls!#REF!+60))</f>
        <v>#REF!</v>
      </c>
      <c r="GS572" s="9" t="e">
        <f ca="1">INDIRECT(ADDRESS(ROW(),Controls!#REF!+75))</f>
        <v>#REF!</v>
      </c>
      <c r="GT572" s="9" t="e">
        <f ca="1">INDIRECT(ADDRESS(ROW(),Controls!#REF!+90))</f>
        <v>#REF!</v>
      </c>
      <c r="GU572" s="9" t="e">
        <f ca="1">INDIRECT(ADDRESS(ROW(),Controls!#REF!+105))</f>
        <v>#REF!</v>
      </c>
      <c r="GV572" s="9" t="e">
        <f ca="1">INDIRECT(ADDRESS(ROW(),Controls!#REF!+120))</f>
        <v>#REF!</v>
      </c>
      <c r="GW572" s="9" t="e">
        <f ca="1">INDIRECT(ADDRESS(ROW(),Controls!#REF!+15))</f>
        <v>#REF!</v>
      </c>
      <c r="GX572" s="9" t="e">
        <f ca="1">INDIRECT(ADDRESS(ROW(),Controls!#REF!+135))</f>
        <v>#REF!</v>
      </c>
      <c r="HJ572" s="9" t="e">
        <f t="shared" ca="1" si="48"/>
        <v>#REF!</v>
      </c>
      <c r="HK572" s="9" t="e">
        <f t="shared" ca="1" si="49"/>
        <v>#REF!</v>
      </c>
      <c r="HL572" s="9" t="e">
        <f t="shared" ca="1" si="50"/>
        <v>#REF!</v>
      </c>
      <c r="HM572" s="9" t="e">
        <f t="shared" ca="1" si="51"/>
        <v>#REF!</v>
      </c>
      <c r="HN572" s="9" t="e">
        <f ca="1">SQRT($GS572*(1-$GS572/Controls!$D$15))</f>
        <v>#REF!</v>
      </c>
      <c r="HO572" s="9" t="e">
        <f t="shared" ca="1" si="52"/>
        <v>#REF!</v>
      </c>
      <c r="HP572" s="9" t="e">
        <f t="shared" ca="1" si="53"/>
        <v>#REF!</v>
      </c>
      <c r="HQ572" s="9" t="e">
        <f ca="1">IF($GV572=0,NA(),($GX572*Controls!#REF!))</f>
        <v>#REF!</v>
      </c>
    </row>
    <row r="573" spans="134:225" x14ac:dyDescent="0.25">
      <c r="ED573" s="9">
        <f>$EC$1145/4+$EC$1146/2+$EC$1147/4</f>
        <v>0</v>
      </c>
      <c r="EE573" s="9">
        <f>$ED$1144/4+$ED$1145/2+$ED$1146/4</f>
        <v>0</v>
      </c>
      <c r="GP573" s="9" t="e">
        <f ca="1">INDIRECT(ADDRESS(ROW(),Controls!#REF!+30))</f>
        <v>#REF!</v>
      </c>
      <c r="GQ573" s="9" t="e">
        <f ca="1">INDIRECT(ADDRESS(ROW(),Controls!#REF!+45))</f>
        <v>#REF!</v>
      </c>
      <c r="GR573" s="9" t="e">
        <f ca="1">INDIRECT(ADDRESS(ROW(),Controls!#REF!+60))</f>
        <v>#REF!</v>
      </c>
      <c r="GS573" s="9" t="e">
        <f ca="1">INDIRECT(ADDRESS(ROW(),Controls!#REF!+75))</f>
        <v>#REF!</v>
      </c>
      <c r="GT573" s="9" t="e">
        <f ca="1">INDIRECT(ADDRESS(ROW(),Controls!#REF!+90))</f>
        <v>#REF!</v>
      </c>
      <c r="GU573" s="9" t="e">
        <f ca="1">INDIRECT(ADDRESS(ROW(),Controls!#REF!+105))</f>
        <v>#REF!</v>
      </c>
      <c r="GV573" s="9" t="e">
        <f ca="1">INDIRECT(ADDRESS(ROW(),Controls!#REF!+120))</f>
        <v>#REF!</v>
      </c>
      <c r="GW573" s="9" t="e">
        <f ca="1">INDIRECT(ADDRESS(ROW(),Controls!#REF!+15))</f>
        <v>#REF!</v>
      </c>
      <c r="GX573" s="9" t="e">
        <f ca="1">INDIRECT(ADDRESS(ROW(),Controls!#REF!+135))</f>
        <v>#REF!</v>
      </c>
      <c r="HJ573" s="9" t="e">
        <f t="shared" ca="1" si="48"/>
        <v>#REF!</v>
      </c>
      <c r="HK573" s="9" t="e">
        <f t="shared" ca="1" si="49"/>
        <v>#REF!</v>
      </c>
      <c r="HL573" s="9" t="e">
        <f t="shared" ca="1" si="50"/>
        <v>#REF!</v>
      </c>
      <c r="HM573" s="9" t="e">
        <f t="shared" ca="1" si="51"/>
        <v>#REF!</v>
      </c>
      <c r="HN573" s="9" t="e">
        <f ca="1">SQRT($GS573*(1-$GS573/Controls!$D$15))</f>
        <v>#REF!</v>
      </c>
      <c r="HO573" s="9" t="e">
        <f t="shared" ca="1" si="52"/>
        <v>#REF!</v>
      </c>
      <c r="HP573" s="9" t="e">
        <f t="shared" ca="1" si="53"/>
        <v>#REF!</v>
      </c>
      <c r="HQ573" s="9" t="e">
        <f ca="1">IF($GV573=0,NA(),($GX573*Controls!#REF!))</f>
        <v>#REF!</v>
      </c>
    </row>
    <row r="574" spans="134:225" x14ac:dyDescent="0.25">
      <c r="ED574" s="9">
        <f>$EC$1147/4+$EC$1148/2+$EC$1149/4</f>
        <v>0</v>
      </c>
      <c r="EE574" s="9">
        <f>$ED$1146/4+$ED$1147/2+$ED$1148/4</f>
        <v>0</v>
      </c>
      <c r="GP574" s="9" t="e">
        <f ca="1">INDIRECT(ADDRESS(ROW(),Controls!#REF!+30))</f>
        <v>#REF!</v>
      </c>
      <c r="GQ574" s="9" t="e">
        <f ca="1">INDIRECT(ADDRESS(ROW(),Controls!#REF!+45))</f>
        <v>#REF!</v>
      </c>
      <c r="GR574" s="9" t="e">
        <f ca="1">INDIRECT(ADDRESS(ROW(),Controls!#REF!+60))</f>
        <v>#REF!</v>
      </c>
      <c r="GS574" s="9" t="e">
        <f ca="1">INDIRECT(ADDRESS(ROW(),Controls!#REF!+75))</f>
        <v>#REF!</v>
      </c>
      <c r="GT574" s="9" t="e">
        <f ca="1">INDIRECT(ADDRESS(ROW(),Controls!#REF!+90))</f>
        <v>#REF!</v>
      </c>
      <c r="GU574" s="9" t="e">
        <f ca="1">INDIRECT(ADDRESS(ROW(),Controls!#REF!+105))</f>
        <v>#REF!</v>
      </c>
      <c r="GV574" s="9" t="e">
        <f ca="1">INDIRECT(ADDRESS(ROW(),Controls!#REF!+120))</f>
        <v>#REF!</v>
      </c>
      <c r="GW574" s="9" t="e">
        <f ca="1">INDIRECT(ADDRESS(ROW(),Controls!#REF!+15))</f>
        <v>#REF!</v>
      </c>
      <c r="GX574" s="9" t="e">
        <f ca="1">INDIRECT(ADDRESS(ROW(),Controls!#REF!+135))</f>
        <v>#REF!</v>
      </c>
      <c r="HJ574" s="9" t="e">
        <f t="shared" ca="1" si="48"/>
        <v>#REF!</v>
      </c>
      <c r="HK574" s="9" t="e">
        <f t="shared" ca="1" si="49"/>
        <v>#REF!</v>
      </c>
      <c r="HL574" s="9" t="e">
        <f t="shared" ca="1" si="50"/>
        <v>#REF!</v>
      </c>
      <c r="HM574" s="9" t="e">
        <f t="shared" ca="1" si="51"/>
        <v>#REF!</v>
      </c>
      <c r="HN574" s="9" t="e">
        <f ca="1">SQRT($GS574*(1-$GS574/Controls!$D$15))</f>
        <v>#REF!</v>
      </c>
      <c r="HO574" s="9" t="e">
        <f t="shared" ca="1" si="52"/>
        <v>#REF!</v>
      </c>
      <c r="HP574" s="9" t="e">
        <f t="shared" ca="1" si="53"/>
        <v>#REF!</v>
      </c>
      <c r="HQ574" s="9" t="e">
        <f ca="1">IF($GV574=0,NA(),($GX574*Controls!#REF!))</f>
        <v>#REF!</v>
      </c>
    </row>
    <row r="575" spans="134:225" x14ac:dyDescent="0.25">
      <c r="ED575" s="9">
        <f>$EC$1149/4+$EC$1150/2+$EC$1151/4</f>
        <v>0</v>
      </c>
      <c r="EE575" s="9">
        <f>$ED$1148/4+$ED$1149/2+$ED$1150/4</f>
        <v>0</v>
      </c>
      <c r="GP575" s="9" t="e">
        <f ca="1">INDIRECT(ADDRESS(ROW(),Controls!#REF!+30))</f>
        <v>#REF!</v>
      </c>
      <c r="GQ575" s="9" t="e">
        <f ca="1">INDIRECT(ADDRESS(ROW(),Controls!#REF!+45))</f>
        <v>#REF!</v>
      </c>
      <c r="GR575" s="9" t="e">
        <f ca="1">INDIRECT(ADDRESS(ROW(),Controls!#REF!+60))</f>
        <v>#REF!</v>
      </c>
      <c r="GS575" s="9" t="e">
        <f ca="1">INDIRECT(ADDRESS(ROW(),Controls!#REF!+75))</f>
        <v>#REF!</v>
      </c>
      <c r="GT575" s="9" t="e">
        <f ca="1">INDIRECT(ADDRESS(ROW(),Controls!#REF!+90))</f>
        <v>#REF!</v>
      </c>
      <c r="GU575" s="9" t="e">
        <f ca="1">INDIRECT(ADDRESS(ROW(),Controls!#REF!+105))</f>
        <v>#REF!</v>
      </c>
      <c r="GV575" s="9" t="e">
        <f ca="1">INDIRECT(ADDRESS(ROW(),Controls!#REF!+120))</f>
        <v>#REF!</v>
      </c>
      <c r="GW575" s="9" t="e">
        <f ca="1">INDIRECT(ADDRESS(ROW(),Controls!#REF!+15))</f>
        <v>#REF!</v>
      </c>
      <c r="GX575" s="9" t="e">
        <f ca="1">INDIRECT(ADDRESS(ROW(),Controls!#REF!+135))</f>
        <v>#REF!</v>
      </c>
      <c r="HJ575" s="9" t="e">
        <f t="shared" ca="1" si="48"/>
        <v>#REF!</v>
      </c>
      <c r="HK575" s="9" t="e">
        <f t="shared" ca="1" si="49"/>
        <v>#REF!</v>
      </c>
      <c r="HL575" s="9" t="e">
        <f t="shared" ca="1" si="50"/>
        <v>#REF!</v>
      </c>
      <c r="HM575" s="9" t="e">
        <f t="shared" ca="1" si="51"/>
        <v>#REF!</v>
      </c>
      <c r="HN575" s="9" t="e">
        <f ca="1">SQRT($GS575*(1-$GS575/Controls!$D$15))</f>
        <v>#REF!</v>
      </c>
      <c r="HO575" s="9" t="e">
        <f t="shared" ca="1" si="52"/>
        <v>#REF!</v>
      </c>
      <c r="HP575" s="9" t="e">
        <f t="shared" ca="1" si="53"/>
        <v>#REF!</v>
      </c>
      <c r="HQ575" s="9" t="e">
        <f ca="1">IF($GV575=0,NA(),($GX575*Controls!#REF!))</f>
        <v>#REF!</v>
      </c>
    </row>
    <row r="576" spans="134:225" x14ac:dyDescent="0.25">
      <c r="ED576" s="9">
        <f>$EC$1151/4+$EC$1152/2+$EC$1153/4</f>
        <v>0</v>
      </c>
      <c r="EE576" s="9">
        <f>$ED$1150/4+$ED$1151/2+$ED$1152/4</f>
        <v>0</v>
      </c>
      <c r="GP576" s="9" t="e">
        <f ca="1">INDIRECT(ADDRESS(ROW(),Controls!#REF!+30))</f>
        <v>#REF!</v>
      </c>
      <c r="GQ576" s="9" t="e">
        <f ca="1">INDIRECT(ADDRESS(ROW(),Controls!#REF!+45))</f>
        <v>#REF!</v>
      </c>
      <c r="GR576" s="9" t="e">
        <f ca="1">INDIRECT(ADDRESS(ROW(),Controls!#REF!+60))</f>
        <v>#REF!</v>
      </c>
      <c r="GS576" s="9" t="e">
        <f ca="1">INDIRECT(ADDRESS(ROW(),Controls!#REF!+75))</f>
        <v>#REF!</v>
      </c>
      <c r="GT576" s="9" t="e">
        <f ca="1">INDIRECT(ADDRESS(ROW(),Controls!#REF!+90))</f>
        <v>#REF!</v>
      </c>
      <c r="GU576" s="9" t="e">
        <f ca="1">INDIRECT(ADDRESS(ROW(),Controls!#REF!+105))</f>
        <v>#REF!</v>
      </c>
      <c r="GV576" s="9" t="e">
        <f ca="1">INDIRECT(ADDRESS(ROW(),Controls!#REF!+120))</f>
        <v>#REF!</v>
      </c>
      <c r="GW576" s="9" t="e">
        <f ca="1">INDIRECT(ADDRESS(ROW(),Controls!#REF!+15))</f>
        <v>#REF!</v>
      </c>
      <c r="GX576" s="9" t="e">
        <f ca="1">INDIRECT(ADDRESS(ROW(),Controls!#REF!+135))</f>
        <v>#REF!</v>
      </c>
      <c r="HJ576" s="9" t="e">
        <f t="shared" ca="1" si="48"/>
        <v>#REF!</v>
      </c>
      <c r="HK576" s="9" t="e">
        <f t="shared" ca="1" si="49"/>
        <v>#REF!</v>
      </c>
      <c r="HL576" s="9" t="e">
        <f t="shared" ca="1" si="50"/>
        <v>#REF!</v>
      </c>
      <c r="HM576" s="9" t="e">
        <f t="shared" ca="1" si="51"/>
        <v>#REF!</v>
      </c>
      <c r="HN576" s="9" t="e">
        <f ca="1">SQRT($GS576*(1-$GS576/Controls!$D$15))</f>
        <v>#REF!</v>
      </c>
      <c r="HO576" s="9" t="e">
        <f t="shared" ca="1" si="52"/>
        <v>#REF!</v>
      </c>
      <c r="HP576" s="9" t="e">
        <f t="shared" ca="1" si="53"/>
        <v>#REF!</v>
      </c>
      <c r="HQ576" s="9" t="e">
        <f ca="1">IF($GV576=0,NA(),($GX576*Controls!#REF!))</f>
        <v>#REF!</v>
      </c>
    </row>
    <row r="577" spans="134:225" x14ac:dyDescent="0.25">
      <c r="ED577" s="9">
        <f>$EC$1153/4+$EC$1154/2+$EC$1155/4</f>
        <v>0</v>
      </c>
      <c r="EE577" s="9">
        <f>$ED$1152/4+$ED$1153/2+$ED$1154/4</f>
        <v>0</v>
      </c>
      <c r="GP577" s="9" t="e">
        <f ca="1">INDIRECT(ADDRESS(ROW(),Controls!#REF!+30))</f>
        <v>#REF!</v>
      </c>
      <c r="GQ577" s="9" t="e">
        <f ca="1">INDIRECT(ADDRESS(ROW(),Controls!#REF!+45))</f>
        <v>#REF!</v>
      </c>
      <c r="GR577" s="9" t="e">
        <f ca="1">INDIRECT(ADDRESS(ROW(),Controls!#REF!+60))</f>
        <v>#REF!</v>
      </c>
      <c r="GS577" s="9" t="e">
        <f ca="1">INDIRECT(ADDRESS(ROW(),Controls!#REF!+75))</f>
        <v>#REF!</v>
      </c>
      <c r="GT577" s="9" t="e">
        <f ca="1">INDIRECT(ADDRESS(ROW(),Controls!#REF!+90))</f>
        <v>#REF!</v>
      </c>
      <c r="GU577" s="9" t="e">
        <f ca="1">INDIRECT(ADDRESS(ROW(),Controls!#REF!+105))</f>
        <v>#REF!</v>
      </c>
      <c r="GV577" s="9" t="e">
        <f ca="1">INDIRECT(ADDRESS(ROW(),Controls!#REF!+120))</f>
        <v>#REF!</v>
      </c>
      <c r="GW577" s="9" t="e">
        <f ca="1">INDIRECT(ADDRESS(ROW(),Controls!#REF!+15))</f>
        <v>#REF!</v>
      </c>
      <c r="GX577" s="9" t="e">
        <f ca="1">INDIRECT(ADDRESS(ROW(),Controls!#REF!+135))</f>
        <v>#REF!</v>
      </c>
      <c r="HJ577" s="9" t="e">
        <f t="shared" ref="HJ577:HJ640" ca="1" si="54">IF($GV577=0,NA(),MAX($GP577,0.01)/$GQ577)</f>
        <v>#REF!</v>
      </c>
      <c r="HK577" s="9" t="e">
        <f t="shared" ref="HK577:HK640" ca="1" si="55">IF($GV577=0,NA(),($GP577-$GQ577)/$GV577)</f>
        <v>#REF!</v>
      </c>
      <c r="HL577" s="9" t="e">
        <f t="shared" ref="HL577:HL640" ca="1" si="56">IF($GV577=0,NA(),MAX($GU577/$GT577,0.01))</f>
        <v>#REF!</v>
      </c>
      <c r="HM577" s="9" t="e">
        <f t="shared" ref="HM577:HM640" ca="1" si="57">IF($GV577=0,NA(),($GU577-$GT577)/$GV577)</f>
        <v>#REF!</v>
      </c>
      <c r="HN577" s="9" t="e">
        <f ca="1">SQRT($GS577*(1-$GS577/Controls!$D$15))</f>
        <v>#REF!</v>
      </c>
      <c r="HO577" s="9" t="e">
        <f t="shared" ref="HO577:HO640" ca="1" si="58">IF($HN577=0,0,$GR577/$HN577)</f>
        <v>#REF!</v>
      </c>
      <c r="HP577" s="9" t="e">
        <f t="shared" ref="HP577:HP640" ca="1" si="59">IF($GV577=0,NA(),$GW577/$GV577)</f>
        <v>#REF!</v>
      </c>
      <c r="HQ577" s="9" t="e">
        <f ca="1">IF($GV577=0,NA(),($GX577*Controls!#REF!))</f>
        <v>#REF!</v>
      </c>
    </row>
    <row r="578" spans="134:225" x14ac:dyDescent="0.25">
      <c r="ED578" s="9">
        <f>$EC$1155/4+$EC$1156/2+$EC$1157/4</f>
        <v>0</v>
      </c>
      <c r="EE578" s="9">
        <f>$ED$1154/4+$ED$1155/2+$ED$1156/4</f>
        <v>0</v>
      </c>
      <c r="GP578" s="9" t="e">
        <f ca="1">INDIRECT(ADDRESS(ROW(),Controls!#REF!+30))</f>
        <v>#REF!</v>
      </c>
      <c r="GQ578" s="9" t="e">
        <f ca="1">INDIRECT(ADDRESS(ROW(),Controls!#REF!+45))</f>
        <v>#REF!</v>
      </c>
      <c r="GR578" s="9" t="e">
        <f ca="1">INDIRECT(ADDRESS(ROW(),Controls!#REF!+60))</f>
        <v>#REF!</v>
      </c>
      <c r="GS578" s="9" t="e">
        <f ca="1">INDIRECT(ADDRESS(ROW(),Controls!#REF!+75))</f>
        <v>#REF!</v>
      </c>
      <c r="GT578" s="9" t="e">
        <f ca="1">INDIRECT(ADDRESS(ROW(),Controls!#REF!+90))</f>
        <v>#REF!</v>
      </c>
      <c r="GU578" s="9" t="e">
        <f ca="1">INDIRECT(ADDRESS(ROW(),Controls!#REF!+105))</f>
        <v>#REF!</v>
      </c>
      <c r="GV578" s="9" t="e">
        <f ca="1">INDIRECT(ADDRESS(ROW(),Controls!#REF!+120))</f>
        <v>#REF!</v>
      </c>
      <c r="GW578" s="9" t="e">
        <f ca="1">INDIRECT(ADDRESS(ROW(),Controls!#REF!+15))</f>
        <v>#REF!</v>
      </c>
      <c r="GX578" s="9" t="e">
        <f ca="1">INDIRECT(ADDRESS(ROW(),Controls!#REF!+135))</f>
        <v>#REF!</v>
      </c>
      <c r="HJ578" s="9" t="e">
        <f t="shared" ca="1" si="54"/>
        <v>#REF!</v>
      </c>
      <c r="HK578" s="9" t="e">
        <f t="shared" ca="1" si="55"/>
        <v>#REF!</v>
      </c>
      <c r="HL578" s="9" t="e">
        <f t="shared" ca="1" si="56"/>
        <v>#REF!</v>
      </c>
      <c r="HM578" s="9" t="e">
        <f t="shared" ca="1" si="57"/>
        <v>#REF!</v>
      </c>
      <c r="HN578" s="9" t="e">
        <f ca="1">SQRT($GS578*(1-$GS578/Controls!$D$15))</f>
        <v>#REF!</v>
      </c>
      <c r="HO578" s="9" t="e">
        <f t="shared" ca="1" si="58"/>
        <v>#REF!</v>
      </c>
      <c r="HP578" s="9" t="e">
        <f t="shared" ca="1" si="59"/>
        <v>#REF!</v>
      </c>
      <c r="HQ578" s="9" t="e">
        <f ca="1">IF($GV578=0,NA(),($GX578*Controls!#REF!))</f>
        <v>#REF!</v>
      </c>
    </row>
    <row r="579" spans="134:225" x14ac:dyDescent="0.25">
      <c r="ED579" s="9">
        <f>$EC$1157/4+$EC$1158/2+$EC$1159/4</f>
        <v>0</v>
      </c>
      <c r="EE579" s="9">
        <f>$ED$1156/4+$ED$1157/2+$ED$1158/4</f>
        <v>0</v>
      </c>
      <c r="GP579" s="9" t="e">
        <f ca="1">INDIRECT(ADDRESS(ROW(),Controls!#REF!+30))</f>
        <v>#REF!</v>
      </c>
      <c r="GQ579" s="9" t="e">
        <f ca="1">INDIRECT(ADDRESS(ROW(),Controls!#REF!+45))</f>
        <v>#REF!</v>
      </c>
      <c r="GR579" s="9" t="e">
        <f ca="1">INDIRECT(ADDRESS(ROW(),Controls!#REF!+60))</f>
        <v>#REF!</v>
      </c>
      <c r="GS579" s="9" t="e">
        <f ca="1">INDIRECT(ADDRESS(ROW(),Controls!#REF!+75))</f>
        <v>#REF!</v>
      </c>
      <c r="GT579" s="9" t="e">
        <f ca="1">INDIRECT(ADDRESS(ROW(),Controls!#REF!+90))</f>
        <v>#REF!</v>
      </c>
      <c r="GU579" s="9" t="e">
        <f ca="1">INDIRECT(ADDRESS(ROW(),Controls!#REF!+105))</f>
        <v>#REF!</v>
      </c>
      <c r="GV579" s="9" t="e">
        <f ca="1">INDIRECT(ADDRESS(ROW(),Controls!#REF!+120))</f>
        <v>#REF!</v>
      </c>
      <c r="GW579" s="9" t="e">
        <f ca="1">INDIRECT(ADDRESS(ROW(),Controls!#REF!+15))</f>
        <v>#REF!</v>
      </c>
      <c r="GX579" s="9" t="e">
        <f ca="1">INDIRECT(ADDRESS(ROW(),Controls!#REF!+135))</f>
        <v>#REF!</v>
      </c>
      <c r="HJ579" s="9" t="e">
        <f t="shared" ca="1" si="54"/>
        <v>#REF!</v>
      </c>
      <c r="HK579" s="9" t="e">
        <f t="shared" ca="1" si="55"/>
        <v>#REF!</v>
      </c>
      <c r="HL579" s="9" t="e">
        <f t="shared" ca="1" si="56"/>
        <v>#REF!</v>
      </c>
      <c r="HM579" s="9" t="e">
        <f t="shared" ca="1" si="57"/>
        <v>#REF!</v>
      </c>
      <c r="HN579" s="9" t="e">
        <f ca="1">SQRT($GS579*(1-$GS579/Controls!$D$15))</f>
        <v>#REF!</v>
      </c>
      <c r="HO579" s="9" t="e">
        <f t="shared" ca="1" si="58"/>
        <v>#REF!</v>
      </c>
      <c r="HP579" s="9" t="e">
        <f t="shared" ca="1" si="59"/>
        <v>#REF!</v>
      </c>
      <c r="HQ579" s="9" t="e">
        <f ca="1">IF($GV579=0,NA(),($GX579*Controls!#REF!))</f>
        <v>#REF!</v>
      </c>
    </row>
    <row r="580" spans="134:225" x14ac:dyDescent="0.25">
      <c r="ED580" s="9">
        <f>$EC$1159/4+$EC$1160/2+$EC$1161/4</f>
        <v>0</v>
      </c>
      <c r="EE580" s="9">
        <f>$ED$1158/4+$ED$1159/2+$ED$1160/4</f>
        <v>0</v>
      </c>
      <c r="GP580" s="9" t="e">
        <f ca="1">INDIRECT(ADDRESS(ROW(),Controls!#REF!+30))</f>
        <v>#REF!</v>
      </c>
      <c r="GQ580" s="9" t="e">
        <f ca="1">INDIRECT(ADDRESS(ROW(),Controls!#REF!+45))</f>
        <v>#REF!</v>
      </c>
      <c r="GR580" s="9" t="e">
        <f ca="1">INDIRECT(ADDRESS(ROW(),Controls!#REF!+60))</f>
        <v>#REF!</v>
      </c>
      <c r="GS580" s="9" t="e">
        <f ca="1">INDIRECT(ADDRESS(ROW(),Controls!#REF!+75))</f>
        <v>#REF!</v>
      </c>
      <c r="GT580" s="9" t="e">
        <f ca="1">INDIRECT(ADDRESS(ROW(),Controls!#REF!+90))</f>
        <v>#REF!</v>
      </c>
      <c r="GU580" s="9" t="e">
        <f ca="1">INDIRECT(ADDRESS(ROW(),Controls!#REF!+105))</f>
        <v>#REF!</v>
      </c>
      <c r="GV580" s="9" t="e">
        <f ca="1">INDIRECT(ADDRESS(ROW(),Controls!#REF!+120))</f>
        <v>#REF!</v>
      </c>
      <c r="GW580" s="9" t="e">
        <f ca="1">INDIRECT(ADDRESS(ROW(),Controls!#REF!+15))</f>
        <v>#REF!</v>
      </c>
      <c r="GX580" s="9" t="e">
        <f ca="1">INDIRECT(ADDRESS(ROW(),Controls!#REF!+135))</f>
        <v>#REF!</v>
      </c>
      <c r="HJ580" s="9" t="e">
        <f t="shared" ca="1" si="54"/>
        <v>#REF!</v>
      </c>
      <c r="HK580" s="9" t="e">
        <f t="shared" ca="1" si="55"/>
        <v>#REF!</v>
      </c>
      <c r="HL580" s="9" t="e">
        <f t="shared" ca="1" si="56"/>
        <v>#REF!</v>
      </c>
      <c r="HM580" s="9" t="e">
        <f t="shared" ca="1" si="57"/>
        <v>#REF!</v>
      </c>
      <c r="HN580" s="9" t="e">
        <f ca="1">SQRT($GS580*(1-$GS580/Controls!$D$15))</f>
        <v>#REF!</v>
      </c>
      <c r="HO580" s="9" t="e">
        <f t="shared" ca="1" si="58"/>
        <v>#REF!</v>
      </c>
      <c r="HP580" s="9" t="e">
        <f t="shared" ca="1" si="59"/>
        <v>#REF!</v>
      </c>
      <c r="HQ580" s="9" t="e">
        <f ca="1">IF($GV580=0,NA(),($GX580*Controls!#REF!))</f>
        <v>#REF!</v>
      </c>
    </row>
    <row r="581" spans="134:225" x14ac:dyDescent="0.25">
      <c r="ED581" s="9">
        <f>$EC$1161/4+$EC$1162/2+$EC$1163/4</f>
        <v>0</v>
      </c>
      <c r="EE581" s="9">
        <f>$ED$1160/4+$ED$1161/2+$ED$1162/4</f>
        <v>0</v>
      </c>
      <c r="GP581" s="9" t="e">
        <f ca="1">INDIRECT(ADDRESS(ROW(),Controls!#REF!+30))</f>
        <v>#REF!</v>
      </c>
      <c r="GQ581" s="9" t="e">
        <f ca="1">INDIRECT(ADDRESS(ROW(),Controls!#REF!+45))</f>
        <v>#REF!</v>
      </c>
      <c r="GR581" s="9" t="e">
        <f ca="1">INDIRECT(ADDRESS(ROW(),Controls!#REF!+60))</f>
        <v>#REF!</v>
      </c>
      <c r="GS581" s="9" t="e">
        <f ca="1">INDIRECT(ADDRESS(ROW(),Controls!#REF!+75))</f>
        <v>#REF!</v>
      </c>
      <c r="GT581" s="9" t="e">
        <f ca="1">INDIRECT(ADDRESS(ROW(),Controls!#REF!+90))</f>
        <v>#REF!</v>
      </c>
      <c r="GU581" s="9" t="e">
        <f ca="1">INDIRECT(ADDRESS(ROW(),Controls!#REF!+105))</f>
        <v>#REF!</v>
      </c>
      <c r="GV581" s="9" t="e">
        <f ca="1">INDIRECT(ADDRESS(ROW(),Controls!#REF!+120))</f>
        <v>#REF!</v>
      </c>
      <c r="GW581" s="9" t="e">
        <f ca="1">INDIRECT(ADDRESS(ROW(),Controls!#REF!+15))</f>
        <v>#REF!</v>
      </c>
      <c r="GX581" s="9" t="e">
        <f ca="1">INDIRECT(ADDRESS(ROW(),Controls!#REF!+135))</f>
        <v>#REF!</v>
      </c>
      <c r="HJ581" s="9" t="e">
        <f t="shared" ca="1" si="54"/>
        <v>#REF!</v>
      </c>
      <c r="HK581" s="9" t="e">
        <f t="shared" ca="1" si="55"/>
        <v>#REF!</v>
      </c>
      <c r="HL581" s="9" t="e">
        <f t="shared" ca="1" si="56"/>
        <v>#REF!</v>
      </c>
      <c r="HM581" s="9" t="e">
        <f t="shared" ca="1" si="57"/>
        <v>#REF!</v>
      </c>
      <c r="HN581" s="9" t="e">
        <f ca="1">SQRT($GS581*(1-$GS581/Controls!$D$15))</f>
        <v>#REF!</v>
      </c>
      <c r="HO581" s="9" t="e">
        <f t="shared" ca="1" si="58"/>
        <v>#REF!</v>
      </c>
      <c r="HP581" s="9" t="e">
        <f t="shared" ca="1" si="59"/>
        <v>#REF!</v>
      </c>
      <c r="HQ581" s="9" t="e">
        <f ca="1">IF($GV581=0,NA(),($GX581*Controls!#REF!))</f>
        <v>#REF!</v>
      </c>
    </row>
    <row r="582" spans="134:225" x14ac:dyDescent="0.25">
      <c r="ED582" s="9">
        <f>$EC$1163/4+$EC$1164/2+$EC$1165/4</f>
        <v>0</v>
      </c>
      <c r="EE582" s="9">
        <f>$ED$1162/4+$ED$1163/2+$ED$1164/4</f>
        <v>0</v>
      </c>
      <c r="GP582" s="9" t="e">
        <f ca="1">INDIRECT(ADDRESS(ROW(),Controls!#REF!+30))</f>
        <v>#REF!</v>
      </c>
      <c r="GQ582" s="9" t="e">
        <f ca="1">INDIRECT(ADDRESS(ROW(),Controls!#REF!+45))</f>
        <v>#REF!</v>
      </c>
      <c r="GR582" s="9" t="e">
        <f ca="1">INDIRECT(ADDRESS(ROW(),Controls!#REF!+60))</f>
        <v>#REF!</v>
      </c>
      <c r="GS582" s="9" t="e">
        <f ca="1">INDIRECT(ADDRESS(ROW(),Controls!#REF!+75))</f>
        <v>#REF!</v>
      </c>
      <c r="GT582" s="9" t="e">
        <f ca="1">INDIRECT(ADDRESS(ROW(),Controls!#REF!+90))</f>
        <v>#REF!</v>
      </c>
      <c r="GU582" s="9" t="e">
        <f ca="1">INDIRECT(ADDRESS(ROW(),Controls!#REF!+105))</f>
        <v>#REF!</v>
      </c>
      <c r="GV582" s="9" t="e">
        <f ca="1">INDIRECT(ADDRESS(ROW(),Controls!#REF!+120))</f>
        <v>#REF!</v>
      </c>
      <c r="GW582" s="9" t="e">
        <f ca="1">INDIRECT(ADDRESS(ROW(),Controls!#REF!+15))</f>
        <v>#REF!</v>
      </c>
      <c r="GX582" s="9" t="e">
        <f ca="1">INDIRECT(ADDRESS(ROW(),Controls!#REF!+135))</f>
        <v>#REF!</v>
      </c>
      <c r="HJ582" s="9" t="e">
        <f t="shared" ca="1" si="54"/>
        <v>#REF!</v>
      </c>
      <c r="HK582" s="9" t="e">
        <f t="shared" ca="1" si="55"/>
        <v>#REF!</v>
      </c>
      <c r="HL582" s="9" t="e">
        <f t="shared" ca="1" si="56"/>
        <v>#REF!</v>
      </c>
      <c r="HM582" s="9" t="e">
        <f t="shared" ca="1" si="57"/>
        <v>#REF!</v>
      </c>
      <c r="HN582" s="9" t="e">
        <f ca="1">SQRT($GS582*(1-$GS582/Controls!$D$15))</f>
        <v>#REF!</v>
      </c>
      <c r="HO582" s="9" t="e">
        <f t="shared" ca="1" si="58"/>
        <v>#REF!</v>
      </c>
      <c r="HP582" s="9" t="e">
        <f t="shared" ca="1" si="59"/>
        <v>#REF!</v>
      </c>
      <c r="HQ582" s="9" t="e">
        <f ca="1">IF($GV582=0,NA(),($GX582*Controls!#REF!))</f>
        <v>#REF!</v>
      </c>
    </row>
    <row r="583" spans="134:225" x14ac:dyDescent="0.25">
      <c r="ED583" s="9">
        <f>$EC$1165/4+$EC$1166/2+$EC$1167/4</f>
        <v>0</v>
      </c>
      <c r="EE583" s="9">
        <f>$ED$1164/4+$ED$1165/2+$ED$1166/4</f>
        <v>0</v>
      </c>
      <c r="GP583" s="9" t="e">
        <f ca="1">INDIRECT(ADDRESS(ROW(),Controls!#REF!+30))</f>
        <v>#REF!</v>
      </c>
      <c r="GQ583" s="9" t="e">
        <f ca="1">INDIRECT(ADDRESS(ROW(),Controls!#REF!+45))</f>
        <v>#REF!</v>
      </c>
      <c r="GR583" s="9" t="e">
        <f ca="1">INDIRECT(ADDRESS(ROW(),Controls!#REF!+60))</f>
        <v>#REF!</v>
      </c>
      <c r="GS583" s="9" t="e">
        <f ca="1">INDIRECT(ADDRESS(ROW(),Controls!#REF!+75))</f>
        <v>#REF!</v>
      </c>
      <c r="GT583" s="9" t="e">
        <f ca="1">INDIRECT(ADDRESS(ROW(),Controls!#REF!+90))</f>
        <v>#REF!</v>
      </c>
      <c r="GU583" s="9" t="e">
        <f ca="1">INDIRECT(ADDRESS(ROW(),Controls!#REF!+105))</f>
        <v>#REF!</v>
      </c>
      <c r="GV583" s="9" t="e">
        <f ca="1">INDIRECT(ADDRESS(ROW(),Controls!#REF!+120))</f>
        <v>#REF!</v>
      </c>
      <c r="GW583" s="9" t="e">
        <f ca="1">INDIRECT(ADDRESS(ROW(),Controls!#REF!+15))</f>
        <v>#REF!</v>
      </c>
      <c r="GX583" s="9" t="e">
        <f ca="1">INDIRECT(ADDRESS(ROW(),Controls!#REF!+135))</f>
        <v>#REF!</v>
      </c>
      <c r="HJ583" s="9" t="e">
        <f t="shared" ca="1" si="54"/>
        <v>#REF!</v>
      </c>
      <c r="HK583" s="9" t="e">
        <f t="shared" ca="1" si="55"/>
        <v>#REF!</v>
      </c>
      <c r="HL583" s="9" t="e">
        <f t="shared" ca="1" si="56"/>
        <v>#REF!</v>
      </c>
      <c r="HM583" s="9" t="e">
        <f t="shared" ca="1" si="57"/>
        <v>#REF!</v>
      </c>
      <c r="HN583" s="9" t="e">
        <f ca="1">SQRT($GS583*(1-$GS583/Controls!$D$15))</f>
        <v>#REF!</v>
      </c>
      <c r="HO583" s="9" t="e">
        <f t="shared" ca="1" si="58"/>
        <v>#REF!</v>
      </c>
      <c r="HP583" s="9" t="e">
        <f t="shared" ca="1" si="59"/>
        <v>#REF!</v>
      </c>
      <c r="HQ583" s="9" t="e">
        <f ca="1">IF($GV583=0,NA(),($GX583*Controls!#REF!))</f>
        <v>#REF!</v>
      </c>
    </row>
    <row r="584" spans="134:225" x14ac:dyDescent="0.25">
      <c r="ED584" s="9">
        <f>$EC$1167/4+$EC$1168/2+$EC$1169/4</f>
        <v>0</v>
      </c>
      <c r="EE584" s="9">
        <f>$ED$1166/4+$ED$1167/2+$ED$1168/4</f>
        <v>0</v>
      </c>
      <c r="GP584" s="9" t="e">
        <f ca="1">INDIRECT(ADDRESS(ROW(),Controls!#REF!+30))</f>
        <v>#REF!</v>
      </c>
      <c r="GQ584" s="9" t="e">
        <f ca="1">INDIRECT(ADDRESS(ROW(),Controls!#REF!+45))</f>
        <v>#REF!</v>
      </c>
      <c r="GR584" s="9" t="e">
        <f ca="1">INDIRECT(ADDRESS(ROW(),Controls!#REF!+60))</f>
        <v>#REF!</v>
      </c>
      <c r="GS584" s="9" t="e">
        <f ca="1">INDIRECT(ADDRESS(ROW(),Controls!#REF!+75))</f>
        <v>#REF!</v>
      </c>
      <c r="GT584" s="9" t="e">
        <f ca="1">INDIRECT(ADDRESS(ROW(),Controls!#REF!+90))</f>
        <v>#REF!</v>
      </c>
      <c r="GU584" s="9" t="e">
        <f ca="1">INDIRECT(ADDRESS(ROW(),Controls!#REF!+105))</f>
        <v>#REF!</v>
      </c>
      <c r="GV584" s="9" t="e">
        <f ca="1">INDIRECT(ADDRESS(ROW(),Controls!#REF!+120))</f>
        <v>#REF!</v>
      </c>
      <c r="GW584" s="9" t="e">
        <f ca="1">INDIRECT(ADDRESS(ROW(),Controls!#REF!+15))</f>
        <v>#REF!</v>
      </c>
      <c r="GX584" s="9" t="e">
        <f ca="1">INDIRECT(ADDRESS(ROW(),Controls!#REF!+135))</f>
        <v>#REF!</v>
      </c>
      <c r="HJ584" s="9" t="e">
        <f t="shared" ca="1" si="54"/>
        <v>#REF!</v>
      </c>
      <c r="HK584" s="9" t="e">
        <f t="shared" ca="1" si="55"/>
        <v>#REF!</v>
      </c>
      <c r="HL584" s="9" t="e">
        <f t="shared" ca="1" si="56"/>
        <v>#REF!</v>
      </c>
      <c r="HM584" s="9" t="e">
        <f t="shared" ca="1" si="57"/>
        <v>#REF!</v>
      </c>
      <c r="HN584" s="9" t="e">
        <f ca="1">SQRT($GS584*(1-$GS584/Controls!$D$15))</f>
        <v>#REF!</v>
      </c>
      <c r="HO584" s="9" t="e">
        <f t="shared" ca="1" si="58"/>
        <v>#REF!</v>
      </c>
      <c r="HP584" s="9" t="e">
        <f t="shared" ca="1" si="59"/>
        <v>#REF!</v>
      </c>
      <c r="HQ584" s="9" t="e">
        <f ca="1">IF($GV584=0,NA(),($GX584*Controls!#REF!))</f>
        <v>#REF!</v>
      </c>
    </row>
    <row r="585" spans="134:225" x14ac:dyDescent="0.25">
      <c r="ED585" s="9">
        <f>$EC$1169/4+$EC$1170/2+$EC$1171/4</f>
        <v>0</v>
      </c>
      <c r="EE585" s="9">
        <f>$ED$1168/4+$ED$1169/2+$ED$1170/4</f>
        <v>0</v>
      </c>
      <c r="GP585" s="9" t="e">
        <f ca="1">INDIRECT(ADDRESS(ROW(),Controls!#REF!+30))</f>
        <v>#REF!</v>
      </c>
      <c r="GQ585" s="9" t="e">
        <f ca="1">INDIRECT(ADDRESS(ROW(),Controls!#REF!+45))</f>
        <v>#REF!</v>
      </c>
      <c r="GR585" s="9" t="e">
        <f ca="1">INDIRECT(ADDRESS(ROW(),Controls!#REF!+60))</f>
        <v>#REF!</v>
      </c>
      <c r="GS585" s="9" t="e">
        <f ca="1">INDIRECT(ADDRESS(ROW(),Controls!#REF!+75))</f>
        <v>#REF!</v>
      </c>
      <c r="GT585" s="9" t="e">
        <f ca="1">INDIRECT(ADDRESS(ROW(),Controls!#REF!+90))</f>
        <v>#REF!</v>
      </c>
      <c r="GU585" s="9" t="e">
        <f ca="1">INDIRECT(ADDRESS(ROW(),Controls!#REF!+105))</f>
        <v>#REF!</v>
      </c>
      <c r="GV585" s="9" t="e">
        <f ca="1">INDIRECT(ADDRESS(ROW(),Controls!#REF!+120))</f>
        <v>#REF!</v>
      </c>
      <c r="GW585" s="9" t="e">
        <f ca="1">INDIRECT(ADDRESS(ROW(),Controls!#REF!+15))</f>
        <v>#REF!</v>
      </c>
      <c r="GX585" s="9" t="e">
        <f ca="1">INDIRECT(ADDRESS(ROW(),Controls!#REF!+135))</f>
        <v>#REF!</v>
      </c>
      <c r="HJ585" s="9" t="e">
        <f t="shared" ca="1" si="54"/>
        <v>#REF!</v>
      </c>
      <c r="HK585" s="9" t="e">
        <f t="shared" ca="1" si="55"/>
        <v>#REF!</v>
      </c>
      <c r="HL585" s="9" t="e">
        <f t="shared" ca="1" si="56"/>
        <v>#REF!</v>
      </c>
      <c r="HM585" s="9" t="e">
        <f t="shared" ca="1" si="57"/>
        <v>#REF!</v>
      </c>
      <c r="HN585" s="9" t="e">
        <f ca="1">SQRT($GS585*(1-$GS585/Controls!$D$15))</f>
        <v>#REF!</v>
      </c>
      <c r="HO585" s="9" t="e">
        <f t="shared" ca="1" si="58"/>
        <v>#REF!</v>
      </c>
      <c r="HP585" s="9" t="e">
        <f t="shared" ca="1" si="59"/>
        <v>#REF!</v>
      </c>
      <c r="HQ585" s="9" t="e">
        <f ca="1">IF($GV585=0,NA(),($GX585*Controls!#REF!))</f>
        <v>#REF!</v>
      </c>
    </row>
    <row r="586" spans="134:225" x14ac:dyDescent="0.25">
      <c r="ED586" s="9">
        <f>$EC$1171/4+$EC$1172/2+$EC$1173/4</f>
        <v>0</v>
      </c>
      <c r="EE586" s="9">
        <f>$ED$1170/4+$ED$1171/2+$ED$1172/4</f>
        <v>0</v>
      </c>
      <c r="GP586" s="9" t="e">
        <f ca="1">INDIRECT(ADDRESS(ROW(),Controls!#REF!+30))</f>
        <v>#REF!</v>
      </c>
      <c r="GQ586" s="9" t="e">
        <f ca="1">INDIRECT(ADDRESS(ROW(),Controls!#REF!+45))</f>
        <v>#REF!</v>
      </c>
      <c r="GR586" s="9" t="e">
        <f ca="1">INDIRECT(ADDRESS(ROW(),Controls!#REF!+60))</f>
        <v>#REF!</v>
      </c>
      <c r="GS586" s="9" t="e">
        <f ca="1">INDIRECT(ADDRESS(ROW(),Controls!#REF!+75))</f>
        <v>#REF!</v>
      </c>
      <c r="GT586" s="9" t="e">
        <f ca="1">INDIRECT(ADDRESS(ROW(),Controls!#REF!+90))</f>
        <v>#REF!</v>
      </c>
      <c r="GU586" s="9" t="e">
        <f ca="1">INDIRECT(ADDRESS(ROW(),Controls!#REF!+105))</f>
        <v>#REF!</v>
      </c>
      <c r="GV586" s="9" t="e">
        <f ca="1">INDIRECT(ADDRESS(ROW(),Controls!#REF!+120))</f>
        <v>#REF!</v>
      </c>
      <c r="GW586" s="9" t="e">
        <f ca="1">INDIRECT(ADDRESS(ROW(),Controls!#REF!+15))</f>
        <v>#REF!</v>
      </c>
      <c r="GX586" s="9" t="e">
        <f ca="1">INDIRECT(ADDRESS(ROW(),Controls!#REF!+135))</f>
        <v>#REF!</v>
      </c>
      <c r="HJ586" s="9" t="e">
        <f t="shared" ca="1" si="54"/>
        <v>#REF!</v>
      </c>
      <c r="HK586" s="9" t="e">
        <f t="shared" ca="1" si="55"/>
        <v>#REF!</v>
      </c>
      <c r="HL586" s="9" t="e">
        <f t="shared" ca="1" si="56"/>
        <v>#REF!</v>
      </c>
      <c r="HM586" s="9" t="e">
        <f t="shared" ca="1" si="57"/>
        <v>#REF!</v>
      </c>
      <c r="HN586" s="9" t="e">
        <f ca="1">SQRT($GS586*(1-$GS586/Controls!$D$15))</f>
        <v>#REF!</v>
      </c>
      <c r="HO586" s="9" t="e">
        <f t="shared" ca="1" si="58"/>
        <v>#REF!</v>
      </c>
      <c r="HP586" s="9" t="e">
        <f t="shared" ca="1" si="59"/>
        <v>#REF!</v>
      </c>
      <c r="HQ586" s="9" t="e">
        <f ca="1">IF($GV586=0,NA(),($GX586*Controls!#REF!))</f>
        <v>#REF!</v>
      </c>
    </row>
    <row r="587" spans="134:225" x14ac:dyDescent="0.25">
      <c r="ED587" s="9">
        <f>$EC$1173/4+$EC$1174/2+$EC$1175/4</f>
        <v>0</v>
      </c>
      <c r="EE587" s="9">
        <f>$ED$1172/4+$ED$1173/2+$ED$1174/4</f>
        <v>0</v>
      </c>
      <c r="GP587" s="9" t="e">
        <f ca="1">INDIRECT(ADDRESS(ROW(),Controls!#REF!+30))</f>
        <v>#REF!</v>
      </c>
      <c r="GQ587" s="9" t="e">
        <f ca="1">INDIRECT(ADDRESS(ROW(),Controls!#REF!+45))</f>
        <v>#REF!</v>
      </c>
      <c r="GR587" s="9" t="e">
        <f ca="1">INDIRECT(ADDRESS(ROW(),Controls!#REF!+60))</f>
        <v>#REF!</v>
      </c>
      <c r="GS587" s="9" t="e">
        <f ca="1">INDIRECT(ADDRESS(ROW(),Controls!#REF!+75))</f>
        <v>#REF!</v>
      </c>
      <c r="GT587" s="9" t="e">
        <f ca="1">INDIRECT(ADDRESS(ROW(),Controls!#REF!+90))</f>
        <v>#REF!</v>
      </c>
      <c r="GU587" s="9" t="e">
        <f ca="1">INDIRECT(ADDRESS(ROW(),Controls!#REF!+105))</f>
        <v>#REF!</v>
      </c>
      <c r="GV587" s="9" t="e">
        <f ca="1">INDIRECT(ADDRESS(ROW(),Controls!#REF!+120))</f>
        <v>#REF!</v>
      </c>
      <c r="GW587" s="9" t="e">
        <f ca="1">INDIRECT(ADDRESS(ROW(),Controls!#REF!+15))</f>
        <v>#REF!</v>
      </c>
      <c r="GX587" s="9" t="e">
        <f ca="1">INDIRECT(ADDRESS(ROW(),Controls!#REF!+135))</f>
        <v>#REF!</v>
      </c>
      <c r="HJ587" s="9" t="e">
        <f t="shared" ca="1" si="54"/>
        <v>#REF!</v>
      </c>
      <c r="HK587" s="9" t="e">
        <f t="shared" ca="1" si="55"/>
        <v>#REF!</v>
      </c>
      <c r="HL587" s="9" t="e">
        <f t="shared" ca="1" si="56"/>
        <v>#REF!</v>
      </c>
      <c r="HM587" s="9" t="e">
        <f t="shared" ca="1" si="57"/>
        <v>#REF!</v>
      </c>
      <c r="HN587" s="9" t="e">
        <f ca="1">SQRT($GS587*(1-$GS587/Controls!$D$15))</f>
        <v>#REF!</v>
      </c>
      <c r="HO587" s="9" t="e">
        <f t="shared" ca="1" si="58"/>
        <v>#REF!</v>
      </c>
      <c r="HP587" s="9" t="e">
        <f t="shared" ca="1" si="59"/>
        <v>#REF!</v>
      </c>
      <c r="HQ587" s="9" t="e">
        <f ca="1">IF($GV587=0,NA(),($GX587*Controls!#REF!))</f>
        <v>#REF!</v>
      </c>
    </row>
    <row r="588" spans="134:225" x14ac:dyDescent="0.25">
      <c r="ED588" s="9">
        <f>$EC$1175/4+$EC$1176/2+$EC$1177/4</f>
        <v>0</v>
      </c>
      <c r="EE588" s="9">
        <f>$ED$1174/4+$ED$1175/2+$ED$1176/4</f>
        <v>0</v>
      </c>
      <c r="GP588" s="9" t="e">
        <f ca="1">INDIRECT(ADDRESS(ROW(),Controls!#REF!+30))</f>
        <v>#REF!</v>
      </c>
      <c r="GQ588" s="9" t="e">
        <f ca="1">INDIRECT(ADDRESS(ROW(),Controls!#REF!+45))</f>
        <v>#REF!</v>
      </c>
      <c r="GR588" s="9" t="e">
        <f ca="1">INDIRECT(ADDRESS(ROW(),Controls!#REF!+60))</f>
        <v>#REF!</v>
      </c>
      <c r="GS588" s="9" t="e">
        <f ca="1">INDIRECT(ADDRESS(ROW(),Controls!#REF!+75))</f>
        <v>#REF!</v>
      </c>
      <c r="GT588" s="9" t="e">
        <f ca="1">INDIRECT(ADDRESS(ROW(),Controls!#REF!+90))</f>
        <v>#REF!</v>
      </c>
      <c r="GU588" s="9" t="e">
        <f ca="1">INDIRECT(ADDRESS(ROW(),Controls!#REF!+105))</f>
        <v>#REF!</v>
      </c>
      <c r="GV588" s="9" t="e">
        <f ca="1">INDIRECT(ADDRESS(ROW(),Controls!#REF!+120))</f>
        <v>#REF!</v>
      </c>
      <c r="GW588" s="9" t="e">
        <f ca="1">INDIRECT(ADDRESS(ROW(),Controls!#REF!+15))</f>
        <v>#REF!</v>
      </c>
      <c r="GX588" s="9" t="e">
        <f ca="1">INDIRECT(ADDRESS(ROW(),Controls!#REF!+135))</f>
        <v>#REF!</v>
      </c>
      <c r="HJ588" s="9" t="e">
        <f t="shared" ca="1" si="54"/>
        <v>#REF!</v>
      </c>
      <c r="HK588" s="9" t="e">
        <f t="shared" ca="1" si="55"/>
        <v>#REF!</v>
      </c>
      <c r="HL588" s="9" t="e">
        <f t="shared" ca="1" si="56"/>
        <v>#REF!</v>
      </c>
      <c r="HM588" s="9" t="e">
        <f t="shared" ca="1" si="57"/>
        <v>#REF!</v>
      </c>
      <c r="HN588" s="9" t="e">
        <f ca="1">SQRT($GS588*(1-$GS588/Controls!$D$15))</f>
        <v>#REF!</v>
      </c>
      <c r="HO588" s="9" t="e">
        <f t="shared" ca="1" si="58"/>
        <v>#REF!</v>
      </c>
      <c r="HP588" s="9" t="e">
        <f t="shared" ca="1" si="59"/>
        <v>#REF!</v>
      </c>
      <c r="HQ588" s="9" t="e">
        <f ca="1">IF($GV588=0,NA(),($GX588*Controls!#REF!))</f>
        <v>#REF!</v>
      </c>
    </row>
    <row r="589" spans="134:225" x14ac:dyDescent="0.25">
      <c r="ED589" s="9">
        <f>$EC$1177/4+$EC$1178/2+$EC$1179/4</f>
        <v>0</v>
      </c>
      <c r="EE589" s="9">
        <f>$ED$1176/4+$ED$1177/2+$ED$1178/4</f>
        <v>0</v>
      </c>
      <c r="GP589" s="9" t="e">
        <f ca="1">INDIRECT(ADDRESS(ROW(),Controls!#REF!+30))</f>
        <v>#REF!</v>
      </c>
      <c r="GQ589" s="9" t="e">
        <f ca="1">INDIRECT(ADDRESS(ROW(),Controls!#REF!+45))</f>
        <v>#REF!</v>
      </c>
      <c r="GR589" s="9" t="e">
        <f ca="1">INDIRECT(ADDRESS(ROW(),Controls!#REF!+60))</f>
        <v>#REF!</v>
      </c>
      <c r="GS589" s="9" t="e">
        <f ca="1">INDIRECT(ADDRESS(ROW(),Controls!#REF!+75))</f>
        <v>#REF!</v>
      </c>
      <c r="GT589" s="9" t="e">
        <f ca="1">INDIRECT(ADDRESS(ROW(),Controls!#REF!+90))</f>
        <v>#REF!</v>
      </c>
      <c r="GU589" s="9" t="e">
        <f ca="1">INDIRECT(ADDRESS(ROW(),Controls!#REF!+105))</f>
        <v>#REF!</v>
      </c>
      <c r="GV589" s="9" t="e">
        <f ca="1">INDIRECT(ADDRESS(ROW(),Controls!#REF!+120))</f>
        <v>#REF!</v>
      </c>
      <c r="GW589" s="9" t="e">
        <f ca="1">INDIRECT(ADDRESS(ROW(),Controls!#REF!+15))</f>
        <v>#REF!</v>
      </c>
      <c r="GX589" s="9" t="e">
        <f ca="1">INDIRECT(ADDRESS(ROW(),Controls!#REF!+135))</f>
        <v>#REF!</v>
      </c>
      <c r="HJ589" s="9" t="e">
        <f t="shared" ca="1" si="54"/>
        <v>#REF!</v>
      </c>
      <c r="HK589" s="9" t="e">
        <f t="shared" ca="1" si="55"/>
        <v>#REF!</v>
      </c>
      <c r="HL589" s="9" t="e">
        <f t="shared" ca="1" si="56"/>
        <v>#REF!</v>
      </c>
      <c r="HM589" s="9" t="e">
        <f t="shared" ca="1" si="57"/>
        <v>#REF!</v>
      </c>
      <c r="HN589" s="9" t="e">
        <f ca="1">SQRT($GS589*(1-$GS589/Controls!$D$15))</f>
        <v>#REF!</v>
      </c>
      <c r="HO589" s="9" t="e">
        <f t="shared" ca="1" si="58"/>
        <v>#REF!</v>
      </c>
      <c r="HP589" s="9" t="e">
        <f t="shared" ca="1" si="59"/>
        <v>#REF!</v>
      </c>
      <c r="HQ589" s="9" t="e">
        <f ca="1">IF($GV589=0,NA(),($GX589*Controls!#REF!))</f>
        <v>#REF!</v>
      </c>
    </row>
    <row r="590" spans="134:225" x14ac:dyDescent="0.25">
      <c r="ED590" s="9">
        <f>$EC$1179/4+$EC$1180/2+$EC$1181/4</f>
        <v>0</v>
      </c>
      <c r="EE590" s="9">
        <f>$ED$1178/4+$ED$1179/2+$ED$1180/4</f>
        <v>0</v>
      </c>
      <c r="GP590" s="9" t="e">
        <f ca="1">INDIRECT(ADDRESS(ROW(),Controls!#REF!+30))</f>
        <v>#REF!</v>
      </c>
      <c r="GQ590" s="9" t="e">
        <f ca="1">INDIRECT(ADDRESS(ROW(),Controls!#REF!+45))</f>
        <v>#REF!</v>
      </c>
      <c r="GR590" s="9" t="e">
        <f ca="1">INDIRECT(ADDRESS(ROW(),Controls!#REF!+60))</f>
        <v>#REF!</v>
      </c>
      <c r="GS590" s="9" t="e">
        <f ca="1">INDIRECT(ADDRESS(ROW(),Controls!#REF!+75))</f>
        <v>#REF!</v>
      </c>
      <c r="GT590" s="9" t="e">
        <f ca="1">INDIRECT(ADDRESS(ROW(),Controls!#REF!+90))</f>
        <v>#REF!</v>
      </c>
      <c r="GU590" s="9" t="e">
        <f ca="1">INDIRECT(ADDRESS(ROW(),Controls!#REF!+105))</f>
        <v>#REF!</v>
      </c>
      <c r="GV590" s="9" t="e">
        <f ca="1">INDIRECT(ADDRESS(ROW(),Controls!#REF!+120))</f>
        <v>#REF!</v>
      </c>
      <c r="GW590" s="9" t="e">
        <f ca="1">INDIRECT(ADDRESS(ROW(),Controls!#REF!+15))</f>
        <v>#REF!</v>
      </c>
      <c r="GX590" s="9" t="e">
        <f ca="1">INDIRECT(ADDRESS(ROW(),Controls!#REF!+135))</f>
        <v>#REF!</v>
      </c>
      <c r="HJ590" s="9" t="e">
        <f t="shared" ca="1" si="54"/>
        <v>#REF!</v>
      </c>
      <c r="HK590" s="9" t="e">
        <f t="shared" ca="1" si="55"/>
        <v>#REF!</v>
      </c>
      <c r="HL590" s="9" t="e">
        <f t="shared" ca="1" si="56"/>
        <v>#REF!</v>
      </c>
      <c r="HM590" s="9" t="e">
        <f t="shared" ca="1" si="57"/>
        <v>#REF!</v>
      </c>
      <c r="HN590" s="9" t="e">
        <f ca="1">SQRT($GS590*(1-$GS590/Controls!$D$15))</f>
        <v>#REF!</v>
      </c>
      <c r="HO590" s="9" t="e">
        <f t="shared" ca="1" si="58"/>
        <v>#REF!</v>
      </c>
      <c r="HP590" s="9" t="e">
        <f t="shared" ca="1" si="59"/>
        <v>#REF!</v>
      </c>
      <c r="HQ590" s="9" t="e">
        <f ca="1">IF($GV590=0,NA(),($GX590*Controls!#REF!))</f>
        <v>#REF!</v>
      </c>
    </row>
    <row r="591" spans="134:225" x14ac:dyDescent="0.25">
      <c r="ED591" s="9">
        <f>$EC$1181/4+$EC$1182/2+$EC$1183/4</f>
        <v>0</v>
      </c>
      <c r="EE591" s="9">
        <f>$ED$1180/4+$ED$1181/2+$ED$1182/4</f>
        <v>0</v>
      </c>
      <c r="GP591" s="9" t="e">
        <f ca="1">INDIRECT(ADDRESS(ROW(),Controls!#REF!+30))</f>
        <v>#REF!</v>
      </c>
      <c r="GQ591" s="9" t="e">
        <f ca="1">INDIRECT(ADDRESS(ROW(),Controls!#REF!+45))</f>
        <v>#REF!</v>
      </c>
      <c r="GR591" s="9" t="e">
        <f ca="1">INDIRECT(ADDRESS(ROW(),Controls!#REF!+60))</f>
        <v>#REF!</v>
      </c>
      <c r="GS591" s="9" t="e">
        <f ca="1">INDIRECT(ADDRESS(ROW(),Controls!#REF!+75))</f>
        <v>#REF!</v>
      </c>
      <c r="GT591" s="9" t="e">
        <f ca="1">INDIRECT(ADDRESS(ROW(),Controls!#REF!+90))</f>
        <v>#REF!</v>
      </c>
      <c r="GU591" s="9" t="e">
        <f ca="1">INDIRECT(ADDRESS(ROW(),Controls!#REF!+105))</f>
        <v>#REF!</v>
      </c>
      <c r="GV591" s="9" t="e">
        <f ca="1">INDIRECT(ADDRESS(ROW(),Controls!#REF!+120))</f>
        <v>#REF!</v>
      </c>
      <c r="GW591" s="9" t="e">
        <f ca="1">INDIRECT(ADDRESS(ROW(),Controls!#REF!+15))</f>
        <v>#REF!</v>
      </c>
      <c r="GX591" s="9" t="e">
        <f ca="1">INDIRECT(ADDRESS(ROW(),Controls!#REF!+135))</f>
        <v>#REF!</v>
      </c>
      <c r="HJ591" s="9" t="e">
        <f t="shared" ca="1" si="54"/>
        <v>#REF!</v>
      </c>
      <c r="HK591" s="9" t="e">
        <f t="shared" ca="1" si="55"/>
        <v>#REF!</v>
      </c>
      <c r="HL591" s="9" t="e">
        <f t="shared" ca="1" si="56"/>
        <v>#REF!</v>
      </c>
      <c r="HM591" s="9" t="e">
        <f t="shared" ca="1" si="57"/>
        <v>#REF!</v>
      </c>
      <c r="HN591" s="9" t="e">
        <f ca="1">SQRT($GS591*(1-$GS591/Controls!$D$15))</f>
        <v>#REF!</v>
      </c>
      <c r="HO591" s="9" t="e">
        <f t="shared" ca="1" si="58"/>
        <v>#REF!</v>
      </c>
      <c r="HP591" s="9" t="e">
        <f t="shared" ca="1" si="59"/>
        <v>#REF!</v>
      </c>
      <c r="HQ591" s="9" t="e">
        <f ca="1">IF($GV591=0,NA(),($GX591*Controls!#REF!))</f>
        <v>#REF!</v>
      </c>
    </row>
    <row r="592" spans="134:225" x14ac:dyDescent="0.25">
      <c r="ED592" s="9">
        <f>$EC$1183/4+$EC$1184/2+$EC$1185/4</f>
        <v>0</v>
      </c>
      <c r="EE592" s="9">
        <f>$ED$1182/4+$ED$1183/2+$ED$1184/4</f>
        <v>0</v>
      </c>
      <c r="GP592" s="9" t="e">
        <f ca="1">INDIRECT(ADDRESS(ROW(),Controls!#REF!+30))</f>
        <v>#REF!</v>
      </c>
      <c r="GQ592" s="9" t="e">
        <f ca="1">INDIRECT(ADDRESS(ROW(),Controls!#REF!+45))</f>
        <v>#REF!</v>
      </c>
      <c r="GR592" s="9" t="e">
        <f ca="1">INDIRECT(ADDRESS(ROW(),Controls!#REF!+60))</f>
        <v>#REF!</v>
      </c>
      <c r="GS592" s="9" t="e">
        <f ca="1">INDIRECT(ADDRESS(ROW(),Controls!#REF!+75))</f>
        <v>#REF!</v>
      </c>
      <c r="GT592" s="9" t="e">
        <f ca="1">INDIRECT(ADDRESS(ROW(),Controls!#REF!+90))</f>
        <v>#REF!</v>
      </c>
      <c r="GU592" s="9" t="e">
        <f ca="1">INDIRECT(ADDRESS(ROW(),Controls!#REF!+105))</f>
        <v>#REF!</v>
      </c>
      <c r="GV592" s="9" t="e">
        <f ca="1">INDIRECT(ADDRESS(ROW(),Controls!#REF!+120))</f>
        <v>#REF!</v>
      </c>
      <c r="GW592" s="9" t="e">
        <f ca="1">INDIRECT(ADDRESS(ROW(),Controls!#REF!+15))</f>
        <v>#REF!</v>
      </c>
      <c r="GX592" s="9" t="e">
        <f ca="1">INDIRECT(ADDRESS(ROW(),Controls!#REF!+135))</f>
        <v>#REF!</v>
      </c>
      <c r="HJ592" s="9" t="e">
        <f t="shared" ca="1" si="54"/>
        <v>#REF!</v>
      </c>
      <c r="HK592" s="9" t="e">
        <f t="shared" ca="1" si="55"/>
        <v>#REF!</v>
      </c>
      <c r="HL592" s="9" t="e">
        <f t="shared" ca="1" si="56"/>
        <v>#REF!</v>
      </c>
      <c r="HM592" s="9" t="e">
        <f t="shared" ca="1" si="57"/>
        <v>#REF!</v>
      </c>
      <c r="HN592" s="9" t="e">
        <f ca="1">SQRT($GS592*(1-$GS592/Controls!$D$15))</f>
        <v>#REF!</v>
      </c>
      <c r="HO592" s="9" t="e">
        <f t="shared" ca="1" si="58"/>
        <v>#REF!</v>
      </c>
      <c r="HP592" s="9" t="e">
        <f t="shared" ca="1" si="59"/>
        <v>#REF!</v>
      </c>
      <c r="HQ592" s="9" t="e">
        <f ca="1">IF($GV592=0,NA(),($GX592*Controls!#REF!))</f>
        <v>#REF!</v>
      </c>
    </row>
    <row r="593" spans="134:225" x14ac:dyDescent="0.25">
      <c r="ED593" s="9">
        <f>$EC$1185/4+$EC$1186/2+$EC$1187/4</f>
        <v>0</v>
      </c>
      <c r="EE593" s="9">
        <f>$ED$1184/4+$ED$1185/2+$ED$1186/4</f>
        <v>0</v>
      </c>
      <c r="GP593" s="9" t="e">
        <f ca="1">INDIRECT(ADDRESS(ROW(),Controls!#REF!+30))</f>
        <v>#REF!</v>
      </c>
      <c r="GQ593" s="9" t="e">
        <f ca="1">INDIRECT(ADDRESS(ROW(),Controls!#REF!+45))</f>
        <v>#REF!</v>
      </c>
      <c r="GR593" s="9" t="e">
        <f ca="1">INDIRECT(ADDRESS(ROW(),Controls!#REF!+60))</f>
        <v>#REF!</v>
      </c>
      <c r="GS593" s="9" t="e">
        <f ca="1">INDIRECT(ADDRESS(ROW(),Controls!#REF!+75))</f>
        <v>#REF!</v>
      </c>
      <c r="GT593" s="9" t="e">
        <f ca="1">INDIRECT(ADDRESS(ROW(),Controls!#REF!+90))</f>
        <v>#REF!</v>
      </c>
      <c r="GU593" s="9" t="e">
        <f ca="1">INDIRECT(ADDRESS(ROW(),Controls!#REF!+105))</f>
        <v>#REF!</v>
      </c>
      <c r="GV593" s="9" t="e">
        <f ca="1">INDIRECT(ADDRESS(ROW(),Controls!#REF!+120))</f>
        <v>#REF!</v>
      </c>
      <c r="GW593" s="9" t="e">
        <f ca="1">INDIRECT(ADDRESS(ROW(),Controls!#REF!+15))</f>
        <v>#REF!</v>
      </c>
      <c r="GX593" s="9" t="e">
        <f ca="1">INDIRECT(ADDRESS(ROW(),Controls!#REF!+135))</f>
        <v>#REF!</v>
      </c>
      <c r="HJ593" s="9" t="e">
        <f t="shared" ca="1" si="54"/>
        <v>#REF!</v>
      </c>
      <c r="HK593" s="9" t="e">
        <f t="shared" ca="1" si="55"/>
        <v>#REF!</v>
      </c>
      <c r="HL593" s="9" t="e">
        <f t="shared" ca="1" si="56"/>
        <v>#REF!</v>
      </c>
      <c r="HM593" s="9" t="e">
        <f t="shared" ca="1" si="57"/>
        <v>#REF!</v>
      </c>
      <c r="HN593" s="9" t="e">
        <f ca="1">SQRT($GS593*(1-$GS593/Controls!$D$15))</f>
        <v>#REF!</v>
      </c>
      <c r="HO593" s="9" t="e">
        <f t="shared" ca="1" si="58"/>
        <v>#REF!</v>
      </c>
      <c r="HP593" s="9" t="e">
        <f t="shared" ca="1" si="59"/>
        <v>#REF!</v>
      </c>
      <c r="HQ593" s="9" t="e">
        <f ca="1">IF($GV593=0,NA(),($GX593*Controls!#REF!))</f>
        <v>#REF!</v>
      </c>
    </row>
    <row r="594" spans="134:225" x14ac:dyDescent="0.25">
      <c r="ED594" s="9">
        <f>$EC$1187/4+$EC$1188/2+$EC$1189/4</f>
        <v>0</v>
      </c>
      <c r="EE594" s="9">
        <f>$ED$1186/4+$ED$1187/2+$ED$1188/4</f>
        <v>0</v>
      </c>
      <c r="GP594" s="9" t="e">
        <f ca="1">INDIRECT(ADDRESS(ROW(),Controls!#REF!+30))</f>
        <v>#REF!</v>
      </c>
      <c r="GQ594" s="9" t="e">
        <f ca="1">INDIRECT(ADDRESS(ROW(),Controls!#REF!+45))</f>
        <v>#REF!</v>
      </c>
      <c r="GR594" s="9" t="e">
        <f ca="1">INDIRECT(ADDRESS(ROW(),Controls!#REF!+60))</f>
        <v>#REF!</v>
      </c>
      <c r="GS594" s="9" t="e">
        <f ca="1">INDIRECT(ADDRESS(ROW(),Controls!#REF!+75))</f>
        <v>#REF!</v>
      </c>
      <c r="GT594" s="9" t="e">
        <f ca="1">INDIRECT(ADDRESS(ROW(),Controls!#REF!+90))</f>
        <v>#REF!</v>
      </c>
      <c r="GU594" s="9" t="e">
        <f ca="1">INDIRECT(ADDRESS(ROW(),Controls!#REF!+105))</f>
        <v>#REF!</v>
      </c>
      <c r="GV594" s="9" t="e">
        <f ca="1">INDIRECT(ADDRESS(ROW(),Controls!#REF!+120))</f>
        <v>#REF!</v>
      </c>
      <c r="GW594" s="9" t="e">
        <f ca="1">INDIRECT(ADDRESS(ROW(),Controls!#REF!+15))</f>
        <v>#REF!</v>
      </c>
      <c r="GX594" s="9" t="e">
        <f ca="1">INDIRECT(ADDRESS(ROW(),Controls!#REF!+135))</f>
        <v>#REF!</v>
      </c>
      <c r="HJ594" s="9" t="e">
        <f t="shared" ca="1" si="54"/>
        <v>#REF!</v>
      </c>
      <c r="HK594" s="9" t="e">
        <f t="shared" ca="1" si="55"/>
        <v>#REF!</v>
      </c>
      <c r="HL594" s="9" t="e">
        <f t="shared" ca="1" si="56"/>
        <v>#REF!</v>
      </c>
      <c r="HM594" s="9" t="e">
        <f t="shared" ca="1" si="57"/>
        <v>#REF!</v>
      </c>
      <c r="HN594" s="9" t="e">
        <f ca="1">SQRT($GS594*(1-$GS594/Controls!$D$15))</f>
        <v>#REF!</v>
      </c>
      <c r="HO594" s="9" t="e">
        <f t="shared" ca="1" si="58"/>
        <v>#REF!</v>
      </c>
      <c r="HP594" s="9" t="e">
        <f t="shared" ca="1" si="59"/>
        <v>#REF!</v>
      </c>
      <c r="HQ594" s="9" t="e">
        <f ca="1">IF($GV594=0,NA(),($GX594*Controls!#REF!))</f>
        <v>#REF!</v>
      </c>
    </row>
    <row r="595" spans="134:225" x14ac:dyDescent="0.25">
      <c r="ED595" s="9">
        <f>$EC$1189/4+$EC$1190/2+$EC$1191/4</f>
        <v>0</v>
      </c>
      <c r="EE595" s="9">
        <f>$ED$1188/4+$ED$1189/2+$ED$1190/4</f>
        <v>0</v>
      </c>
      <c r="GP595" s="9" t="e">
        <f ca="1">INDIRECT(ADDRESS(ROW(),Controls!#REF!+30))</f>
        <v>#REF!</v>
      </c>
      <c r="GQ595" s="9" t="e">
        <f ca="1">INDIRECT(ADDRESS(ROW(),Controls!#REF!+45))</f>
        <v>#REF!</v>
      </c>
      <c r="GR595" s="9" t="e">
        <f ca="1">INDIRECT(ADDRESS(ROW(),Controls!#REF!+60))</f>
        <v>#REF!</v>
      </c>
      <c r="GS595" s="9" t="e">
        <f ca="1">INDIRECT(ADDRESS(ROW(),Controls!#REF!+75))</f>
        <v>#REF!</v>
      </c>
      <c r="GT595" s="9" t="e">
        <f ca="1">INDIRECT(ADDRESS(ROW(),Controls!#REF!+90))</f>
        <v>#REF!</v>
      </c>
      <c r="GU595" s="9" t="e">
        <f ca="1">INDIRECT(ADDRESS(ROW(),Controls!#REF!+105))</f>
        <v>#REF!</v>
      </c>
      <c r="GV595" s="9" t="e">
        <f ca="1">INDIRECT(ADDRESS(ROW(),Controls!#REF!+120))</f>
        <v>#REF!</v>
      </c>
      <c r="GW595" s="9" t="e">
        <f ca="1">INDIRECT(ADDRESS(ROW(),Controls!#REF!+15))</f>
        <v>#REF!</v>
      </c>
      <c r="GX595" s="9" t="e">
        <f ca="1">INDIRECT(ADDRESS(ROW(),Controls!#REF!+135))</f>
        <v>#REF!</v>
      </c>
      <c r="HJ595" s="9" t="e">
        <f t="shared" ca="1" si="54"/>
        <v>#REF!</v>
      </c>
      <c r="HK595" s="9" t="e">
        <f t="shared" ca="1" si="55"/>
        <v>#REF!</v>
      </c>
      <c r="HL595" s="9" t="e">
        <f t="shared" ca="1" si="56"/>
        <v>#REF!</v>
      </c>
      <c r="HM595" s="9" t="e">
        <f t="shared" ca="1" si="57"/>
        <v>#REF!</v>
      </c>
      <c r="HN595" s="9" t="e">
        <f ca="1">SQRT($GS595*(1-$GS595/Controls!$D$15))</f>
        <v>#REF!</v>
      </c>
      <c r="HO595" s="9" t="e">
        <f t="shared" ca="1" si="58"/>
        <v>#REF!</v>
      </c>
      <c r="HP595" s="9" t="e">
        <f t="shared" ca="1" si="59"/>
        <v>#REF!</v>
      </c>
      <c r="HQ595" s="9" t="e">
        <f ca="1">IF($GV595=0,NA(),($GX595*Controls!#REF!))</f>
        <v>#REF!</v>
      </c>
    </row>
    <row r="596" spans="134:225" x14ac:dyDescent="0.25">
      <c r="ED596" s="9">
        <f>$EC$1191/4+$EC$1192/2+$EC$1193/4</f>
        <v>0</v>
      </c>
      <c r="EE596" s="9">
        <f>$ED$1190/4+$ED$1191/2+$ED$1192/4</f>
        <v>0</v>
      </c>
      <c r="GP596" s="9" t="e">
        <f ca="1">INDIRECT(ADDRESS(ROW(),Controls!#REF!+30))</f>
        <v>#REF!</v>
      </c>
      <c r="GQ596" s="9" t="e">
        <f ca="1">INDIRECT(ADDRESS(ROW(),Controls!#REF!+45))</f>
        <v>#REF!</v>
      </c>
      <c r="GR596" s="9" t="e">
        <f ca="1">INDIRECT(ADDRESS(ROW(),Controls!#REF!+60))</f>
        <v>#REF!</v>
      </c>
      <c r="GS596" s="9" t="e">
        <f ca="1">INDIRECT(ADDRESS(ROW(),Controls!#REF!+75))</f>
        <v>#REF!</v>
      </c>
      <c r="GT596" s="9" t="e">
        <f ca="1">INDIRECT(ADDRESS(ROW(),Controls!#REF!+90))</f>
        <v>#REF!</v>
      </c>
      <c r="GU596" s="9" t="e">
        <f ca="1">INDIRECT(ADDRESS(ROW(),Controls!#REF!+105))</f>
        <v>#REF!</v>
      </c>
      <c r="GV596" s="9" t="e">
        <f ca="1">INDIRECT(ADDRESS(ROW(),Controls!#REF!+120))</f>
        <v>#REF!</v>
      </c>
      <c r="GW596" s="9" t="e">
        <f ca="1">INDIRECT(ADDRESS(ROW(),Controls!#REF!+15))</f>
        <v>#REF!</v>
      </c>
      <c r="GX596" s="9" t="e">
        <f ca="1">INDIRECT(ADDRESS(ROW(),Controls!#REF!+135))</f>
        <v>#REF!</v>
      </c>
      <c r="HJ596" s="9" t="e">
        <f t="shared" ca="1" si="54"/>
        <v>#REF!</v>
      </c>
      <c r="HK596" s="9" t="e">
        <f t="shared" ca="1" si="55"/>
        <v>#REF!</v>
      </c>
      <c r="HL596" s="9" t="e">
        <f t="shared" ca="1" si="56"/>
        <v>#REF!</v>
      </c>
      <c r="HM596" s="9" t="e">
        <f t="shared" ca="1" si="57"/>
        <v>#REF!</v>
      </c>
      <c r="HN596" s="9" t="e">
        <f ca="1">SQRT($GS596*(1-$GS596/Controls!$D$15))</f>
        <v>#REF!</v>
      </c>
      <c r="HO596" s="9" t="e">
        <f t="shared" ca="1" si="58"/>
        <v>#REF!</v>
      </c>
      <c r="HP596" s="9" t="e">
        <f t="shared" ca="1" si="59"/>
        <v>#REF!</v>
      </c>
      <c r="HQ596" s="9" t="e">
        <f ca="1">IF($GV596=0,NA(),($GX596*Controls!#REF!))</f>
        <v>#REF!</v>
      </c>
    </row>
    <row r="597" spans="134:225" x14ac:dyDescent="0.25">
      <c r="ED597" s="9">
        <f>$EC$1193/4+$EC$1194/2+$EC$1195/4</f>
        <v>0</v>
      </c>
      <c r="EE597" s="9">
        <f>$ED$1192/4+$ED$1193/2+$ED$1194/4</f>
        <v>0</v>
      </c>
      <c r="GP597" s="9" t="e">
        <f ca="1">INDIRECT(ADDRESS(ROW(),Controls!#REF!+30))</f>
        <v>#REF!</v>
      </c>
      <c r="GQ597" s="9" t="e">
        <f ca="1">INDIRECT(ADDRESS(ROW(),Controls!#REF!+45))</f>
        <v>#REF!</v>
      </c>
      <c r="GR597" s="9" t="e">
        <f ca="1">INDIRECT(ADDRESS(ROW(),Controls!#REF!+60))</f>
        <v>#REF!</v>
      </c>
      <c r="GS597" s="9" t="e">
        <f ca="1">INDIRECT(ADDRESS(ROW(),Controls!#REF!+75))</f>
        <v>#REF!</v>
      </c>
      <c r="GT597" s="9" t="e">
        <f ca="1">INDIRECT(ADDRESS(ROW(),Controls!#REF!+90))</f>
        <v>#REF!</v>
      </c>
      <c r="GU597" s="9" t="e">
        <f ca="1">INDIRECT(ADDRESS(ROW(),Controls!#REF!+105))</f>
        <v>#REF!</v>
      </c>
      <c r="GV597" s="9" t="e">
        <f ca="1">INDIRECT(ADDRESS(ROW(),Controls!#REF!+120))</f>
        <v>#REF!</v>
      </c>
      <c r="GW597" s="9" t="e">
        <f ca="1">INDIRECT(ADDRESS(ROW(),Controls!#REF!+15))</f>
        <v>#REF!</v>
      </c>
      <c r="GX597" s="9" t="e">
        <f ca="1">INDIRECT(ADDRESS(ROW(),Controls!#REF!+135))</f>
        <v>#REF!</v>
      </c>
      <c r="HJ597" s="9" t="e">
        <f t="shared" ca="1" si="54"/>
        <v>#REF!</v>
      </c>
      <c r="HK597" s="9" t="e">
        <f t="shared" ca="1" si="55"/>
        <v>#REF!</v>
      </c>
      <c r="HL597" s="9" t="e">
        <f t="shared" ca="1" si="56"/>
        <v>#REF!</v>
      </c>
      <c r="HM597" s="9" t="e">
        <f t="shared" ca="1" si="57"/>
        <v>#REF!</v>
      </c>
      <c r="HN597" s="9" t="e">
        <f ca="1">SQRT($GS597*(1-$GS597/Controls!$D$15))</f>
        <v>#REF!</v>
      </c>
      <c r="HO597" s="9" t="e">
        <f t="shared" ca="1" si="58"/>
        <v>#REF!</v>
      </c>
      <c r="HP597" s="9" t="e">
        <f t="shared" ca="1" si="59"/>
        <v>#REF!</v>
      </c>
      <c r="HQ597" s="9" t="e">
        <f ca="1">IF($GV597=0,NA(),($GX597*Controls!#REF!))</f>
        <v>#REF!</v>
      </c>
    </row>
    <row r="598" spans="134:225" x14ac:dyDescent="0.25">
      <c r="ED598" s="9">
        <f>$EC$1195/4+$EC$1196/2+$EC$1197/4</f>
        <v>0</v>
      </c>
      <c r="EE598" s="9">
        <f>$ED$1194/4+$ED$1195/2+$ED$1196/4</f>
        <v>0</v>
      </c>
      <c r="GP598" s="9" t="e">
        <f ca="1">INDIRECT(ADDRESS(ROW(),Controls!#REF!+30))</f>
        <v>#REF!</v>
      </c>
      <c r="GQ598" s="9" t="e">
        <f ca="1">INDIRECT(ADDRESS(ROW(),Controls!#REF!+45))</f>
        <v>#REF!</v>
      </c>
      <c r="GR598" s="9" t="e">
        <f ca="1">INDIRECT(ADDRESS(ROW(),Controls!#REF!+60))</f>
        <v>#REF!</v>
      </c>
      <c r="GS598" s="9" t="e">
        <f ca="1">INDIRECT(ADDRESS(ROW(),Controls!#REF!+75))</f>
        <v>#REF!</v>
      </c>
      <c r="GT598" s="9" t="e">
        <f ca="1">INDIRECT(ADDRESS(ROW(),Controls!#REF!+90))</f>
        <v>#REF!</v>
      </c>
      <c r="GU598" s="9" t="e">
        <f ca="1">INDIRECT(ADDRESS(ROW(),Controls!#REF!+105))</f>
        <v>#REF!</v>
      </c>
      <c r="GV598" s="9" t="e">
        <f ca="1">INDIRECT(ADDRESS(ROW(),Controls!#REF!+120))</f>
        <v>#REF!</v>
      </c>
      <c r="GW598" s="9" t="e">
        <f ca="1">INDIRECT(ADDRESS(ROW(),Controls!#REF!+15))</f>
        <v>#REF!</v>
      </c>
      <c r="GX598" s="9" t="e">
        <f ca="1">INDIRECT(ADDRESS(ROW(),Controls!#REF!+135))</f>
        <v>#REF!</v>
      </c>
      <c r="HJ598" s="9" t="e">
        <f t="shared" ca="1" si="54"/>
        <v>#REF!</v>
      </c>
      <c r="HK598" s="9" t="e">
        <f t="shared" ca="1" si="55"/>
        <v>#REF!</v>
      </c>
      <c r="HL598" s="9" t="e">
        <f t="shared" ca="1" si="56"/>
        <v>#REF!</v>
      </c>
      <c r="HM598" s="9" t="e">
        <f t="shared" ca="1" si="57"/>
        <v>#REF!</v>
      </c>
      <c r="HN598" s="9" t="e">
        <f ca="1">SQRT($GS598*(1-$GS598/Controls!$D$15))</f>
        <v>#REF!</v>
      </c>
      <c r="HO598" s="9" t="e">
        <f t="shared" ca="1" si="58"/>
        <v>#REF!</v>
      </c>
      <c r="HP598" s="9" t="e">
        <f t="shared" ca="1" si="59"/>
        <v>#REF!</v>
      </c>
      <c r="HQ598" s="9" t="e">
        <f ca="1">IF($GV598=0,NA(),($GX598*Controls!#REF!))</f>
        <v>#REF!</v>
      </c>
    </row>
    <row r="599" spans="134:225" x14ac:dyDescent="0.25">
      <c r="ED599" s="9">
        <f>$EC$1197/4+$EC$1198/2+$EC$1199/4</f>
        <v>0</v>
      </c>
      <c r="EE599" s="9">
        <f>$ED$1196/4+$ED$1197/2+$ED$1198/4</f>
        <v>0</v>
      </c>
      <c r="GP599" s="9" t="e">
        <f ca="1">INDIRECT(ADDRESS(ROW(),Controls!#REF!+30))</f>
        <v>#REF!</v>
      </c>
      <c r="GQ599" s="9" t="e">
        <f ca="1">INDIRECT(ADDRESS(ROW(),Controls!#REF!+45))</f>
        <v>#REF!</v>
      </c>
      <c r="GR599" s="9" t="e">
        <f ca="1">INDIRECT(ADDRESS(ROW(),Controls!#REF!+60))</f>
        <v>#REF!</v>
      </c>
      <c r="GS599" s="9" t="e">
        <f ca="1">INDIRECT(ADDRESS(ROW(),Controls!#REF!+75))</f>
        <v>#REF!</v>
      </c>
      <c r="GT599" s="9" t="e">
        <f ca="1">INDIRECT(ADDRESS(ROW(),Controls!#REF!+90))</f>
        <v>#REF!</v>
      </c>
      <c r="GU599" s="9" t="e">
        <f ca="1">INDIRECT(ADDRESS(ROW(),Controls!#REF!+105))</f>
        <v>#REF!</v>
      </c>
      <c r="GV599" s="9" t="e">
        <f ca="1">INDIRECT(ADDRESS(ROW(),Controls!#REF!+120))</f>
        <v>#REF!</v>
      </c>
      <c r="GW599" s="9" t="e">
        <f ca="1">INDIRECT(ADDRESS(ROW(),Controls!#REF!+15))</f>
        <v>#REF!</v>
      </c>
      <c r="GX599" s="9" t="e">
        <f ca="1">INDIRECT(ADDRESS(ROW(),Controls!#REF!+135))</f>
        <v>#REF!</v>
      </c>
      <c r="HJ599" s="9" t="e">
        <f t="shared" ca="1" si="54"/>
        <v>#REF!</v>
      </c>
      <c r="HK599" s="9" t="e">
        <f t="shared" ca="1" si="55"/>
        <v>#REF!</v>
      </c>
      <c r="HL599" s="9" t="e">
        <f t="shared" ca="1" si="56"/>
        <v>#REF!</v>
      </c>
      <c r="HM599" s="9" t="e">
        <f t="shared" ca="1" si="57"/>
        <v>#REF!</v>
      </c>
      <c r="HN599" s="9" t="e">
        <f ca="1">SQRT($GS599*(1-$GS599/Controls!$D$15))</f>
        <v>#REF!</v>
      </c>
      <c r="HO599" s="9" t="e">
        <f t="shared" ca="1" si="58"/>
        <v>#REF!</v>
      </c>
      <c r="HP599" s="9" t="e">
        <f t="shared" ca="1" si="59"/>
        <v>#REF!</v>
      </c>
      <c r="HQ599" s="9" t="e">
        <f ca="1">IF($GV599=0,NA(),($GX599*Controls!#REF!))</f>
        <v>#REF!</v>
      </c>
    </row>
    <row r="600" spans="134:225" x14ac:dyDescent="0.25">
      <c r="ED600" s="9">
        <f>$EC$1199/4+$EC$1200/2+$EC$1201/4</f>
        <v>0</v>
      </c>
      <c r="EE600" s="9">
        <f>$ED$1198/4+$ED$1199/2+$ED$1200/4</f>
        <v>0</v>
      </c>
      <c r="GP600" s="9" t="e">
        <f ca="1">INDIRECT(ADDRESS(ROW(),Controls!#REF!+30))</f>
        <v>#REF!</v>
      </c>
      <c r="GQ600" s="9" t="e">
        <f ca="1">INDIRECT(ADDRESS(ROW(),Controls!#REF!+45))</f>
        <v>#REF!</v>
      </c>
      <c r="GR600" s="9" t="e">
        <f ca="1">INDIRECT(ADDRESS(ROW(),Controls!#REF!+60))</f>
        <v>#REF!</v>
      </c>
      <c r="GS600" s="9" t="e">
        <f ca="1">INDIRECT(ADDRESS(ROW(),Controls!#REF!+75))</f>
        <v>#REF!</v>
      </c>
      <c r="GT600" s="9" t="e">
        <f ca="1">INDIRECT(ADDRESS(ROW(),Controls!#REF!+90))</f>
        <v>#REF!</v>
      </c>
      <c r="GU600" s="9" t="e">
        <f ca="1">INDIRECT(ADDRESS(ROW(),Controls!#REF!+105))</f>
        <v>#REF!</v>
      </c>
      <c r="GV600" s="9" t="e">
        <f ca="1">INDIRECT(ADDRESS(ROW(),Controls!#REF!+120))</f>
        <v>#REF!</v>
      </c>
      <c r="GW600" s="9" t="e">
        <f ca="1">INDIRECT(ADDRESS(ROW(),Controls!#REF!+15))</f>
        <v>#REF!</v>
      </c>
      <c r="GX600" s="9" t="e">
        <f ca="1">INDIRECT(ADDRESS(ROW(),Controls!#REF!+135))</f>
        <v>#REF!</v>
      </c>
      <c r="HJ600" s="9" t="e">
        <f t="shared" ca="1" si="54"/>
        <v>#REF!</v>
      </c>
      <c r="HK600" s="9" t="e">
        <f t="shared" ca="1" si="55"/>
        <v>#REF!</v>
      </c>
      <c r="HL600" s="9" t="e">
        <f t="shared" ca="1" si="56"/>
        <v>#REF!</v>
      </c>
      <c r="HM600" s="9" t="e">
        <f t="shared" ca="1" si="57"/>
        <v>#REF!</v>
      </c>
      <c r="HN600" s="9" t="e">
        <f ca="1">SQRT($GS600*(1-$GS600/Controls!$D$15))</f>
        <v>#REF!</v>
      </c>
      <c r="HO600" s="9" t="e">
        <f t="shared" ca="1" si="58"/>
        <v>#REF!</v>
      </c>
      <c r="HP600" s="9" t="e">
        <f t="shared" ca="1" si="59"/>
        <v>#REF!</v>
      </c>
      <c r="HQ600" s="9" t="e">
        <f ca="1">IF($GV600=0,NA(),($GX600*Controls!#REF!))</f>
        <v>#REF!</v>
      </c>
    </row>
    <row r="601" spans="134:225" x14ac:dyDescent="0.25">
      <c r="ED601" s="9">
        <f>$EC$1201/4+$EC$1202/2+$EC$1203/4</f>
        <v>0</v>
      </c>
      <c r="EE601" s="9">
        <f>$ED$1200/4+$ED$1201/2+$ED$1202/4</f>
        <v>0</v>
      </c>
      <c r="GP601" s="9" t="e">
        <f ca="1">INDIRECT(ADDRESS(ROW(),Controls!#REF!+30))</f>
        <v>#REF!</v>
      </c>
      <c r="GQ601" s="9" t="e">
        <f ca="1">INDIRECT(ADDRESS(ROW(),Controls!#REF!+45))</f>
        <v>#REF!</v>
      </c>
      <c r="GR601" s="9" t="e">
        <f ca="1">INDIRECT(ADDRESS(ROW(),Controls!#REF!+60))</f>
        <v>#REF!</v>
      </c>
      <c r="GS601" s="9" t="e">
        <f ca="1">INDIRECT(ADDRESS(ROW(),Controls!#REF!+75))</f>
        <v>#REF!</v>
      </c>
      <c r="GT601" s="9" t="e">
        <f ca="1">INDIRECT(ADDRESS(ROW(),Controls!#REF!+90))</f>
        <v>#REF!</v>
      </c>
      <c r="GU601" s="9" t="e">
        <f ca="1">INDIRECT(ADDRESS(ROW(),Controls!#REF!+105))</f>
        <v>#REF!</v>
      </c>
      <c r="GV601" s="9" t="e">
        <f ca="1">INDIRECT(ADDRESS(ROW(),Controls!#REF!+120))</f>
        <v>#REF!</v>
      </c>
      <c r="GW601" s="9" t="e">
        <f ca="1">INDIRECT(ADDRESS(ROW(),Controls!#REF!+15))</f>
        <v>#REF!</v>
      </c>
      <c r="GX601" s="9" t="e">
        <f ca="1">INDIRECT(ADDRESS(ROW(),Controls!#REF!+135))</f>
        <v>#REF!</v>
      </c>
      <c r="HJ601" s="9" t="e">
        <f t="shared" ca="1" si="54"/>
        <v>#REF!</v>
      </c>
      <c r="HK601" s="9" t="e">
        <f t="shared" ca="1" si="55"/>
        <v>#REF!</v>
      </c>
      <c r="HL601" s="9" t="e">
        <f t="shared" ca="1" si="56"/>
        <v>#REF!</v>
      </c>
      <c r="HM601" s="9" t="e">
        <f t="shared" ca="1" si="57"/>
        <v>#REF!</v>
      </c>
      <c r="HN601" s="9" t="e">
        <f ca="1">SQRT($GS601*(1-$GS601/Controls!$D$15))</f>
        <v>#REF!</v>
      </c>
      <c r="HO601" s="9" t="e">
        <f t="shared" ca="1" si="58"/>
        <v>#REF!</v>
      </c>
      <c r="HP601" s="9" t="e">
        <f t="shared" ca="1" si="59"/>
        <v>#REF!</v>
      </c>
      <c r="HQ601" s="9" t="e">
        <f ca="1">IF($GV601=0,NA(),($GX601*Controls!#REF!))</f>
        <v>#REF!</v>
      </c>
    </row>
    <row r="602" spans="134:225" x14ac:dyDescent="0.25">
      <c r="ED602" s="9">
        <f>$EC$1203/4+$EC$1204/2+$EC$1205/4</f>
        <v>0</v>
      </c>
      <c r="EE602" s="9">
        <f>$ED$1202/4+$ED$1203/2+$ED$1204/4</f>
        <v>0</v>
      </c>
      <c r="GP602" s="9" t="e">
        <f ca="1">INDIRECT(ADDRESS(ROW(),Controls!#REF!+30))</f>
        <v>#REF!</v>
      </c>
      <c r="GQ602" s="9" t="e">
        <f ca="1">INDIRECT(ADDRESS(ROW(),Controls!#REF!+45))</f>
        <v>#REF!</v>
      </c>
      <c r="GR602" s="9" t="e">
        <f ca="1">INDIRECT(ADDRESS(ROW(),Controls!#REF!+60))</f>
        <v>#REF!</v>
      </c>
      <c r="GS602" s="9" t="e">
        <f ca="1">INDIRECT(ADDRESS(ROW(),Controls!#REF!+75))</f>
        <v>#REF!</v>
      </c>
      <c r="GT602" s="9" t="e">
        <f ca="1">INDIRECT(ADDRESS(ROW(),Controls!#REF!+90))</f>
        <v>#REF!</v>
      </c>
      <c r="GU602" s="9" t="e">
        <f ca="1">INDIRECT(ADDRESS(ROW(),Controls!#REF!+105))</f>
        <v>#REF!</v>
      </c>
      <c r="GV602" s="9" t="e">
        <f ca="1">INDIRECT(ADDRESS(ROW(),Controls!#REF!+120))</f>
        <v>#REF!</v>
      </c>
      <c r="GW602" s="9" t="e">
        <f ca="1">INDIRECT(ADDRESS(ROW(),Controls!#REF!+15))</f>
        <v>#REF!</v>
      </c>
      <c r="GX602" s="9" t="e">
        <f ca="1">INDIRECT(ADDRESS(ROW(),Controls!#REF!+135))</f>
        <v>#REF!</v>
      </c>
      <c r="HJ602" s="9" t="e">
        <f t="shared" ca="1" si="54"/>
        <v>#REF!</v>
      </c>
      <c r="HK602" s="9" t="e">
        <f t="shared" ca="1" si="55"/>
        <v>#REF!</v>
      </c>
      <c r="HL602" s="9" t="e">
        <f t="shared" ca="1" si="56"/>
        <v>#REF!</v>
      </c>
      <c r="HM602" s="9" t="e">
        <f t="shared" ca="1" si="57"/>
        <v>#REF!</v>
      </c>
      <c r="HN602" s="9" t="e">
        <f ca="1">SQRT($GS602*(1-$GS602/Controls!$D$15))</f>
        <v>#REF!</v>
      </c>
      <c r="HO602" s="9" t="e">
        <f t="shared" ca="1" si="58"/>
        <v>#REF!</v>
      </c>
      <c r="HP602" s="9" t="e">
        <f t="shared" ca="1" si="59"/>
        <v>#REF!</v>
      </c>
      <c r="HQ602" s="9" t="e">
        <f ca="1">IF($GV602=0,NA(),($GX602*Controls!#REF!))</f>
        <v>#REF!</v>
      </c>
    </row>
    <row r="603" spans="134:225" x14ac:dyDescent="0.25">
      <c r="ED603" s="9">
        <f>$EC$1205/4+$EC$1206/2+$EC$1207/4</f>
        <v>0</v>
      </c>
      <c r="EE603" s="9">
        <f>$ED$1204/4+$ED$1205/2+$ED$1206/4</f>
        <v>0</v>
      </c>
      <c r="GP603" s="9" t="e">
        <f ca="1">INDIRECT(ADDRESS(ROW(),Controls!#REF!+30))</f>
        <v>#REF!</v>
      </c>
      <c r="GQ603" s="9" t="e">
        <f ca="1">INDIRECT(ADDRESS(ROW(),Controls!#REF!+45))</f>
        <v>#REF!</v>
      </c>
      <c r="GR603" s="9" t="e">
        <f ca="1">INDIRECT(ADDRESS(ROW(),Controls!#REF!+60))</f>
        <v>#REF!</v>
      </c>
      <c r="GS603" s="9" t="e">
        <f ca="1">INDIRECT(ADDRESS(ROW(),Controls!#REF!+75))</f>
        <v>#REF!</v>
      </c>
      <c r="GT603" s="9" t="e">
        <f ca="1">INDIRECT(ADDRESS(ROW(),Controls!#REF!+90))</f>
        <v>#REF!</v>
      </c>
      <c r="GU603" s="9" t="e">
        <f ca="1">INDIRECT(ADDRESS(ROW(),Controls!#REF!+105))</f>
        <v>#REF!</v>
      </c>
      <c r="GV603" s="9" t="e">
        <f ca="1">INDIRECT(ADDRESS(ROW(),Controls!#REF!+120))</f>
        <v>#REF!</v>
      </c>
      <c r="GW603" s="9" t="e">
        <f ca="1">INDIRECT(ADDRESS(ROW(),Controls!#REF!+15))</f>
        <v>#REF!</v>
      </c>
      <c r="GX603" s="9" t="e">
        <f ca="1">INDIRECT(ADDRESS(ROW(),Controls!#REF!+135))</f>
        <v>#REF!</v>
      </c>
      <c r="HJ603" s="9" t="e">
        <f t="shared" ca="1" si="54"/>
        <v>#REF!</v>
      </c>
      <c r="HK603" s="9" t="e">
        <f t="shared" ca="1" si="55"/>
        <v>#REF!</v>
      </c>
      <c r="HL603" s="9" t="e">
        <f t="shared" ca="1" si="56"/>
        <v>#REF!</v>
      </c>
      <c r="HM603" s="9" t="e">
        <f t="shared" ca="1" si="57"/>
        <v>#REF!</v>
      </c>
      <c r="HN603" s="9" t="e">
        <f ca="1">SQRT($GS603*(1-$GS603/Controls!$D$15))</f>
        <v>#REF!</v>
      </c>
      <c r="HO603" s="9" t="e">
        <f t="shared" ca="1" si="58"/>
        <v>#REF!</v>
      </c>
      <c r="HP603" s="9" t="e">
        <f t="shared" ca="1" si="59"/>
        <v>#REF!</v>
      </c>
      <c r="HQ603" s="9" t="e">
        <f ca="1">IF($GV603=0,NA(),($GX603*Controls!#REF!))</f>
        <v>#REF!</v>
      </c>
    </row>
    <row r="604" spans="134:225" x14ac:dyDescent="0.25">
      <c r="ED604" s="9">
        <f>$EC$1207/4+$EC$1208/2+$EC$1209/4</f>
        <v>0</v>
      </c>
      <c r="EE604" s="9">
        <f>$ED$1206/4+$ED$1207/2+$ED$1208/4</f>
        <v>0</v>
      </c>
      <c r="GP604" s="9" t="e">
        <f ca="1">INDIRECT(ADDRESS(ROW(),Controls!#REF!+30))</f>
        <v>#REF!</v>
      </c>
      <c r="GQ604" s="9" t="e">
        <f ca="1">INDIRECT(ADDRESS(ROW(),Controls!#REF!+45))</f>
        <v>#REF!</v>
      </c>
      <c r="GR604" s="9" t="e">
        <f ca="1">INDIRECT(ADDRESS(ROW(),Controls!#REF!+60))</f>
        <v>#REF!</v>
      </c>
      <c r="GS604" s="9" t="e">
        <f ca="1">INDIRECT(ADDRESS(ROW(),Controls!#REF!+75))</f>
        <v>#REF!</v>
      </c>
      <c r="GT604" s="9" t="e">
        <f ca="1">INDIRECT(ADDRESS(ROW(),Controls!#REF!+90))</f>
        <v>#REF!</v>
      </c>
      <c r="GU604" s="9" t="e">
        <f ca="1">INDIRECT(ADDRESS(ROW(),Controls!#REF!+105))</f>
        <v>#REF!</v>
      </c>
      <c r="GV604" s="9" t="e">
        <f ca="1">INDIRECT(ADDRESS(ROW(),Controls!#REF!+120))</f>
        <v>#REF!</v>
      </c>
      <c r="GW604" s="9" t="e">
        <f ca="1">INDIRECT(ADDRESS(ROW(),Controls!#REF!+15))</f>
        <v>#REF!</v>
      </c>
      <c r="GX604" s="9" t="e">
        <f ca="1">INDIRECT(ADDRESS(ROW(),Controls!#REF!+135))</f>
        <v>#REF!</v>
      </c>
      <c r="HJ604" s="9" t="e">
        <f t="shared" ca="1" si="54"/>
        <v>#REF!</v>
      </c>
      <c r="HK604" s="9" t="e">
        <f t="shared" ca="1" si="55"/>
        <v>#REF!</v>
      </c>
      <c r="HL604" s="9" t="e">
        <f t="shared" ca="1" si="56"/>
        <v>#REF!</v>
      </c>
      <c r="HM604" s="9" t="e">
        <f t="shared" ca="1" si="57"/>
        <v>#REF!</v>
      </c>
      <c r="HN604" s="9" t="e">
        <f ca="1">SQRT($GS604*(1-$GS604/Controls!$D$15))</f>
        <v>#REF!</v>
      </c>
      <c r="HO604" s="9" t="e">
        <f t="shared" ca="1" si="58"/>
        <v>#REF!</v>
      </c>
      <c r="HP604" s="9" t="e">
        <f t="shared" ca="1" si="59"/>
        <v>#REF!</v>
      </c>
      <c r="HQ604" s="9" t="e">
        <f ca="1">IF($GV604=0,NA(),($GX604*Controls!#REF!))</f>
        <v>#REF!</v>
      </c>
    </row>
    <row r="605" spans="134:225" x14ac:dyDescent="0.25">
      <c r="ED605" s="9">
        <f>$EC$1209/4+$EC$1210/2+$EC$1211/4</f>
        <v>0</v>
      </c>
      <c r="EE605" s="9">
        <f>$ED$1208/4+$ED$1209/2+$ED$1210/4</f>
        <v>0</v>
      </c>
      <c r="GP605" s="9" t="e">
        <f ca="1">INDIRECT(ADDRESS(ROW(),Controls!#REF!+30))</f>
        <v>#REF!</v>
      </c>
      <c r="GQ605" s="9" t="e">
        <f ca="1">INDIRECT(ADDRESS(ROW(),Controls!#REF!+45))</f>
        <v>#REF!</v>
      </c>
      <c r="GR605" s="9" t="e">
        <f ca="1">INDIRECT(ADDRESS(ROW(),Controls!#REF!+60))</f>
        <v>#REF!</v>
      </c>
      <c r="GS605" s="9" t="e">
        <f ca="1">INDIRECT(ADDRESS(ROW(),Controls!#REF!+75))</f>
        <v>#REF!</v>
      </c>
      <c r="GT605" s="9" t="e">
        <f ca="1">INDIRECT(ADDRESS(ROW(),Controls!#REF!+90))</f>
        <v>#REF!</v>
      </c>
      <c r="GU605" s="9" t="e">
        <f ca="1">INDIRECT(ADDRESS(ROW(),Controls!#REF!+105))</f>
        <v>#REF!</v>
      </c>
      <c r="GV605" s="9" t="e">
        <f ca="1">INDIRECT(ADDRESS(ROW(),Controls!#REF!+120))</f>
        <v>#REF!</v>
      </c>
      <c r="GW605" s="9" t="e">
        <f ca="1">INDIRECT(ADDRESS(ROW(),Controls!#REF!+15))</f>
        <v>#REF!</v>
      </c>
      <c r="GX605" s="9" t="e">
        <f ca="1">INDIRECT(ADDRESS(ROW(),Controls!#REF!+135))</f>
        <v>#REF!</v>
      </c>
      <c r="HJ605" s="9" t="e">
        <f t="shared" ca="1" si="54"/>
        <v>#REF!</v>
      </c>
      <c r="HK605" s="9" t="e">
        <f t="shared" ca="1" si="55"/>
        <v>#REF!</v>
      </c>
      <c r="HL605" s="9" t="e">
        <f t="shared" ca="1" si="56"/>
        <v>#REF!</v>
      </c>
      <c r="HM605" s="9" t="e">
        <f t="shared" ca="1" si="57"/>
        <v>#REF!</v>
      </c>
      <c r="HN605" s="9" t="e">
        <f ca="1">SQRT($GS605*(1-$GS605/Controls!$D$15))</f>
        <v>#REF!</v>
      </c>
      <c r="HO605" s="9" t="e">
        <f t="shared" ca="1" si="58"/>
        <v>#REF!</v>
      </c>
      <c r="HP605" s="9" t="e">
        <f t="shared" ca="1" si="59"/>
        <v>#REF!</v>
      </c>
      <c r="HQ605" s="9" t="e">
        <f ca="1">IF($GV605=0,NA(),($GX605*Controls!#REF!))</f>
        <v>#REF!</v>
      </c>
    </row>
    <row r="606" spans="134:225" x14ac:dyDescent="0.25">
      <c r="ED606" s="9">
        <f>$EC$1211/4+$EC$1212/2+$EC$1213/4</f>
        <v>0</v>
      </c>
      <c r="EE606" s="9">
        <f>$ED$1210/4+$ED$1211/2+$ED$1212/4</f>
        <v>0</v>
      </c>
      <c r="GP606" s="9" t="e">
        <f ca="1">INDIRECT(ADDRESS(ROW(),Controls!#REF!+30))</f>
        <v>#REF!</v>
      </c>
      <c r="GQ606" s="9" t="e">
        <f ca="1">INDIRECT(ADDRESS(ROW(),Controls!#REF!+45))</f>
        <v>#REF!</v>
      </c>
      <c r="GR606" s="9" t="e">
        <f ca="1">INDIRECT(ADDRESS(ROW(),Controls!#REF!+60))</f>
        <v>#REF!</v>
      </c>
      <c r="GS606" s="9" t="e">
        <f ca="1">INDIRECT(ADDRESS(ROW(),Controls!#REF!+75))</f>
        <v>#REF!</v>
      </c>
      <c r="GT606" s="9" t="e">
        <f ca="1">INDIRECT(ADDRESS(ROW(),Controls!#REF!+90))</f>
        <v>#REF!</v>
      </c>
      <c r="GU606" s="9" t="e">
        <f ca="1">INDIRECT(ADDRESS(ROW(),Controls!#REF!+105))</f>
        <v>#REF!</v>
      </c>
      <c r="GV606" s="9" t="e">
        <f ca="1">INDIRECT(ADDRESS(ROW(),Controls!#REF!+120))</f>
        <v>#REF!</v>
      </c>
      <c r="GW606" s="9" t="e">
        <f ca="1">INDIRECT(ADDRESS(ROW(),Controls!#REF!+15))</f>
        <v>#REF!</v>
      </c>
      <c r="GX606" s="9" t="e">
        <f ca="1">INDIRECT(ADDRESS(ROW(),Controls!#REF!+135))</f>
        <v>#REF!</v>
      </c>
      <c r="HJ606" s="9" t="e">
        <f t="shared" ca="1" si="54"/>
        <v>#REF!</v>
      </c>
      <c r="HK606" s="9" t="e">
        <f t="shared" ca="1" si="55"/>
        <v>#REF!</v>
      </c>
      <c r="HL606" s="9" t="e">
        <f t="shared" ca="1" si="56"/>
        <v>#REF!</v>
      </c>
      <c r="HM606" s="9" t="e">
        <f t="shared" ca="1" si="57"/>
        <v>#REF!</v>
      </c>
      <c r="HN606" s="9" t="e">
        <f ca="1">SQRT($GS606*(1-$GS606/Controls!$D$15))</f>
        <v>#REF!</v>
      </c>
      <c r="HO606" s="9" t="e">
        <f t="shared" ca="1" si="58"/>
        <v>#REF!</v>
      </c>
      <c r="HP606" s="9" t="e">
        <f t="shared" ca="1" si="59"/>
        <v>#REF!</v>
      </c>
      <c r="HQ606" s="9" t="e">
        <f ca="1">IF($GV606=0,NA(),($GX606*Controls!#REF!))</f>
        <v>#REF!</v>
      </c>
    </row>
    <row r="607" spans="134:225" x14ac:dyDescent="0.25">
      <c r="ED607" s="9">
        <f>$EC$1213/4+$EC$1214/2+$EC$1215/4</f>
        <v>0</v>
      </c>
      <c r="EE607" s="9">
        <f>$ED$1212/4+$ED$1213/2+$ED$1214/4</f>
        <v>0</v>
      </c>
      <c r="GP607" s="9" t="e">
        <f ca="1">INDIRECT(ADDRESS(ROW(),Controls!#REF!+30))</f>
        <v>#REF!</v>
      </c>
      <c r="GQ607" s="9" t="e">
        <f ca="1">INDIRECT(ADDRESS(ROW(),Controls!#REF!+45))</f>
        <v>#REF!</v>
      </c>
      <c r="GR607" s="9" t="e">
        <f ca="1">INDIRECT(ADDRESS(ROW(),Controls!#REF!+60))</f>
        <v>#REF!</v>
      </c>
      <c r="GS607" s="9" t="e">
        <f ca="1">INDIRECT(ADDRESS(ROW(),Controls!#REF!+75))</f>
        <v>#REF!</v>
      </c>
      <c r="GT607" s="9" t="e">
        <f ca="1">INDIRECT(ADDRESS(ROW(),Controls!#REF!+90))</f>
        <v>#REF!</v>
      </c>
      <c r="GU607" s="9" t="e">
        <f ca="1">INDIRECT(ADDRESS(ROW(),Controls!#REF!+105))</f>
        <v>#REF!</v>
      </c>
      <c r="GV607" s="9" t="e">
        <f ca="1">INDIRECT(ADDRESS(ROW(),Controls!#REF!+120))</f>
        <v>#REF!</v>
      </c>
      <c r="GW607" s="9" t="e">
        <f ca="1">INDIRECT(ADDRESS(ROW(),Controls!#REF!+15))</f>
        <v>#REF!</v>
      </c>
      <c r="GX607" s="9" t="e">
        <f ca="1">INDIRECT(ADDRESS(ROW(),Controls!#REF!+135))</f>
        <v>#REF!</v>
      </c>
      <c r="HJ607" s="9" t="e">
        <f t="shared" ca="1" si="54"/>
        <v>#REF!</v>
      </c>
      <c r="HK607" s="9" t="e">
        <f t="shared" ca="1" si="55"/>
        <v>#REF!</v>
      </c>
      <c r="HL607" s="9" t="e">
        <f t="shared" ca="1" si="56"/>
        <v>#REF!</v>
      </c>
      <c r="HM607" s="9" t="e">
        <f t="shared" ca="1" si="57"/>
        <v>#REF!</v>
      </c>
      <c r="HN607" s="9" t="e">
        <f ca="1">SQRT($GS607*(1-$GS607/Controls!$D$15))</f>
        <v>#REF!</v>
      </c>
      <c r="HO607" s="9" t="e">
        <f t="shared" ca="1" si="58"/>
        <v>#REF!</v>
      </c>
      <c r="HP607" s="9" t="e">
        <f t="shared" ca="1" si="59"/>
        <v>#REF!</v>
      </c>
      <c r="HQ607" s="9" t="e">
        <f ca="1">IF($GV607=0,NA(),($GX607*Controls!#REF!))</f>
        <v>#REF!</v>
      </c>
    </row>
    <row r="608" spans="134:225" x14ac:dyDescent="0.25">
      <c r="ED608" s="9">
        <f>$EC$1215/4+$EC$1216/2+$EC$1217/4</f>
        <v>0</v>
      </c>
      <c r="EE608" s="9">
        <f>$ED$1214/4+$ED$1215/2+$ED$1216/4</f>
        <v>0</v>
      </c>
      <c r="GP608" s="9" t="e">
        <f ca="1">INDIRECT(ADDRESS(ROW(),Controls!#REF!+30))</f>
        <v>#REF!</v>
      </c>
      <c r="GQ608" s="9" t="e">
        <f ca="1">INDIRECT(ADDRESS(ROW(),Controls!#REF!+45))</f>
        <v>#REF!</v>
      </c>
      <c r="GR608" s="9" t="e">
        <f ca="1">INDIRECT(ADDRESS(ROW(),Controls!#REF!+60))</f>
        <v>#REF!</v>
      </c>
      <c r="GS608" s="9" t="e">
        <f ca="1">INDIRECT(ADDRESS(ROW(),Controls!#REF!+75))</f>
        <v>#REF!</v>
      </c>
      <c r="GT608" s="9" t="e">
        <f ca="1">INDIRECT(ADDRESS(ROW(),Controls!#REF!+90))</f>
        <v>#REF!</v>
      </c>
      <c r="GU608" s="9" t="e">
        <f ca="1">INDIRECT(ADDRESS(ROW(),Controls!#REF!+105))</f>
        <v>#REF!</v>
      </c>
      <c r="GV608" s="9" t="e">
        <f ca="1">INDIRECT(ADDRESS(ROW(),Controls!#REF!+120))</f>
        <v>#REF!</v>
      </c>
      <c r="GW608" s="9" t="e">
        <f ca="1">INDIRECT(ADDRESS(ROW(),Controls!#REF!+15))</f>
        <v>#REF!</v>
      </c>
      <c r="GX608" s="9" t="e">
        <f ca="1">INDIRECT(ADDRESS(ROW(),Controls!#REF!+135))</f>
        <v>#REF!</v>
      </c>
      <c r="HJ608" s="9" t="e">
        <f t="shared" ca="1" si="54"/>
        <v>#REF!</v>
      </c>
      <c r="HK608" s="9" t="e">
        <f t="shared" ca="1" si="55"/>
        <v>#REF!</v>
      </c>
      <c r="HL608" s="9" t="e">
        <f t="shared" ca="1" si="56"/>
        <v>#REF!</v>
      </c>
      <c r="HM608" s="9" t="e">
        <f t="shared" ca="1" si="57"/>
        <v>#REF!</v>
      </c>
      <c r="HN608" s="9" t="e">
        <f ca="1">SQRT($GS608*(1-$GS608/Controls!$D$15))</f>
        <v>#REF!</v>
      </c>
      <c r="HO608" s="9" t="e">
        <f t="shared" ca="1" si="58"/>
        <v>#REF!</v>
      </c>
      <c r="HP608" s="9" t="e">
        <f t="shared" ca="1" si="59"/>
        <v>#REF!</v>
      </c>
      <c r="HQ608" s="9" t="e">
        <f ca="1">IF($GV608=0,NA(),($GX608*Controls!#REF!))</f>
        <v>#REF!</v>
      </c>
    </row>
    <row r="609" spans="134:225" x14ac:dyDescent="0.25">
      <c r="ED609" s="9">
        <f>$EC$1217/4+$EC$1218/2+$EC$1219/4</f>
        <v>0</v>
      </c>
      <c r="EE609" s="9">
        <f>$ED$1216/4+$ED$1217/2+$ED$1218/4</f>
        <v>0</v>
      </c>
      <c r="GP609" s="9" t="e">
        <f ca="1">INDIRECT(ADDRESS(ROW(),Controls!#REF!+30))</f>
        <v>#REF!</v>
      </c>
      <c r="GQ609" s="9" t="e">
        <f ca="1">INDIRECT(ADDRESS(ROW(),Controls!#REF!+45))</f>
        <v>#REF!</v>
      </c>
      <c r="GR609" s="9" t="e">
        <f ca="1">INDIRECT(ADDRESS(ROW(),Controls!#REF!+60))</f>
        <v>#REF!</v>
      </c>
      <c r="GS609" s="9" t="e">
        <f ca="1">INDIRECT(ADDRESS(ROW(),Controls!#REF!+75))</f>
        <v>#REF!</v>
      </c>
      <c r="GT609" s="9" t="e">
        <f ca="1">INDIRECT(ADDRESS(ROW(),Controls!#REF!+90))</f>
        <v>#REF!</v>
      </c>
      <c r="GU609" s="9" t="e">
        <f ca="1">INDIRECT(ADDRESS(ROW(),Controls!#REF!+105))</f>
        <v>#REF!</v>
      </c>
      <c r="GV609" s="9" t="e">
        <f ca="1">INDIRECT(ADDRESS(ROW(),Controls!#REF!+120))</f>
        <v>#REF!</v>
      </c>
      <c r="GW609" s="9" t="e">
        <f ca="1">INDIRECT(ADDRESS(ROW(),Controls!#REF!+15))</f>
        <v>#REF!</v>
      </c>
      <c r="GX609" s="9" t="e">
        <f ca="1">INDIRECT(ADDRESS(ROW(),Controls!#REF!+135))</f>
        <v>#REF!</v>
      </c>
      <c r="HJ609" s="9" t="e">
        <f t="shared" ca="1" si="54"/>
        <v>#REF!</v>
      </c>
      <c r="HK609" s="9" t="e">
        <f t="shared" ca="1" si="55"/>
        <v>#REF!</v>
      </c>
      <c r="HL609" s="9" t="e">
        <f t="shared" ca="1" si="56"/>
        <v>#REF!</v>
      </c>
      <c r="HM609" s="9" t="e">
        <f t="shared" ca="1" si="57"/>
        <v>#REF!</v>
      </c>
      <c r="HN609" s="9" t="e">
        <f ca="1">SQRT($GS609*(1-$GS609/Controls!$D$15))</f>
        <v>#REF!</v>
      </c>
      <c r="HO609" s="9" t="e">
        <f t="shared" ca="1" si="58"/>
        <v>#REF!</v>
      </c>
      <c r="HP609" s="9" t="e">
        <f t="shared" ca="1" si="59"/>
        <v>#REF!</v>
      </c>
      <c r="HQ609" s="9" t="e">
        <f ca="1">IF($GV609=0,NA(),($GX609*Controls!#REF!))</f>
        <v>#REF!</v>
      </c>
    </row>
    <row r="610" spans="134:225" x14ac:dyDescent="0.25">
      <c r="ED610" s="9">
        <f>$EC$1219/4+$EC$1220/2+$EC$1221/4</f>
        <v>0</v>
      </c>
      <c r="EE610" s="9">
        <f>$ED$1218/4+$ED$1219/2+$ED$1220/4</f>
        <v>0</v>
      </c>
      <c r="GP610" s="9" t="e">
        <f ca="1">INDIRECT(ADDRESS(ROW(),Controls!#REF!+30))</f>
        <v>#REF!</v>
      </c>
      <c r="GQ610" s="9" t="e">
        <f ca="1">INDIRECT(ADDRESS(ROW(),Controls!#REF!+45))</f>
        <v>#REF!</v>
      </c>
      <c r="GR610" s="9" t="e">
        <f ca="1">INDIRECT(ADDRESS(ROW(),Controls!#REF!+60))</f>
        <v>#REF!</v>
      </c>
      <c r="GS610" s="9" t="e">
        <f ca="1">INDIRECT(ADDRESS(ROW(),Controls!#REF!+75))</f>
        <v>#REF!</v>
      </c>
      <c r="GT610" s="9" t="e">
        <f ca="1">INDIRECT(ADDRESS(ROW(),Controls!#REF!+90))</f>
        <v>#REF!</v>
      </c>
      <c r="GU610" s="9" t="e">
        <f ca="1">INDIRECT(ADDRESS(ROW(),Controls!#REF!+105))</f>
        <v>#REF!</v>
      </c>
      <c r="GV610" s="9" t="e">
        <f ca="1">INDIRECT(ADDRESS(ROW(),Controls!#REF!+120))</f>
        <v>#REF!</v>
      </c>
      <c r="GW610" s="9" t="e">
        <f ca="1">INDIRECT(ADDRESS(ROW(),Controls!#REF!+15))</f>
        <v>#REF!</v>
      </c>
      <c r="GX610" s="9" t="e">
        <f ca="1">INDIRECT(ADDRESS(ROW(),Controls!#REF!+135))</f>
        <v>#REF!</v>
      </c>
      <c r="HJ610" s="9" t="e">
        <f t="shared" ca="1" si="54"/>
        <v>#REF!</v>
      </c>
      <c r="HK610" s="9" t="e">
        <f t="shared" ca="1" si="55"/>
        <v>#REF!</v>
      </c>
      <c r="HL610" s="9" t="e">
        <f t="shared" ca="1" si="56"/>
        <v>#REF!</v>
      </c>
      <c r="HM610" s="9" t="e">
        <f t="shared" ca="1" si="57"/>
        <v>#REF!</v>
      </c>
      <c r="HN610" s="9" t="e">
        <f ca="1">SQRT($GS610*(1-$GS610/Controls!$D$15))</f>
        <v>#REF!</v>
      </c>
      <c r="HO610" s="9" t="e">
        <f t="shared" ca="1" si="58"/>
        <v>#REF!</v>
      </c>
      <c r="HP610" s="9" t="e">
        <f t="shared" ca="1" si="59"/>
        <v>#REF!</v>
      </c>
      <c r="HQ610" s="9" t="e">
        <f ca="1">IF($GV610=0,NA(),($GX610*Controls!#REF!))</f>
        <v>#REF!</v>
      </c>
    </row>
    <row r="611" spans="134:225" x14ac:dyDescent="0.25">
      <c r="ED611" s="9">
        <f>$EC$1221/4+$EC$1222/2+$EC$1223/4</f>
        <v>0</v>
      </c>
      <c r="EE611" s="9">
        <f>$ED$1220/4+$ED$1221/2+$ED$1222/4</f>
        <v>0</v>
      </c>
      <c r="GP611" s="9" t="e">
        <f ca="1">INDIRECT(ADDRESS(ROW(),Controls!#REF!+30))</f>
        <v>#REF!</v>
      </c>
      <c r="GQ611" s="9" t="e">
        <f ca="1">INDIRECT(ADDRESS(ROW(),Controls!#REF!+45))</f>
        <v>#REF!</v>
      </c>
      <c r="GR611" s="9" t="e">
        <f ca="1">INDIRECT(ADDRESS(ROW(),Controls!#REF!+60))</f>
        <v>#REF!</v>
      </c>
      <c r="GS611" s="9" t="e">
        <f ca="1">INDIRECT(ADDRESS(ROW(),Controls!#REF!+75))</f>
        <v>#REF!</v>
      </c>
      <c r="GT611" s="9" t="e">
        <f ca="1">INDIRECT(ADDRESS(ROW(),Controls!#REF!+90))</f>
        <v>#REF!</v>
      </c>
      <c r="GU611" s="9" t="e">
        <f ca="1">INDIRECT(ADDRESS(ROW(),Controls!#REF!+105))</f>
        <v>#REF!</v>
      </c>
      <c r="GV611" s="9" t="e">
        <f ca="1">INDIRECT(ADDRESS(ROW(),Controls!#REF!+120))</f>
        <v>#REF!</v>
      </c>
      <c r="GW611" s="9" t="e">
        <f ca="1">INDIRECT(ADDRESS(ROW(),Controls!#REF!+15))</f>
        <v>#REF!</v>
      </c>
      <c r="GX611" s="9" t="e">
        <f ca="1">INDIRECT(ADDRESS(ROW(),Controls!#REF!+135))</f>
        <v>#REF!</v>
      </c>
      <c r="HJ611" s="9" t="e">
        <f t="shared" ca="1" si="54"/>
        <v>#REF!</v>
      </c>
      <c r="HK611" s="9" t="e">
        <f t="shared" ca="1" si="55"/>
        <v>#REF!</v>
      </c>
      <c r="HL611" s="9" t="e">
        <f t="shared" ca="1" si="56"/>
        <v>#REF!</v>
      </c>
      <c r="HM611" s="9" t="e">
        <f t="shared" ca="1" si="57"/>
        <v>#REF!</v>
      </c>
      <c r="HN611" s="9" t="e">
        <f ca="1">SQRT($GS611*(1-$GS611/Controls!$D$15))</f>
        <v>#REF!</v>
      </c>
      <c r="HO611" s="9" t="e">
        <f t="shared" ca="1" si="58"/>
        <v>#REF!</v>
      </c>
      <c r="HP611" s="9" t="e">
        <f t="shared" ca="1" si="59"/>
        <v>#REF!</v>
      </c>
      <c r="HQ611" s="9" t="e">
        <f ca="1">IF($GV611=0,NA(),($GX611*Controls!#REF!))</f>
        <v>#REF!</v>
      </c>
    </row>
    <row r="612" spans="134:225" x14ac:dyDescent="0.25">
      <c r="ED612" s="9">
        <f>$EC$1223/4+$EC$1224/2+$EC$1225/4</f>
        <v>0</v>
      </c>
      <c r="EE612" s="9">
        <f>$ED$1222/4+$ED$1223/2+$ED$1224/4</f>
        <v>0</v>
      </c>
      <c r="GP612" s="9" t="e">
        <f ca="1">INDIRECT(ADDRESS(ROW(),Controls!#REF!+30))</f>
        <v>#REF!</v>
      </c>
      <c r="GQ612" s="9" t="e">
        <f ca="1">INDIRECT(ADDRESS(ROW(),Controls!#REF!+45))</f>
        <v>#REF!</v>
      </c>
      <c r="GR612" s="9" t="e">
        <f ca="1">INDIRECT(ADDRESS(ROW(),Controls!#REF!+60))</f>
        <v>#REF!</v>
      </c>
      <c r="GS612" s="9" t="e">
        <f ca="1">INDIRECT(ADDRESS(ROW(),Controls!#REF!+75))</f>
        <v>#REF!</v>
      </c>
      <c r="GT612" s="9" t="e">
        <f ca="1">INDIRECT(ADDRESS(ROW(),Controls!#REF!+90))</f>
        <v>#REF!</v>
      </c>
      <c r="GU612" s="9" t="e">
        <f ca="1">INDIRECT(ADDRESS(ROW(),Controls!#REF!+105))</f>
        <v>#REF!</v>
      </c>
      <c r="GV612" s="9" t="e">
        <f ca="1">INDIRECT(ADDRESS(ROW(),Controls!#REF!+120))</f>
        <v>#REF!</v>
      </c>
      <c r="GW612" s="9" t="e">
        <f ca="1">INDIRECT(ADDRESS(ROW(),Controls!#REF!+15))</f>
        <v>#REF!</v>
      </c>
      <c r="GX612" s="9" t="e">
        <f ca="1">INDIRECT(ADDRESS(ROW(),Controls!#REF!+135))</f>
        <v>#REF!</v>
      </c>
      <c r="HJ612" s="9" t="e">
        <f t="shared" ca="1" si="54"/>
        <v>#REF!</v>
      </c>
      <c r="HK612" s="9" t="e">
        <f t="shared" ca="1" si="55"/>
        <v>#REF!</v>
      </c>
      <c r="HL612" s="9" t="e">
        <f t="shared" ca="1" si="56"/>
        <v>#REF!</v>
      </c>
      <c r="HM612" s="9" t="e">
        <f t="shared" ca="1" si="57"/>
        <v>#REF!</v>
      </c>
      <c r="HN612" s="9" t="e">
        <f ca="1">SQRT($GS612*(1-$GS612/Controls!$D$15))</f>
        <v>#REF!</v>
      </c>
      <c r="HO612" s="9" t="e">
        <f t="shared" ca="1" si="58"/>
        <v>#REF!</v>
      </c>
      <c r="HP612" s="9" t="e">
        <f t="shared" ca="1" si="59"/>
        <v>#REF!</v>
      </c>
      <c r="HQ612" s="9" t="e">
        <f ca="1">IF($GV612=0,NA(),($GX612*Controls!#REF!))</f>
        <v>#REF!</v>
      </c>
    </row>
    <row r="613" spans="134:225" x14ac:dyDescent="0.25">
      <c r="ED613" s="9">
        <f>$EC$1225/4+$EC$1226/2+$EC$1227/4</f>
        <v>0</v>
      </c>
      <c r="EE613" s="9">
        <f>$ED$1224/4+$ED$1225/2+$ED$1226/4</f>
        <v>0</v>
      </c>
      <c r="GP613" s="9" t="e">
        <f ca="1">INDIRECT(ADDRESS(ROW(),Controls!#REF!+30))</f>
        <v>#REF!</v>
      </c>
      <c r="GQ613" s="9" t="e">
        <f ca="1">INDIRECT(ADDRESS(ROW(),Controls!#REF!+45))</f>
        <v>#REF!</v>
      </c>
      <c r="GR613" s="9" t="e">
        <f ca="1">INDIRECT(ADDRESS(ROW(),Controls!#REF!+60))</f>
        <v>#REF!</v>
      </c>
      <c r="GS613" s="9" t="e">
        <f ca="1">INDIRECT(ADDRESS(ROW(),Controls!#REF!+75))</f>
        <v>#REF!</v>
      </c>
      <c r="GT613" s="9" t="e">
        <f ca="1">INDIRECT(ADDRESS(ROW(),Controls!#REF!+90))</f>
        <v>#REF!</v>
      </c>
      <c r="GU613" s="9" t="e">
        <f ca="1">INDIRECT(ADDRESS(ROW(),Controls!#REF!+105))</f>
        <v>#REF!</v>
      </c>
      <c r="GV613" s="9" t="e">
        <f ca="1">INDIRECT(ADDRESS(ROW(),Controls!#REF!+120))</f>
        <v>#REF!</v>
      </c>
      <c r="GW613" s="9" t="e">
        <f ca="1">INDIRECT(ADDRESS(ROW(),Controls!#REF!+15))</f>
        <v>#REF!</v>
      </c>
      <c r="GX613" s="9" t="e">
        <f ca="1">INDIRECT(ADDRESS(ROW(),Controls!#REF!+135))</f>
        <v>#REF!</v>
      </c>
      <c r="HJ613" s="9" t="e">
        <f t="shared" ca="1" si="54"/>
        <v>#REF!</v>
      </c>
      <c r="HK613" s="9" t="e">
        <f t="shared" ca="1" si="55"/>
        <v>#REF!</v>
      </c>
      <c r="HL613" s="9" t="e">
        <f t="shared" ca="1" si="56"/>
        <v>#REF!</v>
      </c>
      <c r="HM613" s="9" t="e">
        <f t="shared" ca="1" si="57"/>
        <v>#REF!</v>
      </c>
      <c r="HN613" s="9" t="e">
        <f ca="1">SQRT($GS613*(1-$GS613/Controls!$D$15))</f>
        <v>#REF!</v>
      </c>
      <c r="HO613" s="9" t="e">
        <f t="shared" ca="1" si="58"/>
        <v>#REF!</v>
      </c>
      <c r="HP613" s="9" t="e">
        <f t="shared" ca="1" si="59"/>
        <v>#REF!</v>
      </c>
      <c r="HQ613" s="9" t="e">
        <f ca="1">IF($GV613=0,NA(),($GX613*Controls!#REF!))</f>
        <v>#REF!</v>
      </c>
    </row>
    <row r="614" spans="134:225" x14ac:dyDescent="0.25">
      <c r="ED614" s="9">
        <f>$EC$1227/4+$EC$1228/2+$EC$1229/4</f>
        <v>0</v>
      </c>
      <c r="EE614" s="9">
        <f>$ED$1226/4+$ED$1227/2+$ED$1228/4</f>
        <v>0</v>
      </c>
      <c r="GP614" s="9" t="e">
        <f ca="1">INDIRECT(ADDRESS(ROW(),Controls!#REF!+30))</f>
        <v>#REF!</v>
      </c>
      <c r="GQ614" s="9" t="e">
        <f ca="1">INDIRECT(ADDRESS(ROW(),Controls!#REF!+45))</f>
        <v>#REF!</v>
      </c>
      <c r="GR614" s="9" t="e">
        <f ca="1">INDIRECT(ADDRESS(ROW(),Controls!#REF!+60))</f>
        <v>#REF!</v>
      </c>
      <c r="GS614" s="9" t="e">
        <f ca="1">INDIRECT(ADDRESS(ROW(),Controls!#REF!+75))</f>
        <v>#REF!</v>
      </c>
      <c r="GT614" s="9" t="e">
        <f ca="1">INDIRECT(ADDRESS(ROW(),Controls!#REF!+90))</f>
        <v>#REF!</v>
      </c>
      <c r="GU614" s="9" t="e">
        <f ca="1">INDIRECT(ADDRESS(ROW(),Controls!#REF!+105))</f>
        <v>#REF!</v>
      </c>
      <c r="GV614" s="9" t="e">
        <f ca="1">INDIRECT(ADDRESS(ROW(),Controls!#REF!+120))</f>
        <v>#REF!</v>
      </c>
      <c r="GW614" s="9" t="e">
        <f ca="1">INDIRECT(ADDRESS(ROW(),Controls!#REF!+15))</f>
        <v>#REF!</v>
      </c>
      <c r="GX614" s="9" t="e">
        <f ca="1">INDIRECT(ADDRESS(ROW(),Controls!#REF!+135))</f>
        <v>#REF!</v>
      </c>
      <c r="HJ614" s="9" t="e">
        <f t="shared" ca="1" si="54"/>
        <v>#REF!</v>
      </c>
      <c r="HK614" s="9" t="e">
        <f t="shared" ca="1" si="55"/>
        <v>#REF!</v>
      </c>
      <c r="HL614" s="9" t="e">
        <f t="shared" ca="1" si="56"/>
        <v>#REF!</v>
      </c>
      <c r="HM614" s="9" t="e">
        <f t="shared" ca="1" si="57"/>
        <v>#REF!</v>
      </c>
      <c r="HN614" s="9" t="e">
        <f ca="1">SQRT($GS614*(1-$GS614/Controls!$D$15))</f>
        <v>#REF!</v>
      </c>
      <c r="HO614" s="9" t="e">
        <f t="shared" ca="1" si="58"/>
        <v>#REF!</v>
      </c>
      <c r="HP614" s="9" t="e">
        <f t="shared" ca="1" si="59"/>
        <v>#REF!</v>
      </c>
      <c r="HQ614" s="9" t="e">
        <f ca="1">IF($GV614=0,NA(),($GX614*Controls!#REF!))</f>
        <v>#REF!</v>
      </c>
    </row>
    <row r="615" spans="134:225" x14ac:dyDescent="0.25">
      <c r="ED615" s="9">
        <f>$EC$1229/4+$EC$1230/2+$EC$1231/4</f>
        <v>0</v>
      </c>
      <c r="EE615" s="9">
        <f>$ED$1228/4+$ED$1229/2+$ED$1230/4</f>
        <v>0</v>
      </c>
      <c r="GP615" s="9" t="e">
        <f ca="1">INDIRECT(ADDRESS(ROW(),Controls!#REF!+30))</f>
        <v>#REF!</v>
      </c>
      <c r="GQ615" s="9" t="e">
        <f ca="1">INDIRECT(ADDRESS(ROW(),Controls!#REF!+45))</f>
        <v>#REF!</v>
      </c>
      <c r="GR615" s="9" t="e">
        <f ca="1">INDIRECT(ADDRESS(ROW(),Controls!#REF!+60))</f>
        <v>#REF!</v>
      </c>
      <c r="GS615" s="9" t="e">
        <f ca="1">INDIRECT(ADDRESS(ROW(),Controls!#REF!+75))</f>
        <v>#REF!</v>
      </c>
      <c r="GT615" s="9" t="e">
        <f ca="1">INDIRECT(ADDRESS(ROW(),Controls!#REF!+90))</f>
        <v>#REF!</v>
      </c>
      <c r="GU615" s="9" t="e">
        <f ca="1">INDIRECT(ADDRESS(ROW(),Controls!#REF!+105))</f>
        <v>#REF!</v>
      </c>
      <c r="GV615" s="9" t="e">
        <f ca="1">INDIRECT(ADDRESS(ROW(),Controls!#REF!+120))</f>
        <v>#REF!</v>
      </c>
      <c r="GW615" s="9" t="e">
        <f ca="1">INDIRECT(ADDRESS(ROW(),Controls!#REF!+15))</f>
        <v>#REF!</v>
      </c>
      <c r="GX615" s="9" t="e">
        <f ca="1">INDIRECT(ADDRESS(ROW(),Controls!#REF!+135))</f>
        <v>#REF!</v>
      </c>
      <c r="HJ615" s="9" t="e">
        <f t="shared" ca="1" si="54"/>
        <v>#REF!</v>
      </c>
      <c r="HK615" s="9" t="e">
        <f t="shared" ca="1" si="55"/>
        <v>#REF!</v>
      </c>
      <c r="HL615" s="9" t="e">
        <f t="shared" ca="1" si="56"/>
        <v>#REF!</v>
      </c>
      <c r="HM615" s="9" t="e">
        <f t="shared" ca="1" si="57"/>
        <v>#REF!</v>
      </c>
      <c r="HN615" s="9" t="e">
        <f ca="1">SQRT($GS615*(1-$GS615/Controls!$D$15))</f>
        <v>#REF!</v>
      </c>
      <c r="HO615" s="9" t="e">
        <f t="shared" ca="1" si="58"/>
        <v>#REF!</v>
      </c>
      <c r="HP615" s="9" t="e">
        <f t="shared" ca="1" si="59"/>
        <v>#REF!</v>
      </c>
      <c r="HQ615" s="9" t="e">
        <f ca="1">IF($GV615=0,NA(),($GX615*Controls!#REF!))</f>
        <v>#REF!</v>
      </c>
    </row>
    <row r="616" spans="134:225" x14ac:dyDescent="0.25">
      <c r="ED616" s="9">
        <f>$EC$1231/4+$EC$1232/2+$EC$1233/4</f>
        <v>0</v>
      </c>
      <c r="EE616" s="9">
        <f>$ED$1230/4+$ED$1231/2+$ED$1232/4</f>
        <v>0</v>
      </c>
      <c r="GP616" s="9" t="e">
        <f ca="1">INDIRECT(ADDRESS(ROW(),Controls!#REF!+30))</f>
        <v>#REF!</v>
      </c>
      <c r="GQ616" s="9" t="e">
        <f ca="1">INDIRECT(ADDRESS(ROW(),Controls!#REF!+45))</f>
        <v>#REF!</v>
      </c>
      <c r="GR616" s="9" t="e">
        <f ca="1">INDIRECT(ADDRESS(ROW(),Controls!#REF!+60))</f>
        <v>#REF!</v>
      </c>
      <c r="GS616" s="9" t="e">
        <f ca="1">INDIRECT(ADDRESS(ROW(),Controls!#REF!+75))</f>
        <v>#REF!</v>
      </c>
      <c r="GT616" s="9" t="e">
        <f ca="1">INDIRECT(ADDRESS(ROW(),Controls!#REF!+90))</f>
        <v>#REF!</v>
      </c>
      <c r="GU616" s="9" t="e">
        <f ca="1">INDIRECT(ADDRESS(ROW(),Controls!#REF!+105))</f>
        <v>#REF!</v>
      </c>
      <c r="GV616" s="9" t="e">
        <f ca="1">INDIRECT(ADDRESS(ROW(),Controls!#REF!+120))</f>
        <v>#REF!</v>
      </c>
      <c r="GW616" s="9" t="e">
        <f ca="1">INDIRECT(ADDRESS(ROW(),Controls!#REF!+15))</f>
        <v>#REF!</v>
      </c>
      <c r="GX616" s="9" t="e">
        <f ca="1">INDIRECT(ADDRESS(ROW(),Controls!#REF!+135))</f>
        <v>#REF!</v>
      </c>
      <c r="HJ616" s="9" t="e">
        <f t="shared" ca="1" si="54"/>
        <v>#REF!</v>
      </c>
      <c r="HK616" s="9" t="e">
        <f t="shared" ca="1" si="55"/>
        <v>#REF!</v>
      </c>
      <c r="HL616" s="9" t="e">
        <f t="shared" ca="1" si="56"/>
        <v>#REF!</v>
      </c>
      <c r="HM616" s="9" t="e">
        <f t="shared" ca="1" si="57"/>
        <v>#REF!</v>
      </c>
      <c r="HN616" s="9" t="e">
        <f ca="1">SQRT($GS616*(1-$GS616/Controls!$D$15))</f>
        <v>#REF!</v>
      </c>
      <c r="HO616" s="9" t="e">
        <f t="shared" ca="1" si="58"/>
        <v>#REF!</v>
      </c>
      <c r="HP616" s="9" t="e">
        <f t="shared" ca="1" si="59"/>
        <v>#REF!</v>
      </c>
      <c r="HQ616" s="9" t="e">
        <f ca="1">IF($GV616=0,NA(),($GX616*Controls!#REF!))</f>
        <v>#REF!</v>
      </c>
    </row>
    <row r="617" spans="134:225" x14ac:dyDescent="0.25">
      <c r="ED617" s="9">
        <f>$EC$1233/4+$EC$1234/2+$EC$1235/4</f>
        <v>0</v>
      </c>
      <c r="EE617" s="9">
        <f>$ED$1232/4+$ED$1233/2+$ED$1234/4</f>
        <v>0</v>
      </c>
      <c r="GP617" s="9" t="e">
        <f ca="1">INDIRECT(ADDRESS(ROW(),Controls!#REF!+30))</f>
        <v>#REF!</v>
      </c>
      <c r="GQ617" s="9" t="e">
        <f ca="1">INDIRECT(ADDRESS(ROW(),Controls!#REF!+45))</f>
        <v>#REF!</v>
      </c>
      <c r="GR617" s="9" t="e">
        <f ca="1">INDIRECT(ADDRESS(ROW(),Controls!#REF!+60))</f>
        <v>#REF!</v>
      </c>
      <c r="GS617" s="9" t="e">
        <f ca="1">INDIRECT(ADDRESS(ROW(),Controls!#REF!+75))</f>
        <v>#REF!</v>
      </c>
      <c r="GT617" s="9" t="e">
        <f ca="1">INDIRECT(ADDRESS(ROW(),Controls!#REF!+90))</f>
        <v>#REF!</v>
      </c>
      <c r="GU617" s="9" t="e">
        <f ca="1">INDIRECT(ADDRESS(ROW(),Controls!#REF!+105))</f>
        <v>#REF!</v>
      </c>
      <c r="GV617" s="9" t="e">
        <f ca="1">INDIRECT(ADDRESS(ROW(),Controls!#REF!+120))</f>
        <v>#REF!</v>
      </c>
      <c r="GW617" s="9" t="e">
        <f ca="1">INDIRECT(ADDRESS(ROW(),Controls!#REF!+15))</f>
        <v>#REF!</v>
      </c>
      <c r="GX617" s="9" t="e">
        <f ca="1">INDIRECT(ADDRESS(ROW(),Controls!#REF!+135))</f>
        <v>#REF!</v>
      </c>
      <c r="HJ617" s="9" t="e">
        <f t="shared" ca="1" si="54"/>
        <v>#REF!</v>
      </c>
      <c r="HK617" s="9" t="e">
        <f t="shared" ca="1" si="55"/>
        <v>#REF!</v>
      </c>
      <c r="HL617" s="9" t="e">
        <f t="shared" ca="1" si="56"/>
        <v>#REF!</v>
      </c>
      <c r="HM617" s="9" t="e">
        <f t="shared" ca="1" si="57"/>
        <v>#REF!</v>
      </c>
      <c r="HN617" s="9" t="e">
        <f ca="1">SQRT($GS617*(1-$GS617/Controls!$D$15))</f>
        <v>#REF!</v>
      </c>
      <c r="HO617" s="9" t="e">
        <f t="shared" ca="1" si="58"/>
        <v>#REF!</v>
      </c>
      <c r="HP617" s="9" t="e">
        <f t="shared" ca="1" si="59"/>
        <v>#REF!</v>
      </c>
      <c r="HQ617" s="9" t="e">
        <f ca="1">IF($GV617=0,NA(),($GX617*Controls!#REF!))</f>
        <v>#REF!</v>
      </c>
    </row>
    <row r="618" spans="134:225" x14ac:dyDescent="0.25">
      <c r="ED618" s="9">
        <f>$EC$1235/4+$EC$1236/2+$EC$1237/4</f>
        <v>0</v>
      </c>
      <c r="EE618" s="9">
        <f>$ED$1234/4+$ED$1235/2+$ED$1236/4</f>
        <v>0</v>
      </c>
      <c r="GP618" s="9" t="e">
        <f ca="1">INDIRECT(ADDRESS(ROW(),Controls!#REF!+30))</f>
        <v>#REF!</v>
      </c>
      <c r="GQ618" s="9" t="e">
        <f ca="1">INDIRECT(ADDRESS(ROW(),Controls!#REF!+45))</f>
        <v>#REF!</v>
      </c>
      <c r="GR618" s="9" t="e">
        <f ca="1">INDIRECT(ADDRESS(ROW(),Controls!#REF!+60))</f>
        <v>#REF!</v>
      </c>
      <c r="GS618" s="9" t="e">
        <f ca="1">INDIRECT(ADDRESS(ROW(),Controls!#REF!+75))</f>
        <v>#REF!</v>
      </c>
      <c r="GT618" s="9" t="e">
        <f ca="1">INDIRECT(ADDRESS(ROW(),Controls!#REF!+90))</f>
        <v>#REF!</v>
      </c>
      <c r="GU618" s="9" t="e">
        <f ca="1">INDIRECT(ADDRESS(ROW(),Controls!#REF!+105))</f>
        <v>#REF!</v>
      </c>
      <c r="GV618" s="9" t="e">
        <f ca="1">INDIRECT(ADDRESS(ROW(),Controls!#REF!+120))</f>
        <v>#REF!</v>
      </c>
      <c r="GW618" s="9" t="e">
        <f ca="1">INDIRECT(ADDRESS(ROW(),Controls!#REF!+15))</f>
        <v>#REF!</v>
      </c>
      <c r="GX618" s="9" t="e">
        <f ca="1">INDIRECT(ADDRESS(ROW(),Controls!#REF!+135))</f>
        <v>#REF!</v>
      </c>
      <c r="HJ618" s="9" t="e">
        <f t="shared" ca="1" si="54"/>
        <v>#REF!</v>
      </c>
      <c r="HK618" s="9" t="e">
        <f t="shared" ca="1" si="55"/>
        <v>#REF!</v>
      </c>
      <c r="HL618" s="9" t="e">
        <f t="shared" ca="1" si="56"/>
        <v>#REF!</v>
      </c>
      <c r="HM618" s="9" t="e">
        <f t="shared" ca="1" si="57"/>
        <v>#REF!</v>
      </c>
      <c r="HN618" s="9" t="e">
        <f ca="1">SQRT($GS618*(1-$GS618/Controls!$D$15))</f>
        <v>#REF!</v>
      </c>
      <c r="HO618" s="9" t="e">
        <f t="shared" ca="1" si="58"/>
        <v>#REF!</v>
      </c>
      <c r="HP618" s="9" t="e">
        <f t="shared" ca="1" si="59"/>
        <v>#REF!</v>
      </c>
      <c r="HQ618" s="9" t="e">
        <f ca="1">IF($GV618=0,NA(),($GX618*Controls!#REF!))</f>
        <v>#REF!</v>
      </c>
    </row>
    <row r="619" spans="134:225" x14ac:dyDescent="0.25">
      <c r="ED619" s="9">
        <f>$EC$1237/4+$EC$1238/2+$EC$1239/4</f>
        <v>0</v>
      </c>
      <c r="EE619" s="9">
        <f>$ED$1236/4+$ED$1237/2+$ED$1238/4</f>
        <v>0</v>
      </c>
      <c r="GP619" s="9" t="e">
        <f ca="1">INDIRECT(ADDRESS(ROW(),Controls!#REF!+30))</f>
        <v>#REF!</v>
      </c>
      <c r="GQ619" s="9" t="e">
        <f ca="1">INDIRECT(ADDRESS(ROW(),Controls!#REF!+45))</f>
        <v>#REF!</v>
      </c>
      <c r="GR619" s="9" t="e">
        <f ca="1">INDIRECT(ADDRESS(ROW(),Controls!#REF!+60))</f>
        <v>#REF!</v>
      </c>
      <c r="GS619" s="9" t="e">
        <f ca="1">INDIRECT(ADDRESS(ROW(),Controls!#REF!+75))</f>
        <v>#REF!</v>
      </c>
      <c r="GT619" s="9" t="e">
        <f ca="1">INDIRECT(ADDRESS(ROW(),Controls!#REF!+90))</f>
        <v>#REF!</v>
      </c>
      <c r="GU619" s="9" t="e">
        <f ca="1">INDIRECT(ADDRESS(ROW(),Controls!#REF!+105))</f>
        <v>#REF!</v>
      </c>
      <c r="GV619" s="9" t="e">
        <f ca="1">INDIRECT(ADDRESS(ROW(),Controls!#REF!+120))</f>
        <v>#REF!</v>
      </c>
      <c r="GW619" s="9" t="e">
        <f ca="1">INDIRECT(ADDRESS(ROW(),Controls!#REF!+15))</f>
        <v>#REF!</v>
      </c>
      <c r="GX619" s="9" t="e">
        <f ca="1">INDIRECT(ADDRESS(ROW(),Controls!#REF!+135))</f>
        <v>#REF!</v>
      </c>
      <c r="HJ619" s="9" t="e">
        <f t="shared" ca="1" si="54"/>
        <v>#REF!</v>
      </c>
      <c r="HK619" s="9" t="e">
        <f t="shared" ca="1" si="55"/>
        <v>#REF!</v>
      </c>
      <c r="HL619" s="9" t="e">
        <f t="shared" ca="1" si="56"/>
        <v>#REF!</v>
      </c>
      <c r="HM619" s="9" t="e">
        <f t="shared" ca="1" si="57"/>
        <v>#REF!</v>
      </c>
      <c r="HN619" s="9" t="e">
        <f ca="1">SQRT($GS619*(1-$GS619/Controls!$D$15))</f>
        <v>#REF!</v>
      </c>
      <c r="HO619" s="9" t="e">
        <f t="shared" ca="1" si="58"/>
        <v>#REF!</v>
      </c>
      <c r="HP619" s="9" t="e">
        <f t="shared" ca="1" si="59"/>
        <v>#REF!</v>
      </c>
      <c r="HQ619" s="9" t="e">
        <f ca="1">IF($GV619=0,NA(),($GX619*Controls!#REF!))</f>
        <v>#REF!</v>
      </c>
    </row>
    <row r="620" spans="134:225" x14ac:dyDescent="0.25">
      <c r="ED620" s="9">
        <f>$EC$1239/4+$EC$1240/2+$EC$1241/4</f>
        <v>0</v>
      </c>
      <c r="EE620" s="9">
        <f>$ED$1238/4+$ED$1239/2+$ED$1240/4</f>
        <v>0</v>
      </c>
      <c r="GP620" s="9" t="e">
        <f ca="1">INDIRECT(ADDRESS(ROW(),Controls!#REF!+30))</f>
        <v>#REF!</v>
      </c>
      <c r="GQ620" s="9" t="e">
        <f ca="1">INDIRECT(ADDRESS(ROW(),Controls!#REF!+45))</f>
        <v>#REF!</v>
      </c>
      <c r="GR620" s="9" t="e">
        <f ca="1">INDIRECT(ADDRESS(ROW(),Controls!#REF!+60))</f>
        <v>#REF!</v>
      </c>
      <c r="GS620" s="9" t="e">
        <f ca="1">INDIRECT(ADDRESS(ROW(),Controls!#REF!+75))</f>
        <v>#REF!</v>
      </c>
      <c r="GT620" s="9" t="e">
        <f ca="1">INDIRECT(ADDRESS(ROW(),Controls!#REF!+90))</f>
        <v>#REF!</v>
      </c>
      <c r="GU620" s="9" t="e">
        <f ca="1">INDIRECT(ADDRESS(ROW(),Controls!#REF!+105))</f>
        <v>#REF!</v>
      </c>
      <c r="GV620" s="9" t="e">
        <f ca="1">INDIRECT(ADDRESS(ROW(),Controls!#REF!+120))</f>
        <v>#REF!</v>
      </c>
      <c r="GW620" s="9" t="e">
        <f ca="1">INDIRECT(ADDRESS(ROW(),Controls!#REF!+15))</f>
        <v>#REF!</v>
      </c>
      <c r="GX620" s="9" t="e">
        <f ca="1">INDIRECT(ADDRESS(ROW(),Controls!#REF!+135))</f>
        <v>#REF!</v>
      </c>
      <c r="HJ620" s="9" t="e">
        <f t="shared" ca="1" si="54"/>
        <v>#REF!</v>
      </c>
      <c r="HK620" s="9" t="e">
        <f t="shared" ca="1" si="55"/>
        <v>#REF!</v>
      </c>
      <c r="HL620" s="9" t="e">
        <f t="shared" ca="1" si="56"/>
        <v>#REF!</v>
      </c>
      <c r="HM620" s="9" t="e">
        <f t="shared" ca="1" si="57"/>
        <v>#REF!</v>
      </c>
      <c r="HN620" s="9" t="e">
        <f ca="1">SQRT($GS620*(1-$GS620/Controls!$D$15))</f>
        <v>#REF!</v>
      </c>
      <c r="HO620" s="9" t="e">
        <f t="shared" ca="1" si="58"/>
        <v>#REF!</v>
      </c>
      <c r="HP620" s="9" t="e">
        <f t="shared" ca="1" si="59"/>
        <v>#REF!</v>
      </c>
      <c r="HQ620" s="9" t="e">
        <f ca="1">IF($GV620=0,NA(),($GX620*Controls!#REF!))</f>
        <v>#REF!</v>
      </c>
    </row>
    <row r="621" spans="134:225" x14ac:dyDescent="0.25">
      <c r="ED621" s="9">
        <f>$EC$1241/4+$EC$1242/2+$EC$1243/4</f>
        <v>0</v>
      </c>
      <c r="EE621" s="9">
        <f>$ED$1240/4+$ED$1241/2+$ED$1242/4</f>
        <v>0</v>
      </c>
      <c r="GP621" s="9" t="e">
        <f ca="1">INDIRECT(ADDRESS(ROW(),Controls!#REF!+30))</f>
        <v>#REF!</v>
      </c>
      <c r="GQ621" s="9" t="e">
        <f ca="1">INDIRECT(ADDRESS(ROW(),Controls!#REF!+45))</f>
        <v>#REF!</v>
      </c>
      <c r="GR621" s="9" t="e">
        <f ca="1">INDIRECT(ADDRESS(ROW(),Controls!#REF!+60))</f>
        <v>#REF!</v>
      </c>
      <c r="GS621" s="9" t="e">
        <f ca="1">INDIRECT(ADDRESS(ROW(),Controls!#REF!+75))</f>
        <v>#REF!</v>
      </c>
      <c r="GT621" s="9" t="e">
        <f ca="1">INDIRECT(ADDRESS(ROW(),Controls!#REF!+90))</f>
        <v>#REF!</v>
      </c>
      <c r="GU621" s="9" t="e">
        <f ca="1">INDIRECT(ADDRESS(ROW(),Controls!#REF!+105))</f>
        <v>#REF!</v>
      </c>
      <c r="GV621" s="9" t="e">
        <f ca="1">INDIRECT(ADDRESS(ROW(),Controls!#REF!+120))</f>
        <v>#REF!</v>
      </c>
      <c r="GW621" s="9" t="e">
        <f ca="1">INDIRECT(ADDRESS(ROW(),Controls!#REF!+15))</f>
        <v>#REF!</v>
      </c>
      <c r="GX621" s="9" t="e">
        <f ca="1">INDIRECT(ADDRESS(ROW(),Controls!#REF!+135))</f>
        <v>#REF!</v>
      </c>
      <c r="HJ621" s="9" t="e">
        <f t="shared" ca="1" si="54"/>
        <v>#REF!</v>
      </c>
      <c r="HK621" s="9" t="e">
        <f t="shared" ca="1" si="55"/>
        <v>#REF!</v>
      </c>
      <c r="HL621" s="9" t="e">
        <f t="shared" ca="1" si="56"/>
        <v>#REF!</v>
      </c>
      <c r="HM621" s="9" t="e">
        <f t="shared" ca="1" si="57"/>
        <v>#REF!</v>
      </c>
      <c r="HN621" s="9" t="e">
        <f ca="1">SQRT($GS621*(1-$GS621/Controls!$D$15))</f>
        <v>#REF!</v>
      </c>
      <c r="HO621" s="9" t="e">
        <f t="shared" ca="1" si="58"/>
        <v>#REF!</v>
      </c>
      <c r="HP621" s="9" t="e">
        <f t="shared" ca="1" si="59"/>
        <v>#REF!</v>
      </c>
      <c r="HQ621" s="9" t="e">
        <f ca="1">IF($GV621=0,NA(),($GX621*Controls!#REF!))</f>
        <v>#REF!</v>
      </c>
    </row>
    <row r="622" spans="134:225" x14ac:dyDescent="0.25">
      <c r="ED622" s="9">
        <f>$EC$1243/4+$EC$1244/2+$EC$1245/4</f>
        <v>0</v>
      </c>
      <c r="EE622" s="9">
        <f>$ED$1242/4+$ED$1243/2+$ED$1244/4</f>
        <v>0</v>
      </c>
      <c r="GP622" s="9" t="e">
        <f ca="1">INDIRECT(ADDRESS(ROW(),Controls!#REF!+30))</f>
        <v>#REF!</v>
      </c>
      <c r="GQ622" s="9" t="e">
        <f ca="1">INDIRECT(ADDRESS(ROW(),Controls!#REF!+45))</f>
        <v>#REF!</v>
      </c>
      <c r="GR622" s="9" t="e">
        <f ca="1">INDIRECT(ADDRESS(ROW(),Controls!#REF!+60))</f>
        <v>#REF!</v>
      </c>
      <c r="GS622" s="9" t="e">
        <f ca="1">INDIRECT(ADDRESS(ROW(),Controls!#REF!+75))</f>
        <v>#REF!</v>
      </c>
      <c r="GT622" s="9" t="e">
        <f ca="1">INDIRECT(ADDRESS(ROW(),Controls!#REF!+90))</f>
        <v>#REF!</v>
      </c>
      <c r="GU622" s="9" t="e">
        <f ca="1">INDIRECT(ADDRESS(ROW(),Controls!#REF!+105))</f>
        <v>#REF!</v>
      </c>
      <c r="GV622" s="9" t="e">
        <f ca="1">INDIRECT(ADDRESS(ROW(),Controls!#REF!+120))</f>
        <v>#REF!</v>
      </c>
      <c r="GW622" s="9" t="e">
        <f ca="1">INDIRECT(ADDRESS(ROW(),Controls!#REF!+15))</f>
        <v>#REF!</v>
      </c>
      <c r="GX622" s="9" t="e">
        <f ca="1">INDIRECT(ADDRESS(ROW(),Controls!#REF!+135))</f>
        <v>#REF!</v>
      </c>
      <c r="HJ622" s="9" t="e">
        <f t="shared" ca="1" si="54"/>
        <v>#REF!</v>
      </c>
      <c r="HK622" s="9" t="e">
        <f t="shared" ca="1" si="55"/>
        <v>#REF!</v>
      </c>
      <c r="HL622" s="9" t="e">
        <f t="shared" ca="1" si="56"/>
        <v>#REF!</v>
      </c>
      <c r="HM622" s="9" t="e">
        <f t="shared" ca="1" si="57"/>
        <v>#REF!</v>
      </c>
      <c r="HN622" s="9" t="e">
        <f ca="1">SQRT($GS622*(1-$GS622/Controls!$D$15))</f>
        <v>#REF!</v>
      </c>
      <c r="HO622" s="9" t="e">
        <f t="shared" ca="1" si="58"/>
        <v>#REF!</v>
      </c>
      <c r="HP622" s="9" t="e">
        <f t="shared" ca="1" si="59"/>
        <v>#REF!</v>
      </c>
      <c r="HQ622" s="9" t="e">
        <f ca="1">IF($GV622=0,NA(),($GX622*Controls!#REF!))</f>
        <v>#REF!</v>
      </c>
    </row>
    <row r="623" spans="134:225" x14ac:dyDescent="0.25">
      <c r="ED623" s="9">
        <f>$EC$1245/4+$EC$1246/2+$EC$1247/4</f>
        <v>0</v>
      </c>
      <c r="EE623" s="9">
        <f>$ED$1244/4+$ED$1245/2+$ED$1246/4</f>
        <v>0</v>
      </c>
      <c r="GP623" s="9" t="e">
        <f ca="1">INDIRECT(ADDRESS(ROW(),Controls!#REF!+30))</f>
        <v>#REF!</v>
      </c>
      <c r="GQ623" s="9" t="e">
        <f ca="1">INDIRECT(ADDRESS(ROW(),Controls!#REF!+45))</f>
        <v>#REF!</v>
      </c>
      <c r="GR623" s="9" t="e">
        <f ca="1">INDIRECT(ADDRESS(ROW(),Controls!#REF!+60))</f>
        <v>#REF!</v>
      </c>
      <c r="GS623" s="9" t="e">
        <f ca="1">INDIRECT(ADDRESS(ROW(),Controls!#REF!+75))</f>
        <v>#REF!</v>
      </c>
      <c r="GT623" s="9" t="e">
        <f ca="1">INDIRECT(ADDRESS(ROW(),Controls!#REF!+90))</f>
        <v>#REF!</v>
      </c>
      <c r="GU623" s="9" t="e">
        <f ca="1">INDIRECT(ADDRESS(ROW(),Controls!#REF!+105))</f>
        <v>#REF!</v>
      </c>
      <c r="GV623" s="9" t="e">
        <f ca="1">INDIRECT(ADDRESS(ROW(),Controls!#REF!+120))</f>
        <v>#REF!</v>
      </c>
      <c r="GW623" s="9" t="e">
        <f ca="1">INDIRECT(ADDRESS(ROW(),Controls!#REF!+15))</f>
        <v>#REF!</v>
      </c>
      <c r="GX623" s="9" t="e">
        <f ca="1">INDIRECT(ADDRESS(ROW(),Controls!#REF!+135))</f>
        <v>#REF!</v>
      </c>
      <c r="HJ623" s="9" t="e">
        <f t="shared" ca="1" si="54"/>
        <v>#REF!</v>
      </c>
      <c r="HK623" s="9" t="e">
        <f t="shared" ca="1" si="55"/>
        <v>#REF!</v>
      </c>
      <c r="HL623" s="9" t="e">
        <f t="shared" ca="1" si="56"/>
        <v>#REF!</v>
      </c>
      <c r="HM623" s="9" t="e">
        <f t="shared" ca="1" si="57"/>
        <v>#REF!</v>
      </c>
      <c r="HN623" s="9" t="e">
        <f ca="1">SQRT($GS623*(1-$GS623/Controls!$D$15))</f>
        <v>#REF!</v>
      </c>
      <c r="HO623" s="9" t="e">
        <f t="shared" ca="1" si="58"/>
        <v>#REF!</v>
      </c>
      <c r="HP623" s="9" t="e">
        <f t="shared" ca="1" si="59"/>
        <v>#REF!</v>
      </c>
      <c r="HQ623" s="9" t="e">
        <f ca="1">IF($GV623=0,NA(),($GX623*Controls!#REF!))</f>
        <v>#REF!</v>
      </c>
    </row>
    <row r="624" spans="134:225" x14ac:dyDescent="0.25">
      <c r="ED624" s="9">
        <f>$EC$1247/4+$EC$1248/2+$EC$1249/4</f>
        <v>0</v>
      </c>
      <c r="EE624" s="9">
        <f>$ED$1246/4+$ED$1247/2+$ED$1248/4</f>
        <v>0</v>
      </c>
      <c r="GP624" s="9" t="e">
        <f ca="1">INDIRECT(ADDRESS(ROW(),Controls!#REF!+30))</f>
        <v>#REF!</v>
      </c>
      <c r="GQ624" s="9" t="e">
        <f ca="1">INDIRECT(ADDRESS(ROW(),Controls!#REF!+45))</f>
        <v>#REF!</v>
      </c>
      <c r="GR624" s="9" t="e">
        <f ca="1">INDIRECT(ADDRESS(ROW(),Controls!#REF!+60))</f>
        <v>#REF!</v>
      </c>
      <c r="GS624" s="9" t="e">
        <f ca="1">INDIRECT(ADDRESS(ROW(),Controls!#REF!+75))</f>
        <v>#REF!</v>
      </c>
      <c r="GT624" s="9" t="e">
        <f ca="1">INDIRECT(ADDRESS(ROW(),Controls!#REF!+90))</f>
        <v>#REF!</v>
      </c>
      <c r="GU624" s="9" t="e">
        <f ca="1">INDIRECT(ADDRESS(ROW(),Controls!#REF!+105))</f>
        <v>#REF!</v>
      </c>
      <c r="GV624" s="9" t="e">
        <f ca="1">INDIRECT(ADDRESS(ROW(),Controls!#REF!+120))</f>
        <v>#REF!</v>
      </c>
      <c r="GW624" s="9" t="e">
        <f ca="1">INDIRECT(ADDRESS(ROW(),Controls!#REF!+15))</f>
        <v>#REF!</v>
      </c>
      <c r="GX624" s="9" t="e">
        <f ca="1">INDIRECT(ADDRESS(ROW(),Controls!#REF!+135))</f>
        <v>#REF!</v>
      </c>
      <c r="HJ624" s="9" t="e">
        <f t="shared" ca="1" si="54"/>
        <v>#REF!</v>
      </c>
      <c r="HK624" s="9" t="e">
        <f t="shared" ca="1" si="55"/>
        <v>#REF!</v>
      </c>
      <c r="HL624" s="9" t="e">
        <f t="shared" ca="1" si="56"/>
        <v>#REF!</v>
      </c>
      <c r="HM624" s="9" t="e">
        <f t="shared" ca="1" si="57"/>
        <v>#REF!</v>
      </c>
      <c r="HN624" s="9" t="e">
        <f ca="1">SQRT($GS624*(1-$GS624/Controls!$D$15))</f>
        <v>#REF!</v>
      </c>
      <c r="HO624" s="9" t="e">
        <f t="shared" ca="1" si="58"/>
        <v>#REF!</v>
      </c>
      <c r="HP624" s="9" t="e">
        <f t="shared" ca="1" si="59"/>
        <v>#REF!</v>
      </c>
      <c r="HQ624" s="9" t="e">
        <f ca="1">IF($GV624=0,NA(),($GX624*Controls!#REF!))</f>
        <v>#REF!</v>
      </c>
    </row>
    <row r="625" spans="134:225" x14ac:dyDescent="0.25">
      <c r="ED625" s="9">
        <f>$EC$1249/4+$EC$1250/2+$EC$1251/4</f>
        <v>0</v>
      </c>
      <c r="EE625" s="9">
        <f>$ED$1248/4+$ED$1249/2+$ED$1250/4</f>
        <v>0</v>
      </c>
      <c r="GP625" s="9" t="e">
        <f ca="1">INDIRECT(ADDRESS(ROW(),Controls!#REF!+30))</f>
        <v>#REF!</v>
      </c>
      <c r="GQ625" s="9" t="e">
        <f ca="1">INDIRECT(ADDRESS(ROW(),Controls!#REF!+45))</f>
        <v>#REF!</v>
      </c>
      <c r="GR625" s="9" t="e">
        <f ca="1">INDIRECT(ADDRESS(ROW(),Controls!#REF!+60))</f>
        <v>#REF!</v>
      </c>
      <c r="GS625" s="9" t="e">
        <f ca="1">INDIRECT(ADDRESS(ROW(),Controls!#REF!+75))</f>
        <v>#REF!</v>
      </c>
      <c r="GT625" s="9" t="e">
        <f ca="1">INDIRECT(ADDRESS(ROW(),Controls!#REF!+90))</f>
        <v>#REF!</v>
      </c>
      <c r="GU625" s="9" t="e">
        <f ca="1">INDIRECT(ADDRESS(ROW(),Controls!#REF!+105))</f>
        <v>#REF!</v>
      </c>
      <c r="GV625" s="9" t="e">
        <f ca="1">INDIRECT(ADDRESS(ROW(),Controls!#REF!+120))</f>
        <v>#REF!</v>
      </c>
      <c r="GW625" s="9" t="e">
        <f ca="1">INDIRECT(ADDRESS(ROW(),Controls!#REF!+15))</f>
        <v>#REF!</v>
      </c>
      <c r="GX625" s="9" t="e">
        <f ca="1">INDIRECT(ADDRESS(ROW(),Controls!#REF!+135))</f>
        <v>#REF!</v>
      </c>
      <c r="HJ625" s="9" t="e">
        <f t="shared" ca="1" si="54"/>
        <v>#REF!</v>
      </c>
      <c r="HK625" s="9" t="e">
        <f t="shared" ca="1" si="55"/>
        <v>#REF!</v>
      </c>
      <c r="HL625" s="9" t="e">
        <f t="shared" ca="1" si="56"/>
        <v>#REF!</v>
      </c>
      <c r="HM625" s="9" t="e">
        <f t="shared" ca="1" si="57"/>
        <v>#REF!</v>
      </c>
      <c r="HN625" s="9" t="e">
        <f ca="1">SQRT($GS625*(1-$GS625/Controls!$D$15))</f>
        <v>#REF!</v>
      </c>
      <c r="HO625" s="9" t="e">
        <f t="shared" ca="1" si="58"/>
        <v>#REF!</v>
      </c>
      <c r="HP625" s="9" t="e">
        <f t="shared" ca="1" si="59"/>
        <v>#REF!</v>
      </c>
      <c r="HQ625" s="9" t="e">
        <f ca="1">IF($GV625=0,NA(),($GX625*Controls!#REF!))</f>
        <v>#REF!</v>
      </c>
    </row>
    <row r="626" spans="134:225" x14ac:dyDescent="0.25">
      <c r="ED626" s="9">
        <f>$EC$1251/4+$EC$1252/2+$EC$1253/4</f>
        <v>0</v>
      </c>
      <c r="EE626" s="9">
        <f>$ED$1250/4+$ED$1251/2+$ED$1252/4</f>
        <v>0</v>
      </c>
      <c r="GP626" s="9" t="e">
        <f ca="1">INDIRECT(ADDRESS(ROW(),Controls!#REF!+30))</f>
        <v>#REF!</v>
      </c>
      <c r="GQ626" s="9" t="e">
        <f ca="1">INDIRECT(ADDRESS(ROW(),Controls!#REF!+45))</f>
        <v>#REF!</v>
      </c>
      <c r="GR626" s="9" t="e">
        <f ca="1">INDIRECT(ADDRESS(ROW(),Controls!#REF!+60))</f>
        <v>#REF!</v>
      </c>
      <c r="GS626" s="9" t="e">
        <f ca="1">INDIRECT(ADDRESS(ROW(),Controls!#REF!+75))</f>
        <v>#REF!</v>
      </c>
      <c r="GT626" s="9" t="e">
        <f ca="1">INDIRECT(ADDRESS(ROW(),Controls!#REF!+90))</f>
        <v>#REF!</v>
      </c>
      <c r="GU626" s="9" t="e">
        <f ca="1">INDIRECT(ADDRESS(ROW(),Controls!#REF!+105))</f>
        <v>#REF!</v>
      </c>
      <c r="GV626" s="9" t="e">
        <f ca="1">INDIRECT(ADDRESS(ROW(),Controls!#REF!+120))</f>
        <v>#REF!</v>
      </c>
      <c r="GW626" s="9" t="e">
        <f ca="1">INDIRECT(ADDRESS(ROW(),Controls!#REF!+15))</f>
        <v>#REF!</v>
      </c>
      <c r="GX626" s="9" t="e">
        <f ca="1">INDIRECT(ADDRESS(ROW(),Controls!#REF!+135))</f>
        <v>#REF!</v>
      </c>
      <c r="HJ626" s="9" t="e">
        <f t="shared" ca="1" si="54"/>
        <v>#REF!</v>
      </c>
      <c r="HK626" s="9" t="e">
        <f t="shared" ca="1" si="55"/>
        <v>#REF!</v>
      </c>
      <c r="HL626" s="9" t="e">
        <f t="shared" ca="1" si="56"/>
        <v>#REF!</v>
      </c>
      <c r="HM626" s="9" t="e">
        <f t="shared" ca="1" si="57"/>
        <v>#REF!</v>
      </c>
      <c r="HN626" s="9" t="e">
        <f ca="1">SQRT($GS626*(1-$GS626/Controls!$D$15))</f>
        <v>#REF!</v>
      </c>
      <c r="HO626" s="9" t="e">
        <f t="shared" ca="1" si="58"/>
        <v>#REF!</v>
      </c>
      <c r="HP626" s="9" t="e">
        <f t="shared" ca="1" si="59"/>
        <v>#REF!</v>
      </c>
      <c r="HQ626" s="9" t="e">
        <f ca="1">IF($GV626=0,NA(),($GX626*Controls!#REF!))</f>
        <v>#REF!</v>
      </c>
    </row>
    <row r="627" spans="134:225" x14ac:dyDescent="0.25">
      <c r="ED627" s="9">
        <f>$EC$1253/4+$EC$1254/2+$EC$1255/4</f>
        <v>0</v>
      </c>
      <c r="EE627" s="9">
        <f>$ED$1252/4+$ED$1253/2+$ED$1254/4</f>
        <v>0</v>
      </c>
      <c r="GP627" s="9" t="e">
        <f ca="1">INDIRECT(ADDRESS(ROW(),Controls!#REF!+30))</f>
        <v>#REF!</v>
      </c>
      <c r="GQ627" s="9" t="e">
        <f ca="1">INDIRECT(ADDRESS(ROW(),Controls!#REF!+45))</f>
        <v>#REF!</v>
      </c>
      <c r="GR627" s="9" t="e">
        <f ca="1">INDIRECT(ADDRESS(ROW(),Controls!#REF!+60))</f>
        <v>#REF!</v>
      </c>
      <c r="GS627" s="9" t="e">
        <f ca="1">INDIRECT(ADDRESS(ROW(),Controls!#REF!+75))</f>
        <v>#REF!</v>
      </c>
      <c r="GT627" s="9" t="e">
        <f ca="1">INDIRECT(ADDRESS(ROW(),Controls!#REF!+90))</f>
        <v>#REF!</v>
      </c>
      <c r="GU627" s="9" t="e">
        <f ca="1">INDIRECT(ADDRESS(ROW(),Controls!#REF!+105))</f>
        <v>#REF!</v>
      </c>
      <c r="GV627" s="9" t="e">
        <f ca="1">INDIRECT(ADDRESS(ROW(),Controls!#REF!+120))</f>
        <v>#REF!</v>
      </c>
      <c r="GW627" s="9" t="e">
        <f ca="1">INDIRECT(ADDRESS(ROW(),Controls!#REF!+15))</f>
        <v>#REF!</v>
      </c>
      <c r="GX627" s="9" t="e">
        <f ca="1">INDIRECT(ADDRESS(ROW(),Controls!#REF!+135))</f>
        <v>#REF!</v>
      </c>
      <c r="HJ627" s="9" t="e">
        <f t="shared" ca="1" si="54"/>
        <v>#REF!</v>
      </c>
      <c r="HK627" s="9" t="e">
        <f t="shared" ca="1" si="55"/>
        <v>#REF!</v>
      </c>
      <c r="HL627" s="9" t="e">
        <f t="shared" ca="1" si="56"/>
        <v>#REF!</v>
      </c>
      <c r="HM627" s="9" t="e">
        <f t="shared" ca="1" si="57"/>
        <v>#REF!</v>
      </c>
      <c r="HN627" s="9" t="e">
        <f ca="1">SQRT($GS627*(1-$GS627/Controls!$D$15))</f>
        <v>#REF!</v>
      </c>
      <c r="HO627" s="9" t="e">
        <f t="shared" ca="1" si="58"/>
        <v>#REF!</v>
      </c>
      <c r="HP627" s="9" t="e">
        <f t="shared" ca="1" si="59"/>
        <v>#REF!</v>
      </c>
      <c r="HQ627" s="9" t="e">
        <f ca="1">IF($GV627=0,NA(),($GX627*Controls!#REF!))</f>
        <v>#REF!</v>
      </c>
    </row>
    <row r="628" spans="134:225" x14ac:dyDescent="0.25">
      <c r="ED628" s="9">
        <f>$EC$1255/4+$EC$1256/2+$EC$1257/4</f>
        <v>0</v>
      </c>
      <c r="EE628" s="9">
        <f>$ED$1254/4+$ED$1255/2+$ED$1256/4</f>
        <v>0</v>
      </c>
      <c r="GP628" s="9" t="e">
        <f ca="1">INDIRECT(ADDRESS(ROW(),Controls!#REF!+30))</f>
        <v>#REF!</v>
      </c>
      <c r="GQ628" s="9" t="e">
        <f ca="1">INDIRECT(ADDRESS(ROW(),Controls!#REF!+45))</f>
        <v>#REF!</v>
      </c>
      <c r="GR628" s="9" t="e">
        <f ca="1">INDIRECT(ADDRESS(ROW(),Controls!#REF!+60))</f>
        <v>#REF!</v>
      </c>
      <c r="GS628" s="9" t="e">
        <f ca="1">INDIRECT(ADDRESS(ROW(),Controls!#REF!+75))</f>
        <v>#REF!</v>
      </c>
      <c r="GT628" s="9" t="e">
        <f ca="1">INDIRECT(ADDRESS(ROW(),Controls!#REF!+90))</f>
        <v>#REF!</v>
      </c>
      <c r="GU628" s="9" t="e">
        <f ca="1">INDIRECT(ADDRESS(ROW(),Controls!#REF!+105))</f>
        <v>#REF!</v>
      </c>
      <c r="GV628" s="9" t="e">
        <f ca="1">INDIRECT(ADDRESS(ROW(),Controls!#REF!+120))</f>
        <v>#REF!</v>
      </c>
      <c r="GW628" s="9" t="e">
        <f ca="1">INDIRECT(ADDRESS(ROW(),Controls!#REF!+15))</f>
        <v>#REF!</v>
      </c>
      <c r="GX628" s="9" t="e">
        <f ca="1">INDIRECT(ADDRESS(ROW(),Controls!#REF!+135))</f>
        <v>#REF!</v>
      </c>
      <c r="HJ628" s="9" t="e">
        <f t="shared" ca="1" si="54"/>
        <v>#REF!</v>
      </c>
      <c r="HK628" s="9" t="e">
        <f t="shared" ca="1" si="55"/>
        <v>#REF!</v>
      </c>
      <c r="HL628" s="9" t="e">
        <f t="shared" ca="1" si="56"/>
        <v>#REF!</v>
      </c>
      <c r="HM628" s="9" t="e">
        <f t="shared" ca="1" si="57"/>
        <v>#REF!</v>
      </c>
      <c r="HN628" s="9" t="e">
        <f ca="1">SQRT($GS628*(1-$GS628/Controls!$D$15))</f>
        <v>#REF!</v>
      </c>
      <c r="HO628" s="9" t="e">
        <f t="shared" ca="1" si="58"/>
        <v>#REF!</v>
      </c>
      <c r="HP628" s="9" t="e">
        <f t="shared" ca="1" si="59"/>
        <v>#REF!</v>
      </c>
      <c r="HQ628" s="9" t="e">
        <f ca="1">IF($GV628=0,NA(),($GX628*Controls!#REF!))</f>
        <v>#REF!</v>
      </c>
    </row>
    <row r="629" spans="134:225" x14ac:dyDescent="0.25">
      <c r="ED629" s="9">
        <f>$EC$1257/4+$EC$1258/2+$EC$1259/4</f>
        <v>0</v>
      </c>
      <c r="EE629" s="9">
        <f>$ED$1256/4+$ED$1257/2+$ED$1258/4</f>
        <v>0</v>
      </c>
      <c r="GP629" s="9" t="e">
        <f ca="1">INDIRECT(ADDRESS(ROW(),Controls!#REF!+30))</f>
        <v>#REF!</v>
      </c>
      <c r="GQ629" s="9" t="e">
        <f ca="1">INDIRECT(ADDRESS(ROW(),Controls!#REF!+45))</f>
        <v>#REF!</v>
      </c>
      <c r="GR629" s="9" t="e">
        <f ca="1">INDIRECT(ADDRESS(ROW(),Controls!#REF!+60))</f>
        <v>#REF!</v>
      </c>
      <c r="GS629" s="9" t="e">
        <f ca="1">INDIRECT(ADDRESS(ROW(),Controls!#REF!+75))</f>
        <v>#REF!</v>
      </c>
      <c r="GT629" s="9" t="e">
        <f ca="1">INDIRECT(ADDRESS(ROW(),Controls!#REF!+90))</f>
        <v>#REF!</v>
      </c>
      <c r="GU629" s="9" t="e">
        <f ca="1">INDIRECT(ADDRESS(ROW(),Controls!#REF!+105))</f>
        <v>#REF!</v>
      </c>
      <c r="GV629" s="9" t="e">
        <f ca="1">INDIRECT(ADDRESS(ROW(),Controls!#REF!+120))</f>
        <v>#REF!</v>
      </c>
      <c r="GW629" s="9" t="e">
        <f ca="1">INDIRECT(ADDRESS(ROW(),Controls!#REF!+15))</f>
        <v>#REF!</v>
      </c>
      <c r="GX629" s="9" t="e">
        <f ca="1">INDIRECT(ADDRESS(ROW(),Controls!#REF!+135))</f>
        <v>#REF!</v>
      </c>
      <c r="HJ629" s="9" t="e">
        <f t="shared" ca="1" si="54"/>
        <v>#REF!</v>
      </c>
      <c r="HK629" s="9" t="e">
        <f t="shared" ca="1" si="55"/>
        <v>#REF!</v>
      </c>
      <c r="HL629" s="9" t="e">
        <f t="shared" ca="1" si="56"/>
        <v>#REF!</v>
      </c>
      <c r="HM629" s="9" t="e">
        <f t="shared" ca="1" si="57"/>
        <v>#REF!</v>
      </c>
      <c r="HN629" s="9" t="e">
        <f ca="1">SQRT($GS629*(1-$GS629/Controls!$D$15))</f>
        <v>#REF!</v>
      </c>
      <c r="HO629" s="9" t="e">
        <f t="shared" ca="1" si="58"/>
        <v>#REF!</v>
      </c>
      <c r="HP629" s="9" t="e">
        <f t="shared" ca="1" si="59"/>
        <v>#REF!</v>
      </c>
      <c r="HQ629" s="9" t="e">
        <f ca="1">IF($GV629=0,NA(),($GX629*Controls!#REF!))</f>
        <v>#REF!</v>
      </c>
    </row>
    <row r="630" spans="134:225" x14ac:dyDescent="0.25">
      <c r="ED630" s="9">
        <f>$EC$1259/4+$EC$1260/2+$EC$1261/4</f>
        <v>0</v>
      </c>
      <c r="EE630" s="9">
        <f>$ED$1258/4+$ED$1259/2+$ED$1260/4</f>
        <v>0</v>
      </c>
      <c r="GP630" s="9" t="e">
        <f ca="1">INDIRECT(ADDRESS(ROW(),Controls!#REF!+30))</f>
        <v>#REF!</v>
      </c>
      <c r="GQ630" s="9" t="e">
        <f ca="1">INDIRECT(ADDRESS(ROW(),Controls!#REF!+45))</f>
        <v>#REF!</v>
      </c>
      <c r="GR630" s="9" t="e">
        <f ca="1">INDIRECT(ADDRESS(ROW(),Controls!#REF!+60))</f>
        <v>#REF!</v>
      </c>
      <c r="GS630" s="9" t="e">
        <f ca="1">INDIRECT(ADDRESS(ROW(),Controls!#REF!+75))</f>
        <v>#REF!</v>
      </c>
      <c r="GT630" s="9" t="e">
        <f ca="1">INDIRECT(ADDRESS(ROW(),Controls!#REF!+90))</f>
        <v>#REF!</v>
      </c>
      <c r="GU630" s="9" t="e">
        <f ca="1">INDIRECT(ADDRESS(ROW(),Controls!#REF!+105))</f>
        <v>#REF!</v>
      </c>
      <c r="GV630" s="9" t="e">
        <f ca="1">INDIRECT(ADDRESS(ROW(),Controls!#REF!+120))</f>
        <v>#REF!</v>
      </c>
      <c r="GW630" s="9" t="e">
        <f ca="1">INDIRECT(ADDRESS(ROW(),Controls!#REF!+15))</f>
        <v>#REF!</v>
      </c>
      <c r="GX630" s="9" t="e">
        <f ca="1">INDIRECT(ADDRESS(ROW(),Controls!#REF!+135))</f>
        <v>#REF!</v>
      </c>
      <c r="HJ630" s="9" t="e">
        <f t="shared" ca="1" si="54"/>
        <v>#REF!</v>
      </c>
      <c r="HK630" s="9" t="e">
        <f t="shared" ca="1" si="55"/>
        <v>#REF!</v>
      </c>
      <c r="HL630" s="9" t="e">
        <f t="shared" ca="1" si="56"/>
        <v>#REF!</v>
      </c>
      <c r="HM630" s="9" t="e">
        <f t="shared" ca="1" si="57"/>
        <v>#REF!</v>
      </c>
      <c r="HN630" s="9" t="e">
        <f ca="1">SQRT($GS630*(1-$GS630/Controls!$D$15))</f>
        <v>#REF!</v>
      </c>
      <c r="HO630" s="9" t="e">
        <f t="shared" ca="1" si="58"/>
        <v>#REF!</v>
      </c>
      <c r="HP630" s="9" t="e">
        <f t="shared" ca="1" si="59"/>
        <v>#REF!</v>
      </c>
      <c r="HQ630" s="9" t="e">
        <f ca="1">IF($GV630=0,NA(),($GX630*Controls!#REF!))</f>
        <v>#REF!</v>
      </c>
    </row>
    <row r="631" spans="134:225" x14ac:dyDescent="0.25">
      <c r="ED631" s="9">
        <f>$EC$1261/4+$EC$1262/2+$EC$1263/4</f>
        <v>0</v>
      </c>
      <c r="EE631" s="9">
        <f>$ED$1260/4+$ED$1261/2+$ED$1262/4</f>
        <v>0</v>
      </c>
      <c r="GP631" s="9" t="e">
        <f ca="1">INDIRECT(ADDRESS(ROW(),Controls!#REF!+30))</f>
        <v>#REF!</v>
      </c>
      <c r="GQ631" s="9" t="e">
        <f ca="1">INDIRECT(ADDRESS(ROW(),Controls!#REF!+45))</f>
        <v>#REF!</v>
      </c>
      <c r="GR631" s="9" t="e">
        <f ca="1">INDIRECT(ADDRESS(ROW(),Controls!#REF!+60))</f>
        <v>#REF!</v>
      </c>
      <c r="GS631" s="9" t="e">
        <f ca="1">INDIRECT(ADDRESS(ROW(),Controls!#REF!+75))</f>
        <v>#REF!</v>
      </c>
      <c r="GT631" s="9" t="e">
        <f ca="1">INDIRECT(ADDRESS(ROW(),Controls!#REF!+90))</f>
        <v>#REF!</v>
      </c>
      <c r="GU631" s="9" t="e">
        <f ca="1">INDIRECT(ADDRESS(ROW(),Controls!#REF!+105))</f>
        <v>#REF!</v>
      </c>
      <c r="GV631" s="9" t="e">
        <f ca="1">INDIRECT(ADDRESS(ROW(),Controls!#REF!+120))</f>
        <v>#REF!</v>
      </c>
      <c r="GW631" s="9" t="e">
        <f ca="1">INDIRECT(ADDRESS(ROW(),Controls!#REF!+15))</f>
        <v>#REF!</v>
      </c>
      <c r="GX631" s="9" t="e">
        <f ca="1">INDIRECT(ADDRESS(ROW(),Controls!#REF!+135))</f>
        <v>#REF!</v>
      </c>
      <c r="HJ631" s="9" t="e">
        <f t="shared" ca="1" si="54"/>
        <v>#REF!</v>
      </c>
      <c r="HK631" s="9" t="e">
        <f t="shared" ca="1" si="55"/>
        <v>#REF!</v>
      </c>
      <c r="HL631" s="9" t="e">
        <f t="shared" ca="1" si="56"/>
        <v>#REF!</v>
      </c>
      <c r="HM631" s="9" t="e">
        <f t="shared" ca="1" si="57"/>
        <v>#REF!</v>
      </c>
      <c r="HN631" s="9" t="e">
        <f ca="1">SQRT($GS631*(1-$GS631/Controls!$D$15))</f>
        <v>#REF!</v>
      </c>
      <c r="HO631" s="9" t="e">
        <f t="shared" ca="1" si="58"/>
        <v>#REF!</v>
      </c>
      <c r="HP631" s="9" t="e">
        <f t="shared" ca="1" si="59"/>
        <v>#REF!</v>
      </c>
      <c r="HQ631" s="9" t="e">
        <f ca="1">IF($GV631=0,NA(),($GX631*Controls!#REF!))</f>
        <v>#REF!</v>
      </c>
    </row>
    <row r="632" spans="134:225" x14ac:dyDescent="0.25">
      <c r="ED632" s="9">
        <f>$EC$1263/4+$EC$1264/2+$EC$1265/4</f>
        <v>0</v>
      </c>
      <c r="EE632" s="9">
        <f>$ED$1262/4+$ED$1263/2+$ED$1264/4</f>
        <v>0</v>
      </c>
      <c r="GP632" s="9" t="e">
        <f ca="1">INDIRECT(ADDRESS(ROW(),Controls!#REF!+30))</f>
        <v>#REF!</v>
      </c>
      <c r="GQ632" s="9" t="e">
        <f ca="1">INDIRECT(ADDRESS(ROW(),Controls!#REF!+45))</f>
        <v>#REF!</v>
      </c>
      <c r="GR632" s="9" t="e">
        <f ca="1">INDIRECT(ADDRESS(ROW(),Controls!#REF!+60))</f>
        <v>#REF!</v>
      </c>
      <c r="GS632" s="9" t="e">
        <f ca="1">INDIRECT(ADDRESS(ROW(),Controls!#REF!+75))</f>
        <v>#REF!</v>
      </c>
      <c r="GT632" s="9" t="e">
        <f ca="1">INDIRECT(ADDRESS(ROW(),Controls!#REF!+90))</f>
        <v>#REF!</v>
      </c>
      <c r="GU632" s="9" t="e">
        <f ca="1">INDIRECT(ADDRESS(ROW(),Controls!#REF!+105))</f>
        <v>#REF!</v>
      </c>
      <c r="GV632" s="9" t="e">
        <f ca="1">INDIRECT(ADDRESS(ROW(),Controls!#REF!+120))</f>
        <v>#REF!</v>
      </c>
      <c r="GW632" s="9" t="e">
        <f ca="1">INDIRECT(ADDRESS(ROW(),Controls!#REF!+15))</f>
        <v>#REF!</v>
      </c>
      <c r="GX632" s="9" t="e">
        <f ca="1">INDIRECT(ADDRESS(ROW(),Controls!#REF!+135))</f>
        <v>#REF!</v>
      </c>
      <c r="HJ632" s="9" t="e">
        <f t="shared" ca="1" si="54"/>
        <v>#REF!</v>
      </c>
      <c r="HK632" s="9" t="e">
        <f t="shared" ca="1" si="55"/>
        <v>#REF!</v>
      </c>
      <c r="HL632" s="9" t="e">
        <f t="shared" ca="1" si="56"/>
        <v>#REF!</v>
      </c>
      <c r="HM632" s="9" t="e">
        <f t="shared" ca="1" si="57"/>
        <v>#REF!</v>
      </c>
      <c r="HN632" s="9" t="e">
        <f ca="1">SQRT($GS632*(1-$GS632/Controls!$D$15))</f>
        <v>#REF!</v>
      </c>
      <c r="HO632" s="9" t="e">
        <f t="shared" ca="1" si="58"/>
        <v>#REF!</v>
      </c>
      <c r="HP632" s="9" t="e">
        <f t="shared" ca="1" si="59"/>
        <v>#REF!</v>
      </c>
      <c r="HQ632" s="9" t="e">
        <f ca="1">IF($GV632=0,NA(),($GX632*Controls!#REF!))</f>
        <v>#REF!</v>
      </c>
    </row>
    <row r="633" spans="134:225" x14ac:dyDescent="0.25">
      <c r="ED633" s="9">
        <f>$EC$1265/4+$EC$1266/2+$EC$1267/4</f>
        <v>0</v>
      </c>
      <c r="EE633" s="9">
        <f>$ED$1264/4+$ED$1265/2+$ED$1266/4</f>
        <v>0</v>
      </c>
      <c r="GP633" s="9" t="e">
        <f ca="1">INDIRECT(ADDRESS(ROW(),Controls!#REF!+30))</f>
        <v>#REF!</v>
      </c>
      <c r="GQ633" s="9" t="e">
        <f ca="1">INDIRECT(ADDRESS(ROW(),Controls!#REF!+45))</f>
        <v>#REF!</v>
      </c>
      <c r="GR633" s="9" t="e">
        <f ca="1">INDIRECT(ADDRESS(ROW(),Controls!#REF!+60))</f>
        <v>#REF!</v>
      </c>
      <c r="GS633" s="9" t="e">
        <f ca="1">INDIRECT(ADDRESS(ROW(),Controls!#REF!+75))</f>
        <v>#REF!</v>
      </c>
      <c r="GT633" s="9" t="e">
        <f ca="1">INDIRECT(ADDRESS(ROW(),Controls!#REF!+90))</f>
        <v>#REF!</v>
      </c>
      <c r="GU633" s="9" t="e">
        <f ca="1">INDIRECT(ADDRESS(ROW(),Controls!#REF!+105))</f>
        <v>#REF!</v>
      </c>
      <c r="GV633" s="9" t="e">
        <f ca="1">INDIRECT(ADDRESS(ROW(),Controls!#REF!+120))</f>
        <v>#REF!</v>
      </c>
      <c r="GW633" s="9" t="e">
        <f ca="1">INDIRECT(ADDRESS(ROW(),Controls!#REF!+15))</f>
        <v>#REF!</v>
      </c>
      <c r="GX633" s="9" t="e">
        <f ca="1">INDIRECT(ADDRESS(ROW(),Controls!#REF!+135))</f>
        <v>#REF!</v>
      </c>
      <c r="HJ633" s="9" t="e">
        <f t="shared" ca="1" si="54"/>
        <v>#REF!</v>
      </c>
      <c r="HK633" s="9" t="e">
        <f t="shared" ca="1" si="55"/>
        <v>#REF!</v>
      </c>
      <c r="HL633" s="9" t="e">
        <f t="shared" ca="1" si="56"/>
        <v>#REF!</v>
      </c>
      <c r="HM633" s="9" t="e">
        <f t="shared" ca="1" si="57"/>
        <v>#REF!</v>
      </c>
      <c r="HN633" s="9" t="e">
        <f ca="1">SQRT($GS633*(1-$GS633/Controls!$D$15))</f>
        <v>#REF!</v>
      </c>
      <c r="HO633" s="9" t="e">
        <f t="shared" ca="1" si="58"/>
        <v>#REF!</v>
      </c>
      <c r="HP633" s="9" t="e">
        <f t="shared" ca="1" si="59"/>
        <v>#REF!</v>
      </c>
      <c r="HQ633" s="9" t="e">
        <f ca="1">IF($GV633=0,NA(),($GX633*Controls!#REF!))</f>
        <v>#REF!</v>
      </c>
    </row>
    <row r="634" spans="134:225" x14ac:dyDescent="0.25">
      <c r="ED634" s="9">
        <f>$EC$1267/4+$EC$1268/2+$EC$1269/4</f>
        <v>0</v>
      </c>
      <c r="EE634" s="9">
        <f>$ED$1266/4+$ED$1267/2+$ED$1268/4</f>
        <v>0</v>
      </c>
      <c r="GP634" s="9" t="e">
        <f ca="1">INDIRECT(ADDRESS(ROW(),Controls!#REF!+30))</f>
        <v>#REF!</v>
      </c>
      <c r="GQ634" s="9" t="e">
        <f ca="1">INDIRECT(ADDRESS(ROW(),Controls!#REF!+45))</f>
        <v>#REF!</v>
      </c>
      <c r="GR634" s="9" t="e">
        <f ca="1">INDIRECT(ADDRESS(ROW(),Controls!#REF!+60))</f>
        <v>#REF!</v>
      </c>
      <c r="GS634" s="9" t="e">
        <f ca="1">INDIRECT(ADDRESS(ROW(),Controls!#REF!+75))</f>
        <v>#REF!</v>
      </c>
      <c r="GT634" s="9" t="e">
        <f ca="1">INDIRECT(ADDRESS(ROW(),Controls!#REF!+90))</f>
        <v>#REF!</v>
      </c>
      <c r="GU634" s="9" t="e">
        <f ca="1">INDIRECT(ADDRESS(ROW(),Controls!#REF!+105))</f>
        <v>#REF!</v>
      </c>
      <c r="GV634" s="9" t="e">
        <f ca="1">INDIRECT(ADDRESS(ROW(),Controls!#REF!+120))</f>
        <v>#REF!</v>
      </c>
      <c r="GW634" s="9" t="e">
        <f ca="1">INDIRECT(ADDRESS(ROW(),Controls!#REF!+15))</f>
        <v>#REF!</v>
      </c>
      <c r="GX634" s="9" t="e">
        <f ca="1">INDIRECT(ADDRESS(ROW(),Controls!#REF!+135))</f>
        <v>#REF!</v>
      </c>
      <c r="HJ634" s="9" t="e">
        <f t="shared" ca="1" si="54"/>
        <v>#REF!</v>
      </c>
      <c r="HK634" s="9" t="e">
        <f t="shared" ca="1" si="55"/>
        <v>#REF!</v>
      </c>
      <c r="HL634" s="9" t="e">
        <f t="shared" ca="1" si="56"/>
        <v>#REF!</v>
      </c>
      <c r="HM634" s="9" t="e">
        <f t="shared" ca="1" si="57"/>
        <v>#REF!</v>
      </c>
      <c r="HN634" s="9" t="e">
        <f ca="1">SQRT($GS634*(1-$GS634/Controls!$D$15))</f>
        <v>#REF!</v>
      </c>
      <c r="HO634" s="9" t="e">
        <f t="shared" ca="1" si="58"/>
        <v>#REF!</v>
      </c>
      <c r="HP634" s="9" t="e">
        <f t="shared" ca="1" si="59"/>
        <v>#REF!</v>
      </c>
      <c r="HQ634" s="9" t="e">
        <f ca="1">IF($GV634=0,NA(),($GX634*Controls!#REF!))</f>
        <v>#REF!</v>
      </c>
    </row>
    <row r="635" spans="134:225" x14ac:dyDescent="0.25">
      <c r="ED635" s="9">
        <f>$EC$1269/4+$EC$1270/2+$EC$1271/4</f>
        <v>0</v>
      </c>
      <c r="EE635" s="9">
        <f>$ED$1268/4+$ED$1269/2+$ED$1270/4</f>
        <v>0</v>
      </c>
      <c r="GP635" s="9" t="e">
        <f ca="1">INDIRECT(ADDRESS(ROW(),Controls!#REF!+30))</f>
        <v>#REF!</v>
      </c>
      <c r="GQ635" s="9" t="e">
        <f ca="1">INDIRECT(ADDRESS(ROW(),Controls!#REF!+45))</f>
        <v>#REF!</v>
      </c>
      <c r="GR635" s="9" t="e">
        <f ca="1">INDIRECT(ADDRESS(ROW(),Controls!#REF!+60))</f>
        <v>#REF!</v>
      </c>
      <c r="GS635" s="9" t="e">
        <f ca="1">INDIRECT(ADDRESS(ROW(),Controls!#REF!+75))</f>
        <v>#REF!</v>
      </c>
      <c r="GT635" s="9" t="e">
        <f ca="1">INDIRECT(ADDRESS(ROW(),Controls!#REF!+90))</f>
        <v>#REF!</v>
      </c>
      <c r="GU635" s="9" t="e">
        <f ca="1">INDIRECT(ADDRESS(ROW(),Controls!#REF!+105))</f>
        <v>#REF!</v>
      </c>
      <c r="GV635" s="9" t="e">
        <f ca="1">INDIRECT(ADDRESS(ROW(),Controls!#REF!+120))</f>
        <v>#REF!</v>
      </c>
      <c r="GW635" s="9" t="e">
        <f ca="1">INDIRECT(ADDRESS(ROW(),Controls!#REF!+15))</f>
        <v>#REF!</v>
      </c>
      <c r="GX635" s="9" t="e">
        <f ca="1">INDIRECT(ADDRESS(ROW(),Controls!#REF!+135))</f>
        <v>#REF!</v>
      </c>
      <c r="HJ635" s="9" t="e">
        <f t="shared" ca="1" si="54"/>
        <v>#REF!</v>
      </c>
      <c r="HK635" s="9" t="e">
        <f t="shared" ca="1" si="55"/>
        <v>#REF!</v>
      </c>
      <c r="HL635" s="9" t="e">
        <f t="shared" ca="1" si="56"/>
        <v>#REF!</v>
      </c>
      <c r="HM635" s="9" t="e">
        <f t="shared" ca="1" si="57"/>
        <v>#REF!</v>
      </c>
      <c r="HN635" s="9" t="e">
        <f ca="1">SQRT($GS635*(1-$GS635/Controls!$D$15))</f>
        <v>#REF!</v>
      </c>
      <c r="HO635" s="9" t="e">
        <f t="shared" ca="1" si="58"/>
        <v>#REF!</v>
      </c>
      <c r="HP635" s="9" t="e">
        <f t="shared" ca="1" si="59"/>
        <v>#REF!</v>
      </c>
      <c r="HQ635" s="9" t="e">
        <f ca="1">IF($GV635=0,NA(),($GX635*Controls!#REF!))</f>
        <v>#REF!</v>
      </c>
    </row>
    <row r="636" spans="134:225" x14ac:dyDescent="0.25">
      <c r="ED636" s="9">
        <f>$EC$1271/4+$EC$1272/2+$EC$1273/4</f>
        <v>0</v>
      </c>
      <c r="EE636" s="9">
        <f>$ED$1270/4+$ED$1271/2+$ED$1272/4</f>
        <v>0</v>
      </c>
      <c r="GP636" s="9" t="e">
        <f ca="1">INDIRECT(ADDRESS(ROW(),Controls!#REF!+30))</f>
        <v>#REF!</v>
      </c>
      <c r="GQ636" s="9" t="e">
        <f ca="1">INDIRECT(ADDRESS(ROW(),Controls!#REF!+45))</f>
        <v>#REF!</v>
      </c>
      <c r="GR636" s="9" t="e">
        <f ca="1">INDIRECT(ADDRESS(ROW(),Controls!#REF!+60))</f>
        <v>#REF!</v>
      </c>
      <c r="GS636" s="9" t="e">
        <f ca="1">INDIRECT(ADDRESS(ROW(),Controls!#REF!+75))</f>
        <v>#REF!</v>
      </c>
      <c r="GT636" s="9" t="e">
        <f ca="1">INDIRECT(ADDRESS(ROW(),Controls!#REF!+90))</f>
        <v>#REF!</v>
      </c>
      <c r="GU636" s="9" t="e">
        <f ca="1">INDIRECT(ADDRESS(ROW(),Controls!#REF!+105))</f>
        <v>#REF!</v>
      </c>
      <c r="GV636" s="9" t="e">
        <f ca="1">INDIRECT(ADDRESS(ROW(),Controls!#REF!+120))</f>
        <v>#REF!</v>
      </c>
      <c r="GW636" s="9" t="e">
        <f ca="1">INDIRECT(ADDRESS(ROW(),Controls!#REF!+15))</f>
        <v>#REF!</v>
      </c>
      <c r="GX636" s="9" t="e">
        <f ca="1">INDIRECT(ADDRESS(ROW(),Controls!#REF!+135))</f>
        <v>#REF!</v>
      </c>
      <c r="HJ636" s="9" t="e">
        <f t="shared" ca="1" si="54"/>
        <v>#REF!</v>
      </c>
      <c r="HK636" s="9" t="e">
        <f t="shared" ca="1" si="55"/>
        <v>#REF!</v>
      </c>
      <c r="HL636" s="9" t="e">
        <f t="shared" ca="1" si="56"/>
        <v>#REF!</v>
      </c>
      <c r="HM636" s="9" t="e">
        <f t="shared" ca="1" si="57"/>
        <v>#REF!</v>
      </c>
      <c r="HN636" s="9" t="e">
        <f ca="1">SQRT($GS636*(1-$GS636/Controls!$D$15))</f>
        <v>#REF!</v>
      </c>
      <c r="HO636" s="9" t="e">
        <f t="shared" ca="1" si="58"/>
        <v>#REF!</v>
      </c>
      <c r="HP636" s="9" t="e">
        <f t="shared" ca="1" si="59"/>
        <v>#REF!</v>
      </c>
      <c r="HQ636" s="9" t="e">
        <f ca="1">IF($GV636=0,NA(),($GX636*Controls!#REF!))</f>
        <v>#REF!</v>
      </c>
    </row>
    <row r="637" spans="134:225" x14ac:dyDescent="0.25">
      <c r="ED637" s="9">
        <f>$EC$1273/4+$EC$1274/2+$EC$1275/4</f>
        <v>0</v>
      </c>
      <c r="EE637" s="9">
        <f>$ED$1272/4+$ED$1273/2+$ED$1274/4</f>
        <v>0</v>
      </c>
      <c r="GP637" s="9" t="e">
        <f ca="1">INDIRECT(ADDRESS(ROW(),Controls!#REF!+30))</f>
        <v>#REF!</v>
      </c>
      <c r="GQ637" s="9" t="e">
        <f ca="1">INDIRECT(ADDRESS(ROW(),Controls!#REF!+45))</f>
        <v>#REF!</v>
      </c>
      <c r="GR637" s="9" t="e">
        <f ca="1">INDIRECT(ADDRESS(ROW(),Controls!#REF!+60))</f>
        <v>#REF!</v>
      </c>
      <c r="GS637" s="9" t="e">
        <f ca="1">INDIRECT(ADDRESS(ROW(),Controls!#REF!+75))</f>
        <v>#REF!</v>
      </c>
      <c r="GT637" s="9" t="e">
        <f ca="1">INDIRECT(ADDRESS(ROW(),Controls!#REF!+90))</f>
        <v>#REF!</v>
      </c>
      <c r="GU637" s="9" t="e">
        <f ca="1">INDIRECT(ADDRESS(ROW(),Controls!#REF!+105))</f>
        <v>#REF!</v>
      </c>
      <c r="GV637" s="9" t="e">
        <f ca="1">INDIRECT(ADDRESS(ROW(),Controls!#REF!+120))</f>
        <v>#REF!</v>
      </c>
      <c r="GW637" s="9" t="e">
        <f ca="1">INDIRECT(ADDRESS(ROW(),Controls!#REF!+15))</f>
        <v>#REF!</v>
      </c>
      <c r="GX637" s="9" t="e">
        <f ca="1">INDIRECT(ADDRESS(ROW(),Controls!#REF!+135))</f>
        <v>#REF!</v>
      </c>
      <c r="HJ637" s="9" t="e">
        <f t="shared" ca="1" si="54"/>
        <v>#REF!</v>
      </c>
      <c r="HK637" s="9" t="e">
        <f t="shared" ca="1" si="55"/>
        <v>#REF!</v>
      </c>
      <c r="HL637" s="9" t="e">
        <f t="shared" ca="1" si="56"/>
        <v>#REF!</v>
      </c>
      <c r="HM637" s="9" t="e">
        <f t="shared" ca="1" si="57"/>
        <v>#REF!</v>
      </c>
      <c r="HN637" s="9" t="e">
        <f ca="1">SQRT($GS637*(1-$GS637/Controls!$D$15))</f>
        <v>#REF!</v>
      </c>
      <c r="HO637" s="9" t="e">
        <f t="shared" ca="1" si="58"/>
        <v>#REF!</v>
      </c>
      <c r="HP637" s="9" t="e">
        <f t="shared" ca="1" si="59"/>
        <v>#REF!</v>
      </c>
      <c r="HQ637" s="9" t="e">
        <f ca="1">IF($GV637=0,NA(),($GX637*Controls!#REF!))</f>
        <v>#REF!</v>
      </c>
    </row>
    <row r="638" spans="134:225" x14ac:dyDescent="0.25">
      <c r="ED638" s="9">
        <f>$EC$1275/4+$EC$1276/2+$EC$1277/4</f>
        <v>0</v>
      </c>
      <c r="EE638" s="9">
        <f>$ED$1274/4+$ED$1275/2+$ED$1276/4</f>
        <v>0</v>
      </c>
      <c r="GP638" s="9" t="e">
        <f ca="1">INDIRECT(ADDRESS(ROW(),Controls!#REF!+30))</f>
        <v>#REF!</v>
      </c>
      <c r="GQ638" s="9" t="e">
        <f ca="1">INDIRECT(ADDRESS(ROW(),Controls!#REF!+45))</f>
        <v>#REF!</v>
      </c>
      <c r="GR638" s="9" t="e">
        <f ca="1">INDIRECT(ADDRESS(ROW(),Controls!#REF!+60))</f>
        <v>#REF!</v>
      </c>
      <c r="GS638" s="9" t="e">
        <f ca="1">INDIRECT(ADDRESS(ROW(),Controls!#REF!+75))</f>
        <v>#REF!</v>
      </c>
      <c r="GT638" s="9" t="e">
        <f ca="1">INDIRECT(ADDRESS(ROW(),Controls!#REF!+90))</f>
        <v>#REF!</v>
      </c>
      <c r="GU638" s="9" t="e">
        <f ca="1">INDIRECT(ADDRESS(ROW(),Controls!#REF!+105))</f>
        <v>#REF!</v>
      </c>
      <c r="GV638" s="9" t="e">
        <f ca="1">INDIRECT(ADDRESS(ROW(),Controls!#REF!+120))</f>
        <v>#REF!</v>
      </c>
      <c r="GW638" s="9" t="e">
        <f ca="1">INDIRECT(ADDRESS(ROW(),Controls!#REF!+15))</f>
        <v>#REF!</v>
      </c>
      <c r="GX638" s="9" t="e">
        <f ca="1">INDIRECT(ADDRESS(ROW(),Controls!#REF!+135))</f>
        <v>#REF!</v>
      </c>
      <c r="HJ638" s="9" t="e">
        <f t="shared" ca="1" si="54"/>
        <v>#REF!</v>
      </c>
      <c r="HK638" s="9" t="e">
        <f t="shared" ca="1" si="55"/>
        <v>#REF!</v>
      </c>
      <c r="HL638" s="9" t="e">
        <f t="shared" ca="1" si="56"/>
        <v>#REF!</v>
      </c>
      <c r="HM638" s="9" t="e">
        <f t="shared" ca="1" si="57"/>
        <v>#REF!</v>
      </c>
      <c r="HN638" s="9" t="e">
        <f ca="1">SQRT($GS638*(1-$GS638/Controls!$D$15))</f>
        <v>#REF!</v>
      </c>
      <c r="HO638" s="9" t="e">
        <f t="shared" ca="1" si="58"/>
        <v>#REF!</v>
      </c>
      <c r="HP638" s="9" t="e">
        <f t="shared" ca="1" si="59"/>
        <v>#REF!</v>
      </c>
      <c r="HQ638" s="9" t="e">
        <f ca="1">IF($GV638=0,NA(),($GX638*Controls!#REF!))</f>
        <v>#REF!</v>
      </c>
    </row>
    <row r="639" spans="134:225" x14ac:dyDescent="0.25">
      <c r="ED639" s="9">
        <f>$EC$1277/4+$EC$1278/2+$EC$1279/4</f>
        <v>0</v>
      </c>
      <c r="EE639" s="9">
        <f>$ED$1276/4+$ED$1277/2+$ED$1278/4</f>
        <v>0</v>
      </c>
      <c r="GP639" s="9" t="e">
        <f ca="1">INDIRECT(ADDRESS(ROW(),Controls!#REF!+30))</f>
        <v>#REF!</v>
      </c>
      <c r="GQ639" s="9" t="e">
        <f ca="1">INDIRECT(ADDRESS(ROW(),Controls!#REF!+45))</f>
        <v>#REF!</v>
      </c>
      <c r="GR639" s="9" t="e">
        <f ca="1">INDIRECT(ADDRESS(ROW(),Controls!#REF!+60))</f>
        <v>#REF!</v>
      </c>
      <c r="GS639" s="9" t="e">
        <f ca="1">INDIRECT(ADDRESS(ROW(),Controls!#REF!+75))</f>
        <v>#REF!</v>
      </c>
      <c r="GT639" s="9" t="e">
        <f ca="1">INDIRECT(ADDRESS(ROW(),Controls!#REF!+90))</f>
        <v>#REF!</v>
      </c>
      <c r="GU639" s="9" t="e">
        <f ca="1">INDIRECT(ADDRESS(ROW(),Controls!#REF!+105))</f>
        <v>#REF!</v>
      </c>
      <c r="GV639" s="9" t="e">
        <f ca="1">INDIRECT(ADDRESS(ROW(),Controls!#REF!+120))</f>
        <v>#REF!</v>
      </c>
      <c r="GW639" s="9" t="e">
        <f ca="1">INDIRECT(ADDRESS(ROW(),Controls!#REF!+15))</f>
        <v>#REF!</v>
      </c>
      <c r="GX639" s="9" t="e">
        <f ca="1">INDIRECT(ADDRESS(ROW(),Controls!#REF!+135))</f>
        <v>#REF!</v>
      </c>
      <c r="HJ639" s="9" t="e">
        <f t="shared" ca="1" si="54"/>
        <v>#REF!</v>
      </c>
      <c r="HK639" s="9" t="e">
        <f t="shared" ca="1" si="55"/>
        <v>#REF!</v>
      </c>
      <c r="HL639" s="9" t="e">
        <f t="shared" ca="1" si="56"/>
        <v>#REF!</v>
      </c>
      <c r="HM639" s="9" t="e">
        <f t="shared" ca="1" si="57"/>
        <v>#REF!</v>
      </c>
      <c r="HN639" s="9" t="e">
        <f ca="1">SQRT($GS639*(1-$GS639/Controls!$D$15))</f>
        <v>#REF!</v>
      </c>
      <c r="HO639" s="9" t="e">
        <f t="shared" ca="1" si="58"/>
        <v>#REF!</v>
      </c>
      <c r="HP639" s="9" t="e">
        <f t="shared" ca="1" si="59"/>
        <v>#REF!</v>
      </c>
      <c r="HQ639" s="9" t="e">
        <f ca="1">IF($GV639=0,NA(),($GX639*Controls!#REF!))</f>
        <v>#REF!</v>
      </c>
    </row>
    <row r="640" spans="134:225" x14ac:dyDescent="0.25">
      <c r="ED640" s="9">
        <f>$EC$1279/4+$EC$1280/2+$EC$1281/4</f>
        <v>0</v>
      </c>
      <c r="EE640" s="9">
        <f>$ED$1278/4+$ED$1279/2+$ED$1280/4</f>
        <v>0</v>
      </c>
      <c r="GP640" s="9" t="e">
        <f ca="1">INDIRECT(ADDRESS(ROW(),Controls!#REF!+30))</f>
        <v>#REF!</v>
      </c>
      <c r="GQ640" s="9" t="e">
        <f ca="1">INDIRECT(ADDRESS(ROW(),Controls!#REF!+45))</f>
        <v>#REF!</v>
      </c>
      <c r="GR640" s="9" t="e">
        <f ca="1">INDIRECT(ADDRESS(ROW(),Controls!#REF!+60))</f>
        <v>#REF!</v>
      </c>
      <c r="GS640" s="9" t="e">
        <f ca="1">INDIRECT(ADDRESS(ROW(),Controls!#REF!+75))</f>
        <v>#REF!</v>
      </c>
      <c r="GT640" s="9" t="e">
        <f ca="1">INDIRECT(ADDRESS(ROW(),Controls!#REF!+90))</f>
        <v>#REF!</v>
      </c>
      <c r="GU640" s="9" t="e">
        <f ca="1">INDIRECT(ADDRESS(ROW(),Controls!#REF!+105))</f>
        <v>#REF!</v>
      </c>
      <c r="GV640" s="9" t="e">
        <f ca="1">INDIRECT(ADDRESS(ROW(),Controls!#REF!+120))</f>
        <v>#REF!</v>
      </c>
      <c r="GW640" s="9" t="e">
        <f ca="1">INDIRECT(ADDRESS(ROW(),Controls!#REF!+15))</f>
        <v>#REF!</v>
      </c>
      <c r="GX640" s="9" t="e">
        <f ca="1">INDIRECT(ADDRESS(ROW(),Controls!#REF!+135))</f>
        <v>#REF!</v>
      </c>
      <c r="HJ640" s="9" t="e">
        <f t="shared" ca="1" si="54"/>
        <v>#REF!</v>
      </c>
      <c r="HK640" s="9" t="e">
        <f t="shared" ca="1" si="55"/>
        <v>#REF!</v>
      </c>
      <c r="HL640" s="9" t="e">
        <f t="shared" ca="1" si="56"/>
        <v>#REF!</v>
      </c>
      <c r="HM640" s="9" t="e">
        <f t="shared" ca="1" si="57"/>
        <v>#REF!</v>
      </c>
      <c r="HN640" s="9" t="e">
        <f ca="1">SQRT($GS640*(1-$GS640/Controls!$D$15))</f>
        <v>#REF!</v>
      </c>
      <c r="HO640" s="9" t="e">
        <f t="shared" ca="1" si="58"/>
        <v>#REF!</v>
      </c>
      <c r="HP640" s="9" t="e">
        <f t="shared" ca="1" si="59"/>
        <v>#REF!</v>
      </c>
      <c r="HQ640" s="9" t="e">
        <f ca="1">IF($GV640=0,NA(),($GX640*Controls!#REF!))</f>
        <v>#REF!</v>
      </c>
    </row>
    <row r="641" spans="134:225" x14ac:dyDescent="0.25">
      <c r="ED641" s="9">
        <f>$EC$1281/4+$EC$1282/2+$EC$1283/4</f>
        <v>0</v>
      </c>
      <c r="EE641" s="9">
        <f>$ED$1280/4+$ED$1281/2+$ED$1282/4</f>
        <v>0</v>
      </c>
      <c r="GP641" s="9" t="e">
        <f ca="1">INDIRECT(ADDRESS(ROW(),Controls!#REF!+30))</f>
        <v>#REF!</v>
      </c>
      <c r="GQ641" s="9" t="e">
        <f ca="1">INDIRECT(ADDRESS(ROW(),Controls!#REF!+45))</f>
        <v>#REF!</v>
      </c>
      <c r="GR641" s="9" t="e">
        <f ca="1">INDIRECT(ADDRESS(ROW(),Controls!#REF!+60))</f>
        <v>#REF!</v>
      </c>
      <c r="GS641" s="9" t="e">
        <f ca="1">INDIRECT(ADDRESS(ROW(),Controls!#REF!+75))</f>
        <v>#REF!</v>
      </c>
      <c r="GT641" s="9" t="e">
        <f ca="1">INDIRECT(ADDRESS(ROW(),Controls!#REF!+90))</f>
        <v>#REF!</v>
      </c>
      <c r="GU641" s="9" t="e">
        <f ca="1">INDIRECT(ADDRESS(ROW(),Controls!#REF!+105))</f>
        <v>#REF!</v>
      </c>
      <c r="GV641" s="9" t="e">
        <f ca="1">INDIRECT(ADDRESS(ROW(),Controls!#REF!+120))</f>
        <v>#REF!</v>
      </c>
      <c r="GW641" s="9" t="e">
        <f ca="1">INDIRECT(ADDRESS(ROW(),Controls!#REF!+15))</f>
        <v>#REF!</v>
      </c>
      <c r="GX641" s="9" t="e">
        <f ca="1">INDIRECT(ADDRESS(ROW(),Controls!#REF!+135))</f>
        <v>#REF!</v>
      </c>
      <c r="HJ641" s="9" t="e">
        <f t="shared" ref="HJ641:HJ704" ca="1" si="60">IF($GV641=0,NA(),MAX($GP641,0.01)/$GQ641)</f>
        <v>#REF!</v>
      </c>
      <c r="HK641" s="9" t="e">
        <f t="shared" ref="HK641:HK704" ca="1" si="61">IF($GV641=0,NA(),($GP641-$GQ641)/$GV641)</f>
        <v>#REF!</v>
      </c>
      <c r="HL641" s="9" t="e">
        <f t="shared" ref="HL641:HL704" ca="1" si="62">IF($GV641=0,NA(),MAX($GU641/$GT641,0.01))</f>
        <v>#REF!</v>
      </c>
      <c r="HM641" s="9" t="e">
        <f t="shared" ref="HM641:HM704" ca="1" si="63">IF($GV641=0,NA(),($GU641-$GT641)/$GV641)</f>
        <v>#REF!</v>
      </c>
      <c r="HN641" s="9" t="e">
        <f ca="1">SQRT($GS641*(1-$GS641/Controls!$D$15))</f>
        <v>#REF!</v>
      </c>
      <c r="HO641" s="9" t="e">
        <f t="shared" ref="HO641:HO704" ca="1" si="64">IF($HN641=0,0,$GR641/$HN641)</f>
        <v>#REF!</v>
      </c>
      <c r="HP641" s="9" t="e">
        <f t="shared" ref="HP641:HP704" ca="1" si="65">IF($GV641=0,NA(),$GW641/$GV641)</f>
        <v>#REF!</v>
      </c>
      <c r="HQ641" s="9" t="e">
        <f ca="1">IF($GV641=0,NA(),($GX641*Controls!#REF!))</f>
        <v>#REF!</v>
      </c>
    </row>
    <row r="642" spans="134:225" x14ac:dyDescent="0.25">
      <c r="ED642" s="9">
        <f>$EC$1283/4+$EC$1284/2+$EC$1285/4</f>
        <v>0</v>
      </c>
      <c r="EE642" s="9">
        <f>$ED$1282/4+$ED$1283/2+$ED$1284/4</f>
        <v>0</v>
      </c>
      <c r="GP642" s="9" t="e">
        <f ca="1">INDIRECT(ADDRESS(ROW(),Controls!#REF!+30))</f>
        <v>#REF!</v>
      </c>
      <c r="GQ642" s="9" t="e">
        <f ca="1">INDIRECT(ADDRESS(ROW(),Controls!#REF!+45))</f>
        <v>#REF!</v>
      </c>
      <c r="GR642" s="9" t="e">
        <f ca="1">INDIRECT(ADDRESS(ROW(),Controls!#REF!+60))</f>
        <v>#REF!</v>
      </c>
      <c r="GS642" s="9" t="e">
        <f ca="1">INDIRECT(ADDRESS(ROW(),Controls!#REF!+75))</f>
        <v>#REF!</v>
      </c>
      <c r="GT642" s="9" t="e">
        <f ca="1">INDIRECT(ADDRESS(ROW(),Controls!#REF!+90))</f>
        <v>#REF!</v>
      </c>
      <c r="GU642" s="9" t="e">
        <f ca="1">INDIRECT(ADDRESS(ROW(),Controls!#REF!+105))</f>
        <v>#REF!</v>
      </c>
      <c r="GV642" s="9" t="e">
        <f ca="1">INDIRECT(ADDRESS(ROW(),Controls!#REF!+120))</f>
        <v>#REF!</v>
      </c>
      <c r="GW642" s="9" t="e">
        <f ca="1">INDIRECT(ADDRESS(ROW(),Controls!#REF!+15))</f>
        <v>#REF!</v>
      </c>
      <c r="GX642" s="9" t="e">
        <f ca="1">INDIRECT(ADDRESS(ROW(),Controls!#REF!+135))</f>
        <v>#REF!</v>
      </c>
      <c r="HJ642" s="9" t="e">
        <f t="shared" ca="1" si="60"/>
        <v>#REF!</v>
      </c>
      <c r="HK642" s="9" t="e">
        <f t="shared" ca="1" si="61"/>
        <v>#REF!</v>
      </c>
      <c r="HL642" s="9" t="e">
        <f t="shared" ca="1" si="62"/>
        <v>#REF!</v>
      </c>
      <c r="HM642" s="9" t="e">
        <f t="shared" ca="1" si="63"/>
        <v>#REF!</v>
      </c>
      <c r="HN642" s="9" t="e">
        <f ca="1">SQRT($GS642*(1-$GS642/Controls!$D$15))</f>
        <v>#REF!</v>
      </c>
      <c r="HO642" s="9" t="e">
        <f t="shared" ca="1" si="64"/>
        <v>#REF!</v>
      </c>
      <c r="HP642" s="9" t="e">
        <f t="shared" ca="1" si="65"/>
        <v>#REF!</v>
      </c>
      <c r="HQ642" s="9" t="e">
        <f ca="1">IF($GV642=0,NA(),($GX642*Controls!#REF!))</f>
        <v>#REF!</v>
      </c>
    </row>
    <row r="643" spans="134:225" x14ac:dyDescent="0.25">
      <c r="ED643" s="9">
        <f>$EC$1285/4+$EC$1286/2+$EC$1287/4</f>
        <v>0</v>
      </c>
      <c r="EE643" s="9">
        <f>$ED$1284/4+$ED$1285/2+$ED$1286/4</f>
        <v>0</v>
      </c>
      <c r="GP643" s="9" t="e">
        <f ca="1">INDIRECT(ADDRESS(ROW(),Controls!#REF!+30))</f>
        <v>#REF!</v>
      </c>
      <c r="GQ643" s="9" t="e">
        <f ca="1">INDIRECT(ADDRESS(ROW(),Controls!#REF!+45))</f>
        <v>#REF!</v>
      </c>
      <c r="GR643" s="9" t="e">
        <f ca="1">INDIRECT(ADDRESS(ROW(),Controls!#REF!+60))</f>
        <v>#REF!</v>
      </c>
      <c r="GS643" s="9" t="e">
        <f ca="1">INDIRECT(ADDRESS(ROW(),Controls!#REF!+75))</f>
        <v>#REF!</v>
      </c>
      <c r="GT643" s="9" t="e">
        <f ca="1">INDIRECT(ADDRESS(ROW(),Controls!#REF!+90))</f>
        <v>#REF!</v>
      </c>
      <c r="GU643" s="9" t="e">
        <f ca="1">INDIRECT(ADDRESS(ROW(),Controls!#REF!+105))</f>
        <v>#REF!</v>
      </c>
      <c r="GV643" s="9" t="e">
        <f ca="1">INDIRECT(ADDRESS(ROW(),Controls!#REF!+120))</f>
        <v>#REF!</v>
      </c>
      <c r="GW643" s="9" t="e">
        <f ca="1">INDIRECT(ADDRESS(ROW(),Controls!#REF!+15))</f>
        <v>#REF!</v>
      </c>
      <c r="GX643" s="9" t="e">
        <f ca="1">INDIRECT(ADDRESS(ROW(),Controls!#REF!+135))</f>
        <v>#REF!</v>
      </c>
      <c r="HJ643" s="9" t="e">
        <f t="shared" ca="1" si="60"/>
        <v>#REF!</v>
      </c>
      <c r="HK643" s="9" t="e">
        <f t="shared" ca="1" si="61"/>
        <v>#REF!</v>
      </c>
      <c r="HL643" s="9" t="e">
        <f t="shared" ca="1" si="62"/>
        <v>#REF!</v>
      </c>
      <c r="HM643" s="9" t="e">
        <f t="shared" ca="1" si="63"/>
        <v>#REF!</v>
      </c>
      <c r="HN643" s="9" t="e">
        <f ca="1">SQRT($GS643*(1-$GS643/Controls!$D$15))</f>
        <v>#REF!</v>
      </c>
      <c r="HO643" s="9" t="e">
        <f t="shared" ca="1" si="64"/>
        <v>#REF!</v>
      </c>
      <c r="HP643" s="9" t="e">
        <f t="shared" ca="1" si="65"/>
        <v>#REF!</v>
      </c>
      <c r="HQ643" s="9" t="e">
        <f ca="1">IF($GV643=0,NA(),($GX643*Controls!#REF!))</f>
        <v>#REF!</v>
      </c>
    </row>
    <row r="644" spans="134:225" x14ac:dyDescent="0.25">
      <c r="ED644" s="9">
        <f>$EC$1287/4+$EC$1288/2+$EC$1289/4</f>
        <v>0</v>
      </c>
      <c r="EE644" s="9">
        <f>$ED$1286/4+$ED$1287/2+$ED$1288/4</f>
        <v>0</v>
      </c>
      <c r="GP644" s="9" t="e">
        <f ca="1">INDIRECT(ADDRESS(ROW(),Controls!#REF!+30))</f>
        <v>#REF!</v>
      </c>
      <c r="GQ644" s="9" t="e">
        <f ca="1">INDIRECT(ADDRESS(ROW(),Controls!#REF!+45))</f>
        <v>#REF!</v>
      </c>
      <c r="GR644" s="9" t="e">
        <f ca="1">INDIRECT(ADDRESS(ROW(),Controls!#REF!+60))</f>
        <v>#REF!</v>
      </c>
      <c r="GS644" s="9" t="e">
        <f ca="1">INDIRECT(ADDRESS(ROW(),Controls!#REF!+75))</f>
        <v>#REF!</v>
      </c>
      <c r="GT644" s="9" t="e">
        <f ca="1">INDIRECT(ADDRESS(ROW(),Controls!#REF!+90))</f>
        <v>#REF!</v>
      </c>
      <c r="GU644" s="9" t="e">
        <f ca="1">INDIRECT(ADDRESS(ROW(),Controls!#REF!+105))</f>
        <v>#REF!</v>
      </c>
      <c r="GV644" s="9" t="e">
        <f ca="1">INDIRECT(ADDRESS(ROW(),Controls!#REF!+120))</f>
        <v>#REF!</v>
      </c>
      <c r="GW644" s="9" t="e">
        <f ca="1">INDIRECT(ADDRESS(ROW(),Controls!#REF!+15))</f>
        <v>#REF!</v>
      </c>
      <c r="GX644" s="9" t="e">
        <f ca="1">INDIRECT(ADDRESS(ROW(),Controls!#REF!+135))</f>
        <v>#REF!</v>
      </c>
      <c r="HJ644" s="9" t="e">
        <f t="shared" ca="1" si="60"/>
        <v>#REF!</v>
      </c>
      <c r="HK644" s="9" t="e">
        <f t="shared" ca="1" si="61"/>
        <v>#REF!</v>
      </c>
      <c r="HL644" s="9" t="e">
        <f t="shared" ca="1" si="62"/>
        <v>#REF!</v>
      </c>
      <c r="HM644" s="9" t="e">
        <f t="shared" ca="1" si="63"/>
        <v>#REF!</v>
      </c>
      <c r="HN644" s="9" t="e">
        <f ca="1">SQRT($GS644*(1-$GS644/Controls!$D$15))</f>
        <v>#REF!</v>
      </c>
      <c r="HO644" s="9" t="e">
        <f t="shared" ca="1" si="64"/>
        <v>#REF!</v>
      </c>
      <c r="HP644" s="9" t="e">
        <f t="shared" ca="1" si="65"/>
        <v>#REF!</v>
      </c>
      <c r="HQ644" s="9" t="e">
        <f ca="1">IF($GV644=0,NA(),($GX644*Controls!#REF!))</f>
        <v>#REF!</v>
      </c>
    </row>
    <row r="645" spans="134:225" x14ac:dyDescent="0.25">
      <c r="ED645" s="9">
        <f>$EC$1289/4+$EC$1290/2+$EC$1291/4</f>
        <v>0</v>
      </c>
      <c r="EE645" s="9">
        <f>$ED$1288/4+$ED$1289/2+$ED$1290/4</f>
        <v>0</v>
      </c>
      <c r="GP645" s="9" t="e">
        <f ca="1">INDIRECT(ADDRESS(ROW(),Controls!#REF!+30))</f>
        <v>#REF!</v>
      </c>
      <c r="GQ645" s="9" t="e">
        <f ca="1">INDIRECT(ADDRESS(ROW(),Controls!#REF!+45))</f>
        <v>#REF!</v>
      </c>
      <c r="GR645" s="9" t="e">
        <f ca="1">INDIRECT(ADDRESS(ROW(),Controls!#REF!+60))</f>
        <v>#REF!</v>
      </c>
      <c r="GS645" s="9" t="e">
        <f ca="1">INDIRECT(ADDRESS(ROW(),Controls!#REF!+75))</f>
        <v>#REF!</v>
      </c>
      <c r="GT645" s="9" t="e">
        <f ca="1">INDIRECT(ADDRESS(ROW(),Controls!#REF!+90))</f>
        <v>#REF!</v>
      </c>
      <c r="GU645" s="9" t="e">
        <f ca="1">INDIRECT(ADDRESS(ROW(),Controls!#REF!+105))</f>
        <v>#REF!</v>
      </c>
      <c r="GV645" s="9" t="e">
        <f ca="1">INDIRECT(ADDRESS(ROW(),Controls!#REF!+120))</f>
        <v>#REF!</v>
      </c>
      <c r="GW645" s="9" t="e">
        <f ca="1">INDIRECT(ADDRESS(ROW(),Controls!#REF!+15))</f>
        <v>#REF!</v>
      </c>
      <c r="GX645" s="9" t="e">
        <f ca="1">INDIRECT(ADDRESS(ROW(),Controls!#REF!+135))</f>
        <v>#REF!</v>
      </c>
      <c r="HJ645" s="9" t="e">
        <f t="shared" ca="1" si="60"/>
        <v>#REF!</v>
      </c>
      <c r="HK645" s="9" t="e">
        <f t="shared" ca="1" si="61"/>
        <v>#REF!</v>
      </c>
      <c r="HL645" s="9" t="e">
        <f t="shared" ca="1" si="62"/>
        <v>#REF!</v>
      </c>
      <c r="HM645" s="9" t="e">
        <f t="shared" ca="1" si="63"/>
        <v>#REF!</v>
      </c>
      <c r="HN645" s="9" t="e">
        <f ca="1">SQRT($GS645*(1-$GS645/Controls!$D$15))</f>
        <v>#REF!</v>
      </c>
      <c r="HO645" s="9" t="e">
        <f t="shared" ca="1" si="64"/>
        <v>#REF!</v>
      </c>
      <c r="HP645" s="9" t="e">
        <f t="shared" ca="1" si="65"/>
        <v>#REF!</v>
      </c>
      <c r="HQ645" s="9" t="e">
        <f ca="1">IF($GV645=0,NA(),($GX645*Controls!#REF!))</f>
        <v>#REF!</v>
      </c>
    </row>
    <row r="646" spans="134:225" x14ac:dyDescent="0.25">
      <c r="ED646" s="9">
        <f>$EC$1291/4+$EC$1292/2+$EC$1293/4</f>
        <v>0</v>
      </c>
      <c r="EE646" s="9">
        <f>$ED$1290/4+$ED$1291/2+$ED$1292/4</f>
        <v>0</v>
      </c>
      <c r="GP646" s="9" t="e">
        <f ca="1">INDIRECT(ADDRESS(ROW(),Controls!#REF!+30))</f>
        <v>#REF!</v>
      </c>
      <c r="GQ646" s="9" t="e">
        <f ca="1">INDIRECT(ADDRESS(ROW(),Controls!#REF!+45))</f>
        <v>#REF!</v>
      </c>
      <c r="GR646" s="9" t="e">
        <f ca="1">INDIRECT(ADDRESS(ROW(),Controls!#REF!+60))</f>
        <v>#REF!</v>
      </c>
      <c r="GS646" s="9" t="e">
        <f ca="1">INDIRECT(ADDRESS(ROW(),Controls!#REF!+75))</f>
        <v>#REF!</v>
      </c>
      <c r="GT646" s="9" t="e">
        <f ca="1">INDIRECT(ADDRESS(ROW(),Controls!#REF!+90))</f>
        <v>#REF!</v>
      </c>
      <c r="GU646" s="9" t="e">
        <f ca="1">INDIRECT(ADDRESS(ROW(),Controls!#REF!+105))</f>
        <v>#REF!</v>
      </c>
      <c r="GV646" s="9" t="e">
        <f ca="1">INDIRECT(ADDRESS(ROW(),Controls!#REF!+120))</f>
        <v>#REF!</v>
      </c>
      <c r="GW646" s="9" t="e">
        <f ca="1">INDIRECT(ADDRESS(ROW(),Controls!#REF!+15))</f>
        <v>#REF!</v>
      </c>
      <c r="GX646" s="9" t="e">
        <f ca="1">INDIRECT(ADDRESS(ROW(),Controls!#REF!+135))</f>
        <v>#REF!</v>
      </c>
      <c r="HJ646" s="9" t="e">
        <f t="shared" ca="1" si="60"/>
        <v>#REF!</v>
      </c>
      <c r="HK646" s="9" t="e">
        <f t="shared" ca="1" si="61"/>
        <v>#REF!</v>
      </c>
      <c r="HL646" s="9" t="e">
        <f t="shared" ca="1" si="62"/>
        <v>#REF!</v>
      </c>
      <c r="HM646" s="9" t="e">
        <f t="shared" ca="1" si="63"/>
        <v>#REF!</v>
      </c>
      <c r="HN646" s="9" t="e">
        <f ca="1">SQRT($GS646*(1-$GS646/Controls!$D$15))</f>
        <v>#REF!</v>
      </c>
      <c r="HO646" s="9" t="e">
        <f t="shared" ca="1" si="64"/>
        <v>#REF!</v>
      </c>
      <c r="HP646" s="9" t="e">
        <f t="shared" ca="1" si="65"/>
        <v>#REF!</v>
      </c>
      <c r="HQ646" s="9" t="e">
        <f ca="1">IF($GV646=0,NA(),($GX646*Controls!#REF!))</f>
        <v>#REF!</v>
      </c>
    </row>
    <row r="647" spans="134:225" x14ac:dyDescent="0.25">
      <c r="ED647" s="9">
        <f>$EC$1293/4+$EC$1294/2+$EC$1295/4</f>
        <v>0</v>
      </c>
      <c r="EE647" s="9">
        <f>$ED$1292/4+$ED$1293/2+$ED$1294/4</f>
        <v>0</v>
      </c>
      <c r="GP647" s="9" t="e">
        <f ca="1">INDIRECT(ADDRESS(ROW(),Controls!#REF!+30))</f>
        <v>#REF!</v>
      </c>
      <c r="GQ647" s="9" t="e">
        <f ca="1">INDIRECT(ADDRESS(ROW(),Controls!#REF!+45))</f>
        <v>#REF!</v>
      </c>
      <c r="GR647" s="9" t="e">
        <f ca="1">INDIRECT(ADDRESS(ROW(),Controls!#REF!+60))</f>
        <v>#REF!</v>
      </c>
      <c r="GS647" s="9" t="e">
        <f ca="1">INDIRECT(ADDRESS(ROW(),Controls!#REF!+75))</f>
        <v>#REF!</v>
      </c>
      <c r="GT647" s="9" t="e">
        <f ca="1">INDIRECT(ADDRESS(ROW(),Controls!#REF!+90))</f>
        <v>#REF!</v>
      </c>
      <c r="GU647" s="9" t="e">
        <f ca="1">INDIRECT(ADDRESS(ROW(),Controls!#REF!+105))</f>
        <v>#REF!</v>
      </c>
      <c r="GV647" s="9" t="e">
        <f ca="1">INDIRECT(ADDRESS(ROW(),Controls!#REF!+120))</f>
        <v>#REF!</v>
      </c>
      <c r="GW647" s="9" t="e">
        <f ca="1">INDIRECT(ADDRESS(ROW(),Controls!#REF!+15))</f>
        <v>#REF!</v>
      </c>
      <c r="GX647" s="9" t="e">
        <f ca="1">INDIRECT(ADDRESS(ROW(),Controls!#REF!+135))</f>
        <v>#REF!</v>
      </c>
      <c r="HJ647" s="9" t="e">
        <f t="shared" ca="1" si="60"/>
        <v>#REF!</v>
      </c>
      <c r="HK647" s="9" t="e">
        <f t="shared" ca="1" si="61"/>
        <v>#REF!</v>
      </c>
      <c r="HL647" s="9" t="e">
        <f t="shared" ca="1" si="62"/>
        <v>#REF!</v>
      </c>
      <c r="HM647" s="9" t="e">
        <f t="shared" ca="1" si="63"/>
        <v>#REF!</v>
      </c>
      <c r="HN647" s="9" t="e">
        <f ca="1">SQRT($GS647*(1-$GS647/Controls!$D$15))</f>
        <v>#REF!</v>
      </c>
      <c r="HO647" s="9" t="e">
        <f t="shared" ca="1" si="64"/>
        <v>#REF!</v>
      </c>
      <c r="HP647" s="9" t="e">
        <f t="shared" ca="1" si="65"/>
        <v>#REF!</v>
      </c>
      <c r="HQ647" s="9" t="e">
        <f ca="1">IF($GV647=0,NA(),($GX647*Controls!#REF!))</f>
        <v>#REF!</v>
      </c>
    </row>
    <row r="648" spans="134:225" x14ac:dyDescent="0.25">
      <c r="ED648" s="9">
        <f>$EC$1295/4+$EC$1296/2+$EC$1297/4</f>
        <v>0</v>
      </c>
      <c r="EE648" s="9">
        <f>$ED$1294/4+$ED$1295/2+$ED$1296/4</f>
        <v>0</v>
      </c>
      <c r="GP648" s="9" t="e">
        <f ca="1">INDIRECT(ADDRESS(ROW(),Controls!#REF!+30))</f>
        <v>#REF!</v>
      </c>
      <c r="GQ648" s="9" t="e">
        <f ca="1">INDIRECT(ADDRESS(ROW(),Controls!#REF!+45))</f>
        <v>#REF!</v>
      </c>
      <c r="GR648" s="9" t="e">
        <f ca="1">INDIRECT(ADDRESS(ROW(),Controls!#REF!+60))</f>
        <v>#REF!</v>
      </c>
      <c r="GS648" s="9" t="e">
        <f ca="1">INDIRECT(ADDRESS(ROW(),Controls!#REF!+75))</f>
        <v>#REF!</v>
      </c>
      <c r="GT648" s="9" t="e">
        <f ca="1">INDIRECT(ADDRESS(ROW(),Controls!#REF!+90))</f>
        <v>#REF!</v>
      </c>
      <c r="GU648" s="9" t="e">
        <f ca="1">INDIRECT(ADDRESS(ROW(),Controls!#REF!+105))</f>
        <v>#REF!</v>
      </c>
      <c r="GV648" s="9" t="e">
        <f ca="1">INDIRECT(ADDRESS(ROW(),Controls!#REF!+120))</f>
        <v>#REF!</v>
      </c>
      <c r="GW648" s="9" t="e">
        <f ca="1">INDIRECT(ADDRESS(ROW(),Controls!#REF!+15))</f>
        <v>#REF!</v>
      </c>
      <c r="GX648" s="9" t="e">
        <f ca="1">INDIRECT(ADDRESS(ROW(),Controls!#REF!+135))</f>
        <v>#REF!</v>
      </c>
      <c r="HJ648" s="9" t="e">
        <f t="shared" ca="1" si="60"/>
        <v>#REF!</v>
      </c>
      <c r="HK648" s="9" t="e">
        <f t="shared" ca="1" si="61"/>
        <v>#REF!</v>
      </c>
      <c r="HL648" s="9" t="e">
        <f t="shared" ca="1" si="62"/>
        <v>#REF!</v>
      </c>
      <c r="HM648" s="9" t="e">
        <f t="shared" ca="1" si="63"/>
        <v>#REF!</v>
      </c>
      <c r="HN648" s="9" t="e">
        <f ca="1">SQRT($GS648*(1-$GS648/Controls!$D$15))</f>
        <v>#REF!</v>
      </c>
      <c r="HO648" s="9" t="e">
        <f t="shared" ca="1" si="64"/>
        <v>#REF!</v>
      </c>
      <c r="HP648" s="9" t="e">
        <f t="shared" ca="1" si="65"/>
        <v>#REF!</v>
      </c>
      <c r="HQ648" s="9" t="e">
        <f ca="1">IF($GV648=0,NA(),($GX648*Controls!#REF!))</f>
        <v>#REF!</v>
      </c>
    </row>
    <row r="649" spans="134:225" x14ac:dyDescent="0.25">
      <c r="ED649" s="9">
        <f>$EC$1297/4+$EC$1298/2+$EC$1299/4</f>
        <v>0</v>
      </c>
      <c r="EE649" s="9">
        <f>$ED$1296/4+$ED$1297/2+$ED$1298/4</f>
        <v>0</v>
      </c>
      <c r="GP649" s="9" t="e">
        <f ca="1">INDIRECT(ADDRESS(ROW(),Controls!#REF!+30))</f>
        <v>#REF!</v>
      </c>
      <c r="GQ649" s="9" t="e">
        <f ca="1">INDIRECT(ADDRESS(ROW(),Controls!#REF!+45))</f>
        <v>#REF!</v>
      </c>
      <c r="GR649" s="9" t="e">
        <f ca="1">INDIRECT(ADDRESS(ROW(),Controls!#REF!+60))</f>
        <v>#REF!</v>
      </c>
      <c r="GS649" s="9" t="e">
        <f ca="1">INDIRECT(ADDRESS(ROW(),Controls!#REF!+75))</f>
        <v>#REF!</v>
      </c>
      <c r="GT649" s="9" t="e">
        <f ca="1">INDIRECT(ADDRESS(ROW(),Controls!#REF!+90))</f>
        <v>#REF!</v>
      </c>
      <c r="GU649" s="9" t="e">
        <f ca="1">INDIRECT(ADDRESS(ROW(),Controls!#REF!+105))</f>
        <v>#REF!</v>
      </c>
      <c r="GV649" s="9" t="e">
        <f ca="1">INDIRECT(ADDRESS(ROW(),Controls!#REF!+120))</f>
        <v>#REF!</v>
      </c>
      <c r="GW649" s="9" t="e">
        <f ca="1">INDIRECT(ADDRESS(ROW(),Controls!#REF!+15))</f>
        <v>#REF!</v>
      </c>
      <c r="GX649" s="9" t="e">
        <f ca="1">INDIRECT(ADDRESS(ROW(),Controls!#REF!+135))</f>
        <v>#REF!</v>
      </c>
      <c r="HJ649" s="9" t="e">
        <f t="shared" ca="1" si="60"/>
        <v>#REF!</v>
      </c>
      <c r="HK649" s="9" t="e">
        <f t="shared" ca="1" si="61"/>
        <v>#REF!</v>
      </c>
      <c r="HL649" s="9" t="e">
        <f t="shared" ca="1" si="62"/>
        <v>#REF!</v>
      </c>
      <c r="HM649" s="9" t="e">
        <f t="shared" ca="1" si="63"/>
        <v>#REF!</v>
      </c>
      <c r="HN649" s="9" t="e">
        <f ca="1">SQRT($GS649*(1-$GS649/Controls!$D$15))</f>
        <v>#REF!</v>
      </c>
      <c r="HO649" s="9" t="e">
        <f t="shared" ca="1" si="64"/>
        <v>#REF!</v>
      </c>
      <c r="HP649" s="9" t="e">
        <f t="shared" ca="1" si="65"/>
        <v>#REF!</v>
      </c>
      <c r="HQ649" s="9" t="e">
        <f ca="1">IF($GV649=0,NA(),($GX649*Controls!#REF!))</f>
        <v>#REF!</v>
      </c>
    </row>
    <row r="650" spans="134:225" x14ac:dyDescent="0.25">
      <c r="ED650" s="9">
        <f>$EC$1299/4+$EC$1300/2+$EC$1301/4</f>
        <v>0</v>
      </c>
      <c r="EE650" s="9">
        <f>$ED$1298/4+$ED$1299/2+$ED$1300/4</f>
        <v>0</v>
      </c>
      <c r="GP650" s="9" t="e">
        <f ca="1">INDIRECT(ADDRESS(ROW(),Controls!#REF!+30))</f>
        <v>#REF!</v>
      </c>
      <c r="GQ650" s="9" t="e">
        <f ca="1">INDIRECT(ADDRESS(ROW(),Controls!#REF!+45))</f>
        <v>#REF!</v>
      </c>
      <c r="GR650" s="9" t="e">
        <f ca="1">INDIRECT(ADDRESS(ROW(),Controls!#REF!+60))</f>
        <v>#REF!</v>
      </c>
      <c r="GS650" s="9" t="e">
        <f ca="1">INDIRECT(ADDRESS(ROW(),Controls!#REF!+75))</f>
        <v>#REF!</v>
      </c>
      <c r="GT650" s="9" t="e">
        <f ca="1">INDIRECT(ADDRESS(ROW(),Controls!#REF!+90))</f>
        <v>#REF!</v>
      </c>
      <c r="GU650" s="9" t="e">
        <f ca="1">INDIRECT(ADDRESS(ROW(),Controls!#REF!+105))</f>
        <v>#REF!</v>
      </c>
      <c r="GV650" s="9" t="e">
        <f ca="1">INDIRECT(ADDRESS(ROW(),Controls!#REF!+120))</f>
        <v>#REF!</v>
      </c>
      <c r="GW650" s="9" t="e">
        <f ca="1">INDIRECT(ADDRESS(ROW(),Controls!#REF!+15))</f>
        <v>#REF!</v>
      </c>
      <c r="GX650" s="9" t="e">
        <f ca="1">INDIRECT(ADDRESS(ROW(),Controls!#REF!+135))</f>
        <v>#REF!</v>
      </c>
      <c r="HJ650" s="9" t="e">
        <f t="shared" ca="1" si="60"/>
        <v>#REF!</v>
      </c>
      <c r="HK650" s="9" t="e">
        <f t="shared" ca="1" si="61"/>
        <v>#REF!</v>
      </c>
      <c r="HL650" s="9" t="e">
        <f t="shared" ca="1" si="62"/>
        <v>#REF!</v>
      </c>
      <c r="HM650" s="9" t="e">
        <f t="shared" ca="1" si="63"/>
        <v>#REF!</v>
      </c>
      <c r="HN650" s="9" t="e">
        <f ca="1">SQRT($GS650*(1-$GS650/Controls!$D$15))</f>
        <v>#REF!</v>
      </c>
      <c r="HO650" s="9" t="e">
        <f t="shared" ca="1" si="64"/>
        <v>#REF!</v>
      </c>
      <c r="HP650" s="9" t="e">
        <f t="shared" ca="1" si="65"/>
        <v>#REF!</v>
      </c>
      <c r="HQ650" s="9" t="e">
        <f ca="1">IF($GV650=0,NA(),($GX650*Controls!#REF!))</f>
        <v>#REF!</v>
      </c>
    </row>
    <row r="651" spans="134:225" x14ac:dyDescent="0.25">
      <c r="ED651" s="9">
        <f>$EC$1301/4+$EC$1302/2+$EC$1303/4</f>
        <v>0</v>
      </c>
      <c r="EE651" s="9">
        <f>$ED$1300/4+$ED$1301/2+$ED$1302/4</f>
        <v>0</v>
      </c>
      <c r="GP651" s="9" t="e">
        <f ca="1">INDIRECT(ADDRESS(ROW(),Controls!#REF!+30))</f>
        <v>#REF!</v>
      </c>
      <c r="GQ651" s="9" t="e">
        <f ca="1">INDIRECT(ADDRESS(ROW(),Controls!#REF!+45))</f>
        <v>#REF!</v>
      </c>
      <c r="GR651" s="9" t="e">
        <f ca="1">INDIRECT(ADDRESS(ROW(),Controls!#REF!+60))</f>
        <v>#REF!</v>
      </c>
      <c r="GS651" s="9" t="e">
        <f ca="1">INDIRECT(ADDRESS(ROW(),Controls!#REF!+75))</f>
        <v>#REF!</v>
      </c>
      <c r="GT651" s="9" t="e">
        <f ca="1">INDIRECT(ADDRESS(ROW(),Controls!#REF!+90))</f>
        <v>#REF!</v>
      </c>
      <c r="GU651" s="9" t="e">
        <f ca="1">INDIRECT(ADDRESS(ROW(),Controls!#REF!+105))</f>
        <v>#REF!</v>
      </c>
      <c r="GV651" s="9" t="e">
        <f ca="1">INDIRECT(ADDRESS(ROW(),Controls!#REF!+120))</f>
        <v>#REF!</v>
      </c>
      <c r="GW651" s="9" t="e">
        <f ca="1">INDIRECT(ADDRESS(ROW(),Controls!#REF!+15))</f>
        <v>#REF!</v>
      </c>
      <c r="GX651" s="9" t="e">
        <f ca="1">INDIRECT(ADDRESS(ROW(),Controls!#REF!+135))</f>
        <v>#REF!</v>
      </c>
      <c r="HJ651" s="9" t="e">
        <f t="shared" ca="1" si="60"/>
        <v>#REF!</v>
      </c>
      <c r="HK651" s="9" t="e">
        <f t="shared" ca="1" si="61"/>
        <v>#REF!</v>
      </c>
      <c r="HL651" s="9" t="e">
        <f t="shared" ca="1" si="62"/>
        <v>#REF!</v>
      </c>
      <c r="HM651" s="9" t="e">
        <f t="shared" ca="1" si="63"/>
        <v>#REF!</v>
      </c>
      <c r="HN651" s="9" t="e">
        <f ca="1">SQRT($GS651*(1-$GS651/Controls!$D$15))</f>
        <v>#REF!</v>
      </c>
      <c r="HO651" s="9" t="e">
        <f t="shared" ca="1" si="64"/>
        <v>#REF!</v>
      </c>
      <c r="HP651" s="9" t="e">
        <f t="shared" ca="1" si="65"/>
        <v>#REF!</v>
      </c>
      <c r="HQ651" s="9" t="e">
        <f ca="1">IF($GV651=0,NA(),($GX651*Controls!#REF!))</f>
        <v>#REF!</v>
      </c>
    </row>
    <row r="652" spans="134:225" x14ac:dyDescent="0.25">
      <c r="ED652" s="9">
        <f>$EC$1303/4+$EC$1304/2+$EC$1305/4</f>
        <v>0</v>
      </c>
      <c r="EE652" s="9">
        <f>$ED$1302/4+$ED$1303/2+$ED$1304/4</f>
        <v>0</v>
      </c>
      <c r="GP652" s="9" t="e">
        <f ca="1">INDIRECT(ADDRESS(ROW(),Controls!#REF!+30))</f>
        <v>#REF!</v>
      </c>
      <c r="GQ652" s="9" t="e">
        <f ca="1">INDIRECT(ADDRESS(ROW(),Controls!#REF!+45))</f>
        <v>#REF!</v>
      </c>
      <c r="GR652" s="9" t="e">
        <f ca="1">INDIRECT(ADDRESS(ROW(),Controls!#REF!+60))</f>
        <v>#REF!</v>
      </c>
      <c r="GS652" s="9" t="e">
        <f ca="1">INDIRECT(ADDRESS(ROW(),Controls!#REF!+75))</f>
        <v>#REF!</v>
      </c>
      <c r="GT652" s="9" t="e">
        <f ca="1">INDIRECT(ADDRESS(ROW(),Controls!#REF!+90))</f>
        <v>#REF!</v>
      </c>
      <c r="GU652" s="9" t="e">
        <f ca="1">INDIRECT(ADDRESS(ROW(),Controls!#REF!+105))</f>
        <v>#REF!</v>
      </c>
      <c r="GV652" s="9" t="e">
        <f ca="1">INDIRECT(ADDRESS(ROW(),Controls!#REF!+120))</f>
        <v>#REF!</v>
      </c>
      <c r="GW652" s="9" t="e">
        <f ca="1">INDIRECT(ADDRESS(ROW(),Controls!#REF!+15))</f>
        <v>#REF!</v>
      </c>
      <c r="GX652" s="9" t="e">
        <f ca="1">INDIRECT(ADDRESS(ROW(),Controls!#REF!+135))</f>
        <v>#REF!</v>
      </c>
      <c r="HJ652" s="9" t="e">
        <f t="shared" ca="1" si="60"/>
        <v>#REF!</v>
      </c>
      <c r="HK652" s="9" t="e">
        <f t="shared" ca="1" si="61"/>
        <v>#REF!</v>
      </c>
      <c r="HL652" s="9" t="e">
        <f t="shared" ca="1" si="62"/>
        <v>#REF!</v>
      </c>
      <c r="HM652" s="9" t="e">
        <f t="shared" ca="1" si="63"/>
        <v>#REF!</v>
      </c>
      <c r="HN652" s="9" t="e">
        <f ca="1">SQRT($GS652*(1-$GS652/Controls!$D$15))</f>
        <v>#REF!</v>
      </c>
      <c r="HO652" s="9" t="e">
        <f t="shared" ca="1" si="64"/>
        <v>#REF!</v>
      </c>
      <c r="HP652" s="9" t="e">
        <f t="shared" ca="1" si="65"/>
        <v>#REF!</v>
      </c>
      <c r="HQ652" s="9" t="e">
        <f ca="1">IF($GV652=0,NA(),($GX652*Controls!#REF!))</f>
        <v>#REF!</v>
      </c>
    </row>
    <row r="653" spans="134:225" x14ac:dyDescent="0.25">
      <c r="ED653" s="9">
        <f>$EC$1305/4+$EC$1306/2+$EC$1307/4</f>
        <v>0</v>
      </c>
      <c r="EE653" s="9">
        <f>$ED$1304/4+$ED$1305/2+$ED$1306/4</f>
        <v>0</v>
      </c>
      <c r="GP653" s="9" t="e">
        <f ca="1">INDIRECT(ADDRESS(ROW(),Controls!#REF!+30))</f>
        <v>#REF!</v>
      </c>
      <c r="GQ653" s="9" t="e">
        <f ca="1">INDIRECT(ADDRESS(ROW(),Controls!#REF!+45))</f>
        <v>#REF!</v>
      </c>
      <c r="GR653" s="9" t="e">
        <f ca="1">INDIRECT(ADDRESS(ROW(),Controls!#REF!+60))</f>
        <v>#REF!</v>
      </c>
      <c r="GS653" s="9" t="e">
        <f ca="1">INDIRECT(ADDRESS(ROW(),Controls!#REF!+75))</f>
        <v>#REF!</v>
      </c>
      <c r="GT653" s="9" t="e">
        <f ca="1">INDIRECT(ADDRESS(ROW(),Controls!#REF!+90))</f>
        <v>#REF!</v>
      </c>
      <c r="GU653" s="9" t="e">
        <f ca="1">INDIRECT(ADDRESS(ROW(),Controls!#REF!+105))</f>
        <v>#REF!</v>
      </c>
      <c r="GV653" s="9" t="e">
        <f ca="1">INDIRECT(ADDRESS(ROW(),Controls!#REF!+120))</f>
        <v>#REF!</v>
      </c>
      <c r="GW653" s="9" t="e">
        <f ca="1">INDIRECT(ADDRESS(ROW(),Controls!#REF!+15))</f>
        <v>#REF!</v>
      </c>
      <c r="GX653" s="9" t="e">
        <f ca="1">INDIRECT(ADDRESS(ROW(),Controls!#REF!+135))</f>
        <v>#REF!</v>
      </c>
      <c r="HJ653" s="9" t="e">
        <f t="shared" ca="1" si="60"/>
        <v>#REF!</v>
      </c>
      <c r="HK653" s="9" t="e">
        <f t="shared" ca="1" si="61"/>
        <v>#REF!</v>
      </c>
      <c r="HL653" s="9" t="e">
        <f t="shared" ca="1" si="62"/>
        <v>#REF!</v>
      </c>
      <c r="HM653" s="9" t="e">
        <f t="shared" ca="1" si="63"/>
        <v>#REF!</v>
      </c>
      <c r="HN653" s="9" t="e">
        <f ca="1">SQRT($GS653*(1-$GS653/Controls!$D$15))</f>
        <v>#REF!</v>
      </c>
      <c r="HO653" s="9" t="e">
        <f t="shared" ca="1" si="64"/>
        <v>#REF!</v>
      </c>
      <c r="HP653" s="9" t="e">
        <f t="shared" ca="1" si="65"/>
        <v>#REF!</v>
      </c>
      <c r="HQ653" s="9" t="e">
        <f ca="1">IF($GV653=0,NA(),($GX653*Controls!#REF!))</f>
        <v>#REF!</v>
      </c>
    </row>
    <row r="654" spans="134:225" x14ac:dyDescent="0.25">
      <c r="ED654" s="9">
        <f>$EC$1307/4+$EC$1308/2+$EC$1309/4</f>
        <v>0</v>
      </c>
      <c r="EE654" s="9">
        <f>$ED$1306/4+$ED$1307/2+$ED$1308/4</f>
        <v>0</v>
      </c>
      <c r="GP654" s="9" t="e">
        <f ca="1">INDIRECT(ADDRESS(ROW(),Controls!#REF!+30))</f>
        <v>#REF!</v>
      </c>
      <c r="GQ654" s="9" t="e">
        <f ca="1">INDIRECT(ADDRESS(ROW(),Controls!#REF!+45))</f>
        <v>#REF!</v>
      </c>
      <c r="GR654" s="9" t="e">
        <f ca="1">INDIRECT(ADDRESS(ROW(),Controls!#REF!+60))</f>
        <v>#REF!</v>
      </c>
      <c r="GS654" s="9" t="e">
        <f ca="1">INDIRECT(ADDRESS(ROW(),Controls!#REF!+75))</f>
        <v>#REF!</v>
      </c>
      <c r="GT654" s="9" t="e">
        <f ca="1">INDIRECT(ADDRESS(ROW(),Controls!#REF!+90))</f>
        <v>#REF!</v>
      </c>
      <c r="GU654" s="9" t="e">
        <f ca="1">INDIRECT(ADDRESS(ROW(),Controls!#REF!+105))</f>
        <v>#REF!</v>
      </c>
      <c r="GV654" s="9" t="e">
        <f ca="1">INDIRECT(ADDRESS(ROW(),Controls!#REF!+120))</f>
        <v>#REF!</v>
      </c>
      <c r="GW654" s="9" t="e">
        <f ca="1">INDIRECT(ADDRESS(ROW(),Controls!#REF!+15))</f>
        <v>#REF!</v>
      </c>
      <c r="GX654" s="9" t="e">
        <f ca="1">INDIRECT(ADDRESS(ROW(),Controls!#REF!+135))</f>
        <v>#REF!</v>
      </c>
      <c r="HJ654" s="9" t="e">
        <f t="shared" ca="1" si="60"/>
        <v>#REF!</v>
      </c>
      <c r="HK654" s="9" t="e">
        <f t="shared" ca="1" si="61"/>
        <v>#REF!</v>
      </c>
      <c r="HL654" s="9" t="e">
        <f t="shared" ca="1" si="62"/>
        <v>#REF!</v>
      </c>
      <c r="HM654" s="9" t="e">
        <f t="shared" ca="1" si="63"/>
        <v>#REF!</v>
      </c>
      <c r="HN654" s="9" t="e">
        <f ca="1">SQRT($GS654*(1-$GS654/Controls!$D$15))</f>
        <v>#REF!</v>
      </c>
      <c r="HO654" s="9" t="e">
        <f t="shared" ca="1" si="64"/>
        <v>#REF!</v>
      </c>
      <c r="HP654" s="9" t="e">
        <f t="shared" ca="1" si="65"/>
        <v>#REF!</v>
      </c>
      <c r="HQ654" s="9" t="e">
        <f ca="1">IF($GV654=0,NA(),($GX654*Controls!#REF!))</f>
        <v>#REF!</v>
      </c>
    </row>
    <row r="655" spans="134:225" x14ac:dyDescent="0.25">
      <c r="ED655" s="9">
        <f>$EC$1309/4+$EC$1310/2+$EC$1311/4</f>
        <v>0</v>
      </c>
      <c r="EE655" s="9">
        <f>$ED$1308/4+$ED$1309/2+$ED$1310/4</f>
        <v>0</v>
      </c>
      <c r="GP655" s="9" t="e">
        <f ca="1">INDIRECT(ADDRESS(ROW(),Controls!#REF!+30))</f>
        <v>#REF!</v>
      </c>
      <c r="GQ655" s="9" t="e">
        <f ca="1">INDIRECT(ADDRESS(ROW(),Controls!#REF!+45))</f>
        <v>#REF!</v>
      </c>
      <c r="GR655" s="9" t="e">
        <f ca="1">INDIRECT(ADDRESS(ROW(),Controls!#REF!+60))</f>
        <v>#REF!</v>
      </c>
      <c r="GS655" s="9" t="e">
        <f ca="1">INDIRECT(ADDRESS(ROW(),Controls!#REF!+75))</f>
        <v>#REF!</v>
      </c>
      <c r="GT655" s="9" t="e">
        <f ca="1">INDIRECT(ADDRESS(ROW(),Controls!#REF!+90))</f>
        <v>#REF!</v>
      </c>
      <c r="GU655" s="9" t="e">
        <f ca="1">INDIRECT(ADDRESS(ROW(),Controls!#REF!+105))</f>
        <v>#REF!</v>
      </c>
      <c r="GV655" s="9" t="e">
        <f ca="1">INDIRECT(ADDRESS(ROW(),Controls!#REF!+120))</f>
        <v>#REF!</v>
      </c>
      <c r="GW655" s="9" t="e">
        <f ca="1">INDIRECT(ADDRESS(ROW(),Controls!#REF!+15))</f>
        <v>#REF!</v>
      </c>
      <c r="GX655" s="9" t="e">
        <f ca="1">INDIRECT(ADDRESS(ROW(),Controls!#REF!+135))</f>
        <v>#REF!</v>
      </c>
      <c r="HJ655" s="9" t="e">
        <f t="shared" ca="1" si="60"/>
        <v>#REF!</v>
      </c>
      <c r="HK655" s="9" t="e">
        <f t="shared" ca="1" si="61"/>
        <v>#REF!</v>
      </c>
      <c r="HL655" s="9" t="e">
        <f t="shared" ca="1" si="62"/>
        <v>#REF!</v>
      </c>
      <c r="HM655" s="9" t="e">
        <f t="shared" ca="1" si="63"/>
        <v>#REF!</v>
      </c>
      <c r="HN655" s="9" t="e">
        <f ca="1">SQRT($GS655*(1-$GS655/Controls!$D$15))</f>
        <v>#REF!</v>
      </c>
      <c r="HO655" s="9" t="e">
        <f t="shared" ca="1" si="64"/>
        <v>#REF!</v>
      </c>
      <c r="HP655" s="9" t="e">
        <f t="shared" ca="1" si="65"/>
        <v>#REF!</v>
      </c>
      <c r="HQ655" s="9" t="e">
        <f ca="1">IF($GV655=0,NA(),($GX655*Controls!#REF!))</f>
        <v>#REF!</v>
      </c>
    </row>
    <row r="656" spans="134:225" x14ac:dyDescent="0.25">
      <c r="ED656" s="9">
        <f>$EC$1311/4+$EC$1312/2+$EC$1313/4</f>
        <v>0</v>
      </c>
      <c r="EE656" s="9">
        <f>$ED$1310/4+$ED$1311/2+$ED$1312/4</f>
        <v>0</v>
      </c>
      <c r="GP656" s="9" t="e">
        <f ca="1">INDIRECT(ADDRESS(ROW(),Controls!#REF!+30))</f>
        <v>#REF!</v>
      </c>
      <c r="GQ656" s="9" t="e">
        <f ca="1">INDIRECT(ADDRESS(ROW(),Controls!#REF!+45))</f>
        <v>#REF!</v>
      </c>
      <c r="GR656" s="9" t="e">
        <f ca="1">INDIRECT(ADDRESS(ROW(),Controls!#REF!+60))</f>
        <v>#REF!</v>
      </c>
      <c r="GS656" s="9" t="e">
        <f ca="1">INDIRECT(ADDRESS(ROW(),Controls!#REF!+75))</f>
        <v>#REF!</v>
      </c>
      <c r="GT656" s="9" t="e">
        <f ca="1">INDIRECT(ADDRESS(ROW(),Controls!#REF!+90))</f>
        <v>#REF!</v>
      </c>
      <c r="GU656" s="9" t="e">
        <f ca="1">INDIRECT(ADDRESS(ROW(),Controls!#REF!+105))</f>
        <v>#REF!</v>
      </c>
      <c r="GV656" s="9" t="e">
        <f ca="1">INDIRECT(ADDRESS(ROW(),Controls!#REF!+120))</f>
        <v>#REF!</v>
      </c>
      <c r="GW656" s="9" t="e">
        <f ca="1">INDIRECT(ADDRESS(ROW(),Controls!#REF!+15))</f>
        <v>#REF!</v>
      </c>
      <c r="GX656" s="9" t="e">
        <f ca="1">INDIRECT(ADDRESS(ROW(),Controls!#REF!+135))</f>
        <v>#REF!</v>
      </c>
      <c r="HJ656" s="9" t="e">
        <f t="shared" ca="1" si="60"/>
        <v>#REF!</v>
      </c>
      <c r="HK656" s="9" t="e">
        <f t="shared" ca="1" si="61"/>
        <v>#REF!</v>
      </c>
      <c r="HL656" s="9" t="e">
        <f t="shared" ca="1" si="62"/>
        <v>#REF!</v>
      </c>
      <c r="HM656" s="9" t="e">
        <f t="shared" ca="1" si="63"/>
        <v>#REF!</v>
      </c>
      <c r="HN656" s="9" t="e">
        <f ca="1">SQRT($GS656*(1-$GS656/Controls!$D$15))</f>
        <v>#REF!</v>
      </c>
      <c r="HO656" s="9" t="e">
        <f t="shared" ca="1" si="64"/>
        <v>#REF!</v>
      </c>
      <c r="HP656" s="9" t="e">
        <f t="shared" ca="1" si="65"/>
        <v>#REF!</v>
      </c>
      <c r="HQ656" s="9" t="e">
        <f ca="1">IF($GV656=0,NA(),($GX656*Controls!#REF!))</f>
        <v>#REF!</v>
      </c>
    </row>
    <row r="657" spans="134:225" x14ac:dyDescent="0.25">
      <c r="ED657" s="9">
        <f>$EC$1313/4+$EC$1314/2+$EC$1315/4</f>
        <v>0</v>
      </c>
      <c r="EE657" s="9">
        <f>$ED$1312/4+$ED$1313/2+$ED$1314/4</f>
        <v>0</v>
      </c>
      <c r="GP657" s="9" t="e">
        <f ca="1">INDIRECT(ADDRESS(ROW(),Controls!#REF!+30))</f>
        <v>#REF!</v>
      </c>
      <c r="GQ657" s="9" t="e">
        <f ca="1">INDIRECT(ADDRESS(ROW(),Controls!#REF!+45))</f>
        <v>#REF!</v>
      </c>
      <c r="GR657" s="9" t="e">
        <f ca="1">INDIRECT(ADDRESS(ROW(),Controls!#REF!+60))</f>
        <v>#REF!</v>
      </c>
      <c r="GS657" s="9" t="e">
        <f ca="1">INDIRECT(ADDRESS(ROW(),Controls!#REF!+75))</f>
        <v>#REF!</v>
      </c>
      <c r="GT657" s="9" t="e">
        <f ca="1">INDIRECT(ADDRESS(ROW(),Controls!#REF!+90))</f>
        <v>#REF!</v>
      </c>
      <c r="GU657" s="9" t="e">
        <f ca="1">INDIRECT(ADDRESS(ROW(),Controls!#REF!+105))</f>
        <v>#REF!</v>
      </c>
      <c r="GV657" s="9" t="e">
        <f ca="1">INDIRECT(ADDRESS(ROW(),Controls!#REF!+120))</f>
        <v>#REF!</v>
      </c>
      <c r="GW657" s="9" t="e">
        <f ca="1">INDIRECT(ADDRESS(ROW(),Controls!#REF!+15))</f>
        <v>#REF!</v>
      </c>
      <c r="GX657" s="9" t="e">
        <f ca="1">INDIRECT(ADDRESS(ROW(),Controls!#REF!+135))</f>
        <v>#REF!</v>
      </c>
      <c r="HJ657" s="9" t="e">
        <f t="shared" ca="1" si="60"/>
        <v>#REF!</v>
      </c>
      <c r="HK657" s="9" t="e">
        <f t="shared" ca="1" si="61"/>
        <v>#REF!</v>
      </c>
      <c r="HL657" s="9" t="e">
        <f t="shared" ca="1" si="62"/>
        <v>#REF!</v>
      </c>
      <c r="HM657" s="9" t="e">
        <f t="shared" ca="1" si="63"/>
        <v>#REF!</v>
      </c>
      <c r="HN657" s="9" t="e">
        <f ca="1">SQRT($GS657*(1-$GS657/Controls!$D$15))</f>
        <v>#REF!</v>
      </c>
      <c r="HO657" s="9" t="e">
        <f t="shared" ca="1" si="64"/>
        <v>#REF!</v>
      </c>
      <c r="HP657" s="9" t="e">
        <f t="shared" ca="1" si="65"/>
        <v>#REF!</v>
      </c>
      <c r="HQ657" s="9" t="e">
        <f ca="1">IF($GV657=0,NA(),($GX657*Controls!#REF!))</f>
        <v>#REF!</v>
      </c>
    </row>
    <row r="658" spans="134:225" x14ac:dyDescent="0.25">
      <c r="ED658" s="9">
        <f>$EC$1315/4+$EC$1316/2+$EC$1317/4</f>
        <v>0</v>
      </c>
      <c r="EE658" s="9">
        <f>$ED$1314/4+$ED$1315/2+$ED$1316/4</f>
        <v>0</v>
      </c>
      <c r="GP658" s="9" t="e">
        <f ca="1">INDIRECT(ADDRESS(ROW(),Controls!#REF!+30))</f>
        <v>#REF!</v>
      </c>
      <c r="GQ658" s="9" t="e">
        <f ca="1">INDIRECT(ADDRESS(ROW(),Controls!#REF!+45))</f>
        <v>#REF!</v>
      </c>
      <c r="GR658" s="9" t="e">
        <f ca="1">INDIRECT(ADDRESS(ROW(),Controls!#REF!+60))</f>
        <v>#REF!</v>
      </c>
      <c r="GS658" s="9" t="e">
        <f ca="1">INDIRECT(ADDRESS(ROW(),Controls!#REF!+75))</f>
        <v>#REF!</v>
      </c>
      <c r="GT658" s="9" t="e">
        <f ca="1">INDIRECT(ADDRESS(ROW(),Controls!#REF!+90))</f>
        <v>#REF!</v>
      </c>
      <c r="GU658" s="9" t="e">
        <f ca="1">INDIRECT(ADDRESS(ROW(),Controls!#REF!+105))</f>
        <v>#REF!</v>
      </c>
      <c r="GV658" s="9" t="e">
        <f ca="1">INDIRECT(ADDRESS(ROW(),Controls!#REF!+120))</f>
        <v>#REF!</v>
      </c>
      <c r="GW658" s="9" t="e">
        <f ca="1">INDIRECT(ADDRESS(ROW(),Controls!#REF!+15))</f>
        <v>#REF!</v>
      </c>
      <c r="GX658" s="9" t="e">
        <f ca="1">INDIRECT(ADDRESS(ROW(),Controls!#REF!+135))</f>
        <v>#REF!</v>
      </c>
      <c r="HJ658" s="9" t="e">
        <f t="shared" ca="1" si="60"/>
        <v>#REF!</v>
      </c>
      <c r="HK658" s="9" t="e">
        <f t="shared" ca="1" si="61"/>
        <v>#REF!</v>
      </c>
      <c r="HL658" s="9" t="e">
        <f t="shared" ca="1" si="62"/>
        <v>#REF!</v>
      </c>
      <c r="HM658" s="9" t="e">
        <f t="shared" ca="1" si="63"/>
        <v>#REF!</v>
      </c>
      <c r="HN658" s="9" t="e">
        <f ca="1">SQRT($GS658*(1-$GS658/Controls!$D$15))</f>
        <v>#REF!</v>
      </c>
      <c r="HO658" s="9" t="e">
        <f t="shared" ca="1" si="64"/>
        <v>#REF!</v>
      </c>
      <c r="HP658" s="9" t="e">
        <f t="shared" ca="1" si="65"/>
        <v>#REF!</v>
      </c>
      <c r="HQ658" s="9" t="e">
        <f ca="1">IF($GV658=0,NA(),($GX658*Controls!#REF!))</f>
        <v>#REF!</v>
      </c>
    </row>
    <row r="659" spans="134:225" x14ac:dyDescent="0.25">
      <c r="ED659" s="9">
        <f>$EC$1317/4+$EC$1318/2+$EC$1319/4</f>
        <v>0</v>
      </c>
      <c r="EE659" s="9">
        <f>$ED$1316/4+$ED$1317/2+$ED$1318/4</f>
        <v>0</v>
      </c>
      <c r="GP659" s="9" t="e">
        <f ca="1">INDIRECT(ADDRESS(ROW(),Controls!#REF!+30))</f>
        <v>#REF!</v>
      </c>
      <c r="GQ659" s="9" t="e">
        <f ca="1">INDIRECT(ADDRESS(ROW(),Controls!#REF!+45))</f>
        <v>#REF!</v>
      </c>
      <c r="GR659" s="9" t="e">
        <f ca="1">INDIRECT(ADDRESS(ROW(),Controls!#REF!+60))</f>
        <v>#REF!</v>
      </c>
      <c r="GS659" s="9" t="e">
        <f ca="1">INDIRECT(ADDRESS(ROW(),Controls!#REF!+75))</f>
        <v>#REF!</v>
      </c>
      <c r="GT659" s="9" t="e">
        <f ca="1">INDIRECT(ADDRESS(ROW(),Controls!#REF!+90))</f>
        <v>#REF!</v>
      </c>
      <c r="GU659" s="9" t="e">
        <f ca="1">INDIRECT(ADDRESS(ROW(),Controls!#REF!+105))</f>
        <v>#REF!</v>
      </c>
      <c r="GV659" s="9" t="e">
        <f ca="1">INDIRECT(ADDRESS(ROW(),Controls!#REF!+120))</f>
        <v>#REF!</v>
      </c>
      <c r="GW659" s="9" t="e">
        <f ca="1">INDIRECT(ADDRESS(ROW(),Controls!#REF!+15))</f>
        <v>#REF!</v>
      </c>
      <c r="GX659" s="9" t="e">
        <f ca="1">INDIRECT(ADDRESS(ROW(),Controls!#REF!+135))</f>
        <v>#REF!</v>
      </c>
      <c r="HJ659" s="9" t="e">
        <f t="shared" ca="1" si="60"/>
        <v>#REF!</v>
      </c>
      <c r="HK659" s="9" t="e">
        <f t="shared" ca="1" si="61"/>
        <v>#REF!</v>
      </c>
      <c r="HL659" s="9" t="e">
        <f t="shared" ca="1" si="62"/>
        <v>#REF!</v>
      </c>
      <c r="HM659" s="9" t="e">
        <f t="shared" ca="1" si="63"/>
        <v>#REF!</v>
      </c>
      <c r="HN659" s="9" t="e">
        <f ca="1">SQRT($GS659*(1-$GS659/Controls!$D$15))</f>
        <v>#REF!</v>
      </c>
      <c r="HO659" s="9" t="e">
        <f t="shared" ca="1" si="64"/>
        <v>#REF!</v>
      </c>
      <c r="HP659" s="9" t="e">
        <f t="shared" ca="1" si="65"/>
        <v>#REF!</v>
      </c>
      <c r="HQ659" s="9" t="e">
        <f ca="1">IF($GV659=0,NA(),($GX659*Controls!#REF!))</f>
        <v>#REF!</v>
      </c>
    </row>
    <row r="660" spans="134:225" x14ac:dyDescent="0.25">
      <c r="ED660" s="9">
        <f>$EC$1319/4+$EC$1320/2+$EC$1321/4</f>
        <v>0</v>
      </c>
      <c r="EE660" s="9">
        <f>$ED$1318/4+$ED$1319/2+$ED$1320/4</f>
        <v>0</v>
      </c>
      <c r="GP660" s="9" t="e">
        <f ca="1">INDIRECT(ADDRESS(ROW(),Controls!#REF!+30))</f>
        <v>#REF!</v>
      </c>
      <c r="GQ660" s="9" t="e">
        <f ca="1">INDIRECT(ADDRESS(ROW(),Controls!#REF!+45))</f>
        <v>#REF!</v>
      </c>
      <c r="GR660" s="9" t="e">
        <f ca="1">INDIRECT(ADDRESS(ROW(),Controls!#REF!+60))</f>
        <v>#REF!</v>
      </c>
      <c r="GS660" s="9" t="e">
        <f ca="1">INDIRECT(ADDRESS(ROW(),Controls!#REF!+75))</f>
        <v>#REF!</v>
      </c>
      <c r="GT660" s="9" t="e">
        <f ca="1">INDIRECT(ADDRESS(ROW(),Controls!#REF!+90))</f>
        <v>#REF!</v>
      </c>
      <c r="GU660" s="9" t="e">
        <f ca="1">INDIRECT(ADDRESS(ROW(),Controls!#REF!+105))</f>
        <v>#REF!</v>
      </c>
      <c r="GV660" s="9" t="e">
        <f ca="1">INDIRECT(ADDRESS(ROW(),Controls!#REF!+120))</f>
        <v>#REF!</v>
      </c>
      <c r="GW660" s="9" t="e">
        <f ca="1">INDIRECT(ADDRESS(ROW(),Controls!#REF!+15))</f>
        <v>#REF!</v>
      </c>
      <c r="GX660" s="9" t="e">
        <f ca="1">INDIRECT(ADDRESS(ROW(),Controls!#REF!+135))</f>
        <v>#REF!</v>
      </c>
      <c r="HJ660" s="9" t="e">
        <f t="shared" ca="1" si="60"/>
        <v>#REF!</v>
      </c>
      <c r="HK660" s="9" t="e">
        <f t="shared" ca="1" si="61"/>
        <v>#REF!</v>
      </c>
      <c r="HL660" s="9" t="e">
        <f t="shared" ca="1" si="62"/>
        <v>#REF!</v>
      </c>
      <c r="HM660" s="9" t="e">
        <f t="shared" ca="1" si="63"/>
        <v>#REF!</v>
      </c>
      <c r="HN660" s="9" t="e">
        <f ca="1">SQRT($GS660*(1-$GS660/Controls!$D$15))</f>
        <v>#REF!</v>
      </c>
      <c r="HO660" s="9" t="e">
        <f t="shared" ca="1" si="64"/>
        <v>#REF!</v>
      </c>
      <c r="HP660" s="9" t="e">
        <f t="shared" ca="1" si="65"/>
        <v>#REF!</v>
      </c>
      <c r="HQ660" s="9" t="e">
        <f ca="1">IF($GV660=0,NA(),($GX660*Controls!#REF!))</f>
        <v>#REF!</v>
      </c>
    </row>
    <row r="661" spans="134:225" x14ac:dyDescent="0.25">
      <c r="ED661" s="9">
        <f>$EC$1321/4+$EC$1322/2+$EC$1323/4</f>
        <v>0</v>
      </c>
      <c r="EE661" s="9">
        <f>$ED$1320/4+$ED$1321/2+$ED$1322/4</f>
        <v>0</v>
      </c>
      <c r="GP661" s="9" t="e">
        <f ca="1">INDIRECT(ADDRESS(ROW(),Controls!#REF!+30))</f>
        <v>#REF!</v>
      </c>
      <c r="GQ661" s="9" t="e">
        <f ca="1">INDIRECT(ADDRESS(ROW(),Controls!#REF!+45))</f>
        <v>#REF!</v>
      </c>
      <c r="GR661" s="9" t="e">
        <f ca="1">INDIRECT(ADDRESS(ROW(),Controls!#REF!+60))</f>
        <v>#REF!</v>
      </c>
      <c r="GS661" s="9" t="e">
        <f ca="1">INDIRECT(ADDRESS(ROW(),Controls!#REF!+75))</f>
        <v>#REF!</v>
      </c>
      <c r="GT661" s="9" t="e">
        <f ca="1">INDIRECT(ADDRESS(ROW(),Controls!#REF!+90))</f>
        <v>#REF!</v>
      </c>
      <c r="GU661" s="9" t="e">
        <f ca="1">INDIRECT(ADDRESS(ROW(),Controls!#REF!+105))</f>
        <v>#REF!</v>
      </c>
      <c r="GV661" s="9" t="e">
        <f ca="1">INDIRECT(ADDRESS(ROW(),Controls!#REF!+120))</f>
        <v>#REF!</v>
      </c>
      <c r="GW661" s="9" t="e">
        <f ca="1">INDIRECT(ADDRESS(ROW(),Controls!#REF!+15))</f>
        <v>#REF!</v>
      </c>
      <c r="GX661" s="9" t="e">
        <f ca="1">INDIRECT(ADDRESS(ROW(),Controls!#REF!+135))</f>
        <v>#REF!</v>
      </c>
      <c r="HJ661" s="9" t="e">
        <f t="shared" ca="1" si="60"/>
        <v>#REF!</v>
      </c>
      <c r="HK661" s="9" t="e">
        <f t="shared" ca="1" si="61"/>
        <v>#REF!</v>
      </c>
      <c r="HL661" s="9" t="e">
        <f t="shared" ca="1" si="62"/>
        <v>#REF!</v>
      </c>
      <c r="HM661" s="9" t="e">
        <f t="shared" ca="1" si="63"/>
        <v>#REF!</v>
      </c>
      <c r="HN661" s="9" t="e">
        <f ca="1">SQRT($GS661*(1-$GS661/Controls!$D$15))</f>
        <v>#REF!</v>
      </c>
      <c r="HO661" s="9" t="e">
        <f t="shared" ca="1" si="64"/>
        <v>#REF!</v>
      </c>
      <c r="HP661" s="9" t="e">
        <f t="shared" ca="1" si="65"/>
        <v>#REF!</v>
      </c>
      <c r="HQ661" s="9" t="e">
        <f ca="1">IF($GV661=0,NA(),($GX661*Controls!#REF!))</f>
        <v>#REF!</v>
      </c>
    </row>
    <row r="662" spans="134:225" x14ac:dyDescent="0.25">
      <c r="ED662" s="9">
        <f>$EC$1323/4+$EC$1324/2+$EC$1325/4</f>
        <v>0</v>
      </c>
      <c r="EE662" s="9">
        <f>$ED$1322/4+$ED$1323/2+$ED$1324/4</f>
        <v>0</v>
      </c>
      <c r="GP662" s="9" t="e">
        <f ca="1">INDIRECT(ADDRESS(ROW(),Controls!#REF!+30))</f>
        <v>#REF!</v>
      </c>
      <c r="GQ662" s="9" t="e">
        <f ca="1">INDIRECT(ADDRESS(ROW(),Controls!#REF!+45))</f>
        <v>#REF!</v>
      </c>
      <c r="GR662" s="9" t="e">
        <f ca="1">INDIRECT(ADDRESS(ROW(),Controls!#REF!+60))</f>
        <v>#REF!</v>
      </c>
      <c r="GS662" s="9" t="e">
        <f ca="1">INDIRECT(ADDRESS(ROW(),Controls!#REF!+75))</f>
        <v>#REF!</v>
      </c>
      <c r="GT662" s="9" t="e">
        <f ca="1">INDIRECT(ADDRESS(ROW(),Controls!#REF!+90))</f>
        <v>#REF!</v>
      </c>
      <c r="GU662" s="9" t="e">
        <f ca="1">INDIRECT(ADDRESS(ROW(),Controls!#REF!+105))</f>
        <v>#REF!</v>
      </c>
      <c r="GV662" s="9" t="e">
        <f ca="1">INDIRECT(ADDRESS(ROW(),Controls!#REF!+120))</f>
        <v>#REF!</v>
      </c>
      <c r="GW662" s="9" t="e">
        <f ca="1">INDIRECT(ADDRESS(ROW(),Controls!#REF!+15))</f>
        <v>#REF!</v>
      </c>
      <c r="GX662" s="9" t="e">
        <f ca="1">INDIRECT(ADDRESS(ROW(),Controls!#REF!+135))</f>
        <v>#REF!</v>
      </c>
      <c r="HJ662" s="9" t="e">
        <f t="shared" ca="1" si="60"/>
        <v>#REF!</v>
      </c>
      <c r="HK662" s="9" t="e">
        <f t="shared" ca="1" si="61"/>
        <v>#REF!</v>
      </c>
      <c r="HL662" s="9" t="e">
        <f t="shared" ca="1" si="62"/>
        <v>#REF!</v>
      </c>
      <c r="HM662" s="9" t="e">
        <f t="shared" ca="1" si="63"/>
        <v>#REF!</v>
      </c>
      <c r="HN662" s="9" t="e">
        <f ca="1">SQRT($GS662*(1-$GS662/Controls!$D$15))</f>
        <v>#REF!</v>
      </c>
      <c r="HO662" s="9" t="e">
        <f t="shared" ca="1" si="64"/>
        <v>#REF!</v>
      </c>
      <c r="HP662" s="9" t="e">
        <f t="shared" ca="1" si="65"/>
        <v>#REF!</v>
      </c>
      <c r="HQ662" s="9" t="e">
        <f ca="1">IF($GV662=0,NA(),($GX662*Controls!#REF!))</f>
        <v>#REF!</v>
      </c>
    </row>
    <row r="663" spans="134:225" x14ac:dyDescent="0.25">
      <c r="ED663" s="9">
        <f>$EC$1325/4+$EC$1326/2+$EC$1327/4</f>
        <v>0</v>
      </c>
      <c r="EE663" s="9">
        <f>$ED$1324/4+$ED$1325/2+$ED$1326/4</f>
        <v>0</v>
      </c>
      <c r="GP663" s="9" t="e">
        <f ca="1">INDIRECT(ADDRESS(ROW(),Controls!#REF!+30))</f>
        <v>#REF!</v>
      </c>
      <c r="GQ663" s="9" t="e">
        <f ca="1">INDIRECT(ADDRESS(ROW(),Controls!#REF!+45))</f>
        <v>#REF!</v>
      </c>
      <c r="GR663" s="9" t="e">
        <f ca="1">INDIRECT(ADDRESS(ROW(),Controls!#REF!+60))</f>
        <v>#REF!</v>
      </c>
      <c r="GS663" s="9" t="e">
        <f ca="1">INDIRECT(ADDRESS(ROW(),Controls!#REF!+75))</f>
        <v>#REF!</v>
      </c>
      <c r="GT663" s="9" t="e">
        <f ca="1">INDIRECT(ADDRESS(ROW(),Controls!#REF!+90))</f>
        <v>#REF!</v>
      </c>
      <c r="GU663" s="9" t="e">
        <f ca="1">INDIRECT(ADDRESS(ROW(),Controls!#REF!+105))</f>
        <v>#REF!</v>
      </c>
      <c r="GV663" s="9" t="e">
        <f ca="1">INDIRECT(ADDRESS(ROW(),Controls!#REF!+120))</f>
        <v>#REF!</v>
      </c>
      <c r="GW663" s="9" t="e">
        <f ca="1">INDIRECT(ADDRESS(ROW(),Controls!#REF!+15))</f>
        <v>#REF!</v>
      </c>
      <c r="GX663" s="9" t="e">
        <f ca="1">INDIRECT(ADDRESS(ROW(),Controls!#REF!+135))</f>
        <v>#REF!</v>
      </c>
      <c r="HJ663" s="9" t="e">
        <f t="shared" ca="1" si="60"/>
        <v>#REF!</v>
      </c>
      <c r="HK663" s="9" t="e">
        <f t="shared" ca="1" si="61"/>
        <v>#REF!</v>
      </c>
      <c r="HL663" s="9" t="e">
        <f t="shared" ca="1" si="62"/>
        <v>#REF!</v>
      </c>
      <c r="HM663" s="9" t="e">
        <f t="shared" ca="1" si="63"/>
        <v>#REF!</v>
      </c>
      <c r="HN663" s="9" t="e">
        <f ca="1">SQRT($GS663*(1-$GS663/Controls!$D$15))</f>
        <v>#REF!</v>
      </c>
      <c r="HO663" s="9" t="e">
        <f t="shared" ca="1" si="64"/>
        <v>#REF!</v>
      </c>
      <c r="HP663" s="9" t="e">
        <f t="shared" ca="1" si="65"/>
        <v>#REF!</v>
      </c>
      <c r="HQ663" s="9" t="e">
        <f ca="1">IF($GV663=0,NA(),($GX663*Controls!#REF!))</f>
        <v>#REF!</v>
      </c>
    </row>
    <row r="664" spans="134:225" x14ac:dyDescent="0.25">
      <c r="ED664" s="9">
        <f>$EC$1327/4+$EC$1328/2+$EC$1329/4</f>
        <v>0</v>
      </c>
      <c r="EE664" s="9">
        <f>$ED$1326/4+$ED$1327/2+$ED$1328/4</f>
        <v>0</v>
      </c>
      <c r="GP664" s="9" t="e">
        <f ca="1">INDIRECT(ADDRESS(ROW(),Controls!#REF!+30))</f>
        <v>#REF!</v>
      </c>
      <c r="GQ664" s="9" t="e">
        <f ca="1">INDIRECT(ADDRESS(ROW(),Controls!#REF!+45))</f>
        <v>#REF!</v>
      </c>
      <c r="GR664" s="9" t="e">
        <f ca="1">INDIRECT(ADDRESS(ROW(),Controls!#REF!+60))</f>
        <v>#REF!</v>
      </c>
      <c r="GS664" s="9" t="e">
        <f ca="1">INDIRECT(ADDRESS(ROW(),Controls!#REF!+75))</f>
        <v>#REF!</v>
      </c>
      <c r="GT664" s="9" t="e">
        <f ca="1">INDIRECT(ADDRESS(ROW(),Controls!#REF!+90))</f>
        <v>#REF!</v>
      </c>
      <c r="GU664" s="9" t="e">
        <f ca="1">INDIRECT(ADDRESS(ROW(),Controls!#REF!+105))</f>
        <v>#REF!</v>
      </c>
      <c r="GV664" s="9" t="e">
        <f ca="1">INDIRECT(ADDRESS(ROW(),Controls!#REF!+120))</f>
        <v>#REF!</v>
      </c>
      <c r="GW664" s="9" t="e">
        <f ca="1">INDIRECT(ADDRESS(ROW(),Controls!#REF!+15))</f>
        <v>#REF!</v>
      </c>
      <c r="GX664" s="9" t="e">
        <f ca="1">INDIRECT(ADDRESS(ROW(),Controls!#REF!+135))</f>
        <v>#REF!</v>
      </c>
      <c r="HJ664" s="9" t="e">
        <f t="shared" ca="1" si="60"/>
        <v>#REF!</v>
      </c>
      <c r="HK664" s="9" t="e">
        <f t="shared" ca="1" si="61"/>
        <v>#REF!</v>
      </c>
      <c r="HL664" s="9" t="e">
        <f t="shared" ca="1" si="62"/>
        <v>#REF!</v>
      </c>
      <c r="HM664" s="9" t="e">
        <f t="shared" ca="1" si="63"/>
        <v>#REF!</v>
      </c>
      <c r="HN664" s="9" t="e">
        <f ca="1">SQRT($GS664*(1-$GS664/Controls!$D$15))</f>
        <v>#REF!</v>
      </c>
      <c r="HO664" s="9" t="e">
        <f t="shared" ca="1" si="64"/>
        <v>#REF!</v>
      </c>
      <c r="HP664" s="9" t="e">
        <f t="shared" ca="1" si="65"/>
        <v>#REF!</v>
      </c>
      <c r="HQ664" s="9" t="e">
        <f ca="1">IF($GV664=0,NA(),($GX664*Controls!#REF!))</f>
        <v>#REF!</v>
      </c>
    </row>
    <row r="665" spans="134:225" x14ac:dyDescent="0.25">
      <c r="ED665" s="9">
        <f>$EC$1329/4+$EC$1330/2+$EC$1331/4</f>
        <v>0</v>
      </c>
      <c r="EE665" s="9">
        <f>$ED$1328/4+$ED$1329/2+$ED$1330/4</f>
        <v>0</v>
      </c>
      <c r="GP665" s="9" t="e">
        <f ca="1">INDIRECT(ADDRESS(ROW(),Controls!#REF!+30))</f>
        <v>#REF!</v>
      </c>
      <c r="GQ665" s="9" t="e">
        <f ca="1">INDIRECT(ADDRESS(ROW(),Controls!#REF!+45))</f>
        <v>#REF!</v>
      </c>
      <c r="GR665" s="9" t="e">
        <f ca="1">INDIRECT(ADDRESS(ROW(),Controls!#REF!+60))</f>
        <v>#REF!</v>
      </c>
      <c r="GS665" s="9" t="e">
        <f ca="1">INDIRECT(ADDRESS(ROW(),Controls!#REF!+75))</f>
        <v>#REF!</v>
      </c>
      <c r="GT665" s="9" t="e">
        <f ca="1">INDIRECT(ADDRESS(ROW(),Controls!#REF!+90))</f>
        <v>#REF!</v>
      </c>
      <c r="GU665" s="9" t="e">
        <f ca="1">INDIRECT(ADDRESS(ROW(),Controls!#REF!+105))</f>
        <v>#REF!</v>
      </c>
      <c r="GV665" s="9" t="e">
        <f ca="1">INDIRECT(ADDRESS(ROW(),Controls!#REF!+120))</f>
        <v>#REF!</v>
      </c>
      <c r="GW665" s="9" t="e">
        <f ca="1">INDIRECT(ADDRESS(ROW(),Controls!#REF!+15))</f>
        <v>#REF!</v>
      </c>
      <c r="GX665" s="9" t="e">
        <f ca="1">INDIRECT(ADDRESS(ROW(),Controls!#REF!+135))</f>
        <v>#REF!</v>
      </c>
      <c r="HJ665" s="9" t="e">
        <f t="shared" ca="1" si="60"/>
        <v>#REF!</v>
      </c>
      <c r="HK665" s="9" t="e">
        <f t="shared" ca="1" si="61"/>
        <v>#REF!</v>
      </c>
      <c r="HL665" s="9" t="e">
        <f t="shared" ca="1" si="62"/>
        <v>#REF!</v>
      </c>
      <c r="HM665" s="9" t="e">
        <f t="shared" ca="1" si="63"/>
        <v>#REF!</v>
      </c>
      <c r="HN665" s="9" t="e">
        <f ca="1">SQRT($GS665*(1-$GS665/Controls!$D$15))</f>
        <v>#REF!</v>
      </c>
      <c r="HO665" s="9" t="e">
        <f t="shared" ca="1" si="64"/>
        <v>#REF!</v>
      </c>
      <c r="HP665" s="9" t="e">
        <f t="shared" ca="1" si="65"/>
        <v>#REF!</v>
      </c>
      <c r="HQ665" s="9" t="e">
        <f ca="1">IF($GV665=0,NA(),($GX665*Controls!#REF!))</f>
        <v>#REF!</v>
      </c>
    </row>
    <row r="666" spans="134:225" x14ac:dyDescent="0.25">
      <c r="ED666" s="9">
        <f>$EC$1331/4+$EC$1332/2+$EC$1333/4</f>
        <v>0</v>
      </c>
      <c r="EE666" s="9">
        <f>$ED$1330/4+$ED$1331/2+$ED$1332/4</f>
        <v>0</v>
      </c>
      <c r="GP666" s="9" t="e">
        <f ca="1">INDIRECT(ADDRESS(ROW(),Controls!#REF!+30))</f>
        <v>#REF!</v>
      </c>
      <c r="GQ666" s="9" t="e">
        <f ca="1">INDIRECT(ADDRESS(ROW(),Controls!#REF!+45))</f>
        <v>#REF!</v>
      </c>
      <c r="GR666" s="9" t="e">
        <f ca="1">INDIRECT(ADDRESS(ROW(),Controls!#REF!+60))</f>
        <v>#REF!</v>
      </c>
      <c r="GS666" s="9" t="e">
        <f ca="1">INDIRECT(ADDRESS(ROW(),Controls!#REF!+75))</f>
        <v>#REF!</v>
      </c>
      <c r="GT666" s="9" t="e">
        <f ca="1">INDIRECT(ADDRESS(ROW(),Controls!#REF!+90))</f>
        <v>#REF!</v>
      </c>
      <c r="GU666" s="9" t="e">
        <f ca="1">INDIRECT(ADDRESS(ROW(),Controls!#REF!+105))</f>
        <v>#REF!</v>
      </c>
      <c r="GV666" s="9" t="e">
        <f ca="1">INDIRECT(ADDRESS(ROW(),Controls!#REF!+120))</f>
        <v>#REF!</v>
      </c>
      <c r="GW666" s="9" t="e">
        <f ca="1">INDIRECT(ADDRESS(ROW(),Controls!#REF!+15))</f>
        <v>#REF!</v>
      </c>
      <c r="GX666" s="9" t="e">
        <f ca="1">INDIRECT(ADDRESS(ROW(),Controls!#REF!+135))</f>
        <v>#REF!</v>
      </c>
      <c r="HJ666" s="9" t="e">
        <f t="shared" ca="1" si="60"/>
        <v>#REF!</v>
      </c>
      <c r="HK666" s="9" t="e">
        <f t="shared" ca="1" si="61"/>
        <v>#REF!</v>
      </c>
      <c r="HL666" s="9" t="e">
        <f t="shared" ca="1" si="62"/>
        <v>#REF!</v>
      </c>
      <c r="HM666" s="9" t="e">
        <f t="shared" ca="1" si="63"/>
        <v>#REF!</v>
      </c>
      <c r="HN666" s="9" t="e">
        <f ca="1">SQRT($GS666*(1-$GS666/Controls!$D$15))</f>
        <v>#REF!</v>
      </c>
      <c r="HO666" s="9" t="e">
        <f t="shared" ca="1" si="64"/>
        <v>#REF!</v>
      </c>
      <c r="HP666" s="9" t="e">
        <f t="shared" ca="1" si="65"/>
        <v>#REF!</v>
      </c>
      <c r="HQ666" s="9" t="e">
        <f ca="1">IF($GV666=0,NA(),($GX666*Controls!#REF!))</f>
        <v>#REF!</v>
      </c>
    </row>
    <row r="667" spans="134:225" x14ac:dyDescent="0.25">
      <c r="ED667" s="9">
        <f>$EC$1333/4+$EC$1334/2+$EC$1335/4</f>
        <v>0</v>
      </c>
      <c r="EE667" s="9">
        <f>$ED$1332/4+$ED$1333/2+$ED$1334/4</f>
        <v>0</v>
      </c>
      <c r="GP667" s="9" t="e">
        <f ca="1">INDIRECT(ADDRESS(ROW(),Controls!#REF!+30))</f>
        <v>#REF!</v>
      </c>
      <c r="GQ667" s="9" t="e">
        <f ca="1">INDIRECT(ADDRESS(ROW(),Controls!#REF!+45))</f>
        <v>#REF!</v>
      </c>
      <c r="GR667" s="9" t="e">
        <f ca="1">INDIRECT(ADDRESS(ROW(),Controls!#REF!+60))</f>
        <v>#REF!</v>
      </c>
      <c r="GS667" s="9" t="e">
        <f ca="1">INDIRECT(ADDRESS(ROW(),Controls!#REF!+75))</f>
        <v>#REF!</v>
      </c>
      <c r="GT667" s="9" t="e">
        <f ca="1">INDIRECT(ADDRESS(ROW(),Controls!#REF!+90))</f>
        <v>#REF!</v>
      </c>
      <c r="GU667" s="9" t="e">
        <f ca="1">INDIRECT(ADDRESS(ROW(),Controls!#REF!+105))</f>
        <v>#REF!</v>
      </c>
      <c r="GV667" s="9" t="e">
        <f ca="1">INDIRECT(ADDRESS(ROW(),Controls!#REF!+120))</f>
        <v>#REF!</v>
      </c>
      <c r="GW667" s="9" t="e">
        <f ca="1">INDIRECT(ADDRESS(ROW(),Controls!#REF!+15))</f>
        <v>#REF!</v>
      </c>
      <c r="GX667" s="9" t="e">
        <f ca="1">INDIRECT(ADDRESS(ROW(),Controls!#REF!+135))</f>
        <v>#REF!</v>
      </c>
      <c r="HJ667" s="9" t="e">
        <f t="shared" ca="1" si="60"/>
        <v>#REF!</v>
      </c>
      <c r="HK667" s="9" t="e">
        <f t="shared" ca="1" si="61"/>
        <v>#REF!</v>
      </c>
      <c r="HL667" s="9" t="e">
        <f t="shared" ca="1" si="62"/>
        <v>#REF!</v>
      </c>
      <c r="HM667" s="9" t="e">
        <f t="shared" ca="1" si="63"/>
        <v>#REF!</v>
      </c>
      <c r="HN667" s="9" t="e">
        <f ca="1">SQRT($GS667*(1-$GS667/Controls!$D$15))</f>
        <v>#REF!</v>
      </c>
      <c r="HO667" s="9" t="e">
        <f t="shared" ca="1" si="64"/>
        <v>#REF!</v>
      </c>
      <c r="HP667" s="9" t="e">
        <f t="shared" ca="1" si="65"/>
        <v>#REF!</v>
      </c>
      <c r="HQ667" s="9" t="e">
        <f ca="1">IF($GV667=0,NA(),($GX667*Controls!#REF!))</f>
        <v>#REF!</v>
      </c>
    </row>
    <row r="668" spans="134:225" x14ac:dyDescent="0.25">
      <c r="ED668" s="9">
        <f>$EC$1335/4+$EC$1336/2+$EC$1337/4</f>
        <v>0</v>
      </c>
      <c r="EE668" s="9">
        <f>$ED$1334/4+$ED$1335/2+$ED$1336/4</f>
        <v>0</v>
      </c>
      <c r="GP668" s="9" t="e">
        <f ca="1">INDIRECT(ADDRESS(ROW(),Controls!#REF!+30))</f>
        <v>#REF!</v>
      </c>
      <c r="GQ668" s="9" t="e">
        <f ca="1">INDIRECT(ADDRESS(ROW(),Controls!#REF!+45))</f>
        <v>#REF!</v>
      </c>
      <c r="GR668" s="9" t="e">
        <f ca="1">INDIRECT(ADDRESS(ROW(),Controls!#REF!+60))</f>
        <v>#REF!</v>
      </c>
      <c r="GS668" s="9" t="e">
        <f ca="1">INDIRECT(ADDRESS(ROW(),Controls!#REF!+75))</f>
        <v>#REF!</v>
      </c>
      <c r="GT668" s="9" t="e">
        <f ca="1">INDIRECT(ADDRESS(ROW(),Controls!#REF!+90))</f>
        <v>#REF!</v>
      </c>
      <c r="GU668" s="9" t="e">
        <f ca="1">INDIRECT(ADDRESS(ROW(),Controls!#REF!+105))</f>
        <v>#REF!</v>
      </c>
      <c r="GV668" s="9" t="e">
        <f ca="1">INDIRECT(ADDRESS(ROW(),Controls!#REF!+120))</f>
        <v>#REF!</v>
      </c>
      <c r="GW668" s="9" t="e">
        <f ca="1">INDIRECT(ADDRESS(ROW(),Controls!#REF!+15))</f>
        <v>#REF!</v>
      </c>
      <c r="GX668" s="9" t="e">
        <f ca="1">INDIRECT(ADDRESS(ROW(),Controls!#REF!+135))</f>
        <v>#REF!</v>
      </c>
      <c r="HJ668" s="9" t="e">
        <f t="shared" ca="1" si="60"/>
        <v>#REF!</v>
      </c>
      <c r="HK668" s="9" t="e">
        <f t="shared" ca="1" si="61"/>
        <v>#REF!</v>
      </c>
      <c r="HL668" s="9" t="e">
        <f t="shared" ca="1" si="62"/>
        <v>#REF!</v>
      </c>
      <c r="HM668" s="9" t="e">
        <f t="shared" ca="1" si="63"/>
        <v>#REF!</v>
      </c>
      <c r="HN668" s="9" t="e">
        <f ca="1">SQRT($GS668*(1-$GS668/Controls!$D$15))</f>
        <v>#REF!</v>
      </c>
      <c r="HO668" s="9" t="e">
        <f t="shared" ca="1" si="64"/>
        <v>#REF!</v>
      </c>
      <c r="HP668" s="9" t="e">
        <f t="shared" ca="1" si="65"/>
        <v>#REF!</v>
      </c>
      <c r="HQ668" s="9" t="e">
        <f ca="1">IF($GV668=0,NA(),($GX668*Controls!#REF!))</f>
        <v>#REF!</v>
      </c>
    </row>
    <row r="669" spans="134:225" x14ac:dyDescent="0.25">
      <c r="ED669" s="9">
        <f>$EC$1337/4+$EC$1338/2+$EC$1339/4</f>
        <v>0</v>
      </c>
      <c r="EE669" s="9">
        <f>$ED$1336/4+$ED$1337/2+$ED$1338/4</f>
        <v>0</v>
      </c>
      <c r="GP669" s="9" t="e">
        <f ca="1">INDIRECT(ADDRESS(ROW(),Controls!#REF!+30))</f>
        <v>#REF!</v>
      </c>
      <c r="GQ669" s="9" t="e">
        <f ca="1">INDIRECT(ADDRESS(ROW(),Controls!#REF!+45))</f>
        <v>#REF!</v>
      </c>
      <c r="GR669" s="9" t="e">
        <f ca="1">INDIRECT(ADDRESS(ROW(),Controls!#REF!+60))</f>
        <v>#REF!</v>
      </c>
      <c r="GS669" s="9" t="e">
        <f ca="1">INDIRECT(ADDRESS(ROW(),Controls!#REF!+75))</f>
        <v>#REF!</v>
      </c>
      <c r="GT669" s="9" t="e">
        <f ca="1">INDIRECT(ADDRESS(ROW(),Controls!#REF!+90))</f>
        <v>#REF!</v>
      </c>
      <c r="GU669" s="9" t="e">
        <f ca="1">INDIRECT(ADDRESS(ROW(),Controls!#REF!+105))</f>
        <v>#REF!</v>
      </c>
      <c r="GV669" s="9" t="e">
        <f ca="1">INDIRECT(ADDRESS(ROW(),Controls!#REF!+120))</f>
        <v>#REF!</v>
      </c>
      <c r="GW669" s="9" t="e">
        <f ca="1">INDIRECT(ADDRESS(ROW(),Controls!#REF!+15))</f>
        <v>#REF!</v>
      </c>
      <c r="GX669" s="9" t="e">
        <f ca="1">INDIRECT(ADDRESS(ROW(),Controls!#REF!+135))</f>
        <v>#REF!</v>
      </c>
      <c r="HJ669" s="9" t="e">
        <f t="shared" ca="1" si="60"/>
        <v>#REF!</v>
      </c>
      <c r="HK669" s="9" t="e">
        <f t="shared" ca="1" si="61"/>
        <v>#REF!</v>
      </c>
      <c r="HL669" s="9" t="e">
        <f t="shared" ca="1" si="62"/>
        <v>#REF!</v>
      </c>
      <c r="HM669" s="9" t="e">
        <f t="shared" ca="1" si="63"/>
        <v>#REF!</v>
      </c>
      <c r="HN669" s="9" t="e">
        <f ca="1">SQRT($GS669*(1-$GS669/Controls!$D$15))</f>
        <v>#REF!</v>
      </c>
      <c r="HO669" s="9" t="e">
        <f t="shared" ca="1" si="64"/>
        <v>#REF!</v>
      </c>
      <c r="HP669" s="9" t="e">
        <f t="shared" ca="1" si="65"/>
        <v>#REF!</v>
      </c>
      <c r="HQ669" s="9" t="e">
        <f ca="1">IF($GV669=0,NA(),($GX669*Controls!#REF!))</f>
        <v>#REF!</v>
      </c>
    </row>
    <row r="670" spans="134:225" x14ac:dyDescent="0.25">
      <c r="ED670" s="9">
        <f>$EC$1339/4+$EC$1340/2+$EC$1341/4</f>
        <v>0</v>
      </c>
      <c r="EE670" s="9">
        <f>$ED$1338/4+$ED$1339/2+$ED$1340/4</f>
        <v>0</v>
      </c>
      <c r="GP670" s="9" t="e">
        <f ca="1">INDIRECT(ADDRESS(ROW(),Controls!#REF!+30))</f>
        <v>#REF!</v>
      </c>
      <c r="GQ670" s="9" t="e">
        <f ca="1">INDIRECT(ADDRESS(ROW(),Controls!#REF!+45))</f>
        <v>#REF!</v>
      </c>
      <c r="GR670" s="9" t="e">
        <f ca="1">INDIRECT(ADDRESS(ROW(),Controls!#REF!+60))</f>
        <v>#REF!</v>
      </c>
      <c r="GS670" s="9" t="e">
        <f ca="1">INDIRECT(ADDRESS(ROW(),Controls!#REF!+75))</f>
        <v>#REF!</v>
      </c>
      <c r="GT670" s="9" t="e">
        <f ca="1">INDIRECT(ADDRESS(ROW(),Controls!#REF!+90))</f>
        <v>#REF!</v>
      </c>
      <c r="GU670" s="9" t="e">
        <f ca="1">INDIRECT(ADDRESS(ROW(),Controls!#REF!+105))</f>
        <v>#REF!</v>
      </c>
      <c r="GV670" s="9" t="e">
        <f ca="1">INDIRECT(ADDRESS(ROW(),Controls!#REF!+120))</f>
        <v>#REF!</v>
      </c>
      <c r="GW670" s="9" t="e">
        <f ca="1">INDIRECT(ADDRESS(ROW(),Controls!#REF!+15))</f>
        <v>#REF!</v>
      </c>
      <c r="GX670" s="9" t="e">
        <f ca="1">INDIRECT(ADDRESS(ROW(),Controls!#REF!+135))</f>
        <v>#REF!</v>
      </c>
      <c r="HJ670" s="9" t="e">
        <f t="shared" ca="1" si="60"/>
        <v>#REF!</v>
      </c>
      <c r="HK670" s="9" t="e">
        <f t="shared" ca="1" si="61"/>
        <v>#REF!</v>
      </c>
      <c r="HL670" s="9" t="e">
        <f t="shared" ca="1" si="62"/>
        <v>#REF!</v>
      </c>
      <c r="HM670" s="9" t="e">
        <f t="shared" ca="1" si="63"/>
        <v>#REF!</v>
      </c>
      <c r="HN670" s="9" t="e">
        <f ca="1">SQRT($GS670*(1-$GS670/Controls!$D$15))</f>
        <v>#REF!</v>
      </c>
      <c r="HO670" s="9" t="e">
        <f t="shared" ca="1" si="64"/>
        <v>#REF!</v>
      </c>
      <c r="HP670" s="9" t="e">
        <f t="shared" ca="1" si="65"/>
        <v>#REF!</v>
      </c>
      <c r="HQ670" s="9" t="e">
        <f ca="1">IF($GV670=0,NA(),($GX670*Controls!#REF!))</f>
        <v>#REF!</v>
      </c>
    </row>
    <row r="671" spans="134:225" x14ac:dyDescent="0.25">
      <c r="ED671" s="9">
        <f>$EC$1341/4+$EC$1342/2+$EC$1343/4</f>
        <v>0</v>
      </c>
      <c r="EE671" s="9">
        <f>$ED$1340/4+$ED$1341/2+$ED$1342/4</f>
        <v>0</v>
      </c>
      <c r="GP671" s="9" t="e">
        <f ca="1">INDIRECT(ADDRESS(ROW(),Controls!#REF!+30))</f>
        <v>#REF!</v>
      </c>
      <c r="GQ671" s="9" t="e">
        <f ca="1">INDIRECT(ADDRESS(ROW(),Controls!#REF!+45))</f>
        <v>#REF!</v>
      </c>
      <c r="GR671" s="9" t="e">
        <f ca="1">INDIRECT(ADDRESS(ROW(),Controls!#REF!+60))</f>
        <v>#REF!</v>
      </c>
      <c r="GS671" s="9" t="e">
        <f ca="1">INDIRECT(ADDRESS(ROW(),Controls!#REF!+75))</f>
        <v>#REF!</v>
      </c>
      <c r="GT671" s="9" t="e">
        <f ca="1">INDIRECT(ADDRESS(ROW(),Controls!#REF!+90))</f>
        <v>#REF!</v>
      </c>
      <c r="GU671" s="9" t="e">
        <f ca="1">INDIRECT(ADDRESS(ROW(),Controls!#REF!+105))</f>
        <v>#REF!</v>
      </c>
      <c r="GV671" s="9" t="e">
        <f ca="1">INDIRECT(ADDRESS(ROW(),Controls!#REF!+120))</f>
        <v>#REF!</v>
      </c>
      <c r="GW671" s="9" t="e">
        <f ca="1">INDIRECT(ADDRESS(ROW(),Controls!#REF!+15))</f>
        <v>#REF!</v>
      </c>
      <c r="GX671" s="9" t="e">
        <f ca="1">INDIRECT(ADDRESS(ROW(),Controls!#REF!+135))</f>
        <v>#REF!</v>
      </c>
      <c r="HJ671" s="9" t="e">
        <f t="shared" ca="1" si="60"/>
        <v>#REF!</v>
      </c>
      <c r="HK671" s="9" t="e">
        <f t="shared" ca="1" si="61"/>
        <v>#REF!</v>
      </c>
      <c r="HL671" s="9" t="e">
        <f t="shared" ca="1" si="62"/>
        <v>#REF!</v>
      </c>
      <c r="HM671" s="9" t="e">
        <f t="shared" ca="1" si="63"/>
        <v>#REF!</v>
      </c>
      <c r="HN671" s="9" t="e">
        <f ca="1">SQRT($GS671*(1-$GS671/Controls!$D$15))</f>
        <v>#REF!</v>
      </c>
      <c r="HO671" s="9" t="e">
        <f t="shared" ca="1" si="64"/>
        <v>#REF!</v>
      </c>
      <c r="HP671" s="9" t="e">
        <f t="shared" ca="1" si="65"/>
        <v>#REF!</v>
      </c>
      <c r="HQ671" s="9" t="e">
        <f ca="1">IF($GV671=0,NA(),($GX671*Controls!#REF!))</f>
        <v>#REF!</v>
      </c>
    </row>
    <row r="672" spans="134:225" x14ac:dyDescent="0.25">
      <c r="ED672" s="9">
        <f>$EC$1343/4+$EC$1344/2+$EC$1345/4</f>
        <v>0</v>
      </c>
      <c r="EE672" s="9">
        <f>$ED$1342/4+$ED$1343/2+$ED$1344/4</f>
        <v>0</v>
      </c>
      <c r="GP672" s="9" t="e">
        <f ca="1">INDIRECT(ADDRESS(ROW(),Controls!#REF!+30))</f>
        <v>#REF!</v>
      </c>
      <c r="GQ672" s="9" t="e">
        <f ca="1">INDIRECT(ADDRESS(ROW(),Controls!#REF!+45))</f>
        <v>#REF!</v>
      </c>
      <c r="GR672" s="9" t="e">
        <f ca="1">INDIRECT(ADDRESS(ROW(),Controls!#REF!+60))</f>
        <v>#REF!</v>
      </c>
      <c r="GS672" s="9" t="e">
        <f ca="1">INDIRECT(ADDRESS(ROW(),Controls!#REF!+75))</f>
        <v>#REF!</v>
      </c>
      <c r="GT672" s="9" t="e">
        <f ca="1">INDIRECT(ADDRESS(ROW(),Controls!#REF!+90))</f>
        <v>#REF!</v>
      </c>
      <c r="GU672" s="9" t="e">
        <f ca="1">INDIRECT(ADDRESS(ROW(),Controls!#REF!+105))</f>
        <v>#REF!</v>
      </c>
      <c r="GV672" s="9" t="e">
        <f ca="1">INDIRECT(ADDRESS(ROW(),Controls!#REF!+120))</f>
        <v>#REF!</v>
      </c>
      <c r="GW672" s="9" t="e">
        <f ca="1">INDIRECT(ADDRESS(ROW(),Controls!#REF!+15))</f>
        <v>#REF!</v>
      </c>
      <c r="GX672" s="9" t="e">
        <f ca="1">INDIRECT(ADDRESS(ROW(),Controls!#REF!+135))</f>
        <v>#REF!</v>
      </c>
      <c r="HJ672" s="9" t="e">
        <f t="shared" ca="1" si="60"/>
        <v>#REF!</v>
      </c>
      <c r="HK672" s="9" t="e">
        <f t="shared" ca="1" si="61"/>
        <v>#REF!</v>
      </c>
      <c r="HL672" s="9" t="e">
        <f t="shared" ca="1" si="62"/>
        <v>#REF!</v>
      </c>
      <c r="HM672" s="9" t="e">
        <f t="shared" ca="1" si="63"/>
        <v>#REF!</v>
      </c>
      <c r="HN672" s="9" t="e">
        <f ca="1">SQRT($GS672*(1-$GS672/Controls!$D$15))</f>
        <v>#REF!</v>
      </c>
      <c r="HO672" s="9" t="e">
        <f t="shared" ca="1" si="64"/>
        <v>#REF!</v>
      </c>
      <c r="HP672" s="9" t="e">
        <f t="shared" ca="1" si="65"/>
        <v>#REF!</v>
      </c>
      <c r="HQ672" s="9" t="e">
        <f ca="1">IF($GV672=0,NA(),($GX672*Controls!#REF!))</f>
        <v>#REF!</v>
      </c>
    </row>
    <row r="673" spans="134:225" x14ac:dyDescent="0.25">
      <c r="ED673" s="9">
        <f>$EC$1345/4+$EC$1346/2+$EC$1347/4</f>
        <v>0</v>
      </c>
      <c r="EE673" s="9">
        <f>$ED$1344/4+$ED$1345/2+$ED$1346/4</f>
        <v>0</v>
      </c>
      <c r="GP673" s="9" t="e">
        <f ca="1">INDIRECT(ADDRESS(ROW(),Controls!#REF!+30))</f>
        <v>#REF!</v>
      </c>
      <c r="GQ673" s="9" t="e">
        <f ca="1">INDIRECT(ADDRESS(ROW(),Controls!#REF!+45))</f>
        <v>#REF!</v>
      </c>
      <c r="GR673" s="9" t="e">
        <f ca="1">INDIRECT(ADDRESS(ROW(),Controls!#REF!+60))</f>
        <v>#REF!</v>
      </c>
      <c r="GS673" s="9" t="e">
        <f ca="1">INDIRECT(ADDRESS(ROW(),Controls!#REF!+75))</f>
        <v>#REF!</v>
      </c>
      <c r="GT673" s="9" t="e">
        <f ca="1">INDIRECT(ADDRESS(ROW(),Controls!#REF!+90))</f>
        <v>#REF!</v>
      </c>
      <c r="GU673" s="9" t="e">
        <f ca="1">INDIRECT(ADDRESS(ROW(),Controls!#REF!+105))</f>
        <v>#REF!</v>
      </c>
      <c r="GV673" s="9" t="e">
        <f ca="1">INDIRECT(ADDRESS(ROW(),Controls!#REF!+120))</f>
        <v>#REF!</v>
      </c>
      <c r="GW673" s="9" t="e">
        <f ca="1">INDIRECT(ADDRESS(ROW(),Controls!#REF!+15))</f>
        <v>#REF!</v>
      </c>
      <c r="GX673" s="9" t="e">
        <f ca="1">INDIRECT(ADDRESS(ROW(),Controls!#REF!+135))</f>
        <v>#REF!</v>
      </c>
      <c r="HJ673" s="9" t="e">
        <f t="shared" ca="1" si="60"/>
        <v>#REF!</v>
      </c>
      <c r="HK673" s="9" t="e">
        <f t="shared" ca="1" si="61"/>
        <v>#REF!</v>
      </c>
      <c r="HL673" s="9" t="e">
        <f t="shared" ca="1" si="62"/>
        <v>#REF!</v>
      </c>
      <c r="HM673" s="9" t="e">
        <f t="shared" ca="1" si="63"/>
        <v>#REF!</v>
      </c>
      <c r="HN673" s="9" t="e">
        <f ca="1">SQRT($GS673*(1-$GS673/Controls!$D$15))</f>
        <v>#REF!</v>
      </c>
      <c r="HO673" s="9" t="e">
        <f t="shared" ca="1" si="64"/>
        <v>#REF!</v>
      </c>
      <c r="HP673" s="9" t="e">
        <f t="shared" ca="1" si="65"/>
        <v>#REF!</v>
      </c>
      <c r="HQ673" s="9" t="e">
        <f ca="1">IF($GV673=0,NA(),($GX673*Controls!#REF!))</f>
        <v>#REF!</v>
      </c>
    </row>
    <row r="674" spans="134:225" x14ac:dyDescent="0.25">
      <c r="ED674" s="9">
        <f>$EC$1347/4+$EC$1348/2+$EC$1349/4</f>
        <v>0</v>
      </c>
      <c r="EE674" s="9">
        <f>$ED$1346/4+$ED$1347/2+$ED$1348/4</f>
        <v>0</v>
      </c>
      <c r="GP674" s="9" t="e">
        <f ca="1">INDIRECT(ADDRESS(ROW(),Controls!#REF!+30))</f>
        <v>#REF!</v>
      </c>
      <c r="GQ674" s="9" t="e">
        <f ca="1">INDIRECT(ADDRESS(ROW(),Controls!#REF!+45))</f>
        <v>#REF!</v>
      </c>
      <c r="GR674" s="9" t="e">
        <f ca="1">INDIRECT(ADDRESS(ROW(),Controls!#REF!+60))</f>
        <v>#REF!</v>
      </c>
      <c r="GS674" s="9" t="e">
        <f ca="1">INDIRECT(ADDRESS(ROW(),Controls!#REF!+75))</f>
        <v>#REF!</v>
      </c>
      <c r="GT674" s="9" t="e">
        <f ca="1">INDIRECT(ADDRESS(ROW(),Controls!#REF!+90))</f>
        <v>#REF!</v>
      </c>
      <c r="GU674" s="9" t="e">
        <f ca="1">INDIRECT(ADDRESS(ROW(),Controls!#REF!+105))</f>
        <v>#REF!</v>
      </c>
      <c r="GV674" s="9" t="e">
        <f ca="1">INDIRECT(ADDRESS(ROW(),Controls!#REF!+120))</f>
        <v>#REF!</v>
      </c>
      <c r="GW674" s="9" t="e">
        <f ca="1">INDIRECT(ADDRESS(ROW(),Controls!#REF!+15))</f>
        <v>#REF!</v>
      </c>
      <c r="GX674" s="9" t="e">
        <f ca="1">INDIRECT(ADDRESS(ROW(),Controls!#REF!+135))</f>
        <v>#REF!</v>
      </c>
      <c r="HJ674" s="9" t="e">
        <f t="shared" ca="1" si="60"/>
        <v>#REF!</v>
      </c>
      <c r="HK674" s="9" t="e">
        <f t="shared" ca="1" si="61"/>
        <v>#REF!</v>
      </c>
      <c r="HL674" s="9" t="e">
        <f t="shared" ca="1" si="62"/>
        <v>#REF!</v>
      </c>
      <c r="HM674" s="9" t="e">
        <f t="shared" ca="1" si="63"/>
        <v>#REF!</v>
      </c>
      <c r="HN674" s="9" t="e">
        <f ca="1">SQRT($GS674*(1-$GS674/Controls!$D$15))</f>
        <v>#REF!</v>
      </c>
      <c r="HO674" s="9" t="e">
        <f t="shared" ca="1" si="64"/>
        <v>#REF!</v>
      </c>
      <c r="HP674" s="9" t="e">
        <f t="shared" ca="1" si="65"/>
        <v>#REF!</v>
      </c>
      <c r="HQ674" s="9" t="e">
        <f ca="1">IF($GV674=0,NA(),($GX674*Controls!#REF!))</f>
        <v>#REF!</v>
      </c>
    </row>
    <row r="675" spans="134:225" x14ac:dyDescent="0.25">
      <c r="ED675" s="9">
        <f>$EC$1349/4+$EC$1350/2+$EC$1351/4</f>
        <v>0</v>
      </c>
      <c r="EE675" s="9">
        <f>$ED$1348/4+$ED$1349/2+$ED$1350/4</f>
        <v>0</v>
      </c>
      <c r="GP675" s="9" t="e">
        <f ca="1">INDIRECT(ADDRESS(ROW(),Controls!#REF!+30))</f>
        <v>#REF!</v>
      </c>
      <c r="GQ675" s="9" t="e">
        <f ca="1">INDIRECT(ADDRESS(ROW(),Controls!#REF!+45))</f>
        <v>#REF!</v>
      </c>
      <c r="GR675" s="9" t="e">
        <f ca="1">INDIRECT(ADDRESS(ROW(),Controls!#REF!+60))</f>
        <v>#REF!</v>
      </c>
      <c r="GS675" s="9" t="e">
        <f ca="1">INDIRECT(ADDRESS(ROW(),Controls!#REF!+75))</f>
        <v>#REF!</v>
      </c>
      <c r="GT675" s="9" t="e">
        <f ca="1">INDIRECT(ADDRESS(ROW(),Controls!#REF!+90))</f>
        <v>#REF!</v>
      </c>
      <c r="GU675" s="9" t="e">
        <f ca="1">INDIRECT(ADDRESS(ROW(),Controls!#REF!+105))</f>
        <v>#REF!</v>
      </c>
      <c r="GV675" s="9" t="e">
        <f ca="1">INDIRECT(ADDRESS(ROW(),Controls!#REF!+120))</f>
        <v>#REF!</v>
      </c>
      <c r="GW675" s="9" t="e">
        <f ca="1">INDIRECT(ADDRESS(ROW(),Controls!#REF!+15))</f>
        <v>#REF!</v>
      </c>
      <c r="GX675" s="9" t="e">
        <f ca="1">INDIRECT(ADDRESS(ROW(),Controls!#REF!+135))</f>
        <v>#REF!</v>
      </c>
      <c r="HJ675" s="9" t="e">
        <f t="shared" ca="1" si="60"/>
        <v>#REF!</v>
      </c>
      <c r="HK675" s="9" t="e">
        <f t="shared" ca="1" si="61"/>
        <v>#REF!</v>
      </c>
      <c r="HL675" s="9" t="e">
        <f t="shared" ca="1" si="62"/>
        <v>#REF!</v>
      </c>
      <c r="HM675" s="9" t="e">
        <f t="shared" ca="1" si="63"/>
        <v>#REF!</v>
      </c>
      <c r="HN675" s="9" t="e">
        <f ca="1">SQRT($GS675*(1-$GS675/Controls!$D$15))</f>
        <v>#REF!</v>
      </c>
      <c r="HO675" s="9" t="e">
        <f t="shared" ca="1" si="64"/>
        <v>#REF!</v>
      </c>
      <c r="HP675" s="9" t="e">
        <f t="shared" ca="1" si="65"/>
        <v>#REF!</v>
      </c>
      <c r="HQ675" s="9" t="e">
        <f ca="1">IF($GV675=0,NA(),($GX675*Controls!#REF!))</f>
        <v>#REF!</v>
      </c>
    </row>
    <row r="676" spans="134:225" x14ac:dyDescent="0.25">
      <c r="ED676" s="9">
        <f>$EC$1351/4+$EC$1352/2+$EC$1353/4</f>
        <v>0</v>
      </c>
      <c r="EE676" s="9">
        <f>$ED$1350/4+$ED$1351/2+$ED$1352/4</f>
        <v>0</v>
      </c>
      <c r="GP676" s="9" t="e">
        <f ca="1">INDIRECT(ADDRESS(ROW(),Controls!#REF!+30))</f>
        <v>#REF!</v>
      </c>
      <c r="GQ676" s="9" t="e">
        <f ca="1">INDIRECT(ADDRESS(ROW(),Controls!#REF!+45))</f>
        <v>#REF!</v>
      </c>
      <c r="GR676" s="9" t="e">
        <f ca="1">INDIRECT(ADDRESS(ROW(),Controls!#REF!+60))</f>
        <v>#REF!</v>
      </c>
      <c r="GS676" s="9" t="e">
        <f ca="1">INDIRECT(ADDRESS(ROW(),Controls!#REF!+75))</f>
        <v>#REF!</v>
      </c>
      <c r="GT676" s="9" t="e">
        <f ca="1">INDIRECT(ADDRESS(ROW(),Controls!#REF!+90))</f>
        <v>#REF!</v>
      </c>
      <c r="GU676" s="9" t="e">
        <f ca="1">INDIRECT(ADDRESS(ROW(),Controls!#REF!+105))</f>
        <v>#REF!</v>
      </c>
      <c r="GV676" s="9" t="e">
        <f ca="1">INDIRECT(ADDRESS(ROW(),Controls!#REF!+120))</f>
        <v>#REF!</v>
      </c>
      <c r="GW676" s="9" t="e">
        <f ca="1">INDIRECT(ADDRESS(ROW(),Controls!#REF!+15))</f>
        <v>#REF!</v>
      </c>
      <c r="GX676" s="9" t="e">
        <f ca="1">INDIRECT(ADDRESS(ROW(),Controls!#REF!+135))</f>
        <v>#REF!</v>
      </c>
      <c r="HJ676" s="9" t="e">
        <f t="shared" ca="1" si="60"/>
        <v>#REF!</v>
      </c>
      <c r="HK676" s="9" t="e">
        <f t="shared" ca="1" si="61"/>
        <v>#REF!</v>
      </c>
      <c r="HL676" s="9" t="e">
        <f t="shared" ca="1" si="62"/>
        <v>#REF!</v>
      </c>
      <c r="HM676" s="9" t="e">
        <f t="shared" ca="1" si="63"/>
        <v>#REF!</v>
      </c>
      <c r="HN676" s="9" t="e">
        <f ca="1">SQRT($GS676*(1-$GS676/Controls!$D$15))</f>
        <v>#REF!</v>
      </c>
      <c r="HO676" s="9" t="e">
        <f t="shared" ca="1" si="64"/>
        <v>#REF!</v>
      </c>
      <c r="HP676" s="9" t="e">
        <f t="shared" ca="1" si="65"/>
        <v>#REF!</v>
      </c>
      <c r="HQ676" s="9" t="e">
        <f ca="1">IF($GV676=0,NA(),($GX676*Controls!#REF!))</f>
        <v>#REF!</v>
      </c>
    </row>
    <row r="677" spans="134:225" x14ac:dyDescent="0.25">
      <c r="ED677" s="9">
        <f>$EC$1353/4+$EC$1354/2+$EC$1355/4</f>
        <v>0</v>
      </c>
      <c r="EE677" s="9">
        <f>$ED$1352/4+$ED$1353/2+$ED$1354/4</f>
        <v>0</v>
      </c>
      <c r="GP677" s="9" t="e">
        <f ca="1">INDIRECT(ADDRESS(ROW(),Controls!#REF!+30))</f>
        <v>#REF!</v>
      </c>
      <c r="GQ677" s="9" t="e">
        <f ca="1">INDIRECT(ADDRESS(ROW(),Controls!#REF!+45))</f>
        <v>#REF!</v>
      </c>
      <c r="GR677" s="9" t="e">
        <f ca="1">INDIRECT(ADDRESS(ROW(),Controls!#REF!+60))</f>
        <v>#REF!</v>
      </c>
      <c r="GS677" s="9" t="e">
        <f ca="1">INDIRECT(ADDRESS(ROW(),Controls!#REF!+75))</f>
        <v>#REF!</v>
      </c>
      <c r="GT677" s="9" t="e">
        <f ca="1">INDIRECT(ADDRESS(ROW(),Controls!#REF!+90))</f>
        <v>#REF!</v>
      </c>
      <c r="GU677" s="9" t="e">
        <f ca="1">INDIRECT(ADDRESS(ROW(),Controls!#REF!+105))</f>
        <v>#REF!</v>
      </c>
      <c r="GV677" s="9" t="e">
        <f ca="1">INDIRECT(ADDRESS(ROW(),Controls!#REF!+120))</f>
        <v>#REF!</v>
      </c>
      <c r="GW677" s="9" t="e">
        <f ca="1">INDIRECT(ADDRESS(ROW(),Controls!#REF!+15))</f>
        <v>#REF!</v>
      </c>
      <c r="GX677" s="9" t="e">
        <f ca="1">INDIRECT(ADDRESS(ROW(),Controls!#REF!+135))</f>
        <v>#REF!</v>
      </c>
      <c r="HJ677" s="9" t="e">
        <f t="shared" ca="1" si="60"/>
        <v>#REF!</v>
      </c>
      <c r="HK677" s="9" t="e">
        <f t="shared" ca="1" si="61"/>
        <v>#REF!</v>
      </c>
      <c r="HL677" s="9" t="e">
        <f t="shared" ca="1" si="62"/>
        <v>#REF!</v>
      </c>
      <c r="HM677" s="9" t="e">
        <f t="shared" ca="1" si="63"/>
        <v>#REF!</v>
      </c>
      <c r="HN677" s="9" t="e">
        <f ca="1">SQRT($GS677*(1-$GS677/Controls!$D$15))</f>
        <v>#REF!</v>
      </c>
      <c r="HO677" s="9" t="e">
        <f t="shared" ca="1" si="64"/>
        <v>#REF!</v>
      </c>
      <c r="HP677" s="9" t="e">
        <f t="shared" ca="1" si="65"/>
        <v>#REF!</v>
      </c>
      <c r="HQ677" s="9" t="e">
        <f ca="1">IF($GV677=0,NA(),($GX677*Controls!#REF!))</f>
        <v>#REF!</v>
      </c>
    </row>
    <row r="678" spans="134:225" x14ac:dyDescent="0.25">
      <c r="ED678" s="9">
        <f>$EC$1355/4+$EC$1356/2+$EC$1357/4</f>
        <v>0</v>
      </c>
      <c r="EE678" s="9">
        <f>$ED$1354/4+$ED$1355/2+$ED$1356/4</f>
        <v>0</v>
      </c>
      <c r="GP678" s="9" t="e">
        <f ca="1">INDIRECT(ADDRESS(ROW(),Controls!#REF!+30))</f>
        <v>#REF!</v>
      </c>
      <c r="GQ678" s="9" t="e">
        <f ca="1">INDIRECT(ADDRESS(ROW(),Controls!#REF!+45))</f>
        <v>#REF!</v>
      </c>
      <c r="GR678" s="9" t="e">
        <f ca="1">INDIRECT(ADDRESS(ROW(),Controls!#REF!+60))</f>
        <v>#REF!</v>
      </c>
      <c r="GS678" s="9" t="e">
        <f ca="1">INDIRECT(ADDRESS(ROW(),Controls!#REF!+75))</f>
        <v>#REF!</v>
      </c>
      <c r="GT678" s="9" t="e">
        <f ca="1">INDIRECT(ADDRESS(ROW(),Controls!#REF!+90))</f>
        <v>#REF!</v>
      </c>
      <c r="GU678" s="9" t="e">
        <f ca="1">INDIRECT(ADDRESS(ROW(),Controls!#REF!+105))</f>
        <v>#REF!</v>
      </c>
      <c r="GV678" s="9" t="e">
        <f ca="1">INDIRECT(ADDRESS(ROW(),Controls!#REF!+120))</f>
        <v>#REF!</v>
      </c>
      <c r="GW678" s="9" t="e">
        <f ca="1">INDIRECT(ADDRESS(ROW(),Controls!#REF!+15))</f>
        <v>#REF!</v>
      </c>
      <c r="GX678" s="9" t="e">
        <f ca="1">INDIRECT(ADDRESS(ROW(),Controls!#REF!+135))</f>
        <v>#REF!</v>
      </c>
      <c r="HJ678" s="9" t="e">
        <f t="shared" ca="1" si="60"/>
        <v>#REF!</v>
      </c>
      <c r="HK678" s="9" t="e">
        <f t="shared" ca="1" si="61"/>
        <v>#REF!</v>
      </c>
      <c r="HL678" s="9" t="e">
        <f t="shared" ca="1" si="62"/>
        <v>#REF!</v>
      </c>
      <c r="HM678" s="9" t="e">
        <f t="shared" ca="1" si="63"/>
        <v>#REF!</v>
      </c>
      <c r="HN678" s="9" t="e">
        <f ca="1">SQRT($GS678*(1-$GS678/Controls!$D$15))</f>
        <v>#REF!</v>
      </c>
      <c r="HO678" s="9" t="e">
        <f t="shared" ca="1" si="64"/>
        <v>#REF!</v>
      </c>
      <c r="HP678" s="9" t="e">
        <f t="shared" ca="1" si="65"/>
        <v>#REF!</v>
      </c>
      <c r="HQ678" s="9" t="e">
        <f ca="1">IF($GV678=0,NA(),($GX678*Controls!#REF!))</f>
        <v>#REF!</v>
      </c>
    </row>
    <row r="679" spans="134:225" x14ac:dyDescent="0.25">
      <c r="ED679" s="9">
        <f>$EC$1357/4+$EC$1358/2+$EC$1359/4</f>
        <v>0</v>
      </c>
      <c r="EE679" s="9">
        <f>$ED$1356/4+$ED$1357/2+$ED$1358/4</f>
        <v>0</v>
      </c>
      <c r="GP679" s="9" t="e">
        <f ca="1">INDIRECT(ADDRESS(ROW(),Controls!#REF!+30))</f>
        <v>#REF!</v>
      </c>
      <c r="GQ679" s="9" t="e">
        <f ca="1">INDIRECT(ADDRESS(ROW(),Controls!#REF!+45))</f>
        <v>#REF!</v>
      </c>
      <c r="GR679" s="9" t="e">
        <f ca="1">INDIRECT(ADDRESS(ROW(),Controls!#REF!+60))</f>
        <v>#REF!</v>
      </c>
      <c r="GS679" s="9" t="e">
        <f ca="1">INDIRECT(ADDRESS(ROW(),Controls!#REF!+75))</f>
        <v>#REF!</v>
      </c>
      <c r="GT679" s="9" t="e">
        <f ca="1">INDIRECT(ADDRESS(ROW(),Controls!#REF!+90))</f>
        <v>#REF!</v>
      </c>
      <c r="GU679" s="9" t="e">
        <f ca="1">INDIRECT(ADDRESS(ROW(),Controls!#REF!+105))</f>
        <v>#REF!</v>
      </c>
      <c r="GV679" s="9" t="e">
        <f ca="1">INDIRECT(ADDRESS(ROW(),Controls!#REF!+120))</f>
        <v>#REF!</v>
      </c>
      <c r="GW679" s="9" t="e">
        <f ca="1">INDIRECT(ADDRESS(ROW(),Controls!#REF!+15))</f>
        <v>#REF!</v>
      </c>
      <c r="GX679" s="9" t="e">
        <f ca="1">INDIRECT(ADDRESS(ROW(),Controls!#REF!+135))</f>
        <v>#REF!</v>
      </c>
      <c r="HJ679" s="9" t="e">
        <f t="shared" ca="1" si="60"/>
        <v>#REF!</v>
      </c>
      <c r="HK679" s="9" t="e">
        <f t="shared" ca="1" si="61"/>
        <v>#REF!</v>
      </c>
      <c r="HL679" s="9" t="e">
        <f t="shared" ca="1" si="62"/>
        <v>#REF!</v>
      </c>
      <c r="HM679" s="9" t="e">
        <f t="shared" ca="1" si="63"/>
        <v>#REF!</v>
      </c>
      <c r="HN679" s="9" t="e">
        <f ca="1">SQRT($GS679*(1-$GS679/Controls!$D$15))</f>
        <v>#REF!</v>
      </c>
      <c r="HO679" s="9" t="e">
        <f t="shared" ca="1" si="64"/>
        <v>#REF!</v>
      </c>
      <c r="HP679" s="9" t="e">
        <f t="shared" ca="1" si="65"/>
        <v>#REF!</v>
      </c>
      <c r="HQ679" s="9" t="e">
        <f ca="1">IF($GV679=0,NA(),($GX679*Controls!#REF!))</f>
        <v>#REF!</v>
      </c>
    </row>
    <row r="680" spans="134:225" x14ac:dyDescent="0.25">
      <c r="ED680" s="9">
        <f>$EC$1359/4+$EC$1360/2+$EC$1361/4</f>
        <v>0</v>
      </c>
      <c r="EE680" s="9">
        <f>$ED$1358/4+$ED$1359/2+$ED$1360/4</f>
        <v>0</v>
      </c>
      <c r="GP680" s="9" t="e">
        <f ca="1">INDIRECT(ADDRESS(ROW(),Controls!#REF!+30))</f>
        <v>#REF!</v>
      </c>
      <c r="GQ680" s="9" t="e">
        <f ca="1">INDIRECT(ADDRESS(ROW(),Controls!#REF!+45))</f>
        <v>#REF!</v>
      </c>
      <c r="GR680" s="9" t="e">
        <f ca="1">INDIRECT(ADDRESS(ROW(),Controls!#REF!+60))</f>
        <v>#REF!</v>
      </c>
      <c r="GS680" s="9" t="e">
        <f ca="1">INDIRECT(ADDRESS(ROW(),Controls!#REF!+75))</f>
        <v>#REF!</v>
      </c>
      <c r="GT680" s="9" t="e">
        <f ca="1">INDIRECT(ADDRESS(ROW(),Controls!#REF!+90))</f>
        <v>#REF!</v>
      </c>
      <c r="GU680" s="9" t="e">
        <f ca="1">INDIRECT(ADDRESS(ROW(),Controls!#REF!+105))</f>
        <v>#REF!</v>
      </c>
      <c r="GV680" s="9" t="e">
        <f ca="1">INDIRECT(ADDRESS(ROW(),Controls!#REF!+120))</f>
        <v>#REF!</v>
      </c>
      <c r="GW680" s="9" t="e">
        <f ca="1">INDIRECT(ADDRESS(ROW(),Controls!#REF!+15))</f>
        <v>#REF!</v>
      </c>
      <c r="GX680" s="9" t="e">
        <f ca="1">INDIRECT(ADDRESS(ROW(),Controls!#REF!+135))</f>
        <v>#REF!</v>
      </c>
      <c r="HJ680" s="9" t="e">
        <f t="shared" ca="1" si="60"/>
        <v>#REF!</v>
      </c>
      <c r="HK680" s="9" t="e">
        <f t="shared" ca="1" si="61"/>
        <v>#REF!</v>
      </c>
      <c r="HL680" s="9" t="e">
        <f t="shared" ca="1" si="62"/>
        <v>#REF!</v>
      </c>
      <c r="HM680" s="9" t="e">
        <f t="shared" ca="1" si="63"/>
        <v>#REF!</v>
      </c>
      <c r="HN680" s="9" t="e">
        <f ca="1">SQRT($GS680*(1-$GS680/Controls!$D$15))</f>
        <v>#REF!</v>
      </c>
      <c r="HO680" s="9" t="e">
        <f t="shared" ca="1" si="64"/>
        <v>#REF!</v>
      </c>
      <c r="HP680" s="9" t="e">
        <f t="shared" ca="1" si="65"/>
        <v>#REF!</v>
      </c>
      <c r="HQ680" s="9" t="e">
        <f ca="1">IF($GV680=0,NA(),($GX680*Controls!#REF!))</f>
        <v>#REF!</v>
      </c>
    </row>
    <row r="681" spans="134:225" x14ac:dyDescent="0.25">
      <c r="ED681" s="9">
        <f>$EC$1361/4+$EC$1362/2+$EC$1363/4</f>
        <v>0</v>
      </c>
      <c r="EE681" s="9">
        <f>$ED$1360/4+$ED$1361/2+$ED$1362/4</f>
        <v>0</v>
      </c>
      <c r="GP681" s="9" t="e">
        <f ca="1">INDIRECT(ADDRESS(ROW(),Controls!#REF!+30))</f>
        <v>#REF!</v>
      </c>
      <c r="GQ681" s="9" t="e">
        <f ca="1">INDIRECT(ADDRESS(ROW(),Controls!#REF!+45))</f>
        <v>#REF!</v>
      </c>
      <c r="GR681" s="9" t="e">
        <f ca="1">INDIRECT(ADDRESS(ROW(),Controls!#REF!+60))</f>
        <v>#REF!</v>
      </c>
      <c r="GS681" s="9" t="e">
        <f ca="1">INDIRECT(ADDRESS(ROW(),Controls!#REF!+75))</f>
        <v>#REF!</v>
      </c>
      <c r="GT681" s="9" t="e">
        <f ca="1">INDIRECT(ADDRESS(ROW(),Controls!#REF!+90))</f>
        <v>#REF!</v>
      </c>
      <c r="GU681" s="9" t="e">
        <f ca="1">INDIRECT(ADDRESS(ROW(),Controls!#REF!+105))</f>
        <v>#REF!</v>
      </c>
      <c r="GV681" s="9" t="e">
        <f ca="1">INDIRECT(ADDRESS(ROW(),Controls!#REF!+120))</f>
        <v>#REF!</v>
      </c>
      <c r="GW681" s="9" t="e">
        <f ca="1">INDIRECT(ADDRESS(ROW(),Controls!#REF!+15))</f>
        <v>#REF!</v>
      </c>
      <c r="GX681" s="9" t="e">
        <f ca="1">INDIRECT(ADDRESS(ROW(),Controls!#REF!+135))</f>
        <v>#REF!</v>
      </c>
      <c r="HJ681" s="9" t="e">
        <f t="shared" ca="1" si="60"/>
        <v>#REF!</v>
      </c>
      <c r="HK681" s="9" t="e">
        <f t="shared" ca="1" si="61"/>
        <v>#REF!</v>
      </c>
      <c r="HL681" s="9" t="e">
        <f t="shared" ca="1" si="62"/>
        <v>#REF!</v>
      </c>
      <c r="HM681" s="9" t="e">
        <f t="shared" ca="1" si="63"/>
        <v>#REF!</v>
      </c>
      <c r="HN681" s="9" t="e">
        <f ca="1">SQRT($GS681*(1-$GS681/Controls!$D$15))</f>
        <v>#REF!</v>
      </c>
      <c r="HO681" s="9" t="e">
        <f t="shared" ca="1" si="64"/>
        <v>#REF!</v>
      </c>
      <c r="HP681" s="9" t="e">
        <f t="shared" ca="1" si="65"/>
        <v>#REF!</v>
      </c>
      <c r="HQ681" s="9" t="e">
        <f ca="1">IF($GV681=0,NA(),($GX681*Controls!#REF!))</f>
        <v>#REF!</v>
      </c>
    </row>
    <row r="682" spans="134:225" x14ac:dyDescent="0.25">
      <c r="ED682" s="9">
        <f>$EC$1363/4+$EC$1364/2+$EC$1365/4</f>
        <v>0</v>
      </c>
      <c r="EE682" s="9">
        <f>$ED$1362/4+$ED$1363/2+$ED$1364/4</f>
        <v>0</v>
      </c>
      <c r="GP682" s="9" t="e">
        <f ca="1">INDIRECT(ADDRESS(ROW(),Controls!#REF!+30))</f>
        <v>#REF!</v>
      </c>
      <c r="GQ682" s="9" t="e">
        <f ca="1">INDIRECT(ADDRESS(ROW(),Controls!#REF!+45))</f>
        <v>#REF!</v>
      </c>
      <c r="GR682" s="9" t="e">
        <f ca="1">INDIRECT(ADDRESS(ROW(),Controls!#REF!+60))</f>
        <v>#REF!</v>
      </c>
      <c r="GS682" s="9" t="e">
        <f ca="1">INDIRECT(ADDRESS(ROW(),Controls!#REF!+75))</f>
        <v>#REF!</v>
      </c>
      <c r="GT682" s="9" t="e">
        <f ca="1">INDIRECT(ADDRESS(ROW(),Controls!#REF!+90))</f>
        <v>#REF!</v>
      </c>
      <c r="GU682" s="9" t="e">
        <f ca="1">INDIRECT(ADDRESS(ROW(),Controls!#REF!+105))</f>
        <v>#REF!</v>
      </c>
      <c r="GV682" s="9" t="e">
        <f ca="1">INDIRECT(ADDRESS(ROW(),Controls!#REF!+120))</f>
        <v>#REF!</v>
      </c>
      <c r="GW682" s="9" t="e">
        <f ca="1">INDIRECT(ADDRESS(ROW(),Controls!#REF!+15))</f>
        <v>#REF!</v>
      </c>
      <c r="GX682" s="9" t="e">
        <f ca="1">INDIRECT(ADDRESS(ROW(),Controls!#REF!+135))</f>
        <v>#REF!</v>
      </c>
      <c r="HJ682" s="9" t="e">
        <f t="shared" ca="1" si="60"/>
        <v>#REF!</v>
      </c>
      <c r="HK682" s="9" t="e">
        <f t="shared" ca="1" si="61"/>
        <v>#REF!</v>
      </c>
      <c r="HL682" s="9" t="e">
        <f t="shared" ca="1" si="62"/>
        <v>#REF!</v>
      </c>
      <c r="HM682" s="9" t="e">
        <f t="shared" ca="1" si="63"/>
        <v>#REF!</v>
      </c>
      <c r="HN682" s="9" t="e">
        <f ca="1">SQRT($GS682*(1-$GS682/Controls!$D$15))</f>
        <v>#REF!</v>
      </c>
      <c r="HO682" s="9" t="e">
        <f t="shared" ca="1" si="64"/>
        <v>#REF!</v>
      </c>
      <c r="HP682" s="9" t="e">
        <f t="shared" ca="1" si="65"/>
        <v>#REF!</v>
      </c>
      <c r="HQ682" s="9" t="e">
        <f ca="1">IF($GV682=0,NA(),($GX682*Controls!#REF!))</f>
        <v>#REF!</v>
      </c>
    </row>
    <row r="683" spans="134:225" x14ac:dyDescent="0.25">
      <c r="ED683" s="9">
        <f>$EC$1365/4+$EC$1366/2+$EC$1367/4</f>
        <v>0</v>
      </c>
      <c r="EE683" s="9">
        <f>$ED$1364/4+$ED$1365/2+$ED$1366/4</f>
        <v>0</v>
      </c>
      <c r="GP683" s="9" t="e">
        <f ca="1">INDIRECT(ADDRESS(ROW(),Controls!#REF!+30))</f>
        <v>#REF!</v>
      </c>
      <c r="GQ683" s="9" t="e">
        <f ca="1">INDIRECT(ADDRESS(ROW(),Controls!#REF!+45))</f>
        <v>#REF!</v>
      </c>
      <c r="GR683" s="9" t="e">
        <f ca="1">INDIRECT(ADDRESS(ROW(),Controls!#REF!+60))</f>
        <v>#REF!</v>
      </c>
      <c r="GS683" s="9" t="e">
        <f ca="1">INDIRECT(ADDRESS(ROW(),Controls!#REF!+75))</f>
        <v>#REF!</v>
      </c>
      <c r="GT683" s="9" t="e">
        <f ca="1">INDIRECT(ADDRESS(ROW(),Controls!#REF!+90))</f>
        <v>#REF!</v>
      </c>
      <c r="GU683" s="9" t="e">
        <f ca="1">INDIRECT(ADDRESS(ROW(),Controls!#REF!+105))</f>
        <v>#REF!</v>
      </c>
      <c r="GV683" s="9" t="e">
        <f ca="1">INDIRECT(ADDRESS(ROW(),Controls!#REF!+120))</f>
        <v>#REF!</v>
      </c>
      <c r="GW683" s="9" t="e">
        <f ca="1">INDIRECT(ADDRESS(ROW(),Controls!#REF!+15))</f>
        <v>#REF!</v>
      </c>
      <c r="GX683" s="9" t="e">
        <f ca="1">INDIRECT(ADDRESS(ROW(),Controls!#REF!+135))</f>
        <v>#REF!</v>
      </c>
      <c r="HJ683" s="9" t="e">
        <f t="shared" ca="1" si="60"/>
        <v>#REF!</v>
      </c>
      <c r="HK683" s="9" t="e">
        <f t="shared" ca="1" si="61"/>
        <v>#REF!</v>
      </c>
      <c r="HL683" s="9" t="e">
        <f t="shared" ca="1" si="62"/>
        <v>#REF!</v>
      </c>
      <c r="HM683" s="9" t="e">
        <f t="shared" ca="1" si="63"/>
        <v>#REF!</v>
      </c>
      <c r="HN683" s="9" t="e">
        <f ca="1">SQRT($GS683*(1-$GS683/Controls!$D$15))</f>
        <v>#REF!</v>
      </c>
      <c r="HO683" s="9" t="e">
        <f t="shared" ca="1" si="64"/>
        <v>#REF!</v>
      </c>
      <c r="HP683" s="9" t="e">
        <f t="shared" ca="1" si="65"/>
        <v>#REF!</v>
      </c>
      <c r="HQ683" s="9" t="e">
        <f ca="1">IF($GV683=0,NA(),($GX683*Controls!#REF!))</f>
        <v>#REF!</v>
      </c>
    </row>
    <row r="684" spans="134:225" x14ac:dyDescent="0.25">
      <c r="ED684" s="9">
        <f>$EC$1367/4+$EC$1368/2+$EC$1369/4</f>
        <v>0</v>
      </c>
      <c r="EE684" s="9">
        <f>$ED$1366/4+$ED$1367/2+$ED$1368/4</f>
        <v>0</v>
      </c>
      <c r="GP684" s="9" t="e">
        <f ca="1">INDIRECT(ADDRESS(ROW(),Controls!#REF!+30))</f>
        <v>#REF!</v>
      </c>
      <c r="GQ684" s="9" t="e">
        <f ca="1">INDIRECT(ADDRESS(ROW(),Controls!#REF!+45))</f>
        <v>#REF!</v>
      </c>
      <c r="GR684" s="9" t="e">
        <f ca="1">INDIRECT(ADDRESS(ROW(),Controls!#REF!+60))</f>
        <v>#REF!</v>
      </c>
      <c r="GS684" s="9" t="e">
        <f ca="1">INDIRECT(ADDRESS(ROW(),Controls!#REF!+75))</f>
        <v>#REF!</v>
      </c>
      <c r="GT684" s="9" t="e">
        <f ca="1">INDIRECT(ADDRESS(ROW(),Controls!#REF!+90))</f>
        <v>#REF!</v>
      </c>
      <c r="GU684" s="9" t="e">
        <f ca="1">INDIRECT(ADDRESS(ROW(),Controls!#REF!+105))</f>
        <v>#REF!</v>
      </c>
      <c r="GV684" s="9" t="e">
        <f ca="1">INDIRECT(ADDRESS(ROW(),Controls!#REF!+120))</f>
        <v>#REF!</v>
      </c>
      <c r="GW684" s="9" t="e">
        <f ca="1">INDIRECT(ADDRESS(ROW(),Controls!#REF!+15))</f>
        <v>#REF!</v>
      </c>
      <c r="GX684" s="9" t="e">
        <f ca="1">INDIRECT(ADDRESS(ROW(),Controls!#REF!+135))</f>
        <v>#REF!</v>
      </c>
      <c r="HJ684" s="9" t="e">
        <f t="shared" ca="1" si="60"/>
        <v>#REF!</v>
      </c>
      <c r="HK684" s="9" t="e">
        <f t="shared" ca="1" si="61"/>
        <v>#REF!</v>
      </c>
      <c r="HL684" s="9" t="e">
        <f t="shared" ca="1" si="62"/>
        <v>#REF!</v>
      </c>
      <c r="HM684" s="9" t="e">
        <f t="shared" ca="1" si="63"/>
        <v>#REF!</v>
      </c>
      <c r="HN684" s="9" t="e">
        <f ca="1">SQRT($GS684*(1-$GS684/Controls!$D$15))</f>
        <v>#REF!</v>
      </c>
      <c r="HO684" s="9" t="e">
        <f t="shared" ca="1" si="64"/>
        <v>#REF!</v>
      </c>
      <c r="HP684" s="9" t="e">
        <f t="shared" ca="1" si="65"/>
        <v>#REF!</v>
      </c>
      <c r="HQ684" s="9" t="e">
        <f ca="1">IF($GV684=0,NA(),($GX684*Controls!#REF!))</f>
        <v>#REF!</v>
      </c>
    </row>
    <row r="685" spans="134:225" x14ac:dyDescent="0.25">
      <c r="ED685" s="9">
        <f>$EC$1369/4+$EC$1370/2+$EC$1371/4</f>
        <v>0</v>
      </c>
      <c r="EE685" s="9">
        <f>$ED$1368/4+$ED$1369/2+$ED$1370/4</f>
        <v>0</v>
      </c>
      <c r="GP685" s="9" t="e">
        <f ca="1">INDIRECT(ADDRESS(ROW(),Controls!#REF!+30))</f>
        <v>#REF!</v>
      </c>
      <c r="GQ685" s="9" t="e">
        <f ca="1">INDIRECT(ADDRESS(ROW(),Controls!#REF!+45))</f>
        <v>#REF!</v>
      </c>
      <c r="GR685" s="9" t="e">
        <f ca="1">INDIRECT(ADDRESS(ROW(),Controls!#REF!+60))</f>
        <v>#REF!</v>
      </c>
      <c r="GS685" s="9" t="e">
        <f ca="1">INDIRECT(ADDRESS(ROW(),Controls!#REF!+75))</f>
        <v>#REF!</v>
      </c>
      <c r="GT685" s="9" t="e">
        <f ca="1">INDIRECT(ADDRESS(ROW(),Controls!#REF!+90))</f>
        <v>#REF!</v>
      </c>
      <c r="GU685" s="9" t="e">
        <f ca="1">INDIRECT(ADDRESS(ROW(),Controls!#REF!+105))</f>
        <v>#REF!</v>
      </c>
      <c r="GV685" s="9" t="e">
        <f ca="1">INDIRECT(ADDRESS(ROW(),Controls!#REF!+120))</f>
        <v>#REF!</v>
      </c>
      <c r="GW685" s="9" t="e">
        <f ca="1">INDIRECT(ADDRESS(ROW(),Controls!#REF!+15))</f>
        <v>#REF!</v>
      </c>
      <c r="GX685" s="9" t="e">
        <f ca="1">INDIRECT(ADDRESS(ROW(),Controls!#REF!+135))</f>
        <v>#REF!</v>
      </c>
      <c r="HJ685" s="9" t="e">
        <f t="shared" ca="1" si="60"/>
        <v>#REF!</v>
      </c>
      <c r="HK685" s="9" t="e">
        <f t="shared" ca="1" si="61"/>
        <v>#REF!</v>
      </c>
      <c r="HL685" s="9" t="e">
        <f t="shared" ca="1" si="62"/>
        <v>#REF!</v>
      </c>
      <c r="HM685" s="9" t="e">
        <f t="shared" ca="1" si="63"/>
        <v>#REF!</v>
      </c>
      <c r="HN685" s="9" t="e">
        <f ca="1">SQRT($GS685*(1-$GS685/Controls!$D$15))</f>
        <v>#REF!</v>
      </c>
      <c r="HO685" s="9" t="e">
        <f t="shared" ca="1" si="64"/>
        <v>#REF!</v>
      </c>
      <c r="HP685" s="9" t="e">
        <f t="shared" ca="1" si="65"/>
        <v>#REF!</v>
      </c>
      <c r="HQ685" s="9" t="e">
        <f ca="1">IF($GV685=0,NA(),($GX685*Controls!#REF!))</f>
        <v>#REF!</v>
      </c>
    </row>
    <row r="686" spans="134:225" x14ac:dyDescent="0.25">
      <c r="ED686" s="9">
        <f>$EC$1371/4+$EC$1372/2+$EC$1373/4</f>
        <v>0</v>
      </c>
      <c r="EE686" s="9">
        <f>$ED$1370/4+$ED$1371/2+$ED$1372/4</f>
        <v>0</v>
      </c>
      <c r="GP686" s="9" t="e">
        <f ca="1">INDIRECT(ADDRESS(ROW(),Controls!#REF!+30))</f>
        <v>#REF!</v>
      </c>
      <c r="GQ686" s="9" t="e">
        <f ca="1">INDIRECT(ADDRESS(ROW(),Controls!#REF!+45))</f>
        <v>#REF!</v>
      </c>
      <c r="GR686" s="9" t="e">
        <f ca="1">INDIRECT(ADDRESS(ROW(),Controls!#REF!+60))</f>
        <v>#REF!</v>
      </c>
      <c r="GS686" s="9" t="e">
        <f ca="1">INDIRECT(ADDRESS(ROW(),Controls!#REF!+75))</f>
        <v>#REF!</v>
      </c>
      <c r="GT686" s="9" t="e">
        <f ca="1">INDIRECT(ADDRESS(ROW(),Controls!#REF!+90))</f>
        <v>#REF!</v>
      </c>
      <c r="GU686" s="9" t="e">
        <f ca="1">INDIRECT(ADDRESS(ROW(),Controls!#REF!+105))</f>
        <v>#REF!</v>
      </c>
      <c r="GV686" s="9" t="e">
        <f ca="1">INDIRECT(ADDRESS(ROW(),Controls!#REF!+120))</f>
        <v>#REF!</v>
      </c>
      <c r="GW686" s="9" t="e">
        <f ca="1">INDIRECT(ADDRESS(ROW(),Controls!#REF!+15))</f>
        <v>#REF!</v>
      </c>
      <c r="GX686" s="9" t="e">
        <f ca="1">INDIRECT(ADDRESS(ROW(),Controls!#REF!+135))</f>
        <v>#REF!</v>
      </c>
      <c r="HJ686" s="9" t="e">
        <f t="shared" ca="1" si="60"/>
        <v>#REF!</v>
      </c>
      <c r="HK686" s="9" t="e">
        <f t="shared" ca="1" si="61"/>
        <v>#REF!</v>
      </c>
      <c r="HL686" s="9" t="e">
        <f t="shared" ca="1" si="62"/>
        <v>#REF!</v>
      </c>
      <c r="HM686" s="9" t="e">
        <f t="shared" ca="1" si="63"/>
        <v>#REF!</v>
      </c>
      <c r="HN686" s="9" t="e">
        <f ca="1">SQRT($GS686*(1-$GS686/Controls!$D$15))</f>
        <v>#REF!</v>
      </c>
      <c r="HO686" s="9" t="e">
        <f t="shared" ca="1" si="64"/>
        <v>#REF!</v>
      </c>
      <c r="HP686" s="9" t="e">
        <f t="shared" ca="1" si="65"/>
        <v>#REF!</v>
      </c>
      <c r="HQ686" s="9" t="e">
        <f ca="1">IF($GV686=0,NA(),($GX686*Controls!#REF!))</f>
        <v>#REF!</v>
      </c>
    </row>
    <row r="687" spans="134:225" x14ac:dyDescent="0.25">
      <c r="ED687" s="9">
        <f>$EC$1373/4+$EC$1374/2+$EC$1375/4</f>
        <v>0</v>
      </c>
      <c r="EE687" s="9">
        <f>$ED$1372/4+$ED$1373/2+$ED$1374/4</f>
        <v>0</v>
      </c>
      <c r="GP687" s="9" t="e">
        <f ca="1">INDIRECT(ADDRESS(ROW(),Controls!#REF!+30))</f>
        <v>#REF!</v>
      </c>
      <c r="GQ687" s="9" t="e">
        <f ca="1">INDIRECT(ADDRESS(ROW(),Controls!#REF!+45))</f>
        <v>#REF!</v>
      </c>
      <c r="GR687" s="9" t="e">
        <f ca="1">INDIRECT(ADDRESS(ROW(),Controls!#REF!+60))</f>
        <v>#REF!</v>
      </c>
      <c r="GS687" s="9" t="e">
        <f ca="1">INDIRECT(ADDRESS(ROW(),Controls!#REF!+75))</f>
        <v>#REF!</v>
      </c>
      <c r="GT687" s="9" t="e">
        <f ca="1">INDIRECT(ADDRESS(ROW(),Controls!#REF!+90))</f>
        <v>#REF!</v>
      </c>
      <c r="GU687" s="9" t="e">
        <f ca="1">INDIRECT(ADDRESS(ROW(),Controls!#REF!+105))</f>
        <v>#REF!</v>
      </c>
      <c r="GV687" s="9" t="e">
        <f ca="1">INDIRECT(ADDRESS(ROW(),Controls!#REF!+120))</f>
        <v>#REF!</v>
      </c>
      <c r="GW687" s="9" t="e">
        <f ca="1">INDIRECT(ADDRESS(ROW(),Controls!#REF!+15))</f>
        <v>#REF!</v>
      </c>
      <c r="GX687" s="9" t="e">
        <f ca="1">INDIRECT(ADDRESS(ROW(),Controls!#REF!+135))</f>
        <v>#REF!</v>
      </c>
      <c r="HJ687" s="9" t="e">
        <f t="shared" ca="1" si="60"/>
        <v>#REF!</v>
      </c>
      <c r="HK687" s="9" t="e">
        <f t="shared" ca="1" si="61"/>
        <v>#REF!</v>
      </c>
      <c r="HL687" s="9" t="e">
        <f t="shared" ca="1" si="62"/>
        <v>#REF!</v>
      </c>
      <c r="HM687" s="9" t="e">
        <f t="shared" ca="1" si="63"/>
        <v>#REF!</v>
      </c>
      <c r="HN687" s="9" t="e">
        <f ca="1">SQRT($GS687*(1-$GS687/Controls!$D$15))</f>
        <v>#REF!</v>
      </c>
      <c r="HO687" s="9" t="e">
        <f t="shared" ca="1" si="64"/>
        <v>#REF!</v>
      </c>
      <c r="HP687" s="9" t="e">
        <f t="shared" ca="1" si="65"/>
        <v>#REF!</v>
      </c>
      <c r="HQ687" s="9" t="e">
        <f ca="1">IF($GV687=0,NA(),($GX687*Controls!#REF!))</f>
        <v>#REF!</v>
      </c>
    </row>
    <row r="688" spans="134:225" x14ac:dyDescent="0.25">
      <c r="ED688" s="9">
        <f>$EC$1375/4+$EC$1376/2+$EC$1377/4</f>
        <v>0</v>
      </c>
      <c r="EE688" s="9">
        <f>$ED$1374/4+$ED$1375/2+$ED$1376/4</f>
        <v>0</v>
      </c>
      <c r="GP688" s="9" t="e">
        <f ca="1">INDIRECT(ADDRESS(ROW(),Controls!#REF!+30))</f>
        <v>#REF!</v>
      </c>
      <c r="GQ688" s="9" t="e">
        <f ca="1">INDIRECT(ADDRESS(ROW(),Controls!#REF!+45))</f>
        <v>#REF!</v>
      </c>
      <c r="GR688" s="9" t="e">
        <f ca="1">INDIRECT(ADDRESS(ROW(),Controls!#REF!+60))</f>
        <v>#REF!</v>
      </c>
      <c r="GS688" s="9" t="e">
        <f ca="1">INDIRECT(ADDRESS(ROW(),Controls!#REF!+75))</f>
        <v>#REF!</v>
      </c>
      <c r="GT688" s="9" t="e">
        <f ca="1">INDIRECT(ADDRESS(ROW(),Controls!#REF!+90))</f>
        <v>#REF!</v>
      </c>
      <c r="GU688" s="9" t="e">
        <f ca="1">INDIRECT(ADDRESS(ROW(),Controls!#REF!+105))</f>
        <v>#REF!</v>
      </c>
      <c r="GV688" s="9" t="e">
        <f ca="1">INDIRECT(ADDRESS(ROW(),Controls!#REF!+120))</f>
        <v>#REF!</v>
      </c>
      <c r="GW688" s="9" t="e">
        <f ca="1">INDIRECT(ADDRESS(ROW(),Controls!#REF!+15))</f>
        <v>#REF!</v>
      </c>
      <c r="GX688" s="9" t="e">
        <f ca="1">INDIRECT(ADDRESS(ROW(),Controls!#REF!+135))</f>
        <v>#REF!</v>
      </c>
      <c r="HJ688" s="9" t="e">
        <f t="shared" ca="1" si="60"/>
        <v>#REF!</v>
      </c>
      <c r="HK688" s="9" t="e">
        <f t="shared" ca="1" si="61"/>
        <v>#REF!</v>
      </c>
      <c r="HL688" s="9" t="e">
        <f t="shared" ca="1" si="62"/>
        <v>#REF!</v>
      </c>
      <c r="HM688" s="9" t="e">
        <f t="shared" ca="1" si="63"/>
        <v>#REF!</v>
      </c>
      <c r="HN688" s="9" t="e">
        <f ca="1">SQRT($GS688*(1-$GS688/Controls!$D$15))</f>
        <v>#REF!</v>
      </c>
      <c r="HO688" s="9" t="e">
        <f t="shared" ca="1" si="64"/>
        <v>#REF!</v>
      </c>
      <c r="HP688" s="9" t="e">
        <f t="shared" ca="1" si="65"/>
        <v>#REF!</v>
      </c>
      <c r="HQ688" s="9" t="e">
        <f ca="1">IF($GV688=0,NA(),($GX688*Controls!#REF!))</f>
        <v>#REF!</v>
      </c>
    </row>
    <row r="689" spans="134:225" x14ac:dyDescent="0.25">
      <c r="ED689" s="9">
        <f>$EC$1377/4+$EC$1378/2+$EC$1379/4</f>
        <v>0</v>
      </c>
      <c r="EE689" s="9">
        <f>$ED$1376/4+$ED$1377/2+$ED$1378/4</f>
        <v>0</v>
      </c>
      <c r="GP689" s="9" t="e">
        <f ca="1">INDIRECT(ADDRESS(ROW(),Controls!#REF!+30))</f>
        <v>#REF!</v>
      </c>
      <c r="GQ689" s="9" t="e">
        <f ca="1">INDIRECT(ADDRESS(ROW(),Controls!#REF!+45))</f>
        <v>#REF!</v>
      </c>
      <c r="GR689" s="9" t="e">
        <f ca="1">INDIRECT(ADDRESS(ROW(),Controls!#REF!+60))</f>
        <v>#REF!</v>
      </c>
      <c r="GS689" s="9" t="e">
        <f ca="1">INDIRECT(ADDRESS(ROW(),Controls!#REF!+75))</f>
        <v>#REF!</v>
      </c>
      <c r="GT689" s="9" t="e">
        <f ca="1">INDIRECT(ADDRESS(ROW(),Controls!#REF!+90))</f>
        <v>#REF!</v>
      </c>
      <c r="GU689" s="9" t="e">
        <f ca="1">INDIRECT(ADDRESS(ROW(),Controls!#REF!+105))</f>
        <v>#REF!</v>
      </c>
      <c r="GV689" s="9" t="e">
        <f ca="1">INDIRECT(ADDRESS(ROW(),Controls!#REF!+120))</f>
        <v>#REF!</v>
      </c>
      <c r="GW689" s="9" t="e">
        <f ca="1">INDIRECT(ADDRESS(ROW(),Controls!#REF!+15))</f>
        <v>#REF!</v>
      </c>
      <c r="GX689" s="9" t="e">
        <f ca="1">INDIRECT(ADDRESS(ROW(),Controls!#REF!+135))</f>
        <v>#REF!</v>
      </c>
      <c r="HJ689" s="9" t="e">
        <f t="shared" ca="1" si="60"/>
        <v>#REF!</v>
      </c>
      <c r="HK689" s="9" t="e">
        <f t="shared" ca="1" si="61"/>
        <v>#REF!</v>
      </c>
      <c r="HL689" s="9" t="e">
        <f t="shared" ca="1" si="62"/>
        <v>#REF!</v>
      </c>
      <c r="HM689" s="9" t="e">
        <f t="shared" ca="1" si="63"/>
        <v>#REF!</v>
      </c>
      <c r="HN689" s="9" t="e">
        <f ca="1">SQRT($GS689*(1-$GS689/Controls!$D$15))</f>
        <v>#REF!</v>
      </c>
      <c r="HO689" s="9" t="e">
        <f t="shared" ca="1" si="64"/>
        <v>#REF!</v>
      </c>
      <c r="HP689" s="9" t="e">
        <f t="shared" ca="1" si="65"/>
        <v>#REF!</v>
      </c>
      <c r="HQ689" s="9" t="e">
        <f ca="1">IF($GV689=0,NA(),($GX689*Controls!#REF!))</f>
        <v>#REF!</v>
      </c>
    </row>
    <row r="690" spans="134:225" x14ac:dyDescent="0.25">
      <c r="ED690" s="9">
        <f>$EC$1379/4+$EC$1380/2+$EC$1381/4</f>
        <v>0</v>
      </c>
      <c r="EE690" s="9">
        <f>$ED$1378/4+$ED$1379/2+$ED$1380/4</f>
        <v>0</v>
      </c>
      <c r="GP690" s="9" t="e">
        <f ca="1">INDIRECT(ADDRESS(ROW(),Controls!#REF!+30))</f>
        <v>#REF!</v>
      </c>
      <c r="GQ690" s="9" t="e">
        <f ca="1">INDIRECT(ADDRESS(ROW(),Controls!#REF!+45))</f>
        <v>#REF!</v>
      </c>
      <c r="GR690" s="9" t="e">
        <f ca="1">INDIRECT(ADDRESS(ROW(),Controls!#REF!+60))</f>
        <v>#REF!</v>
      </c>
      <c r="GS690" s="9" t="e">
        <f ca="1">INDIRECT(ADDRESS(ROW(),Controls!#REF!+75))</f>
        <v>#REF!</v>
      </c>
      <c r="GT690" s="9" t="e">
        <f ca="1">INDIRECT(ADDRESS(ROW(),Controls!#REF!+90))</f>
        <v>#REF!</v>
      </c>
      <c r="GU690" s="9" t="e">
        <f ca="1">INDIRECT(ADDRESS(ROW(),Controls!#REF!+105))</f>
        <v>#REF!</v>
      </c>
      <c r="GV690" s="9" t="e">
        <f ca="1">INDIRECT(ADDRESS(ROW(),Controls!#REF!+120))</f>
        <v>#REF!</v>
      </c>
      <c r="GW690" s="9" t="e">
        <f ca="1">INDIRECT(ADDRESS(ROW(),Controls!#REF!+15))</f>
        <v>#REF!</v>
      </c>
      <c r="GX690" s="9" t="e">
        <f ca="1">INDIRECT(ADDRESS(ROW(),Controls!#REF!+135))</f>
        <v>#REF!</v>
      </c>
      <c r="HJ690" s="9" t="e">
        <f t="shared" ca="1" si="60"/>
        <v>#REF!</v>
      </c>
      <c r="HK690" s="9" t="e">
        <f t="shared" ca="1" si="61"/>
        <v>#REF!</v>
      </c>
      <c r="HL690" s="9" t="e">
        <f t="shared" ca="1" si="62"/>
        <v>#REF!</v>
      </c>
      <c r="HM690" s="9" t="e">
        <f t="shared" ca="1" si="63"/>
        <v>#REF!</v>
      </c>
      <c r="HN690" s="9" t="e">
        <f ca="1">SQRT($GS690*(1-$GS690/Controls!$D$15))</f>
        <v>#REF!</v>
      </c>
      <c r="HO690" s="9" t="e">
        <f t="shared" ca="1" si="64"/>
        <v>#REF!</v>
      </c>
      <c r="HP690" s="9" t="e">
        <f t="shared" ca="1" si="65"/>
        <v>#REF!</v>
      </c>
      <c r="HQ690" s="9" t="e">
        <f ca="1">IF($GV690=0,NA(),($GX690*Controls!#REF!))</f>
        <v>#REF!</v>
      </c>
    </row>
    <row r="691" spans="134:225" x14ac:dyDescent="0.25">
      <c r="ED691" s="9">
        <f>$EC$1381/4+$EC$1382/2+$EC$1383/4</f>
        <v>0</v>
      </c>
      <c r="EE691" s="9">
        <f>$ED$1380/4+$ED$1381/2+$ED$1382/4</f>
        <v>0</v>
      </c>
      <c r="GP691" s="9" t="e">
        <f ca="1">INDIRECT(ADDRESS(ROW(),Controls!#REF!+30))</f>
        <v>#REF!</v>
      </c>
      <c r="GQ691" s="9" t="e">
        <f ca="1">INDIRECT(ADDRESS(ROW(),Controls!#REF!+45))</f>
        <v>#REF!</v>
      </c>
      <c r="GR691" s="9" t="e">
        <f ca="1">INDIRECT(ADDRESS(ROW(),Controls!#REF!+60))</f>
        <v>#REF!</v>
      </c>
      <c r="GS691" s="9" t="e">
        <f ca="1">INDIRECT(ADDRESS(ROW(),Controls!#REF!+75))</f>
        <v>#REF!</v>
      </c>
      <c r="GT691" s="9" t="e">
        <f ca="1">INDIRECT(ADDRESS(ROW(),Controls!#REF!+90))</f>
        <v>#REF!</v>
      </c>
      <c r="GU691" s="9" t="e">
        <f ca="1">INDIRECT(ADDRESS(ROW(),Controls!#REF!+105))</f>
        <v>#REF!</v>
      </c>
      <c r="GV691" s="9" t="e">
        <f ca="1">INDIRECT(ADDRESS(ROW(),Controls!#REF!+120))</f>
        <v>#REF!</v>
      </c>
      <c r="GW691" s="9" t="e">
        <f ca="1">INDIRECT(ADDRESS(ROW(),Controls!#REF!+15))</f>
        <v>#REF!</v>
      </c>
      <c r="GX691" s="9" t="e">
        <f ca="1">INDIRECT(ADDRESS(ROW(),Controls!#REF!+135))</f>
        <v>#REF!</v>
      </c>
      <c r="HJ691" s="9" t="e">
        <f t="shared" ca="1" si="60"/>
        <v>#REF!</v>
      </c>
      <c r="HK691" s="9" t="e">
        <f t="shared" ca="1" si="61"/>
        <v>#REF!</v>
      </c>
      <c r="HL691" s="9" t="e">
        <f t="shared" ca="1" si="62"/>
        <v>#REF!</v>
      </c>
      <c r="HM691" s="9" t="e">
        <f t="shared" ca="1" si="63"/>
        <v>#REF!</v>
      </c>
      <c r="HN691" s="9" t="e">
        <f ca="1">SQRT($GS691*(1-$GS691/Controls!$D$15))</f>
        <v>#REF!</v>
      </c>
      <c r="HO691" s="9" t="e">
        <f t="shared" ca="1" si="64"/>
        <v>#REF!</v>
      </c>
      <c r="HP691" s="9" t="e">
        <f t="shared" ca="1" si="65"/>
        <v>#REF!</v>
      </c>
      <c r="HQ691" s="9" t="e">
        <f ca="1">IF($GV691=0,NA(),($GX691*Controls!#REF!))</f>
        <v>#REF!</v>
      </c>
    </row>
    <row r="692" spans="134:225" x14ac:dyDescent="0.25">
      <c r="ED692" s="9">
        <f>$EC$1383/4+$EC$1384/2+$EC$1385/4</f>
        <v>0</v>
      </c>
      <c r="EE692" s="9">
        <f>$ED$1382/4+$ED$1383/2+$ED$1384/4</f>
        <v>0</v>
      </c>
      <c r="GP692" s="9" t="e">
        <f ca="1">INDIRECT(ADDRESS(ROW(),Controls!#REF!+30))</f>
        <v>#REF!</v>
      </c>
      <c r="GQ692" s="9" t="e">
        <f ca="1">INDIRECT(ADDRESS(ROW(),Controls!#REF!+45))</f>
        <v>#REF!</v>
      </c>
      <c r="GR692" s="9" t="e">
        <f ca="1">INDIRECT(ADDRESS(ROW(),Controls!#REF!+60))</f>
        <v>#REF!</v>
      </c>
      <c r="GS692" s="9" t="e">
        <f ca="1">INDIRECT(ADDRESS(ROW(),Controls!#REF!+75))</f>
        <v>#REF!</v>
      </c>
      <c r="GT692" s="9" t="e">
        <f ca="1">INDIRECT(ADDRESS(ROW(),Controls!#REF!+90))</f>
        <v>#REF!</v>
      </c>
      <c r="GU692" s="9" t="e">
        <f ca="1">INDIRECT(ADDRESS(ROW(),Controls!#REF!+105))</f>
        <v>#REF!</v>
      </c>
      <c r="GV692" s="9" t="e">
        <f ca="1">INDIRECT(ADDRESS(ROW(),Controls!#REF!+120))</f>
        <v>#REF!</v>
      </c>
      <c r="GW692" s="9" t="e">
        <f ca="1">INDIRECT(ADDRESS(ROW(),Controls!#REF!+15))</f>
        <v>#REF!</v>
      </c>
      <c r="GX692" s="9" t="e">
        <f ca="1">INDIRECT(ADDRESS(ROW(),Controls!#REF!+135))</f>
        <v>#REF!</v>
      </c>
      <c r="HJ692" s="9" t="e">
        <f t="shared" ca="1" si="60"/>
        <v>#REF!</v>
      </c>
      <c r="HK692" s="9" t="e">
        <f t="shared" ca="1" si="61"/>
        <v>#REF!</v>
      </c>
      <c r="HL692" s="9" t="e">
        <f t="shared" ca="1" si="62"/>
        <v>#REF!</v>
      </c>
      <c r="HM692" s="9" t="e">
        <f t="shared" ca="1" si="63"/>
        <v>#REF!</v>
      </c>
      <c r="HN692" s="9" t="e">
        <f ca="1">SQRT($GS692*(1-$GS692/Controls!$D$15))</f>
        <v>#REF!</v>
      </c>
      <c r="HO692" s="9" t="e">
        <f t="shared" ca="1" si="64"/>
        <v>#REF!</v>
      </c>
      <c r="HP692" s="9" t="e">
        <f t="shared" ca="1" si="65"/>
        <v>#REF!</v>
      </c>
      <c r="HQ692" s="9" t="e">
        <f ca="1">IF($GV692=0,NA(),($GX692*Controls!#REF!))</f>
        <v>#REF!</v>
      </c>
    </row>
    <row r="693" spans="134:225" x14ac:dyDescent="0.25">
      <c r="ED693" s="9">
        <f>$EC$1385/4+$EC$1386/2+$EC$1387/4</f>
        <v>0</v>
      </c>
      <c r="EE693" s="9">
        <f>$ED$1384/4+$ED$1385/2+$ED$1386/4</f>
        <v>0</v>
      </c>
      <c r="GP693" s="9" t="e">
        <f ca="1">INDIRECT(ADDRESS(ROW(),Controls!#REF!+30))</f>
        <v>#REF!</v>
      </c>
      <c r="GQ693" s="9" t="e">
        <f ca="1">INDIRECT(ADDRESS(ROW(),Controls!#REF!+45))</f>
        <v>#REF!</v>
      </c>
      <c r="GR693" s="9" t="e">
        <f ca="1">INDIRECT(ADDRESS(ROW(),Controls!#REF!+60))</f>
        <v>#REF!</v>
      </c>
      <c r="GS693" s="9" t="e">
        <f ca="1">INDIRECT(ADDRESS(ROW(),Controls!#REF!+75))</f>
        <v>#REF!</v>
      </c>
      <c r="GT693" s="9" t="e">
        <f ca="1">INDIRECT(ADDRESS(ROW(),Controls!#REF!+90))</f>
        <v>#REF!</v>
      </c>
      <c r="GU693" s="9" t="e">
        <f ca="1">INDIRECT(ADDRESS(ROW(),Controls!#REF!+105))</f>
        <v>#REF!</v>
      </c>
      <c r="GV693" s="9" t="e">
        <f ca="1">INDIRECT(ADDRESS(ROW(),Controls!#REF!+120))</f>
        <v>#REF!</v>
      </c>
      <c r="GW693" s="9" t="e">
        <f ca="1">INDIRECT(ADDRESS(ROW(),Controls!#REF!+15))</f>
        <v>#REF!</v>
      </c>
      <c r="GX693" s="9" t="e">
        <f ca="1">INDIRECT(ADDRESS(ROW(),Controls!#REF!+135))</f>
        <v>#REF!</v>
      </c>
      <c r="HJ693" s="9" t="e">
        <f t="shared" ca="1" si="60"/>
        <v>#REF!</v>
      </c>
      <c r="HK693" s="9" t="e">
        <f t="shared" ca="1" si="61"/>
        <v>#REF!</v>
      </c>
      <c r="HL693" s="9" t="e">
        <f t="shared" ca="1" si="62"/>
        <v>#REF!</v>
      </c>
      <c r="HM693" s="9" t="e">
        <f t="shared" ca="1" si="63"/>
        <v>#REF!</v>
      </c>
      <c r="HN693" s="9" t="e">
        <f ca="1">SQRT($GS693*(1-$GS693/Controls!$D$15))</f>
        <v>#REF!</v>
      </c>
      <c r="HO693" s="9" t="e">
        <f t="shared" ca="1" si="64"/>
        <v>#REF!</v>
      </c>
      <c r="HP693" s="9" t="e">
        <f t="shared" ca="1" si="65"/>
        <v>#REF!</v>
      </c>
      <c r="HQ693" s="9" t="e">
        <f ca="1">IF($GV693=0,NA(),($GX693*Controls!#REF!))</f>
        <v>#REF!</v>
      </c>
    </row>
    <row r="694" spans="134:225" x14ac:dyDescent="0.25">
      <c r="ED694" s="9">
        <f>$EC$1387/4+$EC$1388/2+$EC$1389/4</f>
        <v>0</v>
      </c>
      <c r="EE694" s="9">
        <f>$ED$1386/4+$ED$1387/2+$ED$1388/4</f>
        <v>0</v>
      </c>
      <c r="GP694" s="9" t="e">
        <f ca="1">INDIRECT(ADDRESS(ROW(),Controls!#REF!+30))</f>
        <v>#REF!</v>
      </c>
      <c r="GQ694" s="9" t="e">
        <f ca="1">INDIRECT(ADDRESS(ROW(),Controls!#REF!+45))</f>
        <v>#REF!</v>
      </c>
      <c r="GR694" s="9" t="e">
        <f ca="1">INDIRECT(ADDRESS(ROW(),Controls!#REF!+60))</f>
        <v>#REF!</v>
      </c>
      <c r="GS694" s="9" t="e">
        <f ca="1">INDIRECT(ADDRESS(ROW(),Controls!#REF!+75))</f>
        <v>#REF!</v>
      </c>
      <c r="GT694" s="9" t="e">
        <f ca="1">INDIRECT(ADDRESS(ROW(),Controls!#REF!+90))</f>
        <v>#REF!</v>
      </c>
      <c r="GU694" s="9" t="e">
        <f ca="1">INDIRECT(ADDRESS(ROW(),Controls!#REF!+105))</f>
        <v>#REF!</v>
      </c>
      <c r="GV694" s="9" t="e">
        <f ca="1">INDIRECT(ADDRESS(ROW(),Controls!#REF!+120))</f>
        <v>#REF!</v>
      </c>
      <c r="GW694" s="9" t="e">
        <f ca="1">INDIRECT(ADDRESS(ROW(),Controls!#REF!+15))</f>
        <v>#REF!</v>
      </c>
      <c r="GX694" s="9" t="e">
        <f ca="1">INDIRECT(ADDRESS(ROW(),Controls!#REF!+135))</f>
        <v>#REF!</v>
      </c>
      <c r="HJ694" s="9" t="e">
        <f t="shared" ca="1" si="60"/>
        <v>#REF!</v>
      </c>
      <c r="HK694" s="9" t="e">
        <f t="shared" ca="1" si="61"/>
        <v>#REF!</v>
      </c>
      <c r="HL694" s="9" t="e">
        <f t="shared" ca="1" si="62"/>
        <v>#REF!</v>
      </c>
      <c r="HM694" s="9" t="e">
        <f t="shared" ca="1" si="63"/>
        <v>#REF!</v>
      </c>
      <c r="HN694" s="9" t="e">
        <f ca="1">SQRT($GS694*(1-$GS694/Controls!$D$15))</f>
        <v>#REF!</v>
      </c>
      <c r="HO694" s="9" t="e">
        <f t="shared" ca="1" si="64"/>
        <v>#REF!</v>
      </c>
      <c r="HP694" s="9" t="e">
        <f t="shared" ca="1" si="65"/>
        <v>#REF!</v>
      </c>
      <c r="HQ694" s="9" t="e">
        <f ca="1">IF($GV694=0,NA(),($GX694*Controls!#REF!))</f>
        <v>#REF!</v>
      </c>
    </row>
    <row r="695" spans="134:225" x14ac:dyDescent="0.25">
      <c r="ED695" s="9">
        <f>$EC$1389/4+$EC$1390/2+$EC$1391/4</f>
        <v>0</v>
      </c>
      <c r="EE695" s="9">
        <f>$ED$1388/4+$ED$1389/2+$ED$1390/4</f>
        <v>0</v>
      </c>
      <c r="GP695" s="9" t="e">
        <f ca="1">INDIRECT(ADDRESS(ROW(),Controls!#REF!+30))</f>
        <v>#REF!</v>
      </c>
      <c r="GQ695" s="9" t="e">
        <f ca="1">INDIRECT(ADDRESS(ROW(),Controls!#REF!+45))</f>
        <v>#REF!</v>
      </c>
      <c r="GR695" s="9" t="e">
        <f ca="1">INDIRECT(ADDRESS(ROW(),Controls!#REF!+60))</f>
        <v>#REF!</v>
      </c>
      <c r="GS695" s="9" t="e">
        <f ca="1">INDIRECT(ADDRESS(ROW(),Controls!#REF!+75))</f>
        <v>#REF!</v>
      </c>
      <c r="GT695" s="9" t="e">
        <f ca="1">INDIRECT(ADDRESS(ROW(),Controls!#REF!+90))</f>
        <v>#REF!</v>
      </c>
      <c r="GU695" s="9" t="e">
        <f ca="1">INDIRECT(ADDRESS(ROW(),Controls!#REF!+105))</f>
        <v>#REF!</v>
      </c>
      <c r="GV695" s="9" t="e">
        <f ca="1">INDIRECT(ADDRESS(ROW(),Controls!#REF!+120))</f>
        <v>#REF!</v>
      </c>
      <c r="GW695" s="9" t="e">
        <f ca="1">INDIRECT(ADDRESS(ROW(),Controls!#REF!+15))</f>
        <v>#REF!</v>
      </c>
      <c r="GX695" s="9" t="e">
        <f ca="1">INDIRECT(ADDRESS(ROW(),Controls!#REF!+135))</f>
        <v>#REF!</v>
      </c>
      <c r="HJ695" s="9" t="e">
        <f t="shared" ca="1" si="60"/>
        <v>#REF!</v>
      </c>
      <c r="HK695" s="9" t="e">
        <f t="shared" ca="1" si="61"/>
        <v>#REF!</v>
      </c>
      <c r="HL695" s="9" t="e">
        <f t="shared" ca="1" si="62"/>
        <v>#REF!</v>
      </c>
      <c r="HM695" s="9" t="e">
        <f t="shared" ca="1" si="63"/>
        <v>#REF!</v>
      </c>
      <c r="HN695" s="9" t="e">
        <f ca="1">SQRT($GS695*(1-$GS695/Controls!$D$15))</f>
        <v>#REF!</v>
      </c>
      <c r="HO695" s="9" t="e">
        <f t="shared" ca="1" si="64"/>
        <v>#REF!</v>
      </c>
      <c r="HP695" s="9" t="e">
        <f t="shared" ca="1" si="65"/>
        <v>#REF!</v>
      </c>
      <c r="HQ695" s="9" t="e">
        <f ca="1">IF($GV695=0,NA(),($GX695*Controls!#REF!))</f>
        <v>#REF!</v>
      </c>
    </row>
    <row r="696" spans="134:225" x14ac:dyDescent="0.25">
      <c r="ED696" s="9">
        <f>$EC$1391/4+$EC$1392/2+$EC$1393/4</f>
        <v>0</v>
      </c>
      <c r="EE696" s="9">
        <f>$ED$1390/4+$ED$1391/2+$ED$1392/4</f>
        <v>0</v>
      </c>
      <c r="GP696" s="9" t="e">
        <f ca="1">INDIRECT(ADDRESS(ROW(),Controls!#REF!+30))</f>
        <v>#REF!</v>
      </c>
      <c r="GQ696" s="9" t="e">
        <f ca="1">INDIRECT(ADDRESS(ROW(),Controls!#REF!+45))</f>
        <v>#REF!</v>
      </c>
      <c r="GR696" s="9" t="e">
        <f ca="1">INDIRECT(ADDRESS(ROW(),Controls!#REF!+60))</f>
        <v>#REF!</v>
      </c>
      <c r="GS696" s="9" t="e">
        <f ca="1">INDIRECT(ADDRESS(ROW(),Controls!#REF!+75))</f>
        <v>#REF!</v>
      </c>
      <c r="GT696" s="9" t="e">
        <f ca="1">INDIRECT(ADDRESS(ROW(),Controls!#REF!+90))</f>
        <v>#REF!</v>
      </c>
      <c r="GU696" s="9" t="e">
        <f ca="1">INDIRECT(ADDRESS(ROW(),Controls!#REF!+105))</f>
        <v>#REF!</v>
      </c>
      <c r="GV696" s="9" t="e">
        <f ca="1">INDIRECT(ADDRESS(ROW(),Controls!#REF!+120))</f>
        <v>#REF!</v>
      </c>
      <c r="GW696" s="9" t="e">
        <f ca="1">INDIRECT(ADDRESS(ROW(),Controls!#REF!+15))</f>
        <v>#REF!</v>
      </c>
      <c r="GX696" s="9" t="e">
        <f ca="1">INDIRECT(ADDRESS(ROW(),Controls!#REF!+135))</f>
        <v>#REF!</v>
      </c>
      <c r="HJ696" s="9" t="e">
        <f t="shared" ca="1" si="60"/>
        <v>#REF!</v>
      </c>
      <c r="HK696" s="9" t="e">
        <f t="shared" ca="1" si="61"/>
        <v>#REF!</v>
      </c>
      <c r="HL696" s="9" t="e">
        <f t="shared" ca="1" si="62"/>
        <v>#REF!</v>
      </c>
      <c r="HM696" s="9" t="e">
        <f t="shared" ca="1" si="63"/>
        <v>#REF!</v>
      </c>
      <c r="HN696" s="9" t="e">
        <f ca="1">SQRT($GS696*(1-$GS696/Controls!$D$15))</f>
        <v>#REF!</v>
      </c>
      <c r="HO696" s="9" t="e">
        <f t="shared" ca="1" si="64"/>
        <v>#REF!</v>
      </c>
      <c r="HP696" s="9" t="e">
        <f t="shared" ca="1" si="65"/>
        <v>#REF!</v>
      </c>
      <c r="HQ696" s="9" t="e">
        <f ca="1">IF($GV696=0,NA(),($GX696*Controls!#REF!))</f>
        <v>#REF!</v>
      </c>
    </row>
    <row r="697" spans="134:225" x14ac:dyDescent="0.25">
      <c r="ED697" s="9">
        <f>$EC$1393/4+$EC$1394/2+$EC$1395/4</f>
        <v>0</v>
      </c>
      <c r="EE697" s="9">
        <f>$ED$1392/4+$ED$1393/2+$ED$1394/4</f>
        <v>0</v>
      </c>
      <c r="GP697" s="9" t="e">
        <f ca="1">INDIRECT(ADDRESS(ROW(),Controls!#REF!+30))</f>
        <v>#REF!</v>
      </c>
      <c r="GQ697" s="9" t="e">
        <f ca="1">INDIRECT(ADDRESS(ROW(),Controls!#REF!+45))</f>
        <v>#REF!</v>
      </c>
      <c r="GR697" s="9" t="e">
        <f ca="1">INDIRECT(ADDRESS(ROW(),Controls!#REF!+60))</f>
        <v>#REF!</v>
      </c>
      <c r="GS697" s="9" t="e">
        <f ca="1">INDIRECT(ADDRESS(ROW(),Controls!#REF!+75))</f>
        <v>#REF!</v>
      </c>
      <c r="GT697" s="9" t="e">
        <f ca="1">INDIRECT(ADDRESS(ROW(),Controls!#REF!+90))</f>
        <v>#REF!</v>
      </c>
      <c r="GU697" s="9" t="e">
        <f ca="1">INDIRECT(ADDRESS(ROW(),Controls!#REF!+105))</f>
        <v>#REF!</v>
      </c>
      <c r="GV697" s="9" t="e">
        <f ca="1">INDIRECT(ADDRESS(ROW(),Controls!#REF!+120))</f>
        <v>#REF!</v>
      </c>
      <c r="GW697" s="9" t="e">
        <f ca="1">INDIRECT(ADDRESS(ROW(),Controls!#REF!+15))</f>
        <v>#REF!</v>
      </c>
      <c r="GX697" s="9" t="e">
        <f ca="1">INDIRECT(ADDRESS(ROW(),Controls!#REF!+135))</f>
        <v>#REF!</v>
      </c>
      <c r="HJ697" s="9" t="e">
        <f t="shared" ca="1" si="60"/>
        <v>#REF!</v>
      </c>
      <c r="HK697" s="9" t="e">
        <f t="shared" ca="1" si="61"/>
        <v>#REF!</v>
      </c>
      <c r="HL697" s="9" t="e">
        <f t="shared" ca="1" si="62"/>
        <v>#REF!</v>
      </c>
      <c r="HM697" s="9" t="e">
        <f t="shared" ca="1" si="63"/>
        <v>#REF!</v>
      </c>
      <c r="HN697" s="9" t="e">
        <f ca="1">SQRT($GS697*(1-$GS697/Controls!$D$15))</f>
        <v>#REF!</v>
      </c>
      <c r="HO697" s="9" t="e">
        <f t="shared" ca="1" si="64"/>
        <v>#REF!</v>
      </c>
      <c r="HP697" s="9" t="e">
        <f t="shared" ca="1" si="65"/>
        <v>#REF!</v>
      </c>
      <c r="HQ697" s="9" t="e">
        <f ca="1">IF($GV697=0,NA(),($GX697*Controls!#REF!))</f>
        <v>#REF!</v>
      </c>
    </row>
    <row r="698" spans="134:225" x14ac:dyDescent="0.25">
      <c r="ED698" s="9">
        <f>$EC$1395/4+$EC$1396/2+$EC$1397/4</f>
        <v>0</v>
      </c>
      <c r="EE698" s="9">
        <f>$ED$1394/4+$ED$1395/2+$ED$1396/4</f>
        <v>0</v>
      </c>
      <c r="GP698" s="9" t="e">
        <f ca="1">INDIRECT(ADDRESS(ROW(),Controls!#REF!+30))</f>
        <v>#REF!</v>
      </c>
      <c r="GQ698" s="9" t="e">
        <f ca="1">INDIRECT(ADDRESS(ROW(),Controls!#REF!+45))</f>
        <v>#REF!</v>
      </c>
      <c r="GR698" s="9" t="e">
        <f ca="1">INDIRECT(ADDRESS(ROW(),Controls!#REF!+60))</f>
        <v>#REF!</v>
      </c>
      <c r="GS698" s="9" t="e">
        <f ca="1">INDIRECT(ADDRESS(ROW(),Controls!#REF!+75))</f>
        <v>#REF!</v>
      </c>
      <c r="GT698" s="9" t="e">
        <f ca="1">INDIRECT(ADDRESS(ROW(),Controls!#REF!+90))</f>
        <v>#REF!</v>
      </c>
      <c r="GU698" s="9" t="e">
        <f ca="1">INDIRECT(ADDRESS(ROW(),Controls!#REF!+105))</f>
        <v>#REF!</v>
      </c>
      <c r="GV698" s="9" t="e">
        <f ca="1">INDIRECT(ADDRESS(ROW(),Controls!#REF!+120))</f>
        <v>#REF!</v>
      </c>
      <c r="GW698" s="9" t="e">
        <f ca="1">INDIRECT(ADDRESS(ROW(),Controls!#REF!+15))</f>
        <v>#REF!</v>
      </c>
      <c r="GX698" s="9" t="e">
        <f ca="1">INDIRECT(ADDRESS(ROW(),Controls!#REF!+135))</f>
        <v>#REF!</v>
      </c>
      <c r="HJ698" s="9" t="e">
        <f t="shared" ca="1" si="60"/>
        <v>#REF!</v>
      </c>
      <c r="HK698" s="9" t="e">
        <f t="shared" ca="1" si="61"/>
        <v>#REF!</v>
      </c>
      <c r="HL698" s="9" t="e">
        <f t="shared" ca="1" si="62"/>
        <v>#REF!</v>
      </c>
      <c r="HM698" s="9" t="e">
        <f t="shared" ca="1" si="63"/>
        <v>#REF!</v>
      </c>
      <c r="HN698" s="9" t="e">
        <f ca="1">SQRT($GS698*(1-$GS698/Controls!$D$15))</f>
        <v>#REF!</v>
      </c>
      <c r="HO698" s="9" t="e">
        <f t="shared" ca="1" si="64"/>
        <v>#REF!</v>
      </c>
      <c r="HP698" s="9" t="e">
        <f t="shared" ca="1" si="65"/>
        <v>#REF!</v>
      </c>
      <c r="HQ698" s="9" t="e">
        <f ca="1">IF($GV698=0,NA(),($GX698*Controls!#REF!))</f>
        <v>#REF!</v>
      </c>
    </row>
    <row r="699" spans="134:225" x14ac:dyDescent="0.25">
      <c r="ED699" s="9">
        <f>$EC$1397/4+$EC$1398/2+$EC$1399/4</f>
        <v>0</v>
      </c>
      <c r="EE699" s="9">
        <f>$ED$1396/4+$ED$1397/2+$ED$1398/4</f>
        <v>0</v>
      </c>
      <c r="GP699" s="9" t="e">
        <f ca="1">INDIRECT(ADDRESS(ROW(),Controls!#REF!+30))</f>
        <v>#REF!</v>
      </c>
      <c r="GQ699" s="9" t="e">
        <f ca="1">INDIRECT(ADDRESS(ROW(),Controls!#REF!+45))</f>
        <v>#REF!</v>
      </c>
      <c r="GR699" s="9" t="e">
        <f ca="1">INDIRECT(ADDRESS(ROW(),Controls!#REF!+60))</f>
        <v>#REF!</v>
      </c>
      <c r="GS699" s="9" t="e">
        <f ca="1">INDIRECT(ADDRESS(ROW(),Controls!#REF!+75))</f>
        <v>#REF!</v>
      </c>
      <c r="GT699" s="9" t="e">
        <f ca="1">INDIRECT(ADDRESS(ROW(),Controls!#REF!+90))</f>
        <v>#REF!</v>
      </c>
      <c r="GU699" s="9" t="e">
        <f ca="1">INDIRECT(ADDRESS(ROW(),Controls!#REF!+105))</f>
        <v>#REF!</v>
      </c>
      <c r="GV699" s="9" t="e">
        <f ca="1">INDIRECT(ADDRESS(ROW(),Controls!#REF!+120))</f>
        <v>#REF!</v>
      </c>
      <c r="GW699" s="9" t="e">
        <f ca="1">INDIRECT(ADDRESS(ROW(),Controls!#REF!+15))</f>
        <v>#REF!</v>
      </c>
      <c r="GX699" s="9" t="e">
        <f ca="1">INDIRECT(ADDRESS(ROW(),Controls!#REF!+135))</f>
        <v>#REF!</v>
      </c>
      <c r="HJ699" s="9" t="e">
        <f t="shared" ca="1" si="60"/>
        <v>#REF!</v>
      </c>
      <c r="HK699" s="9" t="e">
        <f t="shared" ca="1" si="61"/>
        <v>#REF!</v>
      </c>
      <c r="HL699" s="9" t="e">
        <f t="shared" ca="1" si="62"/>
        <v>#REF!</v>
      </c>
      <c r="HM699" s="9" t="e">
        <f t="shared" ca="1" si="63"/>
        <v>#REF!</v>
      </c>
      <c r="HN699" s="9" t="e">
        <f ca="1">SQRT($GS699*(1-$GS699/Controls!$D$15))</f>
        <v>#REF!</v>
      </c>
      <c r="HO699" s="9" t="e">
        <f t="shared" ca="1" si="64"/>
        <v>#REF!</v>
      </c>
      <c r="HP699" s="9" t="e">
        <f t="shared" ca="1" si="65"/>
        <v>#REF!</v>
      </c>
      <c r="HQ699" s="9" t="e">
        <f ca="1">IF($GV699=0,NA(),($GX699*Controls!#REF!))</f>
        <v>#REF!</v>
      </c>
    </row>
    <row r="700" spans="134:225" x14ac:dyDescent="0.25">
      <c r="ED700" s="9">
        <f>$EC$1399/4+$EC$1400/2+$EC$1401/4</f>
        <v>0</v>
      </c>
      <c r="EE700" s="9">
        <f>$ED$1398/4+$ED$1399/2+$ED$1400/4</f>
        <v>0</v>
      </c>
      <c r="GP700" s="9" t="e">
        <f ca="1">INDIRECT(ADDRESS(ROW(),Controls!#REF!+30))</f>
        <v>#REF!</v>
      </c>
      <c r="GQ700" s="9" t="e">
        <f ca="1">INDIRECT(ADDRESS(ROW(),Controls!#REF!+45))</f>
        <v>#REF!</v>
      </c>
      <c r="GR700" s="9" t="e">
        <f ca="1">INDIRECT(ADDRESS(ROW(),Controls!#REF!+60))</f>
        <v>#REF!</v>
      </c>
      <c r="GS700" s="9" t="e">
        <f ca="1">INDIRECT(ADDRESS(ROW(),Controls!#REF!+75))</f>
        <v>#REF!</v>
      </c>
      <c r="GT700" s="9" t="e">
        <f ca="1">INDIRECT(ADDRESS(ROW(),Controls!#REF!+90))</f>
        <v>#REF!</v>
      </c>
      <c r="GU700" s="9" t="e">
        <f ca="1">INDIRECT(ADDRESS(ROW(),Controls!#REF!+105))</f>
        <v>#REF!</v>
      </c>
      <c r="GV700" s="9" t="e">
        <f ca="1">INDIRECT(ADDRESS(ROW(),Controls!#REF!+120))</f>
        <v>#REF!</v>
      </c>
      <c r="GW700" s="9" t="e">
        <f ca="1">INDIRECT(ADDRESS(ROW(),Controls!#REF!+15))</f>
        <v>#REF!</v>
      </c>
      <c r="GX700" s="9" t="e">
        <f ca="1">INDIRECT(ADDRESS(ROW(),Controls!#REF!+135))</f>
        <v>#REF!</v>
      </c>
      <c r="HJ700" s="9" t="e">
        <f t="shared" ca="1" si="60"/>
        <v>#REF!</v>
      </c>
      <c r="HK700" s="9" t="e">
        <f t="shared" ca="1" si="61"/>
        <v>#REF!</v>
      </c>
      <c r="HL700" s="9" t="e">
        <f t="shared" ca="1" si="62"/>
        <v>#REF!</v>
      </c>
      <c r="HM700" s="9" t="e">
        <f t="shared" ca="1" si="63"/>
        <v>#REF!</v>
      </c>
      <c r="HN700" s="9" t="e">
        <f ca="1">SQRT($GS700*(1-$GS700/Controls!$D$15))</f>
        <v>#REF!</v>
      </c>
      <c r="HO700" s="9" t="e">
        <f t="shared" ca="1" si="64"/>
        <v>#REF!</v>
      </c>
      <c r="HP700" s="9" t="e">
        <f t="shared" ca="1" si="65"/>
        <v>#REF!</v>
      </c>
      <c r="HQ700" s="9" t="e">
        <f ca="1">IF($GV700=0,NA(),($GX700*Controls!#REF!))</f>
        <v>#REF!</v>
      </c>
    </row>
    <row r="701" spans="134:225" x14ac:dyDescent="0.25">
      <c r="ED701" s="9">
        <f>$EC$1401/4+$EC$1402/2+$EC$1403/4</f>
        <v>0</v>
      </c>
      <c r="EE701" s="9">
        <f>$ED$1400/4+$ED$1401/2+$ED$1402/4</f>
        <v>0</v>
      </c>
      <c r="GP701" s="9" t="e">
        <f ca="1">INDIRECT(ADDRESS(ROW(),Controls!#REF!+30))</f>
        <v>#REF!</v>
      </c>
      <c r="GQ701" s="9" t="e">
        <f ca="1">INDIRECT(ADDRESS(ROW(),Controls!#REF!+45))</f>
        <v>#REF!</v>
      </c>
      <c r="GR701" s="9" t="e">
        <f ca="1">INDIRECT(ADDRESS(ROW(),Controls!#REF!+60))</f>
        <v>#REF!</v>
      </c>
      <c r="GS701" s="9" t="e">
        <f ca="1">INDIRECT(ADDRESS(ROW(),Controls!#REF!+75))</f>
        <v>#REF!</v>
      </c>
      <c r="GT701" s="9" t="e">
        <f ca="1">INDIRECT(ADDRESS(ROW(),Controls!#REF!+90))</f>
        <v>#REF!</v>
      </c>
      <c r="GU701" s="9" t="e">
        <f ca="1">INDIRECT(ADDRESS(ROW(),Controls!#REF!+105))</f>
        <v>#REF!</v>
      </c>
      <c r="GV701" s="9" t="e">
        <f ca="1">INDIRECT(ADDRESS(ROW(),Controls!#REF!+120))</f>
        <v>#REF!</v>
      </c>
      <c r="GW701" s="9" t="e">
        <f ca="1">INDIRECT(ADDRESS(ROW(),Controls!#REF!+15))</f>
        <v>#REF!</v>
      </c>
      <c r="GX701" s="9" t="e">
        <f ca="1">INDIRECT(ADDRESS(ROW(),Controls!#REF!+135))</f>
        <v>#REF!</v>
      </c>
      <c r="HJ701" s="9" t="e">
        <f t="shared" ca="1" si="60"/>
        <v>#REF!</v>
      </c>
      <c r="HK701" s="9" t="e">
        <f t="shared" ca="1" si="61"/>
        <v>#REF!</v>
      </c>
      <c r="HL701" s="9" t="e">
        <f t="shared" ca="1" si="62"/>
        <v>#REF!</v>
      </c>
      <c r="HM701" s="9" t="e">
        <f t="shared" ca="1" si="63"/>
        <v>#REF!</v>
      </c>
      <c r="HN701" s="9" t="e">
        <f ca="1">SQRT($GS701*(1-$GS701/Controls!$D$15))</f>
        <v>#REF!</v>
      </c>
      <c r="HO701" s="9" t="e">
        <f t="shared" ca="1" si="64"/>
        <v>#REF!</v>
      </c>
      <c r="HP701" s="9" t="e">
        <f t="shared" ca="1" si="65"/>
        <v>#REF!</v>
      </c>
      <c r="HQ701" s="9" t="e">
        <f ca="1">IF($GV701=0,NA(),($GX701*Controls!#REF!))</f>
        <v>#REF!</v>
      </c>
    </row>
    <row r="702" spans="134:225" x14ac:dyDescent="0.25">
      <c r="ED702" s="9">
        <f>$EC$1403/4+$EC$1404/2+$EC$1405/4</f>
        <v>0</v>
      </c>
      <c r="EE702" s="9">
        <f>$ED$1402/4+$ED$1403/2+$ED$1404/4</f>
        <v>0</v>
      </c>
      <c r="GP702" s="9" t="e">
        <f ca="1">INDIRECT(ADDRESS(ROW(),Controls!#REF!+30))</f>
        <v>#REF!</v>
      </c>
      <c r="GQ702" s="9" t="e">
        <f ca="1">INDIRECT(ADDRESS(ROW(),Controls!#REF!+45))</f>
        <v>#REF!</v>
      </c>
      <c r="GR702" s="9" t="e">
        <f ca="1">INDIRECT(ADDRESS(ROW(),Controls!#REF!+60))</f>
        <v>#REF!</v>
      </c>
      <c r="GS702" s="9" t="e">
        <f ca="1">INDIRECT(ADDRESS(ROW(),Controls!#REF!+75))</f>
        <v>#REF!</v>
      </c>
      <c r="GT702" s="9" t="e">
        <f ca="1">INDIRECT(ADDRESS(ROW(),Controls!#REF!+90))</f>
        <v>#REF!</v>
      </c>
      <c r="GU702" s="9" t="e">
        <f ca="1">INDIRECT(ADDRESS(ROW(),Controls!#REF!+105))</f>
        <v>#REF!</v>
      </c>
      <c r="GV702" s="9" t="e">
        <f ca="1">INDIRECT(ADDRESS(ROW(),Controls!#REF!+120))</f>
        <v>#REF!</v>
      </c>
      <c r="GW702" s="9" t="e">
        <f ca="1">INDIRECT(ADDRESS(ROW(),Controls!#REF!+15))</f>
        <v>#REF!</v>
      </c>
      <c r="GX702" s="9" t="e">
        <f ca="1">INDIRECT(ADDRESS(ROW(),Controls!#REF!+135))</f>
        <v>#REF!</v>
      </c>
      <c r="HJ702" s="9" t="e">
        <f t="shared" ca="1" si="60"/>
        <v>#REF!</v>
      </c>
      <c r="HK702" s="9" t="e">
        <f t="shared" ca="1" si="61"/>
        <v>#REF!</v>
      </c>
      <c r="HL702" s="9" t="e">
        <f t="shared" ca="1" si="62"/>
        <v>#REF!</v>
      </c>
      <c r="HM702" s="9" t="e">
        <f t="shared" ca="1" si="63"/>
        <v>#REF!</v>
      </c>
      <c r="HN702" s="9" t="e">
        <f ca="1">SQRT($GS702*(1-$GS702/Controls!$D$15))</f>
        <v>#REF!</v>
      </c>
      <c r="HO702" s="9" t="e">
        <f t="shared" ca="1" si="64"/>
        <v>#REF!</v>
      </c>
      <c r="HP702" s="9" t="e">
        <f t="shared" ca="1" si="65"/>
        <v>#REF!</v>
      </c>
      <c r="HQ702" s="9" t="e">
        <f ca="1">IF($GV702=0,NA(),($GX702*Controls!#REF!))</f>
        <v>#REF!</v>
      </c>
    </row>
    <row r="703" spans="134:225" x14ac:dyDescent="0.25">
      <c r="ED703" s="9">
        <f>$EC$1405/4+$EC$1406/2+$EC$1407/4</f>
        <v>0</v>
      </c>
      <c r="EE703" s="9">
        <f>$ED$1404/4+$ED$1405/2+$ED$1406/4</f>
        <v>0</v>
      </c>
      <c r="GP703" s="9" t="e">
        <f ca="1">INDIRECT(ADDRESS(ROW(),Controls!#REF!+30))</f>
        <v>#REF!</v>
      </c>
      <c r="GQ703" s="9" t="e">
        <f ca="1">INDIRECT(ADDRESS(ROW(),Controls!#REF!+45))</f>
        <v>#REF!</v>
      </c>
      <c r="GR703" s="9" t="e">
        <f ca="1">INDIRECT(ADDRESS(ROW(),Controls!#REF!+60))</f>
        <v>#REF!</v>
      </c>
      <c r="GS703" s="9" t="e">
        <f ca="1">INDIRECT(ADDRESS(ROW(),Controls!#REF!+75))</f>
        <v>#REF!</v>
      </c>
      <c r="GT703" s="9" t="e">
        <f ca="1">INDIRECT(ADDRESS(ROW(),Controls!#REF!+90))</f>
        <v>#REF!</v>
      </c>
      <c r="GU703" s="9" t="e">
        <f ca="1">INDIRECT(ADDRESS(ROW(),Controls!#REF!+105))</f>
        <v>#REF!</v>
      </c>
      <c r="GV703" s="9" t="e">
        <f ca="1">INDIRECT(ADDRESS(ROW(),Controls!#REF!+120))</f>
        <v>#REF!</v>
      </c>
      <c r="GW703" s="9" t="e">
        <f ca="1">INDIRECT(ADDRESS(ROW(),Controls!#REF!+15))</f>
        <v>#REF!</v>
      </c>
      <c r="GX703" s="9" t="e">
        <f ca="1">INDIRECT(ADDRESS(ROW(),Controls!#REF!+135))</f>
        <v>#REF!</v>
      </c>
      <c r="HJ703" s="9" t="e">
        <f t="shared" ca="1" si="60"/>
        <v>#REF!</v>
      </c>
      <c r="HK703" s="9" t="e">
        <f t="shared" ca="1" si="61"/>
        <v>#REF!</v>
      </c>
      <c r="HL703" s="9" t="e">
        <f t="shared" ca="1" si="62"/>
        <v>#REF!</v>
      </c>
      <c r="HM703" s="9" t="e">
        <f t="shared" ca="1" si="63"/>
        <v>#REF!</v>
      </c>
      <c r="HN703" s="9" t="e">
        <f ca="1">SQRT($GS703*(1-$GS703/Controls!$D$15))</f>
        <v>#REF!</v>
      </c>
      <c r="HO703" s="9" t="e">
        <f t="shared" ca="1" si="64"/>
        <v>#REF!</v>
      </c>
      <c r="HP703" s="9" t="e">
        <f t="shared" ca="1" si="65"/>
        <v>#REF!</v>
      </c>
      <c r="HQ703" s="9" t="e">
        <f ca="1">IF($GV703=0,NA(),($GX703*Controls!#REF!))</f>
        <v>#REF!</v>
      </c>
    </row>
    <row r="704" spans="134:225" x14ac:dyDescent="0.25">
      <c r="ED704" s="9">
        <f>$EC$1407/4+$EC$1408/2+$EC$1409/4</f>
        <v>0</v>
      </c>
      <c r="EE704" s="9">
        <f>$ED$1406/4+$ED$1407/2+$ED$1408/4</f>
        <v>0</v>
      </c>
      <c r="GP704" s="9" t="e">
        <f ca="1">INDIRECT(ADDRESS(ROW(),Controls!#REF!+30))</f>
        <v>#REF!</v>
      </c>
      <c r="GQ704" s="9" t="e">
        <f ca="1">INDIRECT(ADDRESS(ROW(),Controls!#REF!+45))</f>
        <v>#REF!</v>
      </c>
      <c r="GR704" s="9" t="e">
        <f ca="1">INDIRECT(ADDRESS(ROW(),Controls!#REF!+60))</f>
        <v>#REF!</v>
      </c>
      <c r="GS704" s="9" t="e">
        <f ca="1">INDIRECT(ADDRESS(ROW(),Controls!#REF!+75))</f>
        <v>#REF!</v>
      </c>
      <c r="GT704" s="9" t="e">
        <f ca="1">INDIRECT(ADDRESS(ROW(),Controls!#REF!+90))</f>
        <v>#REF!</v>
      </c>
      <c r="GU704" s="9" t="e">
        <f ca="1">INDIRECT(ADDRESS(ROW(),Controls!#REF!+105))</f>
        <v>#REF!</v>
      </c>
      <c r="GV704" s="9" t="e">
        <f ca="1">INDIRECT(ADDRESS(ROW(),Controls!#REF!+120))</f>
        <v>#REF!</v>
      </c>
      <c r="GW704" s="9" t="e">
        <f ca="1">INDIRECT(ADDRESS(ROW(),Controls!#REF!+15))</f>
        <v>#REF!</v>
      </c>
      <c r="GX704" s="9" t="e">
        <f ca="1">INDIRECT(ADDRESS(ROW(),Controls!#REF!+135))</f>
        <v>#REF!</v>
      </c>
      <c r="HJ704" s="9" t="e">
        <f t="shared" ca="1" si="60"/>
        <v>#REF!</v>
      </c>
      <c r="HK704" s="9" t="e">
        <f t="shared" ca="1" si="61"/>
        <v>#REF!</v>
      </c>
      <c r="HL704" s="9" t="e">
        <f t="shared" ca="1" si="62"/>
        <v>#REF!</v>
      </c>
      <c r="HM704" s="9" t="e">
        <f t="shared" ca="1" si="63"/>
        <v>#REF!</v>
      </c>
      <c r="HN704" s="9" t="e">
        <f ca="1">SQRT($GS704*(1-$GS704/Controls!$D$15))</f>
        <v>#REF!</v>
      </c>
      <c r="HO704" s="9" t="e">
        <f t="shared" ca="1" si="64"/>
        <v>#REF!</v>
      </c>
      <c r="HP704" s="9" t="e">
        <f t="shared" ca="1" si="65"/>
        <v>#REF!</v>
      </c>
      <c r="HQ704" s="9" t="e">
        <f ca="1">IF($GV704=0,NA(),($GX704*Controls!#REF!))</f>
        <v>#REF!</v>
      </c>
    </row>
    <row r="705" spans="134:225" x14ac:dyDescent="0.25">
      <c r="ED705" s="9">
        <f>$EC$1409/4+$EC$1410/2+$EC$1411/4</f>
        <v>0</v>
      </c>
      <c r="EE705" s="9">
        <f>$ED$1408/4+$ED$1409/2+$ED$1410/4</f>
        <v>0</v>
      </c>
      <c r="GP705" s="9" t="e">
        <f ca="1">INDIRECT(ADDRESS(ROW(),Controls!#REF!+30))</f>
        <v>#REF!</v>
      </c>
      <c r="GQ705" s="9" t="e">
        <f ca="1">INDIRECT(ADDRESS(ROW(),Controls!#REF!+45))</f>
        <v>#REF!</v>
      </c>
      <c r="GR705" s="9" t="e">
        <f ca="1">INDIRECT(ADDRESS(ROW(),Controls!#REF!+60))</f>
        <v>#REF!</v>
      </c>
      <c r="GS705" s="9" t="e">
        <f ca="1">INDIRECT(ADDRESS(ROW(),Controls!#REF!+75))</f>
        <v>#REF!</v>
      </c>
      <c r="GT705" s="9" t="e">
        <f ca="1">INDIRECT(ADDRESS(ROW(),Controls!#REF!+90))</f>
        <v>#REF!</v>
      </c>
      <c r="GU705" s="9" t="e">
        <f ca="1">INDIRECT(ADDRESS(ROW(),Controls!#REF!+105))</f>
        <v>#REF!</v>
      </c>
      <c r="GV705" s="9" t="e">
        <f ca="1">INDIRECT(ADDRESS(ROW(),Controls!#REF!+120))</f>
        <v>#REF!</v>
      </c>
      <c r="GW705" s="9" t="e">
        <f ca="1">INDIRECT(ADDRESS(ROW(),Controls!#REF!+15))</f>
        <v>#REF!</v>
      </c>
      <c r="GX705" s="9" t="e">
        <f ca="1">INDIRECT(ADDRESS(ROW(),Controls!#REF!+135))</f>
        <v>#REF!</v>
      </c>
      <c r="HJ705" s="9" t="e">
        <f t="shared" ref="HJ705:HJ768" ca="1" si="66">IF($GV705=0,NA(),MAX($GP705,0.01)/$GQ705)</f>
        <v>#REF!</v>
      </c>
      <c r="HK705" s="9" t="e">
        <f t="shared" ref="HK705:HK768" ca="1" si="67">IF($GV705=0,NA(),($GP705-$GQ705)/$GV705)</f>
        <v>#REF!</v>
      </c>
      <c r="HL705" s="9" t="e">
        <f t="shared" ref="HL705:HL768" ca="1" si="68">IF($GV705=0,NA(),MAX($GU705/$GT705,0.01))</f>
        <v>#REF!</v>
      </c>
      <c r="HM705" s="9" t="e">
        <f t="shared" ref="HM705:HM768" ca="1" si="69">IF($GV705=0,NA(),($GU705-$GT705)/$GV705)</f>
        <v>#REF!</v>
      </c>
      <c r="HN705" s="9" t="e">
        <f ca="1">SQRT($GS705*(1-$GS705/Controls!$D$15))</f>
        <v>#REF!</v>
      </c>
      <c r="HO705" s="9" t="e">
        <f t="shared" ref="HO705:HO768" ca="1" si="70">IF($HN705=0,0,$GR705/$HN705)</f>
        <v>#REF!</v>
      </c>
      <c r="HP705" s="9" t="e">
        <f t="shared" ref="HP705:HP768" ca="1" si="71">IF($GV705=0,NA(),$GW705/$GV705)</f>
        <v>#REF!</v>
      </c>
      <c r="HQ705" s="9" t="e">
        <f ca="1">IF($GV705=0,NA(),($GX705*Controls!#REF!))</f>
        <v>#REF!</v>
      </c>
    </row>
    <row r="706" spans="134:225" x14ac:dyDescent="0.25">
      <c r="ED706" s="9">
        <f>$EC$1411/4+$EC$1412/2+$EC$1413/4</f>
        <v>0</v>
      </c>
      <c r="EE706" s="9">
        <f>$ED$1410/4+$ED$1411/2+$ED$1412/4</f>
        <v>0</v>
      </c>
      <c r="GP706" s="9" t="e">
        <f ca="1">INDIRECT(ADDRESS(ROW(),Controls!#REF!+30))</f>
        <v>#REF!</v>
      </c>
      <c r="GQ706" s="9" t="e">
        <f ca="1">INDIRECT(ADDRESS(ROW(),Controls!#REF!+45))</f>
        <v>#REF!</v>
      </c>
      <c r="GR706" s="9" t="e">
        <f ca="1">INDIRECT(ADDRESS(ROW(),Controls!#REF!+60))</f>
        <v>#REF!</v>
      </c>
      <c r="GS706" s="9" t="e">
        <f ca="1">INDIRECT(ADDRESS(ROW(),Controls!#REF!+75))</f>
        <v>#REF!</v>
      </c>
      <c r="GT706" s="9" t="e">
        <f ca="1">INDIRECT(ADDRESS(ROW(),Controls!#REF!+90))</f>
        <v>#REF!</v>
      </c>
      <c r="GU706" s="9" t="e">
        <f ca="1">INDIRECT(ADDRESS(ROW(),Controls!#REF!+105))</f>
        <v>#REF!</v>
      </c>
      <c r="GV706" s="9" t="e">
        <f ca="1">INDIRECT(ADDRESS(ROW(),Controls!#REF!+120))</f>
        <v>#REF!</v>
      </c>
      <c r="GW706" s="9" t="e">
        <f ca="1">INDIRECT(ADDRESS(ROW(),Controls!#REF!+15))</f>
        <v>#REF!</v>
      </c>
      <c r="GX706" s="9" t="e">
        <f ca="1">INDIRECT(ADDRESS(ROW(),Controls!#REF!+135))</f>
        <v>#REF!</v>
      </c>
      <c r="HJ706" s="9" t="e">
        <f t="shared" ca="1" si="66"/>
        <v>#REF!</v>
      </c>
      <c r="HK706" s="9" t="e">
        <f t="shared" ca="1" si="67"/>
        <v>#REF!</v>
      </c>
      <c r="HL706" s="9" t="e">
        <f t="shared" ca="1" si="68"/>
        <v>#REF!</v>
      </c>
      <c r="HM706" s="9" t="e">
        <f t="shared" ca="1" si="69"/>
        <v>#REF!</v>
      </c>
      <c r="HN706" s="9" t="e">
        <f ca="1">SQRT($GS706*(1-$GS706/Controls!$D$15))</f>
        <v>#REF!</v>
      </c>
      <c r="HO706" s="9" t="e">
        <f t="shared" ca="1" si="70"/>
        <v>#REF!</v>
      </c>
      <c r="HP706" s="9" t="e">
        <f t="shared" ca="1" si="71"/>
        <v>#REF!</v>
      </c>
      <c r="HQ706" s="9" t="e">
        <f ca="1">IF($GV706=0,NA(),($GX706*Controls!#REF!))</f>
        <v>#REF!</v>
      </c>
    </row>
    <row r="707" spans="134:225" x14ac:dyDescent="0.25">
      <c r="ED707" s="9">
        <f>$EC$1413/4+$EC$1414/2+$EC$1415/4</f>
        <v>0</v>
      </c>
      <c r="EE707" s="9">
        <f>$ED$1412/4+$ED$1413/2+$ED$1414/4</f>
        <v>0</v>
      </c>
      <c r="GP707" s="9" t="e">
        <f ca="1">INDIRECT(ADDRESS(ROW(),Controls!#REF!+30))</f>
        <v>#REF!</v>
      </c>
      <c r="GQ707" s="9" t="e">
        <f ca="1">INDIRECT(ADDRESS(ROW(),Controls!#REF!+45))</f>
        <v>#REF!</v>
      </c>
      <c r="GR707" s="9" t="e">
        <f ca="1">INDIRECT(ADDRESS(ROW(),Controls!#REF!+60))</f>
        <v>#REF!</v>
      </c>
      <c r="GS707" s="9" t="e">
        <f ca="1">INDIRECT(ADDRESS(ROW(),Controls!#REF!+75))</f>
        <v>#REF!</v>
      </c>
      <c r="GT707" s="9" t="e">
        <f ca="1">INDIRECT(ADDRESS(ROW(),Controls!#REF!+90))</f>
        <v>#REF!</v>
      </c>
      <c r="GU707" s="9" t="e">
        <f ca="1">INDIRECT(ADDRESS(ROW(),Controls!#REF!+105))</f>
        <v>#REF!</v>
      </c>
      <c r="GV707" s="9" t="e">
        <f ca="1">INDIRECT(ADDRESS(ROW(),Controls!#REF!+120))</f>
        <v>#REF!</v>
      </c>
      <c r="GW707" s="9" t="e">
        <f ca="1">INDIRECT(ADDRESS(ROW(),Controls!#REF!+15))</f>
        <v>#REF!</v>
      </c>
      <c r="GX707" s="9" t="e">
        <f ca="1">INDIRECT(ADDRESS(ROW(),Controls!#REF!+135))</f>
        <v>#REF!</v>
      </c>
      <c r="HJ707" s="9" t="e">
        <f t="shared" ca="1" si="66"/>
        <v>#REF!</v>
      </c>
      <c r="HK707" s="9" t="e">
        <f t="shared" ca="1" si="67"/>
        <v>#REF!</v>
      </c>
      <c r="HL707" s="9" t="e">
        <f t="shared" ca="1" si="68"/>
        <v>#REF!</v>
      </c>
      <c r="HM707" s="9" t="e">
        <f t="shared" ca="1" si="69"/>
        <v>#REF!</v>
      </c>
      <c r="HN707" s="9" t="e">
        <f ca="1">SQRT($GS707*(1-$GS707/Controls!$D$15))</f>
        <v>#REF!</v>
      </c>
      <c r="HO707" s="9" t="e">
        <f t="shared" ca="1" si="70"/>
        <v>#REF!</v>
      </c>
      <c r="HP707" s="9" t="e">
        <f t="shared" ca="1" si="71"/>
        <v>#REF!</v>
      </c>
      <c r="HQ707" s="9" t="e">
        <f ca="1">IF($GV707=0,NA(),($GX707*Controls!#REF!))</f>
        <v>#REF!</v>
      </c>
    </row>
    <row r="708" spans="134:225" x14ac:dyDescent="0.25">
      <c r="ED708" s="9">
        <f>$EC$1415/4+$EC$1416/2+$EC$1417/4</f>
        <v>0</v>
      </c>
      <c r="EE708" s="9">
        <f>$ED$1414/4+$ED$1415/2+$ED$1416/4</f>
        <v>0</v>
      </c>
      <c r="GP708" s="9" t="e">
        <f ca="1">INDIRECT(ADDRESS(ROW(),Controls!#REF!+30))</f>
        <v>#REF!</v>
      </c>
      <c r="GQ708" s="9" t="e">
        <f ca="1">INDIRECT(ADDRESS(ROW(),Controls!#REF!+45))</f>
        <v>#REF!</v>
      </c>
      <c r="GR708" s="9" t="e">
        <f ca="1">INDIRECT(ADDRESS(ROW(),Controls!#REF!+60))</f>
        <v>#REF!</v>
      </c>
      <c r="GS708" s="9" t="e">
        <f ca="1">INDIRECT(ADDRESS(ROW(),Controls!#REF!+75))</f>
        <v>#REF!</v>
      </c>
      <c r="GT708" s="9" t="e">
        <f ca="1">INDIRECT(ADDRESS(ROW(),Controls!#REF!+90))</f>
        <v>#REF!</v>
      </c>
      <c r="GU708" s="9" t="e">
        <f ca="1">INDIRECT(ADDRESS(ROW(),Controls!#REF!+105))</f>
        <v>#REF!</v>
      </c>
      <c r="GV708" s="9" t="e">
        <f ca="1">INDIRECT(ADDRESS(ROW(),Controls!#REF!+120))</f>
        <v>#REF!</v>
      </c>
      <c r="GW708" s="9" t="e">
        <f ca="1">INDIRECT(ADDRESS(ROW(),Controls!#REF!+15))</f>
        <v>#REF!</v>
      </c>
      <c r="GX708" s="9" t="e">
        <f ca="1">INDIRECT(ADDRESS(ROW(),Controls!#REF!+135))</f>
        <v>#REF!</v>
      </c>
      <c r="HJ708" s="9" t="e">
        <f t="shared" ca="1" si="66"/>
        <v>#REF!</v>
      </c>
      <c r="HK708" s="9" t="e">
        <f t="shared" ca="1" si="67"/>
        <v>#REF!</v>
      </c>
      <c r="HL708" s="9" t="e">
        <f t="shared" ca="1" si="68"/>
        <v>#REF!</v>
      </c>
      <c r="HM708" s="9" t="e">
        <f t="shared" ca="1" si="69"/>
        <v>#REF!</v>
      </c>
      <c r="HN708" s="9" t="e">
        <f ca="1">SQRT($GS708*(1-$GS708/Controls!$D$15))</f>
        <v>#REF!</v>
      </c>
      <c r="HO708" s="9" t="e">
        <f t="shared" ca="1" si="70"/>
        <v>#REF!</v>
      </c>
      <c r="HP708" s="9" t="e">
        <f t="shared" ca="1" si="71"/>
        <v>#REF!</v>
      </c>
      <c r="HQ708" s="9" t="e">
        <f ca="1">IF($GV708=0,NA(),($GX708*Controls!#REF!))</f>
        <v>#REF!</v>
      </c>
    </row>
    <row r="709" spans="134:225" x14ac:dyDescent="0.25">
      <c r="ED709" s="9">
        <f>$EC$1417/4+$EC$1418/2+$EC$1419/4</f>
        <v>0</v>
      </c>
      <c r="EE709" s="9">
        <f>$ED$1416/4+$ED$1417/2+$ED$1418/4</f>
        <v>0</v>
      </c>
      <c r="GP709" s="9" t="e">
        <f ca="1">INDIRECT(ADDRESS(ROW(),Controls!#REF!+30))</f>
        <v>#REF!</v>
      </c>
      <c r="GQ709" s="9" t="e">
        <f ca="1">INDIRECT(ADDRESS(ROW(),Controls!#REF!+45))</f>
        <v>#REF!</v>
      </c>
      <c r="GR709" s="9" t="e">
        <f ca="1">INDIRECT(ADDRESS(ROW(),Controls!#REF!+60))</f>
        <v>#REF!</v>
      </c>
      <c r="GS709" s="9" t="e">
        <f ca="1">INDIRECT(ADDRESS(ROW(),Controls!#REF!+75))</f>
        <v>#REF!</v>
      </c>
      <c r="GT709" s="9" t="e">
        <f ca="1">INDIRECT(ADDRESS(ROW(),Controls!#REF!+90))</f>
        <v>#REF!</v>
      </c>
      <c r="GU709" s="9" t="e">
        <f ca="1">INDIRECT(ADDRESS(ROW(),Controls!#REF!+105))</f>
        <v>#REF!</v>
      </c>
      <c r="GV709" s="9" t="e">
        <f ca="1">INDIRECT(ADDRESS(ROW(),Controls!#REF!+120))</f>
        <v>#REF!</v>
      </c>
      <c r="GW709" s="9" t="e">
        <f ca="1">INDIRECT(ADDRESS(ROW(),Controls!#REF!+15))</f>
        <v>#REF!</v>
      </c>
      <c r="GX709" s="9" t="e">
        <f ca="1">INDIRECT(ADDRESS(ROW(),Controls!#REF!+135))</f>
        <v>#REF!</v>
      </c>
      <c r="HJ709" s="9" t="e">
        <f t="shared" ca="1" si="66"/>
        <v>#REF!</v>
      </c>
      <c r="HK709" s="9" t="e">
        <f t="shared" ca="1" si="67"/>
        <v>#REF!</v>
      </c>
      <c r="HL709" s="9" t="e">
        <f t="shared" ca="1" si="68"/>
        <v>#REF!</v>
      </c>
      <c r="HM709" s="9" t="e">
        <f t="shared" ca="1" si="69"/>
        <v>#REF!</v>
      </c>
      <c r="HN709" s="9" t="e">
        <f ca="1">SQRT($GS709*(1-$GS709/Controls!$D$15))</f>
        <v>#REF!</v>
      </c>
      <c r="HO709" s="9" t="e">
        <f t="shared" ca="1" si="70"/>
        <v>#REF!</v>
      </c>
      <c r="HP709" s="9" t="e">
        <f t="shared" ca="1" si="71"/>
        <v>#REF!</v>
      </c>
      <c r="HQ709" s="9" t="e">
        <f ca="1">IF($GV709=0,NA(),($GX709*Controls!#REF!))</f>
        <v>#REF!</v>
      </c>
    </row>
    <row r="710" spans="134:225" x14ac:dyDescent="0.25">
      <c r="ED710" s="9">
        <f>$EC$1419/4+$EC$1420/2+$EC$1421/4</f>
        <v>0</v>
      </c>
      <c r="EE710" s="9">
        <f>$ED$1418/4+$ED$1419/2+$ED$1420/4</f>
        <v>0</v>
      </c>
      <c r="GP710" s="9" t="e">
        <f ca="1">INDIRECT(ADDRESS(ROW(),Controls!#REF!+30))</f>
        <v>#REF!</v>
      </c>
      <c r="GQ710" s="9" t="e">
        <f ca="1">INDIRECT(ADDRESS(ROW(),Controls!#REF!+45))</f>
        <v>#REF!</v>
      </c>
      <c r="GR710" s="9" t="e">
        <f ca="1">INDIRECT(ADDRESS(ROW(),Controls!#REF!+60))</f>
        <v>#REF!</v>
      </c>
      <c r="GS710" s="9" t="e">
        <f ca="1">INDIRECT(ADDRESS(ROW(),Controls!#REF!+75))</f>
        <v>#REF!</v>
      </c>
      <c r="GT710" s="9" t="e">
        <f ca="1">INDIRECT(ADDRESS(ROW(),Controls!#REF!+90))</f>
        <v>#REF!</v>
      </c>
      <c r="GU710" s="9" t="e">
        <f ca="1">INDIRECT(ADDRESS(ROW(),Controls!#REF!+105))</f>
        <v>#REF!</v>
      </c>
      <c r="GV710" s="9" t="e">
        <f ca="1">INDIRECT(ADDRESS(ROW(),Controls!#REF!+120))</f>
        <v>#REF!</v>
      </c>
      <c r="GW710" s="9" t="e">
        <f ca="1">INDIRECT(ADDRESS(ROW(),Controls!#REF!+15))</f>
        <v>#REF!</v>
      </c>
      <c r="GX710" s="9" t="e">
        <f ca="1">INDIRECT(ADDRESS(ROW(),Controls!#REF!+135))</f>
        <v>#REF!</v>
      </c>
      <c r="HJ710" s="9" t="e">
        <f t="shared" ca="1" si="66"/>
        <v>#REF!</v>
      </c>
      <c r="HK710" s="9" t="e">
        <f t="shared" ca="1" si="67"/>
        <v>#REF!</v>
      </c>
      <c r="HL710" s="9" t="e">
        <f t="shared" ca="1" si="68"/>
        <v>#REF!</v>
      </c>
      <c r="HM710" s="9" t="e">
        <f t="shared" ca="1" si="69"/>
        <v>#REF!</v>
      </c>
      <c r="HN710" s="9" t="e">
        <f ca="1">SQRT($GS710*(1-$GS710/Controls!$D$15))</f>
        <v>#REF!</v>
      </c>
      <c r="HO710" s="9" t="e">
        <f t="shared" ca="1" si="70"/>
        <v>#REF!</v>
      </c>
      <c r="HP710" s="9" t="e">
        <f t="shared" ca="1" si="71"/>
        <v>#REF!</v>
      </c>
      <c r="HQ710" s="9" t="e">
        <f ca="1">IF($GV710=0,NA(),($GX710*Controls!#REF!))</f>
        <v>#REF!</v>
      </c>
    </row>
    <row r="711" spans="134:225" x14ac:dyDescent="0.25">
      <c r="ED711" s="9">
        <f>$EC$1421/4+$EC$1422/2+$EC$1423/4</f>
        <v>0</v>
      </c>
      <c r="EE711" s="9">
        <f>$ED$1420/4+$ED$1421/2+$ED$1422/4</f>
        <v>0</v>
      </c>
      <c r="GP711" s="9" t="e">
        <f ca="1">INDIRECT(ADDRESS(ROW(),Controls!#REF!+30))</f>
        <v>#REF!</v>
      </c>
      <c r="GQ711" s="9" t="e">
        <f ca="1">INDIRECT(ADDRESS(ROW(),Controls!#REF!+45))</f>
        <v>#REF!</v>
      </c>
      <c r="GR711" s="9" t="e">
        <f ca="1">INDIRECT(ADDRESS(ROW(),Controls!#REF!+60))</f>
        <v>#REF!</v>
      </c>
      <c r="GS711" s="9" t="e">
        <f ca="1">INDIRECT(ADDRESS(ROW(),Controls!#REF!+75))</f>
        <v>#REF!</v>
      </c>
      <c r="GT711" s="9" t="e">
        <f ca="1">INDIRECT(ADDRESS(ROW(),Controls!#REF!+90))</f>
        <v>#REF!</v>
      </c>
      <c r="GU711" s="9" t="e">
        <f ca="1">INDIRECT(ADDRESS(ROW(),Controls!#REF!+105))</f>
        <v>#REF!</v>
      </c>
      <c r="GV711" s="9" t="e">
        <f ca="1">INDIRECT(ADDRESS(ROW(),Controls!#REF!+120))</f>
        <v>#REF!</v>
      </c>
      <c r="GW711" s="9" t="e">
        <f ca="1">INDIRECT(ADDRESS(ROW(),Controls!#REF!+15))</f>
        <v>#REF!</v>
      </c>
      <c r="GX711" s="9" t="e">
        <f ca="1">INDIRECT(ADDRESS(ROW(),Controls!#REF!+135))</f>
        <v>#REF!</v>
      </c>
      <c r="HJ711" s="9" t="e">
        <f t="shared" ca="1" si="66"/>
        <v>#REF!</v>
      </c>
      <c r="HK711" s="9" t="e">
        <f t="shared" ca="1" si="67"/>
        <v>#REF!</v>
      </c>
      <c r="HL711" s="9" t="e">
        <f t="shared" ca="1" si="68"/>
        <v>#REF!</v>
      </c>
      <c r="HM711" s="9" t="e">
        <f t="shared" ca="1" si="69"/>
        <v>#REF!</v>
      </c>
      <c r="HN711" s="9" t="e">
        <f ca="1">SQRT($GS711*(1-$GS711/Controls!$D$15))</f>
        <v>#REF!</v>
      </c>
      <c r="HO711" s="9" t="e">
        <f t="shared" ca="1" si="70"/>
        <v>#REF!</v>
      </c>
      <c r="HP711" s="9" t="e">
        <f t="shared" ca="1" si="71"/>
        <v>#REF!</v>
      </c>
      <c r="HQ711" s="9" t="e">
        <f ca="1">IF($GV711=0,NA(),($GX711*Controls!#REF!))</f>
        <v>#REF!</v>
      </c>
    </row>
    <row r="712" spans="134:225" x14ac:dyDescent="0.25">
      <c r="ED712" s="9">
        <f>$EC$1423/4+$EC$1424/2+$EC$1425/4</f>
        <v>0</v>
      </c>
      <c r="EE712" s="9">
        <f>$ED$1422/4+$ED$1423/2+$ED$1424/4</f>
        <v>0</v>
      </c>
      <c r="GP712" s="9" t="e">
        <f ca="1">INDIRECT(ADDRESS(ROW(),Controls!#REF!+30))</f>
        <v>#REF!</v>
      </c>
      <c r="GQ712" s="9" t="e">
        <f ca="1">INDIRECT(ADDRESS(ROW(),Controls!#REF!+45))</f>
        <v>#REF!</v>
      </c>
      <c r="GR712" s="9" t="e">
        <f ca="1">INDIRECT(ADDRESS(ROW(),Controls!#REF!+60))</f>
        <v>#REF!</v>
      </c>
      <c r="GS712" s="9" t="e">
        <f ca="1">INDIRECT(ADDRESS(ROW(),Controls!#REF!+75))</f>
        <v>#REF!</v>
      </c>
      <c r="GT712" s="9" t="e">
        <f ca="1">INDIRECT(ADDRESS(ROW(),Controls!#REF!+90))</f>
        <v>#REF!</v>
      </c>
      <c r="GU712" s="9" t="e">
        <f ca="1">INDIRECT(ADDRESS(ROW(),Controls!#REF!+105))</f>
        <v>#REF!</v>
      </c>
      <c r="GV712" s="9" t="e">
        <f ca="1">INDIRECT(ADDRESS(ROW(),Controls!#REF!+120))</f>
        <v>#REF!</v>
      </c>
      <c r="GW712" s="9" t="e">
        <f ca="1">INDIRECT(ADDRESS(ROW(),Controls!#REF!+15))</f>
        <v>#REF!</v>
      </c>
      <c r="GX712" s="9" t="e">
        <f ca="1">INDIRECT(ADDRESS(ROW(),Controls!#REF!+135))</f>
        <v>#REF!</v>
      </c>
      <c r="HJ712" s="9" t="e">
        <f t="shared" ca="1" si="66"/>
        <v>#REF!</v>
      </c>
      <c r="HK712" s="9" t="e">
        <f t="shared" ca="1" si="67"/>
        <v>#REF!</v>
      </c>
      <c r="HL712" s="9" t="e">
        <f t="shared" ca="1" si="68"/>
        <v>#REF!</v>
      </c>
      <c r="HM712" s="9" t="e">
        <f t="shared" ca="1" si="69"/>
        <v>#REF!</v>
      </c>
      <c r="HN712" s="9" t="e">
        <f ca="1">SQRT($GS712*(1-$GS712/Controls!$D$15))</f>
        <v>#REF!</v>
      </c>
      <c r="HO712" s="9" t="e">
        <f t="shared" ca="1" si="70"/>
        <v>#REF!</v>
      </c>
      <c r="HP712" s="9" t="e">
        <f t="shared" ca="1" si="71"/>
        <v>#REF!</v>
      </c>
      <c r="HQ712" s="9" t="e">
        <f ca="1">IF($GV712=0,NA(),($GX712*Controls!#REF!))</f>
        <v>#REF!</v>
      </c>
    </row>
    <row r="713" spans="134:225" x14ac:dyDescent="0.25">
      <c r="ED713" s="9">
        <f>$EC$1425/4+$EC$1426/2+$EC$1427/4</f>
        <v>0</v>
      </c>
      <c r="EE713" s="9">
        <f>$ED$1424/4+$ED$1425/2+$ED$1426/4</f>
        <v>0</v>
      </c>
      <c r="GP713" s="9" t="e">
        <f ca="1">INDIRECT(ADDRESS(ROW(),Controls!#REF!+30))</f>
        <v>#REF!</v>
      </c>
      <c r="GQ713" s="9" t="e">
        <f ca="1">INDIRECT(ADDRESS(ROW(),Controls!#REF!+45))</f>
        <v>#REF!</v>
      </c>
      <c r="GR713" s="9" t="e">
        <f ca="1">INDIRECT(ADDRESS(ROW(),Controls!#REF!+60))</f>
        <v>#REF!</v>
      </c>
      <c r="GS713" s="9" t="e">
        <f ca="1">INDIRECT(ADDRESS(ROW(),Controls!#REF!+75))</f>
        <v>#REF!</v>
      </c>
      <c r="GT713" s="9" t="e">
        <f ca="1">INDIRECT(ADDRESS(ROW(),Controls!#REF!+90))</f>
        <v>#REF!</v>
      </c>
      <c r="GU713" s="9" t="e">
        <f ca="1">INDIRECT(ADDRESS(ROW(),Controls!#REF!+105))</f>
        <v>#REF!</v>
      </c>
      <c r="GV713" s="9" t="e">
        <f ca="1">INDIRECT(ADDRESS(ROW(),Controls!#REF!+120))</f>
        <v>#REF!</v>
      </c>
      <c r="GW713" s="9" t="e">
        <f ca="1">INDIRECT(ADDRESS(ROW(),Controls!#REF!+15))</f>
        <v>#REF!</v>
      </c>
      <c r="GX713" s="9" t="e">
        <f ca="1">INDIRECT(ADDRESS(ROW(),Controls!#REF!+135))</f>
        <v>#REF!</v>
      </c>
      <c r="HJ713" s="9" t="e">
        <f t="shared" ca="1" si="66"/>
        <v>#REF!</v>
      </c>
      <c r="HK713" s="9" t="e">
        <f t="shared" ca="1" si="67"/>
        <v>#REF!</v>
      </c>
      <c r="HL713" s="9" t="e">
        <f t="shared" ca="1" si="68"/>
        <v>#REF!</v>
      </c>
      <c r="HM713" s="9" t="e">
        <f t="shared" ca="1" si="69"/>
        <v>#REF!</v>
      </c>
      <c r="HN713" s="9" t="e">
        <f ca="1">SQRT($GS713*(1-$GS713/Controls!$D$15))</f>
        <v>#REF!</v>
      </c>
      <c r="HO713" s="9" t="e">
        <f t="shared" ca="1" si="70"/>
        <v>#REF!</v>
      </c>
      <c r="HP713" s="9" t="e">
        <f t="shared" ca="1" si="71"/>
        <v>#REF!</v>
      </c>
      <c r="HQ713" s="9" t="e">
        <f ca="1">IF($GV713=0,NA(),($GX713*Controls!#REF!))</f>
        <v>#REF!</v>
      </c>
    </row>
    <row r="714" spans="134:225" x14ac:dyDescent="0.25">
      <c r="ED714" s="9">
        <f>$EC$1427/4+$EC$1428/2+$EC$1429/4</f>
        <v>0</v>
      </c>
      <c r="EE714" s="9">
        <f>$ED$1426/4+$ED$1427/2+$ED$1428/4</f>
        <v>0</v>
      </c>
      <c r="GP714" s="9" t="e">
        <f ca="1">INDIRECT(ADDRESS(ROW(),Controls!#REF!+30))</f>
        <v>#REF!</v>
      </c>
      <c r="GQ714" s="9" t="e">
        <f ca="1">INDIRECT(ADDRESS(ROW(),Controls!#REF!+45))</f>
        <v>#REF!</v>
      </c>
      <c r="GR714" s="9" t="e">
        <f ca="1">INDIRECT(ADDRESS(ROW(),Controls!#REF!+60))</f>
        <v>#REF!</v>
      </c>
      <c r="GS714" s="9" t="e">
        <f ca="1">INDIRECT(ADDRESS(ROW(),Controls!#REF!+75))</f>
        <v>#REF!</v>
      </c>
      <c r="GT714" s="9" t="e">
        <f ca="1">INDIRECT(ADDRESS(ROW(),Controls!#REF!+90))</f>
        <v>#REF!</v>
      </c>
      <c r="GU714" s="9" t="e">
        <f ca="1">INDIRECT(ADDRESS(ROW(),Controls!#REF!+105))</f>
        <v>#REF!</v>
      </c>
      <c r="GV714" s="9" t="e">
        <f ca="1">INDIRECT(ADDRESS(ROW(),Controls!#REF!+120))</f>
        <v>#REF!</v>
      </c>
      <c r="GW714" s="9" t="e">
        <f ca="1">INDIRECT(ADDRESS(ROW(),Controls!#REF!+15))</f>
        <v>#REF!</v>
      </c>
      <c r="GX714" s="9" t="e">
        <f ca="1">INDIRECT(ADDRESS(ROW(),Controls!#REF!+135))</f>
        <v>#REF!</v>
      </c>
      <c r="HJ714" s="9" t="e">
        <f t="shared" ca="1" si="66"/>
        <v>#REF!</v>
      </c>
      <c r="HK714" s="9" t="e">
        <f t="shared" ca="1" si="67"/>
        <v>#REF!</v>
      </c>
      <c r="HL714" s="9" t="e">
        <f t="shared" ca="1" si="68"/>
        <v>#REF!</v>
      </c>
      <c r="HM714" s="9" t="e">
        <f t="shared" ca="1" si="69"/>
        <v>#REF!</v>
      </c>
      <c r="HN714" s="9" t="e">
        <f ca="1">SQRT($GS714*(1-$GS714/Controls!$D$15))</f>
        <v>#REF!</v>
      </c>
      <c r="HO714" s="9" t="e">
        <f t="shared" ca="1" si="70"/>
        <v>#REF!</v>
      </c>
      <c r="HP714" s="9" t="e">
        <f t="shared" ca="1" si="71"/>
        <v>#REF!</v>
      </c>
      <c r="HQ714" s="9" t="e">
        <f ca="1">IF($GV714=0,NA(),($GX714*Controls!#REF!))</f>
        <v>#REF!</v>
      </c>
    </row>
    <row r="715" spans="134:225" x14ac:dyDescent="0.25">
      <c r="ED715" s="9">
        <f>$EC$1429/4+$EC$1430/2+$EC$1431/4</f>
        <v>0</v>
      </c>
      <c r="EE715" s="9">
        <f>$ED$1428/4+$ED$1429/2+$ED$1430/4</f>
        <v>0</v>
      </c>
      <c r="GP715" s="9" t="e">
        <f ca="1">INDIRECT(ADDRESS(ROW(),Controls!#REF!+30))</f>
        <v>#REF!</v>
      </c>
      <c r="GQ715" s="9" t="e">
        <f ca="1">INDIRECT(ADDRESS(ROW(),Controls!#REF!+45))</f>
        <v>#REF!</v>
      </c>
      <c r="GR715" s="9" t="e">
        <f ca="1">INDIRECT(ADDRESS(ROW(),Controls!#REF!+60))</f>
        <v>#REF!</v>
      </c>
      <c r="GS715" s="9" t="e">
        <f ca="1">INDIRECT(ADDRESS(ROW(),Controls!#REF!+75))</f>
        <v>#REF!</v>
      </c>
      <c r="GT715" s="9" t="e">
        <f ca="1">INDIRECT(ADDRESS(ROW(),Controls!#REF!+90))</f>
        <v>#REF!</v>
      </c>
      <c r="GU715" s="9" t="e">
        <f ca="1">INDIRECT(ADDRESS(ROW(),Controls!#REF!+105))</f>
        <v>#REF!</v>
      </c>
      <c r="GV715" s="9" t="e">
        <f ca="1">INDIRECT(ADDRESS(ROW(),Controls!#REF!+120))</f>
        <v>#REF!</v>
      </c>
      <c r="GW715" s="9" t="e">
        <f ca="1">INDIRECT(ADDRESS(ROW(),Controls!#REF!+15))</f>
        <v>#REF!</v>
      </c>
      <c r="GX715" s="9" t="e">
        <f ca="1">INDIRECT(ADDRESS(ROW(),Controls!#REF!+135))</f>
        <v>#REF!</v>
      </c>
      <c r="HJ715" s="9" t="e">
        <f t="shared" ca="1" si="66"/>
        <v>#REF!</v>
      </c>
      <c r="HK715" s="9" t="e">
        <f t="shared" ca="1" si="67"/>
        <v>#REF!</v>
      </c>
      <c r="HL715" s="9" t="e">
        <f t="shared" ca="1" si="68"/>
        <v>#REF!</v>
      </c>
      <c r="HM715" s="9" t="e">
        <f t="shared" ca="1" si="69"/>
        <v>#REF!</v>
      </c>
      <c r="HN715" s="9" t="e">
        <f ca="1">SQRT($GS715*(1-$GS715/Controls!$D$15))</f>
        <v>#REF!</v>
      </c>
      <c r="HO715" s="9" t="e">
        <f t="shared" ca="1" si="70"/>
        <v>#REF!</v>
      </c>
      <c r="HP715" s="9" t="e">
        <f t="shared" ca="1" si="71"/>
        <v>#REF!</v>
      </c>
      <c r="HQ715" s="9" t="e">
        <f ca="1">IF($GV715=0,NA(),($GX715*Controls!#REF!))</f>
        <v>#REF!</v>
      </c>
    </row>
    <row r="716" spans="134:225" x14ac:dyDescent="0.25">
      <c r="ED716" s="9">
        <f>$EC$1431/4+$EC$1432/2+$EC$1433/4</f>
        <v>0</v>
      </c>
      <c r="EE716" s="9">
        <f>$ED$1430/4+$ED$1431/2+$ED$1432/4</f>
        <v>0</v>
      </c>
      <c r="GP716" s="9" t="e">
        <f ca="1">INDIRECT(ADDRESS(ROW(),Controls!#REF!+30))</f>
        <v>#REF!</v>
      </c>
      <c r="GQ716" s="9" t="e">
        <f ca="1">INDIRECT(ADDRESS(ROW(),Controls!#REF!+45))</f>
        <v>#REF!</v>
      </c>
      <c r="GR716" s="9" t="e">
        <f ca="1">INDIRECT(ADDRESS(ROW(),Controls!#REF!+60))</f>
        <v>#REF!</v>
      </c>
      <c r="GS716" s="9" t="e">
        <f ca="1">INDIRECT(ADDRESS(ROW(),Controls!#REF!+75))</f>
        <v>#REF!</v>
      </c>
      <c r="GT716" s="9" t="e">
        <f ca="1">INDIRECT(ADDRESS(ROW(),Controls!#REF!+90))</f>
        <v>#REF!</v>
      </c>
      <c r="GU716" s="9" t="e">
        <f ca="1">INDIRECT(ADDRESS(ROW(),Controls!#REF!+105))</f>
        <v>#REF!</v>
      </c>
      <c r="GV716" s="9" t="e">
        <f ca="1">INDIRECT(ADDRESS(ROW(),Controls!#REF!+120))</f>
        <v>#REF!</v>
      </c>
      <c r="GW716" s="9" t="e">
        <f ca="1">INDIRECT(ADDRESS(ROW(),Controls!#REF!+15))</f>
        <v>#REF!</v>
      </c>
      <c r="GX716" s="9" t="e">
        <f ca="1">INDIRECT(ADDRESS(ROW(),Controls!#REF!+135))</f>
        <v>#REF!</v>
      </c>
      <c r="HJ716" s="9" t="e">
        <f t="shared" ca="1" si="66"/>
        <v>#REF!</v>
      </c>
      <c r="HK716" s="9" t="e">
        <f t="shared" ca="1" si="67"/>
        <v>#REF!</v>
      </c>
      <c r="HL716" s="9" t="e">
        <f t="shared" ca="1" si="68"/>
        <v>#REF!</v>
      </c>
      <c r="HM716" s="9" t="e">
        <f t="shared" ca="1" si="69"/>
        <v>#REF!</v>
      </c>
      <c r="HN716" s="9" t="e">
        <f ca="1">SQRT($GS716*(1-$GS716/Controls!$D$15))</f>
        <v>#REF!</v>
      </c>
      <c r="HO716" s="9" t="e">
        <f t="shared" ca="1" si="70"/>
        <v>#REF!</v>
      </c>
      <c r="HP716" s="9" t="e">
        <f t="shared" ca="1" si="71"/>
        <v>#REF!</v>
      </c>
      <c r="HQ716" s="9" t="e">
        <f ca="1">IF($GV716=0,NA(),($GX716*Controls!#REF!))</f>
        <v>#REF!</v>
      </c>
    </row>
    <row r="717" spans="134:225" x14ac:dyDescent="0.25">
      <c r="ED717" s="9">
        <f>$EC$1433/4+$EC$1434/2+$EC$1435/4</f>
        <v>0</v>
      </c>
      <c r="EE717" s="9">
        <f>$ED$1432/4+$ED$1433/2+$ED$1434/4</f>
        <v>0</v>
      </c>
      <c r="GP717" s="9" t="e">
        <f ca="1">INDIRECT(ADDRESS(ROW(),Controls!#REF!+30))</f>
        <v>#REF!</v>
      </c>
      <c r="GQ717" s="9" t="e">
        <f ca="1">INDIRECT(ADDRESS(ROW(),Controls!#REF!+45))</f>
        <v>#REF!</v>
      </c>
      <c r="GR717" s="9" t="e">
        <f ca="1">INDIRECT(ADDRESS(ROW(),Controls!#REF!+60))</f>
        <v>#REF!</v>
      </c>
      <c r="GS717" s="9" t="e">
        <f ca="1">INDIRECT(ADDRESS(ROW(),Controls!#REF!+75))</f>
        <v>#REF!</v>
      </c>
      <c r="GT717" s="9" t="e">
        <f ca="1">INDIRECT(ADDRESS(ROW(),Controls!#REF!+90))</f>
        <v>#REF!</v>
      </c>
      <c r="GU717" s="9" t="e">
        <f ca="1">INDIRECT(ADDRESS(ROW(),Controls!#REF!+105))</f>
        <v>#REF!</v>
      </c>
      <c r="GV717" s="9" t="e">
        <f ca="1">INDIRECT(ADDRESS(ROW(),Controls!#REF!+120))</f>
        <v>#REF!</v>
      </c>
      <c r="GW717" s="9" t="e">
        <f ca="1">INDIRECT(ADDRESS(ROW(),Controls!#REF!+15))</f>
        <v>#REF!</v>
      </c>
      <c r="GX717" s="9" t="e">
        <f ca="1">INDIRECT(ADDRESS(ROW(),Controls!#REF!+135))</f>
        <v>#REF!</v>
      </c>
      <c r="HJ717" s="9" t="e">
        <f t="shared" ca="1" si="66"/>
        <v>#REF!</v>
      </c>
      <c r="HK717" s="9" t="e">
        <f t="shared" ca="1" si="67"/>
        <v>#REF!</v>
      </c>
      <c r="HL717" s="9" t="e">
        <f t="shared" ca="1" si="68"/>
        <v>#REF!</v>
      </c>
      <c r="HM717" s="9" t="e">
        <f t="shared" ca="1" si="69"/>
        <v>#REF!</v>
      </c>
      <c r="HN717" s="9" t="e">
        <f ca="1">SQRT($GS717*(1-$GS717/Controls!$D$15))</f>
        <v>#REF!</v>
      </c>
      <c r="HO717" s="9" t="e">
        <f t="shared" ca="1" si="70"/>
        <v>#REF!</v>
      </c>
      <c r="HP717" s="9" t="e">
        <f t="shared" ca="1" si="71"/>
        <v>#REF!</v>
      </c>
      <c r="HQ717" s="9" t="e">
        <f ca="1">IF($GV717=0,NA(),($GX717*Controls!#REF!))</f>
        <v>#REF!</v>
      </c>
    </row>
    <row r="718" spans="134:225" x14ac:dyDescent="0.25">
      <c r="ED718" s="9">
        <f>$EC$1435/4+$EC$1436/2+$EC$1437/4</f>
        <v>0</v>
      </c>
      <c r="EE718" s="9">
        <f>$ED$1434/4+$ED$1435/2+$ED$1436/4</f>
        <v>0</v>
      </c>
      <c r="GP718" s="9" t="e">
        <f ca="1">INDIRECT(ADDRESS(ROW(),Controls!#REF!+30))</f>
        <v>#REF!</v>
      </c>
      <c r="GQ718" s="9" t="e">
        <f ca="1">INDIRECT(ADDRESS(ROW(),Controls!#REF!+45))</f>
        <v>#REF!</v>
      </c>
      <c r="GR718" s="9" t="e">
        <f ca="1">INDIRECT(ADDRESS(ROW(),Controls!#REF!+60))</f>
        <v>#REF!</v>
      </c>
      <c r="GS718" s="9" t="e">
        <f ca="1">INDIRECT(ADDRESS(ROW(),Controls!#REF!+75))</f>
        <v>#REF!</v>
      </c>
      <c r="GT718" s="9" t="e">
        <f ca="1">INDIRECT(ADDRESS(ROW(),Controls!#REF!+90))</f>
        <v>#REF!</v>
      </c>
      <c r="GU718" s="9" t="e">
        <f ca="1">INDIRECT(ADDRESS(ROW(),Controls!#REF!+105))</f>
        <v>#REF!</v>
      </c>
      <c r="GV718" s="9" t="e">
        <f ca="1">INDIRECT(ADDRESS(ROW(),Controls!#REF!+120))</f>
        <v>#REF!</v>
      </c>
      <c r="GW718" s="9" t="e">
        <f ca="1">INDIRECT(ADDRESS(ROW(),Controls!#REF!+15))</f>
        <v>#REF!</v>
      </c>
      <c r="GX718" s="9" t="e">
        <f ca="1">INDIRECT(ADDRESS(ROW(),Controls!#REF!+135))</f>
        <v>#REF!</v>
      </c>
      <c r="HJ718" s="9" t="e">
        <f t="shared" ca="1" si="66"/>
        <v>#REF!</v>
      </c>
      <c r="HK718" s="9" t="e">
        <f t="shared" ca="1" si="67"/>
        <v>#REF!</v>
      </c>
      <c r="HL718" s="9" t="e">
        <f t="shared" ca="1" si="68"/>
        <v>#REF!</v>
      </c>
      <c r="HM718" s="9" t="e">
        <f t="shared" ca="1" si="69"/>
        <v>#REF!</v>
      </c>
      <c r="HN718" s="9" t="e">
        <f ca="1">SQRT($GS718*(1-$GS718/Controls!$D$15))</f>
        <v>#REF!</v>
      </c>
      <c r="HO718" s="9" t="e">
        <f t="shared" ca="1" si="70"/>
        <v>#REF!</v>
      </c>
      <c r="HP718" s="9" t="e">
        <f t="shared" ca="1" si="71"/>
        <v>#REF!</v>
      </c>
      <c r="HQ718" s="9" t="e">
        <f ca="1">IF($GV718=0,NA(),($GX718*Controls!#REF!))</f>
        <v>#REF!</v>
      </c>
    </row>
    <row r="719" spans="134:225" x14ac:dyDescent="0.25">
      <c r="ED719" s="9">
        <f>$EC$1437/4+$EC$1438/2+$EC$1439/4</f>
        <v>0</v>
      </c>
      <c r="EE719" s="9">
        <f>$ED$1436/4+$ED$1437/2+$ED$1438/4</f>
        <v>0</v>
      </c>
      <c r="GP719" s="9" t="e">
        <f ca="1">INDIRECT(ADDRESS(ROW(),Controls!#REF!+30))</f>
        <v>#REF!</v>
      </c>
      <c r="GQ719" s="9" t="e">
        <f ca="1">INDIRECT(ADDRESS(ROW(),Controls!#REF!+45))</f>
        <v>#REF!</v>
      </c>
      <c r="GR719" s="9" t="e">
        <f ca="1">INDIRECT(ADDRESS(ROW(),Controls!#REF!+60))</f>
        <v>#REF!</v>
      </c>
      <c r="GS719" s="9" t="e">
        <f ca="1">INDIRECT(ADDRESS(ROW(),Controls!#REF!+75))</f>
        <v>#REF!</v>
      </c>
      <c r="GT719" s="9" t="e">
        <f ca="1">INDIRECT(ADDRESS(ROW(),Controls!#REF!+90))</f>
        <v>#REF!</v>
      </c>
      <c r="GU719" s="9" t="e">
        <f ca="1">INDIRECT(ADDRESS(ROW(),Controls!#REF!+105))</f>
        <v>#REF!</v>
      </c>
      <c r="GV719" s="9" t="e">
        <f ca="1">INDIRECT(ADDRESS(ROW(),Controls!#REF!+120))</f>
        <v>#REF!</v>
      </c>
      <c r="GW719" s="9" t="e">
        <f ca="1">INDIRECT(ADDRESS(ROW(),Controls!#REF!+15))</f>
        <v>#REF!</v>
      </c>
      <c r="GX719" s="9" t="e">
        <f ca="1">INDIRECT(ADDRESS(ROW(),Controls!#REF!+135))</f>
        <v>#REF!</v>
      </c>
      <c r="HJ719" s="9" t="e">
        <f t="shared" ca="1" si="66"/>
        <v>#REF!</v>
      </c>
      <c r="HK719" s="9" t="e">
        <f t="shared" ca="1" si="67"/>
        <v>#REF!</v>
      </c>
      <c r="HL719" s="9" t="e">
        <f t="shared" ca="1" si="68"/>
        <v>#REF!</v>
      </c>
      <c r="HM719" s="9" t="e">
        <f t="shared" ca="1" si="69"/>
        <v>#REF!</v>
      </c>
      <c r="HN719" s="9" t="e">
        <f ca="1">SQRT($GS719*(1-$GS719/Controls!$D$15))</f>
        <v>#REF!</v>
      </c>
      <c r="HO719" s="9" t="e">
        <f t="shared" ca="1" si="70"/>
        <v>#REF!</v>
      </c>
      <c r="HP719" s="9" t="e">
        <f t="shared" ca="1" si="71"/>
        <v>#REF!</v>
      </c>
      <c r="HQ719" s="9" t="e">
        <f ca="1">IF($GV719=0,NA(),($GX719*Controls!#REF!))</f>
        <v>#REF!</v>
      </c>
    </row>
    <row r="720" spans="134:225" x14ac:dyDescent="0.25">
      <c r="ED720" s="9">
        <f>$EC$1439/4+$EC$1440/2+$EC$1441/4</f>
        <v>0</v>
      </c>
      <c r="EE720" s="9">
        <f>$ED$1438/4+$ED$1439/2+$ED$1440/4</f>
        <v>0</v>
      </c>
      <c r="GP720" s="9" t="e">
        <f ca="1">INDIRECT(ADDRESS(ROW(),Controls!#REF!+30))</f>
        <v>#REF!</v>
      </c>
      <c r="GQ720" s="9" t="e">
        <f ca="1">INDIRECT(ADDRESS(ROW(),Controls!#REF!+45))</f>
        <v>#REF!</v>
      </c>
      <c r="GR720" s="9" t="e">
        <f ca="1">INDIRECT(ADDRESS(ROW(),Controls!#REF!+60))</f>
        <v>#REF!</v>
      </c>
      <c r="GS720" s="9" t="e">
        <f ca="1">INDIRECT(ADDRESS(ROW(),Controls!#REF!+75))</f>
        <v>#REF!</v>
      </c>
      <c r="GT720" s="9" t="e">
        <f ca="1">INDIRECT(ADDRESS(ROW(),Controls!#REF!+90))</f>
        <v>#REF!</v>
      </c>
      <c r="GU720" s="9" t="e">
        <f ca="1">INDIRECT(ADDRESS(ROW(),Controls!#REF!+105))</f>
        <v>#REF!</v>
      </c>
      <c r="GV720" s="9" t="e">
        <f ca="1">INDIRECT(ADDRESS(ROW(),Controls!#REF!+120))</f>
        <v>#REF!</v>
      </c>
      <c r="GW720" s="9" t="e">
        <f ca="1">INDIRECT(ADDRESS(ROW(),Controls!#REF!+15))</f>
        <v>#REF!</v>
      </c>
      <c r="GX720" s="9" t="e">
        <f ca="1">INDIRECT(ADDRESS(ROW(),Controls!#REF!+135))</f>
        <v>#REF!</v>
      </c>
      <c r="HJ720" s="9" t="e">
        <f t="shared" ca="1" si="66"/>
        <v>#REF!</v>
      </c>
      <c r="HK720" s="9" t="e">
        <f t="shared" ca="1" si="67"/>
        <v>#REF!</v>
      </c>
      <c r="HL720" s="9" t="e">
        <f t="shared" ca="1" si="68"/>
        <v>#REF!</v>
      </c>
      <c r="HM720" s="9" t="e">
        <f t="shared" ca="1" si="69"/>
        <v>#REF!</v>
      </c>
      <c r="HN720" s="9" t="e">
        <f ca="1">SQRT($GS720*(1-$GS720/Controls!$D$15))</f>
        <v>#REF!</v>
      </c>
      <c r="HO720" s="9" t="e">
        <f t="shared" ca="1" si="70"/>
        <v>#REF!</v>
      </c>
      <c r="HP720" s="9" t="e">
        <f t="shared" ca="1" si="71"/>
        <v>#REF!</v>
      </c>
      <c r="HQ720" s="9" t="e">
        <f ca="1">IF($GV720=0,NA(),($GX720*Controls!#REF!))</f>
        <v>#REF!</v>
      </c>
    </row>
    <row r="721" spans="134:225" x14ac:dyDescent="0.25">
      <c r="ED721" s="9">
        <f>$EC$1441/4+$EC$1442/2+$EC$1443/4</f>
        <v>0</v>
      </c>
      <c r="EE721" s="9">
        <f>$ED$1440/4+$ED$1441/2+$ED$1442/4</f>
        <v>0</v>
      </c>
      <c r="GP721" s="9" t="e">
        <f ca="1">INDIRECT(ADDRESS(ROW(),Controls!#REF!+30))</f>
        <v>#REF!</v>
      </c>
      <c r="GQ721" s="9" t="e">
        <f ca="1">INDIRECT(ADDRESS(ROW(),Controls!#REF!+45))</f>
        <v>#REF!</v>
      </c>
      <c r="GR721" s="9" t="e">
        <f ca="1">INDIRECT(ADDRESS(ROW(),Controls!#REF!+60))</f>
        <v>#REF!</v>
      </c>
      <c r="GS721" s="9" t="e">
        <f ca="1">INDIRECT(ADDRESS(ROW(),Controls!#REF!+75))</f>
        <v>#REF!</v>
      </c>
      <c r="GT721" s="9" t="e">
        <f ca="1">INDIRECT(ADDRESS(ROW(),Controls!#REF!+90))</f>
        <v>#REF!</v>
      </c>
      <c r="GU721" s="9" t="e">
        <f ca="1">INDIRECT(ADDRESS(ROW(),Controls!#REF!+105))</f>
        <v>#REF!</v>
      </c>
      <c r="GV721" s="9" t="e">
        <f ca="1">INDIRECT(ADDRESS(ROW(),Controls!#REF!+120))</f>
        <v>#REF!</v>
      </c>
      <c r="GW721" s="9" t="e">
        <f ca="1">INDIRECT(ADDRESS(ROW(),Controls!#REF!+15))</f>
        <v>#REF!</v>
      </c>
      <c r="GX721" s="9" t="e">
        <f ca="1">INDIRECT(ADDRESS(ROW(),Controls!#REF!+135))</f>
        <v>#REF!</v>
      </c>
      <c r="HJ721" s="9" t="e">
        <f t="shared" ca="1" si="66"/>
        <v>#REF!</v>
      </c>
      <c r="HK721" s="9" t="e">
        <f t="shared" ca="1" si="67"/>
        <v>#REF!</v>
      </c>
      <c r="HL721" s="9" t="e">
        <f t="shared" ca="1" si="68"/>
        <v>#REF!</v>
      </c>
      <c r="HM721" s="9" t="e">
        <f t="shared" ca="1" si="69"/>
        <v>#REF!</v>
      </c>
      <c r="HN721" s="9" t="e">
        <f ca="1">SQRT($GS721*(1-$GS721/Controls!$D$15))</f>
        <v>#REF!</v>
      </c>
      <c r="HO721" s="9" t="e">
        <f t="shared" ca="1" si="70"/>
        <v>#REF!</v>
      </c>
      <c r="HP721" s="9" t="e">
        <f t="shared" ca="1" si="71"/>
        <v>#REF!</v>
      </c>
      <c r="HQ721" s="9" t="e">
        <f ca="1">IF($GV721=0,NA(),($GX721*Controls!#REF!))</f>
        <v>#REF!</v>
      </c>
    </row>
    <row r="722" spans="134:225" x14ac:dyDescent="0.25">
      <c r="ED722" s="9">
        <f>$EC$1443/4+$EC$1444/2+$EC$1445/4</f>
        <v>0</v>
      </c>
      <c r="EE722" s="9">
        <f>$ED$1442/4+$ED$1443/2+$ED$1444/4</f>
        <v>0</v>
      </c>
      <c r="GP722" s="9" t="e">
        <f ca="1">INDIRECT(ADDRESS(ROW(),Controls!#REF!+30))</f>
        <v>#REF!</v>
      </c>
      <c r="GQ722" s="9" t="e">
        <f ca="1">INDIRECT(ADDRESS(ROW(),Controls!#REF!+45))</f>
        <v>#REF!</v>
      </c>
      <c r="GR722" s="9" t="e">
        <f ca="1">INDIRECT(ADDRESS(ROW(),Controls!#REF!+60))</f>
        <v>#REF!</v>
      </c>
      <c r="GS722" s="9" t="e">
        <f ca="1">INDIRECT(ADDRESS(ROW(),Controls!#REF!+75))</f>
        <v>#REF!</v>
      </c>
      <c r="GT722" s="9" t="e">
        <f ca="1">INDIRECT(ADDRESS(ROW(),Controls!#REF!+90))</f>
        <v>#REF!</v>
      </c>
      <c r="GU722" s="9" t="e">
        <f ca="1">INDIRECT(ADDRESS(ROW(),Controls!#REF!+105))</f>
        <v>#REF!</v>
      </c>
      <c r="GV722" s="9" t="e">
        <f ca="1">INDIRECT(ADDRESS(ROW(),Controls!#REF!+120))</f>
        <v>#REF!</v>
      </c>
      <c r="GW722" s="9" t="e">
        <f ca="1">INDIRECT(ADDRESS(ROW(),Controls!#REF!+15))</f>
        <v>#REF!</v>
      </c>
      <c r="GX722" s="9" t="e">
        <f ca="1">INDIRECT(ADDRESS(ROW(),Controls!#REF!+135))</f>
        <v>#REF!</v>
      </c>
      <c r="HJ722" s="9" t="e">
        <f t="shared" ca="1" si="66"/>
        <v>#REF!</v>
      </c>
      <c r="HK722" s="9" t="e">
        <f t="shared" ca="1" si="67"/>
        <v>#REF!</v>
      </c>
      <c r="HL722" s="9" t="e">
        <f t="shared" ca="1" si="68"/>
        <v>#REF!</v>
      </c>
      <c r="HM722" s="9" t="e">
        <f t="shared" ca="1" si="69"/>
        <v>#REF!</v>
      </c>
      <c r="HN722" s="9" t="e">
        <f ca="1">SQRT($GS722*(1-$GS722/Controls!$D$15))</f>
        <v>#REF!</v>
      </c>
      <c r="HO722" s="9" t="e">
        <f t="shared" ca="1" si="70"/>
        <v>#REF!</v>
      </c>
      <c r="HP722" s="9" t="e">
        <f t="shared" ca="1" si="71"/>
        <v>#REF!</v>
      </c>
      <c r="HQ722" s="9" t="e">
        <f ca="1">IF($GV722=0,NA(),($GX722*Controls!#REF!))</f>
        <v>#REF!</v>
      </c>
    </row>
    <row r="723" spans="134:225" x14ac:dyDescent="0.25">
      <c r="ED723" s="9">
        <f>$EC$1445/4+$EC$1446/2+$EC$1447/4</f>
        <v>0</v>
      </c>
      <c r="EE723" s="9">
        <f>$ED$1444/4+$ED$1445/2+$ED$1446/4</f>
        <v>0</v>
      </c>
      <c r="GP723" s="9" t="e">
        <f ca="1">INDIRECT(ADDRESS(ROW(),Controls!#REF!+30))</f>
        <v>#REF!</v>
      </c>
      <c r="GQ723" s="9" t="e">
        <f ca="1">INDIRECT(ADDRESS(ROW(),Controls!#REF!+45))</f>
        <v>#REF!</v>
      </c>
      <c r="GR723" s="9" t="e">
        <f ca="1">INDIRECT(ADDRESS(ROW(),Controls!#REF!+60))</f>
        <v>#REF!</v>
      </c>
      <c r="GS723" s="9" t="e">
        <f ca="1">INDIRECT(ADDRESS(ROW(),Controls!#REF!+75))</f>
        <v>#REF!</v>
      </c>
      <c r="GT723" s="9" t="e">
        <f ca="1">INDIRECT(ADDRESS(ROW(),Controls!#REF!+90))</f>
        <v>#REF!</v>
      </c>
      <c r="GU723" s="9" t="e">
        <f ca="1">INDIRECT(ADDRESS(ROW(),Controls!#REF!+105))</f>
        <v>#REF!</v>
      </c>
      <c r="GV723" s="9" t="e">
        <f ca="1">INDIRECT(ADDRESS(ROW(),Controls!#REF!+120))</f>
        <v>#REF!</v>
      </c>
      <c r="GW723" s="9" t="e">
        <f ca="1">INDIRECT(ADDRESS(ROW(),Controls!#REF!+15))</f>
        <v>#REF!</v>
      </c>
      <c r="GX723" s="9" t="e">
        <f ca="1">INDIRECT(ADDRESS(ROW(),Controls!#REF!+135))</f>
        <v>#REF!</v>
      </c>
      <c r="HJ723" s="9" t="e">
        <f t="shared" ca="1" si="66"/>
        <v>#REF!</v>
      </c>
      <c r="HK723" s="9" t="e">
        <f t="shared" ca="1" si="67"/>
        <v>#REF!</v>
      </c>
      <c r="HL723" s="9" t="e">
        <f t="shared" ca="1" si="68"/>
        <v>#REF!</v>
      </c>
      <c r="HM723" s="9" t="e">
        <f t="shared" ca="1" si="69"/>
        <v>#REF!</v>
      </c>
      <c r="HN723" s="9" t="e">
        <f ca="1">SQRT($GS723*(1-$GS723/Controls!$D$15))</f>
        <v>#REF!</v>
      </c>
      <c r="HO723" s="9" t="e">
        <f t="shared" ca="1" si="70"/>
        <v>#REF!</v>
      </c>
      <c r="HP723" s="9" t="e">
        <f t="shared" ca="1" si="71"/>
        <v>#REF!</v>
      </c>
      <c r="HQ723" s="9" t="e">
        <f ca="1">IF($GV723=0,NA(),($GX723*Controls!#REF!))</f>
        <v>#REF!</v>
      </c>
    </row>
    <row r="724" spans="134:225" x14ac:dyDescent="0.25">
      <c r="ED724" s="9">
        <f>$EC$1447/4+$EC$1448/2+$EC$1449/4</f>
        <v>0</v>
      </c>
      <c r="EE724" s="9">
        <f>$ED$1446/4+$ED$1447/2+$ED$1448/4</f>
        <v>0</v>
      </c>
      <c r="GP724" s="9" t="e">
        <f ca="1">INDIRECT(ADDRESS(ROW(),Controls!#REF!+30))</f>
        <v>#REF!</v>
      </c>
      <c r="GQ724" s="9" t="e">
        <f ca="1">INDIRECT(ADDRESS(ROW(),Controls!#REF!+45))</f>
        <v>#REF!</v>
      </c>
      <c r="GR724" s="9" t="e">
        <f ca="1">INDIRECT(ADDRESS(ROW(),Controls!#REF!+60))</f>
        <v>#REF!</v>
      </c>
      <c r="GS724" s="9" t="e">
        <f ca="1">INDIRECT(ADDRESS(ROW(),Controls!#REF!+75))</f>
        <v>#REF!</v>
      </c>
      <c r="GT724" s="9" t="e">
        <f ca="1">INDIRECT(ADDRESS(ROW(),Controls!#REF!+90))</f>
        <v>#REF!</v>
      </c>
      <c r="GU724" s="9" t="e">
        <f ca="1">INDIRECT(ADDRESS(ROW(),Controls!#REF!+105))</f>
        <v>#REF!</v>
      </c>
      <c r="GV724" s="9" t="e">
        <f ca="1">INDIRECT(ADDRESS(ROW(),Controls!#REF!+120))</f>
        <v>#REF!</v>
      </c>
      <c r="GW724" s="9" t="e">
        <f ca="1">INDIRECT(ADDRESS(ROW(),Controls!#REF!+15))</f>
        <v>#REF!</v>
      </c>
      <c r="GX724" s="9" t="e">
        <f ca="1">INDIRECT(ADDRESS(ROW(),Controls!#REF!+135))</f>
        <v>#REF!</v>
      </c>
      <c r="HJ724" s="9" t="e">
        <f t="shared" ca="1" si="66"/>
        <v>#REF!</v>
      </c>
      <c r="HK724" s="9" t="e">
        <f t="shared" ca="1" si="67"/>
        <v>#REF!</v>
      </c>
      <c r="HL724" s="9" t="e">
        <f t="shared" ca="1" si="68"/>
        <v>#REF!</v>
      </c>
      <c r="HM724" s="9" t="e">
        <f t="shared" ca="1" si="69"/>
        <v>#REF!</v>
      </c>
      <c r="HN724" s="9" t="e">
        <f ca="1">SQRT($GS724*(1-$GS724/Controls!$D$15))</f>
        <v>#REF!</v>
      </c>
      <c r="HO724" s="9" t="e">
        <f t="shared" ca="1" si="70"/>
        <v>#REF!</v>
      </c>
      <c r="HP724" s="9" t="e">
        <f t="shared" ca="1" si="71"/>
        <v>#REF!</v>
      </c>
      <c r="HQ724" s="9" t="e">
        <f ca="1">IF($GV724=0,NA(),($GX724*Controls!#REF!))</f>
        <v>#REF!</v>
      </c>
    </row>
    <row r="725" spans="134:225" x14ac:dyDescent="0.25">
      <c r="ED725" s="9">
        <f>$EC$1449/4+$EC$1450/2+$EC$1451/4</f>
        <v>0</v>
      </c>
      <c r="EE725" s="9">
        <f>$ED$1448/4+$ED$1449/2+$ED$1450/4</f>
        <v>0</v>
      </c>
      <c r="GP725" s="9" t="e">
        <f ca="1">INDIRECT(ADDRESS(ROW(),Controls!#REF!+30))</f>
        <v>#REF!</v>
      </c>
      <c r="GQ725" s="9" t="e">
        <f ca="1">INDIRECT(ADDRESS(ROW(),Controls!#REF!+45))</f>
        <v>#REF!</v>
      </c>
      <c r="GR725" s="9" t="e">
        <f ca="1">INDIRECT(ADDRESS(ROW(),Controls!#REF!+60))</f>
        <v>#REF!</v>
      </c>
      <c r="GS725" s="9" t="e">
        <f ca="1">INDIRECT(ADDRESS(ROW(),Controls!#REF!+75))</f>
        <v>#REF!</v>
      </c>
      <c r="GT725" s="9" t="e">
        <f ca="1">INDIRECT(ADDRESS(ROW(),Controls!#REF!+90))</f>
        <v>#REF!</v>
      </c>
      <c r="GU725" s="9" t="e">
        <f ca="1">INDIRECT(ADDRESS(ROW(),Controls!#REF!+105))</f>
        <v>#REF!</v>
      </c>
      <c r="GV725" s="9" t="e">
        <f ca="1">INDIRECT(ADDRESS(ROW(),Controls!#REF!+120))</f>
        <v>#REF!</v>
      </c>
      <c r="GW725" s="9" t="e">
        <f ca="1">INDIRECT(ADDRESS(ROW(),Controls!#REF!+15))</f>
        <v>#REF!</v>
      </c>
      <c r="GX725" s="9" t="e">
        <f ca="1">INDIRECT(ADDRESS(ROW(),Controls!#REF!+135))</f>
        <v>#REF!</v>
      </c>
      <c r="HJ725" s="9" t="e">
        <f t="shared" ca="1" si="66"/>
        <v>#REF!</v>
      </c>
      <c r="HK725" s="9" t="e">
        <f t="shared" ca="1" si="67"/>
        <v>#REF!</v>
      </c>
      <c r="HL725" s="9" t="e">
        <f t="shared" ca="1" si="68"/>
        <v>#REF!</v>
      </c>
      <c r="HM725" s="9" t="e">
        <f t="shared" ca="1" si="69"/>
        <v>#REF!</v>
      </c>
      <c r="HN725" s="9" t="e">
        <f ca="1">SQRT($GS725*(1-$GS725/Controls!$D$15))</f>
        <v>#REF!</v>
      </c>
      <c r="HO725" s="9" t="e">
        <f t="shared" ca="1" si="70"/>
        <v>#REF!</v>
      </c>
      <c r="HP725" s="9" t="e">
        <f t="shared" ca="1" si="71"/>
        <v>#REF!</v>
      </c>
      <c r="HQ725" s="9" t="e">
        <f ca="1">IF($GV725=0,NA(),($GX725*Controls!#REF!))</f>
        <v>#REF!</v>
      </c>
    </row>
    <row r="726" spans="134:225" x14ac:dyDescent="0.25">
      <c r="ED726" s="9">
        <f>$EC$1451/4+$EC$1452/2+$EC$1453/4</f>
        <v>0</v>
      </c>
      <c r="EE726" s="9">
        <f>$ED$1450/4+$ED$1451/2+$ED$1452/4</f>
        <v>0</v>
      </c>
      <c r="GP726" s="9" t="e">
        <f ca="1">INDIRECT(ADDRESS(ROW(),Controls!#REF!+30))</f>
        <v>#REF!</v>
      </c>
      <c r="GQ726" s="9" t="e">
        <f ca="1">INDIRECT(ADDRESS(ROW(),Controls!#REF!+45))</f>
        <v>#REF!</v>
      </c>
      <c r="GR726" s="9" t="e">
        <f ca="1">INDIRECT(ADDRESS(ROW(),Controls!#REF!+60))</f>
        <v>#REF!</v>
      </c>
      <c r="GS726" s="9" t="e">
        <f ca="1">INDIRECT(ADDRESS(ROW(),Controls!#REF!+75))</f>
        <v>#REF!</v>
      </c>
      <c r="GT726" s="9" t="e">
        <f ca="1">INDIRECT(ADDRESS(ROW(),Controls!#REF!+90))</f>
        <v>#REF!</v>
      </c>
      <c r="GU726" s="9" t="e">
        <f ca="1">INDIRECT(ADDRESS(ROW(),Controls!#REF!+105))</f>
        <v>#REF!</v>
      </c>
      <c r="GV726" s="9" t="e">
        <f ca="1">INDIRECT(ADDRESS(ROW(),Controls!#REF!+120))</f>
        <v>#REF!</v>
      </c>
      <c r="GW726" s="9" t="e">
        <f ca="1">INDIRECT(ADDRESS(ROW(),Controls!#REF!+15))</f>
        <v>#REF!</v>
      </c>
      <c r="GX726" s="9" t="e">
        <f ca="1">INDIRECT(ADDRESS(ROW(),Controls!#REF!+135))</f>
        <v>#REF!</v>
      </c>
      <c r="HJ726" s="9" t="e">
        <f t="shared" ca="1" si="66"/>
        <v>#REF!</v>
      </c>
      <c r="HK726" s="9" t="e">
        <f t="shared" ca="1" si="67"/>
        <v>#REF!</v>
      </c>
      <c r="HL726" s="9" t="e">
        <f t="shared" ca="1" si="68"/>
        <v>#REF!</v>
      </c>
      <c r="HM726" s="9" t="e">
        <f t="shared" ca="1" si="69"/>
        <v>#REF!</v>
      </c>
      <c r="HN726" s="9" t="e">
        <f ca="1">SQRT($GS726*(1-$GS726/Controls!$D$15))</f>
        <v>#REF!</v>
      </c>
      <c r="HO726" s="9" t="e">
        <f t="shared" ca="1" si="70"/>
        <v>#REF!</v>
      </c>
      <c r="HP726" s="9" t="e">
        <f t="shared" ca="1" si="71"/>
        <v>#REF!</v>
      </c>
      <c r="HQ726" s="9" t="e">
        <f ca="1">IF($GV726=0,NA(),($GX726*Controls!#REF!))</f>
        <v>#REF!</v>
      </c>
    </row>
    <row r="727" spans="134:225" x14ac:dyDescent="0.25">
      <c r="ED727" s="9">
        <f>$EC$1453/4+$EC$1454/2+$EC$1455/4</f>
        <v>0</v>
      </c>
      <c r="EE727" s="9">
        <f>$ED$1452/4+$ED$1453/2+$ED$1454/4</f>
        <v>0</v>
      </c>
      <c r="GP727" s="9" t="e">
        <f ca="1">INDIRECT(ADDRESS(ROW(),Controls!#REF!+30))</f>
        <v>#REF!</v>
      </c>
      <c r="GQ727" s="9" t="e">
        <f ca="1">INDIRECT(ADDRESS(ROW(),Controls!#REF!+45))</f>
        <v>#REF!</v>
      </c>
      <c r="GR727" s="9" t="e">
        <f ca="1">INDIRECT(ADDRESS(ROW(),Controls!#REF!+60))</f>
        <v>#REF!</v>
      </c>
      <c r="GS727" s="9" t="e">
        <f ca="1">INDIRECT(ADDRESS(ROW(),Controls!#REF!+75))</f>
        <v>#REF!</v>
      </c>
      <c r="GT727" s="9" t="e">
        <f ca="1">INDIRECT(ADDRESS(ROW(),Controls!#REF!+90))</f>
        <v>#REF!</v>
      </c>
      <c r="GU727" s="9" t="e">
        <f ca="1">INDIRECT(ADDRESS(ROW(),Controls!#REF!+105))</f>
        <v>#REF!</v>
      </c>
      <c r="GV727" s="9" t="e">
        <f ca="1">INDIRECT(ADDRESS(ROW(),Controls!#REF!+120))</f>
        <v>#REF!</v>
      </c>
      <c r="GW727" s="9" t="e">
        <f ca="1">INDIRECT(ADDRESS(ROW(),Controls!#REF!+15))</f>
        <v>#REF!</v>
      </c>
      <c r="GX727" s="9" t="e">
        <f ca="1">INDIRECT(ADDRESS(ROW(),Controls!#REF!+135))</f>
        <v>#REF!</v>
      </c>
      <c r="HJ727" s="9" t="e">
        <f t="shared" ca="1" si="66"/>
        <v>#REF!</v>
      </c>
      <c r="HK727" s="9" t="e">
        <f t="shared" ca="1" si="67"/>
        <v>#REF!</v>
      </c>
      <c r="HL727" s="9" t="e">
        <f t="shared" ca="1" si="68"/>
        <v>#REF!</v>
      </c>
      <c r="HM727" s="9" t="e">
        <f t="shared" ca="1" si="69"/>
        <v>#REF!</v>
      </c>
      <c r="HN727" s="9" t="e">
        <f ca="1">SQRT($GS727*(1-$GS727/Controls!$D$15))</f>
        <v>#REF!</v>
      </c>
      <c r="HO727" s="9" t="e">
        <f t="shared" ca="1" si="70"/>
        <v>#REF!</v>
      </c>
      <c r="HP727" s="9" t="e">
        <f t="shared" ca="1" si="71"/>
        <v>#REF!</v>
      </c>
      <c r="HQ727" s="9" t="e">
        <f ca="1">IF($GV727=0,NA(),($GX727*Controls!#REF!))</f>
        <v>#REF!</v>
      </c>
    </row>
    <row r="728" spans="134:225" x14ac:dyDescent="0.25">
      <c r="ED728" s="9">
        <f>$EC$1455/4+$EC$1456/2+$EC$1457/4</f>
        <v>0</v>
      </c>
      <c r="EE728" s="9">
        <f>$ED$1454/4+$ED$1455/2+$ED$1456/4</f>
        <v>0</v>
      </c>
      <c r="GP728" s="9" t="e">
        <f ca="1">INDIRECT(ADDRESS(ROW(),Controls!#REF!+30))</f>
        <v>#REF!</v>
      </c>
      <c r="GQ728" s="9" t="e">
        <f ca="1">INDIRECT(ADDRESS(ROW(),Controls!#REF!+45))</f>
        <v>#REF!</v>
      </c>
      <c r="GR728" s="9" t="e">
        <f ca="1">INDIRECT(ADDRESS(ROW(),Controls!#REF!+60))</f>
        <v>#REF!</v>
      </c>
      <c r="GS728" s="9" t="e">
        <f ca="1">INDIRECT(ADDRESS(ROW(),Controls!#REF!+75))</f>
        <v>#REF!</v>
      </c>
      <c r="GT728" s="9" t="e">
        <f ca="1">INDIRECT(ADDRESS(ROW(),Controls!#REF!+90))</f>
        <v>#REF!</v>
      </c>
      <c r="GU728" s="9" t="e">
        <f ca="1">INDIRECT(ADDRESS(ROW(),Controls!#REF!+105))</f>
        <v>#REF!</v>
      </c>
      <c r="GV728" s="9" t="e">
        <f ca="1">INDIRECT(ADDRESS(ROW(),Controls!#REF!+120))</f>
        <v>#REF!</v>
      </c>
      <c r="GW728" s="9" t="e">
        <f ca="1">INDIRECT(ADDRESS(ROW(),Controls!#REF!+15))</f>
        <v>#REF!</v>
      </c>
      <c r="GX728" s="9" t="e">
        <f ca="1">INDIRECT(ADDRESS(ROW(),Controls!#REF!+135))</f>
        <v>#REF!</v>
      </c>
      <c r="HJ728" s="9" t="e">
        <f t="shared" ca="1" si="66"/>
        <v>#REF!</v>
      </c>
      <c r="HK728" s="9" t="e">
        <f t="shared" ca="1" si="67"/>
        <v>#REF!</v>
      </c>
      <c r="HL728" s="9" t="e">
        <f t="shared" ca="1" si="68"/>
        <v>#REF!</v>
      </c>
      <c r="HM728" s="9" t="e">
        <f t="shared" ca="1" si="69"/>
        <v>#REF!</v>
      </c>
      <c r="HN728" s="9" t="e">
        <f ca="1">SQRT($GS728*(1-$GS728/Controls!$D$15))</f>
        <v>#REF!</v>
      </c>
      <c r="HO728" s="9" t="e">
        <f t="shared" ca="1" si="70"/>
        <v>#REF!</v>
      </c>
      <c r="HP728" s="9" t="e">
        <f t="shared" ca="1" si="71"/>
        <v>#REF!</v>
      </c>
      <c r="HQ728" s="9" t="e">
        <f ca="1">IF($GV728=0,NA(),($GX728*Controls!#REF!))</f>
        <v>#REF!</v>
      </c>
    </row>
    <row r="729" spans="134:225" x14ac:dyDescent="0.25">
      <c r="ED729" s="9">
        <f>$EC$1457/4+$EC$1458/2+$EC$1459/4</f>
        <v>0</v>
      </c>
      <c r="EE729" s="9">
        <f>$ED$1456/4+$ED$1457/2+$ED$1458/4</f>
        <v>0</v>
      </c>
      <c r="GP729" s="9" t="e">
        <f ca="1">INDIRECT(ADDRESS(ROW(),Controls!#REF!+30))</f>
        <v>#REF!</v>
      </c>
      <c r="GQ729" s="9" t="e">
        <f ca="1">INDIRECT(ADDRESS(ROW(),Controls!#REF!+45))</f>
        <v>#REF!</v>
      </c>
      <c r="GR729" s="9" t="e">
        <f ca="1">INDIRECT(ADDRESS(ROW(),Controls!#REF!+60))</f>
        <v>#REF!</v>
      </c>
      <c r="GS729" s="9" t="e">
        <f ca="1">INDIRECT(ADDRESS(ROW(),Controls!#REF!+75))</f>
        <v>#REF!</v>
      </c>
      <c r="GT729" s="9" t="e">
        <f ca="1">INDIRECT(ADDRESS(ROW(),Controls!#REF!+90))</f>
        <v>#REF!</v>
      </c>
      <c r="GU729" s="9" t="e">
        <f ca="1">INDIRECT(ADDRESS(ROW(),Controls!#REF!+105))</f>
        <v>#REF!</v>
      </c>
      <c r="GV729" s="9" t="e">
        <f ca="1">INDIRECT(ADDRESS(ROW(),Controls!#REF!+120))</f>
        <v>#REF!</v>
      </c>
      <c r="GW729" s="9" t="e">
        <f ca="1">INDIRECT(ADDRESS(ROW(),Controls!#REF!+15))</f>
        <v>#REF!</v>
      </c>
      <c r="GX729" s="9" t="e">
        <f ca="1">INDIRECT(ADDRESS(ROW(),Controls!#REF!+135))</f>
        <v>#REF!</v>
      </c>
      <c r="HJ729" s="9" t="e">
        <f t="shared" ca="1" si="66"/>
        <v>#REF!</v>
      </c>
      <c r="HK729" s="9" t="e">
        <f t="shared" ca="1" si="67"/>
        <v>#REF!</v>
      </c>
      <c r="HL729" s="9" t="e">
        <f t="shared" ca="1" si="68"/>
        <v>#REF!</v>
      </c>
      <c r="HM729" s="9" t="e">
        <f t="shared" ca="1" si="69"/>
        <v>#REF!</v>
      </c>
      <c r="HN729" s="9" t="e">
        <f ca="1">SQRT($GS729*(1-$GS729/Controls!$D$15))</f>
        <v>#REF!</v>
      </c>
      <c r="HO729" s="9" t="e">
        <f t="shared" ca="1" si="70"/>
        <v>#REF!</v>
      </c>
      <c r="HP729" s="9" t="e">
        <f t="shared" ca="1" si="71"/>
        <v>#REF!</v>
      </c>
      <c r="HQ729" s="9" t="e">
        <f ca="1">IF($GV729=0,NA(),($GX729*Controls!#REF!))</f>
        <v>#REF!</v>
      </c>
    </row>
    <row r="730" spans="134:225" x14ac:dyDescent="0.25">
      <c r="ED730" s="9">
        <f>$EC$1459/4+$EC$1460/2+$EC$1461/4</f>
        <v>0</v>
      </c>
      <c r="EE730" s="9">
        <f>$ED$1458/4+$ED$1459/2+$ED$1460/4</f>
        <v>0</v>
      </c>
      <c r="GP730" s="9" t="e">
        <f ca="1">INDIRECT(ADDRESS(ROW(),Controls!#REF!+30))</f>
        <v>#REF!</v>
      </c>
      <c r="GQ730" s="9" t="e">
        <f ca="1">INDIRECT(ADDRESS(ROW(),Controls!#REF!+45))</f>
        <v>#REF!</v>
      </c>
      <c r="GR730" s="9" t="e">
        <f ca="1">INDIRECT(ADDRESS(ROW(),Controls!#REF!+60))</f>
        <v>#REF!</v>
      </c>
      <c r="GS730" s="9" t="e">
        <f ca="1">INDIRECT(ADDRESS(ROW(),Controls!#REF!+75))</f>
        <v>#REF!</v>
      </c>
      <c r="GT730" s="9" t="e">
        <f ca="1">INDIRECT(ADDRESS(ROW(),Controls!#REF!+90))</f>
        <v>#REF!</v>
      </c>
      <c r="GU730" s="9" t="e">
        <f ca="1">INDIRECT(ADDRESS(ROW(),Controls!#REF!+105))</f>
        <v>#REF!</v>
      </c>
      <c r="GV730" s="9" t="e">
        <f ca="1">INDIRECT(ADDRESS(ROW(),Controls!#REF!+120))</f>
        <v>#REF!</v>
      </c>
      <c r="GW730" s="9" t="e">
        <f ca="1">INDIRECT(ADDRESS(ROW(),Controls!#REF!+15))</f>
        <v>#REF!</v>
      </c>
      <c r="GX730" s="9" t="e">
        <f ca="1">INDIRECT(ADDRESS(ROW(),Controls!#REF!+135))</f>
        <v>#REF!</v>
      </c>
      <c r="HJ730" s="9" t="e">
        <f t="shared" ca="1" si="66"/>
        <v>#REF!</v>
      </c>
      <c r="HK730" s="9" t="e">
        <f t="shared" ca="1" si="67"/>
        <v>#REF!</v>
      </c>
      <c r="HL730" s="9" t="e">
        <f t="shared" ca="1" si="68"/>
        <v>#REF!</v>
      </c>
      <c r="HM730" s="9" t="e">
        <f t="shared" ca="1" si="69"/>
        <v>#REF!</v>
      </c>
      <c r="HN730" s="9" t="e">
        <f ca="1">SQRT($GS730*(1-$GS730/Controls!$D$15))</f>
        <v>#REF!</v>
      </c>
      <c r="HO730" s="9" t="e">
        <f t="shared" ca="1" si="70"/>
        <v>#REF!</v>
      </c>
      <c r="HP730" s="9" t="e">
        <f t="shared" ca="1" si="71"/>
        <v>#REF!</v>
      </c>
      <c r="HQ730" s="9" t="e">
        <f ca="1">IF($GV730=0,NA(),($GX730*Controls!#REF!))</f>
        <v>#REF!</v>
      </c>
    </row>
    <row r="731" spans="134:225" x14ac:dyDescent="0.25">
      <c r="ED731" s="9">
        <f>$EC$1461/4+$EC$1462/2+$EC$1463/4</f>
        <v>0</v>
      </c>
      <c r="EE731" s="9">
        <f>$ED$1460/4+$ED$1461/2+$ED$1462/4</f>
        <v>0</v>
      </c>
      <c r="GP731" s="9" t="e">
        <f ca="1">INDIRECT(ADDRESS(ROW(),Controls!#REF!+30))</f>
        <v>#REF!</v>
      </c>
      <c r="GQ731" s="9" t="e">
        <f ca="1">INDIRECT(ADDRESS(ROW(),Controls!#REF!+45))</f>
        <v>#REF!</v>
      </c>
      <c r="GR731" s="9" t="e">
        <f ca="1">INDIRECT(ADDRESS(ROW(),Controls!#REF!+60))</f>
        <v>#REF!</v>
      </c>
      <c r="GS731" s="9" t="e">
        <f ca="1">INDIRECT(ADDRESS(ROW(),Controls!#REF!+75))</f>
        <v>#REF!</v>
      </c>
      <c r="GT731" s="9" t="e">
        <f ca="1">INDIRECT(ADDRESS(ROW(),Controls!#REF!+90))</f>
        <v>#REF!</v>
      </c>
      <c r="GU731" s="9" t="e">
        <f ca="1">INDIRECT(ADDRESS(ROW(),Controls!#REF!+105))</f>
        <v>#REF!</v>
      </c>
      <c r="GV731" s="9" t="e">
        <f ca="1">INDIRECT(ADDRESS(ROW(),Controls!#REF!+120))</f>
        <v>#REF!</v>
      </c>
      <c r="GW731" s="9" t="e">
        <f ca="1">INDIRECT(ADDRESS(ROW(),Controls!#REF!+15))</f>
        <v>#REF!</v>
      </c>
      <c r="GX731" s="9" t="e">
        <f ca="1">INDIRECT(ADDRESS(ROW(),Controls!#REF!+135))</f>
        <v>#REF!</v>
      </c>
      <c r="HJ731" s="9" t="e">
        <f t="shared" ca="1" si="66"/>
        <v>#REF!</v>
      </c>
      <c r="HK731" s="9" t="e">
        <f t="shared" ca="1" si="67"/>
        <v>#REF!</v>
      </c>
      <c r="HL731" s="9" t="e">
        <f t="shared" ca="1" si="68"/>
        <v>#REF!</v>
      </c>
      <c r="HM731" s="9" t="e">
        <f t="shared" ca="1" si="69"/>
        <v>#REF!</v>
      </c>
      <c r="HN731" s="9" t="e">
        <f ca="1">SQRT($GS731*(1-$GS731/Controls!$D$15))</f>
        <v>#REF!</v>
      </c>
      <c r="HO731" s="9" t="e">
        <f t="shared" ca="1" si="70"/>
        <v>#REF!</v>
      </c>
      <c r="HP731" s="9" t="e">
        <f t="shared" ca="1" si="71"/>
        <v>#REF!</v>
      </c>
      <c r="HQ731" s="9" t="e">
        <f ca="1">IF($GV731=0,NA(),($GX731*Controls!#REF!))</f>
        <v>#REF!</v>
      </c>
    </row>
    <row r="732" spans="134:225" x14ac:dyDescent="0.25">
      <c r="ED732" s="9">
        <f>$EC$1463/4+$EC$1464/2+$EC$1465/4</f>
        <v>0</v>
      </c>
      <c r="EE732" s="9">
        <f>$ED$1462/4+$ED$1463/2+$ED$1464/4</f>
        <v>0</v>
      </c>
      <c r="GP732" s="9" t="e">
        <f ca="1">INDIRECT(ADDRESS(ROW(),Controls!#REF!+30))</f>
        <v>#REF!</v>
      </c>
      <c r="GQ732" s="9" t="e">
        <f ca="1">INDIRECT(ADDRESS(ROW(),Controls!#REF!+45))</f>
        <v>#REF!</v>
      </c>
      <c r="GR732" s="9" t="e">
        <f ca="1">INDIRECT(ADDRESS(ROW(),Controls!#REF!+60))</f>
        <v>#REF!</v>
      </c>
      <c r="GS732" s="9" t="e">
        <f ca="1">INDIRECT(ADDRESS(ROW(),Controls!#REF!+75))</f>
        <v>#REF!</v>
      </c>
      <c r="GT732" s="9" t="e">
        <f ca="1">INDIRECT(ADDRESS(ROW(),Controls!#REF!+90))</f>
        <v>#REF!</v>
      </c>
      <c r="GU732" s="9" t="e">
        <f ca="1">INDIRECT(ADDRESS(ROW(),Controls!#REF!+105))</f>
        <v>#REF!</v>
      </c>
      <c r="GV732" s="9" t="e">
        <f ca="1">INDIRECT(ADDRESS(ROW(),Controls!#REF!+120))</f>
        <v>#REF!</v>
      </c>
      <c r="GW732" s="9" t="e">
        <f ca="1">INDIRECT(ADDRESS(ROW(),Controls!#REF!+15))</f>
        <v>#REF!</v>
      </c>
      <c r="GX732" s="9" t="e">
        <f ca="1">INDIRECT(ADDRESS(ROW(),Controls!#REF!+135))</f>
        <v>#REF!</v>
      </c>
      <c r="HJ732" s="9" t="e">
        <f t="shared" ca="1" si="66"/>
        <v>#REF!</v>
      </c>
      <c r="HK732" s="9" t="e">
        <f t="shared" ca="1" si="67"/>
        <v>#REF!</v>
      </c>
      <c r="HL732" s="9" t="e">
        <f t="shared" ca="1" si="68"/>
        <v>#REF!</v>
      </c>
      <c r="HM732" s="9" t="e">
        <f t="shared" ca="1" si="69"/>
        <v>#REF!</v>
      </c>
      <c r="HN732" s="9" t="e">
        <f ca="1">SQRT($GS732*(1-$GS732/Controls!$D$15))</f>
        <v>#REF!</v>
      </c>
      <c r="HO732" s="9" t="e">
        <f t="shared" ca="1" si="70"/>
        <v>#REF!</v>
      </c>
      <c r="HP732" s="9" t="e">
        <f t="shared" ca="1" si="71"/>
        <v>#REF!</v>
      </c>
      <c r="HQ732" s="9" t="e">
        <f ca="1">IF($GV732=0,NA(),($GX732*Controls!#REF!))</f>
        <v>#REF!</v>
      </c>
    </row>
    <row r="733" spans="134:225" x14ac:dyDescent="0.25">
      <c r="ED733" s="9">
        <f>$EC$1465/4+$EC$1466/2+$EC$1467/4</f>
        <v>0</v>
      </c>
      <c r="EE733" s="9">
        <f>$ED$1464/4+$ED$1465/2+$ED$1466/4</f>
        <v>0</v>
      </c>
      <c r="GP733" s="9" t="e">
        <f ca="1">INDIRECT(ADDRESS(ROW(),Controls!#REF!+30))</f>
        <v>#REF!</v>
      </c>
      <c r="GQ733" s="9" t="e">
        <f ca="1">INDIRECT(ADDRESS(ROW(),Controls!#REF!+45))</f>
        <v>#REF!</v>
      </c>
      <c r="GR733" s="9" t="e">
        <f ca="1">INDIRECT(ADDRESS(ROW(),Controls!#REF!+60))</f>
        <v>#REF!</v>
      </c>
      <c r="GS733" s="9" t="e">
        <f ca="1">INDIRECT(ADDRESS(ROW(),Controls!#REF!+75))</f>
        <v>#REF!</v>
      </c>
      <c r="GT733" s="9" t="e">
        <f ca="1">INDIRECT(ADDRESS(ROW(),Controls!#REF!+90))</f>
        <v>#REF!</v>
      </c>
      <c r="GU733" s="9" t="e">
        <f ca="1">INDIRECT(ADDRESS(ROW(),Controls!#REF!+105))</f>
        <v>#REF!</v>
      </c>
      <c r="GV733" s="9" t="e">
        <f ca="1">INDIRECT(ADDRESS(ROW(),Controls!#REF!+120))</f>
        <v>#REF!</v>
      </c>
      <c r="GW733" s="9" t="e">
        <f ca="1">INDIRECT(ADDRESS(ROW(),Controls!#REF!+15))</f>
        <v>#REF!</v>
      </c>
      <c r="GX733" s="9" t="e">
        <f ca="1">INDIRECT(ADDRESS(ROW(),Controls!#REF!+135))</f>
        <v>#REF!</v>
      </c>
      <c r="HJ733" s="9" t="e">
        <f t="shared" ca="1" si="66"/>
        <v>#REF!</v>
      </c>
      <c r="HK733" s="9" t="e">
        <f t="shared" ca="1" si="67"/>
        <v>#REF!</v>
      </c>
      <c r="HL733" s="9" t="e">
        <f t="shared" ca="1" si="68"/>
        <v>#REF!</v>
      </c>
      <c r="HM733" s="9" t="e">
        <f t="shared" ca="1" si="69"/>
        <v>#REF!</v>
      </c>
      <c r="HN733" s="9" t="e">
        <f ca="1">SQRT($GS733*(1-$GS733/Controls!$D$15))</f>
        <v>#REF!</v>
      </c>
      <c r="HO733" s="9" t="e">
        <f t="shared" ca="1" si="70"/>
        <v>#REF!</v>
      </c>
      <c r="HP733" s="9" t="e">
        <f t="shared" ca="1" si="71"/>
        <v>#REF!</v>
      </c>
      <c r="HQ733" s="9" t="e">
        <f ca="1">IF($GV733=0,NA(),($GX733*Controls!#REF!))</f>
        <v>#REF!</v>
      </c>
    </row>
    <row r="734" spans="134:225" x14ac:dyDescent="0.25">
      <c r="ED734" s="9">
        <f>$EC$1467/4+$EC$1468/2+$EC$1469/4</f>
        <v>0</v>
      </c>
      <c r="EE734" s="9">
        <f>$ED$1466/4+$ED$1467/2+$ED$1468/4</f>
        <v>0</v>
      </c>
      <c r="GP734" s="9" t="e">
        <f ca="1">INDIRECT(ADDRESS(ROW(),Controls!#REF!+30))</f>
        <v>#REF!</v>
      </c>
      <c r="GQ734" s="9" t="e">
        <f ca="1">INDIRECT(ADDRESS(ROW(),Controls!#REF!+45))</f>
        <v>#REF!</v>
      </c>
      <c r="GR734" s="9" t="e">
        <f ca="1">INDIRECT(ADDRESS(ROW(),Controls!#REF!+60))</f>
        <v>#REF!</v>
      </c>
      <c r="GS734" s="9" t="e">
        <f ca="1">INDIRECT(ADDRESS(ROW(),Controls!#REF!+75))</f>
        <v>#REF!</v>
      </c>
      <c r="GT734" s="9" t="e">
        <f ca="1">INDIRECT(ADDRESS(ROW(),Controls!#REF!+90))</f>
        <v>#REF!</v>
      </c>
      <c r="GU734" s="9" t="e">
        <f ca="1">INDIRECT(ADDRESS(ROW(),Controls!#REF!+105))</f>
        <v>#REF!</v>
      </c>
      <c r="GV734" s="9" t="e">
        <f ca="1">INDIRECT(ADDRESS(ROW(),Controls!#REF!+120))</f>
        <v>#REF!</v>
      </c>
      <c r="GW734" s="9" t="e">
        <f ca="1">INDIRECT(ADDRESS(ROW(),Controls!#REF!+15))</f>
        <v>#REF!</v>
      </c>
      <c r="GX734" s="9" t="e">
        <f ca="1">INDIRECT(ADDRESS(ROW(),Controls!#REF!+135))</f>
        <v>#REF!</v>
      </c>
      <c r="HJ734" s="9" t="e">
        <f t="shared" ca="1" si="66"/>
        <v>#REF!</v>
      </c>
      <c r="HK734" s="9" t="e">
        <f t="shared" ca="1" si="67"/>
        <v>#REF!</v>
      </c>
      <c r="HL734" s="9" t="e">
        <f t="shared" ca="1" si="68"/>
        <v>#REF!</v>
      </c>
      <c r="HM734" s="9" t="e">
        <f t="shared" ca="1" si="69"/>
        <v>#REF!</v>
      </c>
      <c r="HN734" s="9" t="e">
        <f ca="1">SQRT($GS734*(1-$GS734/Controls!$D$15))</f>
        <v>#REF!</v>
      </c>
      <c r="HO734" s="9" t="e">
        <f t="shared" ca="1" si="70"/>
        <v>#REF!</v>
      </c>
      <c r="HP734" s="9" t="e">
        <f t="shared" ca="1" si="71"/>
        <v>#REF!</v>
      </c>
      <c r="HQ734" s="9" t="e">
        <f ca="1">IF($GV734=0,NA(),($GX734*Controls!#REF!))</f>
        <v>#REF!</v>
      </c>
    </row>
    <row r="735" spans="134:225" x14ac:dyDescent="0.25">
      <c r="ED735" s="9">
        <f>$EC$1469/4+$EC$1470/2+$EC$1471/4</f>
        <v>0</v>
      </c>
      <c r="EE735" s="9">
        <f>$ED$1468/4+$ED$1469/2+$ED$1470/4</f>
        <v>0</v>
      </c>
      <c r="GP735" s="9" t="e">
        <f ca="1">INDIRECT(ADDRESS(ROW(),Controls!#REF!+30))</f>
        <v>#REF!</v>
      </c>
      <c r="GQ735" s="9" t="e">
        <f ca="1">INDIRECT(ADDRESS(ROW(),Controls!#REF!+45))</f>
        <v>#REF!</v>
      </c>
      <c r="GR735" s="9" t="e">
        <f ca="1">INDIRECT(ADDRESS(ROW(),Controls!#REF!+60))</f>
        <v>#REF!</v>
      </c>
      <c r="GS735" s="9" t="e">
        <f ca="1">INDIRECT(ADDRESS(ROW(),Controls!#REF!+75))</f>
        <v>#REF!</v>
      </c>
      <c r="GT735" s="9" t="e">
        <f ca="1">INDIRECT(ADDRESS(ROW(),Controls!#REF!+90))</f>
        <v>#REF!</v>
      </c>
      <c r="GU735" s="9" t="e">
        <f ca="1">INDIRECT(ADDRESS(ROW(),Controls!#REF!+105))</f>
        <v>#REF!</v>
      </c>
      <c r="GV735" s="9" t="e">
        <f ca="1">INDIRECT(ADDRESS(ROW(),Controls!#REF!+120))</f>
        <v>#REF!</v>
      </c>
      <c r="GW735" s="9" t="e">
        <f ca="1">INDIRECT(ADDRESS(ROW(),Controls!#REF!+15))</f>
        <v>#REF!</v>
      </c>
      <c r="GX735" s="9" t="e">
        <f ca="1">INDIRECT(ADDRESS(ROW(),Controls!#REF!+135))</f>
        <v>#REF!</v>
      </c>
      <c r="HJ735" s="9" t="e">
        <f t="shared" ca="1" si="66"/>
        <v>#REF!</v>
      </c>
      <c r="HK735" s="9" t="e">
        <f t="shared" ca="1" si="67"/>
        <v>#REF!</v>
      </c>
      <c r="HL735" s="9" t="e">
        <f t="shared" ca="1" si="68"/>
        <v>#REF!</v>
      </c>
      <c r="HM735" s="9" t="e">
        <f t="shared" ca="1" si="69"/>
        <v>#REF!</v>
      </c>
      <c r="HN735" s="9" t="e">
        <f ca="1">SQRT($GS735*(1-$GS735/Controls!$D$15))</f>
        <v>#REF!</v>
      </c>
      <c r="HO735" s="9" t="e">
        <f t="shared" ca="1" si="70"/>
        <v>#REF!</v>
      </c>
      <c r="HP735" s="9" t="e">
        <f t="shared" ca="1" si="71"/>
        <v>#REF!</v>
      </c>
      <c r="HQ735" s="9" t="e">
        <f ca="1">IF($GV735=0,NA(),($GX735*Controls!#REF!))</f>
        <v>#REF!</v>
      </c>
    </row>
    <row r="736" spans="134:225" x14ac:dyDescent="0.25">
      <c r="ED736" s="9">
        <f>$EC$1471/4+$EC$1472/2+$EC$1473/4</f>
        <v>0</v>
      </c>
      <c r="EE736" s="9">
        <f>$ED$1470/4+$ED$1471/2+$ED$1472/4</f>
        <v>0</v>
      </c>
      <c r="GP736" s="9" t="e">
        <f ca="1">INDIRECT(ADDRESS(ROW(),Controls!#REF!+30))</f>
        <v>#REF!</v>
      </c>
      <c r="GQ736" s="9" t="e">
        <f ca="1">INDIRECT(ADDRESS(ROW(),Controls!#REF!+45))</f>
        <v>#REF!</v>
      </c>
      <c r="GR736" s="9" t="e">
        <f ca="1">INDIRECT(ADDRESS(ROW(),Controls!#REF!+60))</f>
        <v>#REF!</v>
      </c>
      <c r="GS736" s="9" t="e">
        <f ca="1">INDIRECT(ADDRESS(ROW(),Controls!#REF!+75))</f>
        <v>#REF!</v>
      </c>
      <c r="GT736" s="9" t="e">
        <f ca="1">INDIRECT(ADDRESS(ROW(),Controls!#REF!+90))</f>
        <v>#REF!</v>
      </c>
      <c r="GU736" s="9" t="e">
        <f ca="1">INDIRECT(ADDRESS(ROW(),Controls!#REF!+105))</f>
        <v>#REF!</v>
      </c>
      <c r="GV736" s="9" t="e">
        <f ca="1">INDIRECT(ADDRESS(ROW(),Controls!#REF!+120))</f>
        <v>#REF!</v>
      </c>
      <c r="GW736" s="9" t="e">
        <f ca="1">INDIRECT(ADDRESS(ROW(),Controls!#REF!+15))</f>
        <v>#REF!</v>
      </c>
      <c r="GX736" s="9" t="e">
        <f ca="1">INDIRECT(ADDRESS(ROW(),Controls!#REF!+135))</f>
        <v>#REF!</v>
      </c>
      <c r="HJ736" s="9" t="e">
        <f t="shared" ca="1" si="66"/>
        <v>#REF!</v>
      </c>
      <c r="HK736" s="9" t="e">
        <f t="shared" ca="1" si="67"/>
        <v>#REF!</v>
      </c>
      <c r="HL736" s="9" t="e">
        <f t="shared" ca="1" si="68"/>
        <v>#REF!</v>
      </c>
      <c r="HM736" s="9" t="e">
        <f t="shared" ca="1" si="69"/>
        <v>#REF!</v>
      </c>
      <c r="HN736" s="9" t="e">
        <f ca="1">SQRT($GS736*(1-$GS736/Controls!$D$15))</f>
        <v>#REF!</v>
      </c>
      <c r="HO736" s="9" t="e">
        <f t="shared" ca="1" si="70"/>
        <v>#REF!</v>
      </c>
      <c r="HP736" s="9" t="e">
        <f t="shared" ca="1" si="71"/>
        <v>#REF!</v>
      </c>
      <c r="HQ736" s="9" t="e">
        <f ca="1">IF($GV736=0,NA(),($GX736*Controls!#REF!))</f>
        <v>#REF!</v>
      </c>
    </row>
    <row r="737" spans="134:225" x14ac:dyDescent="0.25">
      <c r="ED737" s="9">
        <f>$EC$1473/4+$EC$1474/2+$EC$1475/4</f>
        <v>0</v>
      </c>
      <c r="EE737" s="9">
        <f>$ED$1472/4+$ED$1473/2+$ED$1474/4</f>
        <v>0</v>
      </c>
      <c r="GP737" s="9" t="e">
        <f ca="1">INDIRECT(ADDRESS(ROW(),Controls!#REF!+30))</f>
        <v>#REF!</v>
      </c>
      <c r="GQ737" s="9" t="e">
        <f ca="1">INDIRECT(ADDRESS(ROW(),Controls!#REF!+45))</f>
        <v>#REF!</v>
      </c>
      <c r="GR737" s="9" t="e">
        <f ca="1">INDIRECT(ADDRESS(ROW(),Controls!#REF!+60))</f>
        <v>#REF!</v>
      </c>
      <c r="GS737" s="9" t="e">
        <f ca="1">INDIRECT(ADDRESS(ROW(),Controls!#REF!+75))</f>
        <v>#REF!</v>
      </c>
      <c r="GT737" s="9" t="e">
        <f ca="1">INDIRECT(ADDRESS(ROW(),Controls!#REF!+90))</f>
        <v>#REF!</v>
      </c>
      <c r="GU737" s="9" t="e">
        <f ca="1">INDIRECT(ADDRESS(ROW(),Controls!#REF!+105))</f>
        <v>#REF!</v>
      </c>
      <c r="GV737" s="9" t="e">
        <f ca="1">INDIRECT(ADDRESS(ROW(),Controls!#REF!+120))</f>
        <v>#REF!</v>
      </c>
      <c r="GW737" s="9" t="e">
        <f ca="1">INDIRECT(ADDRESS(ROW(),Controls!#REF!+15))</f>
        <v>#REF!</v>
      </c>
      <c r="GX737" s="9" t="e">
        <f ca="1">INDIRECT(ADDRESS(ROW(),Controls!#REF!+135))</f>
        <v>#REF!</v>
      </c>
      <c r="HJ737" s="9" t="e">
        <f t="shared" ca="1" si="66"/>
        <v>#REF!</v>
      </c>
      <c r="HK737" s="9" t="e">
        <f t="shared" ca="1" si="67"/>
        <v>#REF!</v>
      </c>
      <c r="HL737" s="9" t="e">
        <f t="shared" ca="1" si="68"/>
        <v>#REF!</v>
      </c>
      <c r="HM737" s="9" t="e">
        <f t="shared" ca="1" si="69"/>
        <v>#REF!</v>
      </c>
      <c r="HN737" s="9" t="e">
        <f ca="1">SQRT($GS737*(1-$GS737/Controls!$D$15))</f>
        <v>#REF!</v>
      </c>
      <c r="HO737" s="9" t="e">
        <f t="shared" ca="1" si="70"/>
        <v>#REF!</v>
      </c>
      <c r="HP737" s="9" t="e">
        <f t="shared" ca="1" si="71"/>
        <v>#REF!</v>
      </c>
      <c r="HQ737" s="9" t="e">
        <f ca="1">IF($GV737=0,NA(),($GX737*Controls!#REF!))</f>
        <v>#REF!</v>
      </c>
    </row>
    <row r="738" spans="134:225" x14ac:dyDescent="0.25">
      <c r="ED738" s="9">
        <f>$EC$1475/4+$EC$1476/2+$EC$1477/4</f>
        <v>0</v>
      </c>
      <c r="EE738" s="9">
        <f>$ED$1474/4+$ED$1475/2+$ED$1476/4</f>
        <v>0</v>
      </c>
      <c r="GP738" s="9" t="e">
        <f ca="1">INDIRECT(ADDRESS(ROW(),Controls!#REF!+30))</f>
        <v>#REF!</v>
      </c>
      <c r="GQ738" s="9" t="e">
        <f ca="1">INDIRECT(ADDRESS(ROW(),Controls!#REF!+45))</f>
        <v>#REF!</v>
      </c>
      <c r="GR738" s="9" t="e">
        <f ca="1">INDIRECT(ADDRESS(ROW(),Controls!#REF!+60))</f>
        <v>#REF!</v>
      </c>
      <c r="GS738" s="9" t="e">
        <f ca="1">INDIRECT(ADDRESS(ROW(),Controls!#REF!+75))</f>
        <v>#REF!</v>
      </c>
      <c r="GT738" s="9" t="e">
        <f ca="1">INDIRECT(ADDRESS(ROW(),Controls!#REF!+90))</f>
        <v>#REF!</v>
      </c>
      <c r="GU738" s="9" t="e">
        <f ca="1">INDIRECT(ADDRESS(ROW(),Controls!#REF!+105))</f>
        <v>#REF!</v>
      </c>
      <c r="GV738" s="9" t="e">
        <f ca="1">INDIRECT(ADDRESS(ROW(),Controls!#REF!+120))</f>
        <v>#REF!</v>
      </c>
      <c r="GW738" s="9" t="e">
        <f ca="1">INDIRECT(ADDRESS(ROW(),Controls!#REF!+15))</f>
        <v>#REF!</v>
      </c>
      <c r="GX738" s="9" t="e">
        <f ca="1">INDIRECT(ADDRESS(ROW(),Controls!#REF!+135))</f>
        <v>#REF!</v>
      </c>
      <c r="HJ738" s="9" t="e">
        <f t="shared" ca="1" si="66"/>
        <v>#REF!</v>
      </c>
      <c r="HK738" s="9" t="e">
        <f t="shared" ca="1" si="67"/>
        <v>#REF!</v>
      </c>
      <c r="HL738" s="9" t="e">
        <f t="shared" ca="1" si="68"/>
        <v>#REF!</v>
      </c>
      <c r="HM738" s="9" t="e">
        <f t="shared" ca="1" si="69"/>
        <v>#REF!</v>
      </c>
      <c r="HN738" s="9" t="e">
        <f ca="1">SQRT($GS738*(1-$GS738/Controls!$D$15))</f>
        <v>#REF!</v>
      </c>
      <c r="HO738" s="9" t="e">
        <f t="shared" ca="1" si="70"/>
        <v>#REF!</v>
      </c>
      <c r="HP738" s="9" t="e">
        <f t="shared" ca="1" si="71"/>
        <v>#REF!</v>
      </c>
      <c r="HQ738" s="9" t="e">
        <f ca="1">IF($GV738=0,NA(),($GX738*Controls!#REF!))</f>
        <v>#REF!</v>
      </c>
    </row>
    <row r="739" spans="134:225" x14ac:dyDescent="0.25">
      <c r="ED739" s="9">
        <f>$EC$1477/4+$EC$1478/2+$EC$1479/4</f>
        <v>0</v>
      </c>
      <c r="EE739" s="9">
        <f>$ED$1476/4+$ED$1477/2+$ED$1478/4</f>
        <v>0</v>
      </c>
      <c r="GP739" s="9" t="e">
        <f ca="1">INDIRECT(ADDRESS(ROW(),Controls!#REF!+30))</f>
        <v>#REF!</v>
      </c>
      <c r="GQ739" s="9" t="e">
        <f ca="1">INDIRECT(ADDRESS(ROW(),Controls!#REF!+45))</f>
        <v>#REF!</v>
      </c>
      <c r="GR739" s="9" t="e">
        <f ca="1">INDIRECT(ADDRESS(ROW(),Controls!#REF!+60))</f>
        <v>#REF!</v>
      </c>
      <c r="GS739" s="9" t="e">
        <f ca="1">INDIRECT(ADDRESS(ROW(),Controls!#REF!+75))</f>
        <v>#REF!</v>
      </c>
      <c r="GT739" s="9" t="e">
        <f ca="1">INDIRECT(ADDRESS(ROW(),Controls!#REF!+90))</f>
        <v>#REF!</v>
      </c>
      <c r="GU739" s="9" t="e">
        <f ca="1">INDIRECT(ADDRESS(ROW(),Controls!#REF!+105))</f>
        <v>#REF!</v>
      </c>
      <c r="GV739" s="9" t="e">
        <f ca="1">INDIRECT(ADDRESS(ROW(),Controls!#REF!+120))</f>
        <v>#REF!</v>
      </c>
      <c r="GW739" s="9" t="e">
        <f ca="1">INDIRECT(ADDRESS(ROW(),Controls!#REF!+15))</f>
        <v>#REF!</v>
      </c>
      <c r="GX739" s="9" t="e">
        <f ca="1">INDIRECT(ADDRESS(ROW(),Controls!#REF!+135))</f>
        <v>#REF!</v>
      </c>
      <c r="HJ739" s="9" t="e">
        <f t="shared" ca="1" si="66"/>
        <v>#REF!</v>
      </c>
      <c r="HK739" s="9" t="e">
        <f t="shared" ca="1" si="67"/>
        <v>#REF!</v>
      </c>
      <c r="HL739" s="9" t="e">
        <f t="shared" ca="1" si="68"/>
        <v>#REF!</v>
      </c>
      <c r="HM739" s="9" t="e">
        <f t="shared" ca="1" si="69"/>
        <v>#REF!</v>
      </c>
      <c r="HN739" s="9" t="e">
        <f ca="1">SQRT($GS739*(1-$GS739/Controls!$D$15))</f>
        <v>#REF!</v>
      </c>
      <c r="HO739" s="9" t="e">
        <f t="shared" ca="1" si="70"/>
        <v>#REF!</v>
      </c>
      <c r="HP739" s="9" t="e">
        <f t="shared" ca="1" si="71"/>
        <v>#REF!</v>
      </c>
      <c r="HQ739" s="9" t="e">
        <f ca="1">IF($GV739=0,NA(),($GX739*Controls!#REF!))</f>
        <v>#REF!</v>
      </c>
    </row>
    <row r="740" spans="134:225" x14ac:dyDescent="0.25">
      <c r="ED740" s="9">
        <f>$EC$1479/4+$EC$1480/2+$EC$1481/4</f>
        <v>0</v>
      </c>
      <c r="EE740" s="9">
        <f>$ED$1478/4+$ED$1479/2+$ED$1480/4</f>
        <v>0</v>
      </c>
      <c r="GP740" s="9" t="e">
        <f ca="1">INDIRECT(ADDRESS(ROW(),Controls!#REF!+30))</f>
        <v>#REF!</v>
      </c>
      <c r="GQ740" s="9" t="e">
        <f ca="1">INDIRECT(ADDRESS(ROW(),Controls!#REF!+45))</f>
        <v>#REF!</v>
      </c>
      <c r="GR740" s="9" t="e">
        <f ca="1">INDIRECT(ADDRESS(ROW(),Controls!#REF!+60))</f>
        <v>#REF!</v>
      </c>
      <c r="GS740" s="9" t="e">
        <f ca="1">INDIRECT(ADDRESS(ROW(),Controls!#REF!+75))</f>
        <v>#REF!</v>
      </c>
      <c r="GT740" s="9" t="e">
        <f ca="1">INDIRECT(ADDRESS(ROW(),Controls!#REF!+90))</f>
        <v>#REF!</v>
      </c>
      <c r="GU740" s="9" t="e">
        <f ca="1">INDIRECT(ADDRESS(ROW(),Controls!#REF!+105))</f>
        <v>#REF!</v>
      </c>
      <c r="GV740" s="9" t="e">
        <f ca="1">INDIRECT(ADDRESS(ROW(),Controls!#REF!+120))</f>
        <v>#REF!</v>
      </c>
      <c r="GW740" s="9" t="e">
        <f ca="1">INDIRECT(ADDRESS(ROW(),Controls!#REF!+15))</f>
        <v>#REF!</v>
      </c>
      <c r="GX740" s="9" t="e">
        <f ca="1">INDIRECT(ADDRESS(ROW(),Controls!#REF!+135))</f>
        <v>#REF!</v>
      </c>
      <c r="HJ740" s="9" t="e">
        <f t="shared" ca="1" si="66"/>
        <v>#REF!</v>
      </c>
      <c r="HK740" s="9" t="e">
        <f t="shared" ca="1" si="67"/>
        <v>#REF!</v>
      </c>
      <c r="HL740" s="9" t="e">
        <f t="shared" ca="1" si="68"/>
        <v>#REF!</v>
      </c>
      <c r="HM740" s="9" t="e">
        <f t="shared" ca="1" si="69"/>
        <v>#REF!</v>
      </c>
      <c r="HN740" s="9" t="e">
        <f ca="1">SQRT($GS740*(1-$GS740/Controls!$D$15))</f>
        <v>#REF!</v>
      </c>
      <c r="HO740" s="9" t="e">
        <f t="shared" ca="1" si="70"/>
        <v>#REF!</v>
      </c>
      <c r="HP740" s="9" t="e">
        <f t="shared" ca="1" si="71"/>
        <v>#REF!</v>
      </c>
      <c r="HQ740" s="9" t="e">
        <f ca="1">IF($GV740=0,NA(),($GX740*Controls!#REF!))</f>
        <v>#REF!</v>
      </c>
    </row>
    <row r="741" spans="134:225" x14ac:dyDescent="0.25">
      <c r="ED741" s="9">
        <f>$EC$1481/4+$EC$1482/2+$EC$1483/4</f>
        <v>0</v>
      </c>
      <c r="EE741" s="9">
        <f>$ED$1480/4+$ED$1481/2+$ED$1482/4</f>
        <v>0</v>
      </c>
      <c r="GP741" s="9" t="e">
        <f ca="1">INDIRECT(ADDRESS(ROW(),Controls!#REF!+30))</f>
        <v>#REF!</v>
      </c>
      <c r="GQ741" s="9" t="e">
        <f ca="1">INDIRECT(ADDRESS(ROW(),Controls!#REF!+45))</f>
        <v>#REF!</v>
      </c>
      <c r="GR741" s="9" t="e">
        <f ca="1">INDIRECT(ADDRESS(ROW(),Controls!#REF!+60))</f>
        <v>#REF!</v>
      </c>
      <c r="GS741" s="9" t="e">
        <f ca="1">INDIRECT(ADDRESS(ROW(),Controls!#REF!+75))</f>
        <v>#REF!</v>
      </c>
      <c r="GT741" s="9" t="e">
        <f ca="1">INDIRECT(ADDRESS(ROW(),Controls!#REF!+90))</f>
        <v>#REF!</v>
      </c>
      <c r="GU741" s="9" t="e">
        <f ca="1">INDIRECT(ADDRESS(ROW(),Controls!#REF!+105))</f>
        <v>#REF!</v>
      </c>
      <c r="GV741" s="9" t="e">
        <f ca="1">INDIRECT(ADDRESS(ROW(),Controls!#REF!+120))</f>
        <v>#REF!</v>
      </c>
      <c r="GW741" s="9" t="e">
        <f ca="1">INDIRECT(ADDRESS(ROW(),Controls!#REF!+15))</f>
        <v>#REF!</v>
      </c>
      <c r="GX741" s="9" t="e">
        <f ca="1">INDIRECT(ADDRESS(ROW(),Controls!#REF!+135))</f>
        <v>#REF!</v>
      </c>
      <c r="HJ741" s="9" t="e">
        <f t="shared" ca="1" si="66"/>
        <v>#REF!</v>
      </c>
      <c r="HK741" s="9" t="e">
        <f t="shared" ca="1" si="67"/>
        <v>#REF!</v>
      </c>
      <c r="HL741" s="9" t="e">
        <f t="shared" ca="1" si="68"/>
        <v>#REF!</v>
      </c>
      <c r="HM741" s="9" t="e">
        <f t="shared" ca="1" si="69"/>
        <v>#REF!</v>
      </c>
      <c r="HN741" s="9" t="e">
        <f ca="1">SQRT($GS741*(1-$GS741/Controls!$D$15))</f>
        <v>#REF!</v>
      </c>
      <c r="HO741" s="9" t="e">
        <f t="shared" ca="1" si="70"/>
        <v>#REF!</v>
      </c>
      <c r="HP741" s="9" t="e">
        <f t="shared" ca="1" si="71"/>
        <v>#REF!</v>
      </c>
      <c r="HQ741" s="9" t="e">
        <f ca="1">IF($GV741=0,NA(),($GX741*Controls!#REF!))</f>
        <v>#REF!</v>
      </c>
    </row>
    <row r="742" spans="134:225" x14ac:dyDescent="0.25">
      <c r="ED742" s="9">
        <f>$EC$1483/4+$EC$1484/2+$EC$1485/4</f>
        <v>0</v>
      </c>
      <c r="EE742" s="9">
        <f>$ED$1482/4+$ED$1483/2+$ED$1484/4</f>
        <v>0</v>
      </c>
      <c r="GP742" s="9" t="e">
        <f ca="1">INDIRECT(ADDRESS(ROW(),Controls!#REF!+30))</f>
        <v>#REF!</v>
      </c>
      <c r="GQ742" s="9" t="e">
        <f ca="1">INDIRECT(ADDRESS(ROW(),Controls!#REF!+45))</f>
        <v>#REF!</v>
      </c>
      <c r="GR742" s="9" t="e">
        <f ca="1">INDIRECT(ADDRESS(ROW(),Controls!#REF!+60))</f>
        <v>#REF!</v>
      </c>
      <c r="GS742" s="9" t="e">
        <f ca="1">INDIRECT(ADDRESS(ROW(),Controls!#REF!+75))</f>
        <v>#REF!</v>
      </c>
      <c r="GT742" s="9" t="e">
        <f ca="1">INDIRECT(ADDRESS(ROW(),Controls!#REF!+90))</f>
        <v>#REF!</v>
      </c>
      <c r="GU742" s="9" t="e">
        <f ca="1">INDIRECT(ADDRESS(ROW(),Controls!#REF!+105))</f>
        <v>#REF!</v>
      </c>
      <c r="GV742" s="9" t="e">
        <f ca="1">INDIRECT(ADDRESS(ROW(),Controls!#REF!+120))</f>
        <v>#REF!</v>
      </c>
      <c r="GW742" s="9" t="e">
        <f ca="1">INDIRECT(ADDRESS(ROW(),Controls!#REF!+15))</f>
        <v>#REF!</v>
      </c>
      <c r="GX742" s="9" t="e">
        <f ca="1">INDIRECT(ADDRESS(ROW(),Controls!#REF!+135))</f>
        <v>#REF!</v>
      </c>
      <c r="HJ742" s="9" t="e">
        <f t="shared" ca="1" si="66"/>
        <v>#REF!</v>
      </c>
      <c r="HK742" s="9" t="e">
        <f t="shared" ca="1" si="67"/>
        <v>#REF!</v>
      </c>
      <c r="HL742" s="9" t="e">
        <f t="shared" ca="1" si="68"/>
        <v>#REF!</v>
      </c>
      <c r="HM742" s="9" t="e">
        <f t="shared" ca="1" si="69"/>
        <v>#REF!</v>
      </c>
      <c r="HN742" s="9" t="e">
        <f ca="1">SQRT($GS742*(1-$GS742/Controls!$D$15))</f>
        <v>#REF!</v>
      </c>
      <c r="HO742" s="9" t="e">
        <f t="shared" ca="1" si="70"/>
        <v>#REF!</v>
      </c>
      <c r="HP742" s="9" t="e">
        <f t="shared" ca="1" si="71"/>
        <v>#REF!</v>
      </c>
      <c r="HQ742" s="9" t="e">
        <f ca="1">IF($GV742=0,NA(),($GX742*Controls!#REF!))</f>
        <v>#REF!</v>
      </c>
    </row>
    <row r="743" spans="134:225" x14ac:dyDescent="0.25">
      <c r="ED743" s="9">
        <f>$EC$1485/4+$EC$1486/2+$EC$1487/4</f>
        <v>0</v>
      </c>
      <c r="EE743" s="9">
        <f>$ED$1484/4+$ED$1485/2+$ED$1486/4</f>
        <v>0</v>
      </c>
      <c r="GP743" s="9" t="e">
        <f ca="1">INDIRECT(ADDRESS(ROW(),Controls!#REF!+30))</f>
        <v>#REF!</v>
      </c>
      <c r="GQ743" s="9" t="e">
        <f ca="1">INDIRECT(ADDRESS(ROW(),Controls!#REF!+45))</f>
        <v>#REF!</v>
      </c>
      <c r="GR743" s="9" t="e">
        <f ca="1">INDIRECT(ADDRESS(ROW(),Controls!#REF!+60))</f>
        <v>#REF!</v>
      </c>
      <c r="GS743" s="9" t="e">
        <f ca="1">INDIRECT(ADDRESS(ROW(),Controls!#REF!+75))</f>
        <v>#REF!</v>
      </c>
      <c r="GT743" s="9" t="e">
        <f ca="1">INDIRECT(ADDRESS(ROW(),Controls!#REF!+90))</f>
        <v>#REF!</v>
      </c>
      <c r="GU743" s="9" t="e">
        <f ca="1">INDIRECT(ADDRESS(ROW(),Controls!#REF!+105))</f>
        <v>#REF!</v>
      </c>
      <c r="GV743" s="9" t="e">
        <f ca="1">INDIRECT(ADDRESS(ROW(),Controls!#REF!+120))</f>
        <v>#REF!</v>
      </c>
      <c r="GW743" s="9" t="e">
        <f ca="1">INDIRECT(ADDRESS(ROW(),Controls!#REF!+15))</f>
        <v>#REF!</v>
      </c>
      <c r="GX743" s="9" t="e">
        <f ca="1">INDIRECT(ADDRESS(ROW(),Controls!#REF!+135))</f>
        <v>#REF!</v>
      </c>
      <c r="HJ743" s="9" t="e">
        <f t="shared" ca="1" si="66"/>
        <v>#REF!</v>
      </c>
      <c r="HK743" s="9" t="e">
        <f t="shared" ca="1" si="67"/>
        <v>#REF!</v>
      </c>
      <c r="HL743" s="9" t="e">
        <f t="shared" ca="1" si="68"/>
        <v>#REF!</v>
      </c>
      <c r="HM743" s="9" t="e">
        <f t="shared" ca="1" si="69"/>
        <v>#REF!</v>
      </c>
      <c r="HN743" s="9" t="e">
        <f ca="1">SQRT($GS743*(1-$GS743/Controls!$D$15))</f>
        <v>#REF!</v>
      </c>
      <c r="HO743" s="9" t="e">
        <f t="shared" ca="1" si="70"/>
        <v>#REF!</v>
      </c>
      <c r="HP743" s="9" t="e">
        <f t="shared" ca="1" si="71"/>
        <v>#REF!</v>
      </c>
      <c r="HQ743" s="9" t="e">
        <f ca="1">IF($GV743=0,NA(),($GX743*Controls!#REF!))</f>
        <v>#REF!</v>
      </c>
    </row>
    <row r="744" spans="134:225" x14ac:dyDescent="0.25">
      <c r="ED744" s="9">
        <f>$EC$1487/4+$EC$1488/2+$EC$1489/4</f>
        <v>0</v>
      </c>
      <c r="EE744" s="9">
        <f>$ED$1486/4+$ED$1487/2+$ED$1488/4</f>
        <v>0</v>
      </c>
      <c r="GP744" s="9" t="e">
        <f ca="1">INDIRECT(ADDRESS(ROW(),Controls!#REF!+30))</f>
        <v>#REF!</v>
      </c>
      <c r="GQ744" s="9" t="e">
        <f ca="1">INDIRECT(ADDRESS(ROW(),Controls!#REF!+45))</f>
        <v>#REF!</v>
      </c>
      <c r="GR744" s="9" t="e">
        <f ca="1">INDIRECT(ADDRESS(ROW(),Controls!#REF!+60))</f>
        <v>#REF!</v>
      </c>
      <c r="GS744" s="9" t="e">
        <f ca="1">INDIRECT(ADDRESS(ROW(),Controls!#REF!+75))</f>
        <v>#REF!</v>
      </c>
      <c r="GT744" s="9" t="e">
        <f ca="1">INDIRECT(ADDRESS(ROW(),Controls!#REF!+90))</f>
        <v>#REF!</v>
      </c>
      <c r="GU744" s="9" t="e">
        <f ca="1">INDIRECT(ADDRESS(ROW(),Controls!#REF!+105))</f>
        <v>#REF!</v>
      </c>
      <c r="GV744" s="9" t="e">
        <f ca="1">INDIRECT(ADDRESS(ROW(),Controls!#REF!+120))</f>
        <v>#REF!</v>
      </c>
      <c r="GW744" s="9" t="e">
        <f ca="1">INDIRECT(ADDRESS(ROW(),Controls!#REF!+15))</f>
        <v>#REF!</v>
      </c>
      <c r="GX744" s="9" t="e">
        <f ca="1">INDIRECT(ADDRESS(ROW(),Controls!#REF!+135))</f>
        <v>#REF!</v>
      </c>
      <c r="HJ744" s="9" t="e">
        <f t="shared" ca="1" si="66"/>
        <v>#REF!</v>
      </c>
      <c r="HK744" s="9" t="e">
        <f t="shared" ca="1" si="67"/>
        <v>#REF!</v>
      </c>
      <c r="HL744" s="9" t="e">
        <f t="shared" ca="1" si="68"/>
        <v>#REF!</v>
      </c>
      <c r="HM744" s="9" t="e">
        <f t="shared" ca="1" si="69"/>
        <v>#REF!</v>
      </c>
      <c r="HN744" s="9" t="e">
        <f ca="1">SQRT($GS744*(1-$GS744/Controls!$D$15))</f>
        <v>#REF!</v>
      </c>
      <c r="HO744" s="9" t="e">
        <f t="shared" ca="1" si="70"/>
        <v>#REF!</v>
      </c>
      <c r="HP744" s="9" t="e">
        <f t="shared" ca="1" si="71"/>
        <v>#REF!</v>
      </c>
      <c r="HQ744" s="9" t="e">
        <f ca="1">IF($GV744=0,NA(),($GX744*Controls!#REF!))</f>
        <v>#REF!</v>
      </c>
    </row>
    <row r="745" spans="134:225" x14ac:dyDescent="0.25">
      <c r="ED745" s="9">
        <f>$EC$1489/4+$EC$1490/2+$EC$1491/4</f>
        <v>0</v>
      </c>
      <c r="EE745" s="9">
        <f>$ED$1488/4+$ED$1489/2+$ED$1490/4</f>
        <v>0</v>
      </c>
      <c r="GP745" s="9" t="e">
        <f ca="1">INDIRECT(ADDRESS(ROW(),Controls!#REF!+30))</f>
        <v>#REF!</v>
      </c>
      <c r="GQ745" s="9" t="e">
        <f ca="1">INDIRECT(ADDRESS(ROW(),Controls!#REF!+45))</f>
        <v>#REF!</v>
      </c>
      <c r="GR745" s="9" t="e">
        <f ca="1">INDIRECT(ADDRESS(ROW(),Controls!#REF!+60))</f>
        <v>#REF!</v>
      </c>
      <c r="GS745" s="9" t="e">
        <f ca="1">INDIRECT(ADDRESS(ROW(),Controls!#REF!+75))</f>
        <v>#REF!</v>
      </c>
      <c r="GT745" s="9" t="e">
        <f ca="1">INDIRECT(ADDRESS(ROW(),Controls!#REF!+90))</f>
        <v>#REF!</v>
      </c>
      <c r="GU745" s="9" t="e">
        <f ca="1">INDIRECT(ADDRESS(ROW(),Controls!#REF!+105))</f>
        <v>#REF!</v>
      </c>
      <c r="GV745" s="9" t="e">
        <f ca="1">INDIRECT(ADDRESS(ROW(),Controls!#REF!+120))</f>
        <v>#REF!</v>
      </c>
      <c r="GW745" s="9" t="e">
        <f ca="1">INDIRECT(ADDRESS(ROW(),Controls!#REF!+15))</f>
        <v>#REF!</v>
      </c>
      <c r="GX745" s="9" t="e">
        <f ca="1">INDIRECT(ADDRESS(ROW(),Controls!#REF!+135))</f>
        <v>#REF!</v>
      </c>
      <c r="HJ745" s="9" t="e">
        <f t="shared" ca="1" si="66"/>
        <v>#REF!</v>
      </c>
      <c r="HK745" s="9" t="e">
        <f t="shared" ca="1" si="67"/>
        <v>#REF!</v>
      </c>
      <c r="HL745" s="9" t="e">
        <f t="shared" ca="1" si="68"/>
        <v>#REF!</v>
      </c>
      <c r="HM745" s="9" t="e">
        <f t="shared" ca="1" si="69"/>
        <v>#REF!</v>
      </c>
      <c r="HN745" s="9" t="e">
        <f ca="1">SQRT($GS745*(1-$GS745/Controls!$D$15))</f>
        <v>#REF!</v>
      </c>
      <c r="HO745" s="9" t="e">
        <f t="shared" ca="1" si="70"/>
        <v>#REF!</v>
      </c>
      <c r="HP745" s="9" t="e">
        <f t="shared" ca="1" si="71"/>
        <v>#REF!</v>
      </c>
      <c r="HQ745" s="9" t="e">
        <f ca="1">IF($GV745=0,NA(),($GX745*Controls!#REF!))</f>
        <v>#REF!</v>
      </c>
    </row>
    <row r="746" spans="134:225" x14ac:dyDescent="0.25">
      <c r="ED746" s="9">
        <f>$EC$1491/4+$EC$1492/2+$EC$1493/4</f>
        <v>0</v>
      </c>
      <c r="EE746" s="9">
        <f>$ED$1490/4+$ED$1491/2+$ED$1492/4</f>
        <v>0</v>
      </c>
      <c r="GP746" s="9" t="e">
        <f ca="1">INDIRECT(ADDRESS(ROW(),Controls!#REF!+30))</f>
        <v>#REF!</v>
      </c>
      <c r="GQ746" s="9" t="e">
        <f ca="1">INDIRECT(ADDRESS(ROW(),Controls!#REF!+45))</f>
        <v>#REF!</v>
      </c>
      <c r="GR746" s="9" t="e">
        <f ca="1">INDIRECT(ADDRESS(ROW(),Controls!#REF!+60))</f>
        <v>#REF!</v>
      </c>
      <c r="GS746" s="9" t="e">
        <f ca="1">INDIRECT(ADDRESS(ROW(),Controls!#REF!+75))</f>
        <v>#REF!</v>
      </c>
      <c r="GT746" s="9" t="e">
        <f ca="1">INDIRECT(ADDRESS(ROW(),Controls!#REF!+90))</f>
        <v>#REF!</v>
      </c>
      <c r="GU746" s="9" t="e">
        <f ca="1">INDIRECT(ADDRESS(ROW(),Controls!#REF!+105))</f>
        <v>#REF!</v>
      </c>
      <c r="GV746" s="9" t="e">
        <f ca="1">INDIRECT(ADDRESS(ROW(),Controls!#REF!+120))</f>
        <v>#REF!</v>
      </c>
      <c r="GW746" s="9" t="e">
        <f ca="1">INDIRECT(ADDRESS(ROW(),Controls!#REF!+15))</f>
        <v>#REF!</v>
      </c>
      <c r="GX746" s="9" t="e">
        <f ca="1">INDIRECT(ADDRESS(ROW(),Controls!#REF!+135))</f>
        <v>#REF!</v>
      </c>
      <c r="HJ746" s="9" t="e">
        <f t="shared" ca="1" si="66"/>
        <v>#REF!</v>
      </c>
      <c r="HK746" s="9" t="e">
        <f t="shared" ca="1" si="67"/>
        <v>#REF!</v>
      </c>
      <c r="HL746" s="9" t="e">
        <f t="shared" ca="1" si="68"/>
        <v>#REF!</v>
      </c>
      <c r="HM746" s="9" t="e">
        <f t="shared" ca="1" si="69"/>
        <v>#REF!</v>
      </c>
      <c r="HN746" s="9" t="e">
        <f ca="1">SQRT($GS746*(1-$GS746/Controls!$D$15))</f>
        <v>#REF!</v>
      </c>
      <c r="HO746" s="9" t="e">
        <f t="shared" ca="1" si="70"/>
        <v>#REF!</v>
      </c>
      <c r="HP746" s="9" t="e">
        <f t="shared" ca="1" si="71"/>
        <v>#REF!</v>
      </c>
      <c r="HQ746" s="9" t="e">
        <f ca="1">IF($GV746=0,NA(),($GX746*Controls!#REF!))</f>
        <v>#REF!</v>
      </c>
    </row>
    <row r="747" spans="134:225" x14ac:dyDescent="0.25">
      <c r="ED747" s="9">
        <f>$EC$1493/4+$EC$1494/2+$EC$1495/4</f>
        <v>0</v>
      </c>
      <c r="EE747" s="9">
        <f>$ED$1492/4+$ED$1493/2+$ED$1494/4</f>
        <v>0</v>
      </c>
      <c r="GP747" s="9" t="e">
        <f ca="1">INDIRECT(ADDRESS(ROW(),Controls!#REF!+30))</f>
        <v>#REF!</v>
      </c>
      <c r="GQ747" s="9" t="e">
        <f ca="1">INDIRECT(ADDRESS(ROW(),Controls!#REF!+45))</f>
        <v>#REF!</v>
      </c>
      <c r="GR747" s="9" t="e">
        <f ca="1">INDIRECT(ADDRESS(ROW(),Controls!#REF!+60))</f>
        <v>#REF!</v>
      </c>
      <c r="GS747" s="9" t="e">
        <f ca="1">INDIRECT(ADDRESS(ROW(),Controls!#REF!+75))</f>
        <v>#REF!</v>
      </c>
      <c r="GT747" s="9" t="e">
        <f ca="1">INDIRECT(ADDRESS(ROW(),Controls!#REF!+90))</f>
        <v>#REF!</v>
      </c>
      <c r="GU747" s="9" t="e">
        <f ca="1">INDIRECT(ADDRESS(ROW(),Controls!#REF!+105))</f>
        <v>#REF!</v>
      </c>
      <c r="GV747" s="9" t="e">
        <f ca="1">INDIRECT(ADDRESS(ROW(),Controls!#REF!+120))</f>
        <v>#REF!</v>
      </c>
      <c r="GW747" s="9" t="e">
        <f ca="1">INDIRECT(ADDRESS(ROW(),Controls!#REF!+15))</f>
        <v>#REF!</v>
      </c>
      <c r="GX747" s="9" t="e">
        <f ca="1">INDIRECT(ADDRESS(ROW(),Controls!#REF!+135))</f>
        <v>#REF!</v>
      </c>
      <c r="HJ747" s="9" t="e">
        <f t="shared" ca="1" si="66"/>
        <v>#REF!</v>
      </c>
      <c r="HK747" s="9" t="e">
        <f t="shared" ca="1" si="67"/>
        <v>#REF!</v>
      </c>
      <c r="HL747" s="9" t="e">
        <f t="shared" ca="1" si="68"/>
        <v>#REF!</v>
      </c>
      <c r="HM747" s="9" t="e">
        <f t="shared" ca="1" si="69"/>
        <v>#REF!</v>
      </c>
      <c r="HN747" s="9" t="e">
        <f ca="1">SQRT($GS747*(1-$GS747/Controls!$D$15))</f>
        <v>#REF!</v>
      </c>
      <c r="HO747" s="9" t="e">
        <f t="shared" ca="1" si="70"/>
        <v>#REF!</v>
      </c>
      <c r="HP747" s="9" t="e">
        <f t="shared" ca="1" si="71"/>
        <v>#REF!</v>
      </c>
      <c r="HQ747" s="9" t="e">
        <f ca="1">IF($GV747=0,NA(),($GX747*Controls!#REF!))</f>
        <v>#REF!</v>
      </c>
    </row>
    <row r="748" spans="134:225" x14ac:dyDescent="0.25">
      <c r="ED748" s="9">
        <f>$EC$1495/4+$EC$1496/2+$EC$1497/4</f>
        <v>0</v>
      </c>
      <c r="EE748" s="9">
        <f>$ED$1494/4+$ED$1495/2+$ED$1496/4</f>
        <v>0</v>
      </c>
      <c r="GP748" s="9" t="e">
        <f ca="1">INDIRECT(ADDRESS(ROW(),Controls!#REF!+30))</f>
        <v>#REF!</v>
      </c>
      <c r="GQ748" s="9" t="e">
        <f ca="1">INDIRECT(ADDRESS(ROW(),Controls!#REF!+45))</f>
        <v>#REF!</v>
      </c>
      <c r="GR748" s="9" t="e">
        <f ca="1">INDIRECT(ADDRESS(ROW(),Controls!#REF!+60))</f>
        <v>#REF!</v>
      </c>
      <c r="GS748" s="9" t="e">
        <f ca="1">INDIRECT(ADDRESS(ROW(),Controls!#REF!+75))</f>
        <v>#REF!</v>
      </c>
      <c r="GT748" s="9" t="e">
        <f ca="1">INDIRECT(ADDRESS(ROW(),Controls!#REF!+90))</f>
        <v>#REF!</v>
      </c>
      <c r="GU748" s="9" t="e">
        <f ca="1">INDIRECT(ADDRESS(ROW(),Controls!#REF!+105))</f>
        <v>#REF!</v>
      </c>
      <c r="GV748" s="9" t="e">
        <f ca="1">INDIRECT(ADDRESS(ROW(),Controls!#REF!+120))</f>
        <v>#REF!</v>
      </c>
      <c r="GW748" s="9" t="e">
        <f ca="1">INDIRECT(ADDRESS(ROW(),Controls!#REF!+15))</f>
        <v>#REF!</v>
      </c>
      <c r="GX748" s="9" t="e">
        <f ca="1">INDIRECT(ADDRESS(ROW(),Controls!#REF!+135))</f>
        <v>#REF!</v>
      </c>
      <c r="HJ748" s="9" t="e">
        <f t="shared" ca="1" si="66"/>
        <v>#REF!</v>
      </c>
      <c r="HK748" s="9" t="e">
        <f t="shared" ca="1" si="67"/>
        <v>#REF!</v>
      </c>
      <c r="HL748" s="9" t="e">
        <f t="shared" ca="1" si="68"/>
        <v>#REF!</v>
      </c>
      <c r="HM748" s="9" t="e">
        <f t="shared" ca="1" si="69"/>
        <v>#REF!</v>
      </c>
      <c r="HN748" s="9" t="e">
        <f ca="1">SQRT($GS748*(1-$GS748/Controls!$D$15))</f>
        <v>#REF!</v>
      </c>
      <c r="HO748" s="9" t="e">
        <f t="shared" ca="1" si="70"/>
        <v>#REF!</v>
      </c>
      <c r="HP748" s="9" t="e">
        <f t="shared" ca="1" si="71"/>
        <v>#REF!</v>
      </c>
      <c r="HQ748" s="9" t="e">
        <f ca="1">IF($GV748=0,NA(),($GX748*Controls!#REF!))</f>
        <v>#REF!</v>
      </c>
    </row>
    <row r="749" spans="134:225" x14ac:dyDescent="0.25">
      <c r="ED749" s="9">
        <f>$EC$1497/4+$EC$1498/2+$EC$1499/4</f>
        <v>0</v>
      </c>
      <c r="EE749" s="9">
        <f>$ED$1496/4+$ED$1497/2+$ED$1498/4</f>
        <v>0</v>
      </c>
      <c r="GP749" s="9" t="e">
        <f ca="1">INDIRECT(ADDRESS(ROW(),Controls!#REF!+30))</f>
        <v>#REF!</v>
      </c>
      <c r="GQ749" s="9" t="e">
        <f ca="1">INDIRECT(ADDRESS(ROW(),Controls!#REF!+45))</f>
        <v>#REF!</v>
      </c>
      <c r="GR749" s="9" t="e">
        <f ca="1">INDIRECT(ADDRESS(ROW(),Controls!#REF!+60))</f>
        <v>#REF!</v>
      </c>
      <c r="GS749" s="9" t="e">
        <f ca="1">INDIRECT(ADDRESS(ROW(),Controls!#REF!+75))</f>
        <v>#REF!</v>
      </c>
      <c r="GT749" s="9" t="e">
        <f ca="1">INDIRECT(ADDRESS(ROW(),Controls!#REF!+90))</f>
        <v>#REF!</v>
      </c>
      <c r="GU749" s="9" t="e">
        <f ca="1">INDIRECT(ADDRESS(ROW(),Controls!#REF!+105))</f>
        <v>#REF!</v>
      </c>
      <c r="GV749" s="9" t="e">
        <f ca="1">INDIRECT(ADDRESS(ROW(),Controls!#REF!+120))</f>
        <v>#REF!</v>
      </c>
      <c r="GW749" s="9" t="e">
        <f ca="1">INDIRECT(ADDRESS(ROW(),Controls!#REF!+15))</f>
        <v>#REF!</v>
      </c>
      <c r="GX749" s="9" t="e">
        <f ca="1">INDIRECT(ADDRESS(ROW(),Controls!#REF!+135))</f>
        <v>#REF!</v>
      </c>
      <c r="HJ749" s="9" t="e">
        <f t="shared" ca="1" si="66"/>
        <v>#REF!</v>
      </c>
      <c r="HK749" s="9" t="e">
        <f t="shared" ca="1" si="67"/>
        <v>#REF!</v>
      </c>
      <c r="HL749" s="9" t="e">
        <f t="shared" ca="1" si="68"/>
        <v>#REF!</v>
      </c>
      <c r="HM749" s="9" t="e">
        <f t="shared" ca="1" si="69"/>
        <v>#REF!</v>
      </c>
      <c r="HN749" s="9" t="e">
        <f ca="1">SQRT($GS749*(1-$GS749/Controls!$D$15))</f>
        <v>#REF!</v>
      </c>
      <c r="HO749" s="9" t="e">
        <f t="shared" ca="1" si="70"/>
        <v>#REF!</v>
      </c>
      <c r="HP749" s="9" t="e">
        <f t="shared" ca="1" si="71"/>
        <v>#REF!</v>
      </c>
      <c r="HQ749" s="9" t="e">
        <f ca="1">IF($GV749=0,NA(),($GX749*Controls!#REF!))</f>
        <v>#REF!</v>
      </c>
    </row>
    <row r="750" spans="134:225" x14ac:dyDescent="0.25">
      <c r="ED750" s="9">
        <f>$EC$1499/4+$EC$1500/2+$EC$1501/4</f>
        <v>0</v>
      </c>
      <c r="EE750" s="9">
        <f>$ED$1498/4+$ED$1499/2+$ED$1500/4</f>
        <v>0</v>
      </c>
      <c r="GP750" s="9" t="e">
        <f ca="1">INDIRECT(ADDRESS(ROW(),Controls!#REF!+30))</f>
        <v>#REF!</v>
      </c>
      <c r="GQ750" s="9" t="e">
        <f ca="1">INDIRECT(ADDRESS(ROW(),Controls!#REF!+45))</f>
        <v>#REF!</v>
      </c>
      <c r="GR750" s="9" t="e">
        <f ca="1">INDIRECT(ADDRESS(ROW(),Controls!#REF!+60))</f>
        <v>#REF!</v>
      </c>
      <c r="GS750" s="9" t="e">
        <f ca="1">INDIRECT(ADDRESS(ROW(),Controls!#REF!+75))</f>
        <v>#REF!</v>
      </c>
      <c r="GT750" s="9" t="e">
        <f ca="1">INDIRECT(ADDRESS(ROW(),Controls!#REF!+90))</f>
        <v>#REF!</v>
      </c>
      <c r="GU750" s="9" t="e">
        <f ca="1">INDIRECT(ADDRESS(ROW(),Controls!#REF!+105))</f>
        <v>#REF!</v>
      </c>
      <c r="GV750" s="9" t="e">
        <f ca="1">INDIRECT(ADDRESS(ROW(),Controls!#REF!+120))</f>
        <v>#REF!</v>
      </c>
      <c r="GW750" s="9" t="e">
        <f ca="1">INDIRECT(ADDRESS(ROW(),Controls!#REF!+15))</f>
        <v>#REF!</v>
      </c>
      <c r="GX750" s="9" t="e">
        <f ca="1">INDIRECT(ADDRESS(ROW(),Controls!#REF!+135))</f>
        <v>#REF!</v>
      </c>
      <c r="HJ750" s="9" t="e">
        <f t="shared" ca="1" si="66"/>
        <v>#REF!</v>
      </c>
      <c r="HK750" s="9" t="e">
        <f t="shared" ca="1" si="67"/>
        <v>#REF!</v>
      </c>
      <c r="HL750" s="9" t="e">
        <f t="shared" ca="1" si="68"/>
        <v>#REF!</v>
      </c>
      <c r="HM750" s="9" t="e">
        <f t="shared" ca="1" si="69"/>
        <v>#REF!</v>
      </c>
      <c r="HN750" s="9" t="e">
        <f ca="1">SQRT($GS750*(1-$GS750/Controls!$D$15))</f>
        <v>#REF!</v>
      </c>
      <c r="HO750" s="9" t="e">
        <f t="shared" ca="1" si="70"/>
        <v>#REF!</v>
      </c>
      <c r="HP750" s="9" t="e">
        <f t="shared" ca="1" si="71"/>
        <v>#REF!</v>
      </c>
      <c r="HQ750" s="9" t="e">
        <f ca="1">IF($GV750=0,NA(),($GX750*Controls!#REF!))</f>
        <v>#REF!</v>
      </c>
    </row>
    <row r="751" spans="134:225" x14ac:dyDescent="0.25">
      <c r="ED751" s="9">
        <f>$EC$1501/4+$EC$1502/2+$EC$1503/4</f>
        <v>0</v>
      </c>
      <c r="EE751" s="9">
        <f>$ED$1500/4+$ED$1501/2+$ED$1502/4</f>
        <v>0</v>
      </c>
      <c r="GP751" s="9" t="e">
        <f ca="1">INDIRECT(ADDRESS(ROW(),Controls!#REF!+30))</f>
        <v>#REF!</v>
      </c>
      <c r="GQ751" s="9" t="e">
        <f ca="1">INDIRECT(ADDRESS(ROW(),Controls!#REF!+45))</f>
        <v>#REF!</v>
      </c>
      <c r="GR751" s="9" t="e">
        <f ca="1">INDIRECT(ADDRESS(ROW(),Controls!#REF!+60))</f>
        <v>#REF!</v>
      </c>
      <c r="GS751" s="9" t="e">
        <f ca="1">INDIRECT(ADDRESS(ROW(),Controls!#REF!+75))</f>
        <v>#REF!</v>
      </c>
      <c r="GT751" s="9" t="e">
        <f ca="1">INDIRECT(ADDRESS(ROW(),Controls!#REF!+90))</f>
        <v>#REF!</v>
      </c>
      <c r="GU751" s="9" t="e">
        <f ca="1">INDIRECT(ADDRESS(ROW(),Controls!#REF!+105))</f>
        <v>#REF!</v>
      </c>
      <c r="GV751" s="9" t="e">
        <f ca="1">INDIRECT(ADDRESS(ROW(),Controls!#REF!+120))</f>
        <v>#REF!</v>
      </c>
      <c r="GW751" s="9" t="e">
        <f ca="1">INDIRECT(ADDRESS(ROW(),Controls!#REF!+15))</f>
        <v>#REF!</v>
      </c>
      <c r="GX751" s="9" t="e">
        <f ca="1">INDIRECT(ADDRESS(ROW(),Controls!#REF!+135))</f>
        <v>#REF!</v>
      </c>
      <c r="HJ751" s="9" t="e">
        <f t="shared" ca="1" si="66"/>
        <v>#REF!</v>
      </c>
      <c r="HK751" s="9" t="e">
        <f t="shared" ca="1" si="67"/>
        <v>#REF!</v>
      </c>
      <c r="HL751" s="9" t="e">
        <f t="shared" ca="1" si="68"/>
        <v>#REF!</v>
      </c>
      <c r="HM751" s="9" t="e">
        <f t="shared" ca="1" si="69"/>
        <v>#REF!</v>
      </c>
      <c r="HN751" s="9" t="e">
        <f ca="1">SQRT($GS751*(1-$GS751/Controls!$D$15))</f>
        <v>#REF!</v>
      </c>
      <c r="HO751" s="9" t="e">
        <f t="shared" ca="1" si="70"/>
        <v>#REF!</v>
      </c>
      <c r="HP751" s="9" t="e">
        <f t="shared" ca="1" si="71"/>
        <v>#REF!</v>
      </c>
      <c r="HQ751" s="9" t="e">
        <f ca="1">IF($GV751=0,NA(),($GX751*Controls!#REF!))</f>
        <v>#REF!</v>
      </c>
    </row>
    <row r="752" spans="134:225" x14ac:dyDescent="0.25">
      <c r="ED752" s="9">
        <f>$EC$1503/4+$EC$1504/2+$EC$1505/4</f>
        <v>0</v>
      </c>
      <c r="EE752" s="9">
        <f>$ED$1502/4+$ED$1503/2+$ED$1504/4</f>
        <v>0</v>
      </c>
      <c r="GP752" s="9" t="e">
        <f ca="1">INDIRECT(ADDRESS(ROW(),Controls!#REF!+30))</f>
        <v>#REF!</v>
      </c>
      <c r="GQ752" s="9" t="e">
        <f ca="1">INDIRECT(ADDRESS(ROW(),Controls!#REF!+45))</f>
        <v>#REF!</v>
      </c>
      <c r="GR752" s="9" t="e">
        <f ca="1">INDIRECT(ADDRESS(ROW(),Controls!#REF!+60))</f>
        <v>#REF!</v>
      </c>
      <c r="GS752" s="9" t="e">
        <f ca="1">INDIRECT(ADDRESS(ROW(),Controls!#REF!+75))</f>
        <v>#REF!</v>
      </c>
      <c r="GT752" s="9" t="e">
        <f ca="1">INDIRECT(ADDRESS(ROW(),Controls!#REF!+90))</f>
        <v>#REF!</v>
      </c>
      <c r="GU752" s="9" t="e">
        <f ca="1">INDIRECT(ADDRESS(ROW(),Controls!#REF!+105))</f>
        <v>#REF!</v>
      </c>
      <c r="GV752" s="9" t="e">
        <f ca="1">INDIRECT(ADDRESS(ROW(),Controls!#REF!+120))</f>
        <v>#REF!</v>
      </c>
      <c r="GW752" s="9" t="e">
        <f ca="1">INDIRECT(ADDRESS(ROW(),Controls!#REF!+15))</f>
        <v>#REF!</v>
      </c>
      <c r="GX752" s="9" t="e">
        <f ca="1">INDIRECT(ADDRESS(ROW(),Controls!#REF!+135))</f>
        <v>#REF!</v>
      </c>
      <c r="HJ752" s="9" t="e">
        <f t="shared" ca="1" si="66"/>
        <v>#REF!</v>
      </c>
      <c r="HK752" s="9" t="e">
        <f t="shared" ca="1" si="67"/>
        <v>#REF!</v>
      </c>
      <c r="HL752" s="9" t="e">
        <f t="shared" ca="1" si="68"/>
        <v>#REF!</v>
      </c>
      <c r="HM752" s="9" t="e">
        <f t="shared" ca="1" si="69"/>
        <v>#REF!</v>
      </c>
      <c r="HN752" s="9" t="e">
        <f ca="1">SQRT($GS752*(1-$GS752/Controls!$D$15))</f>
        <v>#REF!</v>
      </c>
      <c r="HO752" s="9" t="e">
        <f t="shared" ca="1" si="70"/>
        <v>#REF!</v>
      </c>
      <c r="HP752" s="9" t="e">
        <f t="shared" ca="1" si="71"/>
        <v>#REF!</v>
      </c>
      <c r="HQ752" s="9" t="e">
        <f ca="1">IF($GV752=0,NA(),($GX752*Controls!#REF!))</f>
        <v>#REF!</v>
      </c>
    </row>
    <row r="753" spans="134:225" x14ac:dyDescent="0.25">
      <c r="ED753" s="9">
        <f>$EC$1505/4+$EC$1506/2+$EC$1507/4</f>
        <v>0</v>
      </c>
      <c r="EE753" s="9">
        <f>$ED$1504/4+$ED$1505/2+$ED$1506/4</f>
        <v>0</v>
      </c>
      <c r="GP753" s="9" t="e">
        <f ca="1">INDIRECT(ADDRESS(ROW(),Controls!#REF!+30))</f>
        <v>#REF!</v>
      </c>
      <c r="GQ753" s="9" t="e">
        <f ca="1">INDIRECT(ADDRESS(ROW(),Controls!#REF!+45))</f>
        <v>#REF!</v>
      </c>
      <c r="GR753" s="9" t="e">
        <f ca="1">INDIRECT(ADDRESS(ROW(),Controls!#REF!+60))</f>
        <v>#REF!</v>
      </c>
      <c r="GS753" s="9" t="e">
        <f ca="1">INDIRECT(ADDRESS(ROW(),Controls!#REF!+75))</f>
        <v>#REF!</v>
      </c>
      <c r="GT753" s="9" t="e">
        <f ca="1">INDIRECT(ADDRESS(ROW(),Controls!#REF!+90))</f>
        <v>#REF!</v>
      </c>
      <c r="GU753" s="9" t="e">
        <f ca="1">INDIRECT(ADDRESS(ROW(),Controls!#REF!+105))</f>
        <v>#REF!</v>
      </c>
      <c r="GV753" s="9" t="e">
        <f ca="1">INDIRECT(ADDRESS(ROW(),Controls!#REF!+120))</f>
        <v>#REF!</v>
      </c>
      <c r="GW753" s="9" t="e">
        <f ca="1">INDIRECT(ADDRESS(ROW(),Controls!#REF!+15))</f>
        <v>#REF!</v>
      </c>
      <c r="GX753" s="9" t="e">
        <f ca="1">INDIRECT(ADDRESS(ROW(),Controls!#REF!+135))</f>
        <v>#REF!</v>
      </c>
      <c r="HJ753" s="9" t="e">
        <f t="shared" ca="1" si="66"/>
        <v>#REF!</v>
      </c>
      <c r="HK753" s="9" t="e">
        <f t="shared" ca="1" si="67"/>
        <v>#REF!</v>
      </c>
      <c r="HL753" s="9" t="e">
        <f t="shared" ca="1" si="68"/>
        <v>#REF!</v>
      </c>
      <c r="HM753" s="9" t="e">
        <f t="shared" ca="1" si="69"/>
        <v>#REF!</v>
      </c>
      <c r="HN753" s="9" t="e">
        <f ca="1">SQRT($GS753*(1-$GS753/Controls!$D$15))</f>
        <v>#REF!</v>
      </c>
      <c r="HO753" s="9" t="e">
        <f t="shared" ca="1" si="70"/>
        <v>#REF!</v>
      </c>
      <c r="HP753" s="9" t="e">
        <f t="shared" ca="1" si="71"/>
        <v>#REF!</v>
      </c>
      <c r="HQ753" s="9" t="e">
        <f ca="1">IF($GV753=0,NA(),($GX753*Controls!#REF!))</f>
        <v>#REF!</v>
      </c>
    </row>
    <row r="754" spans="134:225" x14ac:dyDescent="0.25">
      <c r="ED754" s="9">
        <f>$EC$1507/4+$EC$1508/2+$EC$1509/4</f>
        <v>0</v>
      </c>
      <c r="EE754" s="9">
        <f>$ED$1506/4+$ED$1507/2+$ED$1508/4</f>
        <v>0</v>
      </c>
      <c r="GP754" s="9" t="e">
        <f ca="1">INDIRECT(ADDRESS(ROW(),Controls!#REF!+30))</f>
        <v>#REF!</v>
      </c>
      <c r="GQ754" s="9" t="e">
        <f ca="1">INDIRECT(ADDRESS(ROW(),Controls!#REF!+45))</f>
        <v>#REF!</v>
      </c>
      <c r="GR754" s="9" t="e">
        <f ca="1">INDIRECT(ADDRESS(ROW(),Controls!#REF!+60))</f>
        <v>#REF!</v>
      </c>
      <c r="GS754" s="9" t="e">
        <f ca="1">INDIRECT(ADDRESS(ROW(),Controls!#REF!+75))</f>
        <v>#REF!</v>
      </c>
      <c r="GT754" s="9" t="e">
        <f ca="1">INDIRECT(ADDRESS(ROW(),Controls!#REF!+90))</f>
        <v>#REF!</v>
      </c>
      <c r="GU754" s="9" t="e">
        <f ca="1">INDIRECT(ADDRESS(ROW(),Controls!#REF!+105))</f>
        <v>#REF!</v>
      </c>
      <c r="GV754" s="9" t="e">
        <f ca="1">INDIRECT(ADDRESS(ROW(),Controls!#REF!+120))</f>
        <v>#REF!</v>
      </c>
      <c r="GW754" s="9" t="e">
        <f ca="1">INDIRECT(ADDRESS(ROW(),Controls!#REF!+15))</f>
        <v>#REF!</v>
      </c>
      <c r="GX754" s="9" t="e">
        <f ca="1">INDIRECT(ADDRESS(ROW(),Controls!#REF!+135))</f>
        <v>#REF!</v>
      </c>
      <c r="HJ754" s="9" t="e">
        <f t="shared" ca="1" si="66"/>
        <v>#REF!</v>
      </c>
      <c r="HK754" s="9" t="e">
        <f t="shared" ca="1" si="67"/>
        <v>#REF!</v>
      </c>
      <c r="HL754" s="9" t="e">
        <f t="shared" ca="1" si="68"/>
        <v>#REF!</v>
      </c>
      <c r="HM754" s="9" t="e">
        <f t="shared" ca="1" si="69"/>
        <v>#REF!</v>
      </c>
      <c r="HN754" s="9" t="e">
        <f ca="1">SQRT($GS754*(1-$GS754/Controls!$D$15))</f>
        <v>#REF!</v>
      </c>
      <c r="HO754" s="9" t="e">
        <f t="shared" ca="1" si="70"/>
        <v>#REF!</v>
      </c>
      <c r="HP754" s="9" t="e">
        <f t="shared" ca="1" si="71"/>
        <v>#REF!</v>
      </c>
      <c r="HQ754" s="9" t="e">
        <f ca="1">IF($GV754=0,NA(),($GX754*Controls!#REF!))</f>
        <v>#REF!</v>
      </c>
    </row>
    <row r="755" spans="134:225" x14ac:dyDescent="0.25">
      <c r="ED755" s="9">
        <f>$EC$1509/4+$EC$1510/2+$EC$1511/4</f>
        <v>0</v>
      </c>
      <c r="EE755" s="9">
        <f>$ED$1508/4+$ED$1509/2+$ED$1510/4</f>
        <v>0</v>
      </c>
      <c r="GP755" s="9" t="e">
        <f ca="1">INDIRECT(ADDRESS(ROW(),Controls!#REF!+30))</f>
        <v>#REF!</v>
      </c>
      <c r="GQ755" s="9" t="e">
        <f ca="1">INDIRECT(ADDRESS(ROW(),Controls!#REF!+45))</f>
        <v>#REF!</v>
      </c>
      <c r="GR755" s="9" t="e">
        <f ca="1">INDIRECT(ADDRESS(ROW(),Controls!#REF!+60))</f>
        <v>#REF!</v>
      </c>
      <c r="GS755" s="9" t="e">
        <f ca="1">INDIRECT(ADDRESS(ROW(),Controls!#REF!+75))</f>
        <v>#REF!</v>
      </c>
      <c r="GT755" s="9" t="e">
        <f ca="1">INDIRECT(ADDRESS(ROW(),Controls!#REF!+90))</f>
        <v>#REF!</v>
      </c>
      <c r="GU755" s="9" t="e">
        <f ca="1">INDIRECT(ADDRESS(ROW(),Controls!#REF!+105))</f>
        <v>#REF!</v>
      </c>
      <c r="GV755" s="9" t="e">
        <f ca="1">INDIRECT(ADDRESS(ROW(),Controls!#REF!+120))</f>
        <v>#REF!</v>
      </c>
      <c r="GW755" s="9" t="e">
        <f ca="1">INDIRECT(ADDRESS(ROW(),Controls!#REF!+15))</f>
        <v>#REF!</v>
      </c>
      <c r="GX755" s="9" t="e">
        <f ca="1">INDIRECT(ADDRESS(ROW(),Controls!#REF!+135))</f>
        <v>#REF!</v>
      </c>
      <c r="HJ755" s="9" t="e">
        <f t="shared" ca="1" si="66"/>
        <v>#REF!</v>
      </c>
      <c r="HK755" s="9" t="e">
        <f t="shared" ca="1" si="67"/>
        <v>#REF!</v>
      </c>
      <c r="HL755" s="9" t="e">
        <f t="shared" ca="1" si="68"/>
        <v>#REF!</v>
      </c>
      <c r="HM755" s="9" t="e">
        <f t="shared" ca="1" si="69"/>
        <v>#REF!</v>
      </c>
      <c r="HN755" s="9" t="e">
        <f ca="1">SQRT($GS755*(1-$GS755/Controls!$D$15))</f>
        <v>#REF!</v>
      </c>
      <c r="HO755" s="9" t="e">
        <f t="shared" ca="1" si="70"/>
        <v>#REF!</v>
      </c>
      <c r="HP755" s="9" t="e">
        <f t="shared" ca="1" si="71"/>
        <v>#REF!</v>
      </c>
      <c r="HQ755" s="9" t="e">
        <f ca="1">IF($GV755=0,NA(),($GX755*Controls!#REF!))</f>
        <v>#REF!</v>
      </c>
    </row>
    <row r="756" spans="134:225" x14ac:dyDescent="0.25">
      <c r="ED756" s="9">
        <f>$EC$1511/4+$EC$1512/2+$EC$1513/4</f>
        <v>0</v>
      </c>
      <c r="EE756" s="9">
        <f>$ED$1510/4+$ED$1511/2+$ED$1512/4</f>
        <v>0</v>
      </c>
      <c r="GP756" s="9" t="e">
        <f ca="1">INDIRECT(ADDRESS(ROW(),Controls!#REF!+30))</f>
        <v>#REF!</v>
      </c>
      <c r="GQ756" s="9" t="e">
        <f ca="1">INDIRECT(ADDRESS(ROW(),Controls!#REF!+45))</f>
        <v>#REF!</v>
      </c>
      <c r="GR756" s="9" t="e">
        <f ca="1">INDIRECT(ADDRESS(ROW(),Controls!#REF!+60))</f>
        <v>#REF!</v>
      </c>
      <c r="GS756" s="9" t="e">
        <f ca="1">INDIRECT(ADDRESS(ROW(),Controls!#REF!+75))</f>
        <v>#REF!</v>
      </c>
      <c r="GT756" s="9" t="e">
        <f ca="1">INDIRECT(ADDRESS(ROW(),Controls!#REF!+90))</f>
        <v>#REF!</v>
      </c>
      <c r="GU756" s="9" t="e">
        <f ca="1">INDIRECT(ADDRESS(ROW(),Controls!#REF!+105))</f>
        <v>#REF!</v>
      </c>
      <c r="GV756" s="9" t="e">
        <f ca="1">INDIRECT(ADDRESS(ROW(),Controls!#REF!+120))</f>
        <v>#REF!</v>
      </c>
      <c r="GW756" s="9" t="e">
        <f ca="1">INDIRECT(ADDRESS(ROW(),Controls!#REF!+15))</f>
        <v>#REF!</v>
      </c>
      <c r="GX756" s="9" t="e">
        <f ca="1">INDIRECT(ADDRESS(ROW(),Controls!#REF!+135))</f>
        <v>#REF!</v>
      </c>
      <c r="HJ756" s="9" t="e">
        <f t="shared" ca="1" si="66"/>
        <v>#REF!</v>
      </c>
      <c r="HK756" s="9" t="e">
        <f t="shared" ca="1" si="67"/>
        <v>#REF!</v>
      </c>
      <c r="HL756" s="9" t="e">
        <f t="shared" ca="1" si="68"/>
        <v>#REF!</v>
      </c>
      <c r="HM756" s="9" t="e">
        <f t="shared" ca="1" si="69"/>
        <v>#REF!</v>
      </c>
      <c r="HN756" s="9" t="e">
        <f ca="1">SQRT($GS756*(1-$GS756/Controls!$D$15))</f>
        <v>#REF!</v>
      </c>
      <c r="HO756" s="9" t="e">
        <f t="shared" ca="1" si="70"/>
        <v>#REF!</v>
      </c>
      <c r="HP756" s="9" t="e">
        <f t="shared" ca="1" si="71"/>
        <v>#REF!</v>
      </c>
      <c r="HQ756" s="9" t="e">
        <f ca="1">IF($GV756=0,NA(),($GX756*Controls!#REF!))</f>
        <v>#REF!</v>
      </c>
    </row>
    <row r="757" spans="134:225" x14ac:dyDescent="0.25">
      <c r="ED757" s="9">
        <f>$EC$1513/4+$EC$1514/2+$EC$1515/4</f>
        <v>0</v>
      </c>
      <c r="EE757" s="9">
        <f>$ED$1512/4+$ED$1513/2+$ED$1514/4</f>
        <v>0</v>
      </c>
      <c r="GP757" s="9" t="e">
        <f ca="1">INDIRECT(ADDRESS(ROW(),Controls!#REF!+30))</f>
        <v>#REF!</v>
      </c>
      <c r="GQ757" s="9" t="e">
        <f ca="1">INDIRECT(ADDRESS(ROW(),Controls!#REF!+45))</f>
        <v>#REF!</v>
      </c>
      <c r="GR757" s="9" t="e">
        <f ca="1">INDIRECT(ADDRESS(ROW(),Controls!#REF!+60))</f>
        <v>#REF!</v>
      </c>
      <c r="GS757" s="9" t="e">
        <f ca="1">INDIRECT(ADDRESS(ROW(),Controls!#REF!+75))</f>
        <v>#REF!</v>
      </c>
      <c r="GT757" s="9" t="e">
        <f ca="1">INDIRECT(ADDRESS(ROW(),Controls!#REF!+90))</f>
        <v>#REF!</v>
      </c>
      <c r="GU757" s="9" t="e">
        <f ca="1">INDIRECT(ADDRESS(ROW(),Controls!#REF!+105))</f>
        <v>#REF!</v>
      </c>
      <c r="GV757" s="9" t="e">
        <f ca="1">INDIRECT(ADDRESS(ROW(),Controls!#REF!+120))</f>
        <v>#REF!</v>
      </c>
      <c r="GW757" s="9" t="e">
        <f ca="1">INDIRECT(ADDRESS(ROW(),Controls!#REF!+15))</f>
        <v>#REF!</v>
      </c>
      <c r="GX757" s="9" t="e">
        <f ca="1">INDIRECT(ADDRESS(ROW(),Controls!#REF!+135))</f>
        <v>#REF!</v>
      </c>
      <c r="HJ757" s="9" t="e">
        <f t="shared" ca="1" si="66"/>
        <v>#REF!</v>
      </c>
      <c r="HK757" s="9" t="e">
        <f t="shared" ca="1" si="67"/>
        <v>#REF!</v>
      </c>
      <c r="HL757" s="9" t="e">
        <f t="shared" ca="1" si="68"/>
        <v>#REF!</v>
      </c>
      <c r="HM757" s="9" t="e">
        <f t="shared" ca="1" si="69"/>
        <v>#REF!</v>
      </c>
      <c r="HN757" s="9" t="e">
        <f ca="1">SQRT($GS757*(1-$GS757/Controls!$D$15))</f>
        <v>#REF!</v>
      </c>
      <c r="HO757" s="9" t="e">
        <f t="shared" ca="1" si="70"/>
        <v>#REF!</v>
      </c>
      <c r="HP757" s="9" t="e">
        <f t="shared" ca="1" si="71"/>
        <v>#REF!</v>
      </c>
      <c r="HQ757" s="9" t="e">
        <f ca="1">IF($GV757=0,NA(),($GX757*Controls!#REF!))</f>
        <v>#REF!</v>
      </c>
    </row>
    <row r="758" spans="134:225" x14ac:dyDescent="0.25">
      <c r="ED758" s="9">
        <f>$EC$1515/4+$EC$1516/2+$EC$1517/4</f>
        <v>0</v>
      </c>
      <c r="EE758" s="9">
        <f>$ED$1514/4+$ED$1515/2+$ED$1516/4</f>
        <v>0</v>
      </c>
      <c r="GP758" s="9" t="e">
        <f ca="1">INDIRECT(ADDRESS(ROW(),Controls!#REF!+30))</f>
        <v>#REF!</v>
      </c>
      <c r="GQ758" s="9" t="e">
        <f ca="1">INDIRECT(ADDRESS(ROW(),Controls!#REF!+45))</f>
        <v>#REF!</v>
      </c>
      <c r="GR758" s="9" t="e">
        <f ca="1">INDIRECT(ADDRESS(ROW(),Controls!#REF!+60))</f>
        <v>#REF!</v>
      </c>
      <c r="GS758" s="9" t="e">
        <f ca="1">INDIRECT(ADDRESS(ROW(),Controls!#REF!+75))</f>
        <v>#REF!</v>
      </c>
      <c r="GT758" s="9" t="e">
        <f ca="1">INDIRECT(ADDRESS(ROW(),Controls!#REF!+90))</f>
        <v>#REF!</v>
      </c>
      <c r="GU758" s="9" t="e">
        <f ca="1">INDIRECT(ADDRESS(ROW(),Controls!#REF!+105))</f>
        <v>#REF!</v>
      </c>
      <c r="GV758" s="9" t="e">
        <f ca="1">INDIRECT(ADDRESS(ROW(),Controls!#REF!+120))</f>
        <v>#REF!</v>
      </c>
      <c r="GW758" s="9" t="e">
        <f ca="1">INDIRECT(ADDRESS(ROW(),Controls!#REF!+15))</f>
        <v>#REF!</v>
      </c>
      <c r="GX758" s="9" t="e">
        <f ca="1">INDIRECT(ADDRESS(ROW(),Controls!#REF!+135))</f>
        <v>#REF!</v>
      </c>
      <c r="HJ758" s="9" t="e">
        <f t="shared" ca="1" si="66"/>
        <v>#REF!</v>
      </c>
      <c r="HK758" s="9" t="e">
        <f t="shared" ca="1" si="67"/>
        <v>#REF!</v>
      </c>
      <c r="HL758" s="9" t="e">
        <f t="shared" ca="1" si="68"/>
        <v>#REF!</v>
      </c>
      <c r="HM758" s="9" t="e">
        <f t="shared" ca="1" si="69"/>
        <v>#REF!</v>
      </c>
      <c r="HN758" s="9" t="e">
        <f ca="1">SQRT($GS758*(1-$GS758/Controls!$D$15))</f>
        <v>#REF!</v>
      </c>
      <c r="HO758" s="9" t="e">
        <f t="shared" ca="1" si="70"/>
        <v>#REF!</v>
      </c>
      <c r="HP758" s="9" t="e">
        <f t="shared" ca="1" si="71"/>
        <v>#REF!</v>
      </c>
      <c r="HQ758" s="9" t="e">
        <f ca="1">IF($GV758=0,NA(),($GX758*Controls!#REF!))</f>
        <v>#REF!</v>
      </c>
    </row>
    <row r="759" spans="134:225" x14ac:dyDescent="0.25">
      <c r="ED759" s="9">
        <f>$EC$1517/4+$EC$1518/2+$EC$1519/4</f>
        <v>0</v>
      </c>
      <c r="EE759" s="9">
        <f>$ED$1516/4+$ED$1517/2+$ED$1518/4</f>
        <v>0</v>
      </c>
      <c r="GP759" s="9" t="e">
        <f ca="1">INDIRECT(ADDRESS(ROW(),Controls!#REF!+30))</f>
        <v>#REF!</v>
      </c>
      <c r="GQ759" s="9" t="e">
        <f ca="1">INDIRECT(ADDRESS(ROW(),Controls!#REF!+45))</f>
        <v>#REF!</v>
      </c>
      <c r="GR759" s="9" t="e">
        <f ca="1">INDIRECT(ADDRESS(ROW(),Controls!#REF!+60))</f>
        <v>#REF!</v>
      </c>
      <c r="GS759" s="9" t="e">
        <f ca="1">INDIRECT(ADDRESS(ROW(),Controls!#REF!+75))</f>
        <v>#REF!</v>
      </c>
      <c r="GT759" s="9" t="e">
        <f ca="1">INDIRECT(ADDRESS(ROW(),Controls!#REF!+90))</f>
        <v>#REF!</v>
      </c>
      <c r="GU759" s="9" t="e">
        <f ca="1">INDIRECT(ADDRESS(ROW(),Controls!#REF!+105))</f>
        <v>#REF!</v>
      </c>
      <c r="GV759" s="9" t="e">
        <f ca="1">INDIRECT(ADDRESS(ROW(),Controls!#REF!+120))</f>
        <v>#REF!</v>
      </c>
      <c r="GW759" s="9" t="e">
        <f ca="1">INDIRECT(ADDRESS(ROW(),Controls!#REF!+15))</f>
        <v>#REF!</v>
      </c>
      <c r="GX759" s="9" t="e">
        <f ca="1">INDIRECT(ADDRESS(ROW(),Controls!#REF!+135))</f>
        <v>#REF!</v>
      </c>
      <c r="HJ759" s="9" t="e">
        <f t="shared" ca="1" si="66"/>
        <v>#REF!</v>
      </c>
      <c r="HK759" s="9" t="e">
        <f t="shared" ca="1" si="67"/>
        <v>#REF!</v>
      </c>
      <c r="HL759" s="9" t="e">
        <f t="shared" ca="1" si="68"/>
        <v>#REF!</v>
      </c>
      <c r="HM759" s="9" t="e">
        <f t="shared" ca="1" si="69"/>
        <v>#REF!</v>
      </c>
      <c r="HN759" s="9" t="e">
        <f ca="1">SQRT($GS759*(1-$GS759/Controls!$D$15))</f>
        <v>#REF!</v>
      </c>
      <c r="HO759" s="9" t="e">
        <f t="shared" ca="1" si="70"/>
        <v>#REF!</v>
      </c>
      <c r="HP759" s="9" t="e">
        <f t="shared" ca="1" si="71"/>
        <v>#REF!</v>
      </c>
      <c r="HQ759" s="9" t="e">
        <f ca="1">IF($GV759=0,NA(),($GX759*Controls!#REF!))</f>
        <v>#REF!</v>
      </c>
    </row>
    <row r="760" spans="134:225" x14ac:dyDescent="0.25">
      <c r="ED760" s="9">
        <f>$EC$1519/4+$EC$1520/2+$EC$1521/4</f>
        <v>0</v>
      </c>
      <c r="EE760" s="9">
        <f>$ED$1518/4+$ED$1519/2+$ED$1520/4</f>
        <v>0</v>
      </c>
      <c r="GP760" s="9" t="e">
        <f ca="1">INDIRECT(ADDRESS(ROW(),Controls!#REF!+30))</f>
        <v>#REF!</v>
      </c>
      <c r="GQ760" s="9" t="e">
        <f ca="1">INDIRECT(ADDRESS(ROW(),Controls!#REF!+45))</f>
        <v>#REF!</v>
      </c>
      <c r="GR760" s="9" t="e">
        <f ca="1">INDIRECT(ADDRESS(ROW(),Controls!#REF!+60))</f>
        <v>#REF!</v>
      </c>
      <c r="GS760" s="9" t="e">
        <f ca="1">INDIRECT(ADDRESS(ROW(),Controls!#REF!+75))</f>
        <v>#REF!</v>
      </c>
      <c r="GT760" s="9" t="e">
        <f ca="1">INDIRECT(ADDRESS(ROW(),Controls!#REF!+90))</f>
        <v>#REF!</v>
      </c>
      <c r="GU760" s="9" t="e">
        <f ca="1">INDIRECT(ADDRESS(ROW(),Controls!#REF!+105))</f>
        <v>#REF!</v>
      </c>
      <c r="GV760" s="9" t="e">
        <f ca="1">INDIRECT(ADDRESS(ROW(),Controls!#REF!+120))</f>
        <v>#REF!</v>
      </c>
      <c r="GW760" s="9" t="e">
        <f ca="1">INDIRECT(ADDRESS(ROW(),Controls!#REF!+15))</f>
        <v>#REF!</v>
      </c>
      <c r="GX760" s="9" t="e">
        <f ca="1">INDIRECT(ADDRESS(ROW(),Controls!#REF!+135))</f>
        <v>#REF!</v>
      </c>
      <c r="HJ760" s="9" t="e">
        <f t="shared" ca="1" si="66"/>
        <v>#REF!</v>
      </c>
      <c r="HK760" s="9" t="e">
        <f t="shared" ca="1" si="67"/>
        <v>#REF!</v>
      </c>
      <c r="HL760" s="9" t="e">
        <f t="shared" ca="1" si="68"/>
        <v>#REF!</v>
      </c>
      <c r="HM760" s="9" t="e">
        <f t="shared" ca="1" si="69"/>
        <v>#REF!</v>
      </c>
      <c r="HN760" s="9" t="e">
        <f ca="1">SQRT($GS760*(1-$GS760/Controls!$D$15))</f>
        <v>#REF!</v>
      </c>
      <c r="HO760" s="9" t="e">
        <f t="shared" ca="1" si="70"/>
        <v>#REF!</v>
      </c>
      <c r="HP760" s="9" t="e">
        <f t="shared" ca="1" si="71"/>
        <v>#REF!</v>
      </c>
      <c r="HQ760" s="9" t="e">
        <f ca="1">IF($GV760=0,NA(),($GX760*Controls!#REF!))</f>
        <v>#REF!</v>
      </c>
    </row>
    <row r="761" spans="134:225" x14ac:dyDescent="0.25">
      <c r="ED761" s="9">
        <f>$EC$1521/4+$EC$1522/2+$EC$1523/4</f>
        <v>0</v>
      </c>
      <c r="EE761" s="9">
        <f>$ED$1520/4+$ED$1521/2+$ED$1522/4</f>
        <v>0</v>
      </c>
      <c r="GP761" s="9" t="e">
        <f ca="1">INDIRECT(ADDRESS(ROW(),Controls!#REF!+30))</f>
        <v>#REF!</v>
      </c>
      <c r="GQ761" s="9" t="e">
        <f ca="1">INDIRECT(ADDRESS(ROW(),Controls!#REF!+45))</f>
        <v>#REF!</v>
      </c>
      <c r="GR761" s="9" t="e">
        <f ca="1">INDIRECT(ADDRESS(ROW(),Controls!#REF!+60))</f>
        <v>#REF!</v>
      </c>
      <c r="GS761" s="9" t="e">
        <f ca="1">INDIRECT(ADDRESS(ROW(),Controls!#REF!+75))</f>
        <v>#REF!</v>
      </c>
      <c r="GT761" s="9" t="e">
        <f ca="1">INDIRECT(ADDRESS(ROW(),Controls!#REF!+90))</f>
        <v>#REF!</v>
      </c>
      <c r="GU761" s="9" t="e">
        <f ca="1">INDIRECT(ADDRESS(ROW(),Controls!#REF!+105))</f>
        <v>#REF!</v>
      </c>
      <c r="GV761" s="9" t="e">
        <f ca="1">INDIRECT(ADDRESS(ROW(),Controls!#REF!+120))</f>
        <v>#REF!</v>
      </c>
      <c r="GW761" s="9" t="e">
        <f ca="1">INDIRECT(ADDRESS(ROW(),Controls!#REF!+15))</f>
        <v>#REF!</v>
      </c>
      <c r="GX761" s="9" t="e">
        <f ca="1">INDIRECT(ADDRESS(ROW(),Controls!#REF!+135))</f>
        <v>#REF!</v>
      </c>
      <c r="HJ761" s="9" t="e">
        <f t="shared" ca="1" si="66"/>
        <v>#REF!</v>
      </c>
      <c r="HK761" s="9" t="e">
        <f t="shared" ca="1" si="67"/>
        <v>#REF!</v>
      </c>
      <c r="HL761" s="9" t="e">
        <f t="shared" ca="1" si="68"/>
        <v>#REF!</v>
      </c>
      <c r="HM761" s="9" t="e">
        <f t="shared" ca="1" si="69"/>
        <v>#REF!</v>
      </c>
      <c r="HN761" s="9" t="e">
        <f ca="1">SQRT($GS761*(1-$GS761/Controls!$D$15))</f>
        <v>#REF!</v>
      </c>
      <c r="HO761" s="9" t="e">
        <f t="shared" ca="1" si="70"/>
        <v>#REF!</v>
      </c>
      <c r="HP761" s="9" t="e">
        <f t="shared" ca="1" si="71"/>
        <v>#REF!</v>
      </c>
      <c r="HQ761" s="9" t="e">
        <f ca="1">IF($GV761=0,NA(),($GX761*Controls!#REF!))</f>
        <v>#REF!</v>
      </c>
    </row>
    <row r="762" spans="134:225" x14ac:dyDescent="0.25">
      <c r="ED762" s="9">
        <f>$EC$1523/4+$EC$1524/2+$EC$1525/4</f>
        <v>0</v>
      </c>
      <c r="EE762" s="9">
        <f>$ED$1522/4+$ED$1523/2+$ED$1524/4</f>
        <v>0</v>
      </c>
      <c r="GP762" s="9" t="e">
        <f ca="1">INDIRECT(ADDRESS(ROW(),Controls!#REF!+30))</f>
        <v>#REF!</v>
      </c>
      <c r="GQ762" s="9" t="e">
        <f ca="1">INDIRECT(ADDRESS(ROW(),Controls!#REF!+45))</f>
        <v>#REF!</v>
      </c>
      <c r="GR762" s="9" t="e">
        <f ca="1">INDIRECT(ADDRESS(ROW(),Controls!#REF!+60))</f>
        <v>#REF!</v>
      </c>
      <c r="GS762" s="9" t="e">
        <f ca="1">INDIRECT(ADDRESS(ROW(),Controls!#REF!+75))</f>
        <v>#REF!</v>
      </c>
      <c r="GT762" s="9" t="e">
        <f ca="1">INDIRECT(ADDRESS(ROW(),Controls!#REF!+90))</f>
        <v>#REF!</v>
      </c>
      <c r="GU762" s="9" t="e">
        <f ca="1">INDIRECT(ADDRESS(ROW(),Controls!#REF!+105))</f>
        <v>#REF!</v>
      </c>
      <c r="GV762" s="9" t="e">
        <f ca="1">INDIRECT(ADDRESS(ROW(),Controls!#REF!+120))</f>
        <v>#REF!</v>
      </c>
      <c r="GW762" s="9" t="e">
        <f ca="1">INDIRECT(ADDRESS(ROW(),Controls!#REF!+15))</f>
        <v>#REF!</v>
      </c>
      <c r="GX762" s="9" t="e">
        <f ca="1">INDIRECT(ADDRESS(ROW(),Controls!#REF!+135))</f>
        <v>#REF!</v>
      </c>
      <c r="HJ762" s="9" t="e">
        <f t="shared" ca="1" si="66"/>
        <v>#REF!</v>
      </c>
      <c r="HK762" s="9" t="e">
        <f t="shared" ca="1" si="67"/>
        <v>#REF!</v>
      </c>
      <c r="HL762" s="9" t="e">
        <f t="shared" ca="1" si="68"/>
        <v>#REF!</v>
      </c>
      <c r="HM762" s="9" t="e">
        <f t="shared" ca="1" si="69"/>
        <v>#REF!</v>
      </c>
      <c r="HN762" s="9" t="e">
        <f ca="1">SQRT($GS762*(1-$GS762/Controls!$D$15))</f>
        <v>#REF!</v>
      </c>
      <c r="HO762" s="9" t="e">
        <f t="shared" ca="1" si="70"/>
        <v>#REF!</v>
      </c>
      <c r="HP762" s="9" t="e">
        <f t="shared" ca="1" si="71"/>
        <v>#REF!</v>
      </c>
      <c r="HQ762" s="9" t="e">
        <f ca="1">IF($GV762=0,NA(),($GX762*Controls!#REF!))</f>
        <v>#REF!</v>
      </c>
    </row>
    <row r="763" spans="134:225" x14ac:dyDescent="0.25">
      <c r="ED763" s="9">
        <f>$EC$1525/4+$EC$1526/2+$EC$1527/4</f>
        <v>0</v>
      </c>
      <c r="EE763" s="9">
        <f>$ED$1524/4+$ED$1525/2+$ED$1526/4</f>
        <v>0</v>
      </c>
      <c r="GP763" s="9" t="e">
        <f ca="1">INDIRECT(ADDRESS(ROW(),Controls!#REF!+30))</f>
        <v>#REF!</v>
      </c>
      <c r="GQ763" s="9" t="e">
        <f ca="1">INDIRECT(ADDRESS(ROW(),Controls!#REF!+45))</f>
        <v>#REF!</v>
      </c>
      <c r="GR763" s="9" t="e">
        <f ca="1">INDIRECT(ADDRESS(ROW(),Controls!#REF!+60))</f>
        <v>#REF!</v>
      </c>
      <c r="GS763" s="9" t="e">
        <f ca="1">INDIRECT(ADDRESS(ROW(),Controls!#REF!+75))</f>
        <v>#REF!</v>
      </c>
      <c r="GT763" s="9" t="e">
        <f ca="1">INDIRECT(ADDRESS(ROW(),Controls!#REF!+90))</f>
        <v>#REF!</v>
      </c>
      <c r="GU763" s="9" t="e">
        <f ca="1">INDIRECT(ADDRESS(ROW(),Controls!#REF!+105))</f>
        <v>#REF!</v>
      </c>
      <c r="GV763" s="9" t="e">
        <f ca="1">INDIRECT(ADDRESS(ROW(),Controls!#REF!+120))</f>
        <v>#REF!</v>
      </c>
      <c r="GW763" s="9" t="e">
        <f ca="1">INDIRECT(ADDRESS(ROW(),Controls!#REF!+15))</f>
        <v>#REF!</v>
      </c>
      <c r="GX763" s="9" t="e">
        <f ca="1">INDIRECT(ADDRESS(ROW(),Controls!#REF!+135))</f>
        <v>#REF!</v>
      </c>
      <c r="HJ763" s="9" t="e">
        <f t="shared" ca="1" si="66"/>
        <v>#REF!</v>
      </c>
      <c r="HK763" s="9" t="e">
        <f t="shared" ca="1" si="67"/>
        <v>#REF!</v>
      </c>
      <c r="HL763" s="9" t="e">
        <f t="shared" ca="1" si="68"/>
        <v>#REF!</v>
      </c>
      <c r="HM763" s="9" t="e">
        <f t="shared" ca="1" si="69"/>
        <v>#REF!</v>
      </c>
      <c r="HN763" s="9" t="e">
        <f ca="1">SQRT($GS763*(1-$GS763/Controls!$D$15))</f>
        <v>#REF!</v>
      </c>
      <c r="HO763" s="9" t="e">
        <f t="shared" ca="1" si="70"/>
        <v>#REF!</v>
      </c>
      <c r="HP763" s="9" t="e">
        <f t="shared" ca="1" si="71"/>
        <v>#REF!</v>
      </c>
      <c r="HQ763" s="9" t="e">
        <f ca="1">IF($GV763=0,NA(),($GX763*Controls!#REF!))</f>
        <v>#REF!</v>
      </c>
    </row>
    <row r="764" spans="134:225" x14ac:dyDescent="0.25">
      <c r="ED764" s="9">
        <f>$EC$1527/4+$EC$1528/2+$EC$1529/4</f>
        <v>0</v>
      </c>
      <c r="EE764" s="9">
        <f>$ED$1526/4+$ED$1527/2+$ED$1528/4</f>
        <v>0</v>
      </c>
      <c r="GP764" s="9" t="e">
        <f ca="1">INDIRECT(ADDRESS(ROW(),Controls!#REF!+30))</f>
        <v>#REF!</v>
      </c>
      <c r="GQ764" s="9" t="e">
        <f ca="1">INDIRECT(ADDRESS(ROW(),Controls!#REF!+45))</f>
        <v>#REF!</v>
      </c>
      <c r="GR764" s="9" t="e">
        <f ca="1">INDIRECT(ADDRESS(ROW(),Controls!#REF!+60))</f>
        <v>#REF!</v>
      </c>
      <c r="GS764" s="9" t="e">
        <f ca="1">INDIRECT(ADDRESS(ROW(),Controls!#REF!+75))</f>
        <v>#REF!</v>
      </c>
      <c r="GT764" s="9" t="e">
        <f ca="1">INDIRECT(ADDRESS(ROW(),Controls!#REF!+90))</f>
        <v>#REF!</v>
      </c>
      <c r="GU764" s="9" t="e">
        <f ca="1">INDIRECT(ADDRESS(ROW(),Controls!#REF!+105))</f>
        <v>#REF!</v>
      </c>
      <c r="GV764" s="9" t="e">
        <f ca="1">INDIRECT(ADDRESS(ROW(),Controls!#REF!+120))</f>
        <v>#REF!</v>
      </c>
      <c r="GW764" s="9" t="e">
        <f ca="1">INDIRECT(ADDRESS(ROW(),Controls!#REF!+15))</f>
        <v>#REF!</v>
      </c>
      <c r="GX764" s="9" t="e">
        <f ca="1">INDIRECT(ADDRESS(ROW(),Controls!#REF!+135))</f>
        <v>#REF!</v>
      </c>
      <c r="HJ764" s="9" t="e">
        <f t="shared" ca="1" si="66"/>
        <v>#REF!</v>
      </c>
      <c r="HK764" s="9" t="e">
        <f t="shared" ca="1" si="67"/>
        <v>#REF!</v>
      </c>
      <c r="HL764" s="9" t="e">
        <f t="shared" ca="1" si="68"/>
        <v>#REF!</v>
      </c>
      <c r="HM764" s="9" t="e">
        <f t="shared" ca="1" si="69"/>
        <v>#REF!</v>
      </c>
      <c r="HN764" s="9" t="e">
        <f ca="1">SQRT($GS764*(1-$GS764/Controls!$D$15))</f>
        <v>#REF!</v>
      </c>
      <c r="HO764" s="9" t="e">
        <f t="shared" ca="1" si="70"/>
        <v>#REF!</v>
      </c>
      <c r="HP764" s="9" t="e">
        <f t="shared" ca="1" si="71"/>
        <v>#REF!</v>
      </c>
      <c r="HQ764" s="9" t="e">
        <f ca="1">IF($GV764=0,NA(),($GX764*Controls!#REF!))</f>
        <v>#REF!</v>
      </c>
    </row>
    <row r="765" spans="134:225" x14ac:dyDescent="0.25">
      <c r="ED765" s="9">
        <f>$EC$1529/4+$EC$1530/2+$EC$1531/4</f>
        <v>0</v>
      </c>
      <c r="EE765" s="9">
        <f>$ED$1528/4+$ED$1529/2+$ED$1530/4</f>
        <v>0</v>
      </c>
      <c r="GP765" s="9" t="e">
        <f ca="1">INDIRECT(ADDRESS(ROW(),Controls!#REF!+30))</f>
        <v>#REF!</v>
      </c>
      <c r="GQ765" s="9" t="e">
        <f ca="1">INDIRECT(ADDRESS(ROW(),Controls!#REF!+45))</f>
        <v>#REF!</v>
      </c>
      <c r="GR765" s="9" t="e">
        <f ca="1">INDIRECT(ADDRESS(ROW(),Controls!#REF!+60))</f>
        <v>#REF!</v>
      </c>
      <c r="GS765" s="9" t="e">
        <f ca="1">INDIRECT(ADDRESS(ROW(),Controls!#REF!+75))</f>
        <v>#REF!</v>
      </c>
      <c r="GT765" s="9" t="e">
        <f ca="1">INDIRECT(ADDRESS(ROW(),Controls!#REF!+90))</f>
        <v>#REF!</v>
      </c>
      <c r="GU765" s="9" t="e">
        <f ca="1">INDIRECT(ADDRESS(ROW(),Controls!#REF!+105))</f>
        <v>#REF!</v>
      </c>
      <c r="GV765" s="9" t="e">
        <f ca="1">INDIRECT(ADDRESS(ROW(),Controls!#REF!+120))</f>
        <v>#REF!</v>
      </c>
      <c r="GW765" s="9" t="e">
        <f ca="1">INDIRECT(ADDRESS(ROW(),Controls!#REF!+15))</f>
        <v>#REF!</v>
      </c>
      <c r="GX765" s="9" t="e">
        <f ca="1">INDIRECT(ADDRESS(ROW(),Controls!#REF!+135))</f>
        <v>#REF!</v>
      </c>
      <c r="HJ765" s="9" t="e">
        <f t="shared" ca="1" si="66"/>
        <v>#REF!</v>
      </c>
      <c r="HK765" s="9" t="e">
        <f t="shared" ca="1" si="67"/>
        <v>#REF!</v>
      </c>
      <c r="HL765" s="9" t="e">
        <f t="shared" ca="1" si="68"/>
        <v>#REF!</v>
      </c>
      <c r="HM765" s="9" t="e">
        <f t="shared" ca="1" si="69"/>
        <v>#REF!</v>
      </c>
      <c r="HN765" s="9" t="e">
        <f ca="1">SQRT($GS765*(1-$GS765/Controls!$D$15))</f>
        <v>#REF!</v>
      </c>
      <c r="HO765" s="9" t="e">
        <f t="shared" ca="1" si="70"/>
        <v>#REF!</v>
      </c>
      <c r="HP765" s="9" t="e">
        <f t="shared" ca="1" si="71"/>
        <v>#REF!</v>
      </c>
      <c r="HQ765" s="9" t="e">
        <f ca="1">IF($GV765=0,NA(),($GX765*Controls!#REF!))</f>
        <v>#REF!</v>
      </c>
    </row>
    <row r="766" spans="134:225" x14ac:dyDescent="0.25">
      <c r="ED766" s="9">
        <f>$EC$1531/4+$EC$1532/2+$EC$1533/4</f>
        <v>0</v>
      </c>
      <c r="EE766" s="9">
        <f>$ED$1530/4+$ED$1531/2+$ED$1532/4</f>
        <v>0</v>
      </c>
      <c r="GP766" s="9" t="e">
        <f ca="1">INDIRECT(ADDRESS(ROW(),Controls!#REF!+30))</f>
        <v>#REF!</v>
      </c>
      <c r="GQ766" s="9" t="e">
        <f ca="1">INDIRECT(ADDRESS(ROW(),Controls!#REF!+45))</f>
        <v>#REF!</v>
      </c>
      <c r="GR766" s="9" t="e">
        <f ca="1">INDIRECT(ADDRESS(ROW(),Controls!#REF!+60))</f>
        <v>#REF!</v>
      </c>
      <c r="GS766" s="9" t="e">
        <f ca="1">INDIRECT(ADDRESS(ROW(),Controls!#REF!+75))</f>
        <v>#REF!</v>
      </c>
      <c r="GT766" s="9" t="e">
        <f ca="1">INDIRECT(ADDRESS(ROW(),Controls!#REF!+90))</f>
        <v>#REF!</v>
      </c>
      <c r="GU766" s="9" t="e">
        <f ca="1">INDIRECT(ADDRESS(ROW(),Controls!#REF!+105))</f>
        <v>#REF!</v>
      </c>
      <c r="GV766" s="9" t="e">
        <f ca="1">INDIRECT(ADDRESS(ROW(),Controls!#REF!+120))</f>
        <v>#REF!</v>
      </c>
      <c r="GW766" s="9" t="e">
        <f ca="1">INDIRECT(ADDRESS(ROW(),Controls!#REF!+15))</f>
        <v>#REF!</v>
      </c>
      <c r="GX766" s="9" t="e">
        <f ca="1">INDIRECT(ADDRESS(ROW(),Controls!#REF!+135))</f>
        <v>#REF!</v>
      </c>
      <c r="HJ766" s="9" t="e">
        <f t="shared" ca="1" si="66"/>
        <v>#REF!</v>
      </c>
      <c r="HK766" s="9" t="e">
        <f t="shared" ca="1" si="67"/>
        <v>#REF!</v>
      </c>
      <c r="HL766" s="9" t="e">
        <f t="shared" ca="1" si="68"/>
        <v>#REF!</v>
      </c>
      <c r="HM766" s="9" t="e">
        <f t="shared" ca="1" si="69"/>
        <v>#REF!</v>
      </c>
      <c r="HN766" s="9" t="e">
        <f ca="1">SQRT($GS766*(1-$GS766/Controls!$D$15))</f>
        <v>#REF!</v>
      </c>
      <c r="HO766" s="9" t="e">
        <f t="shared" ca="1" si="70"/>
        <v>#REF!</v>
      </c>
      <c r="HP766" s="9" t="e">
        <f t="shared" ca="1" si="71"/>
        <v>#REF!</v>
      </c>
      <c r="HQ766" s="9" t="e">
        <f ca="1">IF($GV766=0,NA(),($GX766*Controls!#REF!))</f>
        <v>#REF!</v>
      </c>
    </row>
    <row r="767" spans="134:225" x14ac:dyDescent="0.25">
      <c r="ED767" s="9">
        <f>$EC$1533/4+$EC$1534/2+$EC$1535/4</f>
        <v>0</v>
      </c>
      <c r="EE767" s="9">
        <f>$ED$1532/4+$ED$1533/2+$ED$1534/4</f>
        <v>0</v>
      </c>
      <c r="GP767" s="9" t="e">
        <f ca="1">INDIRECT(ADDRESS(ROW(),Controls!#REF!+30))</f>
        <v>#REF!</v>
      </c>
      <c r="GQ767" s="9" t="e">
        <f ca="1">INDIRECT(ADDRESS(ROW(),Controls!#REF!+45))</f>
        <v>#REF!</v>
      </c>
      <c r="GR767" s="9" t="e">
        <f ca="1">INDIRECT(ADDRESS(ROW(),Controls!#REF!+60))</f>
        <v>#REF!</v>
      </c>
      <c r="GS767" s="9" t="e">
        <f ca="1">INDIRECT(ADDRESS(ROW(),Controls!#REF!+75))</f>
        <v>#REF!</v>
      </c>
      <c r="GT767" s="9" t="e">
        <f ca="1">INDIRECT(ADDRESS(ROW(),Controls!#REF!+90))</f>
        <v>#REF!</v>
      </c>
      <c r="GU767" s="9" t="e">
        <f ca="1">INDIRECT(ADDRESS(ROW(),Controls!#REF!+105))</f>
        <v>#REF!</v>
      </c>
      <c r="GV767" s="9" t="e">
        <f ca="1">INDIRECT(ADDRESS(ROW(),Controls!#REF!+120))</f>
        <v>#REF!</v>
      </c>
      <c r="GW767" s="9" t="e">
        <f ca="1">INDIRECT(ADDRESS(ROW(),Controls!#REF!+15))</f>
        <v>#REF!</v>
      </c>
      <c r="GX767" s="9" t="e">
        <f ca="1">INDIRECT(ADDRESS(ROW(),Controls!#REF!+135))</f>
        <v>#REF!</v>
      </c>
      <c r="HJ767" s="9" t="e">
        <f t="shared" ca="1" si="66"/>
        <v>#REF!</v>
      </c>
      <c r="HK767" s="9" t="e">
        <f t="shared" ca="1" si="67"/>
        <v>#REF!</v>
      </c>
      <c r="HL767" s="9" t="e">
        <f t="shared" ca="1" si="68"/>
        <v>#REF!</v>
      </c>
      <c r="HM767" s="9" t="e">
        <f t="shared" ca="1" si="69"/>
        <v>#REF!</v>
      </c>
      <c r="HN767" s="9" t="e">
        <f ca="1">SQRT($GS767*(1-$GS767/Controls!$D$15))</f>
        <v>#REF!</v>
      </c>
      <c r="HO767" s="9" t="e">
        <f t="shared" ca="1" si="70"/>
        <v>#REF!</v>
      </c>
      <c r="HP767" s="9" t="e">
        <f t="shared" ca="1" si="71"/>
        <v>#REF!</v>
      </c>
      <c r="HQ767" s="9" t="e">
        <f ca="1">IF($GV767=0,NA(),($GX767*Controls!#REF!))</f>
        <v>#REF!</v>
      </c>
    </row>
    <row r="768" spans="134:225" x14ac:dyDescent="0.25">
      <c r="ED768" s="9">
        <f>$EC$1535/4+$EC$1536/2+$EC$1537/4</f>
        <v>0</v>
      </c>
      <c r="EE768" s="9">
        <f>$ED$1534/4+$ED$1535/2+$ED$1536/4</f>
        <v>0</v>
      </c>
      <c r="GP768" s="9" t="e">
        <f ca="1">INDIRECT(ADDRESS(ROW(),Controls!#REF!+30))</f>
        <v>#REF!</v>
      </c>
      <c r="GQ768" s="9" t="e">
        <f ca="1">INDIRECT(ADDRESS(ROW(),Controls!#REF!+45))</f>
        <v>#REF!</v>
      </c>
      <c r="GR768" s="9" t="e">
        <f ca="1">INDIRECT(ADDRESS(ROW(),Controls!#REF!+60))</f>
        <v>#REF!</v>
      </c>
      <c r="GS768" s="9" t="e">
        <f ca="1">INDIRECT(ADDRESS(ROW(),Controls!#REF!+75))</f>
        <v>#REF!</v>
      </c>
      <c r="GT768" s="9" t="e">
        <f ca="1">INDIRECT(ADDRESS(ROW(),Controls!#REF!+90))</f>
        <v>#REF!</v>
      </c>
      <c r="GU768" s="9" t="e">
        <f ca="1">INDIRECT(ADDRESS(ROW(),Controls!#REF!+105))</f>
        <v>#REF!</v>
      </c>
      <c r="GV768" s="9" t="e">
        <f ca="1">INDIRECT(ADDRESS(ROW(),Controls!#REF!+120))</f>
        <v>#REF!</v>
      </c>
      <c r="GW768" s="9" t="e">
        <f ca="1">INDIRECT(ADDRESS(ROW(),Controls!#REF!+15))</f>
        <v>#REF!</v>
      </c>
      <c r="GX768" s="9" t="e">
        <f ca="1">INDIRECT(ADDRESS(ROW(),Controls!#REF!+135))</f>
        <v>#REF!</v>
      </c>
      <c r="HJ768" s="9" t="e">
        <f t="shared" ca="1" si="66"/>
        <v>#REF!</v>
      </c>
      <c r="HK768" s="9" t="e">
        <f t="shared" ca="1" si="67"/>
        <v>#REF!</v>
      </c>
      <c r="HL768" s="9" t="e">
        <f t="shared" ca="1" si="68"/>
        <v>#REF!</v>
      </c>
      <c r="HM768" s="9" t="e">
        <f t="shared" ca="1" si="69"/>
        <v>#REF!</v>
      </c>
      <c r="HN768" s="9" t="e">
        <f ca="1">SQRT($GS768*(1-$GS768/Controls!$D$15))</f>
        <v>#REF!</v>
      </c>
      <c r="HO768" s="9" t="e">
        <f t="shared" ca="1" si="70"/>
        <v>#REF!</v>
      </c>
      <c r="HP768" s="9" t="e">
        <f t="shared" ca="1" si="71"/>
        <v>#REF!</v>
      </c>
      <c r="HQ768" s="9" t="e">
        <f ca="1">IF($GV768=0,NA(),($GX768*Controls!#REF!))</f>
        <v>#REF!</v>
      </c>
    </row>
    <row r="769" spans="134:225" x14ac:dyDescent="0.25">
      <c r="ED769" s="9">
        <f>$EC$1537/4+$EC$1538/2+$EC$1539/4</f>
        <v>0</v>
      </c>
      <c r="EE769" s="9">
        <f>$ED$1536/4+$ED$1537/2+$ED$1538/4</f>
        <v>0</v>
      </c>
      <c r="GP769" s="9" t="e">
        <f ca="1">INDIRECT(ADDRESS(ROW(),Controls!#REF!+30))</f>
        <v>#REF!</v>
      </c>
      <c r="GQ769" s="9" t="e">
        <f ca="1">INDIRECT(ADDRESS(ROW(),Controls!#REF!+45))</f>
        <v>#REF!</v>
      </c>
      <c r="GR769" s="9" t="e">
        <f ca="1">INDIRECT(ADDRESS(ROW(),Controls!#REF!+60))</f>
        <v>#REF!</v>
      </c>
      <c r="GS769" s="9" t="e">
        <f ca="1">INDIRECT(ADDRESS(ROW(),Controls!#REF!+75))</f>
        <v>#REF!</v>
      </c>
      <c r="GT769" s="9" t="e">
        <f ca="1">INDIRECT(ADDRESS(ROW(),Controls!#REF!+90))</f>
        <v>#REF!</v>
      </c>
      <c r="GU769" s="9" t="e">
        <f ca="1">INDIRECT(ADDRESS(ROW(),Controls!#REF!+105))</f>
        <v>#REF!</v>
      </c>
      <c r="GV769" s="9" t="e">
        <f ca="1">INDIRECT(ADDRESS(ROW(),Controls!#REF!+120))</f>
        <v>#REF!</v>
      </c>
      <c r="GW769" s="9" t="e">
        <f ca="1">INDIRECT(ADDRESS(ROW(),Controls!#REF!+15))</f>
        <v>#REF!</v>
      </c>
      <c r="GX769" s="9" t="e">
        <f ca="1">INDIRECT(ADDRESS(ROW(),Controls!#REF!+135))</f>
        <v>#REF!</v>
      </c>
      <c r="HJ769" s="9" t="e">
        <f t="shared" ref="HJ769:HJ832" ca="1" si="72">IF($GV769=0,NA(),MAX($GP769,0.01)/$GQ769)</f>
        <v>#REF!</v>
      </c>
      <c r="HK769" s="9" t="e">
        <f t="shared" ref="HK769:HK832" ca="1" si="73">IF($GV769=0,NA(),($GP769-$GQ769)/$GV769)</f>
        <v>#REF!</v>
      </c>
      <c r="HL769" s="9" t="e">
        <f t="shared" ref="HL769:HL832" ca="1" si="74">IF($GV769=0,NA(),MAX($GU769/$GT769,0.01))</f>
        <v>#REF!</v>
      </c>
      <c r="HM769" s="9" t="e">
        <f t="shared" ref="HM769:HM832" ca="1" si="75">IF($GV769=0,NA(),($GU769-$GT769)/$GV769)</f>
        <v>#REF!</v>
      </c>
      <c r="HN769" s="9" t="e">
        <f ca="1">SQRT($GS769*(1-$GS769/Controls!$D$15))</f>
        <v>#REF!</v>
      </c>
      <c r="HO769" s="9" t="e">
        <f t="shared" ref="HO769:HO832" ca="1" si="76">IF($HN769=0,0,$GR769/$HN769)</f>
        <v>#REF!</v>
      </c>
      <c r="HP769" s="9" t="e">
        <f t="shared" ref="HP769:HP832" ca="1" si="77">IF($GV769=0,NA(),$GW769/$GV769)</f>
        <v>#REF!</v>
      </c>
      <c r="HQ769" s="9" t="e">
        <f ca="1">IF($GV769=0,NA(),($GX769*Controls!#REF!))</f>
        <v>#REF!</v>
      </c>
    </row>
    <row r="770" spans="134:225" x14ac:dyDescent="0.25">
      <c r="ED770" s="9">
        <f>$EC$1539/4+$EC$1540/2+$EC$1541/4</f>
        <v>0</v>
      </c>
      <c r="EE770" s="9">
        <f>$ED$1538/4+$ED$1539/2+$ED$1540/4</f>
        <v>0</v>
      </c>
      <c r="GP770" s="9" t="e">
        <f ca="1">INDIRECT(ADDRESS(ROW(),Controls!#REF!+30))</f>
        <v>#REF!</v>
      </c>
      <c r="GQ770" s="9" t="e">
        <f ca="1">INDIRECT(ADDRESS(ROW(),Controls!#REF!+45))</f>
        <v>#REF!</v>
      </c>
      <c r="GR770" s="9" t="e">
        <f ca="1">INDIRECT(ADDRESS(ROW(),Controls!#REF!+60))</f>
        <v>#REF!</v>
      </c>
      <c r="GS770" s="9" t="e">
        <f ca="1">INDIRECT(ADDRESS(ROW(),Controls!#REF!+75))</f>
        <v>#REF!</v>
      </c>
      <c r="GT770" s="9" t="e">
        <f ca="1">INDIRECT(ADDRESS(ROW(),Controls!#REF!+90))</f>
        <v>#REF!</v>
      </c>
      <c r="GU770" s="9" t="e">
        <f ca="1">INDIRECT(ADDRESS(ROW(),Controls!#REF!+105))</f>
        <v>#REF!</v>
      </c>
      <c r="GV770" s="9" t="e">
        <f ca="1">INDIRECT(ADDRESS(ROW(),Controls!#REF!+120))</f>
        <v>#REF!</v>
      </c>
      <c r="GW770" s="9" t="e">
        <f ca="1">INDIRECT(ADDRESS(ROW(),Controls!#REF!+15))</f>
        <v>#REF!</v>
      </c>
      <c r="GX770" s="9" t="e">
        <f ca="1">INDIRECT(ADDRESS(ROW(),Controls!#REF!+135))</f>
        <v>#REF!</v>
      </c>
      <c r="HJ770" s="9" t="e">
        <f t="shared" ca="1" si="72"/>
        <v>#REF!</v>
      </c>
      <c r="HK770" s="9" t="e">
        <f t="shared" ca="1" si="73"/>
        <v>#REF!</v>
      </c>
      <c r="HL770" s="9" t="e">
        <f t="shared" ca="1" si="74"/>
        <v>#REF!</v>
      </c>
      <c r="HM770" s="9" t="e">
        <f t="shared" ca="1" si="75"/>
        <v>#REF!</v>
      </c>
      <c r="HN770" s="9" t="e">
        <f ca="1">SQRT($GS770*(1-$GS770/Controls!$D$15))</f>
        <v>#REF!</v>
      </c>
      <c r="HO770" s="9" t="e">
        <f t="shared" ca="1" si="76"/>
        <v>#REF!</v>
      </c>
      <c r="HP770" s="9" t="e">
        <f t="shared" ca="1" si="77"/>
        <v>#REF!</v>
      </c>
      <c r="HQ770" s="9" t="e">
        <f ca="1">IF($GV770=0,NA(),($GX770*Controls!#REF!))</f>
        <v>#REF!</v>
      </c>
    </row>
    <row r="771" spans="134:225" x14ac:dyDescent="0.25">
      <c r="ED771" s="9">
        <f>$EC$1541/4+$EC$1542/2+$EC$1543/4</f>
        <v>0</v>
      </c>
      <c r="EE771" s="9">
        <f>$ED$1540/4+$ED$1541/2+$ED$1542/4</f>
        <v>0</v>
      </c>
      <c r="GP771" s="9" t="e">
        <f ca="1">INDIRECT(ADDRESS(ROW(),Controls!#REF!+30))</f>
        <v>#REF!</v>
      </c>
      <c r="GQ771" s="9" t="e">
        <f ca="1">INDIRECT(ADDRESS(ROW(),Controls!#REF!+45))</f>
        <v>#REF!</v>
      </c>
      <c r="GR771" s="9" t="e">
        <f ca="1">INDIRECT(ADDRESS(ROW(),Controls!#REF!+60))</f>
        <v>#REF!</v>
      </c>
      <c r="GS771" s="9" t="e">
        <f ca="1">INDIRECT(ADDRESS(ROW(),Controls!#REF!+75))</f>
        <v>#REF!</v>
      </c>
      <c r="GT771" s="9" t="e">
        <f ca="1">INDIRECT(ADDRESS(ROW(),Controls!#REF!+90))</f>
        <v>#REF!</v>
      </c>
      <c r="GU771" s="9" t="e">
        <f ca="1">INDIRECT(ADDRESS(ROW(),Controls!#REF!+105))</f>
        <v>#REF!</v>
      </c>
      <c r="GV771" s="9" t="e">
        <f ca="1">INDIRECT(ADDRESS(ROW(),Controls!#REF!+120))</f>
        <v>#REF!</v>
      </c>
      <c r="GW771" s="9" t="e">
        <f ca="1">INDIRECT(ADDRESS(ROW(),Controls!#REF!+15))</f>
        <v>#REF!</v>
      </c>
      <c r="GX771" s="9" t="e">
        <f ca="1">INDIRECT(ADDRESS(ROW(),Controls!#REF!+135))</f>
        <v>#REF!</v>
      </c>
      <c r="HJ771" s="9" t="e">
        <f t="shared" ca="1" si="72"/>
        <v>#REF!</v>
      </c>
      <c r="HK771" s="9" t="e">
        <f t="shared" ca="1" si="73"/>
        <v>#REF!</v>
      </c>
      <c r="HL771" s="9" t="e">
        <f t="shared" ca="1" si="74"/>
        <v>#REF!</v>
      </c>
      <c r="HM771" s="9" t="e">
        <f t="shared" ca="1" si="75"/>
        <v>#REF!</v>
      </c>
      <c r="HN771" s="9" t="e">
        <f ca="1">SQRT($GS771*(1-$GS771/Controls!$D$15))</f>
        <v>#REF!</v>
      </c>
      <c r="HO771" s="9" t="e">
        <f t="shared" ca="1" si="76"/>
        <v>#REF!</v>
      </c>
      <c r="HP771" s="9" t="e">
        <f t="shared" ca="1" si="77"/>
        <v>#REF!</v>
      </c>
      <c r="HQ771" s="9" t="e">
        <f ca="1">IF($GV771=0,NA(),($GX771*Controls!#REF!))</f>
        <v>#REF!</v>
      </c>
    </row>
    <row r="772" spans="134:225" x14ac:dyDescent="0.25">
      <c r="ED772" s="9">
        <f>$EC$1543/4+$EC$1544/2+$EC$1545/4</f>
        <v>0</v>
      </c>
      <c r="EE772" s="9">
        <f>$ED$1542/4+$ED$1543/2+$ED$1544/4</f>
        <v>0</v>
      </c>
      <c r="GP772" s="9" t="e">
        <f ca="1">INDIRECT(ADDRESS(ROW(),Controls!#REF!+30))</f>
        <v>#REF!</v>
      </c>
      <c r="GQ772" s="9" t="e">
        <f ca="1">INDIRECT(ADDRESS(ROW(),Controls!#REF!+45))</f>
        <v>#REF!</v>
      </c>
      <c r="GR772" s="9" t="e">
        <f ca="1">INDIRECT(ADDRESS(ROW(),Controls!#REF!+60))</f>
        <v>#REF!</v>
      </c>
      <c r="GS772" s="9" t="e">
        <f ca="1">INDIRECT(ADDRESS(ROW(),Controls!#REF!+75))</f>
        <v>#REF!</v>
      </c>
      <c r="GT772" s="9" t="e">
        <f ca="1">INDIRECT(ADDRESS(ROW(),Controls!#REF!+90))</f>
        <v>#REF!</v>
      </c>
      <c r="GU772" s="9" t="e">
        <f ca="1">INDIRECT(ADDRESS(ROW(),Controls!#REF!+105))</f>
        <v>#REF!</v>
      </c>
      <c r="GV772" s="9" t="e">
        <f ca="1">INDIRECT(ADDRESS(ROW(),Controls!#REF!+120))</f>
        <v>#REF!</v>
      </c>
      <c r="GW772" s="9" t="e">
        <f ca="1">INDIRECT(ADDRESS(ROW(),Controls!#REF!+15))</f>
        <v>#REF!</v>
      </c>
      <c r="GX772" s="9" t="e">
        <f ca="1">INDIRECT(ADDRESS(ROW(),Controls!#REF!+135))</f>
        <v>#REF!</v>
      </c>
      <c r="HJ772" s="9" t="e">
        <f t="shared" ca="1" si="72"/>
        <v>#REF!</v>
      </c>
      <c r="HK772" s="9" t="e">
        <f t="shared" ca="1" si="73"/>
        <v>#REF!</v>
      </c>
      <c r="HL772" s="9" t="e">
        <f t="shared" ca="1" si="74"/>
        <v>#REF!</v>
      </c>
      <c r="HM772" s="9" t="e">
        <f t="shared" ca="1" si="75"/>
        <v>#REF!</v>
      </c>
      <c r="HN772" s="9" t="e">
        <f ca="1">SQRT($GS772*(1-$GS772/Controls!$D$15))</f>
        <v>#REF!</v>
      </c>
      <c r="HO772" s="9" t="e">
        <f t="shared" ca="1" si="76"/>
        <v>#REF!</v>
      </c>
      <c r="HP772" s="9" t="e">
        <f t="shared" ca="1" si="77"/>
        <v>#REF!</v>
      </c>
      <c r="HQ772" s="9" t="e">
        <f ca="1">IF($GV772=0,NA(),($GX772*Controls!#REF!))</f>
        <v>#REF!</v>
      </c>
    </row>
    <row r="773" spans="134:225" x14ac:dyDescent="0.25">
      <c r="ED773" s="9">
        <f>$EC$1545/4+$EC$1546/2+$EC$1547/4</f>
        <v>0</v>
      </c>
      <c r="EE773" s="9">
        <f>$ED$1544/4+$ED$1545/2+$ED$1546/4</f>
        <v>0</v>
      </c>
      <c r="GP773" s="9" t="e">
        <f ca="1">INDIRECT(ADDRESS(ROW(),Controls!#REF!+30))</f>
        <v>#REF!</v>
      </c>
      <c r="GQ773" s="9" t="e">
        <f ca="1">INDIRECT(ADDRESS(ROW(),Controls!#REF!+45))</f>
        <v>#REF!</v>
      </c>
      <c r="GR773" s="9" t="e">
        <f ca="1">INDIRECT(ADDRESS(ROW(),Controls!#REF!+60))</f>
        <v>#REF!</v>
      </c>
      <c r="GS773" s="9" t="e">
        <f ca="1">INDIRECT(ADDRESS(ROW(),Controls!#REF!+75))</f>
        <v>#REF!</v>
      </c>
      <c r="GT773" s="9" t="e">
        <f ca="1">INDIRECT(ADDRESS(ROW(),Controls!#REF!+90))</f>
        <v>#REF!</v>
      </c>
      <c r="GU773" s="9" t="e">
        <f ca="1">INDIRECT(ADDRESS(ROW(),Controls!#REF!+105))</f>
        <v>#REF!</v>
      </c>
      <c r="GV773" s="9" t="e">
        <f ca="1">INDIRECT(ADDRESS(ROW(),Controls!#REF!+120))</f>
        <v>#REF!</v>
      </c>
      <c r="GW773" s="9" t="e">
        <f ca="1">INDIRECT(ADDRESS(ROW(),Controls!#REF!+15))</f>
        <v>#REF!</v>
      </c>
      <c r="GX773" s="9" t="e">
        <f ca="1">INDIRECT(ADDRESS(ROW(),Controls!#REF!+135))</f>
        <v>#REF!</v>
      </c>
      <c r="HJ773" s="9" t="e">
        <f t="shared" ca="1" si="72"/>
        <v>#REF!</v>
      </c>
      <c r="HK773" s="9" t="e">
        <f t="shared" ca="1" si="73"/>
        <v>#REF!</v>
      </c>
      <c r="HL773" s="9" t="e">
        <f t="shared" ca="1" si="74"/>
        <v>#REF!</v>
      </c>
      <c r="HM773" s="9" t="e">
        <f t="shared" ca="1" si="75"/>
        <v>#REF!</v>
      </c>
      <c r="HN773" s="9" t="e">
        <f ca="1">SQRT($GS773*(1-$GS773/Controls!$D$15))</f>
        <v>#REF!</v>
      </c>
      <c r="HO773" s="9" t="e">
        <f t="shared" ca="1" si="76"/>
        <v>#REF!</v>
      </c>
      <c r="HP773" s="9" t="e">
        <f t="shared" ca="1" si="77"/>
        <v>#REF!</v>
      </c>
      <c r="HQ773" s="9" t="e">
        <f ca="1">IF($GV773=0,NA(),($GX773*Controls!#REF!))</f>
        <v>#REF!</v>
      </c>
    </row>
    <row r="774" spans="134:225" x14ac:dyDescent="0.25">
      <c r="ED774" s="9">
        <f>$EC$1547/4+$EC$1548/2+$EC$1549/4</f>
        <v>0</v>
      </c>
      <c r="EE774" s="9">
        <f>$ED$1546/4+$ED$1547/2+$ED$1548/4</f>
        <v>0</v>
      </c>
      <c r="GP774" s="9" t="e">
        <f ca="1">INDIRECT(ADDRESS(ROW(),Controls!#REF!+30))</f>
        <v>#REF!</v>
      </c>
      <c r="GQ774" s="9" t="e">
        <f ca="1">INDIRECT(ADDRESS(ROW(),Controls!#REF!+45))</f>
        <v>#REF!</v>
      </c>
      <c r="GR774" s="9" t="e">
        <f ca="1">INDIRECT(ADDRESS(ROW(),Controls!#REF!+60))</f>
        <v>#REF!</v>
      </c>
      <c r="GS774" s="9" t="e">
        <f ca="1">INDIRECT(ADDRESS(ROW(),Controls!#REF!+75))</f>
        <v>#REF!</v>
      </c>
      <c r="GT774" s="9" t="e">
        <f ca="1">INDIRECT(ADDRESS(ROW(),Controls!#REF!+90))</f>
        <v>#REF!</v>
      </c>
      <c r="GU774" s="9" t="e">
        <f ca="1">INDIRECT(ADDRESS(ROW(),Controls!#REF!+105))</f>
        <v>#REF!</v>
      </c>
      <c r="GV774" s="9" t="e">
        <f ca="1">INDIRECT(ADDRESS(ROW(),Controls!#REF!+120))</f>
        <v>#REF!</v>
      </c>
      <c r="GW774" s="9" t="e">
        <f ca="1">INDIRECT(ADDRESS(ROW(),Controls!#REF!+15))</f>
        <v>#REF!</v>
      </c>
      <c r="GX774" s="9" t="e">
        <f ca="1">INDIRECT(ADDRESS(ROW(),Controls!#REF!+135))</f>
        <v>#REF!</v>
      </c>
      <c r="HJ774" s="9" t="e">
        <f t="shared" ca="1" si="72"/>
        <v>#REF!</v>
      </c>
      <c r="HK774" s="9" t="e">
        <f t="shared" ca="1" si="73"/>
        <v>#REF!</v>
      </c>
      <c r="HL774" s="9" t="e">
        <f t="shared" ca="1" si="74"/>
        <v>#REF!</v>
      </c>
      <c r="HM774" s="9" t="e">
        <f t="shared" ca="1" si="75"/>
        <v>#REF!</v>
      </c>
      <c r="HN774" s="9" t="e">
        <f ca="1">SQRT($GS774*(1-$GS774/Controls!$D$15))</f>
        <v>#REF!</v>
      </c>
      <c r="HO774" s="9" t="e">
        <f t="shared" ca="1" si="76"/>
        <v>#REF!</v>
      </c>
      <c r="HP774" s="9" t="e">
        <f t="shared" ca="1" si="77"/>
        <v>#REF!</v>
      </c>
      <c r="HQ774" s="9" t="e">
        <f ca="1">IF($GV774=0,NA(),($GX774*Controls!#REF!))</f>
        <v>#REF!</v>
      </c>
    </row>
    <row r="775" spans="134:225" x14ac:dyDescent="0.25">
      <c r="ED775" s="9">
        <f>$EC$1549/4+$EC$1550/2+$EC$1551/4</f>
        <v>0</v>
      </c>
      <c r="EE775" s="9">
        <f>$ED$1548/4+$ED$1549/2+$ED$1550/4</f>
        <v>0</v>
      </c>
      <c r="GP775" s="9" t="e">
        <f ca="1">INDIRECT(ADDRESS(ROW(),Controls!#REF!+30))</f>
        <v>#REF!</v>
      </c>
      <c r="GQ775" s="9" t="e">
        <f ca="1">INDIRECT(ADDRESS(ROW(),Controls!#REF!+45))</f>
        <v>#REF!</v>
      </c>
      <c r="GR775" s="9" t="e">
        <f ca="1">INDIRECT(ADDRESS(ROW(),Controls!#REF!+60))</f>
        <v>#REF!</v>
      </c>
      <c r="GS775" s="9" t="e">
        <f ca="1">INDIRECT(ADDRESS(ROW(),Controls!#REF!+75))</f>
        <v>#REF!</v>
      </c>
      <c r="GT775" s="9" t="e">
        <f ca="1">INDIRECT(ADDRESS(ROW(),Controls!#REF!+90))</f>
        <v>#REF!</v>
      </c>
      <c r="GU775" s="9" t="e">
        <f ca="1">INDIRECT(ADDRESS(ROW(),Controls!#REF!+105))</f>
        <v>#REF!</v>
      </c>
      <c r="GV775" s="9" t="e">
        <f ca="1">INDIRECT(ADDRESS(ROW(),Controls!#REF!+120))</f>
        <v>#REF!</v>
      </c>
      <c r="GW775" s="9" t="e">
        <f ca="1">INDIRECT(ADDRESS(ROW(),Controls!#REF!+15))</f>
        <v>#REF!</v>
      </c>
      <c r="GX775" s="9" t="e">
        <f ca="1">INDIRECT(ADDRESS(ROW(),Controls!#REF!+135))</f>
        <v>#REF!</v>
      </c>
      <c r="HJ775" s="9" t="e">
        <f t="shared" ca="1" si="72"/>
        <v>#REF!</v>
      </c>
      <c r="HK775" s="9" t="e">
        <f t="shared" ca="1" si="73"/>
        <v>#REF!</v>
      </c>
      <c r="HL775" s="9" t="e">
        <f t="shared" ca="1" si="74"/>
        <v>#REF!</v>
      </c>
      <c r="HM775" s="9" t="e">
        <f t="shared" ca="1" si="75"/>
        <v>#REF!</v>
      </c>
      <c r="HN775" s="9" t="e">
        <f ca="1">SQRT($GS775*(1-$GS775/Controls!$D$15))</f>
        <v>#REF!</v>
      </c>
      <c r="HO775" s="9" t="e">
        <f t="shared" ca="1" si="76"/>
        <v>#REF!</v>
      </c>
      <c r="HP775" s="9" t="e">
        <f t="shared" ca="1" si="77"/>
        <v>#REF!</v>
      </c>
      <c r="HQ775" s="9" t="e">
        <f ca="1">IF($GV775=0,NA(),($GX775*Controls!#REF!))</f>
        <v>#REF!</v>
      </c>
    </row>
    <row r="776" spans="134:225" x14ac:dyDescent="0.25">
      <c r="ED776" s="9">
        <f>$EC$1551/4+$EC$1552/2+$EC$1553/4</f>
        <v>0</v>
      </c>
      <c r="EE776" s="9">
        <f>$ED$1550/4+$ED$1551/2+$ED$1552/4</f>
        <v>0</v>
      </c>
      <c r="GP776" s="9" t="e">
        <f ca="1">INDIRECT(ADDRESS(ROW(),Controls!#REF!+30))</f>
        <v>#REF!</v>
      </c>
      <c r="GQ776" s="9" t="e">
        <f ca="1">INDIRECT(ADDRESS(ROW(),Controls!#REF!+45))</f>
        <v>#REF!</v>
      </c>
      <c r="GR776" s="9" t="e">
        <f ca="1">INDIRECT(ADDRESS(ROW(),Controls!#REF!+60))</f>
        <v>#REF!</v>
      </c>
      <c r="GS776" s="9" t="e">
        <f ca="1">INDIRECT(ADDRESS(ROW(),Controls!#REF!+75))</f>
        <v>#REF!</v>
      </c>
      <c r="GT776" s="9" t="e">
        <f ca="1">INDIRECT(ADDRESS(ROW(),Controls!#REF!+90))</f>
        <v>#REF!</v>
      </c>
      <c r="GU776" s="9" t="e">
        <f ca="1">INDIRECT(ADDRESS(ROW(),Controls!#REF!+105))</f>
        <v>#REF!</v>
      </c>
      <c r="GV776" s="9" t="e">
        <f ca="1">INDIRECT(ADDRESS(ROW(),Controls!#REF!+120))</f>
        <v>#REF!</v>
      </c>
      <c r="GW776" s="9" t="e">
        <f ca="1">INDIRECT(ADDRESS(ROW(),Controls!#REF!+15))</f>
        <v>#REF!</v>
      </c>
      <c r="GX776" s="9" t="e">
        <f ca="1">INDIRECT(ADDRESS(ROW(),Controls!#REF!+135))</f>
        <v>#REF!</v>
      </c>
      <c r="HJ776" s="9" t="e">
        <f t="shared" ca="1" si="72"/>
        <v>#REF!</v>
      </c>
      <c r="HK776" s="9" t="e">
        <f t="shared" ca="1" si="73"/>
        <v>#REF!</v>
      </c>
      <c r="HL776" s="9" t="e">
        <f t="shared" ca="1" si="74"/>
        <v>#REF!</v>
      </c>
      <c r="HM776" s="9" t="e">
        <f t="shared" ca="1" si="75"/>
        <v>#REF!</v>
      </c>
      <c r="HN776" s="9" t="e">
        <f ca="1">SQRT($GS776*(1-$GS776/Controls!$D$15))</f>
        <v>#REF!</v>
      </c>
      <c r="HO776" s="9" t="e">
        <f t="shared" ca="1" si="76"/>
        <v>#REF!</v>
      </c>
      <c r="HP776" s="9" t="e">
        <f t="shared" ca="1" si="77"/>
        <v>#REF!</v>
      </c>
      <c r="HQ776" s="9" t="e">
        <f ca="1">IF($GV776=0,NA(),($GX776*Controls!#REF!))</f>
        <v>#REF!</v>
      </c>
    </row>
    <row r="777" spans="134:225" x14ac:dyDescent="0.25">
      <c r="ED777" s="9">
        <f>$EC$1553/4+$EC$1554/2+$EC$1555/4</f>
        <v>0</v>
      </c>
      <c r="EE777" s="9">
        <f>$ED$1552/4+$ED$1553/2+$ED$1554/4</f>
        <v>0</v>
      </c>
      <c r="GP777" s="9" t="e">
        <f ca="1">INDIRECT(ADDRESS(ROW(),Controls!#REF!+30))</f>
        <v>#REF!</v>
      </c>
      <c r="GQ777" s="9" t="e">
        <f ca="1">INDIRECT(ADDRESS(ROW(),Controls!#REF!+45))</f>
        <v>#REF!</v>
      </c>
      <c r="GR777" s="9" t="e">
        <f ca="1">INDIRECT(ADDRESS(ROW(),Controls!#REF!+60))</f>
        <v>#REF!</v>
      </c>
      <c r="GS777" s="9" t="e">
        <f ca="1">INDIRECT(ADDRESS(ROW(),Controls!#REF!+75))</f>
        <v>#REF!</v>
      </c>
      <c r="GT777" s="9" t="e">
        <f ca="1">INDIRECT(ADDRESS(ROW(),Controls!#REF!+90))</f>
        <v>#REF!</v>
      </c>
      <c r="GU777" s="9" t="e">
        <f ca="1">INDIRECT(ADDRESS(ROW(),Controls!#REF!+105))</f>
        <v>#REF!</v>
      </c>
      <c r="GV777" s="9" t="e">
        <f ca="1">INDIRECT(ADDRESS(ROW(),Controls!#REF!+120))</f>
        <v>#REF!</v>
      </c>
      <c r="GW777" s="9" t="e">
        <f ca="1">INDIRECT(ADDRESS(ROW(),Controls!#REF!+15))</f>
        <v>#REF!</v>
      </c>
      <c r="GX777" s="9" t="e">
        <f ca="1">INDIRECT(ADDRESS(ROW(),Controls!#REF!+135))</f>
        <v>#REF!</v>
      </c>
      <c r="HJ777" s="9" t="e">
        <f t="shared" ca="1" si="72"/>
        <v>#REF!</v>
      </c>
      <c r="HK777" s="9" t="e">
        <f t="shared" ca="1" si="73"/>
        <v>#REF!</v>
      </c>
      <c r="HL777" s="9" t="e">
        <f t="shared" ca="1" si="74"/>
        <v>#REF!</v>
      </c>
      <c r="HM777" s="9" t="e">
        <f t="shared" ca="1" si="75"/>
        <v>#REF!</v>
      </c>
      <c r="HN777" s="9" t="e">
        <f ca="1">SQRT($GS777*(1-$GS777/Controls!$D$15))</f>
        <v>#REF!</v>
      </c>
      <c r="HO777" s="9" t="e">
        <f t="shared" ca="1" si="76"/>
        <v>#REF!</v>
      </c>
      <c r="HP777" s="9" t="e">
        <f t="shared" ca="1" si="77"/>
        <v>#REF!</v>
      </c>
      <c r="HQ777" s="9" t="e">
        <f ca="1">IF($GV777=0,NA(),($GX777*Controls!#REF!))</f>
        <v>#REF!</v>
      </c>
    </row>
    <row r="778" spans="134:225" x14ac:dyDescent="0.25">
      <c r="ED778" s="9">
        <f>$EC$1555/4+$EC$1556/2+$EC$1557/4</f>
        <v>0</v>
      </c>
      <c r="EE778" s="9">
        <f>$ED$1554/4+$ED$1555/2+$ED$1556/4</f>
        <v>0</v>
      </c>
      <c r="GP778" s="9" t="e">
        <f ca="1">INDIRECT(ADDRESS(ROW(),Controls!#REF!+30))</f>
        <v>#REF!</v>
      </c>
      <c r="GQ778" s="9" t="e">
        <f ca="1">INDIRECT(ADDRESS(ROW(),Controls!#REF!+45))</f>
        <v>#REF!</v>
      </c>
      <c r="GR778" s="9" t="e">
        <f ca="1">INDIRECT(ADDRESS(ROW(),Controls!#REF!+60))</f>
        <v>#REF!</v>
      </c>
      <c r="GS778" s="9" t="e">
        <f ca="1">INDIRECT(ADDRESS(ROW(),Controls!#REF!+75))</f>
        <v>#REF!</v>
      </c>
      <c r="GT778" s="9" t="e">
        <f ca="1">INDIRECT(ADDRESS(ROW(),Controls!#REF!+90))</f>
        <v>#REF!</v>
      </c>
      <c r="GU778" s="9" t="e">
        <f ca="1">INDIRECT(ADDRESS(ROW(),Controls!#REF!+105))</f>
        <v>#REF!</v>
      </c>
      <c r="GV778" s="9" t="e">
        <f ca="1">INDIRECT(ADDRESS(ROW(),Controls!#REF!+120))</f>
        <v>#REF!</v>
      </c>
      <c r="GW778" s="9" t="e">
        <f ca="1">INDIRECT(ADDRESS(ROW(),Controls!#REF!+15))</f>
        <v>#REF!</v>
      </c>
      <c r="GX778" s="9" t="e">
        <f ca="1">INDIRECT(ADDRESS(ROW(),Controls!#REF!+135))</f>
        <v>#REF!</v>
      </c>
      <c r="HJ778" s="9" t="e">
        <f t="shared" ca="1" si="72"/>
        <v>#REF!</v>
      </c>
      <c r="HK778" s="9" t="e">
        <f t="shared" ca="1" si="73"/>
        <v>#REF!</v>
      </c>
      <c r="HL778" s="9" t="e">
        <f t="shared" ca="1" si="74"/>
        <v>#REF!</v>
      </c>
      <c r="HM778" s="9" t="e">
        <f t="shared" ca="1" si="75"/>
        <v>#REF!</v>
      </c>
      <c r="HN778" s="9" t="e">
        <f ca="1">SQRT($GS778*(1-$GS778/Controls!$D$15))</f>
        <v>#REF!</v>
      </c>
      <c r="HO778" s="9" t="e">
        <f t="shared" ca="1" si="76"/>
        <v>#REF!</v>
      </c>
      <c r="HP778" s="9" t="e">
        <f t="shared" ca="1" si="77"/>
        <v>#REF!</v>
      </c>
      <c r="HQ778" s="9" t="e">
        <f ca="1">IF($GV778=0,NA(),($GX778*Controls!#REF!))</f>
        <v>#REF!</v>
      </c>
    </row>
    <row r="779" spans="134:225" x14ac:dyDescent="0.25">
      <c r="ED779" s="9">
        <f>$EC$1557/4+$EC$1558/2+$EC$1559/4</f>
        <v>0</v>
      </c>
      <c r="EE779" s="9">
        <f>$ED$1556/4+$ED$1557/2+$ED$1558/4</f>
        <v>0</v>
      </c>
      <c r="GP779" s="9" t="e">
        <f ca="1">INDIRECT(ADDRESS(ROW(),Controls!#REF!+30))</f>
        <v>#REF!</v>
      </c>
      <c r="GQ779" s="9" t="e">
        <f ca="1">INDIRECT(ADDRESS(ROW(),Controls!#REF!+45))</f>
        <v>#REF!</v>
      </c>
      <c r="GR779" s="9" t="e">
        <f ca="1">INDIRECT(ADDRESS(ROW(),Controls!#REF!+60))</f>
        <v>#REF!</v>
      </c>
      <c r="GS779" s="9" t="e">
        <f ca="1">INDIRECT(ADDRESS(ROW(),Controls!#REF!+75))</f>
        <v>#REF!</v>
      </c>
      <c r="GT779" s="9" t="e">
        <f ca="1">INDIRECT(ADDRESS(ROW(),Controls!#REF!+90))</f>
        <v>#REF!</v>
      </c>
      <c r="GU779" s="9" t="e">
        <f ca="1">INDIRECT(ADDRESS(ROW(),Controls!#REF!+105))</f>
        <v>#REF!</v>
      </c>
      <c r="GV779" s="9" t="e">
        <f ca="1">INDIRECT(ADDRESS(ROW(),Controls!#REF!+120))</f>
        <v>#REF!</v>
      </c>
      <c r="GW779" s="9" t="e">
        <f ca="1">INDIRECT(ADDRESS(ROW(),Controls!#REF!+15))</f>
        <v>#REF!</v>
      </c>
      <c r="GX779" s="9" t="e">
        <f ca="1">INDIRECT(ADDRESS(ROW(),Controls!#REF!+135))</f>
        <v>#REF!</v>
      </c>
      <c r="HJ779" s="9" t="e">
        <f t="shared" ca="1" si="72"/>
        <v>#REF!</v>
      </c>
      <c r="HK779" s="9" t="e">
        <f t="shared" ca="1" si="73"/>
        <v>#REF!</v>
      </c>
      <c r="HL779" s="9" t="e">
        <f t="shared" ca="1" si="74"/>
        <v>#REF!</v>
      </c>
      <c r="HM779" s="9" t="e">
        <f t="shared" ca="1" si="75"/>
        <v>#REF!</v>
      </c>
      <c r="HN779" s="9" t="e">
        <f ca="1">SQRT($GS779*(1-$GS779/Controls!$D$15))</f>
        <v>#REF!</v>
      </c>
      <c r="HO779" s="9" t="e">
        <f t="shared" ca="1" si="76"/>
        <v>#REF!</v>
      </c>
      <c r="HP779" s="9" t="e">
        <f t="shared" ca="1" si="77"/>
        <v>#REF!</v>
      </c>
      <c r="HQ779" s="9" t="e">
        <f ca="1">IF($GV779=0,NA(),($GX779*Controls!#REF!))</f>
        <v>#REF!</v>
      </c>
    </row>
    <row r="780" spans="134:225" x14ac:dyDescent="0.25">
      <c r="ED780" s="9">
        <f>$EC$1559/4+$EC$1560/2+$EC$1561/4</f>
        <v>0</v>
      </c>
      <c r="EE780" s="9">
        <f>$ED$1558/4+$ED$1559/2+$ED$1560/4</f>
        <v>0</v>
      </c>
      <c r="GP780" s="9" t="e">
        <f ca="1">INDIRECT(ADDRESS(ROW(),Controls!#REF!+30))</f>
        <v>#REF!</v>
      </c>
      <c r="GQ780" s="9" t="e">
        <f ca="1">INDIRECT(ADDRESS(ROW(),Controls!#REF!+45))</f>
        <v>#REF!</v>
      </c>
      <c r="GR780" s="9" t="e">
        <f ca="1">INDIRECT(ADDRESS(ROW(),Controls!#REF!+60))</f>
        <v>#REF!</v>
      </c>
      <c r="GS780" s="9" t="e">
        <f ca="1">INDIRECT(ADDRESS(ROW(),Controls!#REF!+75))</f>
        <v>#REF!</v>
      </c>
      <c r="GT780" s="9" t="e">
        <f ca="1">INDIRECT(ADDRESS(ROW(),Controls!#REF!+90))</f>
        <v>#REF!</v>
      </c>
      <c r="GU780" s="9" t="e">
        <f ca="1">INDIRECT(ADDRESS(ROW(),Controls!#REF!+105))</f>
        <v>#REF!</v>
      </c>
      <c r="GV780" s="9" t="e">
        <f ca="1">INDIRECT(ADDRESS(ROW(),Controls!#REF!+120))</f>
        <v>#REF!</v>
      </c>
      <c r="GW780" s="9" t="e">
        <f ca="1">INDIRECT(ADDRESS(ROW(),Controls!#REF!+15))</f>
        <v>#REF!</v>
      </c>
      <c r="GX780" s="9" t="e">
        <f ca="1">INDIRECT(ADDRESS(ROW(),Controls!#REF!+135))</f>
        <v>#REF!</v>
      </c>
      <c r="HJ780" s="9" t="e">
        <f t="shared" ca="1" si="72"/>
        <v>#REF!</v>
      </c>
      <c r="HK780" s="9" t="e">
        <f t="shared" ca="1" si="73"/>
        <v>#REF!</v>
      </c>
      <c r="HL780" s="9" t="e">
        <f t="shared" ca="1" si="74"/>
        <v>#REF!</v>
      </c>
      <c r="HM780" s="9" t="e">
        <f t="shared" ca="1" si="75"/>
        <v>#REF!</v>
      </c>
      <c r="HN780" s="9" t="e">
        <f ca="1">SQRT($GS780*(1-$GS780/Controls!$D$15))</f>
        <v>#REF!</v>
      </c>
      <c r="HO780" s="9" t="e">
        <f t="shared" ca="1" si="76"/>
        <v>#REF!</v>
      </c>
      <c r="HP780" s="9" t="e">
        <f t="shared" ca="1" si="77"/>
        <v>#REF!</v>
      </c>
      <c r="HQ780" s="9" t="e">
        <f ca="1">IF($GV780=0,NA(),($GX780*Controls!#REF!))</f>
        <v>#REF!</v>
      </c>
    </row>
    <row r="781" spans="134:225" x14ac:dyDescent="0.25">
      <c r="ED781" s="9">
        <f>$EC$1561/4+$EC$1562/2+$EC$1563/4</f>
        <v>0</v>
      </c>
      <c r="EE781" s="9">
        <f>$ED$1560/4+$ED$1561/2+$ED$1562/4</f>
        <v>0</v>
      </c>
      <c r="GP781" s="9" t="e">
        <f ca="1">INDIRECT(ADDRESS(ROW(),Controls!#REF!+30))</f>
        <v>#REF!</v>
      </c>
      <c r="GQ781" s="9" t="e">
        <f ca="1">INDIRECT(ADDRESS(ROW(),Controls!#REF!+45))</f>
        <v>#REF!</v>
      </c>
      <c r="GR781" s="9" t="e">
        <f ca="1">INDIRECT(ADDRESS(ROW(),Controls!#REF!+60))</f>
        <v>#REF!</v>
      </c>
      <c r="GS781" s="9" t="e">
        <f ca="1">INDIRECT(ADDRESS(ROW(),Controls!#REF!+75))</f>
        <v>#REF!</v>
      </c>
      <c r="GT781" s="9" t="e">
        <f ca="1">INDIRECT(ADDRESS(ROW(),Controls!#REF!+90))</f>
        <v>#REF!</v>
      </c>
      <c r="GU781" s="9" t="e">
        <f ca="1">INDIRECT(ADDRESS(ROW(),Controls!#REF!+105))</f>
        <v>#REF!</v>
      </c>
      <c r="GV781" s="9" t="e">
        <f ca="1">INDIRECT(ADDRESS(ROW(),Controls!#REF!+120))</f>
        <v>#REF!</v>
      </c>
      <c r="GW781" s="9" t="e">
        <f ca="1">INDIRECT(ADDRESS(ROW(),Controls!#REF!+15))</f>
        <v>#REF!</v>
      </c>
      <c r="GX781" s="9" t="e">
        <f ca="1">INDIRECT(ADDRESS(ROW(),Controls!#REF!+135))</f>
        <v>#REF!</v>
      </c>
      <c r="HJ781" s="9" t="e">
        <f t="shared" ca="1" si="72"/>
        <v>#REF!</v>
      </c>
      <c r="HK781" s="9" t="e">
        <f t="shared" ca="1" si="73"/>
        <v>#REF!</v>
      </c>
      <c r="HL781" s="9" t="e">
        <f t="shared" ca="1" si="74"/>
        <v>#REF!</v>
      </c>
      <c r="HM781" s="9" t="e">
        <f t="shared" ca="1" si="75"/>
        <v>#REF!</v>
      </c>
      <c r="HN781" s="9" t="e">
        <f ca="1">SQRT($GS781*(1-$GS781/Controls!$D$15))</f>
        <v>#REF!</v>
      </c>
      <c r="HO781" s="9" t="e">
        <f t="shared" ca="1" si="76"/>
        <v>#REF!</v>
      </c>
      <c r="HP781" s="9" t="e">
        <f t="shared" ca="1" si="77"/>
        <v>#REF!</v>
      </c>
      <c r="HQ781" s="9" t="e">
        <f ca="1">IF($GV781=0,NA(),($GX781*Controls!#REF!))</f>
        <v>#REF!</v>
      </c>
    </row>
    <row r="782" spans="134:225" x14ac:dyDescent="0.25">
      <c r="ED782" s="9">
        <f>$EC$1563/4+$EC$1564/2+$EC$1565/4</f>
        <v>0</v>
      </c>
      <c r="EE782" s="9">
        <f>$ED$1562/4+$ED$1563/2+$ED$1564/4</f>
        <v>0</v>
      </c>
      <c r="GP782" s="9" t="e">
        <f ca="1">INDIRECT(ADDRESS(ROW(),Controls!#REF!+30))</f>
        <v>#REF!</v>
      </c>
      <c r="GQ782" s="9" t="e">
        <f ca="1">INDIRECT(ADDRESS(ROW(),Controls!#REF!+45))</f>
        <v>#REF!</v>
      </c>
      <c r="GR782" s="9" t="e">
        <f ca="1">INDIRECT(ADDRESS(ROW(),Controls!#REF!+60))</f>
        <v>#REF!</v>
      </c>
      <c r="GS782" s="9" t="e">
        <f ca="1">INDIRECT(ADDRESS(ROW(),Controls!#REF!+75))</f>
        <v>#REF!</v>
      </c>
      <c r="GT782" s="9" t="e">
        <f ca="1">INDIRECT(ADDRESS(ROW(),Controls!#REF!+90))</f>
        <v>#REF!</v>
      </c>
      <c r="GU782" s="9" t="e">
        <f ca="1">INDIRECT(ADDRESS(ROW(),Controls!#REF!+105))</f>
        <v>#REF!</v>
      </c>
      <c r="GV782" s="9" t="e">
        <f ca="1">INDIRECT(ADDRESS(ROW(),Controls!#REF!+120))</f>
        <v>#REF!</v>
      </c>
      <c r="GW782" s="9" t="e">
        <f ca="1">INDIRECT(ADDRESS(ROW(),Controls!#REF!+15))</f>
        <v>#REF!</v>
      </c>
      <c r="GX782" s="9" t="e">
        <f ca="1">INDIRECT(ADDRESS(ROW(),Controls!#REF!+135))</f>
        <v>#REF!</v>
      </c>
      <c r="HJ782" s="9" t="e">
        <f t="shared" ca="1" si="72"/>
        <v>#REF!</v>
      </c>
      <c r="HK782" s="9" t="e">
        <f t="shared" ca="1" si="73"/>
        <v>#REF!</v>
      </c>
      <c r="HL782" s="9" t="e">
        <f t="shared" ca="1" si="74"/>
        <v>#REF!</v>
      </c>
      <c r="HM782" s="9" t="e">
        <f t="shared" ca="1" si="75"/>
        <v>#REF!</v>
      </c>
      <c r="HN782" s="9" t="e">
        <f ca="1">SQRT($GS782*(1-$GS782/Controls!$D$15))</f>
        <v>#REF!</v>
      </c>
      <c r="HO782" s="9" t="e">
        <f t="shared" ca="1" si="76"/>
        <v>#REF!</v>
      </c>
      <c r="HP782" s="9" t="e">
        <f t="shared" ca="1" si="77"/>
        <v>#REF!</v>
      </c>
      <c r="HQ782" s="9" t="e">
        <f ca="1">IF($GV782=0,NA(),($GX782*Controls!#REF!))</f>
        <v>#REF!</v>
      </c>
    </row>
    <row r="783" spans="134:225" x14ac:dyDescent="0.25">
      <c r="ED783" s="9">
        <f>$EC$1565/4+$EC$1566/2+$EC$1567/4</f>
        <v>0</v>
      </c>
      <c r="EE783" s="9">
        <f>$ED$1564/4+$ED$1565/2+$ED$1566/4</f>
        <v>0</v>
      </c>
      <c r="GP783" s="9" t="e">
        <f ca="1">INDIRECT(ADDRESS(ROW(),Controls!#REF!+30))</f>
        <v>#REF!</v>
      </c>
      <c r="GQ783" s="9" t="e">
        <f ca="1">INDIRECT(ADDRESS(ROW(),Controls!#REF!+45))</f>
        <v>#REF!</v>
      </c>
      <c r="GR783" s="9" t="e">
        <f ca="1">INDIRECT(ADDRESS(ROW(),Controls!#REF!+60))</f>
        <v>#REF!</v>
      </c>
      <c r="GS783" s="9" t="e">
        <f ca="1">INDIRECT(ADDRESS(ROW(),Controls!#REF!+75))</f>
        <v>#REF!</v>
      </c>
      <c r="GT783" s="9" t="e">
        <f ca="1">INDIRECT(ADDRESS(ROW(),Controls!#REF!+90))</f>
        <v>#REF!</v>
      </c>
      <c r="GU783" s="9" t="e">
        <f ca="1">INDIRECT(ADDRESS(ROW(),Controls!#REF!+105))</f>
        <v>#REF!</v>
      </c>
      <c r="GV783" s="9" t="e">
        <f ca="1">INDIRECT(ADDRESS(ROW(),Controls!#REF!+120))</f>
        <v>#REF!</v>
      </c>
      <c r="GW783" s="9" t="e">
        <f ca="1">INDIRECT(ADDRESS(ROW(),Controls!#REF!+15))</f>
        <v>#REF!</v>
      </c>
      <c r="GX783" s="9" t="e">
        <f ca="1">INDIRECT(ADDRESS(ROW(),Controls!#REF!+135))</f>
        <v>#REF!</v>
      </c>
      <c r="HJ783" s="9" t="e">
        <f t="shared" ca="1" si="72"/>
        <v>#REF!</v>
      </c>
      <c r="HK783" s="9" t="e">
        <f t="shared" ca="1" si="73"/>
        <v>#REF!</v>
      </c>
      <c r="HL783" s="9" t="e">
        <f t="shared" ca="1" si="74"/>
        <v>#REF!</v>
      </c>
      <c r="HM783" s="9" t="e">
        <f t="shared" ca="1" si="75"/>
        <v>#REF!</v>
      </c>
      <c r="HN783" s="9" t="e">
        <f ca="1">SQRT($GS783*(1-$GS783/Controls!$D$15))</f>
        <v>#REF!</v>
      </c>
      <c r="HO783" s="9" t="e">
        <f t="shared" ca="1" si="76"/>
        <v>#REF!</v>
      </c>
      <c r="HP783" s="9" t="e">
        <f t="shared" ca="1" si="77"/>
        <v>#REF!</v>
      </c>
      <c r="HQ783" s="9" t="e">
        <f ca="1">IF($GV783=0,NA(),($GX783*Controls!#REF!))</f>
        <v>#REF!</v>
      </c>
    </row>
    <row r="784" spans="134:225" x14ac:dyDescent="0.25">
      <c r="ED784" s="9">
        <f>$EC$1567/4+$EC$1568/2+$EC$1569/4</f>
        <v>0</v>
      </c>
      <c r="EE784" s="9">
        <f>$ED$1566/4+$ED$1567/2+$ED$1568/4</f>
        <v>0</v>
      </c>
      <c r="GP784" s="9" t="e">
        <f ca="1">INDIRECT(ADDRESS(ROW(),Controls!#REF!+30))</f>
        <v>#REF!</v>
      </c>
      <c r="GQ784" s="9" t="e">
        <f ca="1">INDIRECT(ADDRESS(ROW(),Controls!#REF!+45))</f>
        <v>#REF!</v>
      </c>
      <c r="GR784" s="9" t="e">
        <f ca="1">INDIRECT(ADDRESS(ROW(),Controls!#REF!+60))</f>
        <v>#REF!</v>
      </c>
      <c r="GS784" s="9" t="e">
        <f ca="1">INDIRECT(ADDRESS(ROW(),Controls!#REF!+75))</f>
        <v>#REF!</v>
      </c>
      <c r="GT784" s="9" t="e">
        <f ca="1">INDIRECT(ADDRESS(ROW(),Controls!#REF!+90))</f>
        <v>#REF!</v>
      </c>
      <c r="GU784" s="9" t="e">
        <f ca="1">INDIRECT(ADDRESS(ROW(),Controls!#REF!+105))</f>
        <v>#REF!</v>
      </c>
      <c r="GV784" s="9" t="e">
        <f ca="1">INDIRECT(ADDRESS(ROW(),Controls!#REF!+120))</f>
        <v>#REF!</v>
      </c>
      <c r="GW784" s="9" t="e">
        <f ca="1">INDIRECT(ADDRESS(ROW(),Controls!#REF!+15))</f>
        <v>#REF!</v>
      </c>
      <c r="GX784" s="9" t="e">
        <f ca="1">INDIRECT(ADDRESS(ROW(),Controls!#REF!+135))</f>
        <v>#REF!</v>
      </c>
      <c r="HJ784" s="9" t="e">
        <f t="shared" ca="1" si="72"/>
        <v>#REF!</v>
      </c>
      <c r="HK784" s="9" t="e">
        <f t="shared" ca="1" si="73"/>
        <v>#REF!</v>
      </c>
      <c r="HL784" s="9" t="e">
        <f t="shared" ca="1" si="74"/>
        <v>#REF!</v>
      </c>
      <c r="HM784" s="9" t="e">
        <f t="shared" ca="1" si="75"/>
        <v>#REF!</v>
      </c>
      <c r="HN784" s="9" t="e">
        <f ca="1">SQRT($GS784*(1-$GS784/Controls!$D$15))</f>
        <v>#REF!</v>
      </c>
      <c r="HO784" s="9" t="e">
        <f t="shared" ca="1" si="76"/>
        <v>#REF!</v>
      </c>
      <c r="HP784" s="9" t="e">
        <f t="shared" ca="1" si="77"/>
        <v>#REF!</v>
      </c>
      <c r="HQ784" s="9" t="e">
        <f ca="1">IF($GV784=0,NA(),($GX784*Controls!#REF!))</f>
        <v>#REF!</v>
      </c>
    </row>
    <row r="785" spans="134:225" x14ac:dyDescent="0.25">
      <c r="ED785" s="9">
        <f>$EC$1569/4+$EC$1570/2+$EC$1571/4</f>
        <v>0</v>
      </c>
      <c r="EE785" s="9">
        <f>$ED$1568/4+$ED$1569/2+$ED$1570/4</f>
        <v>0</v>
      </c>
      <c r="GP785" s="9" t="e">
        <f ca="1">INDIRECT(ADDRESS(ROW(),Controls!#REF!+30))</f>
        <v>#REF!</v>
      </c>
      <c r="GQ785" s="9" t="e">
        <f ca="1">INDIRECT(ADDRESS(ROW(),Controls!#REF!+45))</f>
        <v>#REF!</v>
      </c>
      <c r="GR785" s="9" t="e">
        <f ca="1">INDIRECT(ADDRESS(ROW(),Controls!#REF!+60))</f>
        <v>#REF!</v>
      </c>
      <c r="GS785" s="9" t="e">
        <f ca="1">INDIRECT(ADDRESS(ROW(),Controls!#REF!+75))</f>
        <v>#REF!</v>
      </c>
      <c r="GT785" s="9" t="e">
        <f ca="1">INDIRECT(ADDRESS(ROW(),Controls!#REF!+90))</f>
        <v>#REF!</v>
      </c>
      <c r="GU785" s="9" t="e">
        <f ca="1">INDIRECT(ADDRESS(ROW(),Controls!#REF!+105))</f>
        <v>#REF!</v>
      </c>
      <c r="GV785" s="9" t="e">
        <f ca="1">INDIRECT(ADDRESS(ROW(),Controls!#REF!+120))</f>
        <v>#REF!</v>
      </c>
      <c r="GW785" s="9" t="e">
        <f ca="1">INDIRECT(ADDRESS(ROW(),Controls!#REF!+15))</f>
        <v>#REF!</v>
      </c>
      <c r="GX785" s="9" t="e">
        <f ca="1">INDIRECT(ADDRESS(ROW(),Controls!#REF!+135))</f>
        <v>#REF!</v>
      </c>
      <c r="HJ785" s="9" t="e">
        <f t="shared" ca="1" si="72"/>
        <v>#REF!</v>
      </c>
      <c r="HK785" s="9" t="e">
        <f t="shared" ca="1" si="73"/>
        <v>#REF!</v>
      </c>
      <c r="HL785" s="9" t="e">
        <f t="shared" ca="1" si="74"/>
        <v>#REF!</v>
      </c>
      <c r="HM785" s="9" t="e">
        <f t="shared" ca="1" si="75"/>
        <v>#REF!</v>
      </c>
      <c r="HN785" s="9" t="e">
        <f ca="1">SQRT($GS785*(1-$GS785/Controls!$D$15))</f>
        <v>#REF!</v>
      </c>
      <c r="HO785" s="9" t="e">
        <f t="shared" ca="1" si="76"/>
        <v>#REF!</v>
      </c>
      <c r="HP785" s="9" t="e">
        <f t="shared" ca="1" si="77"/>
        <v>#REF!</v>
      </c>
      <c r="HQ785" s="9" t="e">
        <f ca="1">IF($GV785=0,NA(),($GX785*Controls!#REF!))</f>
        <v>#REF!</v>
      </c>
    </row>
    <row r="786" spans="134:225" x14ac:dyDescent="0.25">
      <c r="ED786" s="9">
        <f>$EC$1571/4+$EC$1572/2+$EC$1573/4</f>
        <v>0</v>
      </c>
      <c r="EE786" s="9">
        <f>$ED$1570/4+$ED$1571/2+$ED$1572/4</f>
        <v>0</v>
      </c>
      <c r="GP786" s="9" t="e">
        <f ca="1">INDIRECT(ADDRESS(ROW(),Controls!#REF!+30))</f>
        <v>#REF!</v>
      </c>
      <c r="GQ786" s="9" t="e">
        <f ca="1">INDIRECT(ADDRESS(ROW(),Controls!#REF!+45))</f>
        <v>#REF!</v>
      </c>
      <c r="GR786" s="9" t="e">
        <f ca="1">INDIRECT(ADDRESS(ROW(),Controls!#REF!+60))</f>
        <v>#REF!</v>
      </c>
      <c r="GS786" s="9" t="e">
        <f ca="1">INDIRECT(ADDRESS(ROW(),Controls!#REF!+75))</f>
        <v>#REF!</v>
      </c>
      <c r="GT786" s="9" t="e">
        <f ca="1">INDIRECT(ADDRESS(ROW(),Controls!#REF!+90))</f>
        <v>#REF!</v>
      </c>
      <c r="GU786" s="9" t="e">
        <f ca="1">INDIRECT(ADDRESS(ROW(),Controls!#REF!+105))</f>
        <v>#REF!</v>
      </c>
      <c r="GV786" s="9" t="e">
        <f ca="1">INDIRECT(ADDRESS(ROW(),Controls!#REF!+120))</f>
        <v>#REF!</v>
      </c>
      <c r="GW786" s="9" t="e">
        <f ca="1">INDIRECT(ADDRESS(ROW(),Controls!#REF!+15))</f>
        <v>#REF!</v>
      </c>
      <c r="GX786" s="9" t="e">
        <f ca="1">INDIRECT(ADDRESS(ROW(),Controls!#REF!+135))</f>
        <v>#REF!</v>
      </c>
      <c r="HJ786" s="9" t="e">
        <f t="shared" ca="1" si="72"/>
        <v>#REF!</v>
      </c>
      <c r="HK786" s="9" t="e">
        <f t="shared" ca="1" si="73"/>
        <v>#REF!</v>
      </c>
      <c r="HL786" s="9" t="e">
        <f t="shared" ca="1" si="74"/>
        <v>#REF!</v>
      </c>
      <c r="HM786" s="9" t="e">
        <f t="shared" ca="1" si="75"/>
        <v>#REF!</v>
      </c>
      <c r="HN786" s="9" t="e">
        <f ca="1">SQRT($GS786*(1-$GS786/Controls!$D$15))</f>
        <v>#REF!</v>
      </c>
      <c r="HO786" s="9" t="e">
        <f t="shared" ca="1" si="76"/>
        <v>#REF!</v>
      </c>
      <c r="HP786" s="9" t="e">
        <f t="shared" ca="1" si="77"/>
        <v>#REF!</v>
      </c>
      <c r="HQ786" s="9" t="e">
        <f ca="1">IF($GV786=0,NA(),($GX786*Controls!#REF!))</f>
        <v>#REF!</v>
      </c>
    </row>
    <row r="787" spans="134:225" x14ac:dyDescent="0.25">
      <c r="ED787" s="9">
        <f>$EC$1573/4+$EC$1574/2+$EC$1575/4</f>
        <v>0</v>
      </c>
      <c r="EE787" s="9">
        <f>$ED$1572/4+$ED$1573/2+$ED$1574/4</f>
        <v>0</v>
      </c>
      <c r="GP787" s="9" t="e">
        <f ca="1">INDIRECT(ADDRESS(ROW(),Controls!#REF!+30))</f>
        <v>#REF!</v>
      </c>
      <c r="GQ787" s="9" t="e">
        <f ca="1">INDIRECT(ADDRESS(ROW(),Controls!#REF!+45))</f>
        <v>#REF!</v>
      </c>
      <c r="GR787" s="9" t="e">
        <f ca="1">INDIRECT(ADDRESS(ROW(),Controls!#REF!+60))</f>
        <v>#REF!</v>
      </c>
      <c r="GS787" s="9" t="e">
        <f ca="1">INDIRECT(ADDRESS(ROW(),Controls!#REF!+75))</f>
        <v>#REF!</v>
      </c>
      <c r="GT787" s="9" t="e">
        <f ca="1">INDIRECT(ADDRESS(ROW(),Controls!#REF!+90))</f>
        <v>#REF!</v>
      </c>
      <c r="GU787" s="9" t="e">
        <f ca="1">INDIRECT(ADDRESS(ROW(),Controls!#REF!+105))</f>
        <v>#REF!</v>
      </c>
      <c r="GV787" s="9" t="e">
        <f ca="1">INDIRECT(ADDRESS(ROW(),Controls!#REF!+120))</f>
        <v>#REF!</v>
      </c>
      <c r="GW787" s="9" t="e">
        <f ca="1">INDIRECT(ADDRESS(ROW(),Controls!#REF!+15))</f>
        <v>#REF!</v>
      </c>
      <c r="GX787" s="9" t="e">
        <f ca="1">INDIRECT(ADDRESS(ROW(),Controls!#REF!+135))</f>
        <v>#REF!</v>
      </c>
      <c r="HJ787" s="9" t="e">
        <f t="shared" ca="1" si="72"/>
        <v>#REF!</v>
      </c>
      <c r="HK787" s="9" t="e">
        <f t="shared" ca="1" si="73"/>
        <v>#REF!</v>
      </c>
      <c r="HL787" s="9" t="e">
        <f t="shared" ca="1" si="74"/>
        <v>#REF!</v>
      </c>
      <c r="HM787" s="9" t="e">
        <f t="shared" ca="1" si="75"/>
        <v>#REF!</v>
      </c>
      <c r="HN787" s="9" t="e">
        <f ca="1">SQRT($GS787*(1-$GS787/Controls!$D$15))</f>
        <v>#REF!</v>
      </c>
      <c r="HO787" s="9" t="e">
        <f t="shared" ca="1" si="76"/>
        <v>#REF!</v>
      </c>
      <c r="HP787" s="9" t="e">
        <f t="shared" ca="1" si="77"/>
        <v>#REF!</v>
      </c>
      <c r="HQ787" s="9" t="e">
        <f ca="1">IF($GV787=0,NA(),($GX787*Controls!#REF!))</f>
        <v>#REF!</v>
      </c>
    </row>
    <row r="788" spans="134:225" x14ac:dyDescent="0.25">
      <c r="ED788" s="9">
        <f>$EC$1575/4+$EC$1576/2+$EC$1577/4</f>
        <v>0</v>
      </c>
      <c r="EE788" s="9">
        <f>$ED$1574/4+$ED$1575/2+$ED$1576/4</f>
        <v>0</v>
      </c>
      <c r="GP788" s="9" t="e">
        <f ca="1">INDIRECT(ADDRESS(ROW(),Controls!#REF!+30))</f>
        <v>#REF!</v>
      </c>
      <c r="GQ788" s="9" t="e">
        <f ca="1">INDIRECT(ADDRESS(ROW(),Controls!#REF!+45))</f>
        <v>#REF!</v>
      </c>
      <c r="GR788" s="9" t="e">
        <f ca="1">INDIRECT(ADDRESS(ROW(),Controls!#REF!+60))</f>
        <v>#REF!</v>
      </c>
      <c r="GS788" s="9" t="e">
        <f ca="1">INDIRECT(ADDRESS(ROW(),Controls!#REF!+75))</f>
        <v>#REF!</v>
      </c>
      <c r="GT788" s="9" t="e">
        <f ca="1">INDIRECT(ADDRESS(ROW(),Controls!#REF!+90))</f>
        <v>#REF!</v>
      </c>
      <c r="GU788" s="9" t="e">
        <f ca="1">INDIRECT(ADDRESS(ROW(),Controls!#REF!+105))</f>
        <v>#REF!</v>
      </c>
      <c r="GV788" s="9" t="e">
        <f ca="1">INDIRECT(ADDRESS(ROW(),Controls!#REF!+120))</f>
        <v>#REF!</v>
      </c>
      <c r="GW788" s="9" t="e">
        <f ca="1">INDIRECT(ADDRESS(ROW(),Controls!#REF!+15))</f>
        <v>#REF!</v>
      </c>
      <c r="GX788" s="9" t="e">
        <f ca="1">INDIRECT(ADDRESS(ROW(),Controls!#REF!+135))</f>
        <v>#REF!</v>
      </c>
      <c r="HJ788" s="9" t="e">
        <f t="shared" ca="1" si="72"/>
        <v>#REF!</v>
      </c>
      <c r="HK788" s="9" t="e">
        <f t="shared" ca="1" si="73"/>
        <v>#REF!</v>
      </c>
      <c r="HL788" s="9" t="e">
        <f t="shared" ca="1" si="74"/>
        <v>#REF!</v>
      </c>
      <c r="HM788" s="9" t="e">
        <f t="shared" ca="1" si="75"/>
        <v>#REF!</v>
      </c>
      <c r="HN788" s="9" t="e">
        <f ca="1">SQRT($GS788*(1-$GS788/Controls!$D$15))</f>
        <v>#REF!</v>
      </c>
      <c r="HO788" s="9" t="e">
        <f t="shared" ca="1" si="76"/>
        <v>#REF!</v>
      </c>
      <c r="HP788" s="9" t="e">
        <f t="shared" ca="1" si="77"/>
        <v>#REF!</v>
      </c>
      <c r="HQ788" s="9" t="e">
        <f ca="1">IF($GV788=0,NA(),($GX788*Controls!#REF!))</f>
        <v>#REF!</v>
      </c>
    </row>
    <row r="789" spans="134:225" x14ac:dyDescent="0.25">
      <c r="ED789" s="9">
        <f>$EC$1577/4+$EC$1578/2+$EC$1579/4</f>
        <v>0</v>
      </c>
      <c r="EE789" s="9">
        <f>$ED$1576/4+$ED$1577/2+$ED$1578/4</f>
        <v>0</v>
      </c>
      <c r="GP789" s="9" t="e">
        <f ca="1">INDIRECT(ADDRESS(ROW(),Controls!#REF!+30))</f>
        <v>#REF!</v>
      </c>
      <c r="GQ789" s="9" t="e">
        <f ca="1">INDIRECT(ADDRESS(ROW(),Controls!#REF!+45))</f>
        <v>#REF!</v>
      </c>
      <c r="GR789" s="9" t="e">
        <f ca="1">INDIRECT(ADDRESS(ROW(),Controls!#REF!+60))</f>
        <v>#REF!</v>
      </c>
      <c r="GS789" s="9" t="e">
        <f ca="1">INDIRECT(ADDRESS(ROW(),Controls!#REF!+75))</f>
        <v>#REF!</v>
      </c>
      <c r="GT789" s="9" t="e">
        <f ca="1">INDIRECT(ADDRESS(ROW(),Controls!#REF!+90))</f>
        <v>#REF!</v>
      </c>
      <c r="GU789" s="9" t="e">
        <f ca="1">INDIRECT(ADDRESS(ROW(),Controls!#REF!+105))</f>
        <v>#REF!</v>
      </c>
      <c r="GV789" s="9" t="e">
        <f ca="1">INDIRECT(ADDRESS(ROW(),Controls!#REF!+120))</f>
        <v>#REF!</v>
      </c>
      <c r="GW789" s="9" t="e">
        <f ca="1">INDIRECT(ADDRESS(ROW(),Controls!#REF!+15))</f>
        <v>#REF!</v>
      </c>
      <c r="GX789" s="9" t="e">
        <f ca="1">INDIRECT(ADDRESS(ROW(),Controls!#REF!+135))</f>
        <v>#REF!</v>
      </c>
      <c r="HJ789" s="9" t="e">
        <f t="shared" ca="1" si="72"/>
        <v>#REF!</v>
      </c>
      <c r="HK789" s="9" t="e">
        <f t="shared" ca="1" si="73"/>
        <v>#REF!</v>
      </c>
      <c r="HL789" s="9" t="e">
        <f t="shared" ca="1" si="74"/>
        <v>#REF!</v>
      </c>
      <c r="HM789" s="9" t="e">
        <f t="shared" ca="1" si="75"/>
        <v>#REF!</v>
      </c>
      <c r="HN789" s="9" t="e">
        <f ca="1">SQRT($GS789*(1-$GS789/Controls!$D$15))</f>
        <v>#REF!</v>
      </c>
      <c r="HO789" s="9" t="e">
        <f t="shared" ca="1" si="76"/>
        <v>#REF!</v>
      </c>
      <c r="HP789" s="9" t="e">
        <f t="shared" ca="1" si="77"/>
        <v>#REF!</v>
      </c>
      <c r="HQ789" s="9" t="e">
        <f ca="1">IF($GV789=0,NA(),($GX789*Controls!#REF!))</f>
        <v>#REF!</v>
      </c>
    </row>
    <row r="790" spans="134:225" x14ac:dyDescent="0.25">
      <c r="ED790" s="9">
        <f>$EC$1579/4+$EC$1580/2+$EC$1581/4</f>
        <v>0</v>
      </c>
      <c r="EE790" s="9">
        <f>$ED$1578/4+$ED$1579/2+$ED$1580/4</f>
        <v>0</v>
      </c>
      <c r="GP790" s="9" t="e">
        <f ca="1">INDIRECT(ADDRESS(ROW(),Controls!#REF!+30))</f>
        <v>#REF!</v>
      </c>
      <c r="GQ790" s="9" t="e">
        <f ca="1">INDIRECT(ADDRESS(ROW(),Controls!#REF!+45))</f>
        <v>#REF!</v>
      </c>
      <c r="GR790" s="9" t="e">
        <f ca="1">INDIRECT(ADDRESS(ROW(),Controls!#REF!+60))</f>
        <v>#REF!</v>
      </c>
      <c r="GS790" s="9" t="e">
        <f ca="1">INDIRECT(ADDRESS(ROW(),Controls!#REF!+75))</f>
        <v>#REF!</v>
      </c>
      <c r="GT790" s="9" t="e">
        <f ca="1">INDIRECT(ADDRESS(ROW(),Controls!#REF!+90))</f>
        <v>#REF!</v>
      </c>
      <c r="GU790" s="9" t="e">
        <f ca="1">INDIRECT(ADDRESS(ROW(),Controls!#REF!+105))</f>
        <v>#REF!</v>
      </c>
      <c r="GV790" s="9" t="e">
        <f ca="1">INDIRECT(ADDRESS(ROW(),Controls!#REF!+120))</f>
        <v>#REF!</v>
      </c>
      <c r="GW790" s="9" t="e">
        <f ca="1">INDIRECT(ADDRESS(ROW(),Controls!#REF!+15))</f>
        <v>#REF!</v>
      </c>
      <c r="GX790" s="9" t="e">
        <f ca="1">INDIRECT(ADDRESS(ROW(),Controls!#REF!+135))</f>
        <v>#REF!</v>
      </c>
      <c r="HJ790" s="9" t="e">
        <f t="shared" ca="1" si="72"/>
        <v>#REF!</v>
      </c>
      <c r="HK790" s="9" t="e">
        <f t="shared" ca="1" si="73"/>
        <v>#REF!</v>
      </c>
      <c r="HL790" s="9" t="e">
        <f t="shared" ca="1" si="74"/>
        <v>#REF!</v>
      </c>
      <c r="HM790" s="9" t="e">
        <f t="shared" ca="1" si="75"/>
        <v>#REF!</v>
      </c>
      <c r="HN790" s="9" t="e">
        <f ca="1">SQRT($GS790*(1-$GS790/Controls!$D$15))</f>
        <v>#REF!</v>
      </c>
      <c r="HO790" s="9" t="e">
        <f t="shared" ca="1" si="76"/>
        <v>#REF!</v>
      </c>
      <c r="HP790" s="9" t="e">
        <f t="shared" ca="1" si="77"/>
        <v>#REF!</v>
      </c>
      <c r="HQ790" s="9" t="e">
        <f ca="1">IF($GV790=0,NA(),($GX790*Controls!#REF!))</f>
        <v>#REF!</v>
      </c>
    </row>
    <row r="791" spans="134:225" x14ac:dyDescent="0.25">
      <c r="ED791" s="9">
        <f>$EC$1581/4+$EC$1582/2+$EC$1583/4</f>
        <v>0</v>
      </c>
      <c r="EE791" s="9">
        <f>$ED$1580/4+$ED$1581/2+$ED$1582/4</f>
        <v>0</v>
      </c>
      <c r="GP791" s="9" t="e">
        <f ca="1">INDIRECT(ADDRESS(ROW(),Controls!#REF!+30))</f>
        <v>#REF!</v>
      </c>
      <c r="GQ791" s="9" t="e">
        <f ca="1">INDIRECT(ADDRESS(ROW(),Controls!#REF!+45))</f>
        <v>#REF!</v>
      </c>
      <c r="GR791" s="9" t="e">
        <f ca="1">INDIRECT(ADDRESS(ROW(),Controls!#REF!+60))</f>
        <v>#REF!</v>
      </c>
      <c r="GS791" s="9" t="e">
        <f ca="1">INDIRECT(ADDRESS(ROW(),Controls!#REF!+75))</f>
        <v>#REF!</v>
      </c>
      <c r="GT791" s="9" t="e">
        <f ca="1">INDIRECT(ADDRESS(ROW(),Controls!#REF!+90))</f>
        <v>#REF!</v>
      </c>
      <c r="GU791" s="9" t="e">
        <f ca="1">INDIRECT(ADDRESS(ROW(),Controls!#REF!+105))</f>
        <v>#REF!</v>
      </c>
      <c r="GV791" s="9" t="e">
        <f ca="1">INDIRECT(ADDRESS(ROW(),Controls!#REF!+120))</f>
        <v>#REF!</v>
      </c>
      <c r="GW791" s="9" t="e">
        <f ca="1">INDIRECT(ADDRESS(ROW(),Controls!#REF!+15))</f>
        <v>#REF!</v>
      </c>
      <c r="GX791" s="9" t="e">
        <f ca="1">INDIRECT(ADDRESS(ROW(),Controls!#REF!+135))</f>
        <v>#REF!</v>
      </c>
      <c r="HJ791" s="9" t="e">
        <f t="shared" ca="1" si="72"/>
        <v>#REF!</v>
      </c>
      <c r="HK791" s="9" t="e">
        <f t="shared" ca="1" si="73"/>
        <v>#REF!</v>
      </c>
      <c r="HL791" s="9" t="e">
        <f t="shared" ca="1" si="74"/>
        <v>#REF!</v>
      </c>
      <c r="HM791" s="9" t="e">
        <f t="shared" ca="1" si="75"/>
        <v>#REF!</v>
      </c>
      <c r="HN791" s="9" t="e">
        <f ca="1">SQRT($GS791*(1-$GS791/Controls!$D$15))</f>
        <v>#REF!</v>
      </c>
      <c r="HO791" s="9" t="e">
        <f t="shared" ca="1" si="76"/>
        <v>#REF!</v>
      </c>
      <c r="HP791" s="9" t="e">
        <f t="shared" ca="1" si="77"/>
        <v>#REF!</v>
      </c>
      <c r="HQ791" s="9" t="e">
        <f ca="1">IF($GV791=0,NA(),($GX791*Controls!#REF!))</f>
        <v>#REF!</v>
      </c>
    </row>
    <row r="792" spans="134:225" x14ac:dyDescent="0.25">
      <c r="ED792" s="9">
        <f>$EC$1583/4+$EC$1584/2+$EC$1585/4</f>
        <v>0</v>
      </c>
      <c r="EE792" s="9">
        <f>$ED$1582/4+$ED$1583/2+$ED$1584/4</f>
        <v>0</v>
      </c>
      <c r="GP792" s="9" t="e">
        <f ca="1">INDIRECT(ADDRESS(ROW(),Controls!#REF!+30))</f>
        <v>#REF!</v>
      </c>
      <c r="GQ792" s="9" t="e">
        <f ca="1">INDIRECT(ADDRESS(ROW(),Controls!#REF!+45))</f>
        <v>#REF!</v>
      </c>
      <c r="GR792" s="9" t="e">
        <f ca="1">INDIRECT(ADDRESS(ROW(),Controls!#REF!+60))</f>
        <v>#REF!</v>
      </c>
      <c r="GS792" s="9" t="e">
        <f ca="1">INDIRECT(ADDRESS(ROW(),Controls!#REF!+75))</f>
        <v>#REF!</v>
      </c>
      <c r="GT792" s="9" t="e">
        <f ca="1">INDIRECT(ADDRESS(ROW(),Controls!#REF!+90))</f>
        <v>#REF!</v>
      </c>
      <c r="GU792" s="9" t="e">
        <f ca="1">INDIRECT(ADDRESS(ROW(),Controls!#REF!+105))</f>
        <v>#REF!</v>
      </c>
      <c r="GV792" s="9" t="e">
        <f ca="1">INDIRECT(ADDRESS(ROW(),Controls!#REF!+120))</f>
        <v>#REF!</v>
      </c>
      <c r="GW792" s="9" t="e">
        <f ca="1">INDIRECT(ADDRESS(ROW(),Controls!#REF!+15))</f>
        <v>#REF!</v>
      </c>
      <c r="GX792" s="9" t="e">
        <f ca="1">INDIRECT(ADDRESS(ROW(),Controls!#REF!+135))</f>
        <v>#REF!</v>
      </c>
      <c r="HJ792" s="9" t="e">
        <f t="shared" ca="1" si="72"/>
        <v>#REF!</v>
      </c>
      <c r="HK792" s="9" t="e">
        <f t="shared" ca="1" si="73"/>
        <v>#REF!</v>
      </c>
      <c r="HL792" s="9" t="e">
        <f t="shared" ca="1" si="74"/>
        <v>#REF!</v>
      </c>
      <c r="HM792" s="9" t="e">
        <f t="shared" ca="1" si="75"/>
        <v>#REF!</v>
      </c>
      <c r="HN792" s="9" t="e">
        <f ca="1">SQRT($GS792*(1-$GS792/Controls!$D$15))</f>
        <v>#REF!</v>
      </c>
      <c r="HO792" s="9" t="e">
        <f t="shared" ca="1" si="76"/>
        <v>#REF!</v>
      </c>
      <c r="HP792" s="9" t="e">
        <f t="shared" ca="1" si="77"/>
        <v>#REF!</v>
      </c>
      <c r="HQ792" s="9" t="e">
        <f ca="1">IF($GV792=0,NA(),($GX792*Controls!#REF!))</f>
        <v>#REF!</v>
      </c>
    </row>
    <row r="793" spans="134:225" x14ac:dyDescent="0.25">
      <c r="ED793" s="9">
        <f>$EC$1585/4+$EC$1586/2+$EC$1587/4</f>
        <v>0</v>
      </c>
      <c r="EE793" s="9">
        <f>$ED$1584/4+$ED$1585/2+$ED$1586/4</f>
        <v>0</v>
      </c>
      <c r="GP793" s="9" t="e">
        <f ca="1">INDIRECT(ADDRESS(ROW(),Controls!#REF!+30))</f>
        <v>#REF!</v>
      </c>
      <c r="GQ793" s="9" t="e">
        <f ca="1">INDIRECT(ADDRESS(ROW(),Controls!#REF!+45))</f>
        <v>#REF!</v>
      </c>
      <c r="GR793" s="9" t="e">
        <f ca="1">INDIRECT(ADDRESS(ROW(),Controls!#REF!+60))</f>
        <v>#REF!</v>
      </c>
      <c r="GS793" s="9" t="e">
        <f ca="1">INDIRECT(ADDRESS(ROW(),Controls!#REF!+75))</f>
        <v>#REF!</v>
      </c>
      <c r="GT793" s="9" t="e">
        <f ca="1">INDIRECT(ADDRESS(ROW(),Controls!#REF!+90))</f>
        <v>#REF!</v>
      </c>
      <c r="GU793" s="9" t="e">
        <f ca="1">INDIRECT(ADDRESS(ROW(),Controls!#REF!+105))</f>
        <v>#REF!</v>
      </c>
      <c r="GV793" s="9" t="e">
        <f ca="1">INDIRECT(ADDRESS(ROW(),Controls!#REF!+120))</f>
        <v>#REF!</v>
      </c>
      <c r="GW793" s="9" t="e">
        <f ca="1">INDIRECT(ADDRESS(ROW(),Controls!#REF!+15))</f>
        <v>#REF!</v>
      </c>
      <c r="GX793" s="9" t="e">
        <f ca="1">INDIRECT(ADDRESS(ROW(),Controls!#REF!+135))</f>
        <v>#REF!</v>
      </c>
      <c r="HJ793" s="9" t="e">
        <f t="shared" ca="1" si="72"/>
        <v>#REF!</v>
      </c>
      <c r="HK793" s="9" t="e">
        <f t="shared" ca="1" si="73"/>
        <v>#REF!</v>
      </c>
      <c r="HL793" s="9" t="e">
        <f t="shared" ca="1" si="74"/>
        <v>#REF!</v>
      </c>
      <c r="HM793" s="9" t="e">
        <f t="shared" ca="1" si="75"/>
        <v>#REF!</v>
      </c>
      <c r="HN793" s="9" t="e">
        <f ca="1">SQRT($GS793*(1-$GS793/Controls!$D$15))</f>
        <v>#REF!</v>
      </c>
      <c r="HO793" s="9" t="e">
        <f t="shared" ca="1" si="76"/>
        <v>#REF!</v>
      </c>
      <c r="HP793" s="9" t="e">
        <f t="shared" ca="1" si="77"/>
        <v>#REF!</v>
      </c>
      <c r="HQ793" s="9" t="e">
        <f ca="1">IF($GV793=0,NA(),($GX793*Controls!#REF!))</f>
        <v>#REF!</v>
      </c>
    </row>
    <row r="794" spans="134:225" x14ac:dyDescent="0.25">
      <c r="ED794" s="9">
        <f>$EC$1587/4+$EC$1588/2+$EC$1589/4</f>
        <v>0</v>
      </c>
      <c r="EE794" s="9">
        <f>$ED$1586/4+$ED$1587/2+$ED$1588/4</f>
        <v>0</v>
      </c>
      <c r="GP794" s="9" t="e">
        <f ca="1">INDIRECT(ADDRESS(ROW(),Controls!#REF!+30))</f>
        <v>#REF!</v>
      </c>
      <c r="GQ794" s="9" t="e">
        <f ca="1">INDIRECT(ADDRESS(ROW(),Controls!#REF!+45))</f>
        <v>#REF!</v>
      </c>
      <c r="GR794" s="9" t="e">
        <f ca="1">INDIRECT(ADDRESS(ROW(),Controls!#REF!+60))</f>
        <v>#REF!</v>
      </c>
      <c r="GS794" s="9" t="e">
        <f ca="1">INDIRECT(ADDRESS(ROW(),Controls!#REF!+75))</f>
        <v>#REF!</v>
      </c>
      <c r="GT794" s="9" t="e">
        <f ca="1">INDIRECT(ADDRESS(ROW(),Controls!#REF!+90))</f>
        <v>#REF!</v>
      </c>
      <c r="GU794" s="9" t="e">
        <f ca="1">INDIRECT(ADDRESS(ROW(),Controls!#REF!+105))</f>
        <v>#REF!</v>
      </c>
      <c r="GV794" s="9" t="e">
        <f ca="1">INDIRECT(ADDRESS(ROW(),Controls!#REF!+120))</f>
        <v>#REF!</v>
      </c>
      <c r="GW794" s="9" t="e">
        <f ca="1">INDIRECT(ADDRESS(ROW(),Controls!#REF!+15))</f>
        <v>#REF!</v>
      </c>
      <c r="GX794" s="9" t="e">
        <f ca="1">INDIRECT(ADDRESS(ROW(),Controls!#REF!+135))</f>
        <v>#REF!</v>
      </c>
      <c r="HJ794" s="9" t="e">
        <f t="shared" ca="1" si="72"/>
        <v>#REF!</v>
      </c>
      <c r="HK794" s="9" t="e">
        <f t="shared" ca="1" si="73"/>
        <v>#REF!</v>
      </c>
      <c r="HL794" s="9" t="e">
        <f t="shared" ca="1" si="74"/>
        <v>#REF!</v>
      </c>
      <c r="HM794" s="9" t="e">
        <f t="shared" ca="1" si="75"/>
        <v>#REF!</v>
      </c>
      <c r="HN794" s="9" t="e">
        <f ca="1">SQRT($GS794*(1-$GS794/Controls!$D$15))</f>
        <v>#REF!</v>
      </c>
      <c r="HO794" s="9" t="e">
        <f t="shared" ca="1" si="76"/>
        <v>#REF!</v>
      </c>
      <c r="HP794" s="9" t="e">
        <f t="shared" ca="1" si="77"/>
        <v>#REF!</v>
      </c>
      <c r="HQ794" s="9" t="e">
        <f ca="1">IF($GV794=0,NA(),($GX794*Controls!#REF!))</f>
        <v>#REF!</v>
      </c>
    </row>
    <row r="795" spans="134:225" x14ac:dyDescent="0.25">
      <c r="ED795" s="9">
        <f>$EC$1589/4+$EC$1590/2+$EC$1591/4</f>
        <v>0</v>
      </c>
      <c r="EE795" s="9">
        <f>$ED$1588/4+$ED$1589/2+$ED$1590/4</f>
        <v>0</v>
      </c>
      <c r="GP795" s="9" t="e">
        <f ca="1">INDIRECT(ADDRESS(ROW(),Controls!#REF!+30))</f>
        <v>#REF!</v>
      </c>
      <c r="GQ795" s="9" t="e">
        <f ca="1">INDIRECT(ADDRESS(ROW(),Controls!#REF!+45))</f>
        <v>#REF!</v>
      </c>
      <c r="GR795" s="9" t="e">
        <f ca="1">INDIRECT(ADDRESS(ROW(),Controls!#REF!+60))</f>
        <v>#REF!</v>
      </c>
      <c r="GS795" s="9" t="e">
        <f ca="1">INDIRECT(ADDRESS(ROW(),Controls!#REF!+75))</f>
        <v>#REF!</v>
      </c>
      <c r="GT795" s="9" t="e">
        <f ca="1">INDIRECT(ADDRESS(ROW(),Controls!#REF!+90))</f>
        <v>#REF!</v>
      </c>
      <c r="GU795" s="9" t="e">
        <f ca="1">INDIRECT(ADDRESS(ROW(),Controls!#REF!+105))</f>
        <v>#REF!</v>
      </c>
      <c r="GV795" s="9" t="e">
        <f ca="1">INDIRECT(ADDRESS(ROW(),Controls!#REF!+120))</f>
        <v>#REF!</v>
      </c>
      <c r="GW795" s="9" t="e">
        <f ca="1">INDIRECT(ADDRESS(ROW(),Controls!#REF!+15))</f>
        <v>#REF!</v>
      </c>
      <c r="GX795" s="9" t="e">
        <f ca="1">INDIRECT(ADDRESS(ROW(),Controls!#REF!+135))</f>
        <v>#REF!</v>
      </c>
      <c r="HJ795" s="9" t="e">
        <f t="shared" ca="1" si="72"/>
        <v>#REF!</v>
      </c>
      <c r="HK795" s="9" t="e">
        <f t="shared" ca="1" si="73"/>
        <v>#REF!</v>
      </c>
      <c r="HL795" s="9" t="e">
        <f t="shared" ca="1" si="74"/>
        <v>#REF!</v>
      </c>
      <c r="HM795" s="9" t="e">
        <f t="shared" ca="1" si="75"/>
        <v>#REF!</v>
      </c>
      <c r="HN795" s="9" t="e">
        <f ca="1">SQRT($GS795*(1-$GS795/Controls!$D$15))</f>
        <v>#REF!</v>
      </c>
      <c r="HO795" s="9" t="e">
        <f t="shared" ca="1" si="76"/>
        <v>#REF!</v>
      </c>
      <c r="HP795" s="9" t="e">
        <f t="shared" ca="1" si="77"/>
        <v>#REF!</v>
      </c>
      <c r="HQ795" s="9" t="e">
        <f ca="1">IF($GV795=0,NA(),($GX795*Controls!#REF!))</f>
        <v>#REF!</v>
      </c>
    </row>
    <row r="796" spans="134:225" x14ac:dyDescent="0.25">
      <c r="ED796" s="9">
        <f>$EC$1591/4+$EC$1592/2+$EC$1593/4</f>
        <v>0</v>
      </c>
      <c r="EE796" s="9">
        <f>$ED$1590/4+$ED$1591/2+$ED$1592/4</f>
        <v>0</v>
      </c>
      <c r="GP796" s="9" t="e">
        <f ca="1">INDIRECT(ADDRESS(ROW(),Controls!#REF!+30))</f>
        <v>#REF!</v>
      </c>
      <c r="GQ796" s="9" t="e">
        <f ca="1">INDIRECT(ADDRESS(ROW(),Controls!#REF!+45))</f>
        <v>#REF!</v>
      </c>
      <c r="GR796" s="9" t="e">
        <f ca="1">INDIRECT(ADDRESS(ROW(),Controls!#REF!+60))</f>
        <v>#REF!</v>
      </c>
      <c r="GS796" s="9" t="e">
        <f ca="1">INDIRECT(ADDRESS(ROW(),Controls!#REF!+75))</f>
        <v>#REF!</v>
      </c>
      <c r="GT796" s="9" t="e">
        <f ca="1">INDIRECT(ADDRESS(ROW(),Controls!#REF!+90))</f>
        <v>#REF!</v>
      </c>
      <c r="GU796" s="9" t="e">
        <f ca="1">INDIRECT(ADDRESS(ROW(),Controls!#REF!+105))</f>
        <v>#REF!</v>
      </c>
      <c r="GV796" s="9" t="e">
        <f ca="1">INDIRECT(ADDRESS(ROW(),Controls!#REF!+120))</f>
        <v>#REF!</v>
      </c>
      <c r="GW796" s="9" t="e">
        <f ca="1">INDIRECT(ADDRESS(ROW(),Controls!#REF!+15))</f>
        <v>#REF!</v>
      </c>
      <c r="GX796" s="9" t="e">
        <f ca="1">INDIRECT(ADDRESS(ROW(),Controls!#REF!+135))</f>
        <v>#REF!</v>
      </c>
      <c r="HJ796" s="9" t="e">
        <f t="shared" ca="1" si="72"/>
        <v>#REF!</v>
      </c>
      <c r="HK796" s="9" t="e">
        <f t="shared" ca="1" si="73"/>
        <v>#REF!</v>
      </c>
      <c r="HL796" s="9" t="e">
        <f t="shared" ca="1" si="74"/>
        <v>#REF!</v>
      </c>
      <c r="HM796" s="9" t="e">
        <f t="shared" ca="1" si="75"/>
        <v>#REF!</v>
      </c>
      <c r="HN796" s="9" t="e">
        <f ca="1">SQRT($GS796*(1-$GS796/Controls!$D$15))</f>
        <v>#REF!</v>
      </c>
      <c r="HO796" s="9" t="e">
        <f t="shared" ca="1" si="76"/>
        <v>#REF!</v>
      </c>
      <c r="HP796" s="9" t="e">
        <f t="shared" ca="1" si="77"/>
        <v>#REF!</v>
      </c>
      <c r="HQ796" s="9" t="e">
        <f ca="1">IF($GV796=0,NA(),($GX796*Controls!#REF!))</f>
        <v>#REF!</v>
      </c>
    </row>
    <row r="797" spans="134:225" x14ac:dyDescent="0.25">
      <c r="ED797" s="9">
        <f>$EC$1593/4+$EC$1594/2+$EC$1595/4</f>
        <v>0</v>
      </c>
      <c r="EE797" s="9">
        <f>$ED$1592/4+$ED$1593/2+$ED$1594/4</f>
        <v>0</v>
      </c>
      <c r="GP797" s="9" t="e">
        <f ca="1">INDIRECT(ADDRESS(ROW(),Controls!#REF!+30))</f>
        <v>#REF!</v>
      </c>
      <c r="GQ797" s="9" t="e">
        <f ca="1">INDIRECT(ADDRESS(ROW(),Controls!#REF!+45))</f>
        <v>#REF!</v>
      </c>
      <c r="GR797" s="9" t="e">
        <f ca="1">INDIRECT(ADDRESS(ROW(),Controls!#REF!+60))</f>
        <v>#REF!</v>
      </c>
      <c r="GS797" s="9" t="e">
        <f ca="1">INDIRECT(ADDRESS(ROW(),Controls!#REF!+75))</f>
        <v>#REF!</v>
      </c>
      <c r="GT797" s="9" t="e">
        <f ca="1">INDIRECT(ADDRESS(ROW(),Controls!#REF!+90))</f>
        <v>#REF!</v>
      </c>
      <c r="GU797" s="9" t="e">
        <f ca="1">INDIRECT(ADDRESS(ROW(),Controls!#REF!+105))</f>
        <v>#REF!</v>
      </c>
      <c r="GV797" s="9" t="e">
        <f ca="1">INDIRECT(ADDRESS(ROW(),Controls!#REF!+120))</f>
        <v>#REF!</v>
      </c>
      <c r="GW797" s="9" t="e">
        <f ca="1">INDIRECT(ADDRESS(ROW(),Controls!#REF!+15))</f>
        <v>#REF!</v>
      </c>
      <c r="GX797" s="9" t="e">
        <f ca="1">INDIRECT(ADDRESS(ROW(),Controls!#REF!+135))</f>
        <v>#REF!</v>
      </c>
      <c r="HJ797" s="9" t="e">
        <f t="shared" ca="1" si="72"/>
        <v>#REF!</v>
      </c>
      <c r="HK797" s="9" t="e">
        <f t="shared" ca="1" si="73"/>
        <v>#REF!</v>
      </c>
      <c r="HL797" s="9" t="e">
        <f t="shared" ca="1" si="74"/>
        <v>#REF!</v>
      </c>
      <c r="HM797" s="9" t="e">
        <f t="shared" ca="1" si="75"/>
        <v>#REF!</v>
      </c>
      <c r="HN797" s="9" t="e">
        <f ca="1">SQRT($GS797*(1-$GS797/Controls!$D$15))</f>
        <v>#REF!</v>
      </c>
      <c r="HO797" s="9" t="e">
        <f t="shared" ca="1" si="76"/>
        <v>#REF!</v>
      </c>
      <c r="HP797" s="9" t="e">
        <f t="shared" ca="1" si="77"/>
        <v>#REF!</v>
      </c>
      <c r="HQ797" s="9" t="e">
        <f ca="1">IF($GV797=0,NA(),($GX797*Controls!#REF!))</f>
        <v>#REF!</v>
      </c>
    </row>
    <row r="798" spans="134:225" x14ac:dyDescent="0.25">
      <c r="ED798" s="9">
        <f>$EC$1595/4+$EC$1596/2+$EC$1597/4</f>
        <v>0</v>
      </c>
      <c r="EE798" s="9">
        <f>$ED$1594/4+$ED$1595/2+$ED$1596/4</f>
        <v>0</v>
      </c>
      <c r="GP798" s="9" t="e">
        <f ca="1">INDIRECT(ADDRESS(ROW(),Controls!#REF!+30))</f>
        <v>#REF!</v>
      </c>
      <c r="GQ798" s="9" t="e">
        <f ca="1">INDIRECT(ADDRESS(ROW(),Controls!#REF!+45))</f>
        <v>#REF!</v>
      </c>
      <c r="GR798" s="9" t="e">
        <f ca="1">INDIRECT(ADDRESS(ROW(),Controls!#REF!+60))</f>
        <v>#REF!</v>
      </c>
      <c r="GS798" s="9" t="e">
        <f ca="1">INDIRECT(ADDRESS(ROW(),Controls!#REF!+75))</f>
        <v>#REF!</v>
      </c>
      <c r="GT798" s="9" t="e">
        <f ca="1">INDIRECT(ADDRESS(ROW(),Controls!#REF!+90))</f>
        <v>#REF!</v>
      </c>
      <c r="GU798" s="9" t="e">
        <f ca="1">INDIRECT(ADDRESS(ROW(),Controls!#REF!+105))</f>
        <v>#REF!</v>
      </c>
      <c r="GV798" s="9" t="e">
        <f ca="1">INDIRECT(ADDRESS(ROW(),Controls!#REF!+120))</f>
        <v>#REF!</v>
      </c>
      <c r="GW798" s="9" t="e">
        <f ca="1">INDIRECT(ADDRESS(ROW(),Controls!#REF!+15))</f>
        <v>#REF!</v>
      </c>
      <c r="GX798" s="9" t="e">
        <f ca="1">INDIRECT(ADDRESS(ROW(),Controls!#REF!+135))</f>
        <v>#REF!</v>
      </c>
      <c r="HJ798" s="9" t="e">
        <f t="shared" ca="1" si="72"/>
        <v>#REF!</v>
      </c>
      <c r="HK798" s="9" t="e">
        <f t="shared" ca="1" si="73"/>
        <v>#REF!</v>
      </c>
      <c r="HL798" s="9" t="e">
        <f t="shared" ca="1" si="74"/>
        <v>#REF!</v>
      </c>
      <c r="HM798" s="9" t="e">
        <f t="shared" ca="1" si="75"/>
        <v>#REF!</v>
      </c>
      <c r="HN798" s="9" t="e">
        <f ca="1">SQRT($GS798*(1-$GS798/Controls!$D$15))</f>
        <v>#REF!</v>
      </c>
      <c r="HO798" s="9" t="e">
        <f t="shared" ca="1" si="76"/>
        <v>#REF!</v>
      </c>
      <c r="HP798" s="9" t="e">
        <f t="shared" ca="1" si="77"/>
        <v>#REF!</v>
      </c>
      <c r="HQ798" s="9" t="e">
        <f ca="1">IF($GV798=0,NA(),($GX798*Controls!#REF!))</f>
        <v>#REF!</v>
      </c>
    </row>
    <row r="799" spans="134:225" x14ac:dyDescent="0.25">
      <c r="ED799" s="9">
        <f>$EC$1597/4+$EC$1598/2+$EC$1599/4</f>
        <v>0</v>
      </c>
      <c r="EE799" s="9">
        <f>$ED$1596/4+$ED$1597/2+$ED$1598/4</f>
        <v>0</v>
      </c>
      <c r="GP799" s="9" t="e">
        <f ca="1">INDIRECT(ADDRESS(ROW(),Controls!#REF!+30))</f>
        <v>#REF!</v>
      </c>
      <c r="GQ799" s="9" t="e">
        <f ca="1">INDIRECT(ADDRESS(ROW(),Controls!#REF!+45))</f>
        <v>#REF!</v>
      </c>
      <c r="GR799" s="9" t="e">
        <f ca="1">INDIRECT(ADDRESS(ROW(),Controls!#REF!+60))</f>
        <v>#REF!</v>
      </c>
      <c r="GS799" s="9" t="e">
        <f ca="1">INDIRECT(ADDRESS(ROW(),Controls!#REF!+75))</f>
        <v>#REF!</v>
      </c>
      <c r="GT799" s="9" t="e">
        <f ca="1">INDIRECT(ADDRESS(ROW(),Controls!#REF!+90))</f>
        <v>#REF!</v>
      </c>
      <c r="GU799" s="9" t="e">
        <f ca="1">INDIRECT(ADDRESS(ROW(),Controls!#REF!+105))</f>
        <v>#REF!</v>
      </c>
      <c r="GV799" s="9" t="e">
        <f ca="1">INDIRECT(ADDRESS(ROW(),Controls!#REF!+120))</f>
        <v>#REF!</v>
      </c>
      <c r="GW799" s="9" t="e">
        <f ca="1">INDIRECT(ADDRESS(ROW(),Controls!#REF!+15))</f>
        <v>#REF!</v>
      </c>
      <c r="GX799" s="9" t="e">
        <f ca="1">INDIRECT(ADDRESS(ROW(),Controls!#REF!+135))</f>
        <v>#REF!</v>
      </c>
      <c r="HJ799" s="9" t="e">
        <f t="shared" ca="1" si="72"/>
        <v>#REF!</v>
      </c>
      <c r="HK799" s="9" t="e">
        <f t="shared" ca="1" si="73"/>
        <v>#REF!</v>
      </c>
      <c r="HL799" s="9" t="e">
        <f t="shared" ca="1" si="74"/>
        <v>#REF!</v>
      </c>
      <c r="HM799" s="9" t="e">
        <f t="shared" ca="1" si="75"/>
        <v>#REF!</v>
      </c>
      <c r="HN799" s="9" t="e">
        <f ca="1">SQRT($GS799*(1-$GS799/Controls!$D$15))</f>
        <v>#REF!</v>
      </c>
      <c r="HO799" s="9" t="e">
        <f t="shared" ca="1" si="76"/>
        <v>#REF!</v>
      </c>
      <c r="HP799" s="9" t="e">
        <f t="shared" ca="1" si="77"/>
        <v>#REF!</v>
      </c>
      <c r="HQ799" s="9" t="e">
        <f ca="1">IF($GV799=0,NA(),($GX799*Controls!#REF!))</f>
        <v>#REF!</v>
      </c>
    </row>
    <row r="800" spans="134:225" x14ac:dyDescent="0.25">
      <c r="ED800" s="9">
        <f>$EC$1599/4+$EC$1600/2+$EC$1601/4</f>
        <v>0</v>
      </c>
      <c r="EE800" s="9">
        <f>$ED$1598/4+$ED$1599/2+$ED$1600/4</f>
        <v>0</v>
      </c>
      <c r="GP800" s="9" t="e">
        <f ca="1">INDIRECT(ADDRESS(ROW(),Controls!#REF!+30))</f>
        <v>#REF!</v>
      </c>
      <c r="GQ800" s="9" t="e">
        <f ca="1">INDIRECT(ADDRESS(ROW(),Controls!#REF!+45))</f>
        <v>#REF!</v>
      </c>
      <c r="GR800" s="9" t="e">
        <f ca="1">INDIRECT(ADDRESS(ROW(),Controls!#REF!+60))</f>
        <v>#REF!</v>
      </c>
      <c r="GS800" s="9" t="e">
        <f ca="1">INDIRECT(ADDRESS(ROW(),Controls!#REF!+75))</f>
        <v>#REF!</v>
      </c>
      <c r="GT800" s="9" t="e">
        <f ca="1">INDIRECT(ADDRESS(ROW(),Controls!#REF!+90))</f>
        <v>#REF!</v>
      </c>
      <c r="GU800" s="9" t="e">
        <f ca="1">INDIRECT(ADDRESS(ROW(),Controls!#REF!+105))</f>
        <v>#REF!</v>
      </c>
      <c r="GV800" s="9" t="e">
        <f ca="1">INDIRECT(ADDRESS(ROW(),Controls!#REF!+120))</f>
        <v>#REF!</v>
      </c>
      <c r="GW800" s="9" t="e">
        <f ca="1">INDIRECT(ADDRESS(ROW(),Controls!#REF!+15))</f>
        <v>#REF!</v>
      </c>
      <c r="GX800" s="9" t="e">
        <f ca="1">INDIRECT(ADDRESS(ROW(),Controls!#REF!+135))</f>
        <v>#REF!</v>
      </c>
      <c r="HJ800" s="9" t="e">
        <f t="shared" ca="1" si="72"/>
        <v>#REF!</v>
      </c>
      <c r="HK800" s="9" t="e">
        <f t="shared" ca="1" si="73"/>
        <v>#REF!</v>
      </c>
      <c r="HL800" s="9" t="e">
        <f t="shared" ca="1" si="74"/>
        <v>#REF!</v>
      </c>
      <c r="HM800" s="9" t="e">
        <f t="shared" ca="1" si="75"/>
        <v>#REF!</v>
      </c>
      <c r="HN800" s="9" t="e">
        <f ca="1">SQRT($GS800*(1-$GS800/Controls!$D$15))</f>
        <v>#REF!</v>
      </c>
      <c r="HO800" s="9" t="e">
        <f t="shared" ca="1" si="76"/>
        <v>#REF!</v>
      </c>
      <c r="HP800" s="9" t="e">
        <f t="shared" ca="1" si="77"/>
        <v>#REF!</v>
      </c>
      <c r="HQ800" s="9" t="e">
        <f ca="1">IF($GV800=0,NA(),($GX800*Controls!#REF!))</f>
        <v>#REF!</v>
      </c>
    </row>
    <row r="801" spans="134:225" x14ac:dyDescent="0.25">
      <c r="ED801" s="9">
        <f>$EC$1601/4+$EC$1602/2+$EC$1603/4</f>
        <v>0</v>
      </c>
      <c r="EE801" s="9">
        <f>$ED$1600/4+$ED$1601/2+$ED$1602/4</f>
        <v>0</v>
      </c>
      <c r="GP801" s="9" t="e">
        <f ca="1">INDIRECT(ADDRESS(ROW(),Controls!#REF!+30))</f>
        <v>#REF!</v>
      </c>
      <c r="GQ801" s="9" t="e">
        <f ca="1">INDIRECT(ADDRESS(ROW(),Controls!#REF!+45))</f>
        <v>#REF!</v>
      </c>
      <c r="GR801" s="9" t="e">
        <f ca="1">INDIRECT(ADDRESS(ROW(),Controls!#REF!+60))</f>
        <v>#REF!</v>
      </c>
      <c r="GS801" s="9" t="e">
        <f ca="1">INDIRECT(ADDRESS(ROW(),Controls!#REF!+75))</f>
        <v>#REF!</v>
      </c>
      <c r="GT801" s="9" t="e">
        <f ca="1">INDIRECT(ADDRESS(ROW(),Controls!#REF!+90))</f>
        <v>#REF!</v>
      </c>
      <c r="GU801" s="9" t="e">
        <f ca="1">INDIRECT(ADDRESS(ROW(),Controls!#REF!+105))</f>
        <v>#REF!</v>
      </c>
      <c r="GV801" s="9" t="e">
        <f ca="1">INDIRECT(ADDRESS(ROW(),Controls!#REF!+120))</f>
        <v>#REF!</v>
      </c>
      <c r="GW801" s="9" t="e">
        <f ca="1">INDIRECT(ADDRESS(ROW(),Controls!#REF!+15))</f>
        <v>#REF!</v>
      </c>
      <c r="GX801" s="9" t="e">
        <f ca="1">INDIRECT(ADDRESS(ROW(),Controls!#REF!+135))</f>
        <v>#REF!</v>
      </c>
      <c r="HJ801" s="9" t="e">
        <f t="shared" ca="1" si="72"/>
        <v>#REF!</v>
      </c>
      <c r="HK801" s="9" t="e">
        <f t="shared" ca="1" si="73"/>
        <v>#REF!</v>
      </c>
      <c r="HL801" s="9" t="e">
        <f t="shared" ca="1" si="74"/>
        <v>#REF!</v>
      </c>
      <c r="HM801" s="9" t="e">
        <f t="shared" ca="1" si="75"/>
        <v>#REF!</v>
      </c>
      <c r="HN801" s="9" t="e">
        <f ca="1">SQRT($GS801*(1-$GS801/Controls!$D$15))</f>
        <v>#REF!</v>
      </c>
      <c r="HO801" s="9" t="e">
        <f t="shared" ca="1" si="76"/>
        <v>#REF!</v>
      </c>
      <c r="HP801" s="9" t="e">
        <f t="shared" ca="1" si="77"/>
        <v>#REF!</v>
      </c>
      <c r="HQ801" s="9" t="e">
        <f ca="1">IF($GV801=0,NA(),($GX801*Controls!#REF!))</f>
        <v>#REF!</v>
      </c>
    </row>
    <row r="802" spans="134:225" x14ac:dyDescent="0.25">
      <c r="ED802" s="9">
        <f>$EC$1603/4+$EC$1604/2+$EC$1605/4</f>
        <v>0</v>
      </c>
      <c r="EE802" s="9">
        <f>$ED$1602/4+$ED$1603/2+$ED$1604/4</f>
        <v>0</v>
      </c>
      <c r="GP802" s="9" t="e">
        <f ca="1">INDIRECT(ADDRESS(ROW(),Controls!#REF!+30))</f>
        <v>#REF!</v>
      </c>
      <c r="GQ802" s="9" t="e">
        <f ca="1">INDIRECT(ADDRESS(ROW(),Controls!#REF!+45))</f>
        <v>#REF!</v>
      </c>
      <c r="GR802" s="9" t="e">
        <f ca="1">INDIRECT(ADDRESS(ROW(),Controls!#REF!+60))</f>
        <v>#REF!</v>
      </c>
      <c r="GS802" s="9" t="e">
        <f ca="1">INDIRECT(ADDRESS(ROW(),Controls!#REF!+75))</f>
        <v>#REF!</v>
      </c>
      <c r="GT802" s="9" t="e">
        <f ca="1">INDIRECT(ADDRESS(ROW(),Controls!#REF!+90))</f>
        <v>#REF!</v>
      </c>
      <c r="GU802" s="9" t="e">
        <f ca="1">INDIRECT(ADDRESS(ROW(),Controls!#REF!+105))</f>
        <v>#REF!</v>
      </c>
      <c r="GV802" s="9" t="e">
        <f ca="1">INDIRECT(ADDRESS(ROW(),Controls!#REF!+120))</f>
        <v>#REF!</v>
      </c>
      <c r="GW802" s="9" t="e">
        <f ca="1">INDIRECT(ADDRESS(ROW(),Controls!#REF!+15))</f>
        <v>#REF!</v>
      </c>
      <c r="GX802" s="9" t="e">
        <f ca="1">INDIRECT(ADDRESS(ROW(),Controls!#REF!+135))</f>
        <v>#REF!</v>
      </c>
      <c r="HJ802" s="9" t="e">
        <f t="shared" ca="1" si="72"/>
        <v>#REF!</v>
      </c>
      <c r="HK802" s="9" t="e">
        <f t="shared" ca="1" si="73"/>
        <v>#REF!</v>
      </c>
      <c r="HL802" s="9" t="e">
        <f t="shared" ca="1" si="74"/>
        <v>#REF!</v>
      </c>
      <c r="HM802" s="9" t="e">
        <f t="shared" ca="1" si="75"/>
        <v>#REF!</v>
      </c>
      <c r="HN802" s="9" t="e">
        <f ca="1">SQRT($GS802*(1-$GS802/Controls!$D$15))</f>
        <v>#REF!</v>
      </c>
      <c r="HO802" s="9" t="e">
        <f t="shared" ca="1" si="76"/>
        <v>#REF!</v>
      </c>
      <c r="HP802" s="9" t="e">
        <f t="shared" ca="1" si="77"/>
        <v>#REF!</v>
      </c>
      <c r="HQ802" s="9" t="e">
        <f ca="1">IF($GV802=0,NA(),($GX802*Controls!#REF!))</f>
        <v>#REF!</v>
      </c>
    </row>
    <row r="803" spans="134:225" x14ac:dyDescent="0.25">
      <c r="ED803" s="9">
        <f>$EC$1605/4+$EC$1606/2+$EC$1607/4</f>
        <v>0</v>
      </c>
      <c r="EE803" s="9">
        <f>$ED$1604/4+$ED$1605/2+$ED$1606/4</f>
        <v>0</v>
      </c>
      <c r="GP803" s="9" t="e">
        <f ca="1">INDIRECT(ADDRESS(ROW(),Controls!#REF!+30))</f>
        <v>#REF!</v>
      </c>
      <c r="GQ803" s="9" t="e">
        <f ca="1">INDIRECT(ADDRESS(ROW(),Controls!#REF!+45))</f>
        <v>#REF!</v>
      </c>
      <c r="GR803" s="9" t="e">
        <f ca="1">INDIRECT(ADDRESS(ROW(),Controls!#REF!+60))</f>
        <v>#REF!</v>
      </c>
      <c r="GS803" s="9" t="e">
        <f ca="1">INDIRECT(ADDRESS(ROW(),Controls!#REF!+75))</f>
        <v>#REF!</v>
      </c>
      <c r="GT803" s="9" t="e">
        <f ca="1">INDIRECT(ADDRESS(ROW(),Controls!#REF!+90))</f>
        <v>#REF!</v>
      </c>
      <c r="GU803" s="9" t="e">
        <f ca="1">INDIRECT(ADDRESS(ROW(),Controls!#REF!+105))</f>
        <v>#REF!</v>
      </c>
      <c r="GV803" s="9" t="e">
        <f ca="1">INDIRECT(ADDRESS(ROW(),Controls!#REF!+120))</f>
        <v>#REF!</v>
      </c>
      <c r="GW803" s="9" t="e">
        <f ca="1">INDIRECT(ADDRESS(ROW(),Controls!#REF!+15))</f>
        <v>#REF!</v>
      </c>
      <c r="GX803" s="9" t="e">
        <f ca="1">INDIRECT(ADDRESS(ROW(),Controls!#REF!+135))</f>
        <v>#REF!</v>
      </c>
      <c r="HJ803" s="9" t="e">
        <f t="shared" ca="1" si="72"/>
        <v>#REF!</v>
      </c>
      <c r="HK803" s="9" t="e">
        <f t="shared" ca="1" si="73"/>
        <v>#REF!</v>
      </c>
      <c r="HL803" s="9" t="e">
        <f t="shared" ca="1" si="74"/>
        <v>#REF!</v>
      </c>
      <c r="HM803" s="9" t="e">
        <f t="shared" ca="1" si="75"/>
        <v>#REF!</v>
      </c>
      <c r="HN803" s="9" t="e">
        <f ca="1">SQRT($GS803*(1-$GS803/Controls!$D$15))</f>
        <v>#REF!</v>
      </c>
      <c r="HO803" s="9" t="e">
        <f t="shared" ca="1" si="76"/>
        <v>#REF!</v>
      </c>
      <c r="HP803" s="9" t="e">
        <f t="shared" ca="1" si="77"/>
        <v>#REF!</v>
      </c>
      <c r="HQ803" s="9" t="e">
        <f ca="1">IF($GV803=0,NA(),($GX803*Controls!#REF!))</f>
        <v>#REF!</v>
      </c>
    </row>
    <row r="804" spans="134:225" x14ac:dyDescent="0.25">
      <c r="ED804" s="9">
        <f>$EC$1607/4+$EC$1608/2+$EC$1609/4</f>
        <v>0</v>
      </c>
      <c r="EE804" s="9">
        <f>$ED$1606/4+$ED$1607/2+$ED$1608/4</f>
        <v>0</v>
      </c>
      <c r="GP804" s="9" t="e">
        <f ca="1">INDIRECT(ADDRESS(ROW(),Controls!#REF!+30))</f>
        <v>#REF!</v>
      </c>
      <c r="GQ804" s="9" t="e">
        <f ca="1">INDIRECT(ADDRESS(ROW(),Controls!#REF!+45))</f>
        <v>#REF!</v>
      </c>
      <c r="GR804" s="9" t="e">
        <f ca="1">INDIRECT(ADDRESS(ROW(),Controls!#REF!+60))</f>
        <v>#REF!</v>
      </c>
      <c r="GS804" s="9" t="e">
        <f ca="1">INDIRECT(ADDRESS(ROW(),Controls!#REF!+75))</f>
        <v>#REF!</v>
      </c>
      <c r="GT804" s="9" t="e">
        <f ca="1">INDIRECT(ADDRESS(ROW(),Controls!#REF!+90))</f>
        <v>#REF!</v>
      </c>
      <c r="GU804" s="9" t="e">
        <f ca="1">INDIRECT(ADDRESS(ROW(),Controls!#REF!+105))</f>
        <v>#REF!</v>
      </c>
      <c r="GV804" s="9" t="e">
        <f ca="1">INDIRECT(ADDRESS(ROW(),Controls!#REF!+120))</f>
        <v>#REF!</v>
      </c>
      <c r="GW804" s="9" t="e">
        <f ca="1">INDIRECT(ADDRESS(ROW(),Controls!#REF!+15))</f>
        <v>#REF!</v>
      </c>
      <c r="GX804" s="9" t="e">
        <f ca="1">INDIRECT(ADDRESS(ROW(),Controls!#REF!+135))</f>
        <v>#REF!</v>
      </c>
      <c r="HJ804" s="9" t="e">
        <f t="shared" ca="1" si="72"/>
        <v>#REF!</v>
      </c>
      <c r="HK804" s="9" t="e">
        <f t="shared" ca="1" si="73"/>
        <v>#REF!</v>
      </c>
      <c r="HL804" s="9" t="e">
        <f t="shared" ca="1" si="74"/>
        <v>#REF!</v>
      </c>
      <c r="HM804" s="9" t="e">
        <f t="shared" ca="1" si="75"/>
        <v>#REF!</v>
      </c>
      <c r="HN804" s="9" t="e">
        <f ca="1">SQRT($GS804*(1-$GS804/Controls!$D$15))</f>
        <v>#REF!</v>
      </c>
      <c r="HO804" s="9" t="e">
        <f t="shared" ca="1" si="76"/>
        <v>#REF!</v>
      </c>
      <c r="HP804" s="9" t="e">
        <f t="shared" ca="1" si="77"/>
        <v>#REF!</v>
      </c>
      <c r="HQ804" s="9" t="e">
        <f ca="1">IF($GV804=0,NA(),($GX804*Controls!#REF!))</f>
        <v>#REF!</v>
      </c>
    </row>
    <row r="805" spans="134:225" x14ac:dyDescent="0.25">
      <c r="ED805" s="9">
        <f>$EC$1609/4+$EC$1610/2+$EC$1611/4</f>
        <v>0</v>
      </c>
      <c r="EE805" s="9">
        <f>$ED$1608/4+$ED$1609/2+$ED$1610/4</f>
        <v>0</v>
      </c>
      <c r="GP805" s="9" t="e">
        <f ca="1">INDIRECT(ADDRESS(ROW(),Controls!#REF!+30))</f>
        <v>#REF!</v>
      </c>
      <c r="GQ805" s="9" t="e">
        <f ca="1">INDIRECT(ADDRESS(ROW(),Controls!#REF!+45))</f>
        <v>#REF!</v>
      </c>
      <c r="GR805" s="9" t="e">
        <f ca="1">INDIRECT(ADDRESS(ROW(),Controls!#REF!+60))</f>
        <v>#REF!</v>
      </c>
      <c r="GS805" s="9" t="e">
        <f ca="1">INDIRECT(ADDRESS(ROW(),Controls!#REF!+75))</f>
        <v>#REF!</v>
      </c>
      <c r="GT805" s="9" t="e">
        <f ca="1">INDIRECT(ADDRESS(ROW(),Controls!#REF!+90))</f>
        <v>#REF!</v>
      </c>
      <c r="GU805" s="9" t="e">
        <f ca="1">INDIRECT(ADDRESS(ROW(),Controls!#REF!+105))</f>
        <v>#REF!</v>
      </c>
      <c r="GV805" s="9" t="e">
        <f ca="1">INDIRECT(ADDRESS(ROW(),Controls!#REF!+120))</f>
        <v>#REF!</v>
      </c>
      <c r="GW805" s="9" t="e">
        <f ca="1">INDIRECT(ADDRESS(ROW(),Controls!#REF!+15))</f>
        <v>#REF!</v>
      </c>
      <c r="GX805" s="9" t="e">
        <f ca="1">INDIRECT(ADDRESS(ROW(),Controls!#REF!+135))</f>
        <v>#REF!</v>
      </c>
      <c r="HJ805" s="9" t="e">
        <f t="shared" ca="1" si="72"/>
        <v>#REF!</v>
      </c>
      <c r="HK805" s="9" t="e">
        <f t="shared" ca="1" si="73"/>
        <v>#REF!</v>
      </c>
      <c r="HL805" s="9" t="e">
        <f t="shared" ca="1" si="74"/>
        <v>#REF!</v>
      </c>
      <c r="HM805" s="9" t="e">
        <f t="shared" ca="1" si="75"/>
        <v>#REF!</v>
      </c>
      <c r="HN805" s="9" t="e">
        <f ca="1">SQRT($GS805*(1-$GS805/Controls!$D$15))</f>
        <v>#REF!</v>
      </c>
      <c r="HO805" s="9" t="e">
        <f t="shared" ca="1" si="76"/>
        <v>#REF!</v>
      </c>
      <c r="HP805" s="9" t="e">
        <f t="shared" ca="1" si="77"/>
        <v>#REF!</v>
      </c>
      <c r="HQ805" s="9" t="e">
        <f ca="1">IF($GV805=0,NA(),($GX805*Controls!#REF!))</f>
        <v>#REF!</v>
      </c>
    </row>
    <row r="806" spans="134:225" x14ac:dyDescent="0.25">
      <c r="ED806" s="9">
        <f>$EC$1611/4+$EC$1612/2+$EC$1613/4</f>
        <v>0</v>
      </c>
      <c r="EE806" s="9">
        <f>$ED$1610/4+$ED$1611/2+$ED$1612/4</f>
        <v>0</v>
      </c>
      <c r="GP806" s="9" t="e">
        <f ca="1">INDIRECT(ADDRESS(ROW(),Controls!#REF!+30))</f>
        <v>#REF!</v>
      </c>
      <c r="GQ806" s="9" t="e">
        <f ca="1">INDIRECT(ADDRESS(ROW(),Controls!#REF!+45))</f>
        <v>#REF!</v>
      </c>
      <c r="GR806" s="9" t="e">
        <f ca="1">INDIRECT(ADDRESS(ROW(),Controls!#REF!+60))</f>
        <v>#REF!</v>
      </c>
      <c r="GS806" s="9" t="e">
        <f ca="1">INDIRECT(ADDRESS(ROW(),Controls!#REF!+75))</f>
        <v>#REF!</v>
      </c>
      <c r="GT806" s="9" t="e">
        <f ca="1">INDIRECT(ADDRESS(ROW(),Controls!#REF!+90))</f>
        <v>#REF!</v>
      </c>
      <c r="GU806" s="9" t="e">
        <f ca="1">INDIRECT(ADDRESS(ROW(),Controls!#REF!+105))</f>
        <v>#REF!</v>
      </c>
      <c r="GV806" s="9" t="e">
        <f ca="1">INDIRECT(ADDRESS(ROW(),Controls!#REF!+120))</f>
        <v>#REF!</v>
      </c>
      <c r="GW806" s="9" t="e">
        <f ca="1">INDIRECT(ADDRESS(ROW(),Controls!#REF!+15))</f>
        <v>#REF!</v>
      </c>
      <c r="GX806" s="9" t="e">
        <f ca="1">INDIRECT(ADDRESS(ROW(),Controls!#REF!+135))</f>
        <v>#REF!</v>
      </c>
      <c r="HJ806" s="9" t="e">
        <f t="shared" ca="1" si="72"/>
        <v>#REF!</v>
      </c>
      <c r="HK806" s="9" t="e">
        <f t="shared" ca="1" si="73"/>
        <v>#REF!</v>
      </c>
      <c r="HL806" s="9" t="e">
        <f t="shared" ca="1" si="74"/>
        <v>#REF!</v>
      </c>
      <c r="HM806" s="9" t="e">
        <f t="shared" ca="1" si="75"/>
        <v>#REF!</v>
      </c>
      <c r="HN806" s="9" t="e">
        <f ca="1">SQRT($GS806*(1-$GS806/Controls!$D$15))</f>
        <v>#REF!</v>
      </c>
      <c r="HO806" s="9" t="e">
        <f t="shared" ca="1" si="76"/>
        <v>#REF!</v>
      </c>
      <c r="HP806" s="9" t="e">
        <f t="shared" ca="1" si="77"/>
        <v>#REF!</v>
      </c>
      <c r="HQ806" s="9" t="e">
        <f ca="1">IF($GV806=0,NA(),($GX806*Controls!#REF!))</f>
        <v>#REF!</v>
      </c>
    </row>
    <row r="807" spans="134:225" x14ac:dyDescent="0.25">
      <c r="ED807" s="9">
        <f>$EC$1613/4+$EC$1614/2+$EC$1615/4</f>
        <v>0</v>
      </c>
      <c r="EE807" s="9">
        <f>$ED$1612/4+$ED$1613/2+$ED$1614/4</f>
        <v>0</v>
      </c>
      <c r="GP807" s="9" t="e">
        <f ca="1">INDIRECT(ADDRESS(ROW(),Controls!#REF!+30))</f>
        <v>#REF!</v>
      </c>
      <c r="GQ807" s="9" t="e">
        <f ca="1">INDIRECT(ADDRESS(ROW(),Controls!#REF!+45))</f>
        <v>#REF!</v>
      </c>
      <c r="GR807" s="9" t="e">
        <f ca="1">INDIRECT(ADDRESS(ROW(),Controls!#REF!+60))</f>
        <v>#REF!</v>
      </c>
      <c r="GS807" s="9" t="e">
        <f ca="1">INDIRECT(ADDRESS(ROW(),Controls!#REF!+75))</f>
        <v>#REF!</v>
      </c>
      <c r="GT807" s="9" t="e">
        <f ca="1">INDIRECT(ADDRESS(ROW(),Controls!#REF!+90))</f>
        <v>#REF!</v>
      </c>
      <c r="GU807" s="9" t="e">
        <f ca="1">INDIRECT(ADDRESS(ROW(),Controls!#REF!+105))</f>
        <v>#REF!</v>
      </c>
      <c r="GV807" s="9" t="e">
        <f ca="1">INDIRECT(ADDRESS(ROW(),Controls!#REF!+120))</f>
        <v>#REF!</v>
      </c>
      <c r="GW807" s="9" t="e">
        <f ca="1">INDIRECT(ADDRESS(ROW(),Controls!#REF!+15))</f>
        <v>#REF!</v>
      </c>
      <c r="GX807" s="9" t="e">
        <f ca="1">INDIRECT(ADDRESS(ROW(),Controls!#REF!+135))</f>
        <v>#REF!</v>
      </c>
      <c r="HJ807" s="9" t="e">
        <f t="shared" ca="1" si="72"/>
        <v>#REF!</v>
      </c>
      <c r="HK807" s="9" t="e">
        <f t="shared" ca="1" si="73"/>
        <v>#REF!</v>
      </c>
      <c r="HL807" s="9" t="e">
        <f t="shared" ca="1" si="74"/>
        <v>#REF!</v>
      </c>
      <c r="HM807" s="9" t="e">
        <f t="shared" ca="1" si="75"/>
        <v>#REF!</v>
      </c>
      <c r="HN807" s="9" t="e">
        <f ca="1">SQRT($GS807*(1-$GS807/Controls!$D$15))</f>
        <v>#REF!</v>
      </c>
      <c r="HO807" s="9" t="e">
        <f t="shared" ca="1" si="76"/>
        <v>#REF!</v>
      </c>
      <c r="HP807" s="9" t="e">
        <f t="shared" ca="1" si="77"/>
        <v>#REF!</v>
      </c>
      <c r="HQ807" s="9" t="e">
        <f ca="1">IF($GV807=0,NA(),($GX807*Controls!#REF!))</f>
        <v>#REF!</v>
      </c>
    </row>
    <row r="808" spans="134:225" x14ac:dyDescent="0.25">
      <c r="ED808" s="9">
        <f>$EC$1615/4+$EC$1616/2+$EC$1617/4</f>
        <v>0</v>
      </c>
      <c r="EE808" s="9">
        <f>$ED$1614/4+$ED$1615/2+$ED$1616/4</f>
        <v>0</v>
      </c>
      <c r="GP808" s="9" t="e">
        <f ca="1">INDIRECT(ADDRESS(ROW(),Controls!#REF!+30))</f>
        <v>#REF!</v>
      </c>
      <c r="GQ808" s="9" t="e">
        <f ca="1">INDIRECT(ADDRESS(ROW(),Controls!#REF!+45))</f>
        <v>#REF!</v>
      </c>
      <c r="GR808" s="9" t="e">
        <f ca="1">INDIRECT(ADDRESS(ROW(),Controls!#REF!+60))</f>
        <v>#REF!</v>
      </c>
      <c r="GS808" s="9" t="e">
        <f ca="1">INDIRECT(ADDRESS(ROW(),Controls!#REF!+75))</f>
        <v>#REF!</v>
      </c>
      <c r="GT808" s="9" t="e">
        <f ca="1">INDIRECT(ADDRESS(ROW(),Controls!#REF!+90))</f>
        <v>#REF!</v>
      </c>
      <c r="GU808" s="9" t="e">
        <f ca="1">INDIRECT(ADDRESS(ROW(),Controls!#REF!+105))</f>
        <v>#REF!</v>
      </c>
      <c r="GV808" s="9" t="e">
        <f ca="1">INDIRECT(ADDRESS(ROW(),Controls!#REF!+120))</f>
        <v>#REF!</v>
      </c>
      <c r="GW808" s="9" t="e">
        <f ca="1">INDIRECT(ADDRESS(ROW(),Controls!#REF!+15))</f>
        <v>#REF!</v>
      </c>
      <c r="GX808" s="9" t="e">
        <f ca="1">INDIRECT(ADDRESS(ROW(),Controls!#REF!+135))</f>
        <v>#REF!</v>
      </c>
      <c r="HJ808" s="9" t="e">
        <f t="shared" ca="1" si="72"/>
        <v>#REF!</v>
      </c>
      <c r="HK808" s="9" t="e">
        <f t="shared" ca="1" si="73"/>
        <v>#REF!</v>
      </c>
      <c r="HL808" s="9" t="e">
        <f t="shared" ca="1" si="74"/>
        <v>#REF!</v>
      </c>
      <c r="HM808" s="9" t="e">
        <f t="shared" ca="1" si="75"/>
        <v>#REF!</v>
      </c>
      <c r="HN808" s="9" t="e">
        <f ca="1">SQRT($GS808*(1-$GS808/Controls!$D$15))</f>
        <v>#REF!</v>
      </c>
      <c r="HO808" s="9" t="e">
        <f t="shared" ca="1" si="76"/>
        <v>#REF!</v>
      </c>
      <c r="HP808" s="9" t="e">
        <f t="shared" ca="1" si="77"/>
        <v>#REF!</v>
      </c>
      <c r="HQ808" s="9" t="e">
        <f ca="1">IF($GV808=0,NA(),($GX808*Controls!#REF!))</f>
        <v>#REF!</v>
      </c>
    </row>
    <row r="809" spans="134:225" x14ac:dyDescent="0.25">
      <c r="ED809" s="9">
        <f>$EC$1617/4+$EC$1618/2+$EC$1619/4</f>
        <v>0</v>
      </c>
      <c r="EE809" s="9">
        <f>$ED$1616/4+$ED$1617/2+$ED$1618/4</f>
        <v>0</v>
      </c>
      <c r="GP809" s="9" t="e">
        <f ca="1">INDIRECT(ADDRESS(ROW(),Controls!#REF!+30))</f>
        <v>#REF!</v>
      </c>
      <c r="GQ809" s="9" t="e">
        <f ca="1">INDIRECT(ADDRESS(ROW(),Controls!#REF!+45))</f>
        <v>#REF!</v>
      </c>
      <c r="GR809" s="9" t="e">
        <f ca="1">INDIRECT(ADDRESS(ROW(),Controls!#REF!+60))</f>
        <v>#REF!</v>
      </c>
      <c r="GS809" s="9" t="e">
        <f ca="1">INDIRECT(ADDRESS(ROW(),Controls!#REF!+75))</f>
        <v>#REF!</v>
      </c>
      <c r="GT809" s="9" t="e">
        <f ca="1">INDIRECT(ADDRESS(ROW(),Controls!#REF!+90))</f>
        <v>#REF!</v>
      </c>
      <c r="GU809" s="9" t="e">
        <f ca="1">INDIRECT(ADDRESS(ROW(),Controls!#REF!+105))</f>
        <v>#REF!</v>
      </c>
      <c r="GV809" s="9" t="e">
        <f ca="1">INDIRECT(ADDRESS(ROW(),Controls!#REF!+120))</f>
        <v>#REF!</v>
      </c>
      <c r="GW809" s="9" t="e">
        <f ca="1">INDIRECT(ADDRESS(ROW(),Controls!#REF!+15))</f>
        <v>#REF!</v>
      </c>
      <c r="GX809" s="9" t="e">
        <f ca="1">INDIRECT(ADDRESS(ROW(),Controls!#REF!+135))</f>
        <v>#REF!</v>
      </c>
      <c r="HJ809" s="9" t="e">
        <f t="shared" ca="1" si="72"/>
        <v>#REF!</v>
      </c>
      <c r="HK809" s="9" t="e">
        <f t="shared" ca="1" si="73"/>
        <v>#REF!</v>
      </c>
      <c r="HL809" s="9" t="e">
        <f t="shared" ca="1" si="74"/>
        <v>#REF!</v>
      </c>
      <c r="HM809" s="9" t="e">
        <f t="shared" ca="1" si="75"/>
        <v>#REF!</v>
      </c>
      <c r="HN809" s="9" t="e">
        <f ca="1">SQRT($GS809*(1-$GS809/Controls!$D$15))</f>
        <v>#REF!</v>
      </c>
      <c r="HO809" s="9" t="e">
        <f t="shared" ca="1" si="76"/>
        <v>#REF!</v>
      </c>
      <c r="HP809" s="9" t="e">
        <f t="shared" ca="1" si="77"/>
        <v>#REF!</v>
      </c>
      <c r="HQ809" s="9" t="e">
        <f ca="1">IF($GV809=0,NA(),($GX809*Controls!#REF!))</f>
        <v>#REF!</v>
      </c>
    </row>
    <row r="810" spans="134:225" x14ac:dyDescent="0.25">
      <c r="ED810" s="9">
        <f>$EC$1619/4+$EC$1620/2+$EC$1621/4</f>
        <v>0</v>
      </c>
      <c r="EE810" s="9">
        <f>$ED$1618/4+$ED$1619/2+$ED$1620/4</f>
        <v>0</v>
      </c>
      <c r="GP810" s="9" t="e">
        <f ca="1">INDIRECT(ADDRESS(ROW(),Controls!#REF!+30))</f>
        <v>#REF!</v>
      </c>
      <c r="GQ810" s="9" t="e">
        <f ca="1">INDIRECT(ADDRESS(ROW(),Controls!#REF!+45))</f>
        <v>#REF!</v>
      </c>
      <c r="GR810" s="9" t="e">
        <f ca="1">INDIRECT(ADDRESS(ROW(),Controls!#REF!+60))</f>
        <v>#REF!</v>
      </c>
      <c r="GS810" s="9" t="e">
        <f ca="1">INDIRECT(ADDRESS(ROW(),Controls!#REF!+75))</f>
        <v>#REF!</v>
      </c>
      <c r="GT810" s="9" t="e">
        <f ca="1">INDIRECT(ADDRESS(ROW(),Controls!#REF!+90))</f>
        <v>#REF!</v>
      </c>
      <c r="GU810" s="9" t="e">
        <f ca="1">INDIRECT(ADDRESS(ROW(),Controls!#REF!+105))</f>
        <v>#REF!</v>
      </c>
      <c r="GV810" s="9" t="e">
        <f ca="1">INDIRECT(ADDRESS(ROW(),Controls!#REF!+120))</f>
        <v>#REF!</v>
      </c>
      <c r="GW810" s="9" t="e">
        <f ca="1">INDIRECT(ADDRESS(ROW(),Controls!#REF!+15))</f>
        <v>#REF!</v>
      </c>
      <c r="GX810" s="9" t="e">
        <f ca="1">INDIRECT(ADDRESS(ROW(),Controls!#REF!+135))</f>
        <v>#REF!</v>
      </c>
      <c r="HJ810" s="9" t="e">
        <f t="shared" ca="1" si="72"/>
        <v>#REF!</v>
      </c>
      <c r="HK810" s="9" t="e">
        <f t="shared" ca="1" si="73"/>
        <v>#REF!</v>
      </c>
      <c r="HL810" s="9" t="e">
        <f t="shared" ca="1" si="74"/>
        <v>#REF!</v>
      </c>
      <c r="HM810" s="9" t="e">
        <f t="shared" ca="1" si="75"/>
        <v>#REF!</v>
      </c>
      <c r="HN810" s="9" t="e">
        <f ca="1">SQRT($GS810*(1-$GS810/Controls!$D$15))</f>
        <v>#REF!</v>
      </c>
      <c r="HO810" s="9" t="e">
        <f t="shared" ca="1" si="76"/>
        <v>#REF!</v>
      </c>
      <c r="HP810" s="9" t="e">
        <f t="shared" ca="1" si="77"/>
        <v>#REF!</v>
      </c>
      <c r="HQ810" s="9" t="e">
        <f ca="1">IF($GV810=0,NA(),($GX810*Controls!#REF!))</f>
        <v>#REF!</v>
      </c>
    </row>
    <row r="811" spans="134:225" x14ac:dyDescent="0.25">
      <c r="ED811" s="9">
        <f>$EC$1621/4+$EC$1622/2+$EC$1623/4</f>
        <v>0</v>
      </c>
      <c r="EE811" s="9">
        <f>$ED$1620/4+$ED$1621/2+$ED$1622/4</f>
        <v>0</v>
      </c>
      <c r="GP811" s="9" t="e">
        <f ca="1">INDIRECT(ADDRESS(ROW(),Controls!#REF!+30))</f>
        <v>#REF!</v>
      </c>
      <c r="GQ811" s="9" t="e">
        <f ca="1">INDIRECT(ADDRESS(ROW(),Controls!#REF!+45))</f>
        <v>#REF!</v>
      </c>
      <c r="GR811" s="9" t="e">
        <f ca="1">INDIRECT(ADDRESS(ROW(),Controls!#REF!+60))</f>
        <v>#REF!</v>
      </c>
      <c r="GS811" s="9" t="e">
        <f ca="1">INDIRECT(ADDRESS(ROW(),Controls!#REF!+75))</f>
        <v>#REF!</v>
      </c>
      <c r="GT811" s="9" t="e">
        <f ca="1">INDIRECT(ADDRESS(ROW(),Controls!#REF!+90))</f>
        <v>#REF!</v>
      </c>
      <c r="GU811" s="9" t="e">
        <f ca="1">INDIRECT(ADDRESS(ROW(),Controls!#REF!+105))</f>
        <v>#REF!</v>
      </c>
      <c r="GV811" s="9" t="e">
        <f ca="1">INDIRECT(ADDRESS(ROW(),Controls!#REF!+120))</f>
        <v>#REF!</v>
      </c>
      <c r="GW811" s="9" t="e">
        <f ca="1">INDIRECT(ADDRESS(ROW(),Controls!#REF!+15))</f>
        <v>#REF!</v>
      </c>
      <c r="GX811" s="9" t="e">
        <f ca="1">INDIRECT(ADDRESS(ROW(),Controls!#REF!+135))</f>
        <v>#REF!</v>
      </c>
      <c r="HJ811" s="9" t="e">
        <f t="shared" ca="1" si="72"/>
        <v>#REF!</v>
      </c>
      <c r="HK811" s="9" t="e">
        <f t="shared" ca="1" si="73"/>
        <v>#REF!</v>
      </c>
      <c r="HL811" s="9" t="e">
        <f t="shared" ca="1" si="74"/>
        <v>#REF!</v>
      </c>
      <c r="HM811" s="9" t="e">
        <f t="shared" ca="1" si="75"/>
        <v>#REF!</v>
      </c>
      <c r="HN811" s="9" t="e">
        <f ca="1">SQRT($GS811*(1-$GS811/Controls!$D$15))</f>
        <v>#REF!</v>
      </c>
      <c r="HO811" s="9" t="e">
        <f t="shared" ca="1" si="76"/>
        <v>#REF!</v>
      </c>
      <c r="HP811" s="9" t="e">
        <f t="shared" ca="1" si="77"/>
        <v>#REF!</v>
      </c>
      <c r="HQ811" s="9" t="e">
        <f ca="1">IF($GV811=0,NA(),($GX811*Controls!#REF!))</f>
        <v>#REF!</v>
      </c>
    </row>
    <row r="812" spans="134:225" x14ac:dyDescent="0.25">
      <c r="ED812" s="9">
        <f>$EC$1623/4+$EC$1624/2+$EC$1625/4</f>
        <v>0</v>
      </c>
      <c r="EE812" s="9">
        <f>$ED$1622/4+$ED$1623/2+$ED$1624/4</f>
        <v>0</v>
      </c>
      <c r="GP812" s="9" t="e">
        <f ca="1">INDIRECT(ADDRESS(ROW(),Controls!#REF!+30))</f>
        <v>#REF!</v>
      </c>
      <c r="GQ812" s="9" t="e">
        <f ca="1">INDIRECT(ADDRESS(ROW(),Controls!#REF!+45))</f>
        <v>#REF!</v>
      </c>
      <c r="GR812" s="9" t="e">
        <f ca="1">INDIRECT(ADDRESS(ROW(),Controls!#REF!+60))</f>
        <v>#REF!</v>
      </c>
      <c r="GS812" s="9" t="e">
        <f ca="1">INDIRECT(ADDRESS(ROW(),Controls!#REF!+75))</f>
        <v>#REF!</v>
      </c>
      <c r="GT812" s="9" t="e">
        <f ca="1">INDIRECT(ADDRESS(ROW(),Controls!#REF!+90))</f>
        <v>#REF!</v>
      </c>
      <c r="GU812" s="9" t="e">
        <f ca="1">INDIRECT(ADDRESS(ROW(),Controls!#REF!+105))</f>
        <v>#REF!</v>
      </c>
      <c r="GV812" s="9" t="e">
        <f ca="1">INDIRECT(ADDRESS(ROW(),Controls!#REF!+120))</f>
        <v>#REF!</v>
      </c>
      <c r="GW812" s="9" t="e">
        <f ca="1">INDIRECT(ADDRESS(ROW(),Controls!#REF!+15))</f>
        <v>#REF!</v>
      </c>
      <c r="GX812" s="9" t="e">
        <f ca="1">INDIRECT(ADDRESS(ROW(),Controls!#REF!+135))</f>
        <v>#REF!</v>
      </c>
      <c r="HJ812" s="9" t="e">
        <f t="shared" ca="1" si="72"/>
        <v>#REF!</v>
      </c>
      <c r="HK812" s="9" t="e">
        <f t="shared" ca="1" si="73"/>
        <v>#REF!</v>
      </c>
      <c r="HL812" s="9" t="e">
        <f t="shared" ca="1" si="74"/>
        <v>#REF!</v>
      </c>
      <c r="HM812" s="9" t="e">
        <f t="shared" ca="1" si="75"/>
        <v>#REF!</v>
      </c>
      <c r="HN812" s="9" t="e">
        <f ca="1">SQRT($GS812*(1-$GS812/Controls!$D$15))</f>
        <v>#REF!</v>
      </c>
      <c r="HO812" s="9" t="e">
        <f t="shared" ca="1" si="76"/>
        <v>#REF!</v>
      </c>
      <c r="HP812" s="9" t="e">
        <f t="shared" ca="1" si="77"/>
        <v>#REF!</v>
      </c>
      <c r="HQ812" s="9" t="e">
        <f ca="1">IF($GV812=0,NA(),($GX812*Controls!#REF!))</f>
        <v>#REF!</v>
      </c>
    </row>
    <row r="813" spans="134:225" x14ac:dyDescent="0.25">
      <c r="ED813" s="9">
        <f>$EC$1625/4+$EC$1626/2+$EC$1627/4</f>
        <v>0</v>
      </c>
      <c r="EE813" s="9">
        <f>$ED$1624/4+$ED$1625/2+$ED$1626/4</f>
        <v>0</v>
      </c>
      <c r="GP813" s="9" t="e">
        <f ca="1">INDIRECT(ADDRESS(ROW(),Controls!#REF!+30))</f>
        <v>#REF!</v>
      </c>
      <c r="GQ813" s="9" t="e">
        <f ca="1">INDIRECT(ADDRESS(ROW(),Controls!#REF!+45))</f>
        <v>#REF!</v>
      </c>
      <c r="GR813" s="9" t="e">
        <f ca="1">INDIRECT(ADDRESS(ROW(),Controls!#REF!+60))</f>
        <v>#REF!</v>
      </c>
      <c r="GS813" s="9" t="e">
        <f ca="1">INDIRECT(ADDRESS(ROW(),Controls!#REF!+75))</f>
        <v>#REF!</v>
      </c>
      <c r="GT813" s="9" t="e">
        <f ca="1">INDIRECT(ADDRESS(ROW(),Controls!#REF!+90))</f>
        <v>#REF!</v>
      </c>
      <c r="GU813" s="9" t="e">
        <f ca="1">INDIRECT(ADDRESS(ROW(),Controls!#REF!+105))</f>
        <v>#REF!</v>
      </c>
      <c r="GV813" s="9" t="e">
        <f ca="1">INDIRECT(ADDRESS(ROW(),Controls!#REF!+120))</f>
        <v>#REF!</v>
      </c>
      <c r="GW813" s="9" t="e">
        <f ca="1">INDIRECT(ADDRESS(ROW(),Controls!#REF!+15))</f>
        <v>#REF!</v>
      </c>
      <c r="GX813" s="9" t="e">
        <f ca="1">INDIRECT(ADDRESS(ROW(),Controls!#REF!+135))</f>
        <v>#REF!</v>
      </c>
      <c r="HJ813" s="9" t="e">
        <f t="shared" ca="1" si="72"/>
        <v>#REF!</v>
      </c>
      <c r="HK813" s="9" t="e">
        <f t="shared" ca="1" si="73"/>
        <v>#REF!</v>
      </c>
      <c r="HL813" s="9" t="e">
        <f t="shared" ca="1" si="74"/>
        <v>#REF!</v>
      </c>
      <c r="HM813" s="9" t="e">
        <f t="shared" ca="1" si="75"/>
        <v>#REF!</v>
      </c>
      <c r="HN813" s="9" t="e">
        <f ca="1">SQRT($GS813*(1-$GS813/Controls!$D$15))</f>
        <v>#REF!</v>
      </c>
      <c r="HO813" s="9" t="e">
        <f t="shared" ca="1" si="76"/>
        <v>#REF!</v>
      </c>
      <c r="HP813" s="9" t="e">
        <f t="shared" ca="1" si="77"/>
        <v>#REF!</v>
      </c>
      <c r="HQ813" s="9" t="e">
        <f ca="1">IF($GV813=0,NA(),($GX813*Controls!#REF!))</f>
        <v>#REF!</v>
      </c>
    </row>
    <row r="814" spans="134:225" x14ac:dyDescent="0.25">
      <c r="ED814" s="9">
        <f>$EC$1627/4+$EC$1628/2+$EC$1629/4</f>
        <v>0</v>
      </c>
      <c r="EE814" s="9">
        <f>$ED$1626/4+$ED$1627/2+$ED$1628/4</f>
        <v>0</v>
      </c>
      <c r="GP814" s="9" t="e">
        <f ca="1">INDIRECT(ADDRESS(ROW(),Controls!#REF!+30))</f>
        <v>#REF!</v>
      </c>
      <c r="GQ814" s="9" t="e">
        <f ca="1">INDIRECT(ADDRESS(ROW(),Controls!#REF!+45))</f>
        <v>#REF!</v>
      </c>
      <c r="GR814" s="9" t="e">
        <f ca="1">INDIRECT(ADDRESS(ROW(),Controls!#REF!+60))</f>
        <v>#REF!</v>
      </c>
      <c r="GS814" s="9" t="e">
        <f ca="1">INDIRECT(ADDRESS(ROW(),Controls!#REF!+75))</f>
        <v>#REF!</v>
      </c>
      <c r="GT814" s="9" t="e">
        <f ca="1">INDIRECT(ADDRESS(ROW(),Controls!#REF!+90))</f>
        <v>#REF!</v>
      </c>
      <c r="GU814" s="9" t="e">
        <f ca="1">INDIRECT(ADDRESS(ROW(),Controls!#REF!+105))</f>
        <v>#REF!</v>
      </c>
      <c r="GV814" s="9" t="e">
        <f ca="1">INDIRECT(ADDRESS(ROW(),Controls!#REF!+120))</f>
        <v>#REF!</v>
      </c>
      <c r="GW814" s="9" t="e">
        <f ca="1">INDIRECT(ADDRESS(ROW(),Controls!#REF!+15))</f>
        <v>#REF!</v>
      </c>
      <c r="GX814" s="9" t="e">
        <f ca="1">INDIRECT(ADDRESS(ROW(),Controls!#REF!+135))</f>
        <v>#REF!</v>
      </c>
      <c r="HJ814" s="9" t="e">
        <f t="shared" ca="1" si="72"/>
        <v>#REF!</v>
      </c>
      <c r="HK814" s="9" t="e">
        <f t="shared" ca="1" si="73"/>
        <v>#REF!</v>
      </c>
      <c r="HL814" s="9" t="e">
        <f t="shared" ca="1" si="74"/>
        <v>#REF!</v>
      </c>
      <c r="HM814" s="9" t="e">
        <f t="shared" ca="1" si="75"/>
        <v>#REF!</v>
      </c>
      <c r="HN814" s="9" t="e">
        <f ca="1">SQRT($GS814*(1-$GS814/Controls!$D$15))</f>
        <v>#REF!</v>
      </c>
      <c r="HO814" s="9" t="e">
        <f t="shared" ca="1" si="76"/>
        <v>#REF!</v>
      </c>
      <c r="HP814" s="9" t="e">
        <f t="shared" ca="1" si="77"/>
        <v>#REF!</v>
      </c>
      <c r="HQ814" s="9" t="e">
        <f ca="1">IF($GV814=0,NA(),($GX814*Controls!#REF!))</f>
        <v>#REF!</v>
      </c>
    </row>
    <row r="815" spans="134:225" x14ac:dyDescent="0.25">
      <c r="ED815" s="9">
        <f>$EC$1629/4+$EC$1630/2+$EC$1631/4</f>
        <v>0</v>
      </c>
      <c r="EE815" s="9">
        <f>$ED$1628/4+$ED$1629/2+$ED$1630/4</f>
        <v>0</v>
      </c>
      <c r="GP815" s="9" t="e">
        <f ca="1">INDIRECT(ADDRESS(ROW(),Controls!#REF!+30))</f>
        <v>#REF!</v>
      </c>
      <c r="GQ815" s="9" t="e">
        <f ca="1">INDIRECT(ADDRESS(ROW(),Controls!#REF!+45))</f>
        <v>#REF!</v>
      </c>
      <c r="GR815" s="9" t="e">
        <f ca="1">INDIRECT(ADDRESS(ROW(),Controls!#REF!+60))</f>
        <v>#REF!</v>
      </c>
      <c r="GS815" s="9" t="e">
        <f ca="1">INDIRECT(ADDRESS(ROW(),Controls!#REF!+75))</f>
        <v>#REF!</v>
      </c>
      <c r="GT815" s="9" t="e">
        <f ca="1">INDIRECT(ADDRESS(ROW(),Controls!#REF!+90))</f>
        <v>#REF!</v>
      </c>
      <c r="GU815" s="9" t="e">
        <f ca="1">INDIRECT(ADDRESS(ROW(),Controls!#REF!+105))</f>
        <v>#REF!</v>
      </c>
      <c r="GV815" s="9" t="e">
        <f ca="1">INDIRECT(ADDRESS(ROW(),Controls!#REF!+120))</f>
        <v>#REF!</v>
      </c>
      <c r="GW815" s="9" t="e">
        <f ca="1">INDIRECT(ADDRESS(ROW(),Controls!#REF!+15))</f>
        <v>#REF!</v>
      </c>
      <c r="GX815" s="9" t="e">
        <f ca="1">INDIRECT(ADDRESS(ROW(),Controls!#REF!+135))</f>
        <v>#REF!</v>
      </c>
      <c r="HJ815" s="9" t="e">
        <f t="shared" ca="1" si="72"/>
        <v>#REF!</v>
      </c>
      <c r="HK815" s="9" t="e">
        <f t="shared" ca="1" si="73"/>
        <v>#REF!</v>
      </c>
      <c r="HL815" s="9" t="e">
        <f t="shared" ca="1" si="74"/>
        <v>#REF!</v>
      </c>
      <c r="HM815" s="9" t="e">
        <f t="shared" ca="1" si="75"/>
        <v>#REF!</v>
      </c>
      <c r="HN815" s="9" t="e">
        <f ca="1">SQRT($GS815*(1-$GS815/Controls!$D$15))</f>
        <v>#REF!</v>
      </c>
      <c r="HO815" s="9" t="e">
        <f t="shared" ca="1" si="76"/>
        <v>#REF!</v>
      </c>
      <c r="HP815" s="9" t="e">
        <f t="shared" ca="1" si="77"/>
        <v>#REF!</v>
      </c>
      <c r="HQ815" s="9" t="e">
        <f ca="1">IF($GV815=0,NA(),($GX815*Controls!#REF!))</f>
        <v>#REF!</v>
      </c>
    </row>
    <row r="816" spans="134:225" x14ac:dyDescent="0.25">
      <c r="ED816" s="9">
        <f>$EC$1631/4+$EC$1632/2+$EC$1633/4</f>
        <v>0</v>
      </c>
      <c r="EE816" s="9">
        <f>$ED$1630/4+$ED$1631/2+$ED$1632/4</f>
        <v>0</v>
      </c>
      <c r="GP816" s="9" t="e">
        <f ca="1">INDIRECT(ADDRESS(ROW(),Controls!#REF!+30))</f>
        <v>#REF!</v>
      </c>
      <c r="GQ816" s="9" t="e">
        <f ca="1">INDIRECT(ADDRESS(ROW(),Controls!#REF!+45))</f>
        <v>#REF!</v>
      </c>
      <c r="GR816" s="9" t="e">
        <f ca="1">INDIRECT(ADDRESS(ROW(),Controls!#REF!+60))</f>
        <v>#REF!</v>
      </c>
      <c r="GS816" s="9" t="e">
        <f ca="1">INDIRECT(ADDRESS(ROW(),Controls!#REF!+75))</f>
        <v>#REF!</v>
      </c>
      <c r="GT816" s="9" t="e">
        <f ca="1">INDIRECT(ADDRESS(ROW(),Controls!#REF!+90))</f>
        <v>#REF!</v>
      </c>
      <c r="GU816" s="9" t="e">
        <f ca="1">INDIRECT(ADDRESS(ROW(),Controls!#REF!+105))</f>
        <v>#REF!</v>
      </c>
      <c r="GV816" s="9" t="e">
        <f ca="1">INDIRECT(ADDRESS(ROW(),Controls!#REF!+120))</f>
        <v>#REF!</v>
      </c>
      <c r="GW816" s="9" t="e">
        <f ca="1">INDIRECT(ADDRESS(ROW(),Controls!#REF!+15))</f>
        <v>#REF!</v>
      </c>
      <c r="GX816" s="9" t="e">
        <f ca="1">INDIRECT(ADDRESS(ROW(),Controls!#REF!+135))</f>
        <v>#REF!</v>
      </c>
      <c r="HJ816" s="9" t="e">
        <f t="shared" ca="1" si="72"/>
        <v>#REF!</v>
      </c>
      <c r="HK816" s="9" t="e">
        <f t="shared" ca="1" si="73"/>
        <v>#REF!</v>
      </c>
      <c r="HL816" s="9" t="e">
        <f t="shared" ca="1" si="74"/>
        <v>#REF!</v>
      </c>
      <c r="HM816" s="9" t="e">
        <f t="shared" ca="1" si="75"/>
        <v>#REF!</v>
      </c>
      <c r="HN816" s="9" t="e">
        <f ca="1">SQRT($GS816*(1-$GS816/Controls!$D$15))</f>
        <v>#REF!</v>
      </c>
      <c r="HO816" s="9" t="e">
        <f t="shared" ca="1" si="76"/>
        <v>#REF!</v>
      </c>
      <c r="HP816" s="9" t="e">
        <f t="shared" ca="1" si="77"/>
        <v>#REF!</v>
      </c>
      <c r="HQ816" s="9" t="e">
        <f ca="1">IF($GV816=0,NA(),($GX816*Controls!#REF!))</f>
        <v>#REF!</v>
      </c>
    </row>
    <row r="817" spans="134:225" x14ac:dyDescent="0.25">
      <c r="ED817" s="9">
        <f>$EC$1633/4+$EC$1634/2+$EC$1635/4</f>
        <v>0</v>
      </c>
      <c r="EE817" s="9">
        <f>$ED$1632/4+$ED$1633/2+$ED$1634/4</f>
        <v>0</v>
      </c>
      <c r="GP817" s="9" t="e">
        <f ca="1">INDIRECT(ADDRESS(ROW(),Controls!#REF!+30))</f>
        <v>#REF!</v>
      </c>
      <c r="GQ817" s="9" t="e">
        <f ca="1">INDIRECT(ADDRESS(ROW(),Controls!#REF!+45))</f>
        <v>#REF!</v>
      </c>
      <c r="GR817" s="9" t="e">
        <f ca="1">INDIRECT(ADDRESS(ROW(),Controls!#REF!+60))</f>
        <v>#REF!</v>
      </c>
      <c r="GS817" s="9" t="e">
        <f ca="1">INDIRECT(ADDRESS(ROW(),Controls!#REF!+75))</f>
        <v>#REF!</v>
      </c>
      <c r="GT817" s="9" t="e">
        <f ca="1">INDIRECT(ADDRESS(ROW(),Controls!#REF!+90))</f>
        <v>#REF!</v>
      </c>
      <c r="GU817" s="9" t="e">
        <f ca="1">INDIRECT(ADDRESS(ROW(),Controls!#REF!+105))</f>
        <v>#REF!</v>
      </c>
      <c r="GV817" s="9" t="e">
        <f ca="1">INDIRECT(ADDRESS(ROW(),Controls!#REF!+120))</f>
        <v>#REF!</v>
      </c>
      <c r="GW817" s="9" t="e">
        <f ca="1">INDIRECT(ADDRESS(ROW(),Controls!#REF!+15))</f>
        <v>#REF!</v>
      </c>
      <c r="GX817" s="9" t="e">
        <f ca="1">INDIRECT(ADDRESS(ROW(),Controls!#REF!+135))</f>
        <v>#REF!</v>
      </c>
      <c r="HJ817" s="9" t="e">
        <f t="shared" ca="1" si="72"/>
        <v>#REF!</v>
      </c>
      <c r="HK817" s="9" t="e">
        <f t="shared" ca="1" si="73"/>
        <v>#REF!</v>
      </c>
      <c r="HL817" s="9" t="e">
        <f t="shared" ca="1" si="74"/>
        <v>#REF!</v>
      </c>
      <c r="HM817" s="9" t="e">
        <f t="shared" ca="1" si="75"/>
        <v>#REF!</v>
      </c>
      <c r="HN817" s="9" t="e">
        <f ca="1">SQRT($GS817*(1-$GS817/Controls!$D$15))</f>
        <v>#REF!</v>
      </c>
      <c r="HO817" s="9" t="e">
        <f t="shared" ca="1" si="76"/>
        <v>#REF!</v>
      </c>
      <c r="HP817" s="9" t="e">
        <f t="shared" ca="1" si="77"/>
        <v>#REF!</v>
      </c>
      <c r="HQ817" s="9" t="e">
        <f ca="1">IF($GV817=0,NA(),($GX817*Controls!#REF!))</f>
        <v>#REF!</v>
      </c>
    </row>
    <row r="818" spans="134:225" x14ac:dyDescent="0.25">
      <c r="ED818" s="9">
        <f>$EC$1635/4+$EC$1636/2+$EC$1637/4</f>
        <v>0</v>
      </c>
      <c r="EE818" s="9">
        <f>$ED$1634/4+$ED$1635/2+$ED$1636/4</f>
        <v>0</v>
      </c>
      <c r="GP818" s="9" t="e">
        <f ca="1">INDIRECT(ADDRESS(ROW(),Controls!#REF!+30))</f>
        <v>#REF!</v>
      </c>
      <c r="GQ818" s="9" t="e">
        <f ca="1">INDIRECT(ADDRESS(ROW(),Controls!#REF!+45))</f>
        <v>#REF!</v>
      </c>
      <c r="GR818" s="9" t="e">
        <f ca="1">INDIRECT(ADDRESS(ROW(),Controls!#REF!+60))</f>
        <v>#REF!</v>
      </c>
      <c r="GS818" s="9" t="e">
        <f ca="1">INDIRECT(ADDRESS(ROW(),Controls!#REF!+75))</f>
        <v>#REF!</v>
      </c>
      <c r="GT818" s="9" t="e">
        <f ca="1">INDIRECT(ADDRESS(ROW(),Controls!#REF!+90))</f>
        <v>#REF!</v>
      </c>
      <c r="GU818" s="9" t="e">
        <f ca="1">INDIRECT(ADDRESS(ROW(),Controls!#REF!+105))</f>
        <v>#REF!</v>
      </c>
      <c r="GV818" s="9" t="e">
        <f ca="1">INDIRECT(ADDRESS(ROW(),Controls!#REF!+120))</f>
        <v>#REF!</v>
      </c>
      <c r="GW818" s="9" t="e">
        <f ca="1">INDIRECT(ADDRESS(ROW(),Controls!#REF!+15))</f>
        <v>#REF!</v>
      </c>
      <c r="GX818" s="9" t="e">
        <f ca="1">INDIRECT(ADDRESS(ROW(),Controls!#REF!+135))</f>
        <v>#REF!</v>
      </c>
      <c r="HJ818" s="9" t="e">
        <f t="shared" ca="1" si="72"/>
        <v>#REF!</v>
      </c>
      <c r="HK818" s="9" t="e">
        <f t="shared" ca="1" si="73"/>
        <v>#REF!</v>
      </c>
      <c r="HL818" s="9" t="e">
        <f t="shared" ca="1" si="74"/>
        <v>#REF!</v>
      </c>
      <c r="HM818" s="9" t="e">
        <f t="shared" ca="1" si="75"/>
        <v>#REF!</v>
      </c>
      <c r="HN818" s="9" t="e">
        <f ca="1">SQRT($GS818*(1-$GS818/Controls!$D$15))</f>
        <v>#REF!</v>
      </c>
      <c r="HO818" s="9" t="e">
        <f t="shared" ca="1" si="76"/>
        <v>#REF!</v>
      </c>
      <c r="HP818" s="9" t="e">
        <f t="shared" ca="1" si="77"/>
        <v>#REF!</v>
      </c>
      <c r="HQ818" s="9" t="e">
        <f ca="1">IF($GV818=0,NA(),($GX818*Controls!#REF!))</f>
        <v>#REF!</v>
      </c>
    </row>
    <row r="819" spans="134:225" x14ac:dyDescent="0.25">
      <c r="ED819" s="9">
        <f>$EC$1637/4+$EC$1638/2+$EC$1639/4</f>
        <v>0</v>
      </c>
      <c r="EE819" s="9">
        <f>$ED$1636/4+$ED$1637/2+$ED$1638/4</f>
        <v>0</v>
      </c>
      <c r="GP819" s="9" t="e">
        <f ca="1">INDIRECT(ADDRESS(ROW(),Controls!#REF!+30))</f>
        <v>#REF!</v>
      </c>
      <c r="GQ819" s="9" t="e">
        <f ca="1">INDIRECT(ADDRESS(ROW(),Controls!#REF!+45))</f>
        <v>#REF!</v>
      </c>
      <c r="GR819" s="9" t="e">
        <f ca="1">INDIRECT(ADDRESS(ROW(),Controls!#REF!+60))</f>
        <v>#REF!</v>
      </c>
      <c r="GS819" s="9" t="e">
        <f ca="1">INDIRECT(ADDRESS(ROW(),Controls!#REF!+75))</f>
        <v>#REF!</v>
      </c>
      <c r="GT819" s="9" t="e">
        <f ca="1">INDIRECT(ADDRESS(ROW(),Controls!#REF!+90))</f>
        <v>#REF!</v>
      </c>
      <c r="GU819" s="9" t="e">
        <f ca="1">INDIRECT(ADDRESS(ROW(),Controls!#REF!+105))</f>
        <v>#REF!</v>
      </c>
      <c r="GV819" s="9" t="e">
        <f ca="1">INDIRECT(ADDRESS(ROW(),Controls!#REF!+120))</f>
        <v>#REF!</v>
      </c>
      <c r="GW819" s="9" t="e">
        <f ca="1">INDIRECT(ADDRESS(ROW(),Controls!#REF!+15))</f>
        <v>#REF!</v>
      </c>
      <c r="GX819" s="9" t="e">
        <f ca="1">INDIRECT(ADDRESS(ROW(),Controls!#REF!+135))</f>
        <v>#REF!</v>
      </c>
      <c r="HJ819" s="9" t="e">
        <f t="shared" ca="1" si="72"/>
        <v>#REF!</v>
      </c>
      <c r="HK819" s="9" t="e">
        <f t="shared" ca="1" si="73"/>
        <v>#REF!</v>
      </c>
      <c r="HL819" s="9" t="e">
        <f t="shared" ca="1" si="74"/>
        <v>#REF!</v>
      </c>
      <c r="HM819" s="9" t="e">
        <f t="shared" ca="1" si="75"/>
        <v>#REF!</v>
      </c>
      <c r="HN819" s="9" t="e">
        <f ca="1">SQRT($GS819*(1-$GS819/Controls!$D$15))</f>
        <v>#REF!</v>
      </c>
      <c r="HO819" s="9" t="e">
        <f t="shared" ca="1" si="76"/>
        <v>#REF!</v>
      </c>
      <c r="HP819" s="9" t="e">
        <f t="shared" ca="1" si="77"/>
        <v>#REF!</v>
      </c>
      <c r="HQ819" s="9" t="e">
        <f ca="1">IF($GV819=0,NA(),($GX819*Controls!#REF!))</f>
        <v>#REF!</v>
      </c>
    </row>
    <row r="820" spans="134:225" x14ac:dyDescent="0.25">
      <c r="ED820" s="9">
        <f>$EC$1639/4+$EC$1640/2+$EC$1641/4</f>
        <v>0</v>
      </c>
      <c r="EE820" s="9">
        <f>$ED$1638/4+$ED$1639/2+$ED$1640/4</f>
        <v>0</v>
      </c>
      <c r="GP820" s="9" t="e">
        <f ca="1">INDIRECT(ADDRESS(ROW(),Controls!#REF!+30))</f>
        <v>#REF!</v>
      </c>
      <c r="GQ820" s="9" t="e">
        <f ca="1">INDIRECT(ADDRESS(ROW(),Controls!#REF!+45))</f>
        <v>#REF!</v>
      </c>
      <c r="GR820" s="9" t="e">
        <f ca="1">INDIRECT(ADDRESS(ROW(),Controls!#REF!+60))</f>
        <v>#REF!</v>
      </c>
      <c r="GS820" s="9" t="e">
        <f ca="1">INDIRECT(ADDRESS(ROW(),Controls!#REF!+75))</f>
        <v>#REF!</v>
      </c>
      <c r="GT820" s="9" t="e">
        <f ca="1">INDIRECT(ADDRESS(ROW(),Controls!#REF!+90))</f>
        <v>#REF!</v>
      </c>
      <c r="GU820" s="9" t="e">
        <f ca="1">INDIRECT(ADDRESS(ROW(),Controls!#REF!+105))</f>
        <v>#REF!</v>
      </c>
      <c r="GV820" s="9" t="e">
        <f ca="1">INDIRECT(ADDRESS(ROW(),Controls!#REF!+120))</f>
        <v>#REF!</v>
      </c>
      <c r="GW820" s="9" t="e">
        <f ca="1">INDIRECT(ADDRESS(ROW(),Controls!#REF!+15))</f>
        <v>#REF!</v>
      </c>
      <c r="GX820" s="9" t="e">
        <f ca="1">INDIRECT(ADDRESS(ROW(),Controls!#REF!+135))</f>
        <v>#REF!</v>
      </c>
      <c r="HJ820" s="9" t="e">
        <f t="shared" ca="1" si="72"/>
        <v>#REF!</v>
      </c>
      <c r="HK820" s="9" t="e">
        <f t="shared" ca="1" si="73"/>
        <v>#REF!</v>
      </c>
      <c r="HL820" s="9" t="e">
        <f t="shared" ca="1" si="74"/>
        <v>#REF!</v>
      </c>
      <c r="HM820" s="9" t="e">
        <f t="shared" ca="1" si="75"/>
        <v>#REF!</v>
      </c>
      <c r="HN820" s="9" t="e">
        <f ca="1">SQRT($GS820*(1-$GS820/Controls!$D$15))</f>
        <v>#REF!</v>
      </c>
      <c r="HO820" s="9" t="e">
        <f t="shared" ca="1" si="76"/>
        <v>#REF!</v>
      </c>
      <c r="HP820" s="9" t="e">
        <f t="shared" ca="1" si="77"/>
        <v>#REF!</v>
      </c>
      <c r="HQ820" s="9" t="e">
        <f ca="1">IF($GV820=0,NA(),($GX820*Controls!#REF!))</f>
        <v>#REF!</v>
      </c>
    </row>
    <row r="821" spans="134:225" x14ac:dyDescent="0.25">
      <c r="ED821" s="9">
        <f>$EC$1641/4+$EC$1642/2+$EC$1643/4</f>
        <v>0</v>
      </c>
      <c r="EE821" s="9">
        <f>$ED$1640/4+$ED$1641/2+$ED$1642/4</f>
        <v>0</v>
      </c>
      <c r="GP821" s="9" t="e">
        <f ca="1">INDIRECT(ADDRESS(ROW(),Controls!#REF!+30))</f>
        <v>#REF!</v>
      </c>
      <c r="GQ821" s="9" t="e">
        <f ca="1">INDIRECT(ADDRESS(ROW(),Controls!#REF!+45))</f>
        <v>#REF!</v>
      </c>
      <c r="GR821" s="9" t="e">
        <f ca="1">INDIRECT(ADDRESS(ROW(),Controls!#REF!+60))</f>
        <v>#REF!</v>
      </c>
      <c r="GS821" s="9" t="e">
        <f ca="1">INDIRECT(ADDRESS(ROW(),Controls!#REF!+75))</f>
        <v>#REF!</v>
      </c>
      <c r="GT821" s="9" t="e">
        <f ca="1">INDIRECT(ADDRESS(ROW(),Controls!#REF!+90))</f>
        <v>#REF!</v>
      </c>
      <c r="GU821" s="9" t="e">
        <f ca="1">INDIRECT(ADDRESS(ROW(),Controls!#REF!+105))</f>
        <v>#REF!</v>
      </c>
      <c r="GV821" s="9" t="e">
        <f ca="1">INDIRECT(ADDRESS(ROW(),Controls!#REF!+120))</f>
        <v>#REF!</v>
      </c>
      <c r="GW821" s="9" t="e">
        <f ca="1">INDIRECT(ADDRESS(ROW(),Controls!#REF!+15))</f>
        <v>#REF!</v>
      </c>
      <c r="GX821" s="9" t="e">
        <f ca="1">INDIRECT(ADDRESS(ROW(),Controls!#REF!+135))</f>
        <v>#REF!</v>
      </c>
      <c r="HJ821" s="9" t="e">
        <f t="shared" ca="1" si="72"/>
        <v>#REF!</v>
      </c>
      <c r="HK821" s="9" t="e">
        <f t="shared" ca="1" si="73"/>
        <v>#REF!</v>
      </c>
      <c r="HL821" s="9" t="e">
        <f t="shared" ca="1" si="74"/>
        <v>#REF!</v>
      </c>
      <c r="HM821" s="9" t="e">
        <f t="shared" ca="1" si="75"/>
        <v>#REF!</v>
      </c>
      <c r="HN821" s="9" t="e">
        <f ca="1">SQRT($GS821*(1-$GS821/Controls!$D$15))</f>
        <v>#REF!</v>
      </c>
      <c r="HO821" s="9" t="e">
        <f t="shared" ca="1" si="76"/>
        <v>#REF!</v>
      </c>
      <c r="HP821" s="9" t="e">
        <f t="shared" ca="1" si="77"/>
        <v>#REF!</v>
      </c>
      <c r="HQ821" s="9" t="e">
        <f ca="1">IF($GV821=0,NA(),($GX821*Controls!#REF!))</f>
        <v>#REF!</v>
      </c>
    </row>
    <row r="822" spans="134:225" x14ac:dyDescent="0.25">
      <c r="ED822" s="9">
        <f>$EC$1643/4+$EC$1644/2+$EC$1645/4</f>
        <v>0</v>
      </c>
      <c r="EE822" s="9">
        <f>$ED$1642/4+$ED$1643/2+$ED$1644/4</f>
        <v>0</v>
      </c>
      <c r="GP822" s="9" t="e">
        <f ca="1">INDIRECT(ADDRESS(ROW(),Controls!#REF!+30))</f>
        <v>#REF!</v>
      </c>
      <c r="GQ822" s="9" t="e">
        <f ca="1">INDIRECT(ADDRESS(ROW(),Controls!#REF!+45))</f>
        <v>#REF!</v>
      </c>
      <c r="GR822" s="9" t="e">
        <f ca="1">INDIRECT(ADDRESS(ROW(),Controls!#REF!+60))</f>
        <v>#REF!</v>
      </c>
      <c r="GS822" s="9" t="e">
        <f ca="1">INDIRECT(ADDRESS(ROW(),Controls!#REF!+75))</f>
        <v>#REF!</v>
      </c>
      <c r="GT822" s="9" t="e">
        <f ca="1">INDIRECT(ADDRESS(ROW(),Controls!#REF!+90))</f>
        <v>#REF!</v>
      </c>
      <c r="GU822" s="9" t="e">
        <f ca="1">INDIRECT(ADDRESS(ROW(),Controls!#REF!+105))</f>
        <v>#REF!</v>
      </c>
      <c r="GV822" s="9" t="e">
        <f ca="1">INDIRECT(ADDRESS(ROW(),Controls!#REF!+120))</f>
        <v>#REF!</v>
      </c>
      <c r="GW822" s="9" t="e">
        <f ca="1">INDIRECT(ADDRESS(ROW(),Controls!#REF!+15))</f>
        <v>#REF!</v>
      </c>
      <c r="GX822" s="9" t="e">
        <f ca="1">INDIRECT(ADDRESS(ROW(),Controls!#REF!+135))</f>
        <v>#REF!</v>
      </c>
      <c r="HJ822" s="9" t="e">
        <f t="shared" ca="1" si="72"/>
        <v>#REF!</v>
      </c>
      <c r="HK822" s="9" t="e">
        <f t="shared" ca="1" si="73"/>
        <v>#REF!</v>
      </c>
      <c r="HL822" s="9" t="e">
        <f t="shared" ca="1" si="74"/>
        <v>#REF!</v>
      </c>
      <c r="HM822" s="9" t="e">
        <f t="shared" ca="1" si="75"/>
        <v>#REF!</v>
      </c>
      <c r="HN822" s="9" t="e">
        <f ca="1">SQRT($GS822*(1-$GS822/Controls!$D$15))</f>
        <v>#REF!</v>
      </c>
      <c r="HO822" s="9" t="e">
        <f t="shared" ca="1" si="76"/>
        <v>#REF!</v>
      </c>
      <c r="HP822" s="9" t="e">
        <f t="shared" ca="1" si="77"/>
        <v>#REF!</v>
      </c>
      <c r="HQ822" s="9" t="e">
        <f ca="1">IF($GV822=0,NA(),($GX822*Controls!#REF!))</f>
        <v>#REF!</v>
      </c>
    </row>
    <row r="823" spans="134:225" x14ac:dyDescent="0.25">
      <c r="ED823" s="9">
        <f>$EC$1645/4+$EC$1646/2+$EC$1647/4</f>
        <v>0</v>
      </c>
      <c r="EE823" s="9">
        <f>$ED$1644/4+$ED$1645/2+$ED$1646/4</f>
        <v>0</v>
      </c>
      <c r="GP823" s="9" t="e">
        <f ca="1">INDIRECT(ADDRESS(ROW(),Controls!#REF!+30))</f>
        <v>#REF!</v>
      </c>
      <c r="GQ823" s="9" t="e">
        <f ca="1">INDIRECT(ADDRESS(ROW(),Controls!#REF!+45))</f>
        <v>#REF!</v>
      </c>
      <c r="GR823" s="9" t="e">
        <f ca="1">INDIRECT(ADDRESS(ROW(),Controls!#REF!+60))</f>
        <v>#REF!</v>
      </c>
      <c r="GS823" s="9" t="e">
        <f ca="1">INDIRECT(ADDRESS(ROW(),Controls!#REF!+75))</f>
        <v>#REF!</v>
      </c>
      <c r="GT823" s="9" t="e">
        <f ca="1">INDIRECT(ADDRESS(ROW(),Controls!#REF!+90))</f>
        <v>#REF!</v>
      </c>
      <c r="GU823" s="9" t="e">
        <f ca="1">INDIRECT(ADDRESS(ROW(),Controls!#REF!+105))</f>
        <v>#REF!</v>
      </c>
      <c r="GV823" s="9" t="e">
        <f ca="1">INDIRECT(ADDRESS(ROW(),Controls!#REF!+120))</f>
        <v>#REF!</v>
      </c>
      <c r="GW823" s="9" t="e">
        <f ca="1">INDIRECT(ADDRESS(ROW(),Controls!#REF!+15))</f>
        <v>#REF!</v>
      </c>
      <c r="GX823" s="9" t="e">
        <f ca="1">INDIRECT(ADDRESS(ROW(),Controls!#REF!+135))</f>
        <v>#REF!</v>
      </c>
      <c r="HJ823" s="9" t="e">
        <f t="shared" ca="1" si="72"/>
        <v>#REF!</v>
      </c>
      <c r="HK823" s="9" t="e">
        <f t="shared" ca="1" si="73"/>
        <v>#REF!</v>
      </c>
      <c r="HL823" s="9" t="e">
        <f t="shared" ca="1" si="74"/>
        <v>#REF!</v>
      </c>
      <c r="HM823" s="9" t="e">
        <f t="shared" ca="1" si="75"/>
        <v>#REF!</v>
      </c>
      <c r="HN823" s="9" t="e">
        <f ca="1">SQRT($GS823*(1-$GS823/Controls!$D$15))</f>
        <v>#REF!</v>
      </c>
      <c r="HO823" s="9" t="e">
        <f t="shared" ca="1" si="76"/>
        <v>#REF!</v>
      </c>
      <c r="HP823" s="9" t="e">
        <f t="shared" ca="1" si="77"/>
        <v>#REF!</v>
      </c>
      <c r="HQ823" s="9" t="e">
        <f ca="1">IF($GV823=0,NA(),($GX823*Controls!#REF!))</f>
        <v>#REF!</v>
      </c>
    </row>
    <row r="824" spans="134:225" x14ac:dyDescent="0.25">
      <c r="ED824" s="9">
        <f>$EC$1647/4+$EC$1648/2+$EC$1649/4</f>
        <v>0</v>
      </c>
      <c r="EE824" s="9">
        <f>$ED$1646/4+$ED$1647/2+$ED$1648/4</f>
        <v>0</v>
      </c>
      <c r="GP824" s="9" t="e">
        <f ca="1">INDIRECT(ADDRESS(ROW(),Controls!#REF!+30))</f>
        <v>#REF!</v>
      </c>
      <c r="GQ824" s="9" t="e">
        <f ca="1">INDIRECT(ADDRESS(ROW(),Controls!#REF!+45))</f>
        <v>#REF!</v>
      </c>
      <c r="GR824" s="9" t="e">
        <f ca="1">INDIRECT(ADDRESS(ROW(),Controls!#REF!+60))</f>
        <v>#REF!</v>
      </c>
      <c r="GS824" s="9" t="e">
        <f ca="1">INDIRECT(ADDRESS(ROW(),Controls!#REF!+75))</f>
        <v>#REF!</v>
      </c>
      <c r="GT824" s="9" t="e">
        <f ca="1">INDIRECT(ADDRESS(ROW(),Controls!#REF!+90))</f>
        <v>#REF!</v>
      </c>
      <c r="GU824" s="9" t="e">
        <f ca="1">INDIRECT(ADDRESS(ROW(),Controls!#REF!+105))</f>
        <v>#REF!</v>
      </c>
      <c r="GV824" s="9" t="e">
        <f ca="1">INDIRECT(ADDRESS(ROW(),Controls!#REF!+120))</f>
        <v>#REF!</v>
      </c>
      <c r="GW824" s="9" t="e">
        <f ca="1">INDIRECT(ADDRESS(ROW(),Controls!#REF!+15))</f>
        <v>#REF!</v>
      </c>
      <c r="GX824" s="9" t="e">
        <f ca="1">INDIRECT(ADDRESS(ROW(),Controls!#REF!+135))</f>
        <v>#REF!</v>
      </c>
      <c r="HJ824" s="9" t="e">
        <f t="shared" ca="1" si="72"/>
        <v>#REF!</v>
      </c>
      <c r="HK824" s="9" t="e">
        <f t="shared" ca="1" si="73"/>
        <v>#REF!</v>
      </c>
      <c r="HL824" s="9" t="e">
        <f t="shared" ca="1" si="74"/>
        <v>#REF!</v>
      </c>
      <c r="HM824" s="9" t="e">
        <f t="shared" ca="1" si="75"/>
        <v>#REF!</v>
      </c>
      <c r="HN824" s="9" t="e">
        <f ca="1">SQRT($GS824*(1-$GS824/Controls!$D$15))</f>
        <v>#REF!</v>
      </c>
      <c r="HO824" s="9" t="e">
        <f t="shared" ca="1" si="76"/>
        <v>#REF!</v>
      </c>
      <c r="HP824" s="9" t="e">
        <f t="shared" ca="1" si="77"/>
        <v>#REF!</v>
      </c>
      <c r="HQ824" s="9" t="e">
        <f ca="1">IF($GV824=0,NA(),($GX824*Controls!#REF!))</f>
        <v>#REF!</v>
      </c>
    </row>
    <row r="825" spans="134:225" x14ac:dyDescent="0.25">
      <c r="ED825" s="9">
        <f>$EC$1649/4+$EC$1650/2+$EC$1651/4</f>
        <v>0</v>
      </c>
      <c r="EE825" s="9">
        <f>$ED$1648/4+$ED$1649/2+$ED$1650/4</f>
        <v>0</v>
      </c>
      <c r="GP825" s="9" t="e">
        <f ca="1">INDIRECT(ADDRESS(ROW(),Controls!#REF!+30))</f>
        <v>#REF!</v>
      </c>
      <c r="GQ825" s="9" t="e">
        <f ca="1">INDIRECT(ADDRESS(ROW(),Controls!#REF!+45))</f>
        <v>#REF!</v>
      </c>
      <c r="GR825" s="9" t="e">
        <f ca="1">INDIRECT(ADDRESS(ROW(),Controls!#REF!+60))</f>
        <v>#REF!</v>
      </c>
      <c r="GS825" s="9" t="e">
        <f ca="1">INDIRECT(ADDRESS(ROW(),Controls!#REF!+75))</f>
        <v>#REF!</v>
      </c>
      <c r="GT825" s="9" t="e">
        <f ca="1">INDIRECT(ADDRESS(ROW(),Controls!#REF!+90))</f>
        <v>#REF!</v>
      </c>
      <c r="GU825" s="9" t="e">
        <f ca="1">INDIRECT(ADDRESS(ROW(),Controls!#REF!+105))</f>
        <v>#REF!</v>
      </c>
      <c r="GV825" s="9" t="e">
        <f ca="1">INDIRECT(ADDRESS(ROW(),Controls!#REF!+120))</f>
        <v>#REF!</v>
      </c>
      <c r="GW825" s="9" t="e">
        <f ca="1">INDIRECT(ADDRESS(ROW(),Controls!#REF!+15))</f>
        <v>#REF!</v>
      </c>
      <c r="GX825" s="9" t="e">
        <f ca="1">INDIRECT(ADDRESS(ROW(),Controls!#REF!+135))</f>
        <v>#REF!</v>
      </c>
      <c r="HJ825" s="9" t="e">
        <f t="shared" ca="1" si="72"/>
        <v>#REF!</v>
      </c>
      <c r="HK825" s="9" t="e">
        <f t="shared" ca="1" si="73"/>
        <v>#REF!</v>
      </c>
      <c r="HL825" s="9" t="e">
        <f t="shared" ca="1" si="74"/>
        <v>#REF!</v>
      </c>
      <c r="HM825" s="9" t="e">
        <f t="shared" ca="1" si="75"/>
        <v>#REF!</v>
      </c>
      <c r="HN825" s="9" t="e">
        <f ca="1">SQRT($GS825*(1-$GS825/Controls!$D$15))</f>
        <v>#REF!</v>
      </c>
      <c r="HO825" s="9" t="e">
        <f t="shared" ca="1" si="76"/>
        <v>#REF!</v>
      </c>
      <c r="HP825" s="9" t="e">
        <f t="shared" ca="1" si="77"/>
        <v>#REF!</v>
      </c>
      <c r="HQ825" s="9" t="e">
        <f ca="1">IF($GV825=0,NA(),($GX825*Controls!#REF!))</f>
        <v>#REF!</v>
      </c>
    </row>
    <row r="826" spans="134:225" x14ac:dyDescent="0.25">
      <c r="ED826" s="9">
        <f>$EC$1651/4+$EC$1652/2+$EC$1653/4</f>
        <v>0</v>
      </c>
      <c r="EE826" s="9">
        <f>$ED$1650/4+$ED$1651/2+$ED$1652/4</f>
        <v>0</v>
      </c>
      <c r="GP826" s="9" t="e">
        <f ca="1">INDIRECT(ADDRESS(ROW(),Controls!#REF!+30))</f>
        <v>#REF!</v>
      </c>
      <c r="GQ826" s="9" t="e">
        <f ca="1">INDIRECT(ADDRESS(ROW(),Controls!#REF!+45))</f>
        <v>#REF!</v>
      </c>
      <c r="GR826" s="9" t="e">
        <f ca="1">INDIRECT(ADDRESS(ROW(),Controls!#REF!+60))</f>
        <v>#REF!</v>
      </c>
      <c r="GS826" s="9" t="e">
        <f ca="1">INDIRECT(ADDRESS(ROW(),Controls!#REF!+75))</f>
        <v>#REF!</v>
      </c>
      <c r="GT826" s="9" t="e">
        <f ca="1">INDIRECT(ADDRESS(ROW(),Controls!#REF!+90))</f>
        <v>#REF!</v>
      </c>
      <c r="GU826" s="9" t="e">
        <f ca="1">INDIRECT(ADDRESS(ROW(),Controls!#REF!+105))</f>
        <v>#REF!</v>
      </c>
      <c r="GV826" s="9" t="e">
        <f ca="1">INDIRECT(ADDRESS(ROW(),Controls!#REF!+120))</f>
        <v>#REF!</v>
      </c>
      <c r="GW826" s="9" t="e">
        <f ca="1">INDIRECT(ADDRESS(ROW(),Controls!#REF!+15))</f>
        <v>#REF!</v>
      </c>
      <c r="GX826" s="9" t="e">
        <f ca="1">INDIRECT(ADDRESS(ROW(),Controls!#REF!+135))</f>
        <v>#REF!</v>
      </c>
      <c r="HJ826" s="9" t="e">
        <f t="shared" ca="1" si="72"/>
        <v>#REF!</v>
      </c>
      <c r="HK826" s="9" t="e">
        <f t="shared" ca="1" si="73"/>
        <v>#REF!</v>
      </c>
      <c r="HL826" s="9" t="e">
        <f t="shared" ca="1" si="74"/>
        <v>#REF!</v>
      </c>
      <c r="HM826" s="9" t="e">
        <f t="shared" ca="1" si="75"/>
        <v>#REF!</v>
      </c>
      <c r="HN826" s="9" t="e">
        <f ca="1">SQRT($GS826*(1-$GS826/Controls!$D$15))</f>
        <v>#REF!</v>
      </c>
      <c r="HO826" s="9" t="e">
        <f t="shared" ca="1" si="76"/>
        <v>#REF!</v>
      </c>
      <c r="HP826" s="9" t="e">
        <f t="shared" ca="1" si="77"/>
        <v>#REF!</v>
      </c>
      <c r="HQ826" s="9" t="e">
        <f ca="1">IF($GV826=0,NA(),($GX826*Controls!#REF!))</f>
        <v>#REF!</v>
      </c>
    </row>
    <row r="827" spans="134:225" x14ac:dyDescent="0.25">
      <c r="ED827" s="9">
        <f>$EC$1653/4+$EC$1654/2+$EC$1655/4</f>
        <v>0</v>
      </c>
      <c r="EE827" s="9">
        <f>$ED$1652/4+$ED$1653/2+$ED$1654/4</f>
        <v>0</v>
      </c>
      <c r="GP827" s="9" t="e">
        <f ca="1">INDIRECT(ADDRESS(ROW(),Controls!#REF!+30))</f>
        <v>#REF!</v>
      </c>
      <c r="GQ827" s="9" t="e">
        <f ca="1">INDIRECT(ADDRESS(ROW(),Controls!#REF!+45))</f>
        <v>#REF!</v>
      </c>
      <c r="GR827" s="9" t="e">
        <f ca="1">INDIRECT(ADDRESS(ROW(),Controls!#REF!+60))</f>
        <v>#REF!</v>
      </c>
      <c r="GS827" s="9" t="e">
        <f ca="1">INDIRECT(ADDRESS(ROW(),Controls!#REF!+75))</f>
        <v>#REF!</v>
      </c>
      <c r="GT827" s="9" t="e">
        <f ca="1">INDIRECT(ADDRESS(ROW(),Controls!#REF!+90))</f>
        <v>#REF!</v>
      </c>
      <c r="GU827" s="9" t="e">
        <f ca="1">INDIRECT(ADDRESS(ROW(),Controls!#REF!+105))</f>
        <v>#REF!</v>
      </c>
      <c r="GV827" s="9" t="e">
        <f ca="1">INDIRECT(ADDRESS(ROW(),Controls!#REF!+120))</f>
        <v>#REF!</v>
      </c>
      <c r="GW827" s="9" t="e">
        <f ca="1">INDIRECT(ADDRESS(ROW(),Controls!#REF!+15))</f>
        <v>#REF!</v>
      </c>
      <c r="GX827" s="9" t="e">
        <f ca="1">INDIRECT(ADDRESS(ROW(),Controls!#REF!+135))</f>
        <v>#REF!</v>
      </c>
      <c r="HJ827" s="9" t="e">
        <f t="shared" ca="1" si="72"/>
        <v>#REF!</v>
      </c>
      <c r="HK827" s="9" t="e">
        <f t="shared" ca="1" si="73"/>
        <v>#REF!</v>
      </c>
      <c r="HL827" s="9" t="e">
        <f t="shared" ca="1" si="74"/>
        <v>#REF!</v>
      </c>
      <c r="HM827" s="9" t="e">
        <f t="shared" ca="1" si="75"/>
        <v>#REF!</v>
      </c>
      <c r="HN827" s="9" t="e">
        <f ca="1">SQRT($GS827*(1-$GS827/Controls!$D$15))</f>
        <v>#REF!</v>
      </c>
      <c r="HO827" s="9" t="e">
        <f t="shared" ca="1" si="76"/>
        <v>#REF!</v>
      </c>
      <c r="HP827" s="9" t="e">
        <f t="shared" ca="1" si="77"/>
        <v>#REF!</v>
      </c>
      <c r="HQ827" s="9" t="e">
        <f ca="1">IF($GV827=0,NA(),($GX827*Controls!#REF!))</f>
        <v>#REF!</v>
      </c>
    </row>
    <row r="828" spans="134:225" x14ac:dyDescent="0.25">
      <c r="ED828" s="9">
        <f>$EC$1655/4+$EC$1656/2+$EC$1657/4</f>
        <v>0</v>
      </c>
      <c r="EE828" s="9">
        <f>$ED$1654/4+$ED$1655/2+$ED$1656/4</f>
        <v>0</v>
      </c>
      <c r="GP828" s="9" t="e">
        <f ca="1">INDIRECT(ADDRESS(ROW(),Controls!#REF!+30))</f>
        <v>#REF!</v>
      </c>
      <c r="GQ828" s="9" t="e">
        <f ca="1">INDIRECT(ADDRESS(ROW(),Controls!#REF!+45))</f>
        <v>#REF!</v>
      </c>
      <c r="GR828" s="9" t="e">
        <f ca="1">INDIRECT(ADDRESS(ROW(),Controls!#REF!+60))</f>
        <v>#REF!</v>
      </c>
      <c r="GS828" s="9" t="e">
        <f ca="1">INDIRECT(ADDRESS(ROW(),Controls!#REF!+75))</f>
        <v>#REF!</v>
      </c>
      <c r="GT828" s="9" t="e">
        <f ca="1">INDIRECT(ADDRESS(ROW(),Controls!#REF!+90))</f>
        <v>#REF!</v>
      </c>
      <c r="GU828" s="9" t="e">
        <f ca="1">INDIRECT(ADDRESS(ROW(),Controls!#REF!+105))</f>
        <v>#REF!</v>
      </c>
      <c r="GV828" s="9" t="e">
        <f ca="1">INDIRECT(ADDRESS(ROW(),Controls!#REF!+120))</f>
        <v>#REF!</v>
      </c>
      <c r="GW828" s="9" t="e">
        <f ca="1">INDIRECT(ADDRESS(ROW(),Controls!#REF!+15))</f>
        <v>#REF!</v>
      </c>
      <c r="GX828" s="9" t="e">
        <f ca="1">INDIRECT(ADDRESS(ROW(),Controls!#REF!+135))</f>
        <v>#REF!</v>
      </c>
      <c r="HJ828" s="9" t="e">
        <f t="shared" ca="1" si="72"/>
        <v>#REF!</v>
      </c>
      <c r="HK828" s="9" t="e">
        <f t="shared" ca="1" si="73"/>
        <v>#REF!</v>
      </c>
      <c r="HL828" s="9" t="e">
        <f t="shared" ca="1" si="74"/>
        <v>#REF!</v>
      </c>
      <c r="HM828" s="9" t="e">
        <f t="shared" ca="1" si="75"/>
        <v>#REF!</v>
      </c>
      <c r="HN828" s="9" t="e">
        <f ca="1">SQRT($GS828*(1-$GS828/Controls!$D$15))</f>
        <v>#REF!</v>
      </c>
      <c r="HO828" s="9" t="e">
        <f t="shared" ca="1" si="76"/>
        <v>#REF!</v>
      </c>
      <c r="HP828" s="9" t="e">
        <f t="shared" ca="1" si="77"/>
        <v>#REF!</v>
      </c>
      <c r="HQ828" s="9" t="e">
        <f ca="1">IF($GV828=0,NA(),($GX828*Controls!#REF!))</f>
        <v>#REF!</v>
      </c>
    </row>
    <row r="829" spans="134:225" x14ac:dyDescent="0.25">
      <c r="ED829" s="9">
        <f>$EC$1657/4+$EC$1658/2+$EC$1659/4</f>
        <v>0</v>
      </c>
      <c r="EE829" s="9">
        <f>$ED$1656/4+$ED$1657/2+$ED$1658/4</f>
        <v>0</v>
      </c>
      <c r="GP829" s="9" t="e">
        <f ca="1">INDIRECT(ADDRESS(ROW(),Controls!#REF!+30))</f>
        <v>#REF!</v>
      </c>
      <c r="GQ829" s="9" t="e">
        <f ca="1">INDIRECT(ADDRESS(ROW(),Controls!#REF!+45))</f>
        <v>#REF!</v>
      </c>
      <c r="GR829" s="9" t="e">
        <f ca="1">INDIRECT(ADDRESS(ROW(),Controls!#REF!+60))</f>
        <v>#REF!</v>
      </c>
      <c r="GS829" s="9" t="e">
        <f ca="1">INDIRECT(ADDRESS(ROW(),Controls!#REF!+75))</f>
        <v>#REF!</v>
      </c>
      <c r="GT829" s="9" t="e">
        <f ca="1">INDIRECT(ADDRESS(ROW(),Controls!#REF!+90))</f>
        <v>#REF!</v>
      </c>
      <c r="GU829" s="9" t="e">
        <f ca="1">INDIRECT(ADDRESS(ROW(),Controls!#REF!+105))</f>
        <v>#REF!</v>
      </c>
      <c r="GV829" s="9" t="e">
        <f ca="1">INDIRECT(ADDRESS(ROW(),Controls!#REF!+120))</f>
        <v>#REF!</v>
      </c>
      <c r="GW829" s="9" t="e">
        <f ca="1">INDIRECT(ADDRESS(ROW(),Controls!#REF!+15))</f>
        <v>#REF!</v>
      </c>
      <c r="GX829" s="9" t="e">
        <f ca="1">INDIRECT(ADDRESS(ROW(),Controls!#REF!+135))</f>
        <v>#REF!</v>
      </c>
      <c r="HJ829" s="9" t="e">
        <f t="shared" ca="1" si="72"/>
        <v>#REF!</v>
      </c>
      <c r="HK829" s="9" t="e">
        <f t="shared" ca="1" si="73"/>
        <v>#REF!</v>
      </c>
      <c r="HL829" s="9" t="e">
        <f t="shared" ca="1" si="74"/>
        <v>#REF!</v>
      </c>
      <c r="HM829" s="9" t="e">
        <f t="shared" ca="1" si="75"/>
        <v>#REF!</v>
      </c>
      <c r="HN829" s="9" t="e">
        <f ca="1">SQRT($GS829*(1-$GS829/Controls!$D$15))</f>
        <v>#REF!</v>
      </c>
      <c r="HO829" s="9" t="e">
        <f t="shared" ca="1" si="76"/>
        <v>#REF!</v>
      </c>
      <c r="HP829" s="9" t="e">
        <f t="shared" ca="1" si="77"/>
        <v>#REF!</v>
      </c>
      <c r="HQ829" s="9" t="e">
        <f ca="1">IF($GV829=0,NA(),($GX829*Controls!#REF!))</f>
        <v>#REF!</v>
      </c>
    </row>
    <row r="830" spans="134:225" x14ac:dyDescent="0.25">
      <c r="ED830" s="9">
        <f>$EC$1659/4+$EC$1660/2+$EC$1661/4</f>
        <v>0</v>
      </c>
      <c r="EE830" s="9">
        <f>$ED$1658/4+$ED$1659/2+$ED$1660/4</f>
        <v>0</v>
      </c>
      <c r="GP830" s="9" t="e">
        <f ca="1">INDIRECT(ADDRESS(ROW(),Controls!#REF!+30))</f>
        <v>#REF!</v>
      </c>
      <c r="GQ830" s="9" t="e">
        <f ca="1">INDIRECT(ADDRESS(ROW(),Controls!#REF!+45))</f>
        <v>#REF!</v>
      </c>
      <c r="GR830" s="9" t="e">
        <f ca="1">INDIRECT(ADDRESS(ROW(),Controls!#REF!+60))</f>
        <v>#REF!</v>
      </c>
      <c r="GS830" s="9" t="e">
        <f ca="1">INDIRECT(ADDRESS(ROW(),Controls!#REF!+75))</f>
        <v>#REF!</v>
      </c>
      <c r="GT830" s="9" t="e">
        <f ca="1">INDIRECT(ADDRESS(ROW(),Controls!#REF!+90))</f>
        <v>#REF!</v>
      </c>
      <c r="GU830" s="9" t="e">
        <f ca="1">INDIRECT(ADDRESS(ROW(),Controls!#REF!+105))</f>
        <v>#REF!</v>
      </c>
      <c r="GV830" s="9" t="e">
        <f ca="1">INDIRECT(ADDRESS(ROW(),Controls!#REF!+120))</f>
        <v>#REF!</v>
      </c>
      <c r="GW830" s="9" t="e">
        <f ca="1">INDIRECT(ADDRESS(ROW(),Controls!#REF!+15))</f>
        <v>#REF!</v>
      </c>
      <c r="GX830" s="9" t="e">
        <f ca="1">INDIRECT(ADDRESS(ROW(),Controls!#REF!+135))</f>
        <v>#REF!</v>
      </c>
      <c r="HJ830" s="9" t="e">
        <f t="shared" ca="1" si="72"/>
        <v>#REF!</v>
      </c>
      <c r="HK830" s="9" t="e">
        <f t="shared" ca="1" si="73"/>
        <v>#REF!</v>
      </c>
      <c r="HL830" s="9" t="e">
        <f t="shared" ca="1" si="74"/>
        <v>#REF!</v>
      </c>
      <c r="HM830" s="9" t="e">
        <f t="shared" ca="1" si="75"/>
        <v>#REF!</v>
      </c>
      <c r="HN830" s="9" t="e">
        <f ca="1">SQRT($GS830*(1-$GS830/Controls!$D$15))</f>
        <v>#REF!</v>
      </c>
      <c r="HO830" s="9" t="e">
        <f t="shared" ca="1" si="76"/>
        <v>#REF!</v>
      </c>
      <c r="HP830" s="9" t="e">
        <f t="shared" ca="1" si="77"/>
        <v>#REF!</v>
      </c>
      <c r="HQ830" s="9" t="e">
        <f ca="1">IF($GV830=0,NA(),($GX830*Controls!#REF!))</f>
        <v>#REF!</v>
      </c>
    </row>
    <row r="831" spans="134:225" x14ac:dyDescent="0.25">
      <c r="ED831" s="9">
        <f>$EC$1661/4+$EC$1662/2+$EC$1663/4</f>
        <v>0</v>
      </c>
      <c r="EE831" s="9">
        <f>$ED$1660/4+$ED$1661/2+$ED$1662/4</f>
        <v>0</v>
      </c>
      <c r="GP831" s="9" t="e">
        <f ca="1">INDIRECT(ADDRESS(ROW(),Controls!#REF!+30))</f>
        <v>#REF!</v>
      </c>
      <c r="GQ831" s="9" t="e">
        <f ca="1">INDIRECT(ADDRESS(ROW(),Controls!#REF!+45))</f>
        <v>#REF!</v>
      </c>
      <c r="GR831" s="9" t="e">
        <f ca="1">INDIRECT(ADDRESS(ROW(),Controls!#REF!+60))</f>
        <v>#REF!</v>
      </c>
      <c r="GS831" s="9" t="e">
        <f ca="1">INDIRECT(ADDRESS(ROW(),Controls!#REF!+75))</f>
        <v>#REF!</v>
      </c>
      <c r="GT831" s="9" t="e">
        <f ca="1">INDIRECT(ADDRESS(ROW(),Controls!#REF!+90))</f>
        <v>#REF!</v>
      </c>
      <c r="GU831" s="9" t="e">
        <f ca="1">INDIRECT(ADDRESS(ROW(),Controls!#REF!+105))</f>
        <v>#REF!</v>
      </c>
      <c r="GV831" s="9" t="e">
        <f ca="1">INDIRECT(ADDRESS(ROW(),Controls!#REF!+120))</f>
        <v>#REF!</v>
      </c>
      <c r="GW831" s="9" t="e">
        <f ca="1">INDIRECT(ADDRESS(ROW(),Controls!#REF!+15))</f>
        <v>#REF!</v>
      </c>
      <c r="GX831" s="9" t="e">
        <f ca="1">INDIRECT(ADDRESS(ROW(),Controls!#REF!+135))</f>
        <v>#REF!</v>
      </c>
      <c r="HJ831" s="9" t="e">
        <f t="shared" ca="1" si="72"/>
        <v>#REF!</v>
      </c>
      <c r="HK831" s="9" t="e">
        <f t="shared" ca="1" si="73"/>
        <v>#REF!</v>
      </c>
      <c r="HL831" s="9" t="e">
        <f t="shared" ca="1" si="74"/>
        <v>#REF!</v>
      </c>
      <c r="HM831" s="9" t="e">
        <f t="shared" ca="1" si="75"/>
        <v>#REF!</v>
      </c>
      <c r="HN831" s="9" t="e">
        <f ca="1">SQRT($GS831*(1-$GS831/Controls!$D$15))</f>
        <v>#REF!</v>
      </c>
      <c r="HO831" s="9" t="e">
        <f t="shared" ca="1" si="76"/>
        <v>#REF!</v>
      </c>
      <c r="HP831" s="9" t="e">
        <f t="shared" ca="1" si="77"/>
        <v>#REF!</v>
      </c>
      <c r="HQ831" s="9" t="e">
        <f ca="1">IF($GV831=0,NA(),($GX831*Controls!#REF!))</f>
        <v>#REF!</v>
      </c>
    </row>
    <row r="832" spans="134:225" x14ac:dyDescent="0.25">
      <c r="ED832" s="9">
        <f>$EC$1663/4+$EC$1664/2+$EC$1665/4</f>
        <v>0</v>
      </c>
      <c r="EE832" s="9">
        <f>$ED$1662/4+$ED$1663/2+$ED$1664/4</f>
        <v>0</v>
      </c>
      <c r="GP832" s="9" t="e">
        <f ca="1">INDIRECT(ADDRESS(ROW(),Controls!#REF!+30))</f>
        <v>#REF!</v>
      </c>
      <c r="GQ832" s="9" t="e">
        <f ca="1">INDIRECT(ADDRESS(ROW(),Controls!#REF!+45))</f>
        <v>#REF!</v>
      </c>
      <c r="GR832" s="9" t="e">
        <f ca="1">INDIRECT(ADDRESS(ROW(),Controls!#REF!+60))</f>
        <v>#REF!</v>
      </c>
      <c r="GS832" s="9" t="e">
        <f ca="1">INDIRECT(ADDRESS(ROW(),Controls!#REF!+75))</f>
        <v>#REF!</v>
      </c>
      <c r="GT832" s="9" t="e">
        <f ca="1">INDIRECT(ADDRESS(ROW(),Controls!#REF!+90))</f>
        <v>#REF!</v>
      </c>
      <c r="GU832" s="9" t="e">
        <f ca="1">INDIRECT(ADDRESS(ROW(),Controls!#REF!+105))</f>
        <v>#REF!</v>
      </c>
      <c r="GV832" s="9" t="e">
        <f ca="1">INDIRECT(ADDRESS(ROW(),Controls!#REF!+120))</f>
        <v>#REF!</v>
      </c>
      <c r="GW832" s="9" t="e">
        <f ca="1">INDIRECT(ADDRESS(ROW(),Controls!#REF!+15))</f>
        <v>#REF!</v>
      </c>
      <c r="GX832" s="9" t="e">
        <f ca="1">INDIRECT(ADDRESS(ROW(),Controls!#REF!+135))</f>
        <v>#REF!</v>
      </c>
      <c r="HJ832" s="9" t="e">
        <f t="shared" ca="1" si="72"/>
        <v>#REF!</v>
      </c>
      <c r="HK832" s="9" t="e">
        <f t="shared" ca="1" si="73"/>
        <v>#REF!</v>
      </c>
      <c r="HL832" s="9" t="e">
        <f t="shared" ca="1" si="74"/>
        <v>#REF!</v>
      </c>
      <c r="HM832" s="9" t="e">
        <f t="shared" ca="1" si="75"/>
        <v>#REF!</v>
      </c>
      <c r="HN832" s="9" t="e">
        <f ca="1">SQRT($GS832*(1-$GS832/Controls!$D$15))</f>
        <v>#REF!</v>
      </c>
      <c r="HO832" s="9" t="e">
        <f t="shared" ca="1" si="76"/>
        <v>#REF!</v>
      </c>
      <c r="HP832" s="9" t="e">
        <f t="shared" ca="1" si="77"/>
        <v>#REF!</v>
      </c>
      <c r="HQ832" s="9" t="e">
        <f ca="1">IF($GV832=0,NA(),($GX832*Controls!#REF!))</f>
        <v>#REF!</v>
      </c>
    </row>
    <row r="833" spans="134:225" x14ac:dyDescent="0.25">
      <c r="ED833" s="9">
        <f>$EC$1665/4+$EC$1666/2+$EC$1667/4</f>
        <v>0</v>
      </c>
      <c r="EE833" s="9">
        <f>$ED$1664/4+$ED$1665/2+$ED$1666/4</f>
        <v>0</v>
      </c>
      <c r="GP833" s="9" t="e">
        <f ca="1">INDIRECT(ADDRESS(ROW(),Controls!#REF!+30))</f>
        <v>#REF!</v>
      </c>
      <c r="GQ833" s="9" t="e">
        <f ca="1">INDIRECT(ADDRESS(ROW(),Controls!#REF!+45))</f>
        <v>#REF!</v>
      </c>
      <c r="GR833" s="9" t="e">
        <f ca="1">INDIRECT(ADDRESS(ROW(),Controls!#REF!+60))</f>
        <v>#REF!</v>
      </c>
      <c r="GS833" s="9" t="e">
        <f ca="1">INDIRECT(ADDRESS(ROW(),Controls!#REF!+75))</f>
        <v>#REF!</v>
      </c>
      <c r="GT833" s="9" t="e">
        <f ca="1">INDIRECT(ADDRESS(ROW(),Controls!#REF!+90))</f>
        <v>#REF!</v>
      </c>
      <c r="GU833" s="9" t="e">
        <f ca="1">INDIRECT(ADDRESS(ROW(),Controls!#REF!+105))</f>
        <v>#REF!</v>
      </c>
      <c r="GV833" s="9" t="e">
        <f ca="1">INDIRECT(ADDRESS(ROW(),Controls!#REF!+120))</f>
        <v>#REF!</v>
      </c>
      <c r="GW833" s="9" t="e">
        <f ca="1">INDIRECT(ADDRESS(ROW(),Controls!#REF!+15))</f>
        <v>#REF!</v>
      </c>
      <c r="GX833" s="9" t="e">
        <f ca="1">INDIRECT(ADDRESS(ROW(),Controls!#REF!+135))</f>
        <v>#REF!</v>
      </c>
      <c r="HJ833" s="9" t="e">
        <f t="shared" ref="HJ833:HJ896" ca="1" si="78">IF($GV833=0,NA(),MAX($GP833,0.01)/$GQ833)</f>
        <v>#REF!</v>
      </c>
      <c r="HK833" s="9" t="e">
        <f t="shared" ref="HK833:HK896" ca="1" si="79">IF($GV833=0,NA(),($GP833-$GQ833)/$GV833)</f>
        <v>#REF!</v>
      </c>
      <c r="HL833" s="9" t="e">
        <f t="shared" ref="HL833:HL896" ca="1" si="80">IF($GV833=0,NA(),MAX($GU833/$GT833,0.01))</f>
        <v>#REF!</v>
      </c>
      <c r="HM833" s="9" t="e">
        <f t="shared" ref="HM833:HM896" ca="1" si="81">IF($GV833=0,NA(),($GU833-$GT833)/$GV833)</f>
        <v>#REF!</v>
      </c>
      <c r="HN833" s="9" t="e">
        <f ca="1">SQRT($GS833*(1-$GS833/Controls!$D$15))</f>
        <v>#REF!</v>
      </c>
      <c r="HO833" s="9" t="e">
        <f t="shared" ref="HO833:HO896" ca="1" si="82">IF($HN833=0,0,$GR833/$HN833)</f>
        <v>#REF!</v>
      </c>
      <c r="HP833" s="9" t="e">
        <f t="shared" ref="HP833:HP896" ca="1" si="83">IF($GV833=0,NA(),$GW833/$GV833)</f>
        <v>#REF!</v>
      </c>
      <c r="HQ833" s="9" t="e">
        <f ca="1">IF($GV833=0,NA(),($GX833*Controls!#REF!))</f>
        <v>#REF!</v>
      </c>
    </row>
    <row r="834" spans="134:225" x14ac:dyDescent="0.25">
      <c r="ED834" s="9">
        <f>$EC$1667/4+$EC$1668/2+$EC$1669/4</f>
        <v>0</v>
      </c>
      <c r="EE834" s="9">
        <f>$ED$1666/4+$ED$1667/2+$ED$1668/4</f>
        <v>0</v>
      </c>
      <c r="GP834" s="9" t="e">
        <f ca="1">INDIRECT(ADDRESS(ROW(),Controls!#REF!+30))</f>
        <v>#REF!</v>
      </c>
      <c r="GQ834" s="9" t="e">
        <f ca="1">INDIRECT(ADDRESS(ROW(),Controls!#REF!+45))</f>
        <v>#REF!</v>
      </c>
      <c r="GR834" s="9" t="e">
        <f ca="1">INDIRECT(ADDRESS(ROW(),Controls!#REF!+60))</f>
        <v>#REF!</v>
      </c>
      <c r="GS834" s="9" t="e">
        <f ca="1">INDIRECT(ADDRESS(ROW(),Controls!#REF!+75))</f>
        <v>#REF!</v>
      </c>
      <c r="GT834" s="9" t="e">
        <f ca="1">INDIRECT(ADDRESS(ROW(),Controls!#REF!+90))</f>
        <v>#REF!</v>
      </c>
      <c r="GU834" s="9" t="e">
        <f ca="1">INDIRECT(ADDRESS(ROW(),Controls!#REF!+105))</f>
        <v>#REF!</v>
      </c>
      <c r="GV834" s="9" t="e">
        <f ca="1">INDIRECT(ADDRESS(ROW(),Controls!#REF!+120))</f>
        <v>#REF!</v>
      </c>
      <c r="GW834" s="9" t="e">
        <f ca="1">INDIRECT(ADDRESS(ROW(),Controls!#REF!+15))</f>
        <v>#REF!</v>
      </c>
      <c r="GX834" s="9" t="e">
        <f ca="1">INDIRECT(ADDRESS(ROW(),Controls!#REF!+135))</f>
        <v>#REF!</v>
      </c>
      <c r="HJ834" s="9" t="e">
        <f t="shared" ca="1" si="78"/>
        <v>#REF!</v>
      </c>
      <c r="HK834" s="9" t="e">
        <f t="shared" ca="1" si="79"/>
        <v>#REF!</v>
      </c>
      <c r="HL834" s="9" t="e">
        <f t="shared" ca="1" si="80"/>
        <v>#REF!</v>
      </c>
      <c r="HM834" s="9" t="e">
        <f t="shared" ca="1" si="81"/>
        <v>#REF!</v>
      </c>
      <c r="HN834" s="9" t="e">
        <f ca="1">SQRT($GS834*(1-$GS834/Controls!$D$15))</f>
        <v>#REF!</v>
      </c>
      <c r="HO834" s="9" t="e">
        <f t="shared" ca="1" si="82"/>
        <v>#REF!</v>
      </c>
      <c r="HP834" s="9" t="e">
        <f t="shared" ca="1" si="83"/>
        <v>#REF!</v>
      </c>
      <c r="HQ834" s="9" t="e">
        <f ca="1">IF($GV834=0,NA(),($GX834*Controls!#REF!))</f>
        <v>#REF!</v>
      </c>
    </row>
    <row r="835" spans="134:225" x14ac:dyDescent="0.25">
      <c r="ED835" s="9">
        <f>$EC$1669/4+$EC$1670/2+$EC$1671/4</f>
        <v>0</v>
      </c>
      <c r="EE835" s="9">
        <f>$ED$1668/4+$ED$1669/2+$ED$1670/4</f>
        <v>0</v>
      </c>
      <c r="GP835" s="9" t="e">
        <f ca="1">INDIRECT(ADDRESS(ROW(),Controls!#REF!+30))</f>
        <v>#REF!</v>
      </c>
      <c r="GQ835" s="9" t="e">
        <f ca="1">INDIRECT(ADDRESS(ROW(),Controls!#REF!+45))</f>
        <v>#REF!</v>
      </c>
      <c r="GR835" s="9" t="e">
        <f ca="1">INDIRECT(ADDRESS(ROW(),Controls!#REF!+60))</f>
        <v>#REF!</v>
      </c>
      <c r="GS835" s="9" t="e">
        <f ca="1">INDIRECT(ADDRESS(ROW(),Controls!#REF!+75))</f>
        <v>#REF!</v>
      </c>
      <c r="GT835" s="9" t="e">
        <f ca="1">INDIRECT(ADDRESS(ROW(),Controls!#REF!+90))</f>
        <v>#REF!</v>
      </c>
      <c r="GU835" s="9" t="e">
        <f ca="1">INDIRECT(ADDRESS(ROW(),Controls!#REF!+105))</f>
        <v>#REF!</v>
      </c>
      <c r="GV835" s="9" t="e">
        <f ca="1">INDIRECT(ADDRESS(ROW(),Controls!#REF!+120))</f>
        <v>#REF!</v>
      </c>
      <c r="GW835" s="9" t="e">
        <f ca="1">INDIRECT(ADDRESS(ROW(),Controls!#REF!+15))</f>
        <v>#REF!</v>
      </c>
      <c r="GX835" s="9" t="e">
        <f ca="1">INDIRECT(ADDRESS(ROW(),Controls!#REF!+135))</f>
        <v>#REF!</v>
      </c>
      <c r="HJ835" s="9" t="e">
        <f t="shared" ca="1" si="78"/>
        <v>#REF!</v>
      </c>
      <c r="HK835" s="9" t="e">
        <f t="shared" ca="1" si="79"/>
        <v>#REF!</v>
      </c>
      <c r="HL835" s="9" t="e">
        <f t="shared" ca="1" si="80"/>
        <v>#REF!</v>
      </c>
      <c r="HM835" s="9" t="e">
        <f t="shared" ca="1" si="81"/>
        <v>#REF!</v>
      </c>
      <c r="HN835" s="9" t="e">
        <f ca="1">SQRT($GS835*(1-$GS835/Controls!$D$15))</f>
        <v>#REF!</v>
      </c>
      <c r="HO835" s="9" t="e">
        <f t="shared" ca="1" si="82"/>
        <v>#REF!</v>
      </c>
      <c r="HP835" s="9" t="e">
        <f t="shared" ca="1" si="83"/>
        <v>#REF!</v>
      </c>
      <c r="HQ835" s="9" t="e">
        <f ca="1">IF($GV835=0,NA(),($GX835*Controls!#REF!))</f>
        <v>#REF!</v>
      </c>
    </row>
    <row r="836" spans="134:225" x14ac:dyDescent="0.25">
      <c r="ED836" s="9">
        <f>$EC$1671/4+$EC$1672/2+$EC$1673/4</f>
        <v>0</v>
      </c>
      <c r="EE836" s="9">
        <f>$ED$1670/4+$ED$1671/2+$ED$1672/4</f>
        <v>0</v>
      </c>
      <c r="GP836" s="9" t="e">
        <f ca="1">INDIRECT(ADDRESS(ROW(),Controls!#REF!+30))</f>
        <v>#REF!</v>
      </c>
      <c r="GQ836" s="9" t="e">
        <f ca="1">INDIRECT(ADDRESS(ROW(),Controls!#REF!+45))</f>
        <v>#REF!</v>
      </c>
      <c r="GR836" s="9" t="e">
        <f ca="1">INDIRECT(ADDRESS(ROW(),Controls!#REF!+60))</f>
        <v>#REF!</v>
      </c>
      <c r="GS836" s="9" t="e">
        <f ca="1">INDIRECT(ADDRESS(ROW(),Controls!#REF!+75))</f>
        <v>#REF!</v>
      </c>
      <c r="GT836" s="9" t="e">
        <f ca="1">INDIRECT(ADDRESS(ROW(),Controls!#REF!+90))</f>
        <v>#REF!</v>
      </c>
      <c r="GU836" s="9" t="e">
        <f ca="1">INDIRECT(ADDRESS(ROW(),Controls!#REF!+105))</f>
        <v>#REF!</v>
      </c>
      <c r="GV836" s="9" t="e">
        <f ca="1">INDIRECT(ADDRESS(ROW(),Controls!#REF!+120))</f>
        <v>#REF!</v>
      </c>
      <c r="GW836" s="9" t="e">
        <f ca="1">INDIRECT(ADDRESS(ROW(),Controls!#REF!+15))</f>
        <v>#REF!</v>
      </c>
      <c r="GX836" s="9" t="e">
        <f ca="1">INDIRECT(ADDRESS(ROW(),Controls!#REF!+135))</f>
        <v>#REF!</v>
      </c>
      <c r="HJ836" s="9" t="e">
        <f t="shared" ca="1" si="78"/>
        <v>#REF!</v>
      </c>
      <c r="HK836" s="9" t="e">
        <f t="shared" ca="1" si="79"/>
        <v>#REF!</v>
      </c>
      <c r="HL836" s="9" t="e">
        <f t="shared" ca="1" si="80"/>
        <v>#REF!</v>
      </c>
      <c r="HM836" s="9" t="e">
        <f t="shared" ca="1" si="81"/>
        <v>#REF!</v>
      </c>
      <c r="HN836" s="9" t="e">
        <f ca="1">SQRT($GS836*(1-$GS836/Controls!$D$15))</f>
        <v>#REF!</v>
      </c>
      <c r="HO836" s="9" t="e">
        <f t="shared" ca="1" si="82"/>
        <v>#REF!</v>
      </c>
      <c r="HP836" s="9" t="e">
        <f t="shared" ca="1" si="83"/>
        <v>#REF!</v>
      </c>
      <c r="HQ836" s="9" t="e">
        <f ca="1">IF($GV836=0,NA(),($GX836*Controls!#REF!))</f>
        <v>#REF!</v>
      </c>
    </row>
    <row r="837" spans="134:225" x14ac:dyDescent="0.25">
      <c r="ED837" s="9">
        <f>$EC$1673/4+$EC$1674/2+$EC$1675/4</f>
        <v>0</v>
      </c>
      <c r="EE837" s="9">
        <f>$ED$1672/4+$ED$1673/2+$ED$1674/4</f>
        <v>0</v>
      </c>
      <c r="GP837" s="9" t="e">
        <f ca="1">INDIRECT(ADDRESS(ROW(),Controls!#REF!+30))</f>
        <v>#REF!</v>
      </c>
      <c r="GQ837" s="9" t="e">
        <f ca="1">INDIRECT(ADDRESS(ROW(),Controls!#REF!+45))</f>
        <v>#REF!</v>
      </c>
      <c r="GR837" s="9" t="e">
        <f ca="1">INDIRECT(ADDRESS(ROW(),Controls!#REF!+60))</f>
        <v>#REF!</v>
      </c>
      <c r="GS837" s="9" t="e">
        <f ca="1">INDIRECT(ADDRESS(ROW(),Controls!#REF!+75))</f>
        <v>#REF!</v>
      </c>
      <c r="GT837" s="9" t="e">
        <f ca="1">INDIRECT(ADDRESS(ROW(),Controls!#REF!+90))</f>
        <v>#REF!</v>
      </c>
      <c r="GU837" s="9" t="e">
        <f ca="1">INDIRECT(ADDRESS(ROW(),Controls!#REF!+105))</f>
        <v>#REF!</v>
      </c>
      <c r="GV837" s="9" t="e">
        <f ca="1">INDIRECT(ADDRESS(ROW(),Controls!#REF!+120))</f>
        <v>#REF!</v>
      </c>
      <c r="GW837" s="9" t="e">
        <f ca="1">INDIRECT(ADDRESS(ROW(),Controls!#REF!+15))</f>
        <v>#REF!</v>
      </c>
      <c r="GX837" s="9" t="e">
        <f ca="1">INDIRECT(ADDRESS(ROW(),Controls!#REF!+135))</f>
        <v>#REF!</v>
      </c>
      <c r="HJ837" s="9" t="e">
        <f t="shared" ca="1" si="78"/>
        <v>#REF!</v>
      </c>
      <c r="HK837" s="9" t="e">
        <f t="shared" ca="1" si="79"/>
        <v>#REF!</v>
      </c>
      <c r="HL837" s="9" t="e">
        <f t="shared" ca="1" si="80"/>
        <v>#REF!</v>
      </c>
      <c r="HM837" s="9" t="e">
        <f t="shared" ca="1" si="81"/>
        <v>#REF!</v>
      </c>
      <c r="HN837" s="9" t="e">
        <f ca="1">SQRT($GS837*(1-$GS837/Controls!$D$15))</f>
        <v>#REF!</v>
      </c>
      <c r="HO837" s="9" t="e">
        <f t="shared" ca="1" si="82"/>
        <v>#REF!</v>
      </c>
      <c r="HP837" s="9" t="e">
        <f t="shared" ca="1" si="83"/>
        <v>#REF!</v>
      </c>
      <c r="HQ837" s="9" t="e">
        <f ca="1">IF($GV837=0,NA(),($GX837*Controls!#REF!))</f>
        <v>#REF!</v>
      </c>
    </row>
    <row r="838" spans="134:225" x14ac:dyDescent="0.25">
      <c r="ED838" s="9">
        <f>$EC$1675/4+$EC$1676/2+$EC$1677/4</f>
        <v>0</v>
      </c>
      <c r="EE838" s="9">
        <f>$ED$1674/4+$ED$1675/2+$ED$1676/4</f>
        <v>0</v>
      </c>
      <c r="GP838" s="9" t="e">
        <f ca="1">INDIRECT(ADDRESS(ROW(),Controls!#REF!+30))</f>
        <v>#REF!</v>
      </c>
      <c r="GQ838" s="9" t="e">
        <f ca="1">INDIRECT(ADDRESS(ROW(),Controls!#REF!+45))</f>
        <v>#REF!</v>
      </c>
      <c r="GR838" s="9" t="e">
        <f ca="1">INDIRECT(ADDRESS(ROW(),Controls!#REF!+60))</f>
        <v>#REF!</v>
      </c>
      <c r="GS838" s="9" t="e">
        <f ca="1">INDIRECT(ADDRESS(ROW(),Controls!#REF!+75))</f>
        <v>#REF!</v>
      </c>
      <c r="GT838" s="9" t="e">
        <f ca="1">INDIRECT(ADDRESS(ROW(),Controls!#REF!+90))</f>
        <v>#REF!</v>
      </c>
      <c r="GU838" s="9" t="e">
        <f ca="1">INDIRECT(ADDRESS(ROW(),Controls!#REF!+105))</f>
        <v>#REF!</v>
      </c>
      <c r="GV838" s="9" t="e">
        <f ca="1">INDIRECT(ADDRESS(ROW(),Controls!#REF!+120))</f>
        <v>#REF!</v>
      </c>
      <c r="GW838" s="9" t="e">
        <f ca="1">INDIRECT(ADDRESS(ROW(),Controls!#REF!+15))</f>
        <v>#REF!</v>
      </c>
      <c r="GX838" s="9" t="e">
        <f ca="1">INDIRECT(ADDRESS(ROW(),Controls!#REF!+135))</f>
        <v>#REF!</v>
      </c>
      <c r="HJ838" s="9" t="e">
        <f t="shared" ca="1" si="78"/>
        <v>#REF!</v>
      </c>
      <c r="HK838" s="9" t="e">
        <f t="shared" ca="1" si="79"/>
        <v>#REF!</v>
      </c>
      <c r="HL838" s="9" t="e">
        <f t="shared" ca="1" si="80"/>
        <v>#REF!</v>
      </c>
      <c r="HM838" s="9" t="e">
        <f t="shared" ca="1" si="81"/>
        <v>#REF!</v>
      </c>
      <c r="HN838" s="9" t="e">
        <f ca="1">SQRT($GS838*(1-$GS838/Controls!$D$15))</f>
        <v>#REF!</v>
      </c>
      <c r="HO838" s="9" t="e">
        <f t="shared" ca="1" si="82"/>
        <v>#REF!</v>
      </c>
      <c r="HP838" s="9" t="e">
        <f t="shared" ca="1" si="83"/>
        <v>#REF!</v>
      </c>
      <c r="HQ838" s="9" t="e">
        <f ca="1">IF($GV838=0,NA(),($GX838*Controls!#REF!))</f>
        <v>#REF!</v>
      </c>
    </row>
    <row r="839" spans="134:225" x14ac:dyDescent="0.25">
      <c r="ED839" s="9">
        <f>$EC$1677/4+$EC$1678/2+$EC$1679/4</f>
        <v>0</v>
      </c>
      <c r="EE839" s="9">
        <f>$ED$1676/4+$ED$1677/2+$ED$1678/4</f>
        <v>0</v>
      </c>
      <c r="GP839" s="9" t="e">
        <f ca="1">INDIRECT(ADDRESS(ROW(),Controls!#REF!+30))</f>
        <v>#REF!</v>
      </c>
      <c r="GQ839" s="9" t="e">
        <f ca="1">INDIRECT(ADDRESS(ROW(),Controls!#REF!+45))</f>
        <v>#REF!</v>
      </c>
      <c r="GR839" s="9" t="e">
        <f ca="1">INDIRECT(ADDRESS(ROW(),Controls!#REF!+60))</f>
        <v>#REF!</v>
      </c>
      <c r="GS839" s="9" t="e">
        <f ca="1">INDIRECT(ADDRESS(ROW(),Controls!#REF!+75))</f>
        <v>#REF!</v>
      </c>
      <c r="GT839" s="9" t="e">
        <f ca="1">INDIRECT(ADDRESS(ROW(),Controls!#REF!+90))</f>
        <v>#REF!</v>
      </c>
      <c r="GU839" s="9" t="e">
        <f ca="1">INDIRECT(ADDRESS(ROW(),Controls!#REF!+105))</f>
        <v>#REF!</v>
      </c>
      <c r="GV839" s="9" t="e">
        <f ca="1">INDIRECT(ADDRESS(ROW(),Controls!#REF!+120))</f>
        <v>#REF!</v>
      </c>
      <c r="GW839" s="9" t="e">
        <f ca="1">INDIRECT(ADDRESS(ROW(),Controls!#REF!+15))</f>
        <v>#REF!</v>
      </c>
      <c r="GX839" s="9" t="e">
        <f ca="1">INDIRECT(ADDRESS(ROW(),Controls!#REF!+135))</f>
        <v>#REF!</v>
      </c>
      <c r="HJ839" s="9" t="e">
        <f t="shared" ca="1" si="78"/>
        <v>#REF!</v>
      </c>
      <c r="HK839" s="9" t="e">
        <f t="shared" ca="1" si="79"/>
        <v>#REF!</v>
      </c>
      <c r="HL839" s="9" t="e">
        <f t="shared" ca="1" si="80"/>
        <v>#REF!</v>
      </c>
      <c r="HM839" s="9" t="e">
        <f t="shared" ca="1" si="81"/>
        <v>#REF!</v>
      </c>
      <c r="HN839" s="9" t="e">
        <f ca="1">SQRT($GS839*(1-$GS839/Controls!$D$15))</f>
        <v>#REF!</v>
      </c>
      <c r="HO839" s="9" t="e">
        <f t="shared" ca="1" si="82"/>
        <v>#REF!</v>
      </c>
      <c r="HP839" s="9" t="e">
        <f t="shared" ca="1" si="83"/>
        <v>#REF!</v>
      </c>
      <c r="HQ839" s="9" t="e">
        <f ca="1">IF($GV839=0,NA(),($GX839*Controls!#REF!))</f>
        <v>#REF!</v>
      </c>
    </row>
    <row r="840" spans="134:225" x14ac:dyDescent="0.25">
      <c r="ED840" s="9">
        <f>$EC$1679/4+$EC$1680/2+$EC$1681/4</f>
        <v>0</v>
      </c>
      <c r="EE840" s="9">
        <f>$ED$1678/4+$ED$1679/2+$ED$1680/4</f>
        <v>0</v>
      </c>
      <c r="GP840" s="9" t="e">
        <f ca="1">INDIRECT(ADDRESS(ROW(),Controls!#REF!+30))</f>
        <v>#REF!</v>
      </c>
      <c r="GQ840" s="9" t="e">
        <f ca="1">INDIRECT(ADDRESS(ROW(),Controls!#REF!+45))</f>
        <v>#REF!</v>
      </c>
      <c r="GR840" s="9" t="e">
        <f ca="1">INDIRECT(ADDRESS(ROW(),Controls!#REF!+60))</f>
        <v>#REF!</v>
      </c>
      <c r="GS840" s="9" t="e">
        <f ca="1">INDIRECT(ADDRESS(ROW(),Controls!#REF!+75))</f>
        <v>#REF!</v>
      </c>
      <c r="GT840" s="9" t="e">
        <f ca="1">INDIRECT(ADDRESS(ROW(),Controls!#REF!+90))</f>
        <v>#REF!</v>
      </c>
      <c r="GU840" s="9" t="e">
        <f ca="1">INDIRECT(ADDRESS(ROW(),Controls!#REF!+105))</f>
        <v>#REF!</v>
      </c>
      <c r="GV840" s="9" t="e">
        <f ca="1">INDIRECT(ADDRESS(ROW(),Controls!#REF!+120))</f>
        <v>#REF!</v>
      </c>
      <c r="GW840" s="9" t="e">
        <f ca="1">INDIRECT(ADDRESS(ROW(),Controls!#REF!+15))</f>
        <v>#REF!</v>
      </c>
      <c r="GX840" s="9" t="e">
        <f ca="1">INDIRECT(ADDRESS(ROW(),Controls!#REF!+135))</f>
        <v>#REF!</v>
      </c>
      <c r="HJ840" s="9" t="e">
        <f t="shared" ca="1" si="78"/>
        <v>#REF!</v>
      </c>
      <c r="HK840" s="9" t="e">
        <f t="shared" ca="1" si="79"/>
        <v>#REF!</v>
      </c>
      <c r="HL840" s="9" t="e">
        <f t="shared" ca="1" si="80"/>
        <v>#REF!</v>
      </c>
      <c r="HM840" s="9" t="e">
        <f t="shared" ca="1" si="81"/>
        <v>#REF!</v>
      </c>
      <c r="HN840" s="9" t="e">
        <f ca="1">SQRT($GS840*(1-$GS840/Controls!$D$15))</f>
        <v>#REF!</v>
      </c>
      <c r="HO840" s="9" t="e">
        <f t="shared" ca="1" si="82"/>
        <v>#REF!</v>
      </c>
      <c r="HP840" s="9" t="e">
        <f t="shared" ca="1" si="83"/>
        <v>#REF!</v>
      </c>
      <c r="HQ840" s="9" t="e">
        <f ca="1">IF($GV840=0,NA(),($GX840*Controls!#REF!))</f>
        <v>#REF!</v>
      </c>
    </row>
    <row r="841" spans="134:225" x14ac:dyDescent="0.25">
      <c r="ED841" s="9">
        <f>$EC$1681/4+$EC$1682/2+$EC$1683/4</f>
        <v>0</v>
      </c>
      <c r="EE841" s="9">
        <f>$ED$1680/4+$ED$1681/2+$ED$1682/4</f>
        <v>0</v>
      </c>
      <c r="GP841" s="9" t="e">
        <f ca="1">INDIRECT(ADDRESS(ROW(),Controls!#REF!+30))</f>
        <v>#REF!</v>
      </c>
      <c r="GQ841" s="9" t="e">
        <f ca="1">INDIRECT(ADDRESS(ROW(),Controls!#REF!+45))</f>
        <v>#REF!</v>
      </c>
      <c r="GR841" s="9" t="e">
        <f ca="1">INDIRECT(ADDRESS(ROW(),Controls!#REF!+60))</f>
        <v>#REF!</v>
      </c>
      <c r="GS841" s="9" t="e">
        <f ca="1">INDIRECT(ADDRESS(ROW(),Controls!#REF!+75))</f>
        <v>#REF!</v>
      </c>
      <c r="GT841" s="9" t="e">
        <f ca="1">INDIRECT(ADDRESS(ROW(),Controls!#REF!+90))</f>
        <v>#REF!</v>
      </c>
      <c r="GU841" s="9" t="e">
        <f ca="1">INDIRECT(ADDRESS(ROW(),Controls!#REF!+105))</f>
        <v>#REF!</v>
      </c>
      <c r="GV841" s="9" t="e">
        <f ca="1">INDIRECT(ADDRESS(ROW(),Controls!#REF!+120))</f>
        <v>#REF!</v>
      </c>
      <c r="GW841" s="9" t="e">
        <f ca="1">INDIRECT(ADDRESS(ROW(),Controls!#REF!+15))</f>
        <v>#REF!</v>
      </c>
      <c r="GX841" s="9" t="e">
        <f ca="1">INDIRECT(ADDRESS(ROW(),Controls!#REF!+135))</f>
        <v>#REF!</v>
      </c>
      <c r="HJ841" s="9" t="e">
        <f t="shared" ca="1" si="78"/>
        <v>#REF!</v>
      </c>
      <c r="HK841" s="9" t="e">
        <f t="shared" ca="1" si="79"/>
        <v>#REF!</v>
      </c>
      <c r="HL841" s="9" t="e">
        <f t="shared" ca="1" si="80"/>
        <v>#REF!</v>
      </c>
      <c r="HM841" s="9" t="e">
        <f t="shared" ca="1" si="81"/>
        <v>#REF!</v>
      </c>
      <c r="HN841" s="9" t="e">
        <f ca="1">SQRT($GS841*(1-$GS841/Controls!$D$15))</f>
        <v>#REF!</v>
      </c>
      <c r="HO841" s="9" t="e">
        <f t="shared" ca="1" si="82"/>
        <v>#REF!</v>
      </c>
      <c r="HP841" s="9" t="e">
        <f t="shared" ca="1" si="83"/>
        <v>#REF!</v>
      </c>
      <c r="HQ841" s="9" t="e">
        <f ca="1">IF($GV841=0,NA(),($GX841*Controls!#REF!))</f>
        <v>#REF!</v>
      </c>
    </row>
    <row r="842" spans="134:225" x14ac:dyDescent="0.25">
      <c r="ED842" s="9">
        <f>$EC$1683/4+$EC$1684/2+$EC$1685/4</f>
        <v>0</v>
      </c>
      <c r="EE842" s="9">
        <f>$ED$1682/4+$ED$1683/2+$ED$1684/4</f>
        <v>0</v>
      </c>
      <c r="GP842" s="9" t="e">
        <f ca="1">INDIRECT(ADDRESS(ROW(),Controls!#REF!+30))</f>
        <v>#REF!</v>
      </c>
      <c r="GQ842" s="9" t="e">
        <f ca="1">INDIRECT(ADDRESS(ROW(),Controls!#REF!+45))</f>
        <v>#REF!</v>
      </c>
      <c r="GR842" s="9" t="e">
        <f ca="1">INDIRECT(ADDRESS(ROW(),Controls!#REF!+60))</f>
        <v>#REF!</v>
      </c>
      <c r="GS842" s="9" t="e">
        <f ca="1">INDIRECT(ADDRESS(ROW(),Controls!#REF!+75))</f>
        <v>#REF!</v>
      </c>
      <c r="GT842" s="9" t="e">
        <f ca="1">INDIRECT(ADDRESS(ROW(),Controls!#REF!+90))</f>
        <v>#REF!</v>
      </c>
      <c r="GU842" s="9" t="e">
        <f ca="1">INDIRECT(ADDRESS(ROW(),Controls!#REF!+105))</f>
        <v>#REF!</v>
      </c>
      <c r="GV842" s="9" t="e">
        <f ca="1">INDIRECT(ADDRESS(ROW(),Controls!#REF!+120))</f>
        <v>#REF!</v>
      </c>
      <c r="GW842" s="9" t="e">
        <f ca="1">INDIRECT(ADDRESS(ROW(),Controls!#REF!+15))</f>
        <v>#REF!</v>
      </c>
      <c r="GX842" s="9" t="e">
        <f ca="1">INDIRECT(ADDRESS(ROW(),Controls!#REF!+135))</f>
        <v>#REF!</v>
      </c>
      <c r="HJ842" s="9" t="e">
        <f t="shared" ca="1" si="78"/>
        <v>#REF!</v>
      </c>
      <c r="HK842" s="9" t="e">
        <f t="shared" ca="1" si="79"/>
        <v>#REF!</v>
      </c>
      <c r="HL842" s="9" t="e">
        <f t="shared" ca="1" si="80"/>
        <v>#REF!</v>
      </c>
      <c r="HM842" s="9" t="e">
        <f t="shared" ca="1" si="81"/>
        <v>#REF!</v>
      </c>
      <c r="HN842" s="9" t="e">
        <f ca="1">SQRT($GS842*(1-$GS842/Controls!$D$15))</f>
        <v>#REF!</v>
      </c>
      <c r="HO842" s="9" t="e">
        <f t="shared" ca="1" si="82"/>
        <v>#REF!</v>
      </c>
      <c r="HP842" s="9" t="e">
        <f t="shared" ca="1" si="83"/>
        <v>#REF!</v>
      </c>
      <c r="HQ842" s="9" t="e">
        <f ca="1">IF($GV842=0,NA(),($GX842*Controls!#REF!))</f>
        <v>#REF!</v>
      </c>
    </row>
    <row r="843" spans="134:225" x14ac:dyDescent="0.25">
      <c r="ED843" s="9">
        <f>$EC$1685/4+$EC$1686/2+$EC$1687/4</f>
        <v>0</v>
      </c>
      <c r="EE843" s="9">
        <f>$ED$1684/4+$ED$1685/2+$ED$1686/4</f>
        <v>0</v>
      </c>
      <c r="GP843" s="9" t="e">
        <f ca="1">INDIRECT(ADDRESS(ROW(),Controls!#REF!+30))</f>
        <v>#REF!</v>
      </c>
      <c r="GQ843" s="9" t="e">
        <f ca="1">INDIRECT(ADDRESS(ROW(),Controls!#REF!+45))</f>
        <v>#REF!</v>
      </c>
      <c r="GR843" s="9" t="e">
        <f ca="1">INDIRECT(ADDRESS(ROW(),Controls!#REF!+60))</f>
        <v>#REF!</v>
      </c>
      <c r="GS843" s="9" t="e">
        <f ca="1">INDIRECT(ADDRESS(ROW(),Controls!#REF!+75))</f>
        <v>#REF!</v>
      </c>
      <c r="GT843" s="9" t="e">
        <f ca="1">INDIRECT(ADDRESS(ROW(),Controls!#REF!+90))</f>
        <v>#REF!</v>
      </c>
      <c r="GU843" s="9" t="e">
        <f ca="1">INDIRECT(ADDRESS(ROW(),Controls!#REF!+105))</f>
        <v>#REF!</v>
      </c>
      <c r="GV843" s="9" t="e">
        <f ca="1">INDIRECT(ADDRESS(ROW(),Controls!#REF!+120))</f>
        <v>#REF!</v>
      </c>
      <c r="GW843" s="9" t="e">
        <f ca="1">INDIRECT(ADDRESS(ROW(),Controls!#REF!+15))</f>
        <v>#REF!</v>
      </c>
      <c r="GX843" s="9" t="e">
        <f ca="1">INDIRECT(ADDRESS(ROW(),Controls!#REF!+135))</f>
        <v>#REF!</v>
      </c>
      <c r="HJ843" s="9" t="e">
        <f t="shared" ca="1" si="78"/>
        <v>#REF!</v>
      </c>
      <c r="HK843" s="9" t="e">
        <f t="shared" ca="1" si="79"/>
        <v>#REF!</v>
      </c>
      <c r="HL843" s="9" t="e">
        <f t="shared" ca="1" si="80"/>
        <v>#REF!</v>
      </c>
      <c r="HM843" s="9" t="e">
        <f t="shared" ca="1" si="81"/>
        <v>#REF!</v>
      </c>
      <c r="HN843" s="9" t="e">
        <f ca="1">SQRT($GS843*(1-$GS843/Controls!$D$15))</f>
        <v>#REF!</v>
      </c>
      <c r="HO843" s="9" t="e">
        <f t="shared" ca="1" si="82"/>
        <v>#REF!</v>
      </c>
      <c r="HP843" s="9" t="e">
        <f t="shared" ca="1" si="83"/>
        <v>#REF!</v>
      </c>
      <c r="HQ843" s="9" t="e">
        <f ca="1">IF($GV843=0,NA(),($GX843*Controls!#REF!))</f>
        <v>#REF!</v>
      </c>
    </row>
    <row r="844" spans="134:225" x14ac:dyDescent="0.25">
      <c r="ED844" s="9">
        <f>$EC$1687/4+$EC$1688/2+$EC$1689/4</f>
        <v>0</v>
      </c>
      <c r="EE844" s="9">
        <f>$ED$1686/4+$ED$1687/2+$ED$1688/4</f>
        <v>0</v>
      </c>
      <c r="GP844" s="9" t="e">
        <f ca="1">INDIRECT(ADDRESS(ROW(),Controls!#REF!+30))</f>
        <v>#REF!</v>
      </c>
      <c r="GQ844" s="9" t="e">
        <f ca="1">INDIRECT(ADDRESS(ROW(),Controls!#REF!+45))</f>
        <v>#REF!</v>
      </c>
      <c r="GR844" s="9" t="e">
        <f ca="1">INDIRECT(ADDRESS(ROW(),Controls!#REF!+60))</f>
        <v>#REF!</v>
      </c>
      <c r="GS844" s="9" t="e">
        <f ca="1">INDIRECT(ADDRESS(ROW(),Controls!#REF!+75))</f>
        <v>#REF!</v>
      </c>
      <c r="GT844" s="9" t="e">
        <f ca="1">INDIRECT(ADDRESS(ROW(),Controls!#REF!+90))</f>
        <v>#REF!</v>
      </c>
      <c r="GU844" s="9" t="e">
        <f ca="1">INDIRECT(ADDRESS(ROW(),Controls!#REF!+105))</f>
        <v>#REF!</v>
      </c>
      <c r="GV844" s="9" t="e">
        <f ca="1">INDIRECT(ADDRESS(ROW(),Controls!#REF!+120))</f>
        <v>#REF!</v>
      </c>
      <c r="GW844" s="9" t="e">
        <f ca="1">INDIRECT(ADDRESS(ROW(),Controls!#REF!+15))</f>
        <v>#REF!</v>
      </c>
      <c r="GX844" s="9" t="e">
        <f ca="1">INDIRECT(ADDRESS(ROW(),Controls!#REF!+135))</f>
        <v>#REF!</v>
      </c>
      <c r="HJ844" s="9" t="e">
        <f t="shared" ca="1" si="78"/>
        <v>#REF!</v>
      </c>
      <c r="HK844" s="9" t="e">
        <f t="shared" ca="1" si="79"/>
        <v>#REF!</v>
      </c>
      <c r="HL844" s="9" t="e">
        <f t="shared" ca="1" si="80"/>
        <v>#REF!</v>
      </c>
      <c r="HM844" s="9" t="e">
        <f t="shared" ca="1" si="81"/>
        <v>#REF!</v>
      </c>
      <c r="HN844" s="9" t="e">
        <f ca="1">SQRT($GS844*(1-$GS844/Controls!$D$15))</f>
        <v>#REF!</v>
      </c>
      <c r="HO844" s="9" t="e">
        <f t="shared" ca="1" si="82"/>
        <v>#REF!</v>
      </c>
      <c r="HP844" s="9" t="e">
        <f t="shared" ca="1" si="83"/>
        <v>#REF!</v>
      </c>
      <c r="HQ844" s="9" t="e">
        <f ca="1">IF($GV844=0,NA(),($GX844*Controls!#REF!))</f>
        <v>#REF!</v>
      </c>
    </row>
    <row r="845" spans="134:225" x14ac:dyDescent="0.25">
      <c r="ED845" s="9">
        <f>$EC$1689/4+$EC$1690/2+$EC$1691/4</f>
        <v>0</v>
      </c>
      <c r="EE845" s="9">
        <f>$ED$1688/4+$ED$1689/2+$ED$1690/4</f>
        <v>0</v>
      </c>
      <c r="GP845" s="9" t="e">
        <f ca="1">INDIRECT(ADDRESS(ROW(),Controls!#REF!+30))</f>
        <v>#REF!</v>
      </c>
      <c r="GQ845" s="9" t="e">
        <f ca="1">INDIRECT(ADDRESS(ROW(),Controls!#REF!+45))</f>
        <v>#REF!</v>
      </c>
      <c r="GR845" s="9" t="e">
        <f ca="1">INDIRECT(ADDRESS(ROW(),Controls!#REF!+60))</f>
        <v>#REF!</v>
      </c>
      <c r="GS845" s="9" t="e">
        <f ca="1">INDIRECT(ADDRESS(ROW(),Controls!#REF!+75))</f>
        <v>#REF!</v>
      </c>
      <c r="GT845" s="9" t="e">
        <f ca="1">INDIRECT(ADDRESS(ROW(),Controls!#REF!+90))</f>
        <v>#REF!</v>
      </c>
      <c r="GU845" s="9" t="e">
        <f ca="1">INDIRECT(ADDRESS(ROW(),Controls!#REF!+105))</f>
        <v>#REF!</v>
      </c>
      <c r="GV845" s="9" t="e">
        <f ca="1">INDIRECT(ADDRESS(ROW(),Controls!#REF!+120))</f>
        <v>#REF!</v>
      </c>
      <c r="GW845" s="9" t="e">
        <f ca="1">INDIRECT(ADDRESS(ROW(),Controls!#REF!+15))</f>
        <v>#REF!</v>
      </c>
      <c r="GX845" s="9" t="e">
        <f ca="1">INDIRECT(ADDRESS(ROW(),Controls!#REF!+135))</f>
        <v>#REF!</v>
      </c>
      <c r="HJ845" s="9" t="e">
        <f t="shared" ca="1" si="78"/>
        <v>#REF!</v>
      </c>
      <c r="HK845" s="9" t="e">
        <f t="shared" ca="1" si="79"/>
        <v>#REF!</v>
      </c>
      <c r="HL845" s="9" t="e">
        <f t="shared" ca="1" si="80"/>
        <v>#REF!</v>
      </c>
      <c r="HM845" s="9" t="e">
        <f t="shared" ca="1" si="81"/>
        <v>#REF!</v>
      </c>
      <c r="HN845" s="9" t="e">
        <f ca="1">SQRT($GS845*(1-$GS845/Controls!$D$15))</f>
        <v>#REF!</v>
      </c>
      <c r="HO845" s="9" t="e">
        <f t="shared" ca="1" si="82"/>
        <v>#REF!</v>
      </c>
      <c r="HP845" s="9" t="e">
        <f t="shared" ca="1" si="83"/>
        <v>#REF!</v>
      </c>
      <c r="HQ845" s="9" t="e">
        <f ca="1">IF($GV845=0,NA(),($GX845*Controls!#REF!))</f>
        <v>#REF!</v>
      </c>
    </row>
    <row r="846" spans="134:225" x14ac:dyDescent="0.25">
      <c r="ED846" s="9">
        <f>$EC$1691/4+$EC$1692/2+$EC$1693/4</f>
        <v>0</v>
      </c>
      <c r="EE846" s="9">
        <f>$ED$1690/4+$ED$1691/2+$ED$1692/4</f>
        <v>0</v>
      </c>
      <c r="GP846" s="9" t="e">
        <f ca="1">INDIRECT(ADDRESS(ROW(),Controls!#REF!+30))</f>
        <v>#REF!</v>
      </c>
      <c r="GQ846" s="9" t="e">
        <f ca="1">INDIRECT(ADDRESS(ROW(),Controls!#REF!+45))</f>
        <v>#REF!</v>
      </c>
      <c r="GR846" s="9" t="e">
        <f ca="1">INDIRECT(ADDRESS(ROW(),Controls!#REF!+60))</f>
        <v>#REF!</v>
      </c>
      <c r="GS846" s="9" t="e">
        <f ca="1">INDIRECT(ADDRESS(ROW(),Controls!#REF!+75))</f>
        <v>#REF!</v>
      </c>
      <c r="GT846" s="9" t="e">
        <f ca="1">INDIRECT(ADDRESS(ROW(),Controls!#REF!+90))</f>
        <v>#REF!</v>
      </c>
      <c r="GU846" s="9" t="e">
        <f ca="1">INDIRECT(ADDRESS(ROW(),Controls!#REF!+105))</f>
        <v>#REF!</v>
      </c>
      <c r="GV846" s="9" t="e">
        <f ca="1">INDIRECT(ADDRESS(ROW(),Controls!#REF!+120))</f>
        <v>#REF!</v>
      </c>
      <c r="GW846" s="9" t="e">
        <f ca="1">INDIRECT(ADDRESS(ROW(),Controls!#REF!+15))</f>
        <v>#REF!</v>
      </c>
      <c r="GX846" s="9" t="e">
        <f ca="1">INDIRECT(ADDRESS(ROW(),Controls!#REF!+135))</f>
        <v>#REF!</v>
      </c>
      <c r="HJ846" s="9" t="e">
        <f t="shared" ca="1" si="78"/>
        <v>#REF!</v>
      </c>
      <c r="HK846" s="9" t="e">
        <f t="shared" ca="1" si="79"/>
        <v>#REF!</v>
      </c>
      <c r="HL846" s="9" t="e">
        <f t="shared" ca="1" si="80"/>
        <v>#REF!</v>
      </c>
      <c r="HM846" s="9" t="e">
        <f t="shared" ca="1" si="81"/>
        <v>#REF!</v>
      </c>
      <c r="HN846" s="9" t="e">
        <f ca="1">SQRT($GS846*(1-$GS846/Controls!$D$15))</f>
        <v>#REF!</v>
      </c>
      <c r="HO846" s="9" t="e">
        <f t="shared" ca="1" si="82"/>
        <v>#REF!</v>
      </c>
      <c r="HP846" s="9" t="e">
        <f t="shared" ca="1" si="83"/>
        <v>#REF!</v>
      </c>
      <c r="HQ846" s="9" t="e">
        <f ca="1">IF($GV846=0,NA(),($GX846*Controls!#REF!))</f>
        <v>#REF!</v>
      </c>
    </row>
    <row r="847" spans="134:225" x14ac:dyDescent="0.25">
      <c r="ED847" s="9">
        <f>$EC$1693/4+$EC$1694/2+$EC$1695/4</f>
        <v>0</v>
      </c>
      <c r="EE847" s="9">
        <f>$ED$1692/4+$ED$1693/2+$ED$1694/4</f>
        <v>0</v>
      </c>
      <c r="GP847" s="9" t="e">
        <f ca="1">INDIRECT(ADDRESS(ROW(),Controls!#REF!+30))</f>
        <v>#REF!</v>
      </c>
      <c r="GQ847" s="9" t="e">
        <f ca="1">INDIRECT(ADDRESS(ROW(),Controls!#REF!+45))</f>
        <v>#REF!</v>
      </c>
      <c r="GR847" s="9" t="e">
        <f ca="1">INDIRECT(ADDRESS(ROW(),Controls!#REF!+60))</f>
        <v>#REF!</v>
      </c>
      <c r="GS847" s="9" t="e">
        <f ca="1">INDIRECT(ADDRESS(ROW(),Controls!#REF!+75))</f>
        <v>#REF!</v>
      </c>
      <c r="GT847" s="9" t="e">
        <f ca="1">INDIRECT(ADDRESS(ROW(),Controls!#REF!+90))</f>
        <v>#REF!</v>
      </c>
      <c r="GU847" s="9" t="e">
        <f ca="1">INDIRECT(ADDRESS(ROW(),Controls!#REF!+105))</f>
        <v>#REF!</v>
      </c>
      <c r="GV847" s="9" t="e">
        <f ca="1">INDIRECT(ADDRESS(ROW(),Controls!#REF!+120))</f>
        <v>#REF!</v>
      </c>
      <c r="GW847" s="9" t="e">
        <f ca="1">INDIRECT(ADDRESS(ROW(),Controls!#REF!+15))</f>
        <v>#REF!</v>
      </c>
      <c r="GX847" s="9" t="e">
        <f ca="1">INDIRECT(ADDRESS(ROW(),Controls!#REF!+135))</f>
        <v>#REF!</v>
      </c>
      <c r="HJ847" s="9" t="e">
        <f t="shared" ca="1" si="78"/>
        <v>#REF!</v>
      </c>
      <c r="HK847" s="9" t="e">
        <f t="shared" ca="1" si="79"/>
        <v>#REF!</v>
      </c>
      <c r="HL847" s="9" t="e">
        <f t="shared" ca="1" si="80"/>
        <v>#REF!</v>
      </c>
      <c r="HM847" s="9" t="e">
        <f t="shared" ca="1" si="81"/>
        <v>#REF!</v>
      </c>
      <c r="HN847" s="9" t="e">
        <f ca="1">SQRT($GS847*(1-$GS847/Controls!$D$15))</f>
        <v>#REF!</v>
      </c>
      <c r="HO847" s="9" t="e">
        <f t="shared" ca="1" si="82"/>
        <v>#REF!</v>
      </c>
      <c r="HP847" s="9" t="e">
        <f t="shared" ca="1" si="83"/>
        <v>#REF!</v>
      </c>
      <c r="HQ847" s="9" t="e">
        <f ca="1">IF($GV847=0,NA(),($GX847*Controls!#REF!))</f>
        <v>#REF!</v>
      </c>
    </row>
    <row r="848" spans="134:225" x14ac:dyDescent="0.25">
      <c r="ED848" s="9">
        <f>$EC$1695/4+$EC$1696/2+$EC$1697/4</f>
        <v>0</v>
      </c>
      <c r="EE848" s="9">
        <f>$ED$1694/4+$ED$1695/2+$ED$1696/4</f>
        <v>0</v>
      </c>
      <c r="GP848" s="9" t="e">
        <f ca="1">INDIRECT(ADDRESS(ROW(),Controls!#REF!+30))</f>
        <v>#REF!</v>
      </c>
      <c r="GQ848" s="9" t="e">
        <f ca="1">INDIRECT(ADDRESS(ROW(),Controls!#REF!+45))</f>
        <v>#REF!</v>
      </c>
      <c r="GR848" s="9" t="e">
        <f ca="1">INDIRECT(ADDRESS(ROW(),Controls!#REF!+60))</f>
        <v>#REF!</v>
      </c>
      <c r="GS848" s="9" t="e">
        <f ca="1">INDIRECT(ADDRESS(ROW(),Controls!#REF!+75))</f>
        <v>#REF!</v>
      </c>
      <c r="GT848" s="9" t="e">
        <f ca="1">INDIRECT(ADDRESS(ROW(),Controls!#REF!+90))</f>
        <v>#REF!</v>
      </c>
      <c r="GU848" s="9" t="e">
        <f ca="1">INDIRECT(ADDRESS(ROW(),Controls!#REF!+105))</f>
        <v>#REF!</v>
      </c>
      <c r="GV848" s="9" t="e">
        <f ca="1">INDIRECT(ADDRESS(ROW(),Controls!#REF!+120))</f>
        <v>#REF!</v>
      </c>
      <c r="GW848" s="9" t="e">
        <f ca="1">INDIRECT(ADDRESS(ROW(),Controls!#REF!+15))</f>
        <v>#REF!</v>
      </c>
      <c r="GX848" s="9" t="e">
        <f ca="1">INDIRECT(ADDRESS(ROW(),Controls!#REF!+135))</f>
        <v>#REF!</v>
      </c>
      <c r="HJ848" s="9" t="e">
        <f t="shared" ca="1" si="78"/>
        <v>#REF!</v>
      </c>
      <c r="HK848" s="9" t="e">
        <f t="shared" ca="1" si="79"/>
        <v>#REF!</v>
      </c>
      <c r="HL848" s="9" t="e">
        <f t="shared" ca="1" si="80"/>
        <v>#REF!</v>
      </c>
      <c r="HM848" s="9" t="e">
        <f t="shared" ca="1" si="81"/>
        <v>#REF!</v>
      </c>
      <c r="HN848" s="9" t="e">
        <f ca="1">SQRT($GS848*(1-$GS848/Controls!$D$15))</f>
        <v>#REF!</v>
      </c>
      <c r="HO848" s="9" t="e">
        <f t="shared" ca="1" si="82"/>
        <v>#REF!</v>
      </c>
      <c r="HP848" s="9" t="e">
        <f t="shared" ca="1" si="83"/>
        <v>#REF!</v>
      </c>
      <c r="HQ848" s="9" t="e">
        <f ca="1">IF($GV848=0,NA(),($GX848*Controls!#REF!))</f>
        <v>#REF!</v>
      </c>
    </row>
    <row r="849" spans="134:225" x14ac:dyDescent="0.25">
      <c r="ED849" s="9">
        <f>$EC$1697/4+$EC$1698/2+$EC$1699/4</f>
        <v>0</v>
      </c>
      <c r="EE849" s="9">
        <f>$ED$1696/4+$ED$1697/2+$ED$1698/4</f>
        <v>0</v>
      </c>
      <c r="GP849" s="9" t="e">
        <f ca="1">INDIRECT(ADDRESS(ROW(),Controls!#REF!+30))</f>
        <v>#REF!</v>
      </c>
      <c r="GQ849" s="9" t="e">
        <f ca="1">INDIRECT(ADDRESS(ROW(),Controls!#REF!+45))</f>
        <v>#REF!</v>
      </c>
      <c r="GR849" s="9" t="e">
        <f ca="1">INDIRECT(ADDRESS(ROW(),Controls!#REF!+60))</f>
        <v>#REF!</v>
      </c>
      <c r="GS849" s="9" t="e">
        <f ca="1">INDIRECT(ADDRESS(ROW(),Controls!#REF!+75))</f>
        <v>#REF!</v>
      </c>
      <c r="GT849" s="9" t="e">
        <f ca="1">INDIRECT(ADDRESS(ROW(),Controls!#REF!+90))</f>
        <v>#REF!</v>
      </c>
      <c r="GU849" s="9" t="e">
        <f ca="1">INDIRECT(ADDRESS(ROW(),Controls!#REF!+105))</f>
        <v>#REF!</v>
      </c>
      <c r="GV849" s="9" t="e">
        <f ca="1">INDIRECT(ADDRESS(ROW(),Controls!#REF!+120))</f>
        <v>#REF!</v>
      </c>
      <c r="GW849" s="9" t="e">
        <f ca="1">INDIRECT(ADDRESS(ROW(),Controls!#REF!+15))</f>
        <v>#REF!</v>
      </c>
      <c r="GX849" s="9" t="e">
        <f ca="1">INDIRECT(ADDRESS(ROW(),Controls!#REF!+135))</f>
        <v>#REF!</v>
      </c>
      <c r="HJ849" s="9" t="e">
        <f t="shared" ca="1" si="78"/>
        <v>#REF!</v>
      </c>
      <c r="HK849" s="9" t="e">
        <f t="shared" ca="1" si="79"/>
        <v>#REF!</v>
      </c>
      <c r="HL849" s="9" t="e">
        <f t="shared" ca="1" si="80"/>
        <v>#REF!</v>
      </c>
      <c r="HM849" s="9" t="e">
        <f t="shared" ca="1" si="81"/>
        <v>#REF!</v>
      </c>
      <c r="HN849" s="9" t="e">
        <f ca="1">SQRT($GS849*(1-$GS849/Controls!$D$15))</f>
        <v>#REF!</v>
      </c>
      <c r="HO849" s="9" t="e">
        <f t="shared" ca="1" si="82"/>
        <v>#REF!</v>
      </c>
      <c r="HP849" s="9" t="e">
        <f t="shared" ca="1" si="83"/>
        <v>#REF!</v>
      </c>
      <c r="HQ849" s="9" t="e">
        <f ca="1">IF($GV849=0,NA(),($GX849*Controls!#REF!))</f>
        <v>#REF!</v>
      </c>
    </row>
    <row r="850" spans="134:225" x14ac:dyDescent="0.25">
      <c r="ED850" s="9">
        <f>$EC$1699/4+$EC$1700/2+$EC$1701/4</f>
        <v>0</v>
      </c>
      <c r="EE850" s="9">
        <f>$ED$1698/4+$ED$1699/2+$ED$1700/4</f>
        <v>0</v>
      </c>
      <c r="GP850" s="9" t="e">
        <f ca="1">INDIRECT(ADDRESS(ROW(),Controls!#REF!+30))</f>
        <v>#REF!</v>
      </c>
      <c r="GQ850" s="9" t="e">
        <f ca="1">INDIRECT(ADDRESS(ROW(),Controls!#REF!+45))</f>
        <v>#REF!</v>
      </c>
      <c r="GR850" s="9" t="e">
        <f ca="1">INDIRECT(ADDRESS(ROW(),Controls!#REF!+60))</f>
        <v>#REF!</v>
      </c>
      <c r="GS850" s="9" t="e">
        <f ca="1">INDIRECT(ADDRESS(ROW(),Controls!#REF!+75))</f>
        <v>#REF!</v>
      </c>
      <c r="GT850" s="9" t="e">
        <f ca="1">INDIRECT(ADDRESS(ROW(),Controls!#REF!+90))</f>
        <v>#REF!</v>
      </c>
      <c r="GU850" s="9" t="e">
        <f ca="1">INDIRECT(ADDRESS(ROW(),Controls!#REF!+105))</f>
        <v>#REF!</v>
      </c>
      <c r="GV850" s="9" t="e">
        <f ca="1">INDIRECT(ADDRESS(ROW(),Controls!#REF!+120))</f>
        <v>#REF!</v>
      </c>
      <c r="GW850" s="9" t="e">
        <f ca="1">INDIRECT(ADDRESS(ROW(),Controls!#REF!+15))</f>
        <v>#REF!</v>
      </c>
      <c r="GX850" s="9" t="e">
        <f ca="1">INDIRECT(ADDRESS(ROW(),Controls!#REF!+135))</f>
        <v>#REF!</v>
      </c>
      <c r="HJ850" s="9" t="e">
        <f t="shared" ca="1" si="78"/>
        <v>#REF!</v>
      </c>
      <c r="HK850" s="9" t="e">
        <f t="shared" ca="1" si="79"/>
        <v>#REF!</v>
      </c>
      <c r="HL850" s="9" t="e">
        <f t="shared" ca="1" si="80"/>
        <v>#REF!</v>
      </c>
      <c r="HM850" s="9" t="e">
        <f t="shared" ca="1" si="81"/>
        <v>#REF!</v>
      </c>
      <c r="HN850" s="9" t="e">
        <f ca="1">SQRT($GS850*(1-$GS850/Controls!$D$15))</f>
        <v>#REF!</v>
      </c>
      <c r="HO850" s="9" t="e">
        <f t="shared" ca="1" si="82"/>
        <v>#REF!</v>
      </c>
      <c r="HP850" s="9" t="e">
        <f t="shared" ca="1" si="83"/>
        <v>#REF!</v>
      </c>
      <c r="HQ850" s="9" t="e">
        <f ca="1">IF($GV850=0,NA(),($GX850*Controls!#REF!))</f>
        <v>#REF!</v>
      </c>
    </row>
    <row r="851" spans="134:225" x14ac:dyDescent="0.25">
      <c r="ED851" s="9">
        <f>$EC$1701/4+$EC$1702/2+$EC$1703/4</f>
        <v>0</v>
      </c>
      <c r="EE851" s="9">
        <f>$ED$1700/4+$ED$1701/2+$ED$1702/4</f>
        <v>0</v>
      </c>
      <c r="GP851" s="9" t="e">
        <f ca="1">INDIRECT(ADDRESS(ROW(),Controls!#REF!+30))</f>
        <v>#REF!</v>
      </c>
      <c r="GQ851" s="9" t="e">
        <f ca="1">INDIRECT(ADDRESS(ROW(),Controls!#REF!+45))</f>
        <v>#REF!</v>
      </c>
      <c r="GR851" s="9" t="e">
        <f ca="1">INDIRECT(ADDRESS(ROW(),Controls!#REF!+60))</f>
        <v>#REF!</v>
      </c>
      <c r="GS851" s="9" t="e">
        <f ca="1">INDIRECT(ADDRESS(ROW(),Controls!#REF!+75))</f>
        <v>#REF!</v>
      </c>
      <c r="GT851" s="9" t="e">
        <f ca="1">INDIRECT(ADDRESS(ROW(),Controls!#REF!+90))</f>
        <v>#REF!</v>
      </c>
      <c r="GU851" s="9" t="e">
        <f ca="1">INDIRECT(ADDRESS(ROW(),Controls!#REF!+105))</f>
        <v>#REF!</v>
      </c>
      <c r="GV851" s="9" t="e">
        <f ca="1">INDIRECT(ADDRESS(ROW(),Controls!#REF!+120))</f>
        <v>#REF!</v>
      </c>
      <c r="GW851" s="9" t="e">
        <f ca="1">INDIRECT(ADDRESS(ROW(),Controls!#REF!+15))</f>
        <v>#REF!</v>
      </c>
      <c r="GX851" s="9" t="e">
        <f ca="1">INDIRECT(ADDRESS(ROW(),Controls!#REF!+135))</f>
        <v>#REF!</v>
      </c>
      <c r="HJ851" s="9" t="e">
        <f t="shared" ca="1" si="78"/>
        <v>#REF!</v>
      </c>
      <c r="HK851" s="9" t="e">
        <f t="shared" ca="1" si="79"/>
        <v>#REF!</v>
      </c>
      <c r="HL851" s="9" t="e">
        <f t="shared" ca="1" si="80"/>
        <v>#REF!</v>
      </c>
      <c r="HM851" s="9" t="e">
        <f t="shared" ca="1" si="81"/>
        <v>#REF!</v>
      </c>
      <c r="HN851" s="9" t="e">
        <f ca="1">SQRT($GS851*(1-$GS851/Controls!$D$15))</f>
        <v>#REF!</v>
      </c>
      <c r="HO851" s="9" t="e">
        <f t="shared" ca="1" si="82"/>
        <v>#REF!</v>
      </c>
      <c r="HP851" s="9" t="e">
        <f t="shared" ca="1" si="83"/>
        <v>#REF!</v>
      </c>
      <c r="HQ851" s="9" t="e">
        <f ca="1">IF($GV851=0,NA(),($GX851*Controls!#REF!))</f>
        <v>#REF!</v>
      </c>
    </row>
    <row r="852" spans="134:225" x14ac:dyDescent="0.25">
      <c r="ED852" s="9">
        <f>$EC$1703/4+$EC$1704/2+$EC$1705/4</f>
        <v>0</v>
      </c>
      <c r="EE852" s="9">
        <f>$ED$1702/4+$ED$1703/2+$ED$1704/4</f>
        <v>0</v>
      </c>
      <c r="GP852" s="9" t="e">
        <f ca="1">INDIRECT(ADDRESS(ROW(),Controls!#REF!+30))</f>
        <v>#REF!</v>
      </c>
      <c r="GQ852" s="9" t="e">
        <f ca="1">INDIRECT(ADDRESS(ROW(),Controls!#REF!+45))</f>
        <v>#REF!</v>
      </c>
      <c r="GR852" s="9" t="e">
        <f ca="1">INDIRECT(ADDRESS(ROW(),Controls!#REF!+60))</f>
        <v>#REF!</v>
      </c>
      <c r="GS852" s="9" t="e">
        <f ca="1">INDIRECT(ADDRESS(ROW(),Controls!#REF!+75))</f>
        <v>#REF!</v>
      </c>
      <c r="GT852" s="9" t="e">
        <f ca="1">INDIRECT(ADDRESS(ROW(),Controls!#REF!+90))</f>
        <v>#REF!</v>
      </c>
      <c r="GU852" s="9" t="e">
        <f ca="1">INDIRECT(ADDRESS(ROW(),Controls!#REF!+105))</f>
        <v>#REF!</v>
      </c>
      <c r="GV852" s="9" t="e">
        <f ca="1">INDIRECT(ADDRESS(ROW(),Controls!#REF!+120))</f>
        <v>#REF!</v>
      </c>
      <c r="GW852" s="9" t="e">
        <f ca="1">INDIRECT(ADDRESS(ROW(),Controls!#REF!+15))</f>
        <v>#REF!</v>
      </c>
      <c r="GX852" s="9" t="e">
        <f ca="1">INDIRECT(ADDRESS(ROW(),Controls!#REF!+135))</f>
        <v>#REF!</v>
      </c>
      <c r="HJ852" s="9" t="e">
        <f t="shared" ca="1" si="78"/>
        <v>#REF!</v>
      </c>
      <c r="HK852" s="9" t="e">
        <f t="shared" ca="1" si="79"/>
        <v>#REF!</v>
      </c>
      <c r="HL852" s="9" t="e">
        <f t="shared" ca="1" si="80"/>
        <v>#REF!</v>
      </c>
      <c r="HM852" s="9" t="e">
        <f t="shared" ca="1" si="81"/>
        <v>#REF!</v>
      </c>
      <c r="HN852" s="9" t="e">
        <f ca="1">SQRT($GS852*(1-$GS852/Controls!$D$15))</f>
        <v>#REF!</v>
      </c>
      <c r="HO852" s="9" t="e">
        <f t="shared" ca="1" si="82"/>
        <v>#REF!</v>
      </c>
      <c r="HP852" s="9" t="e">
        <f t="shared" ca="1" si="83"/>
        <v>#REF!</v>
      </c>
      <c r="HQ852" s="9" t="e">
        <f ca="1">IF($GV852=0,NA(),($GX852*Controls!#REF!))</f>
        <v>#REF!</v>
      </c>
    </row>
    <row r="853" spans="134:225" x14ac:dyDescent="0.25">
      <c r="ED853" s="9">
        <f>$EC$1705/4+$EC$1706/2+$EC$1707/4</f>
        <v>0</v>
      </c>
      <c r="EE853" s="9">
        <f>$ED$1704/4+$ED$1705/2+$ED$1706/4</f>
        <v>0</v>
      </c>
      <c r="GP853" s="9" t="e">
        <f ca="1">INDIRECT(ADDRESS(ROW(),Controls!#REF!+30))</f>
        <v>#REF!</v>
      </c>
      <c r="GQ853" s="9" t="e">
        <f ca="1">INDIRECT(ADDRESS(ROW(),Controls!#REF!+45))</f>
        <v>#REF!</v>
      </c>
      <c r="GR853" s="9" t="e">
        <f ca="1">INDIRECT(ADDRESS(ROW(),Controls!#REF!+60))</f>
        <v>#REF!</v>
      </c>
      <c r="GS853" s="9" t="e">
        <f ca="1">INDIRECT(ADDRESS(ROW(),Controls!#REF!+75))</f>
        <v>#REF!</v>
      </c>
      <c r="GT853" s="9" t="e">
        <f ca="1">INDIRECT(ADDRESS(ROW(),Controls!#REF!+90))</f>
        <v>#REF!</v>
      </c>
      <c r="GU853" s="9" t="e">
        <f ca="1">INDIRECT(ADDRESS(ROW(),Controls!#REF!+105))</f>
        <v>#REF!</v>
      </c>
      <c r="GV853" s="9" t="e">
        <f ca="1">INDIRECT(ADDRESS(ROW(),Controls!#REF!+120))</f>
        <v>#REF!</v>
      </c>
      <c r="GW853" s="9" t="e">
        <f ca="1">INDIRECT(ADDRESS(ROW(),Controls!#REF!+15))</f>
        <v>#REF!</v>
      </c>
      <c r="GX853" s="9" t="e">
        <f ca="1">INDIRECT(ADDRESS(ROW(),Controls!#REF!+135))</f>
        <v>#REF!</v>
      </c>
      <c r="HJ853" s="9" t="e">
        <f t="shared" ca="1" si="78"/>
        <v>#REF!</v>
      </c>
      <c r="HK853" s="9" t="e">
        <f t="shared" ca="1" si="79"/>
        <v>#REF!</v>
      </c>
      <c r="HL853" s="9" t="e">
        <f t="shared" ca="1" si="80"/>
        <v>#REF!</v>
      </c>
      <c r="HM853" s="9" t="e">
        <f t="shared" ca="1" si="81"/>
        <v>#REF!</v>
      </c>
      <c r="HN853" s="9" t="e">
        <f ca="1">SQRT($GS853*(1-$GS853/Controls!$D$15))</f>
        <v>#REF!</v>
      </c>
      <c r="HO853" s="9" t="e">
        <f t="shared" ca="1" si="82"/>
        <v>#REF!</v>
      </c>
      <c r="HP853" s="9" t="e">
        <f t="shared" ca="1" si="83"/>
        <v>#REF!</v>
      </c>
      <c r="HQ853" s="9" t="e">
        <f ca="1">IF($GV853=0,NA(),($GX853*Controls!#REF!))</f>
        <v>#REF!</v>
      </c>
    </row>
    <row r="854" spans="134:225" x14ac:dyDescent="0.25">
      <c r="ED854" s="9">
        <f>$EC$1707/4+$EC$1708/2+$EC$1709/4</f>
        <v>0</v>
      </c>
      <c r="EE854" s="9">
        <f>$ED$1706/4+$ED$1707/2+$ED$1708/4</f>
        <v>0</v>
      </c>
      <c r="GP854" s="9" t="e">
        <f ca="1">INDIRECT(ADDRESS(ROW(),Controls!#REF!+30))</f>
        <v>#REF!</v>
      </c>
      <c r="GQ854" s="9" t="e">
        <f ca="1">INDIRECT(ADDRESS(ROW(),Controls!#REF!+45))</f>
        <v>#REF!</v>
      </c>
      <c r="GR854" s="9" t="e">
        <f ca="1">INDIRECT(ADDRESS(ROW(),Controls!#REF!+60))</f>
        <v>#REF!</v>
      </c>
      <c r="GS854" s="9" t="e">
        <f ca="1">INDIRECT(ADDRESS(ROW(),Controls!#REF!+75))</f>
        <v>#REF!</v>
      </c>
      <c r="GT854" s="9" t="e">
        <f ca="1">INDIRECT(ADDRESS(ROW(),Controls!#REF!+90))</f>
        <v>#REF!</v>
      </c>
      <c r="GU854" s="9" t="e">
        <f ca="1">INDIRECT(ADDRESS(ROW(),Controls!#REF!+105))</f>
        <v>#REF!</v>
      </c>
      <c r="GV854" s="9" t="e">
        <f ca="1">INDIRECT(ADDRESS(ROW(),Controls!#REF!+120))</f>
        <v>#REF!</v>
      </c>
      <c r="GW854" s="9" t="e">
        <f ca="1">INDIRECT(ADDRESS(ROW(),Controls!#REF!+15))</f>
        <v>#REF!</v>
      </c>
      <c r="GX854" s="9" t="e">
        <f ca="1">INDIRECT(ADDRESS(ROW(),Controls!#REF!+135))</f>
        <v>#REF!</v>
      </c>
      <c r="HJ854" s="9" t="e">
        <f t="shared" ca="1" si="78"/>
        <v>#REF!</v>
      </c>
      <c r="HK854" s="9" t="e">
        <f t="shared" ca="1" si="79"/>
        <v>#REF!</v>
      </c>
      <c r="HL854" s="9" t="e">
        <f t="shared" ca="1" si="80"/>
        <v>#REF!</v>
      </c>
      <c r="HM854" s="9" t="e">
        <f t="shared" ca="1" si="81"/>
        <v>#REF!</v>
      </c>
      <c r="HN854" s="9" t="e">
        <f ca="1">SQRT($GS854*(1-$GS854/Controls!$D$15))</f>
        <v>#REF!</v>
      </c>
      <c r="HO854" s="9" t="e">
        <f t="shared" ca="1" si="82"/>
        <v>#REF!</v>
      </c>
      <c r="HP854" s="9" t="e">
        <f t="shared" ca="1" si="83"/>
        <v>#REF!</v>
      </c>
      <c r="HQ854" s="9" t="e">
        <f ca="1">IF($GV854=0,NA(),($GX854*Controls!#REF!))</f>
        <v>#REF!</v>
      </c>
    </row>
    <row r="855" spans="134:225" x14ac:dyDescent="0.25">
      <c r="ED855" s="9">
        <f>$EC$1709/4+$EC$1710/2+$EC$1711/4</f>
        <v>0</v>
      </c>
      <c r="EE855" s="9">
        <f>$ED$1708/4+$ED$1709/2+$ED$1710/4</f>
        <v>0</v>
      </c>
      <c r="GP855" s="9" t="e">
        <f ca="1">INDIRECT(ADDRESS(ROW(),Controls!#REF!+30))</f>
        <v>#REF!</v>
      </c>
      <c r="GQ855" s="9" t="e">
        <f ca="1">INDIRECT(ADDRESS(ROW(),Controls!#REF!+45))</f>
        <v>#REF!</v>
      </c>
      <c r="GR855" s="9" t="e">
        <f ca="1">INDIRECT(ADDRESS(ROW(),Controls!#REF!+60))</f>
        <v>#REF!</v>
      </c>
      <c r="GS855" s="9" t="e">
        <f ca="1">INDIRECT(ADDRESS(ROW(),Controls!#REF!+75))</f>
        <v>#REF!</v>
      </c>
      <c r="GT855" s="9" t="e">
        <f ca="1">INDIRECT(ADDRESS(ROW(),Controls!#REF!+90))</f>
        <v>#REF!</v>
      </c>
      <c r="GU855" s="9" t="e">
        <f ca="1">INDIRECT(ADDRESS(ROW(),Controls!#REF!+105))</f>
        <v>#REF!</v>
      </c>
      <c r="GV855" s="9" t="e">
        <f ca="1">INDIRECT(ADDRESS(ROW(),Controls!#REF!+120))</f>
        <v>#REF!</v>
      </c>
      <c r="GW855" s="9" t="e">
        <f ca="1">INDIRECT(ADDRESS(ROW(),Controls!#REF!+15))</f>
        <v>#REF!</v>
      </c>
      <c r="GX855" s="9" t="e">
        <f ca="1">INDIRECT(ADDRESS(ROW(),Controls!#REF!+135))</f>
        <v>#REF!</v>
      </c>
      <c r="HJ855" s="9" t="e">
        <f t="shared" ca="1" si="78"/>
        <v>#REF!</v>
      </c>
      <c r="HK855" s="9" t="e">
        <f t="shared" ca="1" si="79"/>
        <v>#REF!</v>
      </c>
      <c r="HL855" s="9" t="e">
        <f t="shared" ca="1" si="80"/>
        <v>#REF!</v>
      </c>
      <c r="HM855" s="9" t="e">
        <f t="shared" ca="1" si="81"/>
        <v>#REF!</v>
      </c>
      <c r="HN855" s="9" t="e">
        <f ca="1">SQRT($GS855*(1-$GS855/Controls!$D$15))</f>
        <v>#REF!</v>
      </c>
      <c r="HO855" s="9" t="e">
        <f t="shared" ca="1" si="82"/>
        <v>#REF!</v>
      </c>
      <c r="HP855" s="9" t="e">
        <f t="shared" ca="1" si="83"/>
        <v>#REF!</v>
      </c>
      <c r="HQ855" s="9" t="e">
        <f ca="1">IF($GV855=0,NA(),($GX855*Controls!#REF!))</f>
        <v>#REF!</v>
      </c>
    </row>
    <row r="856" spans="134:225" x14ac:dyDescent="0.25">
      <c r="ED856" s="9">
        <f>$EC$1711/4+$EC$1712/2+$EC$1713/4</f>
        <v>0</v>
      </c>
      <c r="EE856" s="9">
        <f>$ED$1710/4+$ED$1711/2+$ED$1712/4</f>
        <v>0</v>
      </c>
      <c r="GP856" s="9" t="e">
        <f ca="1">INDIRECT(ADDRESS(ROW(),Controls!#REF!+30))</f>
        <v>#REF!</v>
      </c>
      <c r="GQ856" s="9" t="e">
        <f ca="1">INDIRECT(ADDRESS(ROW(),Controls!#REF!+45))</f>
        <v>#REF!</v>
      </c>
      <c r="GR856" s="9" t="e">
        <f ca="1">INDIRECT(ADDRESS(ROW(),Controls!#REF!+60))</f>
        <v>#REF!</v>
      </c>
      <c r="GS856" s="9" t="e">
        <f ca="1">INDIRECT(ADDRESS(ROW(),Controls!#REF!+75))</f>
        <v>#REF!</v>
      </c>
      <c r="GT856" s="9" t="e">
        <f ca="1">INDIRECT(ADDRESS(ROW(),Controls!#REF!+90))</f>
        <v>#REF!</v>
      </c>
      <c r="GU856" s="9" t="e">
        <f ca="1">INDIRECT(ADDRESS(ROW(),Controls!#REF!+105))</f>
        <v>#REF!</v>
      </c>
      <c r="GV856" s="9" t="e">
        <f ca="1">INDIRECT(ADDRESS(ROW(),Controls!#REF!+120))</f>
        <v>#REF!</v>
      </c>
      <c r="GW856" s="9" t="e">
        <f ca="1">INDIRECT(ADDRESS(ROW(),Controls!#REF!+15))</f>
        <v>#REF!</v>
      </c>
      <c r="GX856" s="9" t="e">
        <f ca="1">INDIRECT(ADDRESS(ROW(),Controls!#REF!+135))</f>
        <v>#REF!</v>
      </c>
      <c r="HJ856" s="9" t="e">
        <f t="shared" ca="1" si="78"/>
        <v>#REF!</v>
      </c>
      <c r="HK856" s="9" t="e">
        <f t="shared" ca="1" si="79"/>
        <v>#REF!</v>
      </c>
      <c r="HL856" s="9" t="e">
        <f t="shared" ca="1" si="80"/>
        <v>#REF!</v>
      </c>
      <c r="HM856" s="9" t="e">
        <f t="shared" ca="1" si="81"/>
        <v>#REF!</v>
      </c>
      <c r="HN856" s="9" t="e">
        <f ca="1">SQRT($GS856*(1-$GS856/Controls!$D$15))</f>
        <v>#REF!</v>
      </c>
      <c r="HO856" s="9" t="e">
        <f t="shared" ca="1" si="82"/>
        <v>#REF!</v>
      </c>
      <c r="HP856" s="9" t="e">
        <f t="shared" ca="1" si="83"/>
        <v>#REF!</v>
      </c>
      <c r="HQ856" s="9" t="e">
        <f ca="1">IF($GV856=0,NA(),($GX856*Controls!#REF!))</f>
        <v>#REF!</v>
      </c>
    </row>
    <row r="857" spans="134:225" x14ac:dyDescent="0.25">
      <c r="ED857" s="9">
        <f>$EC$1713/4+$EC$1714/2+$EC$1715/4</f>
        <v>0</v>
      </c>
      <c r="EE857" s="9">
        <f>$ED$1712/4+$ED$1713/2+$ED$1714/4</f>
        <v>0</v>
      </c>
      <c r="GP857" s="9" t="e">
        <f ca="1">INDIRECT(ADDRESS(ROW(),Controls!#REF!+30))</f>
        <v>#REF!</v>
      </c>
      <c r="GQ857" s="9" t="e">
        <f ca="1">INDIRECT(ADDRESS(ROW(),Controls!#REF!+45))</f>
        <v>#REF!</v>
      </c>
      <c r="GR857" s="9" t="e">
        <f ca="1">INDIRECT(ADDRESS(ROW(),Controls!#REF!+60))</f>
        <v>#REF!</v>
      </c>
      <c r="GS857" s="9" t="e">
        <f ca="1">INDIRECT(ADDRESS(ROW(),Controls!#REF!+75))</f>
        <v>#REF!</v>
      </c>
      <c r="GT857" s="9" t="e">
        <f ca="1">INDIRECT(ADDRESS(ROW(),Controls!#REF!+90))</f>
        <v>#REF!</v>
      </c>
      <c r="GU857" s="9" t="e">
        <f ca="1">INDIRECT(ADDRESS(ROW(),Controls!#REF!+105))</f>
        <v>#REF!</v>
      </c>
      <c r="GV857" s="9" t="e">
        <f ca="1">INDIRECT(ADDRESS(ROW(),Controls!#REF!+120))</f>
        <v>#REF!</v>
      </c>
      <c r="GW857" s="9" t="e">
        <f ca="1">INDIRECT(ADDRESS(ROW(),Controls!#REF!+15))</f>
        <v>#REF!</v>
      </c>
      <c r="GX857" s="9" t="e">
        <f ca="1">INDIRECT(ADDRESS(ROW(),Controls!#REF!+135))</f>
        <v>#REF!</v>
      </c>
      <c r="HJ857" s="9" t="e">
        <f t="shared" ca="1" si="78"/>
        <v>#REF!</v>
      </c>
      <c r="HK857" s="9" t="e">
        <f t="shared" ca="1" si="79"/>
        <v>#REF!</v>
      </c>
      <c r="HL857" s="9" t="e">
        <f t="shared" ca="1" si="80"/>
        <v>#REF!</v>
      </c>
      <c r="HM857" s="9" t="e">
        <f t="shared" ca="1" si="81"/>
        <v>#REF!</v>
      </c>
      <c r="HN857" s="9" t="e">
        <f ca="1">SQRT($GS857*(1-$GS857/Controls!$D$15))</f>
        <v>#REF!</v>
      </c>
      <c r="HO857" s="9" t="e">
        <f t="shared" ca="1" si="82"/>
        <v>#REF!</v>
      </c>
      <c r="HP857" s="9" t="e">
        <f t="shared" ca="1" si="83"/>
        <v>#REF!</v>
      </c>
      <c r="HQ857" s="9" t="e">
        <f ca="1">IF($GV857=0,NA(),($GX857*Controls!#REF!))</f>
        <v>#REF!</v>
      </c>
    </row>
    <row r="858" spans="134:225" x14ac:dyDescent="0.25">
      <c r="ED858" s="9">
        <f>$EC$1715/4+$EC$1716/2+$EC$1717/4</f>
        <v>0</v>
      </c>
      <c r="EE858" s="9">
        <f>$ED$1714/4+$ED$1715/2+$ED$1716/4</f>
        <v>0</v>
      </c>
      <c r="GP858" s="9" t="e">
        <f ca="1">INDIRECT(ADDRESS(ROW(),Controls!#REF!+30))</f>
        <v>#REF!</v>
      </c>
      <c r="GQ858" s="9" t="e">
        <f ca="1">INDIRECT(ADDRESS(ROW(),Controls!#REF!+45))</f>
        <v>#REF!</v>
      </c>
      <c r="GR858" s="9" t="e">
        <f ca="1">INDIRECT(ADDRESS(ROW(),Controls!#REF!+60))</f>
        <v>#REF!</v>
      </c>
      <c r="GS858" s="9" t="e">
        <f ca="1">INDIRECT(ADDRESS(ROW(),Controls!#REF!+75))</f>
        <v>#REF!</v>
      </c>
      <c r="GT858" s="9" t="e">
        <f ca="1">INDIRECT(ADDRESS(ROW(),Controls!#REF!+90))</f>
        <v>#REF!</v>
      </c>
      <c r="GU858" s="9" t="e">
        <f ca="1">INDIRECT(ADDRESS(ROW(),Controls!#REF!+105))</f>
        <v>#REF!</v>
      </c>
      <c r="GV858" s="9" t="e">
        <f ca="1">INDIRECT(ADDRESS(ROW(),Controls!#REF!+120))</f>
        <v>#REF!</v>
      </c>
      <c r="GW858" s="9" t="e">
        <f ca="1">INDIRECT(ADDRESS(ROW(),Controls!#REF!+15))</f>
        <v>#REF!</v>
      </c>
      <c r="GX858" s="9" t="e">
        <f ca="1">INDIRECT(ADDRESS(ROW(),Controls!#REF!+135))</f>
        <v>#REF!</v>
      </c>
      <c r="HJ858" s="9" t="e">
        <f t="shared" ca="1" si="78"/>
        <v>#REF!</v>
      </c>
      <c r="HK858" s="9" t="e">
        <f t="shared" ca="1" si="79"/>
        <v>#REF!</v>
      </c>
      <c r="HL858" s="9" t="e">
        <f t="shared" ca="1" si="80"/>
        <v>#REF!</v>
      </c>
      <c r="HM858" s="9" t="e">
        <f t="shared" ca="1" si="81"/>
        <v>#REF!</v>
      </c>
      <c r="HN858" s="9" t="e">
        <f ca="1">SQRT($GS858*(1-$GS858/Controls!$D$15))</f>
        <v>#REF!</v>
      </c>
      <c r="HO858" s="9" t="e">
        <f t="shared" ca="1" si="82"/>
        <v>#REF!</v>
      </c>
      <c r="HP858" s="9" t="e">
        <f t="shared" ca="1" si="83"/>
        <v>#REF!</v>
      </c>
      <c r="HQ858" s="9" t="e">
        <f ca="1">IF($GV858=0,NA(),($GX858*Controls!#REF!))</f>
        <v>#REF!</v>
      </c>
    </row>
    <row r="859" spans="134:225" x14ac:dyDescent="0.25">
      <c r="ED859" s="9">
        <f>$EC$1717/4+$EC$1718/2+$EC$1719/4</f>
        <v>0</v>
      </c>
      <c r="EE859" s="9">
        <f>$ED$1716/4+$ED$1717/2+$ED$1718/4</f>
        <v>0</v>
      </c>
      <c r="GP859" s="9" t="e">
        <f ca="1">INDIRECT(ADDRESS(ROW(),Controls!#REF!+30))</f>
        <v>#REF!</v>
      </c>
      <c r="GQ859" s="9" t="e">
        <f ca="1">INDIRECT(ADDRESS(ROW(),Controls!#REF!+45))</f>
        <v>#REF!</v>
      </c>
      <c r="GR859" s="9" t="e">
        <f ca="1">INDIRECT(ADDRESS(ROW(),Controls!#REF!+60))</f>
        <v>#REF!</v>
      </c>
      <c r="GS859" s="9" t="e">
        <f ca="1">INDIRECT(ADDRESS(ROW(),Controls!#REF!+75))</f>
        <v>#REF!</v>
      </c>
      <c r="GT859" s="9" t="e">
        <f ca="1">INDIRECT(ADDRESS(ROW(),Controls!#REF!+90))</f>
        <v>#REF!</v>
      </c>
      <c r="GU859" s="9" t="e">
        <f ca="1">INDIRECT(ADDRESS(ROW(),Controls!#REF!+105))</f>
        <v>#REF!</v>
      </c>
      <c r="GV859" s="9" t="e">
        <f ca="1">INDIRECT(ADDRESS(ROW(),Controls!#REF!+120))</f>
        <v>#REF!</v>
      </c>
      <c r="GW859" s="9" t="e">
        <f ca="1">INDIRECT(ADDRESS(ROW(),Controls!#REF!+15))</f>
        <v>#REF!</v>
      </c>
      <c r="GX859" s="9" t="e">
        <f ca="1">INDIRECT(ADDRESS(ROW(),Controls!#REF!+135))</f>
        <v>#REF!</v>
      </c>
      <c r="HJ859" s="9" t="e">
        <f t="shared" ca="1" si="78"/>
        <v>#REF!</v>
      </c>
      <c r="HK859" s="9" t="e">
        <f t="shared" ca="1" si="79"/>
        <v>#REF!</v>
      </c>
      <c r="HL859" s="9" t="e">
        <f t="shared" ca="1" si="80"/>
        <v>#REF!</v>
      </c>
      <c r="HM859" s="9" t="e">
        <f t="shared" ca="1" si="81"/>
        <v>#REF!</v>
      </c>
      <c r="HN859" s="9" t="e">
        <f ca="1">SQRT($GS859*(1-$GS859/Controls!$D$15))</f>
        <v>#REF!</v>
      </c>
      <c r="HO859" s="9" t="e">
        <f t="shared" ca="1" si="82"/>
        <v>#REF!</v>
      </c>
      <c r="HP859" s="9" t="e">
        <f t="shared" ca="1" si="83"/>
        <v>#REF!</v>
      </c>
      <c r="HQ859" s="9" t="e">
        <f ca="1">IF($GV859=0,NA(),($GX859*Controls!#REF!))</f>
        <v>#REF!</v>
      </c>
    </row>
    <row r="860" spans="134:225" x14ac:dyDescent="0.25">
      <c r="ED860" s="9">
        <f>$EC$1719/4+$EC$1720/2+$EC$1721/4</f>
        <v>0</v>
      </c>
      <c r="EE860" s="9">
        <f>$ED$1718/4+$ED$1719/2+$ED$1720/4</f>
        <v>0</v>
      </c>
      <c r="GP860" s="9" t="e">
        <f ca="1">INDIRECT(ADDRESS(ROW(),Controls!#REF!+30))</f>
        <v>#REF!</v>
      </c>
      <c r="GQ860" s="9" t="e">
        <f ca="1">INDIRECT(ADDRESS(ROW(),Controls!#REF!+45))</f>
        <v>#REF!</v>
      </c>
      <c r="GR860" s="9" t="e">
        <f ca="1">INDIRECT(ADDRESS(ROW(),Controls!#REF!+60))</f>
        <v>#REF!</v>
      </c>
      <c r="GS860" s="9" t="e">
        <f ca="1">INDIRECT(ADDRESS(ROW(),Controls!#REF!+75))</f>
        <v>#REF!</v>
      </c>
      <c r="GT860" s="9" t="e">
        <f ca="1">INDIRECT(ADDRESS(ROW(),Controls!#REF!+90))</f>
        <v>#REF!</v>
      </c>
      <c r="GU860" s="9" t="e">
        <f ca="1">INDIRECT(ADDRESS(ROW(),Controls!#REF!+105))</f>
        <v>#REF!</v>
      </c>
      <c r="GV860" s="9" t="e">
        <f ca="1">INDIRECT(ADDRESS(ROW(),Controls!#REF!+120))</f>
        <v>#REF!</v>
      </c>
      <c r="GW860" s="9" t="e">
        <f ca="1">INDIRECT(ADDRESS(ROW(),Controls!#REF!+15))</f>
        <v>#REF!</v>
      </c>
      <c r="GX860" s="9" t="e">
        <f ca="1">INDIRECT(ADDRESS(ROW(),Controls!#REF!+135))</f>
        <v>#REF!</v>
      </c>
      <c r="HJ860" s="9" t="e">
        <f t="shared" ca="1" si="78"/>
        <v>#REF!</v>
      </c>
      <c r="HK860" s="9" t="e">
        <f t="shared" ca="1" si="79"/>
        <v>#REF!</v>
      </c>
      <c r="HL860" s="9" t="e">
        <f t="shared" ca="1" si="80"/>
        <v>#REF!</v>
      </c>
      <c r="HM860" s="9" t="e">
        <f t="shared" ca="1" si="81"/>
        <v>#REF!</v>
      </c>
      <c r="HN860" s="9" t="e">
        <f ca="1">SQRT($GS860*(1-$GS860/Controls!$D$15))</f>
        <v>#REF!</v>
      </c>
      <c r="HO860" s="9" t="e">
        <f t="shared" ca="1" si="82"/>
        <v>#REF!</v>
      </c>
      <c r="HP860" s="9" t="e">
        <f t="shared" ca="1" si="83"/>
        <v>#REF!</v>
      </c>
      <c r="HQ860" s="9" t="e">
        <f ca="1">IF($GV860=0,NA(),($GX860*Controls!#REF!))</f>
        <v>#REF!</v>
      </c>
    </row>
    <row r="861" spans="134:225" x14ac:dyDescent="0.25">
      <c r="ED861" s="9">
        <f>$EC$1721/4+$EC$1722/2+$EC$1723/4</f>
        <v>0</v>
      </c>
      <c r="EE861" s="9">
        <f>$ED$1720/4+$ED$1721/2+$ED$1722/4</f>
        <v>0</v>
      </c>
      <c r="GP861" s="9" t="e">
        <f ca="1">INDIRECT(ADDRESS(ROW(),Controls!#REF!+30))</f>
        <v>#REF!</v>
      </c>
      <c r="GQ861" s="9" t="e">
        <f ca="1">INDIRECT(ADDRESS(ROW(),Controls!#REF!+45))</f>
        <v>#REF!</v>
      </c>
      <c r="GR861" s="9" t="e">
        <f ca="1">INDIRECT(ADDRESS(ROW(),Controls!#REF!+60))</f>
        <v>#REF!</v>
      </c>
      <c r="GS861" s="9" t="e">
        <f ca="1">INDIRECT(ADDRESS(ROW(),Controls!#REF!+75))</f>
        <v>#REF!</v>
      </c>
      <c r="GT861" s="9" t="e">
        <f ca="1">INDIRECT(ADDRESS(ROW(),Controls!#REF!+90))</f>
        <v>#REF!</v>
      </c>
      <c r="GU861" s="9" t="e">
        <f ca="1">INDIRECT(ADDRESS(ROW(),Controls!#REF!+105))</f>
        <v>#REF!</v>
      </c>
      <c r="GV861" s="9" t="e">
        <f ca="1">INDIRECT(ADDRESS(ROW(),Controls!#REF!+120))</f>
        <v>#REF!</v>
      </c>
      <c r="GW861" s="9" t="e">
        <f ca="1">INDIRECT(ADDRESS(ROW(),Controls!#REF!+15))</f>
        <v>#REF!</v>
      </c>
      <c r="GX861" s="9" t="e">
        <f ca="1">INDIRECT(ADDRESS(ROW(),Controls!#REF!+135))</f>
        <v>#REF!</v>
      </c>
      <c r="HJ861" s="9" t="e">
        <f t="shared" ca="1" si="78"/>
        <v>#REF!</v>
      </c>
      <c r="HK861" s="9" t="e">
        <f t="shared" ca="1" si="79"/>
        <v>#REF!</v>
      </c>
      <c r="HL861" s="9" t="e">
        <f t="shared" ca="1" si="80"/>
        <v>#REF!</v>
      </c>
      <c r="HM861" s="9" t="e">
        <f t="shared" ca="1" si="81"/>
        <v>#REF!</v>
      </c>
      <c r="HN861" s="9" t="e">
        <f ca="1">SQRT($GS861*(1-$GS861/Controls!$D$15))</f>
        <v>#REF!</v>
      </c>
      <c r="HO861" s="9" t="e">
        <f t="shared" ca="1" si="82"/>
        <v>#REF!</v>
      </c>
      <c r="HP861" s="9" t="e">
        <f t="shared" ca="1" si="83"/>
        <v>#REF!</v>
      </c>
      <c r="HQ861" s="9" t="e">
        <f ca="1">IF($GV861=0,NA(),($GX861*Controls!#REF!))</f>
        <v>#REF!</v>
      </c>
    </row>
    <row r="862" spans="134:225" x14ac:dyDescent="0.25">
      <c r="ED862" s="9">
        <f>$EC$1723/4+$EC$1724/2+$EC$1725/4</f>
        <v>0</v>
      </c>
      <c r="EE862" s="9">
        <f>$ED$1722/4+$ED$1723/2+$ED$1724/4</f>
        <v>0</v>
      </c>
      <c r="GP862" s="9" t="e">
        <f ca="1">INDIRECT(ADDRESS(ROW(),Controls!#REF!+30))</f>
        <v>#REF!</v>
      </c>
      <c r="GQ862" s="9" t="e">
        <f ca="1">INDIRECT(ADDRESS(ROW(),Controls!#REF!+45))</f>
        <v>#REF!</v>
      </c>
      <c r="GR862" s="9" t="e">
        <f ca="1">INDIRECT(ADDRESS(ROW(),Controls!#REF!+60))</f>
        <v>#REF!</v>
      </c>
      <c r="GS862" s="9" t="e">
        <f ca="1">INDIRECT(ADDRESS(ROW(),Controls!#REF!+75))</f>
        <v>#REF!</v>
      </c>
      <c r="GT862" s="9" t="e">
        <f ca="1">INDIRECT(ADDRESS(ROW(),Controls!#REF!+90))</f>
        <v>#REF!</v>
      </c>
      <c r="GU862" s="9" t="e">
        <f ca="1">INDIRECT(ADDRESS(ROW(),Controls!#REF!+105))</f>
        <v>#REF!</v>
      </c>
      <c r="GV862" s="9" t="e">
        <f ca="1">INDIRECT(ADDRESS(ROW(),Controls!#REF!+120))</f>
        <v>#REF!</v>
      </c>
      <c r="GW862" s="9" t="e">
        <f ca="1">INDIRECT(ADDRESS(ROW(),Controls!#REF!+15))</f>
        <v>#REF!</v>
      </c>
      <c r="GX862" s="9" t="e">
        <f ca="1">INDIRECT(ADDRESS(ROW(),Controls!#REF!+135))</f>
        <v>#REF!</v>
      </c>
      <c r="HJ862" s="9" t="e">
        <f t="shared" ca="1" si="78"/>
        <v>#REF!</v>
      </c>
      <c r="HK862" s="9" t="e">
        <f t="shared" ca="1" si="79"/>
        <v>#REF!</v>
      </c>
      <c r="HL862" s="9" t="e">
        <f t="shared" ca="1" si="80"/>
        <v>#REF!</v>
      </c>
      <c r="HM862" s="9" t="e">
        <f t="shared" ca="1" si="81"/>
        <v>#REF!</v>
      </c>
      <c r="HN862" s="9" t="e">
        <f ca="1">SQRT($GS862*(1-$GS862/Controls!$D$15))</f>
        <v>#REF!</v>
      </c>
      <c r="HO862" s="9" t="e">
        <f t="shared" ca="1" si="82"/>
        <v>#REF!</v>
      </c>
      <c r="HP862" s="9" t="e">
        <f t="shared" ca="1" si="83"/>
        <v>#REF!</v>
      </c>
      <c r="HQ862" s="9" t="e">
        <f ca="1">IF($GV862=0,NA(),($GX862*Controls!#REF!))</f>
        <v>#REF!</v>
      </c>
    </row>
    <row r="863" spans="134:225" x14ac:dyDescent="0.25">
      <c r="ED863" s="9">
        <f>$EC$1725/4+$EC$1726/2+$EC$1727/4</f>
        <v>0</v>
      </c>
      <c r="EE863" s="9">
        <f>$ED$1724/4+$ED$1725/2+$ED$1726/4</f>
        <v>0</v>
      </c>
      <c r="GP863" s="9" t="e">
        <f ca="1">INDIRECT(ADDRESS(ROW(),Controls!#REF!+30))</f>
        <v>#REF!</v>
      </c>
      <c r="GQ863" s="9" t="e">
        <f ca="1">INDIRECT(ADDRESS(ROW(),Controls!#REF!+45))</f>
        <v>#REF!</v>
      </c>
      <c r="GR863" s="9" t="e">
        <f ca="1">INDIRECT(ADDRESS(ROW(),Controls!#REF!+60))</f>
        <v>#REF!</v>
      </c>
      <c r="GS863" s="9" t="e">
        <f ca="1">INDIRECT(ADDRESS(ROW(),Controls!#REF!+75))</f>
        <v>#REF!</v>
      </c>
      <c r="GT863" s="9" t="e">
        <f ca="1">INDIRECT(ADDRESS(ROW(),Controls!#REF!+90))</f>
        <v>#REF!</v>
      </c>
      <c r="GU863" s="9" t="e">
        <f ca="1">INDIRECT(ADDRESS(ROW(),Controls!#REF!+105))</f>
        <v>#REF!</v>
      </c>
      <c r="GV863" s="9" t="e">
        <f ca="1">INDIRECT(ADDRESS(ROW(),Controls!#REF!+120))</f>
        <v>#REF!</v>
      </c>
      <c r="GW863" s="9" t="e">
        <f ca="1">INDIRECT(ADDRESS(ROW(),Controls!#REF!+15))</f>
        <v>#REF!</v>
      </c>
      <c r="GX863" s="9" t="e">
        <f ca="1">INDIRECT(ADDRESS(ROW(),Controls!#REF!+135))</f>
        <v>#REF!</v>
      </c>
      <c r="HJ863" s="9" t="e">
        <f t="shared" ca="1" si="78"/>
        <v>#REF!</v>
      </c>
      <c r="HK863" s="9" t="e">
        <f t="shared" ca="1" si="79"/>
        <v>#REF!</v>
      </c>
      <c r="HL863" s="9" t="e">
        <f t="shared" ca="1" si="80"/>
        <v>#REF!</v>
      </c>
      <c r="HM863" s="9" t="e">
        <f t="shared" ca="1" si="81"/>
        <v>#REF!</v>
      </c>
      <c r="HN863" s="9" t="e">
        <f ca="1">SQRT($GS863*(1-$GS863/Controls!$D$15))</f>
        <v>#REF!</v>
      </c>
      <c r="HO863" s="9" t="e">
        <f t="shared" ca="1" si="82"/>
        <v>#REF!</v>
      </c>
      <c r="HP863" s="9" t="e">
        <f t="shared" ca="1" si="83"/>
        <v>#REF!</v>
      </c>
      <c r="HQ863" s="9" t="e">
        <f ca="1">IF($GV863=0,NA(),($GX863*Controls!#REF!))</f>
        <v>#REF!</v>
      </c>
    </row>
    <row r="864" spans="134:225" x14ac:dyDescent="0.25">
      <c r="ED864" s="9">
        <f>$EC$1727/4+$EC$1728/2+$EC$1729/4</f>
        <v>0</v>
      </c>
      <c r="EE864" s="9">
        <f>$ED$1726/4+$ED$1727/2+$ED$1728/4</f>
        <v>0</v>
      </c>
      <c r="GP864" s="9" t="e">
        <f ca="1">INDIRECT(ADDRESS(ROW(),Controls!#REF!+30))</f>
        <v>#REF!</v>
      </c>
      <c r="GQ864" s="9" t="e">
        <f ca="1">INDIRECT(ADDRESS(ROW(),Controls!#REF!+45))</f>
        <v>#REF!</v>
      </c>
      <c r="GR864" s="9" t="e">
        <f ca="1">INDIRECT(ADDRESS(ROW(),Controls!#REF!+60))</f>
        <v>#REF!</v>
      </c>
      <c r="GS864" s="9" t="e">
        <f ca="1">INDIRECT(ADDRESS(ROW(),Controls!#REF!+75))</f>
        <v>#REF!</v>
      </c>
      <c r="GT864" s="9" t="e">
        <f ca="1">INDIRECT(ADDRESS(ROW(),Controls!#REF!+90))</f>
        <v>#REF!</v>
      </c>
      <c r="GU864" s="9" t="e">
        <f ca="1">INDIRECT(ADDRESS(ROW(),Controls!#REF!+105))</f>
        <v>#REF!</v>
      </c>
      <c r="GV864" s="9" t="e">
        <f ca="1">INDIRECT(ADDRESS(ROW(),Controls!#REF!+120))</f>
        <v>#REF!</v>
      </c>
      <c r="GW864" s="9" t="e">
        <f ca="1">INDIRECT(ADDRESS(ROW(),Controls!#REF!+15))</f>
        <v>#REF!</v>
      </c>
      <c r="GX864" s="9" t="e">
        <f ca="1">INDIRECT(ADDRESS(ROW(),Controls!#REF!+135))</f>
        <v>#REF!</v>
      </c>
      <c r="HJ864" s="9" t="e">
        <f t="shared" ca="1" si="78"/>
        <v>#REF!</v>
      </c>
      <c r="HK864" s="9" t="e">
        <f t="shared" ca="1" si="79"/>
        <v>#REF!</v>
      </c>
      <c r="HL864" s="9" t="e">
        <f t="shared" ca="1" si="80"/>
        <v>#REF!</v>
      </c>
      <c r="HM864" s="9" t="e">
        <f t="shared" ca="1" si="81"/>
        <v>#REF!</v>
      </c>
      <c r="HN864" s="9" t="e">
        <f ca="1">SQRT($GS864*(1-$GS864/Controls!$D$15))</f>
        <v>#REF!</v>
      </c>
      <c r="HO864" s="9" t="e">
        <f t="shared" ca="1" si="82"/>
        <v>#REF!</v>
      </c>
      <c r="HP864" s="9" t="e">
        <f t="shared" ca="1" si="83"/>
        <v>#REF!</v>
      </c>
      <c r="HQ864" s="9" t="e">
        <f ca="1">IF($GV864=0,NA(),($GX864*Controls!#REF!))</f>
        <v>#REF!</v>
      </c>
    </row>
    <row r="865" spans="134:225" x14ac:dyDescent="0.25">
      <c r="ED865" s="9">
        <f>$EC$1729/4+$EC$1730/2+$EC$1731/4</f>
        <v>0</v>
      </c>
      <c r="EE865" s="9">
        <f>$ED$1728/4+$ED$1729/2+$ED$1730/4</f>
        <v>0</v>
      </c>
      <c r="GP865" s="9" t="e">
        <f ca="1">INDIRECT(ADDRESS(ROW(),Controls!#REF!+30))</f>
        <v>#REF!</v>
      </c>
      <c r="GQ865" s="9" t="e">
        <f ca="1">INDIRECT(ADDRESS(ROW(),Controls!#REF!+45))</f>
        <v>#REF!</v>
      </c>
      <c r="GR865" s="9" t="e">
        <f ca="1">INDIRECT(ADDRESS(ROW(),Controls!#REF!+60))</f>
        <v>#REF!</v>
      </c>
      <c r="GS865" s="9" t="e">
        <f ca="1">INDIRECT(ADDRESS(ROW(),Controls!#REF!+75))</f>
        <v>#REF!</v>
      </c>
      <c r="GT865" s="9" t="e">
        <f ca="1">INDIRECT(ADDRESS(ROW(),Controls!#REF!+90))</f>
        <v>#REF!</v>
      </c>
      <c r="GU865" s="9" t="e">
        <f ca="1">INDIRECT(ADDRESS(ROW(),Controls!#REF!+105))</f>
        <v>#REF!</v>
      </c>
      <c r="GV865" s="9" t="e">
        <f ca="1">INDIRECT(ADDRESS(ROW(),Controls!#REF!+120))</f>
        <v>#REF!</v>
      </c>
      <c r="GW865" s="9" t="e">
        <f ca="1">INDIRECT(ADDRESS(ROW(),Controls!#REF!+15))</f>
        <v>#REF!</v>
      </c>
      <c r="GX865" s="9" t="e">
        <f ca="1">INDIRECT(ADDRESS(ROW(),Controls!#REF!+135))</f>
        <v>#REF!</v>
      </c>
      <c r="HJ865" s="9" t="e">
        <f t="shared" ca="1" si="78"/>
        <v>#REF!</v>
      </c>
      <c r="HK865" s="9" t="e">
        <f t="shared" ca="1" si="79"/>
        <v>#REF!</v>
      </c>
      <c r="HL865" s="9" t="e">
        <f t="shared" ca="1" si="80"/>
        <v>#REF!</v>
      </c>
      <c r="HM865" s="9" t="e">
        <f t="shared" ca="1" si="81"/>
        <v>#REF!</v>
      </c>
      <c r="HN865" s="9" t="e">
        <f ca="1">SQRT($GS865*(1-$GS865/Controls!$D$15))</f>
        <v>#REF!</v>
      </c>
      <c r="HO865" s="9" t="e">
        <f t="shared" ca="1" si="82"/>
        <v>#REF!</v>
      </c>
      <c r="HP865" s="9" t="e">
        <f t="shared" ca="1" si="83"/>
        <v>#REF!</v>
      </c>
      <c r="HQ865" s="9" t="e">
        <f ca="1">IF($GV865=0,NA(),($GX865*Controls!#REF!))</f>
        <v>#REF!</v>
      </c>
    </row>
    <row r="866" spans="134:225" x14ac:dyDescent="0.25">
      <c r="ED866" s="9">
        <f>$EC$1731/4+$EC$1732/2+$EC$1733/4</f>
        <v>0</v>
      </c>
      <c r="EE866" s="9">
        <f>$ED$1730/4+$ED$1731/2+$ED$1732/4</f>
        <v>0</v>
      </c>
      <c r="GP866" s="9" t="e">
        <f ca="1">INDIRECT(ADDRESS(ROW(),Controls!#REF!+30))</f>
        <v>#REF!</v>
      </c>
      <c r="GQ866" s="9" t="e">
        <f ca="1">INDIRECT(ADDRESS(ROW(),Controls!#REF!+45))</f>
        <v>#REF!</v>
      </c>
      <c r="GR866" s="9" t="e">
        <f ca="1">INDIRECT(ADDRESS(ROW(),Controls!#REF!+60))</f>
        <v>#REF!</v>
      </c>
      <c r="GS866" s="9" t="e">
        <f ca="1">INDIRECT(ADDRESS(ROW(),Controls!#REF!+75))</f>
        <v>#REF!</v>
      </c>
      <c r="GT866" s="9" t="e">
        <f ca="1">INDIRECT(ADDRESS(ROW(),Controls!#REF!+90))</f>
        <v>#REF!</v>
      </c>
      <c r="GU866" s="9" t="e">
        <f ca="1">INDIRECT(ADDRESS(ROW(),Controls!#REF!+105))</f>
        <v>#REF!</v>
      </c>
      <c r="GV866" s="9" t="e">
        <f ca="1">INDIRECT(ADDRESS(ROW(),Controls!#REF!+120))</f>
        <v>#REF!</v>
      </c>
      <c r="GW866" s="9" t="e">
        <f ca="1">INDIRECT(ADDRESS(ROW(),Controls!#REF!+15))</f>
        <v>#REF!</v>
      </c>
      <c r="GX866" s="9" t="e">
        <f ca="1">INDIRECT(ADDRESS(ROW(),Controls!#REF!+135))</f>
        <v>#REF!</v>
      </c>
      <c r="HJ866" s="9" t="e">
        <f t="shared" ca="1" si="78"/>
        <v>#REF!</v>
      </c>
      <c r="HK866" s="9" t="e">
        <f t="shared" ca="1" si="79"/>
        <v>#REF!</v>
      </c>
      <c r="HL866" s="9" t="e">
        <f t="shared" ca="1" si="80"/>
        <v>#REF!</v>
      </c>
      <c r="HM866" s="9" t="e">
        <f t="shared" ca="1" si="81"/>
        <v>#REF!</v>
      </c>
      <c r="HN866" s="9" t="e">
        <f ca="1">SQRT($GS866*(1-$GS866/Controls!$D$15))</f>
        <v>#REF!</v>
      </c>
      <c r="HO866" s="9" t="e">
        <f t="shared" ca="1" si="82"/>
        <v>#REF!</v>
      </c>
      <c r="HP866" s="9" t="e">
        <f t="shared" ca="1" si="83"/>
        <v>#REF!</v>
      </c>
      <c r="HQ866" s="9" t="e">
        <f ca="1">IF($GV866=0,NA(),($GX866*Controls!#REF!))</f>
        <v>#REF!</v>
      </c>
    </row>
    <row r="867" spans="134:225" x14ac:dyDescent="0.25">
      <c r="ED867" s="9">
        <f>$EC$1733/4+$EC$1734/2+$EC$1735/4</f>
        <v>0</v>
      </c>
      <c r="EE867" s="9">
        <f>$ED$1732/4+$ED$1733/2+$ED$1734/4</f>
        <v>0</v>
      </c>
      <c r="GP867" s="9" t="e">
        <f ca="1">INDIRECT(ADDRESS(ROW(),Controls!#REF!+30))</f>
        <v>#REF!</v>
      </c>
      <c r="GQ867" s="9" t="e">
        <f ca="1">INDIRECT(ADDRESS(ROW(),Controls!#REF!+45))</f>
        <v>#REF!</v>
      </c>
      <c r="GR867" s="9" t="e">
        <f ca="1">INDIRECT(ADDRESS(ROW(),Controls!#REF!+60))</f>
        <v>#REF!</v>
      </c>
      <c r="GS867" s="9" t="e">
        <f ca="1">INDIRECT(ADDRESS(ROW(),Controls!#REF!+75))</f>
        <v>#REF!</v>
      </c>
      <c r="GT867" s="9" t="e">
        <f ca="1">INDIRECT(ADDRESS(ROW(),Controls!#REF!+90))</f>
        <v>#REF!</v>
      </c>
      <c r="GU867" s="9" t="e">
        <f ca="1">INDIRECT(ADDRESS(ROW(),Controls!#REF!+105))</f>
        <v>#REF!</v>
      </c>
      <c r="GV867" s="9" t="e">
        <f ca="1">INDIRECT(ADDRESS(ROW(),Controls!#REF!+120))</f>
        <v>#REF!</v>
      </c>
      <c r="GW867" s="9" t="e">
        <f ca="1">INDIRECT(ADDRESS(ROW(),Controls!#REF!+15))</f>
        <v>#REF!</v>
      </c>
      <c r="GX867" s="9" t="e">
        <f ca="1">INDIRECT(ADDRESS(ROW(),Controls!#REF!+135))</f>
        <v>#REF!</v>
      </c>
      <c r="HJ867" s="9" t="e">
        <f t="shared" ca="1" si="78"/>
        <v>#REF!</v>
      </c>
      <c r="HK867" s="9" t="e">
        <f t="shared" ca="1" si="79"/>
        <v>#REF!</v>
      </c>
      <c r="HL867" s="9" t="e">
        <f t="shared" ca="1" si="80"/>
        <v>#REF!</v>
      </c>
      <c r="HM867" s="9" t="e">
        <f t="shared" ca="1" si="81"/>
        <v>#REF!</v>
      </c>
      <c r="HN867" s="9" t="e">
        <f ca="1">SQRT($GS867*(1-$GS867/Controls!$D$15))</f>
        <v>#REF!</v>
      </c>
      <c r="HO867" s="9" t="e">
        <f t="shared" ca="1" si="82"/>
        <v>#REF!</v>
      </c>
      <c r="HP867" s="9" t="e">
        <f t="shared" ca="1" si="83"/>
        <v>#REF!</v>
      </c>
      <c r="HQ867" s="9" t="e">
        <f ca="1">IF($GV867=0,NA(),($GX867*Controls!#REF!))</f>
        <v>#REF!</v>
      </c>
    </row>
    <row r="868" spans="134:225" x14ac:dyDescent="0.25">
      <c r="ED868" s="9">
        <f>$EC$1735/4+$EC$1736/2+$EC$1737/4</f>
        <v>0</v>
      </c>
      <c r="EE868" s="9">
        <f>$ED$1734/4+$ED$1735/2+$ED$1736/4</f>
        <v>0</v>
      </c>
      <c r="GP868" s="9" t="e">
        <f ca="1">INDIRECT(ADDRESS(ROW(),Controls!#REF!+30))</f>
        <v>#REF!</v>
      </c>
      <c r="GQ868" s="9" t="e">
        <f ca="1">INDIRECT(ADDRESS(ROW(),Controls!#REF!+45))</f>
        <v>#REF!</v>
      </c>
      <c r="GR868" s="9" t="e">
        <f ca="1">INDIRECT(ADDRESS(ROW(),Controls!#REF!+60))</f>
        <v>#REF!</v>
      </c>
      <c r="GS868" s="9" t="e">
        <f ca="1">INDIRECT(ADDRESS(ROW(),Controls!#REF!+75))</f>
        <v>#REF!</v>
      </c>
      <c r="GT868" s="9" t="e">
        <f ca="1">INDIRECT(ADDRESS(ROW(),Controls!#REF!+90))</f>
        <v>#REF!</v>
      </c>
      <c r="GU868" s="9" t="e">
        <f ca="1">INDIRECT(ADDRESS(ROW(),Controls!#REF!+105))</f>
        <v>#REF!</v>
      </c>
      <c r="GV868" s="9" t="e">
        <f ca="1">INDIRECT(ADDRESS(ROW(),Controls!#REF!+120))</f>
        <v>#REF!</v>
      </c>
      <c r="GW868" s="9" t="e">
        <f ca="1">INDIRECT(ADDRESS(ROW(),Controls!#REF!+15))</f>
        <v>#REF!</v>
      </c>
      <c r="GX868" s="9" t="e">
        <f ca="1">INDIRECT(ADDRESS(ROW(),Controls!#REF!+135))</f>
        <v>#REF!</v>
      </c>
      <c r="HJ868" s="9" t="e">
        <f t="shared" ca="1" si="78"/>
        <v>#REF!</v>
      </c>
      <c r="HK868" s="9" t="e">
        <f t="shared" ca="1" si="79"/>
        <v>#REF!</v>
      </c>
      <c r="HL868" s="9" t="e">
        <f t="shared" ca="1" si="80"/>
        <v>#REF!</v>
      </c>
      <c r="HM868" s="9" t="e">
        <f t="shared" ca="1" si="81"/>
        <v>#REF!</v>
      </c>
      <c r="HN868" s="9" t="e">
        <f ca="1">SQRT($GS868*(1-$GS868/Controls!$D$15))</f>
        <v>#REF!</v>
      </c>
      <c r="HO868" s="9" t="e">
        <f t="shared" ca="1" si="82"/>
        <v>#REF!</v>
      </c>
      <c r="HP868" s="9" t="e">
        <f t="shared" ca="1" si="83"/>
        <v>#REF!</v>
      </c>
      <c r="HQ868" s="9" t="e">
        <f ca="1">IF($GV868=0,NA(),($GX868*Controls!#REF!))</f>
        <v>#REF!</v>
      </c>
    </row>
    <row r="869" spans="134:225" x14ac:dyDescent="0.25">
      <c r="ED869" s="9">
        <f>$EC$1737/4+$EC$1738/2+$EC$1739/4</f>
        <v>0</v>
      </c>
      <c r="EE869" s="9">
        <f>$ED$1736/4+$ED$1737/2+$ED$1738/4</f>
        <v>0</v>
      </c>
      <c r="GP869" s="9" t="e">
        <f ca="1">INDIRECT(ADDRESS(ROW(),Controls!#REF!+30))</f>
        <v>#REF!</v>
      </c>
      <c r="GQ869" s="9" t="e">
        <f ca="1">INDIRECT(ADDRESS(ROW(),Controls!#REF!+45))</f>
        <v>#REF!</v>
      </c>
      <c r="GR869" s="9" t="e">
        <f ca="1">INDIRECT(ADDRESS(ROW(),Controls!#REF!+60))</f>
        <v>#REF!</v>
      </c>
      <c r="GS869" s="9" t="e">
        <f ca="1">INDIRECT(ADDRESS(ROW(),Controls!#REF!+75))</f>
        <v>#REF!</v>
      </c>
      <c r="GT869" s="9" t="e">
        <f ca="1">INDIRECT(ADDRESS(ROW(),Controls!#REF!+90))</f>
        <v>#REF!</v>
      </c>
      <c r="GU869" s="9" t="e">
        <f ca="1">INDIRECT(ADDRESS(ROW(),Controls!#REF!+105))</f>
        <v>#REF!</v>
      </c>
      <c r="GV869" s="9" t="e">
        <f ca="1">INDIRECT(ADDRESS(ROW(),Controls!#REF!+120))</f>
        <v>#REF!</v>
      </c>
      <c r="GW869" s="9" t="e">
        <f ca="1">INDIRECT(ADDRESS(ROW(),Controls!#REF!+15))</f>
        <v>#REF!</v>
      </c>
      <c r="GX869" s="9" t="e">
        <f ca="1">INDIRECT(ADDRESS(ROW(),Controls!#REF!+135))</f>
        <v>#REF!</v>
      </c>
      <c r="HJ869" s="9" t="e">
        <f t="shared" ca="1" si="78"/>
        <v>#REF!</v>
      </c>
      <c r="HK869" s="9" t="e">
        <f t="shared" ca="1" si="79"/>
        <v>#REF!</v>
      </c>
      <c r="HL869" s="9" t="e">
        <f t="shared" ca="1" si="80"/>
        <v>#REF!</v>
      </c>
      <c r="HM869" s="9" t="e">
        <f t="shared" ca="1" si="81"/>
        <v>#REF!</v>
      </c>
      <c r="HN869" s="9" t="e">
        <f ca="1">SQRT($GS869*(1-$GS869/Controls!$D$15))</f>
        <v>#REF!</v>
      </c>
      <c r="HO869" s="9" t="e">
        <f t="shared" ca="1" si="82"/>
        <v>#REF!</v>
      </c>
      <c r="HP869" s="9" t="e">
        <f t="shared" ca="1" si="83"/>
        <v>#REF!</v>
      </c>
      <c r="HQ869" s="9" t="e">
        <f ca="1">IF($GV869=0,NA(),($GX869*Controls!#REF!))</f>
        <v>#REF!</v>
      </c>
    </row>
    <row r="870" spans="134:225" x14ac:dyDescent="0.25">
      <c r="ED870" s="9">
        <f>$EC$1739/4+$EC$1740/2+$EC$1741/4</f>
        <v>0</v>
      </c>
      <c r="EE870" s="9">
        <f>$ED$1738/4+$ED$1739/2+$ED$1740/4</f>
        <v>0</v>
      </c>
      <c r="GP870" s="9" t="e">
        <f ca="1">INDIRECT(ADDRESS(ROW(),Controls!#REF!+30))</f>
        <v>#REF!</v>
      </c>
      <c r="GQ870" s="9" t="e">
        <f ca="1">INDIRECT(ADDRESS(ROW(),Controls!#REF!+45))</f>
        <v>#REF!</v>
      </c>
      <c r="GR870" s="9" t="e">
        <f ca="1">INDIRECT(ADDRESS(ROW(),Controls!#REF!+60))</f>
        <v>#REF!</v>
      </c>
      <c r="GS870" s="9" t="e">
        <f ca="1">INDIRECT(ADDRESS(ROW(),Controls!#REF!+75))</f>
        <v>#REF!</v>
      </c>
      <c r="GT870" s="9" t="e">
        <f ca="1">INDIRECT(ADDRESS(ROW(),Controls!#REF!+90))</f>
        <v>#REF!</v>
      </c>
      <c r="GU870" s="9" t="e">
        <f ca="1">INDIRECT(ADDRESS(ROW(),Controls!#REF!+105))</f>
        <v>#REF!</v>
      </c>
      <c r="GV870" s="9" t="e">
        <f ca="1">INDIRECT(ADDRESS(ROW(),Controls!#REF!+120))</f>
        <v>#REF!</v>
      </c>
      <c r="GW870" s="9" t="e">
        <f ca="1">INDIRECT(ADDRESS(ROW(),Controls!#REF!+15))</f>
        <v>#REF!</v>
      </c>
      <c r="GX870" s="9" t="e">
        <f ca="1">INDIRECT(ADDRESS(ROW(),Controls!#REF!+135))</f>
        <v>#REF!</v>
      </c>
      <c r="HJ870" s="9" t="e">
        <f t="shared" ca="1" si="78"/>
        <v>#REF!</v>
      </c>
      <c r="HK870" s="9" t="e">
        <f t="shared" ca="1" si="79"/>
        <v>#REF!</v>
      </c>
      <c r="HL870" s="9" t="e">
        <f t="shared" ca="1" si="80"/>
        <v>#REF!</v>
      </c>
      <c r="HM870" s="9" t="e">
        <f t="shared" ca="1" si="81"/>
        <v>#REF!</v>
      </c>
      <c r="HN870" s="9" t="e">
        <f ca="1">SQRT($GS870*(1-$GS870/Controls!$D$15))</f>
        <v>#REF!</v>
      </c>
      <c r="HO870" s="9" t="e">
        <f t="shared" ca="1" si="82"/>
        <v>#REF!</v>
      </c>
      <c r="HP870" s="9" t="e">
        <f t="shared" ca="1" si="83"/>
        <v>#REF!</v>
      </c>
      <c r="HQ870" s="9" t="e">
        <f ca="1">IF($GV870=0,NA(),($GX870*Controls!#REF!))</f>
        <v>#REF!</v>
      </c>
    </row>
    <row r="871" spans="134:225" x14ac:dyDescent="0.25">
      <c r="ED871" s="9">
        <f>$EC$1741/4+$EC$1742/2+$EC$1743/4</f>
        <v>0</v>
      </c>
      <c r="EE871" s="9">
        <f>$ED$1740/4+$ED$1741/2+$ED$1742/4</f>
        <v>0</v>
      </c>
      <c r="GP871" s="9" t="e">
        <f ca="1">INDIRECT(ADDRESS(ROW(),Controls!#REF!+30))</f>
        <v>#REF!</v>
      </c>
      <c r="GQ871" s="9" t="e">
        <f ca="1">INDIRECT(ADDRESS(ROW(),Controls!#REF!+45))</f>
        <v>#REF!</v>
      </c>
      <c r="GR871" s="9" t="e">
        <f ca="1">INDIRECT(ADDRESS(ROW(),Controls!#REF!+60))</f>
        <v>#REF!</v>
      </c>
      <c r="GS871" s="9" t="e">
        <f ca="1">INDIRECT(ADDRESS(ROW(),Controls!#REF!+75))</f>
        <v>#REF!</v>
      </c>
      <c r="GT871" s="9" t="e">
        <f ca="1">INDIRECT(ADDRESS(ROW(),Controls!#REF!+90))</f>
        <v>#REF!</v>
      </c>
      <c r="GU871" s="9" t="e">
        <f ca="1">INDIRECT(ADDRESS(ROW(),Controls!#REF!+105))</f>
        <v>#REF!</v>
      </c>
      <c r="GV871" s="9" t="e">
        <f ca="1">INDIRECT(ADDRESS(ROW(),Controls!#REF!+120))</f>
        <v>#REF!</v>
      </c>
      <c r="GW871" s="9" t="e">
        <f ca="1">INDIRECT(ADDRESS(ROW(),Controls!#REF!+15))</f>
        <v>#REF!</v>
      </c>
      <c r="GX871" s="9" t="e">
        <f ca="1">INDIRECT(ADDRESS(ROW(),Controls!#REF!+135))</f>
        <v>#REF!</v>
      </c>
      <c r="HJ871" s="9" t="e">
        <f t="shared" ca="1" si="78"/>
        <v>#REF!</v>
      </c>
      <c r="HK871" s="9" t="e">
        <f t="shared" ca="1" si="79"/>
        <v>#REF!</v>
      </c>
      <c r="HL871" s="9" t="e">
        <f t="shared" ca="1" si="80"/>
        <v>#REF!</v>
      </c>
      <c r="HM871" s="9" t="e">
        <f t="shared" ca="1" si="81"/>
        <v>#REF!</v>
      </c>
      <c r="HN871" s="9" t="e">
        <f ca="1">SQRT($GS871*(1-$GS871/Controls!$D$15))</f>
        <v>#REF!</v>
      </c>
      <c r="HO871" s="9" t="e">
        <f t="shared" ca="1" si="82"/>
        <v>#REF!</v>
      </c>
      <c r="HP871" s="9" t="e">
        <f t="shared" ca="1" si="83"/>
        <v>#REF!</v>
      </c>
      <c r="HQ871" s="9" t="e">
        <f ca="1">IF($GV871=0,NA(),($GX871*Controls!#REF!))</f>
        <v>#REF!</v>
      </c>
    </row>
    <row r="872" spans="134:225" x14ac:dyDescent="0.25">
      <c r="ED872" s="9">
        <f>$EC$1743/4+$EC$1744/2+$EC$1745/4</f>
        <v>0</v>
      </c>
      <c r="EE872" s="9">
        <f>$ED$1742/4+$ED$1743/2+$ED$1744/4</f>
        <v>0</v>
      </c>
      <c r="GP872" s="9" t="e">
        <f ca="1">INDIRECT(ADDRESS(ROW(),Controls!#REF!+30))</f>
        <v>#REF!</v>
      </c>
      <c r="GQ872" s="9" t="e">
        <f ca="1">INDIRECT(ADDRESS(ROW(),Controls!#REF!+45))</f>
        <v>#REF!</v>
      </c>
      <c r="GR872" s="9" t="e">
        <f ca="1">INDIRECT(ADDRESS(ROW(),Controls!#REF!+60))</f>
        <v>#REF!</v>
      </c>
      <c r="GS872" s="9" t="e">
        <f ca="1">INDIRECT(ADDRESS(ROW(),Controls!#REF!+75))</f>
        <v>#REF!</v>
      </c>
      <c r="GT872" s="9" t="e">
        <f ca="1">INDIRECT(ADDRESS(ROW(),Controls!#REF!+90))</f>
        <v>#REF!</v>
      </c>
      <c r="GU872" s="9" t="e">
        <f ca="1">INDIRECT(ADDRESS(ROW(),Controls!#REF!+105))</f>
        <v>#REF!</v>
      </c>
      <c r="GV872" s="9" t="e">
        <f ca="1">INDIRECT(ADDRESS(ROW(),Controls!#REF!+120))</f>
        <v>#REF!</v>
      </c>
      <c r="GW872" s="9" t="e">
        <f ca="1">INDIRECT(ADDRESS(ROW(),Controls!#REF!+15))</f>
        <v>#REF!</v>
      </c>
      <c r="GX872" s="9" t="e">
        <f ca="1">INDIRECT(ADDRESS(ROW(),Controls!#REF!+135))</f>
        <v>#REF!</v>
      </c>
      <c r="HJ872" s="9" t="e">
        <f t="shared" ca="1" si="78"/>
        <v>#REF!</v>
      </c>
      <c r="HK872" s="9" t="e">
        <f t="shared" ca="1" si="79"/>
        <v>#REF!</v>
      </c>
      <c r="HL872" s="9" t="e">
        <f t="shared" ca="1" si="80"/>
        <v>#REF!</v>
      </c>
      <c r="HM872" s="9" t="e">
        <f t="shared" ca="1" si="81"/>
        <v>#REF!</v>
      </c>
      <c r="HN872" s="9" t="e">
        <f ca="1">SQRT($GS872*(1-$GS872/Controls!$D$15))</f>
        <v>#REF!</v>
      </c>
      <c r="HO872" s="9" t="e">
        <f t="shared" ca="1" si="82"/>
        <v>#REF!</v>
      </c>
      <c r="HP872" s="9" t="e">
        <f t="shared" ca="1" si="83"/>
        <v>#REF!</v>
      </c>
      <c r="HQ872" s="9" t="e">
        <f ca="1">IF($GV872=0,NA(),($GX872*Controls!#REF!))</f>
        <v>#REF!</v>
      </c>
    </row>
    <row r="873" spans="134:225" x14ac:dyDescent="0.25">
      <c r="ED873" s="9">
        <f>$EC$1745/4+$EC$1746/2+$EC$1747/4</f>
        <v>0</v>
      </c>
      <c r="EE873" s="9">
        <f>$ED$1744/4+$ED$1745/2+$ED$1746/4</f>
        <v>0</v>
      </c>
      <c r="GP873" s="9" t="e">
        <f ca="1">INDIRECT(ADDRESS(ROW(),Controls!#REF!+30))</f>
        <v>#REF!</v>
      </c>
      <c r="GQ873" s="9" t="e">
        <f ca="1">INDIRECT(ADDRESS(ROW(),Controls!#REF!+45))</f>
        <v>#REF!</v>
      </c>
      <c r="GR873" s="9" t="e">
        <f ca="1">INDIRECT(ADDRESS(ROW(),Controls!#REF!+60))</f>
        <v>#REF!</v>
      </c>
      <c r="GS873" s="9" t="e">
        <f ca="1">INDIRECT(ADDRESS(ROW(),Controls!#REF!+75))</f>
        <v>#REF!</v>
      </c>
      <c r="GT873" s="9" t="e">
        <f ca="1">INDIRECT(ADDRESS(ROW(),Controls!#REF!+90))</f>
        <v>#REF!</v>
      </c>
      <c r="GU873" s="9" t="e">
        <f ca="1">INDIRECT(ADDRESS(ROW(),Controls!#REF!+105))</f>
        <v>#REF!</v>
      </c>
      <c r="GV873" s="9" t="e">
        <f ca="1">INDIRECT(ADDRESS(ROW(),Controls!#REF!+120))</f>
        <v>#REF!</v>
      </c>
      <c r="GW873" s="9" t="e">
        <f ca="1">INDIRECT(ADDRESS(ROW(),Controls!#REF!+15))</f>
        <v>#REF!</v>
      </c>
      <c r="GX873" s="9" t="e">
        <f ca="1">INDIRECT(ADDRESS(ROW(),Controls!#REF!+135))</f>
        <v>#REF!</v>
      </c>
      <c r="HJ873" s="9" t="e">
        <f t="shared" ca="1" si="78"/>
        <v>#REF!</v>
      </c>
      <c r="HK873" s="9" t="e">
        <f t="shared" ca="1" si="79"/>
        <v>#REF!</v>
      </c>
      <c r="HL873" s="9" t="e">
        <f t="shared" ca="1" si="80"/>
        <v>#REF!</v>
      </c>
      <c r="HM873" s="9" t="e">
        <f t="shared" ca="1" si="81"/>
        <v>#REF!</v>
      </c>
      <c r="HN873" s="9" t="e">
        <f ca="1">SQRT($GS873*(1-$GS873/Controls!$D$15))</f>
        <v>#REF!</v>
      </c>
      <c r="HO873" s="9" t="e">
        <f t="shared" ca="1" si="82"/>
        <v>#REF!</v>
      </c>
      <c r="HP873" s="9" t="e">
        <f t="shared" ca="1" si="83"/>
        <v>#REF!</v>
      </c>
      <c r="HQ873" s="9" t="e">
        <f ca="1">IF($GV873=0,NA(),($GX873*Controls!#REF!))</f>
        <v>#REF!</v>
      </c>
    </row>
    <row r="874" spans="134:225" x14ac:dyDescent="0.25">
      <c r="ED874" s="9">
        <f>$EC$1747/4+$EC$1748/2+$EC$1749/4</f>
        <v>0</v>
      </c>
      <c r="EE874" s="9">
        <f>$ED$1746/4+$ED$1747/2+$ED$1748/4</f>
        <v>0</v>
      </c>
      <c r="GP874" s="9" t="e">
        <f ca="1">INDIRECT(ADDRESS(ROW(),Controls!#REF!+30))</f>
        <v>#REF!</v>
      </c>
      <c r="GQ874" s="9" t="e">
        <f ca="1">INDIRECT(ADDRESS(ROW(),Controls!#REF!+45))</f>
        <v>#REF!</v>
      </c>
      <c r="GR874" s="9" t="e">
        <f ca="1">INDIRECT(ADDRESS(ROW(),Controls!#REF!+60))</f>
        <v>#REF!</v>
      </c>
      <c r="GS874" s="9" t="e">
        <f ca="1">INDIRECT(ADDRESS(ROW(),Controls!#REF!+75))</f>
        <v>#REF!</v>
      </c>
      <c r="GT874" s="9" t="e">
        <f ca="1">INDIRECT(ADDRESS(ROW(),Controls!#REF!+90))</f>
        <v>#REF!</v>
      </c>
      <c r="GU874" s="9" t="e">
        <f ca="1">INDIRECT(ADDRESS(ROW(),Controls!#REF!+105))</f>
        <v>#REF!</v>
      </c>
      <c r="GV874" s="9" t="e">
        <f ca="1">INDIRECT(ADDRESS(ROW(),Controls!#REF!+120))</f>
        <v>#REF!</v>
      </c>
      <c r="GW874" s="9" t="e">
        <f ca="1">INDIRECT(ADDRESS(ROW(),Controls!#REF!+15))</f>
        <v>#REF!</v>
      </c>
      <c r="GX874" s="9" t="e">
        <f ca="1">INDIRECT(ADDRESS(ROW(),Controls!#REF!+135))</f>
        <v>#REF!</v>
      </c>
      <c r="HJ874" s="9" t="e">
        <f t="shared" ca="1" si="78"/>
        <v>#REF!</v>
      </c>
      <c r="HK874" s="9" t="e">
        <f t="shared" ca="1" si="79"/>
        <v>#REF!</v>
      </c>
      <c r="HL874" s="9" t="e">
        <f t="shared" ca="1" si="80"/>
        <v>#REF!</v>
      </c>
      <c r="HM874" s="9" t="e">
        <f t="shared" ca="1" si="81"/>
        <v>#REF!</v>
      </c>
      <c r="HN874" s="9" t="e">
        <f ca="1">SQRT($GS874*(1-$GS874/Controls!$D$15))</f>
        <v>#REF!</v>
      </c>
      <c r="HO874" s="9" t="e">
        <f t="shared" ca="1" si="82"/>
        <v>#REF!</v>
      </c>
      <c r="HP874" s="9" t="e">
        <f t="shared" ca="1" si="83"/>
        <v>#REF!</v>
      </c>
      <c r="HQ874" s="9" t="e">
        <f ca="1">IF($GV874=0,NA(),($GX874*Controls!#REF!))</f>
        <v>#REF!</v>
      </c>
    </row>
    <row r="875" spans="134:225" x14ac:dyDescent="0.25">
      <c r="ED875" s="9">
        <f>$EC$1749/4+$EC$1750/2+$EC$1751/4</f>
        <v>0</v>
      </c>
      <c r="EE875" s="9">
        <f>$ED$1748/4+$ED$1749/2+$ED$1750/4</f>
        <v>0</v>
      </c>
      <c r="GP875" s="9" t="e">
        <f ca="1">INDIRECT(ADDRESS(ROW(),Controls!#REF!+30))</f>
        <v>#REF!</v>
      </c>
      <c r="GQ875" s="9" t="e">
        <f ca="1">INDIRECT(ADDRESS(ROW(),Controls!#REF!+45))</f>
        <v>#REF!</v>
      </c>
      <c r="GR875" s="9" t="e">
        <f ca="1">INDIRECT(ADDRESS(ROW(),Controls!#REF!+60))</f>
        <v>#REF!</v>
      </c>
      <c r="GS875" s="9" t="e">
        <f ca="1">INDIRECT(ADDRESS(ROW(),Controls!#REF!+75))</f>
        <v>#REF!</v>
      </c>
      <c r="GT875" s="9" t="e">
        <f ca="1">INDIRECT(ADDRESS(ROW(),Controls!#REF!+90))</f>
        <v>#REF!</v>
      </c>
      <c r="GU875" s="9" t="e">
        <f ca="1">INDIRECT(ADDRESS(ROW(),Controls!#REF!+105))</f>
        <v>#REF!</v>
      </c>
      <c r="GV875" s="9" t="e">
        <f ca="1">INDIRECT(ADDRESS(ROW(),Controls!#REF!+120))</f>
        <v>#REF!</v>
      </c>
      <c r="GW875" s="9" t="e">
        <f ca="1">INDIRECT(ADDRESS(ROW(),Controls!#REF!+15))</f>
        <v>#REF!</v>
      </c>
      <c r="GX875" s="9" t="e">
        <f ca="1">INDIRECT(ADDRESS(ROW(),Controls!#REF!+135))</f>
        <v>#REF!</v>
      </c>
      <c r="HJ875" s="9" t="e">
        <f t="shared" ca="1" si="78"/>
        <v>#REF!</v>
      </c>
      <c r="HK875" s="9" t="e">
        <f t="shared" ca="1" si="79"/>
        <v>#REF!</v>
      </c>
      <c r="HL875" s="9" t="e">
        <f t="shared" ca="1" si="80"/>
        <v>#REF!</v>
      </c>
      <c r="HM875" s="9" t="e">
        <f t="shared" ca="1" si="81"/>
        <v>#REF!</v>
      </c>
      <c r="HN875" s="9" t="e">
        <f ca="1">SQRT($GS875*(1-$GS875/Controls!$D$15))</f>
        <v>#REF!</v>
      </c>
      <c r="HO875" s="9" t="e">
        <f t="shared" ca="1" si="82"/>
        <v>#REF!</v>
      </c>
      <c r="HP875" s="9" t="e">
        <f t="shared" ca="1" si="83"/>
        <v>#REF!</v>
      </c>
      <c r="HQ875" s="9" t="e">
        <f ca="1">IF($GV875=0,NA(),($GX875*Controls!#REF!))</f>
        <v>#REF!</v>
      </c>
    </row>
    <row r="876" spans="134:225" x14ac:dyDescent="0.25">
      <c r="ED876" s="9">
        <f>$EC$1751/4+$EC$1752/2+$EC$1753/4</f>
        <v>0</v>
      </c>
      <c r="EE876" s="9">
        <f>$ED$1750/4+$ED$1751/2+$ED$1752/4</f>
        <v>0</v>
      </c>
      <c r="GP876" s="9" t="e">
        <f ca="1">INDIRECT(ADDRESS(ROW(),Controls!#REF!+30))</f>
        <v>#REF!</v>
      </c>
      <c r="GQ876" s="9" t="e">
        <f ca="1">INDIRECT(ADDRESS(ROW(),Controls!#REF!+45))</f>
        <v>#REF!</v>
      </c>
      <c r="GR876" s="9" t="e">
        <f ca="1">INDIRECT(ADDRESS(ROW(),Controls!#REF!+60))</f>
        <v>#REF!</v>
      </c>
      <c r="GS876" s="9" t="e">
        <f ca="1">INDIRECT(ADDRESS(ROW(),Controls!#REF!+75))</f>
        <v>#REF!</v>
      </c>
      <c r="GT876" s="9" t="e">
        <f ca="1">INDIRECT(ADDRESS(ROW(),Controls!#REF!+90))</f>
        <v>#REF!</v>
      </c>
      <c r="GU876" s="9" t="e">
        <f ca="1">INDIRECT(ADDRESS(ROW(),Controls!#REF!+105))</f>
        <v>#REF!</v>
      </c>
      <c r="GV876" s="9" t="e">
        <f ca="1">INDIRECT(ADDRESS(ROW(),Controls!#REF!+120))</f>
        <v>#REF!</v>
      </c>
      <c r="GW876" s="9" t="e">
        <f ca="1">INDIRECT(ADDRESS(ROW(),Controls!#REF!+15))</f>
        <v>#REF!</v>
      </c>
      <c r="GX876" s="9" t="e">
        <f ca="1">INDIRECT(ADDRESS(ROW(),Controls!#REF!+135))</f>
        <v>#REF!</v>
      </c>
      <c r="HJ876" s="9" t="e">
        <f t="shared" ca="1" si="78"/>
        <v>#REF!</v>
      </c>
      <c r="HK876" s="9" t="e">
        <f t="shared" ca="1" si="79"/>
        <v>#REF!</v>
      </c>
      <c r="HL876" s="9" t="e">
        <f t="shared" ca="1" si="80"/>
        <v>#REF!</v>
      </c>
      <c r="HM876" s="9" t="e">
        <f t="shared" ca="1" si="81"/>
        <v>#REF!</v>
      </c>
      <c r="HN876" s="9" t="e">
        <f ca="1">SQRT($GS876*(1-$GS876/Controls!$D$15))</f>
        <v>#REF!</v>
      </c>
      <c r="HO876" s="9" t="e">
        <f t="shared" ca="1" si="82"/>
        <v>#REF!</v>
      </c>
      <c r="HP876" s="9" t="e">
        <f t="shared" ca="1" si="83"/>
        <v>#REF!</v>
      </c>
      <c r="HQ876" s="9" t="e">
        <f ca="1">IF($GV876=0,NA(),($GX876*Controls!#REF!))</f>
        <v>#REF!</v>
      </c>
    </row>
    <row r="877" spans="134:225" x14ac:dyDescent="0.25">
      <c r="ED877" s="9">
        <f>$EC$1753/4+$EC$1754/2+$EC$1755/4</f>
        <v>0</v>
      </c>
      <c r="EE877" s="9">
        <f>$ED$1752/4+$ED$1753/2+$ED$1754/4</f>
        <v>0</v>
      </c>
      <c r="GP877" s="9" t="e">
        <f ca="1">INDIRECT(ADDRESS(ROW(),Controls!#REF!+30))</f>
        <v>#REF!</v>
      </c>
      <c r="GQ877" s="9" t="e">
        <f ca="1">INDIRECT(ADDRESS(ROW(),Controls!#REF!+45))</f>
        <v>#REF!</v>
      </c>
      <c r="GR877" s="9" t="e">
        <f ca="1">INDIRECT(ADDRESS(ROW(),Controls!#REF!+60))</f>
        <v>#REF!</v>
      </c>
      <c r="GS877" s="9" t="e">
        <f ca="1">INDIRECT(ADDRESS(ROW(),Controls!#REF!+75))</f>
        <v>#REF!</v>
      </c>
      <c r="GT877" s="9" t="e">
        <f ca="1">INDIRECT(ADDRESS(ROW(),Controls!#REF!+90))</f>
        <v>#REF!</v>
      </c>
      <c r="GU877" s="9" t="e">
        <f ca="1">INDIRECT(ADDRESS(ROW(),Controls!#REF!+105))</f>
        <v>#REF!</v>
      </c>
      <c r="GV877" s="9" t="e">
        <f ca="1">INDIRECT(ADDRESS(ROW(),Controls!#REF!+120))</f>
        <v>#REF!</v>
      </c>
      <c r="GW877" s="9" t="e">
        <f ca="1">INDIRECT(ADDRESS(ROW(),Controls!#REF!+15))</f>
        <v>#REF!</v>
      </c>
      <c r="GX877" s="9" t="e">
        <f ca="1">INDIRECT(ADDRESS(ROW(),Controls!#REF!+135))</f>
        <v>#REF!</v>
      </c>
      <c r="HJ877" s="9" t="e">
        <f t="shared" ca="1" si="78"/>
        <v>#REF!</v>
      </c>
      <c r="HK877" s="9" t="e">
        <f t="shared" ca="1" si="79"/>
        <v>#REF!</v>
      </c>
      <c r="HL877" s="9" t="e">
        <f t="shared" ca="1" si="80"/>
        <v>#REF!</v>
      </c>
      <c r="HM877" s="9" t="e">
        <f t="shared" ca="1" si="81"/>
        <v>#REF!</v>
      </c>
      <c r="HN877" s="9" t="e">
        <f ca="1">SQRT($GS877*(1-$GS877/Controls!$D$15))</f>
        <v>#REF!</v>
      </c>
      <c r="HO877" s="9" t="e">
        <f t="shared" ca="1" si="82"/>
        <v>#REF!</v>
      </c>
      <c r="HP877" s="9" t="e">
        <f t="shared" ca="1" si="83"/>
        <v>#REF!</v>
      </c>
      <c r="HQ877" s="9" t="e">
        <f ca="1">IF($GV877=0,NA(),($GX877*Controls!#REF!))</f>
        <v>#REF!</v>
      </c>
    </row>
    <row r="878" spans="134:225" x14ac:dyDescent="0.25">
      <c r="ED878" s="9">
        <f>$EC$1755/4+$EC$1756/2+$EC$1757/4</f>
        <v>0</v>
      </c>
      <c r="EE878" s="9">
        <f>$ED$1754/4+$ED$1755/2+$ED$1756/4</f>
        <v>0</v>
      </c>
      <c r="GP878" s="9" t="e">
        <f ca="1">INDIRECT(ADDRESS(ROW(),Controls!#REF!+30))</f>
        <v>#REF!</v>
      </c>
      <c r="GQ878" s="9" t="e">
        <f ca="1">INDIRECT(ADDRESS(ROW(),Controls!#REF!+45))</f>
        <v>#REF!</v>
      </c>
      <c r="GR878" s="9" t="e">
        <f ca="1">INDIRECT(ADDRESS(ROW(),Controls!#REF!+60))</f>
        <v>#REF!</v>
      </c>
      <c r="GS878" s="9" t="e">
        <f ca="1">INDIRECT(ADDRESS(ROW(),Controls!#REF!+75))</f>
        <v>#REF!</v>
      </c>
      <c r="GT878" s="9" t="e">
        <f ca="1">INDIRECT(ADDRESS(ROW(),Controls!#REF!+90))</f>
        <v>#REF!</v>
      </c>
      <c r="GU878" s="9" t="e">
        <f ca="1">INDIRECT(ADDRESS(ROW(),Controls!#REF!+105))</f>
        <v>#REF!</v>
      </c>
      <c r="GV878" s="9" t="e">
        <f ca="1">INDIRECT(ADDRESS(ROW(),Controls!#REF!+120))</f>
        <v>#REF!</v>
      </c>
      <c r="GW878" s="9" t="e">
        <f ca="1">INDIRECT(ADDRESS(ROW(),Controls!#REF!+15))</f>
        <v>#REF!</v>
      </c>
      <c r="GX878" s="9" t="e">
        <f ca="1">INDIRECT(ADDRESS(ROW(),Controls!#REF!+135))</f>
        <v>#REF!</v>
      </c>
      <c r="HJ878" s="9" t="e">
        <f t="shared" ca="1" si="78"/>
        <v>#REF!</v>
      </c>
      <c r="HK878" s="9" t="e">
        <f t="shared" ca="1" si="79"/>
        <v>#REF!</v>
      </c>
      <c r="HL878" s="9" t="e">
        <f t="shared" ca="1" si="80"/>
        <v>#REF!</v>
      </c>
      <c r="HM878" s="9" t="e">
        <f t="shared" ca="1" si="81"/>
        <v>#REF!</v>
      </c>
      <c r="HN878" s="9" t="e">
        <f ca="1">SQRT($GS878*(1-$GS878/Controls!$D$15))</f>
        <v>#REF!</v>
      </c>
      <c r="HO878" s="9" t="e">
        <f t="shared" ca="1" si="82"/>
        <v>#REF!</v>
      </c>
      <c r="HP878" s="9" t="e">
        <f t="shared" ca="1" si="83"/>
        <v>#REF!</v>
      </c>
      <c r="HQ878" s="9" t="e">
        <f ca="1">IF($GV878=0,NA(),($GX878*Controls!#REF!))</f>
        <v>#REF!</v>
      </c>
    </row>
    <row r="879" spans="134:225" x14ac:dyDescent="0.25">
      <c r="ED879" s="9">
        <f>$EC$1757/4+$EC$1758/2+$EC$1759/4</f>
        <v>0</v>
      </c>
      <c r="EE879" s="9">
        <f>$ED$1756/4+$ED$1757/2+$ED$1758/4</f>
        <v>0</v>
      </c>
      <c r="GP879" s="9" t="e">
        <f ca="1">INDIRECT(ADDRESS(ROW(),Controls!#REF!+30))</f>
        <v>#REF!</v>
      </c>
      <c r="GQ879" s="9" t="e">
        <f ca="1">INDIRECT(ADDRESS(ROW(),Controls!#REF!+45))</f>
        <v>#REF!</v>
      </c>
      <c r="GR879" s="9" t="e">
        <f ca="1">INDIRECT(ADDRESS(ROW(),Controls!#REF!+60))</f>
        <v>#REF!</v>
      </c>
      <c r="GS879" s="9" t="e">
        <f ca="1">INDIRECT(ADDRESS(ROW(),Controls!#REF!+75))</f>
        <v>#REF!</v>
      </c>
      <c r="GT879" s="9" t="e">
        <f ca="1">INDIRECT(ADDRESS(ROW(),Controls!#REF!+90))</f>
        <v>#REF!</v>
      </c>
      <c r="GU879" s="9" t="e">
        <f ca="1">INDIRECT(ADDRESS(ROW(),Controls!#REF!+105))</f>
        <v>#REF!</v>
      </c>
      <c r="GV879" s="9" t="e">
        <f ca="1">INDIRECT(ADDRESS(ROW(),Controls!#REF!+120))</f>
        <v>#REF!</v>
      </c>
      <c r="GW879" s="9" t="e">
        <f ca="1">INDIRECT(ADDRESS(ROW(),Controls!#REF!+15))</f>
        <v>#REF!</v>
      </c>
      <c r="GX879" s="9" t="e">
        <f ca="1">INDIRECT(ADDRESS(ROW(),Controls!#REF!+135))</f>
        <v>#REF!</v>
      </c>
      <c r="HJ879" s="9" t="e">
        <f t="shared" ca="1" si="78"/>
        <v>#REF!</v>
      </c>
      <c r="HK879" s="9" t="e">
        <f t="shared" ca="1" si="79"/>
        <v>#REF!</v>
      </c>
      <c r="HL879" s="9" t="e">
        <f t="shared" ca="1" si="80"/>
        <v>#REF!</v>
      </c>
      <c r="HM879" s="9" t="e">
        <f t="shared" ca="1" si="81"/>
        <v>#REF!</v>
      </c>
      <c r="HN879" s="9" t="e">
        <f ca="1">SQRT($GS879*(1-$GS879/Controls!$D$15))</f>
        <v>#REF!</v>
      </c>
      <c r="HO879" s="9" t="e">
        <f t="shared" ca="1" si="82"/>
        <v>#REF!</v>
      </c>
      <c r="HP879" s="9" t="e">
        <f t="shared" ca="1" si="83"/>
        <v>#REF!</v>
      </c>
      <c r="HQ879" s="9" t="e">
        <f ca="1">IF($GV879=0,NA(),($GX879*Controls!#REF!))</f>
        <v>#REF!</v>
      </c>
    </row>
    <row r="880" spans="134:225" x14ac:dyDescent="0.25">
      <c r="ED880" s="9">
        <f>$EC$1759/4+$EC$1760/2+$EC$1761/4</f>
        <v>0</v>
      </c>
      <c r="EE880" s="9">
        <f>$ED$1758/4+$ED$1759/2+$ED$1760/4</f>
        <v>0</v>
      </c>
      <c r="GP880" s="9" t="e">
        <f ca="1">INDIRECT(ADDRESS(ROW(),Controls!#REF!+30))</f>
        <v>#REF!</v>
      </c>
      <c r="GQ880" s="9" t="e">
        <f ca="1">INDIRECT(ADDRESS(ROW(),Controls!#REF!+45))</f>
        <v>#REF!</v>
      </c>
      <c r="GR880" s="9" t="e">
        <f ca="1">INDIRECT(ADDRESS(ROW(),Controls!#REF!+60))</f>
        <v>#REF!</v>
      </c>
      <c r="GS880" s="9" t="e">
        <f ca="1">INDIRECT(ADDRESS(ROW(),Controls!#REF!+75))</f>
        <v>#REF!</v>
      </c>
      <c r="GT880" s="9" t="e">
        <f ca="1">INDIRECT(ADDRESS(ROW(),Controls!#REF!+90))</f>
        <v>#REF!</v>
      </c>
      <c r="GU880" s="9" t="e">
        <f ca="1">INDIRECT(ADDRESS(ROW(),Controls!#REF!+105))</f>
        <v>#REF!</v>
      </c>
      <c r="GV880" s="9" t="e">
        <f ca="1">INDIRECT(ADDRESS(ROW(),Controls!#REF!+120))</f>
        <v>#REF!</v>
      </c>
      <c r="GW880" s="9" t="e">
        <f ca="1">INDIRECT(ADDRESS(ROW(),Controls!#REF!+15))</f>
        <v>#REF!</v>
      </c>
      <c r="GX880" s="9" t="e">
        <f ca="1">INDIRECT(ADDRESS(ROW(),Controls!#REF!+135))</f>
        <v>#REF!</v>
      </c>
      <c r="HJ880" s="9" t="e">
        <f t="shared" ca="1" si="78"/>
        <v>#REF!</v>
      </c>
      <c r="HK880" s="9" t="e">
        <f t="shared" ca="1" si="79"/>
        <v>#REF!</v>
      </c>
      <c r="HL880" s="9" t="e">
        <f t="shared" ca="1" si="80"/>
        <v>#REF!</v>
      </c>
      <c r="HM880" s="9" t="e">
        <f t="shared" ca="1" si="81"/>
        <v>#REF!</v>
      </c>
      <c r="HN880" s="9" t="e">
        <f ca="1">SQRT($GS880*(1-$GS880/Controls!$D$15))</f>
        <v>#REF!</v>
      </c>
      <c r="HO880" s="9" t="e">
        <f t="shared" ca="1" si="82"/>
        <v>#REF!</v>
      </c>
      <c r="HP880" s="9" t="e">
        <f t="shared" ca="1" si="83"/>
        <v>#REF!</v>
      </c>
      <c r="HQ880" s="9" t="e">
        <f ca="1">IF($GV880=0,NA(),($GX880*Controls!#REF!))</f>
        <v>#REF!</v>
      </c>
    </row>
    <row r="881" spans="134:225" x14ac:dyDescent="0.25">
      <c r="ED881" s="9">
        <f>$EC$1761/4+$EC$1762/2+$EC$1763/4</f>
        <v>0</v>
      </c>
      <c r="EE881" s="9">
        <f>$ED$1760/4+$ED$1761/2+$ED$1762/4</f>
        <v>0</v>
      </c>
      <c r="GP881" s="9" t="e">
        <f ca="1">INDIRECT(ADDRESS(ROW(),Controls!#REF!+30))</f>
        <v>#REF!</v>
      </c>
      <c r="GQ881" s="9" t="e">
        <f ca="1">INDIRECT(ADDRESS(ROW(),Controls!#REF!+45))</f>
        <v>#REF!</v>
      </c>
      <c r="GR881" s="9" t="e">
        <f ca="1">INDIRECT(ADDRESS(ROW(),Controls!#REF!+60))</f>
        <v>#REF!</v>
      </c>
      <c r="GS881" s="9" t="e">
        <f ca="1">INDIRECT(ADDRESS(ROW(),Controls!#REF!+75))</f>
        <v>#REF!</v>
      </c>
      <c r="GT881" s="9" t="e">
        <f ca="1">INDIRECT(ADDRESS(ROW(),Controls!#REF!+90))</f>
        <v>#REF!</v>
      </c>
      <c r="GU881" s="9" t="e">
        <f ca="1">INDIRECT(ADDRESS(ROW(),Controls!#REF!+105))</f>
        <v>#REF!</v>
      </c>
      <c r="GV881" s="9" t="e">
        <f ca="1">INDIRECT(ADDRESS(ROW(),Controls!#REF!+120))</f>
        <v>#REF!</v>
      </c>
      <c r="GW881" s="9" t="e">
        <f ca="1">INDIRECT(ADDRESS(ROW(),Controls!#REF!+15))</f>
        <v>#REF!</v>
      </c>
      <c r="GX881" s="9" t="e">
        <f ca="1">INDIRECT(ADDRESS(ROW(),Controls!#REF!+135))</f>
        <v>#REF!</v>
      </c>
      <c r="HJ881" s="9" t="e">
        <f t="shared" ca="1" si="78"/>
        <v>#REF!</v>
      </c>
      <c r="HK881" s="9" t="e">
        <f t="shared" ca="1" si="79"/>
        <v>#REF!</v>
      </c>
      <c r="HL881" s="9" t="e">
        <f t="shared" ca="1" si="80"/>
        <v>#REF!</v>
      </c>
      <c r="HM881" s="9" t="e">
        <f t="shared" ca="1" si="81"/>
        <v>#REF!</v>
      </c>
      <c r="HN881" s="9" t="e">
        <f ca="1">SQRT($GS881*(1-$GS881/Controls!$D$15))</f>
        <v>#REF!</v>
      </c>
      <c r="HO881" s="9" t="e">
        <f t="shared" ca="1" si="82"/>
        <v>#REF!</v>
      </c>
      <c r="HP881" s="9" t="e">
        <f t="shared" ca="1" si="83"/>
        <v>#REF!</v>
      </c>
      <c r="HQ881" s="9" t="e">
        <f ca="1">IF($GV881=0,NA(),($GX881*Controls!#REF!))</f>
        <v>#REF!</v>
      </c>
    </row>
    <row r="882" spans="134:225" x14ac:dyDescent="0.25">
      <c r="ED882" s="9">
        <f>$EC$1763/4+$EC$1764/2+$EC$1765/4</f>
        <v>0</v>
      </c>
      <c r="EE882" s="9">
        <f>$ED$1762/4+$ED$1763/2+$ED$1764/4</f>
        <v>0</v>
      </c>
      <c r="GP882" s="9" t="e">
        <f ca="1">INDIRECT(ADDRESS(ROW(),Controls!#REF!+30))</f>
        <v>#REF!</v>
      </c>
      <c r="GQ882" s="9" t="e">
        <f ca="1">INDIRECT(ADDRESS(ROW(),Controls!#REF!+45))</f>
        <v>#REF!</v>
      </c>
      <c r="GR882" s="9" t="e">
        <f ca="1">INDIRECT(ADDRESS(ROW(),Controls!#REF!+60))</f>
        <v>#REF!</v>
      </c>
      <c r="GS882" s="9" t="e">
        <f ca="1">INDIRECT(ADDRESS(ROW(),Controls!#REF!+75))</f>
        <v>#REF!</v>
      </c>
      <c r="GT882" s="9" t="e">
        <f ca="1">INDIRECT(ADDRESS(ROW(),Controls!#REF!+90))</f>
        <v>#REF!</v>
      </c>
      <c r="GU882" s="9" t="e">
        <f ca="1">INDIRECT(ADDRESS(ROW(),Controls!#REF!+105))</f>
        <v>#REF!</v>
      </c>
      <c r="GV882" s="9" t="e">
        <f ca="1">INDIRECT(ADDRESS(ROW(),Controls!#REF!+120))</f>
        <v>#REF!</v>
      </c>
      <c r="GW882" s="9" t="e">
        <f ca="1">INDIRECT(ADDRESS(ROW(),Controls!#REF!+15))</f>
        <v>#REF!</v>
      </c>
      <c r="GX882" s="9" t="e">
        <f ca="1">INDIRECT(ADDRESS(ROW(),Controls!#REF!+135))</f>
        <v>#REF!</v>
      </c>
      <c r="HJ882" s="9" t="e">
        <f t="shared" ca="1" si="78"/>
        <v>#REF!</v>
      </c>
      <c r="HK882" s="9" t="e">
        <f t="shared" ca="1" si="79"/>
        <v>#REF!</v>
      </c>
      <c r="HL882" s="9" t="e">
        <f t="shared" ca="1" si="80"/>
        <v>#REF!</v>
      </c>
      <c r="HM882" s="9" t="e">
        <f t="shared" ca="1" si="81"/>
        <v>#REF!</v>
      </c>
      <c r="HN882" s="9" t="e">
        <f ca="1">SQRT($GS882*(1-$GS882/Controls!$D$15))</f>
        <v>#REF!</v>
      </c>
      <c r="HO882" s="9" t="e">
        <f t="shared" ca="1" si="82"/>
        <v>#REF!</v>
      </c>
      <c r="HP882" s="9" t="e">
        <f t="shared" ca="1" si="83"/>
        <v>#REF!</v>
      </c>
      <c r="HQ882" s="9" t="e">
        <f ca="1">IF($GV882=0,NA(),($GX882*Controls!#REF!))</f>
        <v>#REF!</v>
      </c>
    </row>
    <row r="883" spans="134:225" x14ac:dyDescent="0.25">
      <c r="ED883" s="9">
        <f>$EC$1765/4+$EC$1766/2+$EC$1767/4</f>
        <v>0</v>
      </c>
      <c r="EE883" s="9">
        <f>$ED$1764/4+$ED$1765/2+$ED$1766/4</f>
        <v>0</v>
      </c>
      <c r="GP883" s="9" t="e">
        <f ca="1">INDIRECT(ADDRESS(ROW(),Controls!#REF!+30))</f>
        <v>#REF!</v>
      </c>
      <c r="GQ883" s="9" t="e">
        <f ca="1">INDIRECT(ADDRESS(ROW(),Controls!#REF!+45))</f>
        <v>#REF!</v>
      </c>
      <c r="GR883" s="9" t="e">
        <f ca="1">INDIRECT(ADDRESS(ROW(),Controls!#REF!+60))</f>
        <v>#REF!</v>
      </c>
      <c r="GS883" s="9" t="e">
        <f ca="1">INDIRECT(ADDRESS(ROW(),Controls!#REF!+75))</f>
        <v>#REF!</v>
      </c>
      <c r="GT883" s="9" t="e">
        <f ca="1">INDIRECT(ADDRESS(ROW(),Controls!#REF!+90))</f>
        <v>#REF!</v>
      </c>
      <c r="GU883" s="9" t="e">
        <f ca="1">INDIRECT(ADDRESS(ROW(),Controls!#REF!+105))</f>
        <v>#REF!</v>
      </c>
      <c r="GV883" s="9" t="e">
        <f ca="1">INDIRECT(ADDRESS(ROW(),Controls!#REF!+120))</f>
        <v>#REF!</v>
      </c>
      <c r="GW883" s="9" t="e">
        <f ca="1">INDIRECT(ADDRESS(ROW(),Controls!#REF!+15))</f>
        <v>#REF!</v>
      </c>
      <c r="GX883" s="9" t="e">
        <f ca="1">INDIRECT(ADDRESS(ROW(),Controls!#REF!+135))</f>
        <v>#REF!</v>
      </c>
      <c r="HJ883" s="9" t="e">
        <f t="shared" ca="1" si="78"/>
        <v>#REF!</v>
      </c>
      <c r="HK883" s="9" t="e">
        <f t="shared" ca="1" si="79"/>
        <v>#REF!</v>
      </c>
      <c r="HL883" s="9" t="e">
        <f t="shared" ca="1" si="80"/>
        <v>#REF!</v>
      </c>
      <c r="HM883" s="9" t="e">
        <f t="shared" ca="1" si="81"/>
        <v>#REF!</v>
      </c>
      <c r="HN883" s="9" t="e">
        <f ca="1">SQRT($GS883*(1-$GS883/Controls!$D$15))</f>
        <v>#REF!</v>
      </c>
      <c r="HO883" s="9" t="e">
        <f t="shared" ca="1" si="82"/>
        <v>#REF!</v>
      </c>
      <c r="HP883" s="9" t="e">
        <f t="shared" ca="1" si="83"/>
        <v>#REF!</v>
      </c>
      <c r="HQ883" s="9" t="e">
        <f ca="1">IF($GV883=0,NA(),($GX883*Controls!#REF!))</f>
        <v>#REF!</v>
      </c>
    </row>
    <row r="884" spans="134:225" x14ac:dyDescent="0.25">
      <c r="ED884" s="9">
        <f>$EC$1767/4+$EC$1768/2+$EC$1769/4</f>
        <v>0</v>
      </c>
      <c r="EE884" s="9">
        <f>$ED$1766/4+$ED$1767/2+$ED$1768/4</f>
        <v>0</v>
      </c>
      <c r="GP884" s="9" t="e">
        <f ca="1">INDIRECT(ADDRESS(ROW(),Controls!#REF!+30))</f>
        <v>#REF!</v>
      </c>
      <c r="GQ884" s="9" t="e">
        <f ca="1">INDIRECT(ADDRESS(ROW(),Controls!#REF!+45))</f>
        <v>#REF!</v>
      </c>
      <c r="GR884" s="9" t="e">
        <f ca="1">INDIRECT(ADDRESS(ROW(),Controls!#REF!+60))</f>
        <v>#REF!</v>
      </c>
      <c r="GS884" s="9" t="e">
        <f ca="1">INDIRECT(ADDRESS(ROW(),Controls!#REF!+75))</f>
        <v>#REF!</v>
      </c>
      <c r="GT884" s="9" t="e">
        <f ca="1">INDIRECT(ADDRESS(ROW(),Controls!#REF!+90))</f>
        <v>#REF!</v>
      </c>
      <c r="GU884" s="9" t="e">
        <f ca="1">INDIRECT(ADDRESS(ROW(),Controls!#REF!+105))</f>
        <v>#REF!</v>
      </c>
      <c r="GV884" s="9" t="e">
        <f ca="1">INDIRECT(ADDRESS(ROW(),Controls!#REF!+120))</f>
        <v>#REF!</v>
      </c>
      <c r="GW884" s="9" t="e">
        <f ca="1">INDIRECT(ADDRESS(ROW(),Controls!#REF!+15))</f>
        <v>#REF!</v>
      </c>
      <c r="GX884" s="9" t="e">
        <f ca="1">INDIRECT(ADDRESS(ROW(),Controls!#REF!+135))</f>
        <v>#REF!</v>
      </c>
      <c r="HJ884" s="9" t="e">
        <f t="shared" ca="1" si="78"/>
        <v>#REF!</v>
      </c>
      <c r="HK884" s="9" t="e">
        <f t="shared" ca="1" si="79"/>
        <v>#REF!</v>
      </c>
      <c r="HL884" s="9" t="e">
        <f t="shared" ca="1" si="80"/>
        <v>#REF!</v>
      </c>
      <c r="HM884" s="9" t="e">
        <f t="shared" ca="1" si="81"/>
        <v>#REF!</v>
      </c>
      <c r="HN884" s="9" t="e">
        <f ca="1">SQRT($GS884*(1-$GS884/Controls!$D$15))</f>
        <v>#REF!</v>
      </c>
      <c r="HO884" s="9" t="e">
        <f t="shared" ca="1" si="82"/>
        <v>#REF!</v>
      </c>
      <c r="HP884" s="9" t="e">
        <f t="shared" ca="1" si="83"/>
        <v>#REF!</v>
      </c>
      <c r="HQ884" s="9" t="e">
        <f ca="1">IF($GV884=0,NA(),($GX884*Controls!#REF!))</f>
        <v>#REF!</v>
      </c>
    </row>
    <row r="885" spans="134:225" x14ac:dyDescent="0.25">
      <c r="ED885" s="9">
        <f>$EC$1769/4+$EC$1770/2+$EC$1771/4</f>
        <v>0</v>
      </c>
      <c r="EE885" s="9">
        <f>$ED$1768/4+$ED$1769/2+$ED$1770/4</f>
        <v>0</v>
      </c>
      <c r="GP885" s="9" t="e">
        <f ca="1">INDIRECT(ADDRESS(ROW(),Controls!#REF!+30))</f>
        <v>#REF!</v>
      </c>
      <c r="GQ885" s="9" t="e">
        <f ca="1">INDIRECT(ADDRESS(ROW(),Controls!#REF!+45))</f>
        <v>#REF!</v>
      </c>
      <c r="GR885" s="9" t="e">
        <f ca="1">INDIRECT(ADDRESS(ROW(),Controls!#REF!+60))</f>
        <v>#REF!</v>
      </c>
      <c r="GS885" s="9" t="e">
        <f ca="1">INDIRECT(ADDRESS(ROW(),Controls!#REF!+75))</f>
        <v>#REF!</v>
      </c>
      <c r="GT885" s="9" t="e">
        <f ca="1">INDIRECT(ADDRESS(ROW(),Controls!#REF!+90))</f>
        <v>#REF!</v>
      </c>
      <c r="GU885" s="9" t="e">
        <f ca="1">INDIRECT(ADDRESS(ROW(),Controls!#REF!+105))</f>
        <v>#REF!</v>
      </c>
      <c r="GV885" s="9" t="e">
        <f ca="1">INDIRECT(ADDRESS(ROW(),Controls!#REF!+120))</f>
        <v>#REF!</v>
      </c>
      <c r="GW885" s="9" t="e">
        <f ca="1">INDIRECT(ADDRESS(ROW(),Controls!#REF!+15))</f>
        <v>#REF!</v>
      </c>
      <c r="GX885" s="9" t="e">
        <f ca="1">INDIRECT(ADDRESS(ROW(),Controls!#REF!+135))</f>
        <v>#REF!</v>
      </c>
      <c r="HJ885" s="9" t="e">
        <f t="shared" ca="1" si="78"/>
        <v>#REF!</v>
      </c>
      <c r="HK885" s="9" t="e">
        <f t="shared" ca="1" si="79"/>
        <v>#REF!</v>
      </c>
      <c r="HL885" s="9" t="e">
        <f t="shared" ca="1" si="80"/>
        <v>#REF!</v>
      </c>
      <c r="HM885" s="9" t="e">
        <f t="shared" ca="1" si="81"/>
        <v>#REF!</v>
      </c>
      <c r="HN885" s="9" t="e">
        <f ca="1">SQRT($GS885*(1-$GS885/Controls!$D$15))</f>
        <v>#REF!</v>
      </c>
      <c r="HO885" s="9" t="e">
        <f t="shared" ca="1" si="82"/>
        <v>#REF!</v>
      </c>
      <c r="HP885" s="9" t="e">
        <f t="shared" ca="1" si="83"/>
        <v>#REF!</v>
      </c>
      <c r="HQ885" s="9" t="e">
        <f ca="1">IF($GV885=0,NA(),($GX885*Controls!#REF!))</f>
        <v>#REF!</v>
      </c>
    </row>
    <row r="886" spans="134:225" x14ac:dyDescent="0.25">
      <c r="ED886" s="9">
        <f>$EC$1771/4+$EC$1772/2+$EC$1773/4</f>
        <v>0</v>
      </c>
      <c r="EE886" s="9">
        <f>$ED$1770/4+$ED$1771/2+$ED$1772/4</f>
        <v>0</v>
      </c>
      <c r="GP886" s="9" t="e">
        <f ca="1">INDIRECT(ADDRESS(ROW(),Controls!#REF!+30))</f>
        <v>#REF!</v>
      </c>
      <c r="GQ886" s="9" t="e">
        <f ca="1">INDIRECT(ADDRESS(ROW(),Controls!#REF!+45))</f>
        <v>#REF!</v>
      </c>
      <c r="GR886" s="9" t="e">
        <f ca="1">INDIRECT(ADDRESS(ROW(),Controls!#REF!+60))</f>
        <v>#REF!</v>
      </c>
      <c r="GS886" s="9" t="e">
        <f ca="1">INDIRECT(ADDRESS(ROW(),Controls!#REF!+75))</f>
        <v>#REF!</v>
      </c>
      <c r="GT886" s="9" t="e">
        <f ca="1">INDIRECT(ADDRESS(ROW(),Controls!#REF!+90))</f>
        <v>#REF!</v>
      </c>
      <c r="GU886" s="9" t="e">
        <f ca="1">INDIRECT(ADDRESS(ROW(),Controls!#REF!+105))</f>
        <v>#REF!</v>
      </c>
      <c r="GV886" s="9" t="e">
        <f ca="1">INDIRECT(ADDRESS(ROW(),Controls!#REF!+120))</f>
        <v>#REF!</v>
      </c>
      <c r="GW886" s="9" t="e">
        <f ca="1">INDIRECT(ADDRESS(ROW(),Controls!#REF!+15))</f>
        <v>#REF!</v>
      </c>
      <c r="GX886" s="9" t="e">
        <f ca="1">INDIRECT(ADDRESS(ROW(),Controls!#REF!+135))</f>
        <v>#REF!</v>
      </c>
      <c r="HJ886" s="9" t="e">
        <f t="shared" ca="1" si="78"/>
        <v>#REF!</v>
      </c>
      <c r="HK886" s="9" t="e">
        <f t="shared" ca="1" si="79"/>
        <v>#REF!</v>
      </c>
      <c r="HL886" s="9" t="e">
        <f t="shared" ca="1" si="80"/>
        <v>#REF!</v>
      </c>
      <c r="HM886" s="9" t="e">
        <f t="shared" ca="1" si="81"/>
        <v>#REF!</v>
      </c>
      <c r="HN886" s="9" t="e">
        <f ca="1">SQRT($GS886*(1-$GS886/Controls!$D$15))</f>
        <v>#REF!</v>
      </c>
      <c r="HO886" s="9" t="e">
        <f t="shared" ca="1" si="82"/>
        <v>#REF!</v>
      </c>
      <c r="HP886" s="9" t="e">
        <f t="shared" ca="1" si="83"/>
        <v>#REF!</v>
      </c>
      <c r="HQ886" s="9" t="e">
        <f ca="1">IF($GV886=0,NA(),($GX886*Controls!#REF!))</f>
        <v>#REF!</v>
      </c>
    </row>
    <row r="887" spans="134:225" x14ac:dyDescent="0.25">
      <c r="ED887" s="9">
        <f>$EC$1773/4+$EC$1774/2+$EC$1775/4</f>
        <v>0</v>
      </c>
      <c r="EE887" s="9">
        <f>$ED$1772/4+$ED$1773/2+$ED$1774/4</f>
        <v>0</v>
      </c>
      <c r="GP887" s="9" t="e">
        <f ca="1">INDIRECT(ADDRESS(ROW(),Controls!#REF!+30))</f>
        <v>#REF!</v>
      </c>
      <c r="GQ887" s="9" t="e">
        <f ca="1">INDIRECT(ADDRESS(ROW(),Controls!#REF!+45))</f>
        <v>#REF!</v>
      </c>
      <c r="GR887" s="9" t="e">
        <f ca="1">INDIRECT(ADDRESS(ROW(),Controls!#REF!+60))</f>
        <v>#REF!</v>
      </c>
      <c r="GS887" s="9" t="e">
        <f ca="1">INDIRECT(ADDRESS(ROW(),Controls!#REF!+75))</f>
        <v>#REF!</v>
      </c>
      <c r="GT887" s="9" t="e">
        <f ca="1">INDIRECT(ADDRESS(ROW(),Controls!#REF!+90))</f>
        <v>#REF!</v>
      </c>
      <c r="GU887" s="9" t="e">
        <f ca="1">INDIRECT(ADDRESS(ROW(),Controls!#REF!+105))</f>
        <v>#REF!</v>
      </c>
      <c r="GV887" s="9" t="e">
        <f ca="1">INDIRECT(ADDRESS(ROW(),Controls!#REF!+120))</f>
        <v>#REF!</v>
      </c>
      <c r="GW887" s="9" t="e">
        <f ca="1">INDIRECT(ADDRESS(ROW(),Controls!#REF!+15))</f>
        <v>#REF!</v>
      </c>
      <c r="GX887" s="9" t="e">
        <f ca="1">INDIRECT(ADDRESS(ROW(),Controls!#REF!+135))</f>
        <v>#REF!</v>
      </c>
      <c r="HJ887" s="9" t="e">
        <f t="shared" ca="1" si="78"/>
        <v>#REF!</v>
      </c>
      <c r="HK887" s="9" t="e">
        <f t="shared" ca="1" si="79"/>
        <v>#REF!</v>
      </c>
      <c r="HL887" s="9" t="e">
        <f t="shared" ca="1" si="80"/>
        <v>#REF!</v>
      </c>
      <c r="HM887" s="9" t="e">
        <f t="shared" ca="1" si="81"/>
        <v>#REF!</v>
      </c>
      <c r="HN887" s="9" t="e">
        <f ca="1">SQRT($GS887*(1-$GS887/Controls!$D$15))</f>
        <v>#REF!</v>
      </c>
      <c r="HO887" s="9" t="e">
        <f t="shared" ca="1" si="82"/>
        <v>#REF!</v>
      </c>
      <c r="HP887" s="9" t="e">
        <f t="shared" ca="1" si="83"/>
        <v>#REF!</v>
      </c>
      <c r="HQ887" s="9" t="e">
        <f ca="1">IF($GV887=0,NA(),($GX887*Controls!#REF!))</f>
        <v>#REF!</v>
      </c>
    </row>
    <row r="888" spans="134:225" x14ac:dyDescent="0.25">
      <c r="ED888" s="9">
        <f>$EC$1775/4+$EC$1776/2+$EC$1777/4</f>
        <v>0</v>
      </c>
      <c r="EE888" s="9">
        <f>$ED$1774/4+$ED$1775/2+$ED$1776/4</f>
        <v>0</v>
      </c>
      <c r="GP888" s="9" t="e">
        <f ca="1">INDIRECT(ADDRESS(ROW(),Controls!#REF!+30))</f>
        <v>#REF!</v>
      </c>
      <c r="GQ888" s="9" t="e">
        <f ca="1">INDIRECT(ADDRESS(ROW(),Controls!#REF!+45))</f>
        <v>#REF!</v>
      </c>
      <c r="GR888" s="9" t="e">
        <f ca="1">INDIRECT(ADDRESS(ROW(),Controls!#REF!+60))</f>
        <v>#REF!</v>
      </c>
      <c r="GS888" s="9" t="e">
        <f ca="1">INDIRECT(ADDRESS(ROW(),Controls!#REF!+75))</f>
        <v>#REF!</v>
      </c>
      <c r="GT888" s="9" t="e">
        <f ca="1">INDIRECT(ADDRESS(ROW(),Controls!#REF!+90))</f>
        <v>#REF!</v>
      </c>
      <c r="GU888" s="9" t="e">
        <f ca="1">INDIRECT(ADDRESS(ROW(),Controls!#REF!+105))</f>
        <v>#REF!</v>
      </c>
      <c r="GV888" s="9" t="e">
        <f ca="1">INDIRECT(ADDRESS(ROW(),Controls!#REF!+120))</f>
        <v>#REF!</v>
      </c>
      <c r="GW888" s="9" t="e">
        <f ca="1">INDIRECT(ADDRESS(ROW(),Controls!#REF!+15))</f>
        <v>#REF!</v>
      </c>
      <c r="GX888" s="9" t="e">
        <f ca="1">INDIRECT(ADDRESS(ROW(),Controls!#REF!+135))</f>
        <v>#REF!</v>
      </c>
      <c r="HJ888" s="9" t="e">
        <f t="shared" ca="1" si="78"/>
        <v>#REF!</v>
      </c>
      <c r="HK888" s="9" t="e">
        <f t="shared" ca="1" si="79"/>
        <v>#REF!</v>
      </c>
      <c r="HL888" s="9" t="e">
        <f t="shared" ca="1" si="80"/>
        <v>#REF!</v>
      </c>
      <c r="HM888" s="9" t="e">
        <f t="shared" ca="1" si="81"/>
        <v>#REF!</v>
      </c>
      <c r="HN888" s="9" t="e">
        <f ca="1">SQRT($GS888*(1-$GS888/Controls!$D$15))</f>
        <v>#REF!</v>
      </c>
      <c r="HO888" s="9" t="e">
        <f t="shared" ca="1" si="82"/>
        <v>#REF!</v>
      </c>
      <c r="HP888" s="9" t="e">
        <f t="shared" ca="1" si="83"/>
        <v>#REF!</v>
      </c>
      <c r="HQ888" s="9" t="e">
        <f ca="1">IF($GV888=0,NA(),($GX888*Controls!#REF!))</f>
        <v>#REF!</v>
      </c>
    </row>
    <row r="889" spans="134:225" x14ac:dyDescent="0.25">
      <c r="ED889" s="9">
        <f>$EC$1777/4+$EC$1778/2+$EC$1779/4</f>
        <v>0</v>
      </c>
      <c r="EE889" s="9">
        <f>$ED$1776/4+$ED$1777/2+$ED$1778/4</f>
        <v>0</v>
      </c>
      <c r="GP889" s="9" t="e">
        <f ca="1">INDIRECT(ADDRESS(ROW(),Controls!#REF!+30))</f>
        <v>#REF!</v>
      </c>
      <c r="GQ889" s="9" t="e">
        <f ca="1">INDIRECT(ADDRESS(ROW(),Controls!#REF!+45))</f>
        <v>#REF!</v>
      </c>
      <c r="GR889" s="9" t="e">
        <f ca="1">INDIRECT(ADDRESS(ROW(),Controls!#REF!+60))</f>
        <v>#REF!</v>
      </c>
      <c r="GS889" s="9" t="e">
        <f ca="1">INDIRECT(ADDRESS(ROW(),Controls!#REF!+75))</f>
        <v>#REF!</v>
      </c>
      <c r="GT889" s="9" t="e">
        <f ca="1">INDIRECT(ADDRESS(ROW(),Controls!#REF!+90))</f>
        <v>#REF!</v>
      </c>
      <c r="GU889" s="9" t="e">
        <f ca="1">INDIRECT(ADDRESS(ROW(),Controls!#REF!+105))</f>
        <v>#REF!</v>
      </c>
      <c r="GV889" s="9" t="e">
        <f ca="1">INDIRECT(ADDRESS(ROW(),Controls!#REF!+120))</f>
        <v>#REF!</v>
      </c>
      <c r="GW889" s="9" t="e">
        <f ca="1">INDIRECT(ADDRESS(ROW(),Controls!#REF!+15))</f>
        <v>#REF!</v>
      </c>
      <c r="GX889" s="9" t="e">
        <f ca="1">INDIRECT(ADDRESS(ROW(),Controls!#REF!+135))</f>
        <v>#REF!</v>
      </c>
      <c r="HJ889" s="9" t="e">
        <f t="shared" ca="1" si="78"/>
        <v>#REF!</v>
      </c>
      <c r="HK889" s="9" t="e">
        <f t="shared" ca="1" si="79"/>
        <v>#REF!</v>
      </c>
      <c r="HL889" s="9" t="e">
        <f t="shared" ca="1" si="80"/>
        <v>#REF!</v>
      </c>
      <c r="HM889" s="9" t="e">
        <f t="shared" ca="1" si="81"/>
        <v>#REF!</v>
      </c>
      <c r="HN889" s="9" t="e">
        <f ca="1">SQRT($GS889*(1-$GS889/Controls!$D$15))</f>
        <v>#REF!</v>
      </c>
      <c r="HO889" s="9" t="e">
        <f t="shared" ca="1" si="82"/>
        <v>#REF!</v>
      </c>
      <c r="HP889" s="9" t="e">
        <f t="shared" ca="1" si="83"/>
        <v>#REF!</v>
      </c>
      <c r="HQ889" s="9" t="e">
        <f ca="1">IF($GV889=0,NA(),($GX889*Controls!#REF!))</f>
        <v>#REF!</v>
      </c>
    </row>
    <row r="890" spans="134:225" x14ac:dyDescent="0.25">
      <c r="ED890" s="9">
        <f>$EC$1779/4+$EC$1780/2+$EC$1781/4</f>
        <v>0</v>
      </c>
      <c r="EE890" s="9">
        <f>$ED$1778/4+$ED$1779/2+$ED$1780/4</f>
        <v>0</v>
      </c>
      <c r="GP890" s="9" t="e">
        <f ca="1">INDIRECT(ADDRESS(ROW(),Controls!#REF!+30))</f>
        <v>#REF!</v>
      </c>
      <c r="GQ890" s="9" t="e">
        <f ca="1">INDIRECT(ADDRESS(ROW(),Controls!#REF!+45))</f>
        <v>#REF!</v>
      </c>
      <c r="GR890" s="9" t="e">
        <f ca="1">INDIRECT(ADDRESS(ROW(),Controls!#REF!+60))</f>
        <v>#REF!</v>
      </c>
      <c r="GS890" s="9" t="e">
        <f ca="1">INDIRECT(ADDRESS(ROW(),Controls!#REF!+75))</f>
        <v>#REF!</v>
      </c>
      <c r="GT890" s="9" t="e">
        <f ca="1">INDIRECT(ADDRESS(ROW(),Controls!#REF!+90))</f>
        <v>#REF!</v>
      </c>
      <c r="GU890" s="9" t="e">
        <f ca="1">INDIRECT(ADDRESS(ROW(),Controls!#REF!+105))</f>
        <v>#REF!</v>
      </c>
      <c r="GV890" s="9" t="e">
        <f ca="1">INDIRECT(ADDRESS(ROW(),Controls!#REF!+120))</f>
        <v>#REF!</v>
      </c>
      <c r="GW890" s="9" t="e">
        <f ca="1">INDIRECT(ADDRESS(ROW(),Controls!#REF!+15))</f>
        <v>#REF!</v>
      </c>
      <c r="GX890" s="9" t="e">
        <f ca="1">INDIRECT(ADDRESS(ROW(),Controls!#REF!+135))</f>
        <v>#REF!</v>
      </c>
      <c r="HJ890" s="9" t="e">
        <f t="shared" ca="1" si="78"/>
        <v>#REF!</v>
      </c>
      <c r="HK890" s="9" t="e">
        <f t="shared" ca="1" si="79"/>
        <v>#REF!</v>
      </c>
      <c r="HL890" s="9" t="e">
        <f t="shared" ca="1" si="80"/>
        <v>#REF!</v>
      </c>
      <c r="HM890" s="9" t="e">
        <f t="shared" ca="1" si="81"/>
        <v>#REF!</v>
      </c>
      <c r="HN890" s="9" t="e">
        <f ca="1">SQRT($GS890*(1-$GS890/Controls!$D$15))</f>
        <v>#REF!</v>
      </c>
      <c r="HO890" s="9" t="e">
        <f t="shared" ca="1" si="82"/>
        <v>#REF!</v>
      </c>
      <c r="HP890" s="9" t="e">
        <f t="shared" ca="1" si="83"/>
        <v>#REF!</v>
      </c>
      <c r="HQ890" s="9" t="e">
        <f ca="1">IF($GV890=0,NA(),($GX890*Controls!#REF!))</f>
        <v>#REF!</v>
      </c>
    </row>
    <row r="891" spans="134:225" x14ac:dyDescent="0.25">
      <c r="ED891" s="9">
        <f>$EC$1781/4+$EC$1782/2+$EC$1783/4</f>
        <v>0</v>
      </c>
      <c r="EE891" s="9">
        <f>$ED$1780/4+$ED$1781/2+$ED$1782/4</f>
        <v>0</v>
      </c>
      <c r="GP891" s="9" t="e">
        <f ca="1">INDIRECT(ADDRESS(ROW(),Controls!#REF!+30))</f>
        <v>#REF!</v>
      </c>
      <c r="GQ891" s="9" t="e">
        <f ca="1">INDIRECT(ADDRESS(ROW(),Controls!#REF!+45))</f>
        <v>#REF!</v>
      </c>
      <c r="GR891" s="9" t="e">
        <f ca="1">INDIRECT(ADDRESS(ROW(),Controls!#REF!+60))</f>
        <v>#REF!</v>
      </c>
      <c r="GS891" s="9" t="e">
        <f ca="1">INDIRECT(ADDRESS(ROW(),Controls!#REF!+75))</f>
        <v>#REF!</v>
      </c>
      <c r="GT891" s="9" t="e">
        <f ca="1">INDIRECT(ADDRESS(ROW(),Controls!#REF!+90))</f>
        <v>#REF!</v>
      </c>
      <c r="GU891" s="9" t="e">
        <f ca="1">INDIRECT(ADDRESS(ROW(),Controls!#REF!+105))</f>
        <v>#REF!</v>
      </c>
      <c r="GV891" s="9" t="e">
        <f ca="1">INDIRECT(ADDRESS(ROW(),Controls!#REF!+120))</f>
        <v>#REF!</v>
      </c>
      <c r="GW891" s="9" t="e">
        <f ca="1">INDIRECT(ADDRESS(ROW(),Controls!#REF!+15))</f>
        <v>#REF!</v>
      </c>
      <c r="GX891" s="9" t="e">
        <f ca="1">INDIRECT(ADDRESS(ROW(),Controls!#REF!+135))</f>
        <v>#REF!</v>
      </c>
      <c r="HJ891" s="9" t="e">
        <f t="shared" ca="1" si="78"/>
        <v>#REF!</v>
      </c>
      <c r="HK891" s="9" t="e">
        <f t="shared" ca="1" si="79"/>
        <v>#REF!</v>
      </c>
      <c r="HL891" s="9" t="e">
        <f t="shared" ca="1" si="80"/>
        <v>#REF!</v>
      </c>
      <c r="HM891" s="9" t="e">
        <f t="shared" ca="1" si="81"/>
        <v>#REF!</v>
      </c>
      <c r="HN891" s="9" t="e">
        <f ca="1">SQRT($GS891*(1-$GS891/Controls!$D$15))</f>
        <v>#REF!</v>
      </c>
      <c r="HO891" s="9" t="e">
        <f t="shared" ca="1" si="82"/>
        <v>#REF!</v>
      </c>
      <c r="HP891" s="9" t="e">
        <f t="shared" ca="1" si="83"/>
        <v>#REF!</v>
      </c>
      <c r="HQ891" s="9" t="e">
        <f ca="1">IF($GV891=0,NA(),($GX891*Controls!#REF!))</f>
        <v>#REF!</v>
      </c>
    </row>
    <row r="892" spans="134:225" x14ac:dyDescent="0.25">
      <c r="ED892" s="9">
        <f>$EC$1783/4+$EC$1784/2+$EC$1785/4</f>
        <v>0</v>
      </c>
      <c r="EE892" s="9">
        <f>$ED$1782/4+$ED$1783/2+$ED$1784/4</f>
        <v>0</v>
      </c>
      <c r="GP892" s="9" t="e">
        <f ca="1">INDIRECT(ADDRESS(ROW(),Controls!#REF!+30))</f>
        <v>#REF!</v>
      </c>
      <c r="GQ892" s="9" t="e">
        <f ca="1">INDIRECT(ADDRESS(ROW(),Controls!#REF!+45))</f>
        <v>#REF!</v>
      </c>
      <c r="GR892" s="9" t="e">
        <f ca="1">INDIRECT(ADDRESS(ROW(),Controls!#REF!+60))</f>
        <v>#REF!</v>
      </c>
      <c r="GS892" s="9" t="e">
        <f ca="1">INDIRECT(ADDRESS(ROW(),Controls!#REF!+75))</f>
        <v>#REF!</v>
      </c>
      <c r="GT892" s="9" t="e">
        <f ca="1">INDIRECT(ADDRESS(ROW(),Controls!#REF!+90))</f>
        <v>#REF!</v>
      </c>
      <c r="GU892" s="9" t="e">
        <f ca="1">INDIRECT(ADDRESS(ROW(),Controls!#REF!+105))</f>
        <v>#REF!</v>
      </c>
      <c r="GV892" s="9" t="e">
        <f ca="1">INDIRECT(ADDRESS(ROW(),Controls!#REF!+120))</f>
        <v>#REF!</v>
      </c>
      <c r="GW892" s="9" t="e">
        <f ca="1">INDIRECT(ADDRESS(ROW(),Controls!#REF!+15))</f>
        <v>#REF!</v>
      </c>
      <c r="GX892" s="9" t="e">
        <f ca="1">INDIRECT(ADDRESS(ROW(),Controls!#REF!+135))</f>
        <v>#REF!</v>
      </c>
      <c r="HJ892" s="9" t="e">
        <f t="shared" ca="1" si="78"/>
        <v>#REF!</v>
      </c>
      <c r="HK892" s="9" t="e">
        <f t="shared" ca="1" si="79"/>
        <v>#REF!</v>
      </c>
      <c r="HL892" s="9" t="e">
        <f t="shared" ca="1" si="80"/>
        <v>#REF!</v>
      </c>
      <c r="HM892" s="9" t="e">
        <f t="shared" ca="1" si="81"/>
        <v>#REF!</v>
      </c>
      <c r="HN892" s="9" t="e">
        <f ca="1">SQRT($GS892*(1-$GS892/Controls!$D$15))</f>
        <v>#REF!</v>
      </c>
      <c r="HO892" s="9" t="e">
        <f t="shared" ca="1" si="82"/>
        <v>#REF!</v>
      </c>
      <c r="HP892" s="9" t="e">
        <f t="shared" ca="1" si="83"/>
        <v>#REF!</v>
      </c>
      <c r="HQ892" s="9" t="e">
        <f ca="1">IF($GV892=0,NA(),($GX892*Controls!#REF!))</f>
        <v>#REF!</v>
      </c>
    </row>
    <row r="893" spans="134:225" x14ac:dyDescent="0.25">
      <c r="ED893" s="9">
        <f>$EC$1785/4+$EC$1786/2+$EC$1787/4</f>
        <v>0</v>
      </c>
      <c r="EE893" s="9">
        <f>$ED$1784/4+$ED$1785/2+$ED$1786/4</f>
        <v>0</v>
      </c>
      <c r="GP893" s="9" t="e">
        <f ca="1">INDIRECT(ADDRESS(ROW(),Controls!#REF!+30))</f>
        <v>#REF!</v>
      </c>
      <c r="GQ893" s="9" t="e">
        <f ca="1">INDIRECT(ADDRESS(ROW(),Controls!#REF!+45))</f>
        <v>#REF!</v>
      </c>
      <c r="GR893" s="9" t="e">
        <f ca="1">INDIRECT(ADDRESS(ROW(),Controls!#REF!+60))</f>
        <v>#REF!</v>
      </c>
      <c r="GS893" s="9" t="e">
        <f ca="1">INDIRECT(ADDRESS(ROW(),Controls!#REF!+75))</f>
        <v>#REF!</v>
      </c>
      <c r="GT893" s="9" t="e">
        <f ca="1">INDIRECT(ADDRESS(ROW(),Controls!#REF!+90))</f>
        <v>#REF!</v>
      </c>
      <c r="GU893" s="9" t="e">
        <f ca="1">INDIRECT(ADDRESS(ROW(),Controls!#REF!+105))</f>
        <v>#REF!</v>
      </c>
      <c r="GV893" s="9" t="e">
        <f ca="1">INDIRECT(ADDRESS(ROW(),Controls!#REF!+120))</f>
        <v>#REF!</v>
      </c>
      <c r="GW893" s="9" t="e">
        <f ca="1">INDIRECT(ADDRESS(ROW(),Controls!#REF!+15))</f>
        <v>#REF!</v>
      </c>
      <c r="GX893" s="9" t="e">
        <f ca="1">INDIRECT(ADDRESS(ROW(),Controls!#REF!+135))</f>
        <v>#REF!</v>
      </c>
      <c r="HJ893" s="9" t="e">
        <f t="shared" ca="1" si="78"/>
        <v>#REF!</v>
      </c>
      <c r="HK893" s="9" t="e">
        <f t="shared" ca="1" si="79"/>
        <v>#REF!</v>
      </c>
      <c r="HL893" s="9" t="e">
        <f t="shared" ca="1" si="80"/>
        <v>#REF!</v>
      </c>
      <c r="HM893" s="9" t="e">
        <f t="shared" ca="1" si="81"/>
        <v>#REF!</v>
      </c>
      <c r="HN893" s="9" t="e">
        <f ca="1">SQRT($GS893*(1-$GS893/Controls!$D$15))</f>
        <v>#REF!</v>
      </c>
      <c r="HO893" s="9" t="e">
        <f t="shared" ca="1" si="82"/>
        <v>#REF!</v>
      </c>
      <c r="HP893" s="9" t="e">
        <f t="shared" ca="1" si="83"/>
        <v>#REF!</v>
      </c>
      <c r="HQ893" s="9" t="e">
        <f ca="1">IF($GV893=0,NA(),($GX893*Controls!#REF!))</f>
        <v>#REF!</v>
      </c>
    </row>
    <row r="894" spans="134:225" x14ac:dyDescent="0.25">
      <c r="ED894" s="9">
        <f>$EC$1787/4+$EC$1788/2+$EC$1789/4</f>
        <v>0</v>
      </c>
      <c r="EE894" s="9">
        <f>$ED$1786/4+$ED$1787/2+$ED$1788/4</f>
        <v>0</v>
      </c>
      <c r="GP894" s="9" t="e">
        <f ca="1">INDIRECT(ADDRESS(ROW(),Controls!#REF!+30))</f>
        <v>#REF!</v>
      </c>
      <c r="GQ894" s="9" t="e">
        <f ca="1">INDIRECT(ADDRESS(ROW(),Controls!#REF!+45))</f>
        <v>#REF!</v>
      </c>
      <c r="GR894" s="9" t="e">
        <f ca="1">INDIRECT(ADDRESS(ROW(),Controls!#REF!+60))</f>
        <v>#REF!</v>
      </c>
      <c r="GS894" s="9" t="e">
        <f ca="1">INDIRECT(ADDRESS(ROW(),Controls!#REF!+75))</f>
        <v>#REF!</v>
      </c>
      <c r="GT894" s="9" t="e">
        <f ca="1">INDIRECT(ADDRESS(ROW(),Controls!#REF!+90))</f>
        <v>#REF!</v>
      </c>
      <c r="GU894" s="9" t="e">
        <f ca="1">INDIRECT(ADDRESS(ROW(),Controls!#REF!+105))</f>
        <v>#REF!</v>
      </c>
      <c r="GV894" s="9" t="e">
        <f ca="1">INDIRECT(ADDRESS(ROW(),Controls!#REF!+120))</f>
        <v>#REF!</v>
      </c>
      <c r="GW894" s="9" t="e">
        <f ca="1">INDIRECT(ADDRESS(ROW(),Controls!#REF!+15))</f>
        <v>#REF!</v>
      </c>
      <c r="GX894" s="9" t="e">
        <f ca="1">INDIRECT(ADDRESS(ROW(),Controls!#REF!+135))</f>
        <v>#REF!</v>
      </c>
      <c r="HJ894" s="9" t="e">
        <f t="shared" ca="1" si="78"/>
        <v>#REF!</v>
      </c>
      <c r="HK894" s="9" t="e">
        <f t="shared" ca="1" si="79"/>
        <v>#REF!</v>
      </c>
      <c r="HL894" s="9" t="e">
        <f t="shared" ca="1" si="80"/>
        <v>#REF!</v>
      </c>
      <c r="HM894" s="9" t="e">
        <f t="shared" ca="1" si="81"/>
        <v>#REF!</v>
      </c>
      <c r="HN894" s="9" t="e">
        <f ca="1">SQRT($GS894*(1-$GS894/Controls!$D$15))</f>
        <v>#REF!</v>
      </c>
      <c r="HO894" s="9" t="e">
        <f t="shared" ca="1" si="82"/>
        <v>#REF!</v>
      </c>
      <c r="HP894" s="9" t="e">
        <f t="shared" ca="1" si="83"/>
        <v>#REF!</v>
      </c>
      <c r="HQ894" s="9" t="e">
        <f ca="1">IF($GV894=0,NA(),($GX894*Controls!#REF!))</f>
        <v>#REF!</v>
      </c>
    </row>
    <row r="895" spans="134:225" x14ac:dyDescent="0.25">
      <c r="ED895" s="9">
        <f>$EC$1789/4+$EC$1790/2+$EC$1791/4</f>
        <v>0</v>
      </c>
      <c r="EE895" s="9">
        <f>$ED$1788/4+$ED$1789/2+$ED$1790/4</f>
        <v>0</v>
      </c>
      <c r="GP895" s="9" t="e">
        <f ca="1">INDIRECT(ADDRESS(ROW(),Controls!#REF!+30))</f>
        <v>#REF!</v>
      </c>
      <c r="GQ895" s="9" t="e">
        <f ca="1">INDIRECT(ADDRESS(ROW(),Controls!#REF!+45))</f>
        <v>#REF!</v>
      </c>
      <c r="GR895" s="9" t="e">
        <f ca="1">INDIRECT(ADDRESS(ROW(),Controls!#REF!+60))</f>
        <v>#REF!</v>
      </c>
      <c r="GS895" s="9" t="e">
        <f ca="1">INDIRECT(ADDRESS(ROW(),Controls!#REF!+75))</f>
        <v>#REF!</v>
      </c>
      <c r="GT895" s="9" t="e">
        <f ca="1">INDIRECT(ADDRESS(ROW(),Controls!#REF!+90))</f>
        <v>#REF!</v>
      </c>
      <c r="GU895" s="9" t="e">
        <f ca="1">INDIRECT(ADDRESS(ROW(),Controls!#REF!+105))</f>
        <v>#REF!</v>
      </c>
      <c r="GV895" s="9" t="e">
        <f ca="1">INDIRECT(ADDRESS(ROW(),Controls!#REF!+120))</f>
        <v>#REF!</v>
      </c>
      <c r="GW895" s="9" t="e">
        <f ca="1">INDIRECT(ADDRESS(ROW(),Controls!#REF!+15))</f>
        <v>#REF!</v>
      </c>
      <c r="GX895" s="9" t="e">
        <f ca="1">INDIRECT(ADDRESS(ROW(),Controls!#REF!+135))</f>
        <v>#REF!</v>
      </c>
      <c r="HJ895" s="9" t="e">
        <f t="shared" ca="1" si="78"/>
        <v>#REF!</v>
      </c>
      <c r="HK895" s="9" t="e">
        <f t="shared" ca="1" si="79"/>
        <v>#REF!</v>
      </c>
      <c r="HL895" s="9" t="e">
        <f t="shared" ca="1" si="80"/>
        <v>#REF!</v>
      </c>
      <c r="HM895" s="9" t="e">
        <f t="shared" ca="1" si="81"/>
        <v>#REF!</v>
      </c>
      <c r="HN895" s="9" t="e">
        <f ca="1">SQRT($GS895*(1-$GS895/Controls!$D$15))</f>
        <v>#REF!</v>
      </c>
      <c r="HO895" s="9" t="e">
        <f t="shared" ca="1" si="82"/>
        <v>#REF!</v>
      </c>
      <c r="HP895" s="9" t="e">
        <f t="shared" ca="1" si="83"/>
        <v>#REF!</v>
      </c>
      <c r="HQ895" s="9" t="e">
        <f ca="1">IF($GV895=0,NA(),($GX895*Controls!#REF!))</f>
        <v>#REF!</v>
      </c>
    </row>
    <row r="896" spans="134:225" x14ac:dyDescent="0.25">
      <c r="ED896" s="9">
        <f>$EC$1791/4+$EC$1792/2+$EC$1793/4</f>
        <v>0</v>
      </c>
      <c r="EE896" s="9">
        <f>$ED$1790/4+$ED$1791/2+$ED$1792/4</f>
        <v>0</v>
      </c>
      <c r="GP896" s="9" t="e">
        <f ca="1">INDIRECT(ADDRESS(ROW(),Controls!#REF!+30))</f>
        <v>#REF!</v>
      </c>
      <c r="GQ896" s="9" t="e">
        <f ca="1">INDIRECT(ADDRESS(ROW(),Controls!#REF!+45))</f>
        <v>#REF!</v>
      </c>
      <c r="GR896" s="9" t="e">
        <f ca="1">INDIRECT(ADDRESS(ROW(),Controls!#REF!+60))</f>
        <v>#REF!</v>
      </c>
      <c r="GS896" s="9" t="e">
        <f ca="1">INDIRECT(ADDRESS(ROW(),Controls!#REF!+75))</f>
        <v>#REF!</v>
      </c>
      <c r="GT896" s="9" t="e">
        <f ca="1">INDIRECT(ADDRESS(ROW(),Controls!#REF!+90))</f>
        <v>#REF!</v>
      </c>
      <c r="GU896" s="9" t="e">
        <f ca="1">INDIRECT(ADDRESS(ROW(),Controls!#REF!+105))</f>
        <v>#REF!</v>
      </c>
      <c r="GV896" s="9" t="e">
        <f ca="1">INDIRECT(ADDRESS(ROW(),Controls!#REF!+120))</f>
        <v>#REF!</v>
      </c>
      <c r="GW896" s="9" t="e">
        <f ca="1">INDIRECT(ADDRESS(ROW(),Controls!#REF!+15))</f>
        <v>#REF!</v>
      </c>
      <c r="GX896" s="9" t="e">
        <f ca="1">INDIRECT(ADDRESS(ROW(),Controls!#REF!+135))</f>
        <v>#REF!</v>
      </c>
      <c r="HJ896" s="9" t="e">
        <f t="shared" ca="1" si="78"/>
        <v>#REF!</v>
      </c>
      <c r="HK896" s="9" t="e">
        <f t="shared" ca="1" si="79"/>
        <v>#REF!</v>
      </c>
      <c r="HL896" s="9" t="e">
        <f t="shared" ca="1" si="80"/>
        <v>#REF!</v>
      </c>
      <c r="HM896" s="9" t="e">
        <f t="shared" ca="1" si="81"/>
        <v>#REF!</v>
      </c>
      <c r="HN896" s="9" t="e">
        <f ca="1">SQRT($GS896*(1-$GS896/Controls!$D$15))</f>
        <v>#REF!</v>
      </c>
      <c r="HO896" s="9" t="e">
        <f t="shared" ca="1" si="82"/>
        <v>#REF!</v>
      </c>
      <c r="HP896" s="9" t="e">
        <f t="shared" ca="1" si="83"/>
        <v>#REF!</v>
      </c>
      <c r="HQ896" s="9" t="e">
        <f ca="1">IF($GV896=0,NA(),($GX896*Controls!#REF!))</f>
        <v>#REF!</v>
      </c>
    </row>
    <row r="897" spans="134:225" x14ac:dyDescent="0.25">
      <c r="ED897" s="9">
        <f>$EC$1793/4+$EC$1794/2+$EC$1795/4</f>
        <v>0</v>
      </c>
      <c r="EE897" s="9">
        <f>$ED$1792/4+$ED$1793/2+$ED$1794/4</f>
        <v>0</v>
      </c>
      <c r="GP897" s="9" t="e">
        <f ca="1">INDIRECT(ADDRESS(ROW(),Controls!#REF!+30))</f>
        <v>#REF!</v>
      </c>
      <c r="GQ897" s="9" t="e">
        <f ca="1">INDIRECT(ADDRESS(ROW(),Controls!#REF!+45))</f>
        <v>#REF!</v>
      </c>
      <c r="GR897" s="9" t="e">
        <f ca="1">INDIRECT(ADDRESS(ROW(),Controls!#REF!+60))</f>
        <v>#REF!</v>
      </c>
      <c r="GS897" s="9" t="e">
        <f ca="1">INDIRECT(ADDRESS(ROW(),Controls!#REF!+75))</f>
        <v>#REF!</v>
      </c>
      <c r="GT897" s="9" t="e">
        <f ca="1">INDIRECT(ADDRESS(ROW(),Controls!#REF!+90))</f>
        <v>#REF!</v>
      </c>
      <c r="GU897" s="9" t="e">
        <f ca="1">INDIRECT(ADDRESS(ROW(),Controls!#REF!+105))</f>
        <v>#REF!</v>
      </c>
      <c r="GV897" s="9" t="e">
        <f ca="1">INDIRECT(ADDRESS(ROW(),Controls!#REF!+120))</f>
        <v>#REF!</v>
      </c>
      <c r="GW897" s="9" t="e">
        <f ca="1">INDIRECT(ADDRESS(ROW(),Controls!#REF!+15))</f>
        <v>#REF!</v>
      </c>
      <c r="GX897" s="9" t="e">
        <f ca="1">INDIRECT(ADDRESS(ROW(),Controls!#REF!+135))</f>
        <v>#REF!</v>
      </c>
      <c r="HJ897" s="9" t="e">
        <f t="shared" ref="HJ897:HJ960" ca="1" si="84">IF($GV897=0,NA(),MAX($GP897,0.01)/$GQ897)</f>
        <v>#REF!</v>
      </c>
      <c r="HK897" s="9" t="e">
        <f t="shared" ref="HK897:HK960" ca="1" si="85">IF($GV897=0,NA(),($GP897-$GQ897)/$GV897)</f>
        <v>#REF!</v>
      </c>
      <c r="HL897" s="9" t="e">
        <f t="shared" ref="HL897:HL960" ca="1" si="86">IF($GV897=0,NA(),MAX($GU897/$GT897,0.01))</f>
        <v>#REF!</v>
      </c>
      <c r="HM897" s="9" t="e">
        <f t="shared" ref="HM897:HM960" ca="1" si="87">IF($GV897=0,NA(),($GU897-$GT897)/$GV897)</f>
        <v>#REF!</v>
      </c>
      <c r="HN897" s="9" t="e">
        <f ca="1">SQRT($GS897*(1-$GS897/Controls!$D$15))</f>
        <v>#REF!</v>
      </c>
      <c r="HO897" s="9" t="e">
        <f t="shared" ref="HO897:HO960" ca="1" si="88">IF($HN897=0,0,$GR897/$HN897)</f>
        <v>#REF!</v>
      </c>
      <c r="HP897" s="9" t="e">
        <f t="shared" ref="HP897:HP960" ca="1" si="89">IF($GV897=0,NA(),$GW897/$GV897)</f>
        <v>#REF!</v>
      </c>
      <c r="HQ897" s="9" t="e">
        <f ca="1">IF($GV897=0,NA(),($GX897*Controls!#REF!))</f>
        <v>#REF!</v>
      </c>
    </row>
    <row r="898" spans="134:225" x14ac:dyDescent="0.25">
      <c r="ED898" s="9">
        <f>$EC$1795/4+$EC$1796/2+$EC$1797/4</f>
        <v>0</v>
      </c>
      <c r="EE898" s="9">
        <f>$ED$1794/4+$ED$1795/2+$ED$1796/4</f>
        <v>0</v>
      </c>
      <c r="GP898" s="9" t="e">
        <f ca="1">INDIRECT(ADDRESS(ROW(),Controls!#REF!+30))</f>
        <v>#REF!</v>
      </c>
      <c r="GQ898" s="9" t="e">
        <f ca="1">INDIRECT(ADDRESS(ROW(),Controls!#REF!+45))</f>
        <v>#REF!</v>
      </c>
      <c r="GR898" s="9" t="e">
        <f ca="1">INDIRECT(ADDRESS(ROW(),Controls!#REF!+60))</f>
        <v>#REF!</v>
      </c>
      <c r="GS898" s="9" t="e">
        <f ca="1">INDIRECT(ADDRESS(ROW(),Controls!#REF!+75))</f>
        <v>#REF!</v>
      </c>
      <c r="GT898" s="9" t="e">
        <f ca="1">INDIRECT(ADDRESS(ROW(),Controls!#REF!+90))</f>
        <v>#REF!</v>
      </c>
      <c r="GU898" s="9" t="e">
        <f ca="1">INDIRECT(ADDRESS(ROW(),Controls!#REF!+105))</f>
        <v>#REF!</v>
      </c>
      <c r="GV898" s="9" t="e">
        <f ca="1">INDIRECT(ADDRESS(ROW(),Controls!#REF!+120))</f>
        <v>#REF!</v>
      </c>
      <c r="GW898" s="9" t="e">
        <f ca="1">INDIRECT(ADDRESS(ROW(),Controls!#REF!+15))</f>
        <v>#REF!</v>
      </c>
      <c r="GX898" s="9" t="e">
        <f ca="1">INDIRECT(ADDRESS(ROW(),Controls!#REF!+135))</f>
        <v>#REF!</v>
      </c>
      <c r="HJ898" s="9" t="e">
        <f t="shared" ca="1" si="84"/>
        <v>#REF!</v>
      </c>
      <c r="HK898" s="9" t="e">
        <f t="shared" ca="1" si="85"/>
        <v>#REF!</v>
      </c>
      <c r="HL898" s="9" t="e">
        <f t="shared" ca="1" si="86"/>
        <v>#REF!</v>
      </c>
      <c r="HM898" s="9" t="e">
        <f t="shared" ca="1" si="87"/>
        <v>#REF!</v>
      </c>
      <c r="HN898" s="9" t="e">
        <f ca="1">SQRT($GS898*(1-$GS898/Controls!$D$15))</f>
        <v>#REF!</v>
      </c>
      <c r="HO898" s="9" t="e">
        <f t="shared" ca="1" si="88"/>
        <v>#REF!</v>
      </c>
      <c r="HP898" s="9" t="e">
        <f t="shared" ca="1" si="89"/>
        <v>#REF!</v>
      </c>
      <c r="HQ898" s="9" t="e">
        <f ca="1">IF($GV898=0,NA(),($GX898*Controls!#REF!))</f>
        <v>#REF!</v>
      </c>
    </row>
    <row r="899" spans="134:225" x14ac:dyDescent="0.25">
      <c r="ED899" s="9">
        <f>$EC$1797/4+$EC$1798/2+$EC$1799/4</f>
        <v>0</v>
      </c>
      <c r="EE899" s="9">
        <f>$ED$1796/4+$ED$1797/2+$ED$1798/4</f>
        <v>0</v>
      </c>
      <c r="GP899" s="9" t="e">
        <f ca="1">INDIRECT(ADDRESS(ROW(),Controls!#REF!+30))</f>
        <v>#REF!</v>
      </c>
      <c r="GQ899" s="9" t="e">
        <f ca="1">INDIRECT(ADDRESS(ROW(),Controls!#REF!+45))</f>
        <v>#REF!</v>
      </c>
      <c r="GR899" s="9" t="e">
        <f ca="1">INDIRECT(ADDRESS(ROW(),Controls!#REF!+60))</f>
        <v>#REF!</v>
      </c>
      <c r="GS899" s="9" t="e">
        <f ca="1">INDIRECT(ADDRESS(ROW(),Controls!#REF!+75))</f>
        <v>#REF!</v>
      </c>
      <c r="GT899" s="9" t="e">
        <f ca="1">INDIRECT(ADDRESS(ROW(),Controls!#REF!+90))</f>
        <v>#REF!</v>
      </c>
      <c r="GU899" s="9" t="e">
        <f ca="1">INDIRECT(ADDRESS(ROW(),Controls!#REF!+105))</f>
        <v>#REF!</v>
      </c>
      <c r="GV899" s="9" t="e">
        <f ca="1">INDIRECT(ADDRESS(ROW(),Controls!#REF!+120))</f>
        <v>#REF!</v>
      </c>
      <c r="GW899" s="9" t="e">
        <f ca="1">INDIRECT(ADDRESS(ROW(),Controls!#REF!+15))</f>
        <v>#REF!</v>
      </c>
      <c r="GX899" s="9" t="e">
        <f ca="1">INDIRECT(ADDRESS(ROW(),Controls!#REF!+135))</f>
        <v>#REF!</v>
      </c>
      <c r="HJ899" s="9" t="e">
        <f t="shared" ca="1" si="84"/>
        <v>#REF!</v>
      </c>
      <c r="HK899" s="9" t="e">
        <f t="shared" ca="1" si="85"/>
        <v>#REF!</v>
      </c>
      <c r="HL899" s="9" t="e">
        <f t="shared" ca="1" si="86"/>
        <v>#REF!</v>
      </c>
      <c r="HM899" s="9" t="e">
        <f t="shared" ca="1" si="87"/>
        <v>#REF!</v>
      </c>
      <c r="HN899" s="9" t="e">
        <f ca="1">SQRT($GS899*(1-$GS899/Controls!$D$15))</f>
        <v>#REF!</v>
      </c>
      <c r="HO899" s="9" t="e">
        <f t="shared" ca="1" si="88"/>
        <v>#REF!</v>
      </c>
      <c r="HP899" s="9" t="e">
        <f t="shared" ca="1" si="89"/>
        <v>#REF!</v>
      </c>
      <c r="HQ899" s="9" t="e">
        <f ca="1">IF($GV899=0,NA(),($GX899*Controls!#REF!))</f>
        <v>#REF!</v>
      </c>
    </row>
    <row r="900" spans="134:225" x14ac:dyDescent="0.25">
      <c r="ED900" s="9">
        <f>$EC$1799/4+$EC$1800/2+$EC$1801/4</f>
        <v>0</v>
      </c>
      <c r="EE900" s="9">
        <f>$ED$1798/4+$ED$1799/2+$ED$1800/4</f>
        <v>0</v>
      </c>
      <c r="GP900" s="9" t="e">
        <f ca="1">INDIRECT(ADDRESS(ROW(),Controls!#REF!+30))</f>
        <v>#REF!</v>
      </c>
      <c r="GQ900" s="9" t="e">
        <f ca="1">INDIRECT(ADDRESS(ROW(),Controls!#REF!+45))</f>
        <v>#REF!</v>
      </c>
      <c r="GR900" s="9" t="e">
        <f ca="1">INDIRECT(ADDRESS(ROW(),Controls!#REF!+60))</f>
        <v>#REF!</v>
      </c>
      <c r="GS900" s="9" t="e">
        <f ca="1">INDIRECT(ADDRESS(ROW(),Controls!#REF!+75))</f>
        <v>#REF!</v>
      </c>
      <c r="GT900" s="9" t="e">
        <f ca="1">INDIRECT(ADDRESS(ROW(),Controls!#REF!+90))</f>
        <v>#REF!</v>
      </c>
      <c r="GU900" s="9" t="e">
        <f ca="1">INDIRECT(ADDRESS(ROW(),Controls!#REF!+105))</f>
        <v>#REF!</v>
      </c>
      <c r="GV900" s="9" t="e">
        <f ca="1">INDIRECT(ADDRESS(ROW(),Controls!#REF!+120))</f>
        <v>#REF!</v>
      </c>
      <c r="GW900" s="9" t="e">
        <f ca="1">INDIRECT(ADDRESS(ROW(),Controls!#REF!+15))</f>
        <v>#REF!</v>
      </c>
      <c r="GX900" s="9" t="e">
        <f ca="1">INDIRECT(ADDRESS(ROW(),Controls!#REF!+135))</f>
        <v>#REF!</v>
      </c>
      <c r="HJ900" s="9" t="e">
        <f t="shared" ca="1" si="84"/>
        <v>#REF!</v>
      </c>
      <c r="HK900" s="9" t="e">
        <f t="shared" ca="1" si="85"/>
        <v>#REF!</v>
      </c>
      <c r="HL900" s="9" t="e">
        <f t="shared" ca="1" si="86"/>
        <v>#REF!</v>
      </c>
      <c r="HM900" s="9" t="e">
        <f t="shared" ca="1" si="87"/>
        <v>#REF!</v>
      </c>
      <c r="HN900" s="9" t="e">
        <f ca="1">SQRT($GS900*(1-$GS900/Controls!$D$15))</f>
        <v>#REF!</v>
      </c>
      <c r="HO900" s="9" t="e">
        <f t="shared" ca="1" si="88"/>
        <v>#REF!</v>
      </c>
      <c r="HP900" s="9" t="e">
        <f t="shared" ca="1" si="89"/>
        <v>#REF!</v>
      </c>
      <c r="HQ900" s="9" t="e">
        <f ca="1">IF($GV900=0,NA(),($GX900*Controls!#REF!))</f>
        <v>#REF!</v>
      </c>
    </row>
    <row r="901" spans="134:225" x14ac:dyDescent="0.25">
      <c r="ED901" s="9">
        <f>$EC$1801/4+$EC$1802/2+$EC$1803/4</f>
        <v>0</v>
      </c>
      <c r="EE901" s="9">
        <f>$ED$1800/4+$ED$1801/2+$ED$1802/4</f>
        <v>0</v>
      </c>
      <c r="GP901" s="9" t="e">
        <f ca="1">INDIRECT(ADDRESS(ROW(),Controls!#REF!+30))</f>
        <v>#REF!</v>
      </c>
      <c r="GQ901" s="9" t="e">
        <f ca="1">INDIRECT(ADDRESS(ROW(),Controls!#REF!+45))</f>
        <v>#REF!</v>
      </c>
      <c r="GR901" s="9" t="e">
        <f ca="1">INDIRECT(ADDRESS(ROW(),Controls!#REF!+60))</f>
        <v>#REF!</v>
      </c>
      <c r="GS901" s="9" t="e">
        <f ca="1">INDIRECT(ADDRESS(ROW(),Controls!#REF!+75))</f>
        <v>#REF!</v>
      </c>
      <c r="GT901" s="9" t="e">
        <f ca="1">INDIRECT(ADDRESS(ROW(),Controls!#REF!+90))</f>
        <v>#REF!</v>
      </c>
      <c r="GU901" s="9" t="e">
        <f ca="1">INDIRECT(ADDRESS(ROW(),Controls!#REF!+105))</f>
        <v>#REF!</v>
      </c>
      <c r="GV901" s="9" t="e">
        <f ca="1">INDIRECT(ADDRESS(ROW(),Controls!#REF!+120))</f>
        <v>#REF!</v>
      </c>
      <c r="GW901" s="9" t="e">
        <f ca="1">INDIRECT(ADDRESS(ROW(),Controls!#REF!+15))</f>
        <v>#REF!</v>
      </c>
      <c r="GX901" s="9" t="e">
        <f ca="1">INDIRECT(ADDRESS(ROW(),Controls!#REF!+135))</f>
        <v>#REF!</v>
      </c>
      <c r="HJ901" s="9" t="e">
        <f t="shared" ca="1" si="84"/>
        <v>#REF!</v>
      </c>
      <c r="HK901" s="9" t="e">
        <f t="shared" ca="1" si="85"/>
        <v>#REF!</v>
      </c>
      <c r="HL901" s="9" t="e">
        <f t="shared" ca="1" si="86"/>
        <v>#REF!</v>
      </c>
      <c r="HM901" s="9" t="e">
        <f t="shared" ca="1" si="87"/>
        <v>#REF!</v>
      </c>
      <c r="HN901" s="9" t="e">
        <f ca="1">SQRT($GS901*(1-$GS901/Controls!$D$15))</f>
        <v>#REF!</v>
      </c>
      <c r="HO901" s="9" t="e">
        <f t="shared" ca="1" si="88"/>
        <v>#REF!</v>
      </c>
      <c r="HP901" s="9" t="e">
        <f t="shared" ca="1" si="89"/>
        <v>#REF!</v>
      </c>
      <c r="HQ901" s="9" t="e">
        <f ca="1">IF($GV901=0,NA(),($GX901*Controls!#REF!))</f>
        <v>#REF!</v>
      </c>
    </row>
    <row r="902" spans="134:225" x14ac:dyDescent="0.25">
      <c r="ED902" s="9">
        <f>$EC$1803/4+$EC$1804/2+$EC$1805/4</f>
        <v>0</v>
      </c>
      <c r="EE902" s="9">
        <f>$ED$1802/4+$ED$1803/2+$ED$1804/4</f>
        <v>0</v>
      </c>
      <c r="GP902" s="9" t="e">
        <f ca="1">INDIRECT(ADDRESS(ROW(),Controls!#REF!+30))</f>
        <v>#REF!</v>
      </c>
      <c r="GQ902" s="9" t="e">
        <f ca="1">INDIRECT(ADDRESS(ROW(),Controls!#REF!+45))</f>
        <v>#REF!</v>
      </c>
      <c r="GR902" s="9" t="e">
        <f ca="1">INDIRECT(ADDRESS(ROW(),Controls!#REF!+60))</f>
        <v>#REF!</v>
      </c>
      <c r="GS902" s="9" t="e">
        <f ca="1">INDIRECT(ADDRESS(ROW(),Controls!#REF!+75))</f>
        <v>#REF!</v>
      </c>
      <c r="GT902" s="9" t="e">
        <f ca="1">INDIRECT(ADDRESS(ROW(),Controls!#REF!+90))</f>
        <v>#REF!</v>
      </c>
      <c r="GU902" s="9" t="e">
        <f ca="1">INDIRECT(ADDRESS(ROW(),Controls!#REF!+105))</f>
        <v>#REF!</v>
      </c>
      <c r="GV902" s="9" t="e">
        <f ca="1">INDIRECT(ADDRESS(ROW(),Controls!#REF!+120))</f>
        <v>#REF!</v>
      </c>
      <c r="GW902" s="9" t="e">
        <f ca="1">INDIRECT(ADDRESS(ROW(),Controls!#REF!+15))</f>
        <v>#REF!</v>
      </c>
      <c r="GX902" s="9" t="e">
        <f ca="1">INDIRECT(ADDRESS(ROW(),Controls!#REF!+135))</f>
        <v>#REF!</v>
      </c>
      <c r="HJ902" s="9" t="e">
        <f t="shared" ca="1" si="84"/>
        <v>#REF!</v>
      </c>
      <c r="HK902" s="9" t="e">
        <f t="shared" ca="1" si="85"/>
        <v>#REF!</v>
      </c>
      <c r="HL902" s="9" t="e">
        <f t="shared" ca="1" si="86"/>
        <v>#REF!</v>
      </c>
      <c r="HM902" s="9" t="e">
        <f t="shared" ca="1" si="87"/>
        <v>#REF!</v>
      </c>
      <c r="HN902" s="9" t="e">
        <f ca="1">SQRT($GS902*(1-$GS902/Controls!$D$15))</f>
        <v>#REF!</v>
      </c>
      <c r="HO902" s="9" t="e">
        <f t="shared" ca="1" si="88"/>
        <v>#REF!</v>
      </c>
      <c r="HP902" s="9" t="e">
        <f t="shared" ca="1" si="89"/>
        <v>#REF!</v>
      </c>
      <c r="HQ902" s="9" t="e">
        <f ca="1">IF($GV902=0,NA(),($GX902*Controls!#REF!))</f>
        <v>#REF!</v>
      </c>
    </row>
    <row r="903" spans="134:225" x14ac:dyDescent="0.25">
      <c r="ED903" s="9">
        <f>$EC$1805/4+$EC$1806/2+$EC$1807/4</f>
        <v>0</v>
      </c>
      <c r="EE903" s="9">
        <f>$ED$1804/4+$ED$1805/2+$ED$1806/4</f>
        <v>0</v>
      </c>
      <c r="GP903" s="9" t="e">
        <f ca="1">INDIRECT(ADDRESS(ROW(),Controls!#REF!+30))</f>
        <v>#REF!</v>
      </c>
      <c r="GQ903" s="9" t="e">
        <f ca="1">INDIRECT(ADDRESS(ROW(),Controls!#REF!+45))</f>
        <v>#REF!</v>
      </c>
      <c r="GR903" s="9" t="e">
        <f ca="1">INDIRECT(ADDRESS(ROW(),Controls!#REF!+60))</f>
        <v>#REF!</v>
      </c>
      <c r="GS903" s="9" t="e">
        <f ca="1">INDIRECT(ADDRESS(ROW(),Controls!#REF!+75))</f>
        <v>#REF!</v>
      </c>
      <c r="GT903" s="9" t="e">
        <f ca="1">INDIRECT(ADDRESS(ROW(),Controls!#REF!+90))</f>
        <v>#REF!</v>
      </c>
      <c r="GU903" s="9" t="e">
        <f ca="1">INDIRECT(ADDRESS(ROW(),Controls!#REF!+105))</f>
        <v>#REF!</v>
      </c>
      <c r="GV903" s="9" t="e">
        <f ca="1">INDIRECT(ADDRESS(ROW(),Controls!#REF!+120))</f>
        <v>#REF!</v>
      </c>
      <c r="GW903" s="9" t="e">
        <f ca="1">INDIRECT(ADDRESS(ROW(),Controls!#REF!+15))</f>
        <v>#REF!</v>
      </c>
      <c r="GX903" s="9" t="e">
        <f ca="1">INDIRECT(ADDRESS(ROW(),Controls!#REF!+135))</f>
        <v>#REF!</v>
      </c>
      <c r="HJ903" s="9" t="e">
        <f t="shared" ca="1" si="84"/>
        <v>#REF!</v>
      </c>
      <c r="HK903" s="9" t="e">
        <f t="shared" ca="1" si="85"/>
        <v>#REF!</v>
      </c>
      <c r="HL903" s="9" t="e">
        <f t="shared" ca="1" si="86"/>
        <v>#REF!</v>
      </c>
      <c r="HM903" s="9" t="e">
        <f t="shared" ca="1" si="87"/>
        <v>#REF!</v>
      </c>
      <c r="HN903" s="9" t="e">
        <f ca="1">SQRT($GS903*(1-$GS903/Controls!$D$15))</f>
        <v>#REF!</v>
      </c>
      <c r="HO903" s="9" t="e">
        <f t="shared" ca="1" si="88"/>
        <v>#REF!</v>
      </c>
      <c r="HP903" s="9" t="e">
        <f t="shared" ca="1" si="89"/>
        <v>#REF!</v>
      </c>
      <c r="HQ903" s="9" t="e">
        <f ca="1">IF($GV903=0,NA(),($GX903*Controls!#REF!))</f>
        <v>#REF!</v>
      </c>
    </row>
    <row r="904" spans="134:225" x14ac:dyDescent="0.25">
      <c r="ED904" s="9">
        <f>$EC$1807/4+$EC$1808/2+$EC$1809/4</f>
        <v>0</v>
      </c>
      <c r="EE904" s="9">
        <f>$ED$1806/4+$ED$1807/2+$ED$1808/4</f>
        <v>0</v>
      </c>
      <c r="GP904" s="9" t="e">
        <f ca="1">INDIRECT(ADDRESS(ROW(),Controls!#REF!+30))</f>
        <v>#REF!</v>
      </c>
      <c r="GQ904" s="9" t="e">
        <f ca="1">INDIRECT(ADDRESS(ROW(),Controls!#REF!+45))</f>
        <v>#REF!</v>
      </c>
      <c r="GR904" s="9" t="e">
        <f ca="1">INDIRECT(ADDRESS(ROW(),Controls!#REF!+60))</f>
        <v>#REF!</v>
      </c>
      <c r="GS904" s="9" t="e">
        <f ca="1">INDIRECT(ADDRESS(ROW(),Controls!#REF!+75))</f>
        <v>#REF!</v>
      </c>
      <c r="GT904" s="9" t="e">
        <f ca="1">INDIRECT(ADDRESS(ROW(),Controls!#REF!+90))</f>
        <v>#REF!</v>
      </c>
      <c r="GU904" s="9" t="e">
        <f ca="1">INDIRECT(ADDRESS(ROW(),Controls!#REF!+105))</f>
        <v>#REF!</v>
      </c>
      <c r="GV904" s="9" t="e">
        <f ca="1">INDIRECT(ADDRESS(ROW(),Controls!#REF!+120))</f>
        <v>#REF!</v>
      </c>
      <c r="GW904" s="9" t="e">
        <f ca="1">INDIRECT(ADDRESS(ROW(),Controls!#REF!+15))</f>
        <v>#REF!</v>
      </c>
      <c r="GX904" s="9" t="e">
        <f ca="1">INDIRECT(ADDRESS(ROW(),Controls!#REF!+135))</f>
        <v>#REF!</v>
      </c>
      <c r="HJ904" s="9" t="e">
        <f t="shared" ca="1" si="84"/>
        <v>#REF!</v>
      </c>
      <c r="HK904" s="9" t="e">
        <f t="shared" ca="1" si="85"/>
        <v>#REF!</v>
      </c>
      <c r="HL904" s="9" t="e">
        <f t="shared" ca="1" si="86"/>
        <v>#REF!</v>
      </c>
      <c r="HM904" s="9" t="e">
        <f t="shared" ca="1" si="87"/>
        <v>#REF!</v>
      </c>
      <c r="HN904" s="9" t="e">
        <f ca="1">SQRT($GS904*(1-$GS904/Controls!$D$15))</f>
        <v>#REF!</v>
      </c>
      <c r="HO904" s="9" t="e">
        <f t="shared" ca="1" si="88"/>
        <v>#REF!</v>
      </c>
      <c r="HP904" s="9" t="e">
        <f t="shared" ca="1" si="89"/>
        <v>#REF!</v>
      </c>
      <c r="HQ904" s="9" t="e">
        <f ca="1">IF($GV904=0,NA(),($GX904*Controls!#REF!))</f>
        <v>#REF!</v>
      </c>
    </row>
    <row r="905" spans="134:225" x14ac:dyDescent="0.25">
      <c r="ED905" s="9">
        <f>$EC$1809/4+$EC$1810/2+$EC$1811/4</f>
        <v>0</v>
      </c>
      <c r="EE905" s="9">
        <f>$ED$1808/4+$ED$1809/2+$ED$1810/4</f>
        <v>0</v>
      </c>
      <c r="GP905" s="9" t="e">
        <f ca="1">INDIRECT(ADDRESS(ROW(),Controls!#REF!+30))</f>
        <v>#REF!</v>
      </c>
      <c r="GQ905" s="9" t="e">
        <f ca="1">INDIRECT(ADDRESS(ROW(),Controls!#REF!+45))</f>
        <v>#REF!</v>
      </c>
      <c r="GR905" s="9" t="e">
        <f ca="1">INDIRECT(ADDRESS(ROW(),Controls!#REF!+60))</f>
        <v>#REF!</v>
      </c>
      <c r="GS905" s="9" t="e">
        <f ca="1">INDIRECT(ADDRESS(ROW(),Controls!#REF!+75))</f>
        <v>#REF!</v>
      </c>
      <c r="GT905" s="9" t="e">
        <f ca="1">INDIRECT(ADDRESS(ROW(),Controls!#REF!+90))</f>
        <v>#REF!</v>
      </c>
      <c r="GU905" s="9" t="e">
        <f ca="1">INDIRECT(ADDRESS(ROW(),Controls!#REF!+105))</f>
        <v>#REF!</v>
      </c>
      <c r="GV905" s="9" t="e">
        <f ca="1">INDIRECT(ADDRESS(ROW(),Controls!#REF!+120))</f>
        <v>#REF!</v>
      </c>
      <c r="GW905" s="9" t="e">
        <f ca="1">INDIRECT(ADDRESS(ROW(),Controls!#REF!+15))</f>
        <v>#REF!</v>
      </c>
      <c r="GX905" s="9" t="e">
        <f ca="1">INDIRECT(ADDRESS(ROW(),Controls!#REF!+135))</f>
        <v>#REF!</v>
      </c>
      <c r="HJ905" s="9" t="e">
        <f t="shared" ca="1" si="84"/>
        <v>#REF!</v>
      </c>
      <c r="HK905" s="9" t="e">
        <f t="shared" ca="1" si="85"/>
        <v>#REF!</v>
      </c>
      <c r="HL905" s="9" t="e">
        <f t="shared" ca="1" si="86"/>
        <v>#REF!</v>
      </c>
      <c r="HM905" s="9" t="e">
        <f t="shared" ca="1" si="87"/>
        <v>#REF!</v>
      </c>
      <c r="HN905" s="9" t="e">
        <f ca="1">SQRT($GS905*(1-$GS905/Controls!$D$15))</f>
        <v>#REF!</v>
      </c>
      <c r="HO905" s="9" t="e">
        <f t="shared" ca="1" si="88"/>
        <v>#REF!</v>
      </c>
      <c r="HP905" s="9" t="e">
        <f t="shared" ca="1" si="89"/>
        <v>#REF!</v>
      </c>
      <c r="HQ905" s="9" t="e">
        <f ca="1">IF($GV905=0,NA(),($GX905*Controls!#REF!))</f>
        <v>#REF!</v>
      </c>
    </row>
    <row r="906" spans="134:225" x14ac:dyDescent="0.25">
      <c r="ED906" s="9">
        <f>$EC$1811/4+$EC$1812/2+$EC$1813/4</f>
        <v>0</v>
      </c>
      <c r="EE906" s="9">
        <f>$ED$1810/4+$ED$1811/2+$ED$1812/4</f>
        <v>0</v>
      </c>
      <c r="GP906" s="9" t="e">
        <f ca="1">INDIRECT(ADDRESS(ROW(),Controls!#REF!+30))</f>
        <v>#REF!</v>
      </c>
      <c r="GQ906" s="9" t="e">
        <f ca="1">INDIRECT(ADDRESS(ROW(),Controls!#REF!+45))</f>
        <v>#REF!</v>
      </c>
      <c r="GR906" s="9" t="e">
        <f ca="1">INDIRECT(ADDRESS(ROW(),Controls!#REF!+60))</f>
        <v>#REF!</v>
      </c>
      <c r="GS906" s="9" t="e">
        <f ca="1">INDIRECT(ADDRESS(ROW(),Controls!#REF!+75))</f>
        <v>#REF!</v>
      </c>
      <c r="GT906" s="9" t="e">
        <f ca="1">INDIRECT(ADDRESS(ROW(),Controls!#REF!+90))</f>
        <v>#REF!</v>
      </c>
      <c r="GU906" s="9" t="e">
        <f ca="1">INDIRECT(ADDRESS(ROW(),Controls!#REF!+105))</f>
        <v>#REF!</v>
      </c>
      <c r="GV906" s="9" t="e">
        <f ca="1">INDIRECT(ADDRESS(ROW(),Controls!#REF!+120))</f>
        <v>#REF!</v>
      </c>
      <c r="GW906" s="9" t="e">
        <f ca="1">INDIRECT(ADDRESS(ROW(),Controls!#REF!+15))</f>
        <v>#REF!</v>
      </c>
      <c r="GX906" s="9" t="e">
        <f ca="1">INDIRECT(ADDRESS(ROW(),Controls!#REF!+135))</f>
        <v>#REF!</v>
      </c>
      <c r="HJ906" s="9" t="e">
        <f t="shared" ca="1" si="84"/>
        <v>#REF!</v>
      </c>
      <c r="HK906" s="9" t="e">
        <f t="shared" ca="1" si="85"/>
        <v>#REF!</v>
      </c>
      <c r="HL906" s="9" t="e">
        <f t="shared" ca="1" si="86"/>
        <v>#REF!</v>
      </c>
      <c r="HM906" s="9" t="e">
        <f t="shared" ca="1" si="87"/>
        <v>#REF!</v>
      </c>
      <c r="HN906" s="9" t="e">
        <f ca="1">SQRT($GS906*(1-$GS906/Controls!$D$15))</f>
        <v>#REF!</v>
      </c>
      <c r="HO906" s="9" t="e">
        <f t="shared" ca="1" si="88"/>
        <v>#REF!</v>
      </c>
      <c r="HP906" s="9" t="e">
        <f t="shared" ca="1" si="89"/>
        <v>#REF!</v>
      </c>
      <c r="HQ906" s="9" t="e">
        <f ca="1">IF($GV906=0,NA(),($GX906*Controls!#REF!))</f>
        <v>#REF!</v>
      </c>
    </row>
    <row r="907" spans="134:225" x14ac:dyDescent="0.25">
      <c r="ED907" s="9">
        <f>$EC$1813/4+$EC$1814/2+$EC$1815/4</f>
        <v>0</v>
      </c>
      <c r="EE907" s="9">
        <f>$ED$1812/4+$ED$1813/2+$ED$1814/4</f>
        <v>0</v>
      </c>
      <c r="GP907" s="9" t="e">
        <f ca="1">INDIRECT(ADDRESS(ROW(),Controls!#REF!+30))</f>
        <v>#REF!</v>
      </c>
      <c r="GQ907" s="9" t="e">
        <f ca="1">INDIRECT(ADDRESS(ROW(),Controls!#REF!+45))</f>
        <v>#REF!</v>
      </c>
      <c r="GR907" s="9" t="e">
        <f ca="1">INDIRECT(ADDRESS(ROW(),Controls!#REF!+60))</f>
        <v>#REF!</v>
      </c>
      <c r="GS907" s="9" t="e">
        <f ca="1">INDIRECT(ADDRESS(ROW(),Controls!#REF!+75))</f>
        <v>#REF!</v>
      </c>
      <c r="GT907" s="9" t="e">
        <f ca="1">INDIRECT(ADDRESS(ROW(),Controls!#REF!+90))</f>
        <v>#REF!</v>
      </c>
      <c r="GU907" s="9" t="e">
        <f ca="1">INDIRECT(ADDRESS(ROW(),Controls!#REF!+105))</f>
        <v>#REF!</v>
      </c>
      <c r="GV907" s="9" t="e">
        <f ca="1">INDIRECT(ADDRESS(ROW(),Controls!#REF!+120))</f>
        <v>#REF!</v>
      </c>
      <c r="GW907" s="9" t="e">
        <f ca="1">INDIRECT(ADDRESS(ROW(),Controls!#REF!+15))</f>
        <v>#REF!</v>
      </c>
      <c r="GX907" s="9" t="e">
        <f ca="1">INDIRECT(ADDRESS(ROW(),Controls!#REF!+135))</f>
        <v>#REF!</v>
      </c>
      <c r="HJ907" s="9" t="e">
        <f t="shared" ca="1" si="84"/>
        <v>#REF!</v>
      </c>
      <c r="HK907" s="9" t="e">
        <f t="shared" ca="1" si="85"/>
        <v>#REF!</v>
      </c>
      <c r="HL907" s="9" t="e">
        <f t="shared" ca="1" si="86"/>
        <v>#REF!</v>
      </c>
      <c r="HM907" s="9" t="e">
        <f t="shared" ca="1" si="87"/>
        <v>#REF!</v>
      </c>
      <c r="HN907" s="9" t="e">
        <f ca="1">SQRT($GS907*(1-$GS907/Controls!$D$15))</f>
        <v>#REF!</v>
      </c>
      <c r="HO907" s="9" t="e">
        <f t="shared" ca="1" si="88"/>
        <v>#REF!</v>
      </c>
      <c r="HP907" s="9" t="e">
        <f t="shared" ca="1" si="89"/>
        <v>#REF!</v>
      </c>
      <c r="HQ907" s="9" t="e">
        <f ca="1">IF($GV907=0,NA(),($GX907*Controls!#REF!))</f>
        <v>#REF!</v>
      </c>
    </row>
    <row r="908" spans="134:225" x14ac:dyDescent="0.25">
      <c r="ED908" s="9">
        <f>$EC$1815/4+$EC$1816/2+$EC$1817/4</f>
        <v>0</v>
      </c>
      <c r="EE908" s="9">
        <f>$ED$1814/4+$ED$1815/2+$ED$1816/4</f>
        <v>0</v>
      </c>
      <c r="GP908" s="9" t="e">
        <f ca="1">INDIRECT(ADDRESS(ROW(),Controls!#REF!+30))</f>
        <v>#REF!</v>
      </c>
      <c r="GQ908" s="9" t="e">
        <f ca="1">INDIRECT(ADDRESS(ROW(),Controls!#REF!+45))</f>
        <v>#REF!</v>
      </c>
      <c r="GR908" s="9" t="e">
        <f ca="1">INDIRECT(ADDRESS(ROW(),Controls!#REF!+60))</f>
        <v>#REF!</v>
      </c>
      <c r="GS908" s="9" t="e">
        <f ca="1">INDIRECT(ADDRESS(ROW(),Controls!#REF!+75))</f>
        <v>#REF!</v>
      </c>
      <c r="GT908" s="9" t="e">
        <f ca="1">INDIRECT(ADDRESS(ROW(),Controls!#REF!+90))</f>
        <v>#REF!</v>
      </c>
      <c r="GU908" s="9" t="e">
        <f ca="1">INDIRECT(ADDRESS(ROW(),Controls!#REF!+105))</f>
        <v>#REF!</v>
      </c>
      <c r="GV908" s="9" t="e">
        <f ca="1">INDIRECT(ADDRESS(ROW(),Controls!#REF!+120))</f>
        <v>#REF!</v>
      </c>
      <c r="GW908" s="9" t="e">
        <f ca="1">INDIRECT(ADDRESS(ROW(),Controls!#REF!+15))</f>
        <v>#REF!</v>
      </c>
      <c r="GX908" s="9" t="e">
        <f ca="1">INDIRECT(ADDRESS(ROW(),Controls!#REF!+135))</f>
        <v>#REF!</v>
      </c>
      <c r="HJ908" s="9" t="e">
        <f t="shared" ca="1" si="84"/>
        <v>#REF!</v>
      </c>
      <c r="HK908" s="9" t="e">
        <f t="shared" ca="1" si="85"/>
        <v>#REF!</v>
      </c>
      <c r="HL908" s="9" t="e">
        <f t="shared" ca="1" si="86"/>
        <v>#REF!</v>
      </c>
      <c r="HM908" s="9" t="e">
        <f t="shared" ca="1" si="87"/>
        <v>#REF!</v>
      </c>
      <c r="HN908" s="9" t="e">
        <f ca="1">SQRT($GS908*(1-$GS908/Controls!$D$15))</f>
        <v>#REF!</v>
      </c>
      <c r="HO908" s="9" t="e">
        <f t="shared" ca="1" si="88"/>
        <v>#REF!</v>
      </c>
      <c r="HP908" s="9" t="e">
        <f t="shared" ca="1" si="89"/>
        <v>#REF!</v>
      </c>
      <c r="HQ908" s="9" t="e">
        <f ca="1">IF($GV908=0,NA(),($GX908*Controls!#REF!))</f>
        <v>#REF!</v>
      </c>
    </row>
    <row r="909" spans="134:225" x14ac:dyDescent="0.25">
      <c r="ED909" s="9">
        <f>$EC$1817/4+$EC$1818/2+$EC$1819/4</f>
        <v>0</v>
      </c>
      <c r="EE909" s="9">
        <f>$ED$1816/4+$ED$1817/2+$ED$1818/4</f>
        <v>0</v>
      </c>
      <c r="GP909" s="9" t="e">
        <f ca="1">INDIRECT(ADDRESS(ROW(),Controls!#REF!+30))</f>
        <v>#REF!</v>
      </c>
      <c r="GQ909" s="9" t="e">
        <f ca="1">INDIRECT(ADDRESS(ROW(),Controls!#REF!+45))</f>
        <v>#REF!</v>
      </c>
      <c r="GR909" s="9" t="e">
        <f ca="1">INDIRECT(ADDRESS(ROW(),Controls!#REF!+60))</f>
        <v>#REF!</v>
      </c>
      <c r="GS909" s="9" t="e">
        <f ca="1">INDIRECT(ADDRESS(ROW(),Controls!#REF!+75))</f>
        <v>#REF!</v>
      </c>
      <c r="GT909" s="9" t="e">
        <f ca="1">INDIRECT(ADDRESS(ROW(),Controls!#REF!+90))</f>
        <v>#REF!</v>
      </c>
      <c r="GU909" s="9" t="e">
        <f ca="1">INDIRECT(ADDRESS(ROW(),Controls!#REF!+105))</f>
        <v>#REF!</v>
      </c>
      <c r="GV909" s="9" t="e">
        <f ca="1">INDIRECT(ADDRESS(ROW(),Controls!#REF!+120))</f>
        <v>#REF!</v>
      </c>
      <c r="GW909" s="9" t="e">
        <f ca="1">INDIRECT(ADDRESS(ROW(),Controls!#REF!+15))</f>
        <v>#REF!</v>
      </c>
      <c r="GX909" s="9" t="e">
        <f ca="1">INDIRECT(ADDRESS(ROW(),Controls!#REF!+135))</f>
        <v>#REF!</v>
      </c>
      <c r="HJ909" s="9" t="e">
        <f t="shared" ca="1" si="84"/>
        <v>#REF!</v>
      </c>
      <c r="HK909" s="9" t="e">
        <f t="shared" ca="1" si="85"/>
        <v>#REF!</v>
      </c>
      <c r="HL909" s="9" t="e">
        <f t="shared" ca="1" si="86"/>
        <v>#REF!</v>
      </c>
      <c r="HM909" s="9" t="e">
        <f t="shared" ca="1" si="87"/>
        <v>#REF!</v>
      </c>
      <c r="HN909" s="9" t="e">
        <f ca="1">SQRT($GS909*(1-$GS909/Controls!$D$15))</f>
        <v>#REF!</v>
      </c>
      <c r="HO909" s="9" t="e">
        <f t="shared" ca="1" si="88"/>
        <v>#REF!</v>
      </c>
      <c r="HP909" s="9" t="e">
        <f t="shared" ca="1" si="89"/>
        <v>#REF!</v>
      </c>
      <c r="HQ909" s="9" t="e">
        <f ca="1">IF($GV909=0,NA(),($GX909*Controls!#REF!))</f>
        <v>#REF!</v>
      </c>
    </row>
    <row r="910" spans="134:225" x14ac:dyDescent="0.25">
      <c r="ED910" s="9">
        <f>$EC$1819/4+$EC$1820/2+$EC$1821/4</f>
        <v>0</v>
      </c>
      <c r="EE910" s="9">
        <f>$ED$1818/4+$ED$1819/2+$ED$1820/4</f>
        <v>0</v>
      </c>
      <c r="GP910" s="9" t="e">
        <f ca="1">INDIRECT(ADDRESS(ROW(),Controls!#REF!+30))</f>
        <v>#REF!</v>
      </c>
      <c r="GQ910" s="9" t="e">
        <f ca="1">INDIRECT(ADDRESS(ROW(),Controls!#REF!+45))</f>
        <v>#REF!</v>
      </c>
      <c r="GR910" s="9" t="e">
        <f ca="1">INDIRECT(ADDRESS(ROW(),Controls!#REF!+60))</f>
        <v>#REF!</v>
      </c>
      <c r="GS910" s="9" t="e">
        <f ca="1">INDIRECT(ADDRESS(ROW(),Controls!#REF!+75))</f>
        <v>#REF!</v>
      </c>
      <c r="GT910" s="9" t="e">
        <f ca="1">INDIRECT(ADDRESS(ROW(),Controls!#REF!+90))</f>
        <v>#REF!</v>
      </c>
      <c r="GU910" s="9" t="e">
        <f ca="1">INDIRECT(ADDRESS(ROW(),Controls!#REF!+105))</f>
        <v>#REF!</v>
      </c>
      <c r="GV910" s="9" t="e">
        <f ca="1">INDIRECT(ADDRESS(ROW(),Controls!#REF!+120))</f>
        <v>#REF!</v>
      </c>
      <c r="GW910" s="9" t="e">
        <f ca="1">INDIRECT(ADDRESS(ROW(),Controls!#REF!+15))</f>
        <v>#REF!</v>
      </c>
      <c r="GX910" s="9" t="e">
        <f ca="1">INDIRECT(ADDRESS(ROW(),Controls!#REF!+135))</f>
        <v>#REF!</v>
      </c>
      <c r="HJ910" s="9" t="e">
        <f t="shared" ca="1" si="84"/>
        <v>#REF!</v>
      </c>
      <c r="HK910" s="9" t="e">
        <f t="shared" ca="1" si="85"/>
        <v>#REF!</v>
      </c>
      <c r="HL910" s="9" t="e">
        <f t="shared" ca="1" si="86"/>
        <v>#REF!</v>
      </c>
      <c r="HM910" s="9" t="e">
        <f t="shared" ca="1" si="87"/>
        <v>#REF!</v>
      </c>
      <c r="HN910" s="9" t="e">
        <f ca="1">SQRT($GS910*(1-$GS910/Controls!$D$15))</f>
        <v>#REF!</v>
      </c>
      <c r="HO910" s="9" t="e">
        <f t="shared" ca="1" si="88"/>
        <v>#REF!</v>
      </c>
      <c r="HP910" s="9" t="e">
        <f t="shared" ca="1" si="89"/>
        <v>#REF!</v>
      </c>
      <c r="HQ910" s="9" t="e">
        <f ca="1">IF($GV910=0,NA(),($GX910*Controls!#REF!))</f>
        <v>#REF!</v>
      </c>
    </row>
    <row r="911" spans="134:225" x14ac:dyDescent="0.25">
      <c r="ED911" s="9">
        <f>$EC$1821/4+$EC$1822/2+$EC$1823/4</f>
        <v>0</v>
      </c>
      <c r="EE911" s="9">
        <f>$ED$1820/4+$ED$1821/2+$ED$1822/4</f>
        <v>0</v>
      </c>
      <c r="GP911" s="9" t="e">
        <f ca="1">INDIRECT(ADDRESS(ROW(),Controls!#REF!+30))</f>
        <v>#REF!</v>
      </c>
      <c r="GQ911" s="9" t="e">
        <f ca="1">INDIRECT(ADDRESS(ROW(),Controls!#REF!+45))</f>
        <v>#REF!</v>
      </c>
      <c r="GR911" s="9" t="e">
        <f ca="1">INDIRECT(ADDRESS(ROW(),Controls!#REF!+60))</f>
        <v>#REF!</v>
      </c>
      <c r="GS911" s="9" t="e">
        <f ca="1">INDIRECT(ADDRESS(ROW(),Controls!#REF!+75))</f>
        <v>#REF!</v>
      </c>
      <c r="GT911" s="9" t="e">
        <f ca="1">INDIRECT(ADDRESS(ROW(),Controls!#REF!+90))</f>
        <v>#REF!</v>
      </c>
      <c r="GU911" s="9" t="e">
        <f ca="1">INDIRECT(ADDRESS(ROW(),Controls!#REF!+105))</f>
        <v>#REF!</v>
      </c>
      <c r="GV911" s="9" t="e">
        <f ca="1">INDIRECT(ADDRESS(ROW(),Controls!#REF!+120))</f>
        <v>#REF!</v>
      </c>
      <c r="GW911" s="9" t="e">
        <f ca="1">INDIRECT(ADDRESS(ROW(),Controls!#REF!+15))</f>
        <v>#REF!</v>
      </c>
      <c r="GX911" s="9" t="e">
        <f ca="1">INDIRECT(ADDRESS(ROW(),Controls!#REF!+135))</f>
        <v>#REF!</v>
      </c>
      <c r="HJ911" s="9" t="e">
        <f t="shared" ca="1" si="84"/>
        <v>#REF!</v>
      </c>
      <c r="HK911" s="9" t="e">
        <f t="shared" ca="1" si="85"/>
        <v>#REF!</v>
      </c>
      <c r="HL911" s="9" t="e">
        <f t="shared" ca="1" si="86"/>
        <v>#REF!</v>
      </c>
      <c r="HM911" s="9" t="e">
        <f t="shared" ca="1" si="87"/>
        <v>#REF!</v>
      </c>
      <c r="HN911" s="9" t="e">
        <f ca="1">SQRT($GS911*(1-$GS911/Controls!$D$15))</f>
        <v>#REF!</v>
      </c>
      <c r="HO911" s="9" t="e">
        <f t="shared" ca="1" si="88"/>
        <v>#REF!</v>
      </c>
      <c r="HP911" s="9" t="e">
        <f t="shared" ca="1" si="89"/>
        <v>#REF!</v>
      </c>
      <c r="HQ911" s="9" t="e">
        <f ca="1">IF($GV911=0,NA(),($GX911*Controls!#REF!))</f>
        <v>#REF!</v>
      </c>
    </row>
    <row r="912" spans="134:225" x14ac:dyDescent="0.25">
      <c r="ED912" s="9">
        <f>$EC$1823/4+$EC$1824/2+$EC$1825/4</f>
        <v>0</v>
      </c>
      <c r="EE912" s="9">
        <f>$ED$1822/4+$ED$1823/2+$ED$1824/4</f>
        <v>0</v>
      </c>
      <c r="GP912" s="9" t="e">
        <f ca="1">INDIRECT(ADDRESS(ROW(),Controls!#REF!+30))</f>
        <v>#REF!</v>
      </c>
      <c r="GQ912" s="9" t="e">
        <f ca="1">INDIRECT(ADDRESS(ROW(),Controls!#REF!+45))</f>
        <v>#REF!</v>
      </c>
      <c r="GR912" s="9" t="e">
        <f ca="1">INDIRECT(ADDRESS(ROW(),Controls!#REF!+60))</f>
        <v>#REF!</v>
      </c>
      <c r="GS912" s="9" t="e">
        <f ca="1">INDIRECT(ADDRESS(ROW(),Controls!#REF!+75))</f>
        <v>#REF!</v>
      </c>
      <c r="GT912" s="9" t="e">
        <f ca="1">INDIRECT(ADDRESS(ROW(),Controls!#REF!+90))</f>
        <v>#REF!</v>
      </c>
      <c r="GU912" s="9" t="e">
        <f ca="1">INDIRECT(ADDRESS(ROW(),Controls!#REF!+105))</f>
        <v>#REF!</v>
      </c>
      <c r="GV912" s="9" t="e">
        <f ca="1">INDIRECT(ADDRESS(ROW(),Controls!#REF!+120))</f>
        <v>#REF!</v>
      </c>
      <c r="GW912" s="9" t="e">
        <f ca="1">INDIRECT(ADDRESS(ROW(),Controls!#REF!+15))</f>
        <v>#REF!</v>
      </c>
      <c r="GX912" s="9" t="e">
        <f ca="1">INDIRECT(ADDRESS(ROW(),Controls!#REF!+135))</f>
        <v>#REF!</v>
      </c>
      <c r="HJ912" s="9" t="e">
        <f t="shared" ca="1" si="84"/>
        <v>#REF!</v>
      </c>
      <c r="HK912" s="9" t="e">
        <f t="shared" ca="1" si="85"/>
        <v>#REF!</v>
      </c>
      <c r="HL912" s="9" t="e">
        <f t="shared" ca="1" si="86"/>
        <v>#REF!</v>
      </c>
      <c r="HM912" s="9" t="e">
        <f t="shared" ca="1" si="87"/>
        <v>#REF!</v>
      </c>
      <c r="HN912" s="9" t="e">
        <f ca="1">SQRT($GS912*(1-$GS912/Controls!$D$15))</f>
        <v>#REF!</v>
      </c>
      <c r="HO912" s="9" t="e">
        <f t="shared" ca="1" si="88"/>
        <v>#REF!</v>
      </c>
      <c r="HP912" s="9" t="e">
        <f t="shared" ca="1" si="89"/>
        <v>#REF!</v>
      </c>
      <c r="HQ912" s="9" t="e">
        <f ca="1">IF($GV912=0,NA(),($GX912*Controls!#REF!))</f>
        <v>#REF!</v>
      </c>
    </row>
    <row r="913" spans="134:225" x14ac:dyDescent="0.25">
      <c r="ED913" s="9">
        <f>$EC$1825/4+$EC$1826/2+$EC$1827/4</f>
        <v>0</v>
      </c>
      <c r="EE913" s="9">
        <f>$ED$1824/4+$ED$1825/2+$ED$1826/4</f>
        <v>0</v>
      </c>
      <c r="GP913" s="9" t="e">
        <f ca="1">INDIRECT(ADDRESS(ROW(),Controls!#REF!+30))</f>
        <v>#REF!</v>
      </c>
      <c r="GQ913" s="9" t="e">
        <f ca="1">INDIRECT(ADDRESS(ROW(),Controls!#REF!+45))</f>
        <v>#REF!</v>
      </c>
      <c r="GR913" s="9" t="e">
        <f ca="1">INDIRECT(ADDRESS(ROW(),Controls!#REF!+60))</f>
        <v>#REF!</v>
      </c>
      <c r="GS913" s="9" t="e">
        <f ca="1">INDIRECT(ADDRESS(ROW(),Controls!#REF!+75))</f>
        <v>#REF!</v>
      </c>
      <c r="GT913" s="9" t="e">
        <f ca="1">INDIRECT(ADDRESS(ROW(),Controls!#REF!+90))</f>
        <v>#REF!</v>
      </c>
      <c r="GU913" s="9" t="e">
        <f ca="1">INDIRECT(ADDRESS(ROW(),Controls!#REF!+105))</f>
        <v>#REF!</v>
      </c>
      <c r="GV913" s="9" t="e">
        <f ca="1">INDIRECT(ADDRESS(ROW(),Controls!#REF!+120))</f>
        <v>#REF!</v>
      </c>
      <c r="GW913" s="9" t="e">
        <f ca="1">INDIRECT(ADDRESS(ROW(),Controls!#REF!+15))</f>
        <v>#REF!</v>
      </c>
      <c r="GX913" s="9" t="e">
        <f ca="1">INDIRECT(ADDRESS(ROW(),Controls!#REF!+135))</f>
        <v>#REF!</v>
      </c>
      <c r="HJ913" s="9" t="e">
        <f t="shared" ca="1" si="84"/>
        <v>#REF!</v>
      </c>
      <c r="HK913" s="9" t="e">
        <f t="shared" ca="1" si="85"/>
        <v>#REF!</v>
      </c>
      <c r="HL913" s="9" t="e">
        <f t="shared" ca="1" si="86"/>
        <v>#REF!</v>
      </c>
      <c r="HM913" s="9" t="e">
        <f t="shared" ca="1" si="87"/>
        <v>#REF!</v>
      </c>
      <c r="HN913" s="9" t="e">
        <f ca="1">SQRT($GS913*(1-$GS913/Controls!$D$15))</f>
        <v>#REF!</v>
      </c>
      <c r="HO913" s="9" t="e">
        <f t="shared" ca="1" si="88"/>
        <v>#REF!</v>
      </c>
      <c r="HP913" s="9" t="e">
        <f t="shared" ca="1" si="89"/>
        <v>#REF!</v>
      </c>
      <c r="HQ913" s="9" t="e">
        <f ca="1">IF($GV913=0,NA(),($GX913*Controls!#REF!))</f>
        <v>#REF!</v>
      </c>
    </row>
    <row r="914" spans="134:225" x14ac:dyDescent="0.25">
      <c r="ED914" s="9">
        <f>$EC$1827/4+$EC$1828/2+$EC$1829/4</f>
        <v>0</v>
      </c>
      <c r="EE914" s="9">
        <f>$ED$1826/4+$ED$1827/2+$ED$1828/4</f>
        <v>0</v>
      </c>
      <c r="GP914" s="9" t="e">
        <f ca="1">INDIRECT(ADDRESS(ROW(),Controls!#REF!+30))</f>
        <v>#REF!</v>
      </c>
      <c r="GQ914" s="9" t="e">
        <f ca="1">INDIRECT(ADDRESS(ROW(),Controls!#REF!+45))</f>
        <v>#REF!</v>
      </c>
      <c r="GR914" s="9" t="e">
        <f ca="1">INDIRECT(ADDRESS(ROW(),Controls!#REF!+60))</f>
        <v>#REF!</v>
      </c>
      <c r="GS914" s="9" t="e">
        <f ca="1">INDIRECT(ADDRESS(ROW(),Controls!#REF!+75))</f>
        <v>#REF!</v>
      </c>
      <c r="GT914" s="9" t="e">
        <f ca="1">INDIRECT(ADDRESS(ROW(),Controls!#REF!+90))</f>
        <v>#REF!</v>
      </c>
      <c r="GU914" s="9" t="e">
        <f ca="1">INDIRECT(ADDRESS(ROW(),Controls!#REF!+105))</f>
        <v>#REF!</v>
      </c>
      <c r="GV914" s="9" t="e">
        <f ca="1">INDIRECT(ADDRESS(ROW(),Controls!#REF!+120))</f>
        <v>#REF!</v>
      </c>
      <c r="GW914" s="9" t="e">
        <f ca="1">INDIRECT(ADDRESS(ROW(),Controls!#REF!+15))</f>
        <v>#REF!</v>
      </c>
      <c r="GX914" s="9" t="e">
        <f ca="1">INDIRECT(ADDRESS(ROW(),Controls!#REF!+135))</f>
        <v>#REF!</v>
      </c>
      <c r="HJ914" s="9" t="e">
        <f t="shared" ca="1" si="84"/>
        <v>#REF!</v>
      </c>
      <c r="HK914" s="9" t="e">
        <f t="shared" ca="1" si="85"/>
        <v>#REF!</v>
      </c>
      <c r="HL914" s="9" t="e">
        <f t="shared" ca="1" si="86"/>
        <v>#REF!</v>
      </c>
      <c r="HM914" s="9" t="e">
        <f t="shared" ca="1" si="87"/>
        <v>#REF!</v>
      </c>
      <c r="HN914" s="9" t="e">
        <f ca="1">SQRT($GS914*(1-$GS914/Controls!$D$15))</f>
        <v>#REF!</v>
      </c>
      <c r="HO914" s="9" t="e">
        <f t="shared" ca="1" si="88"/>
        <v>#REF!</v>
      </c>
      <c r="HP914" s="9" t="e">
        <f t="shared" ca="1" si="89"/>
        <v>#REF!</v>
      </c>
      <c r="HQ914" s="9" t="e">
        <f ca="1">IF($GV914=0,NA(),($GX914*Controls!#REF!))</f>
        <v>#REF!</v>
      </c>
    </row>
    <row r="915" spans="134:225" x14ac:dyDescent="0.25">
      <c r="ED915" s="9">
        <f>$EC$1829/4+$EC$1830/2+$EC$1831/4</f>
        <v>0</v>
      </c>
      <c r="EE915" s="9">
        <f>$ED$1828/4+$ED$1829/2+$ED$1830/4</f>
        <v>0</v>
      </c>
      <c r="GP915" s="9" t="e">
        <f ca="1">INDIRECT(ADDRESS(ROW(),Controls!#REF!+30))</f>
        <v>#REF!</v>
      </c>
      <c r="GQ915" s="9" t="e">
        <f ca="1">INDIRECT(ADDRESS(ROW(),Controls!#REF!+45))</f>
        <v>#REF!</v>
      </c>
      <c r="GR915" s="9" t="e">
        <f ca="1">INDIRECT(ADDRESS(ROW(),Controls!#REF!+60))</f>
        <v>#REF!</v>
      </c>
      <c r="GS915" s="9" t="e">
        <f ca="1">INDIRECT(ADDRESS(ROW(),Controls!#REF!+75))</f>
        <v>#REF!</v>
      </c>
      <c r="GT915" s="9" t="e">
        <f ca="1">INDIRECT(ADDRESS(ROW(),Controls!#REF!+90))</f>
        <v>#REF!</v>
      </c>
      <c r="GU915" s="9" t="e">
        <f ca="1">INDIRECT(ADDRESS(ROW(),Controls!#REF!+105))</f>
        <v>#REF!</v>
      </c>
      <c r="GV915" s="9" t="e">
        <f ca="1">INDIRECT(ADDRESS(ROW(),Controls!#REF!+120))</f>
        <v>#REF!</v>
      </c>
      <c r="GW915" s="9" t="e">
        <f ca="1">INDIRECT(ADDRESS(ROW(),Controls!#REF!+15))</f>
        <v>#REF!</v>
      </c>
      <c r="GX915" s="9" t="e">
        <f ca="1">INDIRECT(ADDRESS(ROW(),Controls!#REF!+135))</f>
        <v>#REF!</v>
      </c>
      <c r="HJ915" s="9" t="e">
        <f t="shared" ca="1" si="84"/>
        <v>#REF!</v>
      </c>
      <c r="HK915" s="9" t="e">
        <f t="shared" ca="1" si="85"/>
        <v>#REF!</v>
      </c>
      <c r="HL915" s="9" t="e">
        <f t="shared" ca="1" si="86"/>
        <v>#REF!</v>
      </c>
      <c r="HM915" s="9" t="e">
        <f t="shared" ca="1" si="87"/>
        <v>#REF!</v>
      </c>
      <c r="HN915" s="9" t="e">
        <f ca="1">SQRT($GS915*(1-$GS915/Controls!$D$15))</f>
        <v>#REF!</v>
      </c>
      <c r="HO915" s="9" t="e">
        <f t="shared" ca="1" si="88"/>
        <v>#REF!</v>
      </c>
      <c r="HP915" s="9" t="e">
        <f t="shared" ca="1" si="89"/>
        <v>#REF!</v>
      </c>
      <c r="HQ915" s="9" t="e">
        <f ca="1">IF($GV915=0,NA(),($GX915*Controls!#REF!))</f>
        <v>#REF!</v>
      </c>
    </row>
    <row r="916" spans="134:225" x14ac:dyDescent="0.25">
      <c r="ED916" s="9">
        <f>$EC$1831/4+$EC$1832/2+$EC$1833/4</f>
        <v>0</v>
      </c>
      <c r="EE916" s="9">
        <f>$ED$1830/4+$ED$1831/2+$ED$1832/4</f>
        <v>0</v>
      </c>
      <c r="GP916" s="9" t="e">
        <f ca="1">INDIRECT(ADDRESS(ROW(),Controls!#REF!+30))</f>
        <v>#REF!</v>
      </c>
      <c r="GQ916" s="9" t="e">
        <f ca="1">INDIRECT(ADDRESS(ROW(),Controls!#REF!+45))</f>
        <v>#REF!</v>
      </c>
      <c r="GR916" s="9" t="e">
        <f ca="1">INDIRECT(ADDRESS(ROW(),Controls!#REF!+60))</f>
        <v>#REF!</v>
      </c>
      <c r="GS916" s="9" t="e">
        <f ca="1">INDIRECT(ADDRESS(ROW(),Controls!#REF!+75))</f>
        <v>#REF!</v>
      </c>
      <c r="GT916" s="9" t="e">
        <f ca="1">INDIRECT(ADDRESS(ROW(),Controls!#REF!+90))</f>
        <v>#REF!</v>
      </c>
      <c r="GU916" s="9" t="e">
        <f ca="1">INDIRECT(ADDRESS(ROW(),Controls!#REF!+105))</f>
        <v>#REF!</v>
      </c>
      <c r="GV916" s="9" t="e">
        <f ca="1">INDIRECT(ADDRESS(ROW(),Controls!#REF!+120))</f>
        <v>#REF!</v>
      </c>
      <c r="GW916" s="9" t="e">
        <f ca="1">INDIRECT(ADDRESS(ROW(),Controls!#REF!+15))</f>
        <v>#REF!</v>
      </c>
      <c r="GX916" s="9" t="e">
        <f ca="1">INDIRECT(ADDRESS(ROW(),Controls!#REF!+135))</f>
        <v>#REF!</v>
      </c>
      <c r="HJ916" s="9" t="e">
        <f t="shared" ca="1" si="84"/>
        <v>#REF!</v>
      </c>
      <c r="HK916" s="9" t="e">
        <f t="shared" ca="1" si="85"/>
        <v>#REF!</v>
      </c>
      <c r="HL916" s="9" t="e">
        <f t="shared" ca="1" si="86"/>
        <v>#REF!</v>
      </c>
      <c r="HM916" s="9" t="e">
        <f t="shared" ca="1" si="87"/>
        <v>#REF!</v>
      </c>
      <c r="HN916" s="9" t="e">
        <f ca="1">SQRT($GS916*(1-$GS916/Controls!$D$15))</f>
        <v>#REF!</v>
      </c>
      <c r="HO916" s="9" t="e">
        <f t="shared" ca="1" si="88"/>
        <v>#REF!</v>
      </c>
      <c r="HP916" s="9" t="e">
        <f t="shared" ca="1" si="89"/>
        <v>#REF!</v>
      </c>
      <c r="HQ916" s="9" t="e">
        <f ca="1">IF($GV916=0,NA(),($GX916*Controls!#REF!))</f>
        <v>#REF!</v>
      </c>
    </row>
    <row r="917" spans="134:225" x14ac:dyDescent="0.25">
      <c r="ED917" s="9">
        <f>$EC$1833/4+$EC$1834/2+$EC$1835/4</f>
        <v>0</v>
      </c>
      <c r="EE917" s="9">
        <f>$ED$1832/4+$ED$1833/2+$ED$1834/4</f>
        <v>0</v>
      </c>
      <c r="GP917" s="9" t="e">
        <f ca="1">INDIRECT(ADDRESS(ROW(),Controls!#REF!+30))</f>
        <v>#REF!</v>
      </c>
      <c r="GQ917" s="9" t="e">
        <f ca="1">INDIRECT(ADDRESS(ROW(),Controls!#REF!+45))</f>
        <v>#REF!</v>
      </c>
      <c r="GR917" s="9" t="e">
        <f ca="1">INDIRECT(ADDRESS(ROW(),Controls!#REF!+60))</f>
        <v>#REF!</v>
      </c>
      <c r="GS917" s="9" t="e">
        <f ca="1">INDIRECT(ADDRESS(ROW(),Controls!#REF!+75))</f>
        <v>#REF!</v>
      </c>
      <c r="GT917" s="9" t="e">
        <f ca="1">INDIRECT(ADDRESS(ROW(),Controls!#REF!+90))</f>
        <v>#REF!</v>
      </c>
      <c r="GU917" s="9" t="e">
        <f ca="1">INDIRECT(ADDRESS(ROW(),Controls!#REF!+105))</f>
        <v>#REF!</v>
      </c>
      <c r="GV917" s="9" t="e">
        <f ca="1">INDIRECT(ADDRESS(ROW(),Controls!#REF!+120))</f>
        <v>#REF!</v>
      </c>
      <c r="GW917" s="9" t="e">
        <f ca="1">INDIRECT(ADDRESS(ROW(),Controls!#REF!+15))</f>
        <v>#REF!</v>
      </c>
      <c r="GX917" s="9" t="e">
        <f ca="1">INDIRECT(ADDRESS(ROW(),Controls!#REF!+135))</f>
        <v>#REF!</v>
      </c>
      <c r="HJ917" s="9" t="e">
        <f t="shared" ca="1" si="84"/>
        <v>#REF!</v>
      </c>
      <c r="HK917" s="9" t="e">
        <f t="shared" ca="1" si="85"/>
        <v>#REF!</v>
      </c>
      <c r="HL917" s="9" t="e">
        <f t="shared" ca="1" si="86"/>
        <v>#REF!</v>
      </c>
      <c r="HM917" s="9" t="e">
        <f t="shared" ca="1" si="87"/>
        <v>#REF!</v>
      </c>
      <c r="HN917" s="9" t="e">
        <f ca="1">SQRT($GS917*(1-$GS917/Controls!$D$15))</f>
        <v>#REF!</v>
      </c>
      <c r="HO917" s="9" t="e">
        <f t="shared" ca="1" si="88"/>
        <v>#REF!</v>
      </c>
      <c r="HP917" s="9" t="e">
        <f t="shared" ca="1" si="89"/>
        <v>#REF!</v>
      </c>
      <c r="HQ917" s="9" t="e">
        <f ca="1">IF($GV917=0,NA(),($GX917*Controls!#REF!))</f>
        <v>#REF!</v>
      </c>
    </row>
    <row r="918" spans="134:225" x14ac:dyDescent="0.25">
      <c r="ED918" s="9">
        <f>$EC$1835/4+$EC$1836/2+$EC$1837/4</f>
        <v>0</v>
      </c>
      <c r="EE918" s="9">
        <f>$ED$1834/4+$ED$1835/2+$ED$1836/4</f>
        <v>0</v>
      </c>
      <c r="GP918" s="9" t="e">
        <f ca="1">INDIRECT(ADDRESS(ROW(),Controls!#REF!+30))</f>
        <v>#REF!</v>
      </c>
      <c r="GQ918" s="9" t="e">
        <f ca="1">INDIRECT(ADDRESS(ROW(),Controls!#REF!+45))</f>
        <v>#REF!</v>
      </c>
      <c r="GR918" s="9" t="e">
        <f ca="1">INDIRECT(ADDRESS(ROW(),Controls!#REF!+60))</f>
        <v>#REF!</v>
      </c>
      <c r="GS918" s="9" t="e">
        <f ca="1">INDIRECT(ADDRESS(ROW(),Controls!#REF!+75))</f>
        <v>#REF!</v>
      </c>
      <c r="GT918" s="9" t="e">
        <f ca="1">INDIRECT(ADDRESS(ROW(),Controls!#REF!+90))</f>
        <v>#REF!</v>
      </c>
      <c r="GU918" s="9" t="e">
        <f ca="1">INDIRECT(ADDRESS(ROW(),Controls!#REF!+105))</f>
        <v>#REF!</v>
      </c>
      <c r="GV918" s="9" t="e">
        <f ca="1">INDIRECT(ADDRESS(ROW(),Controls!#REF!+120))</f>
        <v>#REF!</v>
      </c>
      <c r="GW918" s="9" t="e">
        <f ca="1">INDIRECT(ADDRESS(ROW(),Controls!#REF!+15))</f>
        <v>#REF!</v>
      </c>
      <c r="GX918" s="9" t="e">
        <f ca="1">INDIRECT(ADDRESS(ROW(),Controls!#REF!+135))</f>
        <v>#REF!</v>
      </c>
      <c r="HJ918" s="9" t="e">
        <f t="shared" ca="1" si="84"/>
        <v>#REF!</v>
      </c>
      <c r="HK918" s="9" t="e">
        <f t="shared" ca="1" si="85"/>
        <v>#REF!</v>
      </c>
      <c r="HL918" s="9" t="e">
        <f t="shared" ca="1" si="86"/>
        <v>#REF!</v>
      </c>
      <c r="HM918" s="9" t="e">
        <f t="shared" ca="1" si="87"/>
        <v>#REF!</v>
      </c>
      <c r="HN918" s="9" t="e">
        <f ca="1">SQRT($GS918*(1-$GS918/Controls!$D$15))</f>
        <v>#REF!</v>
      </c>
      <c r="HO918" s="9" t="e">
        <f t="shared" ca="1" si="88"/>
        <v>#REF!</v>
      </c>
      <c r="HP918" s="9" t="e">
        <f t="shared" ca="1" si="89"/>
        <v>#REF!</v>
      </c>
      <c r="HQ918" s="9" t="e">
        <f ca="1">IF($GV918=0,NA(),($GX918*Controls!#REF!))</f>
        <v>#REF!</v>
      </c>
    </row>
    <row r="919" spans="134:225" x14ac:dyDescent="0.25">
      <c r="ED919" s="9">
        <f>$EC$1837/4+$EC$1838/2+$EC$1839/4</f>
        <v>0</v>
      </c>
      <c r="EE919" s="9">
        <f>$ED$1836/4+$ED$1837/2+$ED$1838/4</f>
        <v>0</v>
      </c>
      <c r="GP919" s="9" t="e">
        <f ca="1">INDIRECT(ADDRESS(ROW(),Controls!#REF!+30))</f>
        <v>#REF!</v>
      </c>
      <c r="GQ919" s="9" t="e">
        <f ca="1">INDIRECT(ADDRESS(ROW(),Controls!#REF!+45))</f>
        <v>#REF!</v>
      </c>
      <c r="GR919" s="9" t="e">
        <f ca="1">INDIRECT(ADDRESS(ROW(),Controls!#REF!+60))</f>
        <v>#REF!</v>
      </c>
      <c r="GS919" s="9" t="e">
        <f ca="1">INDIRECT(ADDRESS(ROW(),Controls!#REF!+75))</f>
        <v>#REF!</v>
      </c>
      <c r="GT919" s="9" t="e">
        <f ca="1">INDIRECT(ADDRESS(ROW(),Controls!#REF!+90))</f>
        <v>#REF!</v>
      </c>
      <c r="GU919" s="9" t="e">
        <f ca="1">INDIRECT(ADDRESS(ROW(),Controls!#REF!+105))</f>
        <v>#REF!</v>
      </c>
      <c r="GV919" s="9" t="e">
        <f ca="1">INDIRECT(ADDRESS(ROW(),Controls!#REF!+120))</f>
        <v>#REF!</v>
      </c>
      <c r="GW919" s="9" t="e">
        <f ca="1">INDIRECT(ADDRESS(ROW(),Controls!#REF!+15))</f>
        <v>#REF!</v>
      </c>
      <c r="GX919" s="9" t="e">
        <f ca="1">INDIRECT(ADDRESS(ROW(),Controls!#REF!+135))</f>
        <v>#REF!</v>
      </c>
      <c r="HJ919" s="9" t="e">
        <f t="shared" ca="1" si="84"/>
        <v>#REF!</v>
      </c>
      <c r="HK919" s="9" t="e">
        <f t="shared" ca="1" si="85"/>
        <v>#REF!</v>
      </c>
      <c r="HL919" s="9" t="e">
        <f t="shared" ca="1" si="86"/>
        <v>#REF!</v>
      </c>
      <c r="HM919" s="9" t="e">
        <f t="shared" ca="1" si="87"/>
        <v>#REF!</v>
      </c>
      <c r="HN919" s="9" t="e">
        <f ca="1">SQRT($GS919*(1-$GS919/Controls!$D$15))</f>
        <v>#REF!</v>
      </c>
      <c r="HO919" s="9" t="e">
        <f t="shared" ca="1" si="88"/>
        <v>#REF!</v>
      </c>
      <c r="HP919" s="9" t="e">
        <f t="shared" ca="1" si="89"/>
        <v>#REF!</v>
      </c>
      <c r="HQ919" s="9" t="e">
        <f ca="1">IF($GV919=0,NA(),($GX919*Controls!#REF!))</f>
        <v>#REF!</v>
      </c>
    </row>
    <row r="920" spans="134:225" x14ac:dyDescent="0.25">
      <c r="ED920" s="9">
        <f>$EC$1839/4+$EC$1840/2+$EC$1841/4</f>
        <v>0</v>
      </c>
      <c r="EE920" s="9">
        <f>$ED$1838/4+$ED$1839/2+$ED$1840/4</f>
        <v>0</v>
      </c>
      <c r="GP920" s="9" t="e">
        <f ca="1">INDIRECT(ADDRESS(ROW(),Controls!#REF!+30))</f>
        <v>#REF!</v>
      </c>
      <c r="GQ920" s="9" t="e">
        <f ca="1">INDIRECT(ADDRESS(ROW(),Controls!#REF!+45))</f>
        <v>#REF!</v>
      </c>
      <c r="GR920" s="9" t="e">
        <f ca="1">INDIRECT(ADDRESS(ROW(),Controls!#REF!+60))</f>
        <v>#REF!</v>
      </c>
      <c r="GS920" s="9" t="e">
        <f ca="1">INDIRECT(ADDRESS(ROW(),Controls!#REF!+75))</f>
        <v>#REF!</v>
      </c>
      <c r="GT920" s="9" t="e">
        <f ca="1">INDIRECT(ADDRESS(ROW(),Controls!#REF!+90))</f>
        <v>#REF!</v>
      </c>
      <c r="GU920" s="9" t="e">
        <f ca="1">INDIRECT(ADDRESS(ROW(),Controls!#REF!+105))</f>
        <v>#REF!</v>
      </c>
      <c r="GV920" s="9" t="e">
        <f ca="1">INDIRECT(ADDRESS(ROW(),Controls!#REF!+120))</f>
        <v>#REF!</v>
      </c>
      <c r="GW920" s="9" t="e">
        <f ca="1">INDIRECT(ADDRESS(ROW(),Controls!#REF!+15))</f>
        <v>#REF!</v>
      </c>
      <c r="GX920" s="9" t="e">
        <f ca="1">INDIRECT(ADDRESS(ROW(),Controls!#REF!+135))</f>
        <v>#REF!</v>
      </c>
      <c r="HJ920" s="9" t="e">
        <f t="shared" ca="1" si="84"/>
        <v>#REF!</v>
      </c>
      <c r="HK920" s="9" t="e">
        <f t="shared" ca="1" si="85"/>
        <v>#REF!</v>
      </c>
      <c r="HL920" s="9" t="e">
        <f t="shared" ca="1" si="86"/>
        <v>#REF!</v>
      </c>
      <c r="HM920" s="9" t="e">
        <f t="shared" ca="1" si="87"/>
        <v>#REF!</v>
      </c>
      <c r="HN920" s="9" t="e">
        <f ca="1">SQRT($GS920*(1-$GS920/Controls!$D$15))</f>
        <v>#REF!</v>
      </c>
      <c r="HO920" s="9" t="e">
        <f t="shared" ca="1" si="88"/>
        <v>#REF!</v>
      </c>
      <c r="HP920" s="9" t="e">
        <f t="shared" ca="1" si="89"/>
        <v>#REF!</v>
      </c>
      <c r="HQ920" s="9" t="e">
        <f ca="1">IF($GV920=0,NA(),($GX920*Controls!#REF!))</f>
        <v>#REF!</v>
      </c>
    </row>
    <row r="921" spans="134:225" x14ac:dyDescent="0.25">
      <c r="ED921" s="9">
        <f>$EC$1841/4+$EC$1842/2+$EC$1843/4</f>
        <v>0</v>
      </c>
      <c r="EE921" s="9">
        <f>$ED$1840/4+$ED$1841/2+$ED$1842/4</f>
        <v>0</v>
      </c>
      <c r="GP921" s="9" t="e">
        <f ca="1">INDIRECT(ADDRESS(ROW(),Controls!#REF!+30))</f>
        <v>#REF!</v>
      </c>
      <c r="GQ921" s="9" t="e">
        <f ca="1">INDIRECT(ADDRESS(ROW(),Controls!#REF!+45))</f>
        <v>#REF!</v>
      </c>
      <c r="GR921" s="9" t="e">
        <f ca="1">INDIRECT(ADDRESS(ROW(),Controls!#REF!+60))</f>
        <v>#REF!</v>
      </c>
      <c r="GS921" s="9" t="e">
        <f ca="1">INDIRECT(ADDRESS(ROW(),Controls!#REF!+75))</f>
        <v>#REF!</v>
      </c>
      <c r="GT921" s="9" t="e">
        <f ca="1">INDIRECT(ADDRESS(ROW(),Controls!#REF!+90))</f>
        <v>#REF!</v>
      </c>
      <c r="GU921" s="9" t="e">
        <f ca="1">INDIRECT(ADDRESS(ROW(),Controls!#REF!+105))</f>
        <v>#REF!</v>
      </c>
      <c r="GV921" s="9" t="e">
        <f ca="1">INDIRECT(ADDRESS(ROW(),Controls!#REF!+120))</f>
        <v>#REF!</v>
      </c>
      <c r="GW921" s="9" t="e">
        <f ca="1">INDIRECT(ADDRESS(ROW(),Controls!#REF!+15))</f>
        <v>#REF!</v>
      </c>
      <c r="GX921" s="9" t="e">
        <f ca="1">INDIRECT(ADDRESS(ROW(),Controls!#REF!+135))</f>
        <v>#REF!</v>
      </c>
      <c r="HJ921" s="9" t="e">
        <f t="shared" ca="1" si="84"/>
        <v>#REF!</v>
      </c>
      <c r="HK921" s="9" t="e">
        <f t="shared" ca="1" si="85"/>
        <v>#REF!</v>
      </c>
      <c r="HL921" s="9" t="e">
        <f t="shared" ca="1" si="86"/>
        <v>#REF!</v>
      </c>
      <c r="HM921" s="9" t="e">
        <f t="shared" ca="1" si="87"/>
        <v>#REF!</v>
      </c>
      <c r="HN921" s="9" t="e">
        <f ca="1">SQRT($GS921*(1-$GS921/Controls!$D$15))</f>
        <v>#REF!</v>
      </c>
      <c r="HO921" s="9" t="e">
        <f t="shared" ca="1" si="88"/>
        <v>#REF!</v>
      </c>
      <c r="HP921" s="9" t="e">
        <f t="shared" ca="1" si="89"/>
        <v>#REF!</v>
      </c>
      <c r="HQ921" s="9" t="e">
        <f ca="1">IF($GV921=0,NA(),($GX921*Controls!#REF!))</f>
        <v>#REF!</v>
      </c>
    </row>
    <row r="922" spans="134:225" x14ac:dyDescent="0.25">
      <c r="ED922" s="9">
        <f>$EC$1843/4+$EC$1844/2+$EC$1845/4</f>
        <v>0</v>
      </c>
      <c r="EE922" s="9">
        <f>$ED$1842/4+$ED$1843/2+$ED$1844/4</f>
        <v>0</v>
      </c>
      <c r="GP922" s="9" t="e">
        <f ca="1">INDIRECT(ADDRESS(ROW(),Controls!#REF!+30))</f>
        <v>#REF!</v>
      </c>
      <c r="GQ922" s="9" t="e">
        <f ca="1">INDIRECT(ADDRESS(ROW(),Controls!#REF!+45))</f>
        <v>#REF!</v>
      </c>
      <c r="GR922" s="9" t="e">
        <f ca="1">INDIRECT(ADDRESS(ROW(),Controls!#REF!+60))</f>
        <v>#REF!</v>
      </c>
      <c r="GS922" s="9" t="e">
        <f ca="1">INDIRECT(ADDRESS(ROW(),Controls!#REF!+75))</f>
        <v>#REF!</v>
      </c>
      <c r="GT922" s="9" t="e">
        <f ca="1">INDIRECT(ADDRESS(ROW(),Controls!#REF!+90))</f>
        <v>#REF!</v>
      </c>
      <c r="GU922" s="9" t="e">
        <f ca="1">INDIRECT(ADDRESS(ROW(),Controls!#REF!+105))</f>
        <v>#REF!</v>
      </c>
      <c r="GV922" s="9" t="e">
        <f ca="1">INDIRECT(ADDRESS(ROW(),Controls!#REF!+120))</f>
        <v>#REF!</v>
      </c>
      <c r="GW922" s="9" t="e">
        <f ca="1">INDIRECT(ADDRESS(ROW(),Controls!#REF!+15))</f>
        <v>#REF!</v>
      </c>
      <c r="GX922" s="9" t="e">
        <f ca="1">INDIRECT(ADDRESS(ROW(),Controls!#REF!+135))</f>
        <v>#REF!</v>
      </c>
      <c r="HJ922" s="9" t="e">
        <f t="shared" ca="1" si="84"/>
        <v>#REF!</v>
      </c>
      <c r="HK922" s="9" t="e">
        <f t="shared" ca="1" si="85"/>
        <v>#REF!</v>
      </c>
      <c r="HL922" s="9" t="e">
        <f t="shared" ca="1" si="86"/>
        <v>#REF!</v>
      </c>
      <c r="HM922" s="9" t="e">
        <f t="shared" ca="1" si="87"/>
        <v>#REF!</v>
      </c>
      <c r="HN922" s="9" t="e">
        <f ca="1">SQRT($GS922*(1-$GS922/Controls!$D$15))</f>
        <v>#REF!</v>
      </c>
      <c r="HO922" s="9" t="e">
        <f t="shared" ca="1" si="88"/>
        <v>#REF!</v>
      </c>
      <c r="HP922" s="9" t="e">
        <f t="shared" ca="1" si="89"/>
        <v>#REF!</v>
      </c>
      <c r="HQ922" s="9" t="e">
        <f ca="1">IF($GV922=0,NA(),($GX922*Controls!#REF!))</f>
        <v>#REF!</v>
      </c>
    </row>
    <row r="923" spans="134:225" x14ac:dyDescent="0.25">
      <c r="ED923" s="9">
        <f>$EC$1845/4+$EC$1846/2+$EC$1847/4</f>
        <v>0</v>
      </c>
      <c r="EE923" s="9">
        <f>$ED$1844/4+$ED$1845/2+$ED$1846/4</f>
        <v>0</v>
      </c>
      <c r="GP923" s="9" t="e">
        <f ca="1">INDIRECT(ADDRESS(ROW(),Controls!#REF!+30))</f>
        <v>#REF!</v>
      </c>
      <c r="GQ923" s="9" t="e">
        <f ca="1">INDIRECT(ADDRESS(ROW(),Controls!#REF!+45))</f>
        <v>#REF!</v>
      </c>
      <c r="GR923" s="9" t="e">
        <f ca="1">INDIRECT(ADDRESS(ROW(),Controls!#REF!+60))</f>
        <v>#REF!</v>
      </c>
      <c r="GS923" s="9" t="e">
        <f ca="1">INDIRECT(ADDRESS(ROW(),Controls!#REF!+75))</f>
        <v>#REF!</v>
      </c>
      <c r="GT923" s="9" t="e">
        <f ca="1">INDIRECT(ADDRESS(ROW(),Controls!#REF!+90))</f>
        <v>#REF!</v>
      </c>
      <c r="GU923" s="9" t="e">
        <f ca="1">INDIRECT(ADDRESS(ROW(),Controls!#REF!+105))</f>
        <v>#REF!</v>
      </c>
      <c r="GV923" s="9" t="e">
        <f ca="1">INDIRECT(ADDRESS(ROW(),Controls!#REF!+120))</f>
        <v>#REF!</v>
      </c>
      <c r="GW923" s="9" t="e">
        <f ca="1">INDIRECT(ADDRESS(ROW(),Controls!#REF!+15))</f>
        <v>#REF!</v>
      </c>
      <c r="GX923" s="9" t="e">
        <f ca="1">INDIRECT(ADDRESS(ROW(),Controls!#REF!+135))</f>
        <v>#REF!</v>
      </c>
      <c r="HJ923" s="9" t="e">
        <f t="shared" ca="1" si="84"/>
        <v>#REF!</v>
      </c>
      <c r="HK923" s="9" t="e">
        <f t="shared" ca="1" si="85"/>
        <v>#REF!</v>
      </c>
      <c r="HL923" s="9" t="e">
        <f t="shared" ca="1" si="86"/>
        <v>#REF!</v>
      </c>
      <c r="HM923" s="9" t="e">
        <f t="shared" ca="1" si="87"/>
        <v>#REF!</v>
      </c>
      <c r="HN923" s="9" t="e">
        <f ca="1">SQRT($GS923*(1-$GS923/Controls!$D$15))</f>
        <v>#REF!</v>
      </c>
      <c r="HO923" s="9" t="e">
        <f t="shared" ca="1" si="88"/>
        <v>#REF!</v>
      </c>
      <c r="HP923" s="9" t="e">
        <f t="shared" ca="1" si="89"/>
        <v>#REF!</v>
      </c>
      <c r="HQ923" s="9" t="e">
        <f ca="1">IF($GV923=0,NA(),($GX923*Controls!#REF!))</f>
        <v>#REF!</v>
      </c>
    </row>
    <row r="924" spans="134:225" x14ac:dyDescent="0.25">
      <c r="ED924" s="9">
        <f>$EC$1847/4+$EC$1848/2+$EC$1849/4</f>
        <v>0</v>
      </c>
      <c r="EE924" s="9">
        <f>$ED$1846/4+$ED$1847/2+$ED$1848/4</f>
        <v>0</v>
      </c>
      <c r="GP924" s="9" t="e">
        <f ca="1">INDIRECT(ADDRESS(ROW(),Controls!#REF!+30))</f>
        <v>#REF!</v>
      </c>
      <c r="GQ924" s="9" t="e">
        <f ca="1">INDIRECT(ADDRESS(ROW(),Controls!#REF!+45))</f>
        <v>#REF!</v>
      </c>
      <c r="GR924" s="9" t="e">
        <f ca="1">INDIRECT(ADDRESS(ROW(),Controls!#REF!+60))</f>
        <v>#REF!</v>
      </c>
      <c r="GS924" s="9" t="e">
        <f ca="1">INDIRECT(ADDRESS(ROW(),Controls!#REF!+75))</f>
        <v>#REF!</v>
      </c>
      <c r="GT924" s="9" t="e">
        <f ca="1">INDIRECT(ADDRESS(ROW(),Controls!#REF!+90))</f>
        <v>#REF!</v>
      </c>
      <c r="GU924" s="9" t="e">
        <f ca="1">INDIRECT(ADDRESS(ROW(),Controls!#REF!+105))</f>
        <v>#REF!</v>
      </c>
      <c r="GV924" s="9" t="e">
        <f ca="1">INDIRECT(ADDRESS(ROW(),Controls!#REF!+120))</f>
        <v>#REF!</v>
      </c>
      <c r="GW924" s="9" t="e">
        <f ca="1">INDIRECT(ADDRESS(ROW(),Controls!#REF!+15))</f>
        <v>#REF!</v>
      </c>
      <c r="GX924" s="9" t="e">
        <f ca="1">INDIRECT(ADDRESS(ROW(),Controls!#REF!+135))</f>
        <v>#REF!</v>
      </c>
      <c r="HJ924" s="9" t="e">
        <f t="shared" ca="1" si="84"/>
        <v>#REF!</v>
      </c>
      <c r="HK924" s="9" t="e">
        <f t="shared" ca="1" si="85"/>
        <v>#REF!</v>
      </c>
      <c r="HL924" s="9" t="e">
        <f t="shared" ca="1" si="86"/>
        <v>#REF!</v>
      </c>
      <c r="HM924" s="9" t="e">
        <f t="shared" ca="1" si="87"/>
        <v>#REF!</v>
      </c>
      <c r="HN924" s="9" t="e">
        <f ca="1">SQRT($GS924*(1-$GS924/Controls!$D$15))</f>
        <v>#REF!</v>
      </c>
      <c r="HO924" s="9" t="e">
        <f t="shared" ca="1" si="88"/>
        <v>#REF!</v>
      </c>
      <c r="HP924" s="9" t="e">
        <f t="shared" ca="1" si="89"/>
        <v>#REF!</v>
      </c>
      <c r="HQ924" s="9" t="e">
        <f ca="1">IF($GV924=0,NA(),($GX924*Controls!#REF!))</f>
        <v>#REF!</v>
      </c>
    </row>
    <row r="925" spans="134:225" x14ac:dyDescent="0.25">
      <c r="ED925" s="9">
        <f>$EC$1849/4+$EC$1850/2+$EC$1851/4</f>
        <v>0</v>
      </c>
      <c r="EE925" s="9">
        <f>$ED$1848/4+$ED$1849/2+$ED$1850/4</f>
        <v>0</v>
      </c>
      <c r="GP925" s="9" t="e">
        <f ca="1">INDIRECT(ADDRESS(ROW(),Controls!#REF!+30))</f>
        <v>#REF!</v>
      </c>
      <c r="GQ925" s="9" t="e">
        <f ca="1">INDIRECT(ADDRESS(ROW(),Controls!#REF!+45))</f>
        <v>#REF!</v>
      </c>
      <c r="GR925" s="9" t="e">
        <f ca="1">INDIRECT(ADDRESS(ROW(),Controls!#REF!+60))</f>
        <v>#REF!</v>
      </c>
      <c r="GS925" s="9" t="e">
        <f ca="1">INDIRECT(ADDRESS(ROW(),Controls!#REF!+75))</f>
        <v>#REF!</v>
      </c>
      <c r="GT925" s="9" t="e">
        <f ca="1">INDIRECT(ADDRESS(ROW(),Controls!#REF!+90))</f>
        <v>#REF!</v>
      </c>
      <c r="GU925" s="9" t="e">
        <f ca="1">INDIRECT(ADDRESS(ROW(),Controls!#REF!+105))</f>
        <v>#REF!</v>
      </c>
      <c r="GV925" s="9" t="e">
        <f ca="1">INDIRECT(ADDRESS(ROW(),Controls!#REF!+120))</f>
        <v>#REF!</v>
      </c>
      <c r="GW925" s="9" t="e">
        <f ca="1">INDIRECT(ADDRESS(ROW(),Controls!#REF!+15))</f>
        <v>#REF!</v>
      </c>
      <c r="GX925" s="9" t="e">
        <f ca="1">INDIRECT(ADDRESS(ROW(),Controls!#REF!+135))</f>
        <v>#REF!</v>
      </c>
      <c r="HJ925" s="9" t="e">
        <f t="shared" ca="1" si="84"/>
        <v>#REF!</v>
      </c>
      <c r="HK925" s="9" t="e">
        <f t="shared" ca="1" si="85"/>
        <v>#REF!</v>
      </c>
      <c r="HL925" s="9" t="e">
        <f t="shared" ca="1" si="86"/>
        <v>#REF!</v>
      </c>
      <c r="HM925" s="9" t="e">
        <f t="shared" ca="1" si="87"/>
        <v>#REF!</v>
      </c>
      <c r="HN925" s="9" t="e">
        <f ca="1">SQRT($GS925*(1-$GS925/Controls!$D$15))</f>
        <v>#REF!</v>
      </c>
      <c r="HO925" s="9" t="e">
        <f t="shared" ca="1" si="88"/>
        <v>#REF!</v>
      </c>
      <c r="HP925" s="9" t="e">
        <f t="shared" ca="1" si="89"/>
        <v>#REF!</v>
      </c>
      <c r="HQ925" s="9" t="e">
        <f ca="1">IF($GV925=0,NA(),($GX925*Controls!#REF!))</f>
        <v>#REF!</v>
      </c>
    </row>
    <row r="926" spans="134:225" x14ac:dyDescent="0.25">
      <c r="ED926" s="9">
        <f>$EC$1851/4+$EC$1852/2+$EC$1853/4</f>
        <v>0</v>
      </c>
      <c r="EE926" s="9">
        <f>$ED$1850/4+$ED$1851/2+$ED$1852/4</f>
        <v>0</v>
      </c>
      <c r="GP926" s="9" t="e">
        <f ca="1">INDIRECT(ADDRESS(ROW(),Controls!#REF!+30))</f>
        <v>#REF!</v>
      </c>
      <c r="GQ926" s="9" t="e">
        <f ca="1">INDIRECT(ADDRESS(ROW(),Controls!#REF!+45))</f>
        <v>#REF!</v>
      </c>
      <c r="GR926" s="9" t="e">
        <f ca="1">INDIRECT(ADDRESS(ROW(),Controls!#REF!+60))</f>
        <v>#REF!</v>
      </c>
      <c r="GS926" s="9" t="e">
        <f ca="1">INDIRECT(ADDRESS(ROW(),Controls!#REF!+75))</f>
        <v>#REF!</v>
      </c>
      <c r="GT926" s="9" t="e">
        <f ca="1">INDIRECT(ADDRESS(ROW(),Controls!#REF!+90))</f>
        <v>#REF!</v>
      </c>
      <c r="GU926" s="9" t="e">
        <f ca="1">INDIRECT(ADDRESS(ROW(),Controls!#REF!+105))</f>
        <v>#REF!</v>
      </c>
      <c r="GV926" s="9" t="e">
        <f ca="1">INDIRECT(ADDRESS(ROW(),Controls!#REF!+120))</f>
        <v>#REF!</v>
      </c>
      <c r="GW926" s="9" t="e">
        <f ca="1">INDIRECT(ADDRESS(ROW(),Controls!#REF!+15))</f>
        <v>#REF!</v>
      </c>
      <c r="GX926" s="9" t="e">
        <f ca="1">INDIRECT(ADDRESS(ROW(),Controls!#REF!+135))</f>
        <v>#REF!</v>
      </c>
      <c r="HJ926" s="9" t="e">
        <f t="shared" ca="1" si="84"/>
        <v>#REF!</v>
      </c>
      <c r="HK926" s="9" t="e">
        <f t="shared" ca="1" si="85"/>
        <v>#REF!</v>
      </c>
      <c r="HL926" s="9" t="e">
        <f t="shared" ca="1" si="86"/>
        <v>#REF!</v>
      </c>
      <c r="HM926" s="9" t="e">
        <f t="shared" ca="1" si="87"/>
        <v>#REF!</v>
      </c>
      <c r="HN926" s="9" t="e">
        <f ca="1">SQRT($GS926*(1-$GS926/Controls!$D$15))</f>
        <v>#REF!</v>
      </c>
      <c r="HO926" s="9" t="e">
        <f t="shared" ca="1" si="88"/>
        <v>#REF!</v>
      </c>
      <c r="HP926" s="9" t="e">
        <f t="shared" ca="1" si="89"/>
        <v>#REF!</v>
      </c>
      <c r="HQ926" s="9" t="e">
        <f ca="1">IF($GV926=0,NA(),($GX926*Controls!#REF!))</f>
        <v>#REF!</v>
      </c>
    </row>
    <row r="927" spans="134:225" x14ac:dyDescent="0.25">
      <c r="ED927" s="9">
        <f>$EC$1853/4+$EC$1854/2+$EC$1855/4</f>
        <v>0</v>
      </c>
      <c r="EE927" s="9">
        <f>$ED$1852/4+$ED$1853/2+$ED$1854/4</f>
        <v>0</v>
      </c>
      <c r="GP927" s="9" t="e">
        <f ca="1">INDIRECT(ADDRESS(ROW(),Controls!#REF!+30))</f>
        <v>#REF!</v>
      </c>
      <c r="GQ927" s="9" t="e">
        <f ca="1">INDIRECT(ADDRESS(ROW(),Controls!#REF!+45))</f>
        <v>#REF!</v>
      </c>
      <c r="GR927" s="9" t="e">
        <f ca="1">INDIRECT(ADDRESS(ROW(),Controls!#REF!+60))</f>
        <v>#REF!</v>
      </c>
      <c r="GS927" s="9" t="e">
        <f ca="1">INDIRECT(ADDRESS(ROW(),Controls!#REF!+75))</f>
        <v>#REF!</v>
      </c>
      <c r="GT927" s="9" t="e">
        <f ca="1">INDIRECT(ADDRESS(ROW(),Controls!#REF!+90))</f>
        <v>#REF!</v>
      </c>
      <c r="GU927" s="9" t="e">
        <f ca="1">INDIRECT(ADDRESS(ROW(),Controls!#REF!+105))</f>
        <v>#REF!</v>
      </c>
      <c r="GV927" s="9" t="e">
        <f ca="1">INDIRECT(ADDRESS(ROW(),Controls!#REF!+120))</f>
        <v>#REF!</v>
      </c>
      <c r="GW927" s="9" t="e">
        <f ca="1">INDIRECT(ADDRESS(ROW(),Controls!#REF!+15))</f>
        <v>#REF!</v>
      </c>
      <c r="GX927" s="9" t="e">
        <f ca="1">INDIRECT(ADDRESS(ROW(),Controls!#REF!+135))</f>
        <v>#REF!</v>
      </c>
      <c r="HJ927" s="9" t="e">
        <f t="shared" ca="1" si="84"/>
        <v>#REF!</v>
      </c>
      <c r="HK927" s="9" t="e">
        <f t="shared" ca="1" si="85"/>
        <v>#REF!</v>
      </c>
      <c r="HL927" s="9" t="e">
        <f t="shared" ca="1" si="86"/>
        <v>#REF!</v>
      </c>
      <c r="HM927" s="9" t="e">
        <f t="shared" ca="1" si="87"/>
        <v>#REF!</v>
      </c>
      <c r="HN927" s="9" t="e">
        <f ca="1">SQRT($GS927*(1-$GS927/Controls!$D$15))</f>
        <v>#REF!</v>
      </c>
      <c r="HO927" s="9" t="e">
        <f t="shared" ca="1" si="88"/>
        <v>#REF!</v>
      </c>
      <c r="HP927" s="9" t="e">
        <f t="shared" ca="1" si="89"/>
        <v>#REF!</v>
      </c>
      <c r="HQ927" s="9" t="e">
        <f ca="1">IF($GV927=0,NA(),($GX927*Controls!#REF!))</f>
        <v>#REF!</v>
      </c>
    </row>
    <row r="928" spans="134:225" x14ac:dyDescent="0.25">
      <c r="ED928" s="9">
        <f>$EC$1855/4+$EC$1856/2+$EC$1857/4</f>
        <v>0</v>
      </c>
      <c r="EE928" s="9">
        <f>$ED$1854/4+$ED$1855/2+$ED$1856/4</f>
        <v>0</v>
      </c>
      <c r="GP928" s="9" t="e">
        <f ca="1">INDIRECT(ADDRESS(ROW(),Controls!#REF!+30))</f>
        <v>#REF!</v>
      </c>
      <c r="GQ928" s="9" t="e">
        <f ca="1">INDIRECT(ADDRESS(ROW(),Controls!#REF!+45))</f>
        <v>#REF!</v>
      </c>
      <c r="GR928" s="9" t="e">
        <f ca="1">INDIRECT(ADDRESS(ROW(),Controls!#REF!+60))</f>
        <v>#REF!</v>
      </c>
      <c r="GS928" s="9" t="e">
        <f ca="1">INDIRECT(ADDRESS(ROW(),Controls!#REF!+75))</f>
        <v>#REF!</v>
      </c>
      <c r="GT928" s="9" t="e">
        <f ca="1">INDIRECT(ADDRESS(ROW(),Controls!#REF!+90))</f>
        <v>#REF!</v>
      </c>
      <c r="GU928" s="9" t="e">
        <f ca="1">INDIRECT(ADDRESS(ROW(),Controls!#REF!+105))</f>
        <v>#REF!</v>
      </c>
      <c r="GV928" s="9" t="e">
        <f ca="1">INDIRECT(ADDRESS(ROW(),Controls!#REF!+120))</f>
        <v>#REF!</v>
      </c>
      <c r="GW928" s="9" t="e">
        <f ca="1">INDIRECT(ADDRESS(ROW(),Controls!#REF!+15))</f>
        <v>#REF!</v>
      </c>
      <c r="GX928" s="9" t="e">
        <f ca="1">INDIRECT(ADDRESS(ROW(),Controls!#REF!+135))</f>
        <v>#REF!</v>
      </c>
      <c r="HJ928" s="9" t="e">
        <f t="shared" ca="1" si="84"/>
        <v>#REF!</v>
      </c>
      <c r="HK928" s="9" t="e">
        <f t="shared" ca="1" si="85"/>
        <v>#REF!</v>
      </c>
      <c r="HL928" s="9" t="e">
        <f t="shared" ca="1" si="86"/>
        <v>#REF!</v>
      </c>
      <c r="HM928" s="9" t="e">
        <f t="shared" ca="1" si="87"/>
        <v>#REF!</v>
      </c>
      <c r="HN928" s="9" t="e">
        <f ca="1">SQRT($GS928*(1-$GS928/Controls!$D$15))</f>
        <v>#REF!</v>
      </c>
      <c r="HO928" s="9" t="e">
        <f t="shared" ca="1" si="88"/>
        <v>#REF!</v>
      </c>
      <c r="HP928" s="9" t="e">
        <f t="shared" ca="1" si="89"/>
        <v>#REF!</v>
      </c>
      <c r="HQ928" s="9" t="e">
        <f ca="1">IF($GV928=0,NA(),($GX928*Controls!#REF!))</f>
        <v>#REF!</v>
      </c>
    </row>
    <row r="929" spans="134:225" x14ac:dyDescent="0.25">
      <c r="ED929" s="9">
        <f>$EC$1857/4+$EC$1858/2+$EC$1859/4</f>
        <v>0</v>
      </c>
      <c r="EE929" s="9">
        <f>$ED$1856/4+$ED$1857/2+$ED$1858/4</f>
        <v>0</v>
      </c>
      <c r="GP929" s="9" t="e">
        <f ca="1">INDIRECT(ADDRESS(ROW(),Controls!#REF!+30))</f>
        <v>#REF!</v>
      </c>
      <c r="GQ929" s="9" t="e">
        <f ca="1">INDIRECT(ADDRESS(ROW(),Controls!#REF!+45))</f>
        <v>#REF!</v>
      </c>
      <c r="GR929" s="9" t="e">
        <f ca="1">INDIRECT(ADDRESS(ROW(),Controls!#REF!+60))</f>
        <v>#REF!</v>
      </c>
      <c r="GS929" s="9" t="e">
        <f ca="1">INDIRECT(ADDRESS(ROW(),Controls!#REF!+75))</f>
        <v>#REF!</v>
      </c>
      <c r="GT929" s="9" t="e">
        <f ca="1">INDIRECT(ADDRESS(ROW(),Controls!#REF!+90))</f>
        <v>#REF!</v>
      </c>
      <c r="GU929" s="9" t="e">
        <f ca="1">INDIRECT(ADDRESS(ROW(),Controls!#REF!+105))</f>
        <v>#REF!</v>
      </c>
      <c r="GV929" s="9" t="e">
        <f ca="1">INDIRECT(ADDRESS(ROW(),Controls!#REF!+120))</f>
        <v>#REF!</v>
      </c>
      <c r="GW929" s="9" t="e">
        <f ca="1">INDIRECT(ADDRESS(ROW(),Controls!#REF!+15))</f>
        <v>#REF!</v>
      </c>
      <c r="GX929" s="9" t="e">
        <f ca="1">INDIRECT(ADDRESS(ROW(),Controls!#REF!+135))</f>
        <v>#REF!</v>
      </c>
      <c r="HJ929" s="9" t="e">
        <f t="shared" ca="1" si="84"/>
        <v>#REF!</v>
      </c>
      <c r="HK929" s="9" t="e">
        <f t="shared" ca="1" si="85"/>
        <v>#REF!</v>
      </c>
      <c r="HL929" s="9" t="e">
        <f t="shared" ca="1" si="86"/>
        <v>#REF!</v>
      </c>
      <c r="HM929" s="9" t="e">
        <f t="shared" ca="1" si="87"/>
        <v>#REF!</v>
      </c>
      <c r="HN929" s="9" t="e">
        <f ca="1">SQRT($GS929*(1-$GS929/Controls!$D$15))</f>
        <v>#REF!</v>
      </c>
      <c r="HO929" s="9" t="e">
        <f t="shared" ca="1" si="88"/>
        <v>#REF!</v>
      </c>
      <c r="HP929" s="9" t="e">
        <f t="shared" ca="1" si="89"/>
        <v>#REF!</v>
      </c>
      <c r="HQ929" s="9" t="e">
        <f ca="1">IF($GV929=0,NA(),($GX929*Controls!#REF!))</f>
        <v>#REF!</v>
      </c>
    </row>
    <row r="930" spans="134:225" x14ac:dyDescent="0.25">
      <c r="ED930" s="9">
        <f>$EC$1859/4+$EC$1860/2+$EC$1861/4</f>
        <v>0</v>
      </c>
      <c r="EE930" s="9">
        <f>$ED$1858/4+$ED$1859/2+$ED$1860/4</f>
        <v>0</v>
      </c>
      <c r="GP930" s="9" t="e">
        <f ca="1">INDIRECT(ADDRESS(ROW(),Controls!#REF!+30))</f>
        <v>#REF!</v>
      </c>
      <c r="GQ930" s="9" t="e">
        <f ca="1">INDIRECT(ADDRESS(ROW(),Controls!#REF!+45))</f>
        <v>#REF!</v>
      </c>
      <c r="GR930" s="9" t="e">
        <f ca="1">INDIRECT(ADDRESS(ROW(),Controls!#REF!+60))</f>
        <v>#REF!</v>
      </c>
      <c r="GS930" s="9" t="e">
        <f ca="1">INDIRECT(ADDRESS(ROW(),Controls!#REF!+75))</f>
        <v>#REF!</v>
      </c>
      <c r="GT930" s="9" t="e">
        <f ca="1">INDIRECT(ADDRESS(ROW(),Controls!#REF!+90))</f>
        <v>#REF!</v>
      </c>
      <c r="GU930" s="9" t="e">
        <f ca="1">INDIRECT(ADDRESS(ROW(),Controls!#REF!+105))</f>
        <v>#REF!</v>
      </c>
      <c r="GV930" s="9" t="e">
        <f ca="1">INDIRECT(ADDRESS(ROW(),Controls!#REF!+120))</f>
        <v>#REF!</v>
      </c>
      <c r="GW930" s="9" t="e">
        <f ca="1">INDIRECT(ADDRESS(ROW(),Controls!#REF!+15))</f>
        <v>#REF!</v>
      </c>
      <c r="GX930" s="9" t="e">
        <f ca="1">INDIRECT(ADDRESS(ROW(),Controls!#REF!+135))</f>
        <v>#REF!</v>
      </c>
      <c r="HJ930" s="9" t="e">
        <f t="shared" ca="1" si="84"/>
        <v>#REF!</v>
      </c>
      <c r="HK930" s="9" t="e">
        <f t="shared" ca="1" si="85"/>
        <v>#REF!</v>
      </c>
      <c r="HL930" s="9" t="e">
        <f t="shared" ca="1" si="86"/>
        <v>#REF!</v>
      </c>
      <c r="HM930" s="9" t="e">
        <f t="shared" ca="1" si="87"/>
        <v>#REF!</v>
      </c>
      <c r="HN930" s="9" t="e">
        <f ca="1">SQRT($GS930*(1-$GS930/Controls!$D$15))</f>
        <v>#REF!</v>
      </c>
      <c r="HO930" s="9" t="e">
        <f t="shared" ca="1" si="88"/>
        <v>#REF!</v>
      </c>
      <c r="HP930" s="9" t="e">
        <f t="shared" ca="1" si="89"/>
        <v>#REF!</v>
      </c>
      <c r="HQ930" s="9" t="e">
        <f ca="1">IF($GV930=0,NA(),($GX930*Controls!#REF!))</f>
        <v>#REF!</v>
      </c>
    </row>
    <row r="931" spans="134:225" x14ac:dyDescent="0.25">
      <c r="ED931" s="9">
        <f>$EC$1861/4+$EC$1862/2+$EC$1863/4</f>
        <v>0</v>
      </c>
      <c r="EE931" s="9">
        <f>$ED$1860/4+$ED$1861/2+$ED$1862/4</f>
        <v>0</v>
      </c>
      <c r="GP931" s="9" t="e">
        <f ca="1">INDIRECT(ADDRESS(ROW(),Controls!#REF!+30))</f>
        <v>#REF!</v>
      </c>
      <c r="GQ931" s="9" t="e">
        <f ca="1">INDIRECT(ADDRESS(ROW(),Controls!#REF!+45))</f>
        <v>#REF!</v>
      </c>
      <c r="GR931" s="9" t="e">
        <f ca="1">INDIRECT(ADDRESS(ROW(),Controls!#REF!+60))</f>
        <v>#REF!</v>
      </c>
      <c r="GS931" s="9" t="e">
        <f ca="1">INDIRECT(ADDRESS(ROW(),Controls!#REF!+75))</f>
        <v>#REF!</v>
      </c>
      <c r="GT931" s="9" t="e">
        <f ca="1">INDIRECT(ADDRESS(ROW(),Controls!#REF!+90))</f>
        <v>#REF!</v>
      </c>
      <c r="GU931" s="9" t="e">
        <f ca="1">INDIRECT(ADDRESS(ROW(),Controls!#REF!+105))</f>
        <v>#REF!</v>
      </c>
      <c r="GV931" s="9" t="e">
        <f ca="1">INDIRECT(ADDRESS(ROW(),Controls!#REF!+120))</f>
        <v>#REF!</v>
      </c>
      <c r="GW931" s="9" t="e">
        <f ca="1">INDIRECT(ADDRESS(ROW(),Controls!#REF!+15))</f>
        <v>#REF!</v>
      </c>
      <c r="GX931" s="9" t="e">
        <f ca="1">INDIRECT(ADDRESS(ROW(),Controls!#REF!+135))</f>
        <v>#REF!</v>
      </c>
      <c r="HJ931" s="9" t="e">
        <f t="shared" ca="1" si="84"/>
        <v>#REF!</v>
      </c>
      <c r="HK931" s="9" t="e">
        <f t="shared" ca="1" si="85"/>
        <v>#REF!</v>
      </c>
      <c r="HL931" s="9" t="e">
        <f t="shared" ca="1" si="86"/>
        <v>#REF!</v>
      </c>
      <c r="HM931" s="9" t="e">
        <f t="shared" ca="1" si="87"/>
        <v>#REF!</v>
      </c>
      <c r="HN931" s="9" t="e">
        <f ca="1">SQRT($GS931*(1-$GS931/Controls!$D$15))</f>
        <v>#REF!</v>
      </c>
      <c r="HO931" s="9" t="e">
        <f t="shared" ca="1" si="88"/>
        <v>#REF!</v>
      </c>
      <c r="HP931" s="9" t="e">
        <f t="shared" ca="1" si="89"/>
        <v>#REF!</v>
      </c>
      <c r="HQ931" s="9" t="e">
        <f ca="1">IF($GV931=0,NA(),($GX931*Controls!#REF!))</f>
        <v>#REF!</v>
      </c>
    </row>
    <row r="932" spans="134:225" x14ac:dyDescent="0.25">
      <c r="ED932" s="9">
        <f>$EC$1863/4+$EC$1864/2+$EC$1865/4</f>
        <v>0</v>
      </c>
      <c r="EE932" s="9">
        <f>$ED$1862/4+$ED$1863/2+$ED$1864/4</f>
        <v>0</v>
      </c>
      <c r="GP932" s="9" t="e">
        <f ca="1">INDIRECT(ADDRESS(ROW(),Controls!#REF!+30))</f>
        <v>#REF!</v>
      </c>
      <c r="GQ932" s="9" t="e">
        <f ca="1">INDIRECT(ADDRESS(ROW(),Controls!#REF!+45))</f>
        <v>#REF!</v>
      </c>
      <c r="GR932" s="9" t="e">
        <f ca="1">INDIRECT(ADDRESS(ROW(),Controls!#REF!+60))</f>
        <v>#REF!</v>
      </c>
      <c r="GS932" s="9" t="e">
        <f ca="1">INDIRECT(ADDRESS(ROW(),Controls!#REF!+75))</f>
        <v>#REF!</v>
      </c>
      <c r="GT932" s="9" t="e">
        <f ca="1">INDIRECT(ADDRESS(ROW(),Controls!#REF!+90))</f>
        <v>#REF!</v>
      </c>
      <c r="GU932" s="9" t="e">
        <f ca="1">INDIRECT(ADDRESS(ROW(),Controls!#REF!+105))</f>
        <v>#REF!</v>
      </c>
      <c r="GV932" s="9" t="e">
        <f ca="1">INDIRECT(ADDRESS(ROW(),Controls!#REF!+120))</f>
        <v>#REF!</v>
      </c>
      <c r="GW932" s="9" t="e">
        <f ca="1">INDIRECT(ADDRESS(ROW(),Controls!#REF!+15))</f>
        <v>#REF!</v>
      </c>
      <c r="GX932" s="9" t="e">
        <f ca="1">INDIRECT(ADDRESS(ROW(),Controls!#REF!+135))</f>
        <v>#REF!</v>
      </c>
      <c r="HJ932" s="9" t="e">
        <f t="shared" ca="1" si="84"/>
        <v>#REF!</v>
      </c>
      <c r="HK932" s="9" t="e">
        <f t="shared" ca="1" si="85"/>
        <v>#REF!</v>
      </c>
      <c r="HL932" s="9" t="e">
        <f t="shared" ca="1" si="86"/>
        <v>#REF!</v>
      </c>
      <c r="HM932" s="9" t="e">
        <f t="shared" ca="1" si="87"/>
        <v>#REF!</v>
      </c>
      <c r="HN932" s="9" t="e">
        <f ca="1">SQRT($GS932*(1-$GS932/Controls!$D$15))</f>
        <v>#REF!</v>
      </c>
      <c r="HO932" s="9" t="e">
        <f t="shared" ca="1" si="88"/>
        <v>#REF!</v>
      </c>
      <c r="HP932" s="9" t="e">
        <f t="shared" ca="1" si="89"/>
        <v>#REF!</v>
      </c>
      <c r="HQ932" s="9" t="e">
        <f ca="1">IF($GV932=0,NA(),($GX932*Controls!#REF!))</f>
        <v>#REF!</v>
      </c>
    </row>
    <row r="933" spans="134:225" x14ac:dyDescent="0.25">
      <c r="ED933" s="9">
        <f>$EC$1865/4+$EC$1866/2+$EC$1867/4</f>
        <v>0</v>
      </c>
      <c r="EE933" s="9">
        <f>$ED$1864/4+$ED$1865/2+$ED$1866/4</f>
        <v>0</v>
      </c>
      <c r="GP933" s="9" t="e">
        <f ca="1">INDIRECT(ADDRESS(ROW(),Controls!#REF!+30))</f>
        <v>#REF!</v>
      </c>
      <c r="GQ933" s="9" t="e">
        <f ca="1">INDIRECT(ADDRESS(ROW(),Controls!#REF!+45))</f>
        <v>#REF!</v>
      </c>
      <c r="GR933" s="9" t="e">
        <f ca="1">INDIRECT(ADDRESS(ROW(),Controls!#REF!+60))</f>
        <v>#REF!</v>
      </c>
      <c r="GS933" s="9" t="e">
        <f ca="1">INDIRECT(ADDRESS(ROW(),Controls!#REF!+75))</f>
        <v>#REF!</v>
      </c>
      <c r="GT933" s="9" t="e">
        <f ca="1">INDIRECT(ADDRESS(ROW(),Controls!#REF!+90))</f>
        <v>#REF!</v>
      </c>
      <c r="GU933" s="9" t="e">
        <f ca="1">INDIRECT(ADDRESS(ROW(),Controls!#REF!+105))</f>
        <v>#REF!</v>
      </c>
      <c r="GV933" s="9" t="e">
        <f ca="1">INDIRECT(ADDRESS(ROW(),Controls!#REF!+120))</f>
        <v>#REF!</v>
      </c>
      <c r="GW933" s="9" t="e">
        <f ca="1">INDIRECT(ADDRESS(ROW(),Controls!#REF!+15))</f>
        <v>#REF!</v>
      </c>
      <c r="GX933" s="9" t="e">
        <f ca="1">INDIRECT(ADDRESS(ROW(),Controls!#REF!+135))</f>
        <v>#REF!</v>
      </c>
      <c r="HJ933" s="9" t="e">
        <f t="shared" ca="1" si="84"/>
        <v>#REF!</v>
      </c>
      <c r="HK933" s="9" t="e">
        <f t="shared" ca="1" si="85"/>
        <v>#REF!</v>
      </c>
      <c r="HL933" s="9" t="e">
        <f t="shared" ca="1" si="86"/>
        <v>#REF!</v>
      </c>
      <c r="HM933" s="9" t="e">
        <f t="shared" ca="1" si="87"/>
        <v>#REF!</v>
      </c>
      <c r="HN933" s="9" t="e">
        <f ca="1">SQRT($GS933*(1-$GS933/Controls!$D$15))</f>
        <v>#REF!</v>
      </c>
      <c r="HO933" s="9" t="e">
        <f t="shared" ca="1" si="88"/>
        <v>#REF!</v>
      </c>
      <c r="HP933" s="9" t="e">
        <f t="shared" ca="1" si="89"/>
        <v>#REF!</v>
      </c>
      <c r="HQ933" s="9" t="e">
        <f ca="1">IF($GV933=0,NA(),($GX933*Controls!#REF!))</f>
        <v>#REF!</v>
      </c>
    </row>
    <row r="934" spans="134:225" x14ac:dyDescent="0.25">
      <c r="ED934" s="9">
        <f>$EC$1867/4+$EC$1868/2+$EC$1869/4</f>
        <v>0</v>
      </c>
      <c r="EE934" s="9">
        <f>$ED$1866/4+$ED$1867/2+$ED$1868/4</f>
        <v>0</v>
      </c>
      <c r="GP934" s="9" t="e">
        <f ca="1">INDIRECT(ADDRESS(ROW(),Controls!#REF!+30))</f>
        <v>#REF!</v>
      </c>
      <c r="GQ934" s="9" t="e">
        <f ca="1">INDIRECT(ADDRESS(ROW(),Controls!#REF!+45))</f>
        <v>#REF!</v>
      </c>
      <c r="GR934" s="9" t="e">
        <f ca="1">INDIRECT(ADDRESS(ROW(),Controls!#REF!+60))</f>
        <v>#REF!</v>
      </c>
      <c r="GS934" s="9" t="e">
        <f ca="1">INDIRECT(ADDRESS(ROW(),Controls!#REF!+75))</f>
        <v>#REF!</v>
      </c>
      <c r="GT934" s="9" t="e">
        <f ca="1">INDIRECT(ADDRESS(ROW(),Controls!#REF!+90))</f>
        <v>#REF!</v>
      </c>
      <c r="GU934" s="9" t="e">
        <f ca="1">INDIRECT(ADDRESS(ROW(),Controls!#REF!+105))</f>
        <v>#REF!</v>
      </c>
      <c r="GV934" s="9" t="e">
        <f ca="1">INDIRECT(ADDRESS(ROW(),Controls!#REF!+120))</f>
        <v>#REF!</v>
      </c>
      <c r="GW934" s="9" t="e">
        <f ca="1">INDIRECT(ADDRESS(ROW(),Controls!#REF!+15))</f>
        <v>#REF!</v>
      </c>
      <c r="GX934" s="9" t="e">
        <f ca="1">INDIRECT(ADDRESS(ROW(),Controls!#REF!+135))</f>
        <v>#REF!</v>
      </c>
      <c r="HJ934" s="9" t="e">
        <f t="shared" ca="1" si="84"/>
        <v>#REF!</v>
      </c>
      <c r="HK934" s="9" t="e">
        <f t="shared" ca="1" si="85"/>
        <v>#REF!</v>
      </c>
      <c r="HL934" s="9" t="e">
        <f t="shared" ca="1" si="86"/>
        <v>#REF!</v>
      </c>
      <c r="HM934" s="9" t="e">
        <f t="shared" ca="1" si="87"/>
        <v>#REF!</v>
      </c>
      <c r="HN934" s="9" t="e">
        <f ca="1">SQRT($GS934*(1-$GS934/Controls!$D$15))</f>
        <v>#REF!</v>
      </c>
      <c r="HO934" s="9" t="e">
        <f t="shared" ca="1" si="88"/>
        <v>#REF!</v>
      </c>
      <c r="HP934" s="9" t="e">
        <f t="shared" ca="1" si="89"/>
        <v>#REF!</v>
      </c>
      <c r="HQ934" s="9" t="e">
        <f ca="1">IF($GV934=0,NA(),($GX934*Controls!#REF!))</f>
        <v>#REF!</v>
      </c>
    </row>
    <row r="935" spans="134:225" x14ac:dyDescent="0.25">
      <c r="ED935" s="9">
        <f>$EC$1869/4+$EC$1870/2+$EC$1871/4</f>
        <v>0</v>
      </c>
      <c r="EE935" s="9">
        <f>$ED$1868/4+$ED$1869/2+$ED$1870/4</f>
        <v>0</v>
      </c>
      <c r="GP935" s="9" t="e">
        <f ca="1">INDIRECT(ADDRESS(ROW(),Controls!#REF!+30))</f>
        <v>#REF!</v>
      </c>
      <c r="GQ935" s="9" t="e">
        <f ca="1">INDIRECT(ADDRESS(ROW(),Controls!#REF!+45))</f>
        <v>#REF!</v>
      </c>
      <c r="GR935" s="9" t="e">
        <f ca="1">INDIRECT(ADDRESS(ROW(),Controls!#REF!+60))</f>
        <v>#REF!</v>
      </c>
      <c r="GS935" s="9" t="e">
        <f ca="1">INDIRECT(ADDRESS(ROW(),Controls!#REF!+75))</f>
        <v>#REF!</v>
      </c>
      <c r="GT935" s="9" t="e">
        <f ca="1">INDIRECT(ADDRESS(ROW(),Controls!#REF!+90))</f>
        <v>#REF!</v>
      </c>
      <c r="GU935" s="9" t="e">
        <f ca="1">INDIRECT(ADDRESS(ROW(),Controls!#REF!+105))</f>
        <v>#REF!</v>
      </c>
      <c r="GV935" s="9" t="e">
        <f ca="1">INDIRECT(ADDRESS(ROW(),Controls!#REF!+120))</f>
        <v>#REF!</v>
      </c>
      <c r="GW935" s="9" t="e">
        <f ca="1">INDIRECT(ADDRESS(ROW(),Controls!#REF!+15))</f>
        <v>#REF!</v>
      </c>
      <c r="GX935" s="9" t="e">
        <f ca="1">INDIRECT(ADDRESS(ROW(),Controls!#REF!+135))</f>
        <v>#REF!</v>
      </c>
      <c r="HJ935" s="9" t="e">
        <f t="shared" ca="1" si="84"/>
        <v>#REF!</v>
      </c>
      <c r="HK935" s="9" t="e">
        <f t="shared" ca="1" si="85"/>
        <v>#REF!</v>
      </c>
      <c r="HL935" s="9" t="e">
        <f t="shared" ca="1" si="86"/>
        <v>#REF!</v>
      </c>
      <c r="HM935" s="9" t="e">
        <f t="shared" ca="1" si="87"/>
        <v>#REF!</v>
      </c>
      <c r="HN935" s="9" t="e">
        <f ca="1">SQRT($GS935*(1-$GS935/Controls!$D$15))</f>
        <v>#REF!</v>
      </c>
      <c r="HO935" s="9" t="e">
        <f t="shared" ca="1" si="88"/>
        <v>#REF!</v>
      </c>
      <c r="HP935" s="9" t="e">
        <f t="shared" ca="1" si="89"/>
        <v>#REF!</v>
      </c>
      <c r="HQ935" s="9" t="e">
        <f ca="1">IF($GV935=0,NA(),($GX935*Controls!#REF!))</f>
        <v>#REF!</v>
      </c>
    </row>
    <row r="936" spans="134:225" x14ac:dyDescent="0.25">
      <c r="ED936" s="9">
        <f>$EC$1871/4+$EC$1872/2+$EC$1873/4</f>
        <v>0</v>
      </c>
      <c r="EE936" s="9">
        <f>$ED$1870/4+$ED$1871/2+$ED$1872/4</f>
        <v>0</v>
      </c>
      <c r="GP936" s="9" t="e">
        <f ca="1">INDIRECT(ADDRESS(ROW(),Controls!#REF!+30))</f>
        <v>#REF!</v>
      </c>
      <c r="GQ936" s="9" t="e">
        <f ca="1">INDIRECT(ADDRESS(ROW(),Controls!#REF!+45))</f>
        <v>#REF!</v>
      </c>
      <c r="GR936" s="9" t="e">
        <f ca="1">INDIRECT(ADDRESS(ROW(),Controls!#REF!+60))</f>
        <v>#REF!</v>
      </c>
      <c r="GS936" s="9" t="e">
        <f ca="1">INDIRECT(ADDRESS(ROW(),Controls!#REF!+75))</f>
        <v>#REF!</v>
      </c>
      <c r="GT936" s="9" t="e">
        <f ca="1">INDIRECT(ADDRESS(ROW(),Controls!#REF!+90))</f>
        <v>#REF!</v>
      </c>
      <c r="GU936" s="9" t="e">
        <f ca="1">INDIRECT(ADDRESS(ROW(),Controls!#REF!+105))</f>
        <v>#REF!</v>
      </c>
      <c r="GV936" s="9" t="e">
        <f ca="1">INDIRECT(ADDRESS(ROW(),Controls!#REF!+120))</f>
        <v>#REF!</v>
      </c>
      <c r="GW936" s="9" t="e">
        <f ca="1">INDIRECT(ADDRESS(ROW(),Controls!#REF!+15))</f>
        <v>#REF!</v>
      </c>
      <c r="GX936" s="9" t="e">
        <f ca="1">INDIRECT(ADDRESS(ROW(),Controls!#REF!+135))</f>
        <v>#REF!</v>
      </c>
      <c r="HJ936" s="9" t="e">
        <f t="shared" ca="1" si="84"/>
        <v>#REF!</v>
      </c>
      <c r="HK936" s="9" t="e">
        <f t="shared" ca="1" si="85"/>
        <v>#REF!</v>
      </c>
      <c r="HL936" s="9" t="e">
        <f t="shared" ca="1" si="86"/>
        <v>#REF!</v>
      </c>
      <c r="HM936" s="9" t="e">
        <f t="shared" ca="1" si="87"/>
        <v>#REF!</v>
      </c>
      <c r="HN936" s="9" t="e">
        <f ca="1">SQRT($GS936*(1-$GS936/Controls!$D$15))</f>
        <v>#REF!</v>
      </c>
      <c r="HO936" s="9" t="e">
        <f t="shared" ca="1" si="88"/>
        <v>#REF!</v>
      </c>
      <c r="HP936" s="9" t="e">
        <f t="shared" ca="1" si="89"/>
        <v>#REF!</v>
      </c>
      <c r="HQ936" s="9" t="e">
        <f ca="1">IF($GV936=0,NA(),($GX936*Controls!#REF!))</f>
        <v>#REF!</v>
      </c>
    </row>
    <row r="937" spans="134:225" x14ac:dyDescent="0.25">
      <c r="ED937" s="9">
        <f>$EC$1873/4+$EC$1874/2+$EC$1875/4</f>
        <v>0</v>
      </c>
      <c r="EE937" s="9">
        <f>$ED$1872/4+$ED$1873/2+$ED$1874/4</f>
        <v>0</v>
      </c>
      <c r="GP937" s="9" t="e">
        <f ca="1">INDIRECT(ADDRESS(ROW(),Controls!#REF!+30))</f>
        <v>#REF!</v>
      </c>
      <c r="GQ937" s="9" t="e">
        <f ca="1">INDIRECT(ADDRESS(ROW(),Controls!#REF!+45))</f>
        <v>#REF!</v>
      </c>
      <c r="GR937" s="9" t="e">
        <f ca="1">INDIRECT(ADDRESS(ROW(),Controls!#REF!+60))</f>
        <v>#REF!</v>
      </c>
      <c r="GS937" s="9" t="e">
        <f ca="1">INDIRECT(ADDRESS(ROW(),Controls!#REF!+75))</f>
        <v>#REF!</v>
      </c>
      <c r="GT937" s="9" t="e">
        <f ca="1">INDIRECT(ADDRESS(ROW(),Controls!#REF!+90))</f>
        <v>#REF!</v>
      </c>
      <c r="GU937" s="9" t="e">
        <f ca="1">INDIRECT(ADDRESS(ROW(),Controls!#REF!+105))</f>
        <v>#REF!</v>
      </c>
      <c r="GV937" s="9" t="e">
        <f ca="1">INDIRECT(ADDRESS(ROW(),Controls!#REF!+120))</f>
        <v>#REF!</v>
      </c>
      <c r="GW937" s="9" t="e">
        <f ca="1">INDIRECT(ADDRESS(ROW(),Controls!#REF!+15))</f>
        <v>#REF!</v>
      </c>
      <c r="GX937" s="9" t="e">
        <f ca="1">INDIRECT(ADDRESS(ROW(),Controls!#REF!+135))</f>
        <v>#REF!</v>
      </c>
      <c r="HJ937" s="9" t="e">
        <f t="shared" ca="1" si="84"/>
        <v>#REF!</v>
      </c>
      <c r="HK937" s="9" t="e">
        <f t="shared" ca="1" si="85"/>
        <v>#REF!</v>
      </c>
      <c r="HL937" s="9" t="e">
        <f t="shared" ca="1" si="86"/>
        <v>#REF!</v>
      </c>
      <c r="HM937" s="9" t="e">
        <f t="shared" ca="1" si="87"/>
        <v>#REF!</v>
      </c>
      <c r="HN937" s="9" t="e">
        <f ca="1">SQRT($GS937*(1-$GS937/Controls!$D$15))</f>
        <v>#REF!</v>
      </c>
      <c r="HO937" s="9" t="e">
        <f t="shared" ca="1" si="88"/>
        <v>#REF!</v>
      </c>
      <c r="HP937" s="9" t="e">
        <f t="shared" ca="1" si="89"/>
        <v>#REF!</v>
      </c>
      <c r="HQ937" s="9" t="e">
        <f ca="1">IF($GV937=0,NA(),($GX937*Controls!#REF!))</f>
        <v>#REF!</v>
      </c>
    </row>
    <row r="938" spans="134:225" x14ac:dyDescent="0.25">
      <c r="ED938" s="9">
        <f>$EC$1875/4+$EC$1876/2+$EC$1877/4</f>
        <v>0</v>
      </c>
      <c r="EE938" s="9">
        <f>$ED$1874/4+$ED$1875/2+$ED$1876/4</f>
        <v>0</v>
      </c>
      <c r="GP938" s="9" t="e">
        <f ca="1">INDIRECT(ADDRESS(ROW(),Controls!#REF!+30))</f>
        <v>#REF!</v>
      </c>
      <c r="GQ938" s="9" t="e">
        <f ca="1">INDIRECT(ADDRESS(ROW(),Controls!#REF!+45))</f>
        <v>#REF!</v>
      </c>
      <c r="GR938" s="9" t="e">
        <f ca="1">INDIRECT(ADDRESS(ROW(),Controls!#REF!+60))</f>
        <v>#REF!</v>
      </c>
      <c r="GS938" s="9" t="e">
        <f ca="1">INDIRECT(ADDRESS(ROW(),Controls!#REF!+75))</f>
        <v>#REF!</v>
      </c>
      <c r="GT938" s="9" t="e">
        <f ca="1">INDIRECT(ADDRESS(ROW(),Controls!#REF!+90))</f>
        <v>#REF!</v>
      </c>
      <c r="GU938" s="9" t="e">
        <f ca="1">INDIRECT(ADDRESS(ROW(),Controls!#REF!+105))</f>
        <v>#REF!</v>
      </c>
      <c r="GV938" s="9" t="e">
        <f ca="1">INDIRECT(ADDRESS(ROW(),Controls!#REF!+120))</f>
        <v>#REF!</v>
      </c>
      <c r="GW938" s="9" t="e">
        <f ca="1">INDIRECT(ADDRESS(ROW(),Controls!#REF!+15))</f>
        <v>#REF!</v>
      </c>
      <c r="GX938" s="9" t="e">
        <f ca="1">INDIRECT(ADDRESS(ROW(),Controls!#REF!+135))</f>
        <v>#REF!</v>
      </c>
      <c r="HJ938" s="9" t="e">
        <f t="shared" ca="1" si="84"/>
        <v>#REF!</v>
      </c>
      <c r="HK938" s="9" t="e">
        <f t="shared" ca="1" si="85"/>
        <v>#REF!</v>
      </c>
      <c r="HL938" s="9" t="e">
        <f t="shared" ca="1" si="86"/>
        <v>#REF!</v>
      </c>
      <c r="HM938" s="9" t="e">
        <f t="shared" ca="1" si="87"/>
        <v>#REF!</v>
      </c>
      <c r="HN938" s="9" t="e">
        <f ca="1">SQRT($GS938*(1-$GS938/Controls!$D$15))</f>
        <v>#REF!</v>
      </c>
      <c r="HO938" s="9" t="e">
        <f t="shared" ca="1" si="88"/>
        <v>#REF!</v>
      </c>
      <c r="HP938" s="9" t="e">
        <f t="shared" ca="1" si="89"/>
        <v>#REF!</v>
      </c>
      <c r="HQ938" s="9" t="e">
        <f ca="1">IF($GV938=0,NA(),($GX938*Controls!#REF!))</f>
        <v>#REF!</v>
      </c>
    </row>
    <row r="939" spans="134:225" x14ac:dyDescent="0.25">
      <c r="ED939" s="9">
        <f>$EC$1877/4+$EC$1878/2+$EC$1879/4</f>
        <v>0</v>
      </c>
      <c r="EE939" s="9">
        <f>$ED$1876/4+$ED$1877/2+$ED$1878/4</f>
        <v>0</v>
      </c>
      <c r="GP939" s="9" t="e">
        <f ca="1">INDIRECT(ADDRESS(ROW(),Controls!#REF!+30))</f>
        <v>#REF!</v>
      </c>
      <c r="GQ939" s="9" t="e">
        <f ca="1">INDIRECT(ADDRESS(ROW(),Controls!#REF!+45))</f>
        <v>#REF!</v>
      </c>
      <c r="GR939" s="9" t="e">
        <f ca="1">INDIRECT(ADDRESS(ROW(),Controls!#REF!+60))</f>
        <v>#REF!</v>
      </c>
      <c r="GS939" s="9" t="e">
        <f ca="1">INDIRECT(ADDRESS(ROW(),Controls!#REF!+75))</f>
        <v>#REF!</v>
      </c>
      <c r="GT939" s="9" t="e">
        <f ca="1">INDIRECT(ADDRESS(ROW(),Controls!#REF!+90))</f>
        <v>#REF!</v>
      </c>
      <c r="GU939" s="9" t="e">
        <f ca="1">INDIRECT(ADDRESS(ROW(),Controls!#REF!+105))</f>
        <v>#REF!</v>
      </c>
      <c r="GV939" s="9" t="e">
        <f ca="1">INDIRECT(ADDRESS(ROW(),Controls!#REF!+120))</f>
        <v>#REF!</v>
      </c>
      <c r="GW939" s="9" t="e">
        <f ca="1">INDIRECT(ADDRESS(ROW(),Controls!#REF!+15))</f>
        <v>#REF!</v>
      </c>
      <c r="GX939" s="9" t="e">
        <f ca="1">INDIRECT(ADDRESS(ROW(),Controls!#REF!+135))</f>
        <v>#REF!</v>
      </c>
      <c r="HJ939" s="9" t="e">
        <f t="shared" ca="1" si="84"/>
        <v>#REF!</v>
      </c>
      <c r="HK939" s="9" t="e">
        <f t="shared" ca="1" si="85"/>
        <v>#REF!</v>
      </c>
      <c r="HL939" s="9" t="e">
        <f t="shared" ca="1" si="86"/>
        <v>#REF!</v>
      </c>
      <c r="HM939" s="9" t="e">
        <f t="shared" ca="1" si="87"/>
        <v>#REF!</v>
      </c>
      <c r="HN939" s="9" t="e">
        <f ca="1">SQRT($GS939*(1-$GS939/Controls!$D$15))</f>
        <v>#REF!</v>
      </c>
      <c r="HO939" s="9" t="e">
        <f t="shared" ca="1" si="88"/>
        <v>#REF!</v>
      </c>
      <c r="HP939" s="9" t="e">
        <f t="shared" ca="1" si="89"/>
        <v>#REF!</v>
      </c>
      <c r="HQ939" s="9" t="e">
        <f ca="1">IF($GV939=0,NA(),($GX939*Controls!#REF!))</f>
        <v>#REF!</v>
      </c>
    </row>
    <row r="940" spans="134:225" x14ac:dyDescent="0.25">
      <c r="ED940" s="9">
        <f>$EC$1879/4+$EC$1880/2+$EC$1881/4</f>
        <v>0</v>
      </c>
      <c r="EE940" s="9">
        <f>$ED$1878/4+$ED$1879/2+$ED$1880/4</f>
        <v>0</v>
      </c>
      <c r="GP940" s="9" t="e">
        <f ca="1">INDIRECT(ADDRESS(ROW(),Controls!#REF!+30))</f>
        <v>#REF!</v>
      </c>
      <c r="GQ940" s="9" t="e">
        <f ca="1">INDIRECT(ADDRESS(ROW(),Controls!#REF!+45))</f>
        <v>#REF!</v>
      </c>
      <c r="GR940" s="9" t="e">
        <f ca="1">INDIRECT(ADDRESS(ROW(),Controls!#REF!+60))</f>
        <v>#REF!</v>
      </c>
      <c r="GS940" s="9" t="e">
        <f ca="1">INDIRECT(ADDRESS(ROW(),Controls!#REF!+75))</f>
        <v>#REF!</v>
      </c>
      <c r="GT940" s="9" t="e">
        <f ca="1">INDIRECT(ADDRESS(ROW(),Controls!#REF!+90))</f>
        <v>#REF!</v>
      </c>
      <c r="GU940" s="9" t="e">
        <f ca="1">INDIRECT(ADDRESS(ROW(),Controls!#REF!+105))</f>
        <v>#REF!</v>
      </c>
      <c r="GV940" s="9" t="e">
        <f ca="1">INDIRECT(ADDRESS(ROW(),Controls!#REF!+120))</f>
        <v>#REF!</v>
      </c>
      <c r="GW940" s="9" t="e">
        <f ca="1">INDIRECT(ADDRESS(ROW(),Controls!#REF!+15))</f>
        <v>#REF!</v>
      </c>
      <c r="GX940" s="9" t="e">
        <f ca="1">INDIRECT(ADDRESS(ROW(),Controls!#REF!+135))</f>
        <v>#REF!</v>
      </c>
      <c r="HJ940" s="9" t="e">
        <f t="shared" ca="1" si="84"/>
        <v>#REF!</v>
      </c>
      <c r="HK940" s="9" t="e">
        <f t="shared" ca="1" si="85"/>
        <v>#REF!</v>
      </c>
      <c r="HL940" s="9" t="e">
        <f t="shared" ca="1" si="86"/>
        <v>#REF!</v>
      </c>
      <c r="HM940" s="9" t="e">
        <f t="shared" ca="1" si="87"/>
        <v>#REF!</v>
      </c>
      <c r="HN940" s="9" t="e">
        <f ca="1">SQRT($GS940*(1-$GS940/Controls!$D$15))</f>
        <v>#REF!</v>
      </c>
      <c r="HO940" s="9" t="e">
        <f t="shared" ca="1" si="88"/>
        <v>#REF!</v>
      </c>
      <c r="HP940" s="9" t="e">
        <f t="shared" ca="1" si="89"/>
        <v>#REF!</v>
      </c>
      <c r="HQ940" s="9" t="e">
        <f ca="1">IF($GV940=0,NA(),($GX940*Controls!#REF!))</f>
        <v>#REF!</v>
      </c>
    </row>
    <row r="941" spans="134:225" x14ac:dyDescent="0.25">
      <c r="ED941" s="9">
        <f>$EC$1881/4+$EC$1882/2+$EC$1883/4</f>
        <v>0</v>
      </c>
      <c r="EE941" s="9">
        <f>$ED$1880/4+$ED$1881/2+$ED$1882/4</f>
        <v>0</v>
      </c>
      <c r="GP941" s="9" t="e">
        <f ca="1">INDIRECT(ADDRESS(ROW(),Controls!#REF!+30))</f>
        <v>#REF!</v>
      </c>
      <c r="GQ941" s="9" t="e">
        <f ca="1">INDIRECT(ADDRESS(ROW(),Controls!#REF!+45))</f>
        <v>#REF!</v>
      </c>
      <c r="GR941" s="9" t="e">
        <f ca="1">INDIRECT(ADDRESS(ROW(),Controls!#REF!+60))</f>
        <v>#REF!</v>
      </c>
      <c r="GS941" s="9" t="e">
        <f ca="1">INDIRECT(ADDRESS(ROW(),Controls!#REF!+75))</f>
        <v>#REF!</v>
      </c>
      <c r="GT941" s="9" t="e">
        <f ca="1">INDIRECT(ADDRESS(ROW(),Controls!#REF!+90))</f>
        <v>#REF!</v>
      </c>
      <c r="GU941" s="9" t="e">
        <f ca="1">INDIRECT(ADDRESS(ROW(),Controls!#REF!+105))</f>
        <v>#REF!</v>
      </c>
      <c r="GV941" s="9" t="e">
        <f ca="1">INDIRECT(ADDRESS(ROW(),Controls!#REF!+120))</f>
        <v>#REF!</v>
      </c>
      <c r="GW941" s="9" t="e">
        <f ca="1">INDIRECT(ADDRESS(ROW(),Controls!#REF!+15))</f>
        <v>#REF!</v>
      </c>
      <c r="GX941" s="9" t="e">
        <f ca="1">INDIRECT(ADDRESS(ROW(),Controls!#REF!+135))</f>
        <v>#REF!</v>
      </c>
      <c r="HJ941" s="9" t="e">
        <f t="shared" ca="1" si="84"/>
        <v>#REF!</v>
      </c>
      <c r="HK941" s="9" t="e">
        <f t="shared" ca="1" si="85"/>
        <v>#REF!</v>
      </c>
      <c r="HL941" s="9" t="e">
        <f t="shared" ca="1" si="86"/>
        <v>#REF!</v>
      </c>
      <c r="HM941" s="9" t="e">
        <f t="shared" ca="1" si="87"/>
        <v>#REF!</v>
      </c>
      <c r="HN941" s="9" t="e">
        <f ca="1">SQRT($GS941*(1-$GS941/Controls!$D$15))</f>
        <v>#REF!</v>
      </c>
      <c r="HO941" s="9" t="e">
        <f t="shared" ca="1" si="88"/>
        <v>#REF!</v>
      </c>
      <c r="HP941" s="9" t="e">
        <f t="shared" ca="1" si="89"/>
        <v>#REF!</v>
      </c>
      <c r="HQ941" s="9" t="e">
        <f ca="1">IF($GV941=0,NA(),($GX941*Controls!#REF!))</f>
        <v>#REF!</v>
      </c>
    </row>
    <row r="942" spans="134:225" x14ac:dyDescent="0.25">
      <c r="ED942" s="9">
        <f>$EC$1883/4+$EC$1884/2+$EC$1885/4</f>
        <v>0</v>
      </c>
      <c r="EE942" s="9">
        <f>$ED$1882/4+$ED$1883/2+$ED$1884/4</f>
        <v>0</v>
      </c>
      <c r="GP942" s="9" t="e">
        <f ca="1">INDIRECT(ADDRESS(ROW(),Controls!#REF!+30))</f>
        <v>#REF!</v>
      </c>
      <c r="GQ942" s="9" t="e">
        <f ca="1">INDIRECT(ADDRESS(ROW(),Controls!#REF!+45))</f>
        <v>#REF!</v>
      </c>
      <c r="GR942" s="9" t="e">
        <f ca="1">INDIRECT(ADDRESS(ROW(),Controls!#REF!+60))</f>
        <v>#REF!</v>
      </c>
      <c r="GS942" s="9" t="e">
        <f ca="1">INDIRECT(ADDRESS(ROW(),Controls!#REF!+75))</f>
        <v>#REF!</v>
      </c>
      <c r="GT942" s="9" t="e">
        <f ca="1">INDIRECT(ADDRESS(ROW(),Controls!#REF!+90))</f>
        <v>#REF!</v>
      </c>
      <c r="GU942" s="9" t="e">
        <f ca="1">INDIRECT(ADDRESS(ROW(),Controls!#REF!+105))</f>
        <v>#REF!</v>
      </c>
      <c r="GV942" s="9" t="e">
        <f ca="1">INDIRECT(ADDRESS(ROW(),Controls!#REF!+120))</f>
        <v>#REF!</v>
      </c>
      <c r="GW942" s="9" t="e">
        <f ca="1">INDIRECT(ADDRESS(ROW(),Controls!#REF!+15))</f>
        <v>#REF!</v>
      </c>
      <c r="GX942" s="9" t="e">
        <f ca="1">INDIRECT(ADDRESS(ROW(),Controls!#REF!+135))</f>
        <v>#REF!</v>
      </c>
      <c r="HJ942" s="9" t="e">
        <f t="shared" ca="1" si="84"/>
        <v>#REF!</v>
      </c>
      <c r="HK942" s="9" t="e">
        <f t="shared" ca="1" si="85"/>
        <v>#REF!</v>
      </c>
      <c r="HL942" s="9" t="e">
        <f t="shared" ca="1" si="86"/>
        <v>#REF!</v>
      </c>
      <c r="HM942" s="9" t="e">
        <f t="shared" ca="1" si="87"/>
        <v>#REF!</v>
      </c>
      <c r="HN942" s="9" t="e">
        <f ca="1">SQRT($GS942*(1-$GS942/Controls!$D$15))</f>
        <v>#REF!</v>
      </c>
      <c r="HO942" s="9" t="e">
        <f t="shared" ca="1" si="88"/>
        <v>#REF!</v>
      </c>
      <c r="HP942" s="9" t="e">
        <f t="shared" ca="1" si="89"/>
        <v>#REF!</v>
      </c>
      <c r="HQ942" s="9" t="e">
        <f ca="1">IF($GV942=0,NA(),($GX942*Controls!#REF!))</f>
        <v>#REF!</v>
      </c>
    </row>
    <row r="943" spans="134:225" x14ac:dyDescent="0.25">
      <c r="ED943" s="9">
        <f>$EC$1885/4+$EC$1886/2+$EC$1887/4</f>
        <v>0</v>
      </c>
      <c r="EE943" s="9">
        <f>$ED$1884/4+$ED$1885/2+$ED$1886/4</f>
        <v>0</v>
      </c>
      <c r="GP943" s="9" t="e">
        <f ca="1">INDIRECT(ADDRESS(ROW(),Controls!#REF!+30))</f>
        <v>#REF!</v>
      </c>
      <c r="GQ943" s="9" t="e">
        <f ca="1">INDIRECT(ADDRESS(ROW(),Controls!#REF!+45))</f>
        <v>#REF!</v>
      </c>
      <c r="GR943" s="9" t="e">
        <f ca="1">INDIRECT(ADDRESS(ROW(),Controls!#REF!+60))</f>
        <v>#REF!</v>
      </c>
      <c r="GS943" s="9" t="e">
        <f ca="1">INDIRECT(ADDRESS(ROW(),Controls!#REF!+75))</f>
        <v>#REF!</v>
      </c>
      <c r="GT943" s="9" t="e">
        <f ca="1">INDIRECT(ADDRESS(ROW(),Controls!#REF!+90))</f>
        <v>#REF!</v>
      </c>
      <c r="GU943" s="9" t="e">
        <f ca="1">INDIRECT(ADDRESS(ROW(),Controls!#REF!+105))</f>
        <v>#REF!</v>
      </c>
      <c r="GV943" s="9" t="e">
        <f ca="1">INDIRECT(ADDRESS(ROW(),Controls!#REF!+120))</f>
        <v>#REF!</v>
      </c>
      <c r="GW943" s="9" t="e">
        <f ca="1">INDIRECT(ADDRESS(ROW(),Controls!#REF!+15))</f>
        <v>#REF!</v>
      </c>
      <c r="GX943" s="9" t="e">
        <f ca="1">INDIRECT(ADDRESS(ROW(),Controls!#REF!+135))</f>
        <v>#REF!</v>
      </c>
      <c r="HJ943" s="9" t="e">
        <f t="shared" ca="1" si="84"/>
        <v>#REF!</v>
      </c>
      <c r="HK943" s="9" t="e">
        <f t="shared" ca="1" si="85"/>
        <v>#REF!</v>
      </c>
      <c r="HL943" s="9" t="e">
        <f t="shared" ca="1" si="86"/>
        <v>#REF!</v>
      </c>
      <c r="HM943" s="9" t="e">
        <f t="shared" ca="1" si="87"/>
        <v>#REF!</v>
      </c>
      <c r="HN943" s="9" t="e">
        <f ca="1">SQRT($GS943*(1-$GS943/Controls!$D$15))</f>
        <v>#REF!</v>
      </c>
      <c r="HO943" s="9" t="e">
        <f t="shared" ca="1" si="88"/>
        <v>#REF!</v>
      </c>
      <c r="HP943" s="9" t="e">
        <f t="shared" ca="1" si="89"/>
        <v>#REF!</v>
      </c>
      <c r="HQ943" s="9" t="e">
        <f ca="1">IF($GV943=0,NA(),($GX943*Controls!#REF!))</f>
        <v>#REF!</v>
      </c>
    </row>
    <row r="944" spans="134:225" x14ac:dyDescent="0.25">
      <c r="ED944" s="9">
        <f>$EC$1887/4+$EC$1888/2+$EC$1889/4</f>
        <v>0</v>
      </c>
      <c r="EE944" s="9">
        <f>$ED$1886/4+$ED$1887/2+$ED$1888/4</f>
        <v>0</v>
      </c>
      <c r="GP944" s="9" t="e">
        <f ca="1">INDIRECT(ADDRESS(ROW(),Controls!#REF!+30))</f>
        <v>#REF!</v>
      </c>
      <c r="GQ944" s="9" t="e">
        <f ca="1">INDIRECT(ADDRESS(ROW(),Controls!#REF!+45))</f>
        <v>#REF!</v>
      </c>
      <c r="GR944" s="9" t="e">
        <f ca="1">INDIRECT(ADDRESS(ROW(),Controls!#REF!+60))</f>
        <v>#REF!</v>
      </c>
      <c r="GS944" s="9" t="e">
        <f ca="1">INDIRECT(ADDRESS(ROW(),Controls!#REF!+75))</f>
        <v>#REF!</v>
      </c>
      <c r="GT944" s="9" t="e">
        <f ca="1">INDIRECT(ADDRESS(ROW(),Controls!#REF!+90))</f>
        <v>#REF!</v>
      </c>
      <c r="GU944" s="9" t="e">
        <f ca="1">INDIRECT(ADDRESS(ROW(),Controls!#REF!+105))</f>
        <v>#REF!</v>
      </c>
      <c r="GV944" s="9" t="e">
        <f ca="1">INDIRECT(ADDRESS(ROW(),Controls!#REF!+120))</f>
        <v>#REF!</v>
      </c>
      <c r="GW944" s="9" t="e">
        <f ca="1">INDIRECT(ADDRESS(ROW(),Controls!#REF!+15))</f>
        <v>#REF!</v>
      </c>
      <c r="GX944" s="9" t="e">
        <f ca="1">INDIRECT(ADDRESS(ROW(),Controls!#REF!+135))</f>
        <v>#REF!</v>
      </c>
      <c r="HJ944" s="9" t="e">
        <f t="shared" ca="1" si="84"/>
        <v>#REF!</v>
      </c>
      <c r="HK944" s="9" t="e">
        <f t="shared" ca="1" si="85"/>
        <v>#REF!</v>
      </c>
      <c r="HL944" s="9" t="e">
        <f t="shared" ca="1" si="86"/>
        <v>#REF!</v>
      </c>
      <c r="HM944" s="9" t="e">
        <f t="shared" ca="1" si="87"/>
        <v>#REF!</v>
      </c>
      <c r="HN944" s="9" t="e">
        <f ca="1">SQRT($GS944*(1-$GS944/Controls!$D$15))</f>
        <v>#REF!</v>
      </c>
      <c r="HO944" s="9" t="e">
        <f t="shared" ca="1" si="88"/>
        <v>#REF!</v>
      </c>
      <c r="HP944" s="9" t="e">
        <f t="shared" ca="1" si="89"/>
        <v>#REF!</v>
      </c>
      <c r="HQ944" s="9" t="e">
        <f ca="1">IF($GV944=0,NA(),($GX944*Controls!#REF!))</f>
        <v>#REF!</v>
      </c>
    </row>
    <row r="945" spans="134:225" x14ac:dyDescent="0.25">
      <c r="ED945" s="9">
        <f>$EC$1889/4+$EC$1890/2+$EC$1891/4</f>
        <v>0</v>
      </c>
      <c r="EE945" s="9">
        <f>$ED$1888/4+$ED$1889/2+$ED$1890/4</f>
        <v>0</v>
      </c>
      <c r="GP945" s="9" t="e">
        <f ca="1">INDIRECT(ADDRESS(ROW(),Controls!#REF!+30))</f>
        <v>#REF!</v>
      </c>
      <c r="GQ945" s="9" t="e">
        <f ca="1">INDIRECT(ADDRESS(ROW(),Controls!#REF!+45))</f>
        <v>#REF!</v>
      </c>
      <c r="GR945" s="9" t="e">
        <f ca="1">INDIRECT(ADDRESS(ROW(),Controls!#REF!+60))</f>
        <v>#REF!</v>
      </c>
      <c r="GS945" s="9" t="e">
        <f ca="1">INDIRECT(ADDRESS(ROW(),Controls!#REF!+75))</f>
        <v>#REF!</v>
      </c>
      <c r="GT945" s="9" t="e">
        <f ca="1">INDIRECT(ADDRESS(ROW(),Controls!#REF!+90))</f>
        <v>#REF!</v>
      </c>
      <c r="GU945" s="9" t="e">
        <f ca="1">INDIRECT(ADDRESS(ROW(),Controls!#REF!+105))</f>
        <v>#REF!</v>
      </c>
      <c r="GV945" s="9" t="e">
        <f ca="1">INDIRECT(ADDRESS(ROW(),Controls!#REF!+120))</f>
        <v>#REF!</v>
      </c>
      <c r="GW945" s="9" t="e">
        <f ca="1">INDIRECT(ADDRESS(ROW(),Controls!#REF!+15))</f>
        <v>#REF!</v>
      </c>
      <c r="GX945" s="9" t="e">
        <f ca="1">INDIRECT(ADDRESS(ROW(),Controls!#REF!+135))</f>
        <v>#REF!</v>
      </c>
      <c r="HJ945" s="9" t="e">
        <f t="shared" ca="1" si="84"/>
        <v>#REF!</v>
      </c>
      <c r="HK945" s="9" t="e">
        <f t="shared" ca="1" si="85"/>
        <v>#REF!</v>
      </c>
      <c r="HL945" s="9" t="e">
        <f t="shared" ca="1" si="86"/>
        <v>#REF!</v>
      </c>
      <c r="HM945" s="9" t="e">
        <f t="shared" ca="1" si="87"/>
        <v>#REF!</v>
      </c>
      <c r="HN945" s="9" t="e">
        <f ca="1">SQRT($GS945*(1-$GS945/Controls!$D$15))</f>
        <v>#REF!</v>
      </c>
      <c r="HO945" s="9" t="e">
        <f t="shared" ca="1" si="88"/>
        <v>#REF!</v>
      </c>
      <c r="HP945" s="9" t="e">
        <f t="shared" ca="1" si="89"/>
        <v>#REF!</v>
      </c>
      <c r="HQ945" s="9" t="e">
        <f ca="1">IF($GV945=0,NA(),($GX945*Controls!#REF!))</f>
        <v>#REF!</v>
      </c>
    </row>
    <row r="946" spans="134:225" x14ac:dyDescent="0.25">
      <c r="ED946" s="9">
        <f>$EC$1891/4+$EC$1892/2+$EC$1893/4</f>
        <v>0</v>
      </c>
      <c r="EE946" s="9">
        <f>$ED$1890/4+$ED$1891/2+$ED$1892/4</f>
        <v>0</v>
      </c>
      <c r="GP946" s="9" t="e">
        <f ca="1">INDIRECT(ADDRESS(ROW(),Controls!#REF!+30))</f>
        <v>#REF!</v>
      </c>
      <c r="GQ946" s="9" t="e">
        <f ca="1">INDIRECT(ADDRESS(ROW(),Controls!#REF!+45))</f>
        <v>#REF!</v>
      </c>
      <c r="GR946" s="9" t="e">
        <f ca="1">INDIRECT(ADDRESS(ROW(),Controls!#REF!+60))</f>
        <v>#REF!</v>
      </c>
      <c r="GS946" s="9" t="e">
        <f ca="1">INDIRECT(ADDRESS(ROW(),Controls!#REF!+75))</f>
        <v>#REF!</v>
      </c>
      <c r="GT946" s="9" t="e">
        <f ca="1">INDIRECT(ADDRESS(ROW(),Controls!#REF!+90))</f>
        <v>#REF!</v>
      </c>
      <c r="GU946" s="9" t="e">
        <f ca="1">INDIRECT(ADDRESS(ROW(),Controls!#REF!+105))</f>
        <v>#REF!</v>
      </c>
      <c r="GV946" s="9" t="e">
        <f ca="1">INDIRECT(ADDRESS(ROW(),Controls!#REF!+120))</f>
        <v>#REF!</v>
      </c>
      <c r="GW946" s="9" t="e">
        <f ca="1">INDIRECT(ADDRESS(ROW(),Controls!#REF!+15))</f>
        <v>#REF!</v>
      </c>
      <c r="GX946" s="9" t="e">
        <f ca="1">INDIRECT(ADDRESS(ROW(),Controls!#REF!+135))</f>
        <v>#REF!</v>
      </c>
      <c r="HJ946" s="9" t="e">
        <f t="shared" ca="1" si="84"/>
        <v>#REF!</v>
      </c>
      <c r="HK946" s="9" t="e">
        <f t="shared" ca="1" si="85"/>
        <v>#REF!</v>
      </c>
      <c r="HL946" s="9" t="e">
        <f t="shared" ca="1" si="86"/>
        <v>#REF!</v>
      </c>
      <c r="HM946" s="9" t="e">
        <f t="shared" ca="1" si="87"/>
        <v>#REF!</v>
      </c>
      <c r="HN946" s="9" t="e">
        <f ca="1">SQRT($GS946*(1-$GS946/Controls!$D$15))</f>
        <v>#REF!</v>
      </c>
      <c r="HO946" s="9" t="e">
        <f t="shared" ca="1" si="88"/>
        <v>#REF!</v>
      </c>
      <c r="HP946" s="9" t="e">
        <f t="shared" ca="1" si="89"/>
        <v>#REF!</v>
      </c>
      <c r="HQ946" s="9" t="e">
        <f ca="1">IF($GV946=0,NA(),($GX946*Controls!#REF!))</f>
        <v>#REF!</v>
      </c>
    </row>
    <row r="947" spans="134:225" x14ac:dyDescent="0.25">
      <c r="ED947" s="9">
        <f>$EC$1893/4+$EC$1894/2+$EC$1895/4</f>
        <v>0</v>
      </c>
      <c r="EE947" s="9">
        <f>$ED$1892/4+$ED$1893/2+$ED$1894/4</f>
        <v>0</v>
      </c>
      <c r="GP947" s="9" t="e">
        <f ca="1">INDIRECT(ADDRESS(ROW(),Controls!#REF!+30))</f>
        <v>#REF!</v>
      </c>
      <c r="GQ947" s="9" t="e">
        <f ca="1">INDIRECT(ADDRESS(ROW(),Controls!#REF!+45))</f>
        <v>#REF!</v>
      </c>
      <c r="GR947" s="9" t="e">
        <f ca="1">INDIRECT(ADDRESS(ROW(),Controls!#REF!+60))</f>
        <v>#REF!</v>
      </c>
      <c r="GS947" s="9" t="e">
        <f ca="1">INDIRECT(ADDRESS(ROW(),Controls!#REF!+75))</f>
        <v>#REF!</v>
      </c>
      <c r="GT947" s="9" t="e">
        <f ca="1">INDIRECT(ADDRESS(ROW(),Controls!#REF!+90))</f>
        <v>#REF!</v>
      </c>
      <c r="GU947" s="9" t="e">
        <f ca="1">INDIRECT(ADDRESS(ROW(),Controls!#REF!+105))</f>
        <v>#REF!</v>
      </c>
      <c r="GV947" s="9" t="e">
        <f ca="1">INDIRECT(ADDRESS(ROW(),Controls!#REF!+120))</f>
        <v>#REF!</v>
      </c>
      <c r="GW947" s="9" t="e">
        <f ca="1">INDIRECT(ADDRESS(ROW(),Controls!#REF!+15))</f>
        <v>#REF!</v>
      </c>
      <c r="GX947" s="9" t="e">
        <f ca="1">INDIRECT(ADDRESS(ROW(),Controls!#REF!+135))</f>
        <v>#REF!</v>
      </c>
      <c r="HJ947" s="9" t="e">
        <f t="shared" ca="1" si="84"/>
        <v>#REF!</v>
      </c>
      <c r="HK947" s="9" t="e">
        <f t="shared" ca="1" si="85"/>
        <v>#REF!</v>
      </c>
      <c r="HL947" s="9" t="e">
        <f t="shared" ca="1" si="86"/>
        <v>#REF!</v>
      </c>
      <c r="HM947" s="9" t="e">
        <f t="shared" ca="1" si="87"/>
        <v>#REF!</v>
      </c>
      <c r="HN947" s="9" t="e">
        <f ca="1">SQRT($GS947*(1-$GS947/Controls!$D$15))</f>
        <v>#REF!</v>
      </c>
      <c r="HO947" s="9" t="e">
        <f t="shared" ca="1" si="88"/>
        <v>#REF!</v>
      </c>
      <c r="HP947" s="9" t="e">
        <f t="shared" ca="1" si="89"/>
        <v>#REF!</v>
      </c>
      <c r="HQ947" s="9" t="e">
        <f ca="1">IF($GV947=0,NA(),($GX947*Controls!#REF!))</f>
        <v>#REF!</v>
      </c>
    </row>
    <row r="948" spans="134:225" x14ac:dyDescent="0.25">
      <c r="ED948" s="9">
        <f>$EC$1895/4+$EC$1896/2+$EC$1897/4</f>
        <v>0</v>
      </c>
      <c r="EE948" s="9">
        <f>$ED$1894/4+$ED$1895/2+$ED$1896/4</f>
        <v>0</v>
      </c>
      <c r="GP948" s="9" t="e">
        <f ca="1">INDIRECT(ADDRESS(ROW(),Controls!#REF!+30))</f>
        <v>#REF!</v>
      </c>
      <c r="GQ948" s="9" t="e">
        <f ca="1">INDIRECT(ADDRESS(ROW(),Controls!#REF!+45))</f>
        <v>#REF!</v>
      </c>
      <c r="GR948" s="9" t="e">
        <f ca="1">INDIRECT(ADDRESS(ROW(),Controls!#REF!+60))</f>
        <v>#REF!</v>
      </c>
      <c r="GS948" s="9" t="e">
        <f ca="1">INDIRECT(ADDRESS(ROW(),Controls!#REF!+75))</f>
        <v>#REF!</v>
      </c>
      <c r="GT948" s="9" t="e">
        <f ca="1">INDIRECT(ADDRESS(ROW(),Controls!#REF!+90))</f>
        <v>#REF!</v>
      </c>
      <c r="GU948" s="9" t="e">
        <f ca="1">INDIRECT(ADDRESS(ROW(),Controls!#REF!+105))</f>
        <v>#REF!</v>
      </c>
      <c r="GV948" s="9" t="e">
        <f ca="1">INDIRECT(ADDRESS(ROW(),Controls!#REF!+120))</f>
        <v>#REF!</v>
      </c>
      <c r="GW948" s="9" t="e">
        <f ca="1">INDIRECT(ADDRESS(ROW(),Controls!#REF!+15))</f>
        <v>#REF!</v>
      </c>
      <c r="GX948" s="9" t="e">
        <f ca="1">INDIRECT(ADDRESS(ROW(),Controls!#REF!+135))</f>
        <v>#REF!</v>
      </c>
      <c r="HJ948" s="9" t="e">
        <f t="shared" ca="1" si="84"/>
        <v>#REF!</v>
      </c>
      <c r="HK948" s="9" t="e">
        <f t="shared" ca="1" si="85"/>
        <v>#REF!</v>
      </c>
      <c r="HL948" s="9" t="e">
        <f t="shared" ca="1" si="86"/>
        <v>#REF!</v>
      </c>
      <c r="HM948" s="9" t="e">
        <f t="shared" ca="1" si="87"/>
        <v>#REF!</v>
      </c>
      <c r="HN948" s="9" t="e">
        <f ca="1">SQRT($GS948*(1-$GS948/Controls!$D$15))</f>
        <v>#REF!</v>
      </c>
      <c r="HO948" s="9" t="e">
        <f t="shared" ca="1" si="88"/>
        <v>#REF!</v>
      </c>
      <c r="HP948" s="9" t="e">
        <f t="shared" ca="1" si="89"/>
        <v>#REF!</v>
      </c>
      <c r="HQ948" s="9" t="e">
        <f ca="1">IF($GV948=0,NA(),($GX948*Controls!#REF!))</f>
        <v>#REF!</v>
      </c>
    </row>
    <row r="949" spans="134:225" x14ac:dyDescent="0.25">
      <c r="ED949" s="9">
        <f>$EC$1897/4+$EC$1898/2+$EC$1899/4</f>
        <v>0</v>
      </c>
      <c r="EE949" s="9">
        <f>$ED$1896/4+$ED$1897/2+$ED$1898/4</f>
        <v>0</v>
      </c>
      <c r="GP949" s="9" t="e">
        <f ca="1">INDIRECT(ADDRESS(ROW(),Controls!#REF!+30))</f>
        <v>#REF!</v>
      </c>
      <c r="GQ949" s="9" t="e">
        <f ca="1">INDIRECT(ADDRESS(ROW(),Controls!#REF!+45))</f>
        <v>#REF!</v>
      </c>
      <c r="GR949" s="9" t="e">
        <f ca="1">INDIRECT(ADDRESS(ROW(),Controls!#REF!+60))</f>
        <v>#REF!</v>
      </c>
      <c r="GS949" s="9" t="e">
        <f ca="1">INDIRECT(ADDRESS(ROW(),Controls!#REF!+75))</f>
        <v>#REF!</v>
      </c>
      <c r="GT949" s="9" t="e">
        <f ca="1">INDIRECT(ADDRESS(ROW(),Controls!#REF!+90))</f>
        <v>#REF!</v>
      </c>
      <c r="GU949" s="9" t="e">
        <f ca="1">INDIRECT(ADDRESS(ROW(),Controls!#REF!+105))</f>
        <v>#REF!</v>
      </c>
      <c r="GV949" s="9" t="e">
        <f ca="1">INDIRECT(ADDRESS(ROW(),Controls!#REF!+120))</f>
        <v>#REF!</v>
      </c>
      <c r="GW949" s="9" t="e">
        <f ca="1">INDIRECT(ADDRESS(ROW(),Controls!#REF!+15))</f>
        <v>#REF!</v>
      </c>
      <c r="GX949" s="9" t="e">
        <f ca="1">INDIRECT(ADDRESS(ROW(),Controls!#REF!+135))</f>
        <v>#REF!</v>
      </c>
      <c r="HJ949" s="9" t="e">
        <f t="shared" ca="1" si="84"/>
        <v>#REF!</v>
      </c>
      <c r="HK949" s="9" t="e">
        <f t="shared" ca="1" si="85"/>
        <v>#REF!</v>
      </c>
      <c r="HL949" s="9" t="e">
        <f t="shared" ca="1" si="86"/>
        <v>#REF!</v>
      </c>
      <c r="HM949" s="9" t="e">
        <f t="shared" ca="1" si="87"/>
        <v>#REF!</v>
      </c>
      <c r="HN949" s="9" t="e">
        <f ca="1">SQRT($GS949*(1-$GS949/Controls!$D$15))</f>
        <v>#REF!</v>
      </c>
      <c r="HO949" s="9" t="e">
        <f t="shared" ca="1" si="88"/>
        <v>#REF!</v>
      </c>
      <c r="HP949" s="9" t="e">
        <f t="shared" ca="1" si="89"/>
        <v>#REF!</v>
      </c>
      <c r="HQ949" s="9" t="e">
        <f ca="1">IF($GV949=0,NA(),($GX949*Controls!#REF!))</f>
        <v>#REF!</v>
      </c>
    </row>
    <row r="950" spans="134:225" x14ac:dyDescent="0.25">
      <c r="ED950" s="9">
        <f>$EC$1899/4+$EC$1900/2+$EC$1901/4</f>
        <v>0</v>
      </c>
      <c r="EE950" s="9">
        <f>$ED$1898/4+$ED$1899/2+$ED$1900/4</f>
        <v>0</v>
      </c>
      <c r="GP950" s="9" t="e">
        <f ca="1">INDIRECT(ADDRESS(ROW(),Controls!#REF!+30))</f>
        <v>#REF!</v>
      </c>
      <c r="GQ950" s="9" t="e">
        <f ca="1">INDIRECT(ADDRESS(ROW(),Controls!#REF!+45))</f>
        <v>#REF!</v>
      </c>
      <c r="GR950" s="9" t="e">
        <f ca="1">INDIRECT(ADDRESS(ROW(),Controls!#REF!+60))</f>
        <v>#REF!</v>
      </c>
      <c r="GS950" s="9" t="e">
        <f ca="1">INDIRECT(ADDRESS(ROW(),Controls!#REF!+75))</f>
        <v>#REF!</v>
      </c>
      <c r="GT950" s="9" t="e">
        <f ca="1">INDIRECT(ADDRESS(ROW(),Controls!#REF!+90))</f>
        <v>#REF!</v>
      </c>
      <c r="GU950" s="9" t="e">
        <f ca="1">INDIRECT(ADDRESS(ROW(),Controls!#REF!+105))</f>
        <v>#REF!</v>
      </c>
      <c r="GV950" s="9" t="e">
        <f ca="1">INDIRECT(ADDRESS(ROW(),Controls!#REF!+120))</f>
        <v>#REF!</v>
      </c>
      <c r="GW950" s="9" t="e">
        <f ca="1">INDIRECT(ADDRESS(ROW(),Controls!#REF!+15))</f>
        <v>#REF!</v>
      </c>
      <c r="GX950" s="9" t="e">
        <f ca="1">INDIRECT(ADDRESS(ROW(),Controls!#REF!+135))</f>
        <v>#REF!</v>
      </c>
      <c r="HJ950" s="9" t="e">
        <f t="shared" ca="1" si="84"/>
        <v>#REF!</v>
      </c>
      <c r="HK950" s="9" t="e">
        <f t="shared" ca="1" si="85"/>
        <v>#REF!</v>
      </c>
      <c r="HL950" s="9" t="e">
        <f t="shared" ca="1" si="86"/>
        <v>#REF!</v>
      </c>
      <c r="HM950" s="9" t="e">
        <f t="shared" ca="1" si="87"/>
        <v>#REF!</v>
      </c>
      <c r="HN950" s="9" t="e">
        <f ca="1">SQRT($GS950*(1-$GS950/Controls!$D$15))</f>
        <v>#REF!</v>
      </c>
      <c r="HO950" s="9" t="e">
        <f t="shared" ca="1" si="88"/>
        <v>#REF!</v>
      </c>
      <c r="HP950" s="9" t="e">
        <f t="shared" ca="1" si="89"/>
        <v>#REF!</v>
      </c>
      <c r="HQ950" s="9" t="e">
        <f ca="1">IF($GV950=0,NA(),($GX950*Controls!#REF!))</f>
        <v>#REF!</v>
      </c>
    </row>
    <row r="951" spans="134:225" x14ac:dyDescent="0.25">
      <c r="ED951" s="9">
        <f>$EC$1901/4+$EC$1902/2+$EC$1903/4</f>
        <v>0</v>
      </c>
      <c r="EE951" s="9">
        <f>$ED$1900/4+$ED$1901/2+$ED$1902/4</f>
        <v>0</v>
      </c>
      <c r="GP951" s="9" t="e">
        <f ca="1">INDIRECT(ADDRESS(ROW(),Controls!#REF!+30))</f>
        <v>#REF!</v>
      </c>
      <c r="GQ951" s="9" t="e">
        <f ca="1">INDIRECT(ADDRESS(ROW(),Controls!#REF!+45))</f>
        <v>#REF!</v>
      </c>
      <c r="GR951" s="9" t="e">
        <f ca="1">INDIRECT(ADDRESS(ROW(),Controls!#REF!+60))</f>
        <v>#REF!</v>
      </c>
      <c r="GS951" s="9" t="e">
        <f ca="1">INDIRECT(ADDRESS(ROW(),Controls!#REF!+75))</f>
        <v>#REF!</v>
      </c>
      <c r="GT951" s="9" t="e">
        <f ca="1">INDIRECT(ADDRESS(ROW(),Controls!#REF!+90))</f>
        <v>#REF!</v>
      </c>
      <c r="GU951" s="9" t="e">
        <f ca="1">INDIRECT(ADDRESS(ROW(),Controls!#REF!+105))</f>
        <v>#REF!</v>
      </c>
      <c r="GV951" s="9" t="e">
        <f ca="1">INDIRECT(ADDRESS(ROW(),Controls!#REF!+120))</f>
        <v>#REF!</v>
      </c>
      <c r="GW951" s="9" t="e">
        <f ca="1">INDIRECT(ADDRESS(ROW(),Controls!#REF!+15))</f>
        <v>#REF!</v>
      </c>
      <c r="GX951" s="9" t="e">
        <f ca="1">INDIRECT(ADDRESS(ROW(),Controls!#REF!+135))</f>
        <v>#REF!</v>
      </c>
      <c r="HJ951" s="9" t="e">
        <f t="shared" ca="1" si="84"/>
        <v>#REF!</v>
      </c>
      <c r="HK951" s="9" t="e">
        <f t="shared" ca="1" si="85"/>
        <v>#REF!</v>
      </c>
      <c r="HL951" s="9" t="e">
        <f t="shared" ca="1" si="86"/>
        <v>#REF!</v>
      </c>
      <c r="HM951" s="9" t="e">
        <f t="shared" ca="1" si="87"/>
        <v>#REF!</v>
      </c>
      <c r="HN951" s="9" t="e">
        <f ca="1">SQRT($GS951*(1-$GS951/Controls!$D$15))</f>
        <v>#REF!</v>
      </c>
      <c r="HO951" s="9" t="e">
        <f t="shared" ca="1" si="88"/>
        <v>#REF!</v>
      </c>
      <c r="HP951" s="9" t="e">
        <f t="shared" ca="1" si="89"/>
        <v>#REF!</v>
      </c>
      <c r="HQ951" s="9" t="e">
        <f ca="1">IF($GV951=0,NA(),($GX951*Controls!#REF!))</f>
        <v>#REF!</v>
      </c>
    </row>
    <row r="952" spans="134:225" x14ac:dyDescent="0.25">
      <c r="ED952" s="9">
        <f>$EC$1903/4+$EC$1904/2+$EC$1905/4</f>
        <v>0</v>
      </c>
      <c r="EE952" s="9">
        <f>$ED$1902/4+$ED$1903/2+$ED$1904/4</f>
        <v>0</v>
      </c>
      <c r="GP952" s="9" t="e">
        <f ca="1">INDIRECT(ADDRESS(ROW(),Controls!#REF!+30))</f>
        <v>#REF!</v>
      </c>
      <c r="GQ952" s="9" t="e">
        <f ca="1">INDIRECT(ADDRESS(ROW(),Controls!#REF!+45))</f>
        <v>#REF!</v>
      </c>
      <c r="GR952" s="9" t="e">
        <f ca="1">INDIRECT(ADDRESS(ROW(),Controls!#REF!+60))</f>
        <v>#REF!</v>
      </c>
      <c r="GS952" s="9" t="e">
        <f ca="1">INDIRECT(ADDRESS(ROW(),Controls!#REF!+75))</f>
        <v>#REF!</v>
      </c>
      <c r="GT952" s="9" t="e">
        <f ca="1">INDIRECT(ADDRESS(ROW(),Controls!#REF!+90))</f>
        <v>#REF!</v>
      </c>
      <c r="GU952" s="9" t="e">
        <f ca="1">INDIRECT(ADDRESS(ROW(),Controls!#REF!+105))</f>
        <v>#REF!</v>
      </c>
      <c r="GV952" s="9" t="e">
        <f ca="1">INDIRECT(ADDRESS(ROW(),Controls!#REF!+120))</f>
        <v>#REF!</v>
      </c>
      <c r="GW952" s="9" t="e">
        <f ca="1">INDIRECT(ADDRESS(ROW(),Controls!#REF!+15))</f>
        <v>#REF!</v>
      </c>
      <c r="GX952" s="9" t="e">
        <f ca="1">INDIRECT(ADDRESS(ROW(),Controls!#REF!+135))</f>
        <v>#REF!</v>
      </c>
      <c r="HJ952" s="9" t="e">
        <f t="shared" ca="1" si="84"/>
        <v>#REF!</v>
      </c>
      <c r="HK952" s="9" t="e">
        <f t="shared" ca="1" si="85"/>
        <v>#REF!</v>
      </c>
      <c r="HL952" s="9" t="e">
        <f t="shared" ca="1" si="86"/>
        <v>#REF!</v>
      </c>
      <c r="HM952" s="9" t="e">
        <f t="shared" ca="1" si="87"/>
        <v>#REF!</v>
      </c>
      <c r="HN952" s="9" t="e">
        <f ca="1">SQRT($GS952*(1-$GS952/Controls!$D$15))</f>
        <v>#REF!</v>
      </c>
      <c r="HO952" s="9" t="e">
        <f t="shared" ca="1" si="88"/>
        <v>#REF!</v>
      </c>
      <c r="HP952" s="9" t="e">
        <f t="shared" ca="1" si="89"/>
        <v>#REF!</v>
      </c>
      <c r="HQ952" s="9" t="e">
        <f ca="1">IF($GV952=0,NA(),($GX952*Controls!#REF!))</f>
        <v>#REF!</v>
      </c>
    </row>
    <row r="953" spans="134:225" x14ac:dyDescent="0.25">
      <c r="ED953" s="9">
        <f>$EC$1905/4+$EC$1906/2+$EC$1907/4</f>
        <v>0</v>
      </c>
      <c r="EE953" s="9">
        <f>$ED$1904/4+$ED$1905/2+$ED$1906/4</f>
        <v>0</v>
      </c>
      <c r="GP953" s="9" t="e">
        <f ca="1">INDIRECT(ADDRESS(ROW(),Controls!#REF!+30))</f>
        <v>#REF!</v>
      </c>
      <c r="GQ953" s="9" t="e">
        <f ca="1">INDIRECT(ADDRESS(ROW(),Controls!#REF!+45))</f>
        <v>#REF!</v>
      </c>
      <c r="GR953" s="9" t="e">
        <f ca="1">INDIRECT(ADDRESS(ROW(),Controls!#REF!+60))</f>
        <v>#REF!</v>
      </c>
      <c r="GS953" s="9" t="e">
        <f ca="1">INDIRECT(ADDRESS(ROW(),Controls!#REF!+75))</f>
        <v>#REF!</v>
      </c>
      <c r="GT953" s="9" t="e">
        <f ca="1">INDIRECT(ADDRESS(ROW(),Controls!#REF!+90))</f>
        <v>#REF!</v>
      </c>
      <c r="GU953" s="9" t="e">
        <f ca="1">INDIRECT(ADDRESS(ROW(),Controls!#REF!+105))</f>
        <v>#REF!</v>
      </c>
      <c r="GV953" s="9" t="e">
        <f ca="1">INDIRECT(ADDRESS(ROW(),Controls!#REF!+120))</f>
        <v>#REF!</v>
      </c>
      <c r="GW953" s="9" t="e">
        <f ca="1">INDIRECT(ADDRESS(ROW(),Controls!#REF!+15))</f>
        <v>#REF!</v>
      </c>
      <c r="GX953" s="9" t="e">
        <f ca="1">INDIRECT(ADDRESS(ROW(),Controls!#REF!+135))</f>
        <v>#REF!</v>
      </c>
      <c r="HJ953" s="9" t="e">
        <f t="shared" ca="1" si="84"/>
        <v>#REF!</v>
      </c>
      <c r="HK953" s="9" t="e">
        <f t="shared" ca="1" si="85"/>
        <v>#REF!</v>
      </c>
      <c r="HL953" s="9" t="e">
        <f t="shared" ca="1" si="86"/>
        <v>#REF!</v>
      </c>
      <c r="HM953" s="9" t="e">
        <f t="shared" ca="1" si="87"/>
        <v>#REF!</v>
      </c>
      <c r="HN953" s="9" t="e">
        <f ca="1">SQRT($GS953*(1-$GS953/Controls!$D$15))</f>
        <v>#REF!</v>
      </c>
      <c r="HO953" s="9" t="e">
        <f t="shared" ca="1" si="88"/>
        <v>#REF!</v>
      </c>
      <c r="HP953" s="9" t="e">
        <f t="shared" ca="1" si="89"/>
        <v>#REF!</v>
      </c>
      <c r="HQ953" s="9" t="e">
        <f ca="1">IF($GV953=0,NA(),($GX953*Controls!#REF!))</f>
        <v>#REF!</v>
      </c>
    </row>
    <row r="954" spans="134:225" x14ac:dyDescent="0.25">
      <c r="ED954" s="9">
        <f>$EC$1907/4+$EC$1908/2+$EC$1909/4</f>
        <v>0</v>
      </c>
      <c r="EE954" s="9">
        <f>$ED$1906/4+$ED$1907/2+$ED$1908/4</f>
        <v>0</v>
      </c>
      <c r="GP954" s="9" t="e">
        <f ca="1">INDIRECT(ADDRESS(ROW(),Controls!#REF!+30))</f>
        <v>#REF!</v>
      </c>
      <c r="GQ954" s="9" t="e">
        <f ca="1">INDIRECT(ADDRESS(ROW(),Controls!#REF!+45))</f>
        <v>#REF!</v>
      </c>
      <c r="GR954" s="9" t="e">
        <f ca="1">INDIRECT(ADDRESS(ROW(),Controls!#REF!+60))</f>
        <v>#REF!</v>
      </c>
      <c r="GS954" s="9" t="e">
        <f ca="1">INDIRECT(ADDRESS(ROW(),Controls!#REF!+75))</f>
        <v>#REF!</v>
      </c>
      <c r="GT954" s="9" t="e">
        <f ca="1">INDIRECT(ADDRESS(ROW(),Controls!#REF!+90))</f>
        <v>#REF!</v>
      </c>
      <c r="GU954" s="9" t="e">
        <f ca="1">INDIRECT(ADDRESS(ROW(),Controls!#REF!+105))</f>
        <v>#REF!</v>
      </c>
      <c r="GV954" s="9" t="e">
        <f ca="1">INDIRECT(ADDRESS(ROW(),Controls!#REF!+120))</f>
        <v>#REF!</v>
      </c>
      <c r="GW954" s="9" t="e">
        <f ca="1">INDIRECT(ADDRESS(ROW(),Controls!#REF!+15))</f>
        <v>#REF!</v>
      </c>
      <c r="GX954" s="9" t="e">
        <f ca="1">INDIRECT(ADDRESS(ROW(),Controls!#REF!+135))</f>
        <v>#REF!</v>
      </c>
      <c r="HJ954" s="9" t="e">
        <f t="shared" ca="1" si="84"/>
        <v>#REF!</v>
      </c>
      <c r="HK954" s="9" t="e">
        <f t="shared" ca="1" si="85"/>
        <v>#REF!</v>
      </c>
      <c r="HL954" s="9" t="e">
        <f t="shared" ca="1" si="86"/>
        <v>#REF!</v>
      </c>
      <c r="HM954" s="9" t="e">
        <f t="shared" ca="1" si="87"/>
        <v>#REF!</v>
      </c>
      <c r="HN954" s="9" t="e">
        <f ca="1">SQRT($GS954*(1-$GS954/Controls!$D$15))</f>
        <v>#REF!</v>
      </c>
      <c r="HO954" s="9" t="e">
        <f t="shared" ca="1" si="88"/>
        <v>#REF!</v>
      </c>
      <c r="HP954" s="9" t="e">
        <f t="shared" ca="1" si="89"/>
        <v>#REF!</v>
      </c>
      <c r="HQ954" s="9" t="e">
        <f ca="1">IF($GV954=0,NA(),($GX954*Controls!#REF!))</f>
        <v>#REF!</v>
      </c>
    </row>
    <row r="955" spans="134:225" x14ac:dyDescent="0.25">
      <c r="ED955" s="9">
        <f>$EC$1909/4+$EC$1910/2+$EC$1911/4</f>
        <v>0</v>
      </c>
      <c r="EE955" s="9">
        <f>$ED$1908/4+$ED$1909/2+$ED$1910/4</f>
        <v>0</v>
      </c>
      <c r="GP955" s="9" t="e">
        <f ca="1">INDIRECT(ADDRESS(ROW(),Controls!#REF!+30))</f>
        <v>#REF!</v>
      </c>
      <c r="GQ955" s="9" t="e">
        <f ca="1">INDIRECT(ADDRESS(ROW(),Controls!#REF!+45))</f>
        <v>#REF!</v>
      </c>
      <c r="GR955" s="9" t="e">
        <f ca="1">INDIRECT(ADDRESS(ROW(),Controls!#REF!+60))</f>
        <v>#REF!</v>
      </c>
      <c r="GS955" s="9" t="e">
        <f ca="1">INDIRECT(ADDRESS(ROW(),Controls!#REF!+75))</f>
        <v>#REF!</v>
      </c>
      <c r="GT955" s="9" t="e">
        <f ca="1">INDIRECT(ADDRESS(ROW(),Controls!#REF!+90))</f>
        <v>#REF!</v>
      </c>
      <c r="GU955" s="9" t="e">
        <f ca="1">INDIRECT(ADDRESS(ROW(),Controls!#REF!+105))</f>
        <v>#REF!</v>
      </c>
      <c r="GV955" s="9" t="e">
        <f ca="1">INDIRECT(ADDRESS(ROW(),Controls!#REF!+120))</f>
        <v>#REF!</v>
      </c>
      <c r="GW955" s="9" t="e">
        <f ca="1">INDIRECT(ADDRESS(ROW(),Controls!#REF!+15))</f>
        <v>#REF!</v>
      </c>
      <c r="GX955" s="9" t="e">
        <f ca="1">INDIRECT(ADDRESS(ROW(),Controls!#REF!+135))</f>
        <v>#REF!</v>
      </c>
      <c r="HJ955" s="9" t="e">
        <f t="shared" ca="1" si="84"/>
        <v>#REF!</v>
      </c>
      <c r="HK955" s="9" t="e">
        <f t="shared" ca="1" si="85"/>
        <v>#REF!</v>
      </c>
      <c r="HL955" s="9" t="e">
        <f t="shared" ca="1" si="86"/>
        <v>#REF!</v>
      </c>
      <c r="HM955" s="9" t="e">
        <f t="shared" ca="1" si="87"/>
        <v>#REF!</v>
      </c>
      <c r="HN955" s="9" t="e">
        <f ca="1">SQRT($GS955*(1-$GS955/Controls!$D$15))</f>
        <v>#REF!</v>
      </c>
      <c r="HO955" s="9" t="e">
        <f t="shared" ca="1" si="88"/>
        <v>#REF!</v>
      </c>
      <c r="HP955" s="9" t="e">
        <f t="shared" ca="1" si="89"/>
        <v>#REF!</v>
      </c>
      <c r="HQ955" s="9" t="e">
        <f ca="1">IF($GV955=0,NA(),($GX955*Controls!#REF!))</f>
        <v>#REF!</v>
      </c>
    </row>
    <row r="956" spans="134:225" x14ac:dyDescent="0.25">
      <c r="ED956" s="9">
        <f>$EC$1911/4+$EC$1912/2+$EC$1913/4</f>
        <v>0</v>
      </c>
      <c r="EE956" s="9">
        <f>$ED$1910/4+$ED$1911/2+$ED$1912/4</f>
        <v>0</v>
      </c>
      <c r="GP956" s="9" t="e">
        <f ca="1">INDIRECT(ADDRESS(ROW(),Controls!#REF!+30))</f>
        <v>#REF!</v>
      </c>
      <c r="GQ956" s="9" t="e">
        <f ca="1">INDIRECT(ADDRESS(ROW(),Controls!#REF!+45))</f>
        <v>#REF!</v>
      </c>
      <c r="GR956" s="9" t="e">
        <f ca="1">INDIRECT(ADDRESS(ROW(),Controls!#REF!+60))</f>
        <v>#REF!</v>
      </c>
      <c r="GS956" s="9" t="e">
        <f ca="1">INDIRECT(ADDRESS(ROW(),Controls!#REF!+75))</f>
        <v>#REF!</v>
      </c>
      <c r="GT956" s="9" t="e">
        <f ca="1">INDIRECT(ADDRESS(ROW(),Controls!#REF!+90))</f>
        <v>#REF!</v>
      </c>
      <c r="GU956" s="9" t="e">
        <f ca="1">INDIRECT(ADDRESS(ROW(),Controls!#REF!+105))</f>
        <v>#REF!</v>
      </c>
      <c r="GV956" s="9" t="e">
        <f ca="1">INDIRECT(ADDRESS(ROW(),Controls!#REF!+120))</f>
        <v>#REF!</v>
      </c>
      <c r="GW956" s="9" t="e">
        <f ca="1">INDIRECT(ADDRESS(ROW(),Controls!#REF!+15))</f>
        <v>#REF!</v>
      </c>
      <c r="GX956" s="9" t="e">
        <f ca="1">INDIRECT(ADDRESS(ROW(),Controls!#REF!+135))</f>
        <v>#REF!</v>
      </c>
      <c r="HJ956" s="9" t="e">
        <f t="shared" ca="1" si="84"/>
        <v>#REF!</v>
      </c>
      <c r="HK956" s="9" t="e">
        <f t="shared" ca="1" si="85"/>
        <v>#REF!</v>
      </c>
      <c r="HL956" s="9" t="e">
        <f t="shared" ca="1" si="86"/>
        <v>#REF!</v>
      </c>
      <c r="HM956" s="9" t="e">
        <f t="shared" ca="1" si="87"/>
        <v>#REF!</v>
      </c>
      <c r="HN956" s="9" t="e">
        <f ca="1">SQRT($GS956*(1-$GS956/Controls!$D$15))</f>
        <v>#REF!</v>
      </c>
      <c r="HO956" s="9" t="e">
        <f t="shared" ca="1" si="88"/>
        <v>#REF!</v>
      </c>
      <c r="HP956" s="9" t="e">
        <f t="shared" ca="1" si="89"/>
        <v>#REF!</v>
      </c>
      <c r="HQ956" s="9" t="e">
        <f ca="1">IF($GV956=0,NA(),($GX956*Controls!#REF!))</f>
        <v>#REF!</v>
      </c>
    </row>
    <row r="957" spans="134:225" x14ac:dyDescent="0.25">
      <c r="ED957" s="9">
        <f>$EC$1913/4+$EC$1914/2+$EC$1915/4</f>
        <v>0</v>
      </c>
      <c r="EE957" s="9">
        <f>$ED$1912/4+$ED$1913/2+$ED$1914/4</f>
        <v>0</v>
      </c>
      <c r="GP957" s="9" t="e">
        <f ca="1">INDIRECT(ADDRESS(ROW(),Controls!#REF!+30))</f>
        <v>#REF!</v>
      </c>
      <c r="GQ957" s="9" t="e">
        <f ca="1">INDIRECT(ADDRESS(ROW(),Controls!#REF!+45))</f>
        <v>#REF!</v>
      </c>
      <c r="GR957" s="9" t="e">
        <f ca="1">INDIRECT(ADDRESS(ROW(),Controls!#REF!+60))</f>
        <v>#REF!</v>
      </c>
      <c r="GS957" s="9" t="e">
        <f ca="1">INDIRECT(ADDRESS(ROW(),Controls!#REF!+75))</f>
        <v>#REF!</v>
      </c>
      <c r="GT957" s="9" t="e">
        <f ca="1">INDIRECT(ADDRESS(ROW(),Controls!#REF!+90))</f>
        <v>#REF!</v>
      </c>
      <c r="GU957" s="9" t="e">
        <f ca="1">INDIRECT(ADDRESS(ROW(),Controls!#REF!+105))</f>
        <v>#REF!</v>
      </c>
      <c r="GV957" s="9" t="e">
        <f ca="1">INDIRECT(ADDRESS(ROW(),Controls!#REF!+120))</f>
        <v>#REF!</v>
      </c>
      <c r="GW957" s="9" t="e">
        <f ca="1">INDIRECT(ADDRESS(ROW(),Controls!#REF!+15))</f>
        <v>#REF!</v>
      </c>
      <c r="GX957" s="9" t="e">
        <f ca="1">INDIRECT(ADDRESS(ROW(),Controls!#REF!+135))</f>
        <v>#REF!</v>
      </c>
      <c r="HJ957" s="9" t="e">
        <f t="shared" ca="1" si="84"/>
        <v>#REF!</v>
      </c>
      <c r="HK957" s="9" t="e">
        <f t="shared" ca="1" si="85"/>
        <v>#REF!</v>
      </c>
      <c r="HL957" s="9" t="e">
        <f t="shared" ca="1" si="86"/>
        <v>#REF!</v>
      </c>
      <c r="HM957" s="9" t="e">
        <f t="shared" ca="1" si="87"/>
        <v>#REF!</v>
      </c>
      <c r="HN957" s="9" t="e">
        <f ca="1">SQRT($GS957*(1-$GS957/Controls!$D$15))</f>
        <v>#REF!</v>
      </c>
      <c r="HO957" s="9" t="e">
        <f t="shared" ca="1" si="88"/>
        <v>#REF!</v>
      </c>
      <c r="HP957" s="9" t="e">
        <f t="shared" ca="1" si="89"/>
        <v>#REF!</v>
      </c>
      <c r="HQ957" s="9" t="e">
        <f ca="1">IF($GV957=0,NA(),($GX957*Controls!#REF!))</f>
        <v>#REF!</v>
      </c>
    </row>
    <row r="958" spans="134:225" x14ac:dyDescent="0.25">
      <c r="ED958" s="9">
        <f>$EC$1915/4+$EC$1916/2+$EC$1917/4</f>
        <v>0</v>
      </c>
      <c r="EE958" s="9">
        <f>$ED$1914/4+$ED$1915/2+$ED$1916/4</f>
        <v>0</v>
      </c>
      <c r="GP958" s="9" t="e">
        <f ca="1">INDIRECT(ADDRESS(ROW(),Controls!#REF!+30))</f>
        <v>#REF!</v>
      </c>
      <c r="GQ958" s="9" t="e">
        <f ca="1">INDIRECT(ADDRESS(ROW(),Controls!#REF!+45))</f>
        <v>#REF!</v>
      </c>
      <c r="GR958" s="9" t="e">
        <f ca="1">INDIRECT(ADDRESS(ROW(),Controls!#REF!+60))</f>
        <v>#REF!</v>
      </c>
      <c r="GS958" s="9" t="e">
        <f ca="1">INDIRECT(ADDRESS(ROW(),Controls!#REF!+75))</f>
        <v>#REF!</v>
      </c>
      <c r="GT958" s="9" t="e">
        <f ca="1">INDIRECT(ADDRESS(ROW(),Controls!#REF!+90))</f>
        <v>#REF!</v>
      </c>
      <c r="GU958" s="9" t="e">
        <f ca="1">INDIRECT(ADDRESS(ROW(),Controls!#REF!+105))</f>
        <v>#REF!</v>
      </c>
      <c r="GV958" s="9" t="e">
        <f ca="1">INDIRECT(ADDRESS(ROW(),Controls!#REF!+120))</f>
        <v>#REF!</v>
      </c>
      <c r="GW958" s="9" t="e">
        <f ca="1">INDIRECT(ADDRESS(ROW(),Controls!#REF!+15))</f>
        <v>#REF!</v>
      </c>
      <c r="GX958" s="9" t="e">
        <f ca="1">INDIRECT(ADDRESS(ROW(),Controls!#REF!+135))</f>
        <v>#REF!</v>
      </c>
      <c r="HJ958" s="9" t="e">
        <f t="shared" ca="1" si="84"/>
        <v>#REF!</v>
      </c>
      <c r="HK958" s="9" t="e">
        <f t="shared" ca="1" si="85"/>
        <v>#REF!</v>
      </c>
      <c r="HL958" s="9" t="e">
        <f t="shared" ca="1" si="86"/>
        <v>#REF!</v>
      </c>
      <c r="HM958" s="9" t="e">
        <f t="shared" ca="1" si="87"/>
        <v>#REF!</v>
      </c>
      <c r="HN958" s="9" t="e">
        <f ca="1">SQRT($GS958*(1-$GS958/Controls!$D$15))</f>
        <v>#REF!</v>
      </c>
      <c r="HO958" s="9" t="e">
        <f t="shared" ca="1" si="88"/>
        <v>#REF!</v>
      </c>
      <c r="HP958" s="9" t="e">
        <f t="shared" ca="1" si="89"/>
        <v>#REF!</v>
      </c>
      <c r="HQ958" s="9" t="e">
        <f ca="1">IF($GV958=0,NA(),($GX958*Controls!#REF!))</f>
        <v>#REF!</v>
      </c>
    </row>
    <row r="959" spans="134:225" x14ac:dyDescent="0.25">
      <c r="ED959" s="9">
        <f>$EC$1917/4+$EC$1918/2+$EC$1919/4</f>
        <v>0</v>
      </c>
      <c r="EE959" s="9">
        <f>$ED$1916/4+$ED$1917/2+$ED$1918/4</f>
        <v>0</v>
      </c>
      <c r="GP959" s="9" t="e">
        <f ca="1">INDIRECT(ADDRESS(ROW(),Controls!#REF!+30))</f>
        <v>#REF!</v>
      </c>
      <c r="GQ959" s="9" t="e">
        <f ca="1">INDIRECT(ADDRESS(ROW(),Controls!#REF!+45))</f>
        <v>#REF!</v>
      </c>
      <c r="GR959" s="9" t="e">
        <f ca="1">INDIRECT(ADDRESS(ROW(),Controls!#REF!+60))</f>
        <v>#REF!</v>
      </c>
      <c r="GS959" s="9" t="e">
        <f ca="1">INDIRECT(ADDRESS(ROW(),Controls!#REF!+75))</f>
        <v>#REF!</v>
      </c>
      <c r="GT959" s="9" t="e">
        <f ca="1">INDIRECT(ADDRESS(ROW(),Controls!#REF!+90))</f>
        <v>#REF!</v>
      </c>
      <c r="GU959" s="9" t="e">
        <f ca="1">INDIRECT(ADDRESS(ROW(),Controls!#REF!+105))</f>
        <v>#REF!</v>
      </c>
      <c r="GV959" s="9" t="e">
        <f ca="1">INDIRECT(ADDRESS(ROW(),Controls!#REF!+120))</f>
        <v>#REF!</v>
      </c>
      <c r="GW959" s="9" t="e">
        <f ca="1">INDIRECT(ADDRESS(ROW(),Controls!#REF!+15))</f>
        <v>#REF!</v>
      </c>
      <c r="GX959" s="9" t="e">
        <f ca="1">INDIRECT(ADDRESS(ROW(),Controls!#REF!+135))</f>
        <v>#REF!</v>
      </c>
      <c r="HJ959" s="9" t="e">
        <f t="shared" ca="1" si="84"/>
        <v>#REF!</v>
      </c>
      <c r="HK959" s="9" t="e">
        <f t="shared" ca="1" si="85"/>
        <v>#REF!</v>
      </c>
      <c r="HL959" s="9" t="e">
        <f t="shared" ca="1" si="86"/>
        <v>#REF!</v>
      </c>
      <c r="HM959" s="9" t="e">
        <f t="shared" ca="1" si="87"/>
        <v>#REF!</v>
      </c>
      <c r="HN959" s="9" t="e">
        <f ca="1">SQRT($GS959*(1-$GS959/Controls!$D$15))</f>
        <v>#REF!</v>
      </c>
      <c r="HO959" s="9" t="e">
        <f t="shared" ca="1" si="88"/>
        <v>#REF!</v>
      </c>
      <c r="HP959" s="9" t="e">
        <f t="shared" ca="1" si="89"/>
        <v>#REF!</v>
      </c>
      <c r="HQ959" s="9" t="e">
        <f ca="1">IF($GV959=0,NA(),($GX959*Controls!#REF!))</f>
        <v>#REF!</v>
      </c>
    </row>
    <row r="960" spans="134:225" x14ac:dyDescent="0.25">
      <c r="ED960" s="9">
        <f>$EC$1919/4+$EC$1920/2+$EC$1921/4</f>
        <v>0</v>
      </c>
      <c r="EE960" s="9">
        <f>$ED$1918/4+$ED$1919/2+$ED$1920/4</f>
        <v>0</v>
      </c>
      <c r="GP960" s="9" t="e">
        <f ca="1">INDIRECT(ADDRESS(ROW(),Controls!#REF!+30))</f>
        <v>#REF!</v>
      </c>
      <c r="GQ960" s="9" t="e">
        <f ca="1">INDIRECT(ADDRESS(ROW(),Controls!#REF!+45))</f>
        <v>#REF!</v>
      </c>
      <c r="GR960" s="9" t="e">
        <f ca="1">INDIRECT(ADDRESS(ROW(),Controls!#REF!+60))</f>
        <v>#REF!</v>
      </c>
      <c r="GS960" s="9" t="e">
        <f ca="1">INDIRECT(ADDRESS(ROW(),Controls!#REF!+75))</f>
        <v>#REF!</v>
      </c>
      <c r="GT960" s="9" t="e">
        <f ca="1">INDIRECT(ADDRESS(ROW(),Controls!#REF!+90))</f>
        <v>#REF!</v>
      </c>
      <c r="GU960" s="9" t="e">
        <f ca="1">INDIRECT(ADDRESS(ROW(),Controls!#REF!+105))</f>
        <v>#REF!</v>
      </c>
      <c r="GV960" s="9" t="e">
        <f ca="1">INDIRECT(ADDRESS(ROW(),Controls!#REF!+120))</f>
        <v>#REF!</v>
      </c>
      <c r="GW960" s="9" t="e">
        <f ca="1">INDIRECT(ADDRESS(ROW(),Controls!#REF!+15))</f>
        <v>#REF!</v>
      </c>
      <c r="GX960" s="9" t="e">
        <f ca="1">INDIRECT(ADDRESS(ROW(),Controls!#REF!+135))</f>
        <v>#REF!</v>
      </c>
      <c r="HJ960" s="9" t="e">
        <f t="shared" ca="1" si="84"/>
        <v>#REF!</v>
      </c>
      <c r="HK960" s="9" t="e">
        <f t="shared" ca="1" si="85"/>
        <v>#REF!</v>
      </c>
      <c r="HL960" s="9" t="e">
        <f t="shared" ca="1" si="86"/>
        <v>#REF!</v>
      </c>
      <c r="HM960" s="9" t="e">
        <f t="shared" ca="1" si="87"/>
        <v>#REF!</v>
      </c>
      <c r="HN960" s="9" t="e">
        <f ca="1">SQRT($GS960*(1-$GS960/Controls!$D$15))</f>
        <v>#REF!</v>
      </c>
      <c r="HO960" s="9" t="e">
        <f t="shared" ca="1" si="88"/>
        <v>#REF!</v>
      </c>
      <c r="HP960" s="9" t="e">
        <f t="shared" ca="1" si="89"/>
        <v>#REF!</v>
      </c>
      <c r="HQ960" s="9" t="e">
        <f ca="1">IF($GV960=0,NA(),($GX960*Controls!#REF!))</f>
        <v>#REF!</v>
      </c>
    </row>
    <row r="961" spans="134:225" x14ac:dyDescent="0.25">
      <c r="ED961" s="9">
        <f>$EC$1921/4+$EC$1922/2+$EC$1923/4</f>
        <v>0</v>
      </c>
      <c r="EE961" s="9">
        <f>$ED$1920/4+$ED$1921/2+$ED$1922/4</f>
        <v>0</v>
      </c>
      <c r="GP961" s="9" t="e">
        <f ca="1">INDIRECT(ADDRESS(ROW(),Controls!#REF!+30))</f>
        <v>#REF!</v>
      </c>
      <c r="GQ961" s="9" t="e">
        <f ca="1">INDIRECT(ADDRESS(ROW(),Controls!#REF!+45))</f>
        <v>#REF!</v>
      </c>
      <c r="GR961" s="9" t="e">
        <f ca="1">INDIRECT(ADDRESS(ROW(),Controls!#REF!+60))</f>
        <v>#REF!</v>
      </c>
      <c r="GS961" s="9" t="e">
        <f ca="1">INDIRECT(ADDRESS(ROW(),Controls!#REF!+75))</f>
        <v>#REF!</v>
      </c>
      <c r="GT961" s="9" t="e">
        <f ca="1">INDIRECT(ADDRESS(ROW(),Controls!#REF!+90))</f>
        <v>#REF!</v>
      </c>
      <c r="GU961" s="9" t="e">
        <f ca="1">INDIRECT(ADDRESS(ROW(),Controls!#REF!+105))</f>
        <v>#REF!</v>
      </c>
      <c r="GV961" s="9" t="e">
        <f ca="1">INDIRECT(ADDRESS(ROW(),Controls!#REF!+120))</f>
        <v>#REF!</v>
      </c>
      <c r="GW961" s="9" t="e">
        <f ca="1">INDIRECT(ADDRESS(ROW(),Controls!#REF!+15))</f>
        <v>#REF!</v>
      </c>
      <c r="GX961" s="9" t="e">
        <f ca="1">INDIRECT(ADDRESS(ROW(),Controls!#REF!+135))</f>
        <v>#REF!</v>
      </c>
      <c r="HJ961" s="9" t="e">
        <f t="shared" ref="HJ961:HJ1024" ca="1" si="90">IF($GV961=0,NA(),MAX($GP961,0.01)/$GQ961)</f>
        <v>#REF!</v>
      </c>
      <c r="HK961" s="9" t="e">
        <f t="shared" ref="HK961:HK1024" ca="1" si="91">IF($GV961=0,NA(),($GP961-$GQ961)/$GV961)</f>
        <v>#REF!</v>
      </c>
      <c r="HL961" s="9" t="e">
        <f t="shared" ref="HL961:HL1024" ca="1" si="92">IF($GV961=0,NA(),MAX($GU961/$GT961,0.01))</f>
        <v>#REF!</v>
      </c>
      <c r="HM961" s="9" t="e">
        <f t="shared" ref="HM961:HM1024" ca="1" si="93">IF($GV961=0,NA(),($GU961-$GT961)/$GV961)</f>
        <v>#REF!</v>
      </c>
      <c r="HN961" s="9" t="e">
        <f ca="1">SQRT($GS961*(1-$GS961/Controls!$D$15))</f>
        <v>#REF!</v>
      </c>
      <c r="HO961" s="9" t="e">
        <f t="shared" ref="HO961:HO1024" ca="1" si="94">IF($HN961=0,0,$GR961/$HN961)</f>
        <v>#REF!</v>
      </c>
      <c r="HP961" s="9" t="e">
        <f t="shared" ref="HP961:HP1024" ca="1" si="95">IF($GV961=0,NA(),$GW961/$GV961)</f>
        <v>#REF!</v>
      </c>
      <c r="HQ961" s="9" t="e">
        <f ca="1">IF($GV961=0,NA(),($GX961*Controls!#REF!))</f>
        <v>#REF!</v>
      </c>
    </row>
    <row r="962" spans="134:225" x14ac:dyDescent="0.25">
      <c r="ED962" s="9">
        <f>$EC$1923/4+$EC$1924/2+$EC$1925/4</f>
        <v>0</v>
      </c>
      <c r="EE962" s="9">
        <f>$ED$1922/4+$ED$1923/2+$ED$1924/4</f>
        <v>0</v>
      </c>
      <c r="GP962" s="9" t="e">
        <f ca="1">INDIRECT(ADDRESS(ROW(),Controls!#REF!+30))</f>
        <v>#REF!</v>
      </c>
      <c r="GQ962" s="9" t="e">
        <f ca="1">INDIRECT(ADDRESS(ROW(),Controls!#REF!+45))</f>
        <v>#REF!</v>
      </c>
      <c r="GR962" s="9" t="e">
        <f ca="1">INDIRECT(ADDRESS(ROW(),Controls!#REF!+60))</f>
        <v>#REF!</v>
      </c>
      <c r="GS962" s="9" t="e">
        <f ca="1">INDIRECT(ADDRESS(ROW(),Controls!#REF!+75))</f>
        <v>#REF!</v>
      </c>
      <c r="GT962" s="9" t="e">
        <f ca="1">INDIRECT(ADDRESS(ROW(),Controls!#REF!+90))</f>
        <v>#REF!</v>
      </c>
      <c r="GU962" s="9" t="e">
        <f ca="1">INDIRECT(ADDRESS(ROW(),Controls!#REF!+105))</f>
        <v>#REF!</v>
      </c>
      <c r="GV962" s="9" t="e">
        <f ca="1">INDIRECT(ADDRESS(ROW(),Controls!#REF!+120))</f>
        <v>#REF!</v>
      </c>
      <c r="GW962" s="9" t="e">
        <f ca="1">INDIRECT(ADDRESS(ROW(),Controls!#REF!+15))</f>
        <v>#REF!</v>
      </c>
      <c r="GX962" s="9" t="e">
        <f ca="1">INDIRECT(ADDRESS(ROW(),Controls!#REF!+135))</f>
        <v>#REF!</v>
      </c>
      <c r="HJ962" s="9" t="e">
        <f t="shared" ca="1" si="90"/>
        <v>#REF!</v>
      </c>
      <c r="HK962" s="9" t="e">
        <f t="shared" ca="1" si="91"/>
        <v>#REF!</v>
      </c>
      <c r="HL962" s="9" t="e">
        <f t="shared" ca="1" si="92"/>
        <v>#REF!</v>
      </c>
      <c r="HM962" s="9" t="e">
        <f t="shared" ca="1" si="93"/>
        <v>#REF!</v>
      </c>
      <c r="HN962" s="9" t="e">
        <f ca="1">SQRT($GS962*(1-$GS962/Controls!$D$15))</f>
        <v>#REF!</v>
      </c>
      <c r="HO962" s="9" t="e">
        <f t="shared" ca="1" si="94"/>
        <v>#REF!</v>
      </c>
      <c r="HP962" s="9" t="e">
        <f t="shared" ca="1" si="95"/>
        <v>#REF!</v>
      </c>
      <c r="HQ962" s="9" t="e">
        <f ca="1">IF($GV962=0,NA(),($GX962*Controls!#REF!))</f>
        <v>#REF!</v>
      </c>
    </row>
    <row r="963" spans="134:225" x14ac:dyDescent="0.25">
      <c r="ED963" s="9">
        <f>$EC$1925/4+$EC$1926/2+$EC$1927/4</f>
        <v>0</v>
      </c>
      <c r="EE963" s="9">
        <f>$ED$1924/4+$ED$1925/2+$ED$1926/4</f>
        <v>0</v>
      </c>
      <c r="GP963" s="9" t="e">
        <f ca="1">INDIRECT(ADDRESS(ROW(),Controls!#REF!+30))</f>
        <v>#REF!</v>
      </c>
      <c r="GQ963" s="9" t="e">
        <f ca="1">INDIRECT(ADDRESS(ROW(),Controls!#REF!+45))</f>
        <v>#REF!</v>
      </c>
      <c r="GR963" s="9" t="e">
        <f ca="1">INDIRECT(ADDRESS(ROW(),Controls!#REF!+60))</f>
        <v>#REF!</v>
      </c>
      <c r="GS963" s="9" t="e">
        <f ca="1">INDIRECT(ADDRESS(ROW(),Controls!#REF!+75))</f>
        <v>#REF!</v>
      </c>
      <c r="GT963" s="9" t="e">
        <f ca="1">INDIRECT(ADDRESS(ROW(),Controls!#REF!+90))</f>
        <v>#REF!</v>
      </c>
      <c r="GU963" s="9" t="e">
        <f ca="1">INDIRECT(ADDRESS(ROW(),Controls!#REF!+105))</f>
        <v>#REF!</v>
      </c>
      <c r="GV963" s="9" t="e">
        <f ca="1">INDIRECT(ADDRESS(ROW(),Controls!#REF!+120))</f>
        <v>#REF!</v>
      </c>
      <c r="GW963" s="9" t="e">
        <f ca="1">INDIRECT(ADDRESS(ROW(),Controls!#REF!+15))</f>
        <v>#REF!</v>
      </c>
      <c r="GX963" s="9" t="e">
        <f ca="1">INDIRECT(ADDRESS(ROW(),Controls!#REF!+135))</f>
        <v>#REF!</v>
      </c>
      <c r="HJ963" s="9" t="e">
        <f t="shared" ca="1" si="90"/>
        <v>#REF!</v>
      </c>
      <c r="HK963" s="9" t="e">
        <f t="shared" ca="1" si="91"/>
        <v>#REF!</v>
      </c>
      <c r="HL963" s="9" t="e">
        <f t="shared" ca="1" si="92"/>
        <v>#REF!</v>
      </c>
      <c r="HM963" s="9" t="e">
        <f t="shared" ca="1" si="93"/>
        <v>#REF!</v>
      </c>
      <c r="HN963" s="9" t="e">
        <f ca="1">SQRT($GS963*(1-$GS963/Controls!$D$15))</f>
        <v>#REF!</v>
      </c>
      <c r="HO963" s="9" t="e">
        <f t="shared" ca="1" si="94"/>
        <v>#REF!</v>
      </c>
      <c r="HP963" s="9" t="e">
        <f t="shared" ca="1" si="95"/>
        <v>#REF!</v>
      </c>
      <c r="HQ963" s="9" t="e">
        <f ca="1">IF($GV963=0,NA(),($GX963*Controls!#REF!))</f>
        <v>#REF!</v>
      </c>
    </row>
    <row r="964" spans="134:225" x14ac:dyDescent="0.25">
      <c r="ED964" s="9">
        <f>$EC$1927/4+$EC$1928/2+$EC$1929/4</f>
        <v>0</v>
      </c>
      <c r="EE964" s="9">
        <f>$ED$1926/4+$ED$1927/2+$ED$1928/4</f>
        <v>0</v>
      </c>
      <c r="GP964" s="9" t="e">
        <f ca="1">INDIRECT(ADDRESS(ROW(),Controls!#REF!+30))</f>
        <v>#REF!</v>
      </c>
      <c r="GQ964" s="9" t="e">
        <f ca="1">INDIRECT(ADDRESS(ROW(),Controls!#REF!+45))</f>
        <v>#REF!</v>
      </c>
      <c r="GR964" s="9" t="e">
        <f ca="1">INDIRECT(ADDRESS(ROW(),Controls!#REF!+60))</f>
        <v>#REF!</v>
      </c>
      <c r="GS964" s="9" t="e">
        <f ca="1">INDIRECT(ADDRESS(ROW(),Controls!#REF!+75))</f>
        <v>#REF!</v>
      </c>
      <c r="GT964" s="9" t="e">
        <f ca="1">INDIRECT(ADDRESS(ROW(),Controls!#REF!+90))</f>
        <v>#REF!</v>
      </c>
      <c r="GU964" s="9" t="e">
        <f ca="1">INDIRECT(ADDRESS(ROW(),Controls!#REF!+105))</f>
        <v>#REF!</v>
      </c>
      <c r="GV964" s="9" t="e">
        <f ca="1">INDIRECT(ADDRESS(ROW(),Controls!#REF!+120))</f>
        <v>#REF!</v>
      </c>
      <c r="GW964" s="9" t="e">
        <f ca="1">INDIRECT(ADDRESS(ROW(),Controls!#REF!+15))</f>
        <v>#REF!</v>
      </c>
      <c r="GX964" s="9" t="e">
        <f ca="1">INDIRECT(ADDRESS(ROW(),Controls!#REF!+135))</f>
        <v>#REF!</v>
      </c>
      <c r="HJ964" s="9" t="e">
        <f t="shared" ca="1" si="90"/>
        <v>#REF!</v>
      </c>
      <c r="HK964" s="9" t="e">
        <f t="shared" ca="1" si="91"/>
        <v>#REF!</v>
      </c>
      <c r="HL964" s="9" t="e">
        <f t="shared" ca="1" si="92"/>
        <v>#REF!</v>
      </c>
      <c r="HM964" s="9" t="e">
        <f t="shared" ca="1" si="93"/>
        <v>#REF!</v>
      </c>
      <c r="HN964" s="9" t="e">
        <f ca="1">SQRT($GS964*(1-$GS964/Controls!$D$15))</f>
        <v>#REF!</v>
      </c>
      <c r="HO964" s="9" t="e">
        <f t="shared" ca="1" si="94"/>
        <v>#REF!</v>
      </c>
      <c r="HP964" s="9" t="e">
        <f t="shared" ca="1" si="95"/>
        <v>#REF!</v>
      </c>
      <c r="HQ964" s="9" t="e">
        <f ca="1">IF($GV964=0,NA(),($GX964*Controls!#REF!))</f>
        <v>#REF!</v>
      </c>
    </row>
    <row r="965" spans="134:225" x14ac:dyDescent="0.25">
      <c r="ED965" s="9">
        <f>$EC$1929/4+$EC$1930/2+$EC$1931/4</f>
        <v>0</v>
      </c>
      <c r="EE965" s="9">
        <f>$ED$1928/4+$ED$1929/2+$ED$1930/4</f>
        <v>0</v>
      </c>
      <c r="GP965" s="9" t="e">
        <f ca="1">INDIRECT(ADDRESS(ROW(),Controls!#REF!+30))</f>
        <v>#REF!</v>
      </c>
      <c r="GQ965" s="9" t="e">
        <f ca="1">INDIRECT(ADDRESS(ROW(),Controls!#REF!+45))</f>
        <v>#REF!</v>
      </c>
      <c r="GR965" s="9" t="e">
        <f ca="1">INDIRECT(ADDRESS(ROW(),Controls!#REF!+60))</f>
        <v>#REF!</v>
      </c>
      <c r="GS965" s="9" t="e">
        <f ca="1">INDIRECT(ADDRESS(ROW(),Controls!#REF!+75))</f>
        <v>#REF!</v>
      </c>
      <c r="GT965" s="9" t="e">
        <f ca="1">INDIRECT(ADDRESS(ROW(),Controls!#REF!+90))</f>
        <v>#REF!</v>
      </c>
      <c r="GU965" s="9" t="e">
        <f ca="1">INDIRECT(ADDRESS(ROW(),Controls!#REF!+105))</f>
        <v>#REF!</v>
      </c>
      <c r="GV965" s="9" t="e">
        <f ca="1">INDIRECT(ADDRESS(ROW(),Controls!#REF!+120))</f>
        <v>#REF!</v>
      </c>
      <c r="GW965" s="9" t="e">
        <f ca="1">INDIRECT(ADDRESS(ROW(),Controls!#REF!+15))</f>
        <v>#REF!</v>
      </c>
      <c r="GX965" s="9" t="e">
        <f ca="1">INDIRECT(ADDRESS(ROW(),Controls!#REF!+135))</f>
        <v>#REF!</v>
      </c>
      <c r="HJ965" s="9" t="e">
        <f t="shared" ca="1" si="90"/>
        <v>#REF!</v>
      </c>
      <c r="HK965" s="9" t="e">
        <f t="shared" ca="1" si="91"/>
        <v>#REF!</v>
      </c>
      <c r="HL965" s="9" t="e">
        <f t="shared" ca="1" si="92"/>
        <v>#REF!</v>
      </c>
      <c r="HM965" s="9" t="e">
        <f t="shared" ca="1" si="93"/>
        <v>#REF!</v>
      </c>
      <c r="HN965" s="9" t="e">
        <f ca="1">SQRT($GS965*(1-$GS965/Controls!$D$15))</f>
        <v>#REF!</v>
      </c>
      <c r="HO965" s="9" t="e">
        <f t="shared" ca="1" si="94"/>
        <v>#REF!</v>
      </c>
      <c r="HP965" s="9" t="e">
        <f t="shared" ca="1" si="95"/>
        <v>#REF!</v>
      </c>
      <c r="HQ965" s="9" t="e">
        <f ca="1">IF($GV965=0,NA(),($GX965*Controls!#REF!))</f>
        <v>#REF!</v>
      </c>
    </row>
    <row r="966" spans="134:225" x14ac:dyDescent="0.25">
      <c r="ED966" s="9">
        <f>$EC$1931/4+$EC$1932/2+$EC$1933/4</f>
        <v>0</v>
      </c>
      <c r="EE966" s="9">
        <f>$ED$1930/4+$ED$1931/2+$ED$1932/4</f>
        <v>0</v>
      </c>
      <c r="GP966" s="9" t="e">
        <f ca="1">INDIRECT(ADDRESS(ROW(),Controls!#REF!+30))</f>
        <v>#REF!</v>
      </c>
      <c r="GQ966" s="9" t="e">
        <f ca="1">INDIRECT(ADDRESS(ROW(),Controls!#REF!+45))</f>
        <v>#REF!</v>
      </c>
      <c r="GR966" s="9" t="e">
        <f ca="1">INDIRECT(ADDRESS(ROW(),Controls!#REF!+60))</f>
        <v>#REF!</v>
      </c>
      <c r="GS966" s="9" t="e">
        <f ca="1">INDIRECT(ADDRESS(ROW(),Controls!#REF!+75))</f>
        <v>#REF!</v>
      </c>
      <c r="GT966" s="9" t="e">
        <f ca="1">INDIRECT(ADDRESS(ROW(),Controls!#REF!+90))</f>
        <v>#REF!</v>
      </c>
      <c r="GU966" s="9" t="e">
        <f ca="1">INDIRECT(ADDRESS(ROW(),Controls!#REF!+105))</f>
        <v>#REF!</v>
      </c>
      <c r="GV966" s="9" t="e">
        <f ca="1">INDIRECT(ADDRESS(ROW(),Controls!#REF!+120))</f>
        <v>#REF!</v>
      </c>
      <c r="GW966" s="9" t="e">
        <f ca="1">INDIRECT(ADDRESS(ROW(),Controls!#REF!+15))</f>
        <v>#REF!</v>
      </c>
      <c r="GX966" s="9" t="e">
        <f ca="1">INDIRECT(ADDRESS(ROW(),Controls!#REF!+135))</f>
        <v>#REF!</v>
      </c>
      <c r="HJ966" s="9" t="e">
        <f t="shared" ca="1" si="90"/>
        <v>#REF!</v>
      </c>
      <c r="HK966" s="9" t="e">
        <f t="shared" ca="1" si="91"/>
        <v>#REF!</v>
      </c>
      <c r="HL966" s="9" t="e">
        <f t="shared" ca="1" si="92"/>
        <v>#REF!</v>
      </c>
      <c r="HM966" s="9" t="e">
        <f t="shared" ca="1" si="93"/>
        <v>#REF!</v>
      </c>
      <c r="HN966" s="9" t="e">
        <f ca="1">SQRT($GS966*(1-$GS966/Controls!$D$15))</f>
        <v>#REF!</v>
      </c>
      <c r="HO966" s="9" t="e">
        <f t="shared" ca="1" si="94"/>
        <v>#REF!</v>
      </c>
      <c r="HP966" s="9" t="e">
        <f t="shared" ca="1" si="95"/>
        <v>#REF!</v>
      </c>
      <c r="HQ966" s="9" t="e">
        <f ca="1">IF($GV966=0,NA(),($GX966*Controls!#REF!))</f>
        <v>#REF!</v>
      </c>
    </row>
    <row r="967" spans="134:225" x14ac:dyDescent="0.25">
      <c r="ED967" s="9">
        <f>$EC$1933/4+$EC$1934/2+$EC$1935/4</f>
        <v>0</v>
      </c>
      <c r="EE967" s="9">
        <f>$ED$1932/4+$ED$1933/2+$ED$1934/4</f>
        <v>0</v>
      </c>
      <c r="GP967" s="9" t="e">
        <f ca="1">INDIRECT(ADDRESS(ROW(),Controls!#REF!+30))</f>
        <v>#REF!</v>
      </c>
      <c r="GQ967" s="9" t="e">
        <f ca="1">INDIRECT(ADDRESS(ROW(),Controls!#REF!+45))</f>
        <v>#REF!</v>
      </c>
      <c r="GR967" s="9" t="e">
        <f ca="1">INDIRECT(ADDRESS(ROW(),Controls!#REF!+60))</f>
        <v>#REF!</v>
      </c>
      <c r="GS967" s="9" t="e">
        <f ca="1">INDIRECT(ADDRESS(ROW(),Controls!#REF!+75))</f>
        <v>#REF!</v>
      </c>
      <c r="GT967" s="9" t="e">
        <f ca="1">INDIRECT(ADDRESS(ROW(),Controls!#REF!+90))</f>
        <v>#REF!</v>
      </c>
      <c r="GU967" s="9" t="e">
        <f ca="1">INDIRECT(ADDRESS(ROW(),Controls!#REF!+105))</f>
        <v>#REF!</v>
      </c>
      <c r="GV967" s="9" t="e">
        <f ca="1">INDIRECT(ADDRESS(ROW(),Controls!#REF!+120))</f>
        <v>#REF!</v>
      </c>
      <c r="GW967" s="9" t="e">
        <f ca="1">INDIRECT(ADDRESS(ROW(),Controls!#REF!+15))</f>
        <v>#REF!</v>
      </c>
      <c r="GX967" s="9" t="e">
        <f ca="1">INDIRECT(ADDRESS(ROW(),Controls!#REF!+135))</f>
        <v>#REF!</v>
      </c>
      <c r="HJ967" s="9" t="e">
        <f t="shared" ca="1" si="90"/>
        <v>#REF!</v>
      </c>
      <c r="HK967" s="9" t="e">
        <f t="shared" ca="1" si="91"/>
        <v>#REF!</v>
      </c>
      <c r="HL967" s="9" t="e">
        <f t="shared" ca="1" si="92"/>
        <v>#REF!</v>
      </c>
      <c r="HM967" s="9" t="e">
        <f t="shared" ca="1" si="93"/>
        <v>#REF!</v>
      </c>
      <c r="HN967" s="9" t="e">
        <f ca="1">SQRT($GS967*(1-$GS967/Controls!$D$15))</f>
        <v>#REF!</v>
      </c>
      <c r="HO967" s="9" t="e">
        <f t="shared" ca="1" si="94"/>
        <v>#REF!</v>
      </c>
      <c r="HP967" s="9" t="e">
        <f t="shared" ca="1" si="95"/>
        <v>#REF!</v>
      </c>
      <c r="HQ967" s="9" t="e">
        <f ca="1">IF($GV967=0,NA(),($GX967*Controls!#REF!))</f>
        <v>#REF!</v>
      </c>
    </row>
    <row r="968" spans="134:225" x14ac:dyDescent="0.25">
      <c r="ED968" s="9">
        <f>$EC$1935/4+$EC$1936/2+$EC$1937/4</f>
        <v>0</v>
      </c>
      <c r="EE968" s="9">
        <f>$ED$1934/4+$ED$1935/2+$ED$1936/4</f>
        <v>0</v>
      </c>
      <c r="GP968" s="9" t="e">
        <f ca="1">INDIRECT(ADDRESS(ROW(),Controls!#REF!+30))</f>
        <v>#REF!</v>
      </c>
      <c r="GQ968" s="9" t="e">
        <f ca="1">INDIRECT(ADDRESS(ROW(),Controls!#REF!+45))</f>
        <v>#REF!</v>
      </c>
      <c r="GR968" s="9" t="e">
        <f ca="1">INDIRECT(ADDRESS(ROW(),Controls!#REF!+60))</f>
        <v>#REF!</v>
      </c>
      <c r="GS968" s="9" t="e">
        <f ca="1">INDIRECT(ADDRESS(ROW(),Controls!#REF!+75))</f>
        <v>#REF!</v>
      </c>
      <c r="GT968" s="9" t="e">
        <f ca="1">INDIRECT(ADDRESS(ROW(),Controls!#REF!+90))</f>
        <v>#REF!</v>
      </c>
      <c r="GU968" s="9" t="e">
        <f ca="1">INDIRECT(ADDRESS(ROW(),Controls!#REF!+105))</f>
        <v>#REF!</v>
      </c>
      <c r="GV968" s="9" t="e">
        <f ca="1">INDIRECT(ADDRESS(ROW(),Controls!#REF!+120))</f>
        <v>#REF!</v>
      </c>
      <c r="GW968" s="9" t="e">
        <f ca="1">INDIRECT(ADDRESS(ROW(),Controls!#REF!+15))</f>
        <v>#REF!</v>
      </c>
      <c r="GX968" s="9" t="e">
        <f ca="1">INDIRECT(ADDRESS(ROW(),Controls!#REF!+135))</f>
        <v>#REF!</v>
      </c>
      <c r="HJ968" s="9" t="e">
        <f t="shared" ca="1" si="90"/>
        <v>#REF!</v>
      </c>
      <c r="HK968" s="9" t="e">
        <f t="shared" ca="1" si="91"/>
        <v>#REF!</v>
      </c>
      <c r="HL968" s="9" t="e">
        <f t="shared" ca="1" si="92"/>
        <v>#REF!</v>
      </c>
      <c r="HM968" s="9" t="e">
        <f t="shared" ca="1" si="93"/>
        <v>#REF!</v>
      </c>
      <c r="HN968" s="9" t="e">
        <f ca="1">SQRT($GS968*(1-$GS968/Controls!$D$15))</f>
        <v>#REF!</v>
      </c>
      <c r="HO968" s="9" t="e">
        <f t="shared" ca="1" si="94"/>
        <v>#REF!</v>
      </c>
      <c r="HP968" s="9" t="e">
        <f t="shared" ca="1" si="95"/>
        <v>#REF!</v>
      </c>
      <c r="HQ968" s="9" t="e">
        <f ca="1">IF($GV968=0,NA(),($GX968*Controls!#REF!))</f>
        <v>#REF!</v>
      </c>
    </row>
    <row r="969" spans="134:225" x14ac:dyDescent="0.25">
      <c r="ED969" s="9">
        <f>$EC$1937/4+$EC$1938/2+$EC$1939/4</f>
        <v>0</v>
      </c>
      <c r="EE969" s="9">
        <f>$ED$1936/4+$ED$1937/2+$ED$1938/4</f>
        <v>0</v>
      </c>
      <c r="GP969" s="9" t="e">
        <f ca="1">INDIRECT(ADDRESS(ROW(),Controls!#REF!+30))</f>
        <v>#REF!</v>
      </c>
      <c r="GQ969" s="9" t="e">
        <f ca="1">INDIRECT(ADDRESS(ROW(),Controls!#REF!+45))</f>
        <v>#REF!</v>
      </c>
      <c r="GR969" s="9" t="e">
        <f ca="1">INDIRECT(ADDRESS(ROW(),Controls!#REF!+60))</f>
        <v>#REF!</v>
      </c>
      <c r="GS969" s="9" t="e">
        <f ca="1">INDIRECT(ADDRESS(ROW(),Controls!#REF!+75))</f>
        <v>#REF!</v>
      </c>
      <c r="GT969" s="9" t="e">
        <f ca="1">INDIRECT(ADDRESS(ROW(),Controls!#REF!+90))</f>
        <v>#REF!</v>
      </c>
      <c r="GU969" s="9" t="e">
        <f ca="1">INDIRECT(ADDRESS(ROW(),Controls!#REF!+105))</f>
        <v>#REF!</v>
      </c>
      <c r="GV969" s="9" t="e">
        <f ca="1">INDIRECT(ADDRESS(ROW(),Controls!#REF!+120))</f>
        <v>#REF!</v>
      </c>
      <c r="GW969" s="9" t="e">
        <f ca="1">INDIRECT(ADDRESS(ROW(),Controls!#REF!+15))</f>
        <v>#REF!</v>
      </c>
      <c r="GX969" s="9" t="e">
        <f ca="1">INDIRECT(ADDRESS(ROW(),Controls!#REF!+135))</f>
        <v>#REF!</v>
      </c>
      <c r="HJ969" s="9" t="e">
        <f t="shared" ca="1" si="90"/>
        <v>#REF!</v>
      </c>
      <c r="HK969" s="9" t="e">
        <f t="shared" ca="1" si="91"/>
        <v>#REF!</v>
      </c>
      <c r="HL969" s="9" t="e">
        <f t="shared" ca="1" si="92"/>
        <v>#REF!</v>
      </c>
      <c r="HM969" s="9" t="e">
        <f t="shared" ca="1" si="93"/>
        <v>#REF!</v>
      </c>
      <c r="HN969" s="9" t="e">
        <f ca="1">SQRT($GS969*(1-$GS969/Controls!$D$15))</f>
        <v>#REF!</v>
      </c>
      <c r="HO969" s="9" t="e">
        <f t="shared" ca="1" si="94"/>
        <v>#REF!</v>
      </c>
      <c r="HP969" s="9" t="e">
        <f t="shared" ca="1" si="95"/>
        <v>#REF!</v>
      </c>
      <c r="HQ969" s="9" t="e">
        <f ca="1">IF($GV969=0,NA(),($GX969*Controls!#REF!))</f>
        <v>#REF!</v>
      </c>
    </row>
    <row r="970" spans="134:225" x14ac:dyDescent="0.25">
      <c r="ED970" s="9">
        <f>$EC$1939/4+$EC$1940/2+$EC$1941/4</f>
        <v>0</v>
      </c>
      <c r="EE970" s="9">
        <f>$ED$1938/4+$ED$1939/2+$ED$1940/4</f>
        <v>0</v>
      </c>
      <c r="GP970" s="9" t="e">
        <f ca="1">INDIRECT(ADDRESS(ROW(),Controls!#REF!+30))</f>
        <v>#REF!</v>
      </c>
      <c r="GQ970" s="9" t="e">
        <f ca="1">INDIRECT(ADDRESS(ROW(),Controls!#REF!+45))</f>
        <v>#REF!</v>
      </c>
      <c r="GR970" s="9" t="e">
        <f ca="1">INDIRECT(ADDRESS(ROW(),Controls!#REF!+60))</f>
        <v>#REF!</v>
      </c>
      <c r="GS970" s="9" t="e">
        <f ca="1">INDIRECT(ADDRESS(ROW(),Controls!#REF!+75))</f>
        <v>#REF!</v>
      </c>
      <c r="GT970" s="9" t="e">
        <f ca="1">INDIRECT(ADDRESS(ROW(),Controls!#REF!+90))</f>
        <v>#REF!</v>
      </c>
      <c r="GU970" s="9" t="e">
        <f ca="1">INDIRECT(ADDRESS(ROW(),Controls!#REF!+105))</f>
        <v>#REF!</v>
      </c>
      <c r="GV970" s="9" t="e">
        <f ca="1">INDIRECT(ADDRESS(ROW(),Controls!#REF!+120))</f>
        <v>#REF!</v>
      </c>
      <c r="GW970" s="9" t="e">
        <f ca="1">INDIRECT(ADDRESS(ROW(),Controls!#REF!+15))</f>
        <v>#REF!</v>
      </c>
      <c r="GX970" s="9" t="e">
        <f ca="1">INDIRECT(ADDRESS(ROW(),Controls!#REF!+135))</f>
        <v>#REF!</v>
      </c>
      <c r="HJ970" s="9" t="e">
        <f t="shared" ca="1" si="90"/>
        <v>#REF!</v>
      </c>
      <c r="HK970" s="9" t="e">
        <f t="shared" ca="1" si="91"/>
        <v>#REF!</v>
      </c>
      <c r="HL970" s="9" t="e">
        <f t="shared" ca="1" si="92"/>
        <v>#REF!</v>
      </c>
      <c r="HM970" s="9" t="e">
        <f t="shared" ca="1" si="93"/>
        <v>#REF!</v>
      </c>
      <c r="HN970" s="9" t="e">
        <f ca="1">SQRT($GS970*(1-$GS970/Controls!$D$15))</f>
        <v>#REF!</v>
      </c>
      <c r="HO970" s="9" t="e">
        <f t="shared" ca="1" si="94"/>
        <v>#REF!</v>
      </c>
      <c r="HP970" s="9" t="e">
        <f t="shared" ca="1" si="95"/>
        <v>#REF!</v>
      </c>
      <c r="HQ970" s="9" t="e">
        <f ca="1">IF($GV970=0,NA(),($GX970*Controls!#REF!))</f>
        <v>#REF!</v>
      </c>
    </row>
    <row r="971" spans="134:225" x14ac:dyDescent="0.25">
      <c r="ED971" s="9">
        <f>$EC$1941/4+$EC$1942/2+$EC$1943/4</f>
        <v>0</v>
      </c>
      <c r="EE971" s="9">
        <f>$ED$1940/4+$ED$1941/2+$ED$1942/4</f>
        <v>0</v>
      </c>
      <c r="GP971" s="9" t="e">
        <f ca="1">INDIRECT(ADDRESS(ROW(),Controls!#REF!+30))</f>
        <v>#REF!</v>
      </c>
      <c r="GQ971" s="9" t="e">
        <f ca="1">INDIRECT(ADDRESS(ROW(),Controls!#REF!+45))</f>
        <v>#REF!</v>
      </c>
      <c r="GR971" s="9" t="e">
        <f ca="1">INDIRECT(ADDRESS(ROW(),Controls!#REF!+60))</f>
        <v>#REF!</v>
      </c>
      <c r="GS971" s="9" t="e">
        <f ca="1">INDIRECT(ADDRESS(ROW(),Controls!#REF!+75))</f>
        <v>#REF!</v>
      </c>
      <c r="GT971" s="9" t="e">
        <f ca="1">INDIRECT(ADDRESS(ROW(),Controls!#REF!+90))</f>
        <v>#REF!</v>
      </c>
      <c r="GU971" s="9" t="e">
        <f ca="1">INDIRECT(ADDRESS(ROW(),Controls!#REF!+105))</f>
        <v>#REF!</v>
      </c>
      <c r="GV971" s="9" t="e">
        <f ca="1">INDIRECT(ADDRESS(ROW(),Controls!#REF!+120))</f>
        <v>#REF!</v>
      </c>
      <c r="GW971" s="9" t="e">
        <f ca="1">INDIRECT(ADDRESS(ROW(),Controls!#REF!+15))</f>
        <v>#REF!</v>
      </c>
      <c r="GX971" s="9" t="e">
        <f ca="1">INDIRECT(ADDRESS(ROW(),Controls!#REF!+135))</f>
        <v>#REF!</v>
      </c>
      <c r="HJ971" s="9" t="e">
        <f t="shared" ca="1" si="90"/>
        <v>#REF!</v>
      </c>
      <c r="HK971" s="9" t="e">
        <f t="shared" ca="1" si="91"/>
        <v>#REF!</v>
      </c>
      <c r="HL971" s="9" t="e">
        <f t="shared" ca="1" si="92"/>
        <v>#REF!</v>
      </c>
      <c r="HM971" s="9" t="e">
        <f t="shared" ca="1" si="93"/>
        <v>#REF!</v>
      </c>
      <c r="HN971" s="9" t="e">
        <f ca="1">SQRT($GS971*(1-$GS971/Controls!$D$15))</f>
        <v>#REF!</v>
      </c>
      <c r="HO971" s="9" t="e">
        <f t="shared" ca="1" si="94"/>
        <v>#REF!</v>
      </c>
      <c r="HP971" s="9" t="e">
        <f t="shared" ca="1" si="95"/>
        <v>#REF!</v>
      </c>
      <c r="HQ971" s="9" t="e">
        <f ca="1">IF($GV971=0,NA(),($GX971*Controls!#REF!))</f>
        <v>#REF!</v>
      </c>
    </row>
    <row r="972" spans="134:225" x14ac:dyDescent="0.25">
      <c r="ED972" s="9">
        <f>$EC$1943/4+$EC$1944/2+$EC$1945/4</f>
        <v>0</v>
      </c>
      <c r="EE972" s="9">
        <f>$ED$1942/4+$ED$1943/2+$ED$1944/4</f>
        <v>0</v>
      </c>
      <c r="GP972" s="9" t="e">
        <f ca="1">INDIRECT(ADDRESS(ROW(),Controls!#REF!+30))</f>
        <v>#REF!</v>
      </c>
      <c r="GQ972" s="9" t="e">
        <f ca="1">INDIRECT(ADDRESS(ROW(),Controls!#REF!+45))</f>
        <v>#REF!</v>
      </c>
      <c r="GR972" s="9" t="e">
        <f ca="1">INDIRECT(ADDRESS(ROW(),Controls!#REF!+60))</f>
        <v>#REF!</v>
      </c>
      <c r="GS972" s="9" t="e">
        <f ca="1">INDIRECT(ADDRESS(ROW(),Controls!#REF!+75))</f>
        <v>#REF!</v>
      </c>
      <c r="GT972" s="9" t="e">
        <f ca="1">INDIRECT(ADDRESS(ROW(),Controls!#REF!+90))</f>
        <v>#REF!</v>
      </c>
      <c r="GU972" s="9" t="e">
        <f ca="1">INDIRECT(ADDRESS(ROW(),Controls!#REF!+105))</f>
        <v>#REF!</v>
      </c>
      <c r="GV972" s="9" t="e">
        <f ca="1">INDIRECT(ADDRESS(ROW(),Controls!#REF!+120))</f>
        <v>#REF!</v>
      </c>
      <c r="GW972" s="9" t="e">
        <f ca="1">INDIRECT(ADDRESS(ROW(),Controls!#REF!+15))</f>
        <v>#REF!</v>
      </c>
      <c r="GX972" s="9" t="e">
        <f ca="1">INDIRECT(ADDRESS(ROW(),Controls!#REF!+135))</f>
        <v>#REF!</v>
      </c>
      <c r="HJ972" s="9" t="e">
        <f t="shared" ca="1" si="90"/>
        <v>#REF!</v>
      </c>
      <c r="HK972" s="9" t="e">
        <f t="shared" ca="1" si="91"/>
        <v>#REF!</v>
      </c>
      <c r="HL972" s="9" t="e">
        <f t="shared" ca="1" si="92"/>
        <v>#REF!</v>
      </c>
      <c r="HM972" s="9" t="e">
        <f t="shared" ca="1" si="93"/>
        <v>#REF!</v>
      </c>
      <c r="HN972" s="9" t="e">
        <f ca="1">SQRT($GS972*(1-$GS972/Controls!$D$15))</f>
        <v>#REF!</v>
      </c>
      <c r="HO972" s="9" t="e">
        <f t="shared" ca="1" si="94"/>
        <v>#REF!</v>
      </c>
      <c r="HP972" s="9" t="e">
        <f t="shared" ca="1" si="95"/>
        <v>#REF!</v>
      </c>
      <c r="HQ972" s="9" t="e">
        <f ca="1">IF($GV972=0,NA(),($GX972*Controls!#REF!))</f>
        <v>#REF!</v>
      </c>
    </row>
    <row r="973" spans="134:225" x14ac:dyDescent="0.25">
      <c r="ED973" s="9">
        <f>$EC$1945/4+$EC$1946/2+$EC$1947/4</f>
        <v>0</v>
      </c>
      <c r="EE973" s="9">
        <f>$ED$1944/4+$ED$1945/2+$ED$1946/4</f>
        <v>0</v>
      </c>
      <c r="GP973" s="9" t="e">
        <f ca="1">INDIRECT(ADDRESS(ROW(),Controls!#REF!+30))</f>
        <v>#REF!</v>
      </c>
      <c r="GQ973" s="9" t="e">
        <f ca="1">INDIRECT(ADDRESS(ROW(),Controls!#REF!+45))</f>
        <v>#REF!</v>
      </c>
      <c r="GR973" s="9" t="e">
        <f ca="1">INDIRECT(ADDRESS(ROW(),Controls!#REF!+60))</f>
        <v>#REF!</v>
      </c>
      <c r="GS973" s="9" t="e">
        <f ca="1">INDIRECT(ADDRESS(ROW(),Controls!#REF!+75))</f>
        <v>#REF!</v>
      </c>
      <c r="GT973" s="9" t="e">
        <f ca="1">INDIRECT(ADDRESS(ROW(),Controls!#REF!+90))</f>
        <v>#REF!</v>
      </c>
      <c r="GU973" s="9" t="e">
        <f ca="1">INDIRECT(ADDRESS(ROW(),Controls!#REF!+105))</f>
        <v>#REF!</v>
      </c>
      <c r="GV973" s="9" t="e">
        <f ca="1">INDIRECT(ADDRESS(ROW(),Controls!#REF!+120))</f>
        <v>#REF!</v>
      </c>
      <c r="GW973" s="9" t="e">
        <f ca="1">INDIRECT(ADDRESS(ROW(),Controls!#REF!+15))</f>
        <v>#REF!</v>
      </c>
      <c r="GX973" s="9" t="e">
        <f ca="1">INDIRECT(ADDRESS(ROW(),Controls!#REF!+135))</f>
        <v>#REF!</v>
      </c>
      <c r="HJ973" s="9" t="e">
        <f t="shared" ca="1" si="90"/>
        <v>#REF!</v>
      </c>
      <c r="HK973" s="9" t="e">
        <f t="shared" ca="1" si="91"/>
        <v>#REF!</v>
      </c>
      <c r="HL973" s="9" t="e">
        <f t="shared" ca="1" si="92"/>
        <v>#REF!</v>
      </c>
      <c r="HM973" s="9" t="e">
        <f t="shared" ca="1" si="93"/>
        <v>#REF!</v>
      </c>
      <c r="HN973" s="9" t="e">
        <f ca="1">SQRT($GS973*(1-$GS973/Controls!$D$15))</f>
        <v>#REF!</v>
      </c>
      <c r="HO973" s="9" t="e">
        <f t="shared" ca="1" si="94"/>
        <v>#REF!</v>
      </c>
      <c r="HP973" s="9" t="e">
        <f t="shared" ca="1" si="95"/>
        <v>#REF!</v>
      </c>
      <c r="HQ973" s="9" t="e">
        <f ca="1">IF($GV973=0,NA(),($GX973*Controls!#REF!))</f>
        <v>#REF!</v>
      </c>
    </row>
    <row r="974" spans="134:225" x14ac:dyDescent="0.25">
      <c r="ED974" s="9">
        <f>$EC$1947/4+$EC$1948/2+$EC$1949/4</f>
        <v>0</v>
      </c>
      <c r="EE974" s="9">
        <f>$ED$1946/4+$ED$1947/2+$ED$1948/4</f>
        <v>0</v>
      </c>
      <c r="GP974" s="9" t="e">
        <f ca="1">INDIRECT(ADDRESS(ROW(),Controls!#REF!+30))</f>
        <v>#REF!</v>
      </c>
      <c r="GQ974" s="9" t="e">
        <f ca="1">INDIRECT(ADDRESS(ROW(),Controls!#REF!+45))</f>
        <v>#REF!</v>
      </c>
      <c r="GR974" s="9" t="e">
        <f ca="1">INDIRECT(ADDRESS(ROW(),Controls!#REF!+60))</f>
        <v>#REF!</v>
      </c>
      <c r="GS974" s="9" t="e">
        <f ca="1">INDIRECT(ADDRESS(ROW(),Controls!#REF!+75))</f>
        <v>#REF!</v>
      </c>
      <c r="GT974" s="9" t="e">
        <f ca="1">INDIRECT(ADDRESS(ROW(),Controls!#REF!+90))</f>
        <v>#REF!</v>
      </c>
      <c r="GU974" s="9" t="e">
        <f ca="1">INDIRECT(ADDRESS(ROW(),Controls!#REF!+105))</f>
        <v>#REF!</v>
      </c>
      <c r="GV974" s="9" t="e">
        <f ca="1">INDIRECT(ADDRESS(ROW(),Controls!#REF!+120))</f>
        <v>#REF!</v>
      </c>
      <c r="GW974" s="9" t="e">
        <f ca="1">INDIRECT(ADDRESS(ROW(),Controls!#REF!+15))</f>
        <v>#REF!</v>
      </c>
      <c r="GX974" s="9" t="e">
        <f ca="1">INDIRECT(ADDRESS(ROW(),Controls!#REF!+135))</f>
        <v>#REF!</v>
      </c>
      <c r="HJ974" s="9" t="e">
        <f t="shared" ca="1" si="90"/>
        <v>#REF!</v>
      </c>
      <c r="HK974" s="9" t="e">
        <f t="shared" ca="1" si="91"/>
        <v>#REF!</v>
      </c>
      <c r="HL974" s="9" t="e">
        <f t="shared" ca="1" si="92"/>
        <v>#REF!</v>
      </c>
      <c r="HM974" s="9" t="e">
        <f t="shared" ca="1" si="93"/>
        <v>#REF!</v>
      </c>
      <c r="HN974" s="9" t="e">
        <f ca="1">SQRT($GS974*(1-$GS974/Controls!$D$15))</f>
        <v>#REF!</v>
      </c>
      <c r="HO974" s="9" t="e">
        <f t="shared" ca="1" si="94"/>
        <v>#REF!</v>
      </c>
      <c r="HP974" s="9" t="e">
        <f t="shared" ca="1" si="95"/>
        <v>#REF!</v>
      </c>
      <c r="HQ974" s="9" t="e">
        <f ca="1">IF($GV974=0,NA(),($GX974*Controls!#REF!))</f>
        <v>#REF!</v>
      </c>
    </row>
    <row r="975" spans="134:225" x14ac:dyDescent="0.25">
      <c r="ED975" s="9">
        <f>$EC$1949/4+$EC$1950/2+$EC$1951/4</f>
        <v>0</v>
      </c>
      <c r="EE975" s="9">
        <f>$ED$1948/4+$ED$1949/2+$ED$1950/4</f>
        <v>0</v>
      </c>
      <c r="GP975" s="9" t="e">
        <f ca="1">INDIRECT(ADDRESS(ROW(),Controls!#REF!+30))</f>
        <v>#REF!</v>
      </c>
      <c r="GQ975" s="9" t="e">
        <f ca="1">INDIRECT(ADDRESS(ROW(),Controls!#REF!+45))</f>
        <v>#REF!</v>
      </c>
      <c r="GR975" s="9" t="e">
        <f ca="1">INDIRECT(ADDRESS(ROW(),Controls!#REF!+60))</f>
        <v>#REF!</v>
      </c>
      <c r="GS975" s="9" t="e">
        <f ca="1">INDIRECT(ADDRESS(ROW(),Controls!#REF!+75))</f>
        <v>#REF!</v>
      </c>
      <c r="GT975" s="9" t="e">
        <f ca="1">INDIRECT(ADDRESS(ROW(),Controls!#REF!+90))</f>
        <v>#REF!</v>
      </c>
      <c r="GU975" s="9" t="e">
        <f ca="1">INDIRECT(ADDRESS(ROW(),Controls!#REF!+105))</f>
        <v>#REF!</v>
      </c>
      <c r="GV975" s="9" t="e">
        <f ca="1">INDIRECT(ADDRESS(ROW(),Controls!#REF!+120))</f>
        <v>#REF!</v>
      </c>
      <c r="GW975" s="9" t="e">
        <f ca="1">INDIRECT(ADDRESS(ROW(),Controls!#REF!+15))</f>
        <v>#REF!</v>
      </c>
      <c r="GX975" s="9" t="e">
        <f ca="1">INDIRECT(ADDRESS(ROW(),Controls!#REF!+135))</f>
        <v>#REF!</v>
      </c>
      <c r="HJ975" s="9" t="e">
        <f t="shared" ca="1" si="90"/>
        <v>#REF!</v>
      </c>
      <c r="HK975" s="9" t="e">
        <f t="shared" ca="1" si="91"/>
        <v>#REF!</v>
      </c>
      <c r="HL975" s="9" t="e">
        <f t="shared" ca="1" si="92"/>
        <v>#REF!</v>
      </c>
      <c r="HM975" s="9" t="e">
        <f t="shared" ca="1" si="93"/>
        <v>#REF!</v>
      </c>
      <c r="HN975" s="9" t="e">
        <f ca="1">SQRT($GS975*(1-$GS975/Controls!$D$15))</f>
        <v>#REF!</v>
      </c>
      <c r="HO975" s="9" t="e">
        <f t="shared" ca="1" si="94"/>
        <v>#REF!</v>
      </c>
      <c r="HP975" s="9" t="e">
        <f t="shared" ca="1" si="95"/>
        <v>#REF!</v>
      </c>
      <c r="HQ975" s="9" t="e">
        <f ca="1">IF($GV975=0,NA(),($GX975*Controls!#REF!))</f>
        <v>#REF!</v>
      </c>
    </row>
    <row r="976" spans="134:225" x14ac:dyDescent="0.25">
      <c r="ED976" s="9">
        <f>$EC$1951/4+$EC$1952/2+$EC$1953/4</f>
        <v>0</v>
      </c>
      <c r="EE976" s="9">
        <f>$ED$1950/4+$ED$1951/2+$ED$1952/4</f>
        <v>0</v>
      </c>
      <c r="GP976" s="9" t="e">
        <f ca="1">INDIRECT(ADDRESS(ROW(),Controls!#REF!+30))</f>
        <v>#REF!</v>
      </c>
      <c r="GQ976" s="9" t="e">
        <f ca="1">INDIRECT(ADDRESS(ROW(),Controls!#REF!+45))</f>
        <v>#REF!</v>
      </c>
      <c r="GR976" s="9" t="e">
        <f ca="1">INDIRECT(ADDRESS(ROW(),Controls!#REF!+60))</f>
        <v>#REF!</v>
      </c>
      <c r="GS976" s="9" t="e">
        <f ca="1">INDIRECT(ADDRESS(ROW(),Controls!#REF!+75))</f>
        <v>#REF!</v>
      </c>
      <c r="GT976" s="9" t="e">
        <f ca="1">INDIRECT(ADDRESS(ROW(),Controls!#REF!+90))</f>
        <v>#REF!</v>
      </c>
      <c r="GU976" s="9" t="e">
        <f ca="1">INDIRECT(ADDRESS(ROW(),Controls!#REF!+105))</f>
        <v>#REF!</v>
      </c>
      <c r="GV976" s="9" t="e">
        <f ca="1">INDIRECT(ADDRESS(ROW(),Controls!#REF!+120))</f>
        <v>#REF!</v>
      </c>
      <c r="GW976" s="9" t="e">
        <f ca="1">INDIRECT(ADDRESS(ROW(),Controls!#REF!+15))</f>
        <v>#REF!</v>
      </c>
      <c r="GX976" s="9" t="e">
        <f ca="1">INDIRECT(ADDRESS(ROW(),Controls!#REF!+135))</f>
        <v>#REF!</v>
      </c>
      <c r="HJ976" s="9" t="e">
        <f t="shared" ca="1" si="90"/>
        <v>#REF!</v>
      </c>
      <c r="HK976" s="9" t="e">
        <f t="shared" ca="1" si="91"/>
        <v>#REF!</v>
      </c>
      <c r="HL976" s="9" t="e">
        <f t="shared" ca="1" si="92"/>
        <v>#REF!</v>
      </c>
      <c r="HM976" s="9" t="e">
        <f t="shared" ca="1" si="93"/>
        <v>#REF!</v>
      </c>
      <c r="HN976" s="9" t="e">
        <f ca="1">SQRT($GS976*(1-$GS976/Controls!$D$15))</f>
        <v>#REF!</v>
      </c>
      <c r="HO976" s="9" t="e">
        <f t="shared" ca="1" si="94"/>
        <v>#REF!</v>
      </c>
      <c r="HP976" s="9" t="e">
        <f t="shared" ca="1" si="95"/>
        <v>#REF!</v>
      </c>
      <c r="HQ976" s="9" t="e">
        <f ca="1">IF($GV976=0,NA(),($GX976*Controls!#REF!))</f>
        <v>#REF!</v>
      </c>
    </row>
    <row r="977" spans="134:225" x14ac:dyDescent="0.25">
      <c r="ED977" s="9">
        <f>$EC$1953/4+$EC$1954/2+$EC$1955/4</f>
        <v>0</v>
      </c>
      <c r="EE977" s="9">
        <f>$ED$1952/4+$ED$1953/2+$ED$1954/4</f>
        <v>0</v>
      </c>
      <c r="GP977" s="9" t="e">
        <f ca="1">INDIRECT(ADDRESS(ROW(),Controls!#REF!+30))</f>
        <v>#REF!</v>
      </c>
      <c r="GQ977" s="9" t="e">
        <f ca="1">INDIRECT(ADDRESS(ROW(),Controls!#REF!+45))</f>
        <v>#REF!</v>
      </c>
      <c r="GR977" s="9" t="e">
        <f ca="1">INDIRECT(ADDRESS(ROW(),Controls!#REF!+60))</f>
        <v>#REF!</v>
      </c>
      <c r="GS977" s="9" t="e">
        <f ca="1">INDIRECT(ADDRESS(ROW(),Controls!#REF!+75))</f>
        <v>#REF!</v>
      </c>
      <c r="GT977" s="9" t="e">
        <f ca="1">INDIRECT(ADDRESS(ROW(),Controls!#REF!+90))</f>
        <v>#REF!</v>
      </c>
      <c r="GU977" s="9" t="e">
        <f ca="1">INDIRECT(ADDRESS(ROW(),Controls!#REF!+105))</f>
        <v>#REF!</v>
      </c>
      <c r="GV977" s="9" t="e">
        <f ca="1">INDIRECT(ADDRESS(ROW(),Controls!#REF!+120))</f>
        <v>#REF!</v>
      </c>
      <c r="GW977" s="9" t="e">
        <f ca="1">INDIRECT(ADDRESS(ROW(),Controls!#REF!+15))</f>
        <v>#REF!</v>
      </c>
      <c r="GX977" s="9" t="e">
        <f ca="1">INDIRECT(ADDRESS(ROW(),Controls!#REF!+135))</f>
        <v>#REF!</v>
      </c>
      <c r="HJ977" s="9" t="e">
        <f t="shared" ca="1" si="90"/>
        <v>#REF!</v>
      </c>
      <c r="HK977" s="9" t="e">
        <f t="shared" ca="1" si="91"/>
        <v>#REF!</v>
      </c>
      <c r="HL977" s="9" t="e">
        <f t="shared" ca="1" si="92"/>
        <v>#REF!</v>
      </c>
      <c r="HM977" s="9" t="e">
        <f t="shared" ca="1" si="93"/>
        <v>#REF!</v>
      </c>
      <c r="HN977" s="9" t="e">
        <f ca="1">SQRT($GS977*(1-$GS977/Controls!$D$15))</f>
        <v>#REF!</v>
      </c>
      <c r="HO977" s="9" t="e">
        <f t="shared" ca="1" si="94"/>
        <v>#REF!</v>
      </c>
      <c r="HP977" s="9" t="e">
        <f t="shared" ca="1" si="95"/>
        <v>#REF!</v>
      </c>
      <c r="HQ977" s="9" t="e">
        <f ca="1">IF($GV977=0,NA(),($GX977*Controls!#REF!))</f>
        <v>#REF!</v>
      </c>
    </row>
    <row r="978" spans="134:225" x14ac:dyDescent="0.25">
      <c r="ED978" s="9">
        <f>$EC$1955/4+$EC$1956/2+$EC$1957/4</f>
        <v>0</v>
      </c>
      <c r="EE978" s="9">
        <f>$ED$1954/4+$ED$1955/2+$ED$1956/4</f>
        <v>0</v>
      </c>
      <c r="GP978" s="9" t="e">
        <f ca="1">INDIRECT(ADDRESS(ROW(),Controls!#REF!+30))</f>
        <v>#REF!</v>
      </c>
      <c r="GQ978" s="9" t="e">
        <f ca="1">INDIRECT(ADDRESS(ROW(),Controls!#REF!+45))</f>
        <v>#REF!</v>
      </c>
      <c r="GR978" s="9" t="e">
        <f ca="1">INDIRECT(ADDRESS(ROW(),Controls!#REF!+60))</f>
        <v>#REF!</v>
      </c>
      <c r="GS978" s="9" t="e">
        <f ca="1">INDIRECT(ADDRESS(ROW(),Controls!#REF!+75))</f>
        <v>#REF!</v>
      </c>
      <c r="GT978" s="9" t="e">
        <f ca="1">INDIRECT(ADDRESS(ROW(),Controls!#REF!+90))</f>
        <v>#REF!</v>
      </c>
      <c r="GU978" s="9" t="e">
        <f ca="1">INDIRECT(ADDRESS(ROW(),Controls!#REF!+105))</f>
        <v>#REF!</v>
      </c>
      <c r="GV978" s="9" t="e">
        <f ca="1">INDIRECT(ADDRESS(ROW(),Controls!#REF!+120))</f>
        <v>#REF!</v>
      </c>
      <c r="GW978" s="9" t="e">
        <f ca="1">INDIRECT(ADDRESS(ROW(),Controls!#REF!+15))</f>
        <v>#REF!</v>
      </c>
      <c r="GX978" s="9" t="e">
        <f ca="1">INDIRECT(ADDRESS(ROW(),Controls!#REF!+135))</f>
        <v>#REF!</v>
      </c>
      <c r="HJ978" s="9" t="e">
        <f t="shared" ca="1" si="90"/>
        <v>#REF!</v>
      </c>
      <c r="HK978" s="9" t="e">
        <f t="shared" ca="1" si="91"/>
        <v>#REF!</v>
      </c>
      <c r="HL978" s="9" t="e">
        <f t="shared" ca="1" si="92"/>
        <v>#REF!</v>
      </c>
      <c r="HM978" s="9" t="e">
        <f t="shared" ca="1" si="93"/>
        <v>#REF!</v>
      </c>
      <c r="HN978" s="9" t="e">
        <f ca="1">SQRT($GS978*(1-$GS978/Controls!$D$15))</f>
        <v>#REF!</v>
      </c>
      <c r="HO978" s="9" t="e">
        <f t="shared" ca="1" si="94"/>
        <v>#REF!</v>
      </c>
      <c r="HP978" s="9" t="e">
        <f t="shared" ca="1" si="95"/>
        <v>#REF!</v>
      </c>
      <c r="HQ978" s="9" t="e">
        <f ca="1">IF($GV978=0,NA(),($GX978*Controls!#REF!))</f>
        <v>#REF!</v>
      </c>
    </row>
    <row r="979" spans="134:225" x14ac:dyDescent="0.25">
      <c r="ED979" s="9">
        <f>$EC$1957/4+$EC$1958/2+$EC$1959/4</f>
        <v>0</v>
      </c>
      <c r="EE979" s="9">
        <f>$ED$1956/4+$ED$1957/2+$ED$1958/4</f>
        <v>0</v>
      </c>
      <c r="GP979" s="9" t="e">
        <f ca="1">INDIRECT(ADDRESS(ROW(),Controls!#REF!+30))</f>
        <v>#REF!</v>
      </c>
      <c r="GQ979" s="9" t="e">
        <f ca="1">INDIRECT(ADDRESS(ROW(),Controls!#REF!+45))</f>
        <v>#REF!</v>
      </c>
      <c r="GR979" s="9" t="e">
        <f ca="1">INDIRECT(ADDRESS(ROW(),Controls!#REF!+60))</f>
        <v>#REF!</v>
      </c>
      <c r="GS979" s="9" t="e">
        <f ca="1">INDIRECT(ADDRESS(ROW(),Controls!#REF!+75))</f>
        <v>#REF!</v>
      </c>
      <c r="GT979" s="9" t="e">
        <f ca="1">INDIRECT(ADDRESS(ROW(),Controls!#REF!+90))</f>
        <v>#REF!</v>
      </c>
      <c r="GU979" s="9" t="e">
        <f ca="1">INDIRECT(ADDRESS(ROW(),Controls!#REF!+105))</f>
        <v>#REF!</v>
      </c>
      <c r="GV979" s="9" t="e">
        <f ca="1">INDIRECT(ADDRESS(ROW(),Controls!#REF!+120))</f>
        <v>#REF!</v>
      </c>
      <c r="GW979" s="9" t="e">
        <f ca="1">INDIRECT(ADDRESS(ROW(),Controls!#REF!+15))</f>
        <v>#REF!</v>
      </c>
      <c r="GX979" s="9" t="e">
        <f ca="1">INDIRECT(ADDRESS(ROW(),Controls!#REF!+135))</f>
        <v>#REF!</v>
      </c>
      <c r="HJ979" s="9" t="e">
        <f t="shared" ca="1" si="90"/>
        <v>#REF!</v>
      </c>
      <c r="HK979" s="9" t="e">
        <f t="shared" ca="1" si="91"/>
        <v>#REF!</v>
      </c>
      <c r="HL979" s="9" t="e">
        <f t="shared" ca="1" si="92"/>
        <v>#REF!</v>
      </c>
      <c r="HM979" s="9" t="e">
        <f t="shared" ca="1" si="93"/>
        <v>#REF!</v>
      </c>
      <c r="HN979" s="9" t="e">
        <f ca="1">SQRT($GS979*(1-$GS979/Controls!$D$15))</f>
        <v>#REF!</v>
      </c>
      <c r="HO979" s="9" t="e">
        <f t="shared" ca="1" si="94"/>
        <v>#REF!</v>
      </c>
      <c r="HP979" s="9" t="e">
        <f t="shared" ca="1" si="95"/>
        <v>#REF!</v>
      </c>
      <c r="HQ979" s="9" t="e">
        <f ca="1">IF($GV979=0,NA(),($GX979*Controls!#REF!))</f>
        <v>#REF!</v>
      </c>
    </row>
    <row r="980" spans="134:225" x14ac:dyDescent="0.25">
      <c r="EE980" s="9">
        <f>$ED$1958/4+$ED$1959/2+$ED$1960/4</f>
        <v>0</v>
      </c>
      <c r="GP980" s="9" t="e">
        <f ca="1">INDIRECT(ADDRESS(ROW(),Controls!#REF!+30))</f>
        <v>#REF!</v>
      </c>
      <c r="GQ980" s="9" t="e">
        <f ca="1">INDIRECT(ADDRESS(ROW(),Controls!#REF!+45))</f>
        <v>#REF!</v>
      </c>
      <c r="GR980" s="9" t="e">
        <f ca="1">INDIRECT(ADDRESS(ROW(),Controls!#REF!+60))</f>
        <v>#REF!</v>
      </c>
      <c r="GS980" s="9" t="e">
        <f ca="1">INDIRECT(ADDRESS(ROW(),Controls!#REF!+75))</f>
        <v>#REF!</v>
      </c>
      <c r="GT980" s="9" t="e">
        <f ca="1">INDIRECT(ADDRESS(ROW(),Controls!#REF!+90))</f>
        <v>#REF!</v>
      </c>
      <c r="GU980" s="9" t="e">
        <f ca="1">INDIRECT(ADDRESS(ROW(),Controls!#REF!+105))</f>
        <v>#REF!</v>
      </c>
      <c r="GV980" s="9" t="e">
        <f ca="1">INDIRECT(ADDRESS(ROW(),Controls!#REF!+120))</f>
        <v>#REF!</v>
      </c>
      <c r="GW980" s="9" t="e">
        <f ca="1">INDIRECT(ADDRESS(ROW(),Controls!#REF!+15))</f>
        <v>#REF!</v>
      </c>
      <c r="GX980" s="9" t="e">
        <f ca="1">INDIRECT(ADDRESS(ROW(),Controls!#REF!+135))</f>
        <v>#REF!</v>
      </c>
      <c r="HJ980" s="9" t="e">
        <f t="shared" ca="1" si="90"/>
        <v>#REF!</v>
      </c>
      <c r="HK980" s="9" t="e">
        <f t="shared" ca="1" si="91"/>
        <v>#REF!</v>
      </c>
      <c r="HL980" s="9" t="e">
        <f t="shared" ca="1" si="92"/>
        <v>#REF!</v>
      </c>
      <c r="HM980" s="9" t="e">
        <f t="shared" ca="1" si="93"/>
        <v>#REF!</v>
      </c>
      <c r="HN980" s="9" t="e">
        <f ca="1">SQRT($GS980*(1-$GS980/Controls!$D$15))</f>
        <v>#REF!</v>
      </c>
      <c r="HO980" s="9" t="e">
        <f t="shared" ca="1" si="94"/>
        <v>#REF!</v>
      </c>
      <c r="HP980" s="9" t="e">
        <f t="shared" ca="1" si="95"/>
        <v>#REF!</v>
      </c>
      <c r="HQ980" s="9" t="e">
        <f ca="1">IF($GV980=0,NA(),($GX980*Controls!#REF!))</f>
        <v>#REF!</v>
      </c>
    </row>
    <row r="981" spans="134:225" x14ac:dyDescent="0.25">
      <c r="EE981" s="9">
        <f>$ED$1960/4+$ED$1961/2+$ED$1962/4</f>
        <v>0</v>
      </c>
      <c r="GP981" s="9" t="e">
        <f ca="1">INDIRECT(ADDRESS(ROW(),Controls!#REF!+30))</f>
        <v>#REF!</v>
      </c>
      <c r="GQ981" s="9" t="e">
        <f ca="1">INDIRECT(ADDRESS(ROW(),Controls!#REF!+45))</f>
        <v>#REF!</v>
      </c>
      <c r="GR981" s="9" t="e">
        <f ca="1">INDIRECT(ADDRESS(ROW(),Controls!#REF!+60))</f>
        <v>#REF!</v>
      </c>
      <c r="GS981" s="9" t="e">
        <f ca="1">INDIRECT(ADDRESS(ROW(),Controls!#REF!+75))</f>
        <v>#REF!</v>
      </c>
      <c r="GT981" s="9" t="e">
        <f ca="1">INDIRECT(ADDRESS(ROW(),Controls!#REF!+90))</f>
        <v>#REF!</v>
      </c>
      <c r="GU981" s="9" t="e">
        <f ca="1">INDIRECT(ADDRESS(ROW(),Controls!#REF!+105))</f>
        <v>#REF!</v>
      </c>
      <c r="GV981" s="9" t="e">
        <f ca="1">INDIRECT(ADDRESS(ROW(),Controls!#REF!+120))</f>
        <v>#REF!</v>
      </c>
      <c r="GW981" s="9" t="e">
        <f ca="1">INDIRECT(ADDRESS(ROW(),Controls!#REF!+15))</f>
        <v>#REF!</v>
      </c>
      <c r="GX981" s="9" t="e">
        <f ca="1">INDIRECT(ADDRESS(ROW(),Controls!#REF!+135))</f>
        <v>#REF!</v>
      </c>
      <c r="HJ981" s="9" t="e">
        <f t="shared" ca="1" si="90"/>
        <v>#REF!</v>
      </c>
      <c r="HK981" s="9" t="e">
        <f t="shared" ca="1" si="91"/>
        <v>#REF!</v>
      </c>
      <c r="HL981" s="9" t="e">
        <f t="shared" ca="1" si="92"/>
        <v>#REF!</v>
      </c>
      <c r="HM981" s="9" t="e">
        <f t="shared" ca="1" si="93"/>
        <v>#REF!</v>
      </c>
      <c r="HN981" s="9" t="e">
        <f ca="1">SQRT($GS981*(1-$GS981/Controls!$D$15))</f>
        <v>#REF!</v>
      </c>
      <c r="HO981" s="9" t="e">
        <f t="shared" ca="1" si="94"/>
        <v>#REF!</v>
      </c>
      <c r="HP981" s="9" t="e">
        <f t="shared" ca="1" si="95"/>
        <v>#REF!</v>
      </c>
      <c r="HQ981" s="9" t="e">
        <f ca="1">IF($GV981=0,NA(),($GX981*Controls!#REF!))</f>
        <v>#REF!</v>
      </c>
    </row>
    <row r="982" spans="134:225" x14ac:dyDescent="0.25">
      <c r="EE982" s="9">
        <f>$ED$1962/4+$ED$1963/2+$ED$1964/4</f>
        <v>0</v>
      </c>
      <c r="GP982" s="9" t="e">
        <f ca="1">INDIRECT(ADDRESS(ROW(),Controls!#REF!+30))</f>
        <v>#REF!</v>
      </c>
      <c r="GQ982" s="9" t="e">
        <f ca="1">INDIRECT(ADDRESS(ROW(),Controls!#REF!+45))</f>
        <v>#REF!</v>
      </c>
      <c r="GR982" s="9" t="e">
        <f ca="1">INDIRECT(ADDRESS(ROW(),Controls!#REF!+60))</f>
        <v>#REF!</v>
      </c>
      <c r="GS982" s="9" t="e">
        <f ca="1">INDIRECT(ADDRESS(ROW(),Controls!#REF!+75))</f>
        <v>#REF!</v>
      </c>
      <c r="GT982" s="9" t="e">
        <f ca="1">INDIRECT(ADDRESS(ROW(),Controls!#REF!+90))</f>
        <v>#REF!</v>
      </c>
      <c r="GU982" s="9" t="e">
        <f ca="1">INDIRECT(ADDRESS(ROW(),Controls!#REF!+105))</f>
        <v>#REF!</v>
      </c>
      <c r="GV982" s="9" t="e">
        <f ca="1">INDIRECT(ADDRESS(ROW(),Controls!#REF!+120))</f>
        <v>#REF!</v>
      </c>
      <c r="GW982" s="9" t="e">
        <f ca="1">INDIRECT(ADDRESS(ROW(),Controls!#REF!+15))</f>
        <v>#REF!</v>
      </c>
      <c r="GX982" s="9" t="e">
        <f ca="1">INDIRECT(ADDRESS(ROW(),Controls!#REF!+135))</f>
        <v>#REF!</v>
      </c>
      <c r="HJ982" s="9" t="e">
        <f t="shared" ca="1" si="90"/>
        <v>#REF!</v>
      </c>
      <c r="HK982" s="9" t="e">
        <f t="shared" ca="1" si="91"/>
        <v>#REF!</v>
      </c>
      <c r="HL982" s="9" t="e">
        <f t="shared" ca="1" si="92"/>
        <v>#REF!</v>
      </c>
      <c r="HM982" s="9" t="e">
        <f t="shared" ca="1" si="93"/>
        <v>#REF!</v>
      </c>
      <c r="HN982" s="9" t="e">
        <f ca="1">SQRT($GS982*(1-$GS982/Controls!$D$15))</f>
        <v>#REF!</v>
      </c>
      <c r="HO982" s="9" t="e">
        <f t="shared" ca="1" si="94"/>
        <v>#REF!</v>
      </c>
      <c r="HP982" s="9" t="e">
        <f t="shared" ca="1" si="95"/>
        <v>#REF!</v>
      </c>
      <c r="HQ982" s="9" t="e">
        <f ca="1">IF($GV982=0,NA(),($GX982*Controls!#REF!))</f>
        <v>#REF!</v>
      </c>
    </row>
    <row r="983" spans="134:225" x14ac:dyDescent="0.25">
      <c r="EE983" s="9">
        <f>$ED$1964/4+$ED$1965/2+$ED$1966/4</f>
        <v>0</v>
      </c>
      <c r="GP983" s="9" t="e">
        <f ca="1">INDIRECT(ADDRESS(ROW(),Controls!#REF!+30))</f>
        <v>#REF!</v>
      </c>
      <c r="GQ983" s="9" t="e">
        <f ca="1">INDIRECT(ADDRESS(ROW(),Controls!#REF!+45))</f>
        <v>#REF!</v>
      </c>
      <c r="GR983" s="9" t="e">
        <f ca="1">INDIRECT(ADDRESS(ROW(),Controls!#REF!+60))</f>
        <v>#REF!</v>
      </c>
      <c r="GS983" s="9" t="e">
        <f ca="1">INDIRECT(ADDRESS(ROW(),Controls!#REF!+75))</f>
        <v>#REF!</v>
      </c>
      <c r="GT983" s="9" t="e">
        <f ca="1">INDIRECT(ADDRESS(ROW(),Controls!#REF!+90))</f>
        <v>#REF!</v>
      </c>
      <c r="GU983" s="9" t="e">
        <f ca="1">INDIRECT(ADDRESS(ROW(),Controls!#REF!+105))</f>
        <v>#REF!</v>
      </c>
      <c r="GV983" s="9" t="e">
        <f ca="1">INDIRECT(ADDRESS(ROW(),Controls!#REF!+120))</f>
        <v>#REF!</v>
      </c>
      <c r="GW983" s="9" t="e">
        <f ca="1">INDIRECT(ADDRESS(ROW(),Controls!#REF!+15))</f>
        <v>#REF!</v>
      </c>
      <c r="GX983" s="9" t="e">
        <f ca="1">INDIRECT(ADDRESS(ROW(),Controls!#REF!+135))</f>
        <v>#REF!</v>
      </c>
      <c r="HJ983" s="9" t="e">
        <f t="shared" ca="1" si="90"/>
        <v>#REF!</v>
      </c>
      <c r="HK983" s="9" t="e">
        <f t="shared" ca="1" si="91"/>
        <v>#REF!</v>
      </c>
      <c r="HL983" s="9" t="e">
        <f t="shared" ca="1" si="92"/>
        <v>#REF!</v>
      </c>
      <c r="HM983" s="9" t="e">
        <f t="shared" ca="1" si="93"/>
        <v>#REF!</v>
      </c>
      <c r="HN983" s="9" t="e">
        <f ca="1">SQRT($GS983*(1-$GS983/Controls!$D$15))</f>
        <v>#REF!</v>
      </c>
      <c r="HO983" s="9" t="e">
        <f t="shared" ca="1" si="94"/>
        <v>#REF!</v>
      </c>
      <c r="HP983" s="9" t="e">
        <f t="shared" ca="1" si="95"/>
        <v>#REF!</v>
      </c>
      <c r="HQ983" s="9" t="e">
        <f ca="1">IF($GV983=0,NA(),($GX983*Controls!#REF!))</f>
        <v>#REF!</v>
      </c>
    </row>
    <row r="984" spans="134:225" x14ac:dyDescent="0.25">
      <c r="EE984" s="9">
        <f>$ED$1966/4+$ED$1967/2+$ED$1968/4</f>
        <v>0</v>
      </c>
      <c r="GP984" s="9" t="e">
        <f ca="1">INDIRECT(ADDRESS(ROW(),Controls!#REF!+30))</f>
        <v>#REF!</v>
      </c>
      <c r="GQ984" s="9" t="e">
        <f ca="1">INDIRECT(ADDRESS(ROW(),Controls!#REF!+45))</f>
        <v>#REF!</v>
      </c>
      <c r="GR984" s="9" t="e">
        <f ca="1">INDIRECT(ADDRESS(ROW(),Controls!#REF!+60))</f>
        <v>#REF!</v>
      </c>
      <c r="GS984" s="9" t="e">
        <f ca="1">INDIRECT(ADDRESS(ROW(),Controls!#REF!+75))</f>
        <v>#REF!</v>
      </c>
      <c r="GT984" s="9" t="e">
        <f ca="1">INDIRECT(ADDRESS(ROW(),Controls!#REF!+90))</f>
        <v>#REF!</v>
      </c>
      <c r="GU984" s="9" t="e">
        <f ca="1">INDIRECT(ADDRESS(ROW(),Controls!#REF!+105))</f>
        <v>#REF!</v>
      </c>
      <c r="GV984" s="9" t="e">
        <f ca="1">INDIRECT(ADDRESS(ROW(),Controls!#REF!+120))</f>
        <v>#REF!</v>
      </c>
      <c r="GW984" s="9" t="e">
        <f ca="1">INDIRECT(ADDRESS(ROW(),Controls!#REF!+15))</f>
        <v>#REF!</v>
      </c>
      <c r="GX984" s="9" t="e">
        <f ca="1">INDIRECT(ADDRESS(ROW(),Controls!#REF!+135))</f>
        <v>#REF!</v>
      </c>
      <c r="HJ984" s="9" t="e">
        <f t="shared" ca="1" si="90"/>
        <v>#REF!</v>
      </c>
      <c r="HK984" s="9" t="e">
        <f t="shared" ca="1" si="91"/>
        <v>#REF!</v>
      </c>
      <c r="HL984" s="9" t="e">
        <f t="shared" ca="1" si="92"/>
        <v>#REF!</v>
      </c>
      <c r="HM984" s="9" t="e">
        <f t="shared" ca="1" si="93"/>
        <v>#REF!</v>
      </c>
      <c r="HN984" s="9" t="e">
        <f ca="1">SQRT($GS984*(1-$GS984/Controls!$D$15))</f>
        <v>#REF!</v>
      </c>
      <c r="HO984" s="9" t="e">
        <f t="shared" ca="1" si="94"/>
        <v>#REF!</v>
      </c>
      <c r="HP984" s="9" t="e">
        <f t="shared" ca="1" si="95"/>
        <v>#REF!</v>
      </c>
      <c r="HQ984" s="9" t="e">
        <f ca="1">IF($GV984=0,NA(),($GX984*Controls!#REF!))</f>
        <v>#REF!</v>
      </c>
    </row>
    <row r="985" spans="134:225" x14ac:dyDescent="0.25">
      <c r="EE985" s="9">
        <f>$ED$1968/4+$ED$1969/2+$ED$1970/4</f>
        <v>0</v>
      </c>
      <c r="GP985" s="9" t="e">
        <f ca="1">INDIRECT(ADDRESS(ROW(),Controls!#REF!+30))</f>
        <v>#REF!</v>
      </c>
      <c r="GQ985" s="9" t="e">
        <f ca="1">INDIRECT(ADDRESS(ROW(),Controls!#REF!+45))</f>
        <v>#REF!</v>
      </c>
      <c r="GR985" s="9" t="e">
        <f ca="1">INDIRECT(ADDRESS(ROW(),Controls!#REF!+60))</f>
        <v>#REF!</v>
      </c>
      <c r="GS985" s="9" t="e">
        <f ca="1">INDIRECT(ADDRESS(ROW(),Controls!#REF!+75))</f>
        <v>#REF!</v>
      </c>
      <c r="GT985" s="9" t="e">
        <f ca="1">INDIRECT(ADDRESS(ROW(),Controls!#REF!+90))</f>
        <v>#REF!</v>
      </c>
      <c r="GU985" s="9" t="e">
        <f ca="1">INDIRECT(ADDRESS(ROW(),Controls!#REF!+105))</f>
        <v>#REF!</v>
      </c>
      <c r="GV985" s="9" t="e">
        <f ca="1">INDIRECT(ADDRESS(ROW(),Controls!#REF!+120))</f>
        <v>#REF!</v>
      </c>
      <c r="GW985" s="9" t="e">
        <f ca="1">INDIRECT(ADDRESS(ROW(),Controls!#REF!+15))</f>
        <v>#REF!</v>
      </c>
      <c r="GX985" s="9" t="e">
        <f ca="1">INDIRECT(ADDRESS(ROW(),Controls!#REF!+135))</f>
        <v>#REF!</v>
      </c>
      <c r="HJ985" s="9" t="e">
        <f t="shared" ca="1" si="90"/>
        <v>#REF!</v>
      </c>
      <c r="HK985" s="9" t="e">
        <f t="shared" ca="1" si="91"/>
        <v>#REF!</v>
      </c>
      <c r="HL985" s="9" t="e">
        <f t="shared" ca="1" si="92"/>
        <v>#REF!</v>
      </c>
      <c r="HM985" s="9" t="e">
        <f t="shared" ca="1" si="93"/>
        <v>#REF!</v>
      </c>
      <c r="HN985" s="9" t="e">
        <f ca="1">SQRT($GS985*(1-$GS985/Controls!$D$15))</f>
        <v>#REF!</v>
      </c>
      <c r="HO985" s="9" t="e">
        <f t="shared" ca="1" si="94"/>
        <v>#REF!</v>
      </c>
      <c r="HP985" s="9" t="e">
        <f t="shared" ca="1" si="95"/>
        <v>#REF!</v>
      </c>
      <c r="HQ985" s="9" t="e">
        <f ca="1">IF($GV985=0,NA(),($GX985*Controls!#REF!))</f>
        <v>#REF!</v>
      </c>
    </row>
    <row r="986" spans="134:225" x14ac:dyDescent="0.25">
      <c r="EE986" s="9">
        <f>$ED$1970/4+$ED$1971/2+$ED$1972/4</f>
        <v>0</v>
      </c>
      <c r="GP986" s="9" t="e">
        <f ca="1">INDIRECT(ADDRESS(ROW(),Controls!#REF!+30))</f>
        <v>#REF!</v>
      </c>
      <c r="GQ986" s="9" t="e">
        <f ca="1">INDIRECT(ADDRESS(ROW(),Controls!#REF!+45))</f>
        <v>#REF!</v>
      </c>
      <c r="GR986" s="9" t="e">
        <f ca="1">INDIRECT(ADDRESS(ROW(),Controls!#REF!+60))</f>
        <v>#REF!</v>
      </c>
      <c r="GS986" s="9" t="e">
        <f ca="1">INDIRECT(ADDRESS(ROW(),Controls!#REF!+75))</f>
        <v>#REF!</v>
      </c>
      <c r="GT986" s="9" t="e">
        <f ca="1">INDIRECT(ADDRESS(ROW(),Controls!#REF!+90))</f>
        <v>#REF!</v>
      </c>
      <c r="GU986" s="9" t="e">
        <f ca="1">INDIRECT(ADDRESS(ROW(),Controls!#REF!+105))</f>
        <v>#REF!</v>
      </c>
      <c r="GV986" s="9" t="e">
        <f ca="1">INDIRECT(ADDRESS(ROW(),Controls!#REF!+120))</f>
        <v>#REF!</v>
      </c>
      <c r="GW986" s="9" t="e">
        <f ca="1">INDIRECT(ADDRESS(ROW(),Controls!#REF!+15))</f>
        <v>#REF!</v>
      </c>
      <c r="GX986" s="9" t="e">
        <f ca="1">INDIRECT(ADDRESS(ROW(),Controls!#REF!+135))</f>
        <v>#REF!</v>
      </c>
      <c r="HJ986" s="9" t="e">
        <f t="shared" ca="1" si="90"/>
        <v>#REF!</v>
      </c>
      <c r="HK986" s="9" t="e">
        <f t="shared" ca="1" si="91"/>
        <v>#REF!</v>
      </c>
      <c r="HL986" s="9" t="e">
        <f t="shared" ca="1" si="92"/>
        <v>#REF!</v>
      </c>
      <c r="HM986" s="9" t="e">
        <f t="shared" ca="1" si="93"/>
        <v>#REF!</v>
      </c>
      <c r="HN986" s="9" t="e">
        <f ca="1">SQRT($GS986*(1-$GS986/Controls!$D$15))</f>
        <v>#REF!</v>
      </c>
      <c r="HO986" s="9" t="e">
        <f t="shared" ca="1" si="94"/>
        <v>#REF!</v>
      </c>
      <c r="HP986" s="9" t="e">
        <f t="shared" ca="1" si="95"/>
        <v>#REF!</v>
      </c>
      <c r="HQ986" s="9" t="e">
        <f ca="1">IF($GV986=0,NA(),($GX986*Controls!#REF!))</f>
        <v>#REF!</v>
      </c>
    </row>
    <row r="987" spans="134:225" x14ac:dyDescent="0.25">
      <c r="EE987" s="9">
        <f>$ED$1972/4+$ED$1973/2+$ED$1974/4</f>
        <v>0</v>
      </c>
      <c r="GP987" s="9" t="e">
        <f ca="1">INDIRECT(ADDRESS(ROW(),Controls!#REF!+30))</f>
        <v>#REF!</v>
      </c>
      <c r="GQ987" s="9" t="e">
        <f ca="1">INDIRECT(ADDRESS(ROW(),Controls!#REF!+45))</f>
        <v>#REF!</v>
      </c>
      <c r="GR987" s="9" t="e">
        <f ca="1">INDIRECT(ADDRESS(ROW(),Controls!#REF!+60))</f>
        <v>#REF!</v>
      </c>
      <c r="GS987" s="9" t="e">
        <f ca="1">INDIRECT(ADDRESS(ROW(),Controls!#REF!+75))</f>
        <v>#REF!</v>
      </c>
      <c r="GT987" s="9" t="e">
        <f ca="1">INDIRECT(ADDRESS(ROW(),Controls!#REF!+90))</f>
        <v>#REF!</v>
      </c>
      <c r="GU987" s="9" t="e">
        <f ca="1">INDIRECT(ADDRESS(ROW(),Controls!#REF!+105))</f>
        <v>#REF!</v>
      </c>
      <c r="GV987" s="9" t="e">
        <f ca="1">INDIRECT(ADDRESS(ROW(),Controls!#REF!+120))</f>
        <v>#REF!</v>
      </c>
      <c r="GW987" s="9" t="e">
        <f ca="1">INDIRECT(ADDRESS(ROW(),Controls!#REF!+15))</f>
        <v>#REF!</v>
      </c>
      <c r="GX987" s="9" t="e">
        <f ca="1">INDIRECT(ADDRESS(ROW(),Controls!#REF!+135))</f>
        <v>#REF!</v>
      </c>
      <c r="HJ987" s="9" t="e">
        <f t="shared" ca="1" si="90"/>
        <v>#REF!</v>
      </c>
      <c r="HK987" s="9" t="e">
        <f t="shared" ca="1" si="91"/>
        <v>#REF!</v>
      </c>
      <c r="HL987" s="9" t="e">
        <f t="shared" ca="1" si="92"/>
        <v>#REF!</v>
      </c>
      <c r="HM987" s="9" t="e">
        <f t="shared" ca="1" si="93"/>
        <v>#REF!</v>
      </c>
      <c r="HN987" s="9" t="e">
        <f ca="1">SQRT($GS987*(1-$GS987/Controls!$D$15))</f>
        <v>#REF!</v>
      </c>
      <c r="HO987" s="9" t="e">
        <f t="shared" ca="1" si="94"/>
        <v>#REF!</v>
      </c>
      <c r="HP987" s="9" t="e">
        <f t="shared" ca="1" si="95"/>
        <v>#REF!</v>
      </c>
      <c r="HQ987" s="9" t="e">
        <f ca="1">IF($GV987=0,NA(),($GX987*Controls!#REF!))</f>
        <v>#REF!</v>
      </c>
    </row>
    <row r="988" spans="134:225" x14ac:dyDescent="0.25">
      <c r="EE988" s="9">
        <f>$ED$1974/4+$ED$1975/2+$ED$1976/4</f>
        <v>0</v>
      </c>
      <c r="GP988" s="9" t="e">
        <f ca="1">INDIRECT(ADDRESS(ROW(),Controls!#REF!+30))</f>
        <v>#REF!</v>
      </c>
      <c r="GQ988" s="9" t="e">
        <f ca="1">INDIRECT(ADDRESS(ROW(),Controls!#REF!+45))</f>
        <v>#REF!</v>
      </c>
      <c r="GR988" s="9" t="e">
        <f ca="1">INDIRECT(ADDRESS(ROW(),Controls!#REF!+60))</f>
        <v>#REF!</v>
      </c>
      <c r="GS988" s="9" t="e">
        <f ca="1">INDIRECT(ADDRESS(ROW(),Controls!#REF!+75))</f>
        <v>#REF!</v>
      </c>
      <c r="GT988" s="9" t="e">
        <f ca="1">INDIRECT(ADDRESS(ROW(),Controls!#REF!+90))</f>
        <v>#REF!</v>
      </c>
      <c r="GU988" s="9" t="e">
        <f ca="1">INDIRECT(ADDRESS(ROW(),Controls!#REF!+105))</f>
        <v>#REF!</v>
      </c>
      <c r="GV988" s="9" t="e">
        <f ca="1">INDIRECT(ADDRESS(ROW(),Controls!#REF!+120))</f>
        <v>#REF!</v>
      </c>
      <c r="GW988" s="9" t="e">
        <f ca="1">INDIRECT(ADDRESS(ROW(),Controls!#REF!+15))</f>
        <v>#REF!</v>
      </c>
      <c r="GX988" s="9" t="e">
        <f ca="1">INDIRECT(ADDRESS(ROW(),Controls!#REF!+135))</f>
        <v>#REF!</v>
      </c>
      <c r="HJ988" s="9" t="e">
        <f t="shared" ca="1" si="90"/>
        <v>#REF!</v>
      </c>
      <c r="HK988" s="9" t="e">
        <f t="shared" ca="1" si="91"/>
        <v>#REF!</v>
      </c>
      <c r="HL988" s="9" t="e">
        <f t="shared" ca="1" si="92"/>
        <v>#REF!</v>
      </c>
      <c r="HM988" s="9" t="e">
        <f t="shared" ca="1" si="93"/>
        <v>#REF!</v>
      </c>
      <c r="HN988" s="9" t="e">
        <f ca="1">SQRT($GS988*(1-$GS988/Controls!$D$15))</f>
        <v>#REF!</v>
      </c>
      <c r="HO988" s="9" t="e">
        <f t="shared" ca="1" si="94"/>
        <v>#REF!</v>
      </c>
      <c r="HP988" s="9" t="e">
        <f t="shared" ca="1" si="95"/>
        <v>#REF!</v>
      </c>
      <c r="HQ988" s="9" t="e">
        <f ca="1">IF($GV988=0,NA(),($GX988*Controls!#REF!))</f>
        <v>#REF!</v>
      </c>
    </row>
    <row r="989" spans="134:225" x14ac:dyDescent="0.25">
      <c r="EE989" s="9">
        <f>$ED$1976/4+$ED$1977/2+$ED$1978/4</f>
        <v>0</v>
      </c>
      <c r="GP989" s="9" t="e">
        <f ca="1">INDIRECT(ADDRESS(ROW(),Controls!#REF!+30))</f>
        <v>#REF!</v>
      </c>
      <c r="GQ989" s="9" t="e">
        <f ca="1">INDIRECT(ADDRESS(ROW(),Controls!#REF!+45))</f>
        <v>#REF!</v>
      </c>
      <c r="GR989" s="9" t="e">
        <f ca="1">INDIRECT(ADDRESS(ROW(),Controls!#REF!+60))</f>
        <v>#REF!</v>
      </c>
      <c r="GS989" s="9" t="e">
        <f ca="1">INDIRECT(ADDRESS(ROW(),Controls!#REF!+75))</f>
        <v>#REF!</v>
      </c>
      <c r="GT989" s="9" t="e">
        <f ca="1">INDIRECT(ADDRESS(ROW(),Controls!#REF!+90))</f>
        <v>#REF!</v>
      </c>
      <c r="GU989" s="9" t="e">
        <f ca="1">INDIRECT(ADDRESS(ROW(),Controls!#REF!+105))</f>
        <v>#REF!</v>
      </c>
      <c r="GV989" s="9" t="e">
        <f ca="1">INDIRECT(ADDRESS(ROW(),Controls!#REF!+120))</f>
        <v>#REF!</v>
      </c>
      <c r="GW989" s="9" t="e">
        <f ca="1">INDIRECT(ADDRESS(ROW(),Controls!#REF!+15))</f>
        <v>#REF!</v>
      </c>
      <c r="GX989" s="9" t="e">
        <f ca="1">INDIRECT(ADDRESS(ROW(),Controls!#REF!+135))</f>
        <v>#REF!</v>
      </c>
      <c r="HJ989" s="9" t="e">
        <f t="shared" ca="1" si="90"/>
        <v>#REF!</v>
      </c>
      <c r="HK989" s="9" t="e">
        <f t="shared" ca="1" si="91"/>
        <v>#REF!</v>
      </c>
      <c r="HL989" s="9" t="e">
        <f t="shared" ca="1" si="92"/>
        <v>#REF!</v>
      </c>
      <c r="HM989" s="9" t="e">
        <f t="shared" ca="1" si="93"/>
        <v>#REF!</v>
      </c>
      <c r="HN989" s="9" t="e">
        <f ca="1">SQRT($GS989*(1-$GS989/Controls!$D$15))</f>
        <v>#REF!</v>
      </c>
      <c r="HO989" s="9" t="e">
        <f t="shared" ca="1" si="94"/>
        <v>#REF!</v>
      </c>
      <c r="HP989" s="9" t="e">
        <f t="shared" ca="1" si="95"/>
        <v>#REF!</v>
      </c>
      <c r="HQ989" s="9" t="e">
        <f ca="1">IF($GV989=0,NA(),($GX989*Controls!#REF!))</f>
        <v>#REF!</v>
      </c>
    </row>
    <row r="990" spans="134:225" x14ac:dyDescent="0.25">
      <c r="EE990" s="9">
        <f>$ED$1978/4+$ED$1979/2+$ED$1980/4</f>
        <v>0</v>
      </c>
      <c r="GP990" s="9" t="e">
        <f ca="1">INDIRECT(ADDRESS(ROW(),Controls!#REF!+30))</f>
        <v>#REF!</v>
      </c>
      <c r="GQ990" s="9" t="e">
        <f ca="1">INDIRECT(ADDRESS(ROW(),Controls!#REF!+45))</f>
        <v>#REF!</v>
      </c>
      <c r="GR990" s="9" t="e">
        <f ca="1">INDIRECT(ADDRESS(ROW(),Controls!#REF!+60))</f>
        <v>#REF!</v>
      </c>
      <c r="GS990" s="9" t="e">
        <f ca="1">INDIRECT(ADDRESS(ROW(),Controls!#REF!+75))</f>
        <v>#REF!</v>
      </c>
      <c r="GT990" s="9" t="e">
        <f ca="1">INDIRECT(ADDRESS(ROW(),Controls!#REF!+90))</f>
        <v>#REF!</v>
      </c>
      <c r="GU990" s="9" t="e">
        <f ca="1">INDIRECT(ADDRESS(ROW(),Controls!#REF!+105))</f>
        <v>#REF!</v>
      </c>
      <c r="GV990" s="9" t="e">
        <f ca="1">INDIRECT(ADDRESS(ROW(),Controls!#REF!+120))</f>
        <v>#REF!</v>
      </c>
      <c r="GW990" s="9" t="e">
        <f ca="1">INDIRECT(ADDRESS(ROW(),Controls!#REF!+15))</f>
        <v>#REF!</v>
      </c>
      <c r="GX990" s="9" t="e">
        <f ca="1">INDIRECT(ADDRESS(ROW(),Controls!#REF!+135))</f>
        <v>#REF!</v>
      </c>
      <c r="HJ990" s="9" t="e">
        <f t="shared" ca="1" si="90"/>
        <v>#REF!</v>
      </c>
      <c r="HK990" s="9" t="e">
        <f t="shared" ca="1" si="91"/>
        <v>#REF!</v>
      </c>
      <c r="HL990" s="9" t="e">
        <f t="shared" ca="1" si="92"/>
        <v>#REF!</v>
      </c>
      <c r="HM990" s="9" t="e">
        <f t="shared" ca="1" si="93"/>
        <v>#REF!</v>
      </c>
      <c r="HN990" s="9" t="e">
        <f ca="1">SQRT($GS990*(1-$GS990/Controls!$D$15))</f>
        <v>#REF!</v>
      </c>
      <c r="HO990" s="9" t="e">
        <f t="shared" ca="1" si="94"/>
        <v>#REF!</v>
      </c>
      <c r="HP990" s="9" t="e">
        <f t="shared" ca="1" si="95"/>
        <v>#REF!</v>
      </c>
      <c r="HQ990" s="9" t="e">
        <f ca="1">IF($GV990=0,NA(),($GX990*Controls!#REF!))</f>
        <v>#REF!</v>
      </c>
    </row>
    <row r="991" spans="134:225" x14ac:dyDescent="0.25">
      <c r="EE991" s="9">
        <f>$ED$1980/4+$ED$1981/2+$ED$1982/4</f>
        <v>0</v>
      </c>
      <c r="GP991" s="9" t="e">
        <f ca="1">INDIRECT(ADDRESS(ROW(),Controls!#REF!+30))</f>
        <v>#REF!</v>
      </c>
      <c r="GQ991" s="9" t="e">
        <f ca="1">INDIRECT(ADDRESS(ROW(),Controls!#REF!+45))</f>
        <v>#REF!</v>
      </c>
      <c r="GR991" s="9" t="e">
        <f ca="1">INDIRECT(ADDRESS(ROW(),Controls!#REF!+60))</f>
        <v>#REF!</v>
      </c>
      <c r="GS991" s="9" t="e">
        <f ca="1">INDIRECT(ADDRESS(ROW(),Controls!#REF!+75))</f>
        <v>#REF!</v>
      </c>
      <c r="GT991" s="9" t="e">
        <f ca="1">INDIRECT(ADDRESS(ROW(),Controls!#REF!+90))</f>
        <v>#REF!</v>
      </c>
      <c r="GU991" s="9" t="e">
        <f ca="1">INDIRECT(ADDRESS(ROW(),Controls!#REF!+105))</f>
        <v>#REF!</v>
      </c>
      <c r="GV991" s="9" t="e">
        <f ca="1">INDIRECT(ADDRESS(ROW(),Controls!#REF!+120))</f>
        <v>#REF!</v>
      </c>
      <c r="GW991" s="9" t="e">
        <f ca="1">INDIRECT(ADDRESS(ROW(),Controls!#REF!+15))</f>
        <v>#REF!</v>
      </c>
      <c r="GX991" s="9" t="e">
        <f ca="1">INDIRECT(ADDRESS(ROW(),Controls!#REF!+135))</f>
        <v>#REF!</v>
      </c>
      <c r="HJ991" s="9" t="e">
        <f t="shared" ca="1" si="90"/>
        <v>#REF!</v>
      </c>
      <c r="HK991" s="9" t="e">
        <f t="shared" ca="1" si="91"/>
        <v>#REF!</v>
      </c>
      <c r="HL991" s="9" t="e">
        <f t="shared" ca="1" si="92"/>
        <v>#REF!</v>
      </c>
      <c r="HM991" s="9" t="e">
        <f t="shared" ca="1" si="93"/>
        <v>#REF!</v>
      </c>
      <c r="HN991" s="9" t="e">
        <f ca="1">SQRT($GS991*(1-$GS991/Controls!$D$15))</f>
        <v>#REF!</v>
      </c>
      <c r="HO991" s="9" t="e">
        <f t="shared" ca="1" si="94"/>
        <v>#REF!</v>
      </c>
      <c r="HP991" s="9" t="e">
        <f t="shared" ca="1" si="95"/>
        <v>#REF!</v>
      </c>
      <c r="HQ991" s="9" t="e">
        <f ca="1">IF($GV991=0,NA(),($GX991*Controls!#REF!))</f>
        <v>#REF!</v>
      </c>
    </row>
    <row r="992" spans="134:225" x14ac:dyDescent="0.25">
      <c r="EE992" s="9">
        <f>$ED$1982/4+$ED$1983/2+$ED$1984/4</f>
        <v>0</v>
      </c>
      <c r="GP992" s="9" t="e">
        <f ca="1">INDIRECT(ADDRESS(ROW(),Controls!#REF!+30))</f>
        <v>#REF!</v>
      </c>
      <c r="GQ992" s="9" t="e">
        <f ca="1">INDIRECT(ADDRESS(ROW(),Controls!#REF!+45))</f>
        <v>#REF!</v>
      </c>
      <c r="GR992" s="9" t="e">
        <f ca="1">INDIRECT(ADDRESS(ROW(),Controls!#REF!+60))</f>
        <v>#REF!</v>
      </c>
      <c r="GS992" s="9" t="e">
        <f ca="1">INDIRECT(ADDRESS(ROW(),Controls!#REF!+75))</f>
        <v>#REF!</v>
      </c>
      <c r="GT992" s="9" t="e">
        <f ca="1">INDIRECT(ADDRESS(ROW(),Controls!#REF!+90))</f>
        <v>#REF!</v>
      </c>
      <c r="GU992" s="9" t="e">
        <f ca="1">INDIRECT(ADDRESS(ROW(),Controls!#REF!+105))</f>
        <v>#REF!</v>
      </c>
      <c r="GV992" s="9" t="e">
        <f ca="1">INDIRECT(ADDRESS(ROW(),Controls!#REF!+120))</f>
        <v>#REF!</v>
      </c>
      <c r="GW992" s="9" t="e">
        <f ca="1">INDIRECT(ADDRESS(ROW(),Controls!#REF!+15))</f>
        <v>#REF!</v>
      </c>
      <c r="GX992" s="9" t="e">
        <f ca="1">INDIRECT(ADDRESS(ROW(),Controls!#REF!+135))</f>
        <v>#REF!</v>
      </c>
      <c r="HJ992" s="9" t="e">
        <f t="shared" ca="1" si="90"/>
        <v>#REF!</v>
      </c>
      <c r="HK992" s="9" t="e">
        <f t="shared" ca="1" si="91"/>
        <v>#REF!</v>
      </c>
      <c r="HL992" s="9" t="e">
        <f t="shared" ca="1" si="92"/>
        <v>#REF!</v>
      </c>
      <c r="HM992" s="9" t="e">
        <f t="shared" ca="1" si="93"/>
        <v>#REF!</v>
      </c>
      <c r="HN992" s="9" t="e">
        <f ca="1">SQRT($GS992*(1-$GS992/Controls!$D$15))</f>
        <v>#REF!</v>
      </c>
      <c r="HO992" s="9" t="e">
        <f t="shared" ca="1" si="94"/>
        <v>#REF!</v>
      </c>
      <c r="HP992" s="9" t="e">
        <f t="shared" ca="1" si="95"/>
        <v>#REF!</v>
      </c>
      <c r="HQ992" s="9" t="e">
        <f ca="1">IF($GV992=0,NA(),($GX992*Controls!#REF!))</f>
        <v>#REF!</v>
      </c>
    </row>
    <row r="993" spans="135:225" x14ac:dyDescent="0.25">
      <c r="EE993" s="9">
        <f>$ED$1984/4+$ED$1985/2+$ED$1986/4</f>
        <v>0</v>
      </c>
      <c r="GP993" s="9" t="e">
        <f ca="1">INDIRECT(ADDRESS(ROW(),Controls!#REF!+30))</f>
        <v>#REF!</v>
      </c>
      <c r="GQ993" s="9" t="e">
        <f ca="1">INDIRECT(ADDRESS(ROW(),Controls!#REF!+45))</f>
        <v>#REF!</v>
      </c>
      <c r="GR993" s="9" t="e">
        <f ca="1">INDIRECT(ADDRESS(ROW(),Controls!#REF!+60))</f>
        <v>#REF!</v>
      </c>
      <c r="GS993" s="9" t="e">
        <f ca="1">INDIRECT(ADDRESS(ROW(),Controls!#REF!+75))</f>
        <v>#REF!</v>
      </c>
      <c r="GT993" s="9" t="e">
        <f ca="1">INDIRECT(ADDRESS(ROW(),Controls!#REF!+90))</f>
        <v>#REF!</v>
      </c>
      <c r="GU993" s="9" t="e">
        <f ca="1">INDIRECT(ADDRESS(ROW(),Controls!#REF!+105))</f>
        <v>#REF!</v>
      </c>
      <c r="GV993" s="9" t="e">
        <f ca="1">INDIRECT(ADDRESS(ROW(),Controls!#REF!+120))</f>
        <v>#REF!</v>
      </c>
      <c r="GW993" s="9" t="e">
        <f ca="1">INDIRECT(ADDRESS(ROW(),Controls!#REF!+15))</f>
        <v>#REF!</v>
      </c>
      <c r="GX993" s="9" t="e">
        <f ca="1">INDIRECT(ADDRESS(ROW(),Controls!#REF!+135))</f>
        <v>#REF!</v>
      </c>
      <c r="HJ993" s="9" t="e">
        <f t="shared" ca="1" si="90"/>
        <v>#REF!</v>
      </c>
      <c r="HK993" s="9" t="e">
        <f t="shared" ca="1" si="91"/>
        <v>#REF!</v>
      </c>
      <c r="HL993" s="9" t="e">
        <f t="shared" ca="1" si="92"/>
        <v>#REF!</v>
      </c>
      <c r="HM993" s="9" t="e">
        <f t="shared" ca="1" si="93"/>
        <v>#REF!</v>
      </c>
      <c r="HN993" s="9" t="e">
        <f ca="1">SQRT($GS993*(1-$GS993/Controls!$D$15))</f>
        <v>#REF!</v>
      </c>
      <c r="HO993" s="9" t="e">
        <f t="shared" ca="1" si="94"/>
        <v>#REF!</v>
      </c>
      <c r="HP993" s="9" t="e">
        <f t="shared" ca="1" si="95"/>
        <v>#REF!</v>
      </c>
      <c r="HQ993" s="9" t="e">
        <f ca="1">IF($GV993=0,NA(),($GX993*Controls!#REF!))</f>
        <v>#REF!</v>
      </c>
    </row>
    <row r="994" spans="135:225" x14ac:dyDescent="0.25">
      <c r="EE994" s="9">
        <f>$ED$1986/4+$ED$1987/2+$ED$1988/4</f>
        <v>0</v>
      </c>
      <c r="GP994" s="9" t="e">
        <f ca="1">INDIRECT(ADDRESS(ROW(),Controls!#REF!+30))</f>
        <v>#REF!</v>
      </c>
      <c r="GQ994" s="9" t="e">
        <f ca="1">INDIRECT(ADDRESS(ROW(),Controls!#REF!+45))</f>
        <v>#REF!</v>
      </c>
      <c r="GR994" s="9" t="e">
        <f ca="1">INDIRECT(ADDRESS(ROW(),Controls!#REF!+60))</f>
        <v>#REF!</v>
      </c>
      <c r="GS994" s="9" t="e">
        <f ca="1">INDIRECT(ADDRESS(ROW(),Controls!#REF!+75))</f>
        <v>#REF!</v>
      </c>
      <c r="GT994" s="9" t="e">
        <f ca="1">INDIRECT(ADDRESS(ROW(),Controls!#REF!+90))</f>
        <v>#REF!</v>
      </c>
      <c r="GU994" s="9" t="e">
        <f ca="1">INDIRECT(ADDRESS(ROW(),Controls!#REF!+105))</f>
        <v>#REF!</v>
      </c>
      <c r="GV994" s="9" t="e">
        <f ca="1">INDIRECT(ADDRESS(ROW(),Controls!#REF!+120))</f>
        <v>#REF!</v>
      </c>
      <c r="GW994" s="9" t="e">
        <f ca="1">INDIRECT(ADDRESS(ROW(),Controls!#REF!+15))</f>
        <v>#REF!</v>
      </c>
      <c r="GX994" s="9" t="e">
        <f ca="1">INDIRECT(ADDRESS(ROW(),Controls!#REF!+135))</f>
        <v>#REF!</v>
      </c>
      <c r="HJ994" s="9" t="e">
        <f t="shared" ca="1" si="90"/>
        <v>#REF!</v>
      </c>
      <c r="HK994" s="9" t="e">
        <f t="shared" ca="1" si="91"/>
        <v>#REF!</v>
      </c>
      <c r="HL994" s="9" t="e">
        <f t="shared" ca="1" si="92"/>
        <v>#REF!</v>
      </c>
      <c r="HM994" s="9" t="e">
        <f t="shared" ca="1" si="93"/>
        <v>#REF!</v>
      </c>
      <c r="HN994" s="9" t="e">
        <f ca="1">SQRT($GS994*(1-$GS994/Controls!$D$15))</f>
        <v>#REF!</v>
      </c>
      <c r="HO994" s="9" t="e">
        <f t="shared" ca="1" si="94"/>
        <v>#REF!</v>
      </c>
      <c r="HP994" s="9" t="e">
        <f t="shared" ca="1" si="95"/>
        <v>#REF!</v>
      </c>
      <c r="HQ994" s="9" t="e">
        <f ca="1">IF($GV994=0,NA(),($GX994*Controls!#REF!))</f>
        <v>#REF!</v>
      </c>
    </row>
    <row r="995" spans="135:225" x14ac:dyDescent="0.25">
      <c r="EE995" s="9">
        <f>$ED$1988/4+$ED$1989/2+$ED$1990/4</f>
        <v>0</v>
      </c>
      <c r="GP995" s="9" t="e">
        <f ca="1">INDIRECT(ADDRESS(ROW(),Controls!#REF!+30))</f>
        <v>#REF!</v>
      </c>
      <c r="GQ995" s="9" t="e">
        <f ca="1">INDIRECT(ADDRESS(ROW(),Controls!#REF!+45))</f>
        <v>#REF!</v>
      </c>
      <c r="GR995" s="9" t="e">
        <f ca="1">INDIRECT(ADDRESS(ROW(),Controls!#REF!+60))</f>
        <v>#REF!</v>
      </c>
      <c r="GS995" s="9" t="e">
        <f ca="1">INDIRECT(ADDRESS(ROW(),Controls!#REF!+75))</f>
        <v>#REF!</v>
      </c>
      <c r="GT995" s="9" t="e">
        <f ca="1">INDIRECT(ADDRESS(ROW(),Controls!#REF!+90))</f>
        <v>#REF!</v>
      </c>
      <c r="GU995" s="9" t="e">
        <f ca="1">INDIRECT(ADDRESS(ROW(),Controls!#REF!+105))</f>
        <v>#REF!</v>
      </c>
      <c r="GV995" s="9" t="e">
        <f ca="1">INDIRECT(ADDRESS(ROW(),Controls!#REF!+120))</f>
        <v>#REF!</v>
      </c>
      <c r="GW995" s="9" t="e">
        <f ca="1">INDIRECT(ADDRESS(ROW(),Controls!#REF!+15))</f>
        <v>#REF!</v>
      </c>
      <c r="GX995" s="9" t="e">
        <f ca="1">INDIRECT(ADDRESS(ROW(),Controls!#REF!+135))</f>
        <v>#REF!</v>
      </c>
      <c r="HJ995" s="9" t="e">
        <f t="shared" ca="1" si="90"/>
        <v>#REF!</v>
      </c>
      <c r="HK995" s="9" t="e">
        <f t="shared" ca="1" si="91"/>
        <v>#REF!</v>
      </c>
      <c r="HL995" s="9" t="e">
        <f t="shared" ca="1" si="92"/>
        <v>#REF!</v>
      </c>
      <c r="HM995" s="9" t="e">
        <f t="shared" ca="1" si="93"/>
        <v>#REF!</v>
      </c>
      <c r="HN995" s="9" t="e">
        <f ca="1">SQRT($GS995*(1-$GS995/Controls!$D$15))</f>
        <v>#REF!</v>
      </c>
      <c r="HO995" s="9" t="e">
        <f t="shared" ca="1" si="94"/>
        <v>#REF!</v>
      </c>
      <c r="HP995" s="9" t="e">
        <f t="shared" ca="1" si="95"/>
        <v>#REF!</v>
      </c>
      <c r="HQ995" s="9" t="e">
        <f ca="1">IF($GV995=0,NA(),($GX995*Controls!#REF!))</f>
        <v>#REF!</v>
      </c>
    </row>
    <row r="996" spans="135:225" x14ac:dyDescent="0.25">
      <c r="EE996" s="9">
        <f>$ED$1990/4+$ED$1991/2+$ED$1992/4</f>
        <v>0</v>
      </c>
      <c r="GP996" s="9" t="e">
        <f ca="1">INDIRECT(ADDRESS(ROW(),Controls!#REF!+30))</f>
        <v>#REF!</v>
      </c>
      <c r="GQ996" s="9" t="e">
        <f ca="1">INDIRECT(ADDRESS(ROW(),Controls!#REF!+45))</f>
        <v>#REF!</v>
      </c>
      <c r="GR996" s="9" t="e">
        <f ca="1">INDIRECT(ADDRESS(ROW(),Controls!#REF!+60))</f>
        <v>#REF!</v>
      </c>
      <c r="GS996" s="9" t="e">
        <f ca="1">INDIRECT(ADDRESS(ROW(),Controls!#REF!+75))</f>
        <v>#REF!</v>
      </c>
      <c r="GT996" s="9" t="e">
        <f ca="1">INDIRECT(ADDRESS(ROW(),Controls!#REF!+90))</f>
        <v>#REF!</v>
      </c>
      <c r="GU996" s="9" t="e">
        <f ca="1">INDIRECT(ADDRESS(ROW(),Controls!#REF!+105))</f>
        <v>#REF!</v>
      </c>
      <c r="GV996" s="9" t="e">
        <f ca="1">INDIRECT(ADDRESS(ROW(),Controls!#REF!+120))</f>
        <v>#REF!</v>
      </c>
      <c r="GW996" s="9" t="e">
        <f ca="1">INDIRECT(ADDRESS(ROW(),Controls!#REF!+15))</f>
        <v>#REF!</v>
      </c>
      <c r="GX996" s="9" t="e">
        <f ca="1">INDIRECT(ADDRESS(ROW(),Controls!#REF!+135))</f>
        <v>#REF!</v>
      </c>
      <c r="HJ996" s="9" t="e">
        <f t="shared" ca="1" si="90"/>
        <v>#REF!</v>
      </c>
      <c r="HK996" s="9" t="e">
        <f t="shared" ca="1" si="91"/>
        <v>#REF!</v>
      </c>
      <c r="HL996" s="9" t="e">
        <f t="shared" ca="1" si="92"/>
        <v>#REF!</v>
      </c>
      <c r="HM996" s="9" t="e">
        <f t="shared" ca="1" si="93"/>
        <v>#REF!</v>
      </c>
      <c r="HN996" s="9" t="e">
        <f ca="1">SQRT($GS996*(1-$GS996/Controls!$D$15))</f>
        <v>#REF!</v>
      </c>
      <c r="HO996" s="9" t="e">
        <f t="shared" ca="1" si="94"/>
        <v>#REF!</v>
      </c>
      <c r="HP996" s="9" t="e">
        <f t="shared" ca="1" si="95"/>
        <v>#REF!</v>
      </c>
      <c r="HQ996" s="9" t="e">
        <f ca="1">IF($GV996=0,NA(),($GX996*Controls!#REF!))</f>
        <v>#REF!</v>
      </c>
    </row>
    <row r="997" spans="135:225" x14ac:dyDescent="0.25">
      <c r="EE997" s="9">
        <f>$ED$1992/4+$ED$1993/2+$ED$1994/4</f>
        <v>0</v>
      </c>
      <c r="GP997" s="9" t="e">
        <f ca="1">INDIRECT(ADDRESS(ROW(),Controls!#REF!+30))</f>
        <v>#REF!</v>
      </c>
      <c r="GQ997" s="9" t="e">
        <f ca="1">INDIRECT(ADDRESS(ROW(),Controls!#REF!+45))</f>
        <v>#REF!</v>
      </c>
      <c r="GR997" s="9" t="e">
        <f ca="1">INDIRECT(ADDRESS(ROW(),Controls!#REF!+60))</f>
        <v>#REF!</v>
      </c>
      <c r="GS997" s="9" t="e">
        <f ca="1">INDIRECT(ADDRESS(ROW(),Controls!#REF!+75))</f>
        <v>#REF!</v>
      </c>
      <c r="GT997" s="9" t="e">
        <f ca="1">INDIRECT(ADDRESS(ROW(),Controls!#REF!+90))</f>
        <v>#REF!</v>
      </c>
      <c r="GU997" s="9" t="e">
        <f ca="1">INDIRECT(ADDRESS(ROW(),Controls!#REF!+105))</f>
        <v>#REF!</v>
      </c>
      <c r="GV997" s="9" t="e">
        <f ca="1">INDIRECT(ADDRESS(ROW(),Controls!#REF!+120))</f>
        <v>#REF!</v>
      </c>
      <c r="GW997" s="9" t="e">
        <f ca="1">INDIRECT(ADDRESS(ROW(),Controls!#REF!+15))</f>
        <v>#REF!</v>
      </c>
      <c r="GX997" s="9" t="e">
        <f ca="1">INDIRECT(ADDRESS(ROW(),Controls!#REF!+135))</f>
        <v>#REF!</v>
      </c>
      <c r="HJ997" s="9" t="e">
        <f t="shared" ca="1" si="90"/>
        <v>#REF!</v>
      </c>
      <c r="HK997" s="9" t="e">
        <f t="shared" ca="1" si="91"/>
        <v>#REF!</v>
      </c>
      <c r="HL997" s="9" t="e">
        <f t="shared" ca="1" si="92"/>
        <v>#REF!</v>
      </c>
      <c r="HM997" s="9" t="e">
        <f t="shared" ca="1" si="93"/>
        <v>#REF!</v>
      </c>
      <c r="HN997" s="9" t="e">
        <f ca="1">SQRT($GS997*(1-$GS997/Controls!$D$15))</f>
        <v>#REF!</v>
      </c>
      <c r="HO997" s="9" t="e">
        <f t="shared" ca="1" si="94"/>
        <v>#REF!</v>
      </c>
      <c r="HP997" s="9" t="e">
        <f t="shared" ca="1" si="95"/>
        <v>#REF!</v>
      </c>
      <c r="HQ997" s="9" t="e">
        <f ca="1">IF($GV997=0,NA(),($GX997*Controls!#REF!))</f>
        <v>#REF!</v>
      </c>
    </row>
    <row r="998" spans="135:225" x14ac:dyDescent="0.25">
      <c r="EE998" s="9">
        <f>$ED$1994/4+$ED$1995/2+$ED$1996/4</f>
        <v>0</v>
      </c>
      <c r="GP998" s="9" t="e">
        <f ca="1">INDIRECT(ADDRESS(ROW(),Controls!#REF!+30))</f>
        <v>#REF!</v>
      </c>
      <c r="GQ998" s="9" t="e">
        <f ca="1">INDIRECT(ADDRESS(ROW(),Controls!#REF!+45))</f>
        <v>#REF!</v>
      </c>
      <c r="GR998" s="9" t="e">
        <f ca="1">INDIRECT(ADDRESS(ROW(),Controls!#REF!+60))</f>
        <v>#REF!</v>
      </c>
      <c r="GS998" s="9" t="e">
        <f ca="1">INDIRECT(ADDRESS(ROW(),Controls!#REF!+75))</f>
        <v>#REF!</v>
      </c>
      <c r="GT998" s="9" t="e">
        <f ca="1">INDIRECT(ADDRESS(ROW(),Controls!#REF!+90))</f>
        <v>#REF!</v>
      </c>
      <c r="GU998" s="9" t="e">
        <f ca="1">INDIRECT(ADDRESS(ROW(),Controls!#REF!+105))</f>
        <v>#REF!</v>
      </c>
      <c r="GV998" s="9" t="e">
        <f ca="1">INDIRECT(ADDRESS(ROW(),Controls!#REF!+120))</f>
        <v>#REF!</v>
      </c>
      <c r="GW998" s="9" t="e">
        <f ca="1">INDIRECT(ADDRESS(ROW(),Controls!#REF!+15))</f>
        <v>#REF!</v>
      </c>
      <c r="GX998" s="9" t="e">
        <f ca="1">INDIRECT(ADDRESS(ROW(),Controls!#REF!+135))</f>
        <v>#REF!</v>
      </c>
      <c r="HJ998" s="9" t="e">
        <f t="shared" ca="1" si="90"/>
        <v>#REF!</v>
      </c>
      <c r="HK998" s="9" t="e">
        <f t="shared" ca="1" si="91"/>
        <v>#REF!</v>
      </c>
      <c r="HL998" s="9" t="e">
        <f t="shared" ca="1" si="92"/>
        <v>#REF!</v>
      </c>
      <c r="HM998" s="9" t="e">
        <f t="shared" ca="1" si="93"/>
        <v>#REF!</v>
      </c>
      <c r="HN998" s="9" t="e">
        <f ca="1">SQRT($GS998*(1-$GS998/Controls!$D$15))</f>
        <v>#REF!</v>
      </c>
      <c r="HO998" s="9" t="e">
        <f t="shared" ca="1" si="94"/>
        <v>#REF!</v>
      </c>
      <c r="HP998" s="9" t="e">
        <f t="shared" ca="1" si="95"/>
        <v>#REF!</v>
      </c>
      <c r="HQ998" s="9" t="e">
        <f ca="1">IF($GV998=0,NA(),($GX998*Controls!#REF!))</f>
        <v>#REF!</v>
      </c>
    </row>
    <row r="999" spans="135:225" x14ac:dyDescent="0.25">
      <c r="EE999" s="9">
        <f>$ED$1996/4+$ED$1997/2+$ED$1998/4</f>
        <v>0</v>
      </c>
      <c r="GP999" s="9" t="e">
        <f ca="1">INDIRECT(ADDRESS(ROW(),Controls!#REF!+30))</f>
        <v>#REF!</v>
      </c>
      <c r="GQ999" s="9" t="e">
        <f ca="1">INDIRECT(ADDRESS(ROW(),Controls!#REF!+45))</f>
        <v>#REF!</v>
      </c>
      <c r="GR999" s="9" t="e">
        <f ca="1">INDIRECT(ADDRESS(ROW(),Controls!#REF!+60))</f>
        <v>#REF!</v>
      </c>
      <c r="GS999" s="9" t="e">
        <f ca="1">INDIRECT(ADDRESS(ROW(),Controls!#REF!+75))</f>
        <v>#REF!</v>
      </c>
      <c r="GT999" s="9" t="e">
        <f ca="1">INDIRECT(ADDRESS(ROW(),Controls!#REF!+90))</f>
        <v>#REF!</v>
      </c>
      <c r="GU999" s="9" t="e">
        <f ca="1">INDIRECT(ADDRESS(ROW(),Controls!#REF!+105))</f>
        <v>#REF!</v>
      </c>
      <c r="GV999" s="9" t="e">
        <f ca="1">INDIRECT(ADDRESS(ROW(),Controls!#REF!+120))</f>
        <v>#REF!</v>
      </c>
      <c r="GW999" s="9" t="e">
        <f ca="1">INDIRECT(ADDRESS(ROW(),Controls!#REF!+15))</f>
        <v>#REF!</v>
      </c>
      <c r="GX999" s="9" t="e">
        <f ca="1">INDIRECT(ADDRESS(ROW(),Controls!#REF!+135))</f>
        <v>#REF!</v>
      </c>
      <c r="HJ999" s="9" t="e">
        <f t="shared" ca="1" si="90"/>
        <v>#REF!</v>
      </c>
      <c r="HK999" s="9" t="e">
        <f t="shared" ca="1" si="91"/>
        <v>#REF!</v>
      </c>
      <c r="HL999" s="9" t="e">
        <f t="shared" ca="1" si="92"/>
        <v>#REF!</v>
      </c>
      <c r="HM999" s="9" t="e">
        <f t="shared" ca="1" si="93"/>
        <v>#REF!</v>
      </c>
      <c r="HN999" s="9" t="e">
        <f ca="1">SQRT($GS999*(1-$GS999/Controls!$D$15))</f>
        <v>#REF!</v>
      </c>
      <c r="HO999" s="9" t="e">
        <f t="shared" ca="1" si="94"/>
        <v>#REF!</v>
      </c>
      <c r="HP999" s="9" t="e">
        <f t="shared" ca="1" si="95"/>
        <v>#REF!</v>
      </c>
      <c r="HQ999" s="9" t="e">
        <f ca="1">IF($GV999=0,NA(),($GX999*Controls!#REF!))</f>
        <v>#REF!</v>
      </c>
    </row>
    <row r="1000" spans="135:225" x14ac:dyDescent="0.25">
      <c r="EE1000" s="9">
        <f>$ED$1998/4+$ED$1999/2+$ED$2000/4</f>
        <v>0</v>
      </c>
      <c r="GP1000" s="9" t="e">
        <f ca="1">INDIRECT(ADDRESS(ROW(),Controls!#REF!+30))</f>
        <v>#REF!</v>
      </c>
      <c r="GQ1000" s="9" t="e">
        <f ca="1">INDIRECT(ADDRESS(ROW(),Controls!#REF!+45))</f>
        <v>#REF!</v>
      </c>
      <c r="GR1000" s="9" t="e">
        <f ca="1">INDIRECT(ADDRESS(ROW(),Controls!#REF!+60))</f>
        <v>#REF!</v>
      </c>
      <c r="GS1000" s="9" t="e">
        <f ca="1">INDIRECT(ADDRESS(ROW(),Controls!#REF!+75))</f>
        <v>#REF!</v>
      </c>
      <c r="GT1000" s="9" t="e">
        <f ca="1">INDIRECT(ADDRESS(ROW(),Controls!#REF!+90))</f>
        <v>#REF!</v>
      </c>
      <c r="GU1000" s="9" t="e">
        <f ca="1">INDIRECT(ADDRESS(ROW(),Controls!#REF!+105))</f>
        <v>#REF!</v>
      </c>
      <c r="GV1000" s="9" t="e">
        <f ca="1">INDIRECT(ADDRESS(ROW(),Controls!#REF!+120))</f>
        <v>#REF!</v>
      </c>
      <c r="GW1000" s="9" t="e">
        <f ca="1">INDIRECT(ADDRESS(ROW(),Controls!#REF!+15))</f>
        <v>#REF!</v>
      </c>
      <c r="GX1000" s="9" t="e">
        <f ca="1">INDIRECT(ADDRESS(ROW(),Controls!#REF!+135))</f>
        <v>#REF!</v>
      </c>
      <c r="HJ1000" s="9" t="e">
        <f t="shared" ca="1" si="90"/>
        <v>#REF!</v>
      </c>
      <c r="HK1000" s="9" t="e">
        <f t="shared" ca="1" si="91"/>
        <v>#REF!</v>
      </c>
      <c r="HL1000" s="9" t="e">
        <f t="shared" ca="1" si="92"/>
        <v>#REF!</v>
      </c>
      <c r="HM1000" s="9" t="e">
        <f t="shared" ca="1" si="93"/>
        <v>#REF!</v>
      </c>
      <c r="HN1000" s="9" t="e">
        <f ca="1">SQRT($GS1000*(1-$GS1000/Controls!$D$15))</f>
        <v>#REF!</v>
      </c>
      <c r="HO1000" s="9" t="e">
        <f t="shared" ca="1" si="94"/>
        <v>#REF!</v>
      </c>
      <c r="HP1000" s="9" t="e">
        <f t="shared" ca="1" si="95"/>
        <v>#REF!</v>
      </c>
      <c r="HQ1000" s="9" t="e">
        <f ca="1">IF($GV1000=0,NA(),($GX1000*Controls!#REF!))</f>
        <v>#REF!</v>
      </c>
    </row>
    <row r="1001" spans="135:225" x14ac:dyDescent="0.25">
      <c r="EE1001" s="9">
        <f>$ED$2000/4+$ED$2001/2+$ED$2002/4</f>
        <v>0</v>
      </c>
      <c r="GP1001" s="9" t="e">
        <f ca="1">INDIRECT(ADDRESS(ROW(),Controls!#REF!+30))</f>
        <v>#REF!</v>
      </c>
      <c r="GQ1001" s="9" t="e">
        <f ca="1">INDIRECT(ADDRESS(ROW(),Controls!#REF!+45))</f>
        <v>#REF!</v>
      </c>
      <c r="GR1001" s="9" t="e">
        <f ca="1">INDIRECT(ADDRESS(ROW(),Controls!#REF!+60))</f>
        <v>#REF!</v>
      </c>
      <c r="GS1001" s="9" t="e">
        <f ca="1">INDIRECT(ADDRESS(ROW(),Controls!#REF!+75))</f>
        <v>#REF!</v>
      </c>
      <c r="GT1001" s="9" t="e">
        <f ca="1">INDIRECT(ADDRESS(ROW(),Controls!#REF!+90))</f>
        <v>#REF!</v>
      </c>
      <c r="GU1001" s="9" t="e">
        <f ca="1">INDIRECT(ADDRESS(ROW(),Controls!#REF!+105))</f>
        <v>#REF!</v>
      </c>
      <c r="GV1001" s="9" t="e">
        <f ca="1">INDIRECT(ADDRESS(ROW(),Controls!#REF!+120))</f>
        <v>#REF!</v>
      </c>
      <c r="GW1001" s="9" t="e">
        <f ca="1">INDIRECT(ADDRESS(ROW(),Controls!#REF!+15))</f>
        <v>#REF!</v>
      </c>
      <c r="GX1001" s="9" t="e">
        <f ca="1">INDIRECT(ADDRESS(ROW(),Controls!#REF!+135))</f>
        <v>#REF!</v>
      </c>
      <c r="HJ1001" s="9" t="e">
        <f t="shared" ca="1" si="90"/>
        <v>#REF!</v>
      </c>
      <c r="HK1001" s="9" t="e">
        <f t="shared" ca="1" si="91"/>
        <v>#REF!</v>
      </c>
      <c r="HL1001" s="9" t="e">
        <f t="shared" ca="1" si="92"/>
        <v>#REF!</v>
      </c>
      <c r="HM1001" s="9" t="e">
        <f t="shared" ca="1" si="93"/>
        <v>#REF!</v>
      </c>
      <c r="HN1001" s="9" t="e">
        <f ca="1">SQRT($GS1001*(1-$GS1001/Controls!$D$15))</f>
        <v>#REF!</v>
      </c>
      <c r="HO1001" s="9" t="e">
        <f t="shared" ca="1" si="94"/>
        <v>#REF!</v>
      </c>
      <c r="HP1001" s="9" t="e">
        <f t="shared" ca="1" si="95"/>
        <v>#REF!</v>
      </c>
      <c r="HQ1001" s="9" t="e">
        <f ca="1">IF($GV1001=0,NA(),($GX1001*Controls!#REF!))</f>
        <v>#REF!</v>
      </c>
    </row>
    <row r="1002" spans="135:225" x14ac:dyDescent="0.25">
      <c r="EE1002" s="9">
        <f>$ED$2002/4+$ED$2003/2+$ED$2004/4</f>
        <v>0</v>
      </c>
      <c r="GP1002" s="9" t="e">
        <f ca="1">INDIRECT(ADDRESS(ROW(),Controls!#REF!+30))</f>
        <v>#REF!</v>
      </c>
      <c r="GQ1002" s="9" t="e">
        <f ca="1">INDIRECT(ADDRESS(ROW(),Controls!#REF!+45))</f>
        <v>#REF!</v>
      </c>
      <c r="GR1002" s="9" t="e">
        <f ca="1">INDIRECT(ADDRESS(ROW(),Controls!#REF!+60))</f>
        <v>#REF!</v>
      </c>
      <c r="GS1002" s="9" t="e">
        <f ca="1">INDIRECT(ADDRESS(ROW(),Controls!#REF!+75))</f>
        <v>#REF!</v>
      </c>
      <c r="GT1002" s="9" t="e">
        <f ca="1">INDIRECT(ADDRESS(ROW(),Controls!#REF!+90))</f>
        <v>#REF!</v>
      </c>
      <c r="GU1002" s="9" t="e">
        <f ca="1">INDIRECT(ADDRESS(ROW(),Controls!#REF!+105))</f>
        <v>#REF!</v>
      </c>
      <c r="GV1002" s="9" t="e">
        <f ca="1">INDIRECT(ADDRESS(ROW(),Controls!#REF!+120))</f>
        <v>#REF!</v>
      </c>
      <c r="GW1002" s="9" t="e">
        <f ca="1">INDIRECT(ADDRESS(ROW(),Controls!#REF!+15))</f>
        <v>#REF!</v>
      </c>
      <c r="GX1002" s="9" t="e">
        <f ca="1">INDIRECT(ADDRESS(ROW(),Controls!#REF!+135))</f>
        <v>#REF!</v>
      </c>
      <c r="HJ1002" s="9" t="e">
        <f t="shared" ca="1" si="90"/>
        <v>#REF!</v>
      </c>
      <c r="HK1002" s="9" t="e">
        <f t="shared" ca="1" si="91"/>
        <v>#REF!</v>
      </c>
      <c r="HL1002" s="9" t="e">
        <f t="shared" ca="1" si="92"/>
        <v>#REF!</v>
      </c>
      <c r="HM1002" s="9" t="e">
        <f t="shared" ca="1" si="93"/>
        <v>#REF!</v>
      </c>
      <c r="HN1002" s="9" t="e">
        <f ca="1">SQRT($GS1002*(1-$GS1002/Controls!$D$15))</f>
        <v>#REF!</v>
      </c>
      <c r="HO1002" s="9" t="e">
        <f t="shared" ca="1" si="94"/>
        <v>#REF!</v>
      </c>
      <c r="HP1002" s="9" t="e">
        <f t="shared" ca="1" si="95"/>
        <v>#REF!</v>
      </c>
      <c r="HQ1002" s="9" t="e">
        <f ca="1">IF($GV1002=0,NA(),($GX1002*Controls!#REF!))</f>
        <v>#REF!</v>
      </c>
    </row>
    <row r="1003" spans="135:225" x14ac:dyDescent="0.25">
      <c r="GP1003" s="9" t="e">
        <f ca="1">INDIRECT(ADDRESS(ROW(),Controls!#REF!+30))</f>
        <v>#REF!</v>
      </c>
      <c r="GQ1003" s="9" t="e">
        <f ca="1">INDIRECT(ADDRESS(ROW(),Controls!#REF!+45))</f>
        <v>#REF!</v>
      </c>
      <c r="GR1003" s="9" t="e">
        <f ca="1">INDIRECT(ADDRESS(ROW(),Controls!#REF!+60))</f>
        <v>#REF!</v>
      </c>
      <c r="GS1003" s="9" t="e">
        <f ca="1">INDIRECT(ADDRESS(ROW(),Controls!#REF!+75))</f>
        <v>#REF!</v>
      </c>
      <c r="GT1003" s="9" t="e">
        <f ca="1">INDIRECT(ADDRESS(ROW(),Controls!#REF!+90))</f>
        <v>#REF!</v>
      </c>
      <c r="GU1003" s="9" t="e">
        <f ca="1">INDIRECT(ADDRESS(ROW(),Controls!#REF!+105))</f>
        <v>#REF!</v>
      </c>
      <c r="GV1003" s="9" t="e">
        <f ca="1">INDIRECT(ADDRESS(ROW(),Controls!#REF!+120))</f>
        <v>#REF!</v>
      </c>
      <c r="GW1003" s="9" t="e">
        <f ca="1">INDIRECT(ADDRESS(ROW(),Controls!#REF!+15))</f>
        <v>#REF!</v>
      </c>
      <c r="GX1003" s="9" t="e">
        <f ca="1">INDIRECT(ADDRESS(ROW(),Controls!#REF!+135))</f>
        <v>#REF!</v>
      </c>
      <c r="HJ1003" s="9" t="e">
        <f t="shared" ca="1" si="90"/>
        <v>#REF!</v>
      </c>
      <c r="HK1003" s="9" t="e">
        <f t="shared" ca="1" si="91"/>
        <v>#REF!</v>
      </c>
      <c r="HL1003" s="9" t="e">
        <f t="shared" ca="1" si="92"/>
        <v>#REF!</v>
      </c>
      <c r="HM1003" s="9" t="e">
        <f t="shared" ca="1" si="93"/>
        <v>#REF!</v>
      </c>
      <c r="HN1003" s="9" t="e">
        <f ca="1">SQRT($GS1003*(1-$GS1003/Controls!$D$15))</f>
        <v>#REF!</v>
      </c>
      <c r="HO1003" s="9" t="e">
        <f t="shared" ca="1" si="94"/>
        <v>#REF!</v>
      </c>
      <c r="HP1003" s="9" t="e">
        <f t="shared" ca="1" si="95"/>
        <v>#REF!</v>
      </c>
      <c r="HQ1003" s="9" t="e">
        <f ca="1">IF($GV1003=0,NA(),($GX1003*Controls!#REF!))</f>
        <v>#REF!</v>
      </c>
    </row>
    <row r="1004" spans="135:225" x14ac:dyDescent="0.25">
      <c r="GP1004" s="9" t="e">
        <f ca="1">INDIRECT(ADDRESS(ROW(),Controls!#REF!+30))</f>
        <v>#REF!</v>
      </c>
      <c r="GQ1004" s="9" t="e">
        <f ca="1">INDIRECT(ADDRESS(ROW(),Controls!#REF!+45))</f>
        <v>#REF!</v>
      </c>
      <c r="GR1004" s="9" t="e">
        <f ca="1">INDIRECT(ADDRESS(ROW(),Controls!#REF!+60))</f>
        <v>#REF!</v>
      </c>
      <c r="GS1004" s="9" t="e">
        <f ca="1">INDIRECT(ADDRESS(ROW(),Controls!#REF!+75))</f>
        <v>#REF!</v>
      </c>
      <c r="GT1004" s="9" t="e">
        <f ca="1">INDIRECT(ADDRESS(ROW(),Controls!#REF!+90))</f>
        <v>#REF!</v>
      </c>
      <c r="GU1004" s="9" t="e">
        <f ca="1">INDIRECT(ADDRESS(ROW(),Controls!#REF!+105))</f>
        <v>#REF!</v>
      </c>
      <c r="GV1004" s="9" t="e">
        <f ca="1">INDIRECT(ADDRESS(ROW(),Controls!#REF!+120))</f>
        <v>#REF!</v>
      </c>
      <c r="GW1004" s="9" t="e">
        <f ca="1">INDIRECT(ADDRESS(ROW(),Controls!#REF!+15))</f>
        <v>#REF!</v>
      </c>
      <c r="GX1004" s="9" t="e">
        <f ca="1">INDIRECT(ADDRESS(ROW(),Controls!#REF!+135))</f>
        <v>#REF!</v>
      </c>
      <c r="HJ1004" s="9" t="e">
        <f t="shared" ca="1" si="90"/>
        <v>#REF!</v>
      </c>
      <c r="HK1004" s="9" t="e">
        <f t="shared" ca="1" si="91"/>
        <v>#REF!</v>
      </c>
      <c r="HL1004" s="9" t="e">
        <f t="shared" ca="1" si="92"/>
        <v>#REF!</v>
      </c>
      <c r="HM1004" s="9" t="e">
        <f t="shared" ca="1" si="93"/>
        <v>#REF!</v>
      </c>
      <c r="HN1004" s="9" t="e">
        <f ca="1">SQRT($GS1004*(1-$GS1004/Controls!$D$15))</f>
        <v>#REF!</v>
      </c>
      <c r="HO1004" s="9" t="e">
        <f t="shared" ca="1" si="94"/>
        <v>#REF!</v>
      </c>
      <c r="HP1004" s="9" t="e">
        <f t="shared" ca="1" si="95"/>
        <v>#REF!</v>
      </c>
      <c r="HQ1004" s="9" t="e">
        <f ca="1">IF($GV1004=0,NA(),($GX1004*Controls!#REF!))</f>
        <v>#REF!</v>
      </c>
    </row>
    <row r="1005" spans="135:225" x14ac:dyDescent="0.25">
      <c r="GP1005" s="9" t="e">
        <f ca="1">INDIRECT(ADDRESS(ROW(),Controls!#REF!+30))</f>
        <v>#REF!</v>
      </c>
      <c r="GQ1005" s="9" t="e">
        <f ca="1">INDIRECT(ADDRESS(ROW(),Controls!#REF!+45))</f>
        <v>#REF!</v>
      </c>
      <c r="GR1005" s="9" t="e">
        <f ca="1">INDIRECT(ADDRESS(ROW(),Controls!#REF!+60))</f>
        <v>#REF!</v>
      </c>
      <c r="GS1005" s="9" t="e">
        <f ca="1">INDIRECT(ADDRESS(ROW(),Controls!#REF!+75))</f>
        <v>#REF!</v>
      </c>
      <c r="GT1005" s="9" t="e">
        <f ca="1">INDIRECT(ADDRESS(ROW(),Controls!#REF!+90))</f>
        <v>#REF!</v>
      </c>
      <c r="GU1005" s="9" t="e">
        <f ca="1">INDIRECT(ADDRESS(ROW(),Controls!#REF!+105))</f>
        <v>#REF!</v>
      </c>
      <c r="GV1005" s="9" t="e">
        <f ca="1">INDIRECT(ADDRESS(ROW(),Controls!#REF!+120))</f>
        <v>#REF!</v>
      </c>
      <c r="GW1005" s="9" t="e">
        <f ca="1">INDIRECT(ADDRESS(ROW(),Controls!#REF!+15))</f>
        <v>#REF!</v>
      </c>
      <c r="GX1005" s="9" t="e">
        <f ca="1">INDIRECT(ADDRESS(ROW(),Controls!#REF!+135))</f>
        <v>#REF!</v>
      </c>
      <c r="HJ1005" s="9" t="e">
        <f t="shared" ca="1" si="90"/>
        <v>#REF!</v>
      </c>
      <c r="HK1005" s="9" t="e">
        <f t="shared" ca="1" si="91"/>
        <v>#REF!</v>
      </c>
      <c r="HL1005" s="9" t="e">
        <f t="shared" ca="1" si="92"/>
        <v>#REF!</v>
      </c>
      <c r="HM1005" s="9" t="e">
        <f t="shared" ca="1" si="93"/>
        <v>#REF!</v>
      </c>
      <c r="HN1005" s="9" t="e">
        <f ca="1">SQRT($GS1005*(1-$GS1005/Controls!$D$15))</f>
        <v>#REF!</v>
      </c>
      <c r="HO1005" s="9" t="e">
        <f t="shared" ca="1" si="94"/>
        <v>#REF!</v>
      </c>
      <c r="HP1005" s="9" t="e">
        <f t="shared" ca="1" si="95"/>
        <v>#REF!</v>
      </c>
      <c r="HQ1005" s="9" t="e">
        <f ca="1">IF($GV1005=0,NA(),($GX1005*Controls!#REF!))</f>
        <v>#REF!</v>
      </c>
    </row>
    <row r="1006" spans="135:225" x14ac:dyDescent="0.25">
      <c r="GP1006" s="9" t="e">
        <f ca="1">INDIRECT(ADDRESS(ROW(),Controls!#REF!+30))</f>
        <v>#REF!</v>
      </c>
      <c r="GQ1006" s="9" t="e">
        <f ca="1">INDIRECT(ADDRESS(ROW(),Controls!#REF!+45))</f>
        <v>#REF!</v>
      </c>
      <c r="GR1006" s="9" t="e">
        <f ca="1">INDIRECT(ADDRESS(ROW(),Controls!#REF!+60))</f>
        <v>#REF!</v>
      </c>
      <c r="GS1006" s="9" t="e">
        <f ca="1">INDIRECT(ADDRESS(ROW(),Controls!#REF!+75))</f>
        <v>#REF!</v>
      </c>
      <c r="GT1006" s="9" t="e">
        <f ca="1">INDIRECT(ADDRESS(ROW(),Controls!#REF!+90))</f>
        <v>#REF!</v>
      </c>
      <c r="GU1006" s="9" t="e">
        <f ca="1">INDIRECT(ADDRESS(ROW(),Controls!#REF!+105))</f>
        <v>#REF!</v>
      </c>
      <c r="GV1006" s="9" t="e">
        <f ca="1">INDIRECT(ADDRESS(ROW(),Controls!#REF!+120))</f>
        <v>#REF!</v>
      </c>
      <c r="GW1006" s="9" t="e">
        <f ca="1">INDIRECT(ADDRESS(ROW(),Controls!#REF!+15))</f>
        <v>#REF!</v>
      </c>
      <c r="GX1006" s="9" t="e">
        <f ca="1">INDIRECT(ADDRESS(ROW(),Controls!#REF!+135))</f>
        <v>#REF!</v>
      </c>
      <c r="HJ1006" s="9" t="e">
        <f t="shared" ca="1" si="90"/>
        <v>#REF!</v>
      </c>
      <c r="HK1006" s="9" t="e">
        <f t="shared" ca="1" si="91"/>
        <v>#REF!</v>
      </c>
      <c r="HL1006" s="9" t="e">
        <f t="shared" ca="1" si="92"/>
        <v>#REF!</v>
      </c>
      <c r="HM1006" s="9" t="e">
        <f t="shared" ca="1" si="93"/>
        <v>#REF!</v>
      </c>
      <c r="HN1006" s="9" t="e">
        <f ca="1">SQRT($GS1006*(1-$GS1006/Controls!$D$15))</f>
        <v>#REF!</v>
      </c>
      <c r="HO1006" s="9" t="e">
        <f t="shared" ca="1" si="94"/>
        <v>#REF!</v>
      </c>
      <c r="HP1006" s="9" t="e">
        <f t="shared" ca="1" si="95"/>
        <v>#REF!</v>
      </c>
      <c r="HQ1006" s="9" t="e">
        <f ca="1">IF($GV1006=0,NA(),($GX1006*Controls!#REF!))</f>
        <v>#REF!</v>
      </c>
    </row>
    <row r="1007" spans="135:225" x14ac:dyDescent="0.25">
      <c r="GP1007" s="9" t="e">
        <f ca="1">INDIRECT(ADDRESS(ROW(),Controls!#REF!+30))</f>
        <v>#REF!</v>
      </c>
      <c r="GQ1007" s="9" t="e">
        <f ca="1">INDIRECT(ADDRESS(ROW(),Controls!#REF!+45))</f>
        <v>#REF!</v>
      </c>
      <c r="GR1007" s="9" t="e">
        <f ca="1">INDIRECT(ADDRESS(ROW(),Controls!#REF!+60))</f>
        <v>#REF!</v>
      </c>
      <c r="GS1007" s="9" t="e">
        <f ca="1">INDIRECT(ADDRESS(ROW(),Controls!#REF!+75))</f>
        <v>#REF!</v>
      </c>
      <c r="GT1007" s="9" t="e">
        <f ca="1">INDIRECT(ADDRESS(ROW(),Controls!#REF!+90))</f>
        <v>#REF!</v>
      </c>
      <c r="GU1007" s="9" t="e">
        <f ca="1">INDIRECT(ADDRESS(ROW(),Controls!#REF!+105))</f>
        <v>#REF!</v>
      </c>
      <c r="GV1007" s="9" t="e">
        <f ca="1">INDIRECT(ADDRESS(ROW(),Controls!#REF!+120))</f>
        <v>#REF!</v>
      </c>
      <c r="GW1007" s="9" t="e">
        <f ca="1">INDIRECT(ADDRESS(ROW(),Controls!#REF!+15))</f>
        <v>#REF!</v>
      </c>
      <c r="GX1007" s="9" t="e">
        <f ca="1">INDIRECT(ADDRESS(ROW(),Controls!#REF!+135))</f>
        <v>#REF!</v>
      </c>
      <c r="HJ1007" s="9" t="e">
        <f t="shared" ca="1" si="90"/>
        <v>#REF!</v>
      </c>
      <c r="HK1007" s="9" t="e">
        <f t="shared" ca="1" si="91"/>
        <v>#REF!</v>
      </c>
      <c r="HL1007" s="9" t="e">
        <f t="shared" ca="1" si="92"/>
        <v>#REF!</v>
      </c>
      <c r="HM1007" s="9" t="e">
        <f t="shared" ca="1" si="93"/>
        <v>#REF!</v>
      </c>
      <c r="HN1007" s="9" t="e">
        <f ca="1">SQRT($GS1007*(1-$GS1007/Controls!$D$15))</f>
        <v>#REF!</v>
      </c>
      <c r="HO1007" s="9" t="e">
        <f t="shared" ca="1" si="94"/>
        <v>#REF!</v>
      </c>
      <c r="HP1007" s="9" t="e">
        <f t="shared" ca="1" si="95"/>
        <v>#REF!</v>
      </c>
      <c r="HQ1007" s="9" t="e">
        <f ca="1">IF($GV1007=0,NA(),($GX1007*Controls!#REF!))</f>
        <v>#REF!</v>
      </c>
    </row>
    <row r="1008" spans="135:225" x14ac:dyDescent="0.25">
      <c r="GP1008" s="9" t="e">
        <f ca="1">INDIRECT(ADDRESS(ROW(),Controls!#REF!+30))</f>
        <v>#REF!</v>
      </c>
      <c r="GQ1008" s="9" t="e">
        <f ca="1">INDIRECT(ADDRESS(ROW(),Controls!#REF!+45))</f>
        <v>#REF!</v>
      </c>
      <c r="GR1008" s="9" t="e">
        <f ca="1">INDIRECT(ADDRESS(ROW(),Controls!#REF!+60))</f>
        <v>#REF!</v>
      </c>
      <c r="GS1008" s="9" t="e">
        <f ca="1">INDIRECT(ADDRESS(ROW(),Controls!#REF!+75))</f>
        <v>#REF!</v>
      </c>
      <c r="GT1008" s="9" t="e">
        <f ca="1">INDIRECT(ADDRESS(ROW(),Controls!#REF!+90))</f>
        <v>#REF!</v>
      </c>
      <c r="GU1008" s="9" t="e">
        <f ca="1">INDIRECT(ADDRESS(ROW(),Controls!#REF!+105))</f>
        <v>#REF!</v>
      </c>
      <c r="GV1008" s="9" t="e">
        <f ca="1">INDIRECT(ADDRESS(ROW(),Controls!#REF!+120))</f>
        <v>#REF!</v>
      </c>
      <c r="GW1008" s="9" t="e">
        <f ca="1">INDIRECT(ADDRESS(ROW(),Controls!#REF!+15))</f>
        <v>#REF!</v>
      </c>
      <c r="GX1008" s="9" t="e">
        <f ca="1">INDIRECT(ADDRESS(ROW(),Controls!#REF!+135))</f>
        <v>#REF!</v>
      </c>
      <c r="HJ1008" s="9" t="e">
        <f t="shared" ca="1" si="90"/>
        <v>#REF!</v>
      </c>
      <c r="HK1008" s="9" t="e">
        <f t="shared" ca="1" si="91"/>
        <v>#REF!</v>
      </c>
      <c r="HL1008" s="9" t="e">
        <f t="shared" ca="1" si="92"/>
        <v>#REF!</v>
      </c>
      <c r="HM1008" s="9" t="e">
        <f t="shared" ca="1" si="93"/>
        <v>#REF!</v>
      </c>
      <c r="HN1008" s="9" t="e">
        <f ca="1">SQRT($GS1008*(1-$GS1008/Controls!$D$15))</f>
        <v>#REF!</v>
      </c>
      <c r="HO1008" s="9" t="e">
        <f t="shared" ca="1" si="94"/>
        <v>#REF!</v>
      </c>
      <c r="HP1008" s="9" t="e">
        <f t="shared" ca="1" si="95"/>
        <v>#REF!</v>
      </c>
      <c r="HQ1008" s="9" t="e">
        <f ca="1">IF($GV1008=0,NA(),($GX1008*Controls!#REF!))</f>
        <v>#REF!</v>
      </c>
    </row>
    <row r="1009" spans="198:225" x14ac:dyDescent="0.25">
      <c r="GP1009" s="9" t="e">
        <f ca="1">INDIRECT(ADDRESS(ROW(),Controls!#REF!+30))</f>
        <v>#REF!</v>
      </c>
      <c r="GQ1009" s="9" t="e">
        <f ca="1">INDIRECT(ADDRESS(ROW(),Controls!#REF!+45))</f>
        <v>#REF!</v>
      </c>
      <c r="GR1009" s="9" t="e">
        <f ca="1">INDIRECT(ADDRESS(ROW(),Controls!#REF!+60))</f>
        <v>#REF!</v>
      </c>
      <c r="GS1009" s="9" t="e">
        <f ca="1">INDIRECT(ADDRESS(ROW(),Controls!#REF!+75))</f>
        <v>#REF!</v>
      </c>
      <c r="GT1009" s="9" t="e">
        <f ca="1">INDIRECT(ADDRESS(ROW(),Controls!#REF!+90))</f>
        <v>#REF!</v>
      </c>
      <c r="GU1009" s="9" t="e">
        <f ca="1">INDIRECT(ADDRESS(ROW(),Controls!#REF!+105))</f>
        <v>#REF!</v>
      </c>
      <c r="GV1009" s="9" t="e">
        <f ca="1">INDIRECT(ADDRESS(ROW(),Controls!#REF!+120))</f>
        <v>#REF!</v>
      </c>
      <c r="GW1009" s="9" t="e">
        <f ca="1">INDIRECT(ADDRESS(ROW(),Controls!#REF!+15))</f>
        <v>#REF!</v>
      </c>
      <c r="GX1009" s="9" t="e">
        <f ca="1">INDIRECT(ADDRESS(ROW(),Controls!#REF!+135))</f>
        <v>#REF!</v>
      </c>
      <c r="HJ1009" s="9" t="e">
        <f t="shared" ca="1" si="90"/>
        <v>#REF!</v>
      </c>
      <c r="HK1009" s="9" t="e">
        <f t="shared" ca="1" si="91"/>
        <v>#REF!</v>
      </c>
      <c r="HL1009" s="9" t="e">
        <f t="shared" ca="1" si="92"/>
        <v>#REF!</v>
      </c>
      <c r="HM1009" s="9" t="e">
        <f t="shared" ca="1" si="93"/>
        <v>#REF!</v>
      </c>
      <c r="HN1009" s="9" t="e">
        <f ca="1">SQRT($GS1009*(1-$GS1009/Controls!$D$15))</f>
        <v>#REF!</v>
      </c>
      <c r="HO1009" s="9" t="e">
        <f t="shared" ca="1" si="94"/>
        <v>#REF!</v>
      </c>
      <c r="HP1009" s="9" t="e">
        <f t="shared" ca="1" si="95"/>
        <v>#REF!</v>
      </c>
      <c r="HQ1009" s="9" t="e">
        <f ca="1">IF($GV1009=0,NA(),($GX1009*Controls!#REF!))</f>
        <v>#REF!</v>
      </c>
    </row>
    <row r="1010" spans="198:225" x14ac:dyDescent="0.25">
      <c r="GP1010" s="9" t="e">
        <f ca="1">INDIRECT(ADDRESS(ROW(),Controls!#REF!+30))</f>
        <v>#REF!</v>
      </c>
      <c r="GQ1010" s="9" t="e">
        <f ca="1">INDIRECT(ADDRESS(ROW(),Controls!#REF!+45))</f>
        <v>#REF!</v>
      </c>
      <c r="GR1010" s="9" t="e">
        <f ca="1">INDIRECT(ADDRESS(ROW(),Controls!#REF!+60))</f>
        <v>#REF!</v>
      </c>
      <c r="GS1010" s="9" t="e">
        <f ca="1">INDIRECT(ADDRESS(ROW(),Controls!#REF!+75))</f>
        <v>#REF!</v>
      </c>
      <c r="GT1010" s="9" t="e">
        <f ca="1">INDIRECT(ADDRESS(ROW(),Controls!#REF!+90))</f>
        <v>#REF!</v>
      </c>
      <c r="GU1010" s="9" t="e">
        <f ca="1">INDIRECT(ADDRESS(ROW(),Controls!#REF!+105))</f>
        <v>#REF!</v>
      </c>
      <c r="GV1010" s="9" t="e">
        <f ca="1">INDIRECT(ADDRESS(ROW(),Controls!#REF!+120))</f>
        <v>#REF!</v>
      </c>
      <c r="GW1010" s="9" t="e">
        <f ca="1">INDIRECT(ADDRESS(ROW(),Controls!#REF!+15))</f>
        <v>#REF!</v>
      </c>
      <c r="GX1010" s="9" t="e">
        <f ca="1">INDIRECT(ADDRESS(ROW(),Controls!#REF!+135))</f>
        <v>#REF!</v>
      </c>
      <c r="HJ1010" s="9" t="e">
        <f t="shared" ca="1" si="90"/>
        <v>#REF!</v>
      </c>
      <c r="HK1010" s="9" t="e">
        <f t="shared" ca="1" si="91"/>
        <v>#REF!</v>
      </c>
      <c r="HL1010" s="9" t="e">
        <f t="shared" ca="1" si="92"/>
        <v>#REF!</v>
      </c>
      <c r="HM1010" s="9" t="e">
        <f t="shared" ca="1" si="93"/>
        <v>#REF!</v>
      </c>
      <c r="HN1010" s="9" t="e">
        <f ca="1">SQRT($GS1010*(1-$GS1010/Controls!$D$15))</f>
        <v>#REF!</v>
      </c>
      <c r="HO1010" s="9" t="e">
        <f t="shared" ca="1" si="94"/>
        <v>#REF!</v>
      </c>
      <c r="HP1010" s="9" t="e">
        <f t="shared" ca="1" si="95"/>
        <v>#REF!</v>
      </c>
      <c r="HQ1010" s="9" t="e">
        <f ca="1">IF($GV1010=0,NA(),($GX1010*Controls!#REF!))</f>
        <v>#REF!</v>
      </c>
    </row>
    <row r="1011" spans="198:225" x14ac:dyDescent="0.25">
      <c r="GP1011" s="9" t="e">
        <f ca="1">INDIRECT(ADDRESS(ROW(),Controls!#REF!+30))</f>
        <v>#REF!</v>
      </c>
      <c r="GQ1011" s="9" t="e">
        <f ca="1">INDIRECT(ADDRESS(ROW(),Controls!#REF!+45))</f>
        <v>#REF!</v>
      </c>
      <c r="GR1011" s="9" t="e">
        <f ca="1">INDIRECT(ADDRESS(ROW(),Controls!#REF!+60))</f>
        <v>#REF!</v>
      </c>
      <c r="GS1011" s="9" t="e">
        <f ca="1">INDIRECT(ADDRESS(ROW(),Controls!#REF!+75))</f>
        <v>#REF!</v>
      </c>
      <c r="GT1011" s="9" t="e">
        <f ca="1">INDIRECT(ADDRESS(ROW(),Controls!#REF!+90))</f>
        <v>#REF!</v>
      </c>
      <c r="GU1011" s="9" t="e">
        <f ca="1">INDIRECT(ADDRESS(ROW(),Controls!#REF!+105))</f>
        <v>#REF!</v>
      </c>
      <c r="GV1011" s="9" t="e">
        <f ca="1">INDIRECT(ADDRESS(ROW(),Controls!#REF!+120))</f>
        <v>#REF!</v>
      </c>
      <c r="GW1011" s="9" t="e">
        <f ca="1">INDIRECT(ADDRESS(ROW(),Controls!#REF!+15))</f>
        <v>#REF!</v>
      </c>
      <c r="GX1011" s="9" t="e">
        <f ca="1">INDIRECT(ADDRESS(ROW(),Controls!#REF!+135))</f>
        <v>#REF!</v>
      </c>
      <c r="HJ1011" s="9" t="e">
        <f t="shared" ca="1" si="90"/>
        <v>#REF!</v>
      </c>
      <c r="HK1011" s="9" t="e">
        <f t="shared" ca="1" si="91"/>
        <v>#REF!</v>
      </c>
      <c r="HL1011" s="9" t="e">
        <f t="shared" ca="1" si="92"/>
        <v>#REF!</v>
      </c>
      <c r="HM1011" s="9" t="e">
        <f t="shared" ca="1" si="93"/>
        <v>#REF!</v>
      </c>
      <c r="HN1011" s="9" t="e">
        <f ca="1">SQRT($GS1011*(1-$GS1011/Controls!$D$15))</f>
        <v>#REF!</v>
      </c>
      <c r="HO1011" s="9" t="e">
        <f t="shared" ca="1" si="94"/>
        <v>#REF!</v>
      </c>
      <c r="HP1011" s="9" t="e">
        <f t="shared" ca="1" si="95"/>
        <v>#REF!</v>
      </c>
      <c r="HQ1011" s="9" t="e">
        <f ca="1">IF($GV1011=0,NA(),($GX1011*Controls!#REF!))</f>
        <v>#REF!</v>
      </c>
    </row>
    <row r="1012" spans="198:225" x14ac:dyDescent="0.25">
      <c r="GP1012" s="9" t="e">
        <f ca="1">INDIRECT(ADDRESS(ROW(),Controls!#REF!+30))</f>
        <v>#REF!</v>
      </c>
      <c r="GQ1012" s="9" t="e">
        <f ca="1">INDIRECT(ADDRESS(ROW(),Controls!#REF!+45))</f>
        <v>#REF!</v>
      </c>
      <c r="GR1012" s="9" t="e">
        <f ca="1">INDIRECT(ADDRESS(ROW(),Controls!#REF!+60))</f>
        <v>#REF!</v>
      </c>
      <c r="GS1012" s="9" t="e">
        <f ca="1">INDIRECT(ADDRESS(ROW(),Controls!#REF!+75))</f>
        <v>#REF!</v>
      </c>
      <c r="GT1012" s="9" t="e">
        <f ca="1">INDIRECT(ADDRESS(ROW(),Controls!#REF!+90))</f>
        <v>#REF!</v>
      </c>
      <c r="GU1012" s="9" t="e">
        <f ca="1">INDIRECT(ADDRESS(ROW(),Controls!#REF!+105))</f>
        <v>#REF!</v>
      </c>
      <c r="GV1012" s="9" t="e">
        <f ca="1">INDIRECT(ADDRESS(ROW(),Controls!#REF!+120))</f>
        <v>#REF!</v>
      </c>
      <c r="GW1012" s="9" t="e">
        <f ca="1">INDIRECT(ADDRESS(ROW(),Controls!#REF!+15))</f>
        <v>#REF!</v>
      </c>
      <c r="GX1012" s="9" t="e">
        <f ca="1">INDIRECT(ADDRESS(ROW(),Controls!#REF!+135))</f>
        <v>#REF!</v>
      </c>
      <c r="HJ1012" s="9" t="e">
        <f t="shared" ca="1" si="90"/>
        <v>#REF!</v>
      </c>
      <c r="HK1012" s="9" t="e">
        <f t="shared" ca="1" si="91"/>
        <v>#REF!</v>
      </c>
      <c r="HL1012" s="9" t="e">
        <f t="shared" ca="1" si="92"/>
        <v>#REF!</v>
      </c>
      <c r="HM1012" s="9" t="e">
        <f t="shared" ca="1" si="93"/>
        <v>#REF!</v>
      </c>
      <c r="HN1012" s="9" t="e">
        <f ca="1">SQRT($GS1012*(1-$GS1012/Controls!$D$15))</f>
        <v>#REF!</v>
      </c>
      <c r="HO1012" s="9" t="e">
        <f t="shared" ca="1" si="94"/>
        <v>#REF!</v>
      </c>
      <c r="HP1012" s="9" t="e">
        <f t="shared" ca="1" si="95"/>
        <v>#REF!</v>
      </c>
      <c r="HQ1012" s="9" t="e">
        <f ca="1">IF($GV1012=0,NA(),($GX1012*Controls!#REF!))</f>
        <v>#REF!</v>
      </c>
    </row>
    <row r="1013" spans="198:225" x14ac:dyDescent="0.25">
      <c r="GP1013" s="9" t="e">
        <f ca="1">INDIRECT(ADDRESS(ROW(),Controls!#REF!+30))</f>
        <v>#REF!</v>
      </c>
      <c r="GQ1013" s="9" t="e">
        <f ca="1">INDIRECT(ADDRESS(ROW(),Controls!#REF!+45))</f>
        <v>#REF!</v>
      </c>
      <c r="GR1013" s="9" t="e">
        <f ca="1">INDIRECT(ADDRESS(ROW(),Controls!#REF!+60))</f>
        <v>#REF!</v>
      </c>
      <c r="GS1013" s="9" t="e">
        <f ca="1">INDIRECT(ADDRESS(ROW(),Controls!#REF!+75))</f>
        <v>#REF!</v>
      </c>
      <c r="GT1013" s="9" t="e">
        <f ca="1">INDIRECT(ADDRESS(ROW(),Controls!#REF!+90))</f>
        <v>#REF!</v>
      </c>
      <c r="GU1013" s="9" t="e">
        <f ca="1">INDIRECT(ADDRESS(ROW(),Controls!#REF!+105))</f>
        <v>#REF!</v>
      </c>
      <c r="GV1013" s="9" t="e">
        <f ca="1">INDIRECT(ADDRESS(ROW(),Controls!#REF!+120))</f>
        <v>#REF!</v>
      </c>
      <c r="GW1013" s="9" t="e">
        <f ca="1">INDIRECT(ADDRESS(ROW(),Controls!#REF!+15))</f>
        <v>#REF!</v>
      </c>
      <c r="GX1013" s="9" t="e">
        <f ca="1">INDIRECT(ADDRESS(ROW(),Controls!#REF!+135))</f>
        <v>#REF!</v>
      </c>
      <c r="HJ1013" s="9" t="e">
        <f t="shared" ca="1" si="90"/>
        <v>#REF!</v>
      </c>
      <c r="HK1013" s="9" t="e">
        <f t="shared" ca="1" si="91"/>
        <v>#REF!</v>
      </c>
      <c r="HL1013" s="9" t="e">
        <f t="shared" ca="1" si="92"/>
        <v>#REF!</v>
      </c>
      <c r="HM1013" s="9" t="e">
        <f t="shared" ca="1" si="93"/>
        <v>#REF!</v>
      </c>
      <c r="HN1013" s="9" t="e">
        <f ca="1">SQRT($GS1013*(1-$GS1013/Controls!$D$15))</f>
        <v>#REF!</v>
      </c>
      <c r="HO1013" s="9" t="e">
        <f t="shared" ca="1" si="94"/>
        <v>#REF!</v>
      </c>
      <c r="HP1013" s="9" t="e">
        <f t="shared" ca="1" si="95"/>
        <v>#REF!</v>
      </c>
      <c r="HQ1013" s="9" t="e">
        <f ca="1">IF($GV1013=0,NA(),($GX1013*Controls!#REF!))</f>
        <v>#REF!</v>
      </c>
    </row>
    <row r="1014" spans="198:225" x14ac:dyDescent="0.25">
      <c r="GP1014" s="9" t="e">
        <f ca="1">INDIRECT(ADDRESS(ROW(),Controls!#REF!+30))</f>
        <v>#REF!</v>
      </c>
      <c r="GQ1014" s="9" t="e">
        <f ca="1">INDIRECT(ADDRESS(ROW(),Controls!#REF!+45))</f>
        <v>#REF!</v>
      </c>
      <c r="GR1014" s="9" t="e">
        <f ca="1">INDIRECT(ADDRESS(ROW(),Controls!#REF!+60))</f>
        <v>#REF!</v>
      </c>
      <c r="GS1014" s="9" t="e">
        <f ca="1">INDIRECT(ADDRESS(ROW(),Controls!#REF!+75))</f>
        <v>#REF!</v>
      </c>
      <c r="GT1014" s="9" t="e">
        <f ca="1">INDIRECT(ADDRESS(ROW(),Controls!#REF!+90))</f>
        <v>#REF!</v>
      </c>
      <c r="GU1014" s="9" t="e">
        <f ca="1">INDIRECT(ADDRESS(ROW(),Controls!#REF!+105))</f>
        <v>#REF!</v>
      </c>
      <c r="GV1014" s="9" t="e">
        <f ca="1">INDIRECT(ADDRESS(ROW(),Controls!#REF!+120))</f>
        <v>#REF!</v>
      </c>
      <c r="GW1014" s="9" t="e">
        <f ca="1">INDIRECT(ADDRESS(ROW(),Controls!#REF!+15))</f>
        <v>#REF!</v>
      </c>
      <c r="GX1014" s="9" t="e">
        <f ca="1">INDIRECT(ADDRESS(ROW(),Controls!#REF!+135))</f>
        <v>#REF!</v>
      </c>
      <c r="HJ1014" s="9" t="e">
        <f t="shared" ca="1" si="90"/>
        <v>#REF!</v>
      </c>
      <c r="HK1014" s="9" t="e">
        <f t="shared" ca="1" si="91"/>
        <v>#REF!</v>
      </c>
      <c r="HL1014" s="9" t="e">
        <f t="shared" ca="1" si="92"/>
        <v>#REF!</v>
      </c>
      <c r="HM1014" s="9" t="e">
        <f t="shared" ca="1" si="93"/>
        <v>#REF!</v>
      </c>
      <c r="HN1014" s="9" t="e">
        <f ca="1">SQRT($GS1014*(1-$GS1014/Controls!$D$15))</f>
        <v>#REF!</v>
      </c>
      <c r="HO1014" s="9" t="e">
        <f t="shared" ca="1" si="94"/>
        <v>#REF!</v>
      </c>
      <c r="HP1014" s="9" t="e">
        <f t="shared" ca="1" si="95"/>
        <v>#REF!</v>
      </c>
      <c r="HQ1014" s="9" t="e">
        <f ca="1">IF($GV1014=0,NA(),($GX1014*Controls!#REF!))</f>
        <v>#REF!</v>
      </c>
    </row>
    <row r="1015" spans="198:225" x14ac:dyDescent="0.25">
      <c r="GP1015" s="9" t="e">
        <f ca="1">INDIRECT(ADDRESS(ROW(),Controls!#REF!+30))</f>
        <v>#REF!</v>
      </c>
      <c r="GQ1015" s="9" t="e">
        <f ca="1">INDIRECT(ADDRESS(ROW(),Controls!#REF!+45))</f>
        <v>#REF!</v>
      </c>
      <c r="GR1015" s="9" t="e">
        <f ca="1">INDIRECT(ADDRESS(ROW(),Controls!#REF!+60))</f>
        <v>#REF!</v>
      </c>
      <c r="GS1015" s="9" t="e">
        <f ca="1">INDIRECT(ADDRESS(ROW(),Controls!#REF!+75))</f>
        <v>#REF!</v>
      </c>
      <c r="GT1015" s="9" t="e">
        <f ca="1">INDIRECT(ADDRESS(ROW(),Controls!#REF!+90))</f>
        <v>#REF!</v>
      </c>
      <c r="GU1015" s="9" t="e">
        <f ca="1">INDIRECT(ADDRESS(ROW(),Controls!#REF!+105))</f>
        <v>#REF!</v>
      </c>
      <c r="GV1015" s="9" t="e">
        <f ca="1">INDIRECT(ADDRESS(ROW(),Controls!#REF!+120))</f>
        <v>#REF!</v>
      </c>
      <c r="GW1015" s="9" t="e">
        <f ca="1">INDIRECT(ADDRESS(ROW(),Controls!#REF!+15))</f>
        <v>#REF!</v>
      </c>
      <c r="GX1015" s="9" t="e">
        <f ca="1">INDIRECT(ADDRESS(ROW(),Controls!#REF!+135))</f>
        <v>#REF!</v>
      </c>
      <c r="HJ1015" s="9" t="e">
        <f t="shared" ca="1" si="90"/>
        <v>#REF!</v>
      </c>
      <c r="HK1015" s="9" t="e">
        <f t="shared" ca="1" si="91"/>
        <v>#REF!</v>
      </c>
      <c r="HL1015" s="9" t="e">
        <f t="shared" ca="1" si="92"/>
        <v>#REF!</v>
      </c>
      <c r="HM1015" s="9" t="e">
        <f t="shared" ca="1" si="93"/>
        <v>#REF!</v>
      </c>
      <c r="HN1015" s="9" t="e">
        <f ca="1">SQRT($GS1015*(1-$GS1015/Controls!$D$15))</f>
        <v>#REF!</v>
      </c>
      <c r="HO1015" s="9" t="e">
        <f t="shared" ca="1" si="94"/>
        <v>#REF!</v>
      </c>
      <c r="HP1015" s="9" t="e">
        <f t="shared" ca="1" si="95"/>
        <v>#REF!</v>
      </c>
      <c r="HQ1015" s="9" t="e">
        <f ca="1">IF($GV1015=0,NA(),($GX1015*Controls!#REF!))</f>
        <v>#REF!</v>
      </c>
    </row>
    <row r="1016" spans="198:225" x14ac:dyDescent="0.25">
      <c r="GP1016" s="9" t="e">
        <f ca="1">INDIRECT(ADDRESS(ROW(),Controls!#REF!+30))</f>
        <v>#REF!</v>
      </c>
      <c r="GQ1016" s="9" t="e">
        <f ca="1">INDIRECT(ADDRESS(ROW(),Controls!#REF!+45))</f>
        <v>#REF!</v>
      </c>
      <c r="GR1016" s="9" t="e">
        <f ca="1">INDIRECT(ADDRESS(ROW(),Controls!#REF!+60))</f>
        <v>#REF!</v>
      </c>
      <c r="GS1016" s="9" t="e">
        <f ca="1">INDIRECT(ADDRESS(ROW(),Controls!#REF!+75))</f>
        <v>#REF!</v>
      </c>
      <c r="GT1016" s="9" t="e">
        <f ca="1">INDIRECT(ADDRESS(ROW(),Controls!#REF!+90))</f>
        <v>#REF!</v>
      </c>
      <c r="GU1016" s="9" t="e">
        <f ca="1">INDIRECT(ADDRESS(ROW(),Controls!#REF!+105))</f>
        <v>#REF!</v>
      </c>
      <c r="GV1016" s="9" t="e">
        <f ca="1">INDIRECT(ADDRESS(ROW(),Controls!#REF!+120))</f>
        <v>#REF!</v>
      </c>
      <c r="GW1016" s="9" t="e">
        <f ca="1">INDIRECT(ADDRESS(ROW(),Controls!#REF!+15))</f>
        <v>#REF!</v>
      </c>
      <c r="GX1016" s="9" t="e">
        <f ca="1">INDIRECT(ADDRESS(ROW(),Controls!#REF!+135))</f>
        <v>#REF!</v>
      </c>
      <c r="HJ1016" s="9" t="e">
        <f t="shared" ca="1" si="90"/>
        <v>#REF!</v>
      </c>
      <c r="HK1016" s="9" t="e">
        <f t="shared" ca="1" si="91"/>
        <v>#REF!</v>
      </c>
      <c r="HL1016" s="9" t="e">
        <f t="shared" ca="1" si="92"/>
        <v>#REF!</v>
      </c>
      <c r="HM1016" s="9" t="e">
        <f t="shared" ca="1" si="93"/>
        <v>#REF!</v>
      </c>
      <c r="HN1016" s="9" t="e">
        <f ca="1">SQRT($GS1016*(1-$GS1016/Controls!$D$15))</f>
        <v>#REF!</v>
      </c>
      <c r="HO1016" s="9" t="e">
        <f t="shared" ca="1" si="94"/>
        <v>#REF!</v>
      </c>
      <c r="HP1016" s="9" t="e">
        <f t="shared" ca="1" si="95"/>
        <v>#REF!</v>
      </c>
      <c r="HQ1016" s="9" t="e">
        <f ca="1">IF($GV1016=0,NA(),($GX1016*Controls!#REF!))</f>
        <v>#REF!</v>
      </c>
    </row>
    <row r="1017" spans="198:225" x14ac:dyDescent="0.25">
      <c r="GP1017" s="9" t="e">
        <f ca="1">INDIRECT(ADDRESS(ROW(),Controls!#REF!+30))</f>
        <v>#REF!</v>
      </c>
      <c r="GQ1017" s="9" t="e">
        <f ca="1">INDIRECT(ADDRESS(ROW(),Controls!#REF!+45))</f>
        <v>#REF!</v>
      </c>
      <c r="GR1017" s="9" t="e">
        <f ca="1">INDIRECT(ADDRESS(ROW(),Controls!#REF!+60))</f>
        <v>#REF!</v>
      </c>
      <c r="GS1017" s="9" t="e">
        <f ca="1">INDIRECT(ADDRESS(ROW(),Controls!#REF!+75))</f>
        <v>#REF!</v>
      </c>
      <c r="GT1017" s="9" t="e">
        <f ca="1">INDIRECT(ADDRESS(ROW(),Controls!#REF!+90))</f>
        <v>#REF!</v>
      </c>
      <c r="GU1017" s="9" t="e">
        <f ca="1">INDIRECT(ADDRESS(ROW(),Controls!#REF!+105))</f>
        <v>#REF!</v>
      </c>
      <c r="GV1017" s="9" t="e">
        <f ca="1">INDIRECT(ADDRESS(ROW(),Controls!#REF!+120))</f>
        <v>#REF!</v>
      </c>
      <c r="GW1017" s="9" t="e">
        <f ca="1">INDIRECT(ADDRESS(ROW(),Controls!#REF!+15))</f>
        <v>#REF!</v>
      </c>
      <c r="GX1017" s="9" t="e">
        <f ca="1">INDIRECT(ADDRESS(ROW(),Controls!#REF!+135))</f>
        <v>#REF!</v>
      </c>
      <c r="HJ1017" s="9" t="e">
        <f t="shared" ca="1" si="90"/>
        <v>#REF!</v>
      </c>
      <c r="HK1017" s="9" t="e">
        <f t="shared" ca="1" si="91"/>
        <v>#REF!</v>
      </c>
      <c r="HL1017" s="9" t="e">
        <f t="shared" ca="1" si="92"/>
        <v>#REF!</v>
      </c>
      <c r="HM1017" s="9" t="e">
        <f t="shared" ca="1" si="93"/>
        <v>#REF!</v>
      </c>
      <c r="HN1017" s="9" t="e">
        <f ca="1">SQRT($GS1017*(1-$GS1017/Controls!$D$15))</f>
        <v>#REF!</v>
      </c>
      <c r="HO1017" s="9" t="e">
        <f t="shared" ca="1" si="94"/>
        <v>#REF!</v>
      </c>
      <c r="HP1017" s="9" t="e">
        <f t="shared" ca="1" si="95"/>
        <v>#REF!</v>
      </c>
      <c r="HQ1017" s="9" t="e">
        <f ca="1">IF($GV1017=0,NA(),($GX1017*Controls!#REF!))</f>
        <v>#REF!</v>
      </c>
    </row>
    <row r="1018" spans="198:225" x14ac:dyDescent="0.25">
      <c r="GP1018" s="9" t="e">
        <f ca="1">INDIRECT(ADDRESS(ROW(),Controls!#REF!+30))</f>
        <v>#REF!</v>
      </c>
      <c r="GQ1018" s="9" t="e">
        <f ca="1">INDIRECT(ADDRESS(ROW(),Controls!#REF!+45))</f>
        <v>#REF!</v>
      </c>
      <c r="GR1018" s="9" t="e">
        <f ca="1">INDIRECT(ADDRESS(ROW(),Controls!#REF!+60))</f>
        <v>#REF!</v>
      </c>
      <c r="GS1018" s="9" t="e">
        <f ca="1">INDIRECT(ADDRESS(ROW(),Controls!#REF!+75))</f>
        <v>#REF!</v>
      </c>
      <c r="GT1018" s="9" t="e">
        <f ca="1">INDIRECT(ADDRESS(ROW(),Controls!#REF!+90))</f>
        <v>#REF!</v>
      </c>
      <c r="GU1018" s="9" t="e">
        <f ca="1">INDIRECT(ADDRESS(ROW(),Controls!#REF!+105))</f>
        <v>#REF!</v>
      </c>
      <c r="GV1018" s="9" t="e">
        <f ca="1">INDIRECT(ADDRESS(ROW(),Controls!#REF!+120))</f>
        <v>#REF!</v>
      </c>
      <c r="GW1018" s="9" t="e">
        <f ca="1">INDIRECT(ADDRESS(ROW(),Controls!#REF!+15))</f>
        <v>#REF!</v>
      </c>
      <c r="GX1018" s="9" t="e">
        <f ca="1">INDIRECT(ADDRESS(ROW(),Controls!#REF!+135))</f>
        <v>#REF!</v>
      </c>
      <c r="HJ1018" s="9" t="e">
        <f t="shared" ca="1" si="90"/>
        <v>#REF!</v>
      </c>
      <c r="HK1018" s="9" t="e">
        <f t="shared" ca="1" si="91"/>
        <v>#REF!</v>
      </c>
      <c r="HL1018" s="9" t="e">
        <f t="shared" ca="1" si="92"/>
        <v>#REF!</v>
      </c>
      <c r="HM1018" s="9" t="e">
        <f t="shared" ca="1" si="93"/>
        <v>#REF!</v>
      </c>
      <c r="HN1018" s="9" t="e">
        <f ca="1">SQRT($GS1018*(1-$GS1018/Controls!$D$15))</f>
        <v>#REF!</v>
      </c>
      <c r="HO1018" s="9" t="e">
        <f t="shared" ca="1" si="94"/>
        <v>#REF!</v>
      </c>
      <c r="HP1018" s="9" t="e">
        <f t="shared" ca="1" si="95"/>
        <v>#REF!</v>
      </c>
      <c r="HQ1018" s="9" t="e">
        <f ca="1">IF($GV1018=0,NA(),($GX1018*Controls!#REF!))</f>
        <v>#REF!</v>
      </c>
    </row>
    <row r="1019" spans="198:225" x14ac:dyDescent="0.25">
      <c r="GP1019" s="9" t="e">
        <f ca="1">INDIRECT(ADDRESS(ROW(),Controls!#REF!+30))</f>
        <v>#REF!</v>
      </c>
      <c r="GQ1019" s="9" t="e">
        <f ca="1">INDIRECT(ADDRESS(ROW(),Controls!#REF!+45))</f>
        <v>#REF!</v>
      </c>
      <c r="GR1019" s="9" t="e">
        <f ca="1">INDIRECT(ADDRESS(ROW(),Controls!#REF!+60))</f>
        <v>#REF!</v>
      </c>
      <c r="GS1019" s="9" t="e">
        <f ca="1">INDIRECT(ADDRESS(ROW(),Controls!#REF!+75))</f>
        <v>#REF!</v>
      </c>
      <c r="GT1019" s="9" t="e">
        <f ca="1">INDIRECT(ADDRESS(ROW(),Controls!#REF!+90))</f>
        <v>#REF!</v>
      </c>
      <c r="GU1019" s="9" t="e">
        <f ca="1">INDIRECT(ADDRESS(ROW(),Controls!#REF!+105))</f>
        <v>#REF!</v>
      </c>
      <c r="GV1019" s="9" t="e">
        <f ca="1">INDIRECT(ADDRESS(ROW(),Controls!#REF!+120))</f>
        <v>#REF!</v>
      </c>
      <c r="GW1019" s="9" t="e">
        <f ca="1">INDIRECT(ADDRESS(ROW(),Controls!#REF!+15))</f>
        <v>#REF!</v>
      </c>
      <c r="GX1019" s="9" t="e">
        <f ca="1">INDIRECT(ADDRESS(ROW(),Controls!#REF!+135))</f>
        <v>#REF!</v>
      </c>
      <c r="HJ1019" s="9" t="e">
        <f t="shared" ca="1" si="90"/>
        <v>#REF!</v>
      </c>
      <c r="HK1019" s="9" t="e">
        <f t="shared" ca="1" si="91"/>
        <v>#REF!</v>
      </c>
      <c r="HL1019" s="9" t="e">
        <f t="shared" ca="1" si="92"/>
        <v>#REF!</v>
      </c>
      <c r="HM1019" s="9" t="e">
        <f t="shared" ca="1" si="93"/>
        <v>#REF!</v>
      </c>
      <c r="HN1019" s="9" t="e">
        <f ca="1">SQRT($GS1019*(1-$GS1019/Controls!$D$15))</f>
        <v>#REF!</v>
      </c>
      <c r="HO1019" s="9" t="e">
        <f t="shared" ca="1" si="94"/>
        <v>#REF!</v>
      </c>
      <c r="HP1019" s="9" t="e">
        <f t="shared" ca="1" si="95"/>
        <v>#REF!</v>
      </c>
      <c r="HQ1019" s="9" t="e">
        <f ca="1">IF($GV1019=0,NA(),($GX1019*Controls!#REF!))</f>
        <v>#REF!</v>
      </c>
    </row>
    <row r="1020" spans="198:225" x14ac:dyDescent="0.25">
      <c r="GP1020" s="9" t="e">
        <f ca="1">INDIRECT(ADDRESS(ROW(),Controls!#REF!+30))</f>
        <v>#REF!</v>
      </c>
      <c r="GQ1020" s="9" t="e">
        <f ca="1">INDIRECT(ADDRESS(ROW(),Controls!#REF!+45))</f>
        <v>#REF!</v>
      </c>
      <c r="GR1020" s="9" t="e">
        <f ca="1">INDIRECT(ADDRESS(ROW(),Controls!#REF!+60))</f>
        <v>#REF!</v>
      </c>
      <c r="GS1020" s="9" t="e">
        <f ca="1">INDIRECT(ADDRESS(ROW(),Controls!#REF!+75))</f>
        <v>#REF!</v>
      </c>
      <c r="GT1020" s="9" t="e">
        <f ca="1">INDIRECT(ADDRESS(ROW(),Controls!#REF!+90))</f>
        <v>#REF!</v>
      </c>
      <c r="GU1020" s="9" t="e">
        <f ca="1">INDIRECT(ADDRESS(ROW(),Controls!#REF!+105))</f>
        <v>#REF!</v>
      </c>
      <c r="GV1020" s="9" t="e">
        <f ca="1">INDIRECT(ADDRESS(ROW(),Controls!#REF!+120))</f>
        <v>#REF!</v>
      </c>
      <c r="GW1020" s="9" t="e">
        <f ca="1">INDIRECT(ADDRESS(ROW(),Controls!#REF!+15))</f>
        <v>#REF!</v>
      </c>
      <c r="GX1020" s="9" t="e">
        <f ca="1">INDIRECT(ADDRESS(ROW(),Controls!#REF!+135))</f>
        <v>#REF!</v>
      </c>
      <c r="HJ1020" s="9" t="e">
        <f t="shared" ca="1" si="90"/>
        <v>#REF!</v>
      </c>
      <c r="HK1020" s="9" t="e">
        <f t="shared" ca="1" si="91"/>
        <v>#REF!</v>
      </c>
      <c r="HL1020" s="9" t="e">
        <f t="shared" ca="1" si="92"/>
        <v>#REF!</v>
      </c>
      <c r="HM1020" s="9" t="e">
        <f t="shared" ca="1" si="93"/>
        <v>#REF!</v>
      </c>
      <c r="HN1020" s="9" t="e">
        <f ca="1">SQRT($GS1020*(1-$GS1020/Controls!$D$15))</f>
        <v>#REF!</v>
      </c>
      <c r="HO1020" s="9" t="e">
        <f t="shared" ca="1" si="94"/>
        <v>#REF!</v>
      </c>
      <c r="HP1020" s="9" t="e">
        <f t="shared" ca="1" si="95"/>
        <v>#REF!</v>
      </c>
      <c r="HQ1020" s="9" t="e">
        <f ca="1">IF($GV1020=0,NA(),($GX1020*Controls!#REF!))</f>
        <v>#REF!</v>
      </c>
    </row>
    <row r="1021" spans="198:225" x14ac:dyDescent="0.25">
      <c r="GP1021" s="9" t="e">
        <f ca="1">INDIRECT(ADDRESS(ROW(),Controls!#REF!+30))</f>
        <v>#REF!</v>
      </c>
      <c r="GQ1021" s="9" t="e">
        <f ca="1">INDIRECT(ADDRESS(ROW(),Controls!#REF!+45))</f>
        <v>#REF!</v>
      </c>
      <c r="GR1021" s="9" t="e">
        <f ca="1">INDIRECT(ADDRESS(ROW(),Controls!#REF!+60))</f>
        <v>#REF!</v>
      </c>
      <c r="GS1021" s="9" t="e">
        <f ca="1">INDIRECT(ADDRESS(ROW(),Controls!#REF!+75))</f>
        <v>#REF!</v>
      </c>
      <c r="GT1021" s="9" t="e">
        <f ca="1">INDIRECT(ADDRESS(ROW(),Controls!#REF!+90))</f>
        <v>#REF!</v>
      </c>
      <c r="GU1021" s="9" t="e">
        <f ca="1">INDIRECT(ADDRESS(ROW(),Controls!#REF!+105))</f>
        <v>#REF!</v>
      </c>
      <c r="GV1021" s="9" t="e">
        <f ca="1">INDIRECT(ADDRESS(ROW(),Controls!#REF!+120))</f>
        <v>#REF!</v>
      </c>
      <c r="GW1021" s="9" t="e">
        <f ca="1">INDIRECT(ADDRESS(ROW(),Controls!#REF!+15))</f>
        <v>#REF!</v>
      </c>
      <c r="GX1021" s="9" t="e">
        <f ca="1">INDIRECT(ADDRESS(ROW(),Controls!#REF!+135))</f>
        <v>#REF!</v>
      </c>
      <c r="HJ1021" s="9" t="e">
        <f t="shared" ca="1" si="90"/>
        <v>#REF!</v>
      </c>
      <c r="HK1021" s="9" t="e">
        <f t="shared" ca="1" si="91"/>
        <v>#REF!</v>
      </c>
      <c r="HL1021" s="9" t="e">
        <f t="shared" ca="1" si="92"/>
        <v>#REF!</v>
      </c>
      <c r="HM1021" s="9" t="e">
        <f t="shared" ca="1" si="93"/>
        <v>#REF!</v>
      </c>
      <c r="HN1021" s="9" t="e">
        <f ca="1">SQRT($GS1021*(1-$GS1021/Controls!$D$15))</f>
        <v>#REF!</v>
      </c>
      <c r="HO1021" s="9" t="e">
        <f t="shared" ca="1" si="94"/>
        <v>#REF!</v>
      </c>
      <c r="HP1021" s="9" t="e">
        <f t="shared" ca="1" si="95"/>
        <v>#REF!</v>
      </c>
      <c r="HQ1021" s="9" t="e">
        <f ca="1">IF($GV1021=0,NA(),($GX1021*Controls!#REF!))</f>
        <v>#REF!</v>
      </c>
    </row>
    <row r="1022" spans="198:225" x14ac:dyDescent="0.25">
      <c r="GP1022" s="9" t="e">
        <f ca="1">INDIRECT(ADDRESS(ROW(),Controls!#REF!+30))</f>
        <v>#REF!</v>
      </c>
      <c r="GQ1022" s="9" t="e">
        <f ca="1">INDIRECT(ADDRESS(ROW(),Controls!#REF!+45))</f>
        <v>#REF!</v>
      </c>
      <c r="GR1022" s="9" t="e">
        <f ca="1">INDIRECT(ADDRESS(ROW(),Controls!#REF!+60))</f>
        <v>#REF!</v>
      </c>
      <c r="GS1022" s="9" t="e">
        <f ca="1">INDIRECT(ADDRESS(ROW(),Controls!#REF!+75))</f>
        <v>#REF!</v>
      </c>
      <c r="GT1022" s="9" t="e">
        <f ca="1">INDIRECT(ADDRESS(ROW(),Controls!#REF!+90))</f>
        <v>#REF!</v>
      </c>
      <c r="GU1022" s="9" t="e">
        <f ca="1">INDIRECT(ADDRESS(ROW(),Controls!#REF!+105))</f>
        <v>#REF!</v>
      </c>
      <c r="GV1022" s="9" t="e">
        <f ca="1">INDIRECT(ADDRESS(ROW(),Controls!#REF!+120))</f>
        <v>#REF!</v>
      </c>
      <c r="GW1022" s="9" t="e">
        <f ca="1">INDIRECT(ADDRESS(ROW(),Controls!#REF!+15))</f>
        <v>#REF!</v>
      </c>
      <c r="GX1022" s="9" t="e">
        <f ca="1">INDIRECT(ADDRESS(ROW(),Controls!#REF!+135))</f>
        <v>#REF!</v>
      </c>
      <c r="HJ1022" s="9" t="e">
        <f t="shared" ca="1" si="90"/>
        <v>#REF!</v>
      </c>
      <c r="HK1022" s="9" t="e">
        <f t="shared" ca="1" si="91"/>
        <v>#REF!</v>
      </c>
      <c r="HL1022" s="9" t="e">
        <f t="shared" ca="1" si="92"/>
        <v>#REF!</v>
      </c>
      <c r="HM1022" s="9" t="e">
        <f t="shared" ca="1" si="93"/>
        <v>#REF!</v>
      </c>
      <c r="HN1022" s="9" t="e">
        <f ca="1">SQRT($GS1022*(1-$GS1022/Controls!$D$15))</f>
        <v>#REF!</v>
      </c>
      <c r="HO1022" s="9" t="e">
        <f t="shared" ca="1" si="94"/>
        <v>#REF!</v>
      </c>
      <c r="HP1022" s="9" t="e">
        <f t="shared" ca="1" si="95"/>
        <v>#REF!</v>
      </c>
      <c r="HQ1022" s="9" t="e">
        <f ca="1">IF($GV1022=0,NA(),($GX1022*Controls!#REF!))</f>
        <v>#REF!</v>
      </c>
    </row>
    <row r="1023" spans="198:225" x14ac:dyDescent="0.25">
      <c r="GP1023" s="9" t="e">
        <f ca="1">INDIRECT(ADDRESS(ROW(),Controls!#REF!+30))</f>
        <v>#REF!</v>
      </c>
      <c r="GQ1023" s="9" t="e">
        <f ca="1">INDIRECT(ADDRESS(ROW(),Controls!#REF!+45))</f>
        <v>#REF!</v>
      </c>
      <c r="GR1023" s="9" t="e">
        <f ca="1">INDIRECT(ADDRESS(ROW(),Controls!#REF!+60))</f>
        <v>#REF!</v>
      </c>
      <c r="GS1023" s="9" t="e">
        <f ca="1">INDIRECT(ADDRESS(ROW(),Controls!#REF!+75))</f>
        <v>#REF!</v>
      </c>
      <c r="GT1023" s="9" t="e">
        <f ca="1">INDIRECT(ADDRESS(ROW(),Controls!#REF!+90))</f>
        <v>#REF!</v>
      </c>
      <c r="GU1023" s="9" t="e">
        <f ca="1">INDIRECT(ADDRESS(ROW(),Controls!#REF!+105))</f>
        <v>#REF!</v>
      </c>
      <c r="GV1023" s="9" t="e">
        <f ca="1">INDIRECT(ADDRESS(ROW(),Controls!#REF!+120))</f>
        <v>#REF!</v>
      </c>
      <c r="GW1023" s="9" t="e">
        <f ca="1">INDIRECT(ADDRESS(ROW(),Controls!#REF!+15))</f>
        <v>#REF!</v>
      </c>
      <c r="GX1023" s="9" t="e">
        <f ca="1">INDIRECT(ADDRESS(ROW(),Controls!#REF!+135))</f>
        <v>#REF!</v>
      </c>
      <c r="HJ1023" s="9" t="e">
        <f t="shared" ca="1" si="90"/>
        <v>#REF!</v>
      </c>
      <c r="HK1023" s="9" t="e">
        <f t="shared" ca="1" si="91"/>
        <v>#REF!</v>
      </c>
      <c r="HL1023" s="9" t="e">
        <f t="shared" ca="1" si="92"/>
        <v>#REF!</v>
      </c>
      <c r="HM1023" s="9" t="e">
        <f t="shared" ca="1" si="93"/>
        <v>#REF!</v>
      </c>
      <c r="HN1023" s="9" t="e">
        <f ca="1">SQRT($GS1023*(1-$GS1023/Controls!$D$15))</f>
        <v>#REF!</v>
      </c>
      <c r="HO1023" s="9" t="e">
        <f t="shared" ca="1" si="94"/>
        <v>#REF!</v>
      </c>
      <c r="HP1023" s="9" t="e">
        <f t="shared" ca="1" si="95"/>
        <v>#REF!</v>
      </c>
      <c r="HQ1023" s="9" t="e">
        <f ca="1">IF($GV1023=0,NA(),($GX1023*Controls!#REF!))</f>
        <v>#REF!</v>
      </c>
    </row>
    <row r="1024" spans="198:225" x14ac:dyDescent="0.25">
      <c r="GP1024" s="9" t="e">
        <f ca="1">INDIRECT(ADDRESS(ROW(),Controls!#REF!+30))</f>
        <v>#REF!</v>
      </c>
      <c r="GQ1024" s="9" t="e">
        <f ca="1">INDIRECT(ADDRESS(ROW(),Controls!#REF!+45))</f>
        <v>#REF!</v>
      </c>
      <c r="GR1024" s="9" t="e">
        <f ca="1">INDIRECT(ADDRESS(ROW(),Controls!#REF!+60))</f>
        <v>#REF!</v>
      </c>
      <c r="GS1024" s="9" t="e">
        <f ca="1">INDIRECT(ADDRESS(ROW(),Controls!#REF!+75))</f>
        <v>#REF!</v>
      </c>
      <c r="GT1024" s="9" t="e">
        <f ca="1">INDIRECT(ADDRESS(ROW(),Controls!#REF!+90))</f>
        <v>#REF!</v>
      </c>
      <c r="GU1024" s="9" t="e">
        <f ca="1">INDIRECT(ADDRESS(ROW(),Controls!#REF!+105))</f>
        <v>#REF!</v>
      </c>
      <c r="GV1024" s="9" t="e">
        <f ca="1">INDIRECT(ADDRESS(ROW(),Controls!#REF!+120))</f>
        <v>#REF!</v>
      </c>
      <c r="GW1024" s="9" t="e">
        <f ca="1">INDIRECT(ADDRESS(ROW(),Controls!#REF!+15))</f>
        <v>#REF!</v>
      </c>
      <c r="GX1024" s="9" t="e">
        <f ca="1">INDIRECT(ADDRESS(ROW(),Controls!#REF!+135))</f>
        <v>#REF!</v>
      </c>
      <c r="HJ1024" s="9" t="e">
        <f t="shared" ca="1" si="90"/>
        <v>#REF!</v>
      </c>
      <c r="HK1024" s="9" t="e">
        <f t="shared" ca="1" si="91"/>
        <v>#REF!</v>
      </c>
      <c r="HL1024" s="9" t="e">
        <f t="shared" ca="1" si="92"/>
        <v>#REF!</v>
      </c>
      <c r="HM1024" s="9" t="e">
        <f t="shared" ca="1" si="93"/>
        <v>#REF!</v>
      </c>
      <c r="HN1024" s="9" t="e">
        <f ca="1">SQRT($GS1024*(1-$GS1024/Controls!$D$15))</f>
        <v>#REF!</v>
      </c>
      <c r="HO1024" s="9" t="e">
        <f t="shared" ca="1" si="94"/>
        <v>#REF!</v>
      </c>
      <c r="HP1024" s="9" t="e">
        <f t="shared" ca="1" si="95"/>
        <v>#REF!</v>
      </c>
      <c r="HQ1024" s="9" t="e">
        <f ca="1">IF($GV1024=0,NA(),($GX1024*Controls!#REF!))</f>
        <v>#REF!</v>
      </c>
    </row>
    <row r="1025" spans="198:225" x14ac:dyDescent="0.25">
      <c r="GP1025" s="9" t="e">
        <f ca="1">INDIRECT(ADDRESS(ROW(),Controls!#REF!+30))</f>
        <v>#REF!</v>
      </c>
      <c r="GQ1025" s="9" t="e">
        <f ca="1">INDIRECT(ADDRESS(ROW(),Controls!#REF!+45))</f>
        <v>#REF!</v>
      </c>
      <c r="GR1025" s="9" t="e">
        <f ca="1">INDIRECT(ADDRESS(ROW(),Controls!#REF!+60))</f>
        <v>#REF!</v>
      </c>
      <c r="GS1025" s="9" t="e">
        <f ca="1">INDIRECT(ADDRESS(ROW(),Controls!#REF!+75))</f>
        <v>#REF!</v>
      </c>
      <c r="GT1025" s="9" t="e">
        <f ca="1">INDIRECT(ADDRESS(ROW(),Controls!#REF!+90))</f>
        <v>#REF!</v>
      </c>
      <c r="GU1025" s="9" t="e">
        <f ca="1">INDIRECT(ADDRESS(ROW(),Controls!#REF!+105))</f>
        <v>#REF!</v>
      </c>
      <c r="GV1025" s="9" t="e">
        <f ca="1">INDIRECT(ADDRESS(ROW(),Controls!#REF!+120))</f>
        <v>#REF!</v>
      </c>
      <c r="GW1025" s="9" t="e">
        <f ca="1">INDIRECT(ADDRESS(ROW(),Controls!#REF!+15))</f>
        <v>#REF!</v>
      </c>
      <c r="GX1025" s="9" t="e">
        <f ca="1">INDIRECT(ADDRESS(ROW(),Controls!#REF!+135))</f>
        <v>#REF!</v>
      </c>
      <c r="HJ1025" s="9" t="e">
        <f t="shared" ref="HJ1025:HJ1088" ca="1" si="96">IF($GV1025=0,NA(),MAX($GP1025,0.01)/$GQ1025)</f>
        <v>#REF!</v>
      </c>
      <c r="HK1025" s="9" t="e">
        <f t="shared" ref="HK1025:HK1088" ca="1" si="97">IF($GV1025=0,NA(),($GP1025-$GQ1025)/$GV1025)</f>
        <v>#REF!</v>
      </c>
      <c r="HL1025" s="9" t="e">
        <f t="shared" ref="HL1025:HL1088" ca="1" si="98">IF($GV1025=0,NA(),MAX($GU1025/$GT1025,0.01))</f>
        <v>#REF!</v>
      </c>
      <c r="HM1025" s="9" t="e">
        <f t="shared" ref="HM1025:HM1088" ca="1" si="99">IF($GV1025=0,NA(),($GU1025-$GT1025)/$GV1025)</f>
        <v>#REF!</v>
      </c>
      <c r="HN1025" s="9" t="e">
        <f ca="1">SQRT($GS1025*(1-$GS1025/Controls!$D$15))</f>
        <v>#REF!</v>
      </c>
      <c r="HO1025" s="9" t="e">
        <f t="shared" ref="HO1025:HO1088" ca="1" si="100">IF($HN1025=0,0,$GR1025/$HN1025)</f>
        <v>#REF!</v>
      </c>
      <c r="HP1025" s="9" t="e">
        <f t="shared" ref="HP1025:HP1088" ca="1" si="101">IF($GV1025=0,NA(),$GW1025/$GV1025)</f>
        <v>#REF!</v>
      </c>
      <c r="HQ1025" s="9" t="e">
        <f ca="1">IF($GV1025=0,NA(),($GX1025*Controls!#REF!))</f>
        <v>#REF!</v>
      </c>
    </row>
    <row r="1026" spans="198:225" x14ac:dyDescent="0.25">
      <c r="GP1026" s="9" t="e">
        <f ca="1">INDIRECT(ADDRESS(ROW(),Controls!#REF!+30))</f>
        <v>#REF!</v>
      </c>
      <c r="GQ1026" s="9" t="e">
        <f ca="1">INDIRECT(ADDRESS(ROW(),Controls!#REF!+45))</f>
        <v>#REF!</v>
      </c>
      <c r="GR1026" s="9" t="e">
        <f ca="1">INDIRECT(ADDRESS(ROW(),Controls!#REF!+60))</f>
        <v>#REF!</v>
      </c>
      <c r="GS1026" s="9" t="e">
        <f ca="1">INDIRECT(ADDRESS(ROW(),Controls!#REF!+75))</f>
        <v>#REF!</v>
      </c>
      <c r="GT1026" s="9" t="e">
        <f ca="1">INDIRECT(ADDRESS(ROW(),Controls!#REF!+90))</f>
        <v>#REF!</v>
      </c>
      <c r="GU1026" s="9" t="e">
        <f ca="1">INDIRECT(ADDRESS(ROW(),Controls!#REF!+105))</f>
        <v>#REF!</v>
      </c>
      <c r="GV1026" s="9" t="e">
        <f ca="1">INDIRECT(ADDRESS(ROW(),Controls!#REF!+120))</f>
        <v>#REF!</v>
      </c>
      <c r="GW1026" s="9" t="e">
        <f ca="1">INDIRECT(ADDRESS(ROW(),Controls!#REF!+15))</f>
        <v>#REF!</v>
      </c>
      <c r="GX1026" s="9" t="e">
        <f ca="1">INDIRECT(ADDRESS(ROW(),Controls!#REF!+135))</f>
        <v>#REF!</v>
      </c>
      <c r="HJ1026" s="9" t="e">
        <f t="shared" ca="1" si="96"/>
        <v>#REF!</v>
      </c>
      <c r="HK1026" s="9" t="e">
        <f t="shared" ca="1" si="97"/>
        <v>#REF!</v>
      </c>
      <c r="HL1026" s="9" t="e">
        <f t="shared" ca="1" si="98"/>
        <v>#REF!</v>
      </c>
      <c r="HM1026" s="9" t="e">
        <f t="shared" ca="1" si="99"/>
        <v>#REF!</v>
      </c>
      <c r="HN1026" s="9" t="e">
        <f ca="1">SQRT($GS1026*(1-$GS1026/Controls!$D$15))</f>
        <v>#REF!</v>
      </c>
      <c r="HO1026" s="9" t="e">
        <f t="shared" ca="1" si="100"/>
        <v>#REF!</v>
      </c>
      <c r="HP1026" s="9" t="e">
        <f t="shared" ca="1" si="101"/>
        <v>#REF!</v>
      </c>
      <c r="HQ1026" s="9" t="e">
        <f ca="1">IF($GV1026=0,NA(),($GX1026*Controls!#REF!))</f>
        <v>#REF!</v>
      </c>
    </row>
    <row r="1027" spans="198:225" x14ac:dyDescent="0.25">
      <c r="GP1027" s="9" t="e">
        <f ca="1">INDIRECT(ADDRESS(ROW(),Controls!#REF!+30))</f>
        <v>#REF!</v>
      </c>
      <c r="GQ1027" s="9" t="e">
        <f ca="1">INDIRECT(ADDRESS(ROW(),Controls!#REF!+45))</f>
        <v>#REF!</v>
      </c>
      <c r="GR1027" s="9" t="e">
        <f ca="1">INDIRECT(ADDRESS(ROW(),Controls!#REF!+60))</f>
        <v>#REF!</v>
      </c>
      <c r="GS1027" s="9" t="e">
        <f ca="1">INDIRECT(ADDRESS(ROW(),Controls!#REF!+75))</f>
        <v>#REF!</v>
      </c>
      <c r="GT1027" s="9" t="e">
        <f ca="1">INDIRECT(ADDRESS(ROW(),Controls!#REF!+90))</f>
        <v>#REF!</v>
      </c>
      <c r="GU1027" s="9" t="e">
        <f ca="1">INDIRECT(ADDRESS(ROW(),Controls!#REF!+105))</f>
        <v>#REF!</v>
      </c>
      <c r="GV1027" s="9" t="e">
        <f ca="1">INDIRECT(ADDRESS(ROW(),Controls!#REF!+120))</f>
        <v>#REF!</v>
      </c>
      <c r="GW1027" s="9" t="e">
        <f ca="1">INDIRECT(ADDRESS(ROW(),Controls!#REF!+15))</f>
        <v>#REF!</v>
      </c>
      <c r="GX1027" s="9" t="e">
        <f ca="1">INDIRECT(ADDRESS(ROW(),Controls!#REF!+135))</f>
        <v>#REF!</v>
      </c>
      <c r="HJ1027" s="9" t="e">
        <f t="shared" ca="1" si="96"/>
        <v>#REF!</v>
      </c>
      <c r="HK1027" s="9" t="e">
        <f t="shared" ca="1" si="97"/>
        <v>#REF!</v>
      </c>
      <c r="HL1027" s="9" t="e">
        <f t="shared" ca="1" si="98"/>
        <v>#REF!</v>
      </c>
      <c r="HM1027" s="9" t="e">
        <f t="shared" ca="1" si="99"/>
        <v>#REF!</v>
      </c>
      <c r="HN1027" s="9" t="e">
        <f ca="1">SQRT($GS1027*(1-$GS1027/Controls!$D$15))</f>
        <v>#REF!</v>
      </c>
      <c r="HO1027" s="9" t="e">
        <f t="shared" ca="1" si="100"/>
        <v>#REF!</v>
      </c>
      <c r="HP1027" s="9" t="e">
        <f t="shared" ca="1" si="101"/>
        <v>#REF!</v>
      </c>
      <c r="HQ1027" s="9" t="e">
        <f ca="1">IF($GV1027=0,NA(),($GX1027*Controls!#REF!))</f>
        <v>#REF!</v>
      </c>
    </row>
    <row r="1028" spans="198:225" x14ac:dyDescent="0.25">
      <c r="GP1028" s="9" t="e">
        <f ca="1">INDIRECT(ADDRESS(ROW(),Controls!#REF!+30))</f>
        <v>#REF!</v>
      </c>
      <c r="GQ1028" s="9" t="e">
        <f ca="1">INDIRECT(ADDRESS(ROW(),Controls!#REF!+45))</f>
        <v>#REF!</v>
      </c>
      <c r="GR1028" s="9" t="e">
        <f ca="1">INDIRECT(ADDRESS(ROW(),Controls!#REF!+60))</f>
        <v>#REF!</v>
      </c>
      <c r="GS1028" s="9" t="e">
        <f ca="1">INDIRECT(ADDRESS(ROW(),Controls!#REF!+75))</f>
        <v>#REF!</v>
      </c>
      <c r="GT1028" s="9" t="e">
        <f ca="1">INDIRECT(ADDRESS(ROW(),Controls!#REF!+90))</f>
        <v>#REF!</v>
      </c>
      <c r="GU1028" s="9" t="e">
        <f ca="1">INDIRECT(ADDRESS(ROW(),Controls!#REF!+105))</f>
        <v>#REF!</v>
      </c>
      <c r="GV1028" s="9" t="e">
        <f ca="1">INDIRECT(ADDRESS(ROW(),Controls!#REF!+120))</f>
        <v>#REF!</v>
      </c>
      <c r="GW1028" s="9" t="e">
        <f ca="1">INDIRECT(ADDRESS(ROW(),Controls!#REF!+15))</f>
        <v>#REF!</v>
      </c>
      <c r="GX1028" s="9" t="e">
        <f ca="1">INDIRECT(ADDRESS(ROW(),Controls!#REF!+135))</f>
        <v>#REF!</v>
      </c>
      <c r="HJ1028" s="9" t="e">
        <f t="shared" ca="1" si="96"/>
        <v>#REF!</v>
      </c>
      <c r="HK1028" s="9" t="e">
        <f t="shared" ca="1" si="97"/>
        <v>#REF!</v>
      </c>
      <c r="HL1028" s="9" t="e">
        <f t="shared" ca="1" si="98"/>
        <v>#REF!</v>
      </c>
      <c r="HM1028" s="9" t="e">
        <f t="shared" ca="1" si="99"/>
        <v>#REF!</v>
      </c>
      <c r="HN1028" s="9" t="e">
        <f ca="1">SQRT($GS1028*(1-$GS1028/Controls!$D$15))</f>
        <v>#REF!</v>
      </c>
      <c r="HO1028" s="9" t="e">
        <f t="shared" ca="1" si="100"/>
        <v>#REF!</v>
      </c>
      <c r="HP1028" s="9" t="e">
        <f t="shared" ca="1" si="101"/>
        <v>#REF!</v>
      </c>
      <c r="HQ1028" s="9" t="e">
        <f ca="1">IF($GV1028=0,NA(),($GX1028*Controls!#REF!))</f>
        <v>#REF!</v>
      </c>
    </row>
    <row r="1029" spans="198:225" x14ac:dyDescent="0.25">
      <c r="GP1029" s="9" t="e">
        <f ca="1">INDIRECT(ADDRESS(ROW(),Controls!#REF!+30))</f>
        <v>#REF!</v>
      </c>
      <c r="GQ1029" s="9" t="e">
        <f ca="1">INDIRECT(ADDRESS(ROW(),Controls!#REF!+45))</f>
        <v>#REF!</v>
      </c>
      <c r="GR1029" s="9" t="e">
        <f ca="1">INDIRECT(ADDRESS(ROW(),Controls!#REF!+60))</f>
        <v>#REF!</v>
      </c>
      <c r="GS1029" s="9" t="e">
        <f ca="1">INDIRECT(ADDRESS(ROW(),Controls!#REF!+75))</f>
        <v>#REF!</v>
      </c>
      <c r="GT1029" s="9" t="e">
        <f ca="1">INDIRECT(ADDRESS(ROW(),Controls!#REF!+90))</f>
        <v>#REF!</v>
      </c>
      <c r="GU1029" s="9" t="e">
        <f ca="1">INDIRECT(ADDRESS(ROW(),Controls!#REF!+105))</f>
        <v>#REF!</v>
      </c>
      <c r="GV1029" s="9" t="e">
        <f ca="1">INDIRECT(ADDRESS(ROW(),Controls!#REF!+120))</f>
        <v>#REF!</v>
      </c>
      <c r="GW1029" s="9" t="e">
        <f ca="1">INDIRECT(ADDRESS(ROW(),Controls!#REF!+15))</f>
        <v>#REF!</v>
      </c>
      <c r="GX1029" s="9" t="e">
        <f ca="1">INDIRECT(ADDRESS(ROW(),Controls!#REF!+135))</f>
        <v>#REF!</v>
      </c>
      <c r="HJ1029" s="9" t="e">
        <f t="shared" ca="1" si="96"/>
        <v>#REF!</v>
      </c>
      <c r="HK1029" s="9" t="e">
        <f t="shared" ca="1" si="97"/>
        <v>#REF!</v>
      </c>
      <c r="HL1029" s="9" t="e">
        <f t="shared" ca="1" si="98"/>
        <v>#REF!</v>
      </c>
      <c r="HM1029" s="9" t="e">
        <f t="shared" ca="1" si="99"/>
        <v>#REF!</v>
      </c>
      <c r="HN1029" s="9" t="e">
        <f ca="1">SQRT($GS1029*(1-$GS1029/Controls!$D$15))</f>
        <v>#REF!</v>
      </c>
      <c r="HO1029" s="9" t="e">
        <f t="shared" ca="1" si="100"/>
        <v>#REF!</v>
      </c>
      <c r="HP1029" s="9" t="e">
        <f t="shared" ca="1" si="101"/>
        <v>#REF!</v>
      </c>
      <c r="HQ1029" s="9" t="e">
        <f ca="1">IF($GV1029=0,NA(),($GX1029*Controls!#REF!))</f>
        <v>#REF!</v>
      </c>
    </row>
    <row r="1030" spans="198:225" x14ac:dyDescent="0.25">
      <c r="GP1030" s="9" t="e">
        <f ca="1">INDIRECT(ADDRESS(ROW(),Controls!#REF!+30))</f>
        <v>#REF!</v>
      </c>
      <c r="GQ1030" s="9" t="e">
        <f ca="1">INDIRECT(ADDRESS(ROW(),Controls!#REF!+45))</f>
        <v>#REF!</v>
      </c>
      <c r="GR1030" s="9" t="e">
        <f ca="1">INDIRECT(ADDRESS(ROW(),Controls!#REF!+60))</f>
        <v>#REF!</v>
      </c>
      <c r="GS1030" s="9" t="e">
        <f ca="1">INDIRECT(ADDRESS(ROW(),Controls!#REF!+75))</f>
        <v>#REF!</v>
      </c>
      <c r="GT1030" s="9" t="e">
        <f ca="1">INDIRECT(ADDRESS(ROW(),Controls!#REF!+90))</f>
        <v>#REF!</v>
      </c>
      <c r="GU1030" s="9" t="e">
        <f ca="1">INDIRECT(ADDRESS(ROW(),Controls!#REF!+105))</f>
        <v>#REF!</v>
      </c>
      <c r="GV1030" s="9" t="e">
        <f ca="1">INDIRECT(ADDRESS(ROW(),Controls!#REF!+120))</f>
        <v>#REF!</v>
      </c>
      <c r="GW1030" s="9" t="e">
        <f ca="1">INDIRECT(ADDRESS(ROW(),Controls!#REF!+15))</f>
        <v>#REF!</v>
      </c>
      <c r="GX1030" s="9" t="e">
        <f ca="1">INDIRECT(ADDRESS(ROW(),Controls!#REF!+135))</f>
        <v>#REF!</v>
      </c>
      <c r="HJ1030" s="9" t="e">
        <f t="shared" ca="1" si="96"/>
        <v>#REF!</v>
      </c>
      <c r="HK1030" s="9" t="e">
        <f t="shared" ca="1" si="97"/>
        <v>#REF!</v>
      </c>
      <c r="HL1030" s="9" t="e">
        <f t="shared" ca="1" si="98"/>
        <v>#REF!</v>
      </c>
      <c r="HM1030" s="9" t="e">
        <f t="shared" ca="1" si="99"/>
        <v>#REF!</v>
      </c>
      <c r="HN1030" s="9" t="e">
        <f ca="1">SQRT($GS1030*(1-$GS1030/Controls!$D$15))</f>
        <v>#REF!</v>
      </c>
      <c r="HO1030" s="9" t="e">
        <f t="shared" ca="1" si="100"/>
        <v>#REF!</v>
      </c>
      <c r="HP1030" s="9" t="e">
        <f t="shared" ca="1" si="101"/>
        <v>#REF!</v>
      </c>
      <c r="HQ1030" s="9" t="e">
        <f ca="1">IF($GV1030=0,NA(),($GX1030*Controls!#REF!))</f>
        <v>#REF!</v>
      </c>
    </row>
    <row r="1031" spans="198:225" x14ac:dyDescent="0.25">
      <c r="GP1031" s="9" t="e">
        <f ca="1">INDIRECT(ADDRESS(ROW(),Controls!#REF!+30))</f>
        <v>#REF!</v>
      </c>
      <c r="GQ1031" s="9" t="e">
        <f ca="1">INDIRECT(ADDRESS(ROW(),Controls!#REF!+45))</f>
        <v>#REF!</v>
      </c>
      <c r="GR1031" s="9" t="e">
        <f ca="1">INDIRECT(ADDRESS(ROW(),Controls!#REF!+60))</f>
        <v>#REF!</v>
      </c>
      <c r="GS1031" s="9" t="e">
        <f ca="1">INDIRECT(ADDRESS(ROW(),Controls!#REF!+75))</f>
        <v>#REF!</v>
      </c>
      <c r="GT1031" s="9" t="e">
        <f ca="1">INDIRECT(ADDRESS(ROW(),Controls!#REF!+90))</f>
        <v>#REF!</v>
      </c>
      <c r="GU1031" s="9" t="e">
        <f ca="1">INDIRECT(ADDRESS(ROW(),Controls!#REF!+105))</f>
        <v>#REF!</v>
      </c>
      <c r="GV1031" s="9" t="e">
        <f ca="1">INDIRECT(ADDRESS(ROW(),Controls!#REF!+120))</f>
        <v>#REF!</v>
      </c>
      <c r="GW1031" s="9" t="e">
        <f ca="1">INDIRECT(ADDRESS(ROW(),Controls!#REF!+15))</f>
        <v>#REF!</v>
      </c>
      <c r="GX1031" s="9" t="e">
        <f ca="1">INDIRECT(ADDRESS(ROW(),Controls!#REF!+135))</f>
        <v>#REF!</v>
      </c>
      <c r="HJ1031" s="9" t="e">
        <f t="shared" ca="1" si="96"/>
        <v>#REF!</v>
      </c>
      <c r="HK1031" s="9" t="e">
        <f t="shared" ca="1" si="97"/>
        <v>#REF!</v>
      </c>
      <c r="HL1031" s="9" t="e">
        <f t="shared" ca="1" si="98"/>
        <v>#REF!</v>
      </c>
      <c r="HM1031" s="9" t="e">
        <f t="shared" ca="1" si="99"/>
        <v>#REF!</v>
      </c>
      <c r="HN1031" s="9" t="e">
        <f ca="1">SQRT($GS1031*(1-$GS1031/Controls!$D$15))</f>
        <v>#REF!</v>
      </c>
      <c r="HO1031" s="9" t="e">
        <f t="shared" ca="1" si="100"/>
        <v>#REF!</v>
      </c>
      <c r="HP1031" s="9" t="e">
        <f t="shared" ca="1" si="101"/>
        <v>#REF!</v>
      </c>
      <c r="HQ1031" s="9" t="e">
        <f ca="1">IF($GV1031=0,NA(),($GX1031*Controls!#REF!))</f>
        <v>#REF!</v>
      </c>
    </row>
    <row r="1032" spans="198:225" x14ac:dyDescent="0.25">
      <c r="GP1032" s="9" t="e">
        <f ca="1">INDIRECT(ADDRESS(ROW(),Controls!#REF!+30))</f>
        <v>#REF!</v>
      </c>
      <c r="GQ1032" s="9" t="e">
        <f ca="1">INDIRECT(ADDRESS(ROW(),Controls!#REF!+45))</f>
        <v>#REF!</v>
      </c>
      <c r="GR1032" s="9" t="e">
        <f ca="1">INDIRECT(ADDRESS(ROW(),Controls!#REF!+60))</f>
        <v>#REF!</v>
      </c>
      <c r="GS1032" s="9" t="e">
        <f ca="1">INDIRECT(ADDRESS(ROW(),Controls!#REF!+75))</f>
        <v>#REF!</v>
      </c>
      <c r="GT1032" s="9" t="e">
        <f ca="1">INDIRECT(ADDRESS(ROW(),Controls!#REF!+90))</f>
        <v>#REF!</v>
      </c>
      <c r="GU1032" s="9" t="e">
        <f ca="1">INDIRECT(ADDRESS(ROW(),Controls!#REF!+105))</f>
        <v>#REF!</v>
      </c>
      <c r="GV1032" s="9" t="e">
        <f ca="1">INDIRECT(ADDRESS(ROW(),Controls!#REF!+120))</f>
        <v>#REF!</v>
      </c>
      <c r="GW1032" s="9" t="e">
        <f ca="1">INDIRECT(ADDRESS(ROW(),Controls!#REF!+15))</f>
        <v>#REF!</v>
      </c>
      <c r="GX1032" s="9" t="e">
        <f ca="1">INDIRECT(ADDRESS(ROW(),Controls!#REF!+135))</f>
        <v>#REF!</v>
      </c>
      <c r="HJ1032" s="9" t="e">
        <f t="shared" ca="1" si="96"/>
        <v>#REF!</v>
      </c>
      <c r="HK1032" s="9" t="e">
        <f t="shared" ca="1" si="97"/>
        <v>#REF!</v>
      </c>
      <c r="HL1032" s="9" t="e">
        <f t="shared" ca="1" si="98"/>
        <v>#REF!</v>
      </c>
      <c r="HM1032" s="9" t="e">
        <f t="shared" ca="1" si="99"/>
        <v>#REF!</v>
      </c>
      <c r="HN1032" s="9" t="e">
        <f ca="1">SQRT($GS1032*(1-$GS1032/Controls!$D$15))</f>
        <v>#REF!</v>
      </c>
      <c r="HO1032" s="9" t="e">
        <f t="shared" ca="1" si="100"/>
        <v>#REF!</v>
      </c>
      <c r="HP1032" s="9" t="e">
        <f t="shared" ca="1" si="101"/>
        <v>#REF!</v>
      </c>
      <c r="HQ1032" s="9" t="e">
        <f ca="1">IF($GV1032=0,NA(),($GX1032*Controls!#REF!))</f>
        <v>#REF!</v>
      </c>
    </row>
    <row r="1033" spans="198:225" x14ac:dyDescent="0.25">
      <c r="GP1033" s="9" t="e">
        <f ca="1">INDIRECT(ADDRESS(ROW(),Controls!#REF!+30))</f>
        <v>#REF!</v>
      </c>
      <c r="GQ1033" s="9" t="e">
        <f ca="1">INDIRECT(ADDRESS(ROW(),Controls!#REF!+45))</f>
        <v>#REF!</v>
      </c>
      <c r="GR1033" s="9" t="e">
        <f ca="1">INDIRECT(ADDRESS(ROW(),Controls!#REF!+60))</f>
        <v>#REF!</v>
      </c>
      <c r="GS1033" s="9" t="e">
        <f ca="1">INDIRECT(ADDRESS(ROW(),Controls!#REF!+75))</f>
        <v>#REF!</v>
      </c>
      <c r="GT1033" s="9" t="e">
        <f ca="1">INDIRECT(ADDRESS(ROW(),Controls!#REF!+90))</f>
        <v>#REF!</v>
      </c>
      <c r="GU1033" s="9" t="e">
        <f ca="1">INDIRECT(ADDRESS(ROW(),Controls!#REF!+105))</f>
        <v>#REF!</v>
      </c>
      <c r="GV1033" s="9" t="e">
        <f ca="1">INDIRECT(ADDRESS(ROW(),Controls!#REF!+120))</f>
        <v>#REF!</v>
      </c>
      <c r="GW1033" s="9" t="e">
        <f ca="1">INDIRECT(ADDRESS(ROW(),Controls!#REF!+15))</f>
        <v>#REF!</v>
      </c>
      <c r="GX1033" s="9" t="e">
        <f ca="1">INDIRECT(ADDRESS(ROW(),Controls!#REF!+135))</f>
        <v>#REF!</v>
      </c>
      <c r="HJ1033" s="9" t="e">
        <f t="shared" ca="1" si="96"/>
        <v>#REF!</v>
      </c>
      <c r="HK1033" s="9" t="e">
        <f t="shared" ca="1" si="97"/>
        <v>#REF!</v>
      </c>
      <c r="HL1033" s="9" t="e">
        <f t="shared" ca="1" si="98"/>
        <v>#REF!</v>
      </c>
      <c r="HM1033" s="9" t="e">
        <f t="shared" ca="1" si="99"/>
        <v>#REF!</v>
      </c>
      <c r="HN1033" s="9" t="e">
        <f ca="1">SQRT($GS1033*(1-$GS1033/Controls!$D$15))</f>
        <v>#REF!</v>
      </c>
      <c r="HO1033" s="9" t="e">
        <f t="shared" ca="1" si="100"/>
        <v>#REF!</v>
      </c>
      <c r="HP1033" s="9" t="e">
        <f t="shared" ca="1" si="101"/>
        <v>#REF!</v>
      </c>
      <c r="HQ1033" s="9" t="e">
        <f ca="1">IF($GV1033=0,NA(),($GX1033*Controls!#REF!))</f>
        <v>#REF!</v>
      </c>
    </row>
    <row r="1034" spans="198:225" x14ac:dyDescent="0.25">
      <c r="GP1034" s="9" t="e">
        <f ca="1">INDIRECT(ADDRESS(ROW(),Controls!#REF!+30))</f>
        <v>#REF!</v>
      </c>
      <c r="GQ1034" s="9" t="e">
        <f ca="1">INDIRECT(ADDRESS(ROW(),Controls!#REF!+45))</f>
        <v>#REF!</v>
      </c>
      <c r="GR1034" s="9" t="e">
        <f ca="1">INDIRECT(ADDRESS(ROW(),Controls!#REF!+60))</f>
        <v>#REF!</v>
      </c>
      <c r="GS1034" s="9" t="e">
        <f ca="1">INDIRECT(ADDRESS(ROW(),Controls!#REF!+75))</f>
        <v>#REF!</v>
      </c>
      <c r="GT1034" s="9" t="e">
        <f ca="1">INDIRECT(ADDRESS(ROW(),Controls!#REF!+90))</f>
        <v>#REF!</v>
      </c>
      <c r="GU1034" s="9" t="e">
        <f ca="1">INDIRECT(ADDRESS(ROW(),Controls!#REF!+105))</f>
        <v>#REF!</v>
      </c>
      <c r="GV1034" s="9" t="e">
        <f ca="1">INDIRECT(ADDRESS(ROW(),Controls!#REF!+120))</f>
        <v>#REF!</v>
      </c>
      <c r="GW1034" s="9" t="e">
        <f ca="1">INDIRECT(ADDRESS(ROW(),Controls!#REF!+15))</f>
        <v>#REF!</v>
      </c>
      <c r="GX1034" s="9" t="e">
        <f ca="1">INDIRECT(ADDRESS(ROW(),Controls!#REF!+135))</f>
        <v>#REF!</v>
      </c>
      <c r="HJ1034" s="9" t="e">
        <f t="shared" ca="1" si="96"/>
        <v>#REF!</v>
      </c>
      <c r="HK1034" s="9" t="e">
        <f t="shared" ca="1" si="97"/>
        <v>#REF!</v>
      </c>
      <c r="HL1034" s="9" t="e">
        <f t="shared" ca="1" si="98"/>
        <v>#REF!</v>
      </c>
      <c r="HM1034" s="9" t="e">
        <f t="shared" ca="1" si="99"/>
        <v>#REF!</v>
      </c>
      <c r="HN1034" s="9" t="e">
        <f ca="1">SQRT($GS1034*(1-$GS1034/Controls!$D$15))</f>
        <v>#REF!</v>
      </c>
      <c r="HO1034" s="9" t="e">
        <f t="shared" ca="1" si="100"/>
        <v>#REF!</v>
      </c>
      <c r="HP1034" s="9" t="e">
        <f t="shared" ca="1" si="101"/>
        <v>#REF!</v>
      </c>
      <c r="HQ1034" s="9" t="e">
        <f ca="1">IF($GV1034=0,NA(),($GX1034*Controls!#REF!))</f>
        <v>#REF!</v>
      </c>
    </row>
    <row r="1035" spans="198:225" x14ac:dyDescent="0.25">
      <c r="GP1035" s="9" t="e">
        <f ca="1">INDIRECT(ADDRESS(ROW(),Controls!#REF!+30))</f>
        <v>#REF!</v>
      </c>
      <c r="GQ1035" s="9" t="e">
        <f ca="1">INDIRECT(ADDRESS(ROW(),Controls!#REF!+45))</f>
        <v>#REF!</v>
      </c>
      <c r="GR1035" s="9" t="e">
        <f ca="1">INDIRECT(ADDRESS(ROW(),Controls!#REF!+60))</f>
        <v>#REF!</v>
      </c>
      <c r="GS1035" s="9" t="e">
        <f ca="1">INDIRECT(ADDRESS(ROW(),Controls!#REF!+75))</f>
        <v>#REF!</v>
      </c>
      <c r="GT1035" s="9" t="e">
        <f ca="1">INDIRECT(ADDRESS(ROW(),Controls!#REF!+90))</f>
        <v>#REF!</v>
      </c>
      <c r="GU1035" s="9" t="e">
        <f ca="1">INDIRECT(ADDRESS(ROW(),Controls!#REF!+105))</f>
        <v>#REF!</v>
      </c>
      <c r="GV1035" s="9" t="e">
        <f ca="1">INDIRECT(ADDRESS(ROW(),Controls!#REF!+120))</f>
        <v>#REF!</v>
      </c>
      <c r="GW1035" s="9" t="e">
        <f ca="1">INDIRECT(ADDRESS(ROW(),Controls!#REF!+15))</f>
        <v>#REF!</v>
      </c>
      <c r="GX1035" s="9" t="e">
        <f ca="1">INDIRECT(ADDRESS(ROW(),Controls!#REF!+135))</f>
        <v>#REF!</v>
      </c>
      <c r="HJ1035" s="9" t="e">
        <f t="shared" ca="1" si="96"/>
        <v>#REF!</v>
      </c>
      <c r="HK1035" s="9" t="e">
        <f t="shared" ca="1" si="97"/>
        <v>#REF!</v>
      </c>
      <c r="HL1035" s="9" t="e">
        <f t="shared" ca="1" si="98"/>
        <v>#REF!</v>
      </c>
      <c r="HM1035" s="9" t="e">
        <f t="shared" ca="1" si="99"/>
        <v>#REF!</v>
      </c>
      <c r="HN1035" s="9" t="e">
        <f ca="1">SQRT($GS1035*(1-$GS1035/Controls!$D$15))</f>
        <v>#REF!</v>
      </c>
      <c r="HO1035" s="9" t="e">
        <f t="shared" ca="1" si="100"/>
        <v>#REF!</v>
      </c>
      <c r="HP1035" s="9" t="e">
        <f t="shared" ca="1" si="101"/>
        <v>#REF!</v>
      </c>
      <c r="HQ1035" s="9" t="e">
        <f ca="1">IF($GV1035=0,NA(),($GX1035*Controls!#REF!))</f>
        <v>#REF!</v>
      </c>
    </row>
    <row r="1036" spans="198:225" x14ac:dyDescent="0.25">
      <c r="GP1036" s="9" t="e">
        <f ca="1">INDIRECT(ADDRESS(ROW(),Controls!#REF!+30))</f>
        <v>#REF!</v>
      </c>
      <c r="GQ1036" s="9" t="e">
        <f ca="1">INDIRECT(ADDRESS(ROW(),Controls!#REF!+45))</f>
        <v>#REF!</v>
      </c>
      <c r="GR1036" s="9" t="e">
        <f ca="1">INDIRECT(ADDRESS(ROW(),Controls!#REF!+60))</f>
        <v>#REF!</v>
      </c>
      <c r="GS1036" s="9" t="e">
        <f ca="1">INDIRECT(ADDRESS(ROW(),Controls!#REF!+75))</f>
        <v>#REF!</v>
      </c>
      <c r="GT1036" s="9" t="e">
        <f ca="1">INDIRECT(ADDRESS(ROW(),Controls!#REF!+90))</f>
        <v>#REF!</v>
      </c>
      <c r="GU1036" s="9" t="e">
        <f ca="1">INDIRECT(ADDRESS(ROW(),Controls!#REF!+105))</f>
        <v>#REF!</v>
      </c>
      <c r="GV1036" s="9" t="e">
        <f ca="1">INDIRECT(ADDRESS(ROW(),Controls!#REF!+120))</f>
        <v>#REF!</v>
      </c>
      <c r="GW1036" s="9" t="e">
        <f ca="1">INDIRECT(ADDRESS(ROW(),Controls!#REF!+15))</f>
        <v>#REF!</v>
      </c>
      <c r="GX1036" s="9" t="e">
        <f ca="1">INDIRECT(ADDRESS(ROW(),Controls!#REF!+135))</f>
        <v>#REF!</v>
      </c>
      <c r="HJ1036" s="9" t="e">
        <f t="shared" ca="1" si="96"/>
        <v>#REF!</v>
      </c>
      <c r="HK1036" s="9" t="e">
        <f t="shared" ca="1" si="97"/>
        <v>#REF!</v>
      </c>
      <c r="HL1036" s="9" t="e">
        <f t="shared" ca="1" si="98"/>
        <v>#REF!</v>
      </c>
      <c r="HM1036" s="9" t="e">
        <f t="shared" ca="1" si="99"/>
        <v>#REF!</v>
      </c>
      <c r="HN1036" s="9" t="e">
        <f ca="1">SQRT($GS1036*(1-$GS1036/Controls!$D$15))</f>
        <v>#REF!</v>
      </c>
      <c r="HO1036" s="9" t="e">
        <f t="shared" ca="1" si="100"/>
        <v>#REF!</v>
      </c>
      <c r="HP1036" s="9" t="e">
        <f t="shared" ca="1" si="101"/>
        <v>#REF!</v>
      </c>
      <c r="HQ1036" s="9" t="e">
        <f ca="1">IF($GV1036=0,NA(),($GX1036*Controls!#REF!))</f>
        <v>#REF!</v>
      </c>
    </row>
    <row r="1037" spans="198:225" x14ac:dyDescent="0.25">
      <c r="GP1037" s="9" t="e">
        <f ca="1">INDIRECT(ADDRESS(ROW(),Controls!#REF!+30))</f>
        <v>#REF!</v>
      </c>
      <c r="GQ1037" s="9" t="e">
        <f ca="1">INDIRECT(ADDRESS(ROW(),Controls!#REF!+45))</f>
        <v>#REF!</v>
      </c>
      <c r="GR1037" s="9" t="e">
        <f ca="1">INDIRECT(ADDRESS(ROW(),Controls!#REF!+60))</f>
        <v>#REF!</v>
      </c>
      <c r="GS1037" s="9" t="e">
        <f ca="1">INDIRECT(ADDRESS(ROW(),Controls!#REF!+75))</f>
        <v>#REF!</v>
      </c>
      <c r="GT1037" s="9" t="e">
        <f ca="1">INDIRECT(ADDRESS(ROW(),Controls!#REF!+90))</f>
        <v>#REF!</v>
      </c>
      <c r="GU1037" s="9" t="e">
        <f ca="1">INDIRECT(ADDRESS(ROW(),Controls!#REF!+105))</f>
        <v>#REF!</v>
      </c>
      <c r="GV1037" s="9" t="e">
        <f ca="1">INDIRECT(ADDRESS(ROW(),Controls!#REF!+120))</f>
        <v>#REF!</v>
      </c>
      <c r="GW1037" s="9" t="e">
        <f ca="1">INDIRECT(ADDRESS(ROW(),Controls!#REF!+15))</f>
        <v>#REF!</v>
      </c>
      <c r="GX1037" s="9" t="e">
        <f ca="1">INDIRECT(ADDRESS(ROW(),Controls!#REF!+135))</f>
        <v>#REF!</v>
      </c>
      <c r="HJ1037" s="9" t="e">
        <f t="shared" ca="1" si="96"/>
        <v>#REF!</v>
      </c>
      <c r="HK1037" s="9" t="e">
        <f t="shared" ca="1" si="97"/>
        <v>#REF!</v>
      </c>
      <c r="HL1037" s="9" t="e">
        <f t="shared" ca="1" si="98"/>
        <v>#REF!</v>
      </c>
      <c r="HM1037" s="9" t="e">
        <f t="shared" ca="1" si="99"/>
        <v>#REF!</v>
      </c>
      <c r="HN1037" s="9" t="e">
        <f ca="1">SQRT($GS1037*(1-$GS1037/Controls!$D$15))</f>
        <v>#REF!</v>
      </c>
      <c r="HO1037" s="9" t="e">
        <f t="shared" ca="1" si="100"/>
        <v>#REF!</v>
      </c>
      <c r="HP1037" s="9" t="e">
        <f t="shared" ca="1" si="101"/>
        <v>#REF!</v>
      </c>
      <c r="HQ1037" s="9" t="e">
        <f ca="1">IF($GV1037=0,NA(),($GX1037*Controls!#REF!))</f>
        <v>#REF!</v>
      </c>
    </row>
    <row r="1038" spans="198:225" x14ac:dyDescent="0.25">
      <c r="GP1038" s="9" t="e">
        <f ca="1">INDIRECT(ADDRESS(ROW(),Controls!#REF!+30))</f>
        <v>#REF!</v>
      </c>
      <c r="GQ1038" s="9" t="e">
        <f ca="1">INDIRECT(ADDRESS(ROW(),Controls!#REF!+45))</f>
        <v>#REF!</v>
      </c>
      <c r="GR1038" s="9" t="e">
        <f ca="1">INDIRECT(ADDRESS(ROW(),Controls!#REF!+60))</f>
        <v>#REF!</v>
      </c>
      <c r="GS1038" s="9" t="e">
        <f ca="1">INDIRECT(ADDRESS(ROW(),Controls!#REF!+75))</f>
        <v>#REF!</v>
      </c>
      <c r="GT1038" s="9" t="e">
        <f ca="1">INDIRECT(ADDRESS(ROW(),Controls!#REF!+90))</f>
        <v>#REF!</v>
      </c>
      <c r="GU1038" s="9" t="e">
        <f ca="1">INDIRECT(ADDRESS(ROW(),Controls!#REF!+105))</f>
        <v>#REF!</v>
      </c>
      <c r="GV1038" s="9" t="e">
        <f ca="1">INDIRECT(ADDRESS(ROW(),Controls!#REF!+120))</f>
        <v>#REF!</v>
      </c>
      <c r="GW1038" s="9" t="e">
        <f ca="1">INDIRECT(ADDRESS(ROW(),Controls!#REF!+15))</f>
        <v>#REF!</v>
      </c>
      <c r="GX1038" s="9" t="e">
        <f ca="1">INDIRECT(ADDRESS(ROW(),Controls!#REF!+135))</f>
        <v>#REF!</v>
      </c>
      <c r="HJ1038" s="9" t="e">
        <f t="shared" ca="1" si="96"/>
        <v>#REF!</v>
      </c>
      <c r="HK1038" s="9" t="e">
        <f t="shared" ca="1" si="97"/>
        <v>#REF!</v>
      </c>
      <c r="HL1038" s="9" t="e">
        <f t="shared" ca="1" si="98"/>
        <v>#REF!</v>
      </c>
      <c r="HM1038" s="9" t="e">
        <f t="shared" ca="1" si="99"/>
        <v>#REF!</v>
      </c>
      <c r="HN1038" s="9" t="e">
        <f ca="1">SQRT($GS1038*(1-$GS1038/Controls!$D$15))</f>
        <v>#REF!</v>
      </c>
      <c r="HO1038" s="9" t="e">
        <f t="shared" ca="1" si="100"/>
        <v>#REF!</v>
      </c>
      <c r="HP1038" s="9" t="e">
        <f t="shared" ca="1" si="101"/>
        <v>#REF!</v>
      </c>
      <c r="HQ1038" s="9" t="e">
        <f ca="1">IF($GV1038=0,NA(),($GX1038*Controls!#REF!))</f>
        <v>#REF!</v>
      </c>
    </row>
    <row r="1039" spans="198:225" x14ac:dyDescent="0.25">
      <c r="GP1039" s="9" t="e">
        <f ca="1">INDIRECT(ADDRESS(ROW(),Controls!#REF!+30))</f>
        <v>#REF!</v>
      </c>
      <c r="GQ1039" s="9" t="e">
        <f ca="1">INDIRECT(ADDRESS(ROW(),Controls!#REF!+45))</f>
        <v>#REF!</v>
      </c>
      <c r="GR1039" s="9" t="e">
        <f ca="1">INDIRECT(ADDRESS(ROW(),Controls!#REF!+60))</f>
        <v>#REF!</v>
      </c>
      <c r="GS1039" s="9" t="e">
        <f ca="1">INDIRECT(ADDRESS(ROW(),Controls!#REF!+75))</f>
        <v>#REF!</v>
      </c>
      <c r="GT1039" s="9" t="e">
        <f ca="1">INDIRECT(ADDRESS(ROW(),Controls!#REF!+90))</f>
        <v>#REF!</v>
      </c>
      <c r="GU1039" s="9" t="e">
        <f ca="1">INDIRECT(ADDRESS(ROW(),Controls!#REF!+105))</f>
        <v>#REF!</v>
      </c>
      <c r="GV1039" s="9" t="e">
        <f ca="1">INDIRECT(ADDRESS(ROW(),Controls!#REF!+120))</f>
        <v>#REF!</v>
      </c>
      <c r="GW1039" s="9" t="e">
        <f ca="1">INDIRECT(ADDRESS(ROW(),Controls!#REF!+15))</f>
        <v>#REF!</v>
      </c>
      <c r="GX1039" s="9" t="e">
        <f ca="1">INDIRECT(ADDRESS(ROW(),Controls!#REF!+135))</f>
        <v>#REF!</v>
      </c>
      <c r="HJ1039" s="9" t="e">
        <f t="shared" ca="1" si="96"/>
        <v>#REF!</v>
      </c>
      <c r="HK1039" s="9" t="e">
        <f t="shared" ca="1" si="97"/>
        <v>#REF!</v>
      </c>
      <c r="HL1039" s="9" t="e">
        <f t="shared" ca="1" si="98"/>
        <v>#REF!</v>
      </c>
      <c r="HM1039" s="9" t="e">
        <f t="shared" ca="1" si="99"/>
        <v>#REF!</v>
      </c>
      <c r="HN1039" s="9" t="e">
        <f ca="1">SQRT($GS1039*(1-$GS1039/Controls!$D$15))</f>
        <v>#REF!</v>
      </c>
      <c r="HO1039" s="9" t="e">
        <f t="shared" ca="1" si="100"/>
        <v>#REF!</v>
      </c>
      <c r="HP1039" s="9" t="e">
        <f t="shared" ca="1" si="101"/>
        <v>#REF!</v>
      </c>
      <c r="HQ1039" s="9" t="e">
        <f ca="1">IF($GV1039=0,NA(),($GX1039*Controls!#REF!))</f>
        <v>#REF!</v>
      </c>
    </row>
    <row r="1040" spans="198:225" x14ac:dyDescent="0.25">
      <c r="GP1040" s="9" t="e">
        <f ca="1">INDIRECT(ADDRESS(ROW(),Controls!#REF!+30))</f>
        <v>#REF!</v>
      </c>
      <c r="GQ1040" s="9" t="e">
        <f ca="1">INDIRECT(ADDRESS(ROW(),Controls!#REF!+45))</f>
        <v>#REF!</v>
      </c>
      <c r="GR1040" s="9" t="e">
        <f ca="1">INDIRECT(ADDRESS(ROW(),Controls!#REF!+60))</f>
        <v>#REF!</v>
      </c>
      <c r="GS1040" s="9" t="e">
        <f ca="1">INDIRECT(ADDRESS(ROW(),Controls!#REF!+75))</f>
        <v>#REF!</v>
      </c>
      <c r="GT1040" s="9" t="e">
        <f ca="1">INDIRECT(ADDRESS(ROW(),Controls!#REF!+90))</f>
        <v>#REF!</v>
      </c>
      <c r="GU1040" s="9" t="e">
        <f ca="1">INDIRECT(ADDRESS(ROW(),Controls!#REF!+105))</f>
        <v>#REF!</v>
      </c>
      <c r="GV1040" s="9" t="e">
        <f ca="1">INDIRECT(ADDRESS(ROW(),Controls!#REF!+120))</f>
        <v>#REF!</v>
      </c>
      <c r="GW1040" s="9" t="e">
        <f ca="1">INDIRECT(ADDRESS(ROW(),Controls!#REF!+15))</f>
        <v>#REF!</v>
      </c>
      <c r="GX1040" s="9" t="e">
        <f ca="1">INDIRECT(ADDRESS(ROW(),Controls!#REF!+135))</f>
        <v>#REF!</v>
      </c>
      <c r="HJ1040" s="9" t="e">
        <f t="shared" ca="1" si="96"/>
        <v>#REF!</v>
      </c>
      <c r="HK1040" s="9" t="e">
        <f t="shared" ca="1" si="97"/>
        <v>#REF!</v>
      </c>
      <c r="HL1040" s="9" t="e">
        <f t="shared" ca="1" si="98"/>
        <v>#REF!</v>
      </c>
      <c r="HM1040" s="9" t="e">
        <f t="shared" ca="1" si="99"/>
        <v>#REF!</v>
      </c>
      <c r="HN1040" s="9" t="e">
        <f ca="1">SQRT($GS1040*(1-$GS1040/Controls!$D$15))</f>
        <v>#REF!</v>
      </c>
      <c r="HO1040" s="9" t="e">
        <f t="shared" ca="1" si="100"/>
        <v>#REF!</v>
      </c>
      <c r="HP1040" s="9" t="e">
        <f t="shared" ca="1" si="101"/>
        <v>#REF!</v>
      </c>
      <c r="HQ1040" s="9" t="e">
        <f ca="1">IF($GV1040=0,NA(),($GX1040*Controls!#REF!))</f>
        <v>#REF!</v>
      </c>
    </row>
    <row r="1041" spans="198:225" x14ac:dyDescent="0.25">
      <c r="GP1041" s="9" t="e">
        <f ca="1">INDIRECT(ADDRESS(ROW(),Controls!#REF!+30))</f>
        <v>#REF!</v>
      </c>
      <c r="GQ1041" s="9" t="e">
        <f ca="1">INDIRECT(ADDRESS(ROW(),Controls!#REF!+45))</f>
        <v>#REF!</v>
      </c>
      <c r="GR1041" s="9" t="e">
        <f ca="1">INDIRECT(ADDRESS(ROW(),Controls!#REF!+60))</f>
        <v>#REF!</v>
      </c>
      <c r="GS1041" s="9" t="e">
        <f ca="1">INDIRECT(ADDRESS(ROW(),Controls!#REF!+75))</f>
        <v>#REF!</v>
      </c>
      <c r="GT1041" s="9" t="e">
        <f ca="1">INDIRECT(ADDRESS(ROW(),Controls!#REF!+90))</f>
        <v>#REF!</v>
      </c>
      <c r="GU1041" s="9" t="e">
        <f ca="1">INDIRECT(ADDRESS(ROW(),Controls!#REF!+105))</f>
        <v>#REF!</v>
      </c>
      <c r="GV1041" s="9" t="e">
        <f ca="1">INDIRECT(ADDRESS(ROW(),Controls!#REF!+120))</f>
        <v>#REF!</v>
      </c>
      <c r="GW1041" s="9" t="e">
        <f ca="1">INDIRECT(ADDRESS(ROW(),Controls!#REF!+15))</f>
        <v>#REF!</v>
      </c>
      <c r="GX1041" s="9" t="e">
        <f ca="1">INDIRECT(ADDRESS(ROW(),Controls!#REF!+135))</f>
        <v>#REF!</v>
      </c>
      <c r="HJ1041" s="9" t="e">
        <f t="shared" ca="1" si="96"/>
        <v>#REF!</v>
      </c>
      <c r="HK1041" s="9" t="e">
        <f t="shared" ca="1" si="97"/>
        <v>#REF!</v>
      </c>
      <c r="HL1041" s="9" t="e">
        <f t="shared" ca="1" si="98"/>
        <v>#REF!</v>
      </c>
      <c r="HM1041" s="9" t="e">
        <f t="shared" ca="1" si="99"/>
        <v>#REF!</v>
      </c>
      <c r="HN1041" s="9" t="e">
        <f ca="1">SQRT($GS1041*(1-$GS1041/Controls!$D$15))</f>
        <v>#REF!</v>
      </c>
      <c r="HO1041" s="9" t="e">
        <f t="shared" ca="1" si="100"/>
        <v>#REF!</v>
      </c>
      <c r="HP1041" s="9" t="e">
        <f t="shared" ca="1" si="101"/>
        <v>#REF!</v>
      </c>
      <c r="HQ1041" s="9" t="e">
        <f ca="1">IF($GV1041=0,NA(),($GX1041*Controls!#REF!))</f>
        <v>#REF!</v>
      </c>
    </row>
    <row r="1042" spans="198:225" x14ac:dyDescent="0.25">
      <c r="GP1042" s="9" t="e">
        <f ca="1">INDIRECT(ADDRESS(ROW(),Controls!#REF!+30))</f>
        <v>#REF!</v>
      </c>
      <c r="GQ1042" s="9" t="e">
        <f ca="1">INDIRECT(ADDRESS(ROW(),Controls!#REF!+45))</f>
        <v>#REF!</v>
      </c>
      <c r="GR1042" s="9" t="e">
        <f ca="1">INDIRECT(ADDRESS(ROW(),Controls!#REF!+60))</f>
        <v>#REF!</v>
      </c>
      <c r="GS1042" s="9" t="e">
        <f ca="1">INDIRECT(ADDRESS(ROW(),Controls!#REF!+75))</f>
        <v>#REF!</v>
      </c>
      <c r="GT1042" s="9" t="e">
        <f ca="1">INDIRECT(ADDRESS(ROW(),Controls!#REF!+90))</f>
        <v>#REF!</v>
      </c>
      <c r="GU1042" s="9" t="e">
        <f ca="1">INDIRECT(ADDRESS(ROW(),Controls!#REF!+105))</f>
        <v>#REF!</v>
      </c>
      <c r="GV1042" s="9" t="e">
        <f ca="1">INDIRECT(ADDRESS(ROW(),Controls!#REF!+120))</f>
        <v>#REF!</v>
      </c>
      <c r="GW1042" s="9" t="e">
        <f ca="1">INDIRECT(ADDRESS(ROW(),Controls!#REF!+15))</f>
        <v>#REF!</v>
      </c>
      <c r="GX1042" s="9" t="e">
        <f ca="1">INDIRECT(ADDRESS(ROW(),Controls!#REF!+135))</f>
        <v>#REF!</v>
      </c>
      <c r="HJ1042" s="9" t="e">
        <f t="shared" ca="1" si="96"/>
        <v>#REF!</v>
      </c>
      <c r="HK1042" s="9" t="e">
        <f t="shared" ca="1" si="97"/>
        <v>#REF!</v>
      </c>
      <c r="HL1042" s="9" t="e">
        <f t="shared" ca="1" si="98"/>
        <v>#REF!</v>
      </c>
      <c r="HM1042" s="9" t="e">
        <f t="shared" ca="1" si="99"/>
        <v>#REF!</v>
      </c>
      <c r="HN1042" s="9" t="e">
        <f ca="1">SQRT($GS1042*(1-$GS1042/Controls!$D$15))</f>
        <v>#REF!</v>
      </c>
      <c r="HO1042" s="9" t="e">
        <f t="shared" ca="1" si="100"/>
        <v>#REF!</v>
      </c>
      <c r="HP1042" s="9" t="e">
        <f t="shared" ca="1" si="101"/>
        <v>#REF!</v>
      </c>
      <c r="HQ1042" s="9" t="e">
        <f ca="1">IF($GV1042=0,NA(),($GX1042*Controls!#REF!))</f>
        <v>#REF!</v>
      </c>
    </row>
    <row r="1043" spans="198:225" x14ac:dyDescent="0.25">
      <c r="GP1043" s="9" t="e">
        <f ca="1">INDIRECT(ADDRESS(ROW(),Controls!#REF!+30))</f>
        <v>#REF!</v>
      </c>
      <c r="GQ1043" s="9" t="e">
        <f ca="1">INDIRECT(ADDRESS(ROW(),Controls!#REF!+45))</f>
        <v>#REF!</v>
      </c>
      <c r="GR1043" s="9" t="e">
        <f ca="1">INDIRECT(ADDRESS(ROW(),Controls!#REF!+60))</f>
        <v>#REF!</v>
      </c>
      <c r="GS1043" s="9" t="e">
        <f ca="1">INDIRECT(ADDRESS(ROW(),Controls!#REF!+75))</f>
        <v>#REF!</v>
      </c>
      <c r="GT1043" s="9" t="e">
        <f ca="1">INDIRECT(ADDRESS(ROW(),Controls!#REF!+90))</f>
        <v>#REF!</v>
      </c>
      <c r="GU1043" s="9" t="e">
        <f ca="1">INDIRECT(ADDRESS(ROW(),Controls!#REF!+105))</f>
        <v>#REF!</v>
      </c>
      <c r="GV1043" s="9" t="e">
        <f ca="1">INDIRECT(ADDRESS(ROW(),Controls!#REF!+120))</f>
        <v>#REF!</v>
      </c>
      <c r="GW1043" s="9" t="e">
        <f ca="1">INDIRECT(ADDRESS(ROW(),Controls!#REF!+15))</f>
        <v>#REF!</v>
      </c>
      <c r="GX1043" s="9" t="e">
        <f ca="1">INDIRECT(ADDRESS(ROW(),Controls!#REF!+135))</f>
        <v>#REF!</v>
      </c>
      <c r="HJ1043" s="9" t="e">
        <f t="shared" ca="1" si="96"/>
        <v>#REF!</v>
      </c>
      <c r="HK1043" s="9" t="e">
        <f t="shared" ca="1" si="97"/>
        <v>#REF!</v>
      </c>
      <c r="HL1043" s="9" t="e">
        <f t="shared" ca="1" si="98"/>
        <v>#REF!</v>
      </c>
      <c r="HM1043" s="9" t="e">
        <f t="shared" ca="1" si="99"/>
        <v>#REF!</v>
      </c>
      <c r="HN1043" s="9" t="e">
        <f ca="1">SQRT($GS1043*(1-$GS1043/Controls!$D$15))</f>
        <v>#REF!</v>
      </c>
      <c r="HO1043" s="9" t="e">
        <f t="shared" ca="1" si="100"/>
        <v>#REF!</v>
      </c>
      <c r="HP1043" s="9" t="e">
        <f t="shared" ca="1" si="101"/>
        <v>#REF!</v>
      </c>
      <c r="HQ1043" s="9" t="e">
        <f ca="1">IF($GV1043=0,NA(),($GX1043*Controls!#REF!))</f>
        <v>#REF!</v>
      </c>
    </row>
    <row r="1044" spans="198:225" x14ac:dyDescent="0.25">
      <c r="GP1044" s="9" t="e">
        <f ca="1">INDIRECT(ADDRESS(ROW(),Controls!#REF!+30))</f>
        <v>#REF!</v>
      </c>
      <c r="GQ1044" s="9" t="e">
        <f ca="1">INDIRECT(ADDRESS(ROW(),Controls!#REF!+45))</f>
        <v>#REF!</v>
      </c>
      <c r="GR1044" s="9" t="e">
        <f ca="1">INDIRECT(ADDRESS(ROW(),Controls!#REF!+60))</f>
        <v>#REF!</v>
      </c>
      <c r="GS1044" s="9" t="e">
        <f ca="1">INDIRECT(ADDRESS(ROW(),Controls!#REF!+75))</f>
        <v>#REF!</v>
      </c>
      <c r="GT1044" s="9" t="e">
        <f ca="1">INDIRECT(ADDRESS(ROW(),Controls!#REF!+90))</f>
        <v>#REF!</v>
      </c>
      <c r="GU1044" s="9" t="e">
        <f ca="1">INDIRECT(ADDRESS(ROW(),Controls!#REF!+105))</f>
        <v>#REF!</v>
      </c>
      <c r="GV1044" s="9" t="e">
        <f ca="1">INDIRECT(ADDRESS(ROW(),Controls!#REF!+120))</f>
        <v>#REF!</v>
      </c>
      <c r="GW1044" s="9" t="e">
        <f ca="1">INDIRECT(ADDRESS(ROW(),Controls!#REF!+15))</f>
        <v>#REF!</v>
      </c>
      <c r="GX1044" s="9" t="e">
        <f ca="1">INDIRECT(ADDRESS(ROW(),Controls!#REF!+135))</f>
        <v>#REF!</v>
      </c>
      <c r="HJ1044" s="9" t="e">
        <f t="shared" ca="1" si="96"/>
        <v>#REF!</v>
      </c>
      <c r="HK1044" s="9" t="e">
        <f t="shared" ca="1" si="97"/>
        <v>#REF!</v>
      </c>
      <c r="HL1044" s="9" t="e">
        <f t="shared" ca="1" si="98"/>
        <v>#REF!</v>
      </c>
      <c r="HM1044" s="9" t="e">
        <f t="shared" ca="1" si="99"/>
        <v>#REF!</v>
      </c>
      <c r="HN1044" s="9" t="e">
        <f ca="1">SQRT($GS1044*(1-$GS1044/Controls!$D$15))</f>
        <v>#REF!</v>
      </c>
      <c r="HO1044" s="9" t="e">
        <f t="shared" ca="1" si="100"/>
        <v>#REF!</v>
      </c>
      <c r="HP1044" s="9" t="e">
        <f t="shared" ca="1" si="101"/>
        <v>#REF!</v>
      </c>
      <c r="HQ1044" s="9" t="e">
        <f ca="1">IF($GV1044=0,NA(),($GX1044*Controls!#REF!))</f>
        <v>#REF!</v>
      </c>
    </row>
    <row r="1045" spans="198:225" x14ac:dyDescent="0.25">
      <c r="GP1045" s="9" t="e">
        <f ca="1">INDIRECT(ADDRESS(ROW(),Controls!#REF!+30))</f>
        <v>#REF!</v>
      </c>
      <c r="GQ1045" s="9" t="e">
        <f ca="1">INDIRECT(ADDRESS(ROW(),Controls!#REF!+45))</f>
        <v>#REF!</v>
      </c>
      <c r="GR1045" s="9" t="e">
        <f ca="1">INDIRECT(ADDRESS(ROW(),Controls!#REF!+60))</f>
        <v>#REF!</v>
      </c>
      <c r="GS1045" s="9" t="e">
        <f ca="1">INDIRECT(ADDRESS(ROW(),Controls!#REF!+75))</f>
        <v>#REF!</v>
      </c>
      <c r="GT1045" s="9" t="e">
        <f ca="1">INDIRECT(ADDRESS(ROW(),Controls!#REF!+90))</f>
        <v>#REF!</v>
      </c>
      <c r="GU1045" s="9" t="e">
        <f ca="1">INDIRECT(ADDRESS(ROW(),Controls!#REF!+105))</f>
        <v>#REF!</v>
      </c>
      <c r="GV1045" s="9" t="e">
        <f ca="1">INDIRECT(ADDRESS(ROW(),Controls!#REF!+120))</f>
        <v>#REF!</v>
      </c>
      <c r="GW1045" s="9" t="e">
        <f ca="1">INDIRECT(ADDRESS(ROW(),Controls!#REF!+15))</f>
        <v>#REF!</v>
      </c>
      <c r="GX1045" s="9" t="e">
        <f ca="1">INDIRECT(ADDRESS(ROW(),Controls!#REF!+135))</f>
        <v>#REF!</v>
      </c>
      <c r="HJ1045" s="9" t="e">
        <f t="shared" ca="1" si="96"/>
        <v>#REF!</v>
      </c>
      <c r="HK1045" s="9" t="e">
        <f t="shared" ca="1" si="97"/>
        <v>#REF!</v>
      </c>
      <c r="HL1045" s="9" t="e">
        <f t="shared" ca="1" si="98"/>
        <v>#REF!</v>
      </c>
      <c r="HM1045" s="9" t="e">
        <f t="shared" ca="1" si="99"/>
        <v>#REF!</v>
      </c>
      <c r="HN1045" s="9" t="e">
        <f ca="1">SQRT($GS1045*(1-$GS1045/Controls!$D$15))</f>
        <v>#REF!</v>
      </c>
      <c r="HO1045" s="9" t="e">
        <f t="shared" ca="1" si="100"/>
        <v>#REF!</v>
      </c>
      <c r="HP1045" s="9" t="e">
        <f t="shared" ca="1" si="101"/>
        <v>#REF!</v>
      </c>
      <c r="HQ1045" s="9" t="e">
        <f ca="1">IF($GV1045=0,NA(),($GX1045*Controls!#REF!))</f>
        <v>#REF!</v>
      </c>
    </row>
    <row r="1046" spans="198:225" x14ac:dyDescent="0.25">
      <c r="GP1046" s="9" t="e">
        <f ca="1">INDIRECT(ADDRESS(ROW(),Controls!#REF!+30))</f>
        <v>#REF!</v>
      </c>
      <c r="GQ1046" s="9" t="e">
        <f ca="1">INDIRECT(ADDRESS(ROW(),Controls!#REF!+45))</f>
        <v>#REF!</v>
      </c>
      <c r="GR1046" s="9" t="e">
        <f ca="1">INDIRECT(ADDRESS(ROW(),Controls!#REF!+60))</f>
        <v>#REF!</v>
      </c>
      <c r="GS1046" s="9" t="e">
        <f ca="1">INDIRECT(ADDRESS(ROW(),Controls!#REF!+75))</f>
        <v>#REF!</v>
      </c>
      <c r="GT1046" s="9" t="e">
        <f ca="1">INDIRECT(ADDRESS(ROW(),Controls!#REF!+90))</f>
        <v>#REF!</v>
      </c>
      <c r="GU1046" s="9" t="e">
        <f ca="1">INDIRECT(ADDRESS(ROW(),Controls!#REF!+105))</f>
        <v>#REF!</v>
      </c>
      <c r="GV1046" s="9" t="e">
        <f ca="1">INDIRECT(ADDRESS(ROW(),Controls!#REF!+120))</f>
        <v>#REF!</v>
      </c>
      <c r="GW1046" s="9" t="e">
        <f ca="1">INDIRECT(ADDRESS(ROW(),Controls!#REF!+15))</f>
        <v>#REF!</v>
      </c>
      <c r="GX1046" s="9" t="e">
        <f ca="1">INDIRECT(ADDRESS(ROW(),Controls!#REF!+135))</f>
        <v>#REF!</v>
      </c>
      <c r="HJ1046" s="9" t="e">
        <f t="shared" ca="1" si="96"/>
        <v>#REF!</v>
      </c>
      <c r="HK1046" s="9" t="e">
        <f t="shared" ca="1" si="97"/>
        <v>#REF!</v>
      </c>
      <c r="HL1046" s="9" t="e">
        <f t="shared" ca="1" si="98"/>
        <v>#REF!</v>
      </c>
      <c r="HM1046" s="9" t="e">
        <f t="shared" ca="1" si="99"/>
        <v>#REF!</v>
      </c>
      <c r="HN1046" s="9" t="e">
        <f ca="1">SQRT($GS1046*(1-$GS1046/Controls!$D$15))</f>
        <v>#REF!</v>
      </c>
      <c r="HO1046" s="9" t="e">
        <f t="shared" ca="1" si="100"/>
        <v>#REF!</v>
      </c>
      <c r="HP1046" s="9" t="e">
        <f t="shared" ca="1" si="101"/>
        <v>#REF!</v>
      </c>
      <c r="HQ1046" s="9" t="e">
        <f ca="1">IF($GV1046=0,NA(),($GX1046*Controls!#REF!))</f>
        <v>#REF!</v>
      </c>
    </row>
    <row r="1047" spans="198:225" x14ac:dyDescent="0.25">
      <c r="GP1047" s="9" t="e">
        <f ca="1">INDIRECT(ADDRESS(ROW(),Controls!#REF!+30))</f>
        <v>#REF!</v>
      </c>
      <c r="GQ1047" s="9" t="e">
        <f ca="1">INDIRECT(ADDRESS(ROW(),Controls!#REF!+45))</f>
        <v>#REF!</v>
      </c>
      <c r="GR1047" s="9" t="e">
        <f ca="1">INDIRECT(ADDRESS(ROW(),Controls!#REF!+60))</f>
        <v>#REF!</v>
      </c>
      <c r="GS1047" s="9" t="e">
        <f ca="1">INDIRECT(ADDRESS(ROW(),Controls!#REF!+75))</f>
        <v>#REF!</v>
      </c>
      <c r="GT1047" s="9" t="e">
        <f ca="1">INDIRECT(ADDRESS(ROW(),Controls!#REF!+90))</f>
        <v>#REF!</v>
      </c>
      <c r="GU1047" s="9" t="e">
        <f ca="1">INDIRECT(ADDRESS(ROW(),Controls!#REF!+105))</f>
        <v>#REF!</v>
      </c>
      <c r="GV1047" s="9" t="e">
        <f ca="1">INDIRECT(ADDRESS(ROW(),Controls!#REF!+120))</f>
        <v>#REF!</v>
      </c>
      <c r="GW1047" s="9" t="e">
        <f ca="1">INDIRECT(ADDRESS(ROW(),Controls!#REF!+15))</f>
        <v>#REF!</v>
      </c>
      <c r="GX1047" s="9" t="e">
        <f ca="1">INDIRECT(ADDRESS(ROW(),Controls!#REF!+135))</f>
        <v>#REF!</v>
      </c>
      <c r="HJ1047" s="9" t="e">
        <f t="shared" ca="1" si="96"/>
        <v>#REF!</v>
      </c>
      <c r="HK1047" s="9" t="e">
        <f t="shared" ca="1" si="97"/>
        <v>#REF!</v>
      </c>
      <c r="HL1047" s="9" t="e">
        <f t="shared" ca="1" si="98"/>
        <v>#REF!</v>
      </c>
      <c r="HM1047" s="9" t="e">
        <f t="shared" ca="1" si="99"/>
        <v>#REF!</v>
      </c>
      <c r="HN1047" s="9" t="e">
        <f ca="1">SQRT($GS1047*(1-$GS1047/Controls!$D$15))</f>
        <v>#REF!</v>
      </c>
      <c r="HO1047" s="9" t="e">
        <f t="shared" ca="1" si="100"/>
        <v>#REF!</v>
      </c>
      <c r="HP1047" s="9" t="e">
        <f t="shared" ca="1" si="101"/>
        <v>#REF!</v>
      </c>
      <c r="HQ1047" s="9" t="e">
        <f ca="1">IF($GV1047=0,NA(),($GX1047*Controls!#REF!))</f>
        <v>#REF!</v>
      </c>
    </row>
    <row r="1048" spans="198:225" x14ac:dyDescent="0.25">
      <c r="GP1048" s="9" t="e">
        <f ca="1">INDIRECT(ADDRESS(ROW(),Controls!#REF!+30))</f>
        <v>#REF!</v>
      </c>
      <c r="GQ1048" s="9" t="e">
        <f ca="1">INDIRECT(ADDRESS(ROW(),Controls!#REF!+45))</f>
        <v>#REF!</v>
      </c>
      <c r="GR1048" s="9" t="e">
        <f ca="1">INDIRECT(ADDRESS(ROW(),Controls!#REF!+60))</f>
        <v>#REF!</v>
      </c>
      <c r="GS1048" s="9" t="e">
        <f ca="1">INDIRECT(ADDRESS(ROW(),Controls!#REF!+75))</f>
        <v>#REF!</v>
      </c>
      <c r="GT1048" s="9" t="e">
        <f ca="1">INDIRECT(ADDRESS(ROW(),Controls!#REF!+90))</f>
        <v>#REF!</v>
      </c>
      <c r="GU1048" s="9" t="e">
        <f ca="1">INDIRECT(ADDRESS(ROW(),Controls!#REF!+105))</f>
        <v>#REF!</v>
      </c>
      <c r="GV1048" s="9" t="e">
        <f ca="1">INDIRECT(ADDRESS(ROW(),Controls!#REF!+120))</f>
        <v>#REF!</v>
      </c>
      <c r="GW1048" s="9" t="e">
        <f ca="1">INDIRECT(ADDRESS(ROW(),Controls!#REF!+15))</f>
        <v>#REF!</v>
      </c>
      <c r="GX1048" s="9" t="e">
        <f ca="1">INDIRECT(ADDRESS(ROW(),Controls!#REF!+135))</f>
        <v>#REF!</v>
      </c>
      <c r="HJ1048" s="9" t="e">
        <f t="shared" ca="1" si="96"/>
        <v>#REF!</v>
      </c>
      <c r="HK1048" s="9" t="e">
        <f t="shared" ca="1" si="97"/>
        <v>#REF!</v>
      </c>
      <c r="HL1048" s="9" t="e">
        <f t="shared" ca="1" si="98"/>
        <v>#REF!</v>
      </c>
      <c r="HM1048" s="9" t="e">
        <f t="shared" ca="1" si="99"/>
        <v>#REF!</v>
      </c>
      <c r="HN1048" s="9" t="e">
        <f ca="1">SQRT($GS1048*(1-$GS1048/Controls!$D$15))</f>
        <v>#REF!</v>
      </c>
      <c r="HO1048" s="9" t="e">
        <f t="shared" ca="1" si="100"/>
        <v>#REF!</v>
      </c>
      <c r="HP1048" s="9" t="e">
        <f t="shared" ca="1" si="101"/>
        <v>#REF!</v>
      </c>
      <c r="HQ1048" s="9" t="e">
        <f ca="1">IF($GV1048=0,NA(),($GX1048*Controls!#REF!))</f>
        <v>#REF!</v>
      </c>
    </row>
    <row r="1049" spans="198:225" x14ac:dyDescent="0.25">
      <c r="GP1049" s="9" t="e">
        <f ca="1">INDIRECT(ADDRESS(ROW(),Controls!#REF!+30))</f>
        <v>#REF!</v>
      </c>
      <c r="GQ1049" s="9" t="e">
        <f ca="1">INDIRECT(ADDRESS(ROW(),Controls!#REF!+45))</f>
        <v>#REF!</v>
      </c>
      <c r="GR1049" s="9" t="e">
        <f ca="1">INDIRECT(ADDRESS(ROW(),Controls!#REF!+60))</f>
        <v>#REF!</v>
      </c>
      <c r="GS1049" s="9" t="e">
        <f ca="1">INDIRECT(ADDRESS(ROW(),Controls!#REF!+75))</f>
        <v>#REF!</v>
      </c>
      <c r="GT1049" s="9" t="e">
        <f ca="1">INDIRECT(ADDRESS(ROW(),Controls!#REF!+90))</f>
        <v>#REF!</v>
      </c>
      <c r="GU1049" s="9" t="e">
        <f ca="1">INDIRECT(ADDRESS(ROW(),Controls!#REF!+105))</f>
        <v>#REF!</v>
      </c>
      <c r="GV1049" s="9" t="e">
        <f ca="1">INDIRECT(ADDRESS(ROW(),Controls!#REF!+120))</f>
        <v>#REF!</v>
      </c>
      <c r="GW1049" s="9" t="e">
        <f ca="1">INDIRECT(ADDRESS(ROW(),Controls!#REF!+15))</f>
        <v>#REF!</v>
      </c>
      <c r="GX1049" s="9" t="e">
        <f ca="1">INDIRECT(ADDRESS(ROW(),Controls!#REF!+135))</f>
        <v>#REF!</v>
      </c>
      <c r="HJ1049" s="9" t="e">
        <f t="shared" ca="1" si="96"/>
        <v>#REF!</v>
      </c>
      <c r="HK1049" s="9" t="e">
        <f t="shared" ca="1" si="97"/>
        <v>#REF!</v>
      </c>
      <c r="HL1049" s="9" t="e">
        <f t="shared" ca="1" si="98"/>
        <v>#REF!</v>
      </c>
      <c r="HM1049" s="9" t="e">
        <f t="shared" ca="1" si="99"/>
        <v>#REF!</v>
      </c>
      <c r="HN1049" s="9" t="e">
        <f ca="1">SQRT($GS1049*(1-$GS1049/Controls!$D$15))</f>
        <v>#REF!</v>
      </c>
      <c r="HO1049" s="9" t="e">
        <f t="shared" ca="1" si="100"/>
        <v>#REF!</v>
      </c>
      <c r="HP1049" s="9" t="e">
        <f t="shared" ca="1" si="101"/>
        <v>#REF!</v>
      </c>
      <c r="HQ1049" s="9" t="e">
        <f ca="1">IF($GV1049=0,NA(),($GX1049*Controls!#REF!))</f>
        <v>#REF!</v>
      </c>
    </row>
    <row r="1050" spans="198:225" x14ac:dyDescent="0.25">
      <c r="GP1050" s="9" t="e">
        <f ca="1">INDIRECT(ADDRESS(ROW(),Controls!#REF!+30))</f>
        <v>#REF!</v>
      </c>
      <c r="GQ1050" s="9" t="e">
        <f ca="1">INDIRECT(ADDRESS(ROW(),Controls!#REF!+45))</f>
        <v>#REF!</v>
      </c>
      <c r="GR1050" s="9" t="e">
        <f ca="1">INDIRECT(ADDRESS(ROW(),Controls!#REF!+60))</f>
        <v>#REF!</v>
      </c>
      <c r="GS1050" s="9" t="e">
        <f ca="1">INDIRECT(ADDRESS(ROW(),Controls!#REF!+75))</f>
        <v>#REF!</v>
      </c>
      <c r="GT1050" s="9" t="e">
        <f ca="1">INDIRECT(ADDRESS(ROW(),Controls!#REF!+90))</f>
        <v>#REF!</v>
      </c>
      <c r="GU1050" s="9" t="e">
        <f ca="1">INDIRECT(ADDRESS(ROW(),Controls!#REF!+105))</f>
        <v>#REF!</v>
      </c>
      <c r="GV1050" s="9" t="e">
        <f ca="1">INDIRECT(ADDRESS(ROW(),Controls!#REF!+120))</f>
        <v>#REF!</v>
      </c>
      <c r="GW1050" s="9" t="e">
        <f ca="1">INDIRECT(ADDRESS(ROW(),Controls!#REF!+15))</f>
        <v>#REF!</v>
      </c>
      <c r="GX1050" s="9" t="e">
        <f ca="1">INDIRECT(ADDRESS(ROW(),Controls!#REF!+135))</f>
        <v>#REF!</v>
      </c>
      <c r="HJ1050" s="9" t="e">
        <f t="shared" ca="1" si="96"/>
        <v>#REF!</v>
      </c>
      <c r="HK1050" s="9" t="e">
        <f t="shared" ca="1" si="97"/>
        <v>#REF!</v>
      </c>
      <c r="HL1050" s="9" t="e">
        <f t="shared" ca="1" si="98"/>
        <v>#REF!</v>
      </c>
      <c r="HM1050" s="9" t="e">
        <f t="shared" ca="1" si="99"/>
        <v>#REF!</v>
      </c>
      <c r="HN1050" s="9" t="e">
        <f ca="1">SQRT($GS1050*(1-$GS1050/Controls!$D$15))</f>
        <v>#REF!</v>
      </c>
      <c r="HO1050" s="9" t="e">
        <f t="shared" ca="1" si="100"/>
        <v>#REF!</v>
      </c>
      <c r="HP1050" s="9" t="e">
        <f t="shared" ca="1" si="101"/>
        <v>#REF!</v>
      </c>
      <c r="HQ1050" s="9" t="e">
        <f ca="1">IF($GV1050=0,NA(),($GX1050*Controls!#REF!))</f>
        <v>#REF!</v>
      </c>
    </row>
    <row r="1051" spans="198:225" x14ac:dyDescent="0.25">
      <c r="GP1051" s="9" t="e">
        <f ca="1">INDIRECT(ADDRESS(ROW(),Controls!#REF!+30))</f>
        <v>#REF!</v>
      </c>
      <c r="GQ1051" s="9" t="e">
        <f ca="1">INDIRECT(ADDRESS(ROW(),Controls!#REF!+45))</f>
        <v>#REF!</v>
      </c>
      <c r="GR1051" s="9" t="e">
        <f ca="1">INDIRECT(ADDRESS(ROW(),Controls!#REF!+60))</f>
        <v>#REF!</v>
      </c>
      <c r="GS1051" s="9" t="e">
        <f ca="1">INDIRECT(ADDRESS(ROW(),Controls!#REF!+75))</f>
        <v>#REF!</v>
      </c>
      <c r="GT1051" s="9" t="e">
        <f ca="1">INDIRECT(ADDRESS(ROW(),Controls!#REF!+90))</f>
        <v>#REF!</v>
      </c>
      <c r="GU1051" s="9" t="e">
        <f ca="1">INDIRECT(ADDRESS(ROW(),Controls!#REF!+105))</f>
        <v>#REF!</v>
      </c>
      <c r="GV1051" s="9" t="e">
        <f ca="1">INDIRECT(ADDRESS(ROW(),Controls!#REF!+120))</f>
        <v>#REF!</v>
      </c>
      <c r="GW1051" s="9" t="e">
        <f ca="1">INDIRECT(ADDRESS(ROW(),Controls!#REF!+15))</f>
        <v>#REF!</v>
      </c>
      <c r="GX1051" s="9" t="e">
        <f ca="1">INDIRECT(ADDRESS(ROW(),Controls!#REF!+135))</f>
        <v>#REF!</v>
      </c>
      <c r="HJ1051" s="9" t="e">
        <f t="shared" ca="1" si="96"/>
        <v>#REF!</v>
      </c>
      <c r="HK1051" s="9" t="e">
        <f t="shared" ca="1" si="97"/>
        <v>#REF!</v>
      </c>
      <c r="HL1051" s="9" t="e">
        <f t="shared" ca="1" si="98"/>
        <v>#REF!</v>
      </c>
      <c r="HM1051" s="9" t="e">
        <f t="shared" ca="1" si="99"/>
        <v>#REF!</v>
      </c>
      <c r="HN1051" s="9" t="e">
        <f ca="1">SQRT($GS1051*(1-$GS1051/Controls!$D$15))</f>
        <v>#REF!</v>
      </c>
      <c r="HO1051" s="9" t="e">
        <f t="shared" ca="1" si="100"/>
        <v>#REF!</v>
      </c>
      <c r="HP1051" s="9" t="e">
        <f t="shared" ca="1" si="101"/>
        <v>#REF!</v>
      </c>
      <c r="HQ1051" s="9" t="e">
        <f ca="1">IF($GV1051=0,NA(),($GX1051*Controls!#REF!))</f>
        <v>#REF!</v>
      </c>
    </row>
    <row r="1052" spans="198:225" x14ac:dyDescent="0.25">
      <c r="GP1052" s="9" t="e">
        <f ca="1">INDIRECT(ADDRESS(ROW(),Controls!#REF!+30))</f>
        <v>#REF!</v>
      </c>
      <c r="GQ1052" s="9" t="e">
        <f ca="1">INDIRECT(ADDRESS(ROW(),Controls!#REF!+45))</f>
        <v>#REF!</v>
      </c>
      <c r="GR1052" s="9" t="e">
        <f ca="1">INDIRECT(ADDRESS(ROW(),Controls!#REF!+60))</f>
        <v>#REF!</v>
      </c>
      <c r="GS1052" s="9" t="e">
        <f ca="1">INDIRECT(ADDRESS(ROW(),Controls!#REF!+75))</f>
        <v>#REF!</v>
      </c>
      <c r="GT1052" s="9" t="e">
        <f ca="1">INDIRECT(ADDRESS(ROW(),Controls!#REF!+90))</f>
        <v>#REF!</v>
      </c>
      <c r="GU1052" s="9" t="e">
        <f ca="1">INDIRECT(ADDRESS(ROW(),Controls!#REF!+105))</f>
        <v>#REF!</v>
      </c>
      <c r="GV1052" s="9" t="e">
        <f ca="1">INDIRECT(ADDRESS(ROW(),Controls!#REF!+120))</f>
        <v>#REF!</v>
      </c>
      <c r="GW1052" s="9" t="e">
        <f ca="1">INDIRECT(ADDRESS(ROW(),Controls!#REF!+15))</f>
        <v>#REF!</v>
      </c>
      <c r="GX1052" s="9" t="e">
        <f ca="1">INDIRECT(ADDRESS(ROW(),Controls!#REF!+135))</f>
        <v>#REF!</v>
      </c>
      <c r="HJ1052" s="9" t="e">
        <f t="shared" ca="1" si="96"/>
        <v>#REF!</v>
      </c>
      <c r="HK1052" s="9" t="e">
        <f t="shared" ca="1" si="97"/>
        <v>#REF!</v>
      </c>
      <c r="HL1052" s="9" t="e">
        <f t="shared" ca="1" si="98"/>
        <v>#REF!</v>
      </c>
      <c r="HM1052" s="9" t="e">
        <f t="shared" ca="1" si="99"/>
        <v>#REF!</v>
      </c>
      <c r="HN1052" s="9" t="e">
        <f ca="1">SQRT($GS1052*(1-$GS1052/Controls!$D$15))</f>
        <v>#REF!</v>
      </c>
      <c r="HO1052" s="9" t="e">
        <f t="shared" ca="1" si="100"/>
        <v>#REF!</v>
      </c>
      <c r="HP1052" s="9" t="e">
        <f t="shared" ca="1" si="101"/>
        <v>#REF!</v>
      </c>
      <c r="HQ1052" s="9" t="e">
        <f ca="1">IF($GV1052=0,NA(),($GX1052*Controls!#REF!))</f>
        <v>#REF!</v>
      </c>
    </row>
    <row r="1053" spans="198:225" x14ac:dyDescent="0.25">
      <c r="GP1053" s="9" t="e">
        <f ca="1">INDIRECT(ADDRESS(ROW(),Controls!#REF!+30))</f>
        <v>#REF!</v>
      </c>
      <c r="GQ1053" s="9" t="e">
        <f ca="1">INDIRECT(ADDRESS(ROW(),Controls!#REF!+45))</f>
        <v>#REF!</v>
      </c>
      <c r="GR1053" s="9" t="e">
        <f ca="1">INDIRECT(ADDRESS(ROW(),Controls!#REF!+60))</f>
        <v>#REF!</v>
      </c>
      <c r="GS1053" s="9" t="e">
        <f ca="1">INDIRECT(ADDRESS(ROW(),Controls!#REF!+75))</f>
        <v>#REF!</v>
      </c>
      <c r="GT1053" s="9" t="e">
        <f ca="1">INDIRECT(ADDRESS(ROW(),Controls!#REF!+90))</f>
        <v>#REF!</v>
      </c>
      <c r="GU1053" s="9" t="e">
        <f ca="1">INDIRECT(ADDRESS(ROW(),Controls!#REF!+105))</f>
        <v>#REF!</v>
      </c>
      <c r="GV1053" s="9" t="e">
        <f ca="1">INDIRECT(ADDRESS(ROW(),Controls!#REF!+120))</f>
        <v>#REF!</v>
      </c>
      <c r="GW1053" s="9" t="e">
        <f ca="1">INDIRECT(ADDRESS(ROW(),Controls!#REF!+15))</f>
        <v>#REF!</v>
      </c>
      <c r="GX1053" s="9" t="e">
        <f ca="1">INDIRECT(ADDRESS(ROW(),Controls!#REF!+135))</f>
        <v>#REF!</v>
      </c>
      <c r="HJ1053" s="9" t="e">
        <f t="shared" ca="1" si="96"/>
        <v>#REF!</v>
      </c>
      <c r="HK1053" s="9" t="e">
        <f t="shared" ca="1" si="97"/>
        <v>#REF!</v>
      </c>
      <c r="HL1053" s="9" t="e">
        <f t="shared" ca="1" si="98"/>
        <v>#REF!</v>
      </c>
      <c r="HM1053" s="9" t="e">
        <f t="shared" ca="1" si="99"/>
        <v>#REF!</v>
      </c>
      <c r="HN1053" s="9" t="e">
        <f ca="1">SQRT($GS1053*(1-$GS1053/Controls!$D$15))</f>
        <v>#REF!</v>
      </c>
      <c r="HO1053" s="9" t="e">
        <f t="shared" ca="1" si="100"/>
        <v>#REF!</v>
      </c>
      <c r="HP1053" s="9" t="e">
        <f t="shared" ca="1" si="101"/>
        <v>#REF!</v>
      </c>
      <c r="HQ1053" s="9" t="e">
        <f ca="1">IF($GV1053=0,NA(),($GX1053*Controls!#REF!))</f>
        <v>#REF!</v>
      </c>
    </row>
    <row r="1054" spans="198:225" x14ac:dyDescent="0.25">
      <c r="GP1054" s="9" t="e">
        <f ca="1">INDIRECT(ADDRESS(ROW(),Controls!#REF!+30))</f>
        <v>#REF!</v>
      </c>
      <c r="GQ1054" s="9" t="e">
        <f ca="1">INDIRECT(ADDRESS(ROW(),Controls!#REF!+45))</f>
        <v>#REF!</v>
      </c>
      <c r="GR1054" s="9" t="e">
        <f ca="1">INDIRECT(ADDRESS(ROW(),Controls!#REF!+60))</f>
        <v>#REF!</v>
      </c>
      <c r="GS1054" s="9" t="e">
        <f ca="1">INDIRECT(ADDRESS(ROW(),Controls!#REF!+75))</f>
        <v>#REF!</v>
      </c>
      <c r="GT1054" s="9" t="e">
        <f ca="1">INDIRECT(ADDRESS(ROW(),Controls!#REF!+90))</f>
        <v>#REF!</v>
      </c>
      <c r="GU1054" s="9" t="e">
        <f ca="1">INDIRECT(ADDRESS(ROW(),Controls!#REF!+105))</f>
        <v>#REF!</v>
      </c>
      <c r="GV1054" s="9" t="e">
        <f ca="1">INDIRECT(ADDRESS(ROW(),Controls!#REF!+120))</f>
        <v>#REF!</v>
      </c>
      <c r="GW1054" s="9" t="e">
        <f ca="1">INDIRECT(ADDRESS(ROW(),Controls!#REF!+15))</f>
        <v>#REF!</v>
      </c>
      <c r="GX1054" s="9" t="e">
        <f ca="1">INDIRECT(ADDRESS(ROW(),Controls!#REF!+135))</f>
        <v>#REF!</v>
      </c>
      <c r="HJ1054" s="9" t="e">
        <f t="shared" ca="1" si="96"/>
        <v>#REF!</v>
      </c>
      <c r="HK1054" s="9" t="e">
        <f t="shared" ca="1" si="97"/>
        <v>#REF!</v>
      </c>
      <c r="HL1054" s="9" t="e">
        <f t="shared" ca="1" si="98"/>
        <v>#REF!</v>
      </c>
      <c r="HM1054" s="9" t="e">
        <f t="shared" ca="1" si="99"/>
        <v>#REF!</v>
      </c>
      <c r="HN1054" s="9" t="e">
        <f ca="1">SQRT($GS1054*(1-$GS1054/Controls!$D$15))</f>
        <v>#REF!</v>
      </c>
      <c r="HO1054" s="9" t="e">
        <f t="shared" ca="1" si="100"/>
        <v>#REF!</v>
      </c>
      <c r="HP1054" s="9" t="e">
        <f t="shared" ca="1" si="101"/>
        <v>#REF!</v>
      </c>
      <c r="HQ1054" s="9" t="e">
        <f ca="1">IF($GV1054=0,NA(),($GX1054*Controls!#REF!))</f>
        <v>#REF!</v>
      </c>
    </row>
    <row r="1055" spans="198:225" x14ac:dyDescent="0.25">
      <c r="GP1055" s="9" t="e">
        <f ca="1">INDIRECT(ADDRESS(ROW(),Controls!#REF!+30))</f>
        <v>#REF!</v>
      </c>
      <c r="GQ1055" s="9" t="e">
        <f ca="1">INDIRECT(ADDRESS(ROW(),Controls!#REF!+45))</f>
        <v>#REF!</v>
      </c>
      <c r="GR1055" s="9" t="e">
        <f ca="1">INDIRECT(ADDRESS(ROW(),Controls!#REF!+60))</f>
        <v>#REF!</v>
      </c>
      <c r="GS1055" s="9" t="e">
        <f ca="1">INDIRECT(ADDRESS(ROW(),Controls!#REF!+75))</f>
        <v>#REF!</v>
      </c>
      <c r="GT1055" s="9" t="e">
        <f ca="1">INDIRECT(ADDRESS(ROW(),Controls!#REF!+90))</f>
        <v>#REF!</v>
      </c>
      <c r="GU1055" s="9" t="e">
        <f ca="1">INDIRECT(ADDRESS(ROW(),Controls!#REF!+105))</f>
        <v>#REF!</v>
      </c>
      <c r="GV1055" s="9" t="e">
        <f ca="1">INDIRECT(ADDRESS(ROW(),Controls!#REF!+120))</f>
        <v>#REF!</v>
      </c>
      <c r="GW1055" s="9" t="e">
        <f ca="1">INDIRECT(ADDRESS(ROW(),Controls!#REF!+15))</f>
        <v>#REF!</v>
      </c>
      <c r="GX1055" s="9" t="e">
        <f ca="1">INDIRECT(ADDRESS(ROW(),Controls!#REF!+135))</f>
        <v>#REF!</v>
      </c>
      <c r="HJ1055" s="9" t="e">
        <f t="shared" ca="1" si="96"/>
        <v>#REF!</v>
      </c>
      <c r="HK1055" s="9" t="e">
        <f t="shared" ca="1" si="97"/>
        <v>#REF!</v>
      </c>
      <c r="HL1055" s="9" t="e">
        <f t="shared" ca="1" si="98"/>
        <v>#REF!</v>
      </c>
      <c r="HM1055" s="9" t="e">
        <f t="shared" ca="1" si="99"/>
        <v>#REF!</v>
      </c>
      <c r="HN1055" s="9" t="e">
        <f ca="1">SQRT($GS1055*(1-$GS1055/Controls!$D$15))</f>
        <v>#REF!</v>
      </c>
      <c r="HO1055" s="9" t="e">
        <f t="shared" ca="1" si="100"/>
        <v>#REF!</v>
      </c>
      <c r="HP1055" s="9" t="e">
        <f t="shared" ca="1" si="101"/>
        <v>#REF!</v>
      </c>
      <c r="HQ1055" s="9" t="e">
        <f ca="1">IF($GV1055=0,NA(),($GX1055*Controls!#REF!))</f>
        <v>#REF!</v>
      </c>
    </row>
    <row r="1056" spans="198:225" x14ac:dyDescent="0.25">
      <c r="GP1056" s="9" t="e">
        <f ca="1">INDIRECT(ADDRESS(ROW(),Controls!#REF!+30))</f>
        <v>#REF!</v>
      </c>
      <c r="GQ1056" s="9" t="e">
        <f ca="1">INDIRECT(ADDRESS(ROW(),Controls!#REF!+45))</f>
        <v>#REF!</v>
      </c>
      <c r="GR1056" s="9" t="e">
        <f ca="1">INDIRECT(ADDRESS(ROW(),Controls!#REF!+60))</f>
        <v>#REF!</v>
      </c>
      <c r="GS1056" s="9" t="e">
        <f ca="1">INDIRECT(ADDRESS(ROW(),Controls!#REF!+75))</f>
        <v>#REF!</v>
      </c>
      <c r="GT1056" s="9" t="e">
        <f ca="1">INDIRECT(ADDRESS(ROW(),Controls!#REF!+90))</f>
        <v>#REF!</v>
      </c>
      <c r="GU1056" s="9" t="e">
        <f ca="1">INDIRECT(ADDRESS(ROW(),Controls!#REF!+105))</f>
        <v>#REF!</v>
      </c>
      <c r="GV1056" s="9" t="e">
        <f ca="1">INDIRECT(ADDRESS(ROW(),Controls!#REF!+120))</f>
        <v>#REF!</v>
      </c>
      <c r="GW1056" s="9" t="e">
        <f ca="1">INDIRECT(ADDRESS(ROW(),Controls!#REF!+15))</f>
        <v>#REF!</v>
      </c>
      <c r="GX1056" s="9" t="e">
        <f ca="1">INDIRECT(ADDRESS(ROW(),Controls!#REF!+135))</f>
        <v>#REF!</v>
      </c>
      <c r="HJ1056" s="9" t="e">
        <f t="shared" ca="1" si="96"/>
        <v>#REF!</v>
      </c>
      <c r="HK1056" s="9" t="e">
        <f t="shared" ca="1" si="97"/>
        <v>#REF!</v>
      </c>
      <c r="HL1056" s="9" t="e">
        <f t="shared" ca="1" si="98"/>
        <v>#REF!</v>
      </c>
      <c r="HM1056" s="9" t="e">
        <f t="shared" ca="1" si="99"/>
        <v>#REF!</v>
      </c>
      <c r="HN1056" s="9" t="e">
        <f ca="1">SQRT($GS1056*(1-$GS1056/Controls!$D$15))</f>
        <v>#REF!</v>
      </c>
      <c r="HO1056" s="9" t="e">
        <f t="shared" ca="1" si="100"/>
        <v>#REF!</v>
      </c>
      <c r="HP1056" s="9" t="e">
        <f t="shared" ca="1" si="101"/>
        <v>#REF!</v>
      </c>
      <c r="HQ1056" s="9" t="e">
        <f ca="1">IF($GV1056=0,NA(),($GX1056*Controls!#REF!))</f>
        <v>#REF!</v>
      </c>
    </row>
    <row r="1057" spans="198:225" x14ac:dyDescent="0.25">
      <c r="GP1057" s="9" t="e">
        <f ca="1">INDIRECT(ADDRESS(ROW(),Controls!#REF!+30))</f>
        <v>#REF!</v>
      </c>
      <c r="GQ1057" s="9" t="e">
        <f ca="1">INDIRECT(ADDRESS(ROW(),Controls!#REF!+45))</f>
        <v>#REF!</v>
      </c>
      <c r="GR1057" s="9" t="e">
        <f ca="1">INDIRECT(ADDRESS(ROW(),Controls!#REF!+60))</f>
        <v>#REF!</v>
      </c>
      <c r="GS1057" s="9" t="e">
        <f ca="1">INDIRECT(ADDRESS(ROW(),Controls!#REF!+75))</f>
        <v>#REF!</v>
      </c>
      <c r="GT1057" s="9" t="e">
        <f ca="1">INDIRECT(ADDRESS(ROW(),Controls!#REF!+90))</f>
        <v>#REF!</v>
      </c>
      <c r="GU1057" s="9" t="e">
        <f ca="1">INDIRECT(ADDRESS(ROW(),Controls!#REF!+105))</f>
        <v>#REF!</v>
      </c>
      <c r="GV1057" s="9" t="e">
        <f ca="1">INDIRECT(ADDRESS(ROW(),Controls!#REF!+120))</f>
        <v>#REF!</v>
      </c>
      <c r="GW1057" s="9" t="e">
        <f ca="1">INDIRECT(ADDRESS(ROW(),Controls!#REF!+15))</f>
        <v>#REF!</v>
      </c>
      <c r="GX1057" s="9" t="e">
        <f ca="1">INDIRECT(ADDRESS(ROW(),Controls!#REF!+135))</f>
        <v>#REF!</v>
      </c>
      <c r="HJ1057" s="9" t="e">
        <f t="shared" ca="1" si="96"/>
        <v>#REF!</v>
      </c>
      <c r="HK1057" s="9" t="e">
        <f t="shared" ca="1" si="97"/>
        <v>#REF!</v>
      </c>
      <c r="HL1057" s="9" t="e">
        <f t="shared" ca="1" si="98"/>
        <v>#REF!</v>
      </c>
      <c r="HM1057" s="9" t="e">
        <f t="shared" ca="1" si="99"/>
        <v>#REF!</v>
      </c>
      <c r="HN1057" s="9" t="e">
        <f ca="1">SQRT($GS1057*(1-$GS1057/Controls!$D$15))</f>
        <v>#REF!</v>
      </c>
      <c r="HO1057" s="9" t="e">
        <f t="shared" ca="1" si="100"/>
        <v>#REF!</v>
      </c>
      <c r="HP1057" s="9" t="e">
        <f t="shared" ca="1" si="101"/>
        <v>#REF!</v>
      </c>
      <c r="HQ1057" s="9" t="e">
        <f ca="1">IF($GV1057=0,NA(),($GX1057*Controls!#REF!))</f>
        <v>#REF!</v>
      </c>
    </row>
    <row r="1058" spans="198:225" x14ac:dyDescent="0.25">
      <c r="GP1058" s="9" t="e">
        <f ca="1">INDIRECT(ADDRESS(ROW(),Controls!#REF!+30))</f>
        <v>#REF!</v>
      </c>
      <c r="GQ1058" s="9" t="e">
        <f ca="1">INDIRECT(ADDRESS(ROW(),Controls!#REF!+45))</f>
        <v>#REF!</v>
      </c>
      <c r="GR1058" s="9" t="e">
        <f ca="1">INDIRECT(ADDRESS(ROW(),Controls!#REF!+60))</f>
        <v>#REF!</v>
      </c>
      <c r="GS1058" s="9" t="e">
        <f ca="1">INDIRECT(ADDRESS(ROW(),Controls!#REF!+75))</f>
        <v>#REF!</v>
      </c>
      <c r="GT1058" s="9" t="e">
        <f ca="1">INDIRECT(ADDRESS(ROW(),Controls!#REF!+90))</f>
        <v>#REF!</v>
      </c>
      <c r="GU1058" s="9" t="e">
        <f ca="1">INDIRECT(ADDRESS(ROW(),Controls!#REF!+105))</f>
        <v>#REF!</v>
      </c>
      <c r="GV1058" s="9" t="e">
        <f ca="1">INDIRECT(ADDRESS(ROW(),Controls!#REF!+120))</f>
        <v>#REF!</v>
      </c>
      <c r="GW1058" s="9" t="e">
        <f ca="1">INDIRECT(ADDRESS(ROW(),Controls!#REF!+15))</f>
        <v>#REF!</v>
      </c>
      <c r="GX1058" s="9" t="e">
        <f ca="1">INDIRECT(ADDRESS(ROW(),Controls!#REF!+135))</f>
        <v>#REF!</v>
      </c>
      <c r="HJ1058" s="9" t="e">
        <f t="shared" ca="1" si="96"/>
        <v>#REF!</v>
      </c>
      <c r="HK1058" s="9" t="e">
        <f t="shared" ca="1" si="97"/>
        <v>#REF!</v>
      </c>
      <c r="HL1058" s="9" t="e">
        <f t="shared" ca="1" si="98"/>
        <v>#REF!</v>
      </c>
      <c r="HM1058" s="9" t="e">
        <f t="shared" ca="1" si="99"/>
        <v>#REF!</v>
      </c>
      <c r="HN1058" s="9" t="e">
        <f ca="1">SQRT($GS1058*(1-$GS1058/Controls!$D$15))</f>
        <v>#REF!</v>
      </c>
      <c r="HO1058" s="9" t="e">
        <f t="shared" ca="1" si="100"/>
        <v>#REF!</v>
      </c>
      <c r="HP1058" s="9" t="e">
        <f t="shared" ca="1" si="101"/>
        <v>#REF!</v>
      </c>
      <c r="HQ1058" s="9" t="e">
        <f ca="1">IF($GV1058=0,NA(),($GX1058*Controls!#REF!))</f>
        <v>#REF!</v>
      </c>
    </row>
    <row r="1059" spans="198:225" x14ac:dyDescent="0.25">
      <c r="GP1059" s="9" t="e">
        <f ca="1">INDIRECT(ADDRESS(ROW(),Controls!#REF!+30))</f>
        <v>#REF!</v>
      </c>
      <c r="GQ1059" s="9" t="e">
        <f ca="1">INDIRECT(ADDRESS(ROW(),Controls!#REF!+45))</f>
        <v>#REF!</v>
      </c>
      <c r="GR1059" s="9" t="e">
        <f ca="1">INDIRECT(ADDRESS(ROW(),Controls!#REF!+60))</f>
        <v>#REF!</v>
      </c>
      <c r="GS1059" s="9" t="e">
        <f ca="1">INDIRECT(ADDRESS(ROW(),Controls!#REF!+75))</f>
        <v>#REF!</v>
      </c>
      <c r="GT1059" s="9" t="e">
        <f ca="1">INDIRECT(ADDRESS(ROW(),Controls!#REF!+90))</f>
        <v>#REF!</v>
      </c>
      <c r="GU1059" s="9" t="e">
        <f ca="1">INDIRECT(ADDRESS(ROW(),Controls!#REF!+105))</f>
        <v>#REF!</v>
      </c>
      <c r="GV1059" s="9" t="e">
        <f ca="1">INDIRECT(ADDRESS(ROW(),Controls!#REF!+120))</f>
        <v>#REF!</v>
      </c>
      <c r="GW1059" s="9" t="e">
        <f ca="1">INDIRECT(ADDRESS(ROW(),Controls!#REF!+15))</f>
        <v>#REF!</v>
      </c>
      <c r="GX1059" s="9" t="e">
        <f ca="1">INDIRECT(ADDRESS(ROW(),Controls!#REF!+135))</f>
        <v>#REF!</v>
      </c>
      <c r="HJ1059" s="9" t="e">
        <f t="shared" ca="1" si="96"/>
        <v>#REF!</v>
      </c>
      <c r="HK1059" s="9" t="e">
        <f t="shared" ca="1" si="97"/>
        <v>#REF!</v>
      </c>
      <c r="HL1059" s="9" t="e">
        <f t="shared" ca="1" si="98"/>
        <v>#REF!</v>
      </c>
      <c r="HM1059" s="9" t="e">
        <f t="shared" ca="1" si="99"/>
        <v>#REF!</v>
      </c>
      <c r="HN1059" s="9" t="e">
        <f ca="1">SQRT($GS1059*(1-$GS1059/Controls!$D$15))</f>
        <v>#REF!</v>
      </c>
      <c r="HO1059" s="9" t="e">
        <f t="shared" ca="1" si="100"/>
        <v>#REF!</v>
      </c>
      <c r="HP1059" s="9" t="e">
        <f t="shared" ca="1" si="101"/>
        <v>#REF!</v>
      </c>
      <c r="HQ1059" s="9" t="e">
        <f ca="1">IF($GV1059=0,NA(),($GX1059*Controls!#REF!))</f>
        <v>#REF!</v>
      </c>
    </row>
    <row r="1060" spans="198:225" x14ac:dyDescent="0.25">
      <c r="GP1060" s="9" t="e">
        <f ca="1">INDIRECT(ADDRESS(ROW(),Controls!#REF!+30))</f>
        <v>#REF!</v>
      </c>
      <c r="GQ1060" s="9" t="e">
        <f ca="1">INDIRECT(ADDRESS(ROW(),Controls!#REF!+45))</f>
        <v>#REF!</v>
      </c>
      <c r="GR1060" s="9" t="e">
        <f ca="1">INDIRECT(ADDRESS(ROW(),Controls!#REF!+60))</f>
        <v>#REF!</v>
      </c>
      <c r="GS1060" s="9" t="e">
        <f ca="1">INDIRECT(ADDRESS(ROW(),Controls!#REF!+75))</f>
        <v>#REF!</v>
      </c>
      <c r="GT1060" s="9" t="e">
        <f ca="1">INDIRECT(ADDRESS(ROW(),Controls!#REF!+90))</f>
        <v>#REF!</v>
      </c>
      <c r="GU1060" s="9" t="e">
        <f ca="1">INDIRECT(ADDRESS(ROW(),Controls!#REF!+105))</f>
        <v>#REF!</v>
      </c>
      <c r="GV1060" s="9" t="e">
        <f ca="1">INDIRECT(ADDRESS(ROW(),Controls!#REF!+120))</f>
        <v>#REF!</v>
      </c>
      <c r="GW1060" s="9" t="e">
        <f ca="1">INDIRECT(ADDRESS(ROW(),Controls!#REF!+15))</f>
        <v>#REF!</v>
      </c>
      <c r="GX1060" s="9" t="e">
        <f ca="1">INDIRECT(ADDRESS(ROW(),Controls!#REF!+135))</f>
        <v>#REF!</v>
      </c>
      <c r="HJ1060" s="9" t="e">
        <f t="shared" ca="1" si="96"/>
        <v>#REF!</v>
      </c>
      <c r="HK1060" s="9" t="e">
        <f t="shared" ca="1" si="97"/>
        <v>#REF!</v>
      </c>
      <c r="HL1060" s="9" t="e">
        <f t="shared" ca="1" si="98"/>
        <v>#REF!</v>
      </c>
      <c r="HM1060" s="9" t="e">
        <f t="shared" ca="1" si="99"/>
        <v>#REF!</v>
      </c>
      <c r="HN1060" s="9" t="e">
        <f ca="1">SQRT($GS1060*(1-$GS1060/Controls!$D$15))</f>
        <v>#REF!</v>
      </c>
      <c r="HO1060" s="9" t="e">
        <f t="shared" ca="1" si="100"/>
        <v>#REF!</v>
      </c>
      <c r="HP1060" s="9" t="e">
        <f t="shared" ca="1" si="101"/>
        <v>#REF!</v>
      </c>
      <c r="HQ1060" s="9" t="e">
        <f ca="1">IF($GV1060=0,NA(),($GX1060*Controls!#REF!))</f>
        <v>#REF!</v>
      </c>
    </row>
    <row r="1061" spans="198:225" x14ac:dyDescent="0.25">
      <c r="GP1061" s="9" t="e">
        <f ca="1">INDIRECT(ADDRESS(ROW(),Controls!#REF!+30))</f>
        <v>#REF!</v>
      </c>
      <c r="GQ1061" s="9" t="e">
        <f ca="1">INDIRECT(ADDRESS(ROW(),Controls!#REF!+45))</f>
        <v>#REF!</v>
      </c>
      <c r="GR1061" s="9" t="e">
        <f ca="1">INDIRECT(ADDRESS(ROW(),Controls!#REF!+60))</f>
        <v>#REF!</v>
      </c>
      <c r="GS1061" s="9" t="e">
        <f ca="1">INDIRECT(ADDRESS(ROW(),Controls!#REF!+75))</f>
        <v>#REF!</v>
      </c>
      <c r="GT1061" s="9" t="e">
        <f ca="1">INDIRECT(ADDRESS(ROW(),Controls!#REF!+90))</f>
        <v>#REF!</v>
      </c>
      <c r="GU1061" s="9" t="e">
        <f ca="1">INDIRECT(ADDRESS(ROW(),Controls!#REF!+105))</f>
        <v>#REF!</v>
      </c>
      <c r="GV1061" s="9" t="e">
        <f ca="1">INDIRECT(ADDRESS(ROW(),Controls!#REF!+120))</f>
        <v>#REF!</v>
      </c>
      <c r="GW1061" s="9" t="e">
        <f ca="1">INDIRECT(ADDRESS(ROW(),Controls!#REF!+15))</f>
        <v>#REF!</v>
      </c>
      <c r="GX1061" s="9" t="e">
        <f ca="1">INDIRECT(ADDRESS(ROW(),Controls!#REF!+135))</f>
        <v>#REF!</v>
      </c>
      <c r="HJ1061" s="9" t="e">
        <f t="shared" ca="1" si="96"/>
        <v>#REF!</v>
      </c>
      <c r="HK1061" s="9" t="e">
        <f t="shared" ca="1" si="97"/>
        <v>#REF!</v>
      </c>
      <c r="HL1061" s="9" t="e">
        <f t="shared" ca="1" si="98"/>
        <v>#REF!</v>
      </c>
      <c r="HM1061" s="9" t="e">
        <f t="shared" ca="1" si="99"/>
        <v>#REF!</v>
      </c>
      <c r="HN1061" s="9" t="e">
        <f ca="1">SQRT($GS1061*(1-$GS1061/Controls!$D$15))</f>
        <v>#REF!</v>
      </c>
      <c r="HO1061" s="9" t="e">
        <f t="shared" ca="1" si="100"/>
        <v>#REF!</v>
      </c>
      <c r="HP1061" s="9" t="e">
        <f t="shared" ca="1" si="101"/>
        <v>#REF!</v>
      </c>
      <c r="HQ1061" s="9" t="e">
        <f ca="1">IF($GV1061=0,NA(),($GX1061*Controls!#REF!))</f>
        <v>#REF!</v>
      </c>
    </row>
    <row r="1062" spans="198:225" x14ac:dyDescent="0.25">
      <c r="GP1062" s="9" t="e">
        <f ca="1">INDIRECT(ADDRESS(ROW(),Controls!#REF!+30))</f>
        <v>#REF!</v>
      </c>
      <c r="GQ1062" s="9" t="e">
        <f ca="1">INDIRECT(ADDRESS(ROW(),Controls!#REF!+45))</f>
        <v>#REF!</v>
      </c>
      <c r="GR1062" s="9" t="e">
        <f ca="1">INDIRECT(ADDRESS(ROW(),Controls!#REF!+60))</f>
        <v>#REF!</v>
      </c>
      <c r="GS1062" s="9" t="e">
        <f ca="1">INDIRECT(ADDRESS(ROW(),Controls!#REF!+75))</f>
        <v>#REF!</v>
      </c>
      <c r="GT1062" s="9" t="e">
        <f ca="1">INDIRECT(ADDRESS(ROW(),Controls!#REF!+90))</f>
        <v>#REF!</v>
      </c>
      <c r="GU1062" s="9" t="e">
        <f ca="1">INDIRECT(ADDRESS(ROW(),Controls!#REF!+105))</f>
        <v>#REF!</v>
      </c>
      <c r="GV1062" s="9" t="e">
        <f ca="1">INDIRECT(ADDRESS(ROW(),Controls!#REF!+120))</f>
        <v>#REF!</v>
      </c>
      <c r="GW1062" s="9" t="e">
        <f ca="1">INDIRECT(ADDRESS(ROW(),Controls!#REF!+15))</f>
        <v>#REF!</v>
      </c>
      <c r="GX1062" s="9" t="e">
        <f ca="1">INDIRECT(ADDRESS(ROW(),Controls!#REF!+135))</f>
        <v>#REF!</v>
      </c>
      <c r="HJ1062" s="9" t="e">
        <f t="shared" ca="1" si="96"/>
        <v>#REF!</v>
      </c>
      <c r="HK1062" s="9" t="e">
        <f t="shared" ca="1" si="97"/>
        <v>#REF!</v>
      </c>
      <c r="HL1062" s="9" t="e">
        <f t="shared" ca="1" si="98"/>
        <v>#REF!</v>
      </c>
      <c r="HM1062" s="9" t="e">
        <f t="shared" ca="1" si="99"/>
        <v>#REF!</v>
      </c>
      <c r="HN1062" s="9" t="e">
        <f ca="1">SQRT($GS1062*(1-$GS1062/Controls!$D$15))</f>
        <v>#REF!</v>
      </c>
      <c r="HO1062" s="9" t="e">
        <f t="shared" ca="1" si="100"/>
        <v>#REF!</v>
      </c>
      <c r="HP1062" s="9" t="e">
        <f t="shared" ca="1" si="101"/>
        <v>#REF!</v>
      </c>
      <c r="HQ1062" s="9" t="e">
        <f ca="1">IF($GV1062=0,NA(),($GX1062*Controls!#REF!))</f>
        <v>#REF!</v>
      </c>
    </row>
    <row r="1063" spans="198:225" x14ac:dyDescent="0.25">
      <c r="GP1063" s="9" t="e">
        <f ca="1">INDIRECT(ADDRESS(ROW(),Controls!#REF!+30))</f>
        <v>#REF!</v>
      </c>
      <c r="GQ1063" s="9" t="e">
        <f ca="1">INDIRECT(ADDRESS(ROW(),Controls!#REF!+45))</f>
        <v>#REF!</v>
      </c>
      <c r="GR1063" s="9" t="e">
        <f ca="1">INDIRECT(ADDRESS(ROW(),Controls!#REF!+60))</f>
        <v>#REF!</v>
      </c>
      <c r="GS1063" s="9" t="e">
        <f ca="1">INDIRECT(ADDRESS(ROW(),Controls!#REF!+75))</f>
        <v>#REF!</v>
      </c>
      <c r="GT1063" s="9" t="e">
        <f ca="1">INDIRECT(ADDRESS(ROW(),Controls!#REF!+90))</f>
        <v>#REF!</v>
      </c>
      <c r="GU1063" s="9" t="e">
        <f ca="1">INDIRECT(ADDRESS(ROW(),Controls!#REF!+105))</f>
        <v>#REF!</v>
      </c>
      <c r="GV1063" s="9" t="e">
        <f ca="1">INDIRECT(ADDRESS(ROW(),Controls!#REF!+120))</f>
        <v>#REF!</v>
      </c>
      <c r="GW1063" s="9" t="e">
        <f ca="1">INDIRECT(ADDRESS(ROW(),Controls!#REF!+15))</f>
        <v>#REF!</v>
      </c>
      <c r="GX1063" s="9" t="e">
        <f ca="1">INDIRECT(ADDRESS(ROW(),Controls!#REF!+135))</f>
        <v>#REF!</v>
      </c>
      <c r="HJ1063" s="9" t="e">
        <f t="shared" ca="1" si="96"/>
        <v>#REF!</v>
      </c>
      <c r="HK1063" s="9" t="e">
        <f t="shared" ca="1" si="97"/>
        <v>#REF!</v>
      </c>
      <c r="HL1063" s="9" t="e">
        <f t="shared" ca="1" si="98"/>
        <v>#REF!</v>
      </c>
      <c r="HM1063" s="9" t="e">
        <f t="shared" ca="1" si="99"/>
        <v>#REF!</v>
      </c>
      <c r="HN1063" s="9" t="e">
        <f ca="1">SQRT($GS1063*(1-$GS1063/Controls!$D$15))</f>
        <v>#REF!</v>
      </c>
      <c r="HO1063" s="9" t="e">
        <f t="shared" ca="1" si="100"/>
        <v>#REF!</v>
      </c>
      <c r="HP1063" s="9" t="e">
        <f t="shared" ca="1" si="101"/>
        <v>#REF!</v>
      </c>
      <c r="HQ1063" s="9" t="e">
        <f ca="1">IF($GV1063=0,NA(),($GX1063*Controls!#REF!))</f>
        <v>#REF!</v>
      </c>
    </row>
    <row r="1064" spans="198:225" x14ac:dyDescent="0.25">
      <c r="GP1064" s="9" t="e">
        <f ca="1">INDIRECT(ADDRESS(ROW(),Controls!#REF!+30))</f>
        <v>#REF!</v>
      </c>
      <c r="GQ1064" s="9" t="e">
        <f ca="1">INDIRECT(ADDRESS(ROW(),Controls!#REF!+45))</f>
        <v>#REF!</v>
      </c>
      <c r="GR1064" s="9" t="e">
        <f ca="1">INDIRECT(ADDRESS(ROW(),Controls!#REF!+60))</f>
        <v>#REF!</v>
      </c>
      <c r="GS1064" s="9" t="e">
        <f ca="1">INDIRECT(ADDRESS(ROW(),Controls!#REF!+75))</f>
        <v>#REF!</v>
      </c>
      <c r="GT1064" s="9" t="e">
        <f ca="1">INDIRECT(ADDRESS(ROW(),Controls!#REF!+90))</f>
        <v>#REF!</v>
      </c>
      <c r="GU1064" s="9" t="e">
        <f ca="1">INDIRECT(ADDRESS(ROW(),Controls!#REF!+105))</f>
        <v>#REF!</v>
      </c>
      <c r="GV1064" s="9" t="e">
        <f ca="1">INDIRECT(ADDRESS(ROW(),Controls!#REF!+120))</f>
        <v>#REF!</v>
      </c>
      <c r="GW1064" s="9" t="e">
        <f ca="1">INDIRECT(ADDRESS(ROW(),Controls!#REF!+15))</f>
        <v>#REF!</v>
      </c>
      <c r="GX1064" s="9" t="e">
        <f ca="1">INDIRECT(ADDRESS(ROW(),Controls!#REF!+135))</f>
        <v>#REF!</v>
      </c>
      <c r="HJ1064" s="9" t="e">
        <f t="shared" ca="1" si="96"/>
        <v>#REF!</v>
      </c>
      <c r="HK1064" s="9" t="e">
        <f t="shared" ca="1" si="97"/>
        <v>#REF!</v>
      </c>
      <c r="HL1064" s="9" t="e">
        <f t="shared" ca="1" si="98"/>
        <v>#REF!</v>
      </c>
      <c r="HM1064" s="9" t="e">
        <f t="shared" ca="1" si="99"/>
        <v>#REF!</v>
      </c>
      <c r="HN1064" s="9" t="e">
        <f ca="1">SQRT($GS1064*(1-$GS1064/Controls!$D$15))</f>
        <v>#REF!</v>
      </c>
      <c r="HO1064" s="9" t="e">
        <f t="shared" ca="1" si="100"/>
        <v>#REF!</v>
      </c>
      <c r="HP1064" s="9" t="e">
        <f t="shared" ca="1" si="101"/>
        <v>#REF!</v>
      </c>
      <c r="HQ1064" s="9" t="e">
        <f ca="1">IF($GV1064=0,NA(),($GX1064*Controls!#REF!))</f>
        <v>#REF!</v>
      </c>
    </row>
    <row r="1065" spans="198:225" x14ac:dyDescent="0.25">
      <c r="GP1065" s="9" t="e">
        <f ca="1">INDIRECT(ADDRESS(ROW(),Controls!#REF!+30))</f>
        <v>#REF!</v>
      </c>
      <c r="GQ1065" s="9" t="e">
        <f ca="1">INDIRECT(ADDRESS(ROW(),Controls!#REF!+45))</f>
        <v>#REF!</v>
      </c>
      <c r="GR1065" s="9" t="e">
        <f ca="1">INDIRECT(ADDRESS(ROW(),Controls!#REF!+60))</f>
        <v>#REF!</v>
      </c>
      <c r="GS1065" s="9" t="e">
        <f ca="1">INDIRECT(ADDRESS(ROW(),Controls!#REF!+75))</f>
        <v>#REF!</v>
      </c>
      <c r="GT1065" s="9" t="e">
        <f ca="1">INDIRECT(ADDRESS(ROW(),Controls!#REF!+90))</f>
        <v>#REF!</v>
      </c>
      <c r="GU1065" s="9" t="e">
        <f ca="1">INDIRECT(ADDRESS(ROW(),Controls!#REF!+105))</f>
        <v>#REF!</v>
      </c>
      <c r="GV1065" s="9" t="e">
        <f ca="1">INDIRECT(ADDRESS(ROW(),Controls!#REF!+120))</f>
        <v>#REF!</v>
      </c>
      <c r="GW1065" s="9" t="e">
        <f ca="1">INDIRECT(ADDRESS(ROW(),Controls!#REF!+15))</f>
        <v>#REF!</v>
      </c>
      <c r="GX1065" s="9" t="e">
        <f ca="1">INDIRECT(ADDRESS(ROW(),Controls!#REF!+135))</f>
        <v>#REF!</v>
      </c>
      <c r="HJ1065" s="9" t="e">
        <f t="shared" ca="1" si="96"/>
        <v>#REF!</v>
      </c>
      <c r="HK1065" s="9" t="e">
        <f t="shared" ca="1" si="97"/>
        <v>#REF!</v>
      </c>
      <c r="HL1065" s="9" t="e">
        <f t="shared" ca="1" si="98"/>
        <v>#REF!</v>
      </c>
      <c r="HM1065" s="9" t="e">
        <f t="shared" ca="1" si="99"/>
        <v>#REF!</v>
      </c>
      <c r="HN1065" s="9" t="e">
        <f ca="1">SQRT($GS1065*(1-$GS1065/Controls!$D$15))</f>
        <v>#REF!</v>
      </c>
      <c r="HO1065" s="9" t="e">
        <f t="shared" ca="1" si="100"/>
        <v>#REF!</v>
      </c>
      <c r="HP1065" s="9" t="e">
        <f t="shared" ca="1" si="101"/>
        <v>#REF!</v>
      </c>
      <c r="HQ1065" s="9" t="e">
        <f ca="1">IF($GV1065=0,NA(),($GX1065*Controls!#REF!))</f>
        <v>#REF!</v>
      </c>
    </row>
    <row r="1066" spans="198:225" x14ac:dyDescent="0.25">
      <c r="GP1066" s="9" t="e">
        <f ca="1">INDIRECT(ADDRESS(ROW(),Controls!#REF!+30))</f>
        <v>#REF!</v>
      </c>
      <c r="GQ1066" s="9" t="e">
        <f ca="1">INDIRECT(ADDRESS(ROW(),Controls!#REF!+45))</f>
        <v>#REF!</v>
      </c>
      <c r="GR1066" s="9" t="e">
        <f ca="1">INDIRECT(ADDRESS(ROW(),Controls!#REF!+60))</f>
        <v>#REF!</v>
      </c>
      <c r="GS1066" s="9" t="e">
        <f ca="1">INDIRECT(ADDRESS(ROW(),Controls!#REF!+75))</f>
        <v>#REF!</v>
      </c>
      <c r="GT1066" s="9" t="e">
        <f ca="1">INDIRECT(ADDRESS(ROW(),Controls!#REF!+90))</f>
        <v>#REF!</v>
      </c>
      <c r="GU1066" s="9" t="e">
        <f ca="1">INDIRECT(ADDRESS(ROW(),Controls!#REF!+105))</f>
        <v>#REF!</v>
      </c>
      <c r="GV1066" s="9" t="e">
        <f ca="1">INDIRECT(ADDRESS(ROW(),Controls!#REF!+120))</f>
        <v>#REF!</v>
      </c>
      <c r="GW1066" s="9" t="e">
        <f ca="1">INDIRECT(ADDRESS(ROW(),Controls!#REF!+15))</f>
        <v>#REF!</v>
      </c>
      <c r="GX1066" s="9" t="e">
        <f ca="1">INDIRECT(ADDRESS(ROW(),Controls!#REF!+135))</f>
        <v>#REF!</v>
      </c>
      <c r="HJ1066" s="9" t="e">
        <f t="shared" ca="1" si="96"/>
        <v>#REF!</v>
      </c>
      <c r="HK1066" s="9" t="e">
        <f t="shared" ca="1" si="97"/>
        <v>#REF!</v>
      </c>
      <c r="HL1066" s="9" t="e">
        <f t="shared" ca="1" si="98"/>
        <v>#REF!</v>
      </c>
      <c r="HM1066" s="9" t="e">
        <f t="shared" ca="1" si="99"/>
        <v>#REF!</v>
      </c>
      <c r="HN1066" s="9" t="e">
        <f ca="1">SQRT($GS1066*(1-$GS1066/Controls!$D$15))</f>
        <v>#REF!</v>
      </c>
      <c r="HO1066" s="9" t="e">
        <f t="shared" ca="1" si="100"/>
        <v>#REF!</v>
      </c>
      <c r="HP1066" s="9" t="e">
        <f t="shared" ca="1" si="101"/>
        <v>#REF!</v>
      </c>
      <c r="HQ1066" s="9" t="e">
        <f ca="1">IF($GV1066=0,NA(),($GX1066*Controls!#REF!))</f>
        <v>#REF!</v>
      </c>
    </row>
    <row r="1067" spans="198:225" x14ac:dyDescent="0.25">
      <c r="GP1067" s="9" t="e">
        <f ca="1">INDIRECT(ADDRESS(ROW(),Controls!#REF!+30))</f>
        <v>#REF!</v>
      </c>
      <c r="GQ1067" s="9" t="e">
        <f ca="1">INDIRECT(ADDRESS(ROW(),Controls!#REF!+45))</f>
        <v>#REF!</v>
      </c>
      <c r="GR1067" s="9" t="e">
        <f ca="1">INDIRECT(ADDRESS(ROW(),Controls!#REF!+60))</f>
        <v>#REF!</v>
      </c>
      <c r="GS1067" s="9" t="e">
        <f ca="1">INDIRECT(ADDRESS(ROW(),Controls!#REF!+75))</f>
        <v>#REF!</v>
      </c>
      <c r="GT1067" s="9" t="e">
        <f ca="1">INDIRECT(ADDRESS(ROW(),Controls!#REF!+90))</f>
        <v>#REF!</v>
      </c>
      <c r="GU1067" s="9" t="e">
        <f ca="1">INDIRECT(ADDRESS(ROW(),Controls!#REF!+105))</f>
        <v>#REF!</v>
      </c>
      <c r="GV1067" s="9" t="e">
        <f ca="1">INDIRECT(ADDRESS(ROW(),Controls!#REF!+120))</f>
        <v>#REF!</v>
      </c>
      <c r="GW1067" s="9" t="e">
        <f ca="1">INDIRECT(ADDRESS(ROW(),Controls!#REF!+15))</f>
        <v>#REF!</v>
      </c>
      <c r="GX1067" s="9" t="e">
        <f ca="1">INDIRECT(ADDRESS(ROW(),Controls!#REF!+135))</f>
        <v>#REF!</v>
      </c>
      <c r="HJ1067" s="9" t="e">
        <f t="shared" ca="1" si="96"/>
        <v>#REF!</v>
      </c>
      <c r="HK1067" s="9" t="e">
        <f t="shared" ca="1" si="97"/>
        <v>#REF!</v>
      </c>
      <c r="HL1067" s="9" t="e">
        <f t="shared" ca="1" si="98"/>
        <v>#REF!</v>
      </c>
      <c r="HM1067" s="9" t="e">
        <f t="shared" ca="1" si="99"/>
        <v>#REF!</v>
      </c>
      <c r="HN1067" s="9" t="e">
        <f ca="1">SQRT($GS1067*(1-$GS1067/Controls!$D$15))</f>
        <v>#REF!</v>
      </c>
      <c r="HO1067" s="9" t="e">
        <f t="shared" ca="1" si="100"/>
        <v>#REF!</v>
      </c>
      <c r="HP1067" s="9" t="e">
        <f t="shared" ca="1" si="101"/>
        <v>#REF!</v>
      </c>
      <c r="HQ1067" s="9" t="e">
        <f ca="1">IF($GV1067=0,NA(),($GX1067*Controls!#REF!))</f>
        <v>#REF!</v>
      </c>
    </row>
    <row r="1068" spans="198:225" x14ac:dyDescent="0.25">
      <c r="GP1068" s="9" t="e">
        <f ca="1">INDIRECT(ADDRESS(ROW(),Controls!#REF!+30))</f>
        <v>#REF!</v>
      </c>
      <c r="GQ1068" s="9" t="e">
        <f ca="1">INDIRECT(ADDRESS(ROW(),Controls!#REF!+45))</f>
        <v>#REF!</v>
      </c>
      <c r="GR1068" s="9" t="e">
        <f ca="1">INDIRECT(ADDRESS(ROW(),Controls!#REF!+60))</f>
        <v>#REF!</v>
      </c>
      <c r="GS1068" s="9" t="e">
        <f ca="1">INDIRECT(ADDRESS(ROW(),Controls!#REF!+75))</f>
        <v>#REF!</v>
      </c>
      <c r="GT1068" s="9" t="e">
        <f ca="1">INDIRECT(ADDRESS(ROW(),Controls!#REF!+90))</f>
        <v>#REF!</v>
      </c>
      <c r="GU1068" s="9" t="e">
        <f ca="1">INDIRECT(ADDRESS(ROW(),Controls!#REF!+105))</f>
        <v>#REF!</v>
      </c>
      <c r="GV1068" s="9" t="e">
        <f ca="1">INDIRECT(ADDRESS(ROW(),Controls!#REF!+120))</f>
        <v>#REF!</v>
      </c>
      <c r="GW1068" s="9" t="e">
        <f ca="1">INDIRECT(ADDRESS(ROW(),Controls!#REF!+15))</f>
        <v>#REF!</v>
      </c>
      <c r="GX1068" s="9" t="e">
        <f ca="1">INDIRECT(ADDRESS(ROW(),Controls!#REF!+135))</f>
        <v>#REF!</v>
      </c>
      <c r="HJ1068" s="9" t="e">
        <f t="shared" ca="1" si="96"/>
        <v>#REF!</v>
      </c>
      <c r="HK1068" s="9" t="e">
        <f t="shared" ca="1" si="97"/>
        <v>#REF!</v>
      </c>
      <c r="HL1068" s="9" t="e">
        <f t="shared" ca="1" si="98"/>
        <v>#REF!</v>
      </c>
      <c r="HM1068" s="9" t="e">
        <f t="shared" ca="1" si="99"/>
        <v>#REF!</v>
      </c>
      <c r="HN1068" s="9" t="e">
        <f ca="1">SQRT($GS1068*(1-$GS1068/Controls!$D$15))</f>
        <v>#REF!</v>
      </c>
      <c r="HO1068" s="9" t="e">
        <f t="shared" ca="1" si="100"/>
        <v>#REF!</v>
      </c>
      <c r="HP1068" s="9" t="e">
        <f t="shared" ca="1" si="101"/>
        <v>#REF!</v>
      </c>
      <c r="HQ1068" s="9" t="e">
        <f ca="1">IF($GV1068=0,NA(),($GX1068*Controls!#REF!))</f>
        <v>#REF!</v>
      </c>
    </row>
    <row r="1069" spans="198:225" x14ac:dyDescent="0.25">
      <c r="GP1069" s="9" t="e">
        <f ca="1">INDIRECT(ADDRESS(ROW(),Controls!#REF!+30))</f>
        <v>#REF!</v>
      </c>
      <c r="GQ1069" s="9" t="e">
        <f ca="1">INDIRECT(ADDRESS(ROW(),Controls!#REF!+45))</f>
        <v>#REF!</v>
      </c>
      <c r="GR1069" s="9" t="e">
        <f ca="1">INDIRECT(ADDRESS(ROW(),Controls!#REF!+60))</f>
        <v>#REF!</v>
      </c>
      <c r="GS1069" s="9" t="e">
        <f ca="1">INDIRECT(ADDRESS(ROW(),Controls!#REF!+75))</f>
        <v>#REF!</v>
      </c>
      <c r="GT1069" s="9" t="e">
        <f ca="1">INDIRECT(ADDRESS(ROW(),Controls!#REF!+90))</f>
        <v>#REF!</v>
      </c>
      <c r="GU1069" s="9" t="e">
        <f ca="1">INDIRECT(ADDRESS(ROW(),Controls!#REF!+105))</f>
        <v>#REF!</v>
      </c>
      <c r="GV1069" s="9" t="e">
        <f ca="1">INDIRECT(ADDRESS(ROW(),Controls!#REF!+120))</f>
        <v>#REF!</v>
      </c>
      <c r="GW1069" s="9" t="e">
        <f ca="1">INDIRECT(ADDRESS(ROW(),Controls!#REF!+15))</f>
        <v>#REF!</v>
      </c>
      <c r="GX1069" s="9" t="e">
        <f ca="1">INDIRECT(ADDRESS(ROW(),Controls!#REF!+135))</f>
        <v>#REF!</v>
      </c>
      <c r="HJ1069" s="9" t="e">
        <f t="shared" ca="1" si="96"/>
        <v>#REF!</v>
      </c>
      <c r="HK1069" s="9" t="e">
        <f t="shared" ca="1" si="97"/>
        <v>#REF!</v>
      </c>
      <c r="HL1069" s="9" t="e">
        <f t="shared" ca="1" si="98"/>
        <v>#REF!</v>
      </c>
      <c r="HM1069" s="9" t="e">
        <f t="shared" ca="1" si="99"/>
        <v>#REF!</v>
      </c>
      <c r="HN1069" s="9" t="e">
        <f ca="1">SQRT($GS1069*(1-$GS1069/Controls!$D$15))</f>
        <v>#REF!</v>
      </c>
      <c r="HO1069" s="9" t="e">
        <f t="shared" ca="1" si="100"/>
        <v>#REF!</v>
      </c>
      <c r="HP1069" s="9" t="e">
        <f t="shared" ca="1" si="101"/>
        <v>#REF!</v>
      </c>
      <c r="HQ1069" s="9" t="e">
        <f ca="1">IF($GV1069=0,NA(),($GX1069*Controls!#REF!))</f>
        <v>#REF!</v>
      </c>
    </row>
    <row r="1070" spans="198:225" x14ac:dyDescent="0.25">
      <c r="GP1070" s="9" t="e">
        <f ca="1">INDIRECT(ADDRESS(ROW(),Controls!#REF!+30))</f>
        <v>#REF!</v>
      </c>
      <c r="GQ1070" s="9" t="e">
        <f ca="1">INDIRECT(ADDRESS(ROW(),Controls!#REF!+45))</f>
        <v>#REF!</v>
      </c>
      <c r="GR1070" s="9" t="e">
        <f ca="1">INDIRECT(ADDRESS(ROW(),Controls!#REF!+60))</f>
        <v>#REF!</v>
      </c>
      <c r="GS1070" s="9" t="e">
        <f ca="1">INDIRECT(ADDRESS(ROW(),Controls!#REF!+75))</f>
        <v>#REF!</v>
      </c>
      <c r="GT1070" s="9" t="e">
        <f ca="1">INDIRECT(ADDRESS(ROW(),Controls!#REF!+90))</f>
        <v>#REF!</v>
      </c>
      <c r="GU1070" s="9" t="e">
        <f ca="1">INDIRECT(ADDRESS(ROW(),Controls!#REF!+105))</f>
        <v>#REF!</v>
      </c>
      <c r="GV1070" s="9" t="e">
        <f ca="1">INDIRECT(ADDRESS(ROW(),Controls!#REF!+120))</f>
        <v>#REF!</v>
      </c>
      <c r="GW1070" s="9" t="e">
        <f ca="1">INDIRECT(ADDRESS(ROW(),Controls!#REF!+15))</f>
        <v>#REF!</v>
      </c>
      <c r="GX1070" s="9" t="e">
        <f ca="1">INDIRECT(ADDRESS(ROW(),Controls!#REF!+135))</f>
        <v>#REF!</v>
      </c>
      <c r="HJ1070" s="9" t="e">
        <f t="shared" ca="1" si="96"/>
        <v>#REF!</v>
      </c>
      <c r="HK1070" s="9" t="e">
        <f t="shared" ca="1" si="97"/>
        <v>#REF!</v>
      </c>
      <c r="HL1070" s="9" t="e">
        <f t="shared" ca="1" si="98"/>
        <v>#REF!</v>
      </c>
      <c r="HM1070" s="9" t="e">
        <f t="shared" ca="1" si="99"/>
        <v>#REF!</v>
      </c>
      <c r="HN1070" s="9" t="e">
        <f ca="1">SQRT($GS1070*(1-$GS1070/Controls!$D$15))</f>
        <v>#REF!</v>
      </c>
      <c r="HO1070" s="9" t="e">
        <f t="shared" ca="1" si="100"/>
        <v>#REF!</v>
      </c>
      <c r="HP1070" s="9" t="e">
        <f t="shared" ca="1" si="101"/>
        <v>#REF!</v>
      </c>
      <c r="HQ1070" s="9" t="e">
        <f ca="1">IF($GV1070=0,NA(),($GX1070*Controls!#REF!))</f>
        <v>#REF!</v>
      </c>
    </row>
    <row r="1071" spans="198:225" x14ac:dyDescent="0.25">
      <c r="GP1071" s="9" t="e">
        <f ca="1">INDIRECT(ADDRESS(ROW(),Controls!#REF!+30))</f>
        <v>#REF!</v>
      </c>
      <c r="GQ1071" s="9" t="e">
        <f ca="1">INDIRECT(ADDRESS(ROW(),Controls!#REF!+45))</f>
        <v>#REF!</v>
      </c>
      <c r="GR1071" s="9" t="e">
        <f ca="1">INDIRECT(ADDRESS(ROW(),Controls!#REF!+60))</f>
        <v>#REF!</v>
      </c>
      <c r="GS1071" s="9" t="e">
        <f ca="1">INDIRECT(ADDRESS(ROW(),Controls!#REF!+75))</f>
        <v>#REF!</v>
      </c>
      <c r="GT1071" s="9" t="e">
        <f ca="1">INDIRECT(ADDRESS(ROW(),Controls!#REF!+90))</f>
        <v>#REF!</v>
      </c>
      <c r="GU1071" s="9" t="e">
        <f ca="1">INDIRECT(ADDRESS(ROW(),Controls!#REF!+105))</f>
        <v>#REF!</v>
      </c>
      <c r="GV1071" s="9" t="e">
        <f ca="1">INDIRECT(ADDRESS(ROW(),Controls!#REF!+120))</f>
        <v>#REF!</v>
      </c>
      <c r="GW1071" s="9" t="e">
        <f ca="1">INDIRECT(ADDRESS(ROW(),Controls!#REF!+15))</f>
        <v>#REF!</v>
      </c>
      <c r="GX1071" s="9" t="e">
        <f ca="1">INDIRECT(ADDRESS(ROW(),Controls!#REF!+135))</f>
        <v>#REF!</v>
      </c>
      <c r="HJ1071" s="9" t="e">
        <f t="shared" ca="1" si="96"/>
        <v>#REF!</v>
      </c>
      <c r="HK1071" s="9" t="e">
        <f t="shared" ca="1" si="97"/>
        <v>#REF!</v>
      </c>
      <c r="HL1071" s="9" t="e">
        <f t="shared" ca="1" si="98"/>
        <v>#REF!</v>
      </c>
      <c r="HM1071" s="9" t="e">
        <f t="shared" ca="1" si="99"/>
        <v>#REF!</v>
      </c>
      <c r="HN1071" s="9" t="e">
        <f ca="1">SQRT($GS1071*(1-$GS1071/Controls!$D$15))</f>
        <v>#REF!</v>
      </c>
      <c r="HO1071" s="9" t="e">
        <f t="shared" ca="1" si="100"/>
        <v>#REF!</v>
      </c>
      <c r="HP1071" s="9" t="e">
        <f t="shared" ca="1" si="101"/>
        <v>#REF!</v>
      </c>
      <c r="HQ1071" s="9" t="e">
        <f ca="1">IF($GV1071=0,NA(),($GX1071*Controls!#REF!))</f>
        <v>#REF!</v>
      </c>
    </row>
    <row r="1072" spans="198:225" x14ac:dyDescent="0.25">
      <c r="GP1072" s="9" t="e">
        <f ca="1">INDIRECT(ADDRESS(ROW(),Controls!#REF!+30))</f>
        <v>#REF!</v>
      </c>
      <c r="GQ1072" s="9" t="e">
        <f ca="1">INDIRECT(ADDRESS(ROW(),Controls!#REF!+45))</f>
        <v>#REF!</v>
      </c>
      <c r="GR1072" s="9" t="e">
        <f ca="1">INDIRECT(ADDRESS(ROW(),Controls!#REF!+60))</f>
        <v>#REF!</v>
      </c>
      <c r="GS1072" s="9" t="e">
        <f ca="1">INDIRECT(ADDRESS(ROW(),Controls!#REF!+75))</f>
        <v>#REF!</v>
      </c>
      <c r="GT1072" s="9" t="e">
        <f ca="1">INDIRECT(ADDRESS(ROW(),Controls!#REF!+90))</f>
        <v>#REF!</v>
      </c>
      <c r="GU1072" s="9" t="e">
        <f ca="1">INDIRECT(ADDRESS(ROW(),Controls!#REF!+105))</f>
        <v>#REF!</v>
      </c>
      <c r="GV1072" s="9" t="e">
        <f ca="1">INDIRECT(ADDRESS(ROW(),Controls!#REF!+120))</f>
        <v>#REF!</v>
      </c>
      <c r="GW1072" s="9" t="e">
        <f ca="1">INDIRECT(ADDRESS(ROW(),Controls!#REF!+15))</f>
        <v>#REF!</v>
      </c>
      <c r="GX1072" s="9" t="e">
        <f ca="1">INDIRECT(ADDRESS(ROW(),Controls!#REF!+135))</f>
        <v>#REF!</v>
      </c>
      <c r="HJ1072" s="9" t="e">
        <f t="shared" ca="1" si="96"/>
        <v>#REF!</v>
      </c>
      <c r="HK1072" s="9" t="e">
        <f t="shared" ca="1" si="97"/>
        <v>#REF!</v>
      </c>
      <c r="HL1072" s="9" t="e">
        <f t="shared" ca="1" si="98"/>
        <v>#REF!</v>
      </c>
      <c r="HM1072" s="9" t="e">
        <f t="shared" ca="1" si="99"/>
        <v>#REF!</v>
      </c>
      <c r="HN1072" s="9" t="e">
        <f ca="1">SQRT($GS1072*(1-$GS1072/Controls!$D$15))</f>
        <v>#REF!</v>
      </c>
      <c r="HO1072" s="9" t="e">
        <f t="shared" ca="1" si="100"/>
        <v>#REF!</v>
      </c>
      <c r="HP1072" s="9" t="e">
        <f t="shared" ca="1" si="101"/>
        <v>#REF!</v>
      </c>
      <c r="HQ1072" s="9" t="e">
        <f ca="1">IF($GV1072=0,NA(),($GX1072*Controls!#REF!))</f>
        <v>#REF!</v>
      </c>
    </row>
    <row r="1073" spans="198:225" x14ac:dyDescent="0.25">
      <c r="GP1073" s="9" t="e">
        <f ca="1">INDIRECT(ADDRESS(ROW(),Controls!#REF!+30))</f>
        <v>#REF!</v>
      </c>
      <c r="GQ1073" s="9" t="e">
        <f ca="1">INDIRECT(ADDRESS(ROW(),Controls!#REF!+45))</f>
        <v>#REF!</v>
      </c>
      <c r="GR1073" s="9" t="e">
        <f ca="1">INDIRECT(ADDRESS(ROW(),Controls!#REF!+60))</f>
        <v>#REF!</v>
      </c>
      <c r="GS1073" s="9" t="e">
        <f ca="1">INDIRECT(ADDRESS(ROW(),Controls!#REF!+75))</f>
        <v>#REF!</v>
      </c>
      <c r="GT1073" s="9" t="e">
        <f ca="1">INDIRECT(ADDRESS(ROW(),Controls!#REF!+90))</f>
        <v>#REF!</v>
      </c>
      <c r="GU1073" s="9" t="e">
        <f ca="1">INDIRECT(ADDRESS(ROW(),Controls!#REF!+105))</f>
        <v>#REF!</v>
      </c>
      <c r="GV1073" s="9" t="e">
        <f ca="1">INDIRECT(ADDRESS(ROW(),Controls!#REF!+120))</f>
        <v>#REF!</v>
      </c>
      <c r="GW1073" s="9" t="e">
        <f ca="1">INDIRECT(ADDRESS(ROW(),Controls!#REF!+15))</f>
        <v>#REF!</v>
      </c>
      <c r="GX1073" s="9" t="e">
        <f ca="1">INDIRECT(ADDRESS(ROW(),Controls!#REF!+135))</f>
        <v>#REF!</v>
      </c>
      <c r="HJ1073" s="9" t="e">
        <f t="shared" ca="1" si="96"/>
        <v>#REF!</v>
      </c>
      <c r="HK1073" s="9" t="e">
        <f t="shared" ca="1" si="97"/>
        <v>#REF!</v>
      </c>
      <c r="HL1073" s="9" t="e">
        <f t="shared" ca="1" si="98"/>
        <v>#REF!</v>
      </c>
      <c r="HM1073" s="9" t="e">
        <f t="shared" ca="1" si="99"/>
        <v>#REF!</v>
      </c>
      <c r="HN1073" s="9" t="e">
        <f ca="1">SQRT($GS1073*(1-$GS1073/Controls!$D$15))</f>
        <v>#REF!</v>
      </c>
      <c r="HO1073" s="9" t="e">
        <f t="shared" ca="1" si="100"/>
        <v>#REF!</v>
      </c>
      <c r="HP1073" s="9" t="e">
        <f t="shared" ca="1" si="101"/>
        <v>#REF!</v>
      </c>
      <c r="HQ1073" s="9" t="e">
        <f ca="1">IF($GV1073=0,NA(),($GX1073*Controls!#REF!))</f>
        <v>#REF!</v>
      </c>
    </row>
    <row r="1074" spans="198:225" x14ac:dyDescent="0.25">
      <c r="GP1074" s="9" t="e">
        <f ca="1">INDIRECT(ADDRESS(ROW(),Controls!#REF!+30))</f>
        <v>#REF!</v>
      </c>
      <c r="GQ1074" s="9" t="e">
        <f ca="1">INDIRECT(ADDRESS(ROW(),Controls!#REF!+45))</f>
        <v>#REF!</v>
      </c>
      <c r="GR1074" s="9" t="e">
        <f ca="1">INDIRECT(ADDRESS(ROW(),Controls!#REF!+60))</f>
        <v>#REF!</v>
      </c>
      <c r="GS1074" s="9" t="e">
        <f ca="1">INDIRECT(ADDRESS(ROW(),Controls!#REF!+75))</f>
        <v>#REF!</v>
      </c>
      <c r="GT1074" s="9" t="e">
        <f ca="1">INDIRECT(ADDRESS(ROW(),Controls!#REF!+90))</f>
        <v>#REF!</v>
      </c>
      <c r="GU1074" s="9" t="e">
        <f ca="1">INDIRECT(ADDRESS(ROW(),Controls!#REF!+105))</f>
        <v>#REF!</v>
      </c>
      <c r="GV1074" s="9" t="e">
        <f ca="1">INDIRECT(ADDRESS(ROW(),Controls!#REF!+120))</f>
        <v>#REF!</v>
      </c>
      <c r="GW1074" s="9" t="e">
        <f ca="1">INDIRECT(ADDRESS(ROW(),Controls!#REF!+15))</f>
        <v>#REF!</v>
      </c>
      <c r="GX1074" s="9" t="e">
        <f ca="1">INDIRECT(ADDRESS(ROW(),Controls!#REF!+135))</f>
        <v>#REF!</v>
      </c>
      <c r="HJ1074" s="9" t="e">
        <f t="shared" ca="1" si="96"/>
        <v>#REF!</v>
      </c>
      <c r="HK1074" s="9" t="e">
        <f t="shared" ca="1" si="97"/>
        <v>#REF!</v>
      </c>
      <c r="HL1074" s="9" t="e">
        <f t="shared" ca="1" si="98"/>
        <v>#REF!</v>
      </c>
      <c r="HM1074" s="9" t="e">
        <f t="shared" ca="1" si="99"/>
        <v>#REF!</v>
      </c>
      <c r="HN1074" s="9" t="e">
        <f ca="1">SQRT($GS1074*(1-$GS1074/Controls!$D$15))</f>
        <v>#REF!</v>
      </c>
      <c r="HO1074" s="9" t="e">
        <f t="shared" ca="1" si="100"/>
        <v>#REF!</v>
      </c>
      <c r="HP1074" s="9" t="e">
        <f t="shared" ca="1" si="101"/>
        <v>#REF!</v>
      </c>
      <c r="HQ1074" s="9" t="e">
        <f ca="1">IF($GV1074=0,NA(),($GX1074*Controls!#REF!))</f>
        <v>#REF!</v>
      </c>
    </row>
    <row r="1075" spans="198:225" x14ac:dyDescent="0.25">
      <c r="GP1075" s="9" t="e">
        <f ca="1">INDIRECT(ADDRESS(ROW(),Controls!#REF!+30))</f>
        <v>#REF!</v>
      </c>
      <c r="GQ1075" s="9" t="e">
        <f ca="1">INDIRECT(ADDRESS(ROW(),Controls!#REF!+45))</f>
        <v>#REF!</v>
      </c>
      <c r="GR1075" s="9" t="e">
        <f ca="1">INDIRECT(ADDRESS(ROW(),Controls!#REF!+60))</f>
        <v>#REF!</v>
      </c>
      <c r="GS1075" s="9" t="e">
        <f ca="1">INDIRECT(ADDRESS(ROW(),Controls!#REF!+75))</f>
        <v>#REF!</v>
      </c>
      <c r="GT1075" s="9" t="e">
        <f ca="1">INDIRECT(ADDRESS(ROW(),Controls!#REF!+90))</f>
        <v>#REF!</v>
      </c>
      <c r="GU1075" s="9" t="e">
        <f ca="1">INDIRECT(ADDRESS(ROW(),Controls!#REF!+105))</f>
        <v>#REF!</v>
      </c>
      <c r="GV1075" s="9" t="e">
        <f ca="1">INDIRECT(ADDRESS(ROW(),Controls!#REF!+120))</f>
        <v>#REF!</v>
      </c>
      <c r="GW1075" s="9" t="e">
        <f ca="1">INDIRECT(ADDRESS(ROW(),Controls!#REF!+15))</f>
        <v>#REF!</v>
      </c>
      <c r="GX1075" s="9" t="e">
        <f ca="1">INDIRECT(ADDRESS(ROW(),Controls!#REF!+135))</f>
        <v>#REF!</v>
      </c>
      <c r="HJ1075" s="9" t="e">
        <f t="shared" ca="1" si="96"/>
        <v>#REF!</v>
      </c>
      <c r="HK1075" s="9" t="e">
        <f t="shared" ca="1" si="97"/>
        <v>#REF!</v>
      </c>
      <c r="HL1075" s="9" t="e">
        <f t="shared" ca="1" si="98"/>
        <v>#REF!</v>
      </c>
      <c r="HM1075" s="9" t="e">
        <f t="shared" ca="1" si="99"/>
        <v>#REF!</v>
      </c>
      <c r="HN1075" s="9" t="e">
        <f ca="1">SQRT($GS1075*(1-$GS1075/Controls!$D$15))</f>
        <v>#REF!</v>
      </c>
      <c r="HO1075" s="9" t="e">
        <f t="shared" ca="1" si="100"/>
        <v>#REF!</v>
      </c>
      <c r="HP1075" s="9" t="e">
        <f t="shared" ca="1" si="101"/>
        <v>#REF!</v>
      </c>
      <c r="HQ1075" s="9" t="e">
        <f ca="1">IF($GV1075=0,NA(),($GX1075*Controls!#REF!))</f>
        <v>#REF!</v>
      </c>
    </row>
    <row r="1076" spans="198:225" x14ac:dyDescent="0.25">
      <c r="GP1076" s="9" t="e">
        <f ca="1">INDIRECT(ADDRESS(ROW(),Controls!#REF!+30))</f>
        <v>#REF!</v>
      </c>
      <c r="GQ1076" s="9" t="e">
        <f ca="1">INDIRECT(ADDRESS(ROW(),Controls!#REF!+45))</f>
        <v>#REF!</v>
      </c>
      <c r="GR1076" s="9" t="e">
        <f ca="1">INDIRECT(ADDRESS(ROW(),Controls!#REF!+60))</f>
        <v>#REF!</v>
      </c>
      <c r="GS1076" s="9" t="e">
        <f ca="1">INDIRECT(ADDRESS(ROW(),Controls!#REF!+75))</f>
        <v>#REF!</v>
      </c>
      <c r="GT1076" s="9" t="e">
        <f ca="1">INDIRECT(ADDRESS(ROW(),Controls!#REF!+90))</f>
        <v>#REF!</v>
      </c>
      <c r="GU1076" s="9" t="e">
        <f ca="1">INDIRECT(ADDRESS(ROW(),Controls!#REF!+105))</f>
        <v>#REF!</v>
      </c>
      <c r="GV1076" s="9" t="e">
        <f ca="1">INDIRECT(ADDRESS(ROW(),Controls!#REF!+120))</f>
        <v>#REF!</v>
      </c>
      <c r="GW1076" s="9" t="e">
        <f ca="1">INDIRECT(ADDRESS(ROW(),Controls!#REF!+15))</f>
        <v>#REF!</v>
      </c>
      <c r="GX1076" s="9" t="e">
        <f ca="1">INDIRECT(ADDRESS(ROW(),Controls!#REF!+135))</f>
        <v>#REF!</v>
      </c>
      <c r="HJ1076" s="9" t="e">
        <f t="shared" ca="1" si="96"/>
        <v>#REF!</v>
      </c>
      <c r="HK1076" s="9" t="e">
        <f t="shared" ca="1" si="97"/>
        <v>#REF!</v>
      </c>
      <c r="HL1076" s="9" t="e">
        <f t="shared" ca="1" si="98"/>
        <v>#REF!</v>
      </c>
      <c r="HM1076" s="9" t="e">
        <f t="shared" ca="1" si="99"/>
        <v>#REF!</v>
      </c>
      <c r="HN1076" s="9" t="e">
        <f ca="1">SQRT($GS1076*(1-$GS1076/Controls!$D$15))</f>
        <v>#REF!</v>
      </c>
      <c r="HO1076" s="9" t="e">
        <f t="shared" ca="1" si="100"/>
        <v>#REF!</v>
      </c>
      <c r="HP1076" s="9" t="e">
        <f t="shared" ca="1" si="101"/>
        <v>#REF!</v>
      </c>
      <c r="HQ1076" s="9" t="e">
        <f ca="1">IF($GV1076=0,NA(),($GX1076*Controls!#REF!))</f>
        <v>#REF!</v>
      </c>
    </row>
    <row r="1077" spans="198:225" x14ac:dyDescent="0.25">
      <c r="GP1077" s="9" t="e">
        <f ca="1">INDIRECT(ADDRESS(ROW(),Controls!#REF!+30))</f>
        <v>#REF!</v>
      </c>
      <c r="GQ1077" s="9" t="e">
        <f ca="1">INDIRECT(ADDRESS(ROW(),Controls!#REF!+45))</f>
        <v>#REF!</v>
      </c>
      <c r="GR1077" s="9" t="e">
        <f ca="1">INDIRECT(ADDRESS(ROW(),Controls!#REF!+60))</f>
        <v>#REF!</v>
      </c>
      <c r="GS1077" s="9" t="e">
        <f ca="1">INDIRECT(ADDRESS(ROW(),Controls!#REF!+75))</f>
        <v>#REF!</v>
      </c>
      <c r="GT1077" s="9" t="e">
        <f ca="1">INDIRECT(ADDRESS(ROW(),Controls!#REF!+90))</f>
        <v>#REF!</v>
      </c>
      <c r="GU1077" s="9" t="e">
        <f ca="1">INDIRECT(ADDRESS(ROW(),Controls!#REF!+105))</f>
        <v>#REF!</v>
      </c>
      <c r="GV1077" s="9" t="e">
        <f ca="1">INDIRECT(ADDRESS(ROW(),Controls!#REF!+120))</f>
        <v>#REF!</v>
      </c>
      <c r="GW1077" s="9" t="e">
        <f ca="1">INDIRECT(ADDRESS(ROW(),Controls!#REF!+15))</f>
        <v>#REF!</v>
      </c>
      <c r="GX1077" s="9" t="e">
        <f ca="1">INDIRECT(ADDRESS(ROW(),Controls!#REF!+135))</f>
        <v>#REF!</v>
      </c>
      <c r="HJ1077" s="9" t="e">
        <f t="shared" ca="1" si="96"/>
        <v>#REF!</v>
      </c>
      <c r="HK1077" s="9" t="e">
        <f t="shared" ca="1" si="97"/>
        <v>#REF!</v>
      </c>
      <c r="HL1077" s="9" t="e">
        <f t="shared" ca="1" si="98"/>
        <v>#REF!</v>
      </c>
      <c r="HM1077" s="9" t="e">
        <f t="shared" ca="1" si="99"/>
        <v>#REF!</v>
      </c>
      <c r="HN1077" s="9" t="e">
        <f ca="1">SQRT($GS1077*(1-$GS1077/Controls!$D$15))</f>
        <v>#REF!</v>
      </c>
      <c r="HO1077" s="9" t="e">
        <f t="shared" ca="1" si="100"/>
        <v>#REF!</v>
      </c>
      <c r="HP1077" s="9" t="e">
        <f t="shared" ca="1" si="101"/>
        <v>#REF!</v>
      </c>
      <c r="HQ1077" s="9" t="e">
        <f ca="1">IF($GV1077=0,NA(),($GX1077*Controls!#REF!))</f>
        <v>#REF!</v>
      </c>
    </row>
    <row r="1078" spans="198:225" x14ac:dyDescent="0.25">
      <c r="GP1078" s="9" t="e">
        <f ca="1">INDIRECT(ADDRESS(ROW(),Controls!#REF!+30))</f>
        <v>#REF!</v>
      </c>
      <c r="GQ1078" s="9" t="e">
        <f ca="1">INDIRECT(ADDRESS(ROW(),Controls!#REF!+45))</f>
        <v>#REF!</v>
      </c>
      <c r="GR1078" s="9" t="e">
        <f ca="1">INDIRECT(ADDRESS(ROW(),Controls!#REF!+60))</f>
        <v>#REF!</v>
      </c>
      <c r="GS1078" s="9" t="e">
        <f ca="1">INDIRECT(ADDRESS(ROW(),Controls!#REF!+75))</f>
        <v>#REF!</v>
      </c>
      <c r="GT1078" s="9" t="e">
        <f ca="1">INDIRECT(ADDRESS(ROW(),Controls!#REF!+90))</f>
        <v>#REF!</v>
      </c>
      <c r="GU1078" s="9" t="e">
        <f ca="1">INDIRECT(ADDRESS(ROW(),Controls!#REF!+105))</f>
        <v>#REF!</v>
      </c>
      <c r="GV1078" s="9" t="e">
        <f ca="1">INDIRECT(ADDRESS(ROW(),Controls!#REF!+120))</f>
        <v>#REF!</v>
      </c>
      <c r="GW1078" s="9" t="e">
        <f ca="1">INDIRECT(ADDRESS(ROW(),Controls!#REF!+15))</f>
        <v>#REF!</v>
      </c>
      <c r="GX1078" s="9" t="e">
        <f ca="1">INDIRECT(ADDRESS(ROW(),Controls!#REF!+135))</f>
        <v>#REF!</v>
      </c>
      <c r="HJ1078" s="9" t="e">
        <f t="shared" ca="1" si="96"/>
        <v>#REF!</v>
      </c>
      <c r="HK1078" s="9" t="e">
        <f t="shared" ca="1" si="97"/>
        <v>#REF!</v>
      </c>
      <c r="HL1078" s="9" t="e">
        <f t="shared" ca="1" si="98"/>
        <v>#REF!</v>
      </c>
      <c r="HM1078" s="9" t="e">
        <f t="shared" ca="1" si="99"/>
        <v>#REF!</v>
      </c>
      <c r="HN1078" s="9" t="e">
        <f ca="1">SQRT($GS1078*(1-$GS1078/Controls!$D$15))</f>
        <v>#REF!</v>
      </c>
      <c r="HO1078" s="9" t="e">
        <f t="shared" ca="1" si="100"/>
        <v>#REF!</v>
      </c>
      <c r="HP1078" s="9" t="e">
        <f t="shared" ca="1" si="101"/>
        <v>#REF!</v>
      </c>
      <c r="HQ1078" s="9" t="e">
        <f ca="1">IF($GV1078=0,NA(),($GX1078*Controls!#REF!))</f>
        <v>#REF!</v>
      </c>
    </row>
    <row r="1079" spans="198:225" x14ac:dyDescent="0.25">
      <c r="GP1079" s="9" t="e">
        <f ca="1">INDIRECT(ADDRESS(ROW(),Controls!#REF!+30))</f>
        <v>#REF!</v>
      </c>
      <c r="GQ1079" s="9" t="e">
        <f ca="1">INDIRECT(ADDRESS(ROW(),Controls!#REF!+45))</f>
        <v>#REF!</v>
      </c>
      <c r="GR1079" s="9" t="e">
        <f ca="1">INDIRECT(ADDRESS(ROW(),Controls!#REF!+60))</f>
        <v>#REF!</v>
      </c>
      <c r="GS1079" s="9" t="e">
        <f ca="1">INDIRECT(ADDRESS(ROW(),Controls!#REF!+75))</f>
        <v>#REF!</v>
      </c>
      <c r="GT1079" s="9" t="e">
        <f ca="1">INDIRECT(ADDRESS(ROW(),Controls!#REF!+90))</f>
        <v>#REF!</v>
      </c>
      <c r="GU1079" s="9" t="e">
        <f ca="1">INDIRECT(ADDRESS(ROW(),Controls!#REF!+105))</f>
        <v>#REF!</v>
      </c>
      <c r="GV1079" s="9" t="e">
        <f ca="1">INDIRECT(ADDRESS(ROW(),Controls!#REF!+120))</f>
        <v>#REF!</v>
      </c>
      <c r="GW1079" s="9" t="e">
        <f ca="1">INDIRECT(ADDRESS(ROW(),Controls!#REF!+15))</f>
        <v>#REF!</v>
      </c>
      <c r="GX1079" s="9" t="e">
        <f ca="1">INDIRECT(ADDRESS(ROW(),Controls!#REF!+135))</f>
        <v>#REF!</v>
      </c>
      <c r="HJ1079" s="9" t="e">
        <f t="shared" ca="1" si="96"/>
        <v>#REF!</v>
      </c>
      <c r="HK1079" s="9" t="e">
        <f t="shared" ca="1" si="97"/>
        <v>#REF!</v>
      </c>
      <c r="HL1079" s="9" t="e">
        <f t="shared" ca="1" si="98"/>
        <v>#REF!</v>
      </c>
      <c r="HM1079" s="9" t="e">
        <f t="shared" ca="1" si="99"/>
        <v>#REF!</v>
      </c>
      <c r="HN1079" s="9" t="e">
        <f ca="1">SQRT($GS1079*(1-$GS1079/Controls!$D$15))</f>
        <v>#REF!</v>
      </c>
      <c r="HO1079" s="9" t="e">
        <f t="shared" ca="1" si="100"/>
        <v>#REF!</v>
      </c>
      <c r="HP1079" s="9" t="e">
        <f t="shared" ca="1" si="101"/>
        <v>#REF!</v>
      </c>
      <c r="HQ1079" s="9" t="e">
        <f ca="1">IF($GV1079=0,NA(),($GX1079*Controls!#REF!))</f>
        <v>#REF!</v>
      </c>
    </row>
    <row r="1080" spans="198:225" x14ac:dyDescent="0.25">
      <c r="GP1080" s="9" t="e">
        <f ca="1">INDIRECT(ADDRESS(ROW(),Controls!#REF!+30))</f>
        <v>#REF!</v>
      </c>
      <c r="GQ1080" s="9" t="e">
        <f ca="1">INDIRECT(ADDRESS(ROW(),Controls!#REF!+45))</f>
        <v>#REF!</v>
      </c>
      <c r="GR1080" s="9" t="e">
        <f ca="1">INDIRECT(ADDRESS(ROW(),Controls!#REF!+60))</f>
        <v>#REF!</v>
      </c>
      <c r="GS1080" s="9" t="e">
        <f ca="1">INDIRECT(ADDRESS(ROW(),Controls!#REF!+75))</f>
        <v>#REF!</v>
      </c>
      <c r="GT1080" s="9" t="e">
        <f ca="1">INDIRECT(ADDRESS(ROW(),Controls!#REF!+90))</f>
        <v>#REF!</v>
      </c>
      <c r="GU1080" s="9" t="e">
        <f ca="1">INDIRECT(ADDRESS(ROW(),Controls!#REF!+105))</f>
        <v>#REF!</v>
      </c>
      <c r="GV1080" s="9" t="e">
        <f ca="1">INDIRECT(ADDRESS(ROW(),Controls!#REF!+120))</f>
        <v>#REF!</v>
      </c>
      <c r="GW1080" s="9" t="e">
        <f ca="1">INDIRECT(ADDRESS(ROW(),Controls!#REF!+15))</f>
        <v>#REF!</v>
      </c>
      <c r="GX1080" s="9" t="e">
        <f ca="1">INDIRECT(ADDRESS(ROW(),Controls!#REF!+135))</f>
        <v>#REF!</v>
      </c>
      <c r="HJ1080" s="9" t="e">
        <f t="shared" ca="1" si="96"/>
        <v>#REF!</v>
      </c>
      <c r="HK1080" s="9" t="e">
        <f t="shared" ca="1" si="97"/>
        <v>#REF!</v>
      </c>
      <c r="HL1080" s="9" t="e">
        <f t="shared" ca="1" si="98"/>
        <v>#REF!</v>
      </c>
      <c r="HM1080" s="9" t="e">
        <f t="shared" ca="1" si="99"/>
        <v>#REF!</v>
      </c>
      <c r="HN1080" s="9" t="e">
        <f ca="1">SQRT($GS1080*(1-$GS1080/Controls!$D$15))</f>
        <v>#REF!</v>
      </c>
      <c r="HO1080" s="9" t="e">
        <f t="shared" ca="1" si="100"/>
        <v>#REF!</v>
      </c>
      <c r="HP1080" s="9" t="e">
        <f t="shared" ca="1" si="101"/>
        <v>#REF!</v>
      </c>
      <c r="HQ1080" s="9" t="e">
        <f ca="1">IF($GV1080=0,NA(),($GX1080*Controls!#REF!))</f>
        <v>#REF!</v>
      </c>
    </row>
    <row r="1081" spans="198:225" x14ac:dyDescent="0.25">
      <c r="GP1081" s="9" t="e">
        <f ca="1">INDIRECT(ADDRESS(ROW(),Controls!#REF!+30))</f>
        <v>#REF!</v>
      </c>
      <c r="GQ1081" s="9" t="e">
        <f ca="1">INDIRECT(ADDRESS(ROW(),Controls!#REF!+45))</f>
        <v>#REF!</v>
      </c>
      <c r="GR1081" s="9" t="e">
        <f ca="1">INDIRECT(ADDRESS(ROW(),Controls!#REF!+60))</f>
        <v>#REF!</v>
      </c>
      <c r="GS1081" s="9" t="e">
        <f ca="1">INDIRECT(ADDRESS(ROW(),Controls!#REF!+75))</f>
        <v>#REF!</v>
      </c>
      <c r="GT1081" s="9" t="e">
        <f ca="1">INDIRECT(ADDRESS(ROW(),Controls!#REF!+90))</f>
        <v>#REF!</v>
      </c>
      <c r="GU1081" s="9" t="e">
        <f ca="1">INDIRECT(ADDRESS(ROW(),Controls!#REF!+105))</f>
        <v>#REF!</v>
      </c>
      <c r="GV1081" s="9" t="e">
        <f ca="1">INDIRECT(ADDRESS(ROW(),Controls!#REF!+120))</f>
        <v>#REF!</v>
      </c>
      <c r="GW1081" s="9" t="e">
        <f ca="1">INDIRECT(ADDRESS(ROW(),Controls!#REF!+15))</f>
        <v>#REF!</v>
      </c>
      <c r="GX1081" s="9" t="e">
        <f ca="1">INDIRECT(ADDRESS(ROW(),Controls!#REF!+135))</f>
        <v>#REF!</v>
      </c>
      <c r="HJ1081" s="9" t="e">
        <f t="shared" ca="1" si="96"/>
        <v>#REF!</v>
      </c>
      <c r="HK1081" s="9" t="e">
        <f t="shared" ca="1" si="97"/>
        <v>#REF!</v>
      </c>
      <c r="HL1081" s="9" t="e">
        <f t="shared" ca="1" si="98"/>
        <v>#REF!</v>
      </c>
      <c r="HM1081" s="9" t="e">
        <f t="shared" ca="1" si="99"/>
        <v>#REF!</v>
      </c>
      <c r="HN1081" s="9" t="e">
        <f ca="1">SQRT($GS1081*(1-$GS1081/Controls!$D$15))</f>
        <v>#REF!</v>
      </c>
      <c r="HO1081" s="9" t="e">
        <f t="shared" ca="1" si="100"/>
        <v>#REF!</v>
      </c>
      <c r="HP1081" s="9" t="e">
        <f t="shared" ca="1" si="101"/>
        <v>#REF!</v>
      </c>
      <c r="HQ1081" s="9" t="e">
        <f ca="1">IF($GV1081=0,NA(),($GX1081*Controls!#REF!))</f>
        <v>#REF!</v>
      </c>
    </row>
    <row r="1082" spans="198:225" x14ac:dyDescent="0.25">
      <c r="GP1082" s="9" t="e">
        <f ca="1">INDIRECT(ADDRESS(ROW(),Controls!#REF!+30))</f>
        <v>#REF!</v>
      </c>
      <c r="GQ1082" s="9" t="e">
        <f ca="1">INDIRECT(ADDRESS(ROW(),Controls!#REF!+45))</f>
        <v>#REF!</v>
      </c>
      <c r="GR1082" s="9" t="e">
        <f ca="1">INDIRECT(ADDRESS(ROW(),Controls!#REF!+60))</f>
        <v>#REF!</v>
      </c>
      <c r="GS1082" s="9" t="e">
        <f ca="1">INDIRECT(ADDRESS(ROW(),Controls!#REF!+75))</f>
        <v>#REF!</v>
      </c>
      <c r="GT1082" s="9" t="e">
        <f ca="1">INDIRECT(ADDRESS(ROW(),Controls!#REF!+90))</f>
        <v>#REF!</v>
      </c>
      <c r="GU1082" s="9" t="e">
        <f ca="1">INDIRECT(ADDRESS(ROW(),Controls!#REF!+105))</f>
        <v>#REF!</v>
      </c>
      <c r="GV1082" s="9" t="e">
        <f ca="1">INDIRECT(ADDRESS(ROW(),Controls!#REF!+120))</f>
        <v>#REF!</v>
      </c>
      <c r="GW1082" s="9" t="e">
        <f ca="1">INDIRECT(ADDRESS(ROW(),Controls!#REF!+15))</f>
        <v>#REF!</v>
      </c>
      <c r="GX1082" s="9" t="e">
        <f ca="1">INDIRECT(ADDRESS(ROW(),Controls!#REF!+135))</f>
        <v>#REF!</v>
      </c>
      <c r="HJ1082" s="9" t="e">
        <f t="shared" ca="1" si="96"/>
        <v>#REF!</v>
      </c>
      <c r="HK1082" s="9" t="e">
        <f t="shared" ca="1" si="97"/>
        <v>#REF!</v>
      </c>
      <c r="HL1082" s="9" t="e">
        <f t="shared" ca="1" si="98"/>
        <v>#REF!</v>
      </c>
      <c r="HM1082" s="9" t="e">
        <f t="shared" ca="1" si="99"/>
        <v>#REF!</v>
      </c>
      <c r="HN1082" s="9" t="e">
        <f ca="1">SQRT($GS1082*(1-$GS1082/Controls!$D$15))</f>
        <v>#REF!</v>
      </c>
      <c r="HO1082" s="9" t="e">
        <f t="shared" ca="1" si="100"/>
        <v>#REF!</v>
      </c>
      <c r="HP1082" s="9" t="e">
        <f t="shared" ca="1" si="101"/>
        <v>#REF!</v>
      </c>
      <c r="HQ1082" s="9" t="e">
        <f ca="1">IF($GV1082=0,NA(),($GX1082*Controls!#REF!))</f>
        <v>#REF!</v>
      </c>
    </row>
    <row r="1083" spans="198:225" x14ac:dyDescent="0.25">
      <c r="GP1083" s="9" t="e">
        <f ca="1">INDIRECT(ADDRESS(ROW(),Controls!#REF!+30))</f>
        <v>#REF!</v>
      </c>
      <c r="GQ1083" s="9" t="e">
        <f ca="1">INDIRECT(ADDRESS(ROW(),Controls!#REF!+45))</f>
        <v>#REF!</v>
      </c>
      <c r="GR1083" s="9" t="e">
        <f ca="1">INDIRECT(ADDRESS(ROW(),Controls!#REF!+60))</f>
        <v>#REF!</v>
      </c>
      <c r="GS1083" s="9" t="e">
        <f ca="1">INDIRECT(ADDRESS(ROW(),Controls!#REF!+75))</f>
        <v>#REF!</v>
      </c>
      <c r="GT1083" s="9" t="e">
        <f ca="1">INDIRECT(ADDRESS(ROW(),Controls!#REF!+90))</f>
        <v>#REF!</v>
      </c>
      <c r="GU1083" s="9" t="e">
        <f ca="1">INDIRECT(ADDRESS(ROW(),Controls!#REF!+105))</f>
        <v>#REF!</v>
      </c>
      <c r="GV1083" s="9" t="e">
        <f ca="1">INDIRECT(ADDRESS(ROW(),Controls!#REF!+120))</f>
        <v>#REF!</v>
      </c>
      <c r="GW1083" s="9" t="e">
        <f ca="1">INDIRECT(ADDRESS(ROW(),Controls!#REF!+15))</f>
        <v>#REF!</v>
      </c>
      <c r="GX1083" s="9" t="e">
        <f ca="1">INDIRECT(ADDRESS(ROW(),Controls!#REF!+135))</f>
        <v>#REF!</v>
      </c>
      <c r="HJ1083" s="9" t="e">
        <f t="shared" ca="1" si="96"/>
        <v>#REF!</v>
      </c>
      <c r="HK1083" s="9" t="e">
        <f t="shared" ca="1" si="97"/>
        <v>#REF!</v>
      </c>
      <c r="HL1083" s="9" t="e">
        <f t="shared" ca="1" si="98"/>
        <v>#REF!</v>
      </c>
      <c r="HM1083" s="9" t="e">
        <f t="shared" ca="1" si="99"/>
        <v>#REF!</v>
      </c>
      <c r="HN1083" s="9" t="e">
        <f ca="1">SQRT($GS1083*(1-$GS1083/Controls!$D$15))</f>
        <v>#REF!</v>
      </c>
      <c r="HO1083" s="9" t="e">
        <f t="shared" ca="1" si="100"/>
        <v>#REF!</v>
      </c>
      <c r="HP1083" s="9" t="e">
        <f t="shared" ca="1" si="101"/>
        <v>#REF!</v>
      </c>
      <c r="HQ1083" s="9" t="e">
        <f ca="1">IF($GV1083=0,NA(),($GX1083*Controls!#REF!))</f>
        <v>#REF!</v>
      </c>
    </row>
    <row r="1084" spans="198:225" x14ac:dyDescent="0.25">
      <c r="GP1084" s="9" t="e">
        <f ca="1">INDIRECT(ADDRESS(ROW(),Controls!#REF!+30))</f>
        <v>#REF!</v>
      </c>
      <c r="GQ1084" s="9" t="e">
        <f ca="1">INDIRECT(ADDRESS(ROW(),Controls!#REF!+45))</f>
        <v>#REF!</v>
      </c>
      <c r="GR1084" s="9" t="e">
        <f ca="1">INDIRECT(ADDRESS(ROW(),Controls!#REF!+60))</f>
        <v>#REF!</v>
      </c>
      <c r="GS1084" s="9" t="e">
        <f ca="1">INDIRECT(ADDRESS(ROW(),Controls!#REF!+75))</f>
        <v>#REF!</v>
      </c>
      <c r="GT1084" s="9" t="e">
        <f ca="1">INDIRECT(ADDRESS(ROW(),Controls!#REF!+90))</f>
        <v>#REF!</v>
      </c>
      <c r="GU1084" s="9" t="e">
        <f ca="1">INDIRECT(ADDRESS(ROW(),Controls!#REF!+105))</f>
        <v>#REF!</v>
      </c>
      <c r="GV1084" s="9" t="e">
        <f ca="1">INDIRECT(ADDRESS(ROW(),Controls!#REF!+120))</f>
        <v>#REF!</v>
      </c>
      <c r="GW1084" s="9" t="e">
        <f ca="1">INDIRECT(ADDRESS(ROW(),Controls!#REF!+15))</f>
        <v>#REF!</v>
      </c>
      <c r="GX1084" s="9" t="e">
        <f ca="1">INDIRECT(ADDRESS(ROW(),Controls!#REF!+135))</f>
        <v>#REF!</v>
      </c>
      <c r="HJ1084" s="9" t="e">
        <f t="shared" ca="1" si="96"/>
        <v>#REF!</v>
      </c>
      <c r="HK1084" s="9" t="e">
        <f t="shared" ca="1" si="97"/>
        <v>#REF!</v>
      </c>
      <c r="HL1084" s="9" t="e">
        <f t="shared" ca="1" si="98"/>
        <v>#REF!</v>
      </c>
      <c r="HM1084" s="9" t="e">
        <f t="shared" ca="1" si="99"/>
        <v>#REF!</v>
      </c>
      <c r="HN1084" s="9" t="e">
        <f ca="1">SQRT($GS1084*(1-$GS1084/Controls!$D$15))</f>
        <v>#REF!</v>
      </c>
      <c r="HO1084" s="9" t="e">
        <f t="shared" ca="1" si="100"/>
        <v>#REF!</v>
      </c>
      <c r="HP1084" s="9" t="e">
        <f t="shared" ca="1" si="101"/>
        <v>#REF!</v>
      </c>
      <c r="HQ1084" s="9" t="e">
        <f ca="1">IF($GV1084=0,NA(),($GX1084*Controls!#REF!))</f>
        <v>#REF!</v>
      </c>
    </row>
    <row r="1085" spans="198:225" x14ac:dyDescent="0.25">
      <c r="GP1085" s="9" t="e">
        <f ca="1">INDIRECT(ADDRESS(ROW(),Controls!#REF!+30))</f>
        <v>#REF!</v>
      </c>
      <c r="GQ1085" s="9" t="e">
        <f ca="1">INDIRECT(ADDRESS(ROW(),Controls!#REF!+45))</f>
        <v>#REF!</v>
      </c>
      <c r="GR1085" s="9" t="e">
        <f ca="1">INDIRECT(ADDRESS(ROW(),Controls!#REF!+60))</f>
        <v>#REF!</v>
      </c>
      <c r="GS1085" s="9" t="e">
        <f ca="1">INDIRECT(ADDRESS(ROW(),Controls!#REF!+75))</f>
        <v>#REF!</v>
      </c>
      <c r="GT1085" s="9" t="e">
        <f ca="1">INDIRECT(ADDRESS(ROW(),Controls!#REF!+90))</f>
        <v>#REF!</v>
      </c>
      <c r="GU1085" s="9" t="e">
        <f ca="1">INDIRECT(ADDRESS(ROW(),Controls!#REF!+105))</f>
        <v>#REF!</v>
      </c>
      <c r="GV1085" s="9" t="e">
        <f ca="1">INDIRECT(ADDRESS(ROW(),Controls!#REF!+120))</f>
        <v>#REF!</v>
      </c>
      <c r="GW1085" s="9" t="e">
        <f ca="1">INDIRECT(ADDRESS(ROW(),Controls!#REF!+15))</f>
        <v>#REF!</v>
      </c>
      <c r="GX1085" s="9" t="e">
        <f ca="1">INDIRECT(ADDRESS(ROW(),Controls!#REF!+135))</f>
        <v>#REF!</v>
      </c>
      <c r="HJ1085" s="9" t="e">
        <f t="shared" ca="1" si="96"/>
        <v>#REF!</v>
      </c>
      <c r="HK1085" s="9" t="e">
        <f t="shared" ca="1" si="97"/>
        <v>#REF!</v>
      </c>
      <c r="HL1085" s="9" t="e">
        <f t="shared" ca="1" si="98"/>
        <v>#REF!</v>
      </c>
      <c r="HM1085" s="9" t="e">
        <f t="shared" ca="1" si="99"/>
        <v>#REF!</v>
      </c>
      <c r="HN1085" s="9" t="e">
        <f ca="1">SQRT($GS1085*(1-$GS1085/Controls!$D$15))</f>
        <v>#REF!</v>
      </c>
      <c r="HO1085" s="9" t="e">
        <f t="shared" ca="1" si="100"/>
        <v>#REF!</v>
      </c>
      <c r="HP1085" s="9" t="e">
        <f t="shared" ca="1" si="101"/>
        <v>#REF!</v>
      </c>
      <c r="HQ1085" s="9" t="e">
        <f ca="1">IF($GV1085=0,NA(),($GX1085*Controls!#REF!))</f>
        <v>#REF!</v>
      </c>
    </row>
    <row r="1086" spans="198:225" x14ac:dyDescent="0.25">
      <c r="GP1086" s="9" t="e">
        <f ca="1">INDIRECT(ADDRESS(ROW(),Controls!#REF!+30))</f>
        <v>#REF!</v>
      </c>
      <c r="GQ1086" s="9" t="e">
        <f ca="1">INDIRECT(ADDRESS(ROW(),Controls!#REF!+45))</f>
        <v>#REF!</v>
      </c>
      <c r="GR1086" s="9" t="e">
        <f ca="1">INDIRECT(ADDRESS(ROW(),Controls!#REF!+60))</f>
        <v>#REF!</v>
      </c>
      <c r="GS1086" s="9" t="e">
        <f ca="1">INDIRECT(ADDRESS(ROW(),Controls!#REF!+75))</f>
        <v>#REF!</v>
      </c>
      <c r="GT1086" s="9" t="e">
        <f ca="1">INDIRECT(ADDRESS(ROW(),Controls!#REF!+90))</f>
        <v>#REF!</v>
      </c>
      <c r="GU1086" s="9" t="e">
        <f ca="1">INDIRECT(ADDRESS(ROW(),Controls!#REF!+105))</f>
        <v>#REF!</v>
      </c>
      <c r="GV1086" s="9" t="e">
        <f ca="1">INDIRECT(ADDRESS(ROW(),Controls!#REF!+120))</f>
        <v>#REF!</v>
      </c>
      <c r="GW1086" s="9" t="e">
        <f ca="1">INDIRECT(ADDRESS(ROW(),Controls!#REF!+15))</f>
        <v>#REF!</v>
      </c>
      <c r="GX1086" s="9" t="e">
        <f ca="1">INDIRECT(ADDRESS(ROW(),Controls!#REF!+135))</f>
        <v>#REF!</v>
      </c>
      <c r="HJ1086" s="9" t="e">
        <f t="shared" ca="1" si="96"/>
        <v>#REF!</v>
      </c>
      <c r="HK1086" s="9" t="e">
        <f t="shared" ca="1" si="97"/>
        <v>#REF!</v>
      </c>
      <c r="HL1086" s="9" t="e">
        <f t="shared" ca="1" si="98"/>
        <v>#REF!</v>
      </c>
      <c r="HM1086" s="9" t="e">
        <f t="shared" ca="1" si="99"/>
        <v>#REF!</v>
      </c>
      <c r="HN1086" s="9" t="e">
        <f ca="1">SQRT($GS1086*(1-$GS1086/Controls!$D$15))</f>
        <v>#REF!</v>
      </c>
      <c r="HO1086" s="9" t="e">
        <f t="shared" ca="1" si="100"/>
        <v>#REF!</v>
      </c>
      <c r="HP1086" s="9" t="e">
        <f t="shared" ca="1" si="101"/>
        <v>#REF!</v>
      </c>
      <c r="HQ1086" s="9" t="e">
        <f ca="1">IF($GV1086=0,NA(),($GX1086*Controls!#REF!))</f>
        <v>#REF!</v>
      </c>
    </row>
    <row r="1087" spans="198:225" x14ac:dyDescent="0.25">
      <c r="GP1087" s="9" t="e">
        <f ca="1">INDIRECT(ADDRESS(ROW(),Controls!#REF!+30))</f>
        <v>#REF!</v>
      </c>
      <c r="GQ1087" s="9" t="e">
        <f ca="1">INDIRECT(ADDRESS(ROW(),Controls!#REF!+45))</f>
        <v>#REF!</v>
      </c>
      <c r="GR1087" s="9" t="e">
        <f ca="1">INDIRECT(ADDRESS(ROW(),Controls!#REF!+60))</f>
        <v>#REF!</v>
      </c>
      <c r="GS1087" s="9" t="e">
        <f ca="1">INDIRECT(ADDRESS(ROW(),Controls!#REF!+75))</f>
        <v>#REF!</v>
      </c>
      <c r="GT1087" s="9" t="e">
        <f ca="1">INDIRECT(ADDRESS(ROW(),Controls!#REF!+90))</f>
        <v>#REF!</v>
      </c>
      <c r="GU1087" s="9" t="e">
        <f ca="1">INDIRECT(ADDRESS(ROW(),Controls!#REF!+105))</f>
        <v>#REF!</v>
      </c>
      <c r="GV1087" s="9" t="e">
        <f ca="1">INDIRECT(ADDRESS(ROW(),Controls!#REF!+120))</f>
        <v>#REF!</v>
      </c>
      <c r="GW1087" s="9" t="e">
        <f ca="1">INDIRECT(ADDRESS(ROW(),Controls!#REF!+15))</f>
        <v>#REF!</v>
      </c>
      <c r="GX1087" s="9" t="e">
        <f ca="1">INDIRECT(ADDRESS(ROW(),Controls!#REF!+135))</f>
        <v>#REF!</v>
      </c>
      <c r="HJ1087" s="9" t="e">
        <f t="shared" ca="1" si="96"/>
        <v>#REF!</v>
      </c>
      <c r="HK1087" s="9" t="e">
        <f t="shared" ca="1" si="97"/>
        <v>#REF!</v>
      </c>
      <c r="HL1087" s="9" t="e">
        <f t="shared" ca="1" si="98"/>
        <v>#REF!</v>
      </c>
      <c r="HM1087" s="9" t="e">
        <f t="shared" ca="1" si="99"/>
        <v>#REF!</v>
      </c>
      <c r="HN1087" s="9" t="e">
        <f ca="1">SQRT($GS1087*(1-$GS1087/Controls!$D$15))</f>
        <v>#REF!</v>
      </c>
      <c r="HO1087" s="9" t="e">
        <f t="shared" ca="1" si="100"/>
        <v>#REF!</v>
      </c>
      <c r="HP1087" s="9" t="e">
        <f t="shared" ca="1" si="101"/>
        <v>#REF!</v>
      </c>
      <c r="HQ1087" s="9" t="e">
        <f ca="1">IF($GV1087=0,NA(),($GX1087*Controls!#REF!))</f>
        <v>#REF!</v>
      </c>
    </row>
    <row r="1088" spans="198:225" x14ac:dyDescent="0.25">
      <c r="GP1088" s="9" t="e">
        <f ca="1">INDIRECT(ADDRESS(ROW(),Controls!#REF!+30))</f>
        <v>#REF!</v>
      </c>
      <c r="GQ1088" s="9" t="e">
        <f ca="1">INDIRECT(ADDRESS(ROW(),Controls!#REF!+45))</f>
        <v>#REF!</v>
      </c>
      <c r="GR1088" s="9" t="e">
        <f ca="1">INDIRECT(ADDRESS(ROW(),Controls!#REF!+60))</f>
        <v>#REF!</v>
      </c>
      <c r="GS1088" s="9" t="e">
        <f ca="1">INDIRECT(ADDRESS(ROW(),Controls!#REF!+75))</f>
        <v>#REF!</v>
      </c>
      <c r="GT1088" s="9" t="e">
        <f ca="1">INDIRECT(ADDRESS(ROW(),Controls!#REF!+90))</f>
        <v>#REF!</v>
      </c>
      <c r="GU1088" s="9" t="e">
        <f ca="1">INDIRECT(ADDRESS(ROW(),Controls!#REF!+105))</f>
        <v>#REF!</v>
      </c>
      <c r="GV1088" s="9" t="e">
        <f ca="1">INDIRECT(ADDRESS(ROW(),Controls!#REF!+120))</f>
        <v>#REF!</v>
      </c>
      <c r="GW1088" s="9" t="e">
        <f ca="1">INDIRECT(ADDRESS(ROW(),Controls!#REF!+15))</f>
        <v>#REF!</v>
      </c>
      <c r="GX1088" s="9" t="e">
        <f ca="1">INDIRECT(ADDRESS(ROW(),Controls!#REF!+135))</f>
        <v>#REF!</v>
      </c>
      <c r="HJ1088" s="9" t="e">
        <f t="shared" ca="1" si="96"/>
        <v>#REF!</v>
      </c>
      <c r="HK1088" s="9" t="e">
        <f t="shared" ca="1" si="97"/>
        <v>#REF!</v>
      </c>
      <c r="HL1088" s="9" t="e">
        <f t="shared" ca="1" si="98"/>
        <v>#REF!</v>
      </c>
      <c r="HM1088" s="9" t="e">
        <f t="shared" ca="1" si="99"/>
        <v>#REF!</v>
      </c>
      <c r="HN1088" s="9" t="e">
        <f ca="1">SQRT($GS1088*(1-$GS1088/Controls!$D$15))</f>
        <v>#REF!</v>
      </c>
      <c r="HO1088" s="9" t="e">
        <f t="shared" ca="1" si="100"/>
        <v>#REF!</v>
      </c>
      <c r="HP1088" s="9" t="e">
        <f t="shared" ca="1" si="101"/>
        <v>#REF!</v>
      </c>
      <c r="HQ1088" s="9" t="e">
        <f ca="1">IF($GV1088=0,NA(),($GX1088*Controls!#REF!))</f>
        <v>#REF!</v>
      </c>
    </row>
    <row r="1089" spans="198:225" x14ac:dyDescent="0.25">
      <c r="GP1089" s="9" t="e">
        <f ca="1">INDIRECT(ADDRESS(ROW(),Controls!#REF!+30))</f>
        <v>#REF!</v>
      </c>
      <c r="GQ1089" s="9" t="e">
        <f ca="1">INDIRECT(ADDRESS(ROW(),Controls!#REF!+45))</f>
        <v>#REF!</v>
      </c>
      <c r="GR1089" s="9" t="e">
        <f ca="1">INDIRECT(ADDRESS(ROW(),Controls!#REF!+60))</f>
        <v>#REF!</v>
      </c>
      <c r="GS1089" s="9" t="e">
        <f ca="1">INDIRECT(ADDRESS(ROW(),Controls!#REF!+75))</f>
        <v>#REF!</v>
      </c>
      <c r="GT1089" s="9" t="e">
        <f ca="1">INDIRECT(ADDRESS(ROW(),Controls!#REF!+90))</f>
        <v>#REF!</v>
      </c>
      <c r="GU1089" s="9" t="e">
        <f ca="1">INDIRECT(ADDRESS(ROW(),Controls!#REF!+105))</f>
        <v>#REF!</v>
      </c>
      <c r="GV1089" s="9" t="e">
        <f ca="1">INDIRECT(ADDRESS(ROW(),Controls!#REF!+120))</f>
        <v>#REF!</v>
      </c>
      <c r="GW1089" s="9" t="e">
        <f ca="1">INDIRECT(ADDRESS(ROW(),Controls!#REF!+15))</f>
        <v>#REF!</v>
      </c>
      <c r="GX1089" s="9" t="e">
        <f ca="1">INDIRECT(ADDRESS(ROW(),Controls!#REF!+135))</f>
        <v>#REF!</v>
      </c>
      <c r="HJ1089" s="9" t="e">
        <f t="shared" ref="HJ1089:HJ1152" ca="1" si="102">IF($GV1089=0,NA(),MAX($GP1089,0.01)/$GQ1089)</f>
        <v>#REF!</v>
      </c>
      <c r="HK1089" s="9" t="e">
        <f t="shared" ref="HK1089:HK1152" ca="1" si="103">IF($GV1089=0,NA(),($GP1089-$GQ1089)/$GV1089)</f>
        <v>#REF!</v>
      </c>
      <c r="HL1089" s="9" t="e">
        <f t="shared" ref="HL1089:HL1152" ca="1" si="104">IF($GV1089=0,NA(),MAX($GU1089/$GT1089,0.01))</f>
        <v>#REF!</v>
      </c>
      <c r="HM1089" s="9" t="e">
        <f t="shared" ref="HM1089:HM1152" ca="1" si="105">IF($GV1089=0,NA(),($GU1089-$GT1089)/$GV1089)</f>
        <v>#REF!</v>
      </c>
      <c r="HN1089" s="9" t="e">
        <f ca="1">SQRT($GS1089*(1-$GS1089/Controls!$D$15))</f>
        <v>#REF!</v>
      </c>
      <c r="HO1089" s="9" t="e">
        <f t="shared" ref="HO1089:HO1152" ca="1" si="106">IF($HN1089=0,0,$GR1089/$HN1089)</f>
        <v>#REF!</v>
      </c>
      <c r="HP1089" s="9" t="e">
        <f t="shared" ref="HP1089:HP1152" ca="1" si="107">IF($GV1089=0,NA(),$GW1089/$GV1089)</f>
        <v>#REF!</v>
      </c>
      <c r="HQ1089" s="9" t="e">
        <f ca="1">IF($GV1089=0,NA(),($GX1089*Controls!#REF!))</f>
        <v>#REF!</v>
      </c>
    </row>
    <row r="1090" spans="198:225" x14ac:dyDescent="0.25">
      <c r="GP1090" s="9" t="e">
        <f ca="1">INDIRECT(ADDRESS(ROW(),Controls!#REF!+30))</f>
        <v>#REF!</v>
      </c>
      <c r="GQ1090" s="9" t="e">
        <f ca="1">INDIRECT(ADDRESS(ROW(),Controls!#REF!+45))</f>
        <v>#REF!</v>
      </c>
      <c r="GR1090" s="9" t="e">
        <f ca="1">INDIRECT(ADDRESS(ROW(),Controls!#REF!+60))</f>
        <v>#REF!</v>
      </c>
      <c r="GS1090" s="9" t="e">
        <f ca="1">INDIRECT(ADDRESS(ROW(),Controls!#REF!+75))</f>
        <v>#REF!</v>
      </c>
      <c r="GT1090" s="9" t="e">
        <f ca="1">INDIRECT(ADDRESS(ROW(),Controls!#REF!+90))</f>
        <v>#REF!</v>
      </c>
      <c r="GU1090" s="9" t="e">
        <f ca="1">INDIRECT(ADDRESS(ROW(),Controls!#REF!+105))</f>
        <v>#REF!</v>
      </c>
      <c r="GV1090" s="9" t="e">
        <f ca="1">INDIRECT(ADDRESS(ROW(),Controls!#REF!+120))</f>
        <v>#REF!</v>
      </c>
      <c r="GW1090" s="9" t="e">
        <f ca="1">INDIRECT(ADDRESS(ROW(),Controls!#REF!+15))</f>
        <v>#REF!</v>
      </c>
      <c r="GX1090" s="9" t="e">
        <f ca="1">INDIRECT(ADDRESS(ROW(),Controls!#REF!+135))</f>
        <v>#REF!</v>
      </c>
      <c r="HJ1090" s="9" t="e">
        <f t="shared" ca="1" si="102"/>
        <v>#REF!</v>
      </c>
      <c r="HK1090" s="9" t="e">
        <f t="shared" ca="1" si="103"/>
        <v>#REF!</v>
      </c>
      <c r="HL1090" s="9" t="e">
        <f t="shared" ca="1" si="104"/>
        <v>#REF!</v>
      </c>
      <c r="HM1090" s="9" t="e">
        <f t="shared" ca="1" si="105"/>
        <v>#REF!</v>
      </c>
      <c r="HN1090" s="9" t="e">
        <f ca="1">SQRT($GS1090*(1-$GS1090/Controls!$D$15))</f>
        <v>#REF!</v>
      </c>
      <c r="HO1090" s="9" t="e">
        <f t="shared" ca="1" si="106"/>
        <v>#REF!</v>
      </c>
      <c r="HP1090" s="9" t="e">
        <f t="shared" ca="1" si="107"/>
        <v>#REF!</v>
      </c>
      <c r="HQ1090" s="9" t="e">
        <f ca="1">IF($GV1090=0,NA(),($GX1090*Controls!#REF!))</f>
        <v>#REF!</v>
      </c>
    </row>
    <row r="1091" spans="198:225" x14ac:dyDescent="0.25">
      <c r="GP1091" s="9" t="e">
        <f ca="1">INDIRECT(ADDRESS(ROW(),Controls!#REF!+30))</f>
        <v>#REF!</v>
      </c>
      <c r="GQ1091" s="9" t="e">
        <f ca="1">INDIRECT(ADDRESS(ROW(),Controls!#REF!+45))</f>
        <v>#REF!</v>
      </c>
      <c r="GR1091" s="9" t="e">
        <f ca="1">INDIRECT(ADDRESS(ROW(),Controls!#REF!+60))</f>
        <v>#REF!</v>
      </c>
      <c r="GS1091" s="9" t="e">
        <f ca="1">INDIRECT(ADDRESS(ROW(),Controls!#REF!+75))</f>
        <v>#REF!</v>
      </c>
      <c r="GT1091" s="9" t="e">
        <f ca="1">INDIRECT(ADDRESS(ROW(),Controls!#REF!+90))</f>
        <v>#REF!</v>
      </c>
      <c r="GU1091" s="9" t="e">
        <f ca="1">INDIRECT(ADDRESS(ROW(),Controls!#REF!+105))</f>
        <v>#REF!</v>
      </c>
      <c r="GV1091" s="9" t="e">
        <f ca="1">INDIRECT(ADDRESS(ROW(),Controls!#REF!+120))</f>
        <v>#REF!</v>
      </c>
      <c r="GW1091" s="9" t="e">
        <f ca="1">INDIRECT(ADDRESS(ROW(),Controls!#REF!+15))</f>
        <v>#REF!</v>
      </c>
      <c r="GX1091" s="9" t="e">
        <f ca="1">INDIRECT(ADDRESS(ROW(),Controls!#REF!+135))</f>
        <v>#REF!</v>
      </c>
      <c r="HJ1091" s="9" t="e">
        <f t="shared" ca="1" si="102"/>
        <v>#REF!</v>
      </c>
      <c r="HK1091" s="9" t="e">
        <f t="shared" ca="1" si="103"/>
        <v>#REF!</v>
      </c>
      <c r="HL1091" s="9" t="e">
        <f t="shared" ca="1" si="104"/>
        <v>#REF!</v>
      </c>
      <c r="HM1091" s="9" t="e">
        <f t="shared" ca="1" si="105"/>
        <v>#REF!</v>
      </c>
      <c r="HN1091" s="9" t="e">
        <f ca="1">SQRT($GS1091*(1-$GS1091/Controls!$D$15))</f>
        <v>#REF!</v>
      </c>
      <c r="HO1091" s="9" t="e">
        <f t="shared" ca="1" si="106"/>
        <v>#REF!</v>
      </c>
      <c r="HP1091" s="9" t="e">
        <f t="shared" ca="1" si="107"/>
        <v>#REF!</v>
      </c>
      <c r="HQ1091" s="9" t="e">
        <f ca="1">IF($GV1091=0,NA(),($GX1091*Controls!#REF!))</f>
        <v>#REF!</v>
      </c>
    </row>
    <row r="1092" spans="198:225" x14ac:dyDescent="0.25">
      <c r="GP1092" s="9" t="e">
        <f ca="1">INDIRECT(ADDRESS(ROW(),Controls!#REF!+30))</f>
        <v>#REF!</v>
      </c>
      <c r="GQ1092" s="9" t="e">
        <f ca="1">INDIRECT(ADDRESS(ROW(),Controls!#REF!+45))</f>
        <v>#REF!</v>
      </c>
      <c r="GR1092" s="9" t="e">
        <f ca="1">INDIRECT(ADDRESS(ROW(),Controls!#REF!+60))</f>
        <v>#REF!</v>
      </c>
      <c r="GS1092" s="9" t="e">
        <f ca="1">INDIRECT(ADDRESS(ROW(),Controls!#REF!+75))</f>
        <v>#REF!</v>
      </c>
      <c r="GT1092" s="9" t="e">
        <f ca="1">INDIRECT(ADDRESS(ROW(),Controls!#REF!+90))</f>
        <v>#REF!</v>
      </c>
      <c r="GU1092" s="9" t="e">
        <f ca="1">INDIRECT(ADDRESS(ROW(),Controls!#REF!+105))</f>
        <v>#REF!</v>
      </c>
      <c r="GV1092" s="9" t="e">
        <f ca="1">INDIRECT(ADDRESS(ROW(),Controls!#REF!+120))</f>
        <v>#REF!</v>
      </c>
      <c r="GW1092" s="9" t="e">
        <f ca="1">INDIRECT(ADDRESS(ROW(),Controls!#REF!+15))</f>
        <v>#REF!</v>
      </c>
      <c r="GX1092" s="9" t="e">
        <f ca="1">INDIRECT(ADDRESS(ROW(),Controls!#REF!+135))</f>
        <v>#REF!</v>
      </c>
      <c r="HJ1092" s="9" t="e">
        <f t="shared" ca="1" si="102"/>
        <v>#REF!</v>
      </c>
      <c r="HK1092" s="9" t="e">
        <f t="shared" ca="1" si="103"/>
        <v>#REF!</v>
      </c>
      <c r="HL1092" s="9" t="e">
        <f t="shared" ca="1" si="104"/>
        <v>#REF!</v>
      </c>
      <c r="HM1092" s="9" t="e">
        <f t="shared" ca="1" si="105"/>
        <v>#REF!</v>
      </c>
      <c r="HN1092" s="9" t="e">
        <f ca="1">SQRT($GS1092*(1-$GS1092/Controls!$D$15))</f>
        <v>#REF!</v>
      </c>
      <c r="HO1092" s="9" t="e">
        <f t="shared" ca="1" si="106"/>
        <v>#REF!</v>
      </c>
      <c r="HP1092" s="9" t="e">
        <f t="shared" ca="1" si="107"/>
        <v>#REF!</v>
      </c>
      <c r="HQ1092" s="9" t="e">
        <f ca="1">IF($GV1092=0,NA(),($GX1092*Controls!#REF!))</f>
        <v>#REF!</v>
      </c>
    </row>
    <row r="1093" spans="198:225" x14ac:dyDescent="0.25">
      <c r="GP1093" s="9" t="e">
        <f ca="1">INDIRECT(ADDRESS(ROW(),Controls!#REF!+30))</f>
        <v>#REF!</v>
      </c>
      <c r="GQ1093" s="9" t="e">
        <f ca="1">INDIRECT(ADDRESS(ROW(),Controls!#REF!+45))</f>
        <v>#REF!</v>
      </c>
      <c r="GR1093" s="9" t="e">
        <f ca="1">INDIRECT(ADDRESS(ROW(),Controls!#REF!+60))</f>
        <v>#REF!</v>
      </c>
      <c r="GS1093" s="9" t="e">
        <f ca="1">INDIRECT(ADDRESS(ROW(),Controls!#REF!+75))</f>
        <v>#REF!</v>
      </c>
      <c r="GT1093" s="9" t="e">
        <f ca="1">INDIRECT(ADDRESS(ROW(),Controls!#REF!+90))</f>
        <v>#REF!</v>
      </c>
      <c r="GU1093" s="9" t="e">
        <f ca="1">INDIRECT(ADDRESS(ROW(),Controls!#REF!+105))</f>
        <v>#REF!</v>
      </c>
      <c r="GV1093" s="9" t="e">
        <f ca="1">INDIRECT(ADDRESS(ROW(),Controls!#REF!+120))</f>
        <v>#REF!</v>
      </c>
      <c r="GW1093" s="9" t="e">
        <f ca="1">INDIRECT(ADDRESS(ROW(),Controls!#REF!+15))</f>
        <v>#REF!</v>
      </c>
      <c r="GX1093" s="9" t="e">
        <f ca="1">INDIRECT(ADDRESS(ROW(),Controls!#REF!+135))</f>
        <v>#REF!</v>
      </c>
      <c r="HJ1093" s="9" t="e">
        <f t="shared" ca="1" si="102"/>
        <v>#REF!</v>
      </c>
      <c r="HK1093" s="9" t="e">
        <f t="shared" ca="1" si="103"/>
        <v>#REF!</v>
      </c>
      <c r="HL1093" s="9" t="e">
        <f t="shared" ca="1" si="104"/>
        <v>#REF!</v>
      </c>
      <c r="HM1093" s="9" t="e">
        <f t="shared" ca="1" si="105"/>
        <v>#REF!</v>
      </c>
      <c r="HN1093" s="9" t="e">
        <f ca="1">SQRT($GS1093*(1-$GS1093/Controls!$D$15))</f>
        <v>#REF!</v>
      </c>
      <c r="HO1093" s="9" t="e">
        <f t="shared" ca="1" si="106"/>
        <v>#REF!</v>
      </c>
      <c r="HP1093" s="9" t="e">
        <f t="shared" ca="1" si="107"/>
        <v>#REF!</v>
      </c>
      <c r="HQ1093" s="9" t="e">
        <f ca="1">IF($GV1093=0,NA(),($GX1093*Controls!#REF!))</f>
        <v>#REF!</v>
      </c>
    </row>
    <row r="1094" spans="198:225" x14ac:dyDescent="0.25">
      <c r="GP1094" s="9" t="e">
        <f ca="1">INDIRECT(ADDRESS(ROW(),Controls!#REF!+30))</f>
        <v>#REF!</v>
      </c>
      <c r="GQ1094" s="9" t="e">
        <f ca="1">INDIRECT(ADDRESS(ROW(),Controls!#REF!+45))</f>
        <v>#REF!</v>
      </c>
      <c r="GR1094" s="9" t="e">
        <f ca="1">INDIRECT(ADDRESS(ROW(),Controls!#REF!+60))</f>
        <v>#REF!</v>
      </c>
      <c r="GS1094" s="9" t="e">
        <f ca="1">INDIRECT(ADDRESS(ROW(),Controls!#REF!+75))</f>
        <v>#REF!</v>
      </c>
      <c r="GT1094" s="9" t="e">
        <f ca="1">INDIRECT(ADDRESS(ROW(),Controls!#REF!+90))</f>
        <v>#REF!</v>
      </c>
      <c r="GU1094" s="9" t="e">
        <f ca="1">INDIRECT(ADDRESS(ROW(),Controls!#REF!+105))</f>
        <v>#REF!</v>
      </c>
      <c r="GV1094" s="9" t="e">
        <f ca="1">INDIRECT(ADDRESS(ROW(),Controls!#REF!+120))</f>
        <v>#REF!</v>
      </c>
      <c r="GW1094" s="9" t="e">
        <f ca="1">INDIRECT(ADDRESS(ROW(),Controls!#REF!+15))</f>
        <v>#REF!</v>
      </c>
      <c r="GX1094" s="9" t="e">
        <f ca="1">INDIRECT(ADDRESS(ROW(),Controls!#REF!+135))</f>
        <v>#REF!</v>
      </c>
      <c r="HJ1094" s="9" t="e">
        <f t="shared" ca="1" si="102"/>
        <v>#REF!</v>
      </c>
      <c r="HK1094" s="9" t="e">
        <f t="shared" ca="1" si="103"/>
        <v>#REF!</v>
      </c>
      <c r="HL1094" s="9" t="e">
        <f t="shared" ca="1" si="104"/>
        <v>#REF!</v>
      </c>
      <c r="HM1094" s="9" t="e">
        <f t="shared" ca="1" si="105"/>
        <v>#REF!</v>
      </c>
      <c r="HN1094" s="9" t="e">
        <f ca="1">SQRT($GS1094*(1-$GS1094/Controls!$D$15))</f>
        <v>#REF!</v>
      </c>
      <c r="HO1094" s="9" t="e">
        <f t="shared" ca="1" si="106"/>
        <v>#REF!</v>
      </c>
      <c r="HP1094" s="9" t="e">
        <f t="shared" ca="1" si="107"/>
        <v>#REF!</v>
      </c>
      <c r="HQ1094" s="9" t="e">
        <f ca="1">IF($GV1094=0,NA(),($GX1094*Controls!#REF!))</f>
        <v>#REF!</v>
      </c>
    </row>
    <row r="1095" spans="198:225" x14ac:dyDescent="0.25">
      <c r="GP1095" s="9" t="e">
        <f ca="1">INDIRECT(ADDRESS(ROW(),Controls!#REF!+30))</f>
        <v>#REF!</v>
      </c>
      <c r="GQ1095" s="9" t="e">
        <f ca="1">INDIRECT(ADDRESS(ROW(),Controls!#REF!+45))</f>
        <v>#REF!</v>
      </c>
      <c r="GR1095" s="9" t="e">
        <f ca="1">INDIRECT(ADDRESS(ROW(),Controls!#REF!+60))</f>
        <v>#REF!</v>
      </c>
      <c r="GS1095" s="9" t="e">
        <f ca="1">INDIRECT(ADDRESS(ROW(),Controls!#REF!+75))</f>
        <v>#REF!</v>
      </c>
      <c r="GT1095" s="9" t="e">
        <f ca="1">INDIRECT(ADDRESS(ROW(),Controls!#REF!+90))</f>
        <v>#REF!</v>
      </c>
      <c r="GU1095" s="9" t="e">
        <f ca="1">INDIRECT(ADDRESS(ROW(),Controls!#REF!+105))</f>
        <v>#REF!</v>
      </c>
      <c r="GV1095" s="9" t="e">
        <f ca="1">INDIRECT(ADDRESS(ROW(),Controls!#REF!+120))</f>
        <v>#REF!</v>
      </c>
      <c r="GW1095" s="9" t="e">
        <f ca="1">INDIRECT(ADDRESS(ROW(),Controls!#REF!+15))</f>
        <v>#REF!</v>
      </c>
      <c r="GX1095" s="9" t="e">
        <f ca="1">INDIRECT(ADDRESS(ROW(),Controls!#REF!+135))</f>
        <v>#REF!</v>
      </c>
      <c r="HJ1095" s="9" t="e">
        <f t="shared" ca="1" si="102"/>
        <v>#REF!</v>
      </c>
      <c r="HK1095" s="9" t="e">
        <f t="shared" ca="1" si="103"/>
        <v>#REF!</v>
      </c>
      <c r="HL1095" s="9" t="e">
        <f t="shared" ca="1" si="104"/>
        <v>#REF!</v>
      </c>
      <c r="HM1095" s="9" t="e">
        <f t="shared" ca="1" si="105"/>
        <v>#REF!</v>
      </c>
      <c r="HN1095" s="9" t="e">
        <f ca="1">SQRT($GS1095*(1-$GS1095/Controls!$D$15))</f>
        <v>#REF!</v>
      </c>
      <c r="HO1095" s="9" t="e">
        <f t="shared" ca="1" si="106"/>
        <v>#REF!</v>
      </c>
      <c r="HP1095" s="9" t="e">
        <f t="shared" ca="1" si="107"/>
        <v>#REF!</v>
      </c>
      <c r="HQ1095" s="9" t="e">
        <f ca="1">IF($GV1095=0,NA(),($GX1095*Controls!#REF!))</f>
        <v>#REF!</v>
      </c>
    </row>
    <row r="1096" spans="198:225" x14ac:dyDescent="0.25">
      <c r="GP1096" s="9" t="e">
        <f ca="1">INDIRECT(ADDRESS(ROW(),Controls!#REF!+30))</f>
        <v>#REF!</v>
      </c>
      <c r="GQ1096" s="9" t="e">
        <f ca="1">INDIRECT(ADDRESS(ROW(),Controls!#REF!+45))</f>
        <v>#REF!</v>
      </c>
      <c r="GR1096" s="9" t="e">
        <f ca="1">INDIRECT(ADDRESS(ROW(),Controls!#REF!+60))</f>
        <v>#REF!</v>
      </c>
      <c r="GS1096" s="9" t="e">
        <f ca="1">INDIRECT(ADDRESS(ROW(),Controls!#REF!+75))</f>
        <v>#REF!</v>
      </c>
      <c r="GT1096" s="9" t="e">
        <f ca="1">INDIRECT(ADDRESS(ROW(),Controls!#REF!+90))</f>
        <v>#REF!</v>
      </c>
      <c r="GU1096" s="9" t="e">
        <f ca="1">INDIRECT(ADDRESS(ROW(),Controls!#REF!+105))</f>
        <v>#REF!</v>
      </c>
      <c r="GV1096" s="9" t="e">
        <f ca="1">INDIRECT(ADDRESS(ROW(),Controls!#REF!+120))</f>
        <v>#REF!</v>
      </c>
      <c r="GW1096" s="9" t="e">
        <f ca="1">INDIRECT(ADDRESS(ROW(),Controls!#REF!+15))</f>
        <v>#REF!</v>
      </c>
      <c r="GX1096" s="9" t="e">
        <f ca="1">INDIRECT(ADDRESS(ROW(),Controls!#REF!+135))</f>
        <v>#REF!</v>
      </c>
      <c r="HJ1096" s="9" t="e">
        <f t="shared" ca="1" si="102"/>
        <v>#REF!</v>
      </c>
      <c r="HK1096" s="9" t="e">
        <f t="shared" ca="1" si="103"/>
        <v>#REF!</v>
      </c>
      <c r="HL1096" s="9" t="e">
        <f t="shared" ca="1" si="104"/>
        <v>#REF!</v>
      </c>
      <c r="HM1096" s="9" t="e">
        <f t="shared" ca="1" si="105"/>
        <v>#REF!</v>
      </c>
      <c r="HN1096" s="9" t="e">
        <f ca="1">SQRT($GS1096*(1-$GS1096/Controls!$D$15))</f>
        <v>#REF!</v>
      </c>
      <c r="HO1096" s="9" t="e">
        <f t="shared" ca="1" si="106"/>
        <v>#REF!</v>
      </c>
      <c r="HP1096" s="9" t="e">
        <f t="shared" ca="1" si="107"/>
        <v>#REF!</v>
      </c>
      <c r="HQ1096" s="9" t="e">
        <f ca="1">IF($GV1096=0,NA(),($GX1096*Controls!#REF!))</f>
        <v>#REF!</v>
      </c>
    </row>
    <row r="1097" spans="198:225" x14ac:dyDescent="0.25">
      <c r="GP1097" s="9" t="e">
        <f ca="1">INDIRECT(ADDRESS(ROW(),Controls!#REF!+30))</f>
        <v>#REF!</v>
      </c>
      <c r="GQ1097" s="9" t="e">
        <f ca="1">INDIRECT(ADDRESS(ROW(),Controls!#REF!+45))</f>
        <v>#REF!</v>
      </c>
      <c r="GR1097" s="9" t="e">
        <f ca="1">INDIRECT(ADDRESS(ROW(),Controls!#REF!+60))</f>
        <v>#REF!</v>
      </c>
      <c r="GS1097" s="9" t="e">
        <f ca="1">INDIRECT(ADDRESS(ROW(),Controls!#REF!+75))</f>
        <v>#REF!</v>
      </c>
      <c r="GT1097" s="9" t="e">
        <f ca="1">INDIRECT(ADDRESS(ROW(),Controls!#REF!+90))</f>
        <v>#REF!</v>
      </c>
      <c r="GU1097" s="9" t="e">
        <f ca="1">INDIRECT(ADDRESS(ROW(),Controls!#REF!+105))</f>
        <v>#REF!</v>
      </c>
      <c r="GV1097" s="9" t="e">
        <f ca="1">INDIRECT(ADDRESS(ROW(),Controls!#REF!+120))</f>
        <v>#REF!</v>
      </c>
      <c r="GW1097" s="9" t="e">
        <f ca="1">INDIRECT(ADDRESS(ROW(),Controls!#REF!+15))</f>
        <v>#REF!</v>
      </c>
      <c r="GX1097" s="9" t="e">
        <f ca="1">INDIRECT(ADDRESS(ROW(),Controls!#REF!+135))</f>
        <v>#REF!</v>
      </c>
      <c r="HJ1097" s="9" t="e">
        <f t="shared" ca="1" si="102"/>
        <v>#REF!</v>
      </c>
      <c r="HK1097" s="9" t="e">
        <f t="shared" ca="1" si="103"/>
        <v>#REF!</v>
      </c>
      <c r="HL1097" s="9" t="e">
        <f t="shared" ca="1" si="104"/>
        <v>#REF!</v>
      </c>
      <c r="HM1097" s="9" t="e">
        <f t="shared" ca="1" si="105"/>
        <v>#REF!</v>
      </c>
      <c r="HN1097" s="9" t="e">
        <f ca="1">SQRT($GS1097*(1-$GS1097/Controls!$D$15))</f>
        <v>#REF!</v>
      </c>
      <c r="HO1097" s="9" t="e">
        <f t="shared" ca="1" si="106"/>
        <v>#REF!</v>
      </c>
      <c r="HP1097" s="9" t="e">
        <f t="shared" ca="1" si="107"/>
        <v>#REF!</v>
      </c>
      <c r="HQ1097" s="9" t="e">
        <f ca="1">IF($GV1097=0,NA(),($GX1097*Controls!#REF!))</f>
        <v>#REF!</v>
      </c>
    </row>
    <row r="1098" spans="198:225" x14ac:dyDescent="0.25">
      <c r="GP1098" s="9" t="e">
        <f ca="1">INDIRECT(ADDRESS(ROW(),Controls!#REF!+30))</f>
        <v>#REF!</v>
      </c>
      <c r="GQ1098" s="9" t="e">
        <f ca="1">INDIRECT(ADDRESS(ROW(),Controls!#REF!+45))</f>
        <v>#REF!</v>
      </c>
      <c r="GR1098" s="9" t="e">
        <f ca="1">INDIRECT(ADDRESS(ROW(),Controls!#REF!+60))</f>
        <v>#REF!</v>
      </c>
      <c r="GS1098" s="9" t="e">
        <f ca="1">INDIRECT(ADDRESS(ROW(),Controls!#REF!+75))</f>
        <v>#REF!</v>
      </c>
      <c r="GT1098" s="9" t="e">
        <f ca="1">INDIRECT(ADDRESS(ROW(),Controls!#REF!+90))</f>
        <v>#REF!</v>
      </c>
      <c r="GU1098" s="9" t="e">
        <f ca="1">INDIRECT(ADDRESS(ROW(),Controls!#REF!+105))</f>
        <v>#REF!</v>
      </c>
      <c r="GV1098" s="9" t="e">
        <f ca="1">INDIRECT(ADDRESS(ROW(),Controls!#REF!+120))</f>
        <v>#REF!</v>
      </c>
      <c r="GW1098" s="9" t="e">
        <f ca="1">INDIRECT(ADDRESS(ROW(),Controls!#REF!+15))</f>
        <v>#REF!</v>
      </c>
      <c r="GX1098" s="9" t="e">
        <f ca="1">INDIRECT(ADDRESS(ROW(),Controls!#REF!+135))</f>
        <v>#REF!</v>
      </c>
      <c r="HJ1098" s="9" t="e">
        <f t="shared" ca="1" si="102"/>
        <v>#REF!</v>
      </c>
      <c r="HK1098" s="9" t="e">
        <f t="shared" ca="1" si="103"/>
        <v>#REF!</v>
      </c>
      <c r="HL1098" s="9" t="e">
        <f t="shared" ca="1" si="104"/>
        <v>#REF!</v>
      </c>
      <c r="HM1098" s="9" t="e">
        <f t="shared" ca="1" si="105"/>
        <v>#REF!</v>
      </c>
      <c r="HN1098" s="9" t="e">
        <f ca="1">SQRT($GS1098*(1-$GS1098/Controls!$D$15))</f>
        <v>#REF!</v>
      </c>
      <c r="HO1098" s="9" t="e">
        <f t="shared" ca="1" si="106"/>
        <v>#REF!</v>
      </c>
      <c r="HP1098" s="9" t="e">
        <f t="shared" ca="1" si="107"/>
        <v>#REF!</v>
      </c>
      <c r="HQ1098" s="9" t="e">
        <f ca="1">IF($GV1098=0,NA(),($GX1098*Controls!#REF!))</f>
        <v>#REF!</v>
      </c>
    </row>
    <row r="1099" spans="198:225" x14ac:dyDescent="0.25">
      <c r="GP1099" s="9" t="e">
        <f ca="1">INDIRECT(ADDRESS(ROW(),Controls!#REF!+30))</f>
        <v>#REF!</v>
      </c>
      <c r="GQ1099" s="9" t="e">
        <f ca="1">INDIRECT(ADDRESS(ROW(),Controls!#REF!+45))</f>
        <v>#REF!</v>
      </c>
      <c r="GR1099" s="9" t="e">
        <f ca="1">INDIRECT(ADDRESS(ROW(),Controls!#REF!+60))</f>
        <v>#REF!</v>
      </c>
      <c r="GS1099" s="9" t="e">
        <f ca="1">INDIRECT(ADDRESS(ROW(),Controls!#REF!+75))</f>
        <v>#REF!</v>
      </c>
      <c r="GT1099" s="9" t="e">
        <f ca="1">INDIRECT(ADDRESS(ROW(),Controls!#REF!+90))</f>
        <v>#REF!</v>
      </c>
      <c r="GU1099" s="9" t="e">
        <f ca="1">INDIRECT(ADDRESS(ROW(),Controls!#REF!+105))</f>
        <v>#REF!</v>
      </c>
      <c r="GV1099" s="9" t="e">
        <f ca="1">INDIRECT(ADDRESS(ROW(),Controls!#REF!+120))</f>
        <v>#REF!</v>
      </c>
      <c r="GW1099" s="9" t="e">
        <f ca="1">INDIRECT(ADDRESS(ROW(),Controls!#REF!+15))</f>
        <v>#REF!</v>
      </c>
      <c r="GX1099" s="9" t="e">
        <f ca="1">INDIRECT(ADDRESS(ROW(),Controls!#REF!+135))</f>
        <v>#REF!</v>
      </c>
      <c r="HJ1099" s="9" t="e">
        <f t="shared" ca="1" si="102"/>
        <v>#REF!</v>
      </c>
      <c r="HK1099" s="9" t="e">
        <f t="shared" ca="1" si="103"/>
        <v>#REF!</v>
      </c>
      <c r="HL1099" s="9" t="e">
        <f t="shared" ca="1" si="104"/>
        <v>#REF!</v>
      </c>
      <c r="HM1099" s="9" t="e">
        <f t="shared" ca="1" si="105"/>
        <v>#REF!</v>
      </c>
      <c r="HN1099" s="9" t="e">
        <f ca="1">SQRT($GS1099*(1-$GS1099/Controls!$D$15))</f>
        <v>#REF!</v>
      </c>
      <c r="HO1099" s="9" t="e">
        <f t="shared" ca="1" si="106"/>
        <v>#REF!</v>
      </c>
      <c r="HP1099" s="9" t="e">
        <f t="shared" ca="1" si="107"/>
        <v>#REF!</v>
      </c>
      <c r="HQ1099" s="9" t="e">
        <f ca="1">IF($GV1099=0,NA(),($GX1099*Controls!#REF!))</f>
        <v>#REF!</v>
      </c>
    </row>
    <row r="1100" spans="198:225" x14ac:dyDescent="0.25">
      <c r="GP1100" s="9" t="e">
        <f ca="1">INDIRECT(ADDRESS(ROW(),Controls!#REF!+30))</f>
        <v>#REF!</v>
      </c>
      <c r="GQ1100" s="9" t="e">
        <f ca="1">INDIRECT(ADDRESS(ROW(),Controls!#REF!+45))</f>
        <v>#REF!</v>
      </c>
      <c r="GR1100" s="9" t="e">
        <f ca="1">INDIRECT(ADDRESS(ROW(),Controls!#REF!+60))</f>
        <v>#REF!</v>
      </c>
      <c r="GS1100" s="9" t="e">
        <f ca="1">INDIRECT(ADDRESS(ROW(),Controls!#REF!+75))</f>
        <v>#REF!</v>
      </c>
      <c r="GT1100" s="9" t="e">
        <f ca="1">INDIRECT(ADDRESS(ROW(),Controls!#REF!+90))</f>
        <v>#REF!</v>
      </c>
      <c r="GU1100" s="9" t="e">
        <f ca="1">INDIRECT(ADDRESS(ROW(),Controls!#REF!+105))</f>
        <v>#REF!</v>
      </c>
      <c r="GV1100" s="9" t="e">
        <f ca="1">INDIRECT(ADDRESS(ROW(),Controls!#REF!+120))</f>
        <v>#REF!</v>
      </c>
      <c r="GW1100" s="9" t="e">
        <f ca="1">INDIRECT(ADDRESS(ROW(),Controls!#REF!+15))</f>
        <v>#REF!</v>
      </c>
      <c r="GX1100" s="9" t="e">
        <f ca="1">INDIRECT(ADDRESS(ROW(),Controls!#REF!+135))</f>
        <v>#REF!</v>
      </c>
      <c r="HJ1100" s="9" t="e">
        <f t="shared" ca="1" si="102"/>
        <v>#REF!</v>
      </c>
      <c r="HK1100" s="9" t="e">
        <f t="shared" ca="1" si="103"/>
        <v>#REF!</v>
      </c>
      <c r="HL1100" s="9" t="e">
        <f t="shared" ca="1" si="104"/>
        <v>#REF!</v>
      </c>
      <c r="HM1100" s="9" t="e">
        <f t="shared" ca="1" si="105"/>
        <v>#REF!</v>
      </c>
      <c r="HN1100" s="9" t="e">
        <f ca="1">SQRT($GS1100*(1-$GS1100/Controls!$D$15))</f>
        <v>#REF!</v>
      </c>
      <c r="HO1100" s="9" t="e">
        <f t="shared" ca="1" si="106"/>
        <v>#REF!</v>
      </c>
      <c r="HP1100" s="9" t="e">
        <f t="shared" ca="1" si="107"/>
        <v>#REF!</v>
      </c>
      <c r="HQ1100" s="9" t="e">
        <f ca="1">IF($GV1100=0,NA(),($GX1100*Controls!#REF!))</f>
        <v>#REF!</v>
      </c>
    </row>
    <row r="1101" spans="198:225" x14ac:dyDescent="0.25">
      <c r="GP1101" s="9" t="e">
        <f ca="1">INDIRECT(ADDRESS(ROW(),Controls!#REF!+30))</f>
        <v>#REF!</v>
      </c>
      <c r="GQ1101" s="9" t="e">
        <f ca="1">INDIRECT(ADDRESS(ROW(),Controls!#REF!+45))</f>
        <v>#REF!</v>
      </c>
      <c r="GR1101" s="9" t="e">
        <f ca="1">INDIRECT(ADDRESS(ROW(),Controls!#REF!+60))</f>
        <v>#REF!</v>
      </c>
      <c r="GS1101" s="9" t="e">
        <f ca="1">INDIRECT(ADDRESS(ROW(),Controls!#REF!+75))</f>
        <v>#REF!</v>
      </c>
      <c r="GT1101" s="9" t="e">
        <f ca="1">INDIRECT(ADDRESS(ROW(),Controls!#REF!+90))</f>
        <v>#REF!</v>
      </c>
      <c r="GU1101" s="9" t="e">
        <f ca="1">INDIRECT(ADDRESS(ROW(),Controls!#REF!+105))</f>
        <v>#REF!</v>
      </c>
      <c r="GV1101" s="9" t="e">
        <f ca="1">INDIRECT(ADDRESS(ROW(),Controls!#REF!+120))</f>
        <v>#REF!</v>
      </c>
      <c r="GW1101" s="9" t="e">
        <f ca="1">INDIRECT(ADDRESS(ROW(),Controls!#REF!+15))</f>
        <v>#REF!</v>
      </c>
      <c r="GX1101" s="9" t="e">
        <f ca="1">INDIRECT(ADDRESS(ROW(),Controls!#REF!+135))</f>
        <v>#REF!</v>
      </c>
      <c r="HJ1101" s="9" t="e">
        <f t="shared" ca="1" si="102"/>
        <v>#REF!</v>
      </c>
      <c r="HK1101" s="9" t="e">
        <f t="shared" ca="1" si="103"/>
        <v>#REF!</v>
      </c>
      <c r="HL1101" s="9" t="e">
        <f t="shared" ca="1" si="104"/>
        <v>#REF!</v>
      </c>
      <c r="HM1101" s="9" t="e">
        <f t="shared" ca="1" si="105"/>
        <v>#REF!</v>
      </c>
      <c r="HN1101" s="9" t="e">
        <f ca="1">SQRT($GS1101*(1-$GS1101/Controls!$D$15))</f>
        <v>#REF!</v>
      </c>
      <c r="HO1101" s="9" t="e">
        <f t="shared" ca="1" si="106"/>
        <v>#REF!</v>
      </c>
      <c r="HP1101" s="9" t="e">
        <f t="shared" ca="1" si="107"/>
        <v>#REF!</v>
      </c>
      <c r="HQ1101" s="9" t="e">
        <f ca="1">IF($GV1101=0,NA(),($GX1101*Controls!#REF!))</f>
        <v>#REF!</v>
      </c>
    </row>
    <row r="1102" spans="198:225" x14ac:dyDescent="0.25">
      <c r="GP1102" s="9" t="e">
        <f ca="1">INDIRECT(ADDRESS(ROW(),Controls!#REF!+30))</f>
        <v>#REF!</v>
      </c>
      <c r="GQ1102" s="9" t="e">
        <f ca="1">INDIRECT(ADDRESS(ROW(),Controls!#REF!+45))</f>
        <v>#REF!</v>
      </c>
      <c r="GR1102" s="9" t="e">
        <f ca="1">INDIRECT(ADDRESS(ROW(),Controls!#REF!+60))</f>
        <v>#REF!</v>
      </c>
      <c r="GS1102" s="9" t="e">
        <f ca="1">INDIRECT(ADDRESS(ROW(),Controls!#REF!+75))</f>
        <v>#REF!</v>
      </c>
      <c r="GT1102" s="9" t="e">
        <f ca="1">INDIRECT(ADDRESS(ROW(),Controls!#REF!+90))</f>
        <v>#REF!</v>
      </c>
      <c r="GU1102" s="9" t="e">
        <f ca="1">INDIRECT(ADDRESS(ROW(),Controls!#REF!+105))</f>
        <v>#REF!</v>
      </c>
      <c r="GV1102" s="9" t="e">
        <f ca="1">INDIRECT(ADDRESS(ROW(),Controls!#REF!+120))</f>
        <v>#REF!</v>
      </c>
      <c r="GW1102" s="9" t="e">
        <f ca="1">INDIRECT(ADDRESS(ROW(),Controls!#REF!+15))</f>
        <v>#REF!</v>
      </c>
      <c r="GX1102" s="9" t="e">
        <f ca="1">INDIRECT(ADDRESS(ROW(),Controls!#REF!+135))</f>
        <v>#REF!</v>
      </c>
      <c r="HJ1102" s="9" t="e">
        <f t="shared" ca="1" si="102"/>
        <v>#REF!</v>
      </c>
      <c r="HK1102" s="9" t="e">
        <f t="shared" ca="1" si="103"/>
        <v>#REF!</v>
      </c>
      <c r="HL1102" s="9" t="e">
        <f t="shared" ca="1" si="104"/>
        <v>#REF!</v>
      </c>
      <c r="HM1102" s="9" t="e">
        <f t="shared" ca="1" si="105"/>
        <v>#REF!</v>
      </c>
      <c r="HN1102" s="9" t="e">
        <f ca="1">SQRT($GS1102*(1-$GS1102/Controls!$D$15))</f>
        <v>#REF!</v>
      </c>
      <c r="HO1102" s="9" t="e">
        <f t="shared" ca="1" si="106"/>
        <v>#REF!</v>
      </c>
      <c r="HP1102" s="9" t="e">
        <f t="shared" ca="1" si="107"/>
        <v>#REF!</v>
      </c>
      <c r="HQ1102" s="9" t="e">
        <f ca="1">IF($GV1102=0,NA(),($GX1102*Controls!#REF!))</f>
        <v>#REF!</v>
      </c>
    </row>
    <row r="1103" spans="198:225" x14ac:dyDescent="0.25">
      <c r="GP1103" s="9" t="e">
        <f ca="1">INDIRECT(ADDRESS(ROW(),Controls!#REF!+30))</f>
        <v>#REF!</v>
      </c>
      <c r="GQ1103" s="9" t="e">
        <f ca="1">INDIRECT(ADDRESS(ROW(),Controls!#REF!+45))</f>
        <v>#REF!</v>
      </c>
      <c r="GR1103" s="9" t="e">
        <f ca="1">INDIRECT(ADDRESS(ROW(),Controls!#REF!+60))</f>
        <v>#REF!</v>
      </c>
      <c r="GS1103" s="9" t="e">
        <f ca="1">INDIRECT(ADDRESS(ROW(),Controls!#REF!+75))</f>
        <v>#REF!</v>
      </c>
      <c r="GT1103" s="9" t="e">
        <f ca="1">INDIRECT(ADDRESS(ROW(),Controls!#REF!+90))</f>
        <v>#REF!</v>
      </c>
      <c r="GU1103" s="9" t="e">
        <f ca="1">INDIRECT(ADDRESS(ROW(),Controls!#REF!+105))</f>
        <v>#REF!</v>
      </c>
      <c r="GV1103" s="9" t="e">
        <f ca="1">INDIRECT(ADDRESS(ROW(),Controls!#REF!+120))</f>
        <v>#REF!</v>
      </c>
      <c r="GW1103" s="9" t="e">
        <f ca="1">INDIRECT(ADDRESS(ROW(),Controls!#REF!+15))</f>
        <v>#REF!</v>
      </c>
      <c r="GX1103" s="9" t="e">
        <f ca="1">INDIRECT(ADDRESS(ROW(),Controls!#REF!+135))</f>
        <v>#REF!</v>
      </c>
      <c r="HJ1103" s="9" t="e">
        <f t="shared" ca="1" si="102"/>
        <v>#REF!</v>
      </c>
      <c r="HK1103" s="9" t="e">
        <f t="shared" ca="1" si="103"/>
        <v>#REF!</v>
      </c>
      <c r="HL1103" s="9" t="e">
        <f t="shared" ca="1" si="104"/>
        <v>#REF!</v>
      </c>
      <c r="HM1103" s="9" t="e">
        <f t="shared" ca="1" si="105"/>
        <v>#REF!</v>
      </c>
      <c r="HN1103" s="9" t="e">
        <f ca="1">SQRT($GS1103*(1-$GS1103/Controls!$D$15))</f>
        <v>#REF!</v>
      </c>
      <c r="HO1103" s="9" t="e">
        <f t="shared" ca="1" si="106"/>
        <v>#REF!</v>
      </c>
      <c r="HP1103" s="9" t="e">
        <f t="shared" ca="1" si="107"/>
        <v>#REF!</v>
      </c>
      <c r="HQ1103" s="9" t="e">
        <f ca="1">IF($GV1103=0,NA(),($GX1103*Controls!#REF!))</f>
        <v>#REF!</v>
      </c>
    </row>
    <row r="1104" spans="198:225" x14ac:dyDescent="0.25">
      <c r="GP1104" s="9" t="e">
        <f ca="1">INDIRECT(ADDRESS(ROW(),Controls!#REF!+30))</f>
        <v>#REF!</v>
      </c>
      <c r="GQ1104" s="9" t="e">
        <f ca="1">INDIRECT(ADDRESS(ROW(),Controls!#REF!+45))</f>
        <v>#REF!</v>
      </c>
      <c r="GR1104" s="9" t="e">
        <f ca="1">INDIRECT(ADDRESS(ROW(),Controls!#REF!+60))</f>
        <v>#REF!</v>
      </c>
      <c r="GS1104" s="9" t="e">
        <f ca="1">INDIRECT(ADDRESS(ROW(),Controls!#REF!+75))</f>
        <v>#REF!</v>
      </c>
      <c r="GT1104" s="9" t="e">
        <f ca="1">INDIRECT(ADDRESS(ROW(),Controls!#REF!+90))</f>
        <v>#REF!</v>
      </c>
      <c r="GU1104" s="9" t="e">
        <f ca="1">INDIRECT(ADDRESS(ROW(),Controls!#REF!+105))</f>
        <v>#REF!</v>
      </c>
      <c r="GV1104" s="9" t="e">
        <f ca="1">INDIRECT(ADDRESS(ROW(),Controls!#REF!+120))</f>
        <v>#REF!</v>
      </c>
      <c r="GW1104" s="9" t="e">
        <f ca="1">INDIRECT(ADDRESS(ROW(),Controls!#REF!+15))</f>
        <v>#REF!</v>
      </c>
      <c r="GX1104" s="9" t="e">
        <f ca="1">INDIRECT(ADDRESS(ROW(),Controls!#REF!+135))</f>
        <v>#REF!</v>
      </c>
      <c r="HJ1104" s="9" t="e">
        <f t="shared" ca="1" si="102"/>
        <v>#REF!</v>
      </c>
      <c r="HK1104" s="9" t="e">
        <f t="shared" ca="1" si="103"/>
        <v>#REF!</v>
      </c>
      <c r="HL1104" s="9" t="e">
        <f t="shared" ca="1" si="104"/>
        <v>#REF!</v>
      </c>
      <c r="HM1104" s="9" t="e">
        <f t="shared" ca="1" si="105"/>
        <v>#REF!</v>
      </c>
      <c r="HN1104" s="9" t="e">
        <f ca="1">SQRT($GS1104*(1-$GS1104/Controls!$D$15))</f>
        <v>#REF!</v>
      </c>
      <c r="HO1104" s="9" t="e">
        <f t="shared" ca="1" si="106"/>
        <v>#REF!</v>
      </c>
      <c r="HP1104" s="9" t="e">
        <f t="shared" ca="1" si="107"/>
        <v>#REF!</v>
      </c>
      <c r="HQ1104" s="9" t="e">
        <f ca="1">IF($GV1104=0,NA(),($GX1104*Controls!#REF!))</f>
        <v>#REF!</v>
      </c>
    </row>
    <row r="1105" spans="198:225" x14ac:dyDescent="0.25">
      <c r="GP1105" s="9" t="e">
        <f ca="1">INDIRECT(ADDRESS(ROW(),Controls!#REF!+30))</f>
        <v>#REF!</v>
      </c>
      <c r="GQ1105" s="9" t="e">
        <f ca="1">INDIRECT(ADDRESS(ROW(),Controls!#REF!+45))</f>
        <v>#REF!</v>
      </c>
      <c r="GR1105" s="9" t="e">
        <f ca="1">INDIRECT(ADDRESS(ROW(),Controls!#REF!+60))</f>
        <v>#REF!</v>
      </c>
      <c r="GS1105" s="9" t="e">
        <f ca="1">INDIRECT(ADDRESS(ROW(),Controls!#REF!+75))</f>
        <v>#REF!</v>
      </c>
      <c r="GT1105" s="9" t="e">
        <f ca="1">INDIRECT(ADDRESS(ROW(),Controls!#REF!+90))</f>
        <v>#REF!</v>
      </c>
      <c r="GU1105" s="9" t="e">
        <f ca="1">INDIRECT(ADDRESS(ROW(),Controls!#REF!+105))</f>
        <v>#REF!</v>
      </c>
      <c r="GV1105" s="9" t="e">
        <f ca="1">INDIRECT(ADDRESS(ROW(),Controls!#REF!+120))</f>
        <v>#REF!</v>
      </c>
      <c r="GW1105" s="9" t="e">
        <f ca="1">INDIRECT(ADDRESS(ROW(),Controls!#REF!+15))</f>
        <v>#REF!</v>
      </c>
      <c r="GX1105" s="9" t="e">
        <f ca="1">INDIRECT(ADDRESS(ROW(),Controls!#REF!+135))</f>
        <v>#REF!</v>
      </c>
      <c r="HJ1105" s="9" t="e">
        <f t="shared" ca="1" si="102"/>
        <v>#REF!</v>
      </c>
      <c r="HK1105" s="9" t="e">
        <f t="shared" ca="1" si="103"/>
        <v>#REF!</v>
      </c>
      <c r="HL1105" s="9" t="e">
        <f t="shared" ca="1" si="104"/>
        <v>#REF!</v>
      </c>
      <c r="HM1105" s="9" t="e">
        <f t="shared" ca="1" si="105"/>
        <v>#REF!</v>
      </c>
      <c r="HN1105" s="9" t="e">
        <f ca="1">SQRT($GS1105*(1-$GS1105/Controls!$D$15))</f>
        <v>#REF!</v>
      </c>
      <c r="HO1105" s="9" t="e">
        <f t="shared" ca="1" si="106"/>
        <v>#REF!</v>
      </c>
      <c r="HP1105" s="9" t="e">
        <f t="shared" ca="1" si="107"/>
        <v>#REF!</v>
      </c>
      <c r="HQ1105" s="9" t="e">
        <f ca="1">IF($GV1105=0,NA(),($GX1105*Controls!#REF!))</f>
        <v>#REF!</v>
      </c>
    </row>
    <row r="1106" spans="198:225" x14ac:dyDescent="0.25">
      <c r="GP1106" s="9" t="e">
        <f ca="1">INDIRECT(ADDRESS(ROW(),Controls!#REF!+30))</f>
        <v>#REF!</v>
      </c>
      <c r="GQ1106" s="9" t="e">
        <f ca="1">INDIRECT(ADDRESS(ROW(),Controls!#REF!+45))</f>
        <v>#REF!</v>
      </c>
      <c r="GR1106" s="9" t="e">
        <f ca="1">INDIRECT(ADDRESS(ROW(),Controls!#REF!+60))</f>
        <v>#REF!</v>
      </c>
      <c r="GS1106" s="9" t="e">
        <f ca="1">INDIRECT(ADDRESS(ROW(),Controls!#REF!+75))</f>
        <v>#REF!</v>
      </c>
      <c r="GT1106" s="9" t="e">
        <f ca="1">INDIRECT(ADDRESS(ROW(),Controls!#REF!+90))</f>
        <v>#REF!</v>
      </c>
      <c r="GU1106" s="9" t="e">
        <f ca="1">INDIRECT(ADDRESS(ROW(),Controls!#REF!+105))</f>
        <v>#REF!</v>
      </c>
      <c r="GV1106" s="9" t="e">
        <f ca="1">INDIRECT(ADDRESS(ROW(),Controls!#REF!+120))</f>
        <v>#REF!</v>
      </c>
      <c r="GW1106" s="9" t="e">
        <f ca="1">INDIRECT(ADDRESS(ROW(),Controls!#REF!+15))</f>
        <v>#REF!</v>
      </c>
      <c r="GX1106" s="9" t="e">
        <f ca="1">INDIRECT(ADDRESS(ROW(),Controls!#REF!+135))</f>
        <v>#REF!</v>
      </c>
      <c r="HJ1106" s="9" t="e">
        <f t="shared" ca="1" si="102"/>
        <v>#REF!</v>
      </c>
      <c r="HK1106" s="9" t="e">
        <f t="shared" ca="1" si="103"/>
        <v>#REF!</v>
      </c>
      <c r="HL1106" s="9" t="e">
        <f t="shared" ca="1" si="104"/>
        <v>#REF!</v>
      </c>
      <c r="HM1106" s="9" t="e">
        <f t="shared" ca="1" si="105"/>
        <v>#REF!</v>
      </c>
      <c r="HN1106" s="9" t="e">
        <f ca="1">SQRT($GS1106*(1-$GS1106/Controls!$D$15))</f>
        <v>#REF!</v>
      </c>
      <c r="HO1106" s="9" t="e">
        <f t="shared" ca="1" si="106"/>
        <v>#REF!</v>
      </c>
      <c r="HP1106" s="9" t="e">
        <f t="shared" ca="1" si="107"/>
        <v>#REF!</v>
      </c>
      <c r="HQ1106" s="9" t="e">
        <f ca="1">IF($GV1106=0,NA(),($GX1106*Controls!#REF!))</f>
        <v>#REF!</v>
      </c>
    </row>
    <row r="1107" spans="198:225" x14ac:dyDescent="0.25">
      <c r="GP1107" s="9" t="e">
        <f ca="1">INDIRECT(ADDRESS(ROW(),Controls!#REF!+30))</f>
        <v>#REF!</v>
      </c>
      <c r="GQ1107" s="9" t="e">
        <f ca="1">INDIRECT(ADDRESS(ROW(),Controls!#REF!+45))</f>
        <v>#REF!</v>
      </c>
      <c r="GR1107" s="9" t="e">
        <f ca="1">INDIRECT(ADDRESS(ROW(),Controls!#REF!+60))</f>
        <v>#REF!</v>
      </c>
      <c r="GS1107" s="9" t="e">
        <f ca="1">INDIRECT(ADDRESS(ROW(),Controls!#REF!+75))</f>
        <v>#REF!</v>
      </c>
      <c r="GT1107" s="9" t="e">
        <f ca="1">INDIRECT(ADDRESS(ROW(),Controls!#REF!+90))</f>
        <v>#REF!</v>
      </c>
      <c r="GU1107" s="9" t="e">
        <f ca="1">INDIRECT(ADDRESS(ROW(),Controls!#REF!+105))</f>
        <v>#REF!</v>
      </c>
      <c r="GV1107" s="9" t="e">
        <f ca="1">INDIRECT(ADDRESS(ROW(),Controls!#REF!+120))</f>
        <v>#REF!</v>
      </c>
      <c r="GW1107" s="9" t="e">
        <f ca="1">INDIRECT(ADDRESS(ROW(),Controls!#REF!+15))</f>
        <v>#REF!</v>
      </c>
      <c r="GX1107" s="9" t="e">
        <f ca="1">INDIRECT(ADDRESS(ROW(),Controls!#REF!+135))</f>
        <v>#REF!</v>
      </c>
      <c r="HJ1107" s="9" t="e">
        <f t="shared" ca="1" si="102"/>
        <v>#REF!</v>
      </c>
      <c r="HK1107" s="9" t="e">
        <f t="shared" ca="1" si="103"/>
        <v>#REF!</v>
      </c>
      <c r="HL1107" s="9" t="e">
        <f t="shared" ca="1" si="104"/>
        <v>#REF!</v>
      </c>
      <c r="HM1107" s="9" t="e">
        <f t="shared" ca="1" si="105"/>
        <v>#REF!</v>
      </c>
      <c r="HN1107" s="9" t="e">
        <f ca="1">SQRT($GS1107*(1-$GS1107/Controls!$D$15))</f>
        <v>#REF!</v>
      </c>
      <c r="HO1107" s="9" t="e">
        <f t="shared" ca="1" si="106"/>
        <v>#REF!</v>
      </c>
      <c r="HP1107" s="9" t="e">
        <f t="shared" ca="1" si="107"/>
        <v>#REF!</v>
      </c>
      <c r="HQ1107" s="9" t="e">
        <f ca="1">IF($GV1107=0,NA(),($GX1107*Controls!#REF!))</f>
        <v>#REF!</v>
      </c>
    </row>
    <row r="1108" spans="198:225" x14ac:dyDescent="0.25">
      <c r="GP1108" s="9" t="e">
        <f ca="1">INDIRECT(ADDRESS(ROW(),Controls!#REF!+30))</f>
        <v>#REF!</v>
      </c>
      <c r="GQ1108" s="9" t="e">
        <f ca="1">INDIRECT(ADDRESS(ROW(),Controls!#REF!+45))</f>
        <v>#REF!</v>
      </c>
      <c r="GR1108" s="9" t="e">
        <f ca="1">INDIRECT(ADDRESS(ROW(),Controls!#REF!+60))</f>
        <v>#REF!</v>
      </c>
      <c r="GS1108" s="9" t="e">
        <f ca="1">INDIRECT(ADDRESS(ROW(),Controls!#REF!+75))</f>
        <v>#REF!</v>
      </c>
      <c r="GT1108" s="9" t="e">
        <f ca="1">INDIRECT(ADDRESS(ROW(),Controls!#REF!+90))</f>
        <v>#REF!</v>
      </c>
      <c r="GU1108" s="9" t="e">
        <f ca="1">INDIRECT(ADDRESS(ROW(),Controls!#REF!+105))</f>
        <v>#REF!</v>
      </c>
      <c r="GV1108" s="9" t="e">
        <f ca="1">INDIRECT(ADDRESS(ROW(),Controls!#REF!+120))</f>
        <v>#REF!</v>
      </c>
      <c r="GW1108" s="9" t="e">
        <f ca="1">INDIRECT(ADDRESS(ROW(),Controls!#REF!+15))</f>
        <v>#REF!</v>
      </c>
      <c r="GX1108" s="9" t="e">
        <f ca="1">INDIRECT(ADDRESS(ROW(),Controls!#REF!+135))</f>
        <v>#REF!</v>
      </c>
      <c r="HJ1108" s="9" t="e">
        <f t="shared" ca="1" si="102"/>
        <v>#REF!</v>
      </c>
      <c r="HK1108" s="9" t="e">
        <f t="shared" ca="1" si="103"/>
        <v>#REF!</v>
      </c>
      <c r="HL1108" s="9" t="e">
        <f t="shared" ca="1" si="104"/>
        <v>#REF!</v>
      </c>
      <c r="HM1108" s="9" t="e">
        <f t="shared" ca="1" si="105"/>
        <v>#REF!</v>
      </c>
      <c r="HN1108" s="9" t="e">
        <f ca="1">SQRT($GS1108*(1-$GS1108/Controls!$D$15))</f>
        <v>#REF!</v>
      </c>
      <c r="HO1108" s="9" t="e">
        <f t="shared" ca="1" si="106"/>
        <v>#REF!</v>
      </c>
      <c r="HP1108" s="9" t="e">
        <f t="shared" ca="1" si="107"/>
        <v>#REF!</v>
      </c>
      <c r="HQ1108" s="9" t="e">
        <f ca="1">IF($GV1108=0,NA(),($GX1108*Controls!#REF!))</f>
        <v>#REF!</v>
      </c>
    </row>
    <row r="1109" spans="198:225" x14ac:dyDescent="0.25">
      <c r="GP1109" s="9" t="e">
        <f ca="1">INDIRECT(ADDRESS(ROW(),Controls!#REF!+30))</f>
        <v>#REF!</v>
      </c>
      <c r="GQ1109" s="9" t="e">
        <f ca="1">INDIRECT(ADDRESS(ROW(),Controls!#REF!+45))</f>
        <v>#REF!</v>
      </c>
      <c r="GR1109" s="9" t="e">
        <f ca="1">INDIRECT(ADDRESS(ROW(),Controls!#REF!+60))</f>
        <v>#REF!</v>
      </c>
      <c r="GS1109" s="9" t="e">
        <f ca="1">INDIRECT(ADDRESS(ROW(),Controls!#REF!+75))</f>
        <v>#REF!</v>
      </c>
      <c r="GT1109" s="9" t="e">
        <f ca="1">INDIRECT(ADDRESS(ROW(),Controls!#REF!+90))</f>
        <v>#REF!</v>
      </c>
      <c r="GU1109" s="9" t="e">
        <f ca="1">INDIRECT(ADDRESS(ROW(),Controls!#REF!+105))</f>
        <v>#REF!</v>
      </c>
      <c r="GV1109" s="9" t="e">
        <f ca="1">INDIRECT(ADDRESS(ROW(),Controls!#REF!+120))</f>
        <v>#REF!</v>
      </c>
      <c r="GW1109" s="9" t="e">
        <f ca="1">INDIRECT(ADDRESS(ROW(),Controls!#REF!+15))</f>
        <v>#REF!</v>
      </c>
      <c r="GX1109" s="9" t="e">
        <f ca="1">INDIRECT(ADDRESS(ROW(),Controls!#REF!+135))</f>
        <v>#REF!</v>
      </c>
      <c r="HJ1109" s="9" t="e">
        <f t="shared" ca="1" si="102"/>
        <v>#REF!</v>
      </c>
      <c r="HK1109" s="9" t="e">
        <f t="shared" ca="1" si="103"/>
        <v>#REF!</v>
      </c>
      <c r="HL1109" s="9" t="e">
        <f t="shared" ca="1" si="104"/>
        <v>#REF!</v>
      </c>
      <c r="HM1109" s="9" t="e">
        <f t="shared" ca="1" si="105"/>
        <v>#REF!</v>
      </c>
      <c r="HN1109" s="9" t="e">
        <f ca="1">SQRT($GS1109*(1-$GS1109/Controls!$D$15))</f>
        <v>#REF!</v>
      </c>
      <c r="HO1109" s="9" t="e">
        <f t="shared" ca="1" si="106"/>
        <v>#REF!</v>
      </c>
      <c r="HP1109" s="9" t="e">
        <f t="shared" ca="1" si="107"/>
        <v>#REF!</v>
      </c>
      <c r="HQ1109" s="9" t="e">
        <f ca="1">IF($GV1109=0,NA(),($GX1109*Controls!#REF!))</f>
        <v>#REF!</v>
      </c>
    </row>
    <row r="1110" spans="198:225" x14ac:dyDescent="0.25">
      <c r="GP1110" s="9" t="e">
        <f ca="1">INDIRECT(ADDRESS(ROW(),Controls!#REF!+30))</f>
        <v>#REF!</v>
      </c>
      <c r="GQ1110" s="9" t="e">
        <f ca="1">INDIRECT(ADDRESS(ROW(),Controls!#REF!+45))</f>
        <v>#REF!</v>
      </c>
      <c r="GR1110" s="9" t="e">
        <f ca="1">INDIRECT(ADDRESS(ROW(),Controls!#REF!+60))</f>
        <v>#REF!</v>
      </c>
      <c r="GS1110" s="9" t="e">
        <f ca="1">INDIRECT(ADDRESS(ROW(),Controls!#REF!+75))</f>
        <v>#REF!</v>
      </c>
      <c r="GT1110" s="9" t="e">
        <f ca="1">INDIRECT(ADDRESS(ROW(),Controls!#REF!+90))</f>
        <v>#REF!</v>
      </c>
      <c r="GU1110" s="9" t="e">
        <f ca="1">INDIRECT(ADDRESS(ROW(),Controls!#REF!+105))</f>
        <v>#REF!</v>
      </c>
      <c r="GV1110" s="9" t="e">
        <f ca="1">INDIRECT(ADDRESS(ROW(),Controls!#REF!+120))</f>
        <v>#REF!</v>
      </c>
      <c r="GW1110" s="9" t="e">
        <f ca="1">INDIRECT(ADDRESS(ROW(),Controls!#REF!+15))</f>
        <v>#REF!</v>
      </c>
      <c r="GX1110" s="9" t="e">
        <f ca="1">INDIRECT(ADDRESS(ROW(),Controls!#REF!+135))</f>
        <v>#REF!</v>
      </c>
      <c r="HJ1110" s="9" t="e">
        <f t="shared" ca="1" si="102"/>
        <v>#REF!</v>
      </c>
      <c r="HK1110" s="9" t="e">
        <f t="shared" ca="1" si="103"/>
        <v>#REF!</v>
      </c>
      <c r="HL1110" s="9" t="e">
        <f t="shared" ca="1" si="104"/>
        <v>#REF!</v>
      </c>
      <c r="HM1110" s="9" t="e">
        <f t="shared" ca="1" si="105"/>
        <v>#REF!</v>
      </c>
      <c r="HN1110" s="9" t="e">
        <f ca="1">SQRT($GS1110*(1-$GS1110/Controls!$D$15))</f>
        <v>#REF!</v>
      </c>
      <c r="HO1110" s="9" t="e">
        <f t="shared" ca="1" si="106"/>
        <v>#REF!</v>
      </c>
      <c r="HP1110" s="9" t="e">
        <f t="shared" ca="1" si="107"/>
        <v>#REF!</v>
      </c>
      <c r="HQ1110" s="9" t="e">
        <f ca="1">IF($GV1110=0,NA(),($GX1110*Controls!#REF!))</f>
        <v>#REF!</v>
      </c>
    </row>
    <row r="1111" spans="198:225" x14ac:dyDescent="0.25">
      <c r="GP1111" s="9" t="e">
        <f ca="1">INDIRECT(ADDRESS(ROW(),Controls!#REF!+30))</f>
        <v>#REF!</v>
      </c>
      <c r="GQ1111" s="9" t="e">
        <f ca="1">INDIRECT(ADDRESS(ROW(),Controls!#REF!+45))</f>
        <v>#REF!</v>
      </c>
      <c r="GR1111" s="9" t="e">
        <f ca="1">INDIRECT(ADDRESS(ROW(),Controls!#REF!+60))</f>
        <v>#REF!</v>
      </c>
      <c r="GS1111" s="9" t="e">
        <f ca="1">INDIRECT(ADDRESS(ROW(),Controls!#REF!+75))</f>
        <v>#REF!</v>
      </c>
      <c r="GT1111" s="9" t="e">
        <f ca="1">INDIRECT(ADDRESS(ROW(),Controls!#REF!+90))</f>
        <v>#REF!</v>
      </c>
      <c r="GU1111" s="9" t="e">
        <f ca="1">INDIRECT(ADDRESS(ROW(),Controls!#REF!+105))</f>
        <v>#REF!</v>
      </c>
      <c r="GV1111" s="9" t="e">
        <f ca="1">INDIRECT(ADDRESS(ROW(),Controls!#REF!+120))</f>
        <v>#REF!</v>
      </c>
      <c r="GW1111" s="9" t="e">
        <f ca="1">INDIRECT(ADDRESS(ROW(),Controls!#REF!+15))</f>
        <v>#REF!</v>
      </c>
      <c r="GX1111" s="9" t="e">
        <f ca="1">INDIRECT(ADDRESS(ROW(),Controls!#REF!+135))</f>
        <v>#REF!</v>
      </c>
      <c r="HJ1111" s="9" t="e">
        <f t="shared" ca="1" si="102"/>
        <v>#REF!</v>
      </c>
      <c r="HK1111" s="9" t="e">
        <f t="shared" ca="1" si="103"/>
        <v>#REF!</v>
      </c>
      <c r="HL1111" s="9" t="e">
        <f t="shared" ca="1" si="104"/>
        <v>#REF!</v>
      </c>
      <c r="HM1111" s="9" t="e">
        <f t="shared" ca="1" si="105"/>
        <v>#REF!</v>
      </c>
      <c r="HN1111" s="9" t="e">
        <f ca="1">SQRT($GS1111*(1-$GS1111/Controls!$D$15))</f>
        <v>#REF!</v>
      </c>
      <c r="HO1111" s="9" t="e">
        <f t="shared" ca="1" si="106"/>
        <v>#REF!</v>
      </c>
      <c r="HP1111" s="9" t="e">
        <f t="shared" ca="1" si="107"/>
        <v>#REF!</v>
      </c>
      <c r="HQ1111" s="9" t="e">
        <f ca="1">IF($GV1111=0,NA(),($GX1111*Controls!#REF!))</f>
        <v>#REF!</v>
      </c>
    </row>
    <row r="1112" spans="198:225" x14ac:dyDescent="0.25">
      <c r="GP1112" s="9" t="e">
        <f ca="1">INDIRECT(ADDRESS(ROW(),Controls!#REF!+30))</f>
        <v>#REF!</v>
      </c>
      <c r="GQ1112" s="9" t="e">
        <f ca="1">INDIRECT(ADDRESS(ROW(),Controls!#REF!+45))</f>
        <v>#REF!</v>
      </c>
      <c r="GR1112" s="9" t="e">
        <f ca="1">INDIRECT(ADDRESS(ROW(),Controls!#REF!+60))</f>
        <v>#REF!</v>
      </c>
      <c r="GS1112" s="9" t="e">
        <f ca="1">INDIRECT(ADDRESS(ROW(),Controls!#REF!+75))</f>
        <v>#REF!</v>
      </c>
      <c r="GT1112" s="9" t="e">
        <f ca="1">INDIRECT(ADDRESS(ROW(),Controls!#REF!+90))</f>
        <v>#REF!</v>
      </c>
      <c r="GU1112" s="9" t="e">
        <f ca="1">INDIRECT(ADDRESS(ROW(),Controls!#REF!+105))</f>
        <v>#REF!</v>
      </c>
      <c r="GV1112" s="9" t="e">
        <f ca="1">INDIRECT(ADDRESS(ROW(),Controls!#REF!+120))</f>
        <v>#REF!</v>
      </c>
      <c r="GW1112" s="9" t="e">
        <f ca="1">INDIRECT(ADDRESS(ROW(),Controls!#REF!+15))</f>
        <v>#REF!</v>
      </c>
      <c r="GX1112" s="9" t="e">
        <f ca="1">INDIRECT(ADDRESS(ROW(),Controls!#REF!+135))</f>
        <v>#REF!</v>
      </c>
      <c r="HJ1112" s="9" t="e">
        <f t="shared" ca="1" si="102"/>
        <v>#REF!</v>
      </c>
      <c r="HK1112" s="9" t="e">
        <f t="shared" ca="1" si="103"/>
        <v>#REF!</v>
      </c>
      <c r="HL1112" s="9" t="e">
        <f t="shared" ca="1" si="104"/>
        <v>#REF!</v>
      </c>
      <c r="HM1112" s="9" t="e">
        <f t="shared" ca="1" si="105"/>
        <v>#REF!</v>
      </c>
      <c r="HN1112" s="9" t="e">
        <f ca="1">SQRT($GS1112*(1-$GS1112/Controls!$D$15))</f>
        <v>#REF!</v>
      </c>
      <c r="HO1112" s="9" t="e">
        <f t="shared" ca="1" si="106"/>
        <v>#REF!</v>
      </c>
      <c r="HP1112" s="9" t="e">
        <f t="shared" ca="1" si="107"/>
        <v>#REF!</v>
      </c>
      <c r="HQ1112" s="9" t="e">
        <f ca="1">IF($GV1112=0,NA(),($GX1112*Controls!#REF!))</f>
        <v>#REF!</v>
      </c>
    </row>
    <row r="1113" spans="198:225" x14ac:dyDescent="0.25">
      <c r="GP1113" s="9" t="e">
        <f ca="1">INDIRECT(ADDRESS(ROW(),Controls!#REF!+30))</f>
        <v>#REF!</v>
      </c>
      <c r="GQ1113" s="9" t="e">
        <f ca="1">INDIRECT(ADDRESS(ROW(),Controls!#REF!+45))</f>
        <v>#REF!</v>
      </c>
      <c r="GR1113" s="9" t="e">
        <f ca="1">INDIRECT(ADDRESS(ROW(),Controls!#REF!+60))</f>
        <v>#REF!</v>
      </c>
      <c r="GS1113" s="9" t="e">
        <f ca="1">INDIRECT(ADDRESS(ROW(),Controls!#REF!+75))</f>
        <v>#REF!</v>
      </c>
      <c r="GT1113" s="9" t="e">
        <f ca="1">INDIRECT(ADDRESS(ROW(),Controls!#REF!+90))</f>
        <v>#REF!</v>
      </c>
      <c r="GU1113" s="9" t="e">
        <f ca="1">INDIRECT(ADDRESS(ROW(),Controls!#REF!+105))</f>
        <v>#REF!</v>
      </c>
      <c r="GV1113" s="9" t="e">
        <f ca="1">INDIRECT(ADDRESS(ROW(),Controls!#REF!+120))</f>
        <v>#REF!</v>
      </c>
      <c r="GW1113" s="9" t="e">
        <f ca="1">INDIRECT(ADDRESS(ROW(),Controls!#REF!+15))</f>
        <v>#REF!</v>
      </c>
      <c r="GX1113" s="9" t="e">
        <f ca="1">INDIRECT(ADDRESS(ROW(),Controls!#REF!+135))</f>
        <v>#REF!</v>
      </c>
      <c r="HJ1113" s="9" t="e">
        <f t="shared" ca="1" si="102"/>
        <v>#REF!</v>
      </c>
      <c r="HK1113" s="9" t="e">
        <f t="shared" ca="1" si="103"/>
        <v>#REF!</v>
      </c>
      <c r="HL1113" s="9" t="e">
        <f t="shared" ca="1" si="104"/>
        <v>#REF!</v>
      </c>
      <c r="HM1113" s="9" t="e">
        <f t="shared" ca="1" si="105"/>
        <v>#REF!</v>
      </c>
      <c r="HN1113" s="9" t="e">
        <f ca="1">SQRT($GS1113*(1-$GS1113/Controls!$D$15))</f>
        <v>#REF!</v>
      </c>
      <c r="HO1113" s="9" t="e">
        <f t="shared" ca="1" si="106"/>
        <v>#REF!</v>
      </c>
      <c r="HP1113" s="9" t="e">
        <f t="shared" ca="1" si="107"/>
        <v>#REF!</v>
      </c>
      <c r="HQ1113" s="9" t="e">
        <f ca="1">IF($GV1113=0,NA(),($GX1113*Controls!#REF!))</f>
        <v>#REF!</v>
      </c>
    </row>
    <row r="1114" spans="198:225" x14ac:dyDescent="0.25">
      <c r="GP1114" s="9" t="e">
        <f ca="1">INDIRECT(ADDRESS(ROW(),Controls!#REF!+30))</f>
        <v>#REF!</v>
      </c>
      <c r="GQ1114" s="9" t="e">
        <f ca="1">INDIRECT(ADDRESS(ROW(),Controls!#REF!+45))</f>
        <v>#REF!</v>
      </c>
      <c r="GR1114" s="9" t="e">
        <f ca="1">INDIRECT(ADDRESS(ROW(),Controls!#REF!+60))</f>
        <v>#REF!</v>
      </c>
      <c r="GS1114" s="9" t="e">
        <f ca="1">INDIRECT(ADDRESS(ROW(),Controls!#REF!+75))</f>
        <v>#REF!</v>
      </c>
      <c r="GT1114" s="9" t="e">
        <f ca="1">INDIRECT(ADDRESS(ROW(),Controls!#REF!+90))</f>
        <v>#REF!</v>
      </c>
      <c r="GU1114" s="9" t="e">
        <f ca="1">INDIRECT(ADDRESS(ROW(),Controls!#REF!+105))</f>
        <v>#REF!</v>
      </c>
      <c r="GV1114" s="9" t="e">
        <f ca="1">INDIRECT(ADDRESS(ROW(),Controls!#REF!+120))</f>
        <v>#REF!</v>
      </c>
      <c r="GW1114" s="9" t="e">
        <f ca="1">INDIRECT(ADDRESS(ROW(),Controls!#REF!+15))</f>
        <v>#REF!</v>
      </c>
      <c r="GX1114" s="9" t="e">
        <f ca="1">INDIRECT(ADDRESS(ROW(),Controls!#REF!+135))</f>
        <v>#REF!</v>
      </c>
      <c r="HJ1114" s="9" t="e">
        <f t="shared" ca="1" si="102"/>
        <v>#REF!</v>
      </c>
      <c r="HK1114" s="9" t="e">
        <f t="shared" ca="1" si="103"/>
        <v>#REF!</v>
      </c>
      <c r="HL1114" s="9" t="e">
        <f t="shared" ca="1" si="104"/>
        <v>#REF!</v>
      </c>
      <c r="HM1114" s="9" t="e">
        <f t="shared" ca="1" si="105"/>
        <v>#REF!</v>
      </c>
      <c r="HN1114" s="9" t="e">
        <f ca="1">SQRT($GS1114*(1-$GS1114/Controls!$D$15))</f>
        <v>#REF!</v>
      </c>
      <c r="HO1114" s="9" t="e">
        <f t="shared" ca="1" si="106"/>
        <v>#REF!</v>
      </c>
      <c r="HP1114" s="9" t="e">
        <f t="shared" ca="1" si="107"/>
        <v>#REF!</v>
      </c>
      <c r="HQ1114" s="9" t="e">
        <f ca="1">IF($GV1114=0,NA(),($GX1114*Controls!#REF!))</f>
        <v>#REF!</v>
      </c>
    </row>
    <row r="1115" spans="198:225" x14ac:dyDescent="0.25">
      <c r="GP1115" s="9" t="e">
        <f ca="1">INDIRECT(ADDRESS(ROW(),Controls!#REF!+30))</f>
        <v>#REF!</v>
      </c>
      <c r="GQ1115" s="9" t="e">
        <f ca="1">INDIRECT(ADDRESS(ROW(),Controls!#REF!+45))</f>
        <v>#REF!</v>
      </c>
      <c r="GR1115" s="9" t="e">
        <f ca="1">INDIRECT(ADDRESS(ROW(),Controls!#REF!+60))</f>
        <v>#REF!</v>
      </c>
      <c r="GS1115" s="9" t="e">
        <f ca="1">INDIRECT(ADDRESS(ROW(),Controls!#REF!+75))</f>
        <v>#REF!</v>
      </c>
      <c r="GT1115" s="9" t="e">
        <f ca="1">INDIRECT(ADDRESS(ROW(),Controls!#REF!+90))</f>
        <v>#REF!</v>
      </c>
      <c r="GU1115" s="9" t="e">
        <f ca="1">INDIRECT(ADDRESS(ROW(),Controls!#REF!+105))</f>
        <v>#REF!</v>
      </c>
      <c r="GV1115" s="9" t="e">
        <f ca="1">INDIRECT(ADDRESS(ROW(),Controls!#REF!+120))</f>
        <v>#REF!</v>
      </c>
      <c r="GW1115" s="9" t="e">
        <f ca="1">INDIRECT(ADDRESS(ROW(),Controls!#REF!+15))</f>
        <v>#REF!</v>
      </c>
      <c r="GX1115" s="9" t="e">
        <f ca="1">INDIRECT(ADDRESS(ROW(),Controls!#REF!+135))</f>
        <v>#REF!</v>
      </c>
      <c r="HJ1115" s="9" t="e">
        <f t="shared" ca="1" si="102"/>
        <v>#REF!</v>
      </c>
      <c r="HK1115" s="9" t="e">
        <f t="shared" ca="1" si="103"/>
        <v>#REF!</v>
      </c>
      <c r="HL1115" s="9" t="e">
        <f t="shared" ca="1" si="104"/>
        <v>#REF!</v>
      </c>
      <c r="HM1115" s="9" t="e">
        <f t="shared" ca="1" si="105"/>
        <v>#REF!</v>
      </c>
      <c r="HN1115" s="9" t="e">
        <f ca="1">SQRT($GS1115*(1-$GS1115/Controls!$D$15))</f>
        <v>#REF!</v>
      </c>
      <c r="HO1115" s="9" t="e">
        <f t="shared" ca="1" si="106"/>
        <v>#REF!</v>
      </c>
      <c r="HP1115" s="9" t="e">
        <f t="shared" ca="1" si="107"/>
        <v>#REF!</v>
      </c>
      <c r="HQ1115" s="9" t="e">
        <f ca="1">IF($GV1115=0,NA(),($GX1115*Controls!#REF!))</f>
        <v>#REF!</v>
      </c>
    </row>
    <row r="1116" spans="198:225" x14ac:dyDescent="0.25">
      <c r="GP1116" s="9" t="e">
        <f ca="1">INDIRECT(ADDRESS(ROW(),Controls!#REF!+30))</f>
        <v>#REF!</v>
      </c>
      <c r="GQ1116" s="9" t="e">
        <f ca="1">INDIRECT(ADDRESS(ROW(),Controls!#REF!+45))</f>
        <v>#REF!</v>
      </c>
      <c r="GR1116" s="9" t="e">
        <f ca="1">INDIRECT(ADDRESS(ROW(),Controls!#REF!+60))</f>
        <v>#REF!</v>
      </c>
      <c r="GS1116" s="9" t="e">
        <f ca="1">INDIRECT(ADDRESS(ROW(),Controls!#REF!+75))</f>
        <v>#REF!</v>
      </c>
      <c r="GT1116" s="9" t="e">
        <f ca="1">INDIRECT(ADDRESS(ROW(),Controls!#REF!+90))</f>
        <v>#REF!</v>
      </c>
      <c r="GU1116" s="9" t="e">
        <f ca="1">INDIRECT(ADDRESS(ROW(),Controls!#REF!+105))</f>
        <v>#REF!</v>
      </c>
      <c r="GV1116" s="9" t="e">
        <f ca="1">INDIRECT(ADDRESS(ROW(),Controls!#REF!+120))</f>
        <v>#REF!</v>
      </c>
      <c r="GW1116" s="9" t="e">
        <f ca="1">INDIRECT(ADDRESS(ROW(),Controls!#REF!+15))</f>
        <v>#REF!</v>
      </c>
      <c r="GX1116" s="9" t="e">
        <f ca="1">INDIRECT(ADDRESS(ROW(),Controls!#REF!+135))</f>
        <v>#REF!</v>
      </c>
      <c r="HJ1116" s="9" t="e">
        <f t="shared" ca="1" si="102"/>
        <v>#REF!</v>
      </c>
      <c r="HK1116" s="9" t="e">
        <f t="shared" ca="1" si="103"/>
        <v>#REF!</v>
      </c>
      <c r="HL1116" s="9" t="e">
        <f t="shared" ca="1" si="104"/>
        <v>#REF!</v>
      </c>
      <c r="HM1116" s="9" t="e">
        <f t="shared" ca="1" si="105"/>
        <v>#REF!</v>
      </c>
      <c r="HN1116" s="9" t="e">
        <f ca="1">SQRT($GS1116*(1-$GS1116/Controls!$D$15))</f>
        <v>#REF!</v>
      </c>
      <c r="HO1116" s="9" t="e">
        <f t="shared" ca="1" si="106"/>
        <v>#REF!</v>
      </c>
      <c r="HP1116" s="9" t="e">
        <f t="shared" ca="1" si="107"/>
        <v>#REF!</v>
      </c>
      <c r="HQ1116" s="9" t="e">
        <f ca="1">IF($GV1116=0,NA(),($GX1116*Controls!#REF!))</f>
        <v>#REF!</v>
      </c>
    </row>
    <row r="1117" spans="198:225" x14ac:dyDescent="0.25">
      <c r="GP1117" s="9" t="e">
        <f ca="1">INDIRECT(ADDRESS(ROW(),Controls!#REF!+30))</f>
        <v>#REF!</v>
      </c>
      <c r="GQ1117" s="9" t="e">
        <f ca="1">INDIRECT(ADDRESS(ROW(),Controls!#REF!+45))</f>
        <v>#REF!</v>
      </c>
      <c r="GR1117" s="9" t="e">
        <f ca="1">INDIRECT(ADDRESS(ROW(),Controls!#REF!+60))</f>
        <v>#REF!</v>
      </c>
      <c r="GS1117" s="9" t="e">
        <f ca="1">INDIRECT(ADDRESS(ROW(),Controls!#REF!+75))</f>
        <v>#REF!</v>
      </c>
      <c r="GT1117" s="9" t="e">
        <f ca="1">INDIRECT(ADDRESS(ROW(),Controls!#REF!+90))</f>
        <v>#REF!</v>
      </c>
      <c r="GU1117" s="9" t="e">
        <f ca="1">INDIRECT(ADDRESS(ROW(),Controls!#REF!+105))</f>
        <v>#REF!</v>
      </c>
      <c r="GV1117" s="9" t="e">
        <f ca="1">INDIRECT(ADDRESS(ROW(),Controls!#REF!+120))</f>
        <v>#REF!</v>
      </c>
      <c r="GW1117" s="9" t="e">
        <f ca="1">INDIRECT(ADDRESS(ROW(),Controls!#REF!+15))</f>
        <v>#REF!</v>
      </c>
      <c r="GX1117" s="9" t="e">
        <f ca="1">INDIRECT(ADDRESS(ROW(),Controls!#REF!+135))</f>
        <v>#REF!</v>
      </c>
      <c r="HJ1117" s="9" t="e">
        <f t="shared" ca="1" si="102"/>
        <v>#REF!</v>
      </c>
      <c r="HK1117" s="9" t="e">
        <f t="shared" ca="1" si="103"/>
        <v>#REF!</v>
      </c>
      <c r="HL1117" s="9" t="e">
        <f t="shared" ca="1" si="104"/>
        <v>#REF!</v>
      </c>
      <c r="HM1117" s="9" t="e">
        <f t="shared" ca="1" si="105"/>
        <v>#REF!</v>
      </c>
      <c r="HN1117" s="9" t="e">
        <f ca="1">SQRT($GS1117*(1-$GS1117/Controls!$D$15))</f>
        <v>#REF!</v>
      </c>
      <c r="HO1117" s="9" t="e">
        <f t="shared" ca="1" si="106"/>
        <v>#REF!</v>
      </c>
      <c r="HP1117" s="9" t="e">
        <f t="shared" ca="1" si="107"/>
        <v>#REF!</v>
      </c>
      <c r="HQ1117" s="9" t="e">
        <f ca="1">IF($GV1117=0,NA(),($GX1117*Controls!#REF!))</f>
        <v>#REF!</v>
      </c>
    </row>
    <row r="1118" spans="198:225" x14ac:dyDescent="0.25">
      <c r="GP1118" s="9" t="e">
        <f ca="1">INDIRECT(ADDRESS(ROW(),Controls!#REF!+30))</f>
        <v>#REF!</v>
      </c>
      <c r="GQ1118" s="9" t="e">
        <f ca="1">INDIRECT(ADDRESS(ROW(),Controls!#REF!+45))</f>
        <v>#REF!</v>
      </c>
      <c r="GR1118" s="9" t="e">
        <f ca="1">INDIRECT(ADDRESS(ROW(),Controls!#REF!+60))</f>
        <v>#REF!</v>
      </c>
      <c r="GS1118" s="9" t="e">
        <f ca="1">INDIRECT(ADDRESS(ROW(),Controls!#REF!+75))</f>
        <v>#REF!</v>
      </c>
      <c r="GT1118" s="9" t="e">
        <f ca="1">INDIRECT(ADDRESS(ROW(),Controls!#REF!+90))</f>
        <v>#REF!</v>
      </c>
      <c r="GU1118" s="9" t="e">
        <f ca="1">INDIRECT(ADDRESS(ROW(),Controls!#REF!+105))</f>
        <v>#REF!</v>
      </c>
      <c r="GV1118" s="9" t="e">
        <f ca="1">INDIRECT(ADDRESS(ROW(),Controls!#REF!+120))</f>
        <v>#REF!</v>
      </c>
      <c r="GW1118" s="9" t="e">
        <f ca="1">INDIRECT(ADDRESS(ROW(),Controls!#REF!+15))</f>
        <v>#REF!</v>
      </c>
      <c r="GX1118" s="9" t="e">
        <f ca="1">INDIRECT(ADDRESS(ROW(),Controls!#REF!+135))</f>
        <v>#REF!</v>
      </c>
      <c r="HJ1118" s="9" t="e">
        <f t="shared" ca="1" si="102"/>
        <v>#REF!</v>
      </c>
      <c r="HK1118" s="9" t="e">
        <f t="shared" ca="1" si="103"/>
        <v>#REF!</v>
      </c>
      <c r="HL1118" s="9" t="e">
        <f t="shared" ca="1" si="104"/>
        <v>#REF!</v>
      </c>
      <c r="HM1118" s="9" t="e">
        <f t="shared" ca="1" si="105"/>
        <v>#REF!</v>
      </c>
      <c r="HN1118" s="9" t="e">
        <f ca="1">SQRT($GS1118*(1-$GS1118/Controls!$D$15))</f>
        <v>#REF!</v>
      </c>
      <c r="HO1118" s="9" t="e">
        <f t="shared" ca="1" si="106"/>
        <v>#REF!</v>
      </c>
      <c r="HP1118" s="9" t="e">
        <f t="shared" ca="1" si="107"/>
        <v>#REF!</v>
      </c>
      <c r="HQ1118" s="9" t="e">
        <f ca="1">IF($GV1118=0,NA(),($GX1118*Controls!#REF!))</f>
        <v>#REF!</v>
      </c>
    </row>
    <row r="1119" spans="198:225" x14ac:dyDescent="0.25">
      <c r="GP1119" s="9" t="e">
        <f ca="1">INDIRECT(ADDRESS(ROW(),Controls!#REF!+30))</f>
        <v>#REF!</v>
      </c>
      <c r="GQ1119" s="9" t="e">
        <f ca="1">INDIRECT(ADDRESS(ROW(),Controls!#REF!+45))</f>
        <v>#REF!</v>
      </c>
      <c r="GR1119" s="9" t="e">
        <f ca="1">INDIRECT(ADDRESS(ROW(),Controls!#REF!+60))</f>
        <v>#REF!</v>
      </c>
      <c r="GS1119" s="9" t="e">
        <f ca="1">INDIRECT(ADDRESS(ROW(),Controls!#REF!+75))</f>
        <v>#REF!</v>
      </c>
      <c r="GT1119" s="9" t="e">
        <f ca="1">INDIRECT(ADDRESS(ROW(),Controls!#REF!+90))</f>
        <v>#REF!</v>
      </c>
      <c r="GU1119" s="9" t="e">
        <f ca="1">INDIRECT(ADDRESS(ROW(),Controls!#REF!+105))</f>
        <v>#REF!</v>
      </c>
      <c r="GV1119" s="9" t="e">
        <f ca="1">INDIRECT(ADDRESS(ROW(),Controls!#REF!+120))</f>
        <v>#REF!</v>
      </c>
      <c r="GW1119" s="9" t="e">
        <f ca="1">INDIRECT(ADDRESS(ROW(),Controls!#REF!+15))</f>
        <v>#REF!</v>
      </c>
      <c r="GX1119" s="9" t="e">
        <f ca="1">INDIRECT(ADDRESS(ROW(),Controls!#REF!+135))</f>
        <v>#REF!</v>
      </c>
      <c r="HJ1119" s="9" t="e">
        <f t="shared" ca="1" si="102"/>
        <v>#REF!</v>
      </c>
      <c r="HK1119" s="9" t="e">
        <f t="shared" ca="1" si="103"/>
        <v>#REF!</v>
      </c>
      <c r="HL1119" s="9" t="e">
        <f t="shared" ca="1" si="104"/>
        <v>#REF!</v>
      </c>
      <c r="HM1119" s="9" t="e">
        <f t="shared" ca="1" si="105"/>
        <v>#REF!</v>
      </c>
      <c r="HN1119" s="9" t="e">
        <f ca="1">SQRT($GS1119*(1-$GS1119/Controls!$D$15))</f>
        <v>#REF!</v>
      </c>
      <c r="HO1119" s="9" t="e">
        <f t="shared" ca="1" si="106"/>
        <v>#REF!</v>
      </c>
      <c r="HP1119" s="9" t="e">
        <f t="shared" ca="1" si="107"/>
        <v>#REF!</v>
      </c>
      <c r="HQ1119" s="9" t="e">
        <f ca="1">IF($GV1119=0,NA(),($GX1119*Controls!#REF!))</f>
        <v>#REF!</v>
      </c>
    </row>
    <row r="1120" spans="198:225" x14ac:dyDescent="0.25">
      <c r="GP1120" s="9" t="e">
        <f ca="1">INDIRECT(ADDRESS(ROW(),Controls!#REF!+30))</f>
        <v>#REF!</v>
      </c>
      <c r="GQ1120" s="9" t="e">
        <f ca="1">INDIRECT(ADDRESS(ROW(),Controls!#REF!+45))</f>
        <v>#REF!</v>
      </c>
      <c r="GR1120" s="9" t="e">
        <f ca="1">INDIRECT(ADDRESS(ROW(),Controls!#REF!+60))</f>
        <v>#REF!</v>
      </c>
      <c r="GS1120" s="9" t="e">
        <f ca="1">INDIRECT(ADDRESS(ROW(),Controls!#REF!+75))</f>
        <v>#REF!</v>
      </c>
      <c r="GT1120" s="9" t="e">
        <f ca="1">INDIRECT(ADDRESS(ROW(),Controls!#REF!+90))</f>
        <v>#REF!</v>
      </c>
      <c r="GU1120" s="9" t="e">
        <f ca="1">INDIRECT(ADDRESS(ROW(),Controls!#REF!+105))</f>
        <v>#REF!</v>
      </c>
      <c r="GV1120" s="9" t="e">
        <f ca="1">INDIRECT(ADDRESS(ROW(),Controls!#REF!+120))</f>
        <v>#REF!</v>
      </c>
      <c r="GW1120" s="9" t="e">
        <f ca="1">INDIRECT(ADDRESS(ROW(),Controls!#REF!+15))</f>
        <v>#REF!</v>
      </c>
      <c r="GX1120" s="9" t="e">
        <f ca="1">INDIRECT(ADDRESS(ROW(),Controls!#REF!+135))</f>
        <v>#REF!</v>
      </c>
      <c r="HJ1120" s="9" t="e">
        <f t="shared" ca="1" si="102"/>
        <v>#REF!</v>
      </c>
      <c r="HK1120" s="9" t="e">
        <f t="shared" ca="1" si="103"/>
        <v>#REF!</v>
      </c>
      <c r="HL1120" s="9" t="e">
        <f t="shared" ca="1" si="104"/>
        <v>#REF!</v>
      </c>
      <c r="HM1120" s="9" t="e">
        <f t="shared" ca="1" si="105"/>
        <v>#REF!</v>
      </c>
      <c r="HN1120" s="9" t="e">
        <f ca="1">SQRT($GS1120*(1-$GS1120/Controls!$D$15))</f>
        <v>#REF!</v>
      </c>
      <c r="HO1120" s="9" t="e">
        <f t="shared" ca="1" si="106"/>
        <v>#REF!</v>
      </c>
      <c r="HP1120" s="9" t="e">
        <f t="shared" ca="1" si="107"/>
        <v>#REF!</v>
      </c>
      <c r="HQ1120" s="9" t="e">
        <f ca="1">IF($GV1120=0,NA(),($GX1120*Controls!#REF!))</f>
        <v>#REF!</v>
      </c>
    </row>
    <row r="1121" spans="198:225" x14ac:dyDescent="0.25">
      <c r="GP1121" s="9" t="e">
        <f ca="1">INDIRECT(ADDRESS(ROW(),Controls!#REF!+30))</f>
        <v>#REF!</v>
      </c>
      <c r="GQ1121" s="9" t="e">
        <f ca="1">INDIRECT(ADDRESS(ROW(),Controls!#REF!+45))</f>
        <v>#REF!</v>
      </c>
      <c r="GR1121" s="9" t="e">
        <f ca="1">INDIRECT(ADDRESS(ROW(),Controls!#REF!+60))</f>
        <v>#REF!</v>
      </c>
      <c r="GS1121" s="9" t="e">
        <f ca="1">INDIRECT(ADDRESS(ROW(),Controls!#REF!+75))</f>
        <v>#REF!</v>
      </c>
      <c r="GT1121" s="9" t="e">
        <f ca="1">INDIRECT(ADDRESS(ROW(),Controls!#REF!+90))</f>
        <v>#REF!</v>
      </c>
      <c r="GU1121" s="9" t="e">
        <f ca="1">INDIRECT(ADDRESS(ROW(),Controls!#REF!+105))</f>
        <v>#REF!</v>
      </c>
      <c r="GV1121" s="9" t="e">
        <f ca="1">INDIRECT(ADDRESS(ROW(),Controls!#REF!+120))</f>
        <v>#REF!</v>
      </c>
      <c r="GW1121" s="9" t="e">
        <f ca="1">INDIRECT(ADDRESS(ROW(),Controls!#REF!+15))</f>
        <v>#REF!</v>
      </c>
      <c r="GX1121" s="9" t="e">
        <f ca="1">INDIRECT(ADDRESS(ROW(),Controls!#REF!+135))</f>
        <v>#REF!</v>
      </c>
      <c r="HJ1121" s="9" t="e">
        <f t="shared" ca="1" si="102"/>
        <v>#REF!</v>
      </c>
      <c r="HK1121" s="9" t="e">
        <f t="shared" ca="1" si="103"/>
        <v>#REF!</v>
      </c>
      <c r="HL1121" s="9" t="e">
        <f t="shared" ca="1" si="104"/>
        <v>#REF!</v>
      </c>
      <c r="HM1121" s="9" t="e">
        <f t="shared" ca="1" si="105"/>
        <v>#REF!</v>
      </c>
      <c r="HN1121" s="9" t="e">
        <f ca="1">SQRT($GS1121*(1-$GS1121/Controls!$D$15))</f>
        <v>#REF!</v>
      </c>
      <c r="HO1121" s="9" t="e">
        <f t="shared" ca="1" si="106"/>
        <v>#REF!</v>
      </c>
      <c r="HP1121" s="9" t="e">
        <f t="shared" ca="1" si="107"/>
        <v>#REF!</v>
      </c>
      <c r="HQ1121" s="9" t="e">
        <f ca="1">IF($GV1121=0,NA(),($GX1121*Controls!#REF!))</f>
        <v>#REF!</v>
      </c>
    </row>
    <row r="1122" spans="198:225" x14ac:dyDescent="0.25">
      <c r="GP1122" s="9" t="e">
        <f ca="1">INDIRECT(ADDRESS(ROW(),Controls!#REF!+30))</f>
        <v>#REF!</v>
      </c>
      <c r="GQ1122" s="9" t="e">
        <f ca="1">INDIRECT(ADDRESS(ROW(),Controls!#REF!+45))</f>
        <v>#REF!</v>
      </c>
      <c r="GR1122" s="9" t="e">
        <f ca="1">INDIRECT(ADDRESS(ROW(),Controls!#REF!+60))</f>
        <v>#REF!</v>
      </c>
      <c r="GS1122" s="9" t="e">
        <f ca="1">INDIRECT(ADDRESS(ROW(),Controls!#REF!+75))</f>
        <v>#REF!</v>
      </c>
      <c r="GT1122" s="9" t="e">
        <f ca="1">INDIRECT(ADDRESS(ROW(),Controls!#REF!+90))</f>
        <v>#REF!</v>
      </c>
      <c r="GU1122" s="9" t="e">
        <f ca="1">INDIRECT(ADDRESS(ROW(),Controls!#REF!+105))</f>
        <v>#REF!</v>
      </c>
      <c r="GV1122" s="9" t="e">
        <f ca="1">INDIRECT(ADDRESS(ROW(),Controls!#REF!+120))</f>
        <v>#REF!</v>
      </c>
      <c r="GW1122" s="9" t="e">
        <f ca="1">INDIRECT(ADDRESS(ROW(),Controls!#REF!+15))</f>
        <v>#REF!</v>
      </c>
      <c r="GX1122" s="9" t="e">
        <f ca="1">INDIRECT(ADDRESS(ROW(),Controls!#REF!+135))</f>
        <v>#REF!</v>
      </c>
      <c r="HJ1122" s="9" t="e">
        <f t="shared" ca="1" si="102"/>
        <v>#REF!</v>
      </c>
      <c r="HK1122" s="9" t="e">
        <f t="shared" ca="1" si="103"/>
        <v>#REF!</v>
      </c>
      <c r="HL1122" s="9" t="e">
        <f t="shared" ca="1" si="104"/>
        <v>#REF!</v>
      </c>
      <c r="HM1122" s="9" t="e">
        <f t="shared" ca="1" si="105"/>
        <v>#REF!</v>
      </c>
      <c r="HN1122" s="9" t="e">
        <f ca="1">SQRT($GS1122*(1-$GS1122/Controls!$D$15))</f>
        <v>#REF!</v>
      </c>
      <c r="HO1122" s="9" t="e">
        <f t="shared" ca="1" si="106"/>
        <v>#REF!</v>
      </c>
      <c r="HP1122" s="9" t="e">
        <f t="shared" ca="1" si="107"/>
        <v>#REF!</v>
      </c>
      <c r="HQ1122" s="9" t="e">
        <f ca="1">IF($GV1122=0,NA(),($GX1122*Controls!#REF!))</f>
        <v>#REF!</v>
      </c>
    </row>
    <row r="1123" spans="198:225" x14ac:dyDescent="0.25">
      <c r="GP1123" s="9" t="e">
        <f ca="1">INDIRECT(ADDRESS(ROW(),Controls!#REF!+30))</f>
        <v>#REF!</v>
      </c>
      <c r="GQ1123" s="9" t="e">
        <f ca="1">INDIRECT(ADDRESS(ROW(),Controls!#REF!+45))</f>
        <v>#REF!</v>
      </c>
      <c r="GR1123" s="9" t="e">
        <f ca="1">INDIRECT(ADDRESS(ROW(),Controls!#REF!+60))</f>
        <v>#REF!</v>
      </c>
      <c r="GS1123" s="9" t="e">
        <f ca="1">INDIRECT(ADDRESS(ROW(),Controls!#REF!+75))</f>
        <v>#REF!</v>
      </c>
      <c r="GT1123" s="9" t="e">
        <f ca="1">INDIRECT(ADDRESS(ROW(),Controls!#REF!+90))</f>
        <v>#REF!</v>
      </c>
      <c r="GU1123" s="9" t="e">
        <f ca="1">INDIRECT(ADDRESS(ROW(),Controls!#REF!+105))</f>
        <v>#REF!</v>
      </c>
      <c r="GV1123" s="9" t="e">
        <f ca="1">INDIRECT(ADDRESS(ROW(),Controls!#REF!+120))</f>
        <v>#REF!</v>
      </c>
      <c r="GW1123" s="9" t="e">
        <f ca="1">INDIRECT(ADDRESS(ROW(),Controls!#REF!+15))</f>
        <v>#REF!</v>
      </c>
      <c r="GX1123" s="9" t="e">
        <f ca="1">INDIRECT(ADDRESS(ROW(),Controls!#REF!+135))</f>
        <v>#REF!</v>
      </c>
      <c r="HJ1123" s="9" t="e">
        <f t="shared" ca="1" si="102"/>
        <v>#REF!</v>
      </c>
      <c r="HK1123" s="9" t="e">
        <f t="shared" ca="1" si="103"/>
        <v>#REF!</v>
      </c>
      <c r="HL1123" s="9" t="e">
        <f t="shared" ca="1" si="104"/>
        <v>#REF!</v>
      </c>
      <c r="HM1123" s="9" t="e">
        <f t="shared" ca="1" si="105"/>
        <v>#REF!</v>
      </c>
      <c r="HN1123" s="9" t="e">
        <f ca="1">SQRT($GS1123*(1-$GS1123/Controls!$D$15))</f>
        <v>#REF!</v>
      </c>
      <c r="HO1123" s="9" t="e">
        <f t="shared" ca="1" si="106"/>
        <v>#REF!</v>
      </c>
      <c r="HP1123" s="9" t="e">
        <f t="shared" ca="1" si="107"/>
        <v>#REF!</v>
      </c>
      <c r="HQ1123" s="9" t="e">
        <f ca="1">IF($GV1123=0,NA(),($GX1123*Controls!#REF!))</f>
        <v>#REF!</v>
      </c>
    </row>
    <row r="1124" spans="198:225" x14ac:dyDescent="0.25">
      <c r="GP1124" s="9" t="e">
        <f ca="1">INDIRECT(ADDRESS(ROW(),Controls!#REF!+30))</f>
        <v>#REF!</v>
      </c>
      <c r="GQ1124" s="9" t="e">
        <f ca="1">INDIRECT(ADDRESS(ROW(),Controls!#REF!+45))</f>
        <v>#REF!</v>
      </c>
      <c r="GR1124" s="9" t="e">
        <f ca="1">INDIRECT(ADDRESS(ROW(),Controls!#REF!+60))</f>
        <v>#REF!</v>
      </c>
      <c r="GS1124" s="9" t="e">
        <f ca="1">INDIRECT(ADDRESS(ROW(),Controls!#REF!+75))</f>
        <v>#REF!</v>
      </c>
      <c r="GT1124" s="9" t="e">
        <f ca="1">INDIRECT(ADDRESS(ROW(),Controls!#REF!+90))</f>
        <v>#REF!</v>
      </c>
      <c r="GU1124" s="9" t="e">
        <f ca="1">INDIRECT(ADDRESS(ROW(),Controls!#REF!+105))</f>
        <v>#REF!</v>
      </c>
      <c r="GV1124" s="9" t="e">
        <f ca="1">INDIRECT(ADDRESS(ROW(),Controls!#REF!+120))</f>
        <v>#REF!</v>
      </c>
      <c r="GW1124" s="9" t="e">
        <f ca="1">INDIRECT(ADDRESS(ROW(),Controls!#REF!+15))</f>
        <v>#REF!</v>
      </c>
      <c r="GX1124" s="9" t="e">
        <f ca="1">INDIRECT(ADDRESS(ROW(),Controls!#REF!+135))</f>
        <v>#REF!</v>
      </c>
      <c r="HJ1124" s="9" t="e">
        <f t="shared" ca="1" si="102"/>
        <v>#REF!</v>
      </c>
      <c r="HK1124" s="9" t="e">
        <f t="shared" ca="1" si="103"/>
        <v>#REF!</v>
      </c>
      <c r="HL1124" s="9" t="e">
        <f t="shared" ca="1" si="104"/>
        <v>#REF!</v>
      </c>
      <c r="HM1124" s="9" t="e">
        <f t="shared" ca="1" si="105"/>
        <v>#REF!</v>
      </c>
      <c r="HN1124" s="9" t="e">
        <f ca="1">SQRT($GS1124*(1-$GS1124/Controls!$D$15))</f>
        <v>#REF!</v>
      </c>
      <c r="HO1124" s="9" t="e">
        <f t="shared" ca="1" si="106"/>
        <v>#REF!</v>
      </c>
      <c r="HP1124" s="9" t="e">
        <f t="shared" ca="1" si="107"/>
        <v>#REF!</v>
      </c>
      <c r="HQ1124" s="9" t="e">
        <f ca="1">IF($GV1124=0,NA(),($GX1124*Controls!#REF!))</f>
        <v>#REF!</v>
      </c>
    </row>
    <row r="1125" spans="198:225" x14ac:dyDescent="0.25">
      <c r="GP1125" s="9" t="e">
        <f ca="1">INDIRECT(ADDRESS(ROW(),Controls!#REF!+30))</f>
        <v>#REF!</v>
      </c>
      <c r="GQ1125" s="9" t="e">
        <f ca="1">INDIRECT(ADDRESS(ROW(),Controls!#REF!+45))</f>
        <v>#REF!</v>
      </c>
      <c r="GR1125" s="9" t="e">
        <f ca="1">INDIRECT(ADDRESS(ROW(),Controls!#REF!+60))</f>
        <v>#REF!</v>
      </c>
      <c r="GS1125" s="9" t="e">
        <f ca="1">INDIRECT(ADDRESS(ROW(),Controls!#REF!+75))</f>
        <v>#REF!</v>
      </c>
      <c r="GT1125" s="9" t="e">
        <f ca="1">INDIRECT(ADDRESS(ROW(),Controls!#REF!+90))</f>
        <v>#REF!</v>
      </c>
      <c r="GU1125" s="9" t="e">
        <f ca="1">INDIRECT(ADDRESS(ROW(),Controls!#REF!+105))</f>
        <v>#REF!</v>
      </c>
      <c r="GV1125" s="9" t="e">
        <f ca="1">INDIRECT(ADDRESS(ROW(),Controls!#REF!+120))</f>
        <v>#REF!</v>
      </c>
      <c r="GW1125" s="9" t="e">
        <f ca="1">INDIRECT(ADDRESS(ROW(),Controls!#REF!+15))</f>
        <v>#REF!</v>
      </c>
      <c r="GX1125" s="9" t="e">
        <f ca="1">INDIRECT(ADDRESS(ROW(),Controls!#REF!+135))</f>
        <v>#REF!</v>
      </c>
      <c r="HJ1125" s="9" t="e">
        <f t="shared" ca="1" si="102"/>
        <v>#REF!</v>
      </c>
      <c r="HK1125" s="9" t="e">
        <f t="shared" ca="1" si="103"/>
        <v>#REF!</v>
      </c>
      <c r="HL1125" s="9" t="e">
        <f t="shared" ca="1" si="104"/>
        <v>#REF!</v>
      </c>
      <c r="HM1125" s="9" t="e">
        <f t="shared" ca="1" si="105"/>
        <v>#REF!</v>
      </c>
      <c r="HN1125" s="9" t="e">
        <f ca="1">SQRT($GS1125*(1-$GS1125/Controls!$D$15))</f>
        <v>#REF!</v>
      </c>
      <c r="HO1125" s="9" t="e">
        <f t="shared" ca="1" si="106"/>
        <v>#REF!</v>
      </c>
      <c r="HP1125" s="9" t="e">
        <f t="shared" ca="1" si="107"/>
        <v>#REF!</v>
      </c>
      <c r="HQ1125" s="9" t="e">
        <f ca="1">IF($GV1125=0,NA(),($GX1125*Controls!#REF!))</f>
        <v>#REF!</v>
      </c>
    </row>
    <row r="1126" spans="198:225" x14ac:dyDescent="0.25">
      <c r="GP1126" s="9" t="e">
        <f ca="1">INDIRECT(ADDRESS(ROW(),Controls!#REF!+30))</f>
        <v>#REF!</v>
      </c>
      <c r="GQ1126" s="9" t="e">
        <f ca="1">INDIRECT(ADDRESS(ROW(),Controls!#REF!+45))</f>
        <v>#REF!</v>
      </c>
      <c r="GR1126" s="9" t="e">
        <f ca="1">INDIRECT(ADDRESS(ROW(),Controls!#REF!+60))</f>
        <v>#REF!</v>
      </c>
      <c r="GS1126" s="9" t="e">
        <f ca="1">INDIRECT(ADDRESS(ROW(),Controls!#REF!+75))</f>
        <v>#REF!</v>
      </c>
      <c r="GT1126" s="9" t="e">
        <f ca="1">INDIRECT(ADDRESS(ROW(),Controls!#REF!+90))</f>
        <v>#REF!</v>
      </c>
      <c r="GU1126" s="9" t="e">
        <f ca="1">INDIRECT(ADDRESS(ROW(),Controls!#REF!+105))</f>
        <v>#REF!</v>
      </c>
      <c r="GV1126" s="9" t="e">
        <f ca="1">INDIRECT(ADDRESS(ROW(),Controls!#REF!+120))</f>
        <v>#REF!</v>
      </c>
      <c r="GW1126" s="9" t="e">
        <f ca="1">INDIRECT(ADDRESS(ROW(),Controls!#REF!+15))</f>
        <v>#REF!</v>
      </c>
      <c r="GX1126" s="9" t="e">
        <f ca="1">INDIRECT(ADDRESS(ROW(),Controls!#REF!+135))</f>
        <v>#REF!</v>
      </c>
      <c r="HJ1126" s="9" t="e">
        <f t="shared" ca="1" si="102"/>
        <v>#REF!</v>
      </c>
      <c r="HK1126" s="9" t="e">
        <f t="shared" ca="1" si="103"/>
        <v>#REF!</v>
      </c>
      <c r="HL1126" s="9" t="e">
        <f t="shared" ca="1" si="104"/>
        <v>#REF!</v>
      </c>
      <c r="HM1126" s="9" t="e">
        <f t="shared" ca="1" si="105"/>
        <v>#REF!</v>
      </c>
      <c r="HN1126" s="9" t="e">
        <f ca="1">SQRT($GS1126*(1-$GS1126/Controls!$D$15))</f>
        <v>#REF!</v>
      </c>
      <c r="HO1126" s="9" t="e">
        <f t="shared" ca="1" si="106"/>
        <v>#REF!</v>
      </c>
      <c r="HP1126" s="9" t="e">
        <f t="shared" ca="1" si="107"/>
        <v>#REF!</v>
      </c>
      <c r="HQ1126" s="9" t="e">
        <f ca="1">IF($GV1126=0,NA(),($GX1126*Controls!#REF!))</f>
        <v>#REF!</v>
      </c>
    </row>
    <row r="1127" spans="198:225" x14ac:dyDescent="0.25">
      <c r="GP1127" s="9" t="e">
        <f ca="1">INDIRECT(ADDRESS(ROW(),Controls!#REF!+30))</f>
        <v>#REF!</v>
      </c>
      <c r="GQ1127" s="9" t="e">
        <f ca="1">INDIRECT(ADDRESS(ROW(),Controls!#REF!+45))</f>
        <v>#REF!</v>
      </c>
      <c r="GR1127" s="9" t="e">
        <f ca="1">INDIRECT(ADDRESS(ROW(),Controls!#REF!+60))</f>
        <v>#REF!</v>
      </c>
      <c r="GS1127" s="9" t="e">
        <f ca="1">INDIRECT(ADDRESS(ROW(),Controls!#REF!+75))</f>
        <v>#REF!</v>
      </c>
      <c r="GT1127" s="9" t="e">
        <f ca="1">INDIRECT(ADDRESS(ROW(),Controls!#REF!+90))</f>
        <v>#REF!</v>
      </c>
      <c r="GU1127" s="9" t="e">
        <f ca="1">INDIRECT(ADDRESS(ROW(),Controls!#REF!+105))</f>
        <v>#REF!</v>
      </c>
      <c r="GV1127" s="9" t="e">
        <f ca="1">INDIRECT(ADDRESS(ROW(),Controls!#REF!+120))</f>
        <v>#REF!</v>
      </c>
      <c r="GW1127" s="9" t="e">
        <f ca="1">INDIRECT(ADDRESS(ROW(),Controls!#REF!+15))</f>
        <v>#REF!</v>
      </c>
      <c r="GX1127" s="9" t="e">
        <f ca="1">INDIRECT(ADDRESS(ROW(),Controls!#REF!+135))</f>
        <v>#REF!</v>
      </c>
      <c r="HJ1127" s="9" t="e">
        <f t="shared" ca="1" si="102"/>
        <v>#REF!</v>
      </c>
      <c r="HK1127" s="9" t="e">
        <f t="shared" ca="1" si="103"/>
        <v>#REF!</v>
      </c>
      <c r="HL1127" s="9" t="e">
        <f t="shared" ca="1" si="104"/>
        <v>#REF!</v>
      </c>
      <c r="HM1127" s="9" t="e">
        <f t="shared" ca="1" si="105"/>
        <v>#REF!</v>
      </c>
      <c r="HN1127" s="9" t="e">
        <f ca="1">SQRT($GS1127*(1-$GS1127/Controls!$D$15))</f>
        <v>#REF!</v>
      </c>
      <c r="HO1127" s="9" t="e">
        <f t="shared" ca="1" si="106"/>
        <v>#REF!</v>
      </c>
      <c r="HP1127" s="9" t="e">
        <f t="shared" ca="1" si="107"/>
        <v>#REF!</v>
      </c>
      <c r="HQ1127" s="9" t="e">
        <f ca="1">IF($GV1127=0,NA(),($GX1127*Controls!#REF!))</f>
        <v>#REF!</v>
      </c>
    </row>
    <row r="1128" spans="198:225" x14ac:dyDescent="0.25">
      <c r="GP1128" s="9" t="e">
        <f ca="1">INDIRECT(ADDRESS(ROW(),Controls!#REF!+30))</f>
        <v>#REF!</v>
      </c>
      <c r="GQ1128" s="9" t="e">
        <f ca="1">INDIRECT(ADDRESS(ROW(),Controls!#REF!+45))</f>
        <v>#REF!</v>
      </c>
      <c r="GR1128" s="9" t="e">
        <f ca="1">INDIRECT(ADDRESS(ROW(),Controls!#REF!+60))</f>
        <v>#REF!</v>
      </c>
      <c r="GS1128" s="9" t="e">
        <f ca="1">INDIRECT(ADDRESS(ROW(),Controls!#REF!+75))</f>
        <v>#REF!</v>
      </c>
      <c r="GT1128" s="9" t="e">
        <f ca="1">INDIRECT(ADDRESS(ROW(),Controls!#REF!+90))</f>
        <v>#REF!</v>
      </c>
      <c r="GU1128" s="9" t="e">
        <f ca="1">INDIRECT(ADDRESS(ROW(),Controls!#REF!+105))</f>
        <v>#REF!</v>
      </c>
      <c r="GV1128" s="9" t="e">
        <f ca="1">INDIRECT(ADDRESS(ROW(),Controls!#REF!+120))</f>
        <v>#REF!</v>
      </c>
      <c r="GW1128" s="9" t="e">
        <f ca="1">INDIRECT(ADDRESS(ROW(),Controls!#REF!+15))</f>
        <v>#REF!</v>
      </c>
      <c r="GX1128" s="9" t="e">
        <f ca="1">INDIRECT(ADDRESS(ROW(),Controls!#REF!+135))</f>
        <v>#REF!</v>
      </c>
      <c r="HJ1128" s="9" t="e">
        <f t="shared" ca="1" si="102"/>
        <v>#REF!</v>
      </c>
      <c r="HK1128" s="9" t="e">
        <f t="shared" ca="1" si="103"/>
        <v>#REF!</v>
      </c>
      <c r="HL1128" s="9" t="e">
        <f t="shared" ca="1" si="104"/>
        <v>#REF!</v>
      </c>
      <c r="HM1128" s="9" t="e">
        <f t="shared" ca="1" si="105"/>
        <v>#REF!</v>
      </c>
      <c r="HN1128" s="9" t="e">
        <f ca="1">SQRT($GS1128*(1-$GS1128/Controls!$D$15))</f>
        <v>#REF!</v>
      </c>
      <c r="HO1128" s="9" t="e">
        <f t="shared" ca="1" si="106"/>
        <v>#REF!</v>
      </c>
      <c r="HP1128" s="9" t="e">
        <f t="shared" ca="1" si="107"/>
        <v>#REF!</v>
      </c>
      <c r="HQ1128" s="9" t="e">
        <f ca="1">IF($GV1128=0,NA(),($GX1128*Controls!#REF!))</f>
        <v>#REF!</v>
      </c>
    </row>
    <row r="1129" spans="198:225" x14ac:dyDescent="0.25">
      <c r="GP1129" s="9" t="e">
        <f ca="1">INDIRECT(ADDRESS(ROW(),Controls!#REF!+30))</f>
        <v>#REF!</v>
      </c>
      <c r="GQ1129" s="9" t="e">
        <f ca="1">INDIRECT(ADDRESS(ROW(),Controls!#REF!+45))</f>
        <v>#REF!</v>
      </c>
      <c r="GR1129" s="9" t="e">
        <f ca="1">INDIRECT(ADDRESS(ROW(),Controls!#REF!+60))</f>
        <v>#REF!</v>
      </c>
      <c r="GS1129" s="9" t="e">
        <f ca="1">INDIRECT(ADDRESS(ROW(),Controls!#REF!+75))</f>
        <v>#REF!</v>
      </c>
      <c r="GT1129" s="9" t="e">
        <f ca="1">INDIRECT(ADDRESS(ROW(),Controls!#REF!+90))</f>
        <v>#REF!</v>
      </c>
      <c r="GU1129" s="9" t="e">
        <f ca="1">INDIRECT(ADDRESS(ROW(),Controls!#REF!+105))</f>
        <v>#REF!</v>
      </c>
      <c r="GV1129" s="9" t="e">
        <f ca="1">INDIRECT(ADDRESS(ROW(),Controls!#REF!+120))</f>
        <v>#REF!</v>
      </c>
      <c r="GW1129" s="9" t="e">
        <f ca="1">INDIRECT(ADDRESS(ROW(),Controls!#REF!+15))</f>
        <v>#REF!</v>
      </c>
      <c r="GX1129" s="9" t="e">
        <f ca="1">INDIRECT(ADDRESS(ROW(),Controls!#REF!+135))</f>
        <v>#REF!</v>
      </c>
      <c r="HJ1129" s="9" t="e">
        <f t="shared" ca="1" si="102"/>
        <v>#REF!</v>
      </c>
      <c r="HK1129" s="9" t="e">
        <f t="shared" ca="1" si="103"/>
        <v>#REF!</v>
      </c>
      <c r="HL1129" s="9" t="e">
        <f t="shared" ca="1" si="104"/>
        <v>#REF!</v>
      </c>
      <c r="HM1129" s="9" t="e">
        <f t="shared" ca="1" si="105"/>
        <v>#REF!</v>
      </c>
      <c r="HN1129" s="9" t="e">
        <f ca="1">SQRT($GS1129*(1-$GS1129/Controls!$D$15))</f>
        <v>#REF!</v>
      </c>
      <c r="HO1129" s="9" t="e">
        <f t="shared" ca="1" si="106"/>
        <v>#REF!</v>
      </c>
      <c r="HP1129" s="9" t="e">
        <f t="shared" ca="1" si="107"/>
        <v>#REF!</v>
      </c>
      <c r="HQ1129" s="9" t="e">
        <f ca="1">IF($GV1129=0,NA(),($GX1129*Controls!#REF!))</f>
        <v>#REF!</v>
      </c>
    </row>
    <row r="1130" spans="198:225" x14ac:dyDescent="0.25">
      <c r="GP1130" s="9" t="e">
        <f ca="1">INDIRECT(ADDRESS(ROW(),Controls!#REF!+30))</f>
        <v>#REF!</v>
      </c>
      <c r="GQ1130" s="9" t="e">
        <f ca="1">INDIRECT(ADDRESS(ROW(),Controls!#REF!+45))</f>
        <v>#REF!</v>
      </c>
      <c r="GR1130" s="9" t="e">
        <f ca="1">INDIRECT(ADDRESS(ROW(),Controls!#REF!+60))</f>
        <v>#REF!</v>
      </c>
      <c r="GS1130" s="9" t="e">
        <f ca="1">INDIRECT(ADDRESS(ROW(),Controls!#REF!+75))</f>
        <v>#REF!</v>
      </c>
      <c r="GT1130" s="9" t="e">
        <f ca="1">INDIRECT(ADDRESS(ROW(),Controls!#REF!+90))</f>
        <v>#REF!</v>
      </c>
      <c r="GU1130" s="9" t="e">
        <f ca="1">INDIRECT(ADDRESS(ROW(),Controls!#REF!+105))</f>
        <v>#REF!</v>
      </c>
      <c r="GV1130" s="9" t="e">
        <f ca="1">INDIRECT(ADDRESS(ROW(),Controls!#REF!+120))</f>
        <v>#REF!</v>
      </c>
      <c r="GW1130" s="9" t="e">
        <f ca="1">INDIRECT(ADDRESS(ROW(),Controls!#REF!+15))</f>
        <v>#REF!</v>
      </c>
      <c r="GX1130" s="9" t="e">
        <f ca="1">INDIRECT(ADDRESS(ROW(),Controls!#REF!+135))</f>
        <v>#REF!</v>
      </c>
      <c r="HJ1130" s="9" t="e">
        <f t="shared" ca="1" si="102"/>
        <v>#REF!</v>
      </c>
      <c r="HK1130" s="9" t="e">
        <f t="shared" ca="1" si="103"/>
        <v>#REF!</v>
      </c>
      <c r="HL1130" s="9" t="e">
        <f t="shared" ca="1" si="104"/>
        <v>#REF!</v>
      </c>
      <c r="HM1130" s="9" t="e">
        <f t="shared" ca="1" si="105"/>
        <v>#REF!</v>
      </c>
      <c r="HN1130" s="9" t="e">
        <f ca="1">SQRT($GS1130*(1-$GS1130/Controls!$D$15))</f>
        <v>#REF!</v>
      </c>
      <c r="HO1130" s="9" t="e">
        <f t="shared" ca="1" si="106"/>
        <v>#REF!</v>
      </c>
      <c r="HP1130" s="9" t="e">
        <f t="shared" ca="1" si="107"/>
        <v>#REF!</v>
      </c>
      <c r="HQ1130" s="9" t="e">
        <f ca="1">IF($GV1130=0,NA(),($GX1130*Controls!#REF!))</f>
        <v>#REF!</v>
      </c>
    </row>
    <row r="1131" spans="198:225" x14ac:dyDescent="0.25">
      <c r="GP1131" s="9" t="e">
        <f ca="1">INDIRECT(ADDRESS(ROW(),Controls!#REF!+30))</f>
        <v>#REF!</v>
      </c>
      <c r="GQ1131" s="9" t="e">
        <f ca="1">INDIRECT(ADDRESS(ROW(),Controls!#REF!+45))</f>
        <v>#REF!</v>
      </c>
      <c r="GR1131" s="9" t="e">
        <f ca="1">INDIRECT(ADDRESS(ROW(),Controls!#REF!+60))</f>
        <v>#REF!</v>
      </c>
      <c r="GS1131" s="9" t="e">
        <f ca="1">INDIRECT(ADDRESS(ROW(),Controls!#REF!+75))</f>
        <v>#REF!</v>
      </c>
      <c r="GT1131" s="9" t="e">
        <f ca="1">INDIRECT(ADDRESS(ROW(),Controls!#REF!+90))</f>
        <v>#REF!</v>
      </c>
      <c r="GU1131" s="9" t="e">
        <f ca="1">INDIRECT(ADDRESS(ROW(),Controls!#REF!+105))</f>
        <v>#REF!</v>
      </c>
      <c r="GV1131" s="9" t="e">
        <f ca="1">INDIRECT(ADDRESS(ROW(),Controls!#REF!+120))</f>
        <v>#REF!</v>
      </c>
      <c r="GW1131" s="9" t="e">
        <f ca="1">INDIRECT(ADDRESS(ROW(),Controls!#REF!+15))</f>
        <v>#REF!</v>
      </c>
      <c r="GX1131" s="9" t="e">
        <f ca="1">INDIRECT(ADDRESS(ROW(),Controls!#REF!+135))</f>
        <v>#REF!</v>
      </c>
      <c r="HJ1131" s="9" t="e">
        <f t="shared" ca="1" si="102"/>
        <v>#REF!</v>
      </c>
      <c r="HK1131" s="9" t="e">
        <f t="shared" ca="1" si="103"/>
        <v>#REF!</v>
      </c>
      <c r="HL1131" s="9" t="e">
        <f t="shared" ca="1" si="104"/>
        <v>#REF!</v>
      </c>
      <c r="HM1131" s="9" t="e">
        <f t="shared" ca="1" si="105"/>
        <v>#REF!</v>
      </c>
      <c r="HN1131" s="9" t="e">
        <f ca="1">SQRT($GS1131*(1-$GS1131/Controls!$D$15))</f>
        <v>#REF!</v>
      </c>
      <c r="HO1131" s="9" t="e">
        <f t="shared" ca="1" si="106"/>
        <v>#REF!</v>
      </c>
      <c r="HP1131" s="9" t="e">
        <f t="shared" ca="1" si="107"/>
        <v>#REF!</v>
      </c>
      <c r="HQ1131" s="9" t="e">
        <f ca="1">IF($GV1131=0,NA(),($GX1131*Controls!#REF!))</f>
        <v>#REF!</v>
      </c>
    </row>
    <row r="1132" spans="198:225" x14ac:dyDescent="0.25">
      <c r="GP1132" s="9" t="e">
        <f ca="1">INDIRECT(ADDRESS(ROW(),Controls!#REF!+30))</f>
        <v>#REF!</v>
      </c>
      <c r="GQ1132" s="9" t="e">
        <f ca="1">INDIRECT(ADDRESS(ROW(),Controls!#REF!+45))</f>
        <v>#REF!</v>
      </c>
      <c r="GR1132" s="9" t="e">
        <f ca="1">INDIRECT(ADDRESS(ROW(),Controls!#REF!+60))</f>
        <v>#REF!</v>
      </c>
      <c r="GS1132" s="9" t="e">
        <f ca="1">INDIRECT(ADDRESS(ROW(),Controls!#REF!+75))</f>
        <v>#REF!</v>
      </c>
      <c r="GT1132" s="9" t="e">
        <f ca="1">INDIRECT(ADDRESS(ROW(),Controls!#REF!+90))</f>
        <v>#REF!</v>
      </c>
      <c r="GU1132" s="9" t="e">
        <f ca="1">INDIRECT(ADDRESS(ROW(),Controls!#REF!+105))</f>
        <v>#REF!</v>
      </c>
      <c r="GV1132" s="9" t="e">
        <f ca="1">INDIRECT(ADDRESS(ROW(),Controls!#REF!+120))</f>
        <v>#REF!</v>
      </c>
      <c r="GW1132" s="9" t="e">
        <f ca="1">INDIRECT(ADDRESS(ROW(),Controls!#REF!+15))</f>
        <v>#REF!</v>
      </c>
      <c r="GX1132" s="9" t="e">
        <f ca="1">INDIRECT(ADDRESS(ROW(),Controls!#REF!+135))</f>
        <v>#REF!</v>
      </c>
      <c r="HJ1132" s="9" t="e">
        <f t="shared" ca="1" si="102"/>
        <v>#REF!</v>
      </c>
      <c r="HK1132" s="9" t="e">
        <f t="shared" ca="1" si="103"/>
        <v>#REF!</v>
      </c>
      <c r="HL1132" s="9" t="e">
        <f t="shared" ca="1" si="104"/>
        <v>#REF!</v>
      </c>
      <c r="HM1132" s="9" t="e">
        <f t="shared" ca="1" si="105"/>
        <v>#REF!</v>
      </c>
      <c r="HN1132" s="9" t="e">
        <f ca="1">SQRT($GS1132*(1-$GS1132/Controls!$D$15))</f>
        <v>#REF!</v>
      </c>
      <c r="HO1132" s="9" t="e">
        <f t="shared" ca="1" si="106"/>
        <v>#REF!</v>
      </c>
      <c r="HP1132" s="9" t="e">
        <f t="shared" ca="1" si="107"/>
        <v>#REF!</v>
      </c>
      <c r="HQ1132" s="9" t="e">
        <f ca="1">IF($GV1132=0,NA(),($GX1132*Controls!#REF!))</f>
        <v>#REF!</v>
      </c>
    </row>
    <row r="1133" spans="198:225" x14ac:dyDescent="0.25">
      <c r="GP1133" s="9" t="e">
        <f ca="1">INDIRECT(ADDRESS(ROW(),Controls!#REF!+30))</f>
        <v>#REF!</v>
      </c>
      <c r="GQ1133" s="9" t="e">
        <f ca="1">INDIRECT(ADDRESS(ROW(),Controls!#REF!+45))</f>
        <v>#REF!</v>
      </c>
      <c r="GR1133" s="9" t="e">
        <f ca="1">INDIRECT(ADDRESS(ROW(),Controls!#REF!+60))</f>
        <v>#REF!</v>
      </c>
      <c r="GS1133" s="9" t="e">
        <f ca="1">INDIRECT(ADDRESS(ROW(),Controls!#REF!+75))</f>
        <v>#REF!</v>
      </c>
      <c r="GT1133" s="9" t="e">
        <f ca="1">INDIRECT(ADDRESS(ROW(),Controls!#REF!+90))</f>
        <v>#REF!</v>
      </c>
      <c r="GU1133" s="9" t="e">
        <f ca="1">INDIRECT(ADDRESS(ROW(),Controls!#REF!+105))</f>
        <v>#REF!</v>
      </c>
      <c r="GV1133" s="9" t="e">
        <f ca="1">INDIRECT(ADDRESS(ROW(),Controls!#REF!+120))</f>
        <v>#REF!</v>
      </c>
      <c r="GW1133" s="9" t="e">
        <f ca="1">INDIRECT(ADDRESS(ROW(),Controls!#REF!+15))</f>
        <v>#REF!</v>
      </c>
      <c r="GX1133" s="9" t="e">
        <f ca="1">INDIRECT(ADDRESS(ROW(),Controls!#REF!+135))</f>
        <v>#REF!</v>
      </c>
      <c r="HJ1133" s="9" t="e">
        <f t="shared" ca="1" si="102"/>
        <v>#REF!</v>
      </c>
      <c r="HK1133" s="9" t="e">
        <f t="shared" ca="1" si="103"/>
        <v>#REF!</v>
      </c>
      <c r="HL1133" s="9" t="e">
        <f t="shared" ca="1" si="104"/>
        <v>#REF!</v>
      </c>
      <c r="HM1133" s="9" t="e">
        <f t="shared" ca="1" si="105"/>
        <v>#REF!</v>
      </c>
      <c r="HN1133" s="9" t="e">
        <f ca="1">SQRT($GS1133*(1-$GS1133/Controls!$D$15))</f>
        <v>#REF!</v>
      </c>
      <c r="HO1133" s="9" t="e">
        <f t="shared" ca="1" si="106"/>
        <v>#REF!</v>
      </c>
      <c r="HP1133" s="9" t="e">
        <f t="shared" ca="1" si="107"/>
        <v>#REF!</v>
      </c>
      <c r="HQ1133" s="9" t="e">
        <f ca="1">IF($GV1133=0,NA(),($GX1133*Controls!#REF!))</f>
        <v>#REF!</v>
      </c>
    </row>
    <row r="1134" spans="198:225" x14ac:dyDescent="0.25">
      <c r="GP1134" s="9" t="e">
        <f ca="1">INDIRECT(ADDRESS(ROW(),Controls!#REF!+30))</f>
        <v>#REF!</v>
      </c>
      <c r="GQ1134" s="9" t="e">
        <f ca="1">INDIRECT(ADDRESS(ROW(),Controls!#REF!+45))</f>
        <v>#REF!</v>
      </c>
      <c r="GR1134" s="9" t="e">
        <f ca="1">INDIRECT(ADDRESS(ROW(),Controls!#REF!+60))</f>
        <v>#REF!</v>
      </c>
      <c r="GS1134" s="9" t="e">
        <f ca="1">INDIRECT(ADDRESS(ROW(),Controls!#REF!+75))</f>
        <v>#REF!</v>
      </c>
      <c r="GT1134" s="9" t="e">
        <f ca="1">INDIRECT(ADDRESS(ROW(),Controls!#REF!+90))</f>
        <v>#REF!</v>
      </c>
      <c r="GU1134" s="9" t="e">
        <f ca="1">INDIRECT(ADDRESS(ROW(),Controls!#REF!+105))</f>
        <v>#REF!</v>
      </c>
      <c r="GV1134" s="9" t="e">
        <f ca="1">INDIRECT(ADDRESS(ROW(),Controls!#REF!+120))</f>
        <v>#REF!</v>
      </c>
      <c r="GW1134" s="9" t="e">
        <f ca="1">INDIRECT(ADDRESS(ROW(),Controls!#REF!+15))</f>
        <v>#REF!</v>
      </c>
      <c r="GX1134" s="9" t="e">
        <f ca="1">INDIRECT(ADDRESS(ROW(),Controls!#REF!+135))</f>
        <v>#REF!</v>
      </c>
      <c r="HJ1134" s="9" t="e">
        <f t="shared" ca="1" si="102"/>
        <v>#REF!</v>
      </c>
      <c r="HK1134" s="9" t="e">
        <f t="shared" ca="1" si="103"/>
        <v>#REF!</v>
      </c>
      <c r="HL1134" s="9" t="e">
        <f t="shared" ca="1" si="104"/>
        <v>#REF!</v>
      </c>
      <c r="HM1134" s="9" t="e">
        <f t="shared" ca="1" si="105"/>
        <v>#REF!</v>
      </c>
      <c r="HN1134" s="9" t="e">
        <f ca="1">SQRT($GS1134*(1-$GS1134/Controls!$D$15))</f>
        <v>#REF!</v>
      </c>
      <c r="HO1134" s="9" t="e">
        <f t="shared" ca="1" si="106"/>
        <v>#REF!</v>
      </c>
      <c r="HP1134" s="9" t="e">
        <f t="shared" ca="1" si="107"/>
        <v>#REF!</v>
      </c>
      <c r="HQ1134" s="9" t="e">
        <f ca="1">IF($GV1134=0,NA(),($GX1134*Controls!#REF!))</f>
        <v>#REF!</v>
      </c>
    </row>
    <row r="1135" spans="198:225" x14ac:dyDescent="0.25">
      <c r="GP1135" s="9" t="e">
        <f ca="1">INDIRECT(ADDRESS(ROW(),Controls!#REF!+30))</f>
        <v>#REF!</v>
      </c>
      <c r="GQ1135" s="9" t="e">
        <f ca="1">INDIRECT(ADDRESS(ROW(),Controls!#REF!+45))</f>
        <v>#REF!</v>
      </c>
      <c r="GR1135" s="9" t="e">
        <f ca="1">INDIRECT(ADDRESS(ROW(),Controls!#REF!+60))</f>
        <v>#REF!</v>
      </c>
      <c r="GS1135" s="9" t="e">
        <f ca="1">INDIRECT(ADDRESS(ROW(),Controls!#REF!+75))</f>
        <v>#REF!</v>
      </c>
      <c r="GT1135" s="9" t="e">
        <f ca="1">INDIRECT(ADDRESS(ROW(),Controls!#REF!+90))</f>
        <v>#REF!</v>
      </c>
      <c r="GU1135" s="9" t="e">
        <f ca="1">INDIRECT(ADDRESS(ROW(),Controls!#REF!+105))</f>
        <v>#REF!</v>
      </c>
      <c r="GV1135" s="9" t="e">
        <f ca="1">INDIRECT(ADDRESS(ROW(),Controls!#REF!+120))</f>
        <v>#REF!</v>
      </c>
      <c r="GW1135" s="9" t="e">
        <f ca="1">INDIRECT(ADDRESS(ROW(),Controls!#REF!+15))</f>
        <v>#REF!</v>
      </c>
      <c r="GX1135" s="9" t="e">
        <f ca="1">INDIRECT(ADDRESS(ROW(),Controls!#REF!+135))</f>
        <v>#REF!</v>
      </c>
      <c r="HJ1135" s="9" t="e">
        <f t="shared" ca="1" si="102"/>
        <v>#REF!</v>
      </c>
      <c r="HK1135" s="9" t="e">
        <f t="shared" ca="1" si="103"/>
        <v>#REF!</v>
      </c>
      <c r="HL1135" s="9" t="e">
        <f t="shared" ca="1" si="104"/>
        <v>#REF!</v>
      </c>
      <c r="HM1135" s="9" t="e">
        <f t="shared" ca="1" si="105"/>
        <v>#REF!</v>
      </c>
      <c r="HN1135" s="9" t="e">
        <f ca="1">SQRT($GS1135*(1-$GS1135/Controls!$D$15))</f>
        <v>#REF!</v>
      </c>
      <c r="HO1135" s="9" t="e">
        <f t="shared" ca="1" si="106"/>
        <v>#REF!</v>
      </c>
      <c r="HP1135" s="9" t="e">
        <f t="shared" ca="1" si="107"/>
        <v>#REF!</v>
      </c>
      <c r="HQ1135" s="9" t="e">
        <f ca="1">IF($GV1135=0,NA(),($GX1135*Controls!#REF!))</f>
        <v>#REF!</v>
      </c>
    </row>
    <row r="1136" spans="198:225" x14ac:dyDescent="0.25">
      <c r="GP1136" s="9" t="e">
        <f ca="1">INDIRECT(ADDRESS(ROW(),Controls!#REF!+30))</f>
        <v>#REF!</v>
      </c>
      <c r="GQ1136" s="9" t="e">
        <f ca="1">INDIRECT(ADDRESS(ROW(),Controls!#REF!+45))</f>
        <v>#REF!</v>
      </c>
      <c r="GR1136" s="9" t="e">
        <f ca="1">INDIRECT(ADDRESS(ROW(),Controls!#REF!+60))</f>
        <v>#REF!</v>
      </c>
      <c r="GS1136" s="9" t="e">
        <f ca="1">INDIRECT(ADDRESS(ROW(),Controls!#REF!+75))</f>
        <v>#REF!</v>
      </c>
      <c r="GT1136" s="9" t="e">
        <f ca="1">INDIRECT(ADDRESS(ROW(),Controls!#REF!+90))</f>
        <v>#REF!</v>
      </c>
      <c r="GU1136" s="9" t="e">
        <f ca="1">INDIRECT(ADDRESS(ROW(),Controls!#REF!+105))</f>
        <v>#REF!</v>
      </c>
      <c r="GV1136" s="9" t="e">
        <f ca="1">INDIRECT(ADDRESS(ROW(),Controls!#REF!+120))</f>
        <v>#REF!</v>
      </c>
      <c r="GW1136" s="9" t="e">
        <f ca="1">INDIRECT(ADDRESS(ROW(),Controls!#REF!+15))</f>
        <v>#REF!</v>
      </c>
      <c r="GX1136" s="9" t="e">
        <f ca="1">INDIRECT(ADDRESS(ROW(),Controls!#REF!+135))</f>
        <v>#REF!</v>
      </c>
      <c r="HJ1136" s="9" t="e">
        <f t="shared" ca="1" si="102"/>
        <v>#REF!</v>
      </c>
      <c r="HK1136" s="9" t="e">
        <f t="shared" ca="1" si="103"/>
        <v>#REF!</v>
      </c>
      <c r="HL1136" s="9" t="e">
        <f t="shared" ca="1" si="104"/>
        <v>#REF!</v>
      </c>
      <c r="HM1136" s="9" t="e">
        <f t="shared" ca="1" si="105"/>
        <v>#REF!</v>
      </c>
      <c r="HN1136" s="9" t="e">
        <f ca="1">SQRT($GS1136*(1-$GS1136/Controls!$D$15))</f>
        <v>#REF!</v>
      </c>
      <c r="HO1136" s="9" t="e">
        <f t="shared" ca="1" si="106"/>
        <v>#REF!</v>
      </c>
      <c r="HP1136" s="9" t="e">
        <f t="shared" ca="1" si="107"/>
        <v>#REF!</v>
      </c>
      <c r="HQ1136" s="9" t="e">
        <f ca="1">IF($GV1136=0,NA(),($GX1136*Controls!#REF!))</f>
        <v>#REF!</v>
      </c>
    </row>
    <row r="1137" spans="198:225" x14ac:dyDescent="0.25">
      <c r="GP1137" s="9" t="e">
        <f ca="1">INDIRECT(ADDRESS(ROW(),Controls!#REF!+30))</f>
        <v>#REF!</v>
      </c>
      <c r="GQ1137" s="9" t="e">
        <f ca="1">INDIRECT(ADDRESS(ROW(),Controls!#REF!+45))</f>
        <v>#REF!</v>
      </c>
      <c r="GR1137" s="9" t="e">
        <f ca="1">INDIRECT(ADDRESS(ROW(),Controls!#REF!+60))</f>
        <v>#REF!</v>
      </c>
      <c r="GS1137" s="9" t="e">
        <f ca="1">INDIRECT(ADDRESS(ROW(),Controls!#REF!+75))</f>
        <v>#REF!</v>
      </c>
      <c r="GT1137" s="9" t="e">
        <f ca="1">INDIRECT(ADDRESS(ROW(),Controls!#REF!+90))</f>
        <v>#REF!</v>
      </c>
      <c r="GU1137" s="9" t="e">
        <f ca="1">INDIRECT(ADDRESS(ROW(),Controls!#REF!+105))</f>
        <v>#REF!</v>
      </c>
      <c r="GV1137" s="9" t="e">
        <f ca="1">INDIRECT(ADDRESS(ROW(),Controls!#REF!+120))</f>
        <v>#REF!</v>
      </c>
      <c r="GW1137" s="9" t="e">
        <f ca="1">INDIRECT(ADDRESS(ROW(),Controls!#REF!+15))</f>
        <v>#REF!</v>
      </c>
      <c r="GX1137" s="9" t="e">
        <f ca="1">INDIRECT(ADDRESS(ROW(),Controls!#REF!+135))</f>
        <v>#REF!</v>
      </c>
      <c r="HJ1137" s="9" t="e">
        <f t="shared" ca="1" si="102"/>
        <v>#REF!</v>
      </c>
      <c r="HK1137" s="9" t="e">
        <f t="shared" ca="1" si="103"/>
        <v>#REF!</v>
      </c>
      <c r="HL1137" s="9" t="e">
        <f t="shared" ca="1" si="104"/>
        <v>#REF!</v>
      </c>
      <c r="HM1137" s="9" t="e">
        <f t="shared" ca="1" si="105"/>
        <v>#REF!</v>
      </c>
      <c r="HN1137" s="9" t="e">
        <f ca="1">SQRT($GS1137*(1-$GS1137/Controls!$D$15))</f>
        <v>#REF!</v>
      </c>
      <c r="HO1137" s="9" t="e">
        <f t="shared" ca="1" si="106"/>
        <v>#REF!</v>
      </c>
      <c r="HP1137" s="9" t="e">
        <f t="shared" ca="1" si="107"/>
        <v>#REF!</v>
      </c>
      <c r="HQ1137" s="9" t="e">
        <f ca="1">IF($GV1137=0,NA(),($GX1137*Controls!#REF!))</f>
        <v>#REF!</v>
      </c>
    </row>
    <row r="1138" spans="198:225" x14ac:dyDescent="0.25">
      <c r="GP1138" s="9" t="e">
        <f ca="1">INDIRECT(ADDRESS(ROW(),Controls!#REF!+30))</f>
        <v>#REF!</v>
      </c>
      <c r="GQ1138" s="9" t="e">
        <f ca="1">INDIRECT(ADDRESS(ROW(),Controls!#REF!+45))</f>
        <v>#REF!</v>
      </c>
      <c r="GR1138" s="9" t="e">
        <f ca="1">INDIRECT(ADDRESS(ROW(),Controls!#REF!+60))</f>
        <v>#REF!</v>
      </c>
      <c r="GS1138" s="9" t="e">
        <f ca="1">INDIRECT(ADDRESS(ROW(),Controls!#REF!+75))</f>
        <v>#REF!</v>
      </c>
      <c r="GT1138" s="9" t="e">
        <f ca="1">INDIRECT(ADDRESS(ROW(),Controls!#REF!+90))</f>
        <v>#REF!</v>
      </c>
      <c r="GU1138" s="9" t="e">
        <f ca="1">INDIRECT(ADDRESS(ROW(),Controls!#REF!+105))</f>
        <v>#REF!</v>
      </c>
      <c r="GV1138" s="9" t="e">
        <f ca="1">INDIRECT(ADDRESS(ROW(),Controls!#REF!+120))</f>
        <v>#REF!</v>
      </c>
      <c r="GW1138" s="9" t="e">
        <f ca="1">INDIRECT(ADDRESS(ROW(),Controls!#REF!+15))</f>
        <v>#REF!</v>
      </c>
      <c r="GX1138" s="9" t="e">
        <f ca="1">INDIRECT(ADDRESS(ROW(),Controls!#REF!+135))</f>
        <v>#REF!</v>
      </c>
      <c r="HJ1138" s="9" t="e">
        <f t="shared" ca="1" si="102"/>
        <v>#REF!</v>
      </c>
      <c r="HK1138" s="9" t="e">
        <f t="shared" ca="1" si="103"/>
        <v>#REF!</v>
      </c>
      <c r="HL1138" s="9" t="e">
        <f t="shared" ca="1" si="104"/>
        <v>#REF!</v>
      </c>
      <c r="HM1138" s="9" t="e">
        <f t="shared" ca="1" si="105"/>
        <v>#REF!</v>
      </c>
      <c r="HN1138" s="9" t="e">
        <f ca="1">SQRT($GS1138*(1-$GS1138/Controls!$D$15))</f>
        <v>#REF!</v>
      </c>
      <c r="HO1138" s="9" t="e">
        <f t="shared" ca="1" si="106"/>
        <v>#REF!</v>
      </c>
      <c r="HP1138" s="9" t="e">
        <f t="shared" ca="1" si="107"/>
        <v>#REF!</v>
      </c>
      <c r="HQ1138" s="9" t="e">
        <f ca="1">IF($GV1138=0,NA(),($GX1138*Controls!#REF!))</f>
        <v>#REF!</v>
      </c>
    </row>
    <row r="1139" spans="198:225" x14ac:dyDescent="0.25">
      <c r="GP1139" s="9" t="e">
        <f ca="1">INDIRECT(ADDRESS(ROW(),Controls!#REF!+30))</f>
        <v>#REF!</v>
      </c>
      <c r="GQ1139" s="9" t="e">
        <f ca="1">INDIRECT(ADDRESS(ROW(),Controls!#REF!+45))</f>
        <v>#REF!</v>
      </c>
      <c r="GR1139" s="9" t="e">
        <f ca="1">INDIRECT(ADDRESS(ROW(),Controls!#REF!+60))</f>
        <v>#REF!</v>
      </c>
      <c r="GS1139" s="9" t="e">
        <f ca="1">INDIRECT(ADDRESS(ROW(),Controls!#REF!+75))</f>
        <v>#REF!</v>
      </c>
      <c r="GT1139" s="9" t="e">
        <f ca="1">INDIRECT(ADDRESS(ROW(),Controls!#REF!+90))</f>
        <v>#REF!</v>
      </c>
      <c r="GU1139" s="9" t="e">
        <f ca="1">INDIRECT(ADDRESS(ROW(),Controls!#REF!+105))</f>
        <v>#REF!</v>
      </c>
      <c r="GV1139" s="9" t="e">
        <f ca="1">INDIRECT(ADDRESS(ROW(),Controls!#REF!+120))</f>
        <v>#REF!</v>
      </c>
      <c r="GW1139" s="9" t="e">
        <f ca="1">INDIRECT(ADDRESS(ROW(),Controls!#REF!+15))</f>
        <v>#REF!</v>
      </c>
      <c r="GX1139" s="9" t="e">
        <f ca="1">INDIRECT(ADDRESS(ROW(),Controls!#REF!+135))</f>
        <v>#REF!</v>
      </c>
      <c r="HJ1139" s="9" t="e">
        <f t="shared" ca="1" si="102"/>
        <v>#REF!</v>
      </c>
      <c r="HK1139" s="9" t="e">
        <f t="shared" ca="1" si="103"/>
        <v>#REF!</v>
      </c>
      <c r="HL1139" s="9" t="e">
        <f t="shared" ca="1" si="104"/>
        <v>#REF!</v>
      </c>
      <c r="HM1139" s="9" t="e">
        <f t="shared" ca="1" si="105"/>
        <v>#REF!</v>
      </c>
      <c r="HN1139" s="9" t="e">
        <f ca="1">SQRT($GS1139*(1-$GS1139/Controls!$D$15))</f>
        <v>#REF!</v>
      </c>
      <c r="HO1139" s="9" t="e">
        <f t="shared" ca="1" si="106"/>
        <v>#REF!</v>
      </c>
      <c r="HP1139" s="9" t="e">
        <f t="shared" ca="1" si="107"/>
        <v>#REF!</v>
      </c>
      <c r="HQ1139" s="9" t="e">
        <f ca="1">IF($GV1139=0,NA(),($GX1139*Controls!#REF!))</f>
        <v>#REF!</v>
      </c>
    </row>
    <row r="1140" spans="198:225" x14ac:dyDescent="0.25">
      <c r="GP1140" s="9" t="e">
        <f ca="1">INDIRECT(ADDRESS(ROW(),Controls!#REF!+30))</f>
        <v>#REF!</v>
      </c>
      <c r="GQ1140" s="9" t="e">
        <f ca="1">INDIRECT(ADDRESS(ROW(),Controls!#REF!+45))</f>
        <v>#REF!</v>
      </c>
      <c r="GR1140" s="9" t="e">
        <f ca="1">INDIRECT(ADDRESS(ROW(),Controls!#REF!+60))</f>
        <v>#REF!</v>
      </c>
      <c r="GS1140" s="9" t="e">
        <f ca="1">INDIRECT(ADDRESS(ROW(),Controls!#REF!+75))</f>
        <v>#REF!</v>
      </c>
      <c r="GT1140" s="9" t="e">
        <f ca="1">INDIRECT(ADDRESS(ROW(),Controls!#REF!+90))</f>
        <v>#REF!</v>
      </c>
      <c r="GU1140" s="9" t="e">
        <f ca="1">INDIRECT(ADDRESS(ROW(),Controls!#REF!+105))</f>
        <v>#REF!</v>
      </c>
      <c r="GV1140" s="9" t="e">
        <f ca="1">INDIRECT(ADDRESS(ROW(),Controls!#REF!+120))</f>
        <v>#REF!</v>
      </c>
      <c r="GW1140" s="9" t="e">
        <f ca="1">INDIRECT(ADDRESS(ROW(),Controls!#REF!+15))</f>
        <v>#REF!</v>
      </c>
      <c r="GX1140" s="9" t="e">
        <f ca="1">INDIRECT(ADDRESS(ROW(),Controls!#REF!+135))</f>
        <v>#REF!</v>
      </c>
      <c r="HJ1140" s="9" t="e">
        <f t="shared" ca="1" si="102"/>
        <v>#REF!</v>
      </c>
      <c r="HK1140" s="9" t="e">
        <f t="shared" ca="1" si="103"/>
        <v>#REF!</v>
      </c>
      <c r="HL1140" s="9" t="e">
        <f t="shared" ca="1" si="104"/>
        <v>#REF!</v>
      </c>
      <c r="HM1140" s="9" t="e">
        <f t="shared" ca="1" si="105"/>
        <v>#REF!</v>
      </c>
      <c r="HN1140" s="9" t="e">
        <f ca="1">SQRT($GS1140*(1-$GS1140/Controls!$D$15))</f>
        <v>#REF!</v>
      </c>
      <c r="HO1140" s="9" t="e">
        <f t="shared" ca="1" si="106"/>
        <v>#REF!</v>
      </c>
      <c r="HP1140" s="9" t="e">
        <f t="shared" ca="1" si="107"/>
        <v>#REF!</v>
      </c>
      <c r="HQ1140" s="9" t="e">
        <f ca="1">IF($GV1140=0,NA(),($GX1140*Controls!#REF!))</f>
        <v>#REF!</v>
      </c>
    </row>
    <row r="1141" spans="198:225" x14ac:dyDescent="0.25">
      <c r="GP1141" s="9" t="e">
        <f ca="1">INDIRECT(ADDRESS(ROW(),Controls!#REF!+30))</f>
        <v>#REF!</v>
      </c>
      <c r="GQ1141" s="9" t="e">
        <f ca="1">INDIRECT(ADDRESS(ROW(),Controls!#REF!+45))</f>
        <v>#REF!</v>
      </c>
      <c r="GR1141" s="9" t="e">
        <f ca="1">INDIRECT(ADDRESS(ROW(),Controls!#REF!+60))</f>
        <v>#REF!</v>
      </c>
      <c r="GS1141" s="9" t="e">
        <f ca="1">INDIRECT(ADDRESS(ROW(),Controls!#REF!+75))</f>
        <v>#REF!</v>
      </c>
      <c r="GT1141" s="9" t="e">
        <f ca="1">INDIRECT(ADDRESS(ROW(),Controls!#REF!+90))</f>
        <v>#REF!</v>
      </c>
      <c r="GU1141" s="9" t="e">
        <f ca="1">INDIRECT(ADDRESS(ROW(),Controls!#REF!+105))</f>
        <v>#REF!</v>
      </c>
      <c r="GV1141" s="9" t="e">
        <f ca="1">INDIRECT(ADDRESS(ROW(),Controls!#REF!+120))</f>
        <v>#REF!</v>
      </c>
      <c r="GW1141" s="9" t="e">
        <f ca="1">INDIRECT(ADDRESS(ROW(),Controls!#REF!+15))</f>
        <v>#REF!</v>
      </c>
      <c r="GX1141" s="9" t="e">
        <f ca="1">INDIRECT(ADDRESS(ROW(),Controls!#REF!+135))</f>
        <v>#REF!</v>
      </c>
      <c r="HJ1141" s="9" t="e">
        <f t="shared" ca="1" si="102"/>
        <v>#REF!</v>
      </c>
      <c r="HK1141" s="9" t="e">
        <f t="shared" ca="1" si="103"/>
        <v>#REF!</v>
      </c>
      <c r="HL1141" s="9" t="e">
        <f t="shared" ca="1" si="104"/>
        <v>#REF!</v>
      </c>
      <c r="HM1141" s="9" t="e">
        <f t="shared" ca="1" si="105"/>
        <v>#REF!</v>
      </c>
      <c r="HN1141" s="9" t="e">
        <f ca="1">SQRT($GS1141*(1-$GS1141/Controls!$D$15))</f>
        <v>#REF!</v>
      </c>
      <c r="HO1141" s="9" t="e">
        <f t="shared" ca="1" si="106"/>
        <v>#REF!</v>
      </c>
      <c r="HP1141" s="9" t="e">
        <f t="shared" ca="1" si="107"/>
        <v>#REF!</v>
      </c>
      <c r="HQ1141" s="9" t="e">
        <f ca="1">IF($GV1141=0,NA(),($GX1141*Controls!#REF!))</f>
        <v>#REF!</v>
      </c>
    </row>
    <row r="1142" spans="198:225" x14ac:dyDescent="0.25">
      <c r="GP1142" s="9" t="e">
        <f ca="1">INDIRECT(ADDRESS(ROW(),Controls!#REF!+30))</f>
        <v>#REF!</v>
      </c>
      <c r="GQ1142" s="9" t="e">
        <f ca="1">INDIRECT(ADDRESS(ROW(),Controls!#REF!+45))</f>
        <v>#REF!</v>
      </c>
      <c r="GR1142" s="9" t="e">
        <f ca="1">INDIRECT(ADDRESS(ROW(),Controls!#REF!+60))</f>
        <v>#REF!</v>
      </c>
      <c r="GS1142" s="9" t="e">
        <f ca="1">INDIRECT(ADDRESS(ROW(),Controls!#REF!+75))</f>
        <v>#REF!</v>
      </c>
      <c r="GT1142" s="9" t="e">
        <f ca="1">INDIRECT(ADDRESS(ROW(),Controls!#REF!+90))</f>
        <v>#REF!</v>
      </c>
      <c r="GU1142" s="9" t="e">
        <f ca="1">INDIRECT(ADDRESS(ROW(),Controls!#REF!+105))</f>
        <v>#REF!</v>
      </c>
      <c r="GV1142" s="9" t="e">
        <f ca="1">INDIRECT(ADDRESS(ROW(),Controls!#REF!+120))</f>
        <v>#REF!</v>
      </c>
      <c r="GW1142" s="9" t="e">
        <f ca="1">INDIRECT(ADDRESS(ROW(),Controls!#REF!+15))</f>
        <v>#REF!</v>
      </c>
      <c r="GX1142" s="9" t="e">
        <f ca="1">INDIRECT(ADDRESS(ROW(),Controls!#REF!+135))</f>
        <v>#REF!</v>
      </c>
      <c r="HJ1142" s="9" t="e">
        <f t="shared" ca="1" si="102"/>
        <v>#REF!</v>
      </c>
      <c r="HK1142" s="9" t="e">
        <f t="shared" ca="1" si="103"/>
        <v>#REF!</v>
      </c>
      <c r="HL1142" s="9" t="e">
        <f t="shared" ca="1" si="104"/>
        <v>#REF!</v>
      </c>
      <c r="HM1142" s="9" t="e">
        <f t="shared" ca="1" si="105"/>
        <v>#REF!</v>
      </c>
      <c r="HN1142" s="9" t="e">
        <f ca="1">SQRT($GS1142*(1-$GS1142/Controls!$D$15))</f>
        <v>#REF!</v>
      </c>
      <c r="HO1142" s="9" t="e">
        <f t="shared" ca="1" si="106"/>
        <v>#REF!</v>
      </c>
      <c r="HP1142" s="9" t="e">
        <f t="shared" ca="1" si="107"/>
        <v>#REF!</v>
      </c>
      <c r="HQ1142" s="9" t="e">
        <f ca="1">IF($GV1142=0,NA(),($GX1142*Controls!#REF!))</f>
        <v>#REF!</v>
      </c>
    </row>
    <row r="1143" spans="198:225" x14ac:dyDescent="0.25">
      <c r="GP1143" s="9" t="e">
        <f ca="1">INDIRECT(ADDRESS(ROW(),Controls!#REF!+30))</f>
        <v>#REF!</v>
      </c>
      <c r="GQ1143" s="9" t="e">
        <f ca="1">INDIRECT(ADDRESS(ROW(),Controls!#REF!+45))</f>
        <v>#REF!</v>
      </c>
      <c r="GR1143" s="9" t="e">
        <f ca="1">INDIRECT(ADDRESS(ROW(),Controls!#REF!+60))</f>
        <v>#REF!</v>
      </c>
      <c r="GS1143" s="9" t="e">
        <f ca="1">INDIRECT(ADDRESS(ROW(),Controls!#REF!+75))</f>
        <v>#REF!</v>
      </c>
      <c r="GT1143" s="9" t="e">
        <f ca="1">INDIRECT(ADDRESS(ROW(),Controls!#REF!+90))</f>
        <v>#REF!</v>
      </c>
      <c r="GU1143" s="9" t="e">
        <f ca="1">INDIRECT(ADDRESS(ROW(),Controls!#REF!+105))</f>
        <v>#REF!</v>
      </c>
      <c r="GV1143" s="9" t="e">
        <f ca="1">INDIRECT(ADDRESS(ROW(),Controls!#REF!+120))</f>
        <v>#REF!</v>
      </c>
      <c r="GW1143" s="9" t="e">
        <f ca="1">INDIRECT(ADDRESS(ROW(),Controls!#REF!+15))</f>
        <v>#REF!</v>
      </c>
      <c r="GX1143" s="9" t="e">
        <f ca="1">INDIRECT(ADDRESS(ROW(),Controls!#REF!+135))</f>
        <v>#REF!</v>
      </c>
      <c r="HJ1143" s="9" t="e">
        <f t="shared" ca="1" si="102"/>
        <v>#REF!</v>
      </c>
      <c r="HK1143" s="9" t="e">
        <f t="shared" ca="1" si="103"/>
        <v>#REF!</v>
      </c>
      <c r="HL1143" s="9" t="e">
        <f t="shared" ca="1" si="104"/>
        <v>#REF!</v>
      </c>
      <c r="HM1143" s="9" t="e">
        <f t="shared" ca="1" si="105"/>
        <v>#REF!</v>
      </c>
      <c r="HN1143" s="9" t="e">
        <f ca="1">SQRT($GS1143*(1-$GS1143/Controls!$D$15))</f>
        <v>#REF!</v>
      </c>
      <c r="HO1143" s="9" t="e">
        <f t="shared" ca="1" si="106"/>
        <v>#REF!</v>
      </c>
      <c r="HP1143" s="9" t="e">
        <f t="shared" ca="1" si="107"/>
        <v>#REF!</v>
      </c>
      <c r="HQ1143" s="9" t="e">
        <f ca="1">IF($GV1143=0,NA(),($GX1143*Controls!#REF!))</f>
        <v>#REF!</v>
      </c>
    </row>
    <row r="1144" spans="198:225" x14ac:dyDescent="0.25">
      <c r="GP1144" s="9" t="e">
        <f ca="1">INDIRECT(ADDRESS(ROW(),Controls!#REF!+30))</f>
        <v>#REF!</v>
      </c>
      <c r="GQ1144" s="9" t="e">
        <f ca="1">INDIRECT(ADDRESS(ROW(),Controls!#REF!+45))</f>
        <v>#REF!</v>
      </c>
      <c r="GR1144" s="9" t="e">
        <f ca="1">INDIRECT(ADDRESS(ROW(),Controls!#REF!+60))</f>
        <v>#REF!</v>
      </c>
      <c r="GS1144" s="9" t="e">
        <f ca="1">INDIRECT(ADDRESS(ROW(),Controls!#REF!+75))</f>
        <v>#REF!</v>
      </c>
      <c r="GT1144" s="9" t="e">
        <f ca="1">INDIRECT(ADDRESS(ROW(),Controls!#REF!+90))</f>
        <v>#REF!</v>
      </c>
      <c r="GU1144" s="9" t="e">
        <f ca="1">INDIRECT(ADDRESS(ROW(),Controls!#REF!+105))</f>
        <v>#REF!</v>
      </c>
      <c r="GV1144" s="9" t="e">
        <f ca="1">INDIRECT(ADDRESS(ROW(),Controls!#REF!+120))</f>
        <v>#REF!</v>
      </c>
      <c r="GW1144" s="9" t="e">
        <f ca="1">INDIRECT(ADDRESS(ROW(),Controls!#REF!+15))</f>
        <v>#REF!</v>
      </c>
      <c r="GX1144" s="9" t="e">
        <f ca="1">INDIRECT(ADDRESS(ROW(),Controls!#REF!+135))</f>
        <v>#REF!</v>
      </c>
      <c r="HJ1144" s="9" t="e">
        <f t="shared" ca="1" si="102"/>
        <v>#REF!</v>
      </c>
      <c r="HK1144" s="9" t="e">
        <f t="shared" ca="1" si="103"/>
        <v>#REF!</v>
      </c>
      <c r="HL1144" s="9" t="e">
        <f t="shared" ca="1" si="104"/>
        <v>#REF!</v>
      </c>
      <c r="HM1144" s="9" t="e">
        <f t="shared" ca="1" si="105"/>
        <v>#REF!</v>
      </c>
      <c r="HN1144" s="9" t="e">
        <f ca="1">SQRT($GS1144*(1-$GS1144/Controls!$D$15))</f>
        <v>#REF!</v>
      </c>
      <c r="HO1144" s="9" t="e">
        <f t="shared" ca="1" si="106"/>
        <v>#REF!</v>
      </c>
      <c r="HP1144" s="9" t="e">
        <f t="shared" ca="1" si="107"/>
        <v>#REF!</v>
      </c>
      <c r="HQ1144" s="9" t="e">
        <f ca="1">IF($GV1144=0,NA(),($GX1144*Controls!#REF!))</f>
        <v>#REF!</v>
      </c>
    </row>
    <row r="1145" spans="198:225" x14ac:dyDescent="0.25">
      <c r="GP1145" s="9" t="e">
        <f ca="1">INDIRECT(ADDRESS(ROW(),Controls!#REF!+30))</f>
        <v>#REF!</v>
      </c>
      <c r="GQ1145" s="9" t="e">
        <f ca="1">INDIRECT(ADDRESS(ROW(),Controls!#REF!+45))</f>
        <v>#REF!</v>
      </c>
      <c r="GR1145" s="9" t="e">
        <f ca="1">INDIRECT(ADDRESS(ROW(),Controls!#REF!+60))</f>
        <v>#REF!</v>
      </c>
      <c r="GS1145" s="9" t="e">
        <f ca="1">INDIRECT(ADDRESS(ROW(),Controls!#REF!+75))</f>
        <v>#REF!</v>
      </c>
      <c r="GT1145" s="9" t="e">
        <f ca="1">INDIRECT(ADDRESS(ROW(),Controls!#REF!+90))</f>
        <v>#REF!</v>
      </c>
      <c r="GU1145" s="9" t="e">
        <f ca="1">INDIRECT(ADDRESS(ROW(),Controls!#REF!+105))</f>
        <v>#REF!</v>
      </c>
      <c r="GV1145" s="9" t="e">
        <f ca="1">INDIRECT(ADDRESS(ROW(),Controls!#REF!+120))</f>
        <v>#REF!</v>
      </c>
      <c r="GW1145" s="9" t="e">
        <f ca="1">INDIRECT(ADDRESS(ROW(),Controls!#REF!+15))</f>
        <v>#REF!</v>
      </c>
      <c r="GX1145" s="9" t="e">
        <f ca="1">INDIRECT(ADDRESS(ROW(),Controls!#REF!+135))</f>
        <v>#REF!</v>
      </c>
      <c r="HJ1145" s="9" t="e">
        <f t="shared" ca="1" si="102"/>
        <v>#REF!</v>
      </c>
      <c r="HK1145" s="9" t="e">
        <f t="shared" ca="1" si="103"/>
        <v>#REF!</v>
      </c>
      <c r="HL1145" s="9" t="e">
        <f t="shared" ca="1" si="104"/>
        <v>#REF!</v>
      </c>
      <c r="HM1145" s="9" t="e">
        <f t="shared" ca="1" si="105"/>
        <v>#REF!</v>
      </c>
      <c r="HN1145" s="9" t="e">
        <f ca="1">SQRT($GS1145*(1-$GS1145/Controls!$D$15))</f>
        <v>#REF!</v>
      </c>
      <c r="HO1145" s="9" t="e">
        <f t="shared" ca="1" si="106"/>
        <v>#REF!</v>
      </c>
      <c r="HP1145" s="9" t="e">
        <f t="shared" ca="1" si="107"/>
        <v>#REF!</v>
      </c>
      <c r="HQ1145" s="9" t="e">
        <f ca="1">IF($GV1145=0,NA(),($GX1145*Controls!#REF!))</f>
        <v>#REF!</v>
      </c>
    </row>
    <row r="1146" spans="198:225" x14ac:dyDescent="0.25">
      <c r="GP1146" s="9" t="e">
        <f ca="1">INDIRECT(ADDRESS(ROW(),Controls!#REF!+30))</f>
        <v>#REF!</v>
      </c>
      <c r="GQ1146" s="9" t="e">
        <f ca="1">INDIRECT(ADDRESS(ROW(),Controls!#REF!+45))</f>
        <v>#REF!</v>
      </c>
      <c r="GR1146" s="9" t="e">
        <f ca="1">INDIRECT(ADDRESS(ROW(),Controls!#REF!+60))</f>
        <v>#REF!</v>
      </c>
      <c r="GS1146" s="9" t="e">
        <f ca="1">INDIRECT(ADDRESS(ROW(),Controls!#REF!+75))</f>
        <v>#REF!</v>
      </c>
      <c r="GT1146" s="9" t="e">
        <f ca="1">INDIRECT(ADDRESS(ROW(),Controls!#REF!+90))</f>
        <v>#REF!</v>
      </c>
      <c r="GU1146" s="9" t="e">
        <f ca="1">INDIRECT(ADDRESS(ROW(),Controls!#REF!+105))</f>
        <v>#REF!</v>
      </c>
      <c r="GV1146" s="9" t="e">
        <f ca="1">INDIRECT(ADDRESS(ROW(),Controls!#REF!+120))</f>
        <v>#REF!</v>
      </c>
      <c r="GW1146" s="9" t="e">
        <f ca="1">INDIRECT(ADDRESS(ROW(),Controls!#REF!+15))</f>
        <v>#REF!</v>
      </c>
      <c r="GX1146" s="9" t="e">
        <f ca="1">INDIRECT(ADDRESS(ROW(),Controls!#REF!+135))</f>
        <v>#REF!</v>
      </c>
      <c r="HJ1146" s="9" t="e">
        <f t="shared" ca="1" si="102"/>
        <v>#REF!</v>
      </c>
      <c r="HK1146" s="9" t="e">
        <f t="shared" ca="1" si="103"/>
        <v>#REF!</v>
      </c>
      <c r="HL1146" s="9" t="e">
        <f t="shared" ca="1" si="104"/>
        <v>#REF!</v>
      </c>
      <c r="HM1146" s="9" t="e">
        <f t="shared" ca="1" si="105"/>
        <v>#REF!</v>
      </c>
      <c r="HN1146" s="9" t="e">
        <f ca="1">SQRT($GS1146*(1-$GS1146/Controls!$D$15))</f>
        <v>#REF!</v>
      </c>
      <c r="HO1146" s="9" t="e">
        <f t="shared" ca="1" si="106"/>
        <v>#REF!</v>
      </c>
      <c r="HP1146" s="9" t="e">
        <f t="shared" ca="1" si="107"/>
        <v>#REF!</v>
      </c>
      <c r="HQ1146" s="9" t="e">
        <f ca="1">IF($GV1146=0,NA(),($GX1146*Controls!#REF!))</f>
        <v>#REF!</v>
      </c>
    </row>
    <row r="1147" spans="198:225" x14ac:dyDescent="0.25">
      <c r="GP1147" s="9" t="e">
        <f ca="1">INDIRECT(ADDRESS(ROW(),Controls!#REF!+30))</f>
        <v>#REF!</v>
      </c>
      <c r="GQ1147" s="9" t="e">
        <f ca="1">INDIRECT(ADDRESS(ROW(),Controls!#REF!+45))</f>
        <v>#REF!</v>
      </c>
      <c r="GR1147" s="9" t="e">
        <f ca="1">INDIRECT(ADDRESS(ROW(),Controls!#REF!+60))</f>
        <v>#REF!</v>
      </c>
      <c r="GS1147" s="9" t="e">
        <f ca="1">INDIRECT(ADDRESS(ROW(),Controls!#REF!+75))</f>
        <v>#REF!</v>
      </c>
      <c r="GT1147" s="9" t="e">
        <f ca="1">INDIRECT(ADDRESS(ROW(),Controls!#REF!+90))</f>
        <v>#REF!</v>
      </c>
      <c r="GU1147" s="9" t="e">
        <f ca="1">INDIRECT(ADDRESS(ROW(),Controls!#REF!+105))</f>
        <v>#REF!</v>
      </c>
      <c r="GV1147" s="9" t="e">
        <f ca="1">INDIRECT(ADDRESS(ROW(),Controls!#REF!+120))</f>
        <v>#REF!</v>
      </c>
      <c r="GW1147" s="9" t="e">
        <f ca="1">INDIRECT(ADDRESS(ROW(),Controls!#REF!+15))</f>
        <v>#REF!</v>
      </c>
      <c r="GX1147" s="9" t="e">
        <f ca="1">INDIRECT(ADDRESS(ROW(),Controls!#REF!+135))</f>
        <v>#REF!</v>
      </c>
      <c r="HJ1147" s="9" t="e">
        <f t="shared" ca="1" si="102"/>
        <v>#REF!</v>
      </c>
      <c r="HK1147" s="9" t="e">
        <f t="shared" ca="1" si="103"/>
        <v>#REF!</v>
      </c>
      <c r="HL1147" s="9" t="e">
        <f t="shared" ca="1" si="104"/>
        <v>#REF!</v>
      </c>
      <c r="HM1147" s="9" t="e">
        <f t="shared" ca="1" si="105"/>
        <v>#REF!</v>
      </c>
      <c r="HN1147" s="9" t="e">
        <f ca="1">SQRT($GS1147*(1-$GS1147/Controls!$D$15))</f>
        <v>#REF!</v>
      </c>
      <c r="HO1147" s="9" t="e">
        <f t="shared" ca="1" si="106"/>
        <v>#REF!</v>
      </c>
      <c r="HP1147" s="9" t="e">
        <f t="shared" ca="1" si="107"/>
        <v>#REF!</v>
      </c>
      <c r="HQ1147" s="9" t="e">
        <f ca="1">IF($GV1147=0,NA(),($GX1147*Controls!#REF!))</f>
        <v>#REF!</v>
      </c>
    </row>
    <row r="1148" spans="198:225" x14ac:dyDescent="0.25">
      <c r="GP1148" s="9" t="e">
        <f ca="1">INDIRECT(ADDRESS(ROW(),Controls!#REF!+30))</f>
        <v>#REF!</v>
      </c>
      <c r="GQ1148" s="9" t="e">
        <f ca="1">INDIRECT(ADDRESS(ROW(),Controls!#REF!+45))</f>
        <v>#REF!</v>
      </c>
      <c r="GR1148" s="9" t="e">
        <f ca="1">INDIRECT(ADDRESS(ROW(),Controls!#REF!+60))</f>
        <v>#REF!</v>
      </c>
      <c r="GS1148" s="9" t="e">
        <f ca="1">INDIRECT(ADDRESS(ROW(),Controls!#REF!+75))</f>
        <v>#REF!</v>
      </c>
      <c r="GT1148" s="9" t="e">
        <f ca="1">INDIRECT(ADDRESS(ROW(),Controls!#REF!+90))</f>
        <v>#REF!</v>
      </c>
      <c r="GU1148" s="9" t="e">
        <f ca="1">INDIRECT(ADDRESS(ROW(),Controls!#REF!+105))</f>
        <v>#REF!</v>
      </c>
      <c r="GV1148" s="9" t="e">
        <f ca="1">INDIRECT(ADDRESS(ROW(),Controls!#REF!+120))</f>
        <v>#REF!</v>
      </c>
      <c r="GW1148" s="9" t="e">
        <f ca="1">INDIRECT(ADDRESS(ROW(),Controls!#REF!+15))</f>
        <v>#REF!</v>
      </c>
      <c r="GX1148" s="9" t="e">
        <f ca="1">INDIRECT(ADDRESS(ROW(),Controls!#REF!+135))</f>
        <v>#REF!</v>
      </c>
      <c r="HJ1148" s="9" t="e">
        <f t="shared" ca="1" si="102"/>
        <v>#REF!</v>
      </c>
      <c r="HK1148" s="9" t="e">
        <f t="shared" ca="1" si="103"/>
        <v>#REF!</v>
      </c>
      <c r="HL1148" s="9" t="e">
        <f t="shared" ca="1" si="104"/>
        <v>#REF!</v>
      </c>
      <c r="HM1148" s="9" t="e">
        <f t="shared" ca="1" si="105"/>
        <v>#REF!</v>
      </c>
      <c r="HN1148" s="9" t="e">
        <f ca="1">SQRT($GS1148*(1-$GS1148/Controls!$D$15))</f>
        <v>#REF!</v>
      </c>
      <c r="HO1148" s="9" t="e">
        <f t="shared" ca="1" si="106"/>
        <v>#REF!</v>
      </c>
      <c r="HP1148" s="9" t="e">
        <f t="shared" ca="1" si="107"/>
        <v>#REF!</v>
      </c>
      <c r="HQ1148" s="9" t="e">
        <f ca="1">IF($GV1148=0,NA(),($GX1148*Controls!#REF!))</f>
        <v>#REF!</v>
      </c>
    </row>
    <row r="1149" spans="198:225" x14ac:dyDescent="0.25">
      <c r="GP1149" s="9" t="e">
        <f ca="1">INDIRECT(ADDRESS(ROW(),Controls!#REF!+30))</f>
        <v>#REF!</v>
      </c>
      <c r="GQ1149" s="9" t="e">
        <f ca="1">INDIRECT(ADDRESS(ROW(),Controls!#REF!+45))</f>
        <v>#REF!</v>
      </c>
      <c r="GR1149" s="9" t="e">
        <f ca="1">INDIRECT(ADDRESS(ROW(),Controls!#REF!+60))</f>
        <v>#REF!</v>
      </c>
      <c r="GS1149" s="9" t="e">
        <f ca="1">INDIRECT(ADDRESS(ROW(),Controls!#REF!+75))</f>
        <v>#REF!</v>
      </c>
      <c r="GT1149" s="9" t="e">
        <f ca="1">INDIRECT(ADDRESS(ROW(),Controls!#REF!+90))</f>
        <v>#REF!</v>
      </c>
      <c r="GU1149" s="9" t="e">
        <f ca="1">INDIRECT(ADDRESS(ROW(),Controls!#REF!+105))</f>
        <v>#REF!</v>
      </c>
      <c r="GV1149" s="9" t="e">
        <f ca="1">INDIRECT(ADDRESS(ROW(),Controls!#REF!+120))</f>
        <v>#REF!</v>
      </c>
      <c r="GW1149" s="9" t="e">
        <f ca="1">INDIRECT(ADDRESS(ROW(),Controls!#REF!+15))</f>
        <v>#REF!</v>
      </c>
      <c r="GX1149" s="9" t="e">
        <f ca="1">INDIRECT(ADDRESS(ROW(),Controls!#REF!+135))</f>
        <v>#REF!</v>
      </c>
      <c r="HJ1149" s="9" t="e">
        <f t="shared" ca="1" si="102"/>
        <v>#REF!</v>
      </c>
      <c r="HK1149" s="9" t="e">
        <f t="shared" ca="1" si="103"/>
        <v>#REF!</v>
      </c>
      <c r="HL1149" s="9" t="e">
        <f t="shared" ca="1" si="104"/>
        <v>#REF!</v>
      </c>
      <c r="HM1149" s="9" t="e">
        <f t="shared" ca="1" si="105"/>
        <v>#REF!</v>
      </c>
      <c r="HN1149" s="9" t="e">
        <f ca="1">SQRT($GS1149*(1-$GS1149/Controls!$D$15))</f>
        <v>#REF!</v>
      </c>
      <c r="HO1149" s="9" t="e">
        <f t="shared" ca="1" si="106"/>
        <v>#REF!</v>
      </c>
      <c r="HP1149" s="9" t="e">
        <f t="shared" ca="1" si="107"/>
        <v>#REF!</v>
      </c>
      <c r="HQ1149" s="9" t="e">
        <f ca="1">IF($GV1149=0,NA(),($GX1149*Controls!#REF!))</f>
        <v>#REF!</v>
      </c>
    </row>
    <row r="1150" spans="198:225" x14ac:dyDescent="0.25">
      <c r="GP1150" s="9" t="e">
        <f ca="1">INDIRECT(ADDRESS(ROW(),Controls!#REF!+30))</f>
        <v>#REF!</v>
      </c>
      <c r="GQ1150" s="9" t="e">
        <f ca="1">INDIRECT(ADDRESS(ROW(),Controls!#REF!+45))</f>
        <v>#REF!</v>
      </c>
      <c r="GR1150" s="9" t="e">
        <f ca="1">INDIRECT(ADDRESS(ROW(),Controls!#REF!+60))</f>
        <v>#REF!</v>
      </c>
      <c r="GS1150" s="9" t="e">
        <f ca="1">INDIRECT(ADDRESS(ROW(),Controls!#REF!+75))</f>
        <v>#REF!</v>
      </c>
      <c r="GT1150" s="9" t="e">
        <f ca="1">INDIRECT(ADDRESS(ROW(),Controls!#REF!+90))</f>
        <v>#REF!</v>
      </c>
      <c r="GU1150" s="9" t="e">
        <f ca="1">INDIRECT(ADDRESS(ROW(),Controls!#REF!+105))</f>
        <v>#REF!</v>
      </c>
      <c r="GV1150" s="9" t="e">
        <f ca="1">INDIRECT(ADDRESS(ROW(),Controls!#REF!+120))</f>
        <v>#REF!</v>
      </c>
      <c r="GW1150" s="9" t="e">
        <f ca="1">INDIRECT(ADDRESS(ROW(),Controls!#REF!+15))</f>
        <v>#REF!</v>
      </c>
      <c r="GX1150" s="9" t="e">
        <f ca="1">INDIRECT(ADDRESS(ROW(),Controls!#REF!+135))</f>
        <v>#REF!</v>
      </c>
      <c r="HJ1150" s="9" t="e">
        <f t="shared" ca="1" si="102"/>
        <v>#REF!</v>
      </c>
      <c r="HK1150" s="9" t="e">
        <f t="shared" ca="1" si="103"/>
        <v>#REF!</v>
      </c>
      <c r="HL1150" s="9" t="e">
        <f t="shared" ca="1" si="104"/>
        <v>#REF!</v>
      </c>
      <c r="HM1150" s="9" t="e">
        <f t="shared" ca="1" si="105"/>
        <v>#REF!</v>
      </c>
      <c r="HN1150" s="9" t="e">
        <f ca="1">SQRT($GS1150*(1-$GS1150/Controls!$D$15))</f>
        <v>#REF!</v>
      </c>
      <c r="HO1150" s="9" t="e">
        <f t="shared" ca="1" si="106"/>
        <v>#REF!</v>
      </c>
      <c r="HP1150" s="9" t="e">
        <f t="shared" ca="1" si="107"/>
        <v>#REF!</v>
      </c>
      <c r="HQ1150" s="9" t="e">
        <f ca="1">IF($GV1150=0,NA(),($GX1150*Controls!#REF!))</f>
        <v>#REF!</v>
      </c>
    </row>
    <row r="1151" spans="198:225" x14ac:dyDescent="0.25">
      <c r="GP1151" s="9" t="e">
        <f ca="1">INDIRECT(ADDRESS(ROW(),Controls!#REF!+30))</f>
        <v>#REF!</v>
      </c>
      <c r="GQ1151" s="9" t="e">
        <f ca="1">INDIRECT(ADDRESS(ROW(),Controls!#REF!+45))</f>
        <v>#REF!</v>
      </c>
      <c r="GR1151" s="9" t="e">
        <f ca="1">INDIRECT(ADDRESS(ROW(),Controls!#REF!+60))</f>
        <v>#REF!</v>
      </c>
      <c r="GS1151" s="9" t="e">
        <f ca="1">INDIRECT(ADDRESS(ROW(),Controls!#REF!+75))</f>
        <v>#REF!</v>
      </c>
      <c r="GT1151" s="9" t="e">
        <f ca="1">INDIRECT(ADDRESS(ROW(),Controls!#REF!+90))</f>
        <v>#REF!</v>
      </c>
      <c r="GU1151" s="9" t="e">
        <f ca="1">INDIRECT(ADDRESS(ROW(),Controls!#REF!+105))</f>
        <v>#REF!</v>
      </c>
      <c r="GV1151" s="9" t="e">
        <f ca="1">INDIRECT(ADDRESS(ROW(),Controls!#REF!+120))</f>
        <v>#REF!</v>
      </c>
      <c r="GW1151" s="9" t="e">
        <f ca="1">INDIRECT(ADDRESS(ROW(),Controls!#REF!+15))</f>
        <v>#REF!</v>
      </c>
      <c r="GX1151" s="9" t="e">
        <f ca="1">INDIRECT(ADDRESS(ROW(),Controls!#REF!+135))</f>
        <v>#REF!</v>
      </c>
      <c r="HJ1151" s="9" t="e">
        <f t="shared" ca="1" si="102"/>
        <v>#REF!</v>
      </c>
      <c r="HK1151" s="9" t="e">
        <f t="shared" ca="1" si="103"/>
        <v>#REF!</v>
      </c>
      <c r="HL1151" s="9" t="e">
        <f t="shared" ca="1" si="104"/>
        <v>#REF!</v>
      </c>
      <c r="HM1151" s="9" t="e">
        <f t="shared" ca="1" si="105"/>
        <v>#REF!</v>
      </c>
      <c r="HN1151" s="9" t="e">
        <f ca="1">SQRT($GS1151*(1-$GS1151/Controls!$D$15))</f>
        <v>#REF!</v>
      </c>
      <c r="HO1151" s="9" t="e">
        <f t="shared" ca="1" si="106"/>
        <v>#REF!</v>
      </c>
      <c r="HP1151" s="9" t="e">
        <f t="shared" ca="1" si="107"/>
        <v>#REF!</v>
      </c>
      <c r="HQ1151" s="9" t="e">
        <f ca="1">IF($GV1151=0,NA(),($GX1151*Controls!#REF!))</f>
        <v>#REF!</v>
      </c>
    </row>
    <row r="1152" spans="198:225" x14ac:dyDescent="0.25">
      <c r="GP1152" s="9" t="e">
        <f ca="1">INDIRECT(ADDRESS(ROW(),Controls!#REF!+30))</f>
        <v>#REF!</v>
      </c>
      <c r="GQ1152" s="9" t="e">
        <f ca="1">INDIRECT(ADDRESS(ROW(),Controls!#REF!+45))</f>
        <v>#REF!</v>
      </c>
      <c r="GR1152" s="9" t="e">
        <f ca="1">INDIRECT(ADDRESS(ROW(),Controls!#REF!+60))</f>
        <v>#REF!</v>
      </c>
      <c r="GS1152" s="9" t="e">
        <f ca="1">INDIRECT(ADDRESS(ROW(),Controls!#REF!+75))</f>
        <v>#REF!</v>
      </c>
      <c r="GT1152" s="9" t="e">
        <f ca="1">INDIRECT(ADDRESS(ROW(),Controls!#REF!+90))</f>
        <v>#REF!</v>
      </c>
      <c r="GU1152" s="9" t="e">
        <f ca="1">INDIRECT(ADDRESS(ROW(),Controls!#REF!+105))</f>
        <v>#REF!</v>
      </c>
      <c r="GV1152" s="9" t="e">
        <f ca="1">INDIRECT(ADDRESS(ROW(),Controls!#REF!+120))</f>
        <v>#REF!</v>
      </c>
      <c r="GW1152" s="9" t="e">
        <f ca="1">INDIRECT(ADDRESS(ROW(),Controls!#REF!+15))</f>
        <v>#REF!</v>
      </c>
      <c r="GX1152" s="9" t="e">
        <f ca="1">INDIRECT(ADDRESS(ROW(),Controls!#REF!+135))</f>
        <v>#REF!</v>
      </c>
      <c r="HJ1152" s="9" t="e">
        <f t="shared" ca="1" si="102"/>
        <v>#REF!</v>
      </c>
      <c r="HK1152" s="9" t="e">
        <f t="shared" ca="1" si="103"/>
        <v>#REF!</v>
      </c>
      <c r="HL1152" s="9" t="e">
        <f t="shared" ca="1" si="104"/>
        <v>#REF!</v>
      </c>
      <c r="HM1152" s="9" t="e">
        <f t="shared" ca="1" si="105"/>
        <v>#REF!</v>
      </c>
      <c r="HN1152" s="9" t="e">
        <f ca="1">SQRT($GS1152*(1-$GS1152/Controls!$D$15))</f>
        <v>#REF!</v>
      </c>
      <c r="HO1152" s="9" t="e">
        <f t="shared" ca="1" si="106"/>
        <v>#REF!</v>
      </c>
      <c r="HP1152" s="9" t="e">
        <f t="shared" ca="1" si="107"/>
        <v>#REF!</v>
      </c>
      <c r="HQ1152" s="9" t="e">
        <f ca="1">IF($GV1152=0,NA(),($GX1152*Controls!#REF!))</f>
        <v>#REF!</v>
      </c>
    </row>
    <row r="1153" spans="198:225" x14ac:dyDescent="0.25">
      <c r="GP1153" s="9" t="e">
        <f ca="1">INDIRECT(ADDRESS(ROW(),Controls!#REF!+30))</f>
        <v>#REF!</v>
      </c>
      <c r="GQ1153" s="9" t="e">
        <f ca="1">INDIRECT(ADDRESS(ROW(),Controls!#REF!+45))</f>
        <v>#REF!</v>
      </c>
      <c r="GR1153" s="9" t="e">
        <f ca="1">INDIRECT(ADDRESS(ROW(),Controls!#REF!+60))</f>
        <v>#REF!</v>
      </c>
      <c r="GS1153" s="9" t="e">
        <f ca="1">INDIRECT(ADDRESS(ROW(),Controls!#REF!+75))</f>
        <v>#REF!</v>
      </c>
      <c r="GT1153" s="9" t="e">
        <f ca="1">INDIRECT(ADDRESS(ROW(),Controls!#REF!+90))</f>
        <v>#REF!</v>
      </c>
      <c r="GU1153" s="9" t="e">
        <f ca="1">INDIRECT(ADDRESS(ROW(),Controls!#REF!+105))</f>
        <v>#REF!</v>
      </c>
      <c r="GV1153" s="9" t="e">
        <f ca="1">INDIRECT(ADDRESS(ROW(),Controls!#REF!+120))</f>
        <v>#REF!</v>
      </c>
      <c r="GW1153" s="9" t="e">
        <f ca="1">INDIRECT(ADDRESS(ROW(),Controls!#REF!+15))</f>
        <v>#REF!</v>
      </c>
      <c r="GX1153" s="9" t="e">
        <f ca="1">INDIRECT(ADDRESS(ROW(),Controls!#REF!+135))</f>
        <v>#REF!</v>
      </c>
      <c r="HJ1153" s="9" t="e">
        <f t="shared" ref="HJ1153:HJ1216" ca="1" si="108">IF($GV1153=0,NA(),MAX($GP1153,0.01)/$GQ1153)</f>
        <v>#REF!</v>
      </c>
      <c r="HK1153" s="9" t="e">
        <f t="shared" ref="HK1153:HK1216" ca="1" si="109">IF($GV1153=0,NA(),($GP1153-$GQ1153)/$GV1153)</f>
        <v>#REF!</v>
      </c>
      <c r="HL1153" s="9" t="e">
        <f t="shared" ref="HL1153:HL1216" ca="1" si="110">IF($GV1153=0,NA(),MAX($GU1153/$GT1153,0.01))</f>
        <v>#REF!</v>
      </c>
      <c r="HM1153" s="9" t="e">
        <f t="shared" ref="HM1153:HM1216" ca="1" si="111">IF($GV1153=0,NA(),($GU1153-$GT1153)/$GV1153)</f>
        <v>#REF!</v>
      </c>
      <c r="HN1153" s="9" t="e">
        <f ca="1">SQRT($GS1153*(1-$GS1153/Controls!$D$15))</f>
        <v>#REF!</v>
      </c>
      <c r="HO1153" s="9" t="e">
        <f t="shared" ref="HO1153:HO1216" ca="1" si="112">IF($HN1153=0,0,$GR1153/$HN1153)</f>
        <v>#REF!</v>
      </c>
      <c r="HP1153" s="9" t="e">
        <f t="shared" ref="HP1153:HP1216" ca="1" si="113">IF($GV1153=0,NA(),$GW1153/$GV1153)</f>
        <v>#REF!</v>
      </c>
      <c r="HQ1153" s="9" t="e">
        <f ca="1">IF($GV1153=0,NA(),($GX1153*Controls!#REF!))</f>
        <v>#REF!</v>
      </c>
    </row>
    <row r="1154" spans="198:225" x14ac:dyDescent="0.25">
      <c r="GP1154" s="9" t="e">
        <f ca="1">INDIRECT(ADDRESS(ROW(),Controls!#REF!+30))</f>
        <v>#REF!</v>
      </c>
      <c r="GQ1154" s="9" t="e">
        <f ca="1">INDIRECT(ADDRESS(ROW(),Controls!#REF!+45))</f>
        <v>#REF!</v>
      </c>
      <c r="GR1154" s="9" t="e">
        <f ca="1">INDIRECT(ADDRESS(ROW(),Controls!#REF!+60))</f>
        <v>#REF!</v>
      </c>
      <c r="GS1154" s="9" t="e">
        <f ca="1">INDIRECT(ADDRESS(ROW(),Controls!#REF!+75))</f>
        <v>#REF!</v>
      </c>
      <c r="GT1154" s="9" t="e">
        <f ca="1">INDIRECT(ADDRESS(ROW(),Controls!#REF!+90))</f>
        <v>#REF!</v>
      </c>
      <c r="GU1154" s="9" t="e">
        <f ca="1">INDIRECT(ADDRESS(ROW(),Controls!#REF!+105))</f>
        <v>#REF!</v>
      </c>
      <c r="GV1154" s="9" t="e">
        <f ca="1">INDIRECT(ADDRESS(ROW(),Controls!#REF!+120))</f>
        <v>#REF!</v>
      </c>
      <c r="GW1154" s="9" t="e">
        <f ca="1">INDIRECT(ADDRESS(ROW(),Controls!#REF!+15))</f>
        <v>#REF!</v>
      </c>
      <c r="GX1154" s="9" t="e">
        <f ca="1">INDIRECT(ADDRESS(ROW(),Controls!#REF!+135))</f>
        <v>#REF!</v>
      </c>
      <c r="HJ1154" s="9" t="e">
        <f t="shared" ca="1" si="108"/>
        <v>#REF!</v>
      </c>
      <c r="HK1154" s="9" t="e">
        <f t="shared" ca="1" si="109"/>
        <v>#REF!</v>
      </c>
      <c r="HL1154" s="9" t="e">
        <f t="shared" ca="1" si="110"/>
        <v>#REF!</v>
      </c>
      <c r="HM1154" s="9" t="e">
        <f t="shared" ca="1" si="111"/>
        <v>#REF!</v>
      </c>
      <c r="HN1154" s="9" t="e">
        <f ca="1">SQRT($GS1154*(1-$GS1154/Controls!$D$15))</f>
        <v>#REF!</v>
      </c>
      <c r="HO1154" s="9" t="e">
        <f t="shared" ca="1" si="112"/>
        <v>#REF!</v>
      </c>
      <c r="HP1154" s="9" t="e">
        <f t="shared" ca="1" si="113"/>
        <v>#REF!</v>
      </c>
      <c r="HQ1154" s="9" t="e">
        <f ca="1">IF($GV1154=0,NA(),($GX1154*Controls!#REF!))</f>
        <v>#REF!</v>
      </c>
    </row>
    <row r="1155" spans="198:225" x14ac:dyDescent="0.25">
      <c r="GP1155" s="9" t="e">
        <f ca="1">INDIRECT(ADDRESS(ROW(),Controls!#REF!+30))</f>
        <v>#REF!</v>
      </c>
      <c r="GQ1155" s="9" t="e">
        <f ca="1">INDIRECT(ADDRESS(ROW(),Controls!#REF!+45))</f>
        <v>#REF!</v>
      </c>
      <c r="GR1155" s="9" t="e">
        <f ca="1">INDIRECT(ADDRESS(ROW(),Controls!#REF!+60))</f>
        <v>#REF!</v>
      </c>
      <c r="GS1155" s="9" t="e">
        <f ca="1">INDIRECT(ADDRESS(ROW(),Controls!#REF!+75))</f>
        <v>#REF!</v>
      </c>
      <c r="GT1155" s="9" t="e">
        <f ca="1">INDIRECT(ADDRESS(ROW(),Controls!#REF!+90))</f>
        <v>#REF!</v>
      </c>
      <c r="GU1155" s="9" t="e">
        <f ca="1">INDIRECT(ADDRESS(ROW(),Controls!#REF!+105))</f>
        <v>#REF!</v>
      </c>
      <c r="GV1155" s="9" t="e">
        <f ca="1">INDIRECT(ADDRESS(ROW(),Controls!#REF!+120))</f>
        <v>#REF!</v>
      </c>
      <c r="GW1155" s="9" t="e">
        <f ca="1">INDIRECT(ADDRESS(ROW(),Controls!#REF!+15))</f>
        <v>#REF!</v>
      </c>
      <c r="GX1155" s="9" t="e">
        <f ca="1">INDIRECT(ADDRESS(ROW(),Controls!#REF!+135))</f>
        <v>#REF!</v>
      </c>
      <c r="HJ1155" s="9" t="e">
        <f t="shared" ca="1" si="108"/>
        <v>#REF!</v>
      </c>
      <c r="HK1155" s="9" t="e">
        <f t="shared" ca="1" si="109"/>
        <v>#REF!</v>
      </c>
      <c r="HL1155" s="9" t="e">
        <f t="shared" ca="1" si="110"/>
        <v>#REF!</v>
      </c>
      <c r="HM1155" s="9" t="e">
        <f t="shared" ca="1" si="111"/>
        <v>#REF!</v>
      </c>
      <c r="HN1155" s="9" t="e">
        <f ca="1">SQRT($GS1155*(1-$GS1155/Controls!$D$15))</f>
        <v>#REF!</v>
      </c>
      <c r="HO1155" s="9" t="e">
        <f t="shared" ca="1" si="112"/>
        <v>#REF!</v>
      </c>
      <c r="HP1155" s="9" t="e">
        <f t="shared" ca="1" si="113"/>
        <v>#REF!</v>
      </c>
      <c r="HQ1155" s="9" t="e">
        <f ca="1">IF($GV1155=0,NA(),($GX1155*Controls!#REF!))</f>
        <v>#REF!</v>
      </c>
    </row>
    <row r="1156" spans="198:225" x14ac:dyDescent="0.25">
      <c r="GP1156" s="9" t="e">
        <f ca="1">INDIRECT(ADDRESS(ROW(),Controls!#REF!+30))</f>
        <v>#REF!</v>
      </c>
      <c r="GQ1156" s="9" t="e">
        <f ca="1">INDIRECT(ADDRESS(ROW(),Controls!#REF!+45))</f>
        <v>#REF!</v>
      </c>
      <c r="GR1156" s="9" t="e">
        <f ca="1">INDIRECT(ADDRESS(ROW(),Controls!#REF!+60))</f>
        <v>#REF!</v>
      </c>
      <c r="GS1156" s="9" t="e">
        <f ca="1">INDIRECT(ADDRESS(ROW(),Controls!#REF!+75))</f>
        <v>#REF!</v>
      </c>
      <c r="GT1156" s="9" t="e">
        <f ca="1">INDIRECT(ADDRESS(ROW(),Controls!#REF!+90))</f>
        <v>#REF!</v>
      </c>
      <c r="GU1156" s="9" t="e">
        <f ca="1">INDIRECT(ADDRESS(ROW(),Controls!#REF!+105))</f>
        <v>#REF!</v>
      </c>
      <c r="GV1156" s="9" t="e">
        <f ca="1">INDIRECT(ADDRESS(ROW(),Controls!#REF!+120))</f>
        <v>#REF!</v>
      </c>
      <c r="GW1156" s="9" t="e">
        <f ca="1">INDIRECT(ADDRESS(ROW(),Controls!#REF!+15))</f>
        <v>#REF!</v>
      </c>
      <c r="GX1156" s="9" t="e">
        <f ca="1">INDIRECT(ADDRESS(ROW(),Controls!#REF!+135))</f>
        <v>#REF!</v>
      </c>
      <c r="HJ1156" s="9" t="e">
        <f t="shared" ca="1" si="108"/>
        <v>#REF!</v>
      </c>
      <c r="HK1156" s="9" t="e">
        <f t="shared" ca="1" si="109"/>
        <v>#REF!</v>
      </c>
      <c r="HL1156" s="9" t="e">
        <f t="shared" ca="1" si="110"/>
        <v>#REF!</v>
      </c>
      <c r="HM1156" s="9" t="e">
        <f t="shared" ca="1" si="111"/>
        <v>#REF!</v>
      </c>
      <c r="HN1156" s="9" t="e">
        <f ca="1">SQRT($GS1156*(1-$GS1156/Controls!$D$15))</f>
        <v>#REF!</v>
      </c>
      <c r="HO1156" s="9" t="e">
        <f t="shared" ca="1" si="112"/>
        <v>#REF!</v>
      </c>
      <c r="HP1156" s="9" t="e">
        <f t="shared" ca="1" si="113"/>
        <v>#REF!</v>
      </c>
      <c r="HQ1156" s="9" t="e">
        <f ca="1">IF($GV1156=0,NA(),($GX1156*Controls!#REF!))</f>
        <v>#REF!</v>
      </c>
    </row>
    <row r="1157" spans="198:225" x14ac:dyDescent="0.25">
      <c r="GP1157" s="9" t="e">
        <f ca="1">INDIRECT(ADDRESS(ROW(),Controls!#REF!+30))</f>
        <v>#REF!</v>
      </c>
      <c r="GQ1157" s="9" t="e">
        <f ca="1">INDIRECT(ADDRESS(ROW(),Controls!#REF!+45))</f>
        <v>#REF!</v>
      </c>
      <c r="GR1157" s="9" t="e">
        <f ca="1">INDIRECT(ADDRESS(ROW(),Controls!#REF!+60))</f>
        <v>#REF!</v>
      </c>
      <c r="GS1157" s="9" t="e">
        <f ca="1">INDIRECT(ADDRESS(ROW(),Controls!#REF!+75))</f>
        <v>#REF!</v>
      </c>
      <c r="GT1157" s="9" t="e">
        <f ca="1">INDIRECT(ADDRESS(ROW(),Controls!#REF!+90))</f>
        <v>#REF!</v>
      </c>
      <c r="GU1157" s="9" t="e">
        <f ca="1">INDIRECT(ADDRESS(ROW(),Controls!#REF!+105))</f>
        <v>#REF!</v>
      </c>
      <c r="GV1157" s="9" t="e">
        <f ca="1">INDIRECT(ADDRESS(ROW(),Controls!#REF!+120))</f>
        <v>#REF!</v>
      </c>
      <c r="GW1157" s="9" t="e">
        <f ca="1">INDIRECT(ADDRESS(ROW(),Controls!#REF!+15))</f>
        <v>#REF!</v>
      </c>
      <c r="GX1157" s="9" t="e">
        <f ca="1">INDIRECT(ADDRESS(ROW(),Controls!#REF!+135))</f>
        <v>#REF!</v>
      </c>
      <c r="HJ1157" s="9" t="e">
        <f t="shared" ca="1" si="108"/>
        <v>#REF!</v>
      </c>
      <c r="HK1157" s="9" t="e">
        <f t="shared" ca="1" si="109"/>
        <v>#REF!</v>
      </c>
      <c r="HL1157" s="9" t="e">
        <f t="shared" ca="1" si="110"/>
        <v>#REF!</v>
      </c>
      <c r="HM1157" s="9" t="e">
        <f t="shared" ca="1" si="111"/>
        <v>#REF!</v>
      </c>
      <c r="HN1157" s="9" t="e">
        <f ca="1">SQRT($GS1157*(1-$GS1157/Controls!$D$15))</f>
        <v>#REF!</v>
      </c>
      <c r="HO1157" s="9" t="e">
        <f t="shared" ca="1" si="112"/>
        <v>#REF!</v>
      </c>
      <c r="HP1157" s="9" t="e">
        <f t="shared" ca="1" si="113"/>
        <v>#REF!</v>
      </c>
      <c r="HQ1157" s="9" t="e">
        <f ca="1">IF($GV1157=0,NA(),($GX1157*Controls!#REF!))</f>
        <v>#REF!</v>
      </c>
    </row>
    <row r="1158" spans="198:225" x14ac:dyDescent="0.25">
      <c r="GP1158" s="9" t="e">
        <f ca="1">INDIRECT(ADDRESS(ROW(),Controls!#REF!+30))</f>
        <v>#REF!</v>
      </c>
      <c r="GQ1158" s="9" t="e">
        <f ca="1">INDIRECT(ADDRESS(ROW(),Controls!#REF!+45))</f>
        <v>#REF!</v>
      </c>
      <c r="GR1158" s="9" t="e">
        <f ca="1">INDIRECT(ADDRESS(ROW(),Controls!#REF!+60))</f>
        <v>#REF!</v>
      </c>
      <c r="GS1158" s="9" t="e">
        <f ca="1">INDIRECT(ADDRESS(ROW(),Controls!#REF!+75))</f>
        <v>#REF!</v>
      </c>
      <c r="GT1158" s="9" t="e">
        <f ca="1">INDIRECT(ADDRESS(ROW(),Controls!#REF!+90))</f>
        <v>#REF!</v>
      </c>
      <c r="GU1158" s="9" t="e">
        <f ca="1">INDIRECT(ADDRESS(ROW(),Controls!#REF!+105))</f>
        <v>#REF!</v>
      </c>
      <c r="GV1158" s="9" t="e">
        <f ca="1">INDIRECT(ADDRESS(ROW(),Controls!#REF!+120))</f>
        <v>#REF!</v>
      </c>
      <c r="GW1158" s="9" t="e">
        <f ca="1">INDIRECT(ADDRESS(ROW(),Controls!#REF!+15))</f>
        <v>#REF!</v>
      </c>
      <c r="GX1158" s="9" t="e">
        <f ca="1">INDIRECT(ADDRESS(ROW(),Controls!#REF!+135))</f>
        <v>#REF!</v>
      </c>
      <c r="HJ1158" s="9" t="e">
        <f t="shared" ca="1" si="108"/>
        <v>#REF!</v>
      </c>
      <c r="HK1158" s="9" t="e">
        <f t="shared" ca="1" si="109"/>
        <v>#REF!</v>
      </c>
      <c r="HL1158" s="9" t="e">
        <f t="shared" ca="1" si="110"/>
        <v>#REF!</v>
      </c>
      <c r="HM1158" s="9" t="e">
        <f t="shared" ca="1" si="111"/>
        <v>#REF!</v>
      </c>
      <c r="HN1158" s="9" t="e">
        <f ca="1">SQRT($GS1158*(1-$GS1158/Controls!$D$15))</f>
        <v>#REF!</v>
      </c>
      <c r="HO1158" s="9" t="e">
        <f t="shared" ca="1" si="112"/>
        <v>#REF!</v>
      </c>
      <c r="HP1158" s="9" t="e">
        <f t="shared" ca="1" si="113"/>
        <v>#REF!</v>
      </c>
      <c r="HQ1158" s="9" t="e">
        <f ca="1">IF($GV1158=0,NA(),($GX1158*Controls!#REF!))</f>
        <v>#REF!</v>
      </c>
    </row>
    <row r="1159" spans="198:225" x14ac:dyDescent="0.25">
      <c r="GP1159" s="9" t="e">
        <f ca="1">INDIRECT(ADDRESS(ROW(),Controls!#REF!+30))</f>
        <v>#REF!</v>
      </c>
      <c r="GQ1159" s="9" t="e">
        <f ca="1">INDIRECT(ADDRESS(ROW(),Controls!#REF!+45))</f>
        <v>#REF!</v>
      </c>
      <c r="GR1159" s="9" t="e">
        <f ca="1">INDIRECT(ADDRESS(ROW(),Controls!#REF!+60))</f>
        <v>#REF!</v>
      </c>
      <c r="GS1159" s="9" t="e">
        <f ca="1">INDIRECT(ADDRESS(ROW(),Controls!#REF!+75))</f>
        <v>#REF!</v>
      </c>
      <c r="GT1159" s="9" t="e">
        <f ca="1">INDIRECT(ADDRESS(ROW(),Controls!#REF!+90))</f>
        <v>#REF!</v>
      </c>
      <c r="GU1159" s="9" t="e">
        <f ca="1">INDIRECT(ADDRESS(ROW(),Controls!#REF!+105))</f>
        <v>#REF!</v>
      </c>
      <c r="GV1159" s="9" t="e">
        <f ca="1">INDIRECT(ADDRESS(ROW(),Controls!#REF!+120))</f>
        <v>#REF!</v>
      </c>
      <c r="GW1159" s="9" t="e">
        <f ca="1">INDIRECT(ADDRESS(ROW(),Controls!#REF!+15))</f>
        <v>#REF!</v>
      </c>
      <c r="GX1159" s="9" t="e">
        <f ca="1">INDIRECT(ADDRESS(ROW(),Controls!#REF!+135))</f>
        <v>#REF!</v>
      </c>
      <c r="HJ1159" s="9" t="e">
        <f t="shared" ca="1" si="108"/>
        <v>#REF!</v>
      </c>
      <c r="HK1159" s="9" t="e">
        <f t="shared" ca="1" si="109"/>
        <v>#REF!</v>
      </c>
      <c r="HL1159" s="9" t="e">
        <f t="shared" ca="1" si="110"/>
        <v>#REF!</v>
      </c>
      <c r="HM1159" s="9" t="e">
        <f t="shared" ca="1" si="111"/>
        <v>#REF!</v>
      </c>
      <c r="HN1159" s="9" t="e">
        <f ca="1">SQRT($GS1159*(1-$GS1159/Controls!$D$15))</f>
        <v>#REF!</v>
      </c>
      <c r="HO1159" s="9" t="e">
        <f t="shared" ca="1" si="112"/>
        <v>#REF!</v>
      </c>
      <c r="HP1159" s="9" t="e">
        <f t="shared" ca="1" si="113"/>
        <v>#REF!</v>
      </c>
      <c r="HQ1159" s="9" t="e">
        <f ca="1">IF($GV1159=0,NA(),($GX1159*Controls!#REF!))</f>
        <v>#REF!</v>
      </c>
    </row>
    <row r="1160" spans="198:225" x14ac:dyDescent="0.25">
      <c r="GP1160" s="9" t="e">
        <f ca="1">INDIRECT(ADDRESS(ROW(),Controls!#REF!+30))</f>
        <v>#REF!</v>
      </c>
      <c r="GQ1160" s="9" t="e">
        <f ca="1">INDIRECT(ADDRESS(ROW(),Controls!#REF!+45))</f>
        <v>#REF!</v>
      </c>
      <c r="GR1160" s="9" t="e">
        <f ca="1">INDIRECT(ADDRESS(ROW(),Controls!#REF!+60))</f>
        <v>#REF!</v>
      </c>
      <c r="GS1160" s="9" t="e">
        <f ca="1">INDIRECT(ADDRESS(ROW(),Controls!#REF!+75))</f>
        <v>#REF!</v>
      </c>
      <c r="GT1160" s="9" t="e">
        <f ca="1">INDIRECT(ADDRESS(ROW(),Controls!#REF!+90))</f>
        <v>#REF!</v>
      </c>
      <c r="GU1160" s="9" t="e">
        <f ca="1">INDIRECT(ADDRESS(ROW(),Controls!#REF!+105))</f>
        <v>#REF!</v>
      </c>
      <c r="GV1160" s="9" t="e">
        <f ca="1">INDIRECT(ADDRESS(ROW(),Controls!#REF!+120))</f>
        <v>#REF!</v>
      </c>
      <c r="GW1160" s="9" t="e">
        <f ca="1">INDIRECT(ADDRESS(ROW(),Controls!#REF!+15))</f>
        <v>#REF!</v>
      </c>
      <c r="GX1160" s="9" t="e">
        <f ca="1">INDIRECT(ADDRESS(ROW(),Controls!#REF!+135))</f>
        <v>#REF!</v>
      </c>
      <c r="HJ1160" s="9" t="e">
        <f t="shared" ca="1" si="108"/>
        <v>#REF!</v>
      </c>
      <c r="HK1160" s="9" t="e">
        <f t="shared" ca="1" si="109"/>
        <v>#REF!</v>
      </c>
      <c r="HL1160" s="9" t="e">
        <f t="shared" ca="1" si="110"/>
        <v>#REF!</v>
      </c>
      <c r="HM1160" s="9" t="e">
        <f t="shared" ca="1" si="111"/>
        <v>#REF!</v>
      </c>
      <c r="HN1160" s="9" t="e">
        <f ca="1">SQRT($GS1160*(1-$GS1160/Controls!$D$15))</f>
        <v>#REF!</v>
      </c>
      <c r="HO1160" s="9" t="e">
        <f t="shared" ca="1" si="112"/>
        <v>#REF!</v>
      </c>
      <c r="HP1160" s="9" t="e">
        <f t="shared" ca="1" si="113"/>
        <v>#REF!</v>
      </c>
      <c r="HQ1160" s="9" t="e">
        <f ca="1">IF($GV1160=0,NA(),($GX1160*Controls!#REF!))</f>
        <v>#REF!</v>
      </c>
    </row>
    <row r="1161" spans="198:225" x14ac:dyDescent="0.25">
      <c r="GP1161" s="9" t="e">
        <f ca="1">INDIRECT(ADDRESS(ROW(),Controls!#REF!+30))</f>
        <v>#REF!</v>
      </c>
      <c r="GQ1161" s="9" t="e">
        <f ca="1">INDIRECT(ADDRESS(ROW(),Controls!#REF!+45))</f>
        <v>#REF!</v>
      </c>
      <c r="GR1161" s="9" t="e">
        <f ca="1">INDIRECT(ADDRESS(ROW(),Controls!#REF!+60))</f>
        <v>#REF!</v>
      </c>
      <c r="GS1161" s="9" t="e">
        <f ca="1">INDIRECT(ADDRESS(ROW(),Controls!#REF!+75))</f>
        <v>#REF!</v>
      </c>
      <c r="GT1161" s="9" t="e">
        <f ca="1">INDIRECT(ADDRESS(ROW(),Controls!#REF!+90))</f>
        <v>#REF!</v>
      </c>
      <c r="GU1161" s="9" t="e">
        <f ca="1">INDIRECT(ADDRESS(ROW(),Controls!#REF!+105))</f>
        <v>#REF!</v>
      </c>
      <c r="GV1161" s="9" t="e">
        <f ca="1">INDIRECT(ADDRESS(ROW(),Controls!#REF!+120))</f>
        <v>#REF!</v>
      </c>
      <c r="GW1161" s="9" t="e">
        <f ca="1">INDIRECT(ADDRESS(ROW(),Controls!#REF!+15))</f>
        <v>#REF!</v>
      </c>
      <c r="GX1161" s="9" t="e">
        <f ca="1">INDIRECT(ADDRESS(ROW(),Controls!#REF!+135))</f>
        <v>#REF!</v>
      </c>
      <c r="HJ1161" s="9" t="e">
        <f t="shared" ca="1" si="108"/>
        <v>#REF!</v>
      </c>
      <c r="HK1161" s="9" t="e">
        <f t="shared" ca="1" si="109"/>
        <v>#REF!</v>
      </c>
      <c r="HL1161" s="9" t="e">
        <f t="shared" ca="1" si="110"/>
        <v>#REF!</v>
      </c>
      <c r="HM1161" s="9" t="e">
        <f t="shared" ca="1" si="111"/>
        <v>#REF!</v>
      </c>
      <c r="HN1161" s="9" t="e">
        <f ca="1">SQRT($GS1161*(1-$GS1161/Controls!$D$15))</f>
        <v>#REF!</v>
      </c>
      <c r="HO1161" s="9" t="e">
        <f t="shared" ca="1" si="112"/>
        <v>#REF!</v>
      </c>
      <c r="HP1161" s="9" t="e">
        <f t="shared" ca="1" si="113"/>
        <v>#REF!</v>
      </c>
      <c r="HQ1161" s="9" t="e">
        <f ca="1">IF($GV1161=0,NA(),($GX1161*Controls!#REF!))</f>
        <v>#REF!</v>
      </c>
    </row>
    <row r="1162" spans="198:225" x14ac:dyDescent="0.25">
      <c r="GP1162" s="9" t="e">
        <f ca="1">INDIRECT(ADDRESS(ROW(),Controls!#REF!+30))</f>
        <v>#REF!</v>
      </c>
      <c r="GQ1162" s="9" t="e">
        <f ca="1">INDIRECT(ADDRESS(ROW(),Controls!#REF!+45))</f>
        <v>#REF!</v>
      </c>
      <c r="GR1162" s="9" t="e">
        <f ca="1">INDIRECT(ADDRESS(ROW(),Controls!#REF!+60))</f>
        <v>#REF!</v>
      </c>
      <c r="GS1162" s="9" t="e">
        <f ca="1">INDIRECT(ADDRESS(ROW(),Controls!#REF!+75))</f>
        <v>#REF!</v>
      </c>
      <c r="GT1162" s="9" t="e">
        <f ca="1">INDIRECT(ADDRESS(ROW(),Controls!#REF!+90))</f>
        <v>#REF!</v>
      </c>
      <c r="GU1162" s="9" t="e">
        <f ca="1">INDIRECT(ADDRESS(ROW(),Controls!#REF!+105))</f>
        <v>#REF!</v>
      </c>
      <c r="GV1162" s="9" t="e">
        <f ca="1">INDIRECT(ADDRESS(ROW(),Controls!#REF!+120))</f>
        <v>#REF!</v>
      </c>
      <c r="GW1162" s="9" t="e">
        <f ca="1">INDIRECT(ADDRESS(ROW(),Controls!#REF!+15))</f>
        <v>#REF!</v>
      </c>
      <c r="GX1162" s="9" t="e">
        <f ca="1">INDIRECT(ADDRESS(ROW(),Controls!#REF!+135))</f>
        <v>#REF!</v>
      </c>
      <c r="HJ1162" s="9" t="e">
        <f t="shared" ca="1" si="108"/>
        <v>#REF!</v>
      </c>
      <c r="HK1162" s="9" t="e">
        <f t="shared" ca="1" si="109"/>
        <v>#REF!</v>
      </c>
      <c r="HL1162" s="9" t="e">
        <f t="shared" ca="1" si="110"/>
        <v>#REF!</v>
      </c>
      <c r="HM1162" s="9" t="e">
        <f t="shared" ca="1" si="111"/>
        <v>#REF!</v>
      </c>
      <c r="HN1162" s="9" t="e">
        <f ca="1">SQRT($GS1162*(1-$GS1162/Controls!$D$15))</f>
        <v>#REF!</v>
      </c>
      <c r="HO1162" s="9" t="e">
        <f t="shared" ca="1" si="112"/>
        <v>#REF!</v>
      </c>
      <c r="HP1162" s="9" t="e">
        <f t="shared" ca="1" si="113"/>
        <v>#REF!</v>
      </c>
      <c r="HQ1162" s="9" t="e">
        <f ca="1">IF($GV1162=0,NA(),($GX1162*Controls!#REF!))</f>
        <v>#REF!</v>
      </c>
    </row>
    <row r="1163" spans="198:225" x14ac:dyDescent="0.25">
      <c r="GP1163" s="9" t="e">
        <f ca="1">INDIRECT(ADDRESS(ROW(),Controls!#REF!+30))</f>
        <v>#REF!</v>
      </c>
      <c r="GQ1163" s="9" t="e">
        <f ca="1">INDIRECT(ADDRESS(ROW(),Controls!#REF!+45))</f>
        <v>#REF!</v>
      </c>
      <c r="GR1163" s="9" t="e">
        <f ca="1">INDIRECT(ADDRESS(ROW(),Controls!#REF!+60))</f>
        <v>#REF!</v>
      </c>
      <c r="GS1163" s="9" t="e">
        <f ca="1">INDIRECT(ADDRESS(ROW(),Controls!#REF!+75))</f>
        <v>#REF!</v>
      </c>
      <c r="GT1163" s="9" t="e">
        <f ca="1">INDIRECT(ADDRESS(ROW(),Controls!#REF!+90))</f>
        <v>#REF!</v>
      </c>
      <c r="GU1163" s="9" t="e">
        <f ca="1">INDIRECT(ADDRESS(ROW(),Controls!#REF!+105))</f>
        <v>#REF!</v>
      </c>
      <c r="GV1163" s="9" t="e">
        <f ca="1">INDIRECT(ADDRESS(ROW(),Controls!#REF!+120))</f>
        <v>#REF!</v>
      </c>
      <c r="GW1163" s="9" t="e">
        <f ca="1">INDIRECT(ADDRESS(ROW(),Controls!#REF!+15))</f>
        <v>#REF!</v>
      </c>
      <c r="GX1163" s="9" t="e">
        <f ca="1">INDIRECT(ADDRESS(ROW(),Controls!#REF!+135))</f>
        <v>#REF!</v>
      </c>
      <c r="HJ1163" s="9" t="e">
        <f t="shared" ca="1" si="108"/>
        <v>#REF!</v>
      </c>
      <c r="HK1163" s="9" t="e">
        <f t="shared" ca="1" si="109"/>
        <v>#REF!</v>
      </c>
      <c r="HL1163" s="9" t="e">
        <f t="shared" ca="1" si="110"/>
        <v>#REF!</v>
      </c>
      <c r="HM1163" s="9" t="e">
        <f t="shared" ca="1" si="111"/>
        <v>#REF!</v>
      </c>
      <c r="HN1163" s="9" t="e">
        <f ca="1">SQRT($GS1163*(1-$GS1163/Controls!$D$15))</f>
        <v>#REF!</v>
      </c>
      <c r="HO1163" s="9" t="e">
        <f t="shared" ca="1" si="112"/>
        <v>#REF!</v>
      </c>
      <c r="HP1163" s="9" t="e">
        <f t="shared" ca="1" si="113"/>
        <v>#REF!</v>
      </c>
      <c r="HQ1163" s="9" t="e">
        <f ca="1">IF($GV1163=0,NA(),($GX1163*Controls!#REF!))</f>
        <v>#REF!</v>
      </c>
    </row>
    <row r="1164" spans="198:225" x14ac:dyDescent="0.25">
      <c r="GP1164" s="9" t="e">
        <f ca="1">INDIRECT(ADDRESS(ROW(),Controls!#REF!+30))</f>
        <v>#REF!</v>
      </c>
      <c r="GQ1164" s="9" t="e">
        <f ca="1">INDIRECT(ADDRESS(ROW(),Controls!#REF!+45))</f>
        <v>#REF!</v>
      </c>
      <c r="GR1164" s="9" t="e">
        <f ca="1">INDIRECT(ADDRESS(ROW(),Controls!#REF!+60))</f>
        <v>#REF!</v>
      </c>
      <c r="GS1164" s="9" t="e">
        <f ca="1">INDIRECT(ADDRESS(ROW(),Controls!#REF!+75))</f>
        <v>#REF!</v>
      </c>
      <c r="GT1164" s="9" t="e">
        <f ca="1">INDIRECT(ADDRESS(ROW(),Controls!#REF!+90))</f>
        <v>#REF!</v>
      </c>
      <c r="GU1164" s="9" t="e">
        <f ca="1">INDIRECT(ADDRESS(ROW(),Controls!#REF!+105))</f>
        <v>#REF!</v>
      </c>
      <c r="GV1164" s="9" t="e">
        <f ca="1">INDIRECT(ADDRESS(ROW(),Controls!#REF!+120))</f>
        <v>#REF!</v>
      </c>
      <c r="GW1164" s="9" t="e">
        <f ca="1">INDIRECT(ADDRESS(ROW(),Controls!#REF!+15))</f>
        <v>#REF!</v>
      </c>
      <c r="GX1164" s="9" t="e">
        <f ca="1">INDIRECT(ADDRESS(ROW(),Controls!#REF!+135))</f>
        <v>#REF!</v>
      </c>
      <c r="HJ1164" s="9" t="e">
        <f t="shared" ca="1" si="108"/>
        <v>#REF!</v>
      </c>
      <c r="HK1164" s="9" t="e">
        <f t="shared" ca="1" si="109"/>
        <v>#REF!</v>
      </c>
      <c r="HL1164" s="9" t="e">
        <f t="shared" ca="1" si="110"/>
        <v>#REF!</v>
      </c>
      <c r="HM1164" s="9" t="e">
        <f t="shared" ca="1" si="111"/>
        <v>#REF!</v>
      </c>
      <c r="HN1164" s="9" t="e">
        <f ca="1">SQRT($GS1164*(1-$GS1164/Controls!$D$15))</f>
        <v>#REF!</v>
      </c>
      <c r="HO1164" s="9" t="e">
        <f t="shared" ca="1" si="112"/>
        <v>#REF!</v>
      </c>
      <c r="HP1164" s="9" t="e">
        <f t="shared" ca="1" si="113"/>
        <v>#REF!</v>
      </c>
      <c r="HQ1164" s="9" t="e">
        <f ca="1">IF($GV1164=0,NA(),($GX1164*Controls!#REF!))</f>
        <v>#REF!</v>
      </c>
    </row>
    <row r="1165" spans="198:225" x14ac:dyDescent="0.25">
      <c r="GP1165" s="9" t="e">
        <f ca="1">INDIRECT(ADDRESS(ROW(),Controls!#REF!+30))</f>
        <v>#REF!</v>
      </c>
      <c r="GQ1165" s="9" t="e">
        <f ca="1">INDIRECT(ADDRESS(ROW(),Controls!#REF!+45))</f>
        <v>#REF!</v>
      </c>
      <c r="GR1165" s="9" t="e">
        <f ca="1">INDIRECT(ADDRESS(ROW(),Controls!#REF!+60))</f>
        <v>#REF!</v>
      </c>
      <c r="GS1165" s="9" t="e">
        <f ca="1">INDIRECT(ADDRESS(ROW(),Controls!#REF!+75))</f>
        <v>#REF!</v>
      </c>
      <c r="GT1165" s="9" t="e">
        <f ca="1">INDIRECT(ADDRESS(ROW(),Controls!#REF!+90))</f>
        <v>#REF!</v>
      </c>
      <c r="GU1165" s="9" t="e">
        <f ca="1">INDIRECT(ADDRESS(ROW(),Controls!#REF!+105))</f>
        <v>#REF!</v>
      </c>
      <c r="GV1165" s="9" t="e">
        <f ca="1">INDIRECT(ADDRESS(ROW(),Controls!#REF!+120))</f>
        <v>#REF!</v>
      </c>
      <c r="GW1165" s="9" t="e">
        <f ca="1">INDIRECT(ADDRESS(ROW(),Controls!#REF!+15))</f>
        <v>#REF!</v>
      </c>
      <c r="GX1165" s="9" t="e">
        <f ca="1">INDIRECT(ADDRESS(ROW(),Controls!#REF!+135))</f>
        <v>#REF!</v>
      </c>
      <c r="HJ1165" s="9" t="e">
        <f t="shared" ca="1" si="108"/>
        <v>#REF!</v>
      </c>
      <c r="HK1165" s="9" t="e">
        <f t="shared" ca="1" si="109"/>
        <v>#REF!</v>
      </c>
      <c r="HL1165" s="9" t="e">
        <f t="shared" ca="1" si="110"/>
        <v>#REF!</v>
      </c>
      <c r="HM1165" s="9" t="e">
        <f t="shared" ca="1" si="111"/>
        <v>#REF!</v>
      </c>
      <c r="HN1165" s="9" t="e">
        <f ca="1">SQRT($GS1165*(1-$GS1165/Controls!$D$15))</f>
        <v>#REF!</v>
      </c>
      <c r="HO1165" s="9" t="e">
        <f t="shared" ca="1" si="112"/>
        <v>#REF!</v>
      </c>
      <c r="HP1165" s="9" t="e">
        <f t="shared" ca="1" si="113"/>
        <v>#REF!</v>
      </c>
      <c r="HQ1165" s="9" t="e">
        <f ca="1">IF($GV1165=0,NA(),($GX1165*Controls!#REF!))</f>
        <v>#REF!</v>
      </c>
    </row>
    <row r="1166" spans="198:225" x14ac:dyDescent="0.25">
      <c r="GP1166" s="9" t="e">
        <f ca="1">INDIRECT(ADDRESS(ROW(),Controls!#REF!+30))</f>
        <v>#REF!</v>
      </c>
      <c r="GQ1166" s="9" t="e">
        <f ca="1">INDIRECT(ADDRESS(ROW(),Controls!#REF!+45))</f>
        <v>#REF!</v>
      </c>
      <c r="GR1166" s="9" t="e">
        <f ca="1">INDIRECT(ADDRESS(ROW(),Controls!#REF!+60))</f>
        <v>#REF!</v>
      </c>
      <c r="GS1166" s="9" t="e">
        <f ca="1">INDIRECT(ADDRESS(ROW(),Controls!#REF!+75))</f>
        <v>#REF!</v>
      </c>
      <c r="GT1166" s="9" t="e">
        <f ca="1">INDIRECT(ADDRESS(ROW(),Controls!#REF!+90))</f>
        <v>#REF!</v>
      </c>
      <c r="GU1166" s="9" t="e">
        <f ca="1">INDIRECT(ADDRESS(ROW(),Controls!#REF!+105))</f>
        <v>#REF!</v>
      </c>
      <c r="GV1166" s="9" t="e">
        <f ca="1">INDIRECT(ADDRESS(ROW(),Controls!#REF!+120))</f>
        <v>#REF!</v>
      </c>
      <c r="GW1166" s="9" t="e">
        <f ca="1">INDIRECT(ADDRESS(ROW(),Controls!#REF!+15))</f>
        <v>#REF!</v>
      </c>
      <c r="GX1166" s="9" t="e">
        <f ca="1">INDIRECT(ADDRESS(ROW(),Controls!#REF!+135))</f>
        <v>#REF!</v>
      </c>
      <c r="HJ1166" s="9" t="e">
        <f t="shared" ca="1" si="108"/>
        <v>#REF!</v>
      </c>
      <c r="HK1166" s="9" t="e">
        <f t="shared" ca="1" si="109"/>
        <v>#REF!</v>
      </c>
      <c r="HL1166" s="9" t="e">
        <f t="shared" ca="1" si="110"/>
        <v>#REF!</v>
      </c>
      <c r="HM1166" s="9" t="e">
        <f t="shared" ca="1" si="111"/>
        <v>#REF!</v>
      </c>
      <c r="HN1166" s="9" t="e">
        <f ca="1">SQRT($GS1166*(1-$GS1166/Controls!$D$15))</f>
        <v>#REF!</v>
      </c>
      <c r="HO1166" s="9" t="e">
        <f t="shared" ca="1" si="112"/>
        <v>#REF!</v>
      </c>
      <c r="HP1166" s="9" t="e">
        <f t="shared" ca="1" si="113"/>
        <v>#REF!</v>
      </c>
      <c r="HQ1166" s="9" t="e">
        <f ca="1">IF($GV1166=0,NA(),($GX1166*Controls!#REF!))</f>
        <v>#REF!</v>
      </c>
    </row>
    <row r="1167" spans="198:225" x14ac:dyDescent="0.25">
      <c r="GP1167" s="9" t="e">
        <f ca="1">INDIRECT(ADDRESS(ROW(),Controls!#REF!+30))</f>
        <v>#REF!</v>
      </c>
      <c r="GQ1167" s="9" t="e">
        <f ca="1">INDIRECT(ADDRESS(ROW(),Controls!#REF!+45))</f>
        <v>#REF!</v>
      </c>
      <c r="GR1167" s="9" t="e">
        <f ca="1">INDIRECT(ADDRESS(ROW(),Controls!#REF!+60))</f>
        <v>#REF!</v>
      </c>
      <c r="GS1167" s="9" t="e">
        <f ca="1">INDIRECT(ADDRESS(ROW(),Controls!#REF!+75))</f>
        <v>#REF!</v>
      </c>
      <c r="GT1167" s="9" t="e">
        <f ca="1">INDIRECT(ADDRESS(ROW(),Controls!#REF!+90))</f>
        <v>#REF!</v>
      </c>
      <c r="GU1167" s="9" t="e">
        <f ca="1">INDIRECT(ADDRESS(ROW(),Controls!#REF!+105))</f>
        <v>#REF!</v>
      </c>
      <c r="GV1167" s="9" t="e">
        <f ca="1">INDIRECT(ADDRESS(ROW(),Controls!#REF!+120))</f>
        <v>#REF!</v>
      </c>
      <c r="GW1167" s="9" t="e">
        <f ca="1">INDIRECT(ADDRESS(ROW(),Controls!#REF!+15))</f>
        <v>#REF!</v>
      </c>
      <c r="GX1167" s="9" t="e">
        <f ca="1">INDIRECT(ADDRESS(ROW(),Controls!#REF!+135))</f>
        <v>#REF!</v>
      </c>
      <c r="HJ1167" s="9" t="e">
        <f t="shared" ca="1" si="108"/>
        <v>#REF!</v>
      </c>
      <c r="HK1167" s="9" t="e">
        <f t="shared" ca="1" si="109"/>
        <v>#REF!</v>
      </c>
      <c r="HL1167" s="9" t="e">
        <f t="shared" ca="1" si="110"/>
        <v>#REF!</v>
      </c>
      <c r="HM1167" s="9" t="e">
        <f t="shared" ca="1" si="111"/>
        <v>#REF!</v>
      </c>
      <c r="HN1167" s="9" t="e">
        <f ca="1">SQRT($GS1167*(1-$GS1167/Controls!$D$15))</f>
        <v>#REF!</v>
      </c>
      <c r="HO1167" s="9" t="e">
        <f t="shared" ca="1" si="112"/>
        <v>#REF!</v>
      </c>
      <c r="HP1167" s="9" t="e">
        <f t="shared" ca="1" si="113"/>
        <v>#REF!</v>
      </c>
      <c r="HQ1167" s="9" t="e">
        <f ca="1">IF($GV1167=0,NA(),($GX1167*Controls!#REF!))</f>
        <v>#REF!</v>
      </c>
    </row>
    <row r="1168" spans="198:225" x14ac:dyDescent="0.25">
      <c r="GP1168" s="9" t="e">
        <f ca="1">INDIRECT(ADDRESS(ROW(),Controls!#REF!+30))</f>
        <v>#REF!</v>
      </c>
      <c r="GQ1168" s="9" t="e">
        <f ca="1">INDIRECT(ADDRESS(ROW(),Controls!#REF!+45))</f>
        <v>#REF!</v>
      </c>
      <c r="GR1168" s="9" t="e">
        <f ca="1">INDIRECT(ADDRESS(ROW(),Controls!#REF!+60))</f>
        <v>#REF!</v>
      </c>
      <c r="GS1168" s="9" t="e">
        <f ca="1">INDIRECT(ADDRESS(ROW(),Controls!#REF!+75))</f>
        <v>#REF!</v>
      </c>
      <c r="GT1168" s="9" t="e">
        <f ca="1">INDIRECT(ADDRESS(ROW(),Controls!#REF!+90))</f>
        <v>#REF!</v>
      </c>
      <c r="GU1168" s="9" t="e">
        <f ca="1">INDIRECT(ADDRESS(ROW(),Controls!#REF!+105))</f>
        <v>#REF!</v>
      </c>
      <c r="GV1168" s="9" t="e">
        <f ca="1">INDIRECT(ADDRESS(ROW(),Controls!#REF!+120))</f>
        <v>#REF!</v>
      </c>
      <c r="GW1168" s="9" t="e">
        <f ca="1">INDIRECT(ADDRESS(ROW(),Controls!#REF!+15))</f>
        <v>#REF!</v>
      </c>
      <c r="GX1168" s="9" t="e">
        <f ca="1">INDIRECT(ADDRESS(ROW(),Controls!#REF!+135))</f>
        <v>#REF!</v>
      </c>
      <c r="HJ1168" s="9" t="e">
        <f t="shared" ca="1" si="108"/>
        <v>#REF!</v>
      </c>
      <c r="HK1168" s="9" t="e">
        <f t="shared" ca="1" si="109"/>
        <v>#REF!</v>
      </c>
      <c r="HL1168" s="9" t="e">
        <f t="shared" ca="1" si="110"/>
        <v>#REF!</v>
      </c>
      <c r="HM1168" s="9" t="e">
        <f t="shared" ca="1" si="111"/>
        <v>#REF!</v>
      </c>
      <c r="HN1168" s="9" t="e">
        <f ca="1">SQRT($GS1168*(1-$GS1168/Controls!$D$15))</f>
        <v>#REF!</v>
      </c>
      <c r="HO1168" s="9" t="e">
        <f t="shared" ca="1" si="112"/>
        <v>#REF!</v>
      </c>
      <c r="HP1168" s="9" t="e">
        <f t="shared" ca="1" si="113"/>
        <v>#REF!</v>
      </c>
      <c r="HQ1168" s="9" t="e">
        <f ca="1">IF($GV1168=0,NA(),($GX1168*Controls!#REF!))</f>
        <v>#REF!</v>
      </c>
    </row>
    <row r="1169" spans="198:225" x14ac:dyDescent="0.25">
      <c r="GP1169" s="9" t="e">
        <f ca="1">INDIRECT(ADDRESS(ROW(),Controls!#REF!+30))</f>
        <v>#REF!</v>
      </c>
      <c r="GQ1169" s="9" t="e">
        <f ca="1">INDIRECT(ADDRESS(ROW(),Controls!#REF!+45))</f>
        <v>#REF!</v>
      </c>
      <c r="GR1169" s="9" t="e">
        <f ca="1">INDIRECT(ADDRESS(ROW(),Controls!#REF!+60))</f>
        <v>#REF!</v>
      </c>
      <c r="GS1169" s="9" t="e">
        <f ca="1">INDIRECT(ADDRESS(ROW(),Controls!#REF!+75))</f>
        <v>#REF!</v>
      </c>
      <c r="GT1169" s="9" t="e">
        <f ca="1">INDIRECT(ADDRESS(ROW(),Controls!#REF!+90))</f>
        <v>#REF!</v>
      </c>
      <c r="GU1169" s="9" t="e">
        <f ca="1">INDIRECT(ADDRESS(ROW(),Controls!#REF!+105))</f>
        <v>#REF!</v>
      </c>
      <c r="GV1169" s="9" t="e">
        <f ca="1">INDIRECT(ADDRESS(ROW(),Controls!#REF!+120))</f>
        <v>#REF!</v>
      </c>
      <c r="GW1169" s="9" t="e">
        <f ca="1">INDIRECT(ADDRESS(ROW(),Controls!#REF!+15))</f>
        <v>#REF!</v>
      </c>
      <c r="GX1169" s="9" t="e">
        <f ca="1">INDIRECT(ADDRESS(ROW(),Controls!#REF!+135))</f>
        <v>#REF!</v>
      </c>
      <c r="HJ1169" s="9" t="e">
        <f t="shared" ca="1" si="108"/>
        <v>#REF!</v>
      </c>
      <c r="HK1169" s="9" t="e">
        <f t="shared" ca="1" si="109"/>
        <v>#REF!</v>
      </c>
      <c r="HL1169" s="9" t="e">
        <f t="shared" ca="1" si="110"/>
        <v>#REF!</v>
      </c>
      <c r="HM1169" s="9" t="e">
        <f t="shared" ca="1" si="111"/>
        <v>#REF!</v>
      </c>
      <c r="HN1169" s="9" t="e">
        <f ca="1">SQRT($GS1169*(1-$GS1169/Controls!$D$15))</f>
        <v>#REF!</v>
      </c>
      <c r="HO1169" s="9" t="e">
        <f t="shared" ca="1" si="112"/>
        <v>#REF!</v>
      </c>
      <c r="HP1169" s="9" t="e">
        <f t="shared" ca="1" si="113"/>
        <v>#REF!</v>
      </c>
      <c r="HQ1169" s="9" t="e">
        <f ca="1">IF($GV1169=0,NA(),($GX1169*Controls!#REF!))</f>
        <v>#REF!</v>
      </c>
    </row>
    <row r="1170" spans="198:225" x14ac:dyDescent="0.25">
      <c r="GP1170" s="9" t="e">
        <f ca="1">INDIRECT(ADDRESS(ROW(),Controls!#REF!+30))</f>
        <v>#REF!</v>
      </c>
      <c r="GQ1170" s="9" t="e">
        <f ca="1">INDIRECT(ADDRESS(ROW(),Controls!#REF!+45))</f>
        <v>#REF!</v>
      </c>
      <c r="GR1170" s="9" t="e">
        <f ca="1">INDIRECT(ADDRESS(ROW(),Controls!#REF!+60))</f>
        <v>#REF!</v>
      </c>
      <c r="GS1170" s="9" t="e">
        <f ca="1">INDIRECT(ADDRESS(ROW(),Controls!#REF!+75))</f>
        <v>#REF!</v>
      </c>
      <c r="GT1170" s="9" t="e">
        <f ca="1">INDIRECT(ADDRESS(ROW(),Controls!#REF!+90))</f>
        <v>#REF!</v>
      </c>
      <c r="GU1170" s="9" t="e">
        <f ca="1">INDIRECT(ADDRESS(ROW(),Controls!#REF!+105))</f>
        <v>#REF!</v>
      </c>
      <c r="GV1170" s="9" t="e">
        <f ca="1">INDIRECT(ADDRESS(ROW(),Controls!#REF!+120))</f>
        <v>#REF!</v>
      </c>
      <c r="GW1170" s="9" t="e">
        <f ca="1">INDIRECT(ADDRESS(ROW(),Controls!#REF!+15))</f>
        <v>#REF!</v>
      </c>
      <c r="GX1170" s="9" t="e">
        <f ca="1">INDIRECT(ADDRESS(ROW(),Controls!#REF!+135))</f>
        <v>#REF!</v>
      </c>
      <c r="HJ1170" s="9" t="e">
        <f t="shared" ca="1" si="108"/>
        <v>#REF!</v>
      </c>
      <c r="HK1170" s="9" t="e">
        <f t="shared" ca="1" si="109"/>
        <v>#REF!</v>
      </c>
      <c r="HL1170" s="9" t="e">
        <f t="shared" ca="1" si="110"/>
        <v>#REF!</v>
      </c>
      <c r="HM1170" s="9" t="e">
        <f t="shared" ca="1" si="111"/>
        <v>#REF!</v>
      </c>
      <c r="HN1170" s="9" t="e">
        <f ca="1">SQRT($GS1170*(1-$GS1170/Controls!$D$15))</f>
        <v>#REF!</v>
      </c>
      <c r="HO1170" s="9" t="e">
        <f t="shared" ca="1" si="112"/>
        <v>#REF!</v>
      </c>
      <c r="HP1170" s="9" t="e">
        <f t="shared" ca="1" si="113"/>
        <v>#REF!</v>
      </c>
      <c r="HQ1170" s="9" t="e">
        <f ca="1">IF($GV1170=0,NA(),($GX1170*Controls!#REF!))</f>
        <v>#REF!</v>
      </c>
    </row>
    <row r="1171" spans="198:225" x14ac:dyDescent="0.25">
      <c r="GP1171" s="9" t="e">
        <f ca="1">INDIRECT(ADDRESS(ROW(),Controls!#REF!+30))</f>
        <v>#REF!</v>
      </c>
      <c r="GQ1171" s="9" t="e">
        <f ca="1">INDIRECT(ADDRESS(ROW(),Controls!#REF!+45))</f>
        <v>#REF!</v>
      </c>
      <c r="GR1171" s="9" t="e">
        <f ca="1">INDIRECT(ADDRESS(ROW(),Controls!#REF!+60))</f>
        <v>#REF!</v>
      </c>
      <c r="GS1171" s="9" t="e">
        <f ca="1">INDIRECT(ADDRESS(ROW(),Controls!#REF!+75))</f>
        <v>#REF!</v>
      </c>
      <c r="GT1171" s="9" t="e">
        <f ca="1">INDIRECT(ADDRESS(ROW(),Controls!#REF!+90))</f>
        <v>#REF!</v>
      </c>
      <c r="GU1171" s="9" t="e">
        <f ca="1">INDIRECT(ADDRESS(ROW(),Controls!#REF!+105))</f>
        <v>#REF!</v>
      </c>
      <c r="GV1171" s="9" t="e">
        <f ca="1">INDIRECT(ADDRESS(ROW(),Controls!#REF!+120))</f>
        <v>#REF!</v>
      </c>
      <c r="GW1171" s="9" t="e">
        <f ca="1">INDIRECT(ADDRESS(ROW(),Controls!#REF!+15))</f>
        <v>#REF!</v>
      </c>
      <c r="GX1171" s="9" t="e">
        <f ca="1">INDIRECT(ADDRESS(ROW(),Controls!#REF!+135))</f>
        <v>#REF!</v>
      </c>
      <c r="HJ1171" s="9" t="e">
        <f t="shared" ca="1" si="108"/>
        <v>#REF!</v>
      </c>
      <c r="HK1171" s="9" t="e">
        <f t="shared" ca="1" si="109"/>
        <v>#REF!</v>
      </c>
      <c r="HL1171" s="9" t="e">
        <f t="shared" ca="1" si="110"/>
        <v>#REF!</v>
      </c>
      <c r="HM1171" s="9" t="e">
        <f t="shared" ca="1" si="111"/>
        <v>#REF!</v>
      </c>
      <c r="HN1171" s="9" t="e">
        <f ca="1">SQRT($GS1171*(1-$GS1171/Controls!$D$15))</f>
        <v>#REF!</v>
      </c>
      <c r="HO1171" s="9" t="e">
        <f t="shared" ca="1" si="112"/>
        <v>#REF!</v>
      </c>
      <c r="HP1171" s="9" t="e">
        <f t="shared" ca="1" si="113"/>
        <v>#REF!</v>
      </c>
      <c r="HQ1171" s="9" t="e">
        <f ca="1">IF($GV1171=0,NA(),($GX1171*Controls!#REF!))</f>
        <v>#REF!</v>
      </c>
    </row>
    <row r="1172" spans="198:225" x14ac:dyDescent="0.25">
      <c r="GP1172" s="9" t="e">
        <f ca="1">INDIRECT(ADDRESS(ROW(),Controls!#REF!+30))</f>
        <v>#REF!</v>
      </c>
      <c r="GQ1172" s="9" t="e">
        <f ca="1">INDIRECT(ADDRESS(ROW(),Controls!#REF!+45))</f>
        <v>#REF!</v>
      </c>
      <c r="GR1172" s="9" t="e">
        <f ca="1">INDIRECT(ADDRESS(ROW(),Controls!#REF!+60))</f>
        <v>#REF!</v>
      </c>
      <c r="GS1172" s="9" t="e">
        <f ca="1">INDIRECT(ADDRESS(ROW(),Controls!#REF!+75))</f>
        <v>#REF!</v>
      </c>
      <c r="GT1172" s="9" t="e">
        <f ca="1">INDIRECT(ADDRESS(ROW(),Controls!#REF!+90))</f>
        <v>#REF!</v>
      </c>
      <c r="GU1172" s="9" t="e">
        <f ca="1">INDIRECT(ADDRESS(ROW(),Controls!#REF!+105))</f>
        <v>#REF!</v>
      </c>
      <c r="GV1172" s="9" t="e">
        <f ca="1">INDIRECT(ADDRESS(ROW(),Controls!#REF!+120))</f>
        <v>#REF!</v>
      </c>
      <c r="GW1172" s="9" t="e">
        <f ca="1">INDIRECT(ADDRESS(ROW(),Controls!#REF!+15))</f>
        <v>#REF!</v>
      </c>
      <c r="GX1172" s="9" t="e">
        <f ca="1">INDIRECT(ADDRESS(ROW(),Controls!#REF!+135))</f>
        <v>#REF!</v>
      </c>
      <c r="HJ1172" s="9" t="e">
        <f t="shared" ca="1" si="108"/>
        <v>#REF!</v>
      </c>
      <c r="HK1172" s="9" t="e">
        <f t="shared" ca="1" si="109"/>
        <v>#REF!</v>
      </c>
      <c r="HL1172" s="9" t="e">
        <f t="shared" ca="1" si="110"/>
        <v>#REF!</v>
      </c>
      <c r="HM1172" s="9" t="e">
        <f t="shared" ca="1" si="111"/>
        <v>#REF!</v>
      </c>
      <c r="HN1172" s="9" t="e">
        <f ca="1">SQRT($GS1172*(1-$GS1172/Controls!$D$15))</f>
        <v>#REF!</v>
      </c>
      <c r="HO1172" s="9" t="e">
        <f t="shared" ca="1" si="112"/>
        <v>#REF!</v>
      </c>
      <c r="HP1172" s="9" t="e">
        <f t="shared" ca="1" si="113"/>
        <v>#REF!</v>
      </c>
      <c r="HQ1172" s="9" t="e">
        <f ca="1">IF($GV1172=0,NA(),($GX1172*Controls!#REF!))</f>
        <v>#REF!</v>
      </c>
    </row>
    <row r="1173" spans="198:225" x14ac:dyDescent="0.25">
      <c r="GP1173" s="9" t="e">
        <f ca="1">INDIRECT(ADDRESS(ROW(),Controls!#REF!+30))</f>
        <v>#REF!</v>
      </c>
      <c r="GQ1173" s="9" t="e">
        <f ca="1">INDIRECT(ADDRESS(ROW(),Controls!#REF!+45))</f>
        <v>#REF!</v>
      </c>
      <c r="GR1173" s="9" t="e">
        <f ca="1">INDIRECT(ADDRESS(ROW(),Controls!#REF!+60))</f>
        <v>#REF!</v>
      </c>
      <c r="GS1173" s="9" t="e">
        <f ca="1">INDIRECT(ADDRESS(ROW(),Controls!#REF!+75))</f>
        <v>#REF!</v>
      </c>
      <c r="GT1173" s="9" t="e">
        <f ca="1">INDIRECT(ADDRESS(ROW(),Controls!#REF!+90))</f>
        <v>#REF!</v>
      </c>
      <c r="GU1173" s="9" t="e">
        <f ca="1">INDIRECT(ADDRESS(ROW(),Controls!#REF!+105))</f>
        <v>#REF!</v>
      </c>
      <c r="GV1173" s="9" t="e">
        <f ca="1">INDIRECT(ADDRESS(ROW(),Controls!#REF!+120))</f>
        <v>#REF!</v>
      </c>
      <c r="GW1173" s="9" t="e">
        <f ca="1">INDIRECT(ADDRESS(ROW(),Controls!#REF!+15))</f>
        <v>#REF!</v>
      </c>
      <c r="GX1173" s="9" t="e">
        <f ca="1">INDIRECT(ADDRESS(ROW(),Controls!#REF!+135))</f>
        <v>#REF!</v>
      </c>
      <c r="HJ1173" s="9" t="e">
        <f t="shared" ca="1" si="108"/>
        <v>#REF!</v>
      </c>
      <c r="HK1173" s="9" t="e">
        <f t="shared" ca="1" si="109"/>
        <v>#REF!</v>
      </c>
      <c r="HL1173" s="9" t="e">
        <f t="shared" ca="1" si="110"/>
        <v>#REF!</v>
      </c>
      <c r="HM1173" s="9" t="e">
        <f t="shared" ca="1" si="111"/>
        <v>#REF!</v>
      </c>
      <c r="HN1173" s="9" t="e">
        <f ca="1">SQRT($GS1173*(1-$GS1173/Controls!$D$15))</f>
        <v>#REF!</v>
      </c>
      <c r="HO1173" s="9" t="e">
        <f t="shared" ca="1" si="112"/>
        <v>#REF!</v>
      </c>
      <c r="HP1173" s="9" t="e">
        <f t="shared" ca="1" si="113"/>
        <v>#REF!</v>
      </c>
      <c r="HQ1173" s="9" t="e">
        <f ca="1">IF($GV1173=0,NA(),($GX1173*Controls!#REF!))</f>
        <v>#REF!</v>
      </c>
    </row>
    <row r="1174" spans="198:225" x14ac:dyDescent="0.25">
      <c r="GP1174" s="9" t="e">
        <f ca="1">INDIRECT(ADDRESS(ROW(),Controls!#REF!+30))</f>
        <v>#REF!</v>
      </c>
      <c r="GQ1174" s="9" t="e">
        <f ca="1">INDIRECT(ADDRESS(ROW(),Controls!#REF!+45))</f>
        <v>#REF!</v>
      </c>
      <c r="GR1174" s="9" t="e">
        <f ca="1">INDIRECT(ADDRESS(ROW(),Controls!#REF!+60))</f>
        <v>#REF!</v>
      </c>
      <c r="GS1174" s="9" t="e">
        <f ca="1">INDIRECT(ADDRESS(ROW(),Controls!#REF!+75))</f>
        <v>#REF!</v>
      </c>
      <c r="GT1174" s="9" t="e">
        <f ca="1">INDIRECT(ADDRESS(ROW(),Controls!#REF!+90))</f>
        <v>#REF!</v>
      </c>
      <c r="GU1174" s="9" t="e">
        <f ca="1">INDIRECT(ADDRESS(ROW(),Controls!#REF!+105))</f>
        <v>#REF!</v>
      </c>
      <c r="GV1174" s="9" t="e">
        <f ca="1">INDIRECT(ADDRESS(ROW(),Controls!#REF!+120))</f>
        <v>#REF!</v>
      </c>
      <c r="GW1174" s="9" t="e">
        <f ca="1">INDIRECT(ADDRESS(ROW(),Controls!#REF!+15))</f>
        <v>#REF!</v>
      </c>
      <c r="GX1174" s="9" t="e">
        <f ca="1">INDIRECT(ADDRESS(ROW(),Controls!#REF!+135))</f>
        <v>#REF!</v>
      </c>
      <c r="HJ1174" s="9" t="e">
        <f t="shared" ca="1" si="108"/>
        <v>#REF!</v>
      </c>
      <c r="HK1174" s="9" t="e">
        <f t="shared" ca="1" si="109"/>
        <v>#REF!</v>
      </c>
      <c r="HL1174" s="9" t="e">
        <f t="shared" ca="1" si="110"/>
        <v>#REF!</v>
      </c>
      <c r="HM1174" s="9" t="e">
        <f t="shared" ca="1" si="111"/>
        <v>#REF!</v>
      </c>
      <c r="HN1174" s="9" t="e">
        <f ca="1">SQRT($GS1174*(1-$GS1174/Controls!$D$15))</f>
        <v>#REF!</v>
      </c>
      <c r="HO1174" s="9" t="e">
        <f t="shared" ca="1" si="112"/>
        <v>#REF!</v>
      </c>
      <c r="HP1174" s="9" t="e">
        <f t="shared" ca="1" si="113"/>
        <v>#REF!</v>
      </c>
      <c r="HQ1174" s="9" t="e">
        <f ca="1">IF($GV1174=0,NA(),($GX1174*Controls!#REF!))</f>
        <v>#REF!</v>
      </c>
    </row>
    <row r="1175" spans="198:225" x14ac:dyDescent="0.25">
      <c r="GP1175" s="9" t="e">
        <f ca="1">INDIRECT(ADDRESS(ROW(),Controls!#REF!+30))</f>
        <v>#REF!</v>
      </c>
      <c r="GQ1175" s="9" t="e">
        <f ca="1">INDIRECT(ADDRESS(ROW(),Controls!#REF!+45))</f>
        <v>#REF!</v>
      </c>
      <c r="GR1175" s="9" t="e">
        <f ca="1">INDIRECT(ADDRESS(ROW(),Controls!#REF!+60))</f>
        <v>#REF!</v>
      </c>
      <c r="GS1175" s="9" t="e">
        <f ca="1">INDIRECT(ADDRESS(ROW(),Controls!#REF!+75))</f>
        <v>#REF!</v>
      </c>
      <c r="GT1175" s="9" t="e">
        <f ca="1">INDIRECT(ADDRESS(ROW(),Controls!#REF!+90))</f>
        <v>#REF!</v>
      </c>
      <c r="GU1175" s="9" t="e">
        <f ca="1">INDIRECT(ADDRESS(ROW(),Controls!#REF!+105))</f>
        <v>#REF!</v>
      </c>
      <c r="GV1175" s="9" t="e">
        <f ca="1">INDIRECT(ADDRESS(ROW(),Controls!#REF!+120))</f>
        <v>#REF!</v>
      </c>
      <c r="GW1175" s="9" t="e">
        <f ca="1">INDIRECT(ADDRESS(ROW(),Controls!#REF!+15))</f>
        <v>#REF!</v>
      </c>
      <c r="GX1175" s="9" t="e">
        <f ca="1">INDIRECT(ADDRESS(ROW(),Controls!#REF!+135))</f>
        <v>#REF!</v>
      </c>
      <c r="HJ1175" s="9" t="e">
        <f t="shared" ca="1" si="108"/>
        <v>#REF!</v>
      </c>
      <c r="HK1175" s="9" t="e">
        <f t="shared" ca="1" si="109"/>
        <v>#REF!</v>
      </c>
      <c r="HL1175" s="9" t="e">
        <f t="shared" ca="1" si="110"/>
        <v>#REF!</v>
      </c>
      <c r="HM1175" s="9" t="e">
        <f t="shared" ca="1" si="111"/>
        <v>#REF!</v>
      </c>
      <c r="HN1175" s="9" t="e">
        <f ca="1">SQRT($GS1175*(1-$GS1175/Controls!$D$15))</f>
        <v>#REF!</v>
      </c>
      <c r="HO1175" s="9" t="e">
        <f t="shared" ca="1" si="112"/>
        <v>#REF!</v>
      </c>
      <c r="HP1175" s="9" t="e">
        <f t="shared" ca="1" si="113"/>
        <v>#REF!</v>
      </c>
      <c r="HQ1175" s="9" t="e">
        <f ca="1">IF($GV1175=0,NA(),($GX1175*Controls!#REF!))</f>
        <v>#REF!</v>
      </c>
    </row>
    <row r="1176" spans="198:225" x14ac:dyDescent="0.25">
      <c r="GP1176" s="9" t="e">
        <f ca="1">INDIRECT(ADDRESS(ROW(),Controls!#REF!+30))</f>
        <v>#REF!</v>
      </c>
      <c r="GQ1176" s="9" t="e">
        <f ca="1">INDIRECT(ADDRESS(ROW(),Controls!#REF!+45))</f>
        <v>#REF!</v>
      </c>
      <c r="GR1176" s="9" t="e">
        <f ca="1">INDIRECT(ADDRESS(ROW(),Controls!#REF!+60))</f>
        <v>#REF!</v>
      </c>
      <c r="GS1176" s="9" t="e">
        <f ca="1">INDIRECT(ADDRESS(ROW(),Controls!#REF!+75))</f>
        <v>#REF!</v>
      </c>
      <c r="GT1176" s="9" t="e">
        <f ca="1">INDIRECT(ADDRESS(ROW(),Controls!#REF!+90))</f>
        <v>#REF!</v>
      </c>
      <c r="GU1176" s="9" t="e">
        <f ca="1">INDIRECT(ADDRESS(ROW(),Controls!#REF!+105))</f>
        <v>#REF!</v>
      </c>
      <c r="GV1176" s="9" t="e">
        <f ca="1">INDIRECT(ADDRESS(ROW(),Controls!#REF!+120))</f>
        <v>#REF!</v>
      </c>
      <c r="GW1176" s="9" t="e">
        <f ca="1">INDIRECT(ADDRESS(ROW(),Controls!#REF!+15))</f>
        <v>#REF!</v>
      </c>
      <c r="GX1176" s="9" t="e">
        <f ca="1">INDIRECT(ADDRESS(ROW(),Controls!#REF!+135))</f>
        <v>#REF!</v>
      </c>
      <c r="HJ1176" s="9" t="e">
        <f t="shared" ca="1" si="108"/>
        <v>#REF!</v>
      </c>
      <c r="HK1176" s="9" t="e">
        <f t="shared" ca="1" si="109"/>
        <v>#REF!</v>
      </c>
      <c r="HL1176" s="9" t="e">
        <f t="shared" ca="1" si="110"/>
        <v>#REF!</v>
      </c>
      <c r="HM1176" s="9" t="e">
        <f t="shared" ca="1" si="111"/>
        <v>#REF!</v>
      </c>
      <c r="HN1176" s="9" t="e">
        <f ca="1">SQRT($GS1176*(1-$GS1176/Controls!$D$15))</f>
        <v>#REF!</v>
      </c>
      <c r="HO1176" s="9" t="e">
        <f t="shared" ca="1" si="112"/>
        <v>#REF!</v>
      </c>
      <c r="HP1176" s="9" t="e">
        <f t="shared" ca="1" si="113"/>
        <v>#REF!</v>
      </c>
      <c r="HQ1176" s="9" t="e">
        <f ca="1">IF($GV1176=0,NA(),($GX1176*Controls!#REF!))</f>
        <v>#REF!</v>
      </c>
    </row>
    <row r="1177" spans="198:225" x14ac:dyDescent="0.25">
      <c r="GP1177" s="9" t="e">
        <f ca="1">INDIRECT(ADDRESS(ROW(),Controls!#REF!+30))</f>
        <v>#REF!</v>
      </c>
      <c r="GQ1177" s="9" t="e">
        <f ca="1">INDIRECT(ADDRESS(ROW(),Controls!#REF!+45))</f>
        <v>#REF!</v>
      </c>
      <c r="GR1177" s="9" t="e">
        <f ca="1">INDIRECT(ADDRESS(ROW(),Controls!#REF!+60))</f>
        <v>#REF!</v>
      </c>
      <c r="GS1177" s="9" t="e">
        <f ca="1">INDIRECT(ADDRESS(ROW(),Controls!#REF!+75))</f>
        <v>#REF!</v>
      </c>
      <c r="GT1177" s="9" t="e">
        <f ca="1">INDIRECT(ADDRESS(ROW(),Controls!#REF!+90))</f>
        <v>#REF!</v>
      </c>
      <c r="GU1177" s="9" t="e">
        <f ca="1">INDIRECT(ADDRESS(ROW(),Controls!#REF!+105))</f>
        <v>#REF!</v>
      </c>
      <c r="GV1177" s="9" t="e">
        <f ca="1">INDIRECT(ADDRESS(ROW(),Controls!#REF!+120))</f>
        <v>#REF!</v>
      </c>
      <c r="GW1177" s="9" t="e">
        <f ca="1">INDIRECT(ADDRESS(ROW(),Controls!#REF!+15))</f>
        <v>#REF!</v>
      </c>
      <c r="GX1177" s="9" t="e">
        <f ca="1">INDIRECT(ADDRESS(ROW(),Controls!#REF!+135))</f>
        <v>#REF!</v>
      </c>
      <c r="HJ1177" s="9" t="e">
        <f t="shared" ca="1" si="108"/>
        <v>#REF!</v>
      </c>
      <c r="HK1177" s="9" t="e">
        <f t="shared" ca="1" si="109"/>
        <v>#REF!</v>
      </c>
      <c r="HL1177" s="9" t="e">
        <f t="shared" ca="1" si="110"/>
        <v>#REF!</v>
      </c>
      <c r="HM1177" s="9" t="e">
        <f t="shared" ca="1" si="111"/>
        <v>#REF!</v>
      </c>
      <c r="HN1177" s="9" t="e">
        <f ca="1">SQRT($GS1177*(1-$GS1177/Controls!$D$15))</f>
        <v>#REF!</v>
      </c>
      <c r="HO1177" s="9" t="e">
        <f t="shared" ca="1" si="112"/>
        <v>#REF!</v>
      </c>
      <c r="HP1177" s="9" t="e">
        <f t="shared" ca="1" si="113"/>
        <v>#REF!</v>
      </c>
      <c r="HQ1177" s="9" t="e">
        <f ca="1">IF($GV1177=0,NA(),($GX1177*Controls!#REF!))</f>
        <v>#REF!</v>
      </c>
    </row>
    <row r="1178" spans="198:225" x14ac:dyDescent="0.25">
      <c r="GP1178" s="9" t="e">
        <f ca="1">INDIRECT(ADDRESS(ROW(),Controls!#REF!+30))</f>
        <v>#REF!</v>
      </c>
      <c r="GQ1178" s="9" t="e">
        <f ca="1">INDIRECT(ADDRESS(ROW(),Controls!#REF!+45))</f>
        <v>#REF!</v>
      </c>
      <c r="GR1178" s="9" t="e">
        <f ca="1">INDIRECT(ADDRESS(ROW(),Controls!#REF!+60))</f>
        <v>#REF!</v>
      </c>
      <c r="GS1178" s="9" t="e">
        <f ca="1">INDIRECT(ADDRESS(ROW(),Controls!#REF!+75))</f>
        <v>#REF!</v>
      </c>
      <c r="GT1178" s="9" t="e">
        <f ca="1">INDIRECT(ADDRESS(ROW(),Controls!#REF!+90))</f>
        <v>#REF!</v>
      </c>
      <c r="GU1178" s="9" t="e">
        <f ca="1">INDIRECT(ADDRESS(ROW(),Controls!#REF!+105))</f>
        <v>#REF!</v>
      </c>
      <c r="GV1178" s="9" t="e">
        <f ca="1">INDIRECT(ADDRESS(ROW(),Controls!#REF!+120))</f>
        <v>#REF!</v>
      </c>
      <c r="GW1178" s="9" t="e">
        <f ca="1">INDIRECT(ADDRESS(ROW(),Controls!#REF!+15))</f>
        <v>#REF!</v>
      </c>
      <c r="GX1178" s="9" t="e">
        <f ca="1">INDIRECT(ADDRESS(ROW(),Controls!#REF!+135))</f>
        <v>#REF!</v>
      </c>
      <c r="HJ1178" s="9" t="e">
        <f t="shared" ca="1" si="108"/>
        <v>#REF!</v>
      </c>
      <c r="HK1178" s="9" t="e">
        <f t="shared" ca="1" si="109"/>
        <v>#REF!</v>
      </c>
      <c r="HL1178" s="9" t="e">
        <f t="shared" ca="1" si="110"/>
        <v>#REF!</v>
      </c>
      <c r="HM1178" s="9" t="e">
        <f t="shared" ca="1" si="111"/>
        <v>#REF!</v>
      </c>
      <c r="HN1178" s="9" t="e">
        <f ca="1">SQRT($GS1178*(1-$GS1178/Controls!$D$15))</f>
        <v>#REF!</v>
      </c>
      <c r="HO1178" s="9" t="e">
        <f t="shared" ca="1" si="112"/>
        <v>#REF!</v>
      </c>
      <c r="HP1178" s="9" t="e">
        <f t="shared" ca="1" si="113"/>
        <v>#REF!</v>
      </c>
      <c r="HQ1178" s="9" t="e">
        <f ca="1">IF($GV1178=0,NA(),($GX1178*Controls!#REF!))</f>
        <v>#REF!</v>
      </c>
    </row>
    <row r="1179" spans="198:225" x14ac:dyDescent="0.25">
      <c r="GP1179" s="9" t="e">
        <f ca="1">INDIRECT(ADDRESS(ROW(),Controls!#REF!+30))</f>
        <v>#REF!</v>
      </c>
      <c r="GQ1179" s="9" t="e">
        <f ca="1">INDIRECT(ADDRESS(ROW(),Controls!#REF!+45))</f>
        <v>#REF!</v>
      </c>
      <c r="GR1179" s="9" t="e">
        <f ca="1">INDIRECT(ADDRESS(ROW(),Controls!#REF!+60))</f>
        <v>#REF!</v>
      </c>
      <c r="GS1179" s="9" t="e">
        <f ca="1">INDIRECT(ADDRESS(ROW(),Controls!#REF!+75))</f>
        <v>#REF!</v>
      </c>
      <c r="GT1179" s="9" t="e">
        <f ca="1">INDIRECT(ADDRESS(ROW(),Controls!#REF!+90))</f>
        <v>#REF!</v>
      </c>
      <c r="GU1179" s="9" t="e">
        <f ca="1">INDIRECT(ADDRESS(ROW(),Controls!#REF!+105))</f>
        <v>#REF!</v>
      </c>
      <c r="GV1179" s="9" t="e">
        <f ca="1">INDIRECT(ADDRESS(ROW(),Controls!#REF!+120))</f>
        <v>#REF!</v>
      </c>
      <c r="GW1179" s="9" t="e">
        <f ca="1">INDIRECT(ADDRESS(ROW(),Controls!#REF!+15))</f>
        <v>#REF!</v>
      </c>
      <c r="GX1179" s="9" t="e">
        <f ca="1">INDIRECT(ADDRESS(ROW(),Controls!#REF!+135))</f>
        <v>#REF!</v>
      </c>
      <c r="HJ1179" s="9" t="e">
        <f t="shared" ca="1" si="108"/>
        <v>#REF!</v>
      </c>
      <c r="HK1179" s="9" t="e">
        <f t="shared" ca="1" si="109"/>
        <v>#REF!</v>
      </c>
      <c r="HL1179" s="9" t="e">
        <f t="shared" ca="1" si="110"/>
        <v>#REF!</v>
      </c>
      <c r="HM1179" s="9" t="e">
        <f t="shared" ca="1" si="111"/>
        <v>#REF!</v>
      </c>
      <c r="HN1179" s="9" t="e">
        <f ca="1">SQRT($GS1179*(1-$GS1179/Controls!$D$15))</f>
        <v>#REF!</v>
      </c>
      <c r="HO1179" s="9" t="e">
        <f t="shared" ca="1" si="112"/>
        <v>#REF!</v>
      </c>
      <c r="HP1179" s="9" t="e">
        <f t="shared" ca="1" si="113"/>
        <v>#REF!</v>
      </c>
      <c r="HQ1179" s="9" t="e">
        <f ca="1">IF($GV1179=0,NA(),($GX1179*Controls!#REF!))</f>
        <v>#REF!</v>
      </c>
    </row>
    <row r="1180" spans="198:225" x14ac:dyDescent="0.25">
      <c r="GP1180" s="9" t="e">
        <f ca="1">INDIRECT(ADDRESS(ROW(),Controls!#REF!+30))</f>
        <v>#REF!</v>
      </c>
      <c r="GQ1180" s="9" t="e">
        <f ca="1">INDIRECT(ADDRESS(ROW(),Controls!#REF!+45))</f>
        <v>#REF!</v>
      </c>
      <c r="GR1180" s="9" t="e">
        <f ca="1">INDIRECT(ADDRESS(ROW(),Controls!#REF!+60))</f>
        <v>#REF!</v>
      </c>
      <c r="GS1180" s="9" t="e">
        <f ca="1">INDIRECT(ADDRESS(ROW(),Controls!#REF!+75))</f>
        <v>#REF!</v>
      </c>
      <c r="GT1180" s="9" t="e">
        <f ca="1">INDIRECT(ADDRESS(ROW(),Controls!#REF!+90))</f>
        <v>#REF!</v>
      </c>
      <c r="GU1180" s="9" t="e">
        <f ca="1">INDIRECT(ADDRESS(ROW(),Controls!#REF!+105))</f>
        <v>#REF!</v>
      </c>
      <c r="GV1180" s="9" t="e">
        <f ca="1">INDIRECT(ADDRESS(ROW(),Controls!#REF!+120))</f>
        <v>#REF!</v>
      </c>
      <c r="GW1180" s="9" t="e">
        <f ca="1">INDIRECT(ADDRESS(ROW(),Controls!#REF!+15))</f>
        <v>#REF!</v>
      </c>
      <c r="GX1180" s="9" t="e">
        <f ca="1">INDIRECT(ADDRESS(ROW(),Controls!#REF!+135))</f>
        <v>#REF!</v>
      </c>
      <c r="HJ1180" s="9" t="e">
        <f t="shared" ca="1" si="108"/>
        <v>#REF!</v>
      </c>
      <c r="HK1180" s="9" t="e">
        <f t="shared" ca="1" si="109"/>
        <v>#REF!</v>
      </c>
      <c r="HL1180" s="9" t="e">
        <f t="shared" ca="1" si="110"/>
        <v>#REF!</v>
      </c>
      <c r="HM1180" s="9" t="e">
        <f t="shared" ca="1" si="111"/>
        <v>#REF!</v>
      </c>
      <c r="HN1180" s="9" t="e">
        <f ca="1">SQRT($GS1180*(1-$GS1180/Controls!$D$15))</f>
        <v>#REF!</v>
      </c>
      <c r="HO1180" s="9" t="e">
        <f t="shared" ca="1" si="112"/>
        <v>#REF!</v>
      </c>
      <c r="HP1180" s="9" t="e">
        <f t="shared" ca="1" si="113"/>
        <v>#REF!</v>
      </c>
      <c r="HQ1180" s="9" t="e">
        <f ca="1">IF($GV1180=0,NA(),($GX1180*Controls!#REF!))</f>
        <v>#REF!</v>
      </c>
    </row>
    <row r="1181" spans="198:225" x14ac:dyDescent="0.25">
      <c r="GP1181" s="9" t="e">
        <f ca="1">INDIRECT(ADDRESS(ROW(),Controls!#REF!+30))</f>
        <v>#REF!</v>
      </c>
      <c r="GQ1181" s="9" t="e">
        <f ca="1">INDIRECT(ADDRESS(ROW(),Controls!#REF!+45))</f>
        <v>#REF!</v>
      </c>
      <c r="GR1181" s="9" t="e">
        <f ca="1">INDIRECT(ADDRESS(ROW(),Controls!#REF!+60))</f>
        <v>#REF!</v>
      </c>
      <c r="GS1181" s="9" t="e">
        <f ca="1">INDIRECT(ADDRESS(ROW(),Controls!#REF!+75))</f>
        <v>#REF!</v>
      </c>
      <c r="GT1181" s="9" t="e">
        <f ca="1">INDIRECT(ADDRESS(ROW(),Controls!#REF!+90))</f>
        <v>#REF!</v>
      </c>
      <c r="GU1181" s="9" t="e">
        <f ca="1">INDIRECT(ADDRESS(ROW(),Controls!#REF!+105))</f>
        <v>#REF!</v>
      </c>
      <c r="GV1181" s="9" t="e">
        <f ca="1">INDIRECT(ADDRESS(ROW(),Controls!#REF!+120))</f>
        <v>#REF!</v>
      </c>
      <c r="GW1181" s="9" t="e">
        <f ca="1">INDIRECT(ADDRESS(ROW(),Controls!#REF!+15))</f>
        <v>#REF!</v>
      </c>
      <c r="GX1181" s="9" t="e">
        <f ca="1">INDIRECT(ADDRESS(ROW(),Controls!#REF!+135))</f>
        <v>#REF!</v>
      </c>
      <c r="HJ1181" s="9" t="e">
        <f t="shared" ca="1" si="108"/>
        <v>#REF!</v>
      </c>
      <c r="HK1181" s="9" t="e">
        <f t="shared" ca="1" si="109"/>
        <v>#REF!</v>
      </c>
      <c r="HL1181" s="9" t="e">
        <f t="shared" ca="1" si="110"/>
        <v>#REF!</v>
      </c>
      <c r="HM1181" s="9" t="e">
        <f t="shared" ca="1" si="111"/>
        <v>#REF!</v>
      </c>
      <c r="HN1181" s="9" t="e">
        <f ca="1">SQRT($GS1181*(1-$GS1181/Controls!$D$15))</f>
        <v>#REF!</v>
      </c>
      <c r="HO1181" s="9" t="e">
        <f t="shared" ca="1" si="112"/>
        <v>#REF!</v>
      </c>
      <c r="HP1181" s="9" t="e">
        <f t="shared" ca="1" si="113"/>
        <v>#REF!</v>
      </c>
      <c r="HQ1181" s="9" t="e">
        <f ca="1">IF($GV1181=0,NA(),($GX1181*Controls!#REF!))</f>
        <v>#REF!</v>
      </c>
    </row>
    <row r="1182" spans="198:225" x14ac:dyDescent="0.25">
      <c r="GP1182" s="9" t="e">
        <f ca="1">INDIRECT(ADDRESS(ROW(),Controls!#REF!+30))</f>
        <v>#REF!</v>
      </c>
      <c r="GQ1182" s="9" t="e">
        <f ca="1">INDIRECT(ADDRESS(ROW(),Controls!#REF!+45))</f>
        <v>#REF!</v>
      </c>
      <c r="GR1182" s="9" t="e">
        <f ca="1">INDIRECT(ADDRESS(ROW(),Controls!#REF!+60))</f>
        <v>#REF!</v>
      </c>
      <c r="GS1182" s="9" t="e">
        <f ca="1">INDIRECT(ADDRESS(ROW(),Controls!#REF!+75))</f>
        <v>#REF!</v>
      </c>
      <c r="GT1182" s="9" t="e">
        <f ca="1">INDIRECT(ADDRESS(ROW(),Controls!#REF!+90))</f>
        <v>#REF!</v>
      </c>
      <c r="GU1182" s="9" t="e">
        <f ca="1">INDIRECT(ADDRESS(ROW(),Controls!#REF!+105))</f>
        <v>#REF!</v>
      </c>
      <c r="GV1182" s="9" t="e">
        <f ca="1">INDIRECT(ADDRESS(ROW(),Controls!#REF!+120))</f>
        <v>#REF!</v>
      </c>
      <c r="GW1182" s="9" t="e">
        <f ca="1">INDIRECT(ADDRESS(ROW(),Controls!#REF!+15))</f>
        <v>#REF!</v>
      </c>
      <c r="GX1182" s="9" t="e">
        <f ca="1">INDIRECT(ADDRESS(ROW(),Controls!#REF!+135))</f>
        <v>#REF!</v>
      </c>
      <c r="HJ1182" s="9" t="e">
        <f t="shared" ca="1" si="108"/>
        <v>#REF!</v>
      </c>
      <c r="HK1182" s="9" t="e">
        <f t="shared" ca="1" si="109"/>
        <v>#REF!</v>
      </c>
      <c r="HL1182" s="9" t="e">
        <f t="shared" ca="1" si="110"/>
        <v>#REF!</v>
      </c>
      <c r="HM1182" s="9" t="e">
        <f t="shared" ca="1" si="111"/>
        <v>#REF!</v>
      </c>
      <c r="HN1182" s="9" t="e">
        <f ca="1">SQRT($GS1182*(1-$GS1182/Controls!$D$15))</f>
        <v>#REF!</v>
      </c>
      <c r="HO1182" s="9" t="e">
        <f t="shared" ca="1" si="112"/>
        <v>#REF!</v>
      </c>
      <c r="HP1182" s="9" t="e">
        <f t="shared" ca="1" si="113"/>
        <v>#REF!</v>
      </c>
      <c r="HQ1182" s="9" t="e">
        <f ca="1">IF($GV1182=0,NA(),($GX1182*Controls!#REF!))</f>
        <v>#REF!</v>
      </c>
    </row>
    <row r="1183" spans="198:225" x14ac:dyDescent="0.25">
      <c r="GP1183" s="9" t="e">
        <f ca="1">INDIRECT(ADDRESS(ROW(),Controls!#REF!+30))</f>
        <v>#REF!</v>
      </c>
      <c r="GQ1183" s="9" t="e">
        <f ca="1">INDIRECT(ADDRESS(ROW(),Controls!#REF!+45))</f>
        <v>#REF!</v>
      </c>
      <c r="GR1183" s="9" t="e">
        <f ca="1">INDIRECT(ADDRESS(ROW(),Controls!#REF!+60))</f>
        <v>#REF!</v>
      </c>
      <c r="GS1183" s="9" t="e">
        <f ca="1">INDIRECT(ADDRESS(ROW(),Controls!#REF!+75))</f>
        <v>#REF!</v>
      </c>
      <c r="GT1183" s="9" t="e">
        <f ca="1">INDIRECT(ADDRESS(ROW(),Controls!#REF!+90))</f>
        <v>#REF!</v>
      </c>
      <c r="GU1183" s="9" t="e">
        <f ca="1">INDIRECT(ADDRESS(ROW(),Controls!#REF!+105))</f>
        <v>#REF!</v>
      </c>
      <c r="GV1183" s="9" t="e">
        <f ca="1">INDIRECT(ADDRESS(ROW(),Controls!#REF!+120))</f>
        <v>#REF!</v>
      </c>
      <c r="GW1183" s="9" t="e">
        <f ca="1">INDIRECT(ADDRESS(ROW(),Controls!#REF!+15))</f>
        <v>#REF!</v>
      </c>
      <c r="GX1183" s="9" t="e">
        <f ca="1">INDIRECT(ADDRESS(ROW(),Controls!#REF!+135))</f>
        <v>#REF!</v>
      </c>
      <c r="HJ1183" s="9" t="e">
        <f t="shared" ca="1" si="108"/>
        <v>#REF!</v>
      </c>
      <c r="HK1183" s="9" t="e">
        <f t="shared" ca="1" si="109"/>
        <v>#REF!</v>
      </c>
      <c r="HL1183" s="9" t="e">
        <f t="shared" ca="1" si="110"/>
        <v>#REF!</v>
      </c>
      <c r="HM1183" s="9" t="e">
        <f t="shared" ca="1" si="111"/>
        <v>#REF!</v>
      </c>
      <c r="HN1183" s="9" t="e">
        <f ca="1">SQRT($GS1183*(1-$GS1183/Controls!$D$15))</f>
        <v>#REF!</v>
      </c>
      <c r="HO1183" s="9" t="e">
        <f t="shared" ca="1" si="112"/>
        <v>#REF!</v>
      </c>
      <c r="HP1183" s="9" t="e">
        <f t="shared" ca="1" si="113"/>
        <v>#REF!</v>
      </c>
      <c r="HQ1183" s="9" t="e">
        <f ca="1">IF($GV1183=0,NA(),($GX1183*Controls!#REF!))</f>
        <v>#REF!</v>
      </c>
    </row>
    <row r="1184" spans="198:225" x14ac:dyDescent="0.25">
      <c r="GP1184" s="9" t="e">
        <f ca="1">INDIRECT(ADDRESS(ROW(),Controls!#REF!+30))</f>
        <v>#REF!</v>
      </c>
      <c r="GQ1184" s="9" t="e">
        <f ca="1">INDIRECT(ADDRESS(ROW(),Controls!#REF!+45))</f>
        <v>#REF!</v>
      </c>
      <c r="GR1184" s="9" t="e">
        <f ca="1">INDIRECT(ADDRESS(ROW(),Controls!#REF!+60))</f>
        <v>#REF!</v>
      </c>
      <c r="GS1184" s="9" t="e">
        <f ca="1">INDIRECT(ADDRESS(ROW(),Controls!#REF!+75))</f>
        <v>#REF!</v>
      </c>
      <c r="GT1184" s="9" t="e">
        <f ca="1">INDIRECT(ADDRESS(ROW(),Controls!#REF!+90))</f>
        <v>#REF!</v>
      </c>
      <c r="GU1184" s="9" t="e">
        <f ca="1">INDIRECT(ADDRESS(ROW(),Controls!#REF!+105))</f>
        <v>#REF!</v>
      </c>
      <c r="GV1184" s="9" t="e">
        <f ca="1">INDIRECT(ADDRESS(ROW(),Controls!#REF!+120))</f>
        <v>#REF!</v>
      </c>
      <c r="GW1184" s="9" t="e">
        <f ca="1">INDIRECT(ADDRESS(ROW(),Controls!#REF!+15))</f>
        <v>#REF!</v>
      </c>
      <c r="GX1184" s="9" t="e">
        <f ca="1">INDIRECT(ADDRESS(ROW(),Controls!#REF!+135))</f>
        <v>#REF!</v>
      </c>
      <c r="HJ1184" s="9" t="e">
        <f t="shared" ca="1" si="108"/>
        <v>#REF!</v>
      </c>
      <c r="HK1184" s="9" t="e">
        <f t="shared" ca="1" si="109"/>
        <v>#REF!</v>
      </c>
      <c r="HL1184" s="9" t="e">
        <f t="shared" ca="1" si="110"/>
        <v>#REF!</v>
      </c>
      <c r="HM1184" s="9" t="e">
        <f t="shared" ca="1" si="111"/>
        <v>#REF!</v>
      </c>
      <c r="HN1184" s="9" t="e">
        <f ca="1">SQRT($GS1184*(1-$GS1184/Controls!$D$15))</f>
        <v>#REF!</v>
      </c>
      <c r="HO1184" s="9" t="e">
        <f t="shared" ca="1" si="112"/>
        <v>#REF!</v>
      </c>
      <c r="HP1184" s="9" t="e">
        <f t="shared" ca="1" si="113"/>
        <v>#REF!</v>
      </c>
      <c r="HQ1184" s="9" t="e">
        <f ca="1">IF($GV1184=0,NA(),($GX1184*Controls!#REF!))</f>
        <v>#REF!</v>
      </c>
    </row>
    <row r="1185" spans="198:225" x14ac:dyDescent="0.25">
      <c r="GP1185" s="9" t="e">
        <f ca="1">INDIRECT(ADDRESS(ROW(),Controls!#REF!+30))</f>
        <v>#REF!</v>
      </c>
      <c r="GQ1185" s="9" t="e">
        <f ca="1">INDIRECT(ADDRESS(ROW(),Controls!#REF!+45))</f>
        <v>#REF!</v>
      </c>
      <c r="GR1185" s="9" t="e">
        <f ca="1">INDIRECT(ADDRESS(ROW(),Controls!#REF!+60))</f>
        <v>#REF!</v>
      </c>
      <c r="GS1185" s="9" t="e">
        <f ca="1">INDIRECT(ADDRESS(ROW(),Controls!#REF!+75))</f>
        <v>#REF!</v>
      </c>
      <c r="GT1185" s="9" t="e">
        <f ca="1">INDIRECT(ADDRESS(ROW(),Controls!#REF!+90))</f>
        <v>#REF!</v>
      </c>
      <c r="GU1185" s="9" t="e">
        <f ca="1">INDIRECT(ADDRESS(ROW(),Controls!#REF!+105))</f>
        <v>#REF!</v>
      </c>
      <c r="GV1185" s="9" t="e">
        <f ca="1">INDIRECT(ADDRESS(ROW(),Controls!#REF!+120))</f>
        <v>#REF!</v>
      </c>
      <c r="GW1185" s="9" t="e">
        <f ca="1">INDIRECT(ADDRESS(ROW(),Controls!#REF!+15))</f>
        <v>#REF!</v>
      </c>
      <c r="GX1185" s="9" t="e">
        <f ca="1">INDIRECT(ADDRESS(ROW(),Controls!#REF!+135))</f>
        <v>#REF!</v>
      </c>
      <c r="HJ1185" s="9" t="e">
        <f t="shared" ca="1" si="108"/>
        <v>#REF!</v>
      </c>
      <c r="HK1185" s="9" t="e">
        <f t="shared" ca="1" si="109"/>
        <v>#REF!</v>
      </c>
      <c r="HL1185" s="9" t="e">
        <f t="shared" ca="1" si="110"/>
        <v>#REF!</v>
      </c>
      <c r="HM1185" s="9" t="e">
        <f t="shared" ca="1" si="111"/>
        <v>#REF!</v>
      </c>
      <c r="HN1185" s="9" t="e">
        <f ca="1">SQRT($GS1185*(1-$GS1185/Controls!$D$15))</f>
        <v>#REF!</v>
      </c>
      <c r="HO1185" s="9" t="e">
        <f t="shared" ca="1" si="112"/>
        <v>#REF!</v>
      </c>
      <c r="HP1185" s="9" t="e">
        <f t="shared" ca="1" si="113"/>
        <v>#REF!</v>
      </c>
      <c r="HQ1185" s="9" t="e">
        <f ca="1">IF($GV1185=0,NA(),($GX1185*Controls!#REF!))</f>
        <v>#REF!</v>
      </c>
    </row>
    <row r="1186" spans="198:225" x14ac:dyDescent="0.25">
      <c r="GP1186" s="9" t="e">
        <f ca="1">INDIRECT(ADDRESS(ROW(),Controls!#REF!+30))</f>
        <v>#REF!</v>
      </c>
      <c r="GQ1186" s="9" t="e">
        <f ca="1">INDIRECT(ADDRESS(ROW(),Controls!#REF!+45))</f>
        <v>#REF!</v>
      </c>
      <c r="GR1186" s="9" t="e">
        <f ca="1">INDIRECT(ADDRESS(ROW(),Controls!#REF!+60))</f>
        <v>#REF!</v>
      </c>
      <c r="GS1186" s="9" t="e">
        <f ca="1">INDIRECT(ADDRESS(ROW(),Controls!#REF!+75))</f>
        <v>#REF!</v>
      </c>
      <c r="GT1186" s="9" t="e">
        <f ca="1">INDIRECT(ADDRESS(ROW(),Controls!#REF!+90))</f>
        <v>#REF!</v>
      </c>
      <c r="GU1186" s="9" t="e">
        <f ca="1">INDIRECT(ADDRESS(ROW(),Controls!#REF!+105))</f>
        <v>#REF!</v>
      </c>
      <c r="GV1186" s="9" t="e">
        <f ca="1">INDIRECT(ADDRESS(ROW(),Controls!#REF!+120))</f>
        <v>#REF!</v>
      </c>
      <c r="GW1186" s="9" t="e">
        <f ca="1">INDIRECT(ADDRESS(ROW(),Controls!#REF!+15))</f>
        <v>#REF!</v>
      </c>
      <c r="GX1186" s="9" t="e">
        <f ca="1">INDIRECT(ADDRESS(ROW(),Controls!#REF!+135))</f>
        <v>#REF!</v>
      </c>
      <c r="HJ1186" s="9" t="e">
        <f t="shared" ca="1" si="108"/>
        <v>#REF!</v>
      </c>
      <c r="HK1186" s="9" t="e">
        <f t="shared" ca="1" si="109"/>
        <v>#REF!</v>
      </c>
      <c r="HL1186" s="9" t="e">
        <f t="shared" ca="1" si="110"/>
        <v>#REF!</v>
      </c>
      <c r="HM1186" s="9" t="e">
        <f t="shared" ca="1" si="111"/>
        <v>#REF!</v>
      </c>
      <c r="HN1186" s="9" t="e">
        <f ca="1">SQRT($GS1186*(1-$GS1186/Controls!$D$15))</f>
        <v>#REF!</v>
      </c>
      <c r="HO1186" s="9" t="e">
        <f t="shared" ca="1" si="112"/>
        <v>#REF!</v>
      </c>
      <c r="HP1186" s="9" t="e">
        <f t="shared" ca="1" si="113"/>
        <v>#REF!</v>
      </c>
      <c r="HQ1186" s="9" t="e">
        <f ca="1">IF($GV1186=0,NA(),($GX1186*Controls!#REF!))</f>
        <v>#REF!</v>
      </c>
    </row>
    <row r="1187" spans="198:225" x14ac:dyDescent="0.25">
      <c r="GP1187" s="9" t="e">
        <f ca="1">INDIRECT(ADDRESS(ROW(),Controls!#REF!+30))</f>
        <v>#REF!</v>
      </c>
      <c r="GQ1187" s="9" t="e">
        <f ca="1">INDIRECT(ADDRESS(ROW(),Controls!#REF!+45))</f>
        <v>#REF!</v>
      </c>
      <c r="GR1187" s="9" t="e">
        <f ca="1">INDIRECT(ADDRESS(ROW(),Controls!#REF!+60))</f>
        <v>#REF!</v>
      </c>
      <c r="GS1187" s="9" t="e">
        <f ca="1">INDIRECT(ADDRESS(ROW(),Controls!#REF!+75))</f>
        <v>#REF!</v>
      </c>
      <c r="GT1187" s="9" t="e">
        <f ca="1">INDIRECT(ADDRESS(ROW(),Controls!#REF!+90))</f>
        <v>#REF!</v>
      </c>
      <c r="GU1187" s="9" t="e">
        <f ca="1">INDIRECT(ADDRESS(ROW(),Controls!#REF!+105))</f>
        <v>#REF!</v>
      </c>
      <c r="GV1187" s="9" t="e">
        <f ca="1">INDIRECT(ADDRESS(ROW(),Controls!#REF!+120))</f>
        <v>#REF!</v>
      </c>
      <c r="GW1187" s="9" t="e">
        <f ca="1">INDIRECT(ADDRESS(ROW(),Controls!#REF!+15))</f>
        <v>#REF!</v>
      </c>
      <c r="GX1187" s="9" t="e">
        <f ca="1">INDIRECT(ADDRESS(ROW(),Controls!#REF!+135))</f>
        <v>#REF!</v>
      </c>
      <c r="HJ1187" s="9" t="e">
        <f t="shared" ca="1" si="108"/>
        <v>#REF!</v>
      </c>
      <c r="HK1187" s="9" t="e">
        <f t="shared" ca="1" si="109"/>
        <v>#REF!</v>
      </c>
      <c r="HL1187" s="9" t="e">
        <f t="shared" ca="1" si="110"/>
        <v>#REF!</v>
      </c>
      <c r="HM1187" s="9" t="e">
        <f t="shared" ca="1" si="111"/>
        <v>#REF!</v>
      </c>
      <c r="HN1187" s="9" t="e">
        <f ca="1">SQRT($GS1187*(1-$GS1187/Controls!$D$15))</f>
        <v>#REF!</v>
      </c>
      <c r="HO1187" s="9" t="e">
        <f t="shared" ca="1" si="112"/>
        <v>#REF!</v>
      </c>
      <c r="HP1187" s="9" t="e">
        <f t="shared" ca="1" si="113"/>
        <v>#REF!</v>
      </c>
      <c r="HQ1187" s="9" t="e">
        <f ca="1">IF($GV1187=0,NA(),($GX1187*Controls!#REF!))</f>
        <v>#REF!</v>
      </c>
    </row>
    <row r="1188" spans="198:225" x14ac:dyDescent="0.25">
      <c r="GP1188" s="9" t="e">
        <f ca="1">INDIRECT(ADDRESS(ROW(),Controls!#REF!+30))</f>
        <v>#REF!</v>
      </c>
      <c r="GQ1188" s="9" t="e">
        <f ca="1">INDIRECT(ADDRESS(ROW(),Controls!#REF!+45))</f>
        <v>#REF!</v>
      </c>
      <c r="GR1188" s="9" t="e">
        <f ca="1">INDIRECT(ADDRESS(ROW(),Controls!#REF!+60))</f>
        <v>#REF!</v>
      </c>
      <c r="GS1188" s="9" t="e">
        <f ca="1">INDIRECT(ADDRESS(ROW(),Controls!#REF!+75))</f>
        <v>#REF!</v>
      </c>
      <c r="GT1188" s="9" t="e">
        <f ca="1">INDIRECT(ADDRESS(ROW(),Controls!#REF!+90))</f>
        <v>#REF!</v>
      </c>
      <c r="GU1188" s="9" t="e">
        <f ca="1">INDIRECT(ADDRESS(ROW(),Controls!#REF!+105))</f>
        <v>#REF!</v>
      </c>
      <c r="GV1188" s="9" t="e">
        <f ca="1">INDIRECT(ADDRESS(ROW(),Controls!#REF!+120))</f>
        <v>#REF!</v>
      </c>
      <c r="GW1188" s="9" t="e">
        <f ca="1">INDIRECT(ADDRESS(ROW(),Controls!#REF!+15))</f>
        <v>#REF!</v>
      </c>
      <c r="GX1188" s="9" t="e">
        <f ca="1">INDIRECT(ADDRESS(ROW(),Controls!#REF!+135))</f>
        <v>#REF!</v>
      </c>
      <c r="HJ1188" s="9" t="e">
        <f t="shared" ca="1" si="108"/>
        <v>#REF!</v>
      </c>
      <c r="HK1188" s="9" t="e">
        <f t="shared" ca="1" si="109"/>
        <v>#REF!</v>
      </c>
      <c r="HL1188" s="9" t="e">
        <f t="shared" ca="1" si="110"/>
        <v>#REF!</v>
      </c>
      <c r="HM1188" s="9" t="e">
        <f t="shared" ca="1" si="111"/>
        <v>#REF!</v>
      </c>
      <c r="HN1188" s="9" t="e">
        <f ca="1">SQRT($GS1188*(1-$GS1188/Controls!$D$15))</f>
        <v>#REF!</v>
      </c>
      <c r="HO1188" s="9" t="e">
        <f t="shared" ca="1" si="112"/>
        <v>#REF!</v>
      </c>
      <c r="HP1188" s="9" t="e">
        <f t="shared" ca="1" si="113"/>
        <v>#REF!</v>
      </c>
      <c r="HQ1188" s="9" t="e">
        <f ca="1">IF($GV1188=0,NA(),($GX1188*Controls!#REF!))</f>
        <v>#REF!</v>
      </c>
    </row>
    <row r="1189" spans="198:225" x14ac:dyDescent="0.25">
      <c r="GP1189" s="9" t="e">
        <f ca="1">INDIRECT(ADDRESS(ROW(),Controls!#REF!+30))</f>
        <v>#REF!</v>
      </c>
      <c r="GQ1189" s="9" t="e">
        <f ca="1">INDIRECT(ADDRESS(ROW(),Controls!#REF!+45))</f>
        <v>#REF!</v>
      </c>
      <c r="GR1189" s="9" t="e">
        <f ca="1">INDIRECT(ADDRESS(ROW(),Controls!#REF!+60))</f>
        <v>#REF!</v>
      </c>
      <c r="GS1189" s="9" t="e">
        <f ca="1">INDIRECT(ADDRESS(ROW(),Controls!#REF!+75))</f>
        <v>#REF!</v>
      </c>
      <c r="GT1189" s="9" t="e">
        <f ca="1">INDIRECT(ADDRESS(ROW(),Controls!#REF!+90))</f>
        <v>#REF!</v>
      </c>
      <c r="GU1189" s="9" t="e">
        <f ca="1">INDIRECT(ADDRESS(ROW(),Controls!#REF!+105))</f>
        <v>#REF!</v>
      </c>
      <c r="GV1189" s="9" t="e">
        <f ca="1">INDIRECT(ADDRESS(ROW(),Controls!#REF!+120))</f>
        <v>#REF!</v>
      </c>
      <c r="GW1189" s="9" t="e">
        <f ca="1">INDIRECT(ADDRESS(ROW(),Controls!#REF!+15))</f>
        <v>#REF!</v>
      </c>
      <c r="GX1189" s="9" t="e">
        <f ca="1">INDIRECT(ADDRESS(ROW(),Controls!#REF!+135))</f>
        <v>#REF!</v>
      </c>
      <c r="HJ1189" s="9" t="e">
        <f t="shared" ca="1" si="108"/>
        <v>#REF!</v>
      </c>
      <c r="HK1189" s="9" t="e">
        <f t="shared" ca="1" si="109"/>
        <v>#REF!</v>
      </c>
      <c r="HL1189" s="9" t="e">
        <f t="shared" ca="1" si="110"/>
        <v>#REF!</v>
      </c>
      <c r="HM1189" s="9" t="e">
        <f t="shared" ca="1" si="111"/>
        <v>#REF!</v>
      </c>
      <c r="HN1189" s="9" t="e">
        <f ca="1">SQRT($GS1189*(1-$GS1189/Controls!$D$15))</f>
        <v>#REF!</v>
      </c>
      <c r="HO1189" s="9" t="e">
        <f t="shared" ca="1" si="112"/>
        <v>#REF!</v>
      </c>
      <c r="HP1189" s="9" t="e">
        <f t="shared" ca="1" si="113"/>
        <v>#REF!</v>
      </c>
      <c r="HQ1189" s="9" t="e">
        <f ca="1">IF($GV1189=0,NA(),($GX1189*Controls!#REF!))</f>
        <v>#REF!</v>
      </c>
    </row>
    <row r="1190" spans="198:225" x14ac:dyDescent="0.25">
      <c r="GP1190" s="9" t="e">
        <f ca="1">INDIRECT(ADDRESS(ROW(),Controls!#REF!+30))</f>
        <v>#REF!</v>
      </c>
      <c r="GQ1190" s="9" t="e">
        <f ca="1">INDIRECT(ADDRESS(ROW(),Controls!#REF!+45))</f>
        <v>#REF!</v>
      </c>
      <c r="GR1190" s="9" t="e">
        <f ca="1">INDIRECT(ADDRESS(ROW(),Controls!#REF!+60))</f>
        <v>#REF!</v>
      </c>
      <c r="GS1190" s="9" t="e">
        <f ca="1">INDIRECT(ADDRESS(ROW(),Controls!#REF!+75))</f>
        <v>#REF!</v>
      </c>
      <c r="GT1190" s="9" t="e">
        <f ca="1">INDIRECT(ADDRESS(ROW(),Controls!#REF!+90))</f>
        <v>#REF!</v>
      </c>
      <c r="GU1190" s="9" t="e">
        <f ca="1">INDIRECT(ADDRESS(ROW(),Controls!#REF!+105))</f>
        <v>#REF!</v>
      </c>
      <c r="GV1190" s="9" t="e">
        <f ca="1">INDIRECT(ADDRESS(ROW(),Controls!#REF!+120))</f>
        <v>#REF!</v>
      </c>
      <c r="GW1190" s="9" t="e">
        <f ca="1">INDIRECT(ADDRESS(ROW(),Controls!#REF!+15))</f>
        <v>#REF!</v>
      </c>
      <c r="GX1190" s="9" t="e">
        <f ca="1">INDIRECT(ADDRESS(ROW(),Controls!#REF!+135))</f>
        <v>#REF!</v>
      </c>
      <c r="HJ1190" s="9" t="e">
        <f t="shared" ca="1" si="108"/>
        <v>#REF!</v>
      </c>
      <c r="HK1190" s="9" t="e">
        <f t="shared" ca="1" si="109"/>
        <v>#REF!</v>
      </c>
      <c r="HL1190" s="9" t="e">
        <f t="shared" ca="1" si="110"/>
        <v>#REF!</v>
      </c>
      <c r="HM1190" s="9" t="e">
        <f t="shared" ca="1" si="111"/>
        <v>#REF!</v>
      </c>
      <c r="HN1190" s="9" t="e">
        <f ca="1">SQRT($GS1190*(1-$GS1190/Controls!$D$15))</f>
        <v>#REF!</v>
      </c>
      <c r="HO1190" s="9" t="e">
        <f t="shared" ca="1" si="112"/>
        <v>#REF!</v>
      </c>
      <c r="HP1190" s="9" t="e">
        <f t="shared" ca="1" si="113"/>
        <v>#REF!</v>
      </c>
      <c r="HQ1190" s="9" t="e">
        <f ca="1">IF($GV1190=0,NA(),($GX1190*Controls!#REF!))</f>
        <v>#REF!</v>
      </c>
    </row>
    <row r="1191" spans="198:225" x14ac:dyDescent="0.25">
      <c r="GP1191" s="9" t="e">
        <f ca="1">INDIRECT(ADDRESS(ROW(),Controls!#REF!+30))</f>
        <v>#REF!</v>
      </c>
      <c r="GQ1191" s="9" t="e">
        <f ca="1">INDIRECT(ADDRESS(ROW(),Controls!#REF!+45))</f>
        <v>#REF!</v>
      </c>
      <c r="GR1191" s="9" t="e">
        <f ca="1">INDIRECT(ADDRESS(ROW(),Controls!#REF!+60))</f>
        <v>#REF!</v>
      </c>
      <c r="GS1191" s="9" t="e">
        <f ca="1">INDIRECT(ADDRESS(ROW(),Controls!#REF!+75))</f>
        <v>#REF!</v>
      </c>
      <c r="GT1191" s="9" t="e">
        <f ca="1">INDIRECT(ADDRESS(ROW(),Controls!#REF!+90))</f>
        <v>#REF!</v>
      </c>
      <c r="GU1191" s="9" t="e">
        <f ca="1">INDIRECT(ADDRESS(ROW(),Controls!#REF!+105))</f>
        <v>#REF!</v>
      </c>
      <c r="GV1191" s="9" t="e">
        <f ca="1">INDIRECT(ADDRESS(ROW(),Controls!#REF!+120))</f>
        <v>#REF!</v>
      </c>
      <c r="GW1191" s="9" t="e">
        <f ca="1">INDIRECT(ADDRESS(ROW(),Controls!#REF!+15))</f>
        <v>#REF!</v>
      </c>
      <c r="GX1191" s="9" t="e">
        <f ca="1">INDIRECT(ADDRESS(ROW(),Controls!#REF!+135))</f>
        <v>#REF!</v>
      </c>
      <c r="HJ1191" s="9" t="e">
        <f t="shared" ca="1" si="108"/>
        <v>#REF!</v>
      </c>
      <c r="HK1191" s="9" t="e">
        <f t="shared" ca="1" si="109"/>
        <v>#REF!</v>
      </c>
      <c r="HL1191" s="9" t="e">
        <f t="shared" ca="1" si="110"/>
        <v>#REF!</v>
      </c>
      <c r="HM1191" s="9" t="e">
        <f t="shared" ca="1" si="111"/>
        <v>#REF!</v>
      </c>
      <c r="HN1191" s="9" t="e">
        <f ca="1">SQRT($GS1191*(1-$GS1191/Controls!$D$15))</f>
        <v>#REF!</v>
      </c>
      <c r="HO1191" s="9" t="e">
        <f t="shared" ca="1" si="112"/>
        <v>#REF!</v>
      </c>
      <c r="HP1191" s="9" t="e">
        <f t="shared" ca="1" si="113"/>
        <v>#REF!</v>
      </c>
      <c r="HQ1191" s="9" t="e">
        <f ca="1">IF($GV1191=0,NA(),($GX1191*Controls!#REF!))</f>
        <v>#REF!</v>
      </c>
    </row>
    <row r="1192" spans="198:225" x14ac:dyDescent="0.25">
      <c r="GP1192" s="9" t="e">
        <f ca="1">INDIRECT(ADDRESS(ROW(),Controls!#REF!+30))</f>
        <v>#REF!</v>
      </c>
      <c r="GQ1192" s="9" t="e">
        <f ca="1">INDIRECT(ADDRESS(ROW(),Controls!#REF!+45))</f>
        <v>#REF!</v>
      </c>
      <c r="GR1192" s="9" t="e">
        <f ca="1">INDIRECT(ADDRESS(ROW(),Controls!#REF!+60))</f>
        <v>#REF!</v>
      </c>
      <c r="GS1192" s="9" t="e">
        <f ca="1">INDIRECT(ADDRESS(ROW(),Controls!#REF!+75))</f>
        <v>#REF!</v>
      </c>
      <c r="GT1192" s="9" t="e">
        <f ca="1">INDIRECT(ADDRESS(ROW(),Controls!#REF!+90))</f>
        <v>#REF!</v>
      </c>
      <c r="GU1192" s="9" t="e">
        <f ca="1">INDIRECT(ADDRESS(ROW(),Controls!#REF!+105))</f>
        <v>#REF!</v>
      </c>
      <c r="GV1192" s="9" t="e">
        <f ca="1">INDIRECT(ADDRESS(ROW(),Controls!#REF!+120))</f>
        <v>#REF!</v>
      </c>
      <c r="GW1192" s="9" t="e">
        <f ca="1">INDIRECT(ADDRESS(ROW(),Controls!#REF!+15))</f>
        <v>#REF!</v>
      </c>
      <c r="GX1192" s="9" t="e">
        <f ca="1">INDIRECT(ADDRESS(ROW(),Controls!#REF!+135))</f>
        <v>#REF!</v>
      </c>
      <c r="HJ1192" s="9" t="e">
        <f t="shared" ca="1" si="108"/>
        <v>#REF!</v>
      </c>
      <c r="HK1192" s="9" t="e">
        <f t="shared" ca="1" si="109"/>
        <v>#REF!</v>
      </c>
      <c r="HL1192" s="9" t="e">
        <f t="shared" ca="1" si="110"/>
        <v>#REF!</v>
      </c>
      <c r="HM1192" s="9" t="e">
        <f t="shared" ca="1" si="111"/>
        <v>#REF!</v>
      </c>
      <c r="HN1192" s="9" t="e">
        <f ca="1">SQRT($GS1192*(1-$GS1192/Controls!$D$15))</f>
        <v>#REF!</v>
      </c>
      <c r="HO1192" s="9" t="e">
        <f t="shared" ca="1" si="112"/>
        <v>#REF!</v>
      </c>
      <c r="HP1192" s="9" t="e">
        <f t="shared" ca="1" si="113"/>
        <v>#REF!</v>
      </c>
      <c r="HQ1192" s="9" t="e">
        <f ca="1">IF($GV1192=0,NA(),($GX1192*Controls!#REF!))</f>
        <v>#REF!</v>
      </c>
    </row>
    <row r="1193" spans="198:225" x14ac:dyDescent="0.25">
      <c r="GP1193" s="9" t="e">
        <f ca="1">INDIRECT(ADDRESS(ROW(),Controls!#REF!+30))</f>
        <v>#REF!</v>
      </c>
      <c r="GQ1193" s="9" t="e">
        <f ca="1">INDIRECT(ADDRESS(ROW(),Controls!#REF!+45))</f>
        <v>#REF!</v>
      </c>
      <c r="GR1193" s="9" t="e">
        <f ca="1">INDIRECT(ADDRESS(ROW(),Controls!#REF!+60))</f>
        <v>#REF!</v>
      </c>
      <c r="GS1193" s="9" t="e">
        <f ca="1">INDIRECT(ADDRESS(ROW(),Controls!#REF!+75))</f>
        <v>#REF!</v>
      </c>
      <c r="GT1193" s="9" t="e">
        <f ca="1">INDIRECT(ADDRESS(ROW(),Controls!#REF!+90))</f>
        <v>#REF!</v>
      </c>
      <c r="GU1193" s="9" t="e">
        <f ca="1">INDIRECT(ADDRESS(ROW(),Controls!#REF!+105))</f>
        <v>#REF!</v>
      </c>
      <c r="GV1193" s="9" t="e">
        <f ca="1">INDIRECT(ADDRESS(ROW(),Controls!#REF!+120))</f>
        <v>#REF!</v>
      </c>
      <c r="GW1193" s="9" t="e">
        <f ca="1">INDIRECT(ADDRESS(ROW(),Controls!#REF!+15))</f>
        <v>#REF!</v>
      </c>
      <c r="GX1193" s="9" t="e">
        <f ca="1">INDIRECT(ADDRESS(ROW(),Controls!#REF!+135))</f>
        <v>#REF!</v>
      </c>
      <c r="HJ1193" s="9" t="e">
        <f t="shared" ca="1" si="108"/>
        <v>#REF!</v>
      </c>
      <c r="HK1193" s="9" t="e">
        <f t="shared" ca="1" si="109"/>
        <v>#REF!</v>
      </c>
      <c r="HL1193" s="9" t="e">
        <f t="shared" ca="1" si="110"/>
        <v>#REF!</v>
      </c>
      <c r="HM1193" s="9" t="e">
        <f t="shared" ca="1" si="111"/>
        <v>#REF!</v>
      </c>
      <c r="HN1193" s="9" t="e">
        <f ca="1">SQRT($GS1193*(1-$GS1193/Controls!$D$15))</f>
        <v>#REF!</v>
      </c>
      <c r="HO1193" s="9" t="e">
        <f t="shared" ca="1" si="112"/>
        <v>#REF!</v>
      </c>
      <c r="HP1193" s="9" t="e">
        <f t="shared" ca="1" si="113"/>
        <v>#REF!</v>
      </c>
      <c r="HQ1193" s="9" t="e">
        <f ca="1">IF($GV1193=0,NA(),($GX1193*Controls!#REF!))</f>
        <v>#REF!</v>
      </c>
    </row>
    <row r="1194" spans="198:225" x14ac:dyDescent="0.25">
      <c r="GP1194" s="9" t="e">
        <f ca="1">INDIRECT(ADDRESS(ROW(),Controls!#REF!+30))</f>
        <v>#REF!</v>
      </c>
      <c r="GQ1194" s="9" t="e">
        <f ca="1">INDIRECT(ADDRESS(ROW(),Controls!#REF!+45))</f>
        <v>#REF!</v>
      </c>
      <c r="GR1194" s="9" t="e">
        <f ca="1">INDIRECT(ADDRESS(ROW(),Controls!#REF!+60))</f>
        <v>#REF!</v>
      </c>
      <c r="GS1194" s="9" t="e">
        <f ca="1">INDIRECT(ADDRESS(ROW(),Controls!#REF!+75))</f>
        <v>#REF!</v>
      </c>
      <c r="GT1194" s="9" t="e">
        <f ca="1">INDIRECT(ADDRESS(ROW(),Controls!#REF!+90))</f>
        <v>#REF!</v>
      </c>
      <c r="GU1194" s="9" t="e">
        <f ca="1">INDIRECT(ADDRESS(ROW(),Controls!#REF!+105))</f>
        <v>#REF!</v>
      </c>
      <c r="GV1194" s="9" t="e">
        <f ca="1">INDIRECT(ADDRESS(ROW(),Controls!#REF!+120))</f>
        <v>#REF!</v>
      </c>
      <c r="GW1194" s="9" t="e">
        <f ca="1">INDIRECT(ADDRESS(ROW(),Controls!#REF!+15))</f>
        <v>#REF!</v>
      </c>
      <c r="GX1194" s="9" t="e">
        <f ca="1">INDIRECT(ADDRESS(ROW(),Controls!#REF!+135))</f>
        <v>#REF!</v>
      </c>
      <c r="HJ1194" s="9" t="e">
        <f t="shared" ca="1" si="108"/>
        <v>#REF!</v>
      </c>
      <c r="HK1194" s="9" t="e">
        <f t="shared" ca="1" si="109"/>
        <v>#REF!</v>
      </c>
      <c r="HL1194" s="9" t="e">
        <f t="shared" ca="1" si="110"/>
        <v>#REF!</v>
      </c>
      <c r="HM1194" s="9" t="e">
        <f t="shared" ca="1" si="111"/>
        <v>#REF!</v>
      </c>
      <c r="HN1194" s="9" t="e">
        <f ca="1">SQRT($GS1194*(1-$GS1194/Controls!$D$15))</f>
        <v>#REF!</v>
      </c>
      <c r="HO1194" s="9" t="e">
        <f t="shared" ca="1" si="112"/>
        <v>#REF!</v>
      </c>
      <c r="HP1194" s="9" t="e">
        <f t="shared" ca="1" si="113"/>
        <v>#REF!</v>
      </c>
      <c r="HQ1194" s="9" t="e">
        <f ca="1">IF($GV1194=0,NA(),($GX1194*Controls!#REF!))</f>
        <v>#REF!</v>
      </c>
    </row>
    <row r="1195" spans="198:225" x14ac:dyDescent="0.25">
      <c r="GP1195" s="9" t="e">
        <f ca="1">INDIRECT(ADDRESS(ROW(),Controls!#REF!+30))</f>
        <v>#REF!</v>
      </c>
      <c r="GQ1195" s="9" t="e">
        <f ca="1">INDIRECT(ADDRESS(ROW(),Controls!#REF!+45))</f>
        <v>#REF!</v>
      </c>
      <c r="GR1195" s="9" t="e">
        <f ca="1">INDIRECT(ADDRESS(ROW(),Controls!#REF!+60))</f>
        <v>#REF!</v>
      </c>
      <c r="GS1195" s="9" t="e">
        <f ca="1">INDIRECT(ADDRESS(ROW(),Controls!#REF!+75))</f>
        <v>#REF!</v>
      </c>
      <c r="GT1195" s="9" t="e">
        <f ca="1">INDIRECT(ADDRESS(ROW(),Controls!#REF!+90))</f>
        <v>#REF!</v>
      </c>
      <c r="GU1195" s="9" t="e">
        <f ca="1">INDIRECT(ADDRESS(ROW(),Controls!#REF!+105))</f>
        <v>#REF!</v>
      </c>
      <c r="GV1195" s="9" t="e">
        <f ca="1">INDIRECT(ADDRESS(ROW(),Controls!#REF!+120))</f>
        <v>#REF!</v>
      </c>
      <c r="GW1195" s="9" t="e">
        <f ca="1">INDIRECT(ADDRESS(ROW(),Controls!#REF!+15))</f>
        <v>#REF!</v>
      </c>
      <c r="GX1195" s="9" t="e">
        <f ca="1">INDIRECT(ADDRESS(ROW(),Controls!#REF!+135))</f>
        <v>#REF!</v>
      </c>
      <c r="HJ1195" s="9" t="e">
        <f t="shared" ca="1" si="108"/>
        <v>#REF!</v>
      </c>
      <c r="HK1195" s="9" t="e">
        <f t="shared" ca="1" si="109"/>
        <v>#REF!</v>
      </c>
      <c r="HL1195" s="9" t="e">
        <f t="shared" ca="1" si="110"/>
        <v>#REF!</v>
      </c>
      <c r="HM1195" s="9" t="e">
        <f t="shared" ca="1" si="111"/>
        <v>#REF!</v>
      </c>
      <c r="HN1195" s="9" t="e">
        <f ca="1">SQRT($GS1195*(1-$GS1195/Controls!$D$15))</f>
        <v>#REF!</v>
      </c>
      <c r="HO1195" s="9" t="e">
        <f t="shared" ca="1" si="112"/>
        <v>#REF!</v>
      </c>
      <c r="HP1195" s="9" t="e">
        <f t="shared" ca="1" si="113"/>
        <v>#REF!</v>
      </c>
      <c r="HQ1195" s="9" t="e">
        <f ca="1">IF($GV1195=0,NA(),($GX1195*Controls!#REF!))</f>
        <v>#REF!</v>
      </c>
    </row>
    <row r="1196" spans="198:225" x14ac:dyDescent="0.25">
      <c r="GP1196" s="9" t="e">
        <f ca="1">INDIRECT(ADDRESS(ROW(),Controls!#REF!+30))</f>
        <v>#REF!</v>
      </c>
      <c r="GQ1196" s="9" t="e">
        <f ca="1">INDIRECT(ADDRESS(ROW(),Controls!#REF!+45))</f>
        <v>#REF!</v>
      </c>
      <c r="GR1196" s="9" t="e">
        <f ca="1">INDIRECT(ADDRESS(ROW(),Controls!#REF!+60))</f>
        <v>#REF!</v>
      </c>
      <c r="GS1196" s="9" t="e">
        <f ca="1">INDIRECT(ADDRESS(ROW(),Controls!#REF!+75))</f>
        <v>#REF!</v>
      </c>
      <c r="GT1196" s="9" t="e">
        <f ca="1">INDIRECT(ADDRESS(ROW(),Controls!#REF!+90))</f>
        <v>#REF!</v>
      </c>
      <c r="GU1196" s="9" t="e">
        <f ca="1">INDIRECT(ADDRESS(ROW(),Controls!#REF!+105))</f>
        <v>#REF!</v>
      </c>
      <c r="GV1196" s="9" t="e">
        <f ca="1">INDIRECT(ADDRESS(ROW(),Controls!#REF!+120))</f>
        <v>#REF!</v>
      </c>
      <c r="GW1196" s="9" t="e">
        <f ca="1">INDIRECT(ADDRESS(ROW(),Controls!#REF!+15))</f>
        <v>#REF!</v>
      </c>
      <c r="GX1196" s="9" t="e">
        <f ca="1">INDIRECT(ADDRESS(ROW(),Controls!#REF!+135))</f>
        <v>#REF!</v>
      </c>
      <c r="HJ1196" s="9" t="e">
        <f t="shared" ca="1" si="108"/>
        <v>#REF!</v>
      </c>
      <c r="HK1196" s="9" t="e">
        <f t="shared" ca="1" si="109"/>
        <v>#REF!</v>
      </c>
      <c r="HL1196" s="9" t="e">
        <f t="shared" ca="1" si="110"/>
        <v>#REF!</v>
      </c>
      <c r="HM1196" s="9" t="e">
        <f t="shared" ca="1" si="111"/>
        <v>#REF!</v>
      </c>
      <c r="HN1196" s="9" t="e">
        <f ca="1">SQRT($GS1196*(1-$GS1196/Controls!$D$15))</f>
        <v>#REF!</v>
      </c>
      <c r="HO1196" s="9" t="e">
        <f t="shared" ca="1" si="112"/>
        <v>#REF!</v>
      </c>
      <c r="HP1196" s="9" t="e">
        <f t="shared" ca="1" si="113"/>
        <v>#REF!</v>
      </c>
      <c r="HQ1196" s="9" t="e">
        <f ca="1">IF($GV1196=0,NA(),($GX1196*Controls!#REF!))</f>
        <v>#REF!</v>
      </c>
    </row>
    <row r="1197" spans="198:225" x14ac:dyDescent="0.25">
      <c r="GP1197" s="9" t="e">
        <f ca="1">INDIRECT(ADDRESS(ROW(),Controls!#REF!+30))</f>
        <v>#REF!</v>
      </c>
      <c r="GQ1197" s="9" t="e">
        <f ca="1">INDIRECT(ADDRESS(ROW(),Controls!#REF!+45))</f>
        <v>#REF!</v>
      </c>
      <c r="GR1197" s="9" t="e">
        <f ca="1">INDIRECT(ADDRESS(ROW(),Controls!#REF!+60))</f>
        <v>#REF!</v>
      </c>
      <c r="GS1197" s="9" t="e">
        <f ca="1">INDIRECT(ADDRESS(ROW(),Controls!#REF!+75))</f>
        <v>#REF!</v>
      </c>
      <c r="GT1197" s="9" t="e">
        <f ca="1">INDIRECT(ADDRESS(ROW(),Controls!#REF!+90))</f>
        <v>#REF!</v>
      </c>
      <c r="GU1197" s="9" t="e">
        <f ca="1">INDIRECT(ADDRESS(ROW(),Controls!#REF!+105))</f>
        <v>#REF!</v>
      </c>
      <c r="GV1197" s="9" t="e">
        <f ca="1">INDIRECT(ADDRESS(ROW(),Controls!#REF!+120))</f>
        <v>#REF!</v>
      </c>
      <c r="GW1197" s="9" t="e">
        <f ca="1">INDIRECT(ADDRESS(ROW(),Controls!#REF!+15))</f>
        <v>#REF!</v>
      </c>
      <c r="GX1197" s="9" t="e">
        <f ca="1">INDIRECT(ADDRESS(ROW(),Controls!#REF!+135))</f>
        <v>#REF!</v>
      </c>
      <c r="HJ1197" s="9" t="e">
        <f t="shared" ca="1" si="108"/>
        <v>#REF!</v>
      </c>
      <c r="HK1197" s="9" t="e">
        <f t="shared" ca="1" si="109"/>
        <v>#REF!</v>
      </c>
      <c r="HL1197" s="9" t="e">
        <f t="shared" ca="1" si="110"/>
        <v>#REF!</v>
      </c>
      <c r="HM1197" s="9" t="e">
        <f t="shared" ca="1" si="111"/>
        <v>#REF!</v>
      </c>
      <c r="HN1197" s="9" t="e">
        <f ca="1">SQRT($GS1197*(1-$GS1197/Controls!$D$15))</f>
        <v>#REF!</v>
      </c>
      <c r="HO1197" s="9" t="e">
        <f t="shared" ca="1" si="112"/>
        <v>#REF!</v>
      </c>
      <c r="HP1197" s="9" t="e">
        <f t="shared" ca="1" si="113"/>
        <v>#REF!</v>
      </c>
      <c r="HQ1197" s="9" t="e">
        <f ca="1">IF($GV1197=0,NA(),($GX1197*Controls!#REF!))</f>
        <v>#REF!</v>
      </c>
    </row>
    <row r="1198" spans="198:225" x14ac:dyDescent="0.25">
      <c r="GP1198" s="9" t="e">
        <f ca="1">INDIRECT(ADDRESS(ROW(),Controls!#REF!+30))</f>
        <v>#REF!</v>
      </c>
      <c r="GQ1198" s="9" t="e">
        <f ca="1">INDIRECT(ADDRESS(ROW(),Controls!#REF!+45))</f>
        <v>#REF!</v>
      </c>
      <c r="GR1198" s="9" t="e">
        <f ca="1">INDIRECT(ADDRESS(ROW(),Controls!#REF!+60))</f>
        <v>#REF!</v>
      </c>
      <c r="GS1198" s="9" t="e">
        <f ca="1">INDIRECT(ADDRESS(ROW(),Controls!#REF!+75))</f>
        <v>#REF!</v>
      </c>
      <c r="GT1198" s="9" t="e">
        <f ca="1">INDIRECT(ADDRESS(ROW(),Controls!#REF!+90))</f>
        <v>#REF!</v>
      </c>
      <c r="GU1198" s="9" t="e">
        <f ca="1">INDIRECT(ADDRESS(ROW(),Controls!#REF!+105))</f>
        <v>#REF!</v>
      </c>
      <c r="GV1198" s="9" t="e">
        <f ca="1">INDIRECT(ADDRESS(ROW(),Controls!#REF!+120))</f>
        <v>#REF!</v>
      </c>
      <c r="GW1198" s="9" t="e">
        <f ca="1">INDIRECT(ADDRESS(ROW(),Controls!#REF!+15))</f>
        <v>#REF!</v>
      </c>
      <c r="GX1198" s="9" t="e">
        <f ca="1">INDIRECT(ADDRESS(ROW(),Controls!#REF!+135))</f>
        <v>#REF!</v>
      </c>
      <c r="HJ1198" s="9" t="e">
        <f t="shared" ca="1" si="108"/>
        <v>#REF!</v>
      </c>
      <c r="HK1198" s="9" t="e">
        <f t="shared" ca="1" si="109"/>
        <v>#REF!</v>
      </c>
      <c r="HL1198" s="9" t="e">
        <f t="shared" ca="1" si="110"/>
        <v>#REF!</v>
      </c>
      <c r="HM1198" s="9" t="e">
        <f t="shared" ca="1" si="111"/>
        <v>#REF!</v>
      </c>
      <c r="HN1198" s="9" t="e">
        <f ca="1">SQRT($GS1198*(1-$GS1198/Controls!$D$15))</f>
        <v>#REF!</v>
      </c>
      <c r="HO1198" s="9" t="e">
        <f t="shared" ca="1" si="112"/>
        <v>#REF!</v>
      </c>
      <c r="HP1198" s="9" t="e">
        <f t="shared" ca="1" si="113"/>
        <v>#REF!</v>
      </c>
      <c r="HQ1198" s="9" t="e">
        <f ca="1">IF($GV1198=0,NA(),($GX1198*Controls!#REF!))</f>
        <v>#REF!</v>
      </c>
    </row>
    <row r="1199" spans="198:225" x14ac:dyDescent="0.25">
      <c r="GP1199" s="9" t="e">
        <f ca="1">INDIRECT(ADDRESS(ROW(),Controls!#REF!+30))</f>
        <v>#REF!</v>
      </c>
      <c r="GQ1199" s="9" t="e">
        <f ca="1">INDIRECT(ADDRESS(ROW(),Controls!#REF!+45))</f>
        <v>#REF!</v>
      </c>
      <c r="GR1199" s="9" t="e">
        <f ca="1">INDIRECT(ADDRESS(ROW(),Controls!#REF!+60))</f>
        <v>#REF!</v>
      </c>
      <c r="GS1199" s="9" t="e">
        <f ca="1">INDIRECT(ADDRESS(ROW(),Controls!#REF!+75))</f>
        <v>#REF!</v>
      </c>
      <c r="GT1199" s="9" t="e">
        <f ca="1">INDIRECT(ADDRESS(ROW(),Controls!#REF!+90))</f>
        <v>#REF!</v>
      </c>
      <c r="GU1199" s="9" t="e">
        <f ca="1">INDIRECT(ADDRESS(ROW(),Controls!#REF!+105))</f>
        <v>#REF!</v>
      </c>
      <c r="GV1199" s="9" t="e">
        <f ca="1">INDIRECT(ADDRESS(ROW(),Controls!#REF!+120))</f>
        <v>#REF!</v>
      </c>
      <c r="GW1199" s="9" t="e">
        <f ca="1">INDIRECT(ADDRESS(ROW(),Controls!#REF!+15))</f>
        <v>#REF!</v>
      </c>
      <c r="GX1199" s="9" t="e">
        <f ca="1">INDIRECT(ADDRESS(ROW(),Controls!#REF!+135))</f>
        <v>#REF!</v>
      </c>
      <c r="HJ1199" s="9" t="e">
        <f t="shared" ca="1" si="108"/>
        <v>#REF!</v>
      </c>
      <c r="HK1199" s="9" t="e">
        <f t="shared" ca="1" si="109"/>
        <v>#REF!</v>
      </c>
      <c r="HL1199" s="9" t="e">
        <f t="shared" ca="1" si="110"/>
        <v>#REF!</v>
      </c>
      <c r="HM1199" s="9" t="e">
        <f t="shared" ca="1" si="111"/>
        <v>#REF!</v>
      </c>
      <c r="HN1199" s="9" t="e">
        <f ca="1">SQRT($GS1199*(1-$GS1199/Controls!$D$15))</f>
        <v>#REF!</v>
      </c>
      <c r="HO1199" s="9" t="e">
        <f t="shared" ca="1" si="112"/>
        <v>#REF!</v>
      </c>
      <c r="HP1199" s="9" t="e">
        <f t="shared" ca="1" si="113"/>
        <v>#REF!</v>
      </c>
      <c r="HQ1199" s="9" t="e">
        <f ca="1">IF($GV1199=0,NA(),($GX1199*Controls!#REF!))</f>
        <v>#REF!</v>
      </c>
    </row>
    <row r="1200" spans="198:225" x14ac:dyDescent="0.25">
      <c r="GP1200" s="9" t="e">
        <f ca="1">INDIRECT(ADDRESS(ROW(),Controls!#REF!+30))</f>
        <v>#REF!</v>
      </c>
      <c r="GQ1200" s="9" t="e">
        <f ca="1">INDIRECT(ADDRESS(ROW(),Controls!#REF!+45))</f>
        <v>#REF!</v>
      </c>
      <c r="GR1200" s="9" t="e">
        <f ca="1">INDIRECT(ADDRESS(ROW(),Controls!#REF!+60))</f>
        <v>#REF!</v>
      </c>
      <c r="GS1200" s="9" t="e">
        <f ca="1">INDIRECT(ADDRESS(ROW(),Controls!#REF!+75))</f>
        <v>#REF!</v>
      </c>
      <c r="GT1200" s="9" t="e">
        <f ca="1">INDIRECT(ADDRESS(ROW(),Controls!#REF!+90))</f>
        <v>#REF!</v>
      </c>
      <c r="GU1200" s="9" t="e">
        <f ca="1">INDIRECT(ADDRESS(ROW(),Controls!#REF!+105))</f>
        <v>#REF!</v>
      </c>
      <c r="GV1200" s="9" t="e">
        <f ca="1">INDIRECT(ADDRESS(ROW(),Controls!#REF!+120))</f>
        <v>#REF!</v>
      </c>
      <c r="GW1200" s="9" t="e">
        <f ca="1">INDIRECT(ADDRESS(ROW(),Controls!#REF!+15))</f>
        <v>#REF!</v>
      </c>
      <c r="GX1200" s="9" t="e">
        <f ca="1">INDIRECT(ADDRESS(ROW(),Controls!#REF!+135))</f>
        <v>#REF!</v>
      </c>
      <c r="HJ1200" s="9" t="e">
        <f t="shared" ca="1" si="108"/>
        <v>#REF!</v>
      </c>
      <c r="HK1200" s="9" t="e">
        <f t="shared" ca="1" si="109"/>
        <v>#REF!</v>
      </c>
      <c r="HL1200" s="9" t="e">
        <f t="shared" ca="1" si="110"/>
        <v>#REF!</v>
      </c>
      <c r="HM1200" s="9" t="e">
        <f t="shared" ca="1" si="111"/>
        <v>#REF!</v>
      </c>
      <c r="HN1200" s="9" t="e">
        <f ca="1">SQRT($GS1200*(1-$GS1200/Controls!$D$15))</f>
        <v>#REF!</v>
      </c>
      <c r="HO1200" s="9" t="e">
        <f t="shared" ca="1" si="112"/>
        <v>#REF!</v>
      </c>
      <c r="HP1200" s="9" t="e">
        <f t="shared" ca="1" si="113"/>
        <v>#REF!</v>
      </c>
      <c r="HQ1200" s="9" t="e">
        <f ca="1">IF($GV1200=0,NA(),($GX1200*Controls!#REF!))</f>
        <v>#REF!</v>
      </c>
    </row>
    <row r="1201" spans="198:225" x14ac:dyDescent="0.25">
      <c r="GP1201" s="9" t="e">
        <f ca="1">INDIRECT(ADDRESS(ROW(),Controls!#REF!+30))</f>
        <v>#REF!</v>
      </c>
      <c r="GQ1201" s="9" t="e">
        <f ca="1">INDIRECT(ADDRESS(ROW(),Controls!#REF!+45))</f>
        <v>#REF!</v>
      </c>
      <c r="GR1201" s="9" t="e">
        <f ca="1">INDIRECT(ADDRESS(ROW(),Controls!#REF!+60))</f>
        <v>#REF!</v>
      </c>
      <c r="GS1201" s="9" t="e">
        <f ca="1">INDIRECT(ADDRESS(ROW(),Controls!#REF!+75))</f>
        <v>#REF!</v>
      </c>
      <c r="GT1201" s="9" t="e">
        <f ca="1">INDIRECT(ADDRESS(ROW(),Controls!#REF!+90))</f>
        <v>#REF!</v>
      </c>
      <c r="GU1201" s="9" t="e">
        <f ca="1">INDIRECT(ADDRESS(ROW(),Controls!#REF!+105))</f>
        <v>#REF!</v>
      </c>
      <c r="GV1201" s="9" t="e">
        <f ca="1">INDIRECT(ADDRESS(ROW(),Controls!#REF!+120))</f>
        <v>#REF!</v>
      </c>
      <c r="GW1201" s="9" t="e">
        <f ca="1">INDIRECT(ADDRESS(ROW(),Controls!#REF!+15))</f>
        <v>#REF!</v>
      </c>
      <c r="GX1201" s="9" t="e">
        <f ca="1">INDIRECT(ADDRESS(ROW(),Controls!#REF!+135))</f>
        <v>#REF!</v>
      </c>
      <c r="HJ1201" s="9" t="e">
        <f t="shared" ca="1" si="108"/>
        <v>#REF!</v>
      </c>
      <c r="HK1201" s="9" t="e">
        <f t="shared" ca="1" si="109"/>
        <v>#REF!</v>
      </c>
      <c r="HL1201" s="9" t="e">
        <f t="shared" ca="1" si="110"/>
        <v>#REF!</v>
      </c>
      <c r="HM1201" s="9" t="e">
        <f t="shared" ca="1" si="111"/>
        <v>#REF!</v>
      </c>
      <c r="HN1201" s="9" t="e">
        <f ca="1">SQRT($GS1201*(1-$GS1201/Controls!$D$15))</f>
        <v>#REF!</v>
      </c>
      <c r="HO1201" s="9" t="e">
        <f t="shared" ca="1" si="112"/>
        <v>#REF!</v>
      </c>
      <c r="HP1201" s="9" t="e">
        <f t="shared" ca="1" si="113"/>
        <v>#REF!</v>
      </c>
      <c r="HQ1201" s="9" t="e">
        <f ca="1">IF($GV1201=0,NA(),($GX1201*Controls!#REF!))</f>
        <v>#REF!</v>
      </c>
    </row>
    <row r="1202" spans="198:225" x14ac:dyDescent="0.25">
      <c r="GP1202" s="9" t="e">
        <f ca="1">INDIRECT(ADDRESS(ROW(),Controls!#REF!+30))</f>
        <v>#REF!</v>
      </c>
      <c r="GQ1202" s="9" t="e">
        <f ca="1">INDIRECT(ADDRESS(ROW(),Controls!#REF!+45))</f>
        <v>#REF!</v>
      </c>
      <c r="GR1202" s="9" t="e">
        <f ca="1">INDIRECT(ADDRESS(ROW(),Controls!#REF!+60))</f>
        <v>#REF!</v>
      </c>
      <c r="GS1202" s="9" t="e">
        <f ca="1">INDIRECT(ADDRESS(ROW(),Controls!#REF!+75))</f>
        <v>#REF!</v>
      </c>
      <c r="GT1202" s="9" t="e">
        <f ca="1">INDIRECT(ADDRESS(ROW(),Controls!#REF!+90))</f>
        <v>#REF!</v>
      </c>
      <c r="GU1202" s="9" t="e">
        <f ca="1">INDIRECT(ADDRESS(ROW(),Controls!#REF!+105))</f>
        <v>#REF!</v>
      </c>
      <c r="GV1202" s="9" t="e">
        <f ca="1">INDIRECT(ADDRESS(ROW(),Controls!#REF!+120))</f>
        <v>#REF!</v>
      </c>
      <c r="GW1202" s="9" t="e">
        <f ca="1">INDIRECT(ADDRESS(ROW(),Controls!#REF!+15))</f>
        <v>#REF!</v>
      </c>
      <c r="GX1202" s="9" t="e">
        <f ca="1">INDIRECT(ADDRESS(ROW(),Controls!#REF!+135))</f>
        <v>#REF!</v>
      </c>
      <c r="HJ1202" s="9" t="e">
        <f t="shared" ca="1" si="108"/>
        <v>#REF!</v>
      </c>
      <c r="HK1202" s="9" t="e">
        <f t="shared" ca="1" si="109"/>
        <v>#REF!</v>
      </c>
      <c r="HL1202" s="9" t="e">
        <f t="shared" ca="1" si="110"/>
        <v>#REF!</v>
      </c>
      <c r="HM1202" s="9" t="e">
        <f t="shared" ca="1" si="111"/>
        <v>#REF!</v>
      </c>
      <c r="HN1202" s="9" t="e">
        <f ca="1">SQRT($GS1202*(1-$GS1202/Controls!$D$15))</f>
        <v>#REF!</v>
      </c>
      <c r="HO1202" s="9" t="e">
        <f t="shared" ca="1" si="112"/>
        <v>#REF!</v>
      </c>
      <c r="HP1202" s="9" t="e">
        <f t="shared" ca="1" si="113"/>
        <v>#REF!</v>
      </c>
      <c r="HQ1202" s="9" t="e">
        <f ca="1">IF($GV1202=0,NA(),($GX1202*Controls!#REF!))</f>
        <v>#REF!</v>
      </c>
    </row>
    <row r="1203" spans="198:225" x14ac:dyDescent="0.25">
      <c r="GP1203" s="9" t="e">
        <f ca="1">INDIRECT(ADDRESS(ROW(),Controls!#REF!+30))</f>
        <v>#REF!</v>
      </c>
      <c r="GQ1203" s="9" t="e">
        <f ca="1">INDIRECT(ADDRESS(ROW(),Controls!#REF!+45))</f>
        <v>#REF!</v>
      </c>
      <c r="GR1203" s="9" t="e">
        <f ca="1">INDIRECT(ADDRESS(ROW(),Controls!#REF!+60))</f>
        <v>#REF!</v>
      </c>
      <c r="GS1203" s="9" t="e">
        <f ca="1">INDIRECT(ADDRESS(ROW(),Controls!#REF!+75))</f>
        <v>#REF!</v>
      </c>
      <c r="GT1203" s="9" t="e">
        <f ca="1">INDIRECT(ADDRESS(ROW(),Controls!#REF!+90))</f>
        <v>#REF!</v>
      </c>
      <c r="GU1203" s="9" t="e">
        <f ca="1">INDIRECT(ADDRESS(ROW(),Controls!#REF!+105))</f>
        <v>#REF!</v>
      </c>
      <c r="GV1203" s="9" t="e">
        <f ca="1">INDIRECT(ADDRESS(ROW(),Controls!#REF!+120))</f>
        <v>#REF!</v>
      </c>
      <c r="GW1203" s="9" t="e">
        <f ca="1">INDIRECT(ADDRESS(ROW(),Controls!#REF!+15))</f>
        <v>#REF!</v>
      </c>
      <c r="GX1203" s="9" t="e">
        <f ca="1">INDIRECT(ADDRESS(ROW(),Controls!#REF!+135))</f>
        <v>#REF!</v>
      </c>
      <c r="HJ1203" s="9" t="e">
        <f t="shared" ca="1" si="108"/>
        <v>#REF!</v>
      </c>
      <c r="HK1203" s="9" t="e">
        <f t="shared" ca="1" si="109"/>
        <v>#REF!</v>
      </c>
      <c r="HL1203" s="9" t="e">
        <f t="shared" ca="1" si="110"/>
        <v>#REF!</v>
      </c>
      <c r="HM1203" s="9" t="e">
        <f t="shared" ca="1" si="111"/>
        <v>#REF!</v>
      </c>
      <c r="HN1203" s="9" t="e">
        <f ca="1">SQRT($GS1203*(1-$GS1203/Controls!$D$15))</f>
        <v>#REF!</v>
      </c>
      <c r="HO1203" s="9" t="e">
        <f t="shared" ca="1" si="112"/>
        <v>#REF!</v>
      </c>
      <c r="HP1203" s="9" t="e">
        <f t="shared" ca="1" si="113"/>
        <v>#REF!</v>
      </c>
      <c r="HQ1203" s="9" t="e">
        <f ca="1">IF($GV1203=0,NA(),($GX1203*Controls!#REF!))</f>
        <v>#REF!</v>
      </c>
    </row>
    <row r="1204" spans="198:225" x14ac:dyDescent="0.25">
      <c r="GP1204" s="9" t="e">
        <f ca="1">INDIRECT(ADDRESS(ROW(),Controls!#REF!+30))</f>
        <v>#REF!</v>
      </c>
      <c r="GQ1204" s="9" t="e">
        <f ca="1">INDIRECT(ADDRESS(ROW(),Controls!#REF!+45))</f>
        <v>#REF!</v>
      </c>
      <c r="GR1204" s="9" t="e">
        <f ca="1">INDIRECT(ADDRESS(ROW(),Controls!#REF!+60))</f>
        <v>#REF!</v>
      </c>
      <c r="GS1204" s="9" t="e">
        <f ca="1">INDIRECT(ADDRESS(ROW(),Controls!#REF!+75))</f>
        <v>#REF!</v>
      </c>
      <c r="GT1204" s="9" t="e">
        <f ca="1">INDIRECT(ADDRESS(ROW(),Controls!#REF!+90))</f>
        <v>#REF!</v>
      </c>
      <c r="GU1204" s="9" t="e">
        <f ca="1">INDIRECT(ADDRESS(ROW(),Controls!#REF!+105))</f>
        <v>#REF!</v>
      </c>
      <c r="GV1204" s="9" t="e">
        <f ca="1">INDIRECT(ADDRESS(ROW(),Controls!#REF!+120))</f>
        <v>#REF!</v>
      </c>
      <c r="GW1204" s="9" t="e">
        <f ca="1">INDIRECT(ADDRESS(ROW(),Controls!#REF!+15))</f>
        <v>#REF!</v>
      </c>
      <c r="GX1204" s="9" t="e">
        <f ca="1">INDIRECT(ADDRESS(ROW(),Controls!#REF!+135))</f>
        <v>#REF!</v>
      </c>
      <c r="HJ1204" s="9" t="e">
        <f t="shared" ca="1" si="108"/>
        <v>#REF!</v>
      </c>
      <c r="HK1204" s="9" t="e">
        <f t="shared" ca="1" si="109"/>
        <v>#REF!</v>
      </c>
      <c r="HL1204" s="9" t="e">
        <f t="shared" ca="1" si="110"/>
        <v>#REF!</v>
      </c>
      <c r="HM1204" s="9" t="e">
        <f t="shared" ca="1" si="111"/>
        <v>#REF!</v>
      </c>
      <c r="HN1204" s="9" t="e">
        <f ca="1">SQRT($GS1204*(1-$GS1204/Controls!$D$15))</f>
        <v>#REF!</v>
      </c>
      <c r="HO1204" s="9" t="e">
        <f t="shared" ca="1" si="112"/>
        <v>#REF!</v>
      </c>
      <c r="HP1204" s="9" t="e">
        <f t="shared" ca="1" si="113"/>
        <v>#REF!</v>
      </c>
      <c r="HQ1204" s="9" t="e">
        <f ca="1">IF($GV1204=0,NA(),($GX1204*Controls!#REF!))</f>
        <v>#REF!</v>
      </c>
    </row>
    <row r="1205" spans="198:225" x14ac:dyDescent="0.25">
      <c r="GP1205" s="9" t="e">
        <f ca="1">INDIRECT(ADDRESS(ROW(),Controls!#REF!+30))</f>
        <v>#REF!</v>
      </c>
      <c r="GQ1205" s="9" t="e">
        <f ca="1">INDIRECT(ADDRESS(ROW(),Controls!#REF!+45))</f>
        <v>#REF!</v>
      </c>
      <c r="GR1205" s="9" t="e">
        <f ca="1">INDIRECT(ADDRESS(ROW(),Controls!#REF!+60))</f>
        <v>#REF!</v>
      </c>
      <c r="GS1205" s="9" t="e">
        <f ca="1">INDIRECT(ADDRESS(ROW(),Controls!#REF!+75))</f>
        <v>#REF!</v>
      </c>
      <c r="GT1205" s="9" t="e">
        <f ca="1">INDIRECT(ADDRESS(ROW(),Controls!#REF!+90))</f>
        <v>#REF!</v>
      </c>
      <c r="GU1205" s="9" t="e">
        <f ca="1">INDIRECT(ADDRESS(ROW(),Controls!#REF!+105))</f>
        <v>#REF!</v>
      </c>
      <c r="GV1205" s="9" t="e">
        <f ca="1">INDIRECT(ADDRESS(ROW(),Controls!#REF!+120))</f>
        <v>#REF!</v>
      </c>
      <c r="GW1205" s="9" t="e">
        <f ca="1">INDIRECT(ADDRESS(ROW(),Controls!#REF!+15))</f>
        <v>#REF!</v>
      </c>
      <c r="GX1205" s="9" t="e">
        <f ca="1">INDIRECT(ADDRESS(ROW(),Controls!#REF!+135))</f>
        <v>#REF!</v>
      </c>
      <c r="HJ1205" s="9" t="e">
        <f t="shared" ca="1" si="108"/>
        <v>#REF!</v>
      </c>
      <c r="HK1205" s="9" t="e">
        <f t="shared" ca="1" si="109"/>
        <v>#REF!</v>
      </c>
      <c r="HL1205" s="9" t="e">
        <f t="shared" ca="1" si="110"/>
        <v>#REF!</v>
      </c>
      <c r="HM1205" s="9" t="e">
        <f t="shared" ca="1" si="111"/>
        <v>#REF!</v>
      </c>
      <c r="HN1205" s="9" t="e">
        <f ca="1">SQRT($GS1205*(1-$GS1205/Controls!$D$15))</f>
        <v>#REF!</v>
      </c>
      <c r="HO1205" s="9" t="e">
        <f t="shared" ca="1" si="112"/>
        <v>#REF!</v>
      </c>
      <c r="HP1205" s="9" t="e">
        <f t="shared" ca="1" si="113"/>
        <v>#REF!</v>
      </c>
      <c r="HQ1205" s="9" t="e">
        <f ca="1">IF($GV1205=0,NA(),($GX1205*Controls!#REF!))</f>
        <v>#REF!</v>
      </c>
    </row>
    <row r="1206" spans="198:225" x14ac:dyDescent="0.25">
      <c r="GP1206" s="9" t="e">
        <f ca="1">INDIRECT(ADDRESS(ROW(),Controls!#REF!+30))</f>
        <v>#REF!</v>
      </c>
      <c r="GQ1206" s="9" t="e">
        <f ca="1">INDIRECT(ADDRESS(ROW(),Controls!#REF!+45))</f>
        <v>#REF!</v>
      </c>
      <c r="GR1206" s="9" t="e">
        <f ca="1">INDIRECT(ADDRESS(ROW(),Controls!#REF!+60))</f>
        <v>#REF!</v>
      </c>
      <c r="GS1206" s="9" t="e">
        <f ca="1">INDIRECT(ADDRESS(ROW(),Controls!#REF!+75))</f>
        <v>#REF!</v>
      </c>
      <c r="GT1206" s="9" t="e">
        <f ca="1">INDIRECT(ADDRESS(ROW(),Controls!#REF!+90))</f>
        <v>#REF!</v>
      </c>
      <c r="GU1206" s="9" t="e">
        <f ca="1">INDIRECT(ADDRESS(ROW(),Controls!#REF!+105))</f>
        <v>#REF!</v>
      </c>
      <c r="GV1206" s="9" t="e">
        <f ca="1">INDIRECT(ADDRESS(ROW(),Controls!#REF!+120))</f>
        <v>#REF!</v>
      </c>
      <c r="GW1206" s="9" t="e">
        <f ca="1">INDIRECT(ADDRESS(ROW(),Controls!#REF!+15))</f>
        <v>#REF!</v>
      </c>
      <c r="GX1206" s="9" t="e">
        <f ca="1">INDIRECT(ADDRESS(ROW(),Controls!#REF!+135))</f>
        <v>#REF!</v>
      </c>
      <c r="HJ1206" s="9" t="e">
        <f t="shared" ca="1" si="108"/>
        <v>#REF!</v>
      </c>
      <c r="HK1206" s="9" t="e">
        <f t="shared" ca="1" si="109"/>
        <v>#REF!</v>
      </c>
      <c r="HL1206" s="9" t="e">
        <f t="shared" ca="1" si="110"/>
        <v>#REF!</v>
      </c>
      <c r="HM1206" s="9" t="e">
        <f t="shared" ca="1" si="111"/>
        <v>#REF!</v>
      </c>
      <c r="HN1206" s="9" t="e">
        <f ca="1">SQRT($GS1206*(1-$GS1206/Controls!$D$15))</f>
        <v>#REF!</v>
      </c>
      <c r="HO1206" s="9" t="e">
        <f t="shared" ca="1" si="112"/>
        <v>#REF!</v>
      </c>
      <c r="HP1206" s="9" t="e">
        <f t="shared" ca="1" si="113"/>
        <v>#REF!</v>
      </c>
      <c r="HQ1206" s="9" t="e">
        <f ca="1">IF($GV1206=0,NA(),($GX1206*Controls!#REF!))</f>
        <v>#REF!</v>
      </c>
    </row>
    <row r="1207" spans="198:225" x14ac:dyDescent="0.25">
      <c r="GP1207" s="9" t="e">
        <f ca="1">INDIRECT(ADDRESS(ROW(),Controls!#REF!+30))</f>
        <v>#REF!</v>
      </c>
      <c r="GQ1207" s="9" t="e">
        <f ca="1">INDIRECT(ADDRESS(ROW(),Controls!#REF!+45))</f>
        <v>#REF!</v>
      </c>
      <c r="GR1207" s="9" t="e">
        <f ca="1">INDIRECT(ADDRESS(ROW(),Controls!#REF!+60))</f>
        <v>#REF!</v>
      </c>
      <c r="GS1207" s="9" t="e">
        <f ca="1">INDIRECT(ADDRESS(ROW(),Controls!#REF!+75))</f>
        <v>#REF!</v>
      </c>
      <c r="GT1207" s="9" t="e">
        <f ca="1">INDIRECT(ADDRESS(ROW(),Controls!#REF!+90))</f>
        <v>#REF!</v>
      </c>
      <c r="GU1207" s="9" t="e">
        <f ca="1">INDIRECT(ADDRESS(ROW(),Controls!#REF!+105))</f>
        <v>#REF!</v>
      </c>
      <c r="GV1207" s="9" t="e">
        <f ca="1">INDIRECT(ADDRESS(ROW(),Controls!#REF!+120))</f>
        <v>#REF!</v>
      </c>
      <c r="GW1207" s="9" t="e">
        <f ca="1">INDIRECT(ADDRESS(ROW(),Controls!#REF!+15))</f>
        <v>#REF!</v>
      </c>
      <c r="GX1207" s="9" t="e">
        <f ca="1">INDIRECT(ADDRESS(ROW(),Controls!#REF!+135))</f>
        <v>#REF!</v>
      </c>
      <c r="HJ1207" s="9" t="e">
        <f t="shared" ca="1" si="108"/>
        <v>#REF!</v>
      </c>
      <c r="HK1207" s="9" t="e">
        <f t="shared" ca="1" si="109"/>
        <v>#REF!</v>
      </c>
      <c r="HL1207" s="9" t="e">
        <f t="shared" ca="1" si="110"/>
        <v>#REF!</v>
      </c>
      <c r="HM1207" s="9" t="e">
        <f t="shared" ca="1" si="111"/>
        <v>#REF!</v>
      </c>
      <c r="HN1207" s="9" t="e">
        <f ca="1">SQRT($GS1207*(1-$GS1207/Controls!$D$15))</f>
        <v>#REF!</v>
      </c>
      <c r="HO1207" s="9" t="e">
        <f t="shared" ca="1" si="112"/>
        <v>#REF!</v>
      </c>
      <c r="HP1207" s="9" t="e">
        <f t="shared" ca="1" si="113"/>
        <v>#REF!</v>
      </c>
      <c r="HQ1207" s="9" t="e">
        <f ca="1">IF($GV1207=0,NA(),($GX1207*Controls!#REF!))</f>
        <v>#REF!</v>
      </c>
    </row>
    <row r="1208" spans="198:225" x14ac:dyDescent="0.25">
      <c r="GP1208" s="9" t="e">
        <f ca="1">INDIRECT(ADDRESS(ROW(),Controls!#REF!+30))</f>
        <v>#REF!</v>
      </c>
      <c r="GQ1208" s="9" t="e">
        <f ca="1">INDIRECT(ADDRESS(ROW(),Controls!#REF!+45))</f>
        <v>#REF!</v>
      </c>
      <c r="GR1208" s="9" t="e">
        <f ca="1">INDIRECT(ADDRESS(ROW(),Controls!#REF!+60))</f>
        <v>#REF!</v>
      </c>
      <c r="GS1208" s="9" t="e">
        <f ca="1">INDIRECT(ADDRESS(ROW(),Controls!#REF!+75))</f>
        <v>#REF!</v>
      </c>
      <c r="GT1208" s="9" t="e">
        <f ca="1">INDIRECT(ADDRESS(ROW(),Controls!#REF!+90))</f>
        <v>#REF!</v>
      </c>
      <c r="GU1208" s="9" t="e">
        <f ca="1">INDIRECT(ADDRESS(ROW(),Controls!#REF!+105))</f>
        <v>#REF!</v>
      </c>
      <c r="GV1208" s="9" t="e">
        <f ca="1">INDIRECT(ADDRESS(ROW(),Controls!#REF!+120))</f>
        <v>#REF!</v>
      </c>
      <c r="GW1208" s="9" t="e">
        <f ca="1">INDIRECT(ADDRESS(ROW(),Controls!#REF!+15))</f>
        <v>#REF!</v>
      </c>
      <c r="GX1208" s="9" t="e">
        <f ca="1">INDIRECT(ADDRESS(ROW(),Controls!#REF!+135))</f>
        <v>#REF!</v>
      </c>
      <c r="HJ1208" s="9" t="e">
        <f t="shared" ca="1" si="108"/>
        <v>#REF!</v>
      </c>
      <c r="HK1208" s="9" t="e">
        <f t="shared" ca="1" si="109"/>
        <v>#REF!</v>
      </c>
      <c r="HL1208" s="9" t="e">
        <f t="shared" ca="1" si="110"/>
        <v>#REF!</v>
      </c>
      <c r="HM1208" s="9" t="e">
        <f t="shared" ca="1" si="111"/>
        <v>#REF!</v>
      </c>
      <c r="HN1208" s="9" t="e">
        <f ca="1">SQRT($GS1208*(1-$GS1208/Controls!$D$15))</f>
        <v>#REF!</v>
      </c>
      <c r="HO1208" s="9" t="e">
        <f t="shared" ca="1" si="112"/>
        <v>#REF!</v>
      </c>
      <c r="HP1208" s="9" t="e">
        <f t="shared" ca="1" si="113"/>
        <v>#REF!</v>
      </c>
      <c r="HQ1208" s="9" t="e">
        <f ca="1">IF($GV1208=0,NA(),($GX1208*Controls!#REF!))</f>
        <v>#REF!</v>
      </c>
    </row>
    <row r="1209" spans="198:225" x14ac:dyDescent="0.25">
      <c r="GP1209" s="9" t="e">
        <f ca="1">INDIRECT(ADDRESS(ROW(),Controls!#REF!+30))</f>
        <v>#REF!</v>
      </c>
      <c r="GQ1209" s="9" t="e">
        <f ca="1">INDIRECT(ADDRESS(ROW(),Controls!#REF!+45))</f>
        <v>#REF!</v>
      </c>
      <c r="GR1209" s="9" t="e">
        <f ca="1">INDIRECT(ADDRESS(ROW(),Controls!#REF!+60))</f>
        <v>#REF!</v>
      </c>
      <c r="GS1209" s="9" t="e">
        <f ca="1">INDIRECT(ADDRESS(ROW(),Controls!#REF!+75))</f>
        <v>#REF!</v>
      </c>
      <c r="GT1209" s="9" t="e">
        <f ca="1">INDIRECT(ADDRESS(ROW(),Controls!#REF!+90))</f>
        <v>#REF!</v>
      </c>
      <c r="GU1209" s="9" t="e">
        <f ca="1">INDIRECT(ADDRESS(ROW(),Controls!#REF!+105))</f>
        <v>#REF!</v>
      </c>
      <c r="GV1209" s="9" t="e">
        <f ca="1">INDIRECT(ADDRESS(ROW(),Controls!#REF!+120))</f>
        <v>#REF!</v>
      </c>
      <c r="GW1209" s="9" t="e">
        <f ca="1">INDIRECT(ADDRESS(ROW(),Controls!#REF!+15))</f>
        <v>#REF!</v>
      </c>
      <c r="GX1209" s="9" t="e">
        <f ca="1">INDIRECT(ADDRESS(ROW(),Controls!#REF!+135))</f>
        <v>#REF!</v>
      </c>
      <c r="HJ1209" s="9" t="e">
        <f t="shared" ca="1" si="108"/>
        <v>#REF!</v>
      </c>
      <c r="HK1209" s="9" t="e">
        <f t="shared" ca="1" si="109"/>
        <v>#REF!</v>
      </c>
      <c r="HL1209" s="9" t="e">
        <f t="shared" ca="1" si="110"/>
        <v>#REF!</v>
      </c>
      <c r="HM1209" s="9" t="e">
        <f t="shared" ca="1" si="111"/>
        <v>#REF!</v>
      </c>
      <c r="HN1209" s="9" t="e">
        <f ca="1">SQRT($GS1209*(1-$GS1209/Controls!$D$15))</f>
        <v>#REF!</v>
      </c>
      <c r="HO1209" s="9" t="e">
        <f t="shared" ca="1" si="112"/>
        <v>#REF!</v>
      </c>
      <c r="HP1209" s="9" t="e">
        <f t="shared" ca="1" si="113"/>
        <v>#REF!</v>
      </c>
      <c r="HQ1209" s="9" t="e">
        <f ca="1">IF($GV1209=0,NA(),($GX1209*Controls!#REF!))</f>
        <v>#REF!</v>
      </c>
    </row>
    <row r="1210" spans="198:225" x14ac:dyDescent="0.25">
      <c r="GP1210" s="9" t="e">
        <f ca="1">INDIRECT(ADDRESS(ROW(),Controls!#REF!+30))</f>
        <v>#REF!</v>
      </c>
      <c r="GQ1210" s="9" t="e">
        <f ca="1">INDIRECT(ADDRESS(ROW(),Controls!#REF!+45))</f>
        <v>#REF!</v>
      </c>
      <c r="GR1210" s="9" t="e">
        <f ca="1">INDIRECT(ADDRESS(ROW(),Controls!#REF!+60))</f>
        <v>#REF!</v>
      </c>
      <c r="GS1210" s="9" t="e">
        <f ca="1">INDIRECT(ADDRESS(ROW(),Controls!#REF!+75))</f>
        <v>#REF!</v>
      </c>
      <c r="GT1210" s="9" t="e">
        <f ca="1">INDIRECT(ADDRESS(ROW(),Controls!#REF!+90))</f>
        <v>#REF!</v>
      </c>
      <c r="GU1210" s="9" t="e">
        <f ca="1">INDIRECT(ADDRESS(ROW(),Controls!#REF!+105))</f>
        <v>#REF!</v>
      </c>
      <c r="GV1210" s="9" t="e">
        <f ca="1">INDIRECT(ADDRESS(ROW(),Controls!#REF!+120))</f>
        <v>#REF!</v>
      </c>
      <c r="GW1210" s="9" t="e">
        <f ca="1">INDIRECT(ADDRESS(ROW(),Controls!#REF!+15))</f>
        <v>#REF!</v>
      </c>
      <c r="GX1210" s="9" t="e">
        <f ca="1">INDIRECT(ADDRESS(ROW(),Controls!#REF!+135))</f>
        <v>#REF!</v>
      </c>
      <c r="HJ1210" s="9" t="e">
        <f t="shared" ca="1" si="108"/>
        <v>#REF!</v>
      </c>
      <c r="HK1210" s="9" t="e">
        <f t="shared" ca="1" si="109"/>
        <v>#REF!</v>
      </c>
      <c r="HL1210" s="9" t="e">
        <f t="shared" ca="1" si="110"/>
        <v>#REF!</v>
      </c>
      <c r="HM1210" s="9" t="e">
        <f t="shared" ca="1" si="111"/>
        <v>#REF!</v>
      </c>
      <c r="HN1210" s="9" t="e">
        <f ca="1">SQRT($GS1210*(1-$GS1210/Controls!$D$15))</f>
        <v>#REF!</v>
      </c>
      <c r="HO1210" s="9" t="e">
        <f t="shared" ca="1" si="112"/>
        <v>#REF!</v>
      </c>
      <c r="HP1210" s="9" t="e">
        <f t="shared" ca="1" si="113"/>
        <v>#REF!</v>
      </c>
      <c r="HQ1210" s="9" t="e">
        <f ca="1">IF($GV1210=0,NA(),($GX1210*Controls!#REF!))</f>
        <v>#REF!</v>
      </c>
    </row>
    <row r="1211" spans="198:225" x14ac:dyDescent="0.25">
      <c r="GP1211" s="9" t="e">
        <f ca="1">INDIRECT(ADDRESS(ROW(),Controls!#REF!+30))</f>
        <v>#REF!</v>
      </c>
      <c r="GQ1211" s="9" t="e">
        <f ca="1">INDIRECT(ADDRESS(ROW(),Controls!#REF!+45))</f>
        <v>#REF!</v>
      </c>
      <c r="GR1211" s="9" t="e">
        <f ca="1">INDIRECT(ADDRESS(ROW(),Controls!#REF!+60))</f>
        <v>#REF!</v>
      </c>
      <c r="GS1211" s="9" t="e">
        <f ca="1">INDIRECT(ADDRESS(ROW(),Controls!#REF!+75))</f>
        <v>#REF!</v>
      </c>
      <c r="GT1211" s="9" t="e">
        <f ca="1">INDIRECT(ADDRESS(ROW(),Controls!#REF!+90))</f>
        <v>#REF!</v>
      </c>
      <c r="GU1211" s="9" t="e">
        <f ca="1">INDIRECT(ADDRESS(ROW(),Controls!#REF!+105))</f>
        <v>#REF!</v>
      </c>
      <c r="GV1211" s="9" t="e">
        <f ca="1">INDIRECT(ADDRESS(ROW(),Controls!#REF!+120))</f>
        <v>#REF!</v>
      </c>
      <c r="GW1211" s="9" t="e">
        <f ca="1">INDIRECT(ADDRESS(ROW(),Controls!#REF!+15))</f>
        <v>#REF!</v>
      </c>
      <c r="GX1211" s="9" t="e">
        <f ca="1">INDIRECT(ADDRESS(ROW(),Controls!#REF!+135))</f>
        <v>#REF!</v>
      </c>
      <c r="HJ1211" s="9" t="e">
        <f t="shared" ca="1" si="108"/>
        <v>#REF!</v>
      </c>
      <c r="HK1211" s="9" t="e">
        <f t="shared" ca="1" si="109"/>
        <v>#REF!</v>
      </c>
      <c r="HL1211" s="9" t="e">
        <f t="shared" ca="1" si="110"/>
        <v>#REF!</v>
      </c>
      <c r="HM1211" s="9" t="e">
        <f t="shared" ca="1" si="111"/>
        <v>#REF!</v>
      </c>
      <c r="HN1211" s="9" t="e">
        <f ca="1">SQRT($GS1211*(1-$GS1211/Controls!$D$15))</f>
        <v>#REF!</v>
      </c>
      <c r="HO1211" s="9" t="e">
        <f t="shared" ca="1" si="112"/>
        <v>#REF!</v>
      </c>
      <c r="HP1211" s="9" t="e">
        <f t="shared" ca="1" si="113"/>
        <v>#REF!</v>
      </c>
      <c r="HQ1211" s="9" t="e">
        <f ca="1">IF($GV1211=0,NA(),($GX1211*Controls!#REF!))</f>
        <v>#REF!</v>
      </c>
    </row>
    <row r="1212" spans="198:225" x14ac:dyDescent="0.25">
      <c r="GP1212" s="9" t="e">
        <f ca="1">INDIRECT(ADDRESS(ROW(),Controls!#REF!+30))</f>
        <v>#REF!</v>
      </c>
      <c r="GQ1212" s="9" t="e">
        <f ca="1">INDIRECT(ADDRESS(ROW(),Controls!#REF!+45))</f>
        <v>#REF!</v>
      </c>
      <c r="GR1212" s="9" t="e">
        <f ca="1">INDIRECT(ADDRESS(ROW(),Controls!#REF!+60))</f>
        <v>#REF!</v>
      </c>
      <c r="GS1212" s="9" t="e">
        <f ca="1">INDIRECT(ADDRESS(ROW(),Controls!#REF!+75))</f>
        <v>#REF!</v>
      </c>
      <c r="GT1212" s="9" t="e">
        <f ca="1">INDIRECT(ADDRESS(ROW(),Controls!#REF!+90))</f>
        <v>#REF!</v>
      </c>
      <c r="GU1212" s="9" t="e">
        <f ca="1">INDIRECT(ADDRESS(ROW(),Controls!#REF!+105))</f>
        <v>#REF!</v>
      </c>
      <c r="GV1212" s="9" t="e">
        <f ca="1">INDIRECT(ADDRESS(ROW(),Controls!#REF!+120))</f>
        <v>#REF!</v>
      </c>
      <c r="GW1212" s="9" t="e">
        <f ca="1">INDIRECT(ADDRESS(ROW(),Controls!#REF!+15))</f>
        <v>#REF!</v>
      </c>
      <c r="GX1212" s="9" t="e">
        <f ca="1">INDIRECT(ADDRESS(ROW(),Controls!#REF!+135))</f>
        <v>#REF!</v>
      </c>
      <c r="HJ1212" s="9" t="e">
        <f t="shared" ca="1" si="108"/>
        <v>#REF!</v>
      </c>
      <c r="HK1212" s="9" t="e">
        <f t="shared" ca="1" si="109"/>
        <v>#REF!</v>
      </c>
      <c r="HL1212" s="9" t="e">
        <f t="shared" ca="1" si="110"/>
        <v>#REF!</v>
      </c>
      <c r="HM1212" s="9" t="e">
        <f t="shared" ca="1" si="111"/>
        <v>#REF!</v>
      </c>
      <c r="HN1212" s="9" t="e">
        <f ca="1">SQRT($GS1212*(1-$GS1212/Controls!$D$15))</f>
        <v>#REF!</v>
      </c>
      <c r="HO1212" s="9" t="e">
        <f t="shared" ca="1" si="112"/>
        <v>#REF!</v>
      </c>
      <c r="HP1212" s="9" t="e">
        <f t="shared" ca="1" si="113"/>
        <v>#REF!</v>
      </c>
      <c r="HQ1212" s="9" t="e">
        <f ca="1">IF($GV1212=0,NA(),($GX1212*Controls!#REF!))</f>
        <v>#REF!</v>
      </c>
    </row>
    <row r="1213" spans="198:225" x14ac:dyDescent="0.25">
      <c r="GP1213" s="9" t="e">
        <f ca="1">INDIRECT(ADDRESS(ROW(),Controls!#REF!+30))</f>
        <v>#REF!</v>
      </c>
      <c r="GQ1213" s="9" t="e">
        <f ca="1">INDIRECT(ADDRESS(ROW(),Controls!#REF!+45))</f>
        <v>#REF!</v>
      </c>
      <c r="GR1213" s="9" t="e">
        <f ca="1">INDIRECT(ADDRESS(ROW(),Controls!#REF!+60))</f>
        <v>#REF!</v>
      </c>
      <c r="GS1213" s="9" t="e">
        <f ca="1">INDIRECT(ADDRESS(ROW(),Controls!#REF!+75))</f>
        <v>#REF!</v>
      </c>
      <c r="GT1213" s="9" t="e">
        <f ca="1">INDIRECT(ADDRESS(ROW(),Controls!#REF!+90))</f>
        <v>#REF!</v>
      </c>
      <c r="GU1213" s="9" t="e">
        <f ca="1">INDIRECT(ADDRESS(ROW(),Controls!#REF!+105))</f>
        <v>#REF!</v>
      </c>
      <c r="GV1213" s="9" t="e">
        <f ca="1">INDIRECT(ADDRESS(ROW(),Controls!#REF!+120))</f>
        <v>#REF!</v>
      </c>
      <c r="GW1213" s="9" t="e">
        <f ca="1">INDIRECT(ADDRESS(ROW(),Controls!#REF!+15))</f>
        <v>#REF!</v>
      </c>
      <c r="GX1213" s="9" t="e">
        <f ca="1">INDIRECT(ADDRESS(ROW(),Controls!#REF!+135))</f>
        <v>#REF!</v>
      </c>
      <c r="HJ1213" s="9" t="e">
        <f t="shared" ca="1" si="108"/>
        <v>#REF!</v>
      </c>
      <c r="HK1213" s="9" t="e">
        <f t="shared" ca="1" si="109"/>
        <v>#REF!</v>
      </c>
      <c r="HL1213" s="9" t="e">
        <f t="shared" ca="1" si="110"/>
        <v>#REF!</v>
      </c>
      <c r="HM1213" s="9" t="e">
        <f t="shared" ca="1" si="111"/>
        <v>#REF!</v>
      </c>
      <c r="HN1213" s="9" t="e">
        <f ca="1">SQRT($GS1213*(1-$GS1213/Controls!$D$15))</f>
        <v>#REF!</v>
      </c>
      <c r="HO1213" s="9" t="e">
        <f t="shared" ca="1" si="112"/>
        <v>#REF!</v>
      </c>
      <c r="HP1213" s="9" t="e">
        <f t="shared" ca="1" si="113"/>
        <v>#REF!</v>
      </c>
      <c r="HQ1213" s="9" t="e">
        <f ca="1">IF($GV1213=0,NA(),($GX1213*Controls!#REF!))</f>
        <v>#REF!</v>
      </c>
    </row>
    <row r="1214" spans="198:225" x14ac:dyDescent="0.25">
      <c r="GP1214" s="9" t="e">
        <f ca="1">INDIRECT(ADDRESS(ROW(),Controls!#REF!+30))</f>
        <v>#REF!</v>
      </c>
      <c r="GQ1214" s="9" t="e">
        <f ca="1">INDIRECT(ADDRESS(ROW(),Controls!#REF!+45))</f>
        <v>#REF!</v>
      </c>
      <c r="GR1214" s="9" t="e">
        <f ca="1">INDIRECT(ADDRESS(ROW(),Controls!#REF!+60))</f>
        <v>#REF!</v>
      </c>
      <c r="GS1214" s="9" t="e">
        <f ca="1">INDIRECT(ADDRESS(ROW(),Controls!#REF!+75))</f>
        <v>#REF!</v>
      </c>
      <c r="GT1214" s="9" t="e">
        <f ca="1">INDIRECT(ADDRESS(ROW(),Controls!#REF!+90))</f>
        <v>#REF!</v>
      </c>
      <c r="GU1214" s="9" t="e">
        <f ca="1">INDIRECT(ADDRESS(ROW(),Controls!#REF!+105))</f>
        <v>#REF!</v>
      </c>
      <c r="GV1214" s="9" t="e">
        <f ca="1">INDIRECT(ADDRESS(ROW(),Controls!#REF!+120))</f>
        <v>#REF!</v>
      </c>
      <c r="GW1214" s="9" t="e">
        <f ca="1">INDIRECT(ADDRESS(ROW(),Controls!#REF!+15))</f>
        <v>#REF!</v>
      </c>
      <c r="GX1214" s="9" t="e">
        <f ca="1">INDIRECT(ADDRESS(ROW(),Controls!#REF!+135))</f>
        <v>#REF!</v>
      </c>
      <c r="HJ1214" s="9" t="e">
        <f t="shared" ca="1" si="108"/>
        <v>#REF!</v>
      </c>
      <c r="HK1214" s="9" t="e">
        <f t="shared" ca="1" si="109"/>
        <v>#REF!</v>
      </c>
      <c r="HL1214" s="9" t="e">
        <f t="shared" ca="1" si="110"/>
        <v>#REF!</v>
      </c>
      <c r="HM1214" s="9" t="e">
        <f t="shared" ca="1" si="111"/>
        <v>#REF!</v>
      </c>
      <c r="HN1214" s="9" t="e">
        <f ca="1">SQRT($GS1214*(1-$GS1214/Controls!$D$15))</f>
        <v>#REF!</v>
      </c>
      <c r="HO1214" s="9" t="e">
        <f t="shared" ca="1" si="112"/>
        <v>#REF!</v>
      </c>
      <c r="HP1214" s="9" t="e">
        <f t="shared" ca="1" si="113"/>
        <v>#REF!</v>
      </c>
      <c r="HQ1214" s="9" t="e">
        <f ca="1">IF($GV1214=0,NA(),($GX1214*Controls!#REF!))</f>
        <v>#REF!</v>
      </c>
    </row>
    <row r="1215" spans="198:225" x14ac:dyDescent="0.25">
      <c r="GP1215" s="9" t="e">
        <f ca="1">INDIRECT(ADDRESS(ROW(),Controls!#REF!+30))</f>
        <v>#REF!</v>
      </c>
      <c r="GQ1215" s="9" t="e">
        <f ca="1">INDIRECT(ADDRESS(ROW(),Controls!#REF!+45))</f>
        <v>#REF!</v>
      </c>
      <c r="GR1215" s="9" t="e">
        <f ca="1">INDIRECT(ADDRESS(ROW(),Controls!#REF!+60))</f>
        <v>#REF!</v>
      </c>
      <c r="GS1215" s="9" t="e">
        <f ca="1">INDIRECT(ADDRESS(ROW(),Controls!#REF!+75))</f>
        <v>#REF!</v>
      </c>
      <c r="GT1215" s="9" t="e">
        <f ca="1">INDIRECT(ADDRESS(ROW(),Controls!#REF!+90))</f>
        <v>#REF!</v>
      </c>
      <c r="GU1215" s="9" t="e">
        <f ca="1">INDIRECT(ADDRESS(ROW(),Controls!#REF!+105))</f>
        <v>#REF!</v>
      </c>
      <c r="GV1215" s="9" t="e">
        <f ca="1">INDIRECT(ADDRESS(ROW(),Controls!#REF!+120))</f>
        <v>#REF!</v>
      </c>
      <c r="GW1215" s="9" t="e">
        <f ca="1">INDIRECT(ADDRESS(ROW(),Controls!#REF!+15))</f>
        <v>#REF!</v>
      </c>
      <c r="GX1215" s="9" t="e">
        <f ca="1">INDIRECT(ADDRESS(ROW(),Controls!#REF!+135))</f>
        <v>#REF!</v>
      </c>
      <c r="HJ1215" s="9" t="e">
        <f t="shared" ca="1" si="108"/>
        <v>#REF!</v>
      </c>
      <c r="HK1215" s="9" t="e">
        <f t="shared" ca="1" si="109"/>
        <v>#REF!</v>
      </c>
      <c r="HL1215" s="9" t="e">
        <f t="shared" ca="1" si="110"/>
        <v>#REF!</v>
      </c>
      <c r="HM1215" s="9" t="e">
        <f t="shared" ca="1" si="111"/>
        <v>#REF!</v>
      </c>
      <c r="HN1215" s="9" t="e">
        <f ca="1">SQRT($GS1215*(1-$GS1215/Controls!$D$15))</f>
        <v>#REF!</v>
      </c>
      <c r="HO1215" s="9" t="e">
        <f t="shared" ca="1" si="112"/>
        <v>#REF!</v>
      </c>
      <c r="HP1215" s="9" t="e">
        <f t="shared" ca="1" si="113"/>
        <v>#REF!</v>
      </c>
      <c r="HQ1215" s="9" t="e">
        <f ca="1">IF($GV1215=0,NA(),($GX1215*Controls!#REF!))</f>
        <v>#REF!</v>
      </c>
    </row>
    <row r="1216" spans="198:225" x14ac:dyDescent="0.25">
      <c r="GP1216" s="9" t="e">
        <f ca="1">INDIRECT(ADDRESS(ROW(),Controls!#REF!+30))</f>
        <v>#REF!</v>
      </c>
      <c r="GQ1216" s="9" t="e">
        <f ca="1">INDIRECT(ADDRESS(ROW(),Controls!#REF!+45))</f>
        <v>#REF!</v>
      </c>
      <c r="GR1216" s="9" t="e">
        <f ca="1">INDIRECT(ADDRESS(ROW(),Controls!#REF!+60))</f>
        <v>#REF!</v>
      </c>
      <c r="GS1216" s="9" t="e">
        <f ca="1">INDIRECT(ADDRESS(ROW(),Controls!#REF!+75))</f>
        <v>#REF!</v>
      </c>
      <c r="GT1216" s="9" t="e">
        <f ca="1">INDIRECT(ADDRESS(ROW(),Controls!#REF!+90))</f>
        <v>#REF!</v>
      </c>
      <c r="GU1216" s="9" t="e">
        <f ca="1">INDIRECT(ADDRESS(ROW(),Controls!#REF!+105))</f>
        <v>#REF!</v>
      </c>
      <c r="GV1216" s="9" t="e">
        <f ca="1">INDIRECT(ADDRESS(ROW(),Controls!#REF!+120))</f>
        <v>#REF!</v>
      </c>
      <c r="GW1216" s="9" t="e">
        <f ca="1">INDIRECT(ADDRESS(ROW(),Controls!#REF!+15))</f>
        <v>#REF!</v>
      </c>
      <c r="GX1216" s="9" t="e">
        <f ca="1">INDIRECT(ADDRESS(ROW(),Controls!#REF!+135))</f>
        <v>#REF!</v>
      </c>
      <c r="HJ1216" s="9" t="e">
        <f t="shared" ca="1" si="108"/>
        <v>#REF!</v>
      </c>
      <c r="HK1216" s="9" t="e">
        <f t="shared" ca="1" si="109"/>
        <v>#REF!</v>
      </c>
      <c r="HL1216" s="9" t="e">
        <f t="shared" ca="1" si="110"/>
        <v>#REF!</v>
      </c>
      <c r="HM1216" s="9" t="e">
        <f t="shared" ca="1" si="111"/>
        <v>#REF!</v>
      </c>
      <c r="HN1216" s="9" t="e">
        <f ca="1">SQRT($GS1216*(1-$GS1216/Controls!$D$15))</f>
        <v>#REF!</v>
      </c>
      <c r="HO1216" s="9" t="e">
        <f t="shared" ca="1" si="112"/>
        <v>#REF!</v>
      </c>
      <c r="HP1216" s="9" t="e">
        <f t="shared" ca="1" si="113"/>
        <v>#REF!</v>
      </c>
      <c r="HQ1216" s="9" t="e">
        <f ca="1">IF($GV1216=0,NA(),($GX1216*Controls!#REF!))</f>
        <v>#REF!</v>
      </c>
    </row>
    <row r="1217" spans="198:225" x14ac:dyDescent="0.25">
      <c r="GP1217" s="9" t="e">
        <f ca="1">INDIRECT(ADDRESS(ROW(),Controls!#REF!+30))</f>
        <v>#REF!</v>
      </c>
      <c r="GQ1217" s="9" t="e">
        <f ca="1">INDIRECT(ADDRESS(ROW(),Controls!#REF!+45))</f>
        <v>#REF!</v>
      </c>
      <c r="GR1217" s="9" t="e">
        <f ca="1">INDIRECT(ADDRESS(ROW(),Controls!#REF!+60))</f>
        <v>#REF!</v>
      </c>
      <c r="GS1217" s="9" t="e">
        <f ca="1">INDIRECT(ADDRESS(ROW(),Controls!#REF!+75))</f>
        <v>#REF!</v>
      </c>
      <c r="GT1217" s="9" t="e">
        <f ca="1">INDIRECT(ADDRESS(ROW(),Controls!#REF!+90))</f>
        <v>#REF!</v>
      </c>
      <c r="GU1217" s="9" t="e">
        <f ca="1">INDIRECT(ADDRESS(ROW(),Controls!#REF!+105))</f>
        <v>#REF!</v>
      </c>
      <c r="GV1217" s="9" t="e">
        <f ca="1">INDIRECT(ADDRESS(ROW(),Controls!#REF!+120))</f>
        <v>#REF!</v>
      </c>
      <c r="GW1217" s="9" t="e">
        <f ca="1">INDIRECT(ADDRESS(ROW(),Controls!#REF!+15))</f>
        <v>#REF!</v>
      </c>
      <c r="GX1217" s="9" t="e">
        <f ca="1">INDIRECT(ADDRESS(ROW(),Controls!#REF!+135))</f>
        <v>#REF!</v>
      </c>
      <c r="HJ1217" s="9" t="e">
        <f t="shared" ref="HJ1217:HJ1280" ca="1" si="114">IF($GV1217=0,NA(),MAX($GP1217,0.01)/$GQ1217)</f>
        <v>#REF!</v>
      </c>
      <c r="HK1217" s="9" t="e">
        <f t="shared" ref="HK1217:HK1280" ca="1" si="115">IF($GV1217=0,NA(),($GP1217-$GQ1217)/$GV1217)</f>
        <v>#REF!</v>
      </c>
      <c r="HL1217" s="9" t="e">
        <f t="shared" ref="HL1217:HL1280" ca="1" si="116">IF($GV1217=0,NA(),MAX($GU1217/$GT1217,0.01))</f>
        <v>#REF!</v>
      </c>
      <c r="HM1217" s="9" t="e">
        <f t="shared" ref="HM1217:HM1280" ca="1" si="117">IF($GV1217=0,NA(),($GU1217-$GT1217)/$GV1217)</f>
        <v>#REF!</v>
      </c>
      <c r="HN1217" s="9" t="e">
        <f ca="1">SQRT($GS1217*(1-$GS1217/Controls!$D$15))</f>
        <v>#REF!</v>
      </c>
      <c r="HO1217" s="9" t="e">
        <f t="shared" ref="HO1217:HO1280" ca="1" si="118">IF($HN1217=0,0,$GR1217/$HN1217)</f>
        <v>#REF!</v>
      </c>
      <c r="HP1217" s="9" t="e">
        <f t="shared" ref="HP1217:HP1280" ca="1" si="119">IF($GV1217=0,NA(),$GW1217/$GV1217)</f>
        <v>#REF!</v>
      </c>
      <c r="HQ1217" s="9" t="e">
        <f ca="1">IF($GV1217=0,NA(),($GX1217*Controls!#REF!))</f>
        <v>#REF!</v>
      </c>
    </row>
    <row r="1218" spans="198:225" x14ac:dyDescent="0.25">
      <c r="GP1218" s="9" t="e">
        <f ca="1">INDIRECT(ADDRESS(ROW(),Controls!#REF!+30))</f>
        <v>#REF!</v>
      </c>
      <c r="GQ1218" s="9" t="e">
        <f ca="1">INDIRECT(ADDRESS(ROW(),Controls!#REF!+45))</f>
        <v>#REF!</v>
      </c>
      <c r="GR1218" s="9" t="e">
        <f ca="1">INDIRECT(ADDRESS(ROW(),Controls!#REF!+60))</f>
        <v>#REF!</v>
      </c>
      <c r="GS1218" s="9" t="e">
        <f ca="1">INDIRECT(ADDRESS(ROW(),Controls!#REF!+75))</f>
        <v>#REF!</v>
      </c>
      <c r="GT1218" s="9" t="e">
        <f ca="1">INDIRECT(ADDRESS(ROW(),Controls!#REF!+90))</f>
        <v>#REF!</v>
      </c>
      <c r="GU1218" s="9" t="e">
        <f ca="1">INDIRECT(ADDRESS(ROW(),Controls!#REF!+105))</f>
        <v>#REF!</v>
      </c>
      <c r="GV1218" s="9" t="e">
        <f ca="1">INDIRECT(ADDRESS(ROW(),Controls!#REF!+120))</f>
        <v>#REF!</v>
      </c>
      <c r="GW1218" s="9" t="e">
        <f ca="1">INDIRECT(ADDRESS(ROW(),Controls!#REF!+15))</f>
        <v>#REF!</v>
      </c>
      <c r="GX1218" s="9" t="e">
        <f ca="1">INDIRECT(ADDRESS(ROW(),Controls!#REF!+135))</f>
        <v>#REF!</v>
      </c>
      <c r="HJ1218" s="9" t="e">
        <f t="shared" ca="1" si="114"/>
        <v>#REF!</v>
      </c>
      <c r="HK1218" s="9" t="e">
        <f t="shared" ca="1" si="115"/>
        <v>#REF!</v>
      </c>
      <c r="HL1218" s="9" t="e">
        <f t="shared" ca="1" si="116"/>
        <v>#REF!</v>
      </c>
      <c r="HM1218" s="9" t="e">
        <f t="shared" ca="1" si="117"/>
        <v>#REF!</v>
      </c>
      <c r="HN1218" s="9" t="e">
        <f ca="1">SQRT($GS1218*(1-$GS1218/Controls!$D$15))</f>
        <v>#REF!</v>
      </c>
      <c r="HO1218" s="9" t="e">
        <f t="shared" ca="1" si="118"/>
        <v>#REF!</v>
      </c>
      <c r="HP1218" s="9" t="e">
        <f t="shared" ca="1" si="119"/>
        <v>#REF!</v>
      </c>
      <c r="HQ1218" s="9" t="e">
        <f ca="1">IF($GV1218=0,NA(),($GX1218*Controls!#REF!))</f>
        <v>#REF!</v>
      </c>
    </row>
    <row r="1219" spans="198:225" x14ac:dyDescent="0.25">
      <c r="GP1219" s="9" t="e">
        <f ca="1">INDIRECT(ADDRESS(ROW(),Controls!#REF!+30))</f>
        <v>#REF!</v>
      </c>
      <c r="GQ1219" s="9" t="e">
        <f ca="1">INDIRECT(ADDRESS(ROW(),Controls!#REF!+45))</f>
        <v>#REF!</v>
      </c>
      <c r="GR1219" s="9" t="e">
        <f ca="1">INDIRECT(ADDRESS(ROW(),Controls!#REF!+60))</f>
        <v>#REF!</v>
      </c>
      <c r="GS1219" s="9" t="e">
        <f ca="1">INDIRECT(ADDRESS(ROW(),Controls!#REF!+75))</f>
        <v>#REF!</v>
      </c>
      <c r="GT1219" s="9" t="e">
        <f ca="1">INDIRECT(ADDRESS(ROW(),Controls!#REF!+90))</f>
        <v>#REF!</v>
      </c>
      <c r="GU1219" s="9" t="e">
        <f ca="1">INDIRECT(ADDRESS(ROW(),Controls!#REF!+105))</f>
        <v>#REF!</v>
      </c>
      <c r="GV1219" s="9" t="e">
        <f ca="1">INDIRECT(ADDRESS(ROW(),Controls!#REF!+120))</f>
        <v>#REF!</v>
      </c>
      <c r="GW1219" s="9" t="e">
        <f ca="1">INDIRECT(ADDRESS(ROW(),Controls!#REF!+15))</f>
        <v>#REF!</v>
      </c>
      <c r="GX1219" s="9" t="e">
        <f ca="1">INDIRECT(ADDRESS(ROW(),Controls!#REF!+135))</f>
        <v>#REF!</v>
      </c>
      <c r="HJ1219" s="9" t="e">
        <f t="shared" ca="1" si="114"/>
        <v>#REF!</v>
      </c>
      <c r="HK1219" s="9" t="e">
        <f t="shared" ca="1" si="115"/>
        <v>#REF!</v>
      </c>
      <c r="HL1219" s="9" t="e">
        <f t="shared" ca="1" si="116"/>
        <v>#REF!</v>
      </c>
      <c r="HM1219" s="9" t="e">
        <f t="shared" ca="1" si="117"/>
        <v>#REF!</v>
      </c>
      <c r="HN1219" s="9" t="e">
        <f ca="1">SQRT($GS1219*(1-$GS1219/Controls!$D$15))</f>
        <v>#REF!</v>
      </c>
      <c r="HO1219" s="9" t="e">
        <f t="shared" ca="1" si="118"/>
        <v>#REF!</v>
      </c>
      <c r="HP1219" s="9" t="e">
        <f t="shared" ca="1" si="119"/>
        <v>#REF!</v>
      </c>
      <c r="HQ1219" s="9" t="e">
        <f ca="1">IF($GV1219=0,NA(),($GX1219*Controls!#REF!))</f>
        <v>#REF!</v>
      </c>
    </row>
    <row r="1220" spans="198:225" x14ac:dyDescent="0.25">
      <c r="GP1220" s="9" t="e">
        <f ca="1">INDIRECT(ADDRESS(ROW(),Controls!#REF!+30))</f>
        <v>#REF!</v>
      </c>
      <c r="GQ1220" s="9" t="e">
        <f ca="1">INDIRECT(ADDRESS(ROW(),Controls!#REF!+45))</f>
        <v>#REF!</v>
      </c>
      <c r="GR1220" s="9" t="e">
        <f ca="1">INDIRECT(ADDRESS(ROW(),Controls!#REF!+60))</f>
        <v>#REF!</v>
      </c>
      <c r="GS1220" s="9" t="e">
        <f ca="1">INDIRECT(ADDRESS(ROW(),Controls!#REF!+75))</f>
        <v>#REF!</v>
      </c>
      <c r="GT1220" s="9" t="e">
        <f ca="1">INDIRECT(ADDRESS(ROW(),Controls!#REF!+90))</f>
        <v>#REF!</v>
      </c>
      <c r="GU1220" s="9" t="e">
        <f ca="1">INDIRECT(ADDRESS(ROW(),Controls!#REF!+105))</f>
        <v>#REF!</v>
      </c>
      <c r="GV1220" s="9" t="e">
        <f ca="1">INDIRECT(ADDRESS(ROW(),Controls!#REF!+120))</f>
        <v>#REF!</v>
      </c>
      <c r="GW1220" s="9" t="e">
        <f ca="1">INDIRECT(ADDRESS(ROW(),Controls!#REF!+15))</f>
        <v>#REF!</v>
      </c>
      <c r="GX1220" s="9" t="e">
        <f ca="1">INDIRECT(ADDRESS(ROW(),Controls!#REF!+135))</f>
        <v>#REF!</v>
      </c>
      <c r="HJ1220" s="9" t="e">
        <f t="shared" ca="1" si="114"/>
        <v>#REF!</v>
      </c>
      <c r="HK1220" s="9" t="e">
        <f t="shared" ca="1" si="115"/>
        <v>#REF!</v>
      </c>
      <c r="HL1220" s="9" t="e">
        <f t="shared" ca="1" si="116"/>
        <v>#REF!</v>
      </c>
      <c r="HM1220" s="9" t="e">
        <f t="shared" ca="1" si="117"/>
        <v>#REF!</v>
      </c>
      <c r="HN1220" s="9" t="e">
        <f ca="1">SQRT($GS1220*(1-$GS1220/Controls!$D$15))</f>
        <v>#REF!</v>
      </c>
      <c r="HO1220" s="9" t="e">
        <f t="shared" ca="1" si="118"/>
        <v>#REF!</v>
      </c>
      <c r="HP1220" s="9" t="e">
        <f t="shared" ca="1" si="119"/>
        <v>#REF!</v>
      </c>
      <c r="HQ1220" s="9" t="e">
        <f ca="1">IF($GV1220=0,NA(),($GX1220*Controls!#REF!))</f>
        <v>#REF!</v>
      </c>
    </row>
    <row r="1221" spans="198:225" x14ac:dyDescent="0.25">
      <c r="GP1221" s="9" t="e">
        <f ca="1">INDIRECT(ADDRESS(ROW(),Controls!#REF!+30))</f>
        <v>#REF!</v>
      </c>
      <c r="GQ1221" s="9" t="e">
        <f ca="1">INDIRECT(ADDRESS(ROW(),Controls!#REF!+45))</f>
        <v>#REF!</v>
      </c>
      <c r="GR1221" s="9" t="e">
        <f ca="1">INDIRECT(ADDRESS(ROW(),Controls!#REF!+60))</f>
        <v>#REF!</v>
      </c>
      <c r="GS1221" s="9" t="e">
        <f ca="1">INDIRECT(ADDRESS(ROW(),Controls!#REF!+75))</f>
        <v>#REF!</v>
      </c>
      <c r="GT1221" s="9" t="e">
        <f ca="1">INDIRECT(ADDRESS(ROW(),Controls!#REF!+90))</f>
        <v>#REF!</v>
      </c>
      <c r="GU1221" s="9" t="e">
        <f ca="1">INDIRECT(ADDRESS(ROW(),Controls!#REF!+105))</f>
        <v>#REF!</v>
      </c>
      <c r="GV1221" s="9" t="e">
        <f ca="1">INDIRECT(ADDRESS(ROW(),Controls!#REF!+120))</f>
        <v>#REF!</v>
      </c>
      <c r="GW1221" s="9" t="e">
        <f ca="1">INDIRECT(ADDRESS(ROW(),Controls!#REF!+15))</f>
        <v>#REF!</v>
      </c>
      <c r="GX1221" s="9" t="e">
        <f ca="1">INDIRECT(ADDRESS(ROW(),Controls!#REF!+135))</f>
        <v>#REF!</v>
      </c>
      <c r="HJ1221" s="9" t="e">
        <f t="shared" ca="1" si="114"/>
        <v>#REF!</v>
      </c>
      <c r="HK1221" s="9" t="e">
        <f t="shared" ca="1" si="115"/>
        <v>#REF!</v>
      </c>
      <c r="HL1221" s="9" t="e">
        <f t="shared" ca="1" si="116"/>
        <v>#REF!</v>
      </c>
      <c r="HM1221" s="9" t="e">
        <f t="shared" ca="1" si="117"/>
        <v>#REF!</v>
      </c>
      <c r="HN1221" s="9" t="e">
        <f ca="1">SQRT($GS1221*(1-$GS1221/Controls!$D$15))</f>
        <v>#REF!</v>
      </c>
      <c r="HO1221" s="9" t="e">
        <f t="shared" ca="1" si="118"/>
        <v>#REF!</v>
      </c>
      <c r="HP1221" s="9" t="e">
        <f t="shared" ca="1" si="119"/>
        <v>#REF!</v>
      </c>
      <c r="HQ1221" s="9" t="e">
        <f ca="1">IF($GV1221=0,NA(),($GX1221*Controls!#REF!))</f>
        <v>#REF!</v>
      </c>
    </row>
    <row r="1222" spans="198:225" x14ac:dyDescent="0.25">
      <c r="GP1222" s="9" t="e">
        <f ca="1">INDIRECT(ADDRESS(ROW(),Controls!#REF!+30))</f>
        <v>#REF!</v>
      </c>
      <c r="GQ1222" s="9" t="e">
        <f ca="1">INDIRECT(ADDRESS(ROW(),Controls!#REF!+45))</f>
        <v>#REF!</v>
      </c>
      <c r="GR1222" s="9" t="e">
        <f ca="1">INDIRECT(ADDRESS(ROW(),Controls!#REF!+60))</f>
        <v>#REF!</v>
      </c>
      <c r="GS1222" s="9" t="e">
        <f ca="1">INDIRECT(ADDRESS(ROW(),Controls!#REF!+75))</f>
        <v>#REF!</v>
      </c>
      <c r="GT1222" s="9" t="e">
        <f ca="1">INDIRECT(ADDRESS(ROW(),Controls!#REF!+90))</f>
        <v>#REF!</v>
      </c>
      <c r="GU1222" s="9" t="e">
        <f ca="1">INDIRECT(ADDRESS(ROW(),Controls!#REF!+105))</f>
        <v>#REF!</v>
      </c>
      <c r="GV1222" s="9" t="e">
        <f ca="1">INDIRECT(ADDRESS(ROW(),Controls!#REF!+120))</f>
        <v>#REF!</v>
      </c>
      <c r="GW1222" s="9" t="e">
        <f ca="1">INDIRECT(ADDRESS(ROW(),Controls!#REF!+15))</f>
        <v>#REF!</v>
      </c>
      <c r="GX1222" s="9" t="e">
        <f ca="1">INDIRECT(ADDRESS(ROW(),Controls!#REF!+135))</f>
        <v>#REF!</v>
      </c>
      <c r="HJ1222" s="9" t="e">
        <f t="shared" ca="1" si="114"/>
        <v>#REF!</v>
      </c>
      <c r="HK1222" s="9" t="e">
        <f t="shared" ca="1" si="115"/>
        <v>#REF!</v>
      </c>
      <c r="HL1222" s="9" t="e">
        <f t="shared" ca="1" si="116"/>
        <v>#REF!</v>
      </c>
      <c r="HM1222" s="9" t="e">
        <f t="shared" ca="1" si="117"/>
        <v>#REF!</v>
      </c>
      <c r="HN1222" s="9" t="e">
        <f ca="1">SQRT($GS1222*(1-$GS1222/Controls!$D$15))</f>
        <v>#REF!</v>
      </c>
      <c r="HO1222" s="9" t="e">
        <f t="shared" ca="1" si="118"/>
        <v>#REF!</v>
      </c>
      <c r="HP1222" s="9" t="e">
        <f t="shared" ca="1" si="119"/>
        <v>#REF!</v>
      </c>
      <c r="HQ1222" s="9" t="e">
        <f ca="1">IF($GV1222=0,NA(),($GX1222*Controls!#REF!))</f>
        <v>#REF!</v>
      </c>
    </row>
    <row r="1223" spans="198:225" x14ac:dyDescent="0.25">
      <c r="GP1223" s="9" t="e">
        <f ca="1">INDIRECT(ADDRESS(ROW(),Controls!#REF!+30))</f>
        <v>#REF!</v>
      </c>
      <c r="GQ1223" s="9" t="e">
        <f ca="1">INDIRECT(ADDRESS(ROW(),Controls!#REF!+45))</f>
        <v>#REF!</v>
      </c>
      <c r="GR1223" s="9" t="e">
        <f ca="1">INDIRECT(ADDRESS(ROW(),Controls!#REF!+60))</f>
        <v>#REF!</v>
      </c>
      <c r="GS1223" s="9" t="e">
        <f ca="1">INDIRECT(ADDRESS(ROW(),Controls!#REF!+75))</f>
        <v>#REF!</v>
      </c>
      <c r="GT1223" s="9" t="e">
        <f ca="1">INDIRECT(ADDRESS(ROW(),Controls!#REF!+90))</f>
        <v>#REF!</v>
      </c>
      <c r="GU1223" s="9" t="e">
        <f ca="1">INDIRECT(ADDRESS(ROW(),Controls!#REF!+105))</f>
        <v>#REF!</v>
      </c>
      <c r="GV1223" s="9" t="e">
        <f ca="1">INDIRECT(ADDRESS(ROW(),Controls!#REF!+120))</f>
        <v>#REF!</v>
      </c>
      <c r="GW1223" s="9" t="e">
        <f ca="1">INDIRECT(ADDRESS(ROW(),Controls!#REF!+15))</f>
        <v>#REF!</v>
      </c>
      <c r="GX1223" s="9" t="e">
        <f ca="1">INDIRECT(ADDRESS(ROW(),Controls!#REF!+135))</f>
        <v>#REF!</v>
      </c>
      <c r="HJ1223" s="9" t="e">
        <f t="shared" ca="1" si="114"/>
        <v>#REF!</v>
      </c>
      <c r="HK1223" s="9" t="e">
        <f t="shared" ca="1" si="115"/>
        <v>#REF!</v>
      </c>
      <c r="HL1223" s="9" t="e">
        <f t="shared" ca="1" si="116"/>
        <v>#REF!</v>
      </c>
      <c r="HM1223" s="9" t="e">
        <f t="shared" ca="1" si="117"/>
        <v>#REF!</v>
      </c>
      <c r="HN1223" s="9" t="e">
        <f ca="1">SQRT($GS1223*(1-$GS1223/Controls!$D$15))</f>
        <v>#REF!</v>
      </c>
      <c r="HO1223" s="9" t="e">
        <f t="shared" ca="1" si="118"/>
        <v>#REF!</v>
      </c>
      <c r="HP1223" s="9" t="e">
        <f t="shared" ca="1" si="119"/>
        <v>#REF!</v>
      </c>
      <c r="HQ1223" s="9" t="e">
        <f ca="1">IF($GV1223=0,NA(),($GX1223*Controls!#REF!))</f>
        <v>#REF!</v>
      </c>
    </row>
    <row r="1224" spans="198:225" x14ac:dyDescent="0.25">
      <c r="GP1224" s="9" t="e">
        <f ca="1">INDIRECT(ADDRESS(ROW(),Controls!#REF!+30))</f>
        <v>#REF!</v>
      </c>
      <c r="GQ1224" s="9" t="e">
        <f ca="1">INDIRECT(ADDRESS(ROW(),Controls!#REF!+45))</f>
        <v>#REF!</v>
      </c>
      <c r="GR1224" s="9" t="e">
        <f ca="1">INDIRECT(ADDRESS(ROW(),Controls!#REF!+60))</f>
        <v>#REF!</v>
      </c>
      <c r="GS1224" s="9" t="e">
        <f ca="1">INDIRECT(ADDRESS(ROW(),Controls!#REF!+75))</f>
        <v>#REF!</v>
      </c>
      <c r="GT1224" s="9" t="e">
        <f ca="1">INDIRECT(ADDRESS(ROW(),Controls!#REF!+90))</f>
        <v>#REF!</v>
      </c>
      <c r="GU1224" s="9" t="e">
        <f ca="1">INDIRECT(ADDRESS(ROW(),Controls!#REF!+105))</f>
        <v>#REF!</v>
      </c>
      <c r="GV1224" s="9" t="e">
        <f ca="1">INDIRECT(ADDRESS(ROW(),Controls!#REF!+120))</f>
        <v>#REF!</v>
      </c>
      <c r="GW1224" s="9" t="e">
        <f ca="1">INDIRECT(ADDRESS(ROW(),Controls!#REF!+15))</f>
        <v>#REF!</v>
      </c>
      <c r="GX1224" s="9" t="e">
        <f ca="1">INDIRECT(ADDRESS(ROW(),Controls!#REF!+135))</f>
        <v>#REF!</v>
      </c>
      <c r="HJ1224" s="9" t="e">
        <f t="shared" ca="1" si="114"/>
        <v>#REF!</v>
      </c>
      <c r="HK1224" s="9" t="e">
        <f t="shared" ca="1" si="115"/>
        <v>#REF!</v>
      </c>
      <c r="HL1224" s="9" t="e">
        <f t="shared" ca="1" si="116"/>
        <v>#REF!</v>
      </c>
      <c r="HM1224" s="9" t="e">
        <f t="shared" ca="1" si="117"/>
        <v>#REF!</v>
      </c>
      <c r="HN1224" s="9" t="e">
        <f ca="1">SQRT($GS1224*(1-$GS1224/Controls!$D$15))</f>
        <v>#REF!</v>
      </c>
      <c r="HO1224" s="9" t="e">
        <f t="shared" ca="1" si="118"/>
        <v>#REF!</v>
      </c>
      <c r="HP1224" s="9" t="e">
        <f t="shared" ca="1" si="119"/>
        <v>#REF!</v>
      </c>
      <c r="HQ1224" s="9" t="e">
        <f ca="1">IF($GV1224=0,NA(),($GX1224*Controls!#REF!))</f>
        <v>#REF!</v>
      </c>
    </row>
    <row r="1225" spans="198:225" x14ac:dyDescent="0.25">
      <c r="GP1225" s="9" t="e">
        <f ca="1">INDIRECT(ADDRESS(ROW(),Controls!#REF!+30))</f>
        <v>#REF!</v>
      </c>
      <c r="GQ1225" s="9" t="e">
        <f ca="1">INDIRECT(ADDRESS(ROW(),Controls!#REF!+45))</f>
        <v>#REF!</v>
      </c>
      <c r="GR1225" s="9" t="e">
        <f ca="1">INDIRECT(ADDRESS(ROW(),Controls!#REF!+60))</f>
        <v>#REF!</v>
      </c>
      <c r="GS1225" s="9" t="e">
        <f ca="1">INDIRECT(ADDRESS(ROW(),Controls!#REF!+75))</f>
        <v>#REF!</v>
      </c>
      <c r="GT1225" s="9" t="e">
        <f ca="1">INDIRECT(ADDRESS(ROW(),Controls!#REF!+90))</f>
        <v>#REF!</v>
      </c>
      <c r="GU1225" s="9" t="e">
        <f ca="1">INDIRECT(ADDRESS(ROW(),Controls!#REF!+105))</f>
        <v>#REF!</v>
      </c>
      <c r="GV1225" s="9" t="e">
        <f ca="1">INDIRECT(ADDRESS(ROW(),Controls!#REF!+120))</f>
        <v>#REF!</v>
      </c>
      <c r="GW1225" s="9" t="e">
        <f ca="1">INDIRECT(ADDRESS(ROW(),Controls!#REF!+15))</f>
        <v>#REF!</v>
      </c>
      <c r="GX1225" s="9" t="e">
        <f ca="1">INDIRECT(ADDRESS(ROW(),Controls!#REF!+135))</f>
        <v>#REF!</v>
      </c>
      <c r="HJ1225" s="9" t="e">
        <f t="shared" ca="1" si="114"/>
        <v>#REF!</v>
      </c>
      <c r="HK1225" s="9" t="e">
        <f t="shared" ca="1" si="115"/>
        <v>#REF!</v>
      </c>
      <c r="HL1225" s="9" t="e">
        <f t="shared" ca="1" si="116"/>
        <v>#REF!</v>
      </c>
      <c r="HM1225" s="9" t="e">
        <f t="shared" ca="1" si="117"/>
        <v>#REF!</v>
      </c>
      <c r="HN1225" s="9" t="e">
        <f ca="1">SQRT($GS1225*(1-$GS1225/Controls!$D$15))</f>
        <v>#REF!</v>
      </c>
      <c r="HO1225" s="9" t="e">
        <f t="shared" ca="1" si="118"/>
        <v>#REF!</v>
      </c>
      <c r="HP1225" s="9" t="e">
        <f t="shared" ca="1" si="119"/>
        <v>#REF!</v>
      </c>
      <c r="HQ1225" s="9" t="e">
        <f ca="1">IF($GV1225=0,NA(),($GX1225*Controls!#REF!))</f>
        <v>#REF!</v>
      </c>
    </row>
    <row r="1226" spans="198:225" x14ac:dyDescent="0.25">
      <c r="GP1226" s="9" t="e">
        <f ca="1">INDIRECT(ADDRESS(ROW(),Controls!#REF!+30))</f>
        <v>#REF!</v>
      </c>
      <c r="GQ1226" s="9" t="e">
        <f ca="1">INDIRECT(ADDRESS(ROW(),Controls!#REF!+45))</f>
        <v>#REF!</v>
      </c>
      <c r="GR1226" s="9" t="e">
        <f ca="1">INDIRECT(ADDRESS(ROW(),Controls!#REF!+60))</f>
        <v>#REF!</v>
      </c>
      <c r="GS1226" s="9" t="e">
        <f ca="1">INDIRECT(ADDRESS(ROW(),Controls!#REF!+75))</f>
        <v>#REF!</v>
      </c>
      <c r="GT1226" s="9" t="e">
        <f ca="1">INDIRECT(ADDRESS(ROW(),Controls!#REF!+90))</f>
        <v>#REF!</v>
      </c>
      <c r="GU1226" s="9" t="e">
        <f ca="1">INDIRECT(ADDRESS(ROW(),Controls!#REF!+105))</f>
        <v>#REF!</v>
      </c>
      <c r="GV1226" s="9" t="e">
        <f ca="1">INDIRECT(ADDRESS(ROW(),Controls!#REF!+120))</f>
        <v>#REF!</v>
      </c>
      <c r="GW1226" s="9" t="e">
        <f ca="1">INDIRECT(ADDRESS(ROW(),Controls!#REF!+15))</f>
        <v>#REF!</v>
      </c>
      <c r="GX1226" s="9" t="e">
        <f ca="1">INDIRECT(ADDRESS(ROW(),Controls!#REF!+135))</f>
        <v>#REF!</v>
      </c>
      <c r="HJ1226" s="9" t="e">
        <f t="shared" ca="1" si="114"/>
        <v>#REF!</v>
      </c>
      <c r="HK1226" s="9" t="e">
        <f t="shared" ca="1" si="115"/>
        <v>#REF!</v>
      </c>
      <c r="HL1226" s="9" t="e">
        <f t="shared" ca="1" si="116"/>
        <v>#REF!</v>
      </c>
      <c r="HM1226" s="9" t="e">
        <f t="shared" ca="1" si="117"/>
        <v>#REF!</v>
      </c>
      <c r="HN1226" s="9" t="e">
        <f ca="1">SQRT($GS1226*(1-$GS1226/Controls!$D$15))</f>
        <v>#REF!</v>
      </c>
      <c r="HO1226" s="9" t="e">
        <f t="shared" ca="1" si="118"/>
        <v>#REF!</v>
      </c>
      <c r="HP1226" s="9" t="e">
        <f t="shared" ca="1" si="119"/>
        <v>#REF!</v>
      </c>
      <c r="HQ1226" s="9" t="e">
        <f ca="1">IF($GV1226=0,NA(),($GX1226*Controls!#REF!))</f>
        <v>#REF!</v>
      </c>
    </row>
    <row r="1227" spans="198:225" x14ac:dyDescent="0.25">
      <c r="GP1227" s="9" t="e">
        <f ca="1">INDIRECT(ADDRESS(ROW(),Controls!#REF!+30))</f>
        <v>#REF!</v>
      </c>
      <c r="GQ1227" s="9" t="e">
        <f ca="1">INDIRECT(ADDRESS(ROW(),Controls!#REF!+45))</f>
        <v>#REF!</v>
      </c>
      <c r="GR1227" s="9" t="e">
        <f ca="1">INDIRECT(ADDRESS(ROW(),Controls!#REF!+60))</f>
        <v>#REF!</v>
      </c>
      <c r="GS1227" s="9" t="e">
        <f ca="1">INDIRECT(ADDRESS(ROW(),Controls!#REF!+75))</f>
        <v>#REF!</v>
      </c>
      <c r="GT1227" s="9" t="e">
        <f ca="1">INDIRECT(ADDRESS(ROW(),Controls!#REF!+90))</f>
        <v>#REF!</v>
      </c>
      <c r="GU1227" s="9" t="e">
        <f ca="1">INDIRECT(ADDRESS(ROW(),Controls!#REF!+105))</f>
        <v>#REF!</v>
      </c>
      <c r="GV1227" s="9" t="e">
        <f ca="1">INDIRECT(ADDRESS(ROW(),Controls!#REF!+120))</f>
        <v>#REF!</v>
      </c>
      <c r="GW1227" s="9" t="e">
        <f ca="1">INDIRECT(ADDRESS(ROW(),Controls!#REF!+15))</f>
        <v>#REF!</v>
      </c>
      <c r="GX1227" s="9" t="e">
        <f ca="1">INDIRECT(ADDRESS(ROW(),Controls!#REF!+135))</f>
        <v>#REF!</v>
      </c>
      <c r="HJ1227" s="9" t="e">
        <f t="shared" ca="1" si="114"/>
        <v>#REF!</v>
      </c>
      <c r="HK1227" s="9" t="e">
        <f t="shared" ca="1" si="115"/>
        <v>#REF!</v>
      </c>
      <c r="HL1227" s="9" t="e">
        <f t="shared" ca="1" si="116"/>
        <v>#REF!</v>
      </c>
      <c r="HM1227" s="9" t="e">
        <f t="shared" ca="1" si="117"/>
        <v>#REF!</v>
      </c>
      <c r="HN1227" s="9" t="e">
        <f ca="1">SQRT($GS1227*(1-$GS1227/Controls!$D$15))</f>
        <v>#REF!</v>
      </c>
      <c r="HO1227" s="9" t="e">
        <f t="shared" ca="1" si="118"/>
        <v>#REF!</v>
      </c>
      <c r="HP1227" s="9" t="e">
        <f t="shared" ca="1" si="119"/>
        <v>#REF!</v>
      </c>
      <c r="HQ1227" s="9" t="e">
        <f ca="1">IF($GV1227=0,NA(),($GX1227*Controls!#REF!))</f>
        <v>#REF!</v>
      </c>
    </row>
    <row r="1228" spans="198:225" x14ac:dyDescent="0.25">
      <c r="GP1228" s="9" t="e">
        <f ca="1">INDIRECT(ADDRESS(ROW(),Controls!#REF!+30))</f>
        <v>#REF!</v>
      </c>
      <c r="GQ1228" s="9" t="e">
        <f ca="1">INDIRECT(ADDRESS(ROW(),Controls!#REF!+45))</f>
        <v>#REF!</v>
      </c>
      <c r="GR1228" s="9" t="e">
        <f ca="1">INDIRECT(ADDRESS(ROW(),Controls!#REF!+60))</f>
        <v>#REF!</v>
      </c>
      <c r="GS1228" s="9" t="e">
        <f ca="1">INDIRECT(ADDRESS(ROW(),Controls!#REF!+75))</f>
        <v>#REF!</v>
      </c>
      <c r="GT1228" s="9" t="e">
        <f ca="1">INDIRECT(ADDRESS(ROW(),Controls!#REF!+90))</f>
        <v>#REF!</v>
      </c>
      <c r="GU1228" s="9" t="e">
        <f ca="1">INDIRECT(ADDRESS(ROW(),Controls!#REF!+105))</f>
        <v>#REF!</v>
      </c>
      <c r="GV1228" s="9" t="e">
        <f ca="1">INDIRECT(ADDRESS(ROW(),Controls!#REF!+120))</f>
        <v>#REF!</v>
      </c>
      <c r="GW1228" s="9" t="e">
        <f ca="1">INDIRECT(ADDRESS(ROW(),Controls!#REF!+15))</f>
        <v>#REF!</v>
      </c>
      <c r="GX1228" s="9" t="e">
        <f ca="1">INDIRECT(ADDRESS(ROW(),Controls!#REF!+135))</f>
        <v>#REF!</v>
      </c>
      <c r="HJ1228" s="9" t="e">
        <f t="shared" ca="1" si="114"/>
        <v>#REF!</v>
      </c>
      <c r="HK1228" s="9" t="e">
        <f t="shared" ca="1" si="115"/>
        <v>#REF!</v>
      </c>
      <c r="HL1228" s="9" t="e">
        <f t="shared" ca="1" si="116"/>
        <v>#REF!</v>
      </c>
      <c r="HM1228" s="9" t="e">
        <f t="shared" ca="1" si="117"/>
        <v>#REF!</v>
      </c>
      <c r="HN1228" s="9" t="e">
        <f ca="1">SQRT($GS1228*(1-$GS1228/Controls!$D$15))</f>
        <v>#REF!</v>
      </c>
      <c r="HO1228" s="9" t="e">
        <f t="shared" ca="1" si="118"/>
        <v>#REF!</v>
      </c>
      <c r="HP1228" s="9" t="e">
        <f t="shared" ca="1" si="119"/>
        <v>#REF!</v>
      </c>
      <c r="HQ1228" s="9" t="e">
        <f ca="1">IF($GV1228=0,NA(),($GX1228*Controls!#REF!))</f>
        <v>#REF!</v>
      </c>
    </row>
    <row r="1229" spans="198:225" x14ac:dyDescent="0.25">
      <c r="GP1229" s="9" t="e">
        <f ca="1">INDIRECT(ADDRESS(ROW(),Controls!#REF!+30))</f>
        <v>#REF!</v>
      </c>
      <c r="GQ1229" s="9" t="e">
        <f ca="1">INDIRECT(ADDRESS(ROW(),Controls!#REF!+45))</f>
        <v>#REF!</v>
      </c>
      <c r="GR1229" s="9" t="e">
        <f ca="1">INDIRECT(ADDRESS(ROW(),Controls!#REF!+60))</f>
        <v>#REF!</v>
      </c>
      <c r="GS1229" s="9" t="e">
        <f ca="1">INDIRECT(ADDRESS(ROW(),Controls!#REF!+75))</f>
        <v>#REF!</v>
      </c>
      <c r="GT1229" s="9" t="e">
        <f ca="1">INDIRECT(ADDRESS(ROW(),Controls!#REF!+90))</f>
        <v>#REF!</v>
      </c>
      <c r="GU1229" s="9" t="e">
        <f ca="1">INDIRECT(ADDRESS(ROW(),Controls!#REF!+105))</f>
        <v>#REF!</v>
      </c>
      <c r="GV1229" s="9" t="e">
        <f ca="1">INDIRECT(ADDRESS(ROW(),Controls!#REF!+120))</f>
        <v>#REF!</v>
      </c>
      <c r="GW1229" s="9" t="e">
        <f ca="1">INDIRECT(ADDRESS(ROW(),Controls!#REF!+15))</f>
        <v>#REF!</v>
      </c>
      <c r="GX1229" s="9" t="e">
        <f ca="1">INDIRECT(ADDRESS(ROW(),Controls!#REF!+135))</f>
        <v>#REF!</v>
      </c>
      <c r="HJ1229" s="9" t="e">
        <f t="shared" ca="1" si="114"/>
        <v>#REF!</v>
      </c>
      <c r="HK1229" s="9" t="e">
        <f t="shared" ca="1" si="115"/>
        <v>#REF!</v>
      </c>
      <c r="HL1229" s="9" t="e">
        <f t="shared" ca="1" si="116"/>
        <v>#REF!</v>
      </c>
      <c r="HM1229" s="9" t="e">
        <f t="shared" ca="1" si="117"/>
        <v>#REF!</v>
      </c>
      <c r="HN1229" s="9" t="e">
        <f ca="1">SQRT($GS1229*(1-$GS1229/Controls!$D$15))</f>
        <v>#REF!</v>
      </c>
      <c r="HO1229" s="9" t="e">
        <f t="shared" ca="1" si="118"/>
        <v>#REF!</v>
      </c>
      <c r="HP1229" s="9" t="e">
        <f t="shared" ca="1" si="119"/>
        <v>#REF!</v>
      </c>
      <c r="HQ1229" s="9" t="e">
        <f ca="1">IF($GV1229=0,NA(),($GX1229*Controls!#REF!))</f>
        <v>#REF!</v>
      </c>
    </row>
    <row r="1230" spans="198:225" x14ac:dyDescent="0.25">
      <c r="GP1230" s="9" t="e">
        <f ca="1">INDIRECT(ADDRESS(ROW(),Controls!#REF!+30))</f>
        <v>#REF!</v>
      </c>
      <c r="GQ1230" s="9" t="e">
        <f ca="1">INDIRECT(ADDRESS(ROW(),Controls!#REF!+45))</f>
        <v>#REF!</v>
      </c>
      <c r="GR1230" s="9" t="e">
        <f ca="1">INDIRECT(ADDRESS(ROW(),Controls!#REF!+60))</f>
        <v>#REF!</v>
      </c>
      <c r="GS1230" s="9" t="e">
        <f ca="1">INDIRECT(ADDRESS(ROW(),Controls!#REF!+75))</f>
        <v>#REF!</v>
      </c>
      <c r="GT1230" s="9" t="e">
        <f ca="1">INDIRECT(ADDRESS(ROW(),Controls!#REF!+90))</f>
        <v>#REF!</v>
      </c>
      <c r="GU1230" s="9" t="e">
        <f ca="1">INDIRECT(ADDRESS(ROW(),Controls!#REF!+105))</f>
        <v>#REF!</v>
      </c>
      <c r="GV1230" s="9" t="e">
        <f ca="1">INDIRECT(ADDRESS(ROW(),Controls!#REF!+120))</f>
        <v>#REF!</v>
      </c>
      <c r="GW1230" s="9" t="e">
        <f ca="1">INDIRECT(ADDRESS(ROW(),Controls!#REF!+15))</f>
        <v>#REF!</v>
      </c>
      <c r="GX1230" s="9" t="e">
        <f ca="1">INDIRECT(ADDRESS(ROW(),Controls!#REF!+135))</f>
        <v>#REF!</v>
      </c>
      <c r="HJ1230" s="9" t="e">
        <f t="shared" ca="1" si="114"/>
        <v>#REF!</v>
      </c>
      <c r="HK1230" s="9" t="e">
        <f t="shared" ca="1" si="115"/>
        <v>#REF!</v>
      </c>
      <c r="HL1230" s="9" t="e">
        <f t="shared" ca="1" si="116"/>
        <v>#REF!</v>
      </c>
      <c r="HM1230" s="9" t="e">
        <f t="shared" ca="1" si="117"/>
        <v>#REF!</v>
      </c>
      <c r="HN1230" s="9" t="e">
        <f ca="1">SQRT($GS1230*(1-$GS1230/Controls!$D$15))</f>
        <v>#REF!</v>
      </c>
      <c r="HO1230" s="9" t="e">
        <f t="shared" ca="1" si="118"/>
        <v>#REF!</v>
      </c>
      <c r="HP1230" s="9" t="e">
        <f t="shared" ca="1" si="119"/>
        <v>#REF!</v>
      </c>
      <c r="HQ1230" s="9" t="e">
        <f ca="1">IF($GV1230=0,NA(),($GX1230*Controls!#REF!))</f>
        <v>#REF!</v>
      </c>
    </row>
    <row r="1231" spans="198:225" x14ac:dyDescent="0.25">
      <c r="GP1231" s="9" t="e">
        <f ca="1">INDIRECT(ADDRESS(ROW(),Controls!#REF!+30))</f>
        <v>#REF!</v>
      </c>
      <c r="GQ1231" s="9" t="e">
        <f ca="1">INDIRECT(ADDRESS(ROW(),Controls!#REF!+45))</f>
        <v>#REF!</v>
      </c>
      <c r="GR1231" s="9" t="e">
        <f ca="1">INDIRECT(ADDRESS(ROW(),Controls!#REF!+60))</f>
        <v>#REF!</v>
      </c>
      <c r="GS1231" s="9" t="e">
        <f ca="1">INDIRECT(ADDRESS(ROW(),Controls!#REF!+75))</f>
        <v>#REF!</v>
      </c>
      <c r="GT1231" s="9" t="e">
        <f ca="1">INDIRECT(ADDRESS(ROW(),Controls!#REF!+90))</f>
        <v>#REF!</v>
      </c>
      <c r="GU1231" s="9" t="e">
        <f ca="1">INDIRECT(ADDRESS(ROW(),Controls!#REF!+105))</f>
        <v>#REF!</v>
      </c>
      <c r="GV1231" s="9" t="e">
        <f ca="1">INDIRECT(ADDRESS(ROW(),Controls!#REF!+120))</f>
        <v>#REF!</v>
      </c>
      <c r="GW1231" s="9" t="e">
        <f ca="1">INDIRECT(ADDRESS(ROW(),Controls!#REF!+15))</f>
        <v>#REF!</v>
      </c>
      <c r="GX1231" s="9" t="e">
        <f ca="1">INDIRECT(ADDRESS(ROW(),Controls!#REF!+135))</f>
        <v>#REF!</v>
      </c>
      <c r="HJ1231" s="9" t="e">
        <f t="shared" ca="1" si="114"/>
        <v>#REF!</v>
      </c>
      <c r="HK1231" s="9" t="e">
        <f t="shared" ca="1" si="115"/>
        <v>#REF!</v>
      </c>
      <c r="HL1231" s="9" t="e">
        <f t="shared" ca="1" si="116"/>
        <v>#REF!</v>
      </c>
      <c r="HM1231" s="9" t="e">
        <f t="shared" ca="1" si="117"/>
        <v>#REF!</v>
      </c>
      <c r="HN1231" s="9" t="e">
        <f ca="1">SQRT($GS1231*(1-$GS1231/Controls!$D$15))</f>
        <v>#REF!</v>
      </c>
      <c r="HO1231" s="9" t="e">
        <f t="shared" ca="1" si="118"/>
        <v>#REF!</v>
      </c>
      <c r="HP1231" s="9" t="e">
        <f t="shared" ca="1" si="119"/>
        <v>#REF!</v>
      </c>
      <c r="HQ1231" s="9" t="e">
        <f ca="1">IF($GV1231=0,NA(),($GX1231*Controls!#REF!))</f>
        <v>#REF!</v>
      </c>
    </row>
    <row r="1232" spans="198:225" x14ac:dyDescent="0.25">
      <c r="GP1232" s="9" t="e">
        <f ca="1">INDIRECT(ADDRESS(ROW(),Controls!#REF!+30))</f>
        <v>#REF!</v>
      </c>
      <c r="GQ1232" s="9" t="e">
        <f ca="1">INDIRECT(ADDRESS(ROW(),Controls!#REF!+45))</f>
        <v>#REF!</v>
      </c>
      <c r="GR1232" s="9" t="e">
        <f ca="1">INDIRECT(ADDRESS(ROW(),Controls!#REF!+60))</f>
        <v>#REF!</v>
      </c>
      <c r="GS1232" s="9" t="e">
        <f ca="1">INDIRECT(ADDRESS(ROW(),Controls!#REF!+75))</f>
        <v>#REF!</v>
      </c>
      <c r="GT1232" s="9" t="e">
        <f ca="1">INDIRECT(ADDRESS(ROW(),Controls!#REF!+90))</f>
        <v>#REF!</v>
      </c>
      <c r="GU1232" s="9" t="e">
        <f ca="1">INDIRECT(ADDRESS(ROW(),Controls!#REF!+105))</f>
        <v>#REF!</v>
      </c>
      <c r="GV1232" s="9" t="e">
        <f ca="1">INDIRECT(ADDRESS(ROW(),Controls!#REF!+120))</f>
        <v>#REF!</v>
      </c>
      <c r="GW1232" s="9" t="e">
        <f ca="1">INDIRECT(ADDRESS(ROW(),Controls!#REF!+15))</f>
        <v>#REF!</v>
      </c>
      <c r="GX1232" s="9" t="e">
        <f ca="1">INDIRECT(ADDRESS(ROW(),Controls!#REF!+135))</f>
        <v>#REF!</v>
      </c>
      <c r="HJ1232" s="9" t="e">
        <f t="shared" ca="1" si="114"/>
        <v>#REF!</v>
      </c>
      <c r="HK1232" s="9" t="e">
        <f t="shared" ca="1" si="115"/>
        <v>#REF!</v>
      </c>
      <c r="HL1232" s="9" t="e">
        <f t="shared" ca="1" si="116"/>
        <v>#REF!</v>
      </c>
      <c r="HM1232" s="9" t="e">
        <f t="shared" ca="1" si="117"/>
        <v>#REF!</v>
      </c>
      <c r="HN1232" s="9" t="e">
        <f ca="1">SQRT($GS1232*(1-$GS1232/Controls!$D$15))</f>
        <v>#REF!</v>
      </c>
      <c r="HO1232" s="9" t="e">
        <f t="shared" ca="1" si="118"/>
        <v>#REF!</v>
      </c>
      <c r="HP1232" s="9" t="e">
        <f t="shared" ca="1" si="119"/>
        <v>#REF!</v>
      </c>
      <c r="HQ1232" s="9" t="e">
        <f ca="1">IF($GV1232=0,NA(),($GX1232*Controls!#REF!))</f>
        <v>#REF!</v>
      </c>
    </row>
    <row r="1233" spans="198:225" x14ac:dyDescent="0.25">
      <c r="GP1233" s="9" t="e">
        <f ca="1">INDIRECT(ADDRESS(ROW(),Controls!#REF!+30))</f>
        <v>#REF!</v>
      </c>
      <c r="GQ1233" s="9" t="e">
        <f ca="1">INDIRECT(ADDRESS(ROW(),Controls!#REF!+45))</f>
        <v>#REF!</v>
      </c>
      <c r="GR1233" s="9" t="e">
        <f ca="1">INDIRECT(ADDRESS(ROW(),Controls!#REF!+60))</f>
        <v>#REF!</v>
      </c>
      <c r="GS1233" s="9" t="e">
        <f ca="1">INDIRECT(ADDRESS(ROW(),Controls!#REF!+75))</f>
        <v>#REF!</v>
      </c>
      <c r="GT1233" s="9" t="e">
        <f ca="1">INDIRECT(ADDRESS(ROW(),Controls!#REF!+90))</f>
        <v>#REF!</v>
      </c>
      <c r="GU1233" s="9" t="e">
        <f ca="1">INDIRECT(ADDRESS(ROW(),Controls!#REF!+105))</f>
        <v>#REF!</v>
      </c>
      <c r="GV1233" s="9" t="e">
        <f ca="1">INDIRECT(ADDRESS(ROW(),Controls!#REF!+120))</f>
        <v>#REF!</v>
      </c>
      <c r="GW1233" s="9" t="e">
        <f ca="1">INDIRECT(ADDRESS(ROW(),Controls!#REF!+15))</f>
        <v>#REF!</v>
      </c>
      <c r="GX1233" s="9" t="e">
        <f ca="1">INDIRECT(ADDRESS(ROW(),Controls!#REF!+135))</f>
        <v>#REF!</v>
      </c>
      <c r="HJ1233" s="9" t="e">
        <f t="shared" ca="1" si="114"/>
        <v>#REF!</v>
      </c>
      <c r="HK1233" s="9" t="e">
        <f t="shared" ca="1" si="115"/>
        <v>#REF!</v>
      </c>
      <c r="HL1233" s="9" t="e">
        <f t="shared" ca="1" si="116"/>
        <v>#REF!</v>
      </c>
      <c r="HM1233" s="9" t="e">
        <f t="shared" ca="1" si="117"/>
        <v>#REF!</v>
      </c>
      <c r="HN1233" s="9" t="e">
        <f ca="1">SQRT($GS1233*(1-$GS1233/Controls!$D$15))</f>
        <v>#REF!</v>
      </c>
      <c r="HO1233" s="9" t="e">
        <f t="shared" ca="1" si="118"/>
        <v>#REF!</v>
      </c>
      <c r="HP1233" s="9" t="e">
        <f t="shared" ca="1" si="119"/>
        <v>#REF!</v>
      </c>
      <c r="HQ1233" s="9" t="e">
        <f ca="1">IF($GV1233=0,NA(),($GX1233*Controls!#REF!))</f>
        <v>#REF!</v>
      </c>
    </row>
    <row r="1234" spans="198:225" x14ac:dyDescent="0.25">
      <c r="GP1234" s="9" t="e">
        <f ca="1">INDIRECT(ADDRESS(ROW(),Controls!#REF!+30))</f>
        <v>#REF!</v>
      </c>
      <c r="GQ1234" s="9" t="e">
        <f ca="1">INDIRECT(ADDRESS(ROW(),Controls!#REF!+45))</f>
        <v>#REF!</v>
      </c>
      <c r="GR1234" s="9" t="e">
        <f ca="1">INDIRECT(ADDRESS(ROW(),Controls!#REF!+60))</f>
        <v>#REF!</v>
      </c>
      <c r="GS1234" s="9" t="e">
        <f ca="1">INDIRECT(ADDRESS(ROW(),Controls!#REF!+75))</f>
        <v>#REF!</v>
      </c>
      <c r="GT1234" s="9" t="e">
        <f ca="1">INDIRECT(ADDRESS(ROW(),Controls!#REF!+90))</f>
        <v>#REF!</v>
      </c>
      <c r="GU1234" s="9" t="e">
        <f ca="1">INDIRECT(ADDRESS(ROW(),Controls!#REF!+105))</f>
        <v>#REF!</v>
      </c>
      <c r="GV1234" s="9" t="e">
        <f ca="1">INDIRECT(ADDRESS(ROW(),Controls!#REF!+120))</f>
        <v>#REF!</v>
      </c>
      <c r="GW1234" s="9" t="e">
        <f ca="1">INDIRECT(ADDRESS(ROW(),Controls!#REF!+15))</f>
        <v>#REF!</v>
      </c>
      <c r="GX1234" s="9" t="e">
        <f ca="1">INDIRECT(ADDRESS(ROW(),Controls!#REF!+135))</f>
        <v>#REF!</v>
      </c>
      <c r="HJ1234" s="9" t="e">
        <f t="shared" ca="1" si="114"/>
        <v>#REF!</v>
      </c>
      <c r="HK1234" s="9" t="e">
        <f t="shared" ca="1" si="115"/>
        <v>#REF!</v>
      </c>
      <c r="HL1234" s="9" t="e">
        <f t="shared" ca="1" si="116"/>
        <v>#REF!</v>
      </c>
      <c r="HM1234" s="9" t="e">
        <f t="shared" ca="1" si="117"/>
        <v>#REF!</v>
      </c>
      <c r="HN1234" s="9" t="e">
        <f ca="1">SQRT($GS1234*(1-$GS1234/Controls!$D$15))</f>
        <v>#REF!</v>
      </c>
      <c r="HO1234" s="9" t="e">
        <f t="shared" ca="1" si="118"/>
        <v>#REF!</v>
      </c>
      <c r="HP1234" s="9" t="e">
        <f t="shared" ca="1" si="119"/>
        <v>#REF!</v>
      </c>
      <c r="HQ1234" s="9" t="e">
        <f ca="1">IF($GV1234=0,NA(),($GX1234*Controls!#REF!))</f>
        <v>#REF!</v>
      </c>
    </row>
    <row r="1235" spans="198:225" x14ac:dyDescent="0.25">
      <c r="GP1235" s="9" t="e">
        <f ca="1">INDIRECT(ADDRESS(ROW(),Controls!#REF!+30))</f>
        <v>#REF!</v>
      </c>
      <c r="GQ1235" s="9" t="e">
        <f ca="1">INDIRECT(ADDRESS(ROW(),Controls!#REF!+45))</f>
        <v>#REF!</v>
      </c>
      <c r="GR1235" s="9" t="e">
        <f ca="1">INDIRECT(ADDRESS(ROW(),Controls!#REF!+60))</f>
        <v>#REF!</v>
      </c>
      <c r="GS1235" s="9" t="e">
        <f ca="1">INDIRECT(ADDRESS(ROW(),Controls!#REF!+75))</f>
        <v>#REF!</v>
      </c>
      <c r="GT1235" s="9" t="e">
        <f ca="1">INDIRECT(ADDRESS(ROW(),Controls!#REF!+90))</f>
        <v>#REF!</v>
      </c>
      <c r="GU1235" s="9" t="e">
        <f ca="1">INDIRECT(ADDRESS(ROW(),Controls!#REF!+105))</f>
        <v>#REF!</v>
      </c>
      <c r="GV1235" s="9" t="e">
        <f ca="1">INDIRECT(ADDRESS(ROW(),Controls!#REF!+120))</f>
        <v>#REF!</v>
      </c>
      <c r="GW1235" s="9" t="e">
        <f ca="1">INDIRECT(ADDRESS(ROW(),Controls!#REF!+15))</f>
        <v>#REF!</v>
      </c>
      <c r="GX1235" s="9" t="e">
        <f ca="1">INDIRECT(ADDRESS(ROW(),Controls!#REF!+135))</f>
        <v>#REF!</v>
      </c>
      <c r="HJ1235" s="9" t="e">
        <f t="shared" ca="1" si="114"/>
        <v>#REF!</v>
      </c>
      <c r="HK1235" s="9" t="e">
        <f t="shared" ca="1" si="115"/>
        <v>#REF!</v>
      </c>
      <c r="HL1235" s="9" t="e">
        <f t="shared" ca="1" si="116"/>
        <v>#REF!</v>
      </c>
      <c r="HM1235" s="9" t="e">
        <f t="shared" ca="1" si="117"/>
        <v>#REF!</v>
      </c>
      <c r="HN1235" s="9" t="e">
        <f ca="1">SQRT($GS1235*(1-$GS1235/Controls!$D$15))</f>
        <v>#REF!</v>
      </c>
      <c r="HO1235" s="9" t="e">
        <f t="shared" ca="1" si="118"/>
        <v>#REF!</v>
      </c>
      <c r="HP1235" s="9" t="e">
        <f t="shared" ca="1" si="119"/>
        <v>#REF!</v>
      </c>
      <c r="HQ1235" s="9" t="e">
        <f ca="1">IF($GV1235=0,NA(),($GX1235*Controls!#REF!))</f>
        <v>#REF!</v>
      </c>
    </row>
    <row r="1236" spans="198:225" x14ac:dyDescent="0.25">
      <c r="GP1236" s="9" t="e">
        <f ca="1">INDIRECT(ADDRESS(ROW(),Controls!#REF!+30))</f>
        <v>#REF!</v>
      </c>
      <c r="GQ1236" s="9" t="e">
        <f ca="1">INDIRECT(ADDRESS(ROW(),Controls!#REF!+45))</f>
        <v>#REF!</v>
      </c>
      <c r="GR1236" s="9" t="e">
        <f ca="1">INDIRECT(ADDRESS(ROW(),Controls!#REF!+60))</f>
        <v>#REF!</v>
      </c>
      <c r="GS1236" s="9" t="e">
        <f ca="1">INDIRECT(ADDRESS(ROW(),Controls!#REF!+75))</f>
        <v>#REF!</v>
      </c>
      <c r="GT1236" s="9" t="e">
        <f ca="1">INDIRECT(ADDRESS(ROW(),Controls!#REF!+90))</f>
        <v>#REF!</v>
      </c>
      <c r="GU1236" s="9" t="e">
        <f ca="1">INDIRECT(ADDRESS(ROW(),Controls!#REF!+105))</f>
        <v>#REF!</v>
      </c>
      <c r="GV1236" s="9" t="e">
        <f ca="1">INDIRECT(ADDRESS(ROW(),Controls!#REF!+120))</f>
        <v>#REF!</v>
      </c>
      <c r="GW1236" s="9" t="e">
        <f ca="1">INDIRECT(ADDRESS(ROW(),Controls!#REF!+15))</f>
        <v>#REF!</v>
      </c>
      <c r="GX1236" s="9" t="e">
        <f ca="1">INDIRECT(ADDRESS(ROW(),Controls!#REF!+135))</f>
        <v>#REF!</v>
      </c>
      <c r="HJ1236" s="9" t="e">
        <f t="shared" ca="1" si="114"/>
        <v>#REF!</v>
      </c>
      <c r="HK1236" s="9" t="e">
        <f t="shared" ca="1" si="115"/>
        <v>#REF!</v>
      </c>
      <c r="HL1236" s="9" t="e">
        <f t="shared" ca="1" si="116"/>
        <v>#REF!</v>
      </c>
      <c r="HM1236" s="9" t="e">
        <f t="shared" ca="1" si="117"/>
        <v>#REF!</v>
      </c>
      <c r="HN1236" s="9" t="e">
        <f ca="1">SQRT($GS1236*(1-$GS1236/Controls!$D$15))</f>
        <v>#REF!</v>
      </c>
      <c r="HO1236" s="9" t="e">
        <f t="shared" ca="1" si="118"/>
        <v>#REF!</v>
      </c>
      <c r="HP1236" s="9" t="e">
        <f t="shared" ca="1" si="119"/>
        <v>#REF!</v>
      </c>
      <c r="HQ1236" s="9" t="e">
        <f ca="1">IF($GV1236=0,NA(),($GX1236*Controls!#REF!))</f>
        <v>#REF!</v>
      </c>
    </row>
    <row r="1237" spans="198:225" x14ac:dyDescent="0.25">
      <c r="GP1237" s="9" t="e">
        <f ca="1">INDIRECT(ADDRESS(ROW(),Controls!#REF!+30))</f>
        <v>#REF!</v>
      </c>
      <c r="GQ1237" s="9" t="e">
        <f ca="1">INDIRECT(ADDRESS(ROW(),Controls!#REF!+45))</f>
        <v>#REF!</v>
      </c>
      <c r="GR1237" s="9" t="e">
        <f ca="1">INDIRECT(ADDRESS(ROW(),Controls!#REF!+60))</f>
        <v>#REF!</v>
      </c>
      <c r="GS1237" s="9" t="e">
        <f ca="1">INDIRECT(ADDRESS(ROW(),Controls!#REF!+75))</f>
        <v>#REF!</v>
      </c>
      <c r="GT1237" s="9" t="e">
        <f ca="1">INDIRECT(ADDRESS(ROW(),Controls!#REF!+90))</f>
        <v>#REF!</v>
      </c>
      <c r="GU1237" s="9" t="e">
        <f ca="1">INDIRECT(ADDRESS(ROW(),Controls!#REF!+105))</f>
        <v>#REF!</v>
      </c>
      <c r="GV1237" s="9" t="e">
        <f ca="1">INDIRECT(ADDRESS(ROW(),Controls!#REF!+120))</f>
        <v>#REF!</v>
      </c>
      <c r="GW1237" s="9" t="e">
        <f ca="1">INDIRECT(ADDRESS(ROW(),Controls!#REF!+15))</f>
        <v>#REF!</v>
      </c>
      <c r="GX1237" s="9" t="e">
        <f ca="1">INDIRECT(ADDRESS(ROW(),Controls!#REF!+135))</f>
        <v>#REF!</v>
      </c>
      <c r="HJ1237" s="9" t="e">
        <f t="shared" ca="1" si="114"/>
        <v>#REF!</v>
      </c>
      <c r="HK1237" s="9" t="e">
        <f t="shared" ca="1" si="115"/>
        <v>#REF!</v>
      </c>
      <c r="HL1237" s="9" t="e">
        <f t="shared" ca="1" si="116"/>
        <v>#REF!</v>
      </c>
      <c r="HM1237" s="9" t="e">
        <f t="shared" ca="1" si="117"/>
        <v>#REF!</v>
      </c>
      <c r="HN1237" s="9" t="e">
        <f ca="1">SQRT($GS1237*(1-$GS1237/Controls!$D$15))</f>
        <v>#REF!</v>
      </c>
      <c r="HO1237" s="9" t="e">
        <f t="shared" ca="1" si="118"/>
        <v>#REF!</v>
      </c>
      <c r="HP1237" s="9" t="e">
        <f t="shared" ca="1" si="119"/>
        <v>#REF!</v>
      </c>
      <c r="HQ1237" s="9" t="e">
        <f ca="1">IF($GV1237=0,NA(),($GX1237*Controls!#REF!))</f>
        <v>#REF!</v>
      </c>
    </row>
    <row r="1238" spans="198:225" x14ac:dyDescent="0.25">
      <c r="GP1238" s="9" t="e">
        <f ca="1">INDIRECT(ADDRESS(ROW(),Controls!#REF!+30))</f>
        <v>#REF!</v>
      </c>
      <c r="GQ1238" s="9" t="e">
        <f ca="1">INDIRECT(ADDRESS(ROW(),Controls!#REF!+45))</f>
        <v>#REF!</v>
      </c>
      <c r="GR1238" s="9" t="e">
        <f ca="1">INDIRECT(ADDRESS(ROW(),Controls!#REF!+60))</f>
        <v>#REF!</v>
      </c>
      <c r="GS1238" s="9" t="e">
        <f ca="1">INDIRECT(ADDRESS(ROW(),Controls!#REF!+75))</f>
        <v>#REF!</v>
      </c>
      <c r="GT1238" s="9" t="e">
        <f ca="1">INDIRECT(ADDRESS(ROW(),Controls!#REF!+90))</f>
        <v>#REF!</v>
      </c>
      <c r="GU1238" s="9" t="e">
        <f ca="1">INDIRECT(ADDRESS(ROW(),Controls!#REF!+105))</f>
        <v>#REF!</v>
      </c>
      <c r="GV1238" s="9" t="e">
        <f ca="1">INDIRECT(ADDRESS(ROW(),Controls!#REF!+120))</f>
        <v>#REF!</v>
      </c>
      <c r="GW1238" s="9" t="e">
        <f ca="1">INDIRECT(ADDRESS(ROW(),Controls!#REF!+15))</f>
        <v>#REF!</v>
      </c>
      <c r="GX1238" s="9" t="e">
        <f ca="1">INDIRECT(ADDRESS(ROW(),Controls!#REF!+135))</f>
        <v>#REF!</v>
      </c>
      <c r="HJ1238" s="9" t="e">
        <f t="shared" ca="1" si="114"/>
        <v>#REF!</v>
      </c>
      <c r="HK1238" s="9" t="e">
        <f t="shared" ca="1" si="115"/>
        <v>#REF!</v>
      </c>
      <c r="HL1238" s="9" t="e">
        <f t="shared" ca="1" si="116"/>
        <v>#REF!</v>
      </c>
      <c r="HM1238" s="9" t="e">
        <f t="shared" ca="1" si="117"/>
        <v>#REF!</v>
      </c>
      <c r="HN1238" s="9" t="e">
        <f ca="1">SQRT($GS1238*(1-$GS1238/Controls!$D$15))</f>
        <v>#REF!</v>
      </c>
      <c r="HO1238" s="9" t="e">
        <f t="shared" ca="1" si="118"/>
        <v>#REF!</v>
      </c>
      <c r="HP1238" s="9" t="e">
        <f t="shared" ca="1" si="119"/>
        <v>#REF!</v>
      </c>
      <c r="HQ1238" s="9" t="e">
        <f ca="1">IF($GV1238=0,NA(),($GX1238*Controls!#REF!))</f>
        <v>#REF!</v>
      </c>
    </row>
    <row r="1239" spans="198:225" x14ac:dyDescent="0.25">
      <c r="GP1239" s="9" t="e">
        <f ca="1">INDIRECT(ADDRESS(ROW(),Controls!#REF!+30))</f>
        <v>#REF!</v>
      </c>
      <c r="GQ1239" s="9" t="e">
        <f ca="1">INDIRECT(ADDRESS(ROW(),Controls!#REF!+45))</f>
        <v>#REF!</v>
      </c>
      <c r="GR1239" s="9" t="e">
        <f ca="1">INDIRECT(ADDRESS(ROW(),Controls!#REF!+60))</f>
        <v>#REF!</v>
      </c>
      <c r="GS1239" s="9" t="e">
        <f ca="1">INDIRECT(ADDRESS(ROW(),Controls!#REF!+75))</f>
        <v>#REF!</v>
      </c>
      <c r="GT1239" s="9" t="e">
        <f ca="1">INDIRECT(ADDRESS(ROW(),Controls!#REF!+90))</f>
        <v>#REF!</v>
      </c>
      <c r="GU1239" s="9" t="e">
        <f ca="1">INDIRECT(ADDRESS(ROW(),Controls!#REF!+105))</f>
        <v>#REF!</v>
      </c>
      <c r="GV1239" s="9" t="e">
        <f ca="1">INDIRECT(ADDRESS(ROW(),Controls!#REF!+120))</f>
        <v>#REF!</v>
      </c>
      <c r="GW1239" s="9" t="e">
        <f ca="1">INDIRECT(ADDRESS(ROW(),Controls!#REF!+15))</f>
        <v>#REF!</v>
      </c>
      <c r="GX1239" s="9" t="e">
        <f ca="1">INDIRECT(ADDRESS(ROW(),Controls!#REF!+135))</f>
        <v>#REF!</v>
      </c>
      <c r="HJ1239" s="9" t="e">
        <f t="shared" ca="1" si="114"/>
        <v>#REF!</v>
      </c>
      <c r="HK1239" s="9" t="e">
        <f t="shared" ca="1" si="115"/>
        <v>#REF!</v>
      </c>
      <c r="HL1239" s="9" t="e">
        <f t="shared" ca="1" si="116"/>
        <v>#REF!</v>
      </c>
      <c r="HM1239" s="9" t="e">
        <f t="shared" ca="1" si="117"/>
        <v>#REF!</v>
      </c>
      <c r="HN1239" s="9" t="e">
        <f ca="1">SQRT($GS1239*(1-$GS1239/Controls!$D$15))</f>
        <v>#REF!</v>
      </c>
      <c r="HO1239" s="9" t="e">
        <f t="shared" ca="1" si="118"/>
        <v>#REF!</v>
      </c>
      <c r="HP1239" s="9" t="e">
        <f t="shared" ca="1" si="119"/>
        <v>#REF!</v>
      </c>
      <c r="HQ1239" s="9" t="e">
        <f ca="1">IF($GV1239=0,NA(),($GX1239*Controls!#REF!))</f>
        <v>#REF!</v>
      </c>
    </row>
    <row r="1240" spans="198:225" x14ac:dyDescent="0.25">
      <c r="GP1240" s="9" t="e">
        <f ca="1">INDIRECT(ADDRESS(ROW(),Controls!#REF!+30))</f>
        <v>#REF!</v>
      </c>
      <c r="GQ1240" s="9" t="e">
        <f ca="1">INDIRECT(ADDRESS(ROW(),Controls!#REF!+45))</f>
        <v>#REF!</v>
      </c>
      <c r="GR1240" s="9" t="e">
        <f ca="1">INDIRECT(ADDRESS(ROW(),Controls!#REF!+60))</f>
        <v>#REF!</v>
      </c>
      <c r="GS1240" s="9" t="e">
        <f ca="1">INDIRECT(ADDRESS(ROW(),Controls!#REF!+75))</f>
        <v>#REF!</v>
      </c>
      <c r="GT1240" s="9" t="e">
        <f ca="1">INDIRECT(ADDRESS(ROW(),Controls!#REF!+90))</f>
        <v>#REF!</v>
      </c>
      <c r="GU1240" s="9" t="e">
        <f ca="1">INDIRECT(ADDRESS(ROW(),Controls!#REF!+105))</f>
        <v>#REF!</v>
      </c>
      <c r="GV1240" s="9" t="e">
        <f ca="1">INDIRECT(ADDRESS(ROW(),Controls!#REF!+120))</f>
        <v>#REF!</v>
      </c>
      <c r="GW1240" s="9" t="e">
        <f ca="1">INDIRECT(ADDRESS(ROW(),Controls!#REF!+15))</f>
        <v>#REF!</v>
      </c>
      <c r="GX1240" s="9" t="e">
        <f ca="1">INDIRECT(ADDRESS(ROW(),Controls!#REF!+135))</f>
        <v>#REF!</v>
      </c>
      <c r="HJ1240" s="9" t="e">
        <f t="shared" ca="1" si="114"/>
        <v>#REF!</v>
      </c>
      <c r="HK1240" s="9" t="e">
        <f t="shared" ca="1" si="115"/>
        <v>#REF!</v>
      </c>
      <c r="HL1240" s="9" t="e">
        <f t="shared" ca="1" si="116"/>
        <v>#REF!</v>
      </c>
      <c r="HM1240" s="9" t="e">
        <f t="shared" ca="1" si="117"/>
        <v>#REF!</v>
      </c>
      <c r="HN1240" s="9" t="e">
        <f ca="1">SQRT($GS1240*(1-$GS1240/Controls!$D$15))</f>
        <v>#REF!</v>
      </c>
      <c r="HO1240" s="9" t="e">
        <f t="shared" ca="1" si="118"/>
        <v>#REF!</v>
      </c>
      <c r="HP1240" s="9" t="e">
        <f t="shared" ca="1" si="119"/>
        <v>#REF!</v>
      </c>
      <c r="HQ1240" s="9" t="e">
        <f ca="1">IF($GV1240=0,NA(),($GX1240*Controls!#REF!))</f>
        <v>#REF!</v>
      </c>
    </row>
    <row r="1241" spans="198:225" x14ac:dyDescent="0.25">
      <c r="GP1241" s="9" t="e">
        <f ca="1">INDIRECT(ADDRESS(ROW(),Controls!#REF!+30))</f>
        <v>#REF!</v>
      </c>
      <c r="GQ1241" s="9" t="e">
        <f ca="1">INDIRECT(ADDRESS(ROW(),Controls!#REF!+45))</f>
        <v>#REF!</v>
      </c>
      <c r="GR1241" s="9" t="e">
        <f ca="1">INDIRECT(ADDRESS(ROW(),Controls!#REF!+60))</f>
        <v>#REF!</v>
      </c>
      <c r="GS1241" s="9" t="e">
        <f ca="1">INDIRECT(ADDRESS(ROW(),Controls!#REF!+75))</f>
        <v>#REF!</v>
      </c>
      <c r="GT1241" s="9" t="e">
        <f ca="1">INDIRECT(ADDRESS(ROW(),Controls!#REF!+90))</f>
        <v>#REF!</v>
      </c>
      <c r="GU1241" s="9" t="e">
        <f ca="1">INDIRECT(ADDRESS(ROW(),Controls!#REF!+105))</f>
        <v>#REF!</v>
      </c>
      <c r="GV1241" s="9" t="e">
        <f ca="1">INDIRECT(ADDRESS(ROW(),Controls!#REF!+120))</f>
        <v>#REF!</v>
      </c>
      <c r="GW1241" s="9" t="e">
        <f ca="1">INDIRECT(ADDRESS(ROW(),Controls!#REF!+15))</f>
        <v>#REF!</v>
      </c>
      <c r="GX1241" s="9" t="e">
        <f ca="1">INDIRECT(ADDRESS(ROW(),Controls!#REF!+135))</f>
        <v>#REF!</v>
      </c>
      <c r="HJ1241" s="9" t="e">
        <f t="shared" ca="1" si="114"/>
        <v>#REF!</v>
      </c>
      <c r="HK1241" s="9" t="e">
        <f t="shared" ca="1" si="115"/>
        <v>#REF!</v>
      </c>
      <c r="HL1241" s="9" t="e">
        <f t="shared" ca="1" si="116"/>
        <v>#REF!</v>
      </c>
      <c r="HM1241" s="9" t="e">
        <f t="shared" ca="1" si="117"/>
        <v>#REF!</v>
      </c>
      <c r="HN1241" s="9" t="e">
        <f ca="1">SQRT($GS1241*(1-$GS1241/Controls!$D$15))</f>
        <v>#REF!</v>
      </c>
      <c r="HO1241" s="9" t="e">
        <f t="shared" ca="1" si="118"/>
        <v>#REF!</v>
      </c>
      <c r="HP1241" s="9" t="e">
        <f t="shared" ca="1" si="119"/>
        <v>#REF!</v>
      </c>
      <c r="HQ1241" s="9" t="e">
        <f ca="1">IF($GV1241=0,NA(),($GX1241*Controls!#REF!))</f>
        <v>#REF!</v>
      </c>
    </row>
    <row r="1242" spans="198:225" x14ac:dyDescent="0.25">
      <c r="GP1242" s="9" t="e">
        <f ca="1">INDIRECT(ADDRESS(ROW(),Controls!#REF!+30))</f>
        <v>#REF!</v>
      </c>
      <c r="GQ1242" s="9" t="e">
        <f ca="1">INDIRECT(ADDRESS(ROW(),Controls!#REF!+45))</f>
        <v>#REF!</v>
      </c>
      <c r="GR1242" s="9" t="e">
        <f ca="1">INDIRECT(ADDRESS(ROW(),Controls!#REF!+60))</f>
        <v>#REF!</v>
      </c>
      <c r="GS1242" s="9" t="e">
        <f ca="1">INDIRECT(ADDRESS(ROW(),Controls!#REF!+75))</f>
        <v>#REF!</v>
      </c>
      <c r="GT1242" s="9" t="e">
        <f ca="1">INDIRECT(ADDRESS(ROW(),Controls!#REF!+90))</f>
        <v>#REF!</v>
      </c>
      <c r="GU1242" s="9" t="e">
        <f ca="1">INDIRECT(ADDRESS(ROW(),Controls!#REF!+105))</f>
        <v>#REF!</v>
      </c>
      <c r="GV1242" s="9" t="e">
        <f ca="1">INDIRECT(ADDRESS(ROW(),Controls!#REF!+120))</f>
        <v>#REF!</v>
      </c>
      <c r="GW1242" s="9" t="e">
        <f ca="1">INDIRECT(ADDRESS(ROW(),Controls!#REF!+15))</f>
        <v>#REF!</v>
      </c>
      <c r="GX1242" s="9" t="e">
        <f ca="1">INDIRECT(ADDRESS(ROW(),Controls!#REF!+135))</f>
        <v>#REF!</v>
      </c>
      <c r="HJ1242" s="9" t="e">
        <f t="shared" ca="1" si="114"/>
        <v>#REF!</v>
      </c>
      <c r="HK1242" s="9" t="e">
        <f t="shared" ca="1" si="115"/>
        <v>#REF!</v>
      </c>
      <c r="HL1242" s="9" t="e">
        <f t="shared" ca="1" si="116"/>
        <v>#REF!</v>
      </c>
      <c r="HM1242" s="9" t="e">
        <f t="shared" ca="1" si="117"/>
        <v>#REF!</v>
      </c>
      <c r="HN1242" s="9" t="e">
        <f ca="1">SQRT($GS1242*(1-$GS1242/Controls!$D$15))</f>
        <v>#REF!</v>
      </c>
      <c r="HO1242" s="9" t="e">
        <f t="shared" ca="1" si="118"/>
        <v>#REF!</v>
      </c>
      <c r="HP1242" s="9" t="e">
        <f t="shared" ca="1" si="119"/>
        <v>#REF!</v>
      </c>
      <c r="HQ1242" s="9" t="e">
        <f ca="1">IF($GV1242=0,NA(),($GX1242*Controls!#REF!))</f>
        <v>#REF!</v>
      </c>
    </row>
    <row r="1243" spans="198:225" x14ac:dyDescent="0.25">
      <c r="GP1243" s="9" t="e">
        <f ca="1">INDIRECT(ADDRESS(ROW(),Controls!#REF!+30))</f>
        <v>#REF!</v>
      </c>
      <c r="GQ1243" s="9" t="e">
        <f ca="1">INDIRECT(ADDRESS(ROW(),Controls!#REF!+45))</f>
        <v>#REF!</v>
      </c>
      <c r="GR1243" s="9" t="e">
        <f ca="1">INDIRECT(ADDRESS(ROW(),Controls!#REF!+60))</f>
        <v>#REF!</v>
      </c>
      <c r="GS1243" s="9" t="e">
        <f ca="1">INDIRECT(ADDRESS(ROW(),Controls!#REF!+75))</f>
        <v>#REF!</v>
      </c>
      <c r="GT1243" s="9" t="e">
        <f ca="1">INDIRECT(ADDRESS(ROW(),Controls!#REF!+90))</f>
        <v>#REF!</v>
      </c>
      <c r="GU1243" s="9" t="e">
        <f ca="1">INDIRECT(ADDRESS(ROW(),Controls!#REF!+105))</f>
        <v>#REF!</v>
      </c>
      <c r="GV1243" s="9" t="e">
        <f ca="1">INDIRECT(ADDRESS(ROW(),Controls!#REF!+120))</f>
        <v>#REF!</v>
      </c>
      <c r="GW1243" s="9" t="e">
        <f ca="1">INDIRECT(ADDRESS(ROW(),Controls!#REF!+15))</f>
        <v>#REF!</v>
      </c>
      <c r="GX1243" s="9" t="e">
        <f ca="1">INDIRECT(ADDRESS(ROW(),Controls!#REF!+135))</f>
        <v>#REF!</v>
      </c>
      <c r="HJ1243" s="9" t="e">
        <f t="shared" ca="1" si="114"/>
        <v>#REF!</v>
      </c>
      <c r="HK1243" s="9" t="e">
        <f t="shared" ca="1" si="115"/>
        <v>#REF!</v>
      </c>
      <c r="HL1243" s="9" t="e">
        <f t="shared" ca="1" si="116"/>
        <v>#REF!</v>
      </c>
      <c r="HM1243" s="9" t="e">
        <f t="shared" ca="1" si="117"/>
        <v>#REF!</v>
      </c>
      <c r="HN1243" s="9" t="e">
        <f ca="1">SQRT($GS1243*(1-$GS1243/Controls!$D$15))</f>
        <v>#REF!</v>
      </c>
      <c r="HO1243" s="9" t="e">
        <f t="shared" ca="1" si="118"/>
        <v>#REF!</v>
      </c>
      <c r="HP1243" s="9" t="e">
        <f t="shared" ca="1" si="119"/>
        <v>#REF!</v>
      </c>
      <c r="HQ1243" s="9" t="e">
        <f ca="1">IF($GV1243=0,NA(),($GX1243*Controls!#REF!))</f>
        <v>#REF!</v>
      </c>
    </row>
    <row r="1244" spans="198:225" x14ac:dyDescent="0.25">
      <c r="GP1244" s="9" t="e">
        <f ca="1">INDIRECT(ADDRESS(ROW(),Controls!#REF!+30))</f>
        <v>#REF!</v>
      </c>
      <c r="GQ1244" s="9" t="e">
        <f ca="1">INDIRECT(ADDRESS(ROW(),Controls!#REF!+45))</f>
        <v>#REF!</v>
      </c>
      <c r="GR1244" s="9" t="e">
        <f ca="1">INDIRECT(ADDRESS(ROW(),Controls!#REF!+60))</f>
        <v>#REF!</v>
      </c>
      <c r="GS1244" s="9" t="e">
        <f ca="1">INDIRECT(ADDRESS(ROW(),Controls!#REF!+75))</f>
        <v>#REF!</v>
      </c>
      <c r="GT1244" s="9" t="e">
        <f ca="1">INDIRECT(ADDRESS(ROW(),Controls!#REF!+90))</f>
        <v>#REF!</v>
      </c>
      <c r="GU1244" s="9" t="e">
        <f ca="1">INDIRECT(ADDRESS(ROW(),Controls!#REF!+105))</f>
        <v>#REF!</v>
      </c>
      <c r="GV1244" s="9" t="e">
        <f ca="1">INDIRECT(ADDRESS(ROW(),Controls!#REF!+120))</f>
        <v>#REF!</v>
      </c>
      <c r="GW1244" s="9" t="e">
        <f ca="1">INDIRECT(ADDRESS(ROW(),Controls!#REF!+15))</f>
        <v>#REF!</v>
      </c>
      <c r="GX1244" s="9" t="e">
        <f ca="1">INDIRECT(ADDRESS(ROW(),Controls!#REF!+135))</f>
        <v>#REF!</v>
      </c>
      <c r="HJ1244" s="9" t="e">
        <f t="shared" ca="1" si="114"/>
        <v>#REF!</v>
      </c>
      <c r="HK1244" s="9" t="e">
        <f t="shared" ca="1" si="115"/>
        <v>#REF!</v>
      </c>
      <c r="HL1244" s="9" t="e">
        <f t="shared" ca="1" si="116"/>
        <v>#REF!</v>
      </c>
      <c r="HM1244" s="9" t="e">
        <f t="shared" ca="1" si="117"/>
        <v>#REF!</v>
      </c>
      <c r="HN1244" s="9" t="e">
        <f ca="1">SQRT($GS1244*(1-$GS1244/Controls!$D$15))</f>
        <v>#REF!</v>
      </c>
      <c r="HO1244" s="9" t="e">
        <f t="shared" ca="1" si="118"/>
        <v>#REF!</v>
      </c>
      <c r="HP1244" s="9" t="e">
        <f t="shared" ca="1" si="119"/>
        <v>#REF!</v>
      </c>
      <c r="HQ1244" s="9" t="e">
        <f ca="1">IF($GV1244=0,NA(),($GX1244*Controls!#REF!))</f>
        <v>#REF!</v>
      </c>
    </row>
    <row r="1245" spans="198:225" x14ac:dyDescent="0.25">
      <c r="GP1245" s="9" t="e">
        <f ca="1">INDIRECT(ADDRESS(ROW(),Controls!#REF!+30))</f>
        <v>#REF!</v>
      </c>
      <c r="GQ1245" s="9" t="e">
        <f ca="1">INDIRECT(ADDRESS(ROW(),Controls!#REF!+45))</f>
        <v>#REF!</v>
      </c>
      <c r="GR1245" s="9" t="e">
        <f ca="1">INDIRECT(ADDRESS(ROW(),Controls!#REF!+60))</f>
        <v>#REF!</v>
      </c>
      <c r="GS1245" s="9" t="e">
        <f ca="1">INDIRECT(ADDRESS(ROW(),Controls!#REF!+75))</f>
        <v>#REF!</v>
      </c>
      <c r="GT1245" s="9" t="e">
        <f ca="1">INDIRECT(ADDRESS(ROW(),Controls!#REF!+90))</f>
        <v>#REF!</v>
      </c>
      <c r="GU1245" s="9" t="e">
        <f ca="1">INDIRECT(ADDRESS(ROW(),Controls!#REF!+105))</f>
        <v>#REF!</v>
      </c>
      <c r="GV1245" s="9" t="e">
        <f ca="1">INDIRECT(ADDRESS(ROW(),Controls!#REF!+120))</f>
        <v>#REF!</v>
      </c>
      <c r="GW1245" s="9" t="e">
        <f ca="1">INDIRECT(ADDRESS(ROW(),Controls!#REF!+15))</f>
        <v>#REF!</v>
      </c>
      <c r="GX1245" s="9" t="e">
        <f ca="1">INDIRECT(ADDRESS(ROW(),Controls!#REF!+135))</f>
        <v>#REF!</v>
      </c>
      <c r="HJ1245" s="9" t="e">
        <f t="shared" ca="1" si="114"/>
        <v>#REF!</v>
      </c>
      <c r="HK1245" s="9" t="e">
        <f t="shared" ca="1" si="115"/>
        <v>#REF!</v>
      </c>
      <c r="HL1245" s="9" t="e">
        <f t="shared" ca="1" si="116"/>
        <v>#REF!</v>
      </c>
      <c r="HM1245" s="9" t="e">
        <f t="shared" ca="1" si="117"/>
        <v>#REF!</v>
      </c>
      <c r="HN1245" s="9" t="e">
        <f ca="1">SQRT($GS1245*(1-$GS1245/Controls!$D$15))</f>
        <v>#REF!</v>
      </c>
      <c r="HO1245" s="9" t="e">
        <f t="shared" ca="1" si="118"/>
        <v>#REF!</v>
      </c>
      <c r="HP1245" s="9" t="e">
        <f t="shared" ca="1" si="119"/>
        <v>#REF!</v>
      </c>
      <c r="HQ1245" s="9" t="e">
        <f ca="1">IF($GV1245=0,NA(),($GX1245*Controls!#REF!))</f>
        <v>#REF!</v>
      </c>
    </row>
    <row r="1246" spans="198:225" x14ac:dyDescent="0.25">
      <c r="GP1246" s="9" t="e">
        <f ca="1">INDIRECT(ADDRESS(ROW(),Controls!#REF!+30))</f>
        <v>#REF!</v>
      </c>
      <c r="GQ1246" s="9" t="e">
        <f ca="1">INDIRECT(ADDRESS(ROW(),Controls!#REF!+45))</f>
        <v>#REF!</v>
      </c>
      <c r="GR1246" s="9" t="e">
        <f ca="1">INDIRECT(ADDRESS(ROW(),Controls!#REF!+60))</f>
        <v>#REF!</v>
      </c>
      <c r="GS1246" s="9" t="e">
        <f ca="1">INDIRECT(ADDRESS(ROW(),Controls!#REF!+75))</f>
        <v>#REF!</v>
      </c>
      <c r="GT1246" s="9" t="e">
        <f ca="1">INDIRECT(ADDRESS(ROW(),Controls!#REF!+90))</f>
        <v>#REF!</v>
      </c>
      <c r="GU1246" s="9" t="e">
        <f ca="1">INDIRECT(ADDRESS(ROW(),Controls!#REF!+105))</f>
        <v>#REF!</v>
      </c>
      <c r="GV1246" s="9" t="e">
        <f ca="1">INDIRECT(ADDRESS(ROW(),Controls!#REF!+120))</f>
        <v>#REF!</v>
      </c>
      <c r="GW1246" s="9" t="e">
        <f ca="1">INDIRECT(ADDRESS(ROW(),Controls!#REF!+15))</f>
        <v>#REF!</v>
      </c>
      <c r="GX1246" s="9" t="e">
        <f ca="1">INDIRECT(ADDRESS(ROW(),Controls!#REF!+135))</f>
        <v>#REF!</v>
      </c>
      <c r="HJ1246" s="9" t="e">
        <f t="shared" ca="1" si="114"/>
        <v>#REF!</v>
      </c>
      <c r="HK1246" s="9" t="e">
        <f t="shared" ca="1" si="115"/>
        <v>#REF!</v>
      </c>
      <c r="HL1246" s="9" t="e">
        <f t="shared" ca="1" si="116"/>
        <v>#REF!</v>
      </c>
      <c r="HM1246" s="9" t="e">
        <f t="shared" ca="1" si="117"/>
        <v>#REF!</v>
      </c>
      <c r="HN1246" s="9" t="e">
        <f ca="1">SQRT($GS1246*(1-$GS1246/Controls!$D$15))</f>
        <v>#REF!</v>
      </c>
      <c r="HO1246" s="9" t="e">
        <f t="shared" ca="1" si="118"/>
        <v>#REF!</v>
      </c>
      <c r="HP1246" s="9" t="e">
        <f t="shared" ca="1" si="119"/>
        <v>#REF!</v>
      </c>
      <c r="HQ1246" s="9" t="e">
        <f ca="1">IF($GV1246=0,NA(),($GX1246*Controls!#REF!))</f>
        <v>#REF!</v>
      </c>
    </row>
    <row r="1247" spans="198:225" x14ac:dyDescent="0.25">
      <c r="GP1247" s="9" t="e">
        <f ca="1">INDIRECT(ADDRESS(ROW(),Controls!#REF!+30))</f>
        <v>#REF!</v>
      </c>
      <c r="GQ1247" s="9" t="e">
        <f ca="1">INDIRECT(ADDRESS(ROW(),Controls!#REF!+45))</f>
        <v>#REF!</v>
      </c>
      <c r="GR1247" s="9" t="e">
        <f ca="1">INDIRECT(ADDRESS(ROW(),Controls!#REF!+60))</f>
        <v>#REF!</v>
      </c>
      <c r="GS1247" s="9" t="e">
        <f ca="1">INDIRECT(ADDRESS(ROW(),Controls!#REF!+75))</f>
        <v>#REF!</v>
      </c>
      <c r="GT1247" s="9" t="e">
        <f ca="1">INDIRECT(ADDRESS(ROW(),Controls!#REF!+90))</f>
        <v>#REF!</v>
      </c>
      <c r="GU1247" s="9" t="e">
        <f ca="1">INDIRECT(ADDRESS(ROW(),Controls!#REF!+105))</f>
        <v>#REF!</v>
      </c>
      <c r="GV1247" s="9" t="e">
        <f ca="1">INDIRECT(ADDRESS(ROW(),Controls!#REF!+120))</f>
        <v>#REF!</v>
      </c>
      <c r="GW1247" s="9" t="e">
        <f ca="1">INDIRECT(ADDRESS(ROW(),Controls!#REF!+15))</f>
        <v>#REF!</v>
      </c>
      <c r="GX1247" s="9" t="e">
        <f ca="1">INDIRECT(ADDRESS(ROW(),Controls!#REF!+135))</f>
        <v>#REF!</v>
      </c>
      <c r="HJ1247" s="9" t="e">
        <f t="shared" ca="1" si="114"/>
        <v>#REF!</v>
      </c>
      <c r="HK1247" s="9" t="e">
        <f t="shared" ca="1" si="115"/>
        <v>#REF!</v>
      </c>
      <c r="HL1247" s="9" t="e">
        <f t="shared" ca="1" si="116"/>
        <v>#REF!</v>
      </c>
      <c r="HM1247" s="9" t="e">
        <f t="shared" ca="1" si="117"/>
        <v>#REF!</v>
      </c>
      <c r="HN1247" s="9" t="e">
        <f ca="1">SQRT($GS1247*(1-$GS1247/Controls!$D$15))</f>
        <v>#REF!</v>
      </c>
      <c r="HO1247" s="9" t="e">
        <f t="shared" ca="1" si="118"/>
        <v>#REF!</v>
      </c>
      <c r="HP1247" s="9" t="e">
        <f t="shared" ca="1" si="119"/>
        <v>#REF!</v>
      </c>
      <c r="HQ1247" s="9" t="e">
        <f ca="1">IF($GV1247=0,NA(),($GX1247*Controls!#REF!))</f>
        <v>#REF!</v>
      </c>
    </row>
    <row r="1248" spans="198:225" x14ac:dyDescent="0.25">
      <c r="GP1248" s="9" t="e">
        <f ca="1">INDIRECT(ADDRESS(ROW(),Controls!#REF!+30))</f>
        <v>#REF!</v>
      </c>
      <c r="GQ1248" s="9" t="e">
        <f ca="1">INDIRECT(ADDRESS(ROW(),Controls!#REF!+45))</f>
        <v>#REF!</v>
      </c>
      <c r="GR1248" s="9" t="e">
        <f ca="1">INDIRECT(ADDRESS(ROW(),Controls!#REF!+60))</f>
        <v>#REF!</v>
      </c>
      <c r="GS1248" s="9" t="e">
        <f ca="1">INDIRECT(ADDRESS(ROW(),Controls!#REF!+75))</f>
        <v>#REF!</v>
      </c>
      <c r="GT1248" s="9" t="e">
        <f ca="1">INDIRECT(ADDRESS(ROW(),Controls!#REF!+90))</f>
        <v>#REF!</v>
      </c>
      <c r="GU1248" s="9" t="e">
        <f ca="1">INDIRECT(ADDRESS(ROW(),Controls!#REF!+105))</f>
        <v>#REF!</v>
      </c>
      <c r="GV1248" s="9" t="e">
        <f ca="1">INDIRECT(ADDRESS(ROW(),Controls!#REF!+120))</f>
        <v>#REF!</v>
      </c>
      <c r="GW1248" s="9" t="e">
        <f ca="1">INDIRECT(ADDRESS(ROW(),Controls!#REF!+15))</f>
        <v>#REF!</v>
      </c>
      <c r="GX1248" s="9" t="e">
        <f ca="1">INDIRECT(ADDRESS(ROW(),Controls!#REF!+135))</f>
        <v>#REF!</v>
      </c>
      <c r="HJ1248" s="9" t="e">
        <f t="shared" ca="1" si="114"/>
        <v>#REF!</v>
      </c>
      <c r="HK1248" s="9" t="e">
        <f t="shared" ca="1" si="115"/>
        <v>#REF!</v>
      </c>
      <c r="HL1248" s="9" t="e">
        <f t="shared" ca="1" si="116"/>
        <v>#REF!</v>
      </c>
      <c r="HM1248" s="9" t="e">
        <f t="shared" ca="1" si="117"/>
        <v>#REF!</v>
      </c>
      <c r="HN1248" s="9" t="e">
        <f ca="1">SQRT($GS1248*(1-$GS1248/Controls!$D$15))</f>
        <v>#REF!</v>
      </c>
      <c r="HO1248" s="9" t="e">
        <f t="shared" ca="1" si="118"/>
        <v>#REF!</v>
      </c>
      <c r="HP1248" s="9" t="e">
        <f t="shared" ca="1" si="119"/>
        <v>#REF!</v>
      </c>
      <c r="HQ1248" s="9" t="e">
        <f ca="1">IF($GV1248=0,NA(),($GX1248*Controls!#REF!))</f>
        <v>#REF!</v>
      </c>
    </row>
    <row r="1249" spans="198:225" x14ac:dyDescent="0.25">
      <c r="GP1249" s="9" t="e">
        <f ca="1">INDIRECT(ADDRESS(ROW(),Controls!#REF!+30))</f>
        <v>#REF!</v>
      </c>
      <c r="GQ1249" s="9" t="e">
        <f ca="1">INDIRECT(ADDRESS(ROW(),Controls!#REF!+45))</f>
        <v>#REF!</v>
      </c>
      <c r="GR1249" s="9" t="e">
        <f ca="1">INDIRECT(ADDRESS(ROW(),Controls!#REF!+60))</f>
        <v>#REF!</v>
      </c>
      <c r="GS1249" s="9" t="e">
        <f ca="1">INDIRECT(ADDRESS(ROW(),Controls!#REF!+75))</f>
        <v>#REF!</v>
      </c>
      <c r="GT1249" s="9" t="e">
        <f ca="1">INDIRECT(ADDRESS(ROW(),Controls!#REF!+90))</f>
        <v>#REF!</v>
      </c>
      <c r="GU1249" s="9" t="e">
        <f ca="1">INDIRECT(ADDRESS(ROW(),Controls!#REF!+105))</f>
        <v>#REF!</v>
      </c>
      <c r="GV1249" s="9" t="e">
        <f ca="1">INDIRECT(ADDRESS(ROW(),Controls!#REF!+120))</f>
        <v>#REF!</v>
      </c>
      <c r="GW1249" s="9" t="e">
        <f ca="1">INDIRECT(ADDRESS(ROW(),Controls!#REF!+15))</f>
        <v>#REF!</v>
      </c>
      <c r="GX1249" s="9" t="e">
        <f ca="1">INDIRECT(ADDRESS(ROW(),Controls!#REF!+135))</f>
        <v>#REF!</v>
      </c>
      <c r="HJ1249" s="9" t="e">
        <f t="shared" ca="1" si="114"/>
        <v>#REF!</v>
      </c>
      <c r="HK1249" s="9" t="e">
        <f t="shared" ca="1" si="115"/>
        <v>#REF!</v>
      </c>
      <c r="HL1249" s="9" t="e">
        <f t="shared" ca="1" si="116"/>
        <v>#REF!</v>
      </c>
      <c r="HM1249" s="9" t="e">
        <f t="shared" ca="1" si="117"/>
        <v>#REF!</v>
      </c>
      <c r="HN1249" s="9" t="e">
        <f ca="1">SQRT($GS1249*(1-$GS1249/Controls!$D$15))</f>
        <v>#REF!</v>
      </c>
      <c r="HO1249" s="9" t="e">
        <f t="shared" ca="1" si="118"/>
        <v>#REF!</v>
      </c>
      <c r="HP1249" s="9" t="e">
        <f t="shared" ca="1" si="119"/>
        <v>#REF!</v>
      </c>
      <c r="HQ1249" s="9" t="e">
        <f ca="1">IF($GV1249=0,NA(),($GX1249*Controls!#REF!))</f>
        <v>#REF!</v>
      </c>
    </row>
    <row r="1250" spans="198:225" x14ac:dyDescent="0.25">
      <c r="GP1250" s="9" t="e">
        <f ca="1">INDIRECT(ADDRESS(ROW(),Controls!#REF!+30))</f>
        <v>#REF!</v>
      </c>
      <c r="GQ1250" s="9" t="e">
        <f ca="1">INDIRECT(ADDRESS(ROW(),Controls!#REF!+45))</f>
        <v>#REF!</v>
      </c>
      <c r="GR1250" s="9" t="e">
        <f ca="1">INDIRECT(ADDRESS(ROW(),Controls!#REF!+60))</f>
        <v>#REF!</v>
      </c>
      <c r="GS1250" s="9" t="e">
        <f ca="1">INDIRECT(ADDRESS(ROW(),Controls!#REF!+75))</f>
        <v>#REF!</v>
      </c>
      <c r="GT1250" s="9" t="e">
        <f ca="1">INDIRECT(ADDRESS(ROW(),Controls!#REF!+90))</f>
        <v>#REF!</v>
      </c>
      <c r="GU1250" s="9" t="e">
        <f ca="1">INDIRECT(ADDRESS(ROW(),Controls!#REF!+105))</f>
        <v>#REF!</v>
      </c>
      <c r="GV1250" s="9" t="e">
        <f ca="1">INDIRECT(ADDRESS(ROW(),Controls!#REF!+120))</f>
        <v>#REF!</v>
      </c>
      <c r="GW1250" s="9" t="e">
        <f ca="1">INDIRECT(ADDRESS(ROW(),Controls!#REF!+15))</f>
        <v>#REF!</v>
      </c>
      <c r="GX1250" s="9" t="e">
        <f ca="1">INDIRECT(ADDRESS(ROW(),Controls!#REF!+135))</f>
        <v>#REF!</v>
      </c>
      <c r="HJ1250" s="9" t="e">
        <f t="shared" ca="1" si="114"/>
        <v>#REF!</v>
      </c>
      <c r="HK1250" s="9" t="e">
        <f t="shared" ca="1" si="115"/>
        <v>#REF!</v>
      </c>
      <c r="HL1250" s="9" t="e">
        <f t="shared" ca="1" si="116"/>
        <v>#REF!</v>
      </c>
      <c r="HM1250" s="9" t="e">
        <f t="shared" ca="1" si="117"/>
        <v>#REF!</v>
      </c>
      <c r="HN1250" s="9" t="e">
        <f ca="1">SQRT($GS1250*(1-$GS1250/Controls!$D$15))</f>
        <v>#REF!</v>
      </c>
      <c r="HO1250" s="9" t="e">
        <f t="shared" ca="1" si="118"/>
        <v>#REF!</v>
      </c>
      <c r="HP1250" s="9" t="e">
        <f t="shared" ca="1" si="119"/>
        <v>#REF!</v>
      </c>
      <c r="HQ1250" s="9" t="e">
        <f ca="1">IF($GV1250=0,NA(),($GX1250*Controls!#REF!))</f>
        <v>#REF!</v>
      </c>
    </row>
    <row r="1251" spans="198:225" x14ac:dyDescent="0.25">
      <c r="GP1251" s="9" t="e">
        <f ca="1">INDIRECT(ADDRESS(ROW(),Controls!#REF!+30))</f>
        <v>#REF!</v>
      </c>
      <c r="GQ1251" s="9" t="e">
        <f ca="1">INDIRECT(ADDRESS(ROW(),Controls!#REF!+45))</f>
        <v>#REF!</v>
      </c>
      <c r="GR1251" s="9" t="e">
        <f ca="1">INDIRECT(ADDRESS(ROW(),Controls!#REF!+60))</f>
        <v>#REF!</v>
      </c>
      <c r="GS1251" s="9" t="e">
        <f ca="1">INDIRECT(ADDRESS(ROW(),Controls!#REF!+75))</f>
        <v>#REF!</v>
      </c>
      <c r="GT1251" s="9" t="e">
        <f ca="1">INDIRECT(ADDRESS(ROW(),Controls!#REF!+90))</f>
        <v>#REF!</v>
      </c>
      <c r="GU1251" s="9" t="e">
        <f ca="1">INDIRECT(ADDRESS(ROW(),Controls!#REF!+105))</f>
        <v>#REF!</v>
      </c>
      <c r="GV1251" s="9" t="e">
        <f ca="1">INDIRECT(ADDRESS(ROW(),Controls!#REF!+120))</f>
        <v>#REF!</v>
      </c>
      <c r="GW1251" s="9" t="e">
        <f ca="1">INDIRECT(ADDRESS(ROW(),Controls!#REF!+15))</f>
        <v>#REF!</v>
      </c>
      <c r="GX1251" s="9" t="e">
        <f ca="1">INDIRECT(ADDRESS(ROW(),Controls!#REF!+135))</f>
        <v>#REF!</v>
      </c>
      <c r="HJ1251" s="9" t="e">
        <f t="shared" ca="1" si="114"/>
        <v>#REF!</v>
      </c>
      <c r="HK1251" s="9" t="e">
        <f t="shared" ca="1" si="115"/>
        <v>#REF!</v>
      </c>
      <c r="HL1251" s="9" t="e">
        <f t="shared" ca="1" si="116"/>
        <v>#REF!</v>
      </c>
      <c r="HM1251" s="9" t="e">
        <f t="shared" ca="1" si="117"/>
        <v>#REF!</v>
      </c>
      <c r="HN1251" s="9" t="e">
        <f ca="1">SQRT($GS1251*(1-$GS1251/Controls!$D$15))</f>
        <v>#REF!</v>
      </c>
      <c r="HO1251" s="9" t="e">
        <f t="shared" ca="1" si="118"/>
        <v>#REF!</v>
      </c>
      <c r="HP1251" s="9" t="e">
        <f t="shared" ca="1" si="119"/>
        <v>#REF!</v>
      </c>
      <c r="HQ1251" s="9" t="e">
        <f ca="1">IF($GV1251=0,NA(),($GX1251*Controls!#REF!))</f>
        <v>#REF!</v>
      </c>
    </row>
    <row r="1252" spans="198:225" x14ac:dyDescent="0.25">
      <c r="GP1252" s="9" t="e">
        <f ca="1">INDIRECT(ADDRESS(ROW(),Controls!#REF!+30))</f>
        <v>#REF!</v>
      </c>
      <c r="GQ1252" s="9" t="e">
        <f ca="1">INDIRECT(ADDRESS(ROW(),Controls!#REF!+45))</f>
        <v>#REF!</v>
      </c>
      <c r="GR1252" s="9" t="e">
        <f ca="1">INDIRECT(ADDRESS(ROW(),Controls!#REF!+60))</f>
        <v>#REF!</v>
      </c>
      <c r="GS1252" s="9" t="e">
        <f ca="1">INDIRECT(ADDRESS(ROW(),Controls!#REF!+75))</f>
        <v>#REF!</v>
      </c>
      <c r="GT1252" s="9" t="e">
        <f ca="1">INDIRECT(ADDRESS(ROW(),Controls!#REF!+90))</f>
        <v>#REF!</v>
      </c>
      <c r="GU1252" s="9" t="e">
        <f ca="1">INDIRECT(ADDRESS(ROW(),Controls!#REF!+105))</f>
        <v>#REF!</v>
      </c>
      <c r="GV1252" s="9" t="e">
        <f ca="1">INDIRECT(ADDRESS(ROW(),Controls!#REF!+120))</f>
        <v>#REF!</v>
      </c>
      <c r="GW1252" s="9" t="e">
        <f ca="1">INDIRECT(ADDRESS(ROW(),Controls!#REF!+15))</f>
        <v>#REF!</v>
      </c>
      <c r="GX1252" s="9" t="e">
        <f ca="1">INDIRECT(ADDRESS(ROW(),Controls!#REF!+135))</f>
        <v>#REF!</v>
      </c>
      <c r="HJ1252" s="9" t="e">
        <f t="shared" ca="1" si="114"/>
        <v>#REF!</v>
      </c>
      <c r="HK1252" s="9" t="e">
        <f t="shared" ca="1" si="115"/>
        <v>#REF!</v>
      </c>
      <c r="HL1252" s="9" t="e">
        <f t="shared" ca="1" si="116"/>
        <v>#REF!</v>
      </c>
      <c r="HM1252" s="9" t="e">
        <f t="shared" ca="1" si="117"/>
        <v>#REF!</v>
      </c>
      <c r="HN1252" s="9" t="e">
        <f ca="1">SQRT($GS1252*(1-$GS1252/Controls!$D$15))</f>
        <v>#REF!</v>
      </c>
      <c r="HO1252" s="9" t="e">
        <f t="shared" ca="1" si="118"/>
        <v>#REF!</v>
      </c>
      <c r="HP1252" s="9" t="e">
        <f t="shared" ca="1" si="119"/>
        <v>#REF!</v>
      </c>
      <c r="HQ1252" s="9" t="e">
        <f ca="1">IF($GV1252=0,NA(),($GX1252*Controls!#REF!))</f>
        <v>#REF!</v>
      </c>
    </row>
    <row r="1253" spans="198:225" x14ac:dyDescent="0.25">
      <c r="GP1253" s="9" t="e">
        <f ca="1">INDIRECT(ADDRESS(ROW(),Controls!#REF!+30))</f>
        <v>#REF!</v>
      </c>
      <c r="GQ1253" s="9" t="e">
        <f ca="1">INDIRECT(ADDRESS(ROW(),Controls!#REF!+45))</f>
        <v>#REF!</v>
      </c>
      <c r="GR1253" s="9" t="e">
        <f ca="1">INDIRECT(ADDRESS(ROW(),Controls!#REF!+60))</f>
        <v>#REF!</v>
      </c>
      <c r="GS1253" s="9" t="e">
        <f ca="1">INDIRECT(ADDRESS(ROW(),Controls!#REF!+75))</f>
        <v>#REF!</v>
      </c>
      <c r="GT1253" s="9" t="e">
        <f ca="1">INDIRECT(ADDRESS(ROW(),Controls!#REF!+90))</f>
        <v>#REF!</v>
      </c>
      <c r="GU1253" s="9" t="e">
        <f ca="1">INDIRECT(ADDRESS(ROW(),Controls!#REF!+105))</f>
        <v>#REF!</v>
      </c>
      <c r="GV1253" s="9" t="e">
        <f ca="1">INDIRECT(ADDRESS(ROW(),Controls!#REF!+120))</f>
        <v>#REF!</v>
      </c>
      <c r="GW1253" s="9" t="e">
        <f ca="1">INDIRECT(ADDRESS(ROW(),Controls!#REF!+15))</f>
        <v>#REF!</v>
      </c>
      <c r="GX1253" s="9" t="e">
        <f ca="1">INDIRECT(ADDRESS(ROW(),Controls!#REF!+135))</f>
        <v>#REF!</v>
      </c>
      <c r="HJ1253" s="9" t="e">
        <f t="shared" ca="1" si="114"/>
        <v>#REF!</v>
      </c>
      <c r="HK1253" s="9" t="e">
        <f t="shared" ca="1" si="115"/>
        <v>#REF!</v>
      </c>
      <c r="HL1253" s="9" t="e">
        <f t="shared" ca="1" si="116"/>
        <v>#REF!</v>
      </c>
      <c r="HM1253" s="9" t="e">
        <f t="shared" ca="1" si="117"/>
        <v>#REF!</v>
      </c>
      <c r="HN1253" s="9" t="e">
        <f ca="1">SQRT($GS1253*(1-$GS1253/Controls!$D$15))</f>
        <v>#REF!</v>
      </c>
      <c r="HO1253" s="9" t="e">
        <f t="shared" ca="1" si="118"/>
        <v>#REF!</v>
      </c>
      <c r="HP1253" s="9" t="e">
        <f t="shared" ca="1" si="119"/>
        <v>#REF!</v>
      </c>
      <c r="HQ1253" s="9" t="e">
        <f ca="1">IF($GV1253=0,NA(),($GX1253*Controls!#REF!))</f>
        <v>#REF!</v>
      </c>
    </row>
    <row r="1254" spans="198:225" x14ac:dyDescent="0.25">
      <c r="GP1254" s="9" t="e">
        <f ca="1">INDIRECT(ADDRESS(ROW(),Controls!#REF!+30))</f>
        <v>#REF!</v>
      </c>
      <c r="GQ1254" s="9" t="e">
        <f ca="1">INDIRECT(ADDRESS(ROW(),Controls!#REF!+45))</f>
        <v>#REF!</v>
      </c>
      <c r="GR1254" s="9" t="e">
        <f ca="1">INDIRECT(ADDRESS(ROW(),Controls!#REF!+60))</f>
        <v>#REF!</v>
      </c>
      <c r="GS1254" s="9" t="e">
        <f ca="1">INDIRECT(ADDRESS(ROW(),Controls!#REF!+75))</f>
        <v>#REF!</v>
      </c>
      <c r="GT1254" s="9" t="e">
        <f ca="1">INDIRECT(ADDRESS(ROW(),Controls!#REF!+90))</f>
        <v>#REF!</v>
      </c>
      <c r="GU1254" s="9" t="e">
        <f ca="1">INDIRECT(ADDRESS(ROW(),Controls!#REF!+105))</f>
        <v>#REF!</v>
      </c>
      <c r="GV1254" s="9" t="e">
        <f ca="1">INDIRECT(ADDRESS(ROW(),Controls!#REF!+120))</f>
        <v>#REF!</v>
      </c>
      <c r="GW1254" s="9" t="e">
        <f ca="1">INDIRECT(ADDRESS(ROW(),Controls!#REF!+15))</f>
        <v>#REF!</v>
      </c>
      <c r="GX1254" s="9" t="e">
        <f ca="1">INDIRECT(ADDRESS(ROW(),Controls!#REF!+135))</f>
        <v>#REF!</v>
      </c>
      <c r="HJ1254" s="9" t="e">
        <f t="shared" ca="1" si="114"/>
        <v>#REF!</v>
      </c>
      <c r="HK1254" s="9" t="e">
        <f t="shared" ca="1" si="115"/>
        <v>#REF!</v>
      </c>
      <c r="HL1254" s="9" t="e">
        <f t="shared" ca="1" si="116"/>
        <v>#REF!</v>
      </c>
      <c r="HM1254" s="9" t="e">
        <f t="shared" ca="1" si="117"/>
        <v>#REF!</v>
      </c>
      <c r="HN1254" s="9" t="e">
        <f ca="1">SQRT($GS1254*(1-$GS1254/Controls!$D$15))</f>
        <v>#REF!</v>
      </c>
      <c r="HO1254" s="9" t="e">
        <f t="shared" ca="1" si="118"/>
        <v>#REF!</v>
      </c>
      <c r="HP1254" s="9" t="e">
        <f t="shared" ca="1" si="119"/>
        <v>#REF!</v>
      </c>
      <c r="HQ1254" s="9" t="e">
        <f ca="1">IF($GV1254=0,NA(),($GX1254*Controls!#REF!))</f>
        <v>#REF!</v>
      </c>
    </row>
    <row r="1255" spans="198:225" x14ac:dyDescent="0.25">
      <c r="GP1255" s="9" t="e">
        <f ca="1">INDIRECT(ADDRESS(ROW(),Controls!#REF!+30))</f>
        <v>#REF!</v>
      </c>
      <c r="GQ1255" s="9" t="e">
        <f ca="1">INDIRECT(ADDRESS(ROW(),Controls!#REF!+45))</f>
        <v>#REF!</v>
      </c>
      <c r="GR1255" s="9" t="e">
        <f ca="1">INDIRECT(ADDRESS(ROW(),Controls!#REF!+60))</f>
        <v>#REF!</v>
      </c>
      <c r="GS1255" s="9" t="e">
        <f ca="1">INDIRECT(ADDRESS(ROW(),Controls!#REF!+75))</f>
        <v>#REF!</v>
      </c>
      <c r="GT1255" s="9" t="e">
        <f ca="1">INDIRECT(ADDRESS(ROW(),Controls!#REF!+90))</f>
        <v>#REF!</v>
      </c>
      <c r="GU1255" s="9" t="e">
        <f ca="1">INDIRECT(ADDRESS(ROW(),Controls!#REF!+105))</f>
        <v>#REF!</v>
      </c>
      <c r="GV1255" s="9" t="e">
        <f ca="1">INDIRECT(ADDRESS(ROW(),Controls!#REF!+120))</f>
        <v>#REF!</v>
      </c>
      <c r="GW1255" s="9" t="e">
        <f ca="1">INDIRECT(ADDRESS(ROW(),Controls!#REF!+15))</f>
        <v>#REF!</v>
      </c>
      <c r="GX1255" s="9" t="e">
        <f ca="1">INDIRECT(ADDRESS(ROW(),Controls!#REF!+135))</f>
        <v>#REF!</v>
      </c>
      <c r="HJ1255" s="9" t="e">
        <f t="shared" ca="1" si="114"/>
        <v>#REF!</v>
      </c>
      <c r="HK1255" s="9" t="e">
        <f t="shared" ca="1" si="115"/>
        <v>#REF!</v>
      </c>
      <c r="HL1255" s="9" t="e">
        <f t="shared" ca="1" si="116"/>
        <v>#REF!</v>
      </c>
      <c r="HM1255" s="9" t="e">
        <f t="shared" ca="1" si="117"/>
        <v>#REF!</v>
      </c>
      <c r="HN1255" s="9" t="e">
        <f ca="1">SQRT($GS1255*(1-$GS1255/Controls!$D$15))</f>
        <v>#REF!</v>
      </c>
      <c r="HO1255" s="9" t="e">
        <f t="shared" ca="1" si="118"/>
        <v>#REF!</v>
      </c>
      <c r="HP1255" s="9" t="e">
        <f t="shared" ca="1" si="119"/>
        <v>#REF!</v>
      </c>
      <c r="HQ1255" s="9" t="e">
        <f ca="1">IF($GV1255=0,NA(),($GX1255*Controls!#REF!))</f>
        <v>#REF!</v>
      </c>
    </row>
    <row r="1256" spans="198:225" x14ac:dyDescent="0.25">
      <c r="GP1256" s="9" t="e">
        <f ca="1">INDIRECT(ADDRESS(ROW(),Controls!#REF!+30))</f>
        <v>#REF!</v>
      </c>
      <c r="GQ1256" s="9" t="e">
        <f ca="1">INDIRECT(ADDRESS(ROW(),Controls!#REF!+45))</f>
        <v>#REF!</v>
      </c>
      <c r="GR1256" s="9" t="e">
        <f ca="1">INDIRECT(ADDRESS(ROW(),Controls!#REF!+60))</f>
        <v>#REF!</v>
      </c>
      <c r="GS1256" s="9" t="e">
        <f ca="1">INDIRECT(ADDRESS(ROW(),Controls!#REF!+75))</f>
        <v>#REF!</v>
      </c>
      <c r="GT1256" s="9" t="e">
        <f ca="1">INDIRECT(ADDRESS(ROW(),Controls!#REF!+90))</f>
        <v>#REF!</v>
      </c>
      <c r="GU1256" s="9" t="e">
        <f ca="1">INDIRECT(ADDRESS(ROW(),Controls!#REF!+105))</f>
        <v>#REF!</v>
      </c>
      <c r="GV1256" s="9" t="e">
        <f ca="1">INDIRECT(ADDRESS(ROW(),Controls!#REF!+120))</f>
        <v>#REF!</v>
      </c>
      <c r="GW1256" s="9" t="e">
        <f ca="1">INDIRECT(ADDRESS(ROW(),Controls!#REF!+15))</f>
        <v>#REF!</v>
      </c>
      <c r="GX1256" s="9" t="e">
        <f ca="1">INDIRECT(ADDRESS(ROW(),Controls!#REF!+135))</f>
        <v>#REF!</v>
      </c>
      <c r="HJ1256" s="9" t="e">
        <f t="shared" ca="1" si="114"/>
        <v>#REF!</v>
      </c>
      <c r="HK1256" s="9" t="e">
        <f t="shared" ca="1" si="115"/>
        <v>#REF!</v>
      </c>
      <c r="HL1256" s="9" t="e">
        <f t="shared" ca="1" si="116"/>
        <v>#REF!</v>
      </c>
      <c r="HM1256" s="9" t="e">
        <f t="shared" ca="1" si="117"/>
        <v>#REF!</v>
      </c>
      <c r="HN1256" s="9" t="e">
        <f ca="1">SQRT($GS1256*(1-$GS1256/Controls!$D$15))</f>
        <v>#REF!</v>
      </c>
      <c r="HO1256" s="9" t="e">
        <f t="shared" ca="1" si="118"/>
        <v>#REF!</v>
      </c>
      <c r="HP1256" s="9" t="e">
        <f t="shared" ca="1" si="119"/>
        <v>#REF!</v>
      </c>
      <c r="HQ1256" s="9" t="e">
        <f ca="1">IF($GV1256=0,NA(),($GX1256*Controls!#REF!))</f>
        <v>#REF!</v>
      </c>
    </row>
    <row r="1257" spans="198:225" x14ac:dyDescent="0.25">
      <c r="GP1257" s="9" t="e">
        <f ca="1">INDIRECT(ADDRESS(ROW(),Controls!#REF!+30))</f>
        <v>#REF!</v>
      </c>
      <c r="GQ1257" s="9" t="e">
        <f ca="1">INDIRECT(ADDRESS(ROW(),Controls!#REF!+45))</f>
        <v>#REF!</v>
      </c>
      <c r="GR1257" s="9" t="e">
        <f ca="1">INDIRECT(ADDRESS(ROW(),Controls!#REF!+60))</f>
        <v>#REF!</v>
      </c>
      <c r="GS1257" s="9" t="e">
        <f ca="1">INDIRECT(ADDRESS(ROW(),Controls!#REF!+75))</f>
        <v>#REF!</v>
      </c>
      <c r="GT1257" s="9" t="e">
        <f ca="1">INDIRECT(ADDRESS(ROW(),Controls!#REF!+90))</f>
        <v>#REF!</v>
      </c>
      <c r="GU1257" s="9" t="e">
        <f ca="1">INDIRECT(ADDRESS(ROW(),Controls!#REF!+105))</f>
        <v>#REF!</v>
      </c>
      <c r="GV1257" s="9" t="e">
        <f ca="1">INDIRECT(ADDRESS(ROW(),Controls!#REF!+120))</f>
        <v>#REF!</v>
      </c>
      <c r="GW1257" s="9" t="e">
        <f ca="1">INDIRECT(ADDRESS(ROW(),Controls!#REF!+15))</f>
        <v>#REF!</v>
      </c>
      <c r="GX1257" s="9" t="e">
        <f ca="1">INDIRECT(ADDRESS(ROW(),Controls!#REF!+135))</f>
        <v>#REF!</v>
      </c>
      <c r="HJ1257" s="9" t="e">
        <f t="shared" ca="1" si="114"/>
        <v>#REF!</v>
      </c>
      <c r="HK1257" s="9" t="e">
        <f t="shared" ca="1" si="115"/>
        <v>#REF!</v>
      </c>
      <c r="HL1257" s="9" t="e">
        <f t="shared" ca="1" si="116"/>
        <v>#REF!</v>
      </c>
      <c r="HM1257" s="9" t="e">
        <f t="shared" ca="1" si="117"/>
        <v>#REF!</v>
      </c>
      <c r="HN1257" s="9" t="e">
        <f ca="1">SQRT($GS1257*(1-$GS1257/Controls!$D$15))</f>
        <v>#REF!</v>
      </c>
      <c r="HO1257" s="9" t="e">
        <f t="shared" ca="1" si="118"/>
        <v>#REF!</v>
      </c>
      <c r="HP1257" s="9" t="e">
        <f t="shared" ca="1" si="119"/>
        <v>#REF!</v>
      </c>
      <c r="HQ1257" s="9" t="e">
        <f ca="1">IF($GV1257=0,NA(),($GX1257*Controls!#REF!))</f>
        <v>#REF!</v>
      </c>
    </row>
    <row r="1258" spans="198:225" x14ac:dyDescent="0.25">
      <c r="GP1258" s="9" t="e">
        <f ca="1">INDIRECT(ADDRESS(ROW(),Controls!#REF!+30))</f>
        <v>#REF!</v>
      </c>
      <c r="GQ1258" s="9" t="e">
        <f ca="1">INDIRECT(ADDRESS(ROW(),Controls!#REF!+45))</f>
        <v>#REF!</v>
      </c>
      <c r="GR1258" s="9" t="e">
        <f ca="1">INDIRECT(ADDRESS(ROW(),Controls!#REF!+60))</f>
        <v>#REF!</v>
      </c>
      <c r="GS1258" s="9" t="e">
        <f ca="1">INDIRECT(ADDRESS(ROW(),Controls!#REF!+75))</f>
        <v>#REF!</v>
      </c>
      <c r="GT1258" s="9" t="e">
        <f ca="1">INDIRECT(ADDRESS(ROW(),Controls!#REF!+90))</f>
        <v>#REF!</v>
      </c>
      <c r="GU1258" s="9" t="e">
        <f ca="1">INDIRECT(ADDRESS(ROW(),Controls!#REF!+105))</f>
        <v>#REF!</v>
      </c>
      <c r="GV1258" s="9" t="e">
        <f ca="1">INDIRECT(ADDRESS(ROW(),Controls!#REF!+120))</f>
        <v>#REF!</v>
      </c>
      <c r="GW1258" s="9" t="e">
        <f ca="1">INDIRECT(ADDRESS(ROW(),Controls!#REF!+15))</f>
        <v>#REF!</v>
      </c>
      <c r="GX1258" s="9" t="e">
        <f ca="1">INDIRECT(ADDRESS(ROW(),Controls!#REF!+135))</f>
        <v>#REF!</v>
      </c>
      <c r="HJ1258" s="9" t="e">
        <f t="shared" ca="1" si="114"/>
        <v>#REF!</v>
      </c>
      <c r="HK1258" s="9" t="e">
        <f t="shared" ca="1" si="115"/>
        <v>#REF!</v>
      </c>
      <c r="HL1258" s="9" t="e">
        <f t="shared" ca="1" si="116"/>
        <v>#REF!</v>
      </c>
      <c r="HM1258" s="9" t="e">
        <f t="shared" ca="1" si="117"/>
        <v>#REF!</v>
      </c>
      <c r="HN1258" s="9" t="e">
        <f ca="1">SQRT($GS1258*(1-$GS1258/Controls!$D$15))</f>
        <v>#REF!</v>
      </c>
      <c r="HO1258" s="9" t="e">
        <f t="shared" ca="1" si="118"/>
        <v>#REF!</v>
      </c>
      <c r="HP1258" s="9" t="e">
        <f t="shared" ca="1" si="119"/>
        <v>#REF!</v>
      </c>
      <c r="HQ1258" s="9" t="e">
        <f ca="1">IF($GV1258=0,NA(),($GX1258*Controls!#REF!))</f>
        <v>#REF!</v>
      </c>
    </row>
    <row r="1259" spans="198:225" x14ac:dyDescent="0.25">
      <c r="GP1259" s="9" t="e">
        <f ca="1">INDIRECT(ADDRESS(ROW(),Controls!#REF!+30))</f>
        <v>#REF!</v>
      </c>
      <c r="GQ1259" s="9" t="e">
        <f ca="1">INDIRECT(ADDRESS(ROW(),Controls!#REF!+45))</f>
        <v>#REF!</v>
      </c>
      <c r="GR1259" s="9" t="e">
        <f ca="1">INDIRECT(ADDRESS(ROW(),Controls!#REF!+60))</f>
        <v>#REF!</v>
      </c>
      <c r="GS1259" s="9" t="e">
        <f ca="1">INDIRECT(ADDRESS(ROW(),Controls!#REF!+75))</f>
        <v>#REF!</v>
      </c>
      <c r="GT1259" s="9" t="e">
        <f ca="1">INDIRECT(ADDRESS(ROW(),Controls!#REF!+90))</f>
        <v>#REF!</v>
      </c>
      <c r="GU1259" s="9" t="e">
        <f ca="1">INDIRECT(ADDRESS(ROW(),Controls!#REF!+105))</f>
        <v>#REF!</v>
      </c>
      <c r="GV1259" s="9" t="e">
        <f ca="1">INDIRECT(ADDRESS(ROW(),Controls!#REF!+120))</f>
        <v>#REF!</v>
      </c>
      <c r="GW1259" s="9" t="e">
        <f ca="1">INDIRECT(ADDRESS(ROW(),Controls!#REF!+15))</f>
        <v>#REF!</v>
      </c>
      <c r="GX1259" s="9" t="e">
        <f ca="1">INDIRECT(ADDRESS(ROW(),Controls!#REF!+135))</f>
        <v>#REF!</v>
      </c>
      <c r="HJ1259" s="9" t="e">
        <f t="shared" ca="1" si="114"/>
        <v>#REF!</v>
      </c>
      <c r="HK1259" s="9" t="e">
        <f t="shared" ca="1" si="115"/>
        <v>#REF!</v>
      </c>
      <c r="HL1259" s="9" t="e">
        <f t="shared" ca="1" si="116"/>
        <v>#REF!</v>
      </c>
      <c r="HM1259" s="9" t="e">
        <f t="shared" ca="1" si="117"/>
        <v>#REF!</v>
      </c>
      <c r="HN1259" s="9" t="e">
        <f ca="1">SQRT($GS1259*(1-$GS1259/Controls!$D$15))</f>
        <v>#REF!</v>
      </c>
      <c r="HO1259" s="9" t="e">
        <f t="shared" ca="1" si="118"/>
        <v>#REF!</v>
      </c>
      <c r="HP1259" s="9" t="e">
        <f t="shared" ca="1" si="119"/>
        <v>#REF!</v>
      </c>
      <c r="HQ1259" s="9" t="e">
        <f ca="1">IF($GV1259=0,NA(),($GX1259*Controls!#REF!))</f>
        <v>#REF!</v>
      </c>
    </row>
    <row r="1260" spans="198:225" x14ac:dyDescent="0.25">
      <c r="GP1260" s="9" t="e">
        <f ca="1">INDIRECT(ADDRESS(ROW(),Controls!#REF!+30))</f>
        <v>#REF!</v>
      </c>
      <c r="GQ1260" s="9" t="e">
        <f ca="1">INDIRECT(ADDRESS(ROW(),Controls!#REF!+45))</f>
        <v>#REF!</v>
      </c>
      <c r="GR1260" s="9" t="e">
        <f ca="1">INDIRECT(ADDRESS(ROW(),Controls!#REF!+60))</f>
        <v>#REF!</v>
      </c>
      <c r="GS1260" s="9" t="e">
        <f ca="1">INDIRECT(ADDRESS(ROW(),Controls!#REF!+75))</f>
        <v>#REF!</v>
      </c>
      <c r="GT1260" s="9" t="e">
        <f ca="1">INDIRECT(ADDRESS(ROW(),Controls!#REF!+90))</f>
        <v>#REF!</v>
      </c>
      <c r="GU1260" s="9" t="e">
        <f ca="1">INDIRECT(ADDRESS(ROW(),Controls!#REF!+105))</f>
        <v>#REF!</v>
      </c>
      <c r="GV1260" s="9" t="e">
        <f ca="1">INDIRECT(ADDRESS(ROW(),Controls!#REF!+120))</f>
        <v>#REF!</v>
      </c>
      <c r="GW1260" s="9" t="e">
        <f ca="1">INDIRECT(ADDRESS(ROW(),Controls!#REF!+15))</f>
        <v>#REF!</v>
      </c>
      <c r="GX1260" s="9" t="e">
        <f ca="1">INDIRECT(ADDRESS(ROW(),Controls!#REF!+135))</f>
        <v>#REF!</v>
      </c>
      <c r="HJ1260" s="9" t="e">
        <f t="shared" ca="1" si="114"/>
        <v>#REF!</v>
      </c>
      <c r="HK1260" s="9" t="e">
        <f t="shared" ca="1" si="115"/>
        <v>#REF!</v>
      </c>
      <c r="HL1260" s="9" t="e">
        <f t="shared" ca="1" si="116"/>
        <v>#REF!</v>
      </c>
      <c r="HM1260" s="9" t="e">
        <f t="shared" ca="1" si="117"/>
        <v>#REF!</v>
      </c>
      <c r="HN1260" s="9" t="e">
        <f ca="1">SQRT($GS1260*(1-$GS1260/Controls!$D$15))</f>
        <v>#REF!</v>
      </c>
      <c r="HO1260" s="9" t="e">
        <f t="shared" ca="1" si="118"/>
        <v>#REF!</v>
      </c>
      <c r="HP1260" s="9" t="e">
        <f t="shared" ca="1" si="119"/>
        <v>#REF!</v>
      </c>
      <c r="HQ1260" s="9" t="e">
        <f ca="1">IF($GV1260=0,NA(),($GX1260*Controls!#REF!))</f>
        <v>#REF!</v>
      </c>
    </row>
    <row r="1261" spans="198:225" x14ac:dyDescent="0.25">
      <c r="GP1261" s="9" t="e">
        <f ca="1">INDIRECT(ADDRESS(ROW(),Controls!#REF!+30))</f>
        <v>#REF!</v>
      </c>
      <c r="GQ1261" s="9" t="e">
        <f ca="1">INDIRECT(ADDRESS(ROW(),Controls!#REF!+45))</f>
        <v>#REF!</v>
      </c>
      <c r="GR1261" s="9" t="e">
        <f ca="1">INDIRECT(ADDRESS(ROW(),Controls!#REF!+60))</f>
        <v>#REF!</v>
      </c>
      <c r="GS1261" s="9" t="e">
        <f ca="1">INDIRECT(ADDRESS(ROW(),Controls!#REF!+75))</f>
        <v>#REF!</v>
      </c>
      <c r="GT1261" s="9" t="e">
        <f ca="1">INDIRECT(ADDRESS(ROW(),Controls!#REF!+90))</f>
        <v>#REF!</v>
      </c>
      <c r="GU1261" s="9" t="e">
        <f ca="1">INDIRECT(ADDRESS(ROW(),Controls!#REF!+105))</f>
        <v>#REF!</v>
      </c>
      <c r="GV1261" s="9" t="e">
        <f ca="1">INDIRECT(ADDRESS(ROW(),Controls!#REF!+120))</f>
        <v>#REF!</v>
      </c>
      <c r="GW1261" s="9" t="e">
        <f ca="1">INDIRECT(ADDRESS(ROW(),Controls!#REF!+15))</f>
        <v>#REF!</v>
      </c>
      <c r="GX1261" s="9" t="e">
        <f ca="1">INDIRECT(ADDRESS(ROW(),Controls!#REF!+135))</f>
        <v>#REF!</v>
      </c>
      <c r="HJ1261" s="9" t="e">
        <f t="shared" ca="1" si="114"/>
        <v>#REF!</v>
      </c>
      <c r="HK1261" s="9" t="e">
        <f t="shared" ca="1" si="115"/>
        <v>#REF!</v>
      </c>
      <c r="HL1261" s="9" t="e">
        <f t="shared" ca="1" si="116"/>
        <v>#REF!</v>
      </c>
      <c r="HM1261" s="9" t="e">
        <f t="shared" ca="1" si="117"/>
        <v>#REF!</v>
      </c>
      <c r="HN1261" s="9" t="e">
        <f ca="1">SQRT($GS1261*(1-$GS1261/Controls!$D$15))</f>
        <v>#REF!</v>
      </c>
      <c r="HO1261" s="9" t="e">
        <f t="shared" ca="1" si="118"/>
        <v>#REF!</v>
      </c>
      <c r="HP1261" s="9" t="e">
        <f t="shared" ca="1" si="119"/>
        <v>#REF!</v>
      </c>
      <c r="HQ1261" s="9" t="e">
        <f ca="1">IF($GV1261=0,NA(),($GX1261*Controls!#REF!))</f>
        <v>#REF!</v>
      </c>
    </row>
    <row r="1262" spans="198:225" x14ac:dyDescent="0.25">
      <c r="GP1262" s="9" t="e">
        <f ca="1">INDIRECT(ADDRESS(ROW(),Controls!#REF!+30))</f>
        <v>#REF!</v>
      </c>
      <c r="GQ1262" s="9" t="e">
        <f ca="1">INDIRECT(ADDRESS(ROW(),Controls!#REF!+45))</f>
        <v>#REF!</v>
      </c>
      <c r="GR1262" s="9" t="e">
        <f ca="1">INDIRECT(ADDRESS(ROW(),Controls!#REF!+60))</f>
        <v>#REF!</v>
      </c>
      <c r="GS1262" s="9" t="e">
        <f ca="1">INDIRECT(ADDRESS(ROW(),Controls!#REF!+75))</f>
        <v>#REF!</v>
      </c>
      <c r="GT1262" s="9" t="e">
        <f ca="1">INDIRECT(ADDRESS(ROW(),Controls!#REF!+90))</f>
        <v>#REF!</v>
      </c>
      <c r="GU1262" s="9" t="e">
        <f ca="1">INDIRECT(ADDRESS(ROW(),Controls!#REF!+105))</f>
        <v>#REF!</v>
      </c>
      <c r="GV1262" s="9" t="e">
        <f ca="1">INDIRECT(ADDRESS(ROW(),Controls!#REF!+120))</f>
        <v>#REF!</v>
      </c>
      <c r="GW1262" s="9" t="e">
        <f ca="1">INDIRECT(ADDRESS(ROW(),Controls!#REF!+15))</f>
        <v>#REF!</v>
      </c>
      <c r="GX1262" s="9" t="e">
        <f ca="1">INDIRECT(ADDRESS(ROW(),Controls!#REF!+135))</f>
        <v>#REF!</v>
      </c>
      <c r="HJ1262" s="9" t="e">
        <f t="shared" ca="1" si="114"/>
        <v>#REF!</v>
      </c>
      <c r="HK1262" s="9" t="e">
        <f t="shared" ca="1" si="115"/>
        <v>#REF!</v>
      </c>
      <c r="HL1262" s="9" t="e">
        <f t="shared" ca="1" si="116"/>
        <v>#REF!</v>
      </c>
      <c r="HM1262" s="9" t="e">
        <f t="shared" ca="1" si="117"/>
        <v>#REF!</v>
      </c>
      <c r="HN1262" s="9" t="e">
        <f ca="1">SQRT($GS1262*(1-$GS1262/Controls!$D$15))</f>
        <v>#REF!</v>
      </c>
      <c r="HO1262" s="9" t="e">
        <f t="shared" ca="1" si="118"/>
        <v>#REF!</v>
      </c>
      <c r="HP1262" s="9" t="e">
        <f t="shared" ca="1" si="119"/>
        <v>#REF!</v>
      </c>
      <c r="HQ1262" s="9" t="e">
        <f ca="1">IF($GV1262=0,NA(),($GX1262*Controls!#REF!))</f>
        <v>#REF!</v>
      </c>
    </row>
    <row r="1263" spans="198:225" x14ac:dyDescent="0.25">
      <c r="GP1263" s="9" t="e">
        <f ca="1">INDIRECT(ADDRESS(ROW(),Controls!#REF!+30))</f>
        <v>#REF!</v>
      </c>
      <c r="GQ1263" s="9" t="e">
        <f ca="1">INDIRECT(ADDRESS(ROW(),Controls!#REF!+45))</f>
        <v>#REF!</v>
      </c>
      <c r="GR1263" s="9" t="e">
        <f ca="1">INDIRECT(ADDRESS(ROW(),Controls!#REF!+60))</f>
        <v>#REF!</v>
      </c>
      <c r="GS1263" s="9" t="e">
        <f ca="1">INDIRECT(ADDRESS(ROW(),Controls!#REF!+75))</f>
        <v>#REF!</v>
      </c>
      <c r="GT1263" s="9" t="e">
        <f ca="1">INDIRECT(ADDRESS(ROW(),Controls!#REF!+90))</f>
        <v>#REF!</v>
      </c>
      <c r="GU1263" s="9" t="e">
        <f ca="1">INDIRECT(ADDRESS(ROW(),Controls!#REF!+105))</f>
        <v>#REF!</v>
      </c>
      <c r="GV1263" s="9" t="e">
        <f ca="1">INDIRECT(ADDRESS(ROW(),Controls!#REF!+120))</f>
        <v>#REF!</v>
      </c>
      <c r="GW1263" s="9" t="e">
        <f ca="1">INDIRECT(ADDRESS(ROW(),Controls!#REF!+15))</f>
        <v>#REF!</v>
      </c>
      <c r="GX1263" s="9" t="e">
        <f ca="1">INDIRECT(ADDRESS(ROW(),Controls!#REF!+135))</f>
        <v>#REF!</v>
      </c>
      <c r="HJ1263" s="9" t="e">
        <f t="shared" ca="1" si="114"/>
        <v>#REF!</v>
      </c>
      <c r="HK1263" s="9" t="e">
        <f t="shared" ca="1" si="115"/>
        <v>#REF!</v>
      </c>
      <c r="HL1263" s="9" t="e">
        <f t="shared" ca="1" si="116"/>
        <v>#REF!</v>
      </c>
      <c r="HM1263" s="9" t="e">
        <f t="shared" ca="1" si="117"/>
        <v>#REF!</v>
      </c>
      <c r="HN1263" s="9" t="e">
        <f ca="1">SQRT($GS1263*(1-$GS1263/Controls!$D$15))</f>
        <v>#REF!</v>
      </c>
      <c r="HO1263" s="9" t="e">
        <f t="shared" ca="1" si="118"/>
        <v>#REF!</v>
      </c>
      <c r="HP1263" s="9" t="e">
        <f t="shared" ca="1" si="119"/>
        <v>#REF!</v>
      </c>
      <c r="HQ1263" s="9" t="e">
        <f ca="1">IF($GV1263=0,NA(),($GX1263*Controls!#REF!))</f>
        <v>#REF!</v>
      </c>
    </row>
    <row r="1264" spans="198:225" x14ac:dyDescent="0.25">
      <c r="GP1264" s="9" t="e">
        <f ca="1">INDIRECT(ADDRESS(ROW(),Controls!#REF!+30))</f>
        <v>#REF!</v>
      </c>
      <c r="GQ1264" s="9" t="e">
        <f ca="1">INDIRECT(ADDRESS(ROW(),Controls!#REF!+45))</f>
        <v>#REF!</v>
      </c>
      <c r="GR1264" s="9" t="e">
        <f ca="1">INDIRECT(ADDRESS(ROW(),Controls!#REF!+60))</f>
        <v>#REF!</v>
      </c>
      <c r="GS1264" s="9" t="e">
        <f ca="1">INDIRECT(ADDRESS(ROW(),Controls!#REF!+75))</f>
        <v>#REF!</v>
      </c>
      <c r="GT1264" s="9" t="e">
        <f ca="1">INDIRECT(ADDRESS(ROW(),Controls!#REF!+90))</f>
        <v>#REF!</v>
      </c>
      <c r="GU1264" s="9" t="e">
        <f ca="1">INDIRECT(ADDRESS(ROW(),Controls!#REF!+105))</f>
        <v>#REF!</v>
      </c>
      <c r="GV1264" s="9" t="e">
        <f ca="1">INDIRECT(ADDRESS(ROW(),Controls!#REF!+120))</f>
        <v>#REF!</v>
      </c>
      <c r="GW1264" s="9" t="e">
        <f ca="1">INDIRECT(ADDRESS(ROW(),Controls!#REF!+15))</f>
        <v>#REF!</v>
      </c>
      <c r="GX1264" s="9" t="e">
        <f ca="1">INDIRECT(ADDRESS(ROW(),Controls!#REF!+135))</f>
        <v>#REF!</v>
      </c>
      <c r="HJ1264" s="9" t="e">
        <f t="shared" ca="1" si="114"/>
        <v>#REF!</v>
      </c>
      <c r="HK1264" s="9" t="e">
        <f t="shared" ca="1" si="115"/>
        <v>#REF!</v>
      </c>
      <c r="HL1264" s="9" t="e">
        <f t="shared" ca="1" si="116"/>
        <v>#REF!</v>
      </c>
      <c r="HM1264" s="9" t="e">
        <f t="shared" ca="1" si="117"/>
        <v>#REF!</v>
      </c>
      <c r="HN1264" s="9" t="e">
        <f ca="1">SQRT($GS1264*(1-$GS1264/Controls!$D$15))</f>
        <v>#REF!</v>
      </c>
      <c r="HO1264" s="9" t="e">
        <f t="shared" ca="1" si="118"/>
        <v>#REF!</v>
      </c>
      <c r="HP1264" s="9" t="e">
        <f t="shared" ca="1" si="119"/>
        <v>#REF!</v>
      </c>
      <c r="HQ1264" s="9" t="e">
        <f ca="1">IF($GV1264=0,NA(),($GX1264*Controls!#REF!))</f>
        <v>#REF!</v>
      </c>
    </row>
    <row r="1265" spans="198:225" x14ac:dyDescent="0.25">
      <c r="GP1265" s="9" t="e">
        <f ca="1">INDIRECT(ADDRESS(ROW(),Controls!#REF!+30))</f>
        <v>#REF!</v>
      </c>
      <c r="GQ1265" s="9" t="e">
        <f ca="1">INDIRECT(ADDRESS(ROW(),Controls!#REF!+45))</f>
        <v>#REF!</v>
      </c>
      <c r="GR1265" s="9" t="e">
        <f ca="1">INDIRECT(ADDRESS(ROW(),Controls!#REF!+60))</f>
        <v>#REF!</v>
      </c>
      <c r="GS1265" s="9" t="e">
        <f ca="1">INDIRECT(ADDRESS(ROW(),Controls!#REF!+75))</f>
        <v>#REF!</v>
      </c>
      <c r="GT1265" s="9" t="e">
        <f ca="1">INDIRECT(ADDRESS(ROW(),Controls!#REF!+90))</f>
        <v>#REF!</v>
      </c>
      <c r="GU1265" s="9" t="e">
        <f ca="1">INDIRECT(ADDRESS(ROW(),Controls!#REF!+105))</f>
        <v>#REF!</v>
      </c>
      <c r="GV1265" s="9" t="e">
        <f ca="1">INDIRECT(ADDRESS(ROW(),Controls!#REF!+120))</f>
        <v>#REF!</v>
      </c>
      <c r="GW1265" s="9" t="e">
        <f ca="1">INDIRECT(ADDRESS(ROW(),Controls!#REF!+15))</f>
        <v>#REF!</v>
      </c>
      <c r="GX1265" s="9" t="e">
        <f ca="1">INDIRECT(ADDRESS(ROW(),Controls!#REF!+135))</f>
        <v>#REF!</v>
      </c>
      <c r="HJ1265" s="9" t="e">
        <f t="shared" ca="1" si="114"/>
        <v>#REF!</v>
      </c>
      <c r="HK1265" s="9" t="e">
        <f t="shared" ca="1" si="115"/>
        <v>#REF!</v>
      </c>
      <c r="HL1265" s="9" t="e">
        <f t="shared" ca="1" si="116"/>
        <v>#REF!</v>
      </c>
      <c r="HM1265" s="9" t="e">
        <f t="shared" ca="1" si="117"/>
        <v>#REF!</v>
      </c>
      <c r="HN1265" s="9" t="e">
        <f ca="1">SQRT($GS1265*(1-$GS1265/Controls!$D$15))</f>
        <v>#REF!</v>
      </c>
      <c r="HO1265" s="9" t="e">
        <f t="shared" ca="1" si="118"/>
        <v>#REF!</v>
      </c>
      <c r="HP1265" s="9" t="e">
        <f t="shared" ca="1" si="119"/>
        <v>#REF!</v>
      </c>
      <c r="HQ1265" s="9" t="e">
        <f ca="1">IF($GV1265=0,NA(),($GX1265*Controls!#REF!))</f>
        <v>#REF!</v>
      </c>
    </row>
    <row r="1266" spans="198:225" x14ac:dyDescent="0.25">
      <c r="GP1266" s="9" t="e">
        <f ca="1">INDIRECT(ADDRESS(ROW(),Controls!#REF!+30))</f>
        <v>#REF!</v>
      </c>
      <c r="GQ1266" s="9" t="e">
        <f ca="1">INDIRECT(ADDRESS(ROW(),Controls!#REF!+45))</f>
        <v>#REF!</v>
      </c>
      <c r="GR1266" s="9" t="e">
        <f ca="1">INDIRECT(ADDRESS(ROW(),Controls!#REF!+60))</f>
        <v>#REF!</v>
      </c>
      <c r="GS1266" s="9" t="e">
        <f ca="1">INDIRECT(ADDRESS(ROW(),Controls!#REF!+75))</f>
        <v>#REF!</v>
      </c>
      <c r="GT1266" s="9" t="e">
        <f ca="1">INDIRECT(ADDRESS(ROW(),Controls!#REF!+90))</f>
        <v>#REF!</v>
      </c>
      <c r="GU1266" s="9" t="e">
        <f ca="1">INDIRECT(ADDRESS(ROW(),Controls!#REF!+105))</f>
        <v>#REF!</v>
      </c>
      <c r="GV1266" s="9" t="e">
        <f ca="1">INDIRECT(ADDRESS(ROW(),Controls!#REF!+120))</f>
        <v>#REF!</v>
      </c>
      <c r="GW1266" s="9" t="e">
        <f ca="1">INDIRECT(ADDRESS(ROW(),Controls!#REF!+15))</f>
        <v>#REF!</v>
      </c>
      <c r="GX1266" s="9" t="e">
        <f ca="1">INDIRECT(ADDRESS(ROW(),Controls!#REF!+135))</f>
        <v>#REF!</v>
      </c>
      <c r="HJ1266" s="9" t="e">
        <f t="shared" ca="1" si="114"/>
        <v>#REF!</v>
      </c>
      <c r="HK1266" s="9" t="e">
        <f t="shared" ca="1" si="115"/>
        <v>#REF!</v>
      </c>
      <c r="HL1266" s="9" t="e">
        <f t="shared" ca="1" si="116"/>
        <v>#REF!</v>
      </c>
      <c r="HM1266" s="9" t="e">
        <f t="shared" ca="1" si="117"/>
        <v>#REF!</v>
      </c>
      <c r="HN1266" s="9" t="e">
        <f ca="1">SQRT($GS1266*(1-$GS1266/Controls!$D$15))</f>
        <v>#REF!</v>
      </c>
      <c r="HO1266" s="9" t="e">
        <f t="shared" ca="1" si="118"/>
        <v>#REF!</v>
      </c>
      <c r="HP1266" s="9" t="e">
        <f t="shared" ca="1" si="119"/>
        <v>#REF!</v>
      </c>
      <c r="HQ1266" s="9" t="e">
        <f ca="1">IF($GV1266=0,NA(),($GX1266*Controls!#REF!))</f>
        <v>#REF!</v>
      </c>
    </row>
    <row r="1267" spans="198:225" x14ac:dyDescent="0.25">
      <c r="GP1267" s="9" t="e">
        <f ca="1">INDIRECT(ADDRESS(ROW(),Controls!#REF!+30))</f>
        <v>#REF!</v>
      </c>
      <c r="GQ1267" s="9" t="e">
        <f ca="1">INDIRECT(ADDRESS(ROW(),Controls!#REF!+45))</f>
        <v>#REF!</v>
      </c>
      <c r="GR1267" s="9" t="e">
        <f ca="1">INDIRECT(ADDRESS(ROW(),Controls!#REF!+60))</f>
        <v>#REF!</v>
      </c>
      <c r="GS1267" s="9" t="e">
        <f ca="1">INDIRECT(ADDRESS(ROW(),Controls!#REF!+75))</f>
        <v>#REF!</v>
      </c>
      <c r="GT1267" s="9" t="e">
        <f ca="1">INDIRECT(ADDRESS(ROW(),Controls!#REF!+90))</f>
        <v>#REF!</v>
      </c>
      <c r="GU1267" s="9" t="e">
        <f ca="1">INDIRECT(ADDRESS(ROW(),Controls!#REF!+105))</f>
        <v>#REF!</v>
      </c>
      <c r="GV1267" s="9" t="e">
        <f ca="1">INDIRECT(ADDRESS(ROW(),Controls!#REF!+120))</f>
        <v>#REF!</v>
      </c>
      <c r="GW1267" s="9" t="e">
        <f ca="1">INDIRECT(ADDRESS(ROW(),Controls!#REF!+15))</f>
        <v>#REF!</v>
      </c>
      <c r="GX1267" s="9" t="e">
        <f ca="1">INDIRECT(ADDRESS(ROW(),Controls!#REF!+135))</f>
        <v>#REF!</v>
      </c>
      <c r="HJ1267" s="9" t="e">
        <f t="shared" ca="1" si="114"/>
        <v>#REF!</v>
      </c>
      <c r="HK1267" s="9" t="e">
        <f t="shared" ca="1" si="115"/>
        <v>#REF!</v>
      </c>
      <c r="HL1267" s="9" t="e">
        <f t="shared" ca="1" si="116"/>
        <v>#REF!</v>
      </c>
      <c r="HM1267" s="9" t="e">
        <f t="shared" ca="1" si="117"/>
        <v>#REF!</v>
      </c>
      <c r="HN1267" s="9" t="e">
        <f ca="1">SQRT($GS1267*(1-$GS1267/Controls!$D$15))</f>
        <v>#REF!</v>
      </c>
      <c r="HO1267" s="9" t="e">
        <f t="shared" ca="1" si="118"/>
        <v>#REF!</v>
      </c>
      <c r="HP1267" s="9" t="e">
        <f t="shared" ca="1" si="119"/>
        <v>#REF!</v>
      </c>
      <c r="HQ1267" s="9" t="e">
        <f ca="1">IF($GV1267=0,NA(),($GX1267*Controls!#REF!))</f>
        <v>#REF!</v>
      </c>
    </row>
    <row r="1268" spans="198:225" x14ac:dyDescent="0.25">
      <c r="GP1268" s="9" t="e">
        <f ca="1">INDIRECT(ADDRESS(ROW(),Controls!#REF!+30))</f>
        <v>#REF!</v>
      </c>
      <c r="GQ1268" s="9" t="e">
        <f ca="1">INDIRECT(ADDRESS(ROW(),Controls!#REF!+45))</f>
        <v>#REF!</v>
      </c>
      <c r="GR1268" s="9" t="e">
        <f ca="1">INDIRECT(ADDRESS(ROW(),Controls!#REF!+60))</f>
        <v>#REF!</v>
      </c>
      <c r="GS1268" s="9" t="e">
        <f ca="1">INDIRECT(ADDRESS(ROW(),Controls!#REF!+75))</f>
        <v>#REF!</v>
      </c>
      <c r="GT1268" s="9" t="e">
        <f ca="1">INDIRECT(ADDRESS(ROW(),Controls!#REF!+90))</f>
        <v>#REF!</v>
      </c>
      <c r="GU1268" s="9" t="e">
        <f ca="1">INDIRECT(ADDRESS(ROW(),Controls!#REF!+105))</f>
        <v>#REF!</v>
      </c>
      <c r="GV1268" s="9" t="e">
        <f ca="1">INDIRECT(ADDRESS(ROW(),Controls!#REF!+120))</f>
        <v>#REF!</v>
      </c>
      <c r="GW1268" s="9" t="e">
        <f ca="1">INDIRECT(ADDRESS(ROW(),Controls!#REF!+15))</f>
        <v>#REF!</v>
      </c>
      <c r="GX1268" s="9" t="e">
        <f ca="1">INDIRECT(ADDRESS(ROW(),Controls!#REF!+135))</f>
        <v>#REF!</v>
      </c>
      <c r="HJ1268" s="9" t="e">
        <f t="shared" ca="1" si="114"/>
        <v>#REF!</v>
      </c>
      <c r="HK1268" s="9" t="e">
        <f t="shared" ca="1" si="115"/>
        <v>#REF!</v>
      </c>
      <c r="HL1268" s="9" t="e">
        <f t="shared" ca="1" si="116"/>
        <v>#REF!</v>
      </c>
      <c r="HM1268" s="9" t="e">
        <f t="shared" ca="1" si="117"/>
        <v>#REF!</v>
      </c>
      <c r="HN1268" s="9" t="e">
        <f ca="1">SQRT($GS1268*(1-$GS1268/Controls!$D$15))</f>
        <v>#REF!</v>
      </c>
      <c r="HO1268" s="9" t="e">
        <f t="shared" ca="1" si="118"/>
        <v>#REF!</v>
      </c>
      <c r="HP1268" s="9" t="e">
        <f t="shared" ca="1" si="119"/>
        <v>#REF!</v>
      </c>
      <c r="HQ1268" s="9" t="e">
        <f ca="1">IF($GV1268=0,NA(),($GX1268*Controls!#REF!))</f>
        <v>#REF!</v>
      </c>
    </row>
    <row r="1269" spans="198:225" x14ac:dyDescent="0.25">
      <c r="GP1269" s="9" t="e">
        <f ca="1">INDIRECT(ADDRESS(ROW(),Controls!#REF!+30))</f>
        <v>#REF!</v>
      </c>
      <c r="GQ1269" s="9" t="e">
        <f ca="1">INDIRECT(ADDRESS(ROW(),Controls!#REF!+45))</f>
        <v>#REF!</v>
      </c>
      <c r="GR1269" s="9" t="e">
        <f ca="1">INDIRECT(ADDRESS(ROW(),Controls!#REF!+60))</f>
        <v>#REF!</v>
      </c>
      <c r="GS1269" s="9" t="e">
        <f ca="1">INDIRECT(ADDRESS(ROW(),Controls!#REF!+75))</f>
        <v>#REF!</v>
      </c>
      <c r="GT1269" s="9" t="e">
        <f ca="1">INDIRECT(ADDRESS(ROW(),Controls!#REF!+90))</f>
        <v>#REF!</v>
      </c>
      <c r="GU1269" s="9" t="e">
        <f ca="1">INDIRECT(ADDRESS(ROW(),Controls!#REF!+105))</f>
        <v>#REF!</v>
      </c>
      <c r="GV1269" s="9" t="e">
        <f ca="1">INDIRECT(ADDRESS(ROW(),Controls!#REF!+120))</f>
        <v>#REF!</v>
      </c>
      <c r="GW1269" s="9" t="e">
        <f ca="1">INDIRECT(ADDRESS(ROW(),Controls!#REF!+15))</f>
        <v>#REF!</v>
      </c>
      <c r="GX1269" s="9" t="e">
        <f ca="1">INDIRECT(ADDRESS(ROW(),Controls!#REF!+135))</f>
        <v>#REF!</v>
      </c>
      <c r="HJ1269" s="9" t="e">
        <f t="shared" ca="1" si="114"/>
        <v>#REF!</v>
      </c>
      <c r="HK1269" s="9" t="e">
        <f t="shared" ca="1" si="115"/>
        <v>#REF!</v>
      </c>
      <c r="HL1269" s="9" t="e">
        <f t="shared" ca="1" si="116"/>
        <v>#REF!</v>
      </c>
      <c r="HM1269" s="9" t="e">
        <f t="shared" ca="1" si="117"/>
        <v>#REF!</v>
      </c>
      <c r="HN1269" s="9" t="e">
        <f ca="1">SQRT($GS1269*(1-$GS1269/Controls!$D$15))</f>
        <v>#REF!</v>
      </c>
      <c r="HO1269" s="9" t="e">
        <f t="shared" ca="1" si="118"/>
        <v>#REF!</v>
      </c>
      <c r="HP1269" s="9" t="e">
        <f t="shared" ca="1" si="119"/>
        <v>#REF!</v>
      </c>
      <c r="HQ1269" s="9" t="e">
        <f ca="1">IF($GV1269=0,NA(),($GX1269*Controls!#REF!))</f>
        <v>#REF!</v>
      </c>
    </row>
    <row r="1270" spans="198:225" x14ac:dyDescent="0.25">
      <c r="GP1270" s="9" t="e">
        <f ca="1">INDIRECT(ADDRESS(ROW(),Controls!#REF!+30))</f>
        <v>#REF!</v>
      </c>
      <c r="GQ1270" s="9" t="e">
        <f ca="1">INDIRECT(ADDRESS(ROW(),Controls!#REF!+45))</f>
        <v>#REF!</v>
      </c>
      <c r="GR1270" s="9" t="e">
        <f ca="1">INDIRECT(ADDRESS(ROW(),Controls!#REF!+60))</f>
        <v>#REF!</v>
      </c>
      <c r="GS1270" s="9" t="e">
        <f ca="1">INDIRECT(ADDRESS(ROW(),Controls!#REF!+75))</f>
        <v>#REF!</v>
      </c>
      <c r="GT1270" s="9" t="e">
        <f ca="1">INDIRECT(ADDRESS(ROW(),Controls!#REF!+90))</f>
        <v>#REF!</v>
      </c>
      <c r="GU1270" s="9" t="e">
        <f ca="1">INDIRECT(ADDRESS(ROW(),Controls!#REF!+105))</f>
        <v>#REF!</v>
      </c>
      <c r="GV1270" s="9" t="e">
        <f ca="1">INDIRECT(ADDRESS(ROW(),Controls!#REF!+120))</f>
        <v>#REF!</v>
      </c>
      <c r="GW1270" s="9" t="e">
        <f ca="1">INDIRECT(ADDRESS(ROW(),Controls!#REF!+15))</f>
        <v>#REF!</v>
      </c>
      <c r="GX1270" s="9" t="e">
        <f ca="1">INDIRECT(ADDRESS(ROW(),Controls!#REF!+135))</f>
        <v>#REF!</v>
      </c>
      <c r="HJ1270" s="9" t="e">
        <f t="shared" ca="1" si="114"/>
        <v>#REF!</v>
      </c>
      <c r="HK1270" s="9" t="e">
        <f t="shared" ca="1" si="115"/>
        <v>#REF!</v>
      </c>
      <c r="HL1270" s="9" t="e">
        <f t="shared" ca="1" si="116"/>
        <v>#REF!</v>
      </c>
      <c r="HM1270" s="9" t="e">
        <f t="shared" ca="1" si="117"/>
        <v>#REF!</v>
      </c>
      <c r="HN1270" s="9" t="e">
        <f ca="1">SQRT($GS1270*(1-$GS1270/Controls!$D$15))</f>
        <v>#REF!</v>
      </c>
      <c r="HO1270" s="9" t="e">
        <f t="shared" ca="1" si="118"/>
        <v>#REF!</v>
      </c>
      <c r="HP1270" s="9" t="e">
        <f t="shared" ca="1" si="119"/>
        <v>#REF!</v>
      </c>
      <c r="HQ1270" s="9" t="e">
        <f ca="1">IF($GV1270=0,NA(),($GX1270*Controls!#REF!))</f>
        <v>#REF!</v>
      </c>
    </row>
    <row r="1271" spans="198:225" x14ac:dyDescent="0.25">
      <c r="GP1271" s="9" t="e">
        <f ca="1">INDIRECT(ADDRESS(ROW(),Controls!#REF!+30))</f>
        <v>#REF!</v>
      </c>
      <c r="GQ1271" s="9" t="e">
        <f ca="1">INDIRECT(ADDRESS(ROW(),Controls!#REF!+45))</f>
        <v>#REF!</v>
      </c>
      <c r="GR1271" s="9" t="e">
        <f ca="1">INDIRECT(ADDRESS(ROW(),Controls!#REF!+60))</f>
        <v>#REF!</v>
      </c>
      <c r="GS1271" s="9" t="e">
        <f ca="1">INDIRECT(ADDRESS(ROW(),Controls!#REF!+75))</f>
        <v>#REF!</v>
      </c>
      <c r="GT1271" s="9" t="e">
        <f ca="1">INDIRECT(ADDRESS(ROW(),Controls!#REF!+90))</f>
        <v>#REF!</v>
      </c>
      <c r="GU1271" s="9" t="e">
        <f ca="1">INDIRECT(ADDRESS(ROW(),Controls!#REF!+105))</f>
        <v>#REF!</v>
      </c>
      <c r="GV1271" s="9" t="e">
        <f ca="1">INDIRECT(ADDRESS(ROW(),Controls!#REF!+120))</f>
        <v>#REF!</v>
      </c>
      <c r="GW1271" s="9" t="e">
        <f ca="1">INDIRECT(ADDRESS(ROW(),Controls!#REF!+15))</f>
        <v>#REF!</v>
      </c>
      <c r="GX1271" s="9" t="e">
        <f ca="1">INDIRECT(ADDRESS(ROW(),Controls!#REF!+135))</f>
        <v>#REF!</v>
      </c>
      <c r="HJ1271" s="9" t="e">
        <f t="shared" ca="1" si="114"/>
        <v>#REF!</v>
      </c>
      <c r="HK1271" s="9" t="e">
        <f t="shared" ca="1" si="115"/>
        <v>#REF!</v>
      </c>
      <c r="HL1271" s="9" t="e">
        <f t="shared" ca="1" si="116"/>
        <v>#REF!</v>
      </c>
      <c r="HM1271" s="9" t="e">
        <f t="shared" ca="1" si="117"/>
        <v>#REF!</v>
      </c>
      <c r="HN1271" s="9" t="e">
        <f ca="1">SQRT($GS1271*(1-$GS1271/Controls!$D$15))</f>
        <v>#REF!</v>
      </c>
      <c r="HO1271" s="9" t="e">
        <f t="shared" ca="1" si="118"/>
        <v>#REF!</v>
      </c>
      <c r="HP1271" s="9" t="e">
        <f t="shared" ca="1" si="119"/>
        <v>#REF!</v>
      </c>
      <c r="HQ1271" s="9" t="e">
        <f ca="1">IF($GV1271=0,NA(),($GX1271*Controls!#REF!))</f>
        <v>#REF!</v>
      </c>
    </row>
    <row r="1272" spans="198:225" x14ac:dyDescent="0.25">
      <c r="GP1272" s="9" t="e">
        <f ca="1">INDIRECT(ADDRESS(ROW(),Controls!#REF!+30))</f>
        <v>#REF!</v>
      </c>
      <c r="GQ1272" s="9" t="e">
        <f ca="1">INDIRECT(ADDRESS(ROW(),Controls!#REF!+45))</f>
        <v>#REF!</v>
      </c>
      <c r="GR1272" s="9" t="e">
        <f ca="1">INDIRECT(ADDRESS(ROW(),Controls!#REF!+60))</f>
        <v>#REF!</v>
      </c>
      <c r="GS1272" s="9" t="e">
        <f ca="1">INDIRECT(ADDRESS(ROW(),Controls!#REF!+75))</f>
        <v>#REF!</v>
      </c>
      <c r="GT1272" s="9" t="e">
        <f ca="1">INDIRECT(ADDRESS(ROW(),Controls!#REF!+90))</f>
        <v>#REF!</v>
      </c>
      <c r="GU1272" s="9" t="e">
        <f ca="1">INDIRECT(ADDRESS(ROW(),Controls!#REF!+105))</f>
        <v>#REF!</v>
      </c>
      <c r="GV1272" s="9" t="e">
        <f ca="1">INDIRECT(ADDRESS(ROW(),Controls!#REF!+120))</f>
        <v>#REF!</v>
      </c>
      <c r="GW1272" s="9" t="e">
        <f ca="1">INDIRECT(ADDRESS(ROW(),Controls!#REF!+15))</f>
        <v>#REF!</v>
      </c>
      <c r="GX1272" s="9" t="e">
        <f ca="1">INDIRECT(ADDRESS(ROW(),Controls!#REF!+135))</f>
        <v>#REF!</v>
      </c>
      <c r="HJ1272" s="9" t="e">
        <f t="shared" ca="1" si="114"/>
        <v>#REF!</v>
      </c>
      <c r="HK1272" s="9" t="e">
        <f t="shared" ca="1" si="115"/>
        <v>#REF!</v>
      </c>
      <c r="HL1272" s="9" t="e">
        <f t="shared" ca="1" si="116"/>
        <v>#REF!</v>
      </c>
      <c r="HM1272" s="9" t="e">
        <f t="shared" ca="1" si="117"/>
        <v>#REF!</v>
      </c>
      <c r="HN1272" s="9" t="e">
        <f ca="1">SQRT($GS1272*(1-$GS1272/Controls!$D$15))</f>
        <v>#REF!</v>
      </c>
      <c r="HO1272" s="9" t="e">
        <f t="shared" ca="1" si="118"/>
        <v>#REF!</v>
      </c>
      <c r="HP1272" s="9" t="e">
        <f t="shared" ca="1" si="119"/>
        <v>#REF!</v>
      </c>
      <c r="HQ1272" s="9" t="e">
        <f ca="1">IF($GV1272=0,NA(),($GX1272*Controls!#REF!))</f>
        <v>#REF!</v>
      </c>
    </row>
    <row r="1273" spans="198:225" x14ac:dyDescent="0.25">
      <c r="GP1273" s="9" t="e">
        <f ca="1">INDIRECT(ADDRESS(ROW(),Controls!#REF!+30))</f>
        <v>#REF!</v>
      </c>
      <c r="GQ1273" s="9" t="e">
        <f ca="1">INDIRECT(ADDRESS(ROW(),Controls!#REF!+45))</f>
        <v>#REF!</v>
      </c>
      <c r="GR1273" s="9" t="e">
        <f ca="1">INDIRECT(ADDRESS(ROW(),Controls!#REF!+60))</f>
        <v>#REF!</v>
      </c>
      <c r="GS1273" s="9" t="e">
        <f ca="1">INDIRECT(ADDRESS(ROW(),Controls!#REF!+75))</f>
        <v>#REF!</v>
      </c>
      <c r="GT1273" s="9" t="e">
        <f ca="1">INDIRECT(ADDRESS(ROW(),Controls!#REF!+90))</f>
        <v>#REF!</v>
      </c>
      <c r="GU1273" s="9" t="e">
        <f ca="1">INDIRECT(ADDRESS(ROW(),Controls!#REF!+105))</f>
        <v>#REF!</v>
      </c>
      <c r="GV1273" s="9" t="e">
        <f ca="1">INDIRECT(ADDRESS(ROW(),Controls!#REF!+120))</f>
        <v>#REF!</v>
      </c>
      <c r="GW1273" s="9" t="e">
        <f ca="1">INDIRECT(ADDRESS(ROW(),Controls!#REF!+15))</f>
        <v>#REF!</v>
      </c>
      <c r="GX1273" s="9" t="e">
        <f ca="1">INDIRECT(ADDRESS(ROW(),Controls!#REF!+135))</f>
        <v>#REF!</v>
      </c>
      <c r="HJ1273" s="9" t="e">
        <f t="shared" ca="1" si="114"/>
        <v>#REF!</v>
      </c>
      <c r="HK1273" s="9" t="e">
        <f t="shared" ca="1" si="115"/>
        <v>#REF!</v>
      </c>
      <c r="HL1273" s="9" t="e">
        <f t="shared" ca="1" si="116"/>
        <v>#REF!</v>
      </c>
      <c r="HM1273" s="9" t="e">
        <f t="shared" ca="1" si="117"/>
        <v>#REF!</v>
      </c>
      <c r="HN1273" s="9" t="e">
        <f ca="1">SQRT($GS1273*(1-$GS1273/Controls!$D$15))</f>
        <v>#REF!</v>
      </c>
      <c r="HO1273" s="9" t="e">
        <f t="shared" ca="1" si="118"/>
        <v>#REF!</v>
      </c>
      <c r="HP1273" s="9" t="e">
        <f t="shared" ca="1" si="119"/>
        <v>#REF!</v>
      </c>
      <c r="HQ1273" s="9" t="e">
        <f ca="1">IF($GV1273=0,NA(),($GX1273*Controls!#REF!))</f>
        <v>#REF!</v>
      </c>
    </row>
    <row r="1274" spans="198:225" x14ac:dyDescent="0.25">
      <c r="GP1274" s="9" t="e">
        <f ca="1">INDIRECT(ADDRESS(ROW(),Controls!#REF!+30))</f>
        <v>#REF!</v>
      </c>
      <c r="GQ1274" s="9" t="e">
        <f ca="1">INDIRECT(ADDRESS(ROW(),Controls!#REF!+45))</f>
        <v>#REF!</v>
      </c>
      <c r="GR1274" s="9" t="e">
        <f ca="1">INDIRECT(ADDRESS(ROW(),Controls!#REF!+60))</f>
        <v>#REF!</v>
      </c>
      <c r="GS1274" s="9" t="e">
        <f ca="1">INDIRECT(ADDRESS(ROW(),Controls!#REF!+75))</f>
        <v>#REF!</v>
      </c>
      <c r="GT1274" s="9" t="e">
        <f ca="1">INDIRECT(ADDRESS(ROW(),Controls!#REF!+90))</f>
        <v>#REF!</v>
      </c>
      <c r="GU1274" s="9" t="e">
        <f ca="1">INDIRECT(ADDRESS(ROW(),Controls!#REF!+105))</f>
        <v>#REF!</v>
      </c>
      <c r="GV1274" s="9" t="e">
        <f ca="1">INDIRECT(ADDRESS(ROW(),Controls!#REF!+120))</f>
        <v>#REF!</v>
      </c>
      <c r="GW1274" s="9" t="e">
        <f ca="1">INDIRECT(ADDRESS(ROW(),Controls!#REF!+15))</f>
        <v>#REF!</v>
      </c>
      <c r="GX1274" s="9" t="e">
        <f ca="1">INDIRECT(ADDRESS(ROW(),Controls!#REF!+135))</f>
        <v>#REF!</v>
      </c>
      <c r="HJ1274" s="9" t="e">
        <f t="shared" ca="1" si="114"/>
        <v>#REF!</v>
      </c>
      <c r="HK1274" s="9" t="e">
        <f t="shared" ca="1" si="115"/>
        <v>#REF!</v>
      </c>
      <c r="HL1274" s="9" t="e">
        <f t="shared" ca="1" si="116"/>
        <v>#REF!</v>
      </c>
      <c r="HM1274" s="9" t="e">
        <f t="shared" ca="1" si="117"/>
        <v>#REF!</v>
      </c>
      <c r="HN1274" s="9" t="e">
        <f ca="1">SQRT($GS1274*(1-$GS1274/Controls!$D$15))</f>
        <v>#REF!</v>
      </c>
      <c r="HO1274" s="9" t="e">
        <f t="shared" ca="1" si="118"/>
        <v>#REF!</v>
      </c>
      <c r="HP1274" s="9" t="e">
        <f t="shared" ca="1" si="119"/>
        <v>#REF!</v>
      </c>
      <c r="HQ1274" s="9" t="e">
        <f ca="1">IF($GV1274=0,NA(),($GX1274*Controls!#REF!))</f>
        <v>#REF!</v>
      </c>
    </row>
    <row r="1275" spans="198:225" x14ac:dyDescent="0.25">
      <c r="GP1275" s="9" t="e">
        <f ca="1">INDIRECT(ADDRESS(ROW(),Controls!#REF!+30))</f>
        <v>#REF!</v>
      </c>
      <c r="GQ1275" s="9" t="e">
        <f ca="1">INDIRECT(ADDRESS(ROW(),Controls!#REF!+45))</f>
        <v>#REF!</v>
      </c>
      <c r="GR1275" s="9" t="e">
        <f ca="1">INDIRECT(ADDRESS(ROW(),Controls!#REF!+60))</f>
        <v>#REF!</v>
      </c>
      <c r="GS1275" s="9" t="e">
        <f ca="1">INDIRECT(ADDRESS(ROW(),Controls!#REF!+75))</f>
        <v>#REF!</v>
      </c>
      <c r="GT1275" s="9" t="e">
        <f ca="1">INDIRECT(ADDRESS(ROW(),Controls!#REF!+90))</f>
        <v>#REF!</v>
      </c>
      <c r="GU1275" s="9" t="e">
        <f ca="1">INDIRECT(ADDRESS(ROW(),Controls!#REF!+105))</f>
        <v>#REF!</v>
      </c>
      <c r="GV1275" s="9" t="e">
        <f ca="1">INDIRECT(ADDRESS(ROW(),Controls!#REF!+120))</f>
        <v>#REF!</v>
      </c>
      <c r="GW1275" s="9" t="e">
        <f ca="1">INDIRECT(ADDRESS(ROW(),Controls!#REF!+15))</f>
        <v>#REF!</v>
      </c>
      <c r="GX1275" s="9" t="e">
        <f ca="1">INDIRECT(ADDRESS(ROW(),Controls!#REF!+135))</f>
        <v>#REF!</v>
      </c>
      <c r="HJ1275" s="9" t="e">
        <f t="shared" ca="1" si="114"/>
        <v>#REF!</v>
      </c>
      <c r="HK1275" s="9" t="e">
        <f t="shared" ca="1" si="115"/>
        <v>#REF!</v>
      </c>
      <c r="HL1275" s="9" t="e">
        <f t="shared" ca="1" si="116"/>
        <v>#REF!</v>
      </c>
      <c r="HM1275" s="9" t="e">
        <f t="shared" ca="1" si="117"/>
        <v>#REF!</v>
      </c>
      <c r="HN1275" s="9" t="e">
        <f ca="1">SQRT($GS1275*(1-$GS1275/Controls!$D$15))</f>
        <v>#REF!</v>
      </c>
      <c r="HO1275" s="9" t="e">
        <f t="shared" ca="1" si="118"/>
        <v>#REF!</v>
      </c>
      <c r="HP1275" s="9" t="e">
        <f t="shared" ca="1" si="119"/>
        <v>#REF!</v>
      </c>
      <c r="HQ1275" s="9" t="e">
        <f ca="1">IF($GV1275=0,NA(),($GX1275*Controls!#REF!))</f>
        <v>#REF!</v>
      </c>
    </row>
    <row r="1276" spans="198:225" x14ac:dyDescent="0.25">
      <c r="GP1276" s="9" t="e">
        <f ca="1">INDIRECT(ADDRESS(ROW(),Controls!#REF!+30))</f>
        <v>#REF!</v>
      </c>
      <c r="GQ1276" s="9" t="e">
        <f ca="1">INDIRECT(ADDRESS(ROW(),Controls!#REF!+45))</f>
        <v>#REF!</v>
      </c>
      <c r="GR1276" s="9" t="e">
        <f ca="1">INDIRECT(ADDRESS(ROW(),Controls!#REF!+60))</f>
        <v>#REF!</v>
      </c>
      <c r="GS1276" s="9" t="e">
        <f ca="1">INDIRECT(ADDRESS(ROW(),Controls!#REF!+75))</f>
        <v>#REF!</v>
      </c>
      <c r="GT1276" s="9" t="e">
        <f ca="1">INDIRECT(ADDRESS(ROW(),Controls!#REF!+90))</f>
        <v>#REF!</v>
      </c>
      <c r="GU1276" s="9" t="e">
        <f ca="1">INDIRECT(ADDRESS(ROW(),Controls!#REF!+105))</f>
        <v>#REF!</v>
      </c>
      <c r="GV1276" s="9" t="e">
        <f ca="1">INDIRECT(ADDRESS(ROW(),Controls!#REF!+120))</f>
        <v>#REF!</v>
      </c>
      <c r="GW1276" s="9" t="e">
        <f ca="1">INDIRECT(ADDRESS(ROW(),Controls!#REF!+15))</f>
        <v>#REF!</v>
      </c>
      <c r="GX1276" s="9" t="e">
        <f ca="1">INDIRECT(ADDRESS(ROW(),Controls!#REF!+135))</f>
        <v>#REF!</v>
      </c>
      <c r="HJ1276" s="9" t="e">
        <f t="shared" ca="1" si="114"/>
        <v>#REF!</v>
      </c>
      <c r="HK1276" s="9" t="e">
        <f t="shared" ca="1" si="115"/>
        <v>#REF!</v>
      </c>
      <c r="HL1276" s="9" t="e">
        <f t="shared" ca="1" si="116"/>
        <v>#REF!</v>
      </c>
      <c r="HM1276" s="9" t="e">
        <f t="shared" ca="1" si="117"/>
        <v>#REF!</v>
      </c>
      <c r="HN1276" s="9" t="e">
        <f ca="1">SQRT($GS1276*(1-$GS1276/Controls!$D$15))</f>
        <v>#REF!</v>
      </c>
      <c r="HO1276" s="9" t="e">
        <f t="shared" ca="1" si="118"/>
        <v>#REF!</v>
      </c>
      <c r="HP1276" s="9" t="e">
        <f t="shared" ca="1" si="119"/>
        <v>#REF!</v>
      </c>
      <c r="HQ1276" s="9" t="e">
        <f ca="1">IF($GV1276=0,NA(),($GX1276*Controls!#REF!))</f>
        <v>#REF!</v>
      </c>
    </row>
    <row r="1277" spans="198:225" x14ac:dyDescent="0.25">
      <c r="GP1277" s="9" t="e">
        <f ca="1">INDIRECT(ADDRESS(ROW(),Controls!#REF!+30))</f>
        <v>#REF!</v>
      </c>
      <c r="GQ1277" s="9" t="e">
        <f ca="1">INDIRECT(ADDRESS(ROW(),Controls!#REF!+45))</f>
        <v>#REF!</v>
      </c>
      <c r="GR1277" s="9" t="e">
        <f ca="1">INDIRECT(ADDRESS(ROW(),Controls!#REF!+60))</f>
        <v>#REF!</v>
      </c>
      <c r="GS1277" s="9" t="e">
        <f ca="1">INDIRECT(ADDRESS(ROW(),Controls!#REF!+75))</f>
        <v>#REF!</v>
      </c>
      <c r="GT1277" s="9" t="e">
        <f ca="1">INDIRECT(ADDRESS(ROW(),Controls!#REF!+90))</f>
        <v>#REF!</v>
      </c>
      <c r="GU1277" s="9" t="e">
        <f ca="1">INDIRECT(ADDRESS(ROW(),Controls!#REF!+105))</f>
        <v>#REF!</v>
      </c>
      <c r="GV1277" s="9" t="e">
        <f ca="1">INDIRECT(ADDRESS(ROW(),Controls!#REF!+120))</f>
        <v>#REF!</v>
      </c>
      <c r="GW1277" s="9" t="e">
        <f ca="1">INDIRECT(ADDRESS(ROW(),Controls!#REF!+15))</f>
        <v>#REF!</v>
      </c>
      <c r="GX1277" s="9" t="e">
        <f ca="1">INDIRECT(ADDRESS(ROW(),Controls!#REF!+135))</f>
        <v>#REF!</v>
      </c>
      <c r="HJ1277" s="9" t="e">
        <f t="shared" ca="1" si="114"/>
        <v>#REF!</v>
      </c>
      <c r="HK1277" s="9" t="e">
        <f t="shared" ca="1" si="115"/>
        <v>#REF!</v>
      </c>
      <c r="HL1277" s="9" t="e">
        <f t="shared" ca="1" si="116"/>
        <v>#REF!</v>
      </c>
      <c r="HM1277" s="9" t="e">
        <f t="shared" ca="1" si="117"/>
        <v>#REF!</v>
      </c>
      <c r="HN1277" s="9" t="e">
        <f ca="1">SQRT($GS1277*(1-$GS1277/Controls!$D$15))</f>
        <v>#REF!</v>
      </c>
      <c r="HO1277" s="9" t="e">
        <f t="shared" ca="1" si="118"/>
        <v>#REF!</v>
      </c>
      <c r="HP1277" s="9" t="e">
        <f t="shared" ca="1" si="119"/>
        <v>#REF!</v>
      </c>
      <c r="HQ1277" s="9" t="e">
        <f ca="1">IF($GV1277=0,NA(),($GX1277*Controls!#REF!))</f>
        <v>#REF!</v>
      </c>
    </row>
    <row r="1278" spans="198:225" x14ac:dyDescent="0.25">
      <c r="GP1278" s="9" t="e">
        <f ca="1">INDIRECT(ADDRESS(ROW(),Controls!#REF!+30))</f>
        <v>#REF!</v>
      </c>
      <c r="GQ1278" s="9" t="e">
        <f ca="1">INDIRECT(ADDRESS(ROW(),Controls!#REF!+45))</f>
        <v>#REF!</v>
      </c>
      <c r="GR1278" s="9" t="e">
        <f ca="1">INDIRECT(ADDRESS(ROW(),Controls!#REF!+60))</f>
        <v>#REF!</v>
      </c>
      <c r="GS1278" s="9" t="e">
        <f ca="1">INDIRECT(ADDRESS(ROW(),Controls!#REF!+75))</f>
        <v>#REF!</v>
      </c>
      <c r="GT1278" s="9" t="e">
        <f ca="1">INDIRECT(ADDRESS(ROW(),Controls!#REF!+90))</f>
        <v>#REF!</v>
      </c>
      <c r="GU1278" s="9" t="e">
        <f ca="1">INDIRECT(ADDRESS(ROW(),Controls!#REF!+105))</f>
        <v>#REF!</v>
      </c>
      <c r="GV1278" s="9" t="e">
        <f ca="1">INDIRECT(ADDRESS(ROW(),Controls!#REF!+120))</f>
        <v>#REF!</v>
      </c>
      <c r="GW1278" s="9" t="e">
        <f ca="1">INDIRECT(ADDRESS(ROW(),Controls!#REF!+15))</f>
        <v>#REF!</v>
      </c>
      <c r="GX1278" s="9" t="e">
        <f ca="1">INDIRECT(ADDRESS(ROW(),Controls!#REF!+135))</f>
        <v>#REF!</v>
      </c>
      <c r="HJ1278" s="9" t="e">
        <f t="shared" ca="1" si="114"/>
        <v>#REF!</v>
      </c>
      <c r="HK1278" s="9" t="e">
        <f t="shared" ca="1" si="115"/>
        <v>#REF!</v>
      </c>
      <c r="HL1278" s="9" t="e">
        <f t="shared" ca="1" si="116"/>
        <v>#REF!</v>
      </c>
      <c r="HM1278" s="9" t="e">
        <f t="shared" ca="1" si="117"/>
        <v>#REF!</v>
      </c>
      <c r="HN1278" s="9" t="e">
        <f ca="1">SQRT($GS1278*(1-$GS1278/Controls!$D$15))</f>
        <v>#REF!</v>
      </c>
      <c r="HO1278" s="9" t="e">
        <f t="shared" ca="1" si="118"/>
        <v>#REF!</v>
      </c>
      <c r="HP1278" s="9" t="e">
        <f t="shared" ca="1" si="119"/>
        <v>#REF!</v>
      </c>
      <c r="HQ1278" s="9" t="e">
        <f ca="1">IF($GV1278=0,NA(),($GX1278*Controls!#REF!))</f>
        <v>#REF!</v>
      </c>
    </row>
    <row r="1279" spans="198:225" x14ac:dyDescent="0.25">
      <c r="GP1279" s="9" t="e">
        <f ca="1">INDIRECT(ADDRESS(ROW(),Controls!#REF!+30))</f>
        <v>#REF!</v>
      </c>
      <c r="GQ1279" s="9" t="e">
        <f ca="1">INDIRECT(ADDRESS(ROW(),Controls!#REF!+45))</f>
        <v>#REF!</v>
      </c>
      <c r="GR1279" s="9" t="e">
        <f ca="1">INDIRECT(ADDRESS(ROW(),Controls!#REF!+60))</f>
        <v>#REF!</v>
      </c>
      <c r="GS1279" s="9" t="e">
        <f ca="1">INDIRECT(ADDRESS(ROW(),Controls!#REF!+75))</f>
        <v>#REF!</v>
      </c>
      <c r="GT1279" s="9" t="e">
        <f ca="1">INDIRECT(ADDRESS(ROW(),Controls!#REF!+90))</f>
        <v>#REF!</v>
      </c>
      <c r="GU1279" s="9" t="e">
        <f ca="1">INDIRECT(ADDRESS(ROW(),Controls!#REF!+105))</f>
        <v>#REF!</v>
      </c>
      <c r="GV1279" s="9" t="e">
        <f ca="1">INDIRECT(ADDRESS(ROW(),Controls!#REF!+120))</f>
        <v>#REF!</v>
      </c>
      <c r="GW1279" s="9" t="e">
        <f ca="1">INDIRECT(ADDRESS(ROW(),Controls!#REF!+15))</f>
        <v>#REF!</v>
      </c>
      <c r="GX1279" s="9" t="e">
        <f ca="1">INDIRECT(ADDRESS(ROW(),Controls!#REF!+135))</f>
        <v>#REF!</v>
      </c>
      <c r="HJ1279" s="9" t="e">
        <f t="shared" ca="1" si="114"/>
        <v>#REF!</v>
      </c>
      <c r="HK1279" s="9" t="e">
        <f t="shared" ca="1" si="115"/>
        <v>#REF!</v>
      </c>
      <c r="HL1279" s="9" t="e">
        <f t="shared" ca="1" si="116"/>
        <v>#REF!</v>
      </c>
      <c r="HM1279" s="9" t="e">
        <f t="shared" ca="1" si="117"/>
        <v>#REF!</v>
      </c>
      <c r="HN1279" s="9" t="e">
        <f ca="1">SQRT($GS1279*(1-$GS1279/Controls!$D$15))</f>
        <v>#REF!</v>
      </c>
      <c r="HO1279" s="9" t="e">
        <f t="shared" ca="1" si="118"/>
        <v>#REF!</v>
      </c>
      <c r="HP1279" s="9" t="e">
        <f t="shared" ca="1" si="119"/>
        <v>#REF!</v>
      </c>
      <c r="HQ1279" s="9" t="e">
        <f ca="1">IF($GV1279=0,NA(),($GX1279*Controls!#REF!))</f>
        <v>#REF!</v>
      </c>
    </row>
    <row r="1280" spans="198:225" x14ac:dyDescent="0.25">
      <c r="GP1280" s="9" t="e">
        <f ca="1">INDIRECT(ADDRESS(ROW(),Controls!#REF!+30))</f>
        <v>#REF!</v>
      </c>
      <c r="GQ1280" s="9" t="e">
        <f ca="1">INDIRECT(ADDRESS(ROW(),Controls!#REF!+45))</f>
        <v>#REF!</v>
      </c>
      <c r="GR1280" s="9" t="e">
        <f ca="1">INDIRECT(ADDRESS(ROW(),Controls!#REF!+60))</f>
        <v>#REF!</v>
      </c>
      <c r="GS1280" s="9" t="e">
        <f ca="1">INDIRECT(ADDRESS(ROW(),Controls!#REF!+75))</f>
        <v>#REF!</v>
      </c>
      <c r="GT1280" s="9" t="e">
        <f ca="1">INDIRECT(ADDRESS(ROW(),Controls!#REF!+90))</f>
        <v>#REF!</v>
      </c>
      <c r="GU1280" s="9" t="e">
        <f ca="1">INDIRECT(ADDRESS(ROW(),Controls!#REF!+105))</f>
        <v>#REF!</v>
      </c>
      <c r="GV1280" s="9" t="e">
        <f ca="1">INDIRECT(ADDRESS(ROW(),Controls!#REF!+120))</f>
        <v>#REF!</v>
      </c>
      <c r="GW1280" s="9" t="e">
        <f ca="1">INDIRECT(ADDRESS(ROW(),Controls!#REF!+15))</f>
        <v>#REF!</v>
      </c>
      <c r="GX1280" s="9" t="e">
        <f ca="1">INDIRECT(ADDRESS(ROW(),Controls!#REF!+135))</f>
        <v>#REF!</v>
      </c>
      <c r="HJ1280" s="9" t="e">
        <f t="shared" ca="1" si="114"/>
        <v>#REF!</v>
      </c>
      <c r="HK1280" s="9" t="e">
        <f t="shared" ca="1" si="115"/>
        <v>#REF!</v>
      </c>
      <c r="HL1280" s="9" t="e">
        <f t="shared" ca="1" si="116"/>
        <v>#REF!</v>
      </c>
      <c r="HM1280" s="9" t="e">
        <f t="shared" ca="1" si="117"/>
        <v>#REF!</v>
      </c>
      <c r="HN1280" s="9" t="e">
        <f ca="1">SQRT($GS1280*(1-$GS1280/Controls!$D$15))</f>
        <v>#REF!</v>
      </c>
      <c r="HO1280" s="9" t="e">
        <f t="shared" ca="1" si="118"/>
        <v>#REF!</v>
      </c>
      <c r="HP1280" s="9" t="e">
        <f t="shared" ca="1" si="119"/>
        <v>#REF!</v>
      </c>
      <c r="HQ1280" s="9" t="e">
        <f ca="1">IF($GV1280=0,NA(),($GX1280*Controls!#REF!))</f>
        <v>#REF!</v>
      </c>
    </row>
    <row r="1281" spans="198:225" x14ac:dyDescent="0.25">
      <c r="GP1281" s="9" t="e">
        <f ca="1">INDIRECT(ADDRESS(ROW(),Controls!#REF!+30))</f>
        <v>#REF!</v>
      </c>
      <c r="GQ1281" s="9" t="e">
        <f ca="1">INDIRECT(ADDRESS(ROW(),Controls!#REF!+45))</f>
        <v>#REF!</v>
      </c>
      <c r="GR1281" s="9" t="e">
        <f ca="1">INDIRECT(ADDRESS(ROW(),Controls!#REF!+60))</f>
        <v>#REF!</v>
      </c>
      <c r="GS1281" s="9" t="e">
        <f ca="1">INDIRECT(ADDRESS(ROW(),Controls!#REF!+75))</f>
        <v>#REF!</v>
      </c>
      <c r="GT1281" s="9" t="e">
        <f ca="1">INDIRECT(ADDRESS(ROW(),Controls!#REF!+90))</f>
        <v>#REF!</v>
      </c>
      <c r="GU1281" s="9" t="e">
        <f ca="1">INDIRECT(ADDRESS(ROW(),Controls!#REF!+105))</f>
        <v>#REF!</v>
      </c>
      <c r="GV1281" s="9" t="e">
        <f ca="1">INDIRECT(ADDRESS(ROW(),Controls!#REF!+120))</f>
        <v>#REF!</v>
      </c>
      <c r="GW1281" s="9" t="e">
        <f ca="1">INDIRECT(ADDRESS(ROW(),Controls!#REF!+15))</f>
        <v>#REF!</v>
      </c>
      <c r="GX1281" s="9" t="e">
        <f ca="1">INDIRECT(ADDRESS(ROW(),Controls!#REF!+135))</f>
        <v>#REF!</v>
      </c>
      <c r="HJ1281" s="9" t="e">
        <f t="shared" ref="HJ1281:HJ1344" ca="1" si="120">IF($GV1281=0,NA(),MAX($GP1281,0.01)/$GQ1281)</f>
        <v>#REF!</v>
      </c>
      <c r="HK1281" s="9" t="e">
        <f t="shared" ref="HK1281:HK1344" ca="1" si="121">IF($GV1281=0,NA(),($GP1281-$GQ1281)/$GV1281)</f>
        <v>#REF!</v>
      </c>
      <c r="HL1281" s="9" t="e">
        <f t="shared" ref="HL1281:HL1344" ca="1" si="122">IF($GV1281=0,NA(),MAX($GU1281/$GT1281,0.01))</f>
        <v>#REF!</v>
      </c>
      <c r="HM1281" s="9" t="e">
        <f t="shared" ref="HM1281:HM1344" ca="1" si="123">IF($GV1281=0,NA(),($GU1281-$GT1281)/$GV1281)</f>
        <v>#REF!</v>
      </c>
      <c r="HN1281" s="9" t="e">
        <f ca="1">SQRT($GS1281*(1-$GS1281/Controls!$D$15))</f>
        <v>#REF!</v>
      </c>
      <c r="HO1281" s="9" t="e">
        <f t="shared" ref="HO1281:HO1344" ca="1" si="124">IF($HN1281=0,0,$GR1281/$HN1281)</f>
        <v>#REF!</v>
      </c>
      <c r="HP1281" s="9" t="e">
        <f t="shared" ref="HP1281:HP1344" ca="1" si="125">IF($GV1281=0,NA(),$GW1281/$GV1281)</f>
        <v>#REF!</v>
      </c>
      <c r="HQ1281" s="9" t="e">
        <f ca="1">IF($GV1281=0,NA(),($GX1281*Controls!#REF!))</f>
        <v>#REF!</v>
      </c>
    </row>
    <row r="1282" spans="198:225" x14ac:dyDescent="0.25">
      <c r="GP1282" s="9" t="e">
        <f ca="1">INDIRECT(ADDRESS(ROW(),Controls!#REF!+30))</f>
        <v>#REF!</v>
      </c>
      <c r="GQ1282" s="9" t="e">
        <f ca="1">INDIRECT(ADDRESS(ROW(),Controls!#REF!+45))</f>
        <v>#REF!</v>
      </c>
      <c r="GR1282" s="9" t="e">
        <f ca="1">INDIRECT(ADDRESS(ROW(),Controls!#REF!+60))</f>
        <v>#REF!</v>
      </c>
      <c r="GS1282" s="9" t="e">
        <f ca="1">INDIRECT(ADDRESS(ROW(),Controls!#REF!+75))</f>
        <v>#REF!</v>
      </c>
      <c r="GT1282" s="9" t="e">
        <f ca="1">INDIRECT(ADDRESS(ROW(),Controls!#REF!+90))</f>
        <v>#REF!</v>
      </c>
      <c r="GU1282" s="9" t="e">
        <f ca="1">INDIRECT(ADDRESS(ROW(),Controls!#REF!+105))</f>
        <v>#REF!</v>
      </c>
      <c r="GV1282" s="9" t="e">
        <f ca="1">INDIRECT(ADDRESS(ROW(),Controls!#REF!+120))</f>
        <v>#REF!</v>
      </c>
      <c r="GW1282" s="9" t="e">
        <f ca="1">INDIRECT(ADDRESS(ROW(),Controls!#REF!+15))</f>
        <v>#REF!</v>
      </c>
      <c r="GX1282" s="9" t="e">
        <f ca="1">INDIRECT(ADDRESS(ROW(),Controls!#REF!+135))</f>
        <v>#REF!</v>
      </c>
      <c r="HJ1282" s="9" t="e">
        <f t="shared" ca="1" si="120"/>
        <v>#REF!</v>
      </c>
      <c r="HK1282" s="9" t="e">
        <f t="shared" ca="1" si="121"/>
        <v>#REF!</v>
      </c>
      <c r="HL1282" s="9" t="e">
        <f t="shared" ca="1" si="122"/>
        <v>#REF!</v>
      </c>
      <c r="HM1282" s="9" t="e">
        <f t="shared" ca="1" si="123"/>
        <v>#REF!</v>
      </c>
      <c r="HN1282" s="9" t="e">
        <f ca="1">SQRT($GS1282*(1-$GS1282/Controls!$D$15))</f>
        <v>#REF!</v>
      </c>
      <c r="HO1282" s="9" t="e">
        <f t="shared" ca="1" si="124"/>
        <v>#REF!</v>
      </c>
      <c r="HP1282" s="9" t="e">
        <f t="shared" ca="1" si="125"/>
        <v>#REF!</v>
      </c>
      <c r="HQ1282" s="9" t="e">
        <f ca="1">IF($GV1282=0,NA(),($GX1282*Controls!#REF!))</f>
        <v>#REF!</v>
      </c>
    </row>
    <row r="1283" spans="198:225" x14ac:dyDescent="0.25">
      <c r="GP1283" s="9" t="e">
        <f ca="1">INDIRECT(ADDRESS(ROW(),Controls!#REF!+30))</f>
        <v>#REF!</v>
      </c>
      <c r="GQ1283" s="9" t="e">
        <f ca="1">INDIRECT(ADDRESS(ROW(),Controls!#REF!+45))</f>
        <v>#REF!</v>
      </c>
      <c r="GR1283" s="9" t="e">
        <f ca="1">INDIRECT(ADDRESS(ROW(),Controls!#REF!+60))</f>
        <v>#REF!</v>
      </c>
      <c r="GS1283" s="9" t="e">
        <f ca="1">INDIRECT(ADDRESS(ROW(),Controls!#REF!+75))</f>
        <v>#REF!</v>
      </c>
      <c r="GT1283" s="9" t="e">
        <f ca="1">INDIRECT(ADDRESS(ROW(),Controls!#REF!+90))</f>
        <v>#REF!</v>
      </c>
      <c r="GU1283" s="9" t="e">
        <f ca="1">INDIRECT(ADDRESS(ROW(),Controls!#REF!+105))</f>
        <v>#REF!</v>
      </c>
      <c r="GV1283" s="9" t="e">
        <f ca="1">INDIRECT(ADDRESS(ROW(),Controls!#REF!+120))</f>
        <v>#REF!</v>
      </c>
      <c r="GW1283" s="9" t="e">
        <f ca="1">INDIRECT(ADDRESS(ROW(),Controls!#REF!+15))</f>
        <v>#REF!</v>
      </c>
      <c r="GX1283" s="9" t="e">
        <f ca="1">INDIRECT(ADDRESS(ROW(),Controls!#REF!+135))</f>
        <v>#REF!</v>
      </c>
      <c r="HJ1283" s="9" t="e">
        <f t="shared" ca="1" si="120"/>
        <v>#REF!</v>
      </c>
      <c r="HK1283" s="9" t="e">
        <f t="shared" ca="1" si="121"/>
        <v>#REF!</v>
      </c>
      <c r="HL1283" s="9" t="e">
        <f t="shared" ca="1" si="122"/>
        <v>#REF!</v>
      </c>
      <c r="HM1283" s="9" t="e">
        <f t="shared" ca="1" si="123"/>
        <v>#REF!</v>
      </c>
      <c r="HN1283" s="9" t="e">
        <f ca="1">SQRT($GS1283*(1-$GS1283/Controls!$D$15))</f>
        <v>#REF!</v>
      </c>
      <c r="HO1283" s="9" t="e">
        <f t="shared" ca="1" si="124"/>
        <v>#REF!</v>
      </c>
      <c r="HP1283" s="9" t="e">
        <f t="shared" ca="1" si="125"/>
        <v>#REF!</v>
      </c>
      <c r="HQ1283" s="9" t="e">
        <f ca="1">IF($GV1283=0,NA(),($GX1283*Controls!#REF!))</f>
        <v>#REF!</v>
      </c>
    </row>
    <row r="1284" spans="198:225" x14ac:dyDescent="0.25">
      <c r="GP1284" s="9" t="e">
        <f ca="1">INDIRECT(ADDRESS(ROW(),Controls!#REF!+30))</f>
        <v>#REF!</v>
      </c>
      <c r="GQ1284" s="9" t="e">
        <f ca="1">INDIRECT(ADDRESS(ROW(),Controls!#REF!+45))</f>
        <v>#REF!</v>
      </c>
      <c r="GR1284" s="9" t="e">
        <f ca="1">INDIRECT(ADDRESS(ROW(),Controls!#REF!+60))</f>
        <v>#REF!</v>
      </c>
      <c r="GS1284" s="9" t="e">
        <f ca="1">INDIRECT(ADDRESS(ROW(),Controls!#REF!+75))</f>
        <v>#REF!</v>
      </c>
      <c r="GT1284" s="9" t="e">
        <f ca="1">INDIRECT(ADDRESS(ROW(),Controls!#REF!+90))</f>
        <v>#REF!</v>
      </c>
      <c r="GU1284" s="9" t="e">
        <f ca="1">INDIRECT(ADDRESS(ROW(),Controls!#REF!+105))</f>
        <v>#REF!</v>
      </c>
      <c r="GV1284" s="9" t="e">
        <f ca="1">INDIRECT(ADDRESS(ROW(),Controls!#REF!+120))</f>
        <v>#REF!</v>
      </c>
      <c r="GW1284" s="9" t="e">
        <f ca="1">INDIRECT(ADDRESS(ROW(),Controls!#REF!+15))</f>
        <v>#REF!</v>
      </c>
      <c r="GX1284" s="9" t="e">
        <f ca="1">INDIRECT(ADDRESS(ROW(),Controls!#REF!+135))</f>
        <v>#REF!</v>
      </c>
      <c r="HJ1284" s="9" t="e">
        <f t="shared" ca="1" si="120"/>
        <v>#REF!</v>
      </c>
      <c r="HK1284" s="9" t="e">
        <f t="shared" ca="1" si="121"/>
        <v>#REF!</v>
      </c>
      <c r="HL1284" s="9" t="e">
        <f t="shared" ca="1" si="122"/>
        <v>#REF!</v>
      </c>
      <c r="HM1284" s="9" t="e">
        <f t="shared" ca="1" si="123"/>
        <v>#REF!</v>
      </c>
      <c r="HN1284" s="9" t="e">
        <f ca="1">SQRT($GS1284*(1-$GS1284/Controls!$D$15))</f>
        <v>#REF!</v>
      </c>
      <c r="HO1284" s="9" t="e">
        <f t="shared" ca="1" si="124"/>
        <v>#REF!</v>
      </c>
      <c r="HP1284" s="9" t="e">
        <f t="shared" ca="1" si="125"/>
        <v>#REF!</v>
      </c>
      <c r="HQ1284" s="9" t="e">
        <f ca="1">IF($GV1284=0,NA(),($GX1284*Controls!#REF!))</f>
        <v>#REF!</v>
      </c>
    </row>
    <row r="1285" spans="198:225" x14ac:dyDescent="0.25">
      <c r="GP1285" s="9" t="e">
        <f ca="1">INDIRECT(ADDRESS(ROW(),Controls!#REF!+30))</f>
        <v>#REF!</v>
      </c>
      <c r="GQ1285" s="9" t="e">
        <f ca="1">INDIRECT(ADDRESS(ROW(),Controls!#REF!+45))</f>
        <v>#REF!</v>
      </c>
      <c r="GR1285" s="9" t="e">
        <f ca="1">INDIRECT(ADDRESS(ROW(),Controls!#REF!+60))</f>
        <v>#REF!</v>
      </c>
      <c r="GS1285" s="9" t="e">
        <f ca="1">INDIRECT(ADDRESS(ROW(),Controls!#REF!+75))</f>
        <v>#REF!</v>
      </c>
      <c r="GT1285" s="9" t="e">
        <f ca="1">INDIRECT(ADDRESS(ROW(),Controls!#REF!+90))</f>
        <v>#REF!</v>
      </c>
      <c r="GU1285" s="9" t="e">
        <f ca="1">INDIRECT(ADDRESS(ROW(),Controls!#REF!+105))</f>
        <v>#REF!</v>
      </c>
      <c r="GV1285" s="9" t="e">
        <f ca="1">INDIRECT(ADDRESS(ROW(),Controls!#REF!+120))</f>
        <v>#REF!</v>
      </c>
      <c r="GW1285" s="9" t="e">
        <f ca="1">INDIRECT(ADDRESS(ROW(),Controls!#REF!+15))</f>
        <v>#REF!</v>
      </c>
      <c r="GX1285" s="9" t="e">
        <f ca="1">INDIRECT(ADDRESS(ROW(),Controls!#REF!+135))</f>
        <v>#REF!</v>
      </c>
      <c r="HJ1285" s="9" t="e">
        <f t="shared" ca="1" si="120"/>
        <v>#REF!</v>
      </c>
      <c r="HK1285" s="9" t="e">
        <f t="shared" ca="1" si="121"/>
        <v>#REF!</v>
      </c>
      <c r="HL1285" s="9" t="e">
        <f t="shared" ca="1" si="122"/>
        <v>#REF!</v>
      </c>
      <c r="HM1285" s="9" t="e">
        <f t="shared" ca="1" si="123"/>
        <v>#REF!</v>
      </c>
      <c r="HN1285" s="9" t="e">
        <f ca="1">SQRT($GS1285*(1-$GS1285/Controls!$D$15))</f>
        <v>#REF!</v>
      </c>
      <c r="HO1285" s="9" t="e">
        <f t="shared" ca="1" si="124"/>
        <v>#REF!</v>
      </c>
      <c r="HP1285" s="9" t="e">
        <f t="shared" ca="1" si="125"/>
        <v>#REF!</v>
      </c>
      <c r="HQ1285" s="9" t="e">
        <f ca="1">IF($GV1285=0,NA(),($GX1285*Controls!#REF!))</f>
        <v>#REF!</v>
      </c>
    </row>
    <row r="1286" spans="198:225" x14ac:dyDescent="0.25">
      <c r="GP1286" s="9" t="e">
        <f ca="1">INDIRECT(ADDRESS(ROW(),Controls!#REF!+30))</f>
        <v>#REF!</v>
      </c>
      <c r="GQ1286" s="9" t="e">
        <f ca="1">INDIRECT(ADDRESS(ROW(),Controls!#REF!+45))</f>
        <v>#REF!</v>
      </c>
      <c r="GR1286" s="9" t="e">
        <f ca="1">INDIRECT(ADDRESS(ROW(),Controls!#REF!+60))</f>
        <v>#REF!</v>
      </c>
      <c r="GS1286" s="9" t="e">
        <f ca="1">INDIRECT(ADDRESS(ROW(),Controls!#REF!+75))</f>
        <v>#REF!</v>
      </c>
      <c r="GT1286" s="9" t="e">
        <f ca="1">INDIRECT(ADDRESS(ROW(),Controls!#REF!+90))</f>
        <v>#REF!</v>
      </c>
      <c r="GU1286" s="9" t="e">
        <f ca="1">INDIRECT(ADDRESS(ROW(),Controls!#REF!+105))</f>
        <v>#REF!</v>
      </c>
      <c r="GV1286" s="9" t="e">
        <f ca="1">INDIRECT(ADDRESS(ROW(),Controls!#REF!+120))</f>
        <v>#REF!</v>
      </c>
      <c r="GW1286" s="9" t="e">
        <f ca="1">INDIRECT(ADDRESS(ROW(),Controls!#REF!+15))</f>
        <v>#REF!</v>
      </c>
      <c r="GX1286" s="9" t="e">
        <f ca="1">INDIRECT(ADDRESS(ROW(),Controls!#REF!+135))</f>
        <v>#REF!</v>
      </c>
      <c r="HJ1286" s="9" t="e">
        <f t="shared" ca="1" si="120"/>
        <v>#REF!</v>
      </c>
      <c r="HK1286" s="9" t="e">
        <f t="shared" ca="1" si="121"/>
        <v>#REF!</v>
      </c>
      <c r="HL1286" s="9" t="e">
        <f t="shared" ca="1" si="122"/>
        <v>#REF!</v>
      </c>
      <c r="HM1286" s="9" t="e">
        <f t="shared" ca="1" si="123"/>
        <v>#REF!</v>
      </c>
      <c r="HN1286" s="9" t="e">
        <f ca="1">SQRT($GS1286*(1-$GS1286/Controls!$D$15))</f>
        <v>#REF!</v>
      </c>
      <c r="HO1286" s="9" t="e">
        <f t="shared" ca="1" si="124"/>
        <v>#REF!</v>
      </c>
      <c r="HP1286" s="9" t="e">
        <f t="shared" ca="1" si="125"/>
        <v>#REF!</v>
      </c>
      <c r="HQ1286" s="9" t="e">
        <f ca="1">IF($GV1286=0,NA(),($GX1286*Controls!#REF!))</f>
        <v>#REF!</v>
      </c>
    </row>
    <row r="1287" spans="198:225" x14ac:dyDescent="0.25">
      <c r="GP1287" s="9" t="e">
        <f ca="1">INDIRECT(ADDRESS(ROW(),Controls!#REF!+30))</f>
        <v>#REF!</v>
      </c>
      <c r="GQ1287" s="9" t="e">
        <f ca="1">INDIRECT(ADDRESS(ROW(),Controls!#REF!+45))</f>
        <v>#REF!</v>
      </c>
      <c r="GR1287" s="9" t="e">
        <f ca="1">INDIRECT(ADDRESS(ROW(),Controls!#REF!+60))</f>
        <v>#REF!</v>
      </c>
      <c r="GS1287" s="9" t="e">
        <f ca="1">INDIRECT(ADDRESS(ROW(),Controls!#REF!+75))</f>
        <v>#REF!</v>
      </c>
      <c r="GT1287" s="9" t="e">
        <f ca="1">INDIRECT(ADDRESS(ROW(),Controls!#REF!+90))</f>
        <v>#REF!</v>
      </c>
      <c r="GU1287" s="9" t="e">
        <f ca="1">INDIRECT(ADDRESS(ROW(),Controls!#REF!+105))</f>
        <v>#REF!</v>
      </c>
      <c r="GV1287" s="9" t="e">
        <f ca="1">INDIRECT(ADDRESS(ROW(),Controls!#REF!+120))</f>
        <v>#REF!</v>
      </c>
      <c r="GW1287" s="9" t="e">
        <f ca="1">INDIRECT(ADDRESS(ROW(),Controls!#REF!+15))</f>
        <v>#REF!</v>
      </c>
      <c r="GX1287" s="9" t="e">
        <f ca="1">INDIRECT(ADDRESS(ROW(),Controls!#REF!+135))</f>
        <v>#REF!</v>
      </c>
      <c r="HJ1287" s="9" t="e">
        <f t="shared" ca="1" si="120"/>
        <v>#REF!</v>
      </c>
      <c r="HK1287" s="9" t="e">
        <f t="shared" ca="1" si="121"/>
        <v>#REF!</v>
      </c>
      <c r="HL1287" s="9" t="e">
        <f t="shared" ca="1" si="122"/>
        <v>#REF!</v>
      </c>
      <c r="HM1287" s="9" t="e">
        <f t="shared" ca="1" si="123"/>
        <v>#REF!</v>
      </c>
      <c r="HN1287" s="9" t="e">
        <f ca="1">SQRT($GS1287*(1-$GS1287/Controls!$D$15))</f>
        <v>#REF!</v>
      </c>
      <c r="HO1287" s="9" t="e">
        <f t="shared" ca="1" si="124"/>
        <v>#REF!</v>
      </c>
      <c r="HP1287" s="9" t="e">
        <f t="shared" ca="1" si="125"/>
        <v>#REF!</v>
      </c>
      <c r="HQ1287" s="9" t="e">
        <f ca="1">IF($GV1287=0,NA(),($GX1287*Controls!#REF!))</f>
        <v>#REF!</v>
      </c>
    </row>
    <row r="1288" spans="198:225" x14ac:dyDescent="0.25">
      <c r="GP1288" s="9" t="e">
        <f ca="1">INDIRECT(ADDRESS(ROW(),Controls!#REF!+30))</f>
        <v>#REF!</v>
      </c>
      <c r="GQ1288" s="9" t="e">
        <f ca="1">INDIRECT(ADDRESS(ROW(),Controls!#REF!+45))</f>
        <v>#REF!</v>
      </c>
      <c r="GR1288" s="9" t="e">
        <f ca="1">INDIRECT(ADDRESS(ROW(),Controls!#REF!+60))</f>
        <v>#REF!</v>
      </c>
      <c r="GS1288" s="9" t="e">
        <f ca="1">INDIRECT(ADDRESS(ROW(),Controls!#REF!+75))</f>
        <v>#REF!</v>
      </c>
      <c r="GT1288" s="9" t="e">
        <f ca="1">INDIRECT(ADDRESS(ROW(),Controls!#REF!+90))</f>
        <v>#REF!</v>
      </c>
      <c r="GU1288" s="9" t="e">
        <f ca="1">INDIRECT(ADDRESS(ROW(),Controls!#REF!+105))</f>
        <v>#REF!</v>
      </c>
      <c r="GV1288" s="9" t="e">
        <f ca="1">INDIRECT(ADDRESS(ROW(),Controls!#REF!+120))</f>
        <v>#REF!</v>
      </c>
      <c r="GW1288" s="9" t="e">
        <f ca="1">INDIRECT(ADDRESS(ROW(),Controls!#REF!+15))</f>
        <v>#REF!</v>
      </c>
      <c r="GX1288" s="9" t="e">
        <f ca="1">INDIRECT(ADDRESS(ROW(),Controls!#REF!+135))</f>
        <v>#REF!</v>
      </c>
      <c r="HJ1288" s="9" t="e">
        <f t="shared" ca="1" si="120"/>
        <v>#REF!</v>
      </c>
      <c r="HK1288" s="9" t="e">
        <f t="shared" ca="1" si="121"/>
        <v>#REF!</v>
      </c>
      <c r="HL1288" s="9" t="e">
        <f t="shared" ca="1" si="122"/>
        <v>#REF!</v>
      </c>
      <c r="HM1288" s="9" t="e">
        <f t="shared" ca="1" si="123"/>
        <v>#REF!</v>
      </c>
      <c r="HN1288" s="9" t="e">
        <f ca="1">SQRT($GS1288*(1-$GS1288/Controls!$D$15))</f>
        <v>#REF!</v>
      </c>
      <c r="HO1288" s="9" t="e">
        <f t="shared" ca="1" si="124"/>
        <v>#REF!</v>
      </c>
      <c r="HP1288" s="9" t="e">
        <f t="shared" ca="1" si="125"/>
        <v>#REF!</v>
      </c>
      <c r="HQ1288" s="9" t="e">
        <f ca="1">IF($GV1288=0,NA(),($GX1288*Controls!#REF!))</f>
        <v>#REF!</v>
      </c>
    </row>
    <row r="1289" spans="198:225" x14ac:dyDescent="0.25">
      <c r="GP1289" s="9" t="e">
        <f ca="1">INDIRECT(ADDRESS(ROW(),Controls!#REF!+30))</f>
        <v>#REF!</v>
      </c>
      <c r="GQ1289" s="9" t="e">
        <f ca="1">INDIRECT(ADDRESS(ROW(),Controls!#REF!+45))</f>
        <v>#REF!</v>
      </c>
      <c r="GR1289" s="9" t="e">
        <f ca="1">INDIRECT(ADDRESS(ROW(),Controls!#REF!+60))</f>
        <v>#REF!</v>
      </c>
      <c r="GS1289" s="9" t="e">
        <f ca="1">INDIRECT(ADDRESS(ROW(),Controls!#REF!+75))</f>
        <v>#REF!</v>
      </c>
      <c r="GT1289" s="9" t="e">
        <f ca="1">INDIRECT(ADDRESS(ROW(),Controls!#REF!+90))</f>
        <v>#REF!</v>
      </c>
      <c r="GU1289" s="9" t="e">
        <f ca="1">INDIRECT(ADDRESS(ROW(),Controls!#REF!+105))</f>
        <v>#REF!</v>
      </c>
      <c r="GV1289" s="9" t="e">
        <f ca="1">INDIRECT(ADDRESS(ROW(),Controls!#REF!+120))</f>
        <v>#REF!</v>
      </c>
      <c r="GW1289" s="9" t="e">
        <f ca="1">INDIRECT(ADDRESS(ROW(),Controls!#REF!+15))</f>
        <v>#REF!</v>
      </c>
      <c r="GX1289" s="9" t="e">
        <f ca="1">INDIRECT(ADDRESS(ROW(),Controls!#REF!+135))</f>
        <v>#REF!</v>
      </c>
      <c r="HJ1289" s="9" t="e">
        <f t="shared" ca="1" si="120"/>
        <v>#REF!</v>
      </c>
      <c r="HK1289" s="9" t="e">
        <f t="shared" ca="1" si="121"/>
        <v>#REF!</v>
      </c>
      <c r="HL1289" s="9" t="e">
        <f t="shared" ca="1" si="122"/>
        <v>#REF!</v>
      </c>
      <c r="HM1289" s="9" t="e">
        <f t="shared" ca="1" si="123"/>
        <v>#REF!</v>
      </c>
      <c r="HN1289" s="9" t="e">
        <f ca="1">SQRT($GS1289*(1-$GS1289/Controls!$D$15))</f>
        <v>#REF!</v>
      </c>
      <c r="HO1289" s="9" t="e">
        <f t="shared" ca="1" si="124"/>
        <v>#REF!</v>
      </c>
      <c r="HP1289" s="9" t="e">
        <f t="shared" ca="1" si="125"/>
        <v>#REF!</v>
      </c>
      <c r="HQ1289" s="9" t="e">
        <f ca="1">IF($GV1289=0,NA(),($GX1289*Controls!#REF!))</f>
        <v>#REF!</v>
      </c>
    </row>
    <row r="1290" spans="198:225" x14ac:dyDescent="0.25">
      <c r="GP1290" s="9" t="e">
        <f ca="1">INDIRECT(ADDRESS(ROW(),Controls!#REF!+30))</f>
        <v>#REF!</v>
      </c>
      <c r="GQ1290" s="9" t="e">
        <f ca="1">INDIRECT(ADDRESS(ROW(),Controls!#REF!+45))</f>
        <v>#REF!</v>
      </c>
      <c r="GR1290" s="9" t="e">
        <f ca="1">INDIRECT(ADDRESS(ROW(),Controls!#REF!+60))</f>
        <v>#REF!</v>
      </c>
      <c r="GS1290" s="9" t="e">
        <f ca="1">INDIRECT(ADDRESS(ROW(),Controls!#REF!+75))</f>
        <v>#REF!</v>
      </c>
      <c r="GT1290" s="9" t="e">
        <f ca="1">INDIRECT(ADDRESS(ROW(),Controls!#REF!+90))</f>
        <v>#REF!</v>
      </c>
      <c r="GU1290" s="9" t="e">
        <f ca="1">INDIRECT(ADDRESS(ROW(),Controls!#REF!+105))</f>
        <v>#REF!</v>
      </c>
      <c r="GV1290" s="9" t="e">
        <f ca="1">INDIRECT(ADDRESS(ROW(),Controls!#REF!+120))</f>
        <v>#REF!</v>
      </c>
      <c r="GW1290" s="9" t="e">
        <f ca="1">INDIRECT(ADDRESS(ROW(),Controls!#REF!+15))</f>
        <v>#REF!</v>
      </c>
      <c r="GX1290" s="9" t="e">
        <f ca="1">INDIRECT(ADDRESS(ROW(),Controls!#REF!+135))</f>
        <v>#REF!</v>
      </c>
      <c r="HJ1290" s="9" t="e">
        <f t="shared" ca="1" si="120"/>
        <v>#REF!</v>
      </c>
      <c r="HK1290" s="9" t="e">
        <f t="shared" ca="1" si="121"/>
        <v>#REF!</v>
      </c>
      <c r="HL1290" s="9" t="e">
        <f t="shared" ca="1" si="122"/>
        <v>#REF!</v>
      </c>
      <c r="HM1290" s="9" t="e">
        <f t="shared" ca="1" si="123"/>
        <v>#REF!</v>
      </c>
      <c r="HN1290" s="9" t="e">
        <f ca="1">SQRT($GS1290*(1-$GS1290/Controls!$D$15))</f>
        <v>#REF!</v>
      </c>
      <c r="HO1290" s="9" t="e">
        <f t="shared" ca="1" si="124"/>
        <v>#REF!</v>
      </c>
      <c r="HP1290" s="9" t="e">
        <f t="shared" ca="1" si="125"/>
        <v>#REF!</v>
      </c>
      <c r="HQ1290" s="9" t="e">
        <f ca="1">IF($GV1290=0,NA(),($GX1290*Controls!#REF!))</f>
        <v>#REF!</v>
      </c>
    </row>
    <row r="1291" spans="198:225" x14ac:dyDescent="0.25">
      <c r="GP1291" s="9" t="e">
        <f ca="1">INDIRECT(ADDRESS(ROW(),Controls!#REF!+30))</f>
        <v>#REF!</v>
      </c>
      <c r="GQ1291" s="9" t="e">
        <f ca="1">INDIRECT(ADDRESS(ROW(),Controls!#REF!+45))</f>
        <v>#REF!</v>
      </c>
      <c r="GR1291" s="9" t="e">
        <f ca="1">INDIRECT(ADDRESS(ROW(),Controls!#REF!+60))</f>
        <v>#REF!</v>
      </c>
      <c r="GS1291" s="9" t="e">
        <f ca="1">INDIRECT(ADDRESS(ROW(),Controls!#REF!+75))</f>
        <v>#REF!</v>
      </c>
      <c r="GT1291" s="9" t="e">
        <f ca="1">INDIRECT(ADDRESS(ROW(),Controls!#REF!+90))</f>
        <v>#REF!</v>
      </c>
      <c r="GU1291" s="9" t="e">
        <f ca="1">INDIRECT(ADDRESS(ROW(),Controls!#REF!+105))</f>
        <v>#REF!</v>
      </c>
      <c r="GV1291" s="9" t="e">
        <f ca="1">INDIRECT(ADDRESS(ROW(),Controls!#REF!+120))</f>
        <v>#REF!</v>
      </c>
      <c r="GW1291" s="9" t="e">
        <f ca="1">INDIRECT(ADDRESS(ROW(),Controls!#REF!+15))</f>
        <v>#REF!</v>
      </c>
      <c r="GX1291" s="9" t="e">
        <f ca="1">INDIRECT(ADDRESS(ROW(),Controls!#REF!+135))</f>
        <v>#REF!</v>
      </c>
      <c r="HJ1291" s="9" t="e">
        <f t="shared" ca="1" si="120"/>
        <v>#REF!</v>
      </c>
      <c r="HK1291" s="9" t="e">
        <f t="shared" ca="1" si="121"/>
        <v>#REF!</v>
      </c>
      <c r="HL1291" s="9" t="e">
        <f t="shared" ca="1" si="122"/>
        <v>#REF!</v>
      </c>
      <c r="HM1291" s="9" t="e">
        <f t="shared" ca="1" si="123"/>
        <v>#REF!</v>
      </c>
      <c r="HN1291" s="9" t="e">
        <f ca="1">SQRT($GS1291*(1-$GS1291/Controls!$D$15))</f>
        <v>#REF!</v>
      </c>
      <c r="HO1291" s="9" t="e">
        <f t="shared" ca="1" si="124"/>
        <v>#REF!</v>
      </c>
      <c r="HP1291" s="9" t="e">
        <f t="shared" ca="1" si="125"/>
        <v>#REF!</v>
      </c>
      <c r="HQ1291" s="9" t="e">
        <f ca="1">IF($GV1291=0,NA(),($GX1291*Controls!#REF!))</f>
        <v>#REF!</v>
      </c>
    </row>
    <row r="1292" spans="198:225" x14ac:dyDescent="0.25">
      <c r="GP1292" s="9" t="e">
        <f ca="1">INDIRECT(ADDRESS(ROW(),Controls!#REF!+30))</f>
        <v>#REF!</v>
      </c>
      <c r="GQ1292" s="9" t="e">
        <f ca="1">INDIRECT(ADDRESS(ROW(),Controls!#REF!+45))</f>
        <v>#REF!</v>
      </c>
      <c r="GR1292" s="9" t="e">
        <f ca="1">INDIRECT(ADDRESS(ROW(),Controls!#REF!+60))</f>
        <v>#REF!</v>
      </c>
      <c r="GS1292" s="9" t="e">
        <f ca="1">INDIRECT(ADDRESS(ROW(),Controls!#REF!+75))</f>
        <v>#REF!</v>
      </c>
      <c r="GT1292" s="9" t="e">
        <f ca="1">INDIRECT(ADDRESS(ROW(),Controls!#REF!+90))</f>
        <v>#REF!</v>
      </c>
      <c r="GU1292" s="9" t="e">
        <f ca="1">INDIRECT(ADDRESS(ROW(),Controls!#REF!+105))</f>
        <v>#REF!</v>
      </c>
      <c r="GV1292" s="9" t="e">
        <f ca="1">INDIRECT(ADDRESS(ROW(),Controls!#REF!+120))</f>
        <v>#REF!</v>
      </c>
      <c r="GW1292" s="9" t="e">
        <f ca="1">INDIRECT(ADDRESS(ROW(),Controls!#REF!+15))</f>
        <v>#REF!</v>
      </c>
      <c r="GX1292" s="9" t="e">
        <f ca="1">INDIRECT(ADDRESS(ROW(),Controls!#REF!+135))</f>
        <v>#REF!</v>
      </c>
      <c r="HJ1292" s="9" t="e">
        <f t="shared" ca="1" si="120"/>
        <v>#REF!</v>
      </c>
      <c r="HK1292" s="9" t="e">
        <f t="shared" ca="1" si="121"/>
        <v>#REF!</v>
      </c>
      <c r="HL1292" s="9" t="e">
        <f t="shared" ca="1" si="122"/>
        <v>#REF!</v>
      </c>
      <c r="HM1292" s="9" t="e">
        <f t="shared" ca="1" si="123"/>
        <v>#REF!</v>
      </c>
      <c r="HN1292" s="9" t="e">
        <f ca="1">SQRT($GS1292*(1-$GS1292/Controls!$D$15))</f>
        <v>#REF!</v>
      </c>
      <c r="HO1292" s="9" t="e">
        <f t="shared" ca="1" si="124"/>
        <v>#REF!</v>
      </c>
      <c r="HP1292" s="9" t="e">
        <f t="shared" ca="1" si="125"/>
        <v>#REF!</v>
      </c>
      <c r="HQ1292" s="9" t="e">
        <f ca="1">IF($GV1292=0,NA(),($GX1292*Controls!#REF!))</f>
        <v>#REF!</v>
      </c>
    </row>
    <row r="1293" spans="198:225" x14ac:dyDescent="0.25">
      <c r="GP1293" s="9" t="e">
        <f ca="1">INDIRECT(ADDRESS(ROW(),Controls!#REF!+30))</f>
        <v>#REF!</v>
      </c>
      <c r="GQ1293" s="9" t="e">
        <f ca="1">INDIRECT(ADDRESS(ROW(),Controls!#REF!+45))</f>
        <v>#REF!</v>
      </c>
      <c r="GR1293" s="9" t="e">
        <f ca="1">INDIRECT(ADDRESS(ROW(),Controls!#REF!+60))</f>
        <v>#REF!</v>
      </c>
      <c r="GS1293" s="9" t="e">
        <f ca="1">INDIRECT(ADDRESS(ROW(),Controls!#REF!+75))</f>
        <v>#REF!</v>
      </c>
      <c r="GT1293" s="9" t="e">
        <f ca="1">INDIRECT(ADDRESS(ROW(),Controls!#REF!+90))</f>
        <v>#REF!</v>
      </c>
      <c r="GU1293" s="9" t="e">
        <f ca="1">INDIRECT(ADDRESS(ROW(),Controls!#REF!+105))</f>
        <v>#REF!</v>
      </c>
      <c r="GV1293" s="9" t="e">
        <f ca="1">INDIRECT(ADDRESS(ROW(),Controls!#REF!+120))</f>
        <v>#REF!</v>
      </c>
      <c r="GW1293" s="9" t="e">
        <f ca="1">INDIRECT(ADDRESS(ROW(),Controls!#REF!+15))</f>
        <v>#REF!</v>
      </c>
      <c r="GX1293" s="9" t="e">
        <f ca="1">INDIRECT(ADDRESS(ROW(),Controls!#REF!+135))</f>
        <v>#REF!</v>
      </c>
      <c r="HJ1293" s="9" t="e">
        <f t="shared" ca="1" si="120"/>
        <v>#REF!</v>
      </c>
      <c r="HK1293" s="9" t="e">
        <f t="shared" ca="1" si="121"/>
        <v>#REF!</v>
      </c>
      <c r="HL1293" s="9" t="e">
        <f t="shared" ca="1" si="122"/>
        <v>#REF!</v>
      </c>
      <c r="HM1293" s="9" t="e">
        <f t="shared" ca="1" si="123"/>
        <v>#REF!</v>
      </c>
      <c r="HN1293" s="9" t="e">
        <f ca="1">SQRT($GS1293*(1-$GS1293/Controls!$D$15))</f>
        <v>#REF!</v>
      </c>
      <c r="HO1293" s="9" t="e">
        <f t="shared" ca="1" si="124"/>
        <v>#REF!</v>
      </c>
      <c r="HP1293" s="9" t="e">
        <f t="shared" ca="1" si="125"/>
        <v>#REF!</v>
      </c>
      <c r="HQ1293" s="9" t="e">
        <f ca="1">IF($GV1293=0,NA(),($GX1293*Controls!#REF!))</f>
        <v>#REF!</v>
      </c>
    </row>
    <row r="1294" spans="198:225" x14ac:dyDescent="0.25">
      <c r="GP1294" s="9" t="e">
        <f ca="1">INDIRECT(ADDRESS(ROW(),Controls!#REF!+30))</f>
        <v>#REF!</v>
      </c>
      <c r="GQ1294" s="9" t="e">
        <f ca="1">INDIRECT(ADDRESS(ROW(),Controls!#REF!+45))</f>
        <v>#REF!</v>
      </c>
      <c r="GR1294" s="9" t="e">
        <f ca="1">INDIRECT(ADDRESS(ROW(),Controls!#REF!+60))</f>
        <v>#REF!</v>
      </c>
      <c r="GS1294" s="9" t="e">
        <f ca="1">INDIRECT(ADDRESS(ROW(),Controls!#REF!+75))</f>
        <v>#REF!</v>
      </c>
      <c r="GT1294" s="9" t="e">
        <f ca="1">INDIRECT(ADDRESS(ROW(),Controls!#REF!+90))</f>
        <v>#REF!</v>
      </c>
      <c r="GU1294" s="9" t="e">
        <f ca="1">INDIRECT(ADDRESS(ROW(),Controls!#REF!+105))</f>
        <v>#REF!</v>
      </c>
      <c r="GV1294" s="9" t="e">
        <f ca="1">INDIRECT(ADDRESS(ROW(),Controls!#REF!+120))</f>
        <v>#REF!</v>
      </c>
      <c r="GW1294" s="9" t="e">
        <f ca="1">INDIRECT(ADDRESS(ROW(),Controls!#REF!+15))</f>
        <v>#REF!</v>
      </c>
      <c r="GX1294" s="9" t="e">
        <f ca="1">INDIRECT(ADDRESS(ROW(),Controls!#REF!+135))</f>
        <v>#REF!</v>
      </c>
      <c r="HJ1294" s="9" t="e">
        <f t="shared" ca="1" si="120"/>
        <v>#REF!</v>
      </c>
      <c r="HK1294" s="9" t="e">
        <f t="shared" ca="1" si="121"/>
        <v>#REF!</v>
      </c>
      <c r="HL1294" s="9" t="e">
        <f t="shared" ca="1" si="122"/>
        <v>#REF!</v>
      </c>
      <c r="HM1294" s="9" t="e">
        <f t="shared" ca="1" si="123"/>
        <v>#REF!</v>
      </c>
      <c r="HN1294" s="9" t="e">
        <f ca="1">SQRT($GS1294*(1-$GS1294/Controls!$D$15))</f>
        <v>#REF!</v>
      </c>
      <c r="HO1294" s="9" t="e">
        <f t="shared" ca="1" si="124"/>
        <v>#REF!</v>
      </c>
      <c r="HP1294" s="9" t="e">
        <f t="shared" ca="1" si="125"/>
        <v>#REF!</v>
      </c>
      <c r="HQ1294" s="9" t="e">
        <f ca="1">IF($GV1294=0,NA(),($GX1294*Controls!#REF!))</f>
        <v>#REF!</v>
      </c>
    </row>
    <row r="1295" spans="198:225" x14ac:dyDescent="0.25">
      <c r="GP1295" s="9" t="e">
        <f ca="1">INDIRECT(ADDRESS(ROW(),Controls!#REF!+30))</f>
        <v>#REF!</v>
      </c>
      <c r="GQ1295" s="9" t="e">
        <f ca="1">INDIRECT(ADDRESS(ROW(),Controls!#REF!+45))</f>
        <v>#REF!</v>
      </c>
      <c r="GR1295" s="9" t="e">
        <f ca="1">INDIRECT(ADDRESS(ROW(),Controls!#REF!+60))</f>
        <v>#REF!</v>
      </c>
      <c r="GS1295" s="9" t="e">
        <f ca="1">INDIRECT(ADDRESS(ROW(),Controls!#REF!+75))</f>
        <v>#REF!</v>
      </c>
      <c r="GT1295" s="9" t="e">
        <f ca="1">INDIRECT(ADDRESS(ROW(),Controls!#REF!+90))</f>
        <v>#REF!</v>
      </c>
      <c r="GU1295" s="9" t="e">
        <f ca="1">INDIRECT(ADDRESS(ROW(),Controls!#REF!+105))</f>
        <v>#REF!</v>
      </c>
      <c r="GV1295" s="9" t="e">
        <f ca="1">INDIRECT(ADDRESS(ROW(),Controls!#REF!+120))</f>
        <v>#REF!</v>
      </c>
      <c r="GW1295" s="9" t="e">
        <f ca="1">INDIRECT(ADDRESS(ROW(),Controls!#REF!+15))</f>
        <v>#REF!</v>
      </c>
      <c r="GX1295" s="9" t="e">
        <f ca="1">INDIRECT(ADDRESS(ROW(),Controls!#REF!+135))</f>
        <v>#REF!</v>
      </c>
      <c r="HJ1295" s="9" t="e">
        <f t="shared" ca="1" si="120"/>
        <v>#REF!</v>
      </c>
      <c r="HK1295" s="9" t="e">
        <f t="shared" ca="1" si="121"/>
        <v>#REF!</v>
      </c>
      <c r="HL1295" s="9" t="e">
        <f t="shared" ca="1" si="122"/>
        <v>#REF!</v>
      </c>
      <c r="HM1295" s="9" t="e">
        <f t="shared" ca="1" si="123"/>
        <v>#REF!</v>
      </c>
      <c r="HN1295" s="9" t="e">
        <f ca="1">SQRT($GS1295*(1-$GS1295/Controls!$D$15))</f>
        <v>#REF!</v>
      </c>
      <c r="HO1295" s="9" t="e">
        <f t="shared" ca="1" si="124"/>
        <v>#REF!</v>
      </c>
      <c r="HP1295" s="9" t="e">
        <f t="shared" ca="1" si="125"/>
        <v>#REF!</v>
      </c>
      <c r="HQ1295" s="9" t="e">
        <f ca="1">IF($GV1295=0,NA(),($GX1295*Controls!#REF!))</f>
        <v>#REF!</v>
      </c>
    </row>
    <row r="1296" spans="198:225" x14ac:dyDescent="0.25">
      <c r="GP1296" s="9" t="e">
        <f ca="1">INDIRECT(ADDRESS(ROW(),Controls!#REF!+30))</f>
        <v>#REF!</v>
      </c>
      <c r="GQ1296" s="9" t="e">
        <f ca="1">INDIRECT(ADDRESS(ROW(),Controls!#REF!+45))</f>
        <v>#REF!</v>
      </c>
      <c r="GR1296" s="9" t="e">
        <f ca="1">INDIRECT(ADDRESS(ROW(),Controls!#REF!+60))</f>
        <v>#REF!</v>
      </c>
      <c r="GS1296" s="9" t="e">
        <f ca="1">INDIRECT(ADDRESS(ROW(),Controls!#REF!+75))</f>
        <v>#REF!</v>
      </c>
      <c r="GT1296" s="9" t="e">
        <f ca="1">INDIRECT(ADDRESS(ROW(),Controls!#REF!+90))</f>
        <v>#REF!</v>
      </c>
      <c r="GU1296" s="9" t="e">
        <f ca="1">INDIRECT(ADDRESS(ROW(),Controls!#REF!+105))</f>
        <v>#REF!</v>
      </c>
      <c r="GV1296" s="9" t="e">
        <f ca="1">INDIRECT(ADDRESS(ROW(),Controls!#REF!+120))</f>
        <v>#REF!</v>
      </c>
      <c r="GW1296" s="9" t="e">
        <f ca="1">INDIRECT(ADDRESS(ROW(),Controls!#REF!+15))</f>
        <v>#REF!</v>
      </c>
      <c r="GX1296" s="9" t="e">
        <f ca="1">INDIRECT(ADDRESS(ROW(),Controls!#REF!+135))</f>
        <v>#REF!</v>
      </c>
      <c r="HJ1296" s="9" t="e">
        <f t="shared" ca="1" si="120"/>
        <v>#REF!</v>
      </c>
      <c r="HK1296" s="9" t="e">
        <f t="shared" ca="1" si="121"/>
        <v>#REF!</v>
      </c>
      <c r="HL1296" s="9" t="e">
        <f t="shared" ca="1" si="122"/>
        <v>#REF!</v>
      </c>
      <c r="HM1296" s="9" t="e">
        <f t="shared" ca="1" si="123"/>
        <v>#REF!</v>
      </c>
      <c r="HN1296" s="9" t="e">
        <f ca="1">SQRT($GS1296*(1-$GS1296/Controls!$D$15))</f>
        <v>#REF!</v>
      </c>
      <c r="HO1296" s="9" t="e">
        <f t="shared" ca="1" si="124"/>
        <v>#REF!</v>
      </c>
      <c r="HP1296" s="9" t="e">
        <f t="shared" ca="1" si="125"/>
        <v>#REF!</v>
      </c>
      <c r="HQ1296" s="9" t="e">
        <f ca="1">IF($GV1296=0,NA(),($GX1296*Controls!#REF!))</f>
        <v>#REF!</v>
      </c>
    </row>
    <row r="1297" spans="198:225" x14ac:dyDescent="0.25">
      <c r="GP1297" s="9" t="e">
        <f ca="1">INDIRECT(ADDRESS(ROW(),Controls!#REF!+30))</f>
        <v>#REF!</v>
      </c>
      <c r="GQ1297" s="9" t="e">
        <f ca="1">INDIRECT(ADDRESS(ROW(),Controls!#REF!+45))</f>
        <v>#REF!</v>
      </c>
      <c r="GR1297" s="9" t="e">
        <f ca="1">INDIRECT(ADDRESS(ROW(),Controls!#REF!+60))</f>
        <v>#REF!</v>
      </c>
      <c r="GS1297" s="9" t="e">
        <f ca="1">INDIRECT(ADDRESS(ROW(),Controls!#REF!+75))</f>
        <v>#REF!</v>
      </c>
      <c r="GT1297" s="9" t="e">
        <f ca="1">INDIRECT(ADDRESS(ROW(),Controls!#REF!+90))</f>
        <v>#REF!</v>
      </c>
      <c r="GU1297" s="9" t="e">
        <f ca="1">INDIRECT(ADDRESS(ROW(),Controls!#REF!+105))</f>
        <v>#REF!</v>
      </c>
      <c r="GV1297" s="9" t="e">
        <f ca="1">INDIRECT(ADDRESS(ROW(),Controls!#REF!+120))</f>
        <v>#REF!</v>
      </c>
      <c r="GW1297" s="9" t="e">
        <f ca="1">INDIRECT(ADDRESS(ROW(),Controls!#REF!+15))</f>
        <v>#REF!</v>
      </c>
      <c r="GX1297" s="9" t="e">
        <f ca="1">INDIRECT(ADDRESS(ROW(),Controls!#REF!+135))</f>
        <v>#REF!</v>
      </c>
      <c r="HJ1297" s="9" t="e">
        <f t="shared" ca="1" si="120"/>
        <v>#REF!</v>
      </c>
      <c r="HK1297" s="9" t="e">
        <f t="shared" ca="1" si="121"/>
        <v>#REF!</v>
      </c>
      <c r="HL1297" s="9" t="e">
        <f t="shared" ca="1" si="122"/>
        <v>#REF!</v>
      </c>
      <c r="HM1297" s="9" t="e">
        <f t="shared" ca="1" si="123"/>
        <v>#REF!</v>
      </c>
      <c r="HN1297" s="9" t="e">
        <f ca="1">SQRT($GS1297*(1-$GS1297/Controls!$D$15))</f>
        <v>#REF!</v>
      </c>
      <c r="HO1297" s="9" t="e">
        <f t="shared" ca="1" si="124"/>
        <v>#REF!</v>
      </c>
      <c r="HP1297" s="9" t="e">
        <f t="shared" ca="1" si="125"/>
        <v>#REF!</v>
      </c>
      <c r="HQ1297" s="9" t="e">
        <f ca="1">IF($GV1297=0,NA(),($GX1297*Controls!#REF!))</f>
        <v>#REF!</v>
      </c>
    </row>
    <row r="1298" spans="198:225" x14ac:dyDescent="0.25">
      <c r="GP1298" s="9" t="e">
        <f ca="1">INDIRECT(ADDRESS(ROW(),Controls!#REF!+30))</f>
        <v>#REF!</v>
      </c>
      <c r="GQ1298" s="9" t="e">
        <f ca="1">INDIRECT(ADDRESS(ROW(),Controls!#REF!+45))</f>
        <v>#REF!</v>
      </c>
      <c r="GR1298" s="9" t="e">
        <f ca="1">INDIRECT(ADDRESS(ROW(),Controls!#REF!+60))</f>
        <v>#REF!</v>
      </c>
      <c r="GS1298" s="9" t="e">
        <f ca="1">INDIRECT(ADDRESS(ROW(),Controls!#REF!+75))</f>
        <v>#REF!</v>
      </c>
      <c r="GT1298" s="9" t="e">
        <f ca="1">INDIRECT(ADDRESS(ROW(),Controls!#REF!+90))</f>
        <v>#REF!</v>
      </c>
      <c r="GU1298" s="9" t="e">
        <f ca="1">INDIRECT(ADDRESS(ROW(),Controls!#REF!+105))</f>
        <v>#REF!</v>
      </c>
      <c r="GV1298" s="9" t="e">
        <f ca="1">INDIRECT(ADDRESS(ROW(),Controls!#REF!+120))</f>
        <v>#REF!</v>
      </c>
      <c r="GW1298" s="9" t="e">
        <f ca="1">INDIRECT(ADDRESS(ROW(),Controls!#REF!+15))</f>
        <v>#REF!</v>
      </c>
      <c r="GX1298" s="9" t="e">
        <f ca="1">INDIRECT(ADDRESS(ROW(),Controls!#REF!+135))</f>
        <v>#REF!</v>
      </c>
      <c r="HJ1298" s="9" t="e">
        <f t="shared" ca="1" si="120"/>
        <v>#REF!</v>
      </c>
      <c r="HK1298" s="9" t="e">
        <f t="shared" ca="1" si="121"/>
        <v>#REF!</v>
      </c>
      <c r="HL1298" s="9" t="e">
        <f t="shared" ca="1" si="122"/>
        <v>#REF!</v>
      </c>
      <c r="HM1298" s="9" t="e">
        <f t="shared" ca="1" si="123"/>
        <v>#REF!</v>
      </c>
      <c r="HN1298" s="9" t="e">
        <f ca="1">SQRT($GS1298*(1-$GS1298/Controls!$D$15))</f>
        <v>#REF!</v>
      </c>
      <c r="HO1298" s="9" t="e">
        <f t="shared" ca="1" si="124"/>
        <v>#REF!</v>
      </c>
      <c r="HP1298" s="9" t="e">
        <f t="shared" ca="1" si="125"/>
        <v>#REF!</v>
      </c>
      <c r="HQ1298" s="9" t="e">
        <f ca="1">IF($GV1298=0,NA(),($GX1298*Controls!#REF!))</f>
        <v>#REF!</v>
      </c>
    </row>
    <row r="1299" spans="198:225" x14ac:dyDescent="0.25">
      <c r="GP1299" s="9" t="e">
        <f ca="1">INDIRECT(ADDRESS(ROW(),Controls!#REF!+30))</f>
        <v>#REF!</v>
      </c>
      <c r="GQ1299" s="9" t="e">
        <f ca="1">INDIRECT(ADDRESS(ROW(),Controls!#REF!+45))</f>
        <v>#REF!</v>
      </c>
      <c r="GR1299" s="9" t="e">
        <f ca="1">INDIRECT(ADDRESS(ROW(),Controls!#REF!+60))</f>
        <v>#REF!</v>
      </c>
      <c r="GS1299" s="9" t="e">
        <f ca="1">INDIRECT(ADDRESS(ROW(),Controls!#REF!+75))</f>
        <v>#REF!</v>
      </c>
      <c r="GT1299" s="9" t="e">
        <f ca="1">INDIRECT(ADDRESS(ROW(),Controls!#REF!+90))</f>
        <v>#REF!</v>
      </c>
      <c r="GU1299" s="9" t="e">
        <f ca="1">INDIRECT(ADDRESS(ROW(),Controls!#REF!+105))</f>
        <v>#REF!</v>
      </c>
      <c r="GV1299" s="9" t="e">
        <f ca="1">INDIRECT(ADDRESS(ROW(),Controls!#REF!+120))</f>
        <v>#REF!</v>
      </c>
      <c r="GW1299" s="9" t="e">
        <f ca="1">INDIRECT(ADDRESS(ROW(),Controls!#REF!+15))</f>
        <v>#REF!</v>
      </c>
      <c r="GX1299" s="9" t="e">
        <f ca="1">INDIRECT(ADDRESS(ROW(),Controls!#REF!+135))</f>
        <v>#REF!</v>
      </c>
      <c r="HJ1299" s="9" t="e">
        <f t="shared" ca="1" si="120"/>
        <v>#REF!</v>
      </c>
      <c r="HK1299" s="9" t="e">
        <f t="shared" ca="1" si="121"/>
        <v>#REF!</v>
      </c>
      <c r="HL1299" s="9" t="e">
        <f t="shared" ca="1" si="122"/>
        <v>#REF!</v>
      </c>
      <c r="HM1299" s="9" t="e">
        <f t="shared" ca="1" si="123"/>
        <v>#REF!</v>
      </c>
      <c r="HN1299" s="9" t="e">
        <f ca="1">SQRT($GS1299*(1-$GS1299/Controls!$D$15))</f>
        <v>#REF!</v>
      </c>
      <c r="HO1299" s="9" t="e">
        <f t="shared" ca="1" si="124"/>
        <v>#REF!</v>
      </c>
      <c r="HP1299" s="9" t="e">
        <f t="shared" ca="1" si="125"/>
        <v>#REF!</v>
      </c>
      <c r="HQ1299" s="9" t="e">
        <f ca="1">IF($GV1299=0,NA(),($GX1299*Controls!#REF!))</f>
        <v>#REF!</v>
      </c>
    </row>
    <row r="1300" spans="198:225" x14ac:dyDescent="0.25">
      <c r="GP1300" s="9" t="e">
        <f ca="1">INDIRECT(ADDRESS(ROW(),Controls!#REF!+30))</f>
        <v>#REF!</v>
      </c>
      <c r="GQ1300" s="9" t="e">
        <f ca="1">INDIRECT(ADDRESS(ROW(),Controls!#REF!+45))</f>
        <v>#REF!</v>
      </c>
      <c r="GR1300" s="9" t="e">
        <f ca="1">INDIRECT(ADDRESS(ROW(),Controls!#REF!+60))</f>
        <v>#REF!</v>
      </c>
      <c r="GS1300" s="9" t="e">
        <f ca="1">INDIRECT(ADDRESS(ROW(),Controls!#REF!+75))</f>
        <v>#REF!</v>
      </c>
      <c r="GT1300" s="9" t="e">
        <f ca="1">INDIRECT(ADDRESS(ROW(),Controls!#REF!+90))</f>
        <v>#REF!</v>
      </c>
      <c r="GU1300" s="9" t="e">
        <f ca="1">INDIRECT(ADDRESS(ROW(),Controls!#REF!+105))</f>
        <v>#REF!</v>
      </c>
      <c r="GV1300" s="9" t="e">
        <f ca="1">INDIRECT(ADDRESS(ROW(),Controls!#REF!+120))</f>
        <v>#REF!</v>
      </c>
      <c r="GW1300" s="9" t="e">
        <f ca="1">INDIRECT(ADDRESS(ROW(),Controls!#REF!+15))</f>
        <v>#REF!</v>
      </c>
      <c r="GX1300" s="9" t="e">
        <f ca="1">INDIRECT(ADDRESS(ROW(),Controls!#REF!+135))</f>
        <v>#REF!</v>
      </c>
      <c r="HJ1300" s="9" t="e">
        <f t="shared" ca="1" si="120"/>
        <v>#REF!</v>
      </c>
      <c r="HK1300" s="9" t="e">
        <f t="shared" ca="1" si="121"/>
        <v>#REF!</v>
      </c>
      <c r="HL1300" s="9" t="e">
        <f t="shared" ca="1" si="122"/>
        <v>#REF!</v>
      </c>
      <c r="HM1300" s="9" t="e">
        <f t="shared" ca="1" si="123"/>
        <v>#REF!</v>
      </c>
      <c r="HN1300" s="9" t="e">
        <f ca="1">SQRT($GS1300*(1-$GS1300/Controls!$D$15))</f>
        <v>#REF!</v>
      </c>
      <c r="HO1300" s="9" t="e">
        <f t="shared" ca="1" si="124"/>
        <v>#REF!</v>
      </c>
      <c r="HP1300" s="9" t="e">
        <f t="shared" ca="1" si="125"/>
        <v>#REF!</v>
      </c>
      <c r="HQ1300" s="9" t="e">
        <f ca="1">IF($GV1300=0,NA(),($GX1300*Controls!#REF!))</f>
        <v>#REF!</v>
      </c>
    </row>
    <row r="1301" spans="198:225" x14ac:dyDescent="0.25">
      <c r="GP1301" s="9" t="e">
        <f ca="1">INDIRECT(ADDRESS(ROW(),Controls!#REF!+30))</f>
        <v>#REF!</v>
      </c>
      <c r="GQ1301" s="9" t="e">
        <f ca="1">INDIRECT(ADDRESS(ROW(),Controls!#REF!+45))</f>
        <v>#REF!</v>
      </c>
      <c r="GR1301" s="9" t="e">
        <f ca="1">INDIRECT(ADDRESS(ROW(),Controls!#REF!+60))</f>
        <v>#REF!</v>
      </c>
      <c r="GS1301" s="9" t="e">
        <f ca="1">INDIRECT(ADDRESS(ROW(),Controls!#REF!+75))</f>
        <v>#REF!</v>
      </c>
      <c r="GT1301" s="9" t="e">
        <f ca="1">INDIRECT(ADDRESS(ROW(),Controls!#REF!+90))</f>
        <v>#REF!</v>
      </c>
      <c r="GU1301" s="9" t="e">
        <f ca="1">INDIRECT(ADDRESS(ROW(),Controls!#REF!+105))</f>
        <v>#REF!</v>
      </c>
      <c r="GV1301" s="9" t="e">
        <f ca="1">INDIRECT(ADDRESS(ROW(),Controls!#REF!+120))</f>
        <v>#REF!</v>
      </c>
      <c r="GW1301" s="9" t="e">
        <f ca="1">INDIRECT(ADDRESS(ROW(),Controls!#REF!+15))</f>
        <v>#REF!</v>
      </c>
      <c r="GX1301" s="9" t="e">
        <f ca="1">INDIRECT(ADDRESS(ROW(),Controls!#REF!+135))</f>
        <v>#REF!</v>
      </c>
      <c r="HJ1301" s="9" t="e">
        <f t="shared" ca="1" si="120"/>
        <v>#REF!</v>
      </c>
      <c r="HK1301" s="9" t="e">
        <f t="shared" ca="1" si="121"/>
        <v>#REF!</v>
      </c>
      <c r="HL1301" s="9" t="e">
        <f t="shared" ca="1" si="122"/>
        <v>#REF!</v>
      </c>
      <c r="HM1301" s="9" t="e">
        <f t="shared" ca="1" si="123"/>
        <v>#REF!</v>
      </c>
      <c r="HN1301" s="9" t="e">
        <f ca="1">SQRT($GS1301*(1-$GS1301/Controls!$D$15))</f>
        <v>#REF!</v>
      </c>
      <c r="HO1301" s="9" t="e">
        <f t="shared" ca="1" si="124"/>
        <v>#REF!</v>
      </c>
      <c r="HP1301" s="9" t="e">
        <f t="shared" ca="1" si="125"/>
        <v>#REF!</v>
      </c>
      <c r="HQ1301" s="9" t="e">
        <f ca="1">IF($GV1301=0,NA(),($GX1301*Controls!#REF!))</f>
        <v>#REF!</v>
      </c>
    </row>
    <row r="1302" spans="198:225" x14ac:dyDescent="0.25">
      <c r="GP1302" s="9" t="e">
        <f ca="1">INDIRECT(ADDRESS(ROW(),Controls!#REF!+30))</f>
        <v>#REF!</v>
      </c>
      <c r="GQ1302" s="9" t="e">
        <f ca="1">INDIRECT(ADDRESS(ROW(),Controls!#REF!+45))</f>
        <v>#REF!</v>
      </c>
      <c r="GR1302" s="9" t="e">
        <f ca="1">INDIRECT(ADDRESS(ROW(),Controls!#REF!+60))</f>
        <v>#REF!</v>
      </c>
      <c r="GS1302" s="9" t="e">
        <f ca="1">INDIRECT(ADDRESS(ROW(),Controls!#REF!+75))</f>
        <v>#REF!</v>
      </c>
      <c r="GT1302" s="9" t="e">
        <f ca="1">INDIRECT(ADDRESS(ROW(),Controls!#REF!+90))</f>
        <v>#REF!</v>
      </c>
      <c r="GU1302" s="9" t="e">
        <f ca="1">INDIRECT(ADDRESS(ROW(),Controls!#REF!+105))</f>
        <v>#REF!</v>
      </c>
      <c r="GV1302" s="9" t="e">
        <f ca="1">INDIRECT(ADDRESS(ROW(),Controls!#REF!+120))</f>
        <v>#REF!</v>
      </c>
      <c r="GW1302" s="9" t="e">
        <f ca="1">INDIRECT(ADDRESS(ROW(),Controls!#REF!+15))</f>
        <v>#REF!</v>
      </c>
      <c r="GX1302" s="9" t="e">
        <f ca="1">INDIRECT(ADDRESS(ROW(),Controls!#REF!+135))</f>
        <v>#REF!</v>
      </c>
      <c r="HJ1302" s="9" t="e">
        <f t="shared" ca="1" si="120"/>
        <v>#REF!</v>
      </c>
      <c r="HK1302" s="9" t="e">
        <f t="shared" ca="1" si="121"/>
        <v>#REF!</v>
      </c>
      <c r="HL1302" s="9" t="e">
        <f t="shared" ca="1" si="122"/>
        <v>#REF!</v>
      </c>
      <c r="HM1302" s="9" t="e">
        <f t="shared" ca="1" si="123"/>
        <v>#REF!</v>
      </c>
      <c r="HN1302" s="9" t="e">
        <f ca="1">SQRT($GS1302*(1-$GS1302/Controls!$D$15))</f>
        <v>#REF!</v>
      </c>
      <c r="HO1302" s="9" t="e">
        <f t="shared" ca="1" si="124"/>
        <v>#REF!</v>
      </c>
      <c r="HP1302" s="9" t="e">
        <f t="shared" ca="1" si="125"/>
        <v>#REF!</v>
      </c>
      <c r="HQ1302" s="9" t="e">
        <f ca="1">IF($GV1302=0,NA(),($GX1302*Controls!#REF!))</f>
        <v>#REF!</v>
      </c>
    </row>
    <row r="1303" spans="198:225" x14ac:dyDescent="0.25">
      <c r="GP1303" s="9" t="e">
        <f ca="1">INDIRECT(ADDRESS(ROW(),Controls!#REF!+30))</f>
        <v>#REF!</v>
      </c>
      <c r="GQ1303" s="9" t="e">
        <f ca="1">INDIRECT(ADDRESS(ROW(),Controls!#REF!+45))</f>
        <v>#REF!</v>
      </c>
      <c r="GR1303" s="9" t="e">
        <f ca="1">INDIRECT(ADDRESS(ROW(),Controls!#REF!+60))</f>
        <v>#REF!</v>
      </c>
      <c r="GS1303" s="9" t="e">
        <f ca="1">INDIRECT(ADDRESS(ROW(),Controls!#REF!+75))</f>
        <v>#REF!</v>
      </c>
      <c r="GT1303" s="9" t="e">
        <f ca="1">INDIRECT(ADDRESS(ROW(),Controls!#REF!+90))</f>
        <v>#REF!</v>
      </c>
      <c r="GU1303" s="9" t="e">
        <f ca="1">INDIRECT(ADDRESS(ROW(),Controls!#REF!+105))</f>
        <v>#REF!</v>
      </c>
      <c r="GV1303" s="9" t="e">
        <f ca="1">INDIRECT(ADDRESS(ROW(),Controls!#REF!+120))</f>
        <v>#REF!</v>
      </c>
      <c r="GW1303" s="9" t="e">
        <f ca="1">INDIRECT(ADDRESS(ROW(),Controls!#REF!+15))</f>
        <v>#REF!</v>
      </c>
      <c r="GX1303" s="9" t="e">
        <f ca="1">INDIRECT(ADDRESS(ROW(),Controls!#REF!+135))</f>
        <v>#REF!</v>
      </c>
      <c r="HJ1303" s="9" t="e">
        <f t="shared" ca="1" si="120"/>
        <v>#REF!</v>
      </c>
      <c r="HK1303" s="9" t="e">
        <f t="shared" ca="1" si="121"/>
        <v>#REF!</v>
      </c>
      <c r="HL1303" s="9" t="e">
        <f t="shared" ca="1" si="122"/>
        <v>#REF!</v>
      </c>
      <c r="HM1303" s="9" t="e">
        <f t="shared" ca="1" si="123"/>
        <v>#REF!</v>
      </c>
      <c r="HN1303" s="9" t="e">
        <f ca="1">SQRT($GS1303*(1-$GS1303/Controls!$D$15))</f>
        <v>#REF!</v>
      </c>
      <c r="HO1303" s="9" t="e">
        <f t="shared" ca="1" si="124"/>
        <v>#REF!</v>
      </c>
      <c r="HP1303" s="9" t="e">
        <f t="shared" ca="1" si="125"/>
        <v>#REF!</v>
      </c>
      <c r="HQ1303" s="9" t="e">
        <f ca="1">IF($GV1303=0,NA(),($GX1303*Controls!#REF!))</f>
        <v>#REF!</v>
      </c>
    </row>
    <row r="1304" spans="198:225" x14ac:dyDescent="0.25">
      <c r="GP1304" s="9" t="e">
        <f ca="1">INDIRECT(ADDRESS(ROW(),Controls!#REF!+30))</f>
        <v>#REF!</v>
      </c>
      <c r="GQ1304" s="9" t="e">
        <f ca="1">INDIRECT(ADDRESS(ROW(),Controls!#REF!+45))</f>
        <v>#REF!</v>
      </c>
      <c r="GR1304" s="9" t="e">
        <f ca="1">INDIRECT(ADDRESS(ROW(),Controls!#REF!+60))</f>
        <v>#REF!</v>
      </c>
      <c r="GS1304" s="9" t="e">
        <f ca="1">INDIRECT(ADDRESS(ROW(),Controls!#REF!+75))</f>
        <v>#REF!</v>
      </c>
      <c r="GT1304" s="9" t="e">
        <f ca="1">INDIRECT(ADDRESS(ROW(),Controls!#REF!+90))</f>
        <v>#REF!</v>
      </c>
      <c r="GU1304" s="9" t="e">
        <f ca="1">INDIRECT(ADDRESS(ROW(),Controls!#REF!+105))</f>
        <v>#REF!</v>
      </c>
      <c r="GV1304" s="9" t="e">
        <f ca="1">INDIRECT(ADDRESS(ROW(),Controls!#REF!+120))</f>
        <v>#REF!</v>
      </c>
      <c r="GW1304" s="9" t="e">
        <f ca="1">INDIRECT(ADDRESS(ROW(),Controls!#REF!+15))</f>
        <v>#REF!</v>
      </c>
      <c r="GX1304" s="9" t="e">
        <f ca="1">INDIRECT(ADDRESS(ROW(),Controls!#REF!+135))</f>
        <v>#REF!</v>
      </c>
      <c r="HJ1304" s="9" t="e">
        <f t="shared" ca="1" si="120"/>
        <v>#REF!</v>
      </c>
      <c r="HK1304" s="9" t="e">
        <f t="shared" ca="1" si="121"/>
        <v>#REF!</v>
      </c>
      <c r="HL1304" s="9" t="e">
        <f t="shared" ca="1" si="122"/>
        <v>#REF!</v>
      </c>
      <c r="HM1304" s="9" t="e">
        <f t="shared" ca="1" si="123"/>
        <v>#REF!</v>
      </c>
      <c r="HN1304" s="9" t="e">
        <f ca="1">SQRT($GS1304*(1-$GS1304/Controls!$D$15))</f>
        <v>#REF!</v>
      </c>
      <c r="HO1304" s="9" t="e">
        <f t="shared" ca="1" si="124"/>
        <v>#REF!</v>
      </c>
      <c r="HP1304" s="9" t="e">
        <f t="shared" ca="1" si="125"/>
        <v>#REF!</v>
      </c>
      <c r="HQ1304" s="9" t="e">
        <f ca="1">IF($GV1304=0,NA(),($GX1304*Controls!#REF!))</f>
        <v>#REF!</v>
      </c>
    </row>
    <row r="1305" spans="198:225" x14ac:dyDescent="0.25">
      <c r="GP1305" s="9" t="e">
        <f ca="1">INDIRECT(ADDRESS(ROW(),Controls!#REF!+30))</f>
        <v>#REF!</v>
      </c>
      <c r="GQ1305" s="9" t="e">
        <f ca="1">INDIRECT(ADDRESS(ROW(),Controls!#REF!+45))</f>
        <v>#REF!</v>
      </c>
      <c r="GR1305" s="9" t="e">
        <f ca="1">INDIRECT(ADDRESS(ROW(),Controls!#REF!+60))</f>
        <v>#REF!</v>
      </c>
      <c r="GS1305" s="9" t="e">
        <f ca="1">INDIRECT(ADDRESS(ROW(),Controls!#REF!+75))</f>
        <v>#REF!</v>
      </c>
      <c r="GT1305" s="9" t="e">
        <f ca="1">INDIRECT(ADDRESS(ROW(),Controls!#REF!+90))</f>
        <v>#REF!</v>
      </c>
      <c r="GU1305" s="9" t="e">
        <f ca="1">INDIRECT(ADDRESS(ROW(),Controls!#REF!+105))</f>
        <v>#REF!</v>
      </c>
      <c r="GV1305" s="9" t="e">
        <f ca="1">INDIRECT(ADDRESS(ROW(),Controls!#REF!+120))</f>
        <v>#REF!</v>
      </c>
      <c r="GW1305" s="9" t="e">
        <f ca="1">INDIRECT(ADDRESS(ROW(),Controls!#REF!+15))</f>
        <v>#REF!</v>
      </c>
      <c r="GX1305" s="9" t="e">
        <f ca="1">INDIRECT(ADDRESS(ROW(),Controls!#REF!+135))</f>
        <v>#REF!</v>
      </c>
      <c r="HJ1305" s="9" t="e">
        <f t="shared" ca="1" si="120"/>
        <v>#REF!</v>
      </c>
      <c r="HK1305" s="9" t="e">
        <f t="shared" ca="1" si="121"/>
        <v>#REF!</v>
      </c>
      <c r="HL1305" s="9" t="e">
        <f t="shared" ca="1" si="122"/>
        <v>#REF!</v>
      </c>
      <c r="HM1305" s="9" t="e">
        <f t="shared" ca="1" si="123"/>
        <v>#REF!</v>
      </c>
      <c r="HN1305" s="9" t="e">
        <f ca="1">SQRT($GS1305*(1-$GS1305/Controls!$D$15))</f>
        <v>#REF!</v>
      </c>
      <c r="HO1305" s="9" t="e">
        <f t="shared" ca="1" si="124"/>
        <v>#REF!</v>
      </c>
      <c r="HP1305" s="9" t="e">
        <f t="shared" ca="1" si="125"/>
        <v>#REF!</v>
      </c>
      <c r="HQ1305" s="9" t="e">
        <f ca="1">IF($GV1305=0,NA(),($GX1305*Controls!#REF!))</f>
        <v>#REF!</v>
      </c>
    </row>
    <row r="1306" spans="198:225" x14ac:dyDescent="0.25">
      <c r="GP1306" s="9" t="e">
        <f ca="1">INDIRECT(ADDRESS(ROW(),Controls!#REF!+30))</f>
        <v>#REF!</v>
      </c>
      <c r="GQ1306" s="9" t="e">
        <f ca="1">INDIRECT(ADDRESS(ROW(),Controls!#REF!+45))</f>
        <v>#REF!</v>
      </c>
      <c r="GR1306" s="9" t="e">
        <f ca="1">INDIRECT(ADDRESS(ROW(),Controls!#REF!+60))</f>
        <v>#REF!</v>
      </c>
      <c r="GS1306" s="9" t="e">
        <f ca="1">INDIRECT(ADDRESS(ROW(),Controls!#REF!+75))</f>
        <v>#REF!</v>
      </c>
      <c r="GT1306" s="9" t="e">
        <f ca="1">INDIRECT(ADDRESS(ROW(),Controls!#REF!+90))</f>
        <v>#REF!</v>
      </c>
      <c r="GU1306" s="9" t="e">
        <f ca="1">INDIRECT(ADDRESS(ROW(),Controls!#REF!+105))</f>
        <v>#REF!</v>
      </c>
      <c r="GV1306" s="9" t="e">
        <f ca="1">INDIRECT(ADDRESS(ROW(),Controls!#REF!+120))</f>
        <v>#REF!</v>
      </c>
      <c r="GW1306" s="9" t="e">
        <f ca="1">INDIRECT(ADDRESS(ROW(),Controls!#REF!+15))</f>
        <v>#REF!</v>
      </c>
      <c r="GX1306" s="9" t="e">
        <f ca="1">INDIRECT(ADDRESS(ROW(),Controls!#REF!+135))</f>
        <v>#REF!</v>
      </c>
      <c r="HJ1306" s="9" t="e">
        <f t="shared" ca="1" si="120"/>
        <v>#REF!</v>
      </c>
      <c r="HK1306" s="9" t="e">
        <f t="shared" ca="1" si="121"/>
        <v>#REF!</v>
      </c>
      <c r="HL1306" s="9" t="e">
        <f t="shared" ca="1" si="122"/>
        <v>#REF!</v>
      </c>
      <c r="HM1306" s="9" t="e">
        <f t="shared" ca="1" si="123"/>
        <v>#REF!</v>
      </c>
      <c r="HN1306" s="9" t="e">
        <f ca="1">SQRT($GS1306*(1-$GS1306/Controls!$D$15))</f>
        <v>#REF!</v>
      </c>
      <c r="HO1306" s="9" t="e">
        <f t="shared" ca="1" si="124"/>
        <v>#REF!</v>
      </c>
      <c r="HP1306" s="9" t="e">
        <f t="shared" ca="1" si="125"/>
        <v>#REF!</v>
      </c>
      <c r="HQ1306" s="9" t="e">
        <f ca="1">IF($GV1306=0,NA(),($GX1306*Controls!#REF!))</f>
        <v>#REF!</v>
      </c>
    </row>
    <row r="1307" spans="198:225" x14ac:dyDescent="0.25">
      <c r="GP1307" s="9" t="e">
        <f ca="1">INDIRECT(ADDRESS(ROW(),Controls!#REF!+30))</f>
        <v>#REF!</v>
      </c>
      <c r="GQ1307" s="9" t="e">
        <f ca="1">INDIRECT(ADDRESS(ROW(),Controls!#REF!+45))</f>
        <v>#REF!</v>
      </c>
      <c r="GR1307" s="9" t="e">
        <f ca="1">INDIRECT(ADDRESS(ROW(),Controls!#REF!+60))</f>
        <v>#REF!</v>
      </c>
      <c r="GS1307" s="9" t="e">
        <f ca="1">INDIRECT(ADDRESS(ROW(),Controls!#REF!+75))</f>
        <v>#REF!</v>
      </c>
      <c r="GT1307" s="9" t="e">
        <f ca="1">INDIRECT(ADDRESS(ROW(),Controls!#REF!+90))</f>
        <v>#REF!</v>
      </c>
      <c r="GU1307" s="9" t="e">
        <f ca="1">INDIRECT(ADDRESS(ROW(),Controls!#REF!+105))</f>
        <v>#REF!</v>
      </c>
      <c r="GV1307" s="9" t="e">
        <f ca="1">INDIRECT(ADDRESS(ROW(),Controls!#REF!+120))</f>
        <v>#REF!</v>
      </c>
      <c r="GW1307" s="9" t="e">
        <f ca="1">INDIRECT(ADDRESS(ROW(),Controls!#REF!+15))</f>
        <v>#REF!</v>
      </c>
      <c r="GX1307" s="9" t="e">
        <f ca="1">INDIRECT(ADDRESS(ROW(),Controls!#REF!+135))</f>
        <v>#REF!</v>
      </c>
      <c r="HJ1307" s="9" t="e">
        <f t="shared" ca="1" si="120"/>
        <v>#REF!</v>
      </c>
      <c r="HK1307" s="9" t="e">
        <f t="shared" ca="1" si="121"/>
        <v>#REF!</v>
      </c>
      <c r="HL1307" s="9" t="e">
        <f t="shared" ca="1" si="122"/>
        <v>#REF!</v>
      </c>
      <c r="HM1307" s="9" t="e">
        <f t="shared" ca="1" si="123"/>
        <v>#REF!</v>
      </c>
      <c r="HN1307" s="9" t="e">
        <f ca="1">SQRT($GS1307*(1-$GS1307/Controls!$D$15))</f>
        <v>#REF!</v>
      </c>
      <c r="HO1307" s="9" t="e">
        <f t="shared" ca="1" si="124"/>
        <v>#REF!</v>
      </c>
      <c r="HP1307" s="9" t="e">
        <f t="shared" ca="1" si="125"/>
        <v>#REF!</v>
      </c>
      <c r="HQ1307" s="9" t="e">
        <f ca="1">IF($GV1307=0,NA(),($GX1307*Controls!#REF!))</f>
        <v>#REF!</v>
      </c>
    </row>
    <row r="1308" spans="198:225" x14ac:dyDescent="0.25">
      <c r="GP1308" s="9" t="e">
        <f ca="1">INDIRECT(ADDRESS(ROW(),Controls!#REF!+30))</f>
        <v>#REF!</v>
      </c>
      <c r="GQ1308" s="9" t="e">
        <f ca="1">INDIRECT(ADDRESS(ROW(),Controls!#REF!+45))</f>
        <v>#REF!</v>
      </c>
      <c r="GR1308" s="9" t="e">
        <f ca="1">INDIRECT(ADDRESS(ROW(),Controls!#REF!+60))</f>
        <v>#REF!</v>
      </c>
      <c r="GS1308" s="9" t="e">
        <f ca="1">INDIRECT(ADDRESS(ROW(),Controls!#REF!+75))</f>
        <v>#REF!</v>
      </c>
      <c r="GT1308" s="9" t="e">
        <f ca="1">INDIRECT(ADDRESS(ROW(),Controls!#REF!+90))</f>
        <v>#REF!</v>
      </c>
      <c r="GU1308" s="9" t="e">
        <f ca="1">INDIRECT(ADDRESS(ROW(),Controls!#REF!+105))</f>
        <v>#REF!</v>
      </c>
      <c r="GV1308" s="9" t="e">
        <f ca="1">INDIRECT(ADDRESS(ROW(),Controls!#REF!+120))</f>
        <v>#REF!</v>
      </c>
      <c r="GW1308" s="9" t="e">
        <f ca="1">INDIRECT(ADDRESS(ROW(),Controls!#REF!+15))</f>
        <v>#REF!</v>
      </c>
      <c r="GX1308" s="9" t="e">
        <f ca="1">INDIRECT(ADDRESS(ROW(),Controls!#REF!+135))</f>
        <v>#REF!</v>
      </c>
      <c r="HJ1308" s="9" t="e">
        <f t="shared" ca="1" si="120"/>
        <v>#REF!</v>
      </c>
      <c r="HK1308" s="9" t="e">
        <f t="shared" ca="1" si="121"/>
        <v>#REF!</v>
      </c>
      <c r="HL1308" s="9" t="e">
        <f t="shared" ca="1" si="122"/>
        <v>#REF!</v>
      </c>
      <c r="HM1308" s="9" t="e">
        <f t="shared" ca="1" si="123"/>
        <v>#REF!</v>
      </c>
      <c r="HN1308" s="9" t="e">
        <f ca="1">SQRT($GS1308*(1-$GS1308/Controls!$D$15))</f>
        <v>#REF!</v>
      </c>
      <c r="HO1308" s="9" t="e">
        <f t="shared" ca="1" si="124"/>
        <v>#REF!</v>
      </c>
      <c r="HP1308" s="9" t="e">
        <f t="shared" ca="1" si="125"/>
        <v>#REF!</v>
      </c>
      <c r="HQ1308" s="9" t="e">
        <f ca="1">IF($GV1308=0,NA(),($GX1308*Controls!#REF!))</f>
        <v>#REF!</v>
      </c>
    </row>
    <row r="1309" spans="198:225" x14ac:dyDescent="0.25">
      <c r="GP1309" s="9" t="e">
        <f ca="1">INDIRECT(ADDRESS(ROW(),Controls!#REF!+30))</f>
        <v>#REF!</v>
      </c>
      <c r="GQ1309" s="9" t="e">
        <f ca="1">INDIRECT(ADDRESS(ROW(),Controls!#REF!+45))</f>
        <v>#REF!</v>
      </c>
      <c r="GR1309" s="9" t="e">
        <f ca="1">INDIRECT(ADDRESS(ROW(),Controls!#REF!+60))</f>
        <v>#REF!</v>
      </c>
      <c r="GS1309" s="9" t="e">
        <f ca="1">INDIRECT(ADDRESS(ROW(),Controls!#REF!+75))</f>
        <v>#REF!</v>
      </c>
      <c r="GT1309" s="9" t="e">
        <f ca="1">INDIRECT(ADDRESS(ROW(),Controls!#REF!+90))</f>
        <v>#REF!</v>
      </c>
      <c r="GU1309" s="9" t="e">
        <f ca="1">INDIRECT(ADDRESS(ROW(),Controls!#REF!+105))</f>
        <v>#REF!</v>
      </c>
      <c r="GV1309" s="9" t="e">
        <f ca="1">INDIRECT(ADDRESS(ROW(),Controls!#REF!+120))</f>
        <v>#REF!</v>
      </c>
      <c r="GW1309" s="9" t="e">
        <f ca="1">INDIRECT(ADDRESS(ROW(),Controls!#REF!+15))</f>
        <v>#REF!</v>
      </c>
      <c r="GX1309" s="9" t="e">
        <f ca="1">INDIRECT(ADDRESS(ROW(),Controls!#REF!+135))</f>
        <v>#REF!</v>
      </c>
      <c r="HJ1309" s="9" t="e">
        <f t="shared" ca="1" si="120"/>
        <v>#REF!</v>
      </c>
      <c r="HK1309" s="9" t="e">
        <f t="shared" ca="1" si="121"/>
        <v>#REF!</v>
      </c>
      <c r="HL1309" s="9" t="e">
        <f t="shared" ca="1" si="122"/>
        <v>#REF!</v>
      </c>
      <c r="HM1309" s="9" t="e">
        <f t="shared" ca="1" si="123"/>
        <v>#REF!</v>
      </c>
      <c r="HN1309" s="9" t="e">
        <f ca="1">SQRT($GS1309*(1-$GS1309/Controls!$D$15))</f>
        <v>#REF!</v>
      </c>
      <c r="HO1309" s="9" t="e">
        <f t="shared" ca="1" si="124"/>
        <v>#REF!</v>
      </c>
      <c r="HP1309" s="9" t="e">
        <f t="shared" ca="1" si="125"/>
        <v>#REF!</v>
      </c>
      <c r="HQ1309" s="9" t="e">
        <f ca="1">IF($GV1309=0,NA(),($GX1309*Controls!#REF!))</f>
        <v>#REF!</v>
      </c>
    </row>
    <row r="1310" spans="198:225" x14ac:dyDescent="0.25">
      <c r="GP1310" s="9" t="e">
        <f ca="1">INDIRECT(ADDRESS(ROW(),Controls!#REF!+30))</f>
        <v>#REF!</v>
      </c>
      <c r="GQ1310" s="9" t="e">
        <f ca="1">INDIRECT(ADDRESS(ROW(),Controls!#REF!+45))</f>
        <v>#REF!</v>
      </c>
      <c r="GR1310" s="9" t="e">
        <f ca="1">INDIRECT(ADDRESS(ROW(),Controls!#REF!+60))</f>
        <v>#REF!</v>
      </c>
      <c r="GS1310" s="9" t="e">
        <f ca="1">INDIRECT(ADDRESS(ROW(),Controls!#REF!+75))</f>
        <v>#REF!</v>
      </c>
      <c r="GT1310" s="9" t="e">
        <f ca="1">INDIRECT(ADDRESS(ROW(),Controls!#REF!+90))</f>
        <v>#REF!</v>
      </c>
      <c r="GU1310" s="9" t="e">
        <f ca="1">INDIRECT(ADDRESS(ROW(),Controls!#REF!+105))</f>
        <v>#REF!</v>
      </c>
      <c r="GV1310" s="9" t="e">
        <f ca="1">INDIRECT(ADDRESS(ROW(),Controls!#REF!+120))</f>
        <v>#REF!</v>
      </c>
      <c r="GW1310" s="9" t="e">
        <f ca="1">INDIRECT(ADDRESS(ROW(),Controls!#REF!+15))</f>
        <v>#REF!</v>
      </c>
      <c r="GX1310" s="9" t="e">
        <f ca="1">INDIRECT(ADDRESS(ROW(),Controls!#REF!+135))</f>
        <v>#REF!</v>
      </c>
      <c r="HJ1310" s="9" t="e">
        <f t="shared" ca="1" si="120"/>
        <v>#REF!</v>
      </c>
      <c r="HK1310" s="9" t="e">
        <f t="shared" ca="1" si="121"/>
        <v>#REF!</v>
      </c>
      <c r="HL1310" s="9" t="e">
        <f t="shared" ca="1" si="122"/>
        <v>#REF!</v>
      </c>
      <c r="HM1310" s="9" t="e">
        <f t="shared" ca="1" si="123"/>
        <v>#REF!</v>
      </c>
      <c r="HN1310" s="9" t="e">
        <f ca="1">SQRT($GS1310*(1-$GS1310/Controls!$D$15))</f>
        <v>#REF!</v>
      </c>
      <c r="HO1310" s="9" t="e">
        <f t="shared" ca="1" si="124"/>
        <v>#REF!</v>
      </c>
      <c r="HP1310" s="9" t="e">
        <f t="shared" ca="1" si="125"/>
        <v>#REF!</v>
      </c>
      <c r="HQ1310" s="9" t="e">
        <f ca="1">IF($GV1310=0,NA(),($GX1310*Controls!#REF!))</f>
        <v>#REF!</v>
      </c>
    </row>
    <row r="1311" spans="198:225" x14ac:dyDescent="0.25">
      <c r="GP1311" s="9" t="e">
        <f ca="1">INDIRECT(ADDRESS(ROW(),Controls!#REF!+30))</f>
        <v>#REF!</v>
      </c>
      <c r="GQ1311" s="9" t="e">
        <f ca="1">INDIRECT(ADDRESS(ROW(),Controls!#REF!+45))</f>
        <v>#REF!</v>
      </c>
      <c r="GR1311" s="9" t="e">
        <f ca="1">INDIRECT(ADDRESS(ROW(),Controls!#REF!+60))</f>
        <v>#REF!</v>
      </c>
      <c r="GS1311" s="9" t="e">
        <f ca="1">INDIRECT(ADDRESS(ROW(),Controls!#REF!+75))</f>
        <v>#REF!</v>
      </c>
      <c r="GT1311" s="9" t="e">
        <f ca="1">INDIRECT(ADDRESS(ROW(),Controls!#REF!+90))</f>
        <v>#REF!</v>
      </c>
      <c r="GU1311" s="9" t="e">
        <f ca="1">INDIRECT(ADDRESS(ROW(),Controls!#REF!+105))</f>
        <v>#REF!</v>
      </c>
      <c r="GV1311" s="9" t="e">
        <f ca="1">INDIRECT(ADDRESS(ROW(),Controls!#REF!+120))</f>
        <v>#REF!</v>
      </c>
      <c r="GW1311" s="9" t="e">
        <f ca="1">INDIRECT(ADDRESS(ROW(),Controls!#REF!+15))</f>
        <v>#REF!</v>
      </c>
      <c r="GX1311" s="9" t="e">
        <f ca="1">INDIRECT(ADDRESS(ROW(),Controls!#REF!+135))</f>
        <v>#REF!</v>
      </c>
      <c r="HJ1311" s="9" t="e">
        <f t="shared" ca="1" si="120"/>
        <v>#REF!</v>
      </c>
      <c r="HK1311" s="9" t="e">
        <f t="shared" ca="1" si="121"/>
        <v>#REF!</v>
      </c>
      <c r="HL1311" s="9" t="e">
        <f t="shared" ca="1" si="122"/>
        <v>#REF!</v>
      </c>
      <c r="HM1311" s="9" t="e">
        <f t="shared" ca="1" si="123"/>
        <v>#REF!</v>
      </c>
      <c r="HN1311" s="9" t="e">
        <f ca="1">SQRT($GS1311*(1-$GS1311/Controls!$D$15))</f>
        <v>#REF!</v>
      </c>
      <c r="HO1311" s="9" t="e">
        <f t="shared" ca="1" si="124"/>
        <v>#REF!</v>
      </c>
      <c r="HP1311" s="9" t="e">
        <f t="shared" ca="1" si="125"/>
        <v>#REF!</v>
      </c>
      <c r="HQ1311" s="9" t="e">
        <f ca="1">IF($GV1311=0,NA(),($GX1311*Controls!#REF!))</f>
        <v>#REF!</v>
      </c>
    </row>
    <row r="1312" spans="198:225" x14ac:dyDescent="0.25">
      <c r="GP1312" s="9" t="e">
        <f ca="1">INDIRECT(ADDRESS(ROW(),Controls!#REF!+30))</f>
        <v>#REF!</v>
      </c>
      <c r="GQ1312" s="9" t="e">
        <f ca="1">INDIRECT(ADDRESS(ROW(),Controls!#REF!+45))</f>
        <v>#REF!</v>
      </c>
      <c r="GR1312" s="9" t="e">
        <f ca="1">INDIRECT(ADDRESS(ROW(),Controls!#REF!+60))</f>
        <v>#REF!</v>
      </c>
      <c r="GS1312" s="9" t="e">
        <f ca="1">INDIRECT(ADDRESS(ROW(),Controls!#REF!+75))</f>
        <v>#REF!</v>
      </c>
      <c r="GT1312" s="9" t="e">
        <f ca="1">INDIRECT(ADDRESS(ROW(),Controls!#REF!+90))</f>
        <v>#REF!</v>
      </c>
      <c r="GU1312" s="9" t="e">
        <f ca="1">INDIRECT(ADDRESS(ROW(),Controls!#REF!+105))</f>
        <v>#REF!</v>
      </c>
      <c r="GV1312" s="9" t="e">
        <f ca="1">INDIRECT(ADDRESS(ROW(),Controls!#REF!+120))</f>
        <v>#REF!</v>
      </c>
      <c r="GW1312" s="9" t="e">
        <f ca="1">INDIRECT(ADDRESS(ROW(),Controls!#REF!+15))</f>
        <v>#REF!</v>
      </c>
      <c r="GX1312" s="9" t="e">
        <f ca="1">INDIRECT(ADDRESS(ROW(),Controls!#REF!+135))</f>
        <v>#REF!</v>
      </c>
      <c r="HJ1312" s="9" t="e">
        <f t="shared" ca="1" si="120"/>
        <v>#REF!</v>
      </c>
      <c r="HK1312" s="9" t="e">
        <f t="shared" ca="1" si="121"/>
        <v>#REF!</v>
      </c>
      <c r="HL1312" s="9" t="e">
        <f t="shared" ca="1" si="122"/>
        <v>#REF!</v>
      </c>
      <c r="HM1312" s="9" t="e">
        <f t="shared" ca="1" si="123"/>
        <v>#REF!</v>
      </c>
      <c r="HN1312" s="9" t="e">
        <f ca="1">SQRT($GS1312*(1-$GS1312/Controls!$D$15))</f>
        <v>#REF!</v>
      </c>
      <c r="HO1312" s="9" t="e">
        <f t="shared" ca="1" si="124"/>
        <v>#REF!</v>
      </c>
      <c r="HP1312" s="9" t="e">
        <f t="shared" ca="1" si="125"/>
        <v>#REF!</v>
      </c>
      <c r="HQ1312" s="9" t="e">
        <f ca="1">IF($GV1312=0,NA(),($GX1312*Controls!#REF!))</f>
        <v>#REF!</v>
      </c>
    </row>
    <row r="1313" spans="198:225" x14ac:dyDescent="0.25">
      <c r="GP1313" s="9" t="e">
        <f ca="1">INDIRECT(ADDRESS(ROW(),Controls!#REF!+30))</f>
        <v>#REF!</v>
      </c>
      <c r="GQ1313" s="9" t="e">
        <f ca="1">INDIRECT(ADDRESS(ROW(),Controls!#REF!+45))</f>
        <v>#REF!</v>
      </c>
      <c r="GR1313" s="9" t="e">
        <f ca="1">INDIRECT(ADDRESS(ROW(),Controls!#REF!+60))</f>
        <v>#REF!</v>
      </c>
      <c r="GS1313" s="9" t="e">
        <f ca="1">INDIRECT(ADDRESS(ROW(),Controls!#REF!+75))</f>
        <v>#REF!</v>
      </c>
      <c r="GT1313" s="9" t="e">
        <f ca="1">INDIRECT(ADDRESS(ROW(),Controls!#REF!+90))</f>
        <v>#REF!</v>
      </c>
      <c r="GU1313" s="9" t="e">
        <f ca="1">INDIRECT(ADDRESS(ROW(),Controls!#REF!+105))</f>
        <v>#REF!</v>
      </c>
      <c r="GV1313" s="9" t="e">
        <f ca="1">INDIRECT(ADDRESS(ROW(),Controls!#REF!+120))</f>
        <v>#REF!</v>
      </c>
      <c r="GW1313" s="9" t="e">
        <f ca="1">INDIRECT(ADDRESS(ROW(),Controls!#REF!+15))</f>
        <v>#REF!</v>
      </c>
      <c r="GX1313" s="9" t="e">
        <f ca="1">INDIRECT(ADDRESS(ROW(),Controls!#REF!+135))</f>
        <v>#REF!</v>
      </c>
      <c r="HJ1313" s="9" t="e">
        <f t="shared" ca="1" si="120"/>
        <v>#REF!</v>
      </c>
      <c r="HK1313" s="9" t="e">
        <f t="shared" ca="1" si="121"/>
        <v>#REF!</v>
      </c>
      <c r="HL1313" s="9" t="e">
        <f t="shared" ca="1" si="122"/>
        <v>#REF!</v>
      </c>
      <c r="HM1313" s="9" t="e">
        <f t="shared" ca="1" si="123"/>
        <v>#REF!</v>
      </c>
      <c r="HN1313" s="9" t="e">
        <f ca="1">SQRT($GS1313*(1-$GS1313/Controls!$D$15))</f>
        <v>#REF!</v>
      </c>
      <c r="HO1313" s="9" t="e">
        <f t="shared" ca="1" si="124"/>
        <v>#REF!</v>
      </c>
      <c r="HP1313" s="9" t="e">
        <f t="shared" ca="1" si="125"/>
        <v>#REF!</v>
      </c>
      <c r="HQ1313" s="9" t="e">
        <f ca="1">IF($GV1313=0,NA(),($GX1313*Controls!#REF!))</f>
        <v>#REF!</v>
      </c>
    </row>
    <row r="1314" spans="198:225" x14ac:dyDescent="0.25">
      <c r="GP1314" s="9" t="e">
        <f ca="1">INDIRECT(ADDRESS(ROW(),Controls!#REF!+30))</f>
        <v>#REF!</v>
      </c>
      <c r="GQ1314" s="9" t="e">
        <f ca="1">INDIRECT(ADDRESS(ROW(),Controls!#REF!+45))</f>
        <v>#REF!</v>
      </c>
      <c r="GR1314" s="9" t="e">
        <f ca="1">INDIRECT(ADDRESS(ROW(),Controls!#REF!+60))</f>
        <v>#REF!</v>
      </c>
      <c r="GS1314" s="9" t="e">
        <f ca="1">INDIRECT(ADDRESS(ROW(),Controls!#REF!+75))</f>
        <v>#REF!</v>
      </c>
      <c r="GT1314" s="9" t="e">
        <f ca="1">INDIRECT(ADDRESS(ROW(),Controls!#REF!+90))</f>
        <v>#REF!</v>
      </c>
      <c r="GU1314" s="9" t="e">
        <f ca="1">INDIRECT(ADDRESS(ROW(),Controls!#REF!+105))</f>
        <v>#REF!</v>
      </c>
      <c r="GV1314" s="9" t="e">
        <f ca="1">INDIRECT(ADDRESS(ROW(),Controls!#REF!+120))</f>
        <v>#REF!</v>
      </c>
      <c r="GW1314" s="9" t="e">
        <f ca="1">INDIRECT(ADDRESS(ROW(),Controls!#REF!+15))</f>
        <v>#REF!</v>
      </c>
      <c r="GX1314" s="9" t="e">
        <f ca="1">INDIRECT(ADDRESS(ROW(),Controls!#REF!+135))</f>
        <v>#REF!</v>
      </c>
      <c r="HJ1314" s="9" t="e">
        <f t="shared" ca="1" si="120"/>
        <v>#REF!</v>
      </c>
      <c r="HK1314" s="9" t="e">
        <f t="shared" ca="1" si="121"/>
        <v>#REF!</v>
      </c>
      <c r="HL1314" s="9" t="e">
        <f t="shared" ca="1" si="122"/>
        <v>#REF!</v>
      </c>
      <c r="HM1314" s="9" t="e">
        <f t="shared" ca="1" si="123"/>
        <v>#REF!</v>
      </c>
      <c r="HN1314" s="9" t="e">
        <f ca="1">SQRT($GS1314*(1-$GS1314/Controls!$D$15))</f>
        <v>#REF!</v>
      </c>
      <c r="HO1314" s="9" t="e">
        <f t="shared" ca="1" si="124"/>
        <v>#REF!</v>
      </c>
      <c r="HP1314" s="9" t="e">
        <f t="shared" ca="1" si="125"/>
        <v>#REF!</v>
      </c>
      <c r="HQ1314" s="9" t="e">
        <f ca="1">IF($GV1314=0,NA(),($GX1314*Controls!#REF!))</f>
        <v>#REF!</v>
      </c>
    </row>
    <row r="1315" spans="198:225" x14ac:dyDescent="0.25">
      <c r="GP1315" s="9" t="e">
        <f ca="1">INDIRECT(ADDRESS(ROW(),Controls!#REF!+30))</f>
        <v>#REF!</v>
      </c>
      <c r="GQ1315" s="9" t="e">
        <f ca="1">INDIRECT(ADDRESS(ROW(),Controls!#REF!+45))</f>
        <v>#REF!</v>
      </c>
      <c r="GR1315" s="9" t="e">
        <f ca="1">INDIRECT(ADDRESS(ROW(),Controls!#REF!+60))</f>
        <v>#REF!</v>
      </c>
      <c r="GS1315" s="9" t="e">
        <f ca="1">INDIRECT(ADDRESS(ROW(),Controls!#REF!+75))</f>
        <v>#REF!</v>
      </c>
      <c r="GT1315" s="9" t="e">
        <f ca="1">INDIRECT(ADDRESS(ROW(),Controls!#REF!+90))</f>
        <v>#REF!</v>
      </c>
      <c r="GU1315" s="9" t="e">
        <f ca="1">INDIRECT(ADDRESS(ROW(),Controls!#REF!+105))</f>
        <v>#REF!</v>
      </c>
      <c r="GV1315" s="9" t="e">
        <f ca="1">INDIRECT(ADDRESS(ROW(),Controls!#REF!+120))</f>
        <v>#REF!</v>
      </c>
      <c r="GW1315" s="9" t="e">
        <f ca="1">INDIRECT(ADDRESS(ROW(),Controls!#REF!+15))</f>
        <v>#REF!</v>
      </c>
      <c r="GX1315" s="9" t="e">
        <f ca="1">INDIRECT(ADDRESS(ROW(),Controls!#REF!+135))</f>
        <v>#REF!</v>
      </c>
      <c r="HJ1315" s="9" t="e">
        <f t="shared" ca="1" si="120"/>
        <v>#REF!</v>
      </c>
      <c r="HK1315" s="9" t="e">
        <f t="shared" ca="1" si="121"/>
        <v>#REF!</v>
      </c>
      <c r="HL1315" s="9" t="e">
        <f t="shared" ca="1" si="122"/>
        <v>#REF!</v>
      </c>
      <c r="HM1315" s="9" t="e">
        <f t="shared" ca="1" si="123"/>
        <v>#REF!</v>
      </c>
      <c r="HN1315" s="9" t="e">
        <f ca="1">SQRT($GS1315*(1-$GS1315/Controls!$D$15))</f>
        <v>#REF!</v>
      </c>
      <c r="HO1315" s="9" t="e">
        <f t="shared" ca="1" si="124"/>
        <v>#REF!</v>
      </c>
      <c r="HP1315" s="9" t="e">
        <f t="shared" ca="1" si="125"/>
        <v>#REF!</v>
      </c>
      <c r="HQ1315" s="9" t="e">
        <f ca="1">IF($GV1315=0,NA(),($GX1315*Controls!#REF!))</f>
        <v>#REF!</v>
      </c>
    </row>
    <row r="1316" spans="198:225" x14ac:dyDescent="0.25">
      <c r="GP1316" s="9" t="e">
        <f ca="1">INDIRECT(ADDRESS(ROW(),Controls!#REF!+30))</f>
        <v>#REF!</v>
      </c>
      <c r="GQ1316" s="9" t="e">
        <f ca="1">INDIRECT(ADDRESS(ROW(),Controls!#REF!+45))</f>
        <v>#REF!</v>
      </c>
      <c r="GR1316" s="9" t="e">
        <f ca="1">INDIRECT(ADDRESS(ROW(),Controls!#REF!+60))</f>
        <v>#REF!</v>
      </c>
      <c r="GS1316" s="9" t="e">
        <f ca="1">INDIRECT(ADDRESS(ROW(),Controls!#REF!+75))</f>
        <v>#REF!</v>
      </c>
      <c r="GT1316" s="9" t="e">
        <f ca="1">INDIRECT(ADDRESS(ROW(),Controls!#REF!+90))</f>
        <v>#REF!</v>
      </c>
      <c r="GU1316" s="9" t="e">
        <f ca="1">INDIRECT(ADDRESS(ROW(),Controls!#REF!+105))</f>
        <v>#REF!</v>
      </c>
      <c r="GV1316" s="9" t="e">
        <f ca="1">INDIRECT(ADDRESS(ROW(),Controls!#REF!+120))</f>
        <v>#REF!</v>
      </c>
      <c r="GW1316" s="9" t="e">
        <f ca="1">INDIRECT(ADDRESS(ROW(),Controls!#REF!+15))</f>
        <v>#REF!</v>
      </c>
      <c r="GX1316" s="9" t="e">
        <f ca="1">INDIRECT(ADDRESS(ROW(),Controls!#REF!+135))</f>
        <v>#REF!</v>
      </c>
      <c r="HJ1316" s="9" t="e">
        <f t="shared" ca="1" si="120"/>
        <v>#REF!</v>
      </c>
      <c r="HK1316" s="9" t="e">
        <f t="shared" ca="1" si="121"/>
        <v>#REF!</v>
      </c>
      <c r="HL1316" s="9" t="e">
        <f t="shared" ca="1" si="122"/>
        <v>#REF!</v>
      </c>
      <c r="HM1316" s="9" t="e">
        <f t="shared" ca="1" si="123"/>
        <v>#REF!</v>
      </c>
      <c r="HN1316" s="9" t="e">
        <f ca="1">SQRT($GS1316*(1-$GS1316/Controls!$D$15))</f>
        <v>#REF!</v>
      </c>
      <c r="HO1316" s="9" t="e">
        <f t="shared" ca="1" si="124"/>
        <v>#REF!</v>
      </c>
      <c r="HP1316" s="9" t="e">
        <f t="shared" ca="1" si="125"/>
        <v>#REF!</v>
      </c>
      <c r="HQ1316" s="9" t="e">
        <f ca="1">IF($GV1316=0,NA(),($GX1316*Controls!#REF!))</f>
        <v>#REF!</v>
      </c>
    </row>
    <row r="1317" spans="198:225" x14ac:dyDescent="0.25">
      <c r="GP1317" s="9" t="e">
        <f ca="1">INDIRECT(ADDRESS(ROW(),Controls!#REF!+30))</f>
        <v>#REF!</v>
      </c>
      <c r="GQ1317" s="9" t="e">
        <f ca="1">INDIRECT(ADDRESS(ROW(),Controls!#REF!+45))</f>
        <v>#REF!</v>
      </c>
      <c r="GR1317" s="9" t="e">
        <f ca="1">INDIRECT(ADDRESS(ROW(),Controls!#REF!+60))</f>
        <v>#REF!</v>
      </c>
      <c r="GS1317" s="9" t="e">
        <f ca="1">INDIRECT(ADDRESS(ROW(),Controls!#REF!+75))</f>
        <v>#REF!</v>
      </c>
      <c r="GT1317" s="9" t="e">
        <f ca="1">INDIRECT(ADDRESS(ROW(),Controls!#REF!+90))</f>
        <v>#REF!</v>
      </c>
      <c r="GU1317" s="9" t="e">
        <f ca="1">INDIRECT(ADDRESS(ROW(),Controls!#REF!+105))</f>
        <v>#REF!</v>
      </c>
      <c r="GV1317" s="9" t="e">
        <f ca="1">INDIRECT(ADDRESS(ROW(),Controls!#REF!+120))</f>
        <v>#REF!</v>
      </c>
      <c r="GW1317" s="9" t="e">
        <f ca="1">INDIRECT(ADDRESS(ROW(),Controls!#REF!+15))</f>
        <v>#REF!</v>
      </c>
      <c r="GX1317" s="9" t="e">
        <f ca="1">INDIRECT(ADDRESS(ROW(),Controls!#REF!+135))</f>
        <v>#REF!</v>
      </c>
      <c r="HJ1317" s="9" t="e">
        <f t="shared" ca="1" si="120"/>
        <v>#REF!</v>
      </c>
      <c r="HK1317" s="9" t="e">
        <f t="shared" ca="1" si="121"/>
        <v>#REF!</v>
      </c>
      <c r="HL1317" s="9" t="e">
        <f t="shared" ca="1" si="122"/>
        <v>#REF!</v>
      </c>
      <c r="HM1317" s="9" t="e">
        <f t="shared" ca="1" si="123"/>
        <v>#REF!</v>
      </c>
      <c r="HN1317" s="9" t="e">
        <f ca="1">SQRT($GS1317*(1-$GS1317/Controls!$D$15))</f>
        <v>#REF!</v>
      </c>
      <c r="HO1317" s="9" t="e">
        <f t="shared" ca="1" si="124"/>
        <v>#REF!</v>
      </c>
      <c r="HP1317" s="9" t="e">
        <f t="shared" ca="1" si="125"/>
        <v>#REF!</v>
      </c>
      <c r="HQ1317" s="9" t="e">
        <f ca="1">IF($GV1317=0,NA(),($GX1317*Controls!#REF!))</f>
        <v>#REF!</v>
      </c>
    </row>
    <row r="1318" spans="198:225" x14ac:dyDescent="0.25">
      <c r="GP1318" s="9" t="e">
        <f ca="1">INDIRECT(ADDRESS(ROW(),Controls!#REF!+30))</f>
        <v>#REF!</v>
      </c>
      <c r="GQ1318" s="9" t="e">
        <f ca="1">INDIRECT(ADDRESS(ROW(),Controls!#REF!+45))</f>
        <v>#REF!</v>
      </c>
      <c r="GR1318" s="9" t="e">
        <f ca="1">INDIRECT(ADDRESS(ROW(),Controls!#REF!+60))</f>
        <v>#REF!</v>
      </c>
      <c r="GS1318" s="9" t="e">
        <f ca="1">INDIRECT(ADDRESS(ROW(),Controls!#REF!+75))</f>
        <v>#REF!</v>
      </c>
      <c r="GT1318" s="9" t="e">
        <f ca="1">INDIRECT(ADDRESS(ROW(),Controls!#REF!+90))</f>
        <v>#REF!</v>
      </c>
      <c r="GU1318" s="9" t="e">
        <f ca="1">INDIRECT(ADDRESS(ROW(),Controls!#REF!+105))</f>
        <v>#REF!</v>
      </c>
      <c r="GV1318" s="9" t="e">
        <f ca="1">INDIRECT(ADDRESS(ROW(),Controls!#REF!+120))</f>
        <v>#REF!</v>
      </c>
      <c r="GW1318" s="9" t="e">
        <f ca="1">INDIRECT(ADDRESS(ROW(),Controls!#REF!+15))</f>
        <v>#REF!</v>
      </c>
      <c r="GX1318" s="9" t="e">
        <f ca="1">INDIRECT(ADDRESS(ROW(),Controls!#REF!+135))</f>
        <v>#REF!</v>
      </c>
      <c r="HJ1318" s="9" t="e">
        <f t="shared" ca="1" si="120"/>
        <v>#REF!</v>
      </c>
      <c r="HK1318" s="9" t="e">
        <f t="shared" ca="1" si="121"/>
        <v>#REF!</v>
      </c>
      <c r="HL1318" s="9" t="e">
        <f t="shared" ca="1" si="122"/>
        <v>#REF!</v>
      </c>
      <c r="HM1318" s="9" t="e">
        <f t="shared" ca="1" si="123"/>
        <v>#REF!</v>
      </c>
      <c r="HN1318" s="9" t="e">
        <f ca="1">SQRT($GS1318*(1-$GS1318/Controls!$D$15))</f>
        <v>#REF!</v>
      </c>
      <c r="HO1318" s="9" t="e">
        <f t="shared" ca="1" si="124"/>
        <v>#REF!</v>
      </c>
      <c r="HP1318" s="9" t="e">
        <f t="shared" ca="1" si="125"/>
        <v>#REF!</v>
      </c>
      <c r="HQ1318" s="9" t="e">
        <f ca="1">IF($GV1318=0,NA(),($GX1318*Controls!#REF!))</f>
        <v>#REF!</v>
      </c>
    </row>
    <row r="1319" spans="198:225" x14ac:dyDescent="0.25">
      <c r="GP1319" s="9" t="e">
        <f ca="1">INDIRECT(ADDRESS(ROW(),Controls!#REF!+30))</f>
        <v>#REF!</v>
      </c>
      <c r="GQ1319" s="9" t="e">
        <f ca="1">INDIRECT(ADDRESS(ROW(),Controls!#REF!+45))</f>
        <v>#REF!</v>
      </c>
      <c r="GR1319" s="9" t="e">
        <f ca="1">INDIRECT(ADDRESS(ROW(),Controls!#REF!+60))</f>
        <v>#REF!</v>
      </c>
      <c r="GS1319" s="9" t="e">
        <f ca="1">INDIRECT(ADDRESS(ROW(),Controls!#REF!+75))</f>
        <v>#REF!</v>
      </c>
      <c r="GT1319" s="9" t="e">
        <f ca="1">INDIRECT(ADDRESS(ROW(),Controls!#REF!+90))</f>
        <v>#REF!</v>
      </c>
      <c r="GU1319" s="9" t="e">
        <f ca="1">INDIRECT(ADDRESS(ROW(),Controls!#REF!+105))</f>
        <v>#REF!</v>
      </c>
      <c r="GV1319" s="9" t="e">
        <f ca="1">INDIRECT(ADDRESS(ROW(),Controls!#REF!+120))</f>
        <v>#REF!</v>
      </c>
      <c r="GW1319" s="9" t="e">
        <f ca="1">INDIRECT(ADDRESS(ROW(),Controls!#REF!+15))</f>
        <v>#REF!</v>
      </c>
      <c r="GX1319" s="9" t="e">
        <f ca="1">INDIRECT(ADDRESS(ROW(),Controls!#REF!+135))</f>
        <v>#REF!</v>
      </c>
      <c r="HJ1319" s="9" t="e">
        <f t="shared" ca="1" si="120"/>
        <v>#REF!</v>
      </c>
      <c r="HK1319" s="9" t="e">
        <f t="shared" ca="1" si="121"/>
        <v>#REF!</v>
      </c>
      <c r="HL1319" s="9" t="e">
        <f t="shared" ca="1" si="122"/>
        <v>#REF!</v>
      </c>
      <c r="HM1319" s="9" t="e">
        <f t="shared" ca="1" si="123"/>
        <v>#REF!</v>
      </c>
      <c r="HN1319" s="9" t="e">
        <f ca="1">SQRT($GS1319*(1-$GS1319/Controls!$D$15))</f>
        <v>#REF!</v>
      </c>
      <c r="HO1319" s="9" t="e">
        <f t="shared" ca="1" si="124"/>
        <v>#REF!</v>
      </c>
      <c r="HP1319" s="9" t="e">
        <f t="shared" ca="1" si="125"/>
        <v>#REF!</v>
      </c>
      <c r="HQ1319" s="9" t="e">
        <f ca="1">IF($GV1319=0,NA(),($GX1319*Controls!#REF!))</f>
        <v>#REF!</v>
      </c>
    </row>
    <row r="1320" spans="198:225" x14ac:dyDescent="0.25">
      <c r="GP1320" s="9" t="e">
        <f ca="1">INDIRECT(ADDRESS(ROW(),Controls!#REF!+30))</f>
        <v>#REF!</v>
      </c>
      <c r="GQ1320" s="9" t="e">
        <f ca="1">INDIRECT(ADDRESS(ROW(),Controls!#REF!+45))</f>
        <v>#REF!</v>
      </c>
      <c r="GR1320" s="9" t="e">
        <f ca="1">INDIRECT(ADDRESS(ROW(),Controls!#REF!+60))</f>
        <v>#REF!</v>
      </c>
      <c r="GS1320" s="9" t="e">
        <f ca="1">INDIRECT(ADDRESS(ROW(),Controls!#REF!+75))</f>
        <v>#REF!</v>
      </c>
      <c r="GT1320" s="9" t="e">
        <f ca="1">INDIRECT(ADDRESS(ROW(),Controls!#REF!+90))</f>
        <v>#REF!</v>
      </c>
      <c r="GU1320" s="9" t="e">
        <f ca="1">INDIRECT(ADDRESS(ROW(),Controls!#REF!+105))</f>
        <v>#REF!</v>
      </c>
      <c r="GV1320" s="9" t="e">
        <f ca="1">INDIRECT(ADDRESS(ROW(),Controls!#REF!+120))</f>
        <v>#REF!</v>
      </c>
      <c r="GW1320" s="9" t="e">
        <f ca="1">INDIRECT(ADDRESS(ROW(),Controls!#REF!+15))</f>
        <v>#REF!</v>
      </c>
      <c r="GX1320" s="9" t="e">
        <f ca="1">INDIRECT(ADDRESS(ROW(),Controls!#REF!+135))</f>
        <v>#REF!</v>
      </c>
      <c r="HJ1320" s="9" t="e">
        <f t="shared" ca="1" si="120"/>
        <v>#REF!</v>
      </c>
      <c r="HK1320" s="9" t="e">
        <f t="shared" ca="1" si="121"/>
        <v>#REF!</v>
      </c>
      <c r="HL1320" s="9" t="e">
        <f t="shared" ca="1" si="122"/>
        <v>#REF!</v>
      </c>
      <c r="HM1320" s="9" t="e">
        <f t="shared" ca="1" si="123"/>
        <v>#REF!</v>
      </c>
      <c r="HN1320" s="9" t="e">
        <f ca="1">SQRT($GS1320*(1-$GS1320/Controls!$D$15))</f>
        <v>#REF!</v>
      </c>
      <c r="HO1320" s="9" t="e">
        <f t="shared" ca="1" si="124"/>
        <v>#REF!</v>
      </c>
      <c r="HP1320" s="9" t="e">
        <f t="shared" ca="1" si="125"/>
        <v>#REF!</v>
      </c>
      <c r="HQ1320" s="9" t="e">
        <f ca="1">IF($GV1320=0,NA(),($GX1320*Controls!#REF!))</f>
        <v>#REF!</v>
      </c>
    </row>
    <row r="1321" spans="198:225" x14ac:dyDescent="0.25">
      <c r="GP1321" s="9" t="e">
        <f ca="1">INDIRECT(ADDRESS(ROW(),Controls!#REF!+30))</f>
        <v>#REF!</v>
      </c>
      <c r="GQ1321" s="9" t="e">
        <f ca="1">INDIRECT(ADDRESS(ROW(),Controls!#REF!+45))</f>
        <v>#REF!</v>
      </c>
      <c r="GR1321" s="9" t="e">
        <f ca="1">INDIRECT(ADDRESS(ROW(),Controls!#REF!+60))</f>
        <v>#REF!</v>
      </c>
      <c r="GS1321" s="9" t="e">
        <f ca="1">INDIRECT(ADDRESS(ROW(),Controls!#REF!+75))</f>
        <v>#REF!</v>
      </c>
      <c r="GT1321" s="9" t="e">
        <f ca="1">INDIRECT(ADDRESS(ROW(),Controls!#REF!+90))</f>
        <v>#REF!</v>
      </c>
      <c r="GU1321" s="9" t="e">
        <f ca="1">INDIRECT(ADDRESS(ROW(),Controls!#REF!+105))</f>
        <v>#REF!</v>
      </c>
      <c r="GV1321" s="9" t="e">
        <f ca="1">INDIRECT(ADDRESS(ROW(),Controls!#REF!+120))</f>
        <v>#REF!</v>
      </c>
      <c r="GW1321" s="9" t="e">
        <f ca="1">INDIRECT(ADDRESS(ROW(),Controls!#REF!+15))</f>
        <v>#REF!</v>
      </c>
      <c r="GX1321" s="9" t="e">
        <f ca="1">INDIRECT(ADDRESS(ROW(),Controls!#REF!+135))</f>
        <v>#REF!</v>
      </c>
      <c r="HJ1321" s="9" t="e">
        <f t="shared" ca="1" si="120"/>
        <v>#REF!</v>
      </c>
      <c r="HK1321" s="9" t="e">
        <f t="shared" ca="1" si="121"/>
        <v>#REF!</v>
      </c>
      <c r="HL1321" s="9" t="e">
        <f t="shared" ca="1" si="122"/>
        <v>#REF!</v>
      </c>
      <c r="HM1321" s="9" t="e">
        <f t="shared" ca="1" si="123"/>
        <v>#REF!</v>
      </c>
      <c r="HN1321" s="9" t="e">
        <f ca="1">SQRT($GS1321*(1-$GS1321/Controls!$D$15))</f>
        <v>#REF!</v>
      </c>
      <c r="HO1321" s="9" t="e">
        <f t="shared" ca="1" si="124"/>
        <v>#REF!</v>
      </c>
      <c r="HP1321" s="9" t="e">
        <f t="shared" ca="1" si="125"/>
        <v>#REF!</v>
      </c>
      <c r="HQ1321" s="9" t="e">
        <f ca="1">IF($GV1321=0,NA(),($GX1321*Controls!#REF!))</f>
        <v>#REF!</v>
      </c>
    </row>
    <row r="1322" spans="198:225" x14ac:dyDescent="0.25">
      <c r="GP1322" s="9" t="e">
        <f ca="1">INDIRECT(ADDRESS(ROW(),Controls!#REF!+30))</f>
        <v>#REF!</v>
      </c>
      <c r="GQ1322" s="9" t="e">
        <f ca="1">INDIRECT(ADDRESS(ROW(),Controls!#REF!+45))</f>
        <v>#REF!</v>
      </c>
      <c r="GR1322" s="9" t="e">
        <f ca="1">INDIRECT(ADDRESS(ROW(),Controls!#REF!+60))</f>
        <v>#REF!</v>
      </c>
      <c r="GS1322" s="9" t="e">
        <f ca="1">INDIRECT(ADDRESS(ROW(),Controls!#REF!+75))</f>
        <v>#REF!</v>
      </c>
      <c r="GT1322" s="9" t="e">
        <f ca="1">INDIRECT(ADDRESS(ROW(),Controls!#REF!+90))</f>
        <v>#REF!</v>
      </c>
      <c r="GU1322" s="9" t="e">
        <f ca="1">INDIRECT(ADDRESS(ROW(),Controls!#REF!+105))</f>
        <v>#REF!</v>
      </c>
      <c r="GV1322" s="9" t="e">
        <f ca="1">INDIRECT(ADDRESS(ROW(),Controls!#REF!+120))</f>
        <v>#REF!</v>
      </c>
      <c r="GW1322" s="9" t="e">
        <f ca="1">INDIRECT(ADDRESS(ROW(),Controls!#REF!+15))</f>
        <v>#REF!</v>
      </c>
      <c r="GX1322" s="9" t="e">
        <f ca="1">INDIRECT(ADDRESS(ROW(),Controls!#REF!+135))</f>
        <v>#REF!</v>
      </c>
      <c r="HJ1322" s="9" t="e">
        <f t="shared" ca="1" si="120"/>
        <v>#REF!</v>
      </c>
      <c r="HK1322" s="9" t="e">
        <f t="shared" ca="1" si="121"/>
        <v>#REF!</v>
      </c>
      <c r="HL1322" s="9" t="e">
        <f t="shared" ca="1" si="122"/>
        <v>#REF!</v>
      </c>
      <c r="HM1322" s="9" t="e">
        <f t="shared" ca="1" si="123"/>
        <v>#REF!</v>
      </c>
      <c r="HN1322" s="9" t="e">
        <f ca="1">SQRT($GS1322*(1-$GS1322/Controls!$D$15))</f>
        <v>#REF!</v>
      </c>
      <c r="HO1322" s="9" t="e">
        <f t="shared" ca="1" si="124"/>
        <v>#REF!</v>
      </c>
      <c r="HP1322" s="9" t="e">
        <f t="shared" ca="1" si="125"/>
        <v>#REF!</v>
      </c>
      <c r="HQ1322" s="9" t="e">
        <f ca="1">IF($GV1322=0,NA(),($GX1322*Controls!#REF!))</f>
        <v>#REF!</v>
      </c>
    </row>
    <row r="1323" spans="198:225" x14ac:dyDescent="0.25">
      <c r="GP1323" s="9" t="e">
        <f ca="1">INDIRECT(ADDRESS(ROW(),Controls!#REF!+30))</f>
        <v>#REF!</v>
      </c>
      <c r="GQ1323" s="9" t="e">
        <f ca="1">INDIRECT(ADDRESS(ROW(),Controls!#REF!+45))</f>
        <v>#REF!</v>
      </c>
      <c r="GR1323" s="9" t="e">
        <f ca="1">INDIRECT(ADDRESS(ROW(),Controls!#REF!+60))</f>
        <v>#REF!</v>
      </c>
      <c r="GS1323" s="9" t="e">
        <f ca="1">INDIRECT(ADDRESS(ROW(),Controls!#REF!+75))</f>
        <v>#REF!</v>
      </c>
      <c r="GT1323" s="9" t="e">
        <f ca="1">INDIRECT(ADDRESS(ROW(),Controls!#REF!+90))</f>
        <v>#REF!</v>
      </c>
      <c r="GU1323" s="9" t="e">
        <f ca="1">INDIRECT(ADDRESS(ROW(),Controls!#REF!+105))</f>
        <v>#REF!</v>
      </c>
      <c r="GV1323" s="9" t="e">
        <f ca="1">INDIRECT(ADDRESS(ROW(),Controls!#REF!+120))</f>
        <v>#REF!</v>
      </c>
      <c r="GW1323" s="9" t="e">
        <f ca="1">INDIRECT(ADDRESS(ROW(),Controls!#REF!+15))</f>
        <v>#REF!</v>
      </c>
      <c r="GX1323" s="9" t="e">
        <f ca="1">INDIRECT(ADDRESS(ROW(),Controls!#REF!+135))</f>
        <v>#REF!</v>
      </c>
      <c r="HJ1323" s="9" t="e">
        <f t="shared" ca="1" si="120"/>
        <v>#REF!</v>
      </c>
      <c r="HK1323" s="9" t="e">
        <f t="shared" ca="1" si="121"/>
        <v>#REF!</v>
      </c>
      <c r="HL1323" s="9" t="e">
        <f t="shared" ca="1" si="122"/>
        <v>#REF!</v>
      </c>
      <c r="HM1323" s="9" t="e">
        <f t="shared" ca="1" si="123"/>
        <v>#REF!</v>
      </c>
      <c r="HN1323" s="9" t="e">
        <f ca="1">SQRT($GS1323*(1-$GS1323/Controls!$D$15))</f>
        <v>#REF!</v>
      </c>
      <c r="HO1323" s="9" t="e">
        <f t="shared" ca="1" si="124"/>
        <v>#REF!</v>
      </c>
      <c r="HP1323" s="9" t="e">
        <f t="shared" ca="1" si="125"/>
        <v>#REF!</v>
      </c>
      <c r="HQ1323" s="9" t="e">
        <f ca="1">IF($GV1323=0,NA(),($GX1323*Controls!#REF!))</f>
        <v>#REF!</v>
      </c>
    </row>
    <row r="1324" spans="198:225" x14ac:dyDescent="0.25">
      <c r="GP1324" s="9" t="e">
        <f ca="1">INDIRECT(ADDRESS(ROW(),Controls!#REF!+30))</f>
        <v>#REF!</v>
      </c>
      <c r="GQ1324" s="9" t="e">
        <f ca="1">INDIRECT(ADDRESS(ROW(),Controls!#REF!+45))</f>
        <v>#REF!</v>
      </c>
      <c r="GR1324" s="9" t="e">
        <f ca="1">INDIRECT(ADDRESS(ROW(),Controls!#REF!+60))</f>
        <v>#REF!</v>
      </c>
      <c r="GS1324" s="9" t="e">
        <f ca="1">INDIRECT(ADDRESS(ROW(),Controls!#REF!+75))</f>
        <v>#REF!</v>
      </c>
      <c r="GT1324" s="9" t="e">
        <f ca="1">INDIRECT(ADDRESS(ROW(),Controls!#REF!+90))</f>
        <v>#REF!</v>
      </c>
      <c r="GU1324" s="9" t="e">
        <f ca="1">INDIRECT(ADDRESS(ROW(),Controls!#REF!+105))</f>
        <v>#REF!</v>
      </c>
      <c r="GV1324" s="9" t="e">
        <f ca="1">INDIRECT(ADDRESS(ROW(),Controls!#REF!+120))</f>
        <v>#REF!</v>
      </c>
      <c r="GW1324" s="9" t="e">
        <f ca="1">INDIRECT(ADDRESS(ROW(),Controls!#REF!+15))</f>
        <v>#REF!</v>
      </c>
      <c r="GX1324" s="9" t="e">
        <f ca="1">INDIRECT(ADDRESS(ROW(),Controls!#REF!+135))</f>
        <v>#REF!</v>
      </c>
      <c r="HJ1324" s="9" t="e">
        <f t="shared" ca="1" si="120"/>
        <v>#REF!</v>
      </c>
      <c r="HK1324" s="9" t="e">
        <f t="shared" ca="1" si="121"/>
        <v>#REF!</v>
      </c>
      <c r="HL1324" s="9" t="e">
        <f t="shared" ca="1" si="122"/>
        <v>#REF!</v>
      </c>
      <c r="HM1324" s="9" t="e">
        <f t="shared" ca="1" si="123"/>
        <v>#REF!</v>
      </c>
      <c r="HN1324" s="9" t="e">
        <f ca="1">SQRT($GS1324*(1-$GS1324/Controls!$D$15))</f>
        <v>#REF!</v>
      </c>
      <c r="HO1324" s="9" t="e">
        <f t="shared" ca="1" si="124"/>
        <v>#REF!</v>
      </c>
      <c r="HP1324" s="9" t="e">
        <f t="shared" ca="1" si="125"/>
        <v>#REF!</v>
      </c>
      <c r="HQ1324" s="9" t="e">
        <f ca="1">IF($GV1324=0,NA(),($GX1324*Controls!#REF!))</f>
        <v>#REF!</v>
      </c>
    </row>
    <row r="1325" spans="198:225" x14ac:dyDescent="0.25">
      <c r="GP1325" s="9" t="e">
        <f ca="1">INDIRECT(ADDRESS(ROW(),Controls!#REF!+30))</f>
        <v>#REF!</v>
      </c>
      <c r="GQ1325" s="9" t="e">
        <f ca="1">INDIRECT(ADDRESS(ROW(),Controls!#REF!+45))</f>
        <v>#REF!</v>
      </c>
      <c r="GR1325" s="9" t="e">
        <f ca="1">INDIRECT(ADDRESS(ROW(),Controls!#REF!+60))</f>
        <v>#REF!</v>
      </c>
      <c r="GS1325" s="9" t="e">
        <f ca="1">INDIRECT(ADDRESS(ROW(),Controls!#REF!+75))</f>
        <v>#REF!</v>
      </c>
      <c r="GT1325" s="9" t="e">
        <f ca="1">INDIRECT(ADDRESS(ROW(),Controls!#REF!+90))</f>
        <v>#REF!</v>
      </c>
      <c r="GU1325" s="9" t="e">
        <f ca="1">INDIRECT(ADDRESS(ROW(),Controls!#REF!+105))</f>
        <v>#REF!</v>
      </c>
      <c r="GV1325" s="9" t="e">
        <f ca="1">INDIRECT(ADDRESS(ROW(),Controls!#REF!+120))</f>
        <v>#REF!</v>
      </c>
      <c r="GW1325" s="9" t="e">
        <f ca="1">INDIRECT(ADDRESS(ROW(),Controls!#REF!+15))</f>
        <v>#REF!</v>
      </c>
      <c r="GX1325" s="9" t="e">
        <f ca="1">INDIRECT(ADDRESS(ROW(),Controls!#REF!+135))</f>
        <v>#REF!</v>
      </c>
      <c r="HJ1325" s="9" t="e">
        <f t="shared" ca="1" si="120"/>
        <v>#REF!</v>
      </c>
      <c r="HK1325" s="9" t="e">
        <f t="shared" ca="1" si="121"/>
        <v>#REF!</v>
      </c>
      <c r="HL1325" s="9" t="e">
        <f t="shared" ca="1" si="122"/>
        <v>#REF!</v>
      </c>
      <c r="HM1325" s="9" t="e">
        <f t="shared" ca="1" si="123"/>
        <v>#REF!</v>
      </c>
      <c r="HN1325" s="9" t="e">
        <f ca="1">SQRT($GS1325*(1-$GS1325/Controls!$D$15))</f>
        <v>#REF!</v>
      </c>
      <c r="HO1325" s="9" t="e">
        <f t="shared" ca="1" si="124"/>
        <v>#REF!</v>
      </c>
      <c r="HP1325" s="9" t="e">
        <f t="shared" ca="1" si="125"/>
        <v>#REF!</v>
      </c>
      <c r="HQ1325" s="9" t="e">
        <f ca="1">IF($GV1325=0,NA(),($GX1325*Controls!#REF!))</f>
        <v>#REF!</v>
      </c>
    </row>
    <row r="1326" spans="198:225" x14ac:dyDescent="0.25">
      <c r="GP1326" s="9" t="e">
        <f ca="1">INDIRECT(ADDRESS(ROW(),Controls!#REF!+30))</f>
        <v>#REF!</v>
      </c>
      <c r="GQ1326" s="9" t="e">
        <f ca="1">INDIRECT(ADDRESS(ROW(),Controls!#REF!+45))</f>
        <v>#REF!</v>
      </c>
      <c r="GR1326" s="9" t="e">
        <f ca="1">INDIRECT(ADDRESS(ROW(),Controls!#REF!+60))</f>
        <v>#REF!</v>
      </c>
      <c r="GS1326" s="9" t="e">
        <f ca="1">INDIRECT(ADDRESS(ROW(),Controls!#REF!+75))</f>
        <v>#REF!</v>
      </c>
      <c r="GT1326" s="9" t="e">
        <f ca="1">INDIRECT(ADDRESS(ROW(),Controls!#REF!+90))</f>
        <v>#REF!</v>
      </c>
      <c r="GU1326" s="9" t="e">
        <f ca="1">INDIRECT(ADDRESS(ROW(),Controls!#REF!+105))</f>
        <v>#REF!</v>
      </c>
      <c r="GV1326" s="9" t="e">
        <f ca="1">INDIRECT(ADDRESS(ROW(),Controls!#REF!+120))</f>
        <v>#REF!</v>
      </c>
      <c r="GW1326" s="9" t="e">
        <f ca="1">INDIRECT(ADDRESS(ROW(),Controls!#REF!+15))</f>
        <v>#REF!</v>
      </c>
      <c r="GX1326" s="9" t="e">
        <f ca="1">INDIRECT(ADDRESS(ROW(),Controls!#REF!+135))</f>
        <v>#REF!</v>
      </c>
      <c r="HJ1326" s="9" t="e">
        <f t="shared" ca="1" si="120"/>
        <v>#REF!</v>
      </c>
      <c r="HK1326" s="9" t="e">
        <f t="shared" ca="1" si="121"/>
        <v>#REF!</v>
      </c>
      <c r="HL1326" s="9" t="e">
        <f t="shared" ca="1" si="122"/>
        <v>#REF!</v>
      </c>
      <c r="HM1326" s="9" t="e">
        <f t="shared" ca="1" si="123"/>
        <v>#REF!</v>
      </c>
      <c r="HN1326" s="9" t="e">
        <f ca="1">SQRT($GS1326*(1-$GS1326/Controls!$D$15))</f>
        <v>#REF!</v>
      </c>
      <c r="HO1326" s="9" t="e">
        <f t="shared" ca="1" si="124"/>
        <v>#REF!</v>
      </c>
      <c r="HP1326" s="9" t="e">
        <f t="shared" ca="1" si="125"/>
        <v>#REF!</v>
      </c>
      <c r="HQ1326" s="9" t="e">
        <f ca="1">IF($GV1326=0,NA(),($GX1326*Controls!#REF!))</f>
        <v>#REF!</v>
      </c>
    </row>
    <row r="1327" spans="198:225" x14ac:dyDescent="0.25">
      <c r="GP1327" s="9" t="e">
        <f ca="1">INDIRECT(ADDRESS(ROW(),Controls!#REF!+30))</f>
        <v>#REF!</v>
      </c>
      <c r="GQ1327" s="9" t="e">
        <f ca="1">INDIRECT(ADDRESS(ROW(),Controls!#REF!+45))</f>
        <v>#REF!</v>
      </c>
      <c r="GR1327" s="9" t="e">
        <f ca="1">INDIRECT(ADDRESS(ROW(),Controls!#REF!+60))</f>
        <v>#REF!</v>
      </c>
      <c r="GS1327" s="9" t="e">
        <f ca="1">INDIRECT(ADDRESS(ROW(),Controls!#REF!+75))</f>
        <v>#REF!</v>
      </c>
      <c r="GT1327" s="9" t="e">
        <f ca="1">INDIRECT(ADDRESS(ROW(),Controls!#REF!+90))</f>
        <v>#REF!</v>
      </c>
      <c r="GU1327" s="9" t="e">
        <f ca="1">INDIRECT(ADDRESS(ROW(),Controls!#REF!+105))</f>
        <v>#REF!</v>
      </c>
      <c r="GV1327" s="9" t="e">
        <f ca="1">INDIRECT(ADDRESS(ROW(),Controls!#REF!+120))</f>
        <v>#REF!</v>
      </c>
      <c r="GW1327" s="9" t="e">
        <f ca="1">INDIRECT(ADDRESS(ROW(),Controls!#REF!+15))</f>
        <v>#REF!</v>
      </c>
      <c r="GX1327" s="9" t="e">
        <f ca="1">INDIRECT(ADDRESS(ROW(),Controls!#REF!+135))</f>
        <v>#REF!</v>
      </c>
      <c r="HJ1327" s="9" t="e">
        <f t="shared" ca="1" si="120"/>
        <v>#REF!</v>
      </c>
      <c r="HK1327" s="9" t="e">
        <f t="shared" ca="1" si="121"/>
        <v>#REF!</v>
      </c>
      <c r="HL1327" s="9" t="e">
        <f t="shared" ca="1" si="122"/>
        <v>#REF!</v>
      </c>
      <c r="HM1327" s="9" t="e">
        <f t="shared" ca="1" si="123"/>
        <v>#REF!</v>
      </c>
      <c r="HN1327" s="9" t="e">
        <f ca="1">SQRT($GS1327*(1-$GS1327/Controls!$D$15))</f>
        <v>#REF!</v>
      </c>
      <c r="HO1327" s="9" t="e">
        <f t="shared" ca="1" si="124"/>
        <v>#REF!</v>
      </c>
      <c r="HP1327" s="9" t="e">
        <f t="shared" ca="1" si="125"/>
        <v>#REF!</v>
      </c>
      <c r="HQ1327" s="9" t="e">
        <f ca="1">IF($GV1327=0,NA(),($GX1327*Controls!#REF!))</f>
        <v>#REF!</v>
      </c>
    </row>
    <row r="1328" spans="198:225" x14ac:dyDescent="0.25">
      <c r="GP1328" s="9" t="e">
        <f ca="1">INDIRECT(ADDRESS(ROW(),Controls!#REF!+30))</f>
        <v>#REF!</v>
      </c>
      <c r="GQ1328" s="9" t="e">
        <f ca="1">INDIRECT(ADDRESS(ROW(),Controls!#REF!+45))</f>
        <v>#REF!</v>
      </c>
      <c r="GR1328" s="9" t="e">
        <f ca="1">INDIRECT(ADDRESS(ROW(),Controls!#REF!+60))</f>
        <v>#REF!</v>
      </c>
      <c r="GS1328" s="9" t="e">
        <f ca="1">INDIRECT(ADDRESS(ROW(),Controls!#REF!+75))</f>
        <v>#REF!</v>
      </c>
      <c r="GT1328" s="9" t="e">
        <f ca="1">INDIRECT(ADDRESS(ROW(),Controls!#REF!+90))</f>
        <v>#REF!</v>
      </c>
      <c r="GU1328" s="9" t="e">
        <f ca="1">INDIRECT(ADDRESS(ROW(),Controls!#REF!+105))</f>
        <v>#REF!</v>
      </c>
      <c r="GV1328" s="9" t="e">
        <f ca="1">INDIRECT(ADDRESS(ROW(),Controls!#REF!+120))</f>
        <v>#REF!</v>
      </c>
      <c r="GW1328" s="9" t="e">
        <f ca="1">INDIRECT(ADDRESS(ROW(),Controls!#REF!+15))</f>
        <v>#REF!</v>
      </c>
      <c r="GX1328" s="9" t="e">
        <f ca="1">INDIRECT(ADDRESS(ROW(),Controls!#REF!+135))</f>
        <v>#REF!</v>
      </c>
      <c r="HJ1328" s="9" t="e">
        <f t="shared" ca="1" si="120"/>
        <v>#REF!</v>
      </c>
      <c r="HK1328" s="9" t="e">
        <f t="shared" ca="1" si="121"/>
        <v>#REF!</v>
      </c>
      <c r="HL1328" s="9" t="e">
        <f t="shared" ca="1" si="122"/>
        <v>#REF!</v>
      </c>
      <c r="HM1328" s="9" t="e">
        <f t="shared" ca="1" si="123"/>
        <v>#REF!</v>
      </c>
      <c r="HN1328" s="9" t="e">
        <f ca="1">SQRT($GS1328*(1-$GS1328/Controls!$D$15))</f>
        <v>#REF!</v>
      </c>
      <c r="HO1328" s="9" t="e">
        <f t="shared" ca="1" si="124"/>
        <v>#REF!</v>
      </c>
      <c r="HP1328" s="9" t="e">
        <f t="shared" ca="1" si="125"/>
        <v>#REF!</v>
      </c>
      <c r="HQ1328" s="9" t="e">
        <f ca="1">IF($GV1328=0,NA(),($GX1328*Controls!#REF!))</f>
        <v>#REF!</v>
      </c>
    </row>
    <row r="1329" spans="198:225" x14ac:dyDescent="0.25">
      <c r="GP1329" s="9" t="e">
        <f ca="1">INDIRECT(ADDRESS(ROW(),Controls!#REF!+30))</f>
        <v>#REF!</v>
      </c>
      <c r="GQ1329" s="9" t="e">
        <f ca="1">INDIRECT(ADDRESS(ROW(),Controls!#REF!+45))</f>
        <v>#REF!</v>
      </c>
      <c r="GR1329" s="9" t="e">
        <f ca="1">INDIRECT(ADDRESS(ROW(),Controls!#REF!+60))</f>
        <v>#REF!</v>
      </c>
      <c r="GS1329" s="9" t="e">
        <f ca="1">INDIRECT(ADDRESS(ROW(),Controls!#REF!+75))</f>
        <v>#REF!</v>
      </c>
      <c r="GT1329" s="9" t="e">
        <f ca="1">INDIRECT(ADDRESS(ROW(),Controls!#REF!+90))</f>
        <v>#REF!</v>
      </c>
      <c r="GU1329" s="9" t="e">
        <f ca="1">INDIRECT(ADDRESS(ROW(),Controls!#REF!+105))</f>
        <v>#REF!</v>
      </c>
      <c r="GV1329" s="9" t="e">
        <f ca="1">INDIRECT(ADDRESS(ROW(),Controls!#REF!+120))</f>
        <v>#REF!</v>
      </c>
      <c r="GW1329" s="9" t="e">
        <f ca="1">INDIRECT(ADDRESS(ROW(),Controls!#REF!+15))</f>
        <v>#REF!</v>
      </c>
      <c r="GX1329" s="9" t="e">
        <f ca="1">INDIRECT(ADDRESS(ROW(),Controls!#REF!+135))</f>
        <v>#REF!</v>
      </c>
      <c r="HJ1329" s="9" t="e">
        <f t="shared" ca="1" si="120"/>
        <v>#REF!</v>
      </c>
      <c r="HK1329" s="9" t="e">
        <f t="shared" ca="1" si="121"/>
        <v>#REF!</v>
      </c>
      <c r="HL1329" s="9" t="e">
        <f t="shared" ca="1" si="122"/>
        <v>#REF!</v>
      </c>
      <c r="HM1329" s="9" t="e">
        <f t="shared" ca="1" si="123"/>
        <v>#REF!</v>
      </c>
      <c r="HN1329" s="9" t="e">
        <f ca="1">SQRT($GS1329*(1-$GS1329/Controls!$D$15))</f>
        <v>#REF!</v>
      </c>
      <c r="HO1329" s="9" t="e">
        <f t="shared" ca="1" si="124"/>
        <v>#REF!</v>
      </c>
      <c r="HP1329" s="9" t="e">
        <f t="shared" ca="1" si="125"/>
        <v>#REF!</v>
      </c>
      <c r="HQ1329" s="9" t="e">
        <f ca="1">IF($GV1329=0,NA(),($GX1329*Controls!#REF!))</f>
        <v>#REF!</v>
      </c>
    </row>
    <row r="1330" spans="198:225" x14ac:dyDescent="0.25">
      <c r="GP1330" s="9" t="e">
        <f ca="1">INDIRECT(ADDRESS(ROW(),Controls!#REF!+30))</f>
        <v>#REF!</v>
      </c>
      <c r="GQ1330" s="9" t="e">
        <f ca="1">INDIRECT(ADDRESS(ROW(),Controls!#REF!+45))</f>
        <v>#REF!</v>
      </c>
      <c r="GR1330" s="9" t="e">
        <f ca="1">INDIRECT(ADDRESS(ROW(),Controls!#REF!+60))</f>
        <v>#REF!</v>
      </c>
      <c r="GS1330" s="9" t="e">
        <f ca="1">INDIRECT(ADDRESS(ROW(),Controls!#REF!+75))</f>
        <v>#REF!</v>
      </c>
      <c r="GT1330" s="9" t="e">
        <f ca="1">INDIRECT(ADDRESS(ROW(),Controls!#REF!+90))</f>
        <v>#REF!</v>
      </c>
      <c r="GU1330" s="9" t="e">
        <f ca="1">INDIRECT(ADDRESS(ROW(),Controls!#REF!+105))</f>
        <v>#REF!</v>
      </c>
      <c r="GV1330" s="9" t="e">
        <f ca="1">INDIRECT(ADDRESS(ROW(),Controls!#REF!+120))</f>
        <v>#REF!</v>
      </c>
      <c r="GW1330" s="9" t="e">
        <f ca="1">INDIRECT(ADDRESS(ROW(),Controls!#REF!+15))</f>
        <v>#REF!</v>
      </c>
      <c r="GX1330" s="9" t="e">
        <f ca="1">INDIRECT(ADDRESS(ROW(),Controls!#REF!+135))</f>
        <v>#REF!</v>
      </c>
      <c r="HJ1330" s="9" t="e">
        <f t="shared" ca="1" si="120"/>
        <v>#REF!</v>
      </c>
      <c r="HK1330" s="9" t="e">
        <f t="shared" ca="1" si="121"/>
        <v>#REF!</v>
      </c>
      <c r="HL1330" s="9" t="e">
        <f t="shared" ca="1" si="122"/>
        <v>#REF!</v>
      </c>
      <c r="HM1330" s="9" t="e">
        <f t="shared" ca="1" si="123"/>
        <v>#REF!</v>
      </c>
      <c r="HN1330" s="9" t="e">
        <f ca="1">SQRT($GS1330*(1-$GS1330/Controls!$D$15))</f>
        <v>#REF!</v>
      </c>
      <c r="HO1330" s="9" t="e">
        <f t="shared" ca="1" si="124"/>
        <v>#REF!</v>
      </c>
      <c r="HP1330" s="9" t="e">
        <f t="shared" ca="1" si="125"/>
        <v>#REF!</v>
      </c>
      <c r="HQ1330" s="9" t="e">
        <f ca="1">IF($GV1330=0,NA(),($GX1330*Controls!#REF!))</f>
        <v>#REF!</v>
      </c>
    </row>
    <row r="1331" spans="198:225" x14ac:dyDescent="0.25">
      <c r="GP1331" s="9" t="e">
        <f ca="1">INDIRECT(ADDRESS(ROW(),Controls!#REF!+30))</f>
        <v>#REF!</v>
      </c>
      <c r="GQ1331" s="9" t="e">
        <f ca="1">INDIRECT(ADDRESS(ROW(),Controls!#REF!+45))</f>
        <v>#REF!</v>
      </c>
      <c r="GR1331" s="9" t="e">
        <f ca="1">INDIRECT(ADDRESS(ROW(),Controls!#REF!+60))</f>
        <v>#REF!</v>
      </c>
      <c r="GS1331" s="9" t="e">
        <f ca="1">INDIRECT(ADDRESS(ROW(),Controls!#REF!+75))</f>
        <v>#REF!</v>
      </c>
      <c r="GT1331" s="9" t="e">
        <f ca="1">INDIRECT(ADDRESS(ROW(),Controls!#REF!+90))</f>
        <v>#REF!</v>
      </c>
      <c r="GU1331" s="9" t="e">
        <f ca="1">INDIRECT(ADDRESS(ROW(),Controls!#REF!+105))</f>
        <v>#REF!</v>
      </c>
      <c r="GV1331" s="9" t="e">
        <f ca="1">INDIRECT(ADDRESS(ROW(),Controls!#REF!+120))</f>
        <v>#REF!</v>
      </c>
      <c r="GW1331" s="9" t="e">
        <f ca="1">INDIRECT(ADDRESS(ROW(),Controls!#REF!+15))</f>
        <v>#REF!</v>
      </c>
      <c r="GX1331" s="9" t="e">
        <f ca="1">INDIRECT(ADDRESS(ROW(),Controls!#REF!+135))</f>
        <v>#REF!</v>
      </c>
      <c r="HJ1331" s="9" t="e">
        <f t="shared" ca="1" si="120"/>
        <v>#REF!</v>
      </c>
      <c r="HK1331" s="9" t="e">
        <f t="shared" ca="1" si="121"/>
        <v>#REF!</v>
      </c>
      <c r="HL1331" s="9" t="e">
        <f t="shared" ca="1" si="122"/>
        <v>#REF!</v>
      </c>
      <c r="HM1331" s="9" t="e">
        <f t="shared" ca="1" si="123"/>
        <v>#REF!</v>
      </c>
      <c r="HN1331" s="9" t="e">
        <f ca="1">SQRT($GS1331*(1-$GS1331/Controls!$D$15))</f>
        <v>#REF!</v>
      </c>
      <c r="HO1331" s="9" t="e">
        <f t="shared" ca="1" si="124"/>
        <v>#REF!</v>
      </c>
      <c r="HP1331" s="9" t="e">
        <f t="shared" ca="1" si="125"/>
        <v>#REF!</v>
      </c>
      <c r="HQ1331" s="9" t="e">
        <f ca="1">IF($GV1331=0,NA(),($GX1331*Controls!#REF!))</f>
        <v>#REF!</v>
      </c>
    </row>
    <row r="1332" spans="198:225" x14ac:dyDescent="0.25">
      <c r="GP1332" s="9" t="e">
        <f ca="1">INDIRECT(ADDRESS(ROW(),Controls!#REF!+30))</f>
        <v>#REF!</v>
      </c>
      <c r="GQ1332" s="9" t="e">
        <f ca="1">INDIRECT(ADDRESS(ROW(),Controls!#REF!+45))</f>
        <v>#REF!</v>
      </c>
      <c r="GR1332" s="9" t="e">
        <f ca="1">INDIRECT(ADDRESS(ROW(),Controls!#REF!+60))</f>
        <v>#REF!</v>
      </c>
      <c r="GS1332" s="9" t="e">
        <f ca="1">INDIRECT(ADDRESS(ROW(),Controls!#REF!+75))</f>
        <v>#REF!</v>
      </c>
      <c r="GT1332" s="9" t="e">
        <f ca="1">INDIRECT(ADDRESS(ROW(),Controls!#REF!+90))</f>
        <v>#REF!</v>
      </c>
      <c r="GU1332" s="9" t="e">
        <f ca="1">INDIRECT(ADDRESS(ROW(),Controls!#REF!+105))</f>
        <v>#REF!</v>
      </c>
      <c r="GV1332" s="9" t="e">
        <f ca="1">INDIRECT(ADDRESS(ROW(),Controls!#REF!+120))</f>
        <v>#REF!</v>
      </c>
      <c r="GW1332" s="9" t="e">
        <f ca="1">INDIRECT(ADDRESS(ROW(),Controls!#REF!+15))</f>
        <v>#REF!</v>
      </c>
      <c r="GX1332" s="9" t="e">
        <f ca="1">INDIRECT(ADDRESS(ROW(),Controls!#REF!+135))</f>
        <v>#REF!</v>
      </c>
      <c r="HJ1332" s="9" t="e">
        <f t="shared" ca="1" si="120"/>
        <v>#REF!</v>
      </c>
      <c r="HK1332" s="9" t="e">
        <f t="shared" ca="1" si="121"/>
        <v>#REF!</v>
      </c>
      <c r="HL1332" s="9" t="e">
        <f t="shared" ca="1" si="122"/>
        <v>#REF!</v>
      </c>
      <c r="HM1332" s="9" t="e">
        <f t="shared" ca="1" si="123"/>
        <v>#REF!</v>
      </c>
      <c r="HN1332" s="9" t="e">
        <f ca="1">SQRT($GS1332*(1-$GS1332/Controls!$D$15))</f>
        <v>#REF!</v>
      </c>
      <c r="HO1332" s="9" t="e">
        <f t="shared" ca="1" si="124"/>
        <v>#REF!</v>
      </c>
      <c r="HP1332" s="9" t="e">
        <f t="shared" ca="1" si="125"/>
        <v>#REF!</v>
      </c>
      <c r="HQ1332" s="9" t="e">
        <f ca="1">IF($GV1332=0,NA(),($GX1332*Controls!#REF!))</f>
        <v>#REF!</v>
      </c>
    </row>
    <row r="1333" spans="198:225" x14ac:dyDescent="0.25">
      <c r="GP1333" s="9" t="e">
        <f ca="1">INDIRECT(ADDRESS(ROW(),Controls!#REF!+30))</f>
        <v>#REF!</v>
      </c>
      <c r="GQ1333" s="9" t="e">
        <f ca="1">INDIRECT(ADDRESS(ROW(),Controls!#REF!+45))</f>
        <v>#REF!</v>
      </c>
      <c r="GR1333" s="9" t="e">
        <f ca="1">INDIRECT(ADDRESS(ROW(),Controls!#REF!+60))</f>
        <v>#REF!</v>
      </c>
      <c r="GS1333" s="9" t="e">
        <f ca="1">INDIRECT(ADDRESS(ROW(),Controls!#REF!+75))</f>
        <v>#REF!</v>
      </c>
      <c r="GT1333" s="9" t="e">
        <f ca="1">INDIRECT(ADDRESS(ROW(),Controls!#REF!+90))</f>
        <v>#REF!</v>
      </c>
      <c r="GU1333" s="9" t="e">
        <f ca="1">INDIRECT(ADDRESS(ROW(),Controls!#REF!+105))</f>
        <v>#REF!</v>
      </c>
      <c r="GV1333" s="9" t="e">
        <f ca="1">INDIRECT(ADDRESS(ROW(),Controls!#REF!+120))</f>
        <v>#REF!</v>
      </c>
      <c r="GW1333" s="9" t="e">
        <f ca="1">INDIRECT(ADDRESS(ROW(),Controls!#REF!+15))</f>
        <v>#REF!</v>
      </c>
      <c r="GX1333" s="9" t="e">
        <f ca="1">INDIRECT(ADDRESS(ROW(),Controls!#REF!+135))</f>
        <v>#REF!</v>
      </c>
      <c r="HJ1333" s="9" t="e">
        <f t="shared" ca="1" si="120"/>
        <v>#REF!</v>
      </c>
      <c r="HK1333" s="9" t="e">
        <f t="shared" ca="1" si="121"/>
        <v>#REF!</v>
      </c>
      <c r="HL1333" s="9" t="e">
        <f t="shared" ca="1" si="122"/>
        <v>#REF!</v>
      </c>
      <c r="HM1333" s="9" t="e">
        <f t="shared" ca="1" si="123"/>
        <v>#REF!</v>
      </c>
      <c r="HN1333" s="9" t="e">
        <f ca="1">SQRT($GS1333*(1-$GS1333/Controls!$D$15))</f>
        <v>#REF!</v>
      </c>
      <c r="HO1333" s="9" t="e">
        <f t="shared" ca="1" si="124"/>
        <v>#REF!</v>
      </c>
      <c r="HP1333" s="9" t="e">
        <f t="shared" ca="1" si="125"/>
        <v>#REF!</v>
      </c>
      <c r="HQ1333" s="9" t="e">
        <f ca="1">IF($GV1333=0,NA(),($GX1333*Controls!#REF!))</f>
        <v>#REF!</v>
      </c>
    </row>
    <row r="1334" spans="198:225" x14ac:dyDescent="0.25">
      <c r="GP1334" s="9" t="e">
        <f ca="1">INDIRECT(ADDRESS(ROW(),Controls!#REF!+30))</f>
        <v>#REF!</v>
      </c>
      <c r="GQ1334" s="9" t="e">
        <f ca="1">INDIRECT(ADDRESS(ROW(),Controls!#REF!+45))</f>
        <v>#REF!</v>
      </c>
      <c r="GR1334" s="9" t="e">
        <f ca="1">INDIRECT(ADDRESS(ROW(),Controls!#REF!+60))</f>
        <v>#REF!</v>
      </c>
      <c r="GS1334" s="9" t="e">
        <f ca="1">INDIRECT(ADDRESS(ROW(),Controls!#REF!+75))</f>
        <v>#REF!</v>
      </c>
      <c r="GT1334" s="9" t="e">
        <f ca="1">INDIRECT(ADDRESS(ROW(),Controls!#REF!+90))</f>
        <v>#REF!</v>
      </c>
      <c r="GU1334" s="9" t="e">
        <f ca="1">INDIRECT(ADDRESS(ROW(),Controls!#REF!+105))</f>
        <v>#REF!</v>
      </c>
      <c r="GV1334" s="9" t="e">
        <f ca="1">INDIRECT(ADDRESS(ROW(),Controls!#REF!+120))</f>
        <v>#REF!</v>
      </c>
      <c r="GW1334" s="9" t="e">
        <f ca="1">INDIRECT(ADDRESS(ROW(),Controls!#REF!+15))</f>
        <v>#REF!</v>
      </c>
      <c r="GX1334" s="9" t="e">
        <f ca="1">INDIRECT(ADDRESS(ROW(),Controls!#REF!+135))</f>
        <v>#REF!</v>
      </c>
      <c r="HJ1334" s="9" t="e">
        <f t="shared" ca="1" si="120"/>
        <v>#REF!</v>
      </c>
      <c r="HK1334" s="9" t="e">
        <f t="shared" ca="1" si="121"/>
        <v>#REF!</v>
      </c>
      <c r="HL1334" s="9" t="e">
        <f t="shared" ca="1" si="122"/>
        <v>#REF!</v>
      </c>
      <c r="HM1334" s="9" t="e">
        <f t="shared" ca="1" si="123"/>
        <v>#REF!</v>
      </c>
      <c r="HN1334" s="9" t="e">
        <f ca="1">SQRT($GS1334*(1-$GS1334/Controls!$D$15))</f>
        <v>#REF!</v>
      </c>
      <c r="HO1334" s="9" t="e">
        <f t="shared" ca="1" si="124"/>
        <v>#REF!</v>
      </c>
      <c r="HP1334" s="9" t="e">
        <f t="shared" ca="1" si="125"/>
        <v>#REF!</v>
      </c>
      <c r="HQ1334" s="9" t="e">
        <f ca="1">IF($GV1334=0,NA(),($GX1334*Controls!#REF!))</f>
        <v>#REF!</v>
      </c>
    </row>
    <row r="1335" spans="198:225" x14ac:dyDescent="0.25">
      <c r="GP1335" s="9" t="e">
        <f ca="1">INDIRECT(ADDRESS(ROW(),Controls!#REF!+30))</f>
        <v>#REF!</v>
      </c>
      <c r="GQ1335" s="9" t="e">
        <f ca="1">INDIRECT(ADDRESS(ROW(),Controls!#REF!+45))</f>
        <v>#REF!</v>
      </c>
      <c r="GR1335" s="9" t="e">
        <f ca="1">INDIRECT(ADDRESS(ROW(),Controls!#REF!+60))</f>
        <v>#REF!</v>
      </c>
      <c r="GS1335" s="9" t="e">
        <f ca="1">INDIRECT(ADDRESS(ROW(),Controls!#REF!+75))</f>
        <v>#REF!</v>
      </c>
      <c r="GT1335" s="9" t="e">
        <f ca="1">INDIRECT(ADDRESS(ROW(),Controls!#REF!+90))</f>
        <v>#REF!</v>
      </c>
      <c r="GU1335" s="9" t="e">
        <f ca="1">INDIRECT(ADDRESS(ROW(),Controls!#REF!+105))</f>
        <v>#REF!</v>
      </c>
      <c r="GV1335" s="9" t="e">
        <f ca="1">INDIRECT(ADDRESS(ROW(),Controls!#REF!+120))</f>
        <v>#REF!</v>
      </c>
      <c r="GW1335" s="9" t="e">
        <f ca="1">INDIRECT(ADDRESS(ROW(),Controls!#REF!+15))</f>
        <v>#REF!</v>
      </c>
      <c r="GX1335" s="9" t="e">
        <f ca="1">INDIRECT(ADDRESS(ROW(),Controls!#REF!+135))</f>
        <v>#REF!</v>
      </c>
      <c r="HJ1335" s="9" t="e">
        <f t="shared" ca="1" si="120"/>
        <v>#REF!</v>
      </c>
      <c r="HK1335" s="9" t="e">
        <f t="shared" ca="1" si="121"/>
        <v>#REF!</v>
      </c>
      <c r="HL1335" s="9" t="e">
        <f t="shared" ca="1" si="122"/>
        <v>#REF!</v>
      </c>
      <c r="HM1335" s="9" t="e">
        <f t="shared" ca="1" si="123"/>
        <v>#REF!</v>
      </c>
      <c r="HN1335" s="9" t="e">
        <f ca="1">SQRT($GS1335*(1-$GS1335/Controls!$D$15))</f>
        <v>#REF!</v>
      </c>
      <c r="HO1335" s="9" t="e">
        <f t="shared" ca="1" si="124"/>
        <v>#REF!</v>
      </c>
      <c r="HP1335" s="9" t="e">
        <f t="shared" ca="1" si="125"/>
        <v>#REF!</v>
      </c>
      <c r="HQ1335" s="9" t="e">
        <f ca="1">IF($GV1335=0,NA(),($GX1335*Controls!#REF!))</f>
        <v>#REF!</v>
      </c>
    </row>
    <row r="1336" spans="198:225" x14ac:dyDescent="0.25">
      <c r="GP1336" s="9" t="e">
        <f ca="1">INDIRECT(ADDRESS(ROW(),Controls!#REF!+30))</f>
        <v>#REF!</v>
      </c>
      <c r="GQ1336" s="9" t="e">
        <f ca="1">INDIRECT(ADDRESS(ROW(),Controls!#REF!+45))</f>
        <v>#REF!</v>
      </c>
      <c r="GR1336" s="9" t="e">
        <f ca="1">INDIRECT(ADDRESS(ROW(),Controls!#REF!+60))</f>
        <v>#REF!</v>
      </c>
      <c r="GS1336" s="9" t="e">
        <f ca="1">INDIRECT(ADDRESS(ROW(),Controls!#REF!+75))</f>
        <v>#REF!</v>
      </c>
      <c r="GT1336" s="9" t="e">
        <f ca="1">INDIRECT(ADDRESS(ROW(),Controls!#REF!+90))</f>
        <v>#REF!</v>
      </c>
      <c r="GU1336" s="9" t="e">
        <f ca="1">INDIRECT(ADDRESS(ROW(),Controls!#REF!+105))</f>
        <v>#REF!</v>
      </c>
      <c r="GV1336" s="9" t="e">
        <f ca="1">INDIRECT(ADDRESS(ROW(),Controls!#REF!+120))</f>
        <v>#REF!</v>
      </c>
      <c r="GW1336" s="9" t="e">
        <f ca="1">INDIRECT(ADDRESS(ROW(),Controls!#REF!+15))</f>
        <v>#REF!</v>
      </c>
      <c r="GX1336" s="9" t="e">
        <f ca="1">INDIRECT(ADDRESS(ROW(),Controls!#REF!+135))</f>
        <v>#REF!</v>
      </c>
      <c r="HJ1336" s="9" t="e">
        <f t="shared" ca="1" si="120"/>
        <v>#REF!</v>
      </c>
      <c r="HK1336" s="9" t="e">
        <f t="shared" ca="1" si="121"/>
        <v>#REF!</v>
      </c>
      <c r="HL1336" s="9" t="e">
        <f t="shared" ca="1" si="122"/>
        <v>#REF!</v>
      </c>
      <c r="HM1336" s="9" t="e">
        <f t="shared" ca="1" si="123"/>
        <v>#REF!</v>
      </c>
      <c r="HN1336" s="9" t="e">
        <f ca="1">SQRT($GS1336*(1-$GS1336/Controls!$D$15))</f>
        <v>#REF!</v>
      </c>
      <c r="HO1336" s="9" t="e">
        <f t="shared" ca="1" si="124"/>
        <v>#REF!</v>
      </c>
      <c r="HP1336" s="9" t="e">
        <f t="shared" ca="1" si="125"/>
        <v>#REF!</v>
      </c>
      <c r="HQ1336" s="9" t="e">
        <f ca="1">IF($GV1336=0,NA(),($GX1336*Controls!#REF!))</f>
        <v>#REF!</v>
      </c>
    </row>
    <row r="1337" spans="198:225" x14ac:dyDescent="0.25">
      <c r="GP1337" s="9" t="e">
        <f ca="1">INDIRECT(ADDRESS(ROW(),Controls!#REF!+30))</f>
        <v>#REF!</v>
      </c>
      <c r="GQ1337" s="9" t="e">
        <f ca="1">INDIRECT(ADDRESS(ROW(),Controls!#REF!+45))</f>
        <v>#REF!</v>
      </c>
      <c r="GR1337" s="9" t="e">
        <f ca="1">INDIRECT(ADDRESS(ROW(),Controls!#REF!+60))</f>
        <v>#REF!</v>
      </c>
      <c r="GS1337" s="9" t="e">
        <f ca="1">INDIRECT(ADDRESS(ROW(),Controls!#REF!+75))</f>
        <v>#REF!</v>
      </c>
      <c r="GT1337" s="9" t="e">
        <f ca="1">INDIRECT(ADDRESS(ROW(),Controls!#REF!+90))</f>
        <v>#REF!</v>
      </c>
      <c r="GU1337" s="9" t="e">
        <f ca="1">INDIRECT(ADDRESS(ROW(),Controls!#REF!+105))</f>
        <v>#REF!</v>
      </c>
      <c r="GV1337" s="9" t="e">
        <f ca="1">INDIRECT(ADDRESS(ROW(),Controls!#REF!+120))</f>
        <v>#REF!</v>
      </c>
      <c r="GW1337" s="9" t="e">
        <f ca="1">INDIRECT(ADDRESS(ROW(),Controls!#REF!+15))</f>
        <v>#REF!</v>
      </c>
      <c r="GX1337" s="9" t="e">
        <f ca="1">INDIRECT(ADDRESS(ROW(),Controls!#REF!+135))</f>
        <v>#REF!</v>
      </c>
      <c r="HJ1337" s="9" t="e">
        <f t="shared" ca="1" si="120"/>
        <v>#REF!</v>
      </c>
      <c r="HK1337" s="9" t="e">
        <f t="shared" ca="1" si="121"/>
        <v>#REF!</v>
      </c>
      <c r="HL1337" s="9" t="e">
        <f t="shared" ca="1" si="122"/>
        <v>#REF!</v>
      </c>
      <c r="HM1337" s="9" t="e">
        <f t="shared" ca="1" si="123"/>
        <v>#REF!</v>
      </c>
      <c r="HN1337" s="9" t="e">
        <f ca="1">SQRT($GS1337*(1-$GS1337/Controls!$D$15))</f>
        <v>#REF!</v>
      </c>
      <c r="HO1337" s="9" t="e">
        <f t="shared" ca="1" si="124"/>
        <v>#REF!</v>
      </c>
      <c r="HP1337" s="9" t="e">
        <f t="shared" ca="1" si="125"/>
        <v>#REF!</v>
      </c>
      <c r="HQ1337" s="9" t="e">
        <f ca="1">IF($GV1337=0,NA(),($GX1337*Controls!#REF!))</f>
        <v>#REF!</v>
      </c>
    </row>
    <row r="1338" spans="198:225" x14ac:dyDescent="0.25">
      <c r="GP1338" s="9" t="e">
        <f ca="1">INDIRECT(ADDRESS(ROW(),Controls!#REF!+30))</f>
        <v>#REF!</v>
      </c>
      <c r="GQ1338" s="9" t="e">
        <f ca="1">INDIRECT(ADDRESS(ROW(),Controls!#REF!+45))</f>
        <v>#REF!</v>
      </c>
      <c r="GR1338" s="9" t="e">
        <f ca="1">INDIRECT(ADDRESS(ROW(),Controls!#REF!+60))</f>
        <v>#REF!</v>
      </c>
      <c r="GS1338" s="9" t="e">
        <f ca="1">INDIRECT(ADDRESS(ROW(),Controls!#REF!+75))</f>
        <v>#REF!</v>
      </c>
      <c r="GT1338" s="9" t="e">
        <f ca="1">INDIRECT(ADDRESS(ROW(),Controls!#REF!+90))</f>
        <v>#REF!</v>
      </c>
      <c r="GU1338" s="9" t="e">
        <f ca="1">INDIRECT(ADDRESS(ROW(),Controls!#REF!+105))</f>
        <v>#REF!</v>
      </c>
      <c r="GV1338" s="9" t="e">
        <f ca="1">INDIRECT(ADDRESS(ROW(),Controls!#REF!+120))</f>
        <v>#REF!</v>
      </c>
      <c r="GW1338" s="9" t="e">
        <f ca="1">INDIRECT(ADDRESS(ROW(),Controls!#REF!+15))</f>
        <v>#REF!</v>
      </c>
      <c r="GX1338" s="9" t="e">
        <f ca="1">INDIRECT(ADDRESS(ROW(),Controls!#REF!+135))</f>
        <v>#REF!</v>
      </c>
      <c r="HJ1338" s="9" t="e">
        <f t="shared" ca="1" si="120"/>
        <v>#REF!</v>
      </c>
      <c r="HK1338" s="9" t="e">
        <f t="shared" ca="1" si="121"/>
        <v>#REF!</v>
      </c>
      <c r="HL1338" s="9" t="e">
        <f t="shared" ca="1" si="122"/>
        <v>#REF!</v>
      </c>
      <c r="HM1338" s="9" t="e">
        <f t="shared" ca="1" si="123"/>
        <v>#REF!</v>
      </c>
      <c r="HN1338" s="9" t="e">
        <f ca="1">SQRT($GS1338*(1-$GS1338/Controls!$D$15))</f>
        <v>#REF!</v>
      </c>
      <c r="HO1338" s="9" t="e">
        <f t="shared" ca="1" si="124"/>
        <v>#REF!</v>
      </c>
      <c r="HP1338" s="9" t="e">
        <f t="shared" ca="1" si="125"/>
        <v>#REF!</v>
      </c>
      <c r="HQ1338" s="9" t="e">
        <f ca="1">IF($GV1338=0,NA(),($GX1338*Controls!#REF!))</f>
        <v>#REF!</v>
      </c>
    </row>
    <row r="1339" spans="198:225" x14ac:dyDescent="0.25">
      <c r="GP1339" s="9" t="e">
        <f ca="1">INDIRECT(ADDRESS(ROW(),Controls!#REF!+30))</f>
        <v>#REF!</v>
      </c>
      <c r="GQ1339" s="9" t="e">
        <f ca="1">INDIRECT(ADDRESS(ROW(),Controls!#REF!+45))</f>
        <v>#REF!</v>
      </c>
      <c r="GR1339" s="9" t="e">
        <f ca="1">INDIRECT(ADDRESS(ROW(),Controls!#REF!+60))</f>
        <v>#REF!</v>
      </c>
      <c r="GS1339" s="9" t="e">
        <f ca="1">INDIRECT(ADDRESS(ROW(),Controls!#REF!+75))</f>
        <v>#REF!</v>
      </c>
      <c r="GT1339" s="9" t="e">
        <f ca="1">INDIRECT(ADDRESS(ROW(),Controls!#REF!+90))</f>
        <v>#REF!</v>
      </c>
      <c r="GU1339" s="9" t="e">
        <f ca="1">INDIRECT(ADDRESS(ROW(),Controls!#REF!+105))</f>
        <v>#REF!</v>
      </c>
      <c r="GV1339" s="9" t="e">
        <f ca="1">INDIRECT(ADDRESS(ROW(),Controls!#REF!+120))</f>
        <v>#REF!</v>
      </c>
      <c r="GW1339" s="9" t="e">
        <f ca="1">INDIRECT(ADDRESS(ROW(),Controls!#REF!+15))</f>
        <v>#REF!</v>
      </c>
      <c r="GX1339" s="9" t="e">
        <f ca="1">INDIRECT(ADDRESS(ROW(),Controls!#REF!+135))</f>
        <v>#REF!</v>
      </c>
      <c r="HJ1339" s="9" t="e">
        <f t="shared" ca="1" si="120"/>
        <v>#REF!</v>
      </c>
      <c r="HK1339" s="9" t="e">
        <f t="shared" ca="1" si="121"/>
        <v>#REF!</v>
      </c>
      <c r="HL1339" s="9" t="e">
        <f t="shared" ca="1" si="122"/>
        <v>#REF!</v>
      </c>
      <c r="HM1339" s="9" t="e">
        <f t="shared" ca="1" si="123"/>
        <v>#REF!</v>
      </c>
      <c r="HN1339" s="9" t="e">
        <f ca="1">SQRT($GS1339*(1-$GS1339/Controls!$D$15))</f>
        <v>#REF!</v>
      </c>
      <c r="HO1339" s="9" t="e">
        <f t="shared" ca="1" si="124"/>
        <v>#REF!</v>
      </c>
      <c r="HP1339" s="9" t="e">
        <f t="shared" ca="1" si="125"/>
        <v>#REF!</v>
      </c>
      <c r="HQ1339" s="9" t="e">
        <f ca="1">IF($GV1339=0,NA(),($GX1339*Controls!#REF!))</f>
        <v>#REF!</v>
      </c>
    </row>
    <row r="1340" spans="198:225" x14ac:dyDescent="0.25">
      <c r="GP1340" s="9" t="e">
        <f ca="1">INDIRECT(ADDRESS(ROW(),Controls!#REF!+30))</f>
        <v>#REF!</v>
      </c>
      <c r="GQ1340" s="9" t="e">
        <f ca="1">INDIRECT(ADDRESS(ROW(),Controls!#REF!+45))</f>
        <v>#REF!</v>
      </c>
      <c r="GR1340" s="9" t="e">
        <f ca="1">INDIRECT(ADDRESS(ROW(),Controls!#REF!+60))</f>
        <v>#REF!</v>
      </c>
      <c r="GS1340" s="9" t="e">
        <f ca="1">INDIRECT(ADDRESS(ROW(),Controls!#REF!+75))</f>
        <v>#REF!</v>
      </c>
      <c r="GT1340" s="9" t="e">
        <f ca="1">INDIRECT(ADDRESS(ROW(),Controls!#REF!+90))</f>
        <v>#REF!</v>
      </c>
      <c r="GU1340" s="9" t="e">
        <f ca="1">INDIRECT(ADDRESS(ROW(),Controls!#REF!+105))</f>
        <v>#REF!</v>
      </c>
      <c r="GV1340" s="9" t="e">
        <f ca="1">INDIRECT(ADDRESS(ROW(),Controls!#REF!+120))</f>
        <v>#REF!</v>
      </c>
      <c r="GW1340" s="9" t="e">
        <f ca="1">INDIRECT(ADDRESS(ROW(),Controls!#REF!+15))</f>
        <v>#REF!</v>
      </c>
      <c r="GX1340" s="9" t="e">
        <f ca="1">INDIRECT(ADDRESS(ROW(),Controls!#REF!+135))</f>
        <v>#REF!</v>
      </c>
      <c r="HJ1340" s="9" t="e">
        <f t="shared" ca="1" si="120"/>
        <v>#REF!</v>
      </c>
      <c r="HK1340" s="9" t="e">
        <f t="shared" ca="1" si="121"/>
        <v>#REF!</v>
      </c>
      <c r="HL1340" s="9" t="e">
        <f t="shared" ca="1" si="122"/>
        <v>#REF!</v>
      </c>
      <c r="HM1340" s="9" t="e">
        <f t="shared" ca="1" si="123"/>
        <v>#REF!</v>
      </c>
      <c r="HN1340" s="9" t="e">
        <f ca="1">SQRT($GS1340*(1-$GS1340/Controls!$D$15))</f>
        <v>#REF!</v>
      </c>
      <c r="HO1340" s="9" t="e">
        <f t="shared" ca="1" si="124"/>
        <v>#REF!</v>
      </c>
      <c r="HP1340" s="9" t="e">
        <f t="shared" ca="1" si="125"/>
        <v>#REF!</v>
      </c>
      <c r="HQ1340" s="9" t="e">
        <f ca="1">IF($GV1340=0,NA(),($GX1340*Controls!#REF!))</f>
        <v>#REF!</v>
      </c>
    </row>
    <row r="1341" spans="198:225" x14ac:dyDescent="0.25">
      <c r="GP1341" s="9" t="e">
        <f ca="1">INDIRECT(ADDRESS(ROW(),Controls!#REF!+30))</f>
        <v>#REF!</v>
      </c>
      <c r="GQ1341" s="9" t="e">
        <f ca="1">INDIRECT(ADDRESS(ROW(),Controls!#REF!+45))</f>
        <v>#REF!</v>
      </c>
      <c r="GR1341" s="9" t="e">
        <f ca="1">INDIRECT(ADDRESS(ROW(),Controls!#REF!+60))</f>
        <v>#REF!</v>
      </c>
      <c r="GS1341" s="9" t="e">
        <f ca="1">INDIRECT(ADDRESS(ROW(),Controls!#REF!+75))</f>
        <v>#REF!</v>
      </c>
      <c r="GT1341" s="9" t="e">
        <f ca="1">INDIRECT(ADDRESS(ROW(),Controls!#REF!+90))</f>
        <v>#REF!</v>
      </c>
      <c r="GU1341" s="9" t="e">
        <f ca="1">INDIRECT(ADDRESS(ROW(),Controls!#REF!+105))</f>
        <v>#REF!</v>
      </c>
      <c r="GV1341" s="9" t="e">
        <f ca="1">INDIRECT(ADDRESS(ROW(),Controls!#REF!+120))</f>
        <v>#REF!</v>
      </c>
      <c r="GW1341" s="9" t="e">
        <f ca="1">INDIRECT(ADDRESS(ROW(),Controls!#REF!+15))</f>
        <v>#REF!</v>
      </c>
      <c r="GX1341" s="9" t="e">
        <f ca="1">INDIRECT(ADDRESS(ROW(),Controls!#REF!+135))</f>
        <v>#REF!</v>
      </c>
      <c r="HJ1341" s="9" t="e">
        <f t="shared" ca="1" si="120"/>
        <v>#REF!</v>
      </c>
      <c r="HK1341" s="9" t="e">
        <f t="shared" ca="1" si="121"/>
        <v>#REF!</v>
      </c>
      <c r="HL1341" s="9" t="e">
        <f t="shared" ca="1" si="122"/>
        <v>#REF!</v>
      </c>
      <c r="HM1341" s="9" t="e">
        <f t="shared" ca="1" si="123"/>
        <v>#REF!</v>
      </c>
      <c r="HN1341" s="9" t="e">
        <f ca="1">SQRT($GS1341*(1-$GS1341/Controls!$D$15))</f>
        <v>#REF!</v>
      </c>
      <c r="HO1341" s="9" t="e">
        <f t="shared" ca="1" si="124"/>
        <v>#REF!</v>
      </c>
      <c r="HP1341" s="9" t="e">
        <f t="shared" ca="1" si="125"/>
        <v>#REF!</v>
      </c>
      <c r="HQ1341" s="9" t="e">
        <f ca="1">IF($GV1341=0,NA(),($GX1341*Controls!#REF!))</f>
        <v>#REF!</v>
      </c>
    </row>
    <row r="1342" spans="198:225" x14ac:dyDescent="0.25">
      <c r="GP1342" s="9" t="e">
        <f ca="1">INDIRECT(ADDRESS(ROW(),Controls!#REF!+30))</f>
        <v>#REF!</v>
      </c>
      <c r="GQ1342" s="9" t="e">
        <f ca="1">INDIRECT(ADDRESS(ROW(),Controls!#REF!+45))</f>
        <v>#REF!</v>
      </c>
      <c r="GR1342" s="9" t="e">
        <f ca="1">INDIRECT(ADDRESS(ROW(),Controls!#REF!+60))</f>
        <v>#REF!</v>
      </c>
      <c r="GS1342" s="9" t="e">
        <f ca="1">INDIRECT(ADDRESS(ROW(),Controls!#REF!+75))</f>
        <v>#REF!</v>
      </c>
      <c r="GT1342" s="9" t="e">
        <f ca="1">INDIRECT(ADDRESS(ROW(),Controls!#REF!+90))</f>
        <v>#REF!</v>
      </c>
      <c r="GU1342" s="9" t="e">
        <f ca="1">INDIRECT(ADDRESS(ROW(),Controls!#REF!+105))</f>
        <v>#REF!</v>
      </c>
      <c r="GV1342" s="9" t="e">
        <f ca="1">INDIRECT(ADDRESS(ROW(),Controls!#REF!+120))</f>
        <v>#REF!</v>
      </c>
      <c r="GW1342" s="9" t="e">
        <f ca="1">INDIRECT(ADDRESS(ROW(),Controls!#REF!+15))</f>
        <v>#REF!</v>
      </c>
      <c r="GX1342" s="9" t="e">
        <f ca="1">INDIRECT(ADDRESS(ROW(),Controls!#REF!+135))</f>
        <v>#REF!</v>
      </c>
      <c r="HJ1342" s="9" t="e">
        <f t="shared" ca="1" si="120"/>
        <v>#REF!</v>
      </c>
      <c r="HK1342" s="9" t="e">
        <f t="shared" ca="1" si="121"/>
        <v>#REF!</v>
      </c>
      <c r="HL1342" s="9" t="e">
        <f t="shared" ca="1" si="122"/>
        <v>#REF!</v>
      </c>
      <c r="HM1342" s="9" t="e">
        <f t="shared" ca="1" si="123"/>
        <v>#REF!</v>
      </c>
      <c r="HN1342" s="9" t="e">
        <f ca="1">SQRT($GS1342*(1-$GS1342/Controls!$D$15))</f>
        <v>#REF!</v>
      </c>
      <c r="HO1342" s="9" t="e">
        <f t="shared" ca="1" si="124"/>
        <v>#REF!</v>
      </c>
      <c r="HP1342" s="9" t="e">
        <f t="shared" ca="1" si="125"/>
        <v>#REF!</v>
      </c>
      <c r="HQ1342" s="9" t="e">
        <f ca="1">IF($GV1342=0,NA(),($GX1342*Controls!#REF!))</f>
        <v>#REF!</v>
      </c>
    </row>
    <row r="1343" spans="198:225" x14ac:dyDescent="0.25">
      <c r="GP1343" s="9" t="e">
        <f ca="1">INDIRECT(ADDRESS(ROW(),Controls!#REF!+30))</f>
        <v>#REF!</v>
      </c>
      <c r="GQ1343" s="9" t="e">
        <f ca="1">INDIRECT(ADDRESS(ROW(),Controls!#REF!+45))</f>
        <v>#REF!</v>
      </c>
      <c r="GR1343" s="9" t="e">
        <f ca="1">INDIRECT(ADDRESS(ROW(),Controls!#REF!+60))</f>
        <v>#REF!</v>
      </c>
      <c r="GS1343" s="9" t="e">
        <f ca="1">INDIRECT(ADDRESS(ROW(),Controls!#REF!+75))</f>
        <v>#REF!</v>
      </c>
      <c r="GT1343" s="9" t="e">
        <f ca="1">INDIRECT(ADDRESS(ROW(),Controls!#REF!+90))</f>
        <v>#REF!</v>
      </c>
      <c r="GU1343" s="9" t="e">
        <f ca="1">INDIRECT(ADDRESS(ROW(),Controls!#REF!+105))</f>
        <v>#REF!</v>
      </c>
      <c r="GV1343" s="9" t="e">
        <f ca="1">INDIRECT(ADDRESS(ROW(),Controls!#REF!+120))</f>
        <v>#REF!</v>
      </c>
      <c r="GW1343" s="9" t="e">
        <f ca="1">INDIRECT(ADDRESS(ROW(),Controls!#REF!+15))</f>
        <v>#REF!</v>
      </c>
      <c r="GX1343" s="9" t="e">
        <f ca="1">INDIRECT(ADDRESS(ROW(),Controls!#REF!+135))</f>
        <v>#REF!</v>
      </c>
      <c r="HJ1343" s="9" t="e">
        <f t="shared" ca="1" si="120"/>
        <v>#REF!</v>
      </c>
      <c r="HK1343" s="9" t="e">
        <f t="shared" ca="1" si="121"/>
        <v>#REF!</v>
      </c>
      <c r="HL1343" s="9" t="e">
        <f t="shared" ca="1" si="122"/>
        <v>#REF!</v>
      </c>
      <c r="HM1343" s="9" t="e">
        <f t="shared" ca="1" si="123"/>
        <v>#REF!</v>
      </c>
      <c r="HN1343" s="9" t="e">
        <f ca="1">SQRT($GS1343*(1-$GS1343/Controls!$D$15))</f>
        <v>#REF!</v>
      </c>
      <c r="HO1343" s="9" t="e">
        <f t="shared" ca="1" si="124"/>
        <v>#REF!</v>
      </c>
      <c r="HP1343" s="9" t="e">
        <f t="shared" ca="1" si="125"/>
        <v>#REF!</v>
      </c>
      <c r="HQ1343" s="9" t="e">
        <f ca="1">IF($GV1343=0,NA(),($GX1343*Controls!#REF!))</f>
        <v>#REF!</v>
      </c>
    </row>
    <row r="1344" spans="198:225" x14ac:dyDescent="0.25">
      <c r="GP1344" s="9" t="e">
        <f ca="1">INDIRECT(ADDRESS(ROW(),Controls!#REF!+30))</f>
        <v>#REF!</v>
      </c>
      <c r="GQ1344" s="9" t="e">
        <f ca="1">INDIRECT(ADDRESS(ROW(),Controls!#REF!+45))</f>
        <v>#REF!</v>
      </c>
      <c r="GR1344" s="9" t="e">
        <f ca="1">INDIRECT(ADDRESS(ROW(),Controls!#REF!+60))</f>
        <v>#REF!</v>
      </c>
      <c r="GS1344" s="9" t="e">
        <f ca="1">INDIRECT(ADDRESS(ROW(),Controls!#REF!+75))</f>
        <v>#REF!</v>
      </c>
      <c r="GT1344" s="9" t="e">
        <f ca="1">INDIRECT(ADDRESS(ROW(),Controls!#REF!+90))</f>
        <v>#REF!</v>
      </c>
      <c r="GU1344" s="9" t="e">
        <f ca="1">INDIRECT(ADDRESS(ROW(),Controls!#REF!+105))</f>
        <v>#REF!</v>
      </c>
      <c r="GV1344" s="9" t="e">
        <f ca="1">INDIRECT(ADDRESS(ROW(),Controls!#REF!+120))</f>
        <v>#REF!</v>
      </c>
      <c r="GW1344" s="9" t="e">
        <f ca="1">INDIRECT(ADDRESS(ROW(),Controls!#REF!+15))</f>
        <v>#REF!</v>
      </c>
      <c r="GX1344" s="9" t="e">
        <f ca="1">INDIRECT(ADDRESS(ROW(),Controls!#REF!+135))</f>
        <v>#REF!</v>
      </c>
      <c r="HJ1344" s="9" t="e">
        <f t="shared" ca="1" si="120"/>
        <v>#REF!</v>
      </c>
      <c r="HK1344" s="9" t="e">
        <f t="shared" ca="1" si="121"/>
        <v>#REF!</v>
      </c>
      <c r="HL1344" s="9" t="e">
        <f t="shared" ca="1" si="122"/>
        <v>#REF!</v>
      </c>
      <c r="HM1344" s="9" t="e">
        <f t="shared" ca="1" si="123"/>
        <v>#REF!</v>
      </c>
      <c r="HN1344" s="9" t="e">
        <f ca="1">SQRT($GS1344*(1-$GS1344/Controls!$D$15))</f>
        <v>#REF!</v>
      </c>
      <c r="HO1344" s="9" t="e">
        <f t="shared" ca="1" si="124"/>
        <v>#REF!</v>
      </c>
      <c r="HP1344" s="9" t="e">
        <f t="shared" ca="1" si="125"/>
        <v>#REF!</v>
      </c>
      <c r="HQ1344" s="9" t="e">
        <f ca="1">IF($GV1344=0,NA(),($GX1344*Controls!#REF!))</f>
        <v>#REF!</v>
      </c>
    </row>
    <row r="1345" spans="198:225" x14ac:dyDescent="0.25">
      <c r="GP1345" s="9" t="e">
        <f ca="1">INDIRECT(ADDRESS(ROW(),Controls!#REF!+30))</f>
        <v>#REF!</v>
      </c>
      <c r="GQ1345" s="9" t="e">
        <f ca="1">INDIRECT(ADDRESS(ROW(),Controls!#REF!+45))</f>
        <v>#REF!</v>
      </c>
      <c r="GR1345" s="9" t="e">
        <f ca="1">INDIRECT(ADDRESS(ROW(),Controls!#REF!+60))</f>
        <v>#REF!</v>
      </c>
      <c r="GS1345" s="9" t="e">
        <f ca="1">INDIRECT(ADDRESS(ROW(),Controls!#REF!+75))</f>
        <v>#REF!</v>
      </c>
      <c r="GT1345" s="9" t="e">
        <f ca="1">INDIRECT(ADDRESS(ROW(),Controls!#REF!+90))</f>
        <v>#REF!</v>
      </c>
      <c r="GU1345" s="9" t="e">
        <f ca="1">INDIRECT(ADDRESS(ROW(),Controls!#REF!+105))</f>
        <v>#REF!</v>
      </c>
      <c r="GV1345" s="9" t="e">
        <f ca="1">INDIRECT(ADDRESS(ROW(),Controls!#REF!+120))</f>
        <v>#REF!</v>
      </c>
      <c r="GW1345" s="9" t="e">
        <f ca="1">INDIRECT(ADDRESS(ROW(),Controls!#REF!+15))</f>
        <v>#REF!</v>
      </c>
      <c r="GX1345" s="9" t="e">
        <f ca="1">INDIRECT(ADDRESS(ROW(),Controls!#REF!+135))</f>
        <v>#REF!</v>
      </c>
      <c r="HJ1345" s="9" t="e">
        <f t="shared" ref="HJ1345:HJ1408" ca="1" si="126">IF($GV1345=0,NA(),MAX($GP1345,0.01)/$GQ1345)</f>
        <v>#REF!</v>
      </c>
      <c r="HK1345" s="9" t="e">
        <f t="shared" ref="HK1345:HK1408" ca="1" si="127">IF($GV1345=0,NA(),($GP1345-$GQ1345)/$GV1345)</f>
        <v>#REF!</v>
      </c>
      <c r="HL1345" s="9" t="e">
        <f t="shared" ref="HL1345:HL1408" ca="1" si="128">IF($GV1345=0,NA(),MAX($GU1345/$GT1345,0.01))</f>
        <v>#REF!</v>
      </c>
      <c r="HM1345" s="9" t="e">
        <f t="shared" ref="HM1345:HM1408" ca="1" si="129">IF($GV1345=0,NA(),($GU1345-$GT1345)/$GV1345)</f>
        <v>#REF!</v>
      </c>
      <c r="HN1345" s="9" t="e">
        <f ca="1">SQRT($GS1345*(1-$GS1345/Controls!$D$15))</f>
        <v>#REF!</v>
      </c>
      <c r="HO1345" s="9" t="e">
        <f t="shared" ref="HO1345:HO1408" ca="1" si="130">IF($HN1345=0,0,$GR1345/$HN1345)</f>
        <v>#REF!</v>
      </c>
      <c r="HP1345" s="9" t="e">
        <f t="shared" ref="HP1345:HP1408" ca="1" si="131">IF($GV1345=0,NA(),$GW1345/$GV1345)</f>
        <v>#REF!</v>
      </c>
      <c r="HQ1345" s="9" t="e">
        <f ca="1">IF($GV1345=0,NA(),($GX1345*Controls!#REF!))</f>
        <v>#REF!</v>
      </c>
    </row>
    <row r="1346" spans="198:225" x14ac:dyDescent="0.25">
      <c r="GP1346" s="9" t="e">
        <f ca="1">INDIRECT(ADDRESS(ROW(),Controls!#REF!+30))</f>
        <v>#REF!</v>
      </c>
      <c r="GQ1346" s="9" t="e">
        <f ca="1">INDIRECT(ADDRESS(ROW(),Controls!#REF!+45))</f>
        <v>#REF!</v>
      </c>
      <c r="GR1346" s="9" t="e">
        <f ca="1">INDIRECT(ADDRESS(ROW(),Controls!#REF!+60))</f>
        <v>#REF!</v>
      </c>
      <c r="GS1346" s="9" t="e">
        <f ca="1">INDIRECT(ADDRESS(ROW(),Controls!#REF!+75))</f>
        <v>#REF!</v>
      </c>
      <c r="GT1346" s="9" t="e">
        <f ca="1">INDIRECT(ADDRESS(ROW(),Controls!#REF!+90))</f>
        <v>#REF!</v>
      </c>
      <c r="GU1346" s="9" t="e">
        <f ca="1">INDIRECT(ADDRESS(ROW(),Controls!#REF!+105))</f>
        <v>#REF!</v>
      </c>
      <c r="GV1346" s="9" t="e">
        <f ca="1">INDIRECT(ADDRESS(ROW(),Controls!#REF!+120))</f>
        <v>#REF!</v>
      </c>
      <c r="GW1346" s="9" t="e">
        <f ca="1">INDIRECT(ADDRESS(ROW(),Controls!#REF!+15))</f>
        <v>#REF!</v>
      </c>
      <c r="GX1346" s="9" t="e">
        <f ca="1">INDIRECT(ADDRESS(ROW(),Controls!#REF!+135))</f>
        <v>#REF!</v>
      </c>
      <c r="HJ1346" s="9" t="e">
        <f t="shared" ca="1" si="126"/>
        <v>#REF!</v>
      </c>
      <c r="HK1346" s="9" t="e">
        <f t="shared" ca="1" si="127"/>
        <v>#REF!</v>
      </c>
      <c r="HL1346" s="9" t="e">
        <f t="shared" ca="1" si="128"/>
        <v>#REF!</v>
      </c>
      <c r="HM1346" s="9" t="e">
        <f t="shared" ca="1" si="129"/>
        <v>#REF!</v>
      </c>
      <c r="HN1346" s="9" t="e">
        <f ca="1">SQRT($GS1346*(1-$GS1346/Controls!$D$15))</f>
        <v>#REF!</v>
      </c>
      <c r="HO1346" s="9" t="e">
        <f t="shared" ca="1" si="130"/>
        <v>#REF!</v>
      </c>
      <c r="HP1346" s="9" t="e">
        <f t="shared" ca="1" si="131"/>
        <v>#REF!</v>
      </c>
      <c r="HQ1346" s="9" t="e">
        <f ca="1">IF($GV1346=0,NA(),($GX1346*Controls!#REF!))</f>
        <v>#REF!</v>
      </c>
    </row>
    <row r="1347" spans="198:225" x14ac:dyDescent="0.25">
      <c r="GP1347" s="9" t="e">
        <f ca="1">INDIRECT(ADDRESS(ROW(),Controls!#REF!+30))</f>
        <v>#REF!</v>
      </c>
      <c r="GQ1347" s="9" t="e">
        <f ca="1">INDIRECT(ADDRESS(ROW(),Controls!#REF!+45))</f>
        <v>#REF!</v>
      </c>
      <c r="GR1347" s="9" t="e">
        <f ca="1">INDIRECT(ADDRESS(ROW(),Controls!#REF!+60))</f>
        <v>#REF!</v>
      </c>
      <c r="GS1347" s="9" t="e">
        <f ca="1">INDIRECT(ADDRESS(ROW(),Controls!#REF!+75))</f>
        <v>#REF!</v>
      </c>
      <c r="GT1347" s="9" t="e">
        <f ca="1">INDIRECT(ADDRESS(ROW(),Controls!#REF!+90))</f>
        <v>#REF!</v>
      </c>
      <c r="GU1347" s="9" t="e">
        <f ca="1">INDIRECT(ADDRESS(ROW(),Controls!#REF!+105))</f>
        <v>#REF!</v>
      </c>
      <c r="GV1347" s="9" t="e">
        <f ca="1">INDIRECT(ADDRESS(ROW(),Controls!#REF!+120))</f>
        <v>#REF!</v>
      </c>
      <c r="GW1347" s="9" t="e">
        <f ca="1">INDIRECT(ADDRESS(ROW(),Controls!#REF!+15))</f>
        <v>#REF!</v>
      </c>
      <c r="GX1347" s="9" t="e">
        <f ca="1">INDIRECT(ADDRESS(ROW(),Controls!#REF!+135))</f>
        <v>#REF!</v>
      </c>
      <c r="HJ1347" s="9" t="e">
        <f t="shared" ca="1" si="126"/>
        <v>#REF!</v>
      </c>
      <c r="HK1347" s="9" t="e">
        <f t="shared" ca="1" si="127"/>
        <v>#REF!</v>
      </c>
      <c r="HL1347" s="9" t="e">
        <f t="shared" ca="1" si="128"/>
        <v>#REF!</v>
      </c>
      <c r="HM1347" s="9" t="e">
        <f t="shared" ca="1" si="129"/>
        <v>#REF!</v>
      </c>
      <c r="HN1347" s="9" t="e">
        <f ca="1">SQRT($GS1347*(1-$GS1347/Controls!$D$15))</f>
        <v>#REF!</v>
      </c>
      <c r="HO1347" s="9" t="e">
        <f t="shared" ca="1" si="130"/>
        <v>#REF!</v>
      </c>
      <c r="HP1347" s="9" t="e">
        <f t="shared" ca="1" si="131"/>
        <v>#REF!</v>
      </c>
      <c r="HQ1347" s="9" t="e">
        <f ca="1">IF($GV1347=0,NA(),($GX1347*Controls!#REF!))</f>
        <v>#REF!</v>
      </c>
    </row>
    <row r="1348" spans="198:225" x14ac:dyDescent="0.25">
      <c r="GP1348" s="9" t="e">
        <f ca="1">INDIRECT(ADDRESS(ROW(),Controls!#REF!+30))</f>
        <v>#REF!</v>
      </c>
      <c r="GQ1348" s="9" t="e">
        <f ca="1">INDIRECT(ADDRESS(ROW(),Controls!#REF!+45))</f>
        <v>#REF!</v>
      </c>
      <c r="GR1348" s="9" t="e">
        <f ca="1">INDIRECT(ADDRESS(ROW(),Controls!#REF!+60))</f>
        <v>#REF!</v>
      </c>
      <c r="GS1348" s="9" t="e">
        <f ca="1">INDIRECT(ADDRESS(ROW(),Controls!#REF!+75))</f>
        <v>#REF!</v>
      </c>
      <c r="GT1348" s="9" t="e">
        <f ca="1">INDIRECT(ADDRESS(ROW(),Controls!#REF!+90))</f>
        <v>#REF!</v>
      </c>
      <c r="GU1348" s="9" t="e">
        <f ca="1">INDIRECT(ADDRESS(ROW(),Controls!#REF!+105))</f>
        <v>#REF!</v>
      </c>
      <c r="GV1348" s="9" t="e">
        <f ca="1">INDIRECT(ADDRESS(ROW(),Controls!#REF!+120))</f>
        <v>#REF!</v>
      </c>
      <c r="GW1348" s="9" t="e">
        <f ca="1">INDIRECT(ADDRESS(ROW(),Controls!#REF!+15))</f>
        <v>#REF!</v>
      </c>
      <c r="GX1348" s="9" t="e">
        <f ca="1">INDIRECT(ADDRESS(ROW(),Controls!#REF!+135))</f>
        <v>#REF!</v>
      </c>
      <c r="HJ1348" s="9" t="e">
        <f t="shared" ca="1" si="126"/>
        <v>#REF!</v>
      </c>
      <c r="HK1348" s="9" t="e">
        <f t="shared" ca="1" si="127"/>
        <v>#REF!</v>
      </c>
      <c r="HL1348" s="9" t="e">
        <f t="shared" ca="1" si="128"/>
        <v>#REF!</v>
      </c>
      <c r="HM1348" s="9" t="e">
        <f t="shared" ca="1" si="129"/>
        <v>#REF!</v>
      </c>
      <c r="HN1348" s="9" t="e">
        <f ca="1">SQRT($GS1348*(1-$GS1348/Controls!$D$15))</f>
        <v>#REF!</v>
      </c>
      <c r="HO1348" s="9" t="e">
        <f t="shared" ca="1" si="130"/>
        <v>#REF!</v>
      </c>
      <c r="HP1348" s="9" t="e">
        <f t="shared" ca="1" si="131"/>
        <v>#REF!</v>
      </c>
      <c r="HQ1348" s="9" t="e">
        <f ca="1">IF($GV1348=0,NA(),($GX1348*Controls!#REF!))</f>
        <v>#REF!</v>
      </c>
    </row>
    <row r="1349" spans="198:225" x14ac:dyDescent="0.25">
      <c r="GP1349" s="9" t="e">
        <f ca="1">INDIRECT(ADDRESS(ROW(),Controls!#REF!+30))</f>
        <v>#REF!</v>
      </c>
      <c r="GQ1349" s="9" t="e">
        <f ca="1">INDIRECT(ADDRESS(ROW(),Controls!#REF!+45))</f>
        <v>#REF!</v>
      </c>
      <c r="GR1349" s="9" t="e">
        <f ca="1">INDIRECT(ADDRESS(ROW(),Controls!#REF!+60))</f>
        <v>#REF!</v>
      </c>
      <c r="GS1349" s="9" t="e">
        <f ca="1">INDIRECT(ADDRESS(ROW(),Controls!#REF!+75))</f>
        <v>#REF!</v>
      </c>
      <c r="GT1349" s="9" t="e">
        <f ca="1">INDIRECT(ADDRESS(ROW(),Controls!#REF!+90))</f>
        <v>#REF!</v>
      </c>
      <c r="GU1349" s="9" t="e">
        <f ca="1">INDIRECT(ADDRESS(ROW(),Controls!#REF!+105))</f>
        <v>#REF!</v>
      </c>
      <c r="GV1349" s="9" t="e">
        <f ca="1">INDIRECT(ADDRESS(ROW(),Controls!#REF!+120))</f>
        <v>#REF!</v>
      </c>
      <c r="GW1349" s="9" t="e">
        <f ca="1">INDIRECT(ADDRESS(ROW(),Controls!#REF!+15))</f>
        <v>#REF!</v>
      </c>
      <c r="GX1349" s="9" t="e">
        <f ca="1">INDIRECT(ADDRESS(ROW(),Controls!#REF!+135))</f>
        <v>#REF!</v>
      </c>
      <c r="HJ1349" s="9" t="e">
        <f t="shared" ca="1" si="126"/>
        <v>#REF!</v>
      </c>
      <c r="HK1349" s="9" t="e">
        <f t="shared" ca="1" si="127"/>
        <v>#REF!</v>
      </c>
      <c r="HL1349" s="9" t="e">
        <f t="shared" ca="1" si="128"/>
        <v>#REF!</v>
      </c>
      <c r="HM1349" s="9" t="e">
        <f t="shared" ca="1" si="129"/>
        <v>#REF!</v>
      </c>
      <c r="HN1349" s="9" t="e">
        <f ca="1">SQRT($GS1349*(1-$GS1349/Controls!$D$15))</f>
        <v>#REF!</v>
      </c>
      <c r="HO1349" s="9" t="e">
        <f t="shared" ca="1" si="130"/>
        <v>#REF!</v>
      </c>
      <c r="HP1349" s="9" t="e">
        <f t="shared" ca="1" si="131"/>
        <v>#REF!</v>
      </c>
      <c r="HQ1349" s="9" t="e">
        <f ca="1">IF($GV1349=0,NA(),($GX1349*Controls!#REF!))</f>
        <v>#REF!</v>
      </c>
    </row>
    <row r="1350" spans="198:225" x14ac:dyDescent="0.25">
      <c r="GP1350" s="9" t="e">
        <f ca="1">INDIRECT(ADDRESS(ROW(),Controls!#REF!+30))</f>
        <v>#REF!</v>
      </c>
      <c r="GQ1350" s="9" t="e">
        <f ca="1">INDIRECT(ADDRESS(ROW(),Controls!#REF!+45))</f>
        <v>#REF!</v>
      </c>
      <c r="GR1350" s="9" t="e">
        <f ca="1">INDIRECT(ADDRESS(ROW(),Controls!#REF!+60))</f>
        <v>#REF!</v>
      </c>
      <c r="GS1350" s="9" t="e">
        <f ca="1">INDIRECT(ADDRESS(ROW(),Controls!#REF!+75))</f>
        <v>#REF!</v>
      </c>
      <c r="GT1350" s="9" t="e">
        <f ca="1">INDIRECT(ADDRESS(ROW(),Controls!#REF!+90))</f>
        <v>#REF!</v>
      </c>
      <c r="GU1350" s="9" t="e">
        <f ca="1">INDIRECT(ADDRESS(ROW(),Controls!#REF!+105))</f>
        <v>#REF!</v>
      </c>
      <c r="GV1350" s="9" t="e">
        <f ca="1">INDIRECT(ADDRESS(ROW(),Controls!#REF!+120))</f>
        <v>#REF!</v>
      </c>
      <c r="GW1350" s="9" t="e">
        <f ca="1">INDIRECT(ADDRESS(ROW(),Controls!#REF!+15))</f>
        <v>#REF!</v>
      </c>
      <c r="GX1350" s="9" t="e">
        <f ca="1">INDIRECT(ADDRESS(ROW(),Controls!#REF!+135))</f>
        <v>#REF!</v>
      </c>
      <c r="HJ1350" s="9" t="e">
        <f t="shared" ca="1" si="126"/>
        <v>#REF!</v>
      </c>
      <c r="HK1350" s="9" t="e">
        <f t="shared" ca="1" si="127"/>
        <v>#REF!</v>
      </c>
      <c r="HL1350" s="9" t="e">
        <f t="shared" ca="1" si="128"/>
        <v>#REF!</v>
      </c>
      <c r="HM1350" s="9" t="e">
        <f t="shared" ca="1" si="129"/>
        <v>#REF!</v>
      </c>
      <c r="HN1350" s="9" t="e">
        <f ca="1">SQRT($GS1350*(1-$GS1350/Controls!$D$15))</f>
        <v>#REF!</v>
      </c>
      <c r="HO1350" s="9" t="e">
        <f t="shared" ca="1" si="130"/>
        <v>#REF!</v>
      </c>
      <c r="HP1350" s="9" t="e">
        <f t="shared" ca="1" si="131"/>
        <v>#REF!</v>
      </c>
      <c r="HQ1350" s="9" t="e">
        <f ca="1">IF($GV1350=0,NA(),($GX1350*Controls!#REF!))</f>
        <v>#REF!</v>
      </c>
    </row>
    <row r="1351" spans="198:225" x14ac:dyDescent="0.25">
      <c r="GP1351" s="9" t="e">
        <f ca="1">INDIRECT(ADDRESS(ROW(),Controls!#REF!+30))</f>
        <v>#REF!</v>
      </c>
      <c r="GQ1351" s="9" t="e">
        <f ca="1">INDIRECT(ADDRESS(ROW(),Controls!#REF!+45))</f>
        <v>#REF!</v>
      </c>
      <c r="GR1351" s="9" t="e">
        <f ca="1">INDIRECT(ADDRESS(ROW(),Controls!#REF!+60))</f>
        <v>#REF!</v>
      </c>
      <c r="GS1351" s="9" t="e">
        <f ca="1">INDIRECT(ADDRESS(ROW(),Controls!#REF!+75))</f>
        <v>#REF!</v>
      </c>
      <c r="GT1351" s="9" t="e">
        <f ca="1">INDIRECT(ADDRESS(ROW(),Controls!#REF!+90))</f>
        <v>#REF!</v>
      </c>
      <c r="GU1351" s="9" t="e">
        <f ca="1">INDIRECT(ADDRESS(ROW(),Controls!#REF!+105))</f>
        <v>#REF!</v>
      </c>
      <c r="GV1351" s="9" t="e">
        <f ca="1">INDIRECT(ADDRESS(ROW(),Controls!#REF!+120))</f>
        <v>#REF!</v>
      </c>
      <c r="GW1351" s="9" t="e">
        <f ca="1">INDIRECT(ADDRESS(ROW(),Controls!#REF!+15))</f>
        <v>#REF!</v>
      </c>
      <c r="GX1351" s="9" t="e">
        <f ca="1">INDIRECT(ADDRESS(ROW(),Controls!#REF!+135))</f>
        <v>#REF!</v>
      </c>
      <c r="HJ1351" s="9" t="e">
        <f t="shared" ca="1" si="126"/>
        <v>#REF!</v>
      </c>
      <c r="HK1351" s="9" t="e">
        <f t="shared" ca="1" si="127"/>
        <v>#REF!</v>
      </c>
      <c r="HL1351" s="9" t="e">
        <f t="shared" ca="1" si="128"/>
        <v>#REF!</v>
      </c>
      <c r="HM1351" s="9" t="e">
        <f t="shared" ca="1" si="129"/>
        <v>#REF!</v>
      </c>
      <c r="HN1351" s="9" t="e">
        <f ca="1">SQRT($GS1351*(1-$GS1351/Controls!$D$15))</f>
        <v>#REF!</v>
      </c>
      <c r="HO1351" s="9" t="e">
        <f t="shared" ca="1" si="130"/>
        <v>#REF!</v>
      </c>
      <c r="HP1351" s="9" t="e">
        <f t="shared" ca="1" si="131"/>
        <v>#REF!</v>
      </c>
      <c r="HQ1351" s="9" t="e">
        <f ca="1">IF($GV1351=0,NA(),($GX1351*Controls!#REF!))</f>
        <v>#REF!</v>
      </c>
    </row>
    <row r="1352" spans="198:225" x14ac:dyDescent="0.25">
      <c r="GP1352" s="9" t="e">
        <f ca="1">INDIRECT(ADDRESS(ROW(),Controls!#REF!+30))</f>
        <v>#REF!</v>
      </c>
      <c r="GQ1352" s="9" t="e">
        <f ca="1">INDIRECT(ADDRESS(ROW(),Controls!#REF!+45))</f>
        <v>#REF!</v>
      </c>
      <c r="GR1352" s="9" t="e">
        <f ca="1">INDIRECT(ADDRESS(ROW(),Controls!#REF!+60))</f>
        <v>#REF!</v>
      </c>
      <c r="GS1352" s="9" t="e">
        <f ca="1">INDIRECT(ADDRESS(ROW(),Controls!#REF!+75))</f>
        <v>#REF!</v>
      </c>
      <c r="GT1352" s="9" t="e">
        <f ca="1">INDIRECT(ADDRESS(ROW(),Controls!#REF!+90))</f>
        <v>#REF!</v>
      </c>
      <c r="GU1352" s="9" t="e">
        <f ca="1">INDIRECT(ADDRESS(ROW(),Controls!#REF!+105))</f>
        <v>#REF!</v>
      </c>
      <c r="GV1352" s="9" t="e">
        <f ca="1">INDIRECT(ADDRESS(ROW(),Controls!#REF!+120))</f>
        <v>#REF!</v>
      </c>
      <c r="GW1352" s="9" t="e">
        <f ca="1">INDIRECT(ADDRESS(ROW(),Controls!#REF!+15))</f>
        <v>#REF!</v>
      </c>
      <c r="GX1352" s="9" t="e">
        <f ca="1">INDIRECT(ADDRESS(ROW(),Controls!#REF!+135))</f>
        <v>#REF!</v>
      </c>
      <c r="HJ1352" s="9" t="e">
        <f t="shared" ca="1" si="126"/>
        <v>#REF!</v>
      </c>
      <c r="HK1352" s="9" t="e">
        <f t="shared" ca="1" si="127"/>
        <v>#REF!</v>
      </c>
      <c r="HL1352" s="9" t="e">
        <f t="shared" ca="1" si="128"/>
        <v>#REF!</v>
      </c>
      <c r="HM1352" s="9" t="e">
        <f t="shared" ca="1" si="129"/>
        <v>#REF!</v>
      </c>
      <c r="HN1352" s="9" t="e">
        <f ca="1">SQRT($GS1352*(1-$GS1352/Controls!$D$15))</f>
        <v>#REF!</v>
      </c>
      <c r="HO1352" s="9" t="e">
        <f t="shared" ca="1" si="130"/>
        <v>#REF!</v>
      </c>
      <c r="HP1352" s="9" t="e">
        <f t="shared" ca="1" si="131"/>
        <v>#REF!</v>
      </c>
      <c r="HQ1352" s="9" t="e">
        <f ca="1">IF($GV1352=0,NA(),($GX1352*Controls!#REF!))</f>
        <v>#REF!</v>
      </c>
    </row>
    <row r="1353" spans="198:225" x14ac:dyDescent="0.25">
      <c r="GP1353" s="9" t="e">
        <f ca="1">INDIRECT(ADDRESS(ROW(),Controls!#REF!+30))</f>
        <v>#REF!</v>
      </c>
      <c r="GQ1353" s="9" t="e">
        <f ca="1">INDIRECT(ADDRESS(ROW(),Controls!#REF!+45))</f>
        <v>#REF!</v>
      </c>
      <c r="GR1353" s="9" t="e">
        <f ca="1">INDIRECT(ADDRESS(ROW(),Controls!#REF!+60))</f>
        <v>#REF!</v>
      </c>
      <c r="GS1353" s="9" t="e">
        <f ca="1">INDIRECT(ADDRESS(ROW(),Controls!#REF!+75))</f>
        <v>#REF!</v>
      </c>
      <c r="GT1353" s="9" t="e">
        <f ca="1">INDIRECT(ADDRESS(ROW(),Controls!#REF!+90))</f>
        <v>#REF!</v>
      </c>
      <c r="GU1353" s="9" t="e">
        <f ca="1">INDIRECT(ADDRESS(ROW(),Controls!#REF!+105))</f>
        <v>#REF!</v>
      </c>
      <c r="GV1353" s="9" t="e">
        <f ca="1">INDIRECT(ADDRESS(ROW(),Controls!#REF!+120))</f>
        <v>#REF!</v>
      </c>
      <c r="GW1353" s="9" t="e">
        <f ca="1">INDIRECT(ADDRESS(ROW(),Controls!#REF!+15))</f>
        <v>#REF!</v>
      </c>
      <c r="GX1353" s="9" t="e">
        <f ca="1">INDIRECT(ADDRESS(ROW(),Controls!#REF!+135))</f>
        <v>#REF!</v>
      </c>
      <c r="HJ1353" s="9" t="e">
        <f t="shared" ca="1" si="126"/>
        <v>#REF!</v>
      </c>
      <c r="HK1353" s="9" t="e">
        <f t="shared" ca="1" si="127"/>
        <v>#REF!</v>
      </c>
      <c r="HL1353" s="9" t="e">
        <f t="shared" ca="1" si="128"/>
        <v>#REF!</v>
      </c>
      <c r="HM1353" s="9" t="e">
        <f t="shared" ca="1" si="129"/>
        <v>#REF!</v>
      </c>
      <c r="HN1353" s="9" t="e">
        <f ca="1">SQRT($GS1353*(1-$GS1353/Controls!$D$15))</f>
        <v>#REF!</v>
      </c>
      <c r="HO1353" s="9" t="e">
        <f t="shared" ca="1" si="130"/>
        <v>#REF!</v>
      </c>
      <c r="HP1353" s="9" t="e">
        <f t="shared" ca="1" si="131"/>
        <v>#REF!</v>
      </c>
      <c r="HQ1353" s="9" t="e">
        <f ca="1">IF($GV1353=0,NA(),($GX1353*Controls!#REF!))</f>
        <v>#REF!</v>
      </c>
    </row>
    <row r="1354" spans="198:225" x14ac:dyDescent="0.25">
      <c r="GP1354" s="9" t="e">
        <f ca="1">INDIRECT(ADDRESS(ROW(),Controls!#REF!+30))</f>
        <v>#REF!</v>
      </c>
      <c r="GQ1354" s="9" t="e">
        <f ca="1">INDIRECT(ADDRESS(ROW(),Controls!#REF!+45))</f>
        <v>#REF!</v>
      </c>
      <c r="GR1354" s="9" t="e">
        <f ca="1">INDIRECT(ADDRESS(ROW(),Controls!#REF!+60))</f>
        <v>#REF!</v>
      </c>
      <c r="GS1354" s="9" t="e">
        <f ca="1">INDIRECT(ADDRESS(ROW(),Controls!#REF!+75))</f>
        <v>#REF!</v>
      </c>
      <c r="GT1354" s="9" t="e">
        <f ca="1">INDIRECT(ADDRESS(ROW(),Controls!#REF!+90))</f>
        <v>#REF!</v>
      </c>
      <c r="GU1354" s="9" t="e">
        <f ca="1">INDIRECT(ADDRESS(ROW(),Controls!#REF!+105))</f>
        <v>#REF!</v>
      </c>
      <c r="GV1354" s="9" t="e">
        <f ca="1">INDIRECT(ADDRESS(ROW(),Controls!#REF!+120))</f>
        <v>#REF!</v>
      </c>
      <c r="GW1354" s="9" t="e">
        <f ca="1">INDIRECT(ADDRESS(ROW(),Controls!#REF!+15))</f>
        <v>#REF!</v>
      </c>
      <c r="GX1354" s="9" t="e">
        <f ca="1">INDIRECT(ADDRESS(ROW(),Controls!#REF!+135))</f>
        <v>#REF!</v>
      </c>
      <c r="HJ1354" s="9" t="e">
        <f t="shared" ca="1" si="126"/>
        <v>#REF!</v>
      </c>
      <c r="HK1354" s="9" t="e">
        <f t="shared" ca="1" si="127"/>
        <v>#REF!</v>
      </c>
      <c r="HL1354" s="9" t="e">
        <f t="shared" ca="1" si="128"/>
        <v>#REF!</v>
      </c>
      <c r="HM1354" s="9" t="e">
        <f t="shared" ca="1" si="129"/>
        <v>#REF!</v>
      </c>
      <c r="HN1354" s="9" t="e">
        <f ca="1">SQRT($GS1354*(1-$GS1354/Controls!$D$15))</f>
        <v>#REF!</v>
      </c>
      <c r="HO1354" s="9" t="e">
        <f t="shared" ca="1" si="130"/>
        <v>#REF!</v>
      </c>
      <c r="HP1354" s="9" t="e">
        <f t="shared" ca="1" si="131"/>
        <v>#REF!</v>
      </c>
      <c r="HQ1354" s="9" t="e">
        <f ca="1">IF($GV1354=0,NA(),($GX1354*Controls!#REF!))</f>
        <v>#REF!</v>
      </c>
    </row>
    <row r="1355" spans="198:225" x14ac:dyDescent="0.25">
      <c r="GP1355" s="9" t="e">
        <f ca="1">INDIRECT(ADDRESS(ROW(),Controls!#REF!+30))</f>
        <v>#REF!</v>
      </c>
      <c r="GQ1355" s="9" t="e">
        <f ca="1">INDIRECT(ADDRESS(ROW(),Controls!#REF!+45))</f>
        <v>#REF!</v>
      </c>
      <c r="GR1355" s="9" t="e">
        <f ca="1">INDIRECT(ADDRESS(ROW(),Controls!#REF!+60))</f>
        <v>#REF!</v>
      </c>
      <c r="GS1355" s="9" t="e">
        <f ca="1">INDIRECT(ADDRESS(ROW(),Controls!#REF!+75))</f>
        <v>#REF!</v>
      </c>
      <c r="GT1355" s="9" t="e">
        <f ca="1">INDIRECT(ADDRESS(ROW(),Controls!#REF!+90))</f>
        <v>#REF!</v>
      </c>
      <c r="GU1355" s="9" t="e">
        <f ca="1">INDIRECT(ADDRESS(ROW(),Controls!#REF!+105))</f>
        <v>#REF!</v>
      </c>
      <c r="GV1355" s="9" t="e">
        <f ca="1">INDIRECT(ADDRESS(ROW(),Controls!#REF!+120))</f>
        <v>#REF!</v>
      </c>
      <c r="GW1355" s="9" t="e">
        <f ca="1">INDIRECT(ADDRESS(ROW(),Controls!#REF!+15))</f>
        <v>#REF!</v>
      </c>
      <c r="GX1355" s="9" t="e">
        <f ca="1">INDIRECT(ADDRESS(ROW(),Controls!#REF!+135))</f>
        <v>#REF!</v>
      </c>
      <c r="HJ1355" s="9" t="e">
        <f t="shared" ca="1" si="126"/>
        <v>#REF!</v>
      </c>
      <c r="HK1355" s="9" t="e">
        <f t="shared" ca="1" si="127"/>
        <v>#REF!</v>
      </c>
      <c r="HL1355" s="9" t="e">
        <f t="shared" ca="1" si="128"/>
        <v>#REF!</v>
      </c>
      <c r="HM1355" s="9" t="e">
        <f t="shared" ca="1" si="129"/>
        <v>#REF!</v>
      </c>
      <c r="HN1355" s="9" t="e">
        <f ca="1">SQRT($GS1355*(1-$GS1355/Controls!$D$15))</f>
        <v>#REF!</v>
      </c>
      <c r="HO1355" s="9" t="e">
        <f t="shared" ca="1" si="130"/>
        <v>#REF!</v>
      </c>
      <c r="HP1355" s="9" t="e">
        <f t="shared" ca="1" si="131"/>
        <v>#REF!</v>
      </c>
      <c r="HQ1355" s="9" t="e">
        <f ca="1">IF($GV1355=0,NA(),($GX1355*Controls!#REF!))</f>
        <v>#REF!</v>
      </c>
    </row>
    <row r="1356" spans="198:225" x14ac:dyDescent="0.25">
      <c r="GP1356" s="9" t="e">
        <f ca="1">INDIRECT(ADDRESS(ROW(),Controls!#REF!+30))</f>
        <v>#REF!</v>
      </c>
      <c r="GQ1356" s="9" t="e">
        <f ca="1">INDIRECT(ADDRESS(ROW(),Controls!#REF!+45))</f>
        <v>#REF!</v>
      </c>
      <c r="GR1356" s="9" t="e">
        <f ca="1">INDIRECT(ADDRESS(ROW(),Controls!#REF!+60))</f>
        <v>#REF!</v>
      </c>
      <c r="GS1356" s="9" t="e">
        <f ca="1">INDIRECT(ADDRESS(ROW(),Controls!#REF!+75))</f>
        <v>#REF!</v>
      </c>
      <c r="GT1356" s="9" t="e">
        <f ca="1">INDIRECT(ADDRESS(ROW(),Controls!#REF!+90))</f>
        <v>#REF!</v>
      </c>
      <c r="GU1356" s="9" t="e">
        <f ca="1">INDIRECT(ADDRESS(ROW(),Controls!#REF!+105))</f>
        <v>#REF!</v>
      </c>
      <c r="GV1356" s="9" t="e">
        <f ca="1">INDIRECT(ADDRESS(ROW(),Controls!#REF!+120))</f>
        <v>#REF!</v>
      </c>
      <c r="GW1356" s="9" t="e">
        <f ca="1">INDIRECT(ADDRESS(ROW(),Controls!#REF!+15))</f>
        <v>#REF!</v>
      </c>
      <c r="GX1356" s="9" t="e">
        <f ca="1">INDIRECT(ADDRESS(ROW(),Controls!#REF!+135))</f>
        <v>#REF!</v>
      </c>
      <c r="HJ1356" s="9" t="e">
        <f t="shared" ca="1" si="126"/>
        <v>#REF!</v>
      </c>
      <c r="HK1356" s="9" t="e">
        <f t="shared" ca="1" si="127"/>
        <v>#REF!</v>
      </c>
      <c r="HL1356" s="9" t="e">
        <f t="shared" ca="1" si="128"/>
        <v>#REF!</v>
      </c>
      <c r="HM1356" s="9" t="e">
        <f t="shared" ca="1" si="129"/>
        <v>#REF!</v>
      </c>
      <c r="HN1356" s="9" t="e">
        <f ca="1">SQRT($GS1356*(1-$GS1356/Controls!$D$15))</f>
        <v>#REF!</v>
      </c>
      <c r="HO1356" s="9" t="e">
        <f t="shared" ca="1" si="130"/>
        <v>#REF!</v>
      </c>
      <c r="HP1356" s="9" t="e">
        <f t="shared" ca="1" si="131"/>
        <v>#REF!</v>
      </c>
      <c r="HQ1356" s="9" t="e">
        <f ca="1">IF($GV1356=0,NA(),($GX1356*Controls!#REF!))</f>
        <v>#REF!</v>
      </c>
    </row>
    <row r="1357" spans="198:225" x14ac:dyDescent="0.25">
      <c r="GP1357" s="9" t="e">
        <f ca="1">INDIRECT(ADDRESS(ROW(),Controls!#REF!+30))</f>
        <v>#REF!</v>
      </c>
      <c r="GQ1357" s="9" t="e">
        <f ca="1">INDIRECT(ADDRESS(ROW(),Controls!#REF!+45))</f>
        <v>#REF!</v>
      </c>
      <c r="GR1357" s="9" t="e">
        <f ca="1">INDIRECT(ADDRESS(ROW(),Controls!#REF!+60))</f>
        <v>#REF!</v>
      </c>
      <c r="GS1357" s="9" t="e">
        <f ca="1">INDIRECT(ADDRESS(ROW(),Controls!#REF!+75))</f>
        <v>#REF!</v>
      </c>
      <c r="GT1357" s="9" t="e">
        <f ca="1">INDIRECT(ADDRESS(ROW(),Controls!#REF!+90))</f>
        <v>#REF!</v>
      </c>
      <c r="GU1357" s="9" t="e">
        <f ca="1">INDIRECT(ADDRESS(ROW(),Controls!#REF!+105))</f>
        <v>#REF!</v>
      </c>
      <c r="GV1357" s="9" t="e">
        <f ca="1">INDIRECT(ADDRESS(ROW(),Controls!#REF!+120))</f>
        <v>#REF!</v>
      </c>
      <c r="GW1357" s="9" t="e">
        <f ca="1">INDIRECT(ADDRESS(ROW(),Controls!#REF!+15))</f>
        <v>#REF!</v>
      </c>
      <c r="GX1357" s="9" t="e">
        <f ca="1">INDIRECT(ADDRESS(ROW(),Controls!#REF!+135))</f>
        <v>#REF!</v>
      </c>
      <c r="HJ1357" s="9" t="e">
        <f t="shared" ca="1" si="126"/>
        <v>#REF!</v>
      </c>
      <c r="HK1357" s="9" t="e">
        <f t="shared" ca="1" si="127"/>
        <v>#REF!</v>
      </c>
      <c r="HL1357" s="9" t="e">
        <f t="shared" ca="1" si="128"/>
        <v>#REF!</v>
      </c>
      <c r="HM1357" s="9" t="e">
        <f t="shared" ca="1" si="129"/>
        <v>#REF!</v>
      </c>
      <c r="HN1357" s="9" t="e">
        <f ca="1">SQRT($GS1357*(1-$GS1357/Controls!$D$15))</f>
        <v>#REF!</v>
      </c>
      <c r="HO1357" s="9" t="e">
        <f t="shared" ca="1" si="130"/>
        <v>#REF!</v>
      </c>
      <c r="HP1357" s="9" t="e">
        <f t="shared" ca="1" si="131"/>
        <v>#REF!</v>
      </c>
      <c r="HQ1357" s="9" t="e">
        <f ca="1">IF($GV1357=0,NA(),($GX1357*Controls!#REF!))</f>
        <v>#REF!</v>
      </c>
    </row>
    <row r="1358" spans="198:225" x14ac:dyDescent="0.25">
      <c r="GP1358" s="9" t="e">
        <f ca="1">INDIRECT(ADDRESS(ROW(),Controls!#REF!+30))</f>
        <v>#REF!</v>
      </c>
      <c r="GQ1358" s="9" t="e">
        <f ca="1">INDIRECT(ADDRESS(ROW(),Controls!#REF!+45))</f>
        <v>#REF!</v>
      </c>
      <c r="GR1358" s="9" t="e">
        <f ca="1">INDIRECT(ADDRESS(ROW(),Controls!#REF!+60))</f>
        <v>#REF!</v>
      </c>
      <c r="GS1358" s="9" t="e">
        <f ca="1">INDIRECT(ADDRESS(ROW(),Controls!#REF!+75))</f>
        <v>#REF!</v>
      </c>
      <c r="GT1358" s="9" t="e">
        <f ca="1">INDIRECT(ADDRESS(ROW(),Controls!#REF!+90))</f>
        <v>#REF!</v>
      </c>
      <c r="GU1358" s="9" t="e">
        <f ca="1">INDIRECT(ADDRESS(ROW(),Controls!#REF!+105))</f>
        <v>#REF!</v>
      </c>
      <c r="GV1358" s="9" t="e">
        <f ca="1">INDIRECT(ADDRESS(ROW(),Controls!#REF!+120))</f>
        <v>#REF!</v>
      </c>
      <c r="GW1358" s="9" t="e">
        <f ca="1">INDIRECT(ADDRESS(ROW(),Controls!#REF!+15))</f>
        <v>#REF!</v>
      </c>
      <c r="GX1358" s="9" t="e">
        <f ca="1">INDIRECT(ADDRESS(ROW(),Controls!#REF!+135))</f>
        <v>#REF!</v>
      </c>
      <c r="HJ1358" s="9" t="e">
        <f t="shared" ca="1" si="126"/>
        <v>#REF!</v>
      </c>
      <c r="HK1358" s="9" t="e">
        <f t="shared" ca="1" si="127"/>
        <v>#REF!</v>
      </c>
      <c r="HL1358" s="9" t="e">
        <f t="shared" ca="1" si="128"/>
        <v>#REF!</v>
      </c>
      <c r="HM1358" s="9" t="e">
        <f t="shared" ca="1" si="129"/>
        <v>#REF!</v>
      </c>
      <c r="HN1358" s="9" t="e">
        <f ca="1">SQRT($GS1358*(1-$GS1358/Controls!$D$15))</f>
        <v>#REF!</v>
      </c>
      <c r="HO1358" s="9" t="e">
        <f t="shared" ca="1" si="130"/>
        <v>#REF!</v>
      </c>
      <c r="HP1358" s="9" t="e">
        <f t="shared" ca="1" si="131"/>
        <v>#REF!</v>
      </c>
      <c r="HQ1358" s="9" t="e">
        <f ca="1">IF($GV1358=0,NA(),($GX1358*Controls!#REF!))</f>
        <v>#REF!</v>
      </c>
    </row>
    <row r="1359" spans="198:225" x14ac:dyDescent="0.25">
      <c r="GP1359" s="9" t="e">
        <f ca="1">INDIRECT(ADDRESS(ROW(),Controls!#REF!+30))</f>
        <v>#REF!</v>
      </c>
      <c r="GQ1359" s="9" t="e">
        <f ca="1">INDIRECT(ADDRESS(ROW(),Controls!#REF!+45))</f>
        <v>#REF!</v>
      </c>
      <c r="GR1359" s="9" t="e">
        <f ca="1">INDIRECT(ADDRESS(ROW(),Controls!#REF!+60))</f>
        <v>#REF!</v>
      </c>
      <c r="GS1359" s="9" t="e">
        <f ca="1">INDIRECT(ADDRESS(ROW(),Controls!#REF!+75))</f>
        <v>#REF!</v>
      </c>
      <c r="GT1359" s="9" t="e">
        <f ca="1">INDIRECT(ADDRESS(ROW(),Controls!#REF!+90))</f>
        <v>#REF!</v>
      </c>
      <c r="GU1359" s="9" t="e">
        <f ca="1">INDIRECT(ADDRESS(ROW(),Controls!#REF!+105))</f>
        <v>#REF!</v>
      </c>
      <c r="GV1359" s="9" t="e">
        <f ca="1">INDIRECT(ADDRESS(ROW(),Controls!#REF!+120))</f>
        <v>#REF!</v>
      </c>
      <c r="GW1359" s="9" t="e">
        <f ca="1">INDIRECT(ADDRESS(ROW(),Controls!#REF!+15))</f>
        <v>#REF!</v>
      </c>
      <c r="GX1359" s="9" t="e">
        <f ca="1">INDIRECT(ADDRESS(ROW(),Controls!#REF!+135))</f>
        <v>#REF!</v>
      </c>
      <c r="HJ1359" s="9" t="e">
        <f t="shared" ca="1" si="126"/>
        <v>#REF!</v>
      </c>
      <c r="HK1359" s="9" t="e">
        <f t="shared" ca="1" si="127"/>
        <v>#REF!</v>
      </c>
      <c r="HL1359" s="9" t="e">
        <f t="shared" ca="1" si="128"/>
        <v>#REF!</v>
      </c>
      <c r="HM1359" s="9" t="e">
        <f t="shared" ca="1" si="129"/>
        <v>#REF!</v>
      </c>
      <c r="HN1359" s="9" t="e">
        <f ca="1">SQRT($GS1359*(1-$GS1359/Controls!$D$15))</f>
        <v>#REF!</v>
      </c>
      <c r="HO1359" s="9" t="e">
        <f t="shared" ca="1" si="130"/>
        <v>#REF!</v>
      </c>
      <c r="HP1359" s="9" t="e">
        <f t="shared" ca="1" si="131"/>
        <v>#REF!</v>
      </c>
      <c r="HQ1359" s="9" t="e">
        <f ca="1">IF($GV1359=0,NA(),($GX1359*Controls!#REF!))</f>
        <v>#REF!</v>
      </c>
    </row>
    <row r="1360" spans="198:225" x14ac:dyDescent="0.25">
      <c r="GP1360" s="9" t="e">
        <f ca="1">INDIRECT(ADDRESS(ROW(),Controls!#REF!+30))</f>
        <v>#REF!</v>
      </c>
      <c r="GQ1360" s="9" t="e">
        <f ca="1">INDIRECT(ADDRESS(ROW(),Controls!#REF!+45))</f>
        <v>#REF!</v>
      </c>
      <c r="GR1360" s="9" t="e">
        <f ca="1">INDIRECT(ADDRESS(ROW(),Controls!#REF!+60))</f>
        <v>#REF!</v>
      </c>
      <c r="GS1360" s="9" t="e">
        <f ca="1">INDIRECT(ADDRESS(ROW(),Controls!#REF!+75))</f>
        <v>#REF!</v>
      </c>
      <c r="GT1360" s="9" t="e">
        <f ca="1">INDIRECT(ADDRESS(ROW(),Controls!#REF!+90))</f>
        <v>#REF!</v>
      </c>
      <c r="GU1360" s="9" t="e">
        <f ca="1">INDIRECT(ADDRESS(ROW(),Controls!#REF!+105))</f>
        <v>#REF!</v>
      </c>
      <c r="GV1360" s="9" t="e">
        <f ca="1">INDIRECT(ADDRESS(ROW(),Controls!#REF!+120))</f>
        <v>#REF!</v>
      </c>
      <c r="GW1360" s="9" t="e">
        <f ca="1">INDIRECT(ADDRESS(ROW(),Controls!#REF!+15))</f>
        <v>#REF!</v>
      </c>
      <c r="GX1360" s="9" t="e">
        <f ca="1">INDIRECT(ADDRESS(ROW(),Controls!#REF!+135))</f>
        <v>#REF!</v>
      </c>
      <c r="HJ1360" s="9" t="e">
        <f t="shared" ca="1" si="126"/>
        <v>#REF!</v>
      </c>
      <c r="HK1360" s="9" t="e">
        <f t="shared" ca="1" si="127"/>
        <v>#REF!</v>
      </c>
      <c r="HL1360" s="9" t="e">
        <f t="shared" ca="1" si="128"/>
        <v>#REF!</v>
      </c>
      <c r="HM1360" s="9" t="e">
        <f t="shared" ca="1" si="129"/>
        <v>#REF!</v>
      </c>
      <c r="HN1360" s="9" t="e">
        <f ca="1">SQRT($GS1360*(1-$GS1360/Controls!$D$15))</f>
        <v>#REF!</v>
      </c>
      <c r="HO1360" s="9" t="e">
        <f t="shared" ca="1" si="130"/>
        <v>#REF!</v>
      </c>
      <c r="HP1360" s="9" t="e">
        <f t="shared" ca="1" si="131"/>
        <v>#REF!</v>
      </c>
      <c r="HQ1360" s="9" t="e">
        <f ca="1">IF($GV1360=0,NA(),($GX1360*Controls!#REF!))</f>
        <v>#REF!</v>
      </c>
    </row>
    <row r="1361" spans="198:225" x14ac:dyDescent="0.25">
      <c r="GP1361" s="9" t="e">
        <f ca="1">INDIRECT(ADDRESS(ROW(),Controls!#REF!+30))</f>
        <v>#REF!</v>
      </c>
      <c r="GQ1361" s="9" t="e">
        <f ca="1">INDIRECT(ADDRESS(ROW(),Controls!#REF!+45))</f>
        <v>#REF!</v>
      </c>
      <c r="GR1361" s="9" t="e">
        <f ca="1">INDIRECT(ADDRESS(ROW(),Controls!#REF!+60))</f>
        <v>#REF!</v>
      </c>
      <c r="GS1361" s="9" t="e">
        <f ca="1">INDIRECT(ADDRESS(ROW(),Controls!#REF!+75))</f>
        <v>#REF!</v>
      </c>
      <c r="GT1361" s="9" t="e">
        <f ca="1">INDIRECT(ADDRESS(ROW(),Controls!#REF!+90))</f>
        <v>#REF!</v>
      </c>
      <c r="GU1361" s="9" t="e">
        <f ca="1">INDIRECT(ADDRESS(ROW(),Controls!#REF!+105))</f>
        <v>#REF!</v>
      </c>
      <c r="GV1361" s="9" t="e">
        <f ca="1">INDIRECT(ADDRESS(ROW(),Controls!#REF!+120))</f>
        <v>#REF!</v>
      </c>
      <c r="GW1361" s="9" t="e">
        <f ca="1">INDIRECT(ADDRESS(ROW(),Controls!#REF!+15))</f>
        <v>#REF!</v>
      </c>
      <c r="GX1361" s="9" t="e">
        <f ca="1">INDIRECT(ADDRESS(ROW(),Controls!#REF!+135))</f>
        <v>#REF!</v>
      </c>
      <c r="HJ1361" s="9" t="e">
        <f t="shared" ca="1" si="126"/>
        <v>#REF!</v>
      </c>
      <c r="HK1361" s="9" t="e">
        <f t="shared" ca="1" si="127"/>
        <v>#REF!</v>
      </c>
      <c r="HL1361" s="9" t="e">
        <f t="shared" ca="1" si="128"/>
        <v>#REF!</v>
      </c>
      <c r="HM1361" s="9" t="e">
        <f t="shared" ca="1" si="129"/>
        <v>#REF!</v>
      </c>
      <c r="HN1361" s="9" t="e">
        <f ca="1">SQRT($GS1361*(1-$GS1361/Controls!$D$15))</f>
        <v>#REF!</v>
      </c>
      <c r="HO1361" s="9" t="e">
        <f t="shared" ca="1" si="130"/>
        <v>#REF!</v>
      </c>
      <c r="HP1361" s="9" t="e">
        <f t="shared" ca="1" si="131"/>
        <v>#REF!</v>
      </c>
      <c r="HQ1361" s="9" t="e">
        <f ca="1">IF($GV1361=0,NA(),($GX1361*Controls!#REF!))</f>
        <v>#REF!</v>
      </c>
    </row>
    <row r="1362" spans="198:225" x14ac:dyDescent="0.25">
      <c r="GP1362" s="9" t="e">
        <f ca="1">INDIRECT(ADDRESS(ROW(),Controls!#REF!+30))</f>
        <v>#REF!</v>
      </c>
      <c r="GQ1362" s="9" t="e">
        <f ca="1">INDIRECT(ADDRESS(ROW(),Controls!#REF!+45))</f>
        <v>#REF!</v>
      </c>
      <c r="GR1362" s="9" t="e">
        <f ca="1">INDIRECT(ADDRESS(ROW(),Controls!#REF!+60))</f>
        <v>#REF!</v>
      </c>
      <c r="GS1362" s="9" t="e">
        <f ca="1">INDIRECT(ADDRESS(ROW(),Controls!#REF!+75))</f>
        <v>#REF!</v>
      </c>
      <c r="GT1362" s="9" t="e">
        <f ca="1">INDIRECT(ADDRESS(ROW(),Controls!#REF!+90))</f>
        <v>#REF!</v>
      </c>
      <c r="GU1362" s="9" t="e">
        <f ca="1">INDIRECT(ADDRESS(ROW(),Controls!#REF!+105))</f>
        <v>#REF!</v>
      </c>
      <c r="GV1362" s="9" t="e">
        <f ca="1">INDIRECT(ADDRESS(ROW(),Controls!#REF!+120))</f>
        <v>#REF!</v>
      </c>
      <c r="GW1362" s="9" t="e">
        <f ca="1">INDIRECT(ADDRESS(ROW(),Controls!#REF!+15))</f>
        <v>#REF!</v>
      </c>
      <c r="GX1362" s="9" t="e">
        <f ca="1">INDIRECT(ADDRESS(ROW(),Controls!#REF!+135))</f>
        <v>#REF!</v>
      </c>
      <c r="HJ1362" s="9" t="e">
        <f t="shared" ca="1" si="126"/>
        <v>#REF!</v>
      </c>
      <c r="HK1362" s="9" t="e">
        <f t="shared" ca="1" si="127"/>
        <v>#REF!</v>
      </c>
      <c r="HL1362" s="9" t="e">
        <f t="shared" ca="1" si="128"/>
        <v>#REF!</v>
      </c>
      <c r="HM1362" s="9" t="e">
        <f t="shared" ca="1" si="129"/>
        <v>#REF!</v>
      </c>
      <c r="HN1362" s="9" t="e">
        <f ca="1">SQRT($GS1362*(1-$GS1362/Controls!$D$15))</f>
        <v>#REF!</v>
      </c>
      <c r="HO1362" s="9" t="e">
        <f t="shared" ca="1" si="130"/>
        <v>#REF!</v>
      </c>
      <c r="HP1362" s="9" t="e">
        <f t="shared" ca="1" si="131"/>
        <v>#REF!</v>
      </c>
      <c r="HQ1362" s="9" t="e">
        <f ca="1">IF($GV1362=0,NA(),($GX1362*Controls!#REF!))</f>
        <v>#REF!</v>
      </c>
    </row>
    <row r="1363" spans="198:225" x14ac:dyDescent="0.25">
      <c r="GP1363" s="9" t="e">
        <f ca="1">INDIRECT(ADDRESS(ROW(),Controls!#REF!+30))</f>
        <v>#REF!</v>
      </c>
      <c r="GQ1363" s="9" t="e">
        <f ca="1">INDIRECT(ADDRESS(ROW(),Controls!#REF!+45))</f>
        <v>#REF!</v>
      </c>
      <c r="GR1363" s="9" t="e">
        <f ca="1">INDIRECT(ADDRESS(ROW(),Controls!#REF!+60))</f>
        <v>#REF!</v>
      </c>
      <c r="GS1363" s="9" t="e">
        <f ca="1">INDIRECT(ADDRESS(ROW(),Controls!#REF!+75))</f>
        <v>#REF!</v>
      </c>
      <c r="GT1363" s="9" t="e">
        <f ca="1">INDIRECT(ADDRESS(ROW(),Controls!#REF!+90))</f>
        <v>#REF!</v>
      </c>
      <c r="GU1363" s="9" t="e">
        <f ca="1">INDIRECT(ADDRESS(ROW(),Controls!#REF!+105))</f>
        <v>#REF!</v>
      </c>
      <c r="GV1363" s="9" t="e">
        <f ca="1">INDIRECT(ADDRESS(ROW(),Controls!#REF!+120))</f>
        <v>#REF!</v>
      </c>
      <c r="GW1363" s="9" t="e">
        <f ca="1">INDIRECT(ADDRESS(ROW(),Controls!#REF!+15))</f>
        <v>#REF!</v>
      </c>
      <c r="GX1363" s="9" t="e">
        <f ca="1">INDIRECT(ADDRESS(ROW(),Controls!#REF!+135))</f>
        <v>#REF!</v>
      </c>
      <c r="HJ1363" s="9" t="e">
        <f t="shared" ca="1" si="126"/>
        <v>#REF!</v>
      </c>
      <c r="HK1363" s="9" t="e">
        <f t="shared" ca="1" si="127"/>
        <v>#REF!</v>
      </c>
      <c r="HL1363" s="9" t="e">
        <f t="shared" ca="1" si="128"/>
        <v>#REF!</v>
      </c>
      <c r="HM1363" s="9" t="e">
        <f t="shared" ca="1" si="129"/>
        <v>#REF!</v>
      </c>
      <c r="HN1363" s="9" t="e">
        <f ca="1">SQRT($GS1363*(1-$GS1363/Controls!$D$15))</f>
        <v>#REF!</v>
      </c>
      <c r="HO1363" s="9" t="e">
        <f t="shared" ca="1" si="130"/>
        <v>#REF!</v>
      </c>
      <c r="HP1363" s="9" t="e">
        <f t="shared" ca="1" si="131"/>
        <v>#REF!</v>
      </c>
      <c r="HQ1363" s="9" t="e">
        <f ca="1">IF($GV1363=0,NA(),($GX1363*Controls!#REF!))</f>
        <v>#REF!</v>
      </c>
    </row>
    <row r="1364" spans="198:225" x14ac:dyDescent="0.25">
      <c r="GP1364" s="9" t="e">
        <f ca="1">INDIRECT(ADDRESS(ROW(),Controls!#REF!+30))</f>
        <v>#REF!</v>
      </c>
      <c r="GQ1364" s="9" t="e">
        <f ca="1">INDIRECT(ADDRESS(ROW(),Controls!#REF!+45))</f>
        <v>#REF!</v>
      </c>
      <c r="GR1364" s="9" t="e">
        <f ca="1">INDIRECT(ADDRESS(ROW(),Controls!#REF!+60))</f>
        <v>#REF!</v>
      </c>
      <c r="GS1364" s="9" t="e">
        <f ca="1">INDIRECT(ADDRESS(ROW(),Controls!#REF!+75))</f>
        <v>#REF!</v>
      </c>
      <c r="GT1364" s="9" t="e">
        <f ca="1">INDIRECT(ADDRESS(ROW(),Controls!#REF!+90))</f>
        <v>#REF!</v>
      </c>
      <c r="GU1364" s="9" t="e">
        <f ca="1">INDIRECT(ADDRESS(ROW(),Controls!#REF!+105))</f>
        <v>#REF!</v>
      </c>
      <c r="GV1364" s="9" t="e">
        <f ca="1">INDIRECT(ADDRESS(ROW(),Controls!#REF!+120))</f>
        <v>#REF!</v>
      </c>
      <c r="GW1364" s="9" t="e">
        <f ca="1">INDIRECT(ADDRESS(ROW(),Controls!#REF!+15))</f>
        <v>#REF!</v>
      </c>
      <c r="GX1364" s="9" t="e">
        <f ca="1">INDIRECT(ADDRESS(ROW(),Controls!#REF!+135))</f>
        <v>#REF!</v>
      </c>
      <c r="HJ1364" s="9" t="e">
        <f t="shared" ca="1" si="126"/>
        <v>#REF!</v>
      </c>
      <c r="HK1364" s="9" t="e">
        <f t="shared" ca="1" si="127"/>
        <v>#REF!</v>
      </c>
      <c r="HL1364" s="9" t="e">
        <f t="shared" ca="1" si="128"/>
        <v>#REF!</v>
      </c>
      <c r="HM1364" s="9" t="e">
        <f t="shared" ca="1" si="129"/>
        <v>#REF!</v>
      </c>
      <c r="HN1364" s="9" t="e">
        <f ca="1">SQRT($GS1364*(1-$GS1364/Controls!$D$15))</f>
        <v>#REF!</v>
      </c>
      <c r="HO1364" s="9" t="e">
        <f t="shared" ca="1" si="130"/>
        <v>#REF!</v>
      </c>
      <c r="HP1364" s="9" t="e">
        <f t="shared" ca="1" si="131"/>
        <v>#REF!</v>
      </c>
      <c r="HQ1364" s="9" t="e">
        <f ca="1">IF($GV1364=0,NA(),($GX1364*Controls!#REF!))</f>
        <v>#REF!</v>
      </c>
    </row>
    <row r="1365" spans="198:225" x14ac:dyDescent="0.25">
      <c r="GP1365" s="9" t="e">
        <f ca="1">INDIRECT(ADDRESS(ROW(),Controls!#REF!+30))</f>
        <v>#REF!</v>
      </c>
      <c r="GQ1365" s="9" t="e">
        <f ca="1">INDIRECT(ADDRESS(ROW(),Controls!#REF!+45))</f>
        <v>#REF!</v>
      </c>
      <c r="GR1365" s="9" t="e">
        <f ca="1">INDIRECT(ADDRESS(ROW(),Controls!#REF!+60))</f>
        <v>#REF!</v>
      </c>
      <c r="GS1365" s="9" t="e">
        <f ca="1">INDIRECT(ADDRESS(ROW(),Controls!#REF!+75))</f>
        <v>#REF!</v>
      </c>
      <c r="GT1365" s="9" t="e">
        <f ca="1">INDIRECT(ADDRESS(ROW(),Controls!#REF!+90))</f>
        <v>#REF!</v>
      </c>
      <c r="GU1365" s="9" t="e">
        <f ca="1">INDIRECT(ADDRESS(ROW(),Controls!#REF!+105))</f>
        <v>#REF!</v>
      </c>
      <c r="GV1365" s="9" t="e">
        <f ca="1">INDIRECT(ADDRESS(ROW(),Controls!#REF!+120))</f>
        <v>#REF!</v>
      </c>
      <c r="GW1365" s="9" t="e">
        <f ca="1">INDIRECT(ADDRESS(ROW(),Controls!#REF!+15))</f>
        <v>#REF!</v>
      </c>
      <c r="GX1365" s="9" t="e">
        <f ca="1">INDIRECT(ADDRESS(ROW(),Controls!#REF!+135))</f>
        <v>#REF!</v>
      </c>
      <c r="HJ1365" s="9" t="e">
        <f t="shared" ca="1" si="126"/>
        <v>#REF!</v>
      </c>
      <c r="HK1365" s="9" t="e">
        <f t="shared" ca="1" si="127"/>
        <v>#REF!</v>
      </c>
      <c r="HL1365" s="9" t="e">
        <f t="shared" ca="1" si="128"/>
        <v>#REF!</v>
      </c>
      <c r="HM1365" s="9" t="e">
        <f t="shared" ca="1" si="129"/>
        <v>#REF!</v>
      </c>
      <c r="HN1365" s="9" t="e">
        <f ca="1">SQRT($GS1365*(1-$GS1365/Controls!$D$15))</f>
        <v>#REF!</v>
      </c>
      <c r="HO1365" s="9" t="e">
        <f t="shared" ca="1" si="130"/>
        <v>#REF!</v>
      </c>
      <c r="HP1365" s="9" t="e">
        <f t="shared" ca="1" si="131"/>
        <v>#REF!</v>
      </c>
      <c r="HQ1365" s="9" t="e">
        <f ca="1">IF($GV1365=0,NA(),($GX1365*Controls!#REF!))</f>
        <v>#REF!</v>
      </c>
    </row>
    <row r="1366" spans="198:225" x14ac:dyDescent="0.25">
      <c r="GP1366" s="9" t="e">
        <f ca="1">INDIRECT(ADDRESS(ROW(),Controls!#REF!+30))</f>
        <v>#REF!</v>
      </c>
      <c r="GQ1366" s="9" t="e">
        <f ca="1">INDIRECT(ADDRESS(ROW(),Controls!#REF!+45))</f>
        <v>#REF!</v>
      </c>
      <c r="GR1366" s="9" t="e">
        <f ca="1">INDIRECT(ADDRESS(ROW(),Controls!#REF!+60))</f>
        <v>#REF!</v>
      </c>
      <c r="GS1366" s="9" t="e">
        <f ca="1">INDIRECT(ADDRESS(ROW(),Controls!#REF!+75))</f>
        <v>#REF!</v>
      </c>
      <c r="GT1366" s="9" t="e">
        <f ca="1">INDIRECT(ADDRESS(ROW(),Controls!#REF!+90))</f>
        <v>#REF!</v>
      </c>
      <c r="GU1366" s="9" t="e">
        <f ca="1">INDIRECT(ADDRESS(ROW(),Controls!#REF!+105))</f>
        <v>#REF!</v>
      </c>
      <c r="GV1366" s="9" t="e">
        <f ca="1">INDIRECT(ADDRESS(ROW(),Controls!#REF!+120))</f>
        <v>#REF!</v>
      </c>
      <c r="GW1366" s="9" t="e">
        <f ca="1">INDIRECT(ADDRESS(ROW(),Controls!#REF!+15))</f>
        <v>#REF!</v>
      </c>
      <c r="GX1366" s="9" t="e">
        <f ca="1">INDIRECT(ADDRESS(ROW(),Controls!#REF!+135))</f>
        <v>#REF!</v>
      </c>
      <c r="HJ1366" s="9" t="e">
        <f t="shared" ca="1" si="126"/>
        <v>#REF!</v>
      </c>
      <c r="HK1366" s="9" t="e">
        <f t="shared" ca="1" si="127"/>
        <v>#REF!</v>
      </c>
      <c r="HL1366" s="9" t="e">
        <f t="shared" ca="1" si="128"/>
        <v>#REF!</v>
      </c>
      <c r="HM1366" s="9" t="e">
        <f t="shared" ca="1" si="129"/>
        <v>#REF!</v>
      </c>
      <c r="HN1366" s="9" t="e">
        <f ca="1">SQRT($GS1366*(1-$GS1366/Controls!$D$15))</f>
        <v>#REF!</v>
      </c>
      <c r="HO1366" s="9" t="e">
        <f t="shared" ca="1" si="130"/>
        <v>#REF!</v>
      </c>
      <c r="HP1366" s="9" t="e">
        <f t="shared" ca="1" si="131"/>
        <v>#REF!</v>
      </c>
      <c r="HQ1366" s="9" t="e">
        <f ca="1">IF($GV1366=0,NA(),($GX1366*Controls!#REF!))</f>
        <v>#REF!</v>
      </c>
    </row>
    <row r="1367" spans="198:225" x14ac:dyDescent="0.25">
      <c r="GP1367" s="9" t="e">
        <f ca="1">INDIRECT(ADDRESS(ROW(),Controls!#REF!+30))</f>
        <v>#REF!</v>
      </c>
      <c r="GQ1367" s="9" t="e">
        <f ca="1">INDIRECT(ADDRESS(ROW(),Controls!#REF!+45))</f>
        <v>#REF!</v>
      </c>
      <c r="GR1367" s="9" t="e">
        <f ca="1">INDIRECT(ADDRESS(ROW(),Controls!#REF!+60))</f>
        <v>#REF!</v>
      </c>
      <c r="GS1367" s="9" t="e">
        <f ca="1">INDIRECT(ADDRESS(ROW(),Controls!#REF!+75))</f>
        <v>#REF!</v>
      </c>
      <c r="GT1367" s="9" t="e">
        <f ca="1">INDIRECT(ADDRESS(ROW(),Controls!#REF!+90))</f>
        <v>#REF!</v>
      </c>
      <c r="GU1367" s="9" t="e">
        <f ca="1">INDIRECT(ADDRESS(ROW(),Controls!#REF!+105))</f>
        <v>#REF!</v>
      </c>
      <c r="GV1367" s="9" t="e">
        <f ca="1">INDIRECT(ADDRESS(ROW(),Controls!#REF!+120))</f>
        <v>#REF!</v>
      </c>
      <c r="GW1367" s="9" t="e">
        <f ca="1">INDIRECT(ADDRESS(ROW(),Controls!#REF!+15))</f>
        <v>#REF!</v>
      </c>
      <c r="GX1367" s="9" t="e">
        <f ca="1">INDIRECT(ADDRESS(ROW(),Controls!#REF!+135))</f>
        <v>#REF!</v>
      </c>
      <c r="HJ1367" s="9" t="e">
        <f t="shared" ca="1" si="126"/>
        <v>#REF!</v>
      </c>
      <c r="HK1367" s="9" t="e">
        <f t="shared" ca="1" si="127"/>
        <v>#REF!</v>
      </c>
      <c r="HL1367" s="9" t="e">
        <f t="shared" ca="1" si="128"/>
        <v>#REF!</v>
      </c>
      <c r="HM1367" s="9" t="e">
        <f t="shared" ca="1" si="129"/>
        <v>#REF!</v>
      </c>
      <c r="HN1367" s="9" t="e">
        <f ca="1">SQRT($GS1367*(1-$GS1367/Controls!$D$15))</f>
        <v>#REF!</v>
      </c>
      <c r="HO1367" s="9" t="e">
        <f t="shared" ca="1" si="130"/>
        <v>#REF!</v>
      </c>
      <c r="HP1367" s="9" t="e">
        <f t="shared" ca="1" si="131"/>
        <v>#REF!</v>
      </c>
      <c r="HQ1367" s="9" t="e">
        <f ca="1">IF($GV1367=0,NA(),($GX1367*Controls!#REF!))</f>
        <v>#REF!</v>
      </c>
    </row>
    <row r="1368" spans="198:225" x14ac:dyDescent="0.25">
      <c r="GP1368" s="9" t="e">
        <f ca="1">INDIRECT(ADDRESS(ROW(),Controls!#REF!+30))</f>
        <v>#REF!</v>
      </c>
      <c r="GQ1368" s="9" t="e">
        <f ca="1">INDIRECT(ADDRESS(ROW(),Controls!#REF!+45))</f>
        <v>#REF!</v>
      </c>
      <c r="GR1368" s="9" t="e">
        <f ca="1">INDIRECT(ADDRESS(ROW(),Controls!#REF!+60))</f>
        <v>#REF!</v>
      </c>
      <c r="GS1368" s="9" t="e">
        <f ca="1">INDIRECT(ADDRESS(ROW(),Controls!#REF!+75))</f>
        <v>#REF!</v>
      </c>
      <c r="GT1368" s="9" t="e">
        <f ca="1">INDIRECT(ADDRESS(ROW(),Controls!#REF!+90))</f>
        <v>#REF!</v>
      </c>
      <c r="GU1368" s="9" t="e">
        <f ca="1">INDIRECT(ADDRESS(ROW(),Controls!#REF!+105))</f>
        <v>#REF!</v>
      </c>
      <c r="GV1368" s="9" t="e">
        <f ca="1">INDIRECT(ADDRESS(ROW(),Controls!#REF!+120))</f>
        <v>#REF!</v>
      </c>
      <c r="GW1368" s="9" t="e">
        <f ca="1">INDIRECT(ADDRESS(ROW(),Controls!#REF!+15))</f>
        <v>#REF!</v>
      </c>
      <c r="GX1368" s="9" t="e">
        <f ca="1">INDIRECT(ADDRESS(ROW(),Controls!#REF!+135))</f>
        <v>#REF!</v>
      </c>
      <c r="HJ1368" s="9" t="e">
        <f t="shared" ca="1" si="126"/>
        <v>#REF!</v>
      </c>
      <c r="HK1368" s="9" t="e">
        <f t="shared" ca="1" si="127"/>
        <v>#REF!</v>
      </c>
      <c r="HL1368" s="9" t="e">
        <f t="shared" ca="1" si="128"/>
        <v>#REF!</v>
      </c>
      <c r="HM1368" s="9" t="e">
        <f t="shared" ca="1" si="129"/>
        <v>#REF!</v>
      </c>
      <c r="HN1368" s="9" t="e">
        <f ca="1">SQRT($GS1368*(1-$GS1368/Controls!$D$15))</f>
        <v>#REF!</v>
      </c>
      <c r="HO1368" s="9" t="e">
        <f t="shared" ca="1" si="130"/>
        <v>#REF!</v>
      </c>
      <c r="HP1368" s="9" t="e">
        <f t="shared" ca="1" si="131"/>
        <v>#REF!</v>
      </c>
      <c r="HQ1368" s="9" t="e">
        <f ca="1">IF($GV1368=0,NA(),($GX1368*Controls!#REF!))</f>
        <v>#REF!</v>
      </c>
    </row>
    <row r="1369" spans="198:225" x14ac:dyDescent="0.25">
      <c r="GP1369" s="9" t="e">
        <f ca="1">INDIRECT(ADDRESS(ROW(),Controls!#REF!+30))</f>
        <v>#REF!</v>
      </c>
      <c r="GQ1369" s="9" t="e">
        <f ca="1">INDIRECT(ADDRESS(ROW(),Controls!#REF!+45))</f>
        <v>#REF!</v>
      </c>
      <c r="GR1369" s="9" t="e">
        <f ca="1">INDIRECT(ADDRESS(ROW(),Controls!#REF!+60))</f>
        <v>#REF!</v>
      </c>
      <c r="GS1369" s="9" t="e">
        <f ca="1">INDIRECT(ADDRESS(ROW(),Controls!#REF!+75))</f>
        <v>#REF!</v>
      </c>
      <c r="GT1369" s="9" t="e">
        <f ca="1">INDIRECT(ADDRESS(ROW(),Controls!#REF!+90))</f>
        <v>#REF!</v>
      </c>
      <c r="GU1369" s="9" t="e">
        <f ca="1">INDIRECT(ADDRESS(ROW(),Controls!#REF!+105))</f>
        <v>#REF!</v>
      </c>
      <c r="GV1369" s="9" t="e">
        <f ca="1">INDIRECT(ADDRESS(ROW(),Controls!#REF!+120))</f>
        <v>#REF!</v>
      </c>
      <c r="GW1369" s="9" t="e">
        <f ca="1">INDIRECT(ADDRESS(ROW(),Controls!#REF!+15))</f>
        <v>#REF!</v>
      </c>
      <c r="GX1369" s="9" t="e">
        <f ca="1">INDIRECT(ADDRESS(ROW(),Controls!#REF!+135))</f>
        <v>#REF!</v>
      </c>
      <c r="HJ1369" s="9" t="e">
        <f t="shared" ca="1" si="126"/>
        <v>#REF!</v>
      </c>
      <c r="HK1369" s="9" t="e">
        <f t="shared" ca="1" si="127"/>
        <v>#REF!</v>
      </c>
      <c r="HL1369" s="9" t="e">
        <f t="shared" ca="1" si="128"/>
        <v>#REF!</v>
      </c>
      <c r="HM1369" s="9" t="e">
        <f t="shared" ca="1" si="129"/>
        <v>#REF!</v>
      </c>
      <c r="HN1369" s="9" t="e">
        <f ca="1">SQRT($GS1369*(1-$GS1369/Controls!$D$15))</f>
        <v>#REF!</v>
      </c>
      <c r="HO1369" s="9" t="e">
        <f t="shared" ca="1" si="130"/>
        <v>#REF!</v>
      </c>
      <c r="HP1369" s="9" t="e">
        <f t="shared" ca="1" si="131"/>
        <v>#REF!</v>
      </c>
      <c r="HQ1369" s="9" t="e">
        <f ca="1">IF($GV1369=0,NA(),($GX1369*Controls!#REF!))</f>
        <v>#REF!</v>
      </c>
    </row>
    <row r="1370" spans="198:225" x14ac:dyDescent="0.25">
      <c r="GP1370" s="9" t="e">
        <f ca="1">INDIRECT(ADDRESS(ROW(),Controls!#REF!+30))</f>
        <v>#REF!</v>
      </c>
      <c r="GQ1370" s="9" t="e">
        <f ca="1">INDIRECT(ADDRESS(ROW(),Controls!#REF!+45))</f>
        <v>#REF!</v>
      </c>
      <c r="GR1370" s="9" t="e">
        <f ca="1">INDIRECT(ADDRESS(ROW(),Controls!#REF!+60))</f>
        <v>#REF!</v>
      </c>
      <c r="GS1370" s="9" t="e">
        <f ca="1">INDIRECT(ADDRESS(ROW(),Controls!#REF!+75))</f>
        <v>#REF!</v>
      </c>
      <c r="GT1370" s="9" t="e">
        <f ca="1">INDIRECT(ADDRESS(ROW(),Controls!#REF!+90))</f>
        <v>#REF!</v>
      </c>
      <c r="GU1370" s="9" t="e">
        <f ca="1">INDIRECT(ADDRESS(ROW(),Controls!#REF!+105))</f>
        <v>#REF!</v>
      </c>
      <c r="GV1370" s="9" t="e">
        <f ca="1">INDIRECT(ADDRESS(ROW(),Controls!#REF!+120))</f>
        <v>#REF!</v>
      </c>
      <c r="GW1370" s="9" t="e">
        <f ca="1">INDIRECT(ADDRESS(ROW(),Controls!#REF!+15))</f>
        <v>#REF!</v>
      </c>
      <c r="GX1370" s="9" t="e">
        <f ca="1">INDIRECT(ADDRESS(ROW(),Controls!#REF!+135))</f>
        <v>#REF!</v>
      </c>
      <c r="HJ1370" s="9" t="e">
        <f t="shared" ca="1" si="126"/>
        <v>#REF!</v>
      </c>
      <c r="HK1370" s="9" t="e">
        <f t="shared" ca="1" si="127"/>
        <v>#REF!</v>
      </c>
      <c r="HL1370" s="9" t="e">
        <f t="shared" ca="1" si="128"/>
        <v>#REF!</v>
      </c>
      <c r="HM1370" s="9" t="e">
        <f t="shared" ca="1" si="129"/>
        <v>#REF!</v>
      </c>
      <c r="HN1370" s="9" t="e">
        <f ca="1">SQRT($GS1370*(1-$GS1370/Controls!$D$15))</f>
        <v>#REF!</v>
      </c>
      <c r="HO1370" s="9" t="e">
        <f t="shared" ca="1" si="130"/>
        <v>#REF!</v>
      </c>
      <c r="HP1370" s="9" t="e">
        <f t="shared" ca="1" si="131"/>
        <v>#REF!</v>
      </c>
      <c r="HQ1370" s="9" t="e">
        <f ca="1">IF($GV1370=0,NA(),($GX1370*Controls!#REF!))</f>
        <v>#REF!</v>
      </c>
    </row>
    <row r="1371" spans="198:225" x14ac:dyDescent="0.25">
      <c r="GP1371" s="9" t="e">
        <f ca="1">INDIRECT(ADDRESS(ROW(),Controls!#REF!+30))</f>
        <v>#REF!</v>
      </c>
      <c r="GQ1371" s="9" t="e">
        <f ca="1">INDIRECT(ADDRESS(ROW(),Controls!#REF!+45))</f>
        <v>#REF!</v>
      </c>
      <c r="GR1371" s="9" t="e">
        <f ca="1">INDIRECT(ADDRESS(ROW(),Controls!#REF!+60))</f>
        <v>#REF!</v>
      </c>
      <c r="GS1371" s="9" t="e">
        <f ca="1">INDIRECT(ADDRESS(ROW(),Controls!#REF!+75))</f>
        <v>#REF!</v>
      </c>
      <c r="GT1371" s="9" t="e">
        <f ca="1">INDIRECT(ADDRESS(ROW(),Controls!#REF!+90))</f>
        <v>#REF!</v>
      </c>
      <c r="GU1371" s="9" t="e">
        <f ca="1">INDIRECT(ADDRESS(ROW(),Controls!#REF!+105))</f>
        <v>#REF!</v>
      </c>
      <c r="GV1371" s="9" t="e">
        <f ca="1">INDIRECT(ADDRESS(ROW(),Controls!#REF!+120))</f>
        <v>#REF!</v>
      </c>
      <c r="GW1371" s="9" t="e">
        <f ca="1">INDIRECT(ADDRESS(ROW(),Controls!#REF!+15))</f>
        <v>#REF!</v>
      </c>
      <c r="GX1371" s="9" t="e">
        <f ca="1">INDIRECT(ADDRESS(ROW(),Controls!#REF!+135))</f>
        <v>#REF!</v>
      </c>
      <c r="HJ1371" s="9" t="e">
        <f t="shared" ca="1" si="126"/>
        <v>#REF!</v>
      </c>
      <c r="HK1371" s="9" t="e">
        <f t="shared" ca="1" si="127"/>
        <v>#REF!</v>
      </c>
      <c r="HL1371" s="9" t="e">
        <f t="shared" ca="1" si="128"/>
        <v>#REF!</v>
      </c>
      <c r="HM1371" s="9" t="e">
        <f t="shared" ca="1" si="129"/>
        <v>#REF!</v>
      </c>
      <c r="HN1371" s="9" t="e">
        <f ca="1">SQRT($GS1371*(1-$GS1371/Controls!$D$15))</f>
        <v>#REF!</v>
      </c>
      <c r="HO1371" s="9" t="e">
        <f t="shared" ca="1" si="130"/>
        <v>#REF!</v>
      </c>
      <c r="HP1371" s="9" t="e">
        <f t="shared" ca="1" si="131"/>
        <v>#REF!</v>
      </c>
      <c r="HQ1371" s="9" t="e">
        <f ca="1">IF($GV1371=0,NA(),($GX1371*Controls!#REF!))</f>
        <v>#REF!</v>
      </c>
    </row>
    <row r="1372" spans="198:225" x14ac:dyDescent="0.25">
      <c r="GP1372" s="9" t="e">
        <f ca="1">INDIRECT(ADDRESS(ROW(),Controls!#REF!+30))</f>
        <v>#REF!</v>
      </c>
      <c r="GQ1372" s="9" t="e">
        <f ca="1">INDIRECT(ADDRESS(ROW(),Controls!#REF!+45))</f>
        <v>#REF!</v>
      </c>
      <c r="GR1372" s="9" t="e">
        <f ca="1">INDIRECT(ADDRESS(ROW(),Controls!#REF!+60))</f>
        <v>#REF!</v>
      </c>
      <c r="GS1372" s="9" t="e">
        <f ca="1">INDIRECT(ADDRESS(ROW(),Controls!#REF!+75))</f>
        <v>#REF!</v>
      </c>
      <c r="GT1372" s="9" t="e">
        <f ca="1">INDIRECT(ADDRESS(ROW(),Controls!#REF!+90))</f>
        <v>#REF!</v>
      </c>
      <c r="GU1372" s="9" t="e">
        <f ca="1">INDIRECT(ADDRESS(ROW(),Controls!#REF!+105))</f>
        <v>#REF!</v>
      </c>
      <c r="GV1372" s="9" t="e">
        <f ca="1">INDIRECT(ADDRESS(ROW(),Controls!#REF!+120))</f>
        <v>#REF!</v>
      </c>
      <c r="GW1372" s="9" t="e">
        <f ca="1">INDIRECT(ADDRESS(ROW(),Controls!#REF!+15))</f>
        <v>#REF!</v>
      </c>
      <c r="GX1372" s="9" t="e">
        <f ca="1">INDIRECT(ADDRESS(ROW(),Controls!#REF!+135))</f>
        <v>#REF!</v>
      </c>
      <c r="HJ1372" s="9" t="e">
        <f t="shared" ca="1" si="126"/>
        <v>#REF!</v>
      </c>
      <c r="HK1372" s="9" t="e">
        <f t="shared" ca="1" si="127"/>
        <v>#REF!</v>
      </c>
      <c r="HL1372" s="9" t="e">
        <f t="shared" ca="1" si="128"/>
        <v>#REF!</v>
      </c>
      <c r="HM1372" s="9" t="e">
        <f t="shared" ca="1" si="129"/>
        <v>#REF!</v>
      </c>
      <c r="HN1372" s="9" t="e">
        <f ca="1">SQRT($GS1372*(1-$GS1372/Controls!$D$15))</f>
        <v>#REF!</v>
      </c>
      <c r="HO1372" s="9" t="e">
        <f t="shared" ca="1" si="130"/>
        <v>#REF!</v>
      </c>
      <c r="HP1372" s="9" t="e">
        <f t="shared" ca="1" si="131"/>
        <v>#REF!</v>
      </c>
      <c r="HQ1372" s="9" t="e">
        <f ca="1">IF($GV1372=0,NA(),($GX1372*Controls!#REF!))</f>
        <v>#REF!</v>
      </c>
    </row>
    <row r="1373" spans="198:225" x14ac:dyDescent="0.25">
      <c r="GP1373" s="9" t="e">
        <f ca="1">INDIRECT(ADDRESS(ROW(),Controls!#REF!+30))</f>
        <v>#REF!</v>
      </c>
      <c r="GQ1373" s="9" t="e">
        <f ca="1">INDIRECT(ADDRESS(ROW(),Controls!#REF!+45))</f>
        <v>#REF!</v>
      </c>
      <c r="GR1373" s="9" t="e">
        <f ca="1">INDIRECT(ADDRESS(ROW(),Controls!#REF!+60))</f>
        <v>#REF!</v>
      </c>
      <c r="GS1373" s="9" t="e">
        <f ca="1">INDIRECT(ADDRESS(ROW(),Controls!#REF!+75))</f>
        <v>#REF!</v>
      </c>
      <c r="GT1373" s="9" t="e">
        <f ca="1">INDIRECT(ADDRESS(ROW(),Controls!#REF!+90))</f>
        <v>#REF!</v>
      </c>
      <c r="GU1373" s="9" t="e">
        <f ca="1">INDIRECT(ADDRESS(ROW(),Controls!#REF!+105))</f>
        <v>#REF!</v>
      </c>
      <c r="GV1373" s="9" t="e">
        <f ca="1">INDIRECT(ADDRESS(ROW(),Controls!#REF!+120))</f>
        <v>#REF!</v>
      </c>
      <c r="GW1373" s="9" t="e">
        <f ca="1">INDIRECT(ADDRESS(ROW(),Controls!#REF!+15))</f>
        <v>#REF!</v>
      </c>
      <c r="GX1373" s="9" t="e">
        <f ca="1">INDIRECT(ADDRESS(ROW(),Controls!#REF!+135))</f>
        <v>#REF!</v>
      </c>
      <c r="HJ1373" s="9" t="e">
        <f t="shared" ca="1" si="126"/>
        <v>#REF!</v>
      </c>
      <c r="HK1373" s="9" t="e">
        <f t="shared" ca="1" si="127"/>
        <v>#REF!</v>
      </c>
      <c r="HL1373" s="9" t="e">
        <f t="shared" ca="1" si="128"/>
        <v>#REF!</v>
      </c>
      <c r="HM1373" s="9" t="e">
        <f t="shared" ca="1" si="129"/>
        <v>#REF!</v>
      </c>
      <c r="HN1373" s="9" t="e">
        <f ca="1">SQRT($GS1373*(1-$GS1373/Controls!$D$15))</f>
        <v>#REF!</v>
      </c>
      <c r="HO1373" s="9" t="e">
        <f t="shared" ca="1" si="130"/>
        <v>#REF!</v>
      </c>
      <c r="HP1373" s="9" t="e">
        <f t="shared" ca="1" si="131"/>
        <v>#REF!</v>
      </c>
      <c r="HQ1373" s="9" t="e">
        <f ca="1">IF($GV1373=0,NA(),($GX1373*Controls!#REF!))</f>
        <v>#REF!</v>
      </c>
    </row>
    <row r="1374" spans="198:225" x14ac:dyDescent="0.25">
      <c r="GP1374" s="9" t="e">
        <f ca="1">INDIRECT(ADDRESS(ROW(),Controls!#REF!+30))</f>
        <v>#REF!</v>
      </c>
      <c r="GQ1374" s="9" t="e">
        <f ca="1">INDIRECT(ADDRESS(ROW(),Controls!#REF!+45))</f>
        <v>#REF!</v>
      </c>
      <c r="GR1374" s="9" t="e">
        <f ca="1">INDIRECT(ADDRESS(ROW(),Controls!#REF!+60))</f>
        <v>#REF!</v>
      </c>
      <c r="GS1374" s="9" t="e">
        <f ca="1">INDIRECT(ADDRESS(ROW(),Controls!#REF!+75))</f>
        <v>#REF!</v>
      </c>
      <c r="GT1374" s="9" t="e">
        <f ca="1">INDIRECT(ADDRESS(ROW(),Controls!#REF!+90))</f>
        <v>#REF!</v>
      </c>
      <c r="GU1374" s="9" t="e">
        <f ca="1">INDIRECT(ADDRESS(ROW(),Controls!#REF!+105))</f>
        <v>#REF!</v>
      </c>
      <c r="GV1374" s="9" t="e">
        <f ca="1">INDIRECT(ADDRESS(ROW(),Controls!#REF!+120))</f>
        <v>#REF!</v>
      </c>
      <c r="GW1374" s="9" t="e">
        <f ca="1">INDIRECT(ADDRESS(ROW(),Controls!#REF!+15))</f>
        <v>#REF!</v>
      </c>
      <c r="GX1374" s="9" t="e">
        <f ca="1">INDIRECT(ADDRESS(ROW(),Controls!#REF!+135))</f>
        <v>#REF!</v>
      </c>
      <c r="HJ1374" s="9" t="e">
        <f t="shared" ca="1" si="126"/>
        <v>#REF!</v>
      </c>
      <c r="HK1374" s="9" t="e">
        <f t="shared" ca="1" si="127"/>
        <v>#REF!</v>
      </c>
      <c r="HL1374" s="9" t="e">
        <f t="shared" ca="1" si="128"/>
        <v>#REF!</v>
      </c>
      <c r="HM1374" s="9" t="e">
        <f t="shared" ca="1" si="129"/>
        <v>#REF!</v>
      </c>
      <c r="HN1374" s="9" t="e">
        <f ca="1">SQRT($GS1374*(1-$GS1374/Controls!$D$15))</f>
        <v>#REF!</v>
      </c>
      <c r="HO1374" s="9" t="e">
        <f t="shared" ca="1" si="130"/>
        <v>#REF!</v>
      </c>
      <c r="HP1374" s="9" t="e">
        <f t="shared" ca="1" si="131"/>
        <v>#REF!</v>
      </c>
      <c r="HQ1374" s="9" t="e">
        <f ca="1">IF($GV1374=0,NA(),($GX1374*Controls!#REF!))</f>
        <v>#REF!</v>
      </c>
    </row>
    <row r="1375" spans="198:225" x14ac:dyDescent="0.25">
      <c r="GP1375" s="9" t="e">
        <f ca="1">INDIRECT(ADDRESS(ROW(),Controls!#REF!+30))</f>
        <v>#REF!</v>
      </c>
      <c r="GQ1375" s="9" t="e">
        <f ca="1">INDIRECT(ADDRESS(ROW(),Controls!#REF!+45))</f>
        <v>#REF!</v>
      </c>
      <c r="GR1375" s="9" t="e">
        <f ca="1">INDIRECT(ADDRESS(ROW(),Controls!#REF!+60))</f>
        <v>#REF!</v>
      </c>
      <c r="GS1375" s="9" t="e">
        <f ca="1">INDIRECT(ADDRESS(ROW(),Controls!#REF!+75))</f>
        <v>#REF!</v>
      </c>
      <c r="GT1375" s="9" t="e">
        <f ca="1">INDIRECT(ADDRESS(ROW(),Controls!#REF!+90))</f>
        <v>#REF!</v>
      </c>
      <c r="GU1375" s="9" t="e">
        <f ca="1">INDIRECT(ADDRESS(ROW(),Controls!#REF!+105))</f>
        <v>#REF!</v>
      </c>
      <c r="GV1375" s="9" t="e">
        <f ca="1">INDIRECT(ADDRESS(ROW(),Controls!#REF!+120))</f>
        <v>#REF!</v>
      </c>
      <c r="GW1375" s="9" t="e">
        <f ca="1">INDIRECT(ADDRESS(ROW(),Controls!#REF!+15))</f>
        <v>#REF!</v>
      </c>
      <c r="GX1375" s="9" t="e">
        <f ca="1">INDIRECT(ADDRESS(ROW(),Controls!#REF!+135))</f>
        <v>#REF!</v>
      </c>
      <c r="HJ1375" s="9" t="e">
        <f t="shared" ca="1" si="126"/>
        <v>#REF!</v>
      </c>
      <c r="HK1375" s="9" t="e">
        <f t="shared" ca="1" si="127"/>
        <v>#REF!</v>
      </c>
      <c r="HL1375" s="9" t="e">
        <f t="shared" ca="1" si="128"/>
        <v>#REF!</v>
      </c>
      <c r="HM1375" s="9" t="e">
        <f t="shared" ca="1" si="129"/>
        <v>#REF!</v>
      </c>
      <c r="HN1375" s="9" t="e">
        <f ca="1">SQRT($GS1375*(1-$GS1375/Controls!$D$15))</f>
        <v>#REF!</v>
      </c>
      <c r="HO1375" s="9" t="e">
        <f t="shared" ca="1" si="130"/>
        <v>#REF!</v>
      </c>
      <c r="HP1375" s="9" t="e">
        <f t="shared" ca="1" si="131"/>
        <v>#REF!</v>
      </c>
      <c r="HQ1375" s="9" t="e">
        <f ca="1">IF($GV1375=0,NA(),($GX1375*Controls!#REF!))</f>
        <v>#REF!</v>
      </c>
    </row>
    <row r="1376" spans="198:225" x14ac:dyDescent="0.25">
      <c r="GP1376" s="9" t="e">
        <f ca="1">INDIRECT(ADDRESS(ROW(),Controls!#REF!+30))</f>
        <v>#REF!</v>
      </c>
      <c r="GQ1376" s="9" t="e">
        <f ca="1">INDIRECT(ADDRESS(ROW(),Controls!#REF!+45))</f>
        <v>#REF!</v>
      </c>
      <c r="GR1376" s="9" t="e">
        <f ca="1">INDIRECT(ADDRESS(ROW(),Controls!#REF!+60))</f>
        <v>#REF!</v>
      </c>
      <c r="GS1376" s="9" t="e">
        <f ca="1">INDIRECT(ADDRESS(ROW(),Controls!#REF!+75))</f>
        <v>#REF!</v>
      </c>
      <c r="GT1376" s="9" t="e">
        <f ca="1">INDIRECT(ADDRESS(ROW(),Controls!#REF!+90))</f>
        <v>#REF!</v>
      </c>
      <c r="GU1376" s="9" t="e">
        <f ca="1">INDIRECT(ADDRESS(ROW(),Controls!#REF!+105))</f>
        <v>#REF!</v>
      </c>
      <c r="GV1376" s="9" t="e">
        <f ca="1">INDIRECT(ADDRESS(ROW(),Controls!#REF!+120))</f>
        <v>#REF!</v>
      </c>
      <c r="GW1376" s="9" t="e">
        <f ca="1">INDIRECT(ADDRESS(ROW(),Controls!#REF!+15))</f>
        <v>#REF!</v>
      </c>
      <c r="GX1376" s="9" t="e">
        <f ca="1">INDIRECT(ADDRESS(ROW(),Controls!#REF!+135))</f>
        <v>#REF!</v>
      </c>
      <c r="HJ1376" s="9" t="e">
        <f t="shared" ca="1" si="126"/>
        <v>#REF!</v>
      </c>
      <c r="HK1376" s="9" t="e">
        <f t="shared" ca="1" si="127"/>
        <v>#REF!</v>
      </c>
      <c r="HL1376" s="9" t="e">
        <f t="shared" ca="1" si="128"/>
        <v>#REF!</v>
      </c>
      <c r="HM1376" s="9" t="e">
        <f t="shared" ca="1" si="129"/>
        <v>#REF!</v>
      </c>
      <c r="HN1376" s="9" t="e">
        <f ca="1">SQRT($GS1376*(1-$GS1376/Controls!$D$15))</f>
        <v>#REF!</v>
      </c>
      <c r="HO1376" s="9" t="e">
        <f t="shared" ca="1" si="130"/>
        <v>#REF!</v>
      </c>
      <c r="HP1376" s="9" t="e">
        <f t="shared" ca="1" si="131"/>
        <v>#REF!</v>
      </c>
      <c r="HQ1376" s="9" t="e">
        <f ca="1">IF($GV1376=0,NA(),($GX1376*Controls!#REF!))</f>
        <v>#REF!</v>
      </c>
    </row>
    <row r="1377" spans="198:225" x14ac:dyDescent="0.25">
      <c r="GP1377" s="9" t="e">
        <f ca="1">INDIRECT(ADDRESS(ROW(),Controls!#REF!+30))</f>
        <v>#REF!</v>
      </c>
      <c r="GQ1377" s="9" t="e">
        <f ca="1">INDIRECT(ADDRESS(ROW(),Controls!#REF!+45))</f>
        <v>#REF!</v>
      </c>
      <c r="GR1377" s="9" t="e">
        <f ca="1">INDIRECT(ADDRESS(ROW(),Controls!#REF!+60))</f>
        <v>#REF!</v>
      </c>
      <c r="GS1377" s="9" t="e">
        <f ca="1">INDIRECT(ADDRESS(ROW(),Controls!#REF!+75))</f>
        <v>#REF!</v>
      </c>
      <c r="GT1377" s="9" t="e">
        <f ca="1">INDIRECT(ADDRESS(ROW(),Controls!#REF!+90))</f>
        <v>#REF!</v>
      </c>
      <c r="GU1377" s="9" t="e">
        <f ca="1">INDIRECT(ADDRESS(ROW(),Controls!#REF!+105))</f>
        <v>#REF!</v>
      </c>
      <c r="GV1377" s="9" t="e">
        <f ca="1">INDIRECT(ADDRESS(ROW(),Controls!#REF!+120))</f>
        <v>#REF!</v>
      </c>
      <c r="GW1377" s="9" t="e">
        <f ca="1">INDIRECT(ADDRESS(ROW(),Controls!#REF!+15))</f>
        <v>#REF!</v>
      </c>
      <c r="GX1377" s="9" t="e">
        <f ca="1">INDIRECT(ADDRESS(ROW(),Controls!#REF!+135))</f>
        <v>#REF!</v>
      </c>
      <c r="HJ1377" s="9" t="e">
        <f t="shared" ca="1" si="126"/>
        <v>#REF!</v>
      </c>
      <c r="HK1377" s="9" t="e">
        <f t="shared" ca="1" si="127"/>
        <v>#REF!</v>
      </c>
      <c r="HL1377" s="9" t="e">
        <f t="shared" ca="1" si="128"/>
        <v>#REF!</v>
      </c>
      <c r="HM1377" s="9" t="e">
        <f t="shared" ca="1" si="129"/>
        <v>#REF!</v>
      </c>
      <c r="HN1377" s="9" t="e">
        <f ca="1">SQRT($GS1377*(1-$GS1377/Controls!$D$15))</f>
        <v>#REF!</v>
      </c>
      <c r="HO1377" s="9" t="e">
        <f t="shared" ca="1" si="130"/>
        <v>#REF!</v>
      </c>
      <c r="HP1377" s="9" t="e">
        <f t="shared" ca="1" si="131"/>
        <v>#REF!</v>
      </c>
      <c r="HQ1377" s="9" t="e">
        <f ca="1">IF($GV1377=0,NA(),($GX1377*Controls!#REF!))</f>
        <v>#REF!</v>
      </c>
    </row>
    <row r="1378" spans="198:225" x14ac:dyDescent="0.25">
      <c r="GP1378" s="9" t="e">
        <f ca="1">INDIRECT(ADDRESS(ROW(),Controls!#REF!+30))</f>
        <v>#REF!</v>
      </c>
      <c r="GQ1378" s="9" t="e">
        <f ca="1">INDIRECT(ADDRESS(ROW(),Controls!#REF!+45))</f>
        <v>#REF!</v>
      </c>
      <c r="GR1378" s="9" t="e">
        <f ca="1">INDIRECT(ADDRESS(ROW(),Controls!#REF!+60))</f>
        <v>#REF!</v>
      </c>
      <c r="GS1378" s="9" t="e">
        <f ca="1">INDIRECT(ADDRESS(ROW(),Controls!#REF!+75))</f>
        <v>#REF!</v>
      </c>
      <c r="GT1378" s="9" t="e">
        <f ca="1">INDIRECT(ADDRESS(ROW(),Controls!#REF!+90))</f>
        <v>#REF!</v>
      </c>
      <c r="GU1378" s="9" t="e">
        <f ca="1">INDIRECT(ADDRESS(ROW(),Controls!#REF!+105))</f>
        <v>#REF!</v>
      </c>
      <c r="GV1378" s="9" t="e">
        <f ca="1">INDIRECT(ADDRESS(ROW(),Controls!#REF!+120))</f>
        <v>#REF!</v>
      </c>
      <c r="GW1378" s="9" t="e">
        <f ca="1">INDIRECT(ADDRESS(ROW(),Controls!#REF!+15))</f>
        <v>#REF!</v>
      </c>
      <c r="GX1378" s="9" t="e">
        <f ca="1">INDIRECT(ADDRESS(ROW(),Controls!#REF!+135))</f>
        <v>#REF!</v>
      </c>
      <c r="HJ1378" s="9" t="e">
        <f t="shared" ca="1" si="126"/>
        <v>#REF!</v>
      </c>
      <c r="HK1378" s="9" t="e">
        <f t="shared" ca="1" si="127"/>
        <v>#REF!</v>
      </c>
      <c r="HL1378" s="9" t="e">
        <f t="shared" ca="1" si="128"/>
        <v>#REF!</v>
      </c>
      <c r="HM1378" s="9" t="e">
        <f t="shared" ca="1" si="129"/>
        <v>#REF!</v>
      </c>
      <c r="HN1378" s="9" t="e">
        <f ca="1">SQRT($GS1378*(1-$GS1378/Controls!$D$15))</f>
        <v>#REF!</v>
      </c>
      <c r="HO1378" s="9" t="e">
        <f t="shared" ca="1" si="130"/>
        <v>#REF!</v>
      </c>
      <c r="HP1378" s="9" t="e">
        <f t="shared" ca="1" si="131"/>
        <v>#REF!</v>
      </c>
      <c r="HQ1378" s="9" t="e">
        <f ca="1">IF($GV1378=0,NA(),($GX1378*Controls!#REF!))</f>
        <v>#REF!</v>
      </c>
    </row>
    <row r="1379" spans="198:225" x14ac:dyDescent="0.25">
      <c r="GP1379" s="9" t="e">
        <f ca="1">INDIRECT(ADDRESS(ROW(),Controls!#REF!+30))</f>
        <v>#REF!</v>
      </c>
      <c r="GQ1379" s="9" t="e">
        <f ca="1">INDIRECT(ADDRESS(ROW(),Controls!#REF!+45))</f>
        <v>#REF!</v>
      </c>
      <c r="GR1379" s="9" t="e">
        <f ca="1">INDIRECT(ADDRESS(ROW(),Controls!#REF!+60))</f>
        <v>#REF!</v>
      </c>
      <c r="GS1379" s="9" t="e">
        <f ca="1">INDIRECT(ADDRESS(ROW(),Controls!#REF!+75))</f>
        <v>#REF!</v>
      </c>
      <c r="GT1379" s="9" t="e">
        <f ca="1">INDIRECT(ADDRESS(ROW(),Controls!#REF!+90))</f>
        <v>#REF!</v>
      </c>
      <c r="GU1379" s="9" t="e">
        <f ca="1">INDIRECT(ADDRESS(ROW(),Controls!#REF!+105))</f>
        <v>#REF!</v>
      </c>
      <c r="GV1379" s="9" t="e">
        <f ca="1">INDIRECT(ADDRESS(ROW(),Controls!#REF!+120))</f>
        <v>#REF!</v>
      </c>
      <c r="GW1379" s="9" t="e">
        <f ca="1">INDIRECT(ADDRESS(ROW(),Controls!#REF!+15))</f>
        <v>#REF!</v>
      </c>
      <c r="GX1379" s="9" t="e">
        <f ca="1">INDIRECT(ADDRESS(ROW(),Controls!#REF!+135))</f>
        <v>#REF!</v>
      </c>
      <c r="HJ1379" s="9" t="e">
        <f t="shared" ca="1" si="126"/>
        <v>#REF!</v>
      </c>
      <c r="HK1379" s="9" t="e">
        <f t="shared" ca="1" si="127"/>
        <v>#REF!</v>
      </c>
      <c r="HL1379" s="9" t="e">
        <f t="shared" ca="1" si="128"/>
        <v>#REF!</v>
      </c>
      <c r="HM1379" s="9" t="e">
        <f t="shared" ca="1" si="129"/>
        <v>#REF!</v>
      </c>
      <c r="HN1379" s="9" t="e">
        <f ca="1">SQRT($GS1379*(1-$GS1379/Controls!$D$15))</f>
        <v>#REF!</v>
      </c>
      <c r="HO1379" s="9" t="e">
        <f t="shared" ca="1" si="130"/>
        <v>#REF!</v>
      </c>
      <c r="HP1379" s="9" t="e">
        <f t="shared" ca="1" si="131"/>
        <v>#REF!</v>
      </c>
      <c r="HQ1379" s="9" t="e">
        <f ca="1">IF($GV1379=0,NA(),($GX1379*Controls!#REF!))</f>
        <v>#REF!</v>
      </c>
    </row>
    <row r="1380" spans="198:225" x14ac:dyDescent="0.25">
      <c r="GP1380" s="9" t="e">
        <f ca="1">INDIRECT(ADDRESS(ROW(),Controls!#REF!+30))</f>
        <v>#REF!</v>
      </c>
      <c r="GQ1380" s="9" t="e">
        <f ca="1">INDIRECT(ADDRESS(ROW(),Controls!#REF!+45))</f>
        <v>#REF!</v>
      </c>
      <c r="GR1380" s="9" t="e">
        <f ca="1">INDIRECT(ADDRESS(ROW(),Controls!#REF!+60))</f>
        <v>#REF!</v>
      </c>
      <c r="GS1380" s="9" t="e">
        <f ca="1">INDIRECT(ADDRESS(ROW(),Controls!#REF!+75))</f>
        <v>#REF!</v>
      </c>
      <c r="GT1380" s="9" t="e">
        <f ca="1">INDIRECT(ADDRESS(ROW(),Controls!#REF!+90))</f>
        <v>#REF!</v>
      </c>
      <c r="GU1380" s="9" t="e">
        <f ca="1">INDIRECT(ADDRESS(ROW(),Controls!#REF!+105))</f>
        <v>#REF!</v>
      </c>
      <c r="GV1380" s="9" t="e">
        <f ca="1">INDIRECT(ADDRESS(ROW(),Controls!#REF!+120))</f>
        <v>#REF!</v>
      </c>
      <c r="GW1380" s="9" t="e">
        <f ca="1">INDIRECT(ADDRESS(ROW(),Controls!#REF!+15))</f>
        <v>#REF!</v>
      </c>
      <c r="GX1380" s="9" t="e">
        <f ca="1">INDIRECT(ADDRESS(ROW(),Controls!#REF!+135))</f>
        <v>#REF!</v>
      </c>
      <c r="HJ1380" s="9" t="e">
        <f t="shared" ca="1" si="126"/>
        <v>#REF!</v>
      </c>
      <c r="HK1380" s="9" t="e">
        <f t="shared" ca="1" si="127"/>
        <v>#REF!</v>
      </c>
      <c r="HL1380" s="9" t="e">
        <f t="shared" ca="1" si="128"/>
        <v>#REF!</v>
      </c>
      <c r="HM1380" s="9" t="e">
        <f t="shared" ca="1" si="129"/>
        <v>#REF!</v>
      </c>
      <c r="HN1380" s="9" t="e">
        <f ca="1">SQRT($GS1380*(1-$GS1380/Controls!$D$15))</f>
        <v>#REF!</v>
      </c>
      <c r="HO1380" s="9" t="e">
        <f t="shared" ca="1" si="130"/>
        <v>#REF!</v>
      </c>
      <c r="HP1380" s="9" t="e">
        <f t="shared" ca="1" si="131"/>
        <v>#REF!</v>
      </c>
      <c r="HQ1380" s="9" t="e">
        <f ca="1">IF($GV1380=0,NA(),($GX1380*Controls!#REF!))</f>
        <v>#REF!</v>
      </c>
    </row>
    <row r="1381" spans="198:225" x14ac:dyDescent="0.25">
      <c r="GP1381" s="9" t="e">
        <f ca="1">INDIRECT(ADDRESS(ROW(),Controls!#REF!+30))</f>
        <v>#REF!</v>
      </c>
      <c r="GQ1381" s="9" t="e">
        <f ca="1">INDIRECT(ADDRESS(ROW(),Controls!#REF!+45))</f>
        <v>#REF!</v>
      </c>
      <c r="GR1381" s="9" t="e">
        <f ca="1">INDIRECT(ADDRESS(ROW(),Controls!#REF!+60))</f>
        <v>#REF!</v>
      </c>
      <c r="GS1381" s="9" t="e">
        <f ca="1">INDIRECT(ADDRESS(ROW(),Controls!#REF!+75))</f>
        <v>#REF!</v>
      </c>
      <c r="GT1381" s="9" t="e">
        <f ca="1">INDIRECT(ADDRESS(ROW(),Controls!#REF!+90))</f>
        <v>#REF!</v>
      </c>
      <c r="GU1381" s="9" t="e">
        <f ca="1">INDIRECT(ADDRESS(ROW(),Controls!#REF!+105))</f>
        <v>#REF!</v>
      </c>
      <c r="GV1381" s="9" t="e">
        <f ca="1">INDIRECT(ADDRESS(ROW(),Controls!#REF!+120))</f>
        <v>#REF!</v>
      </c>
      <c r="GW1381" s="9" t="e">
        <f ca="1">INDIRECT(ADDRESS(ROW(),Controls!#REF!+15))</f>
        <v>#REF!</v>
      </c>
      <c r="GX1381" s="9" t="e">
        <f ca="1">INDIRECT(ADDRESS(ROW(),Controls!#REF!+135))</f>
        <v>#REF!</v>
      </c>
      <c r="HJ1381" s="9" t="e">
        <f t="shared" ca="1" si="126"/>
        <v>#REF!</v>
      </c>
      <c r="HK1381" s="9" t="e">
        <f t="shared" ca="1" si="127"/>
        <v>#REF!</v>
      </c>
      <c r="HL1381" s="9" t="e">
        <f t="shared" ca="1" si="128"/>
        <v>#REF!</v>
      </c>
      <c r="HM1381" s="9" t="e">
        <f t="shared" ca="1" si="129"/>
        <v>#REF!</v>
      </c>
      <c r="HN1381" s="9" t="e">
        <f ca="1">SQRT($GS1381*(1-$GS1381/Controls!$D$15))</f>
        <v>#REF!</v>
      </c>
      <c r="HO1381" s="9" t="e">
        <f t="shared" ca="1" si="130"/>
        <v>#REF!</v>
      </c>
      <c r="HP1381" s="9" t="e">
        <f t="shared" ca="1" si="131"/>
        <v>#REF!</v>
      </c>
      <c r="HQ1381" s="9" t="e">
        <f ca="1">IF($GV1381=0,NA(),($GX1381*Controls!#REF!))</f>
        <v>#REF!</v>
      </c>
    </row>
    <row r="1382" spans="198:225" x14ac:dyDescent="0.25">
      <c r="GP1382" s="9" t="e">
        <f ca="1">INDIRECT(ADDRESS(ROW(),Controls!#REF!+30))</f>
        <v>#REF!</v>
      </c>
      <c r="GQ1382" s="9" t="e">
        <f ca="1">INDIRECT(ADDRESS(ROW(),Controls!#REF!+45))</f>
        <v>#REF!</v>
      </c>
      <c r="GR1382" s="9" t="e">
        <f ca="1">INDIRECT(ADDRESS(ROW(),Controls!#REF!+60))</f>
        <v>#REF!</v>
      </c>
      <c r="GS1382" s="9" t="e">
        <f ca="1">INDIRECT(ADDRESS(ROW(),Controls!#REF!+75))</f>
        <v>#REF!</v>
      </c>
      <c r="GT1382" s="9" t="e">
        <f ca="1">INDIRECT(ADDRESS(ROW(),Controls!#REF!+90))</f>
        <v>#REF!</v>
      </c>
      <c r="GU1382" s="9" t="e">
        <f ca="1">INDIRECT(ADDRESS(ROW(),Controls!#REF!+105))</f>
        <v>#REF!</v>
      </c>
      <c r="GV1382" s="9" t="e">
        <f ca="1">INDIRECT(ADDRESS(ROW(),Controls!#REF!+120))</f>
        <v>#REF!</v>
      </c>
      <c r="GW1382" s="9" t="e">
        <f ca="1">INDIRECT(ADDRESS(ROW(),Controls!#REF!+15))</f>
        <v>#REF!</v>
      </c>
      <c r="GX1382" s="9" t="e">
        <f ca="1">INDIRECT(ADDRESS(ROW(),Controls!#REF!+135))</f>
        <v>#REF!</v>
      </c>
      <c r="HJ1382" s="9" t="e">
        <f t="shared" ca="1" si="126"/>
        <v>#REF!</v>
      </c>
      <c r="HK1382" s="9" t="e">
        <f t="shared" ca="1" si="127"/>
        <v>#REF!</v>
      </c>
      <c r="HL1382" s="9" t="e">
        <f t="shared" ca="1" si="128"/>
        <v>#REF!</v>
      </c>
      <c r="HM1382" s="9" t="e">
        <f t="shared" ca="1" si="129"/>
        <v>#REF!</v>
      </c>
      <c r="HN1382" s="9" t="e">
        <f ca="1">SQRT($GS1382*(1-$GS1382/Controls!$D$15))</f>
        <v>#REF!</v>
      </c>
      <c r="HO1382" s="9" t="e">
        <f t="shared" ca="1" si="130"/>
        <v>#REF!</v>
      </c>
      <c r="HP1382" s="9" t="e">
        <f t="shared" ca="1" si="131"/>
        <v>#REF!</v>
      </c>
      <c r="HQ1382" s="9" t="e">
        <f ca="1">IF($GV1382=0,NA(),($GX1382*Controls!#REF!))</f>
        <v>#REF!</v>
      </c>
    </row>
    <row r="1383" spans="198:225" x14ac:dyDescent="0.25">
      <c r="GP1383" s="9" t="e">
        <f ca="1">INDIRECT(ADDRESS(ROW(),Controls!#REF!+30))</f>
        <v>#REF!</v>
      </c>
      <c r="GQ1383" s="9" t="e">
        <f ca="1">INDIRECT(ADDRESS(ROW(),Controls!#REF!+45))</f>
        <v>#REF!</v>
      </c>
      <c r="GR1383" s="9" t="e">
        <f ca="1">INDIRECT(ADDRESS(ROW(),Controls!#REF!+60))</f>
        <v>#REF!</v>
      </c>
      <c r="GS1383" s="9" t="e">
        <f ca="1">INDIRECT(ADDRESS(ROW(),Controls!#REF!+75))</f>
        <v>#REF!</v>
      </c>
      <c r="GT1383" s="9" t="e">
        <f ca="1">INDIRECT(ADDRESS(ROW(),Controls!#REF!+90))</f>
        <v>#REF!</v>
      </c>
      <c r="GU1383" s="9" t="e">
        <f ca="1">INDIRECT(ADDRESS(ROW(),Controls!#REF!+105))</f>
        <v>#REF!</v>
      </c>
      <c r="GV1383" s="9" t="e">
        <f ca="1">INDIRECT(ADDRESS(ROW(),Controls!#REF!+120))</f>
        <v>#REF!</v>
      </c>
      <c r="GW1383" s="9" t="e">
        <f ca="1">INDIRECT(ADDRESS(ROW(),Controls!#REF!+15))</f>
        <v>#REF!</v>
      </c>
      <c r="GX1383" s="9" t="e">
        <f ca="1">INDIRECT(ADDRESS(ROW(),Controls!#REF!+135))</f>
        <v>#REF!</v>
      </c>
      <c r="HJ1383" s="9" t="e">
        <f t="shared" ca="1" si="126"/>
        <v>#REF!</v>
      </c>
      <c r="HK1383" s="9" t="e">
        <f t="shared" ca="1" si="127"/>
        <v>#REF!</v>
      </c>
      <c r="HL1383" s="9" t="e">
        <f t="shared" ca="1" si="128"/>
        <v>#REF!</v>
      </c>
      <c r="HM1383" s="9" t="e">
        <f t="shared" ca="1" si="129"/>
        <v>#REF!</v>
      </c>
      <c r="HN1383" s="9" t="e">
        <f ca="1">SQRT($GS1383*(1-$GS1383/Controls!$D$15))</f>
        <v>#REF!</v>
      </c>
      <c r="HO1383" s="9" t="e">
        <f t="shared" ca="1" si="130"/>
        <v>#REF!</v>
      </c>
      <c r="HP1383" s="9" t="e">
        <f t="shared" ca="1" si="131"/>
        <v>#REF!</v>
      </c>
      <c r="HQ1383" s="9" t="e">
        <f ca="1">IF($GV1383=0,NA(),($GX1383*Controls!#REF!))</f>
        <v>#REF!</v>
      </c>
    </row>
    <row r="1384" spans="198:225" x14ac:dyDescent="0.25">
      <c r="GP1384" s="9" t="e">
        <f ca="1">INDIRECT(ADDRESS(ROW(),Controls!#REF!+30))</f>
        <v>#REF!</v>
      </c>
      <c r="GQ1384" s="9" t="e">
        <f ca="1">INDIRECT(ADDRESS(ROW(),Controls!#REF!+45))</f>
        <v>#REF!</v>
      </c>
      <c r="GR1384" s="9" t="e">
        <f ca="1">INDIRECT(ADDRESS(ROW(),Controls!#REF!+60))</f>
        <v>#REF!</v>
      </c>
      <c r="GS1384" s="9" t="e">
        <f ca="1">INDIRECT(ADDRESS(ROW(),Controls!#REF!+75))</f>
        <v>#REF!</v>
      </c>
      <c r="GT1384" s="9" t="e">
        <f ca="1">INDIRECT(ADDRESS(ROW(),Controls!#REF!+90))</f>
        <v>#REF!</v>
      </c>
      <c r="GU1384" s="9" t="e">
        <f ca="1">INDIRECT(ADDRESS(ROW(),Controls!#REF!+105))</f>
        <v>#REF!</v>
      </c>
      <c r="GV1384" s="9" t="e">
        <f ca="1">INDIRECT(ADDRESS(ROW(),Controls!#REF!+120))</f>
        <v>#REF!</v>
      </c>
      <c r="GW1384" s="9" t="e">
        <f ca="1">INDIRECT(ADDRESS(ROW(),Controls!#REF!+15))</f>
        <v>#REF!</v>
      </c>
      <c r="GX1384" s="9" t="e">
        <f ca="1">INDIRECT(ADDRESS(ROW(),Controls!#REF!+135))</f>
        <v>#REF!</v>
      </c>
      <c r="HJ1384" s="9" t="e">
        <f t="shared" ca="1" si="126"/>
        <v>#REF!</v>
      </c>
      <c r="HK1384" s="9" t="e">
        <f t="shared" ca="1" si="127"/>
        <v>#REF!</v>
      </c>
      <c r="HL1384" s="9" t="e">
        <f t="shared" ca="1" si="128"/>
        <v>#REF!</v>
      </c>
      <c r="HM1384" s="9" t="e">
        <f t="shared" ca="1" si="129"/>
        <v>#REF!</v>
      </c>
      <c r="HN1384" s="9" t="e">
        <f ca="1">SQRT($GS1384*(1-$GS1384/Controls!$D$15))</f>
        <v>#REF!</v>
      </c>
      <c r="HO1384" s="9" t="e">
        <f t="shared" ca="1" si="130"/>
        <v>#REF!</v>
      </c>
      <c r="HP1384" s="9" t="e">
        <f t="shared" ca="1" si="131"/>
        <v>#REF!</v>
      </c>
      <c r="HQ1384" s="9" t="e">
        <f ca="1">IF($GV1384=0,NA(),($GX1384*Controls!#REF!))</f>
        <v>#REF!</v>
      </c>
    </row>
    <row r="1385" spans="198:225" x14ac:dyDescent="0.25">
      <c r="GP1385" s="9" t="e">
        <f ca="1">INDIRECT(ADDRESS(ROW(),Controls!#REF!+30))</f>
        <v>#REF!</v>
      </c>
      <c r="GQ1385" s="9" t="e">
        <f ca="1">INDIRECT(ADDRESS(ROW(),Controls!#REF!+45))</f>
        <v>#REF!</v>
      </c>
      <c r="GR1385" s="9" t="e">
        <f ca="1">INDIRECT(ADDRESS(ROW(),Controls!#REF!+60))</f>
        <v>#REF!</v>
      </c>
      <c r="GS1385" s="9" t="e">
        <f ca="1">INDIRECT(ADDRESS(ROW(),Controls!#REF!+75))</f>
        <v>#REF!</v>
      </c>
      <c r="GT1385" s="9" t="e">
        <f ca="1">INDIRECT(ADDRESS(ROW(),Controls!#REF!+90))</f>
        <v>#REF!</v>
      </c>
      <c r="GU1385" s="9" t="e">
        <f ca="1">INDIRECT(ADDRESS(ROW(),Controls!#REF!+105))</f>
        <v>#REF!</v>
      </c>
      <c r="GV1385" s="9" t="e">
        <f ca="1">INDIRECT(ADDRESS(ROW(),Controls!#REF!+120))</f>
        <v>#REF!</v>
      </c>
      <c r="GW1385" s="9" t="e">
        <f ca="1">INDIRECT(ADDRESS(ROW(),Controls!#REF!+15))</f>
        <v>#REF!</v>
      </c>
      <c r="GX1385" s="9" t="e">
        <f ca="1">INDIRECT(ADDRESS(ROW(),Controls!#REF!+135))</f>
        <v>#REF!</v>
      </c>
      <c r="HJ1385" s="9" t="e">
        <f t="shared" ca="1" si="126"/>
        <v>#REF!</v>
      </c>
      <c r="HK1385" s="9" t="e">
        <f t="shared" ca="1" si="127"/>
        <v>#REF!</v>
      </c>
      <c r="HL1385" s="9" t="e">
        <f t="shared" ca="1" si="128"/>
        <v>#REF!</v>
      </c>
      <c r="HM1385" s="9" t="e">
        <f t="shared" ca="1" si="129"/>
        <v>#REF!</v>
      </c>
      <c r="HN1385" s="9" t="e">
        <f ca="1">SQRT($GS1385*(1-$GS1385/Controls!$D$15))</f>
        <v>#REF!</v>
      </c>
      <c r="HO1385" s="9" t="e">
        <f t="shared" ca="1" si="130"/>
        <v>#REF!</v>
      </c>
      <c r="HP1385" s="9" t="e">
        <f t="shared" ca="1" si="131"/>
        <v>#REF!</v>
      </c>
      <c r="HQ1385" s="9" t="e">
        <f ca="1">IF($GV1385=0,NA(),($GX1385*Controls!#REF!))</f>
        <v>#REF!</v>
      </c>
    </row>
    <row r="1386" spans="198:225" x14ac:dyDescent="0.25">
      <c r="GP1386" s="9" t="e">
        <f ca="1">INDIRECT(ADDRESS(ROW(),Controls!#REF!+30))</f>
        <v>#REF!</v>
      </c>
      <c r="GQ1386" s="9" t="e">
        <f ca="1">INDIRECT(ADDRESS(ROW(),Controls!#REF!+45))</f>
        <v>#REF!</v>
      </c>
      <c r="GR1386" s="9" t="e">
        <f ca="1">INDIRECT(ADDRESS(ROW(),Controls!#REF!+60))</f>
        <v>#REF!</v>
      </c>
      <c r="GS1386" s="9" t="e">
        <f ca="1">INDIRECT(ADDRESS(ROW(),Controls!#REF!+75))</f>
        <v>#REF!</v>
      </c>
      <c r="GT1386" s="9" t="e">
        <f ca="1">INDIRECT(ADDRESS(ROW(),Controls!#REF!+90))</f>
        <v>#REF!</v>
      </c>
      <c r="GU1386" s="9" t="e">
        <f ca="1">INDIRECT(ADDRESS(ROW(),Controls!#REF!+105))</f>
        <v>#REF!</v>
      </c>
      <c r="GV1386" s="9" t="e">
        <f ca="1">INDIRECT(ADDRESS(ROW(),Controls!#REF!+120))</f>
        <v>#REF!</v>
      </c>
      <c r="GW1386" s="9" t="e">
        <f ca="1">INDIRECT(ADDRESS(ROW(),Controls!#REF!+15))</f>
        <v>#REF!</v>
      </c>
      <c r="GX1386" s="9" t="e">
        <f ca="1">INDIRECT(ADDRESS(ROW(),Controls!#REF!+135))</f>
        <v>#REF!</v>
      </c>
      <c r="HJ1386" s="9" t="e">
        <f t="shared" ca="1" si="126"/>
        <v>#REF!</v>
      </c>
      <c r="HK1386" s="9" t="e">
        <f t="shared" ca="1" si="127"/>
        <v>#REF!</v>
      </c>
      <c r="HL1386" s="9" t="e">
        <f t="shared" ca="1" si="128"/>
        <v>#REF!</v>
      </c>
      <c r="HM1386" s="9" t="e">
        <f t="shared" ca="1" si="129"/>
        <v>#REF!</v>
      </c>
      <c r="HN1386" s="9" t="e">
        <f ca="1">SQRT($GS1386*(1-$GS1386/Controls!$D$15))</f>
        <v>#REF!</v>
      </c>
      <c r="HO1386" s="9" t="e">
        <f t="shared" ca="1" si="130"/>
        <v>#REF!</v>
      </c>
      <c r="HP1386" s="9" t="e">
        <f t="shared" ca="1" si="131"/>
        <v>#REF!</v>
      </c>
      <c r="HQ1386" s="9" t="e">
        <f ca="1">IF($GV1386=0,NA(),($GX1386*Controls!#REF!))</f>
        <v>#REF!</v>
      </c>
    </row>
    <row r="1387" spans="198:225" x14ac:dyDescent="0.25">
      <c r="GP1387" s="9" t="e">
        <f ca="1">INDIRECT(ADDRESS(ROW(),Controls!#REF!+30))</f>
        <v>#REF!</v>
      </c>
      <c r="GQ1387" s="9" t="e">
        <f ca="1">INDIRECT(ADDRESS(ROW(),Controls!#REF!+45))</f>
        <v>#REF!</v>
      </c>
      <c r="GR1387" s="9" t="e">
        <f ca="1">INDIRECT(ADDRESS(ROW(),Controls!#REF!+60))</f>
        <v>#REF!</v>
      </c>
      <c r="GS1387" s="9" t="e">
        <f ca="1">INDIRECT(ADDRESS(ROW(),Controls!#REF!+75))</f>
        <v>#REF!</v>
      </c>
      <c r="GT1387" s="9" t="e">
        <f ca="1">INDIRECT(ADDRESS(ROW(),Controls!#REF!+90))</f>
        <v>#REF!</v>
      </c>
      <c r="GU1387" s="9" t="e">
        <f ca="1">INDIRECT(ADDRESS(ROW(),Controls!#REF!+105))</f>
        <v>#REF!</v>
      </c>
      <c r="GV1387" s="9" t="e">
        <f ca="1">INDIRECT(ADDRESS(ROW(),Controls!#REF!+120))</f>
        <v>#REF!</v>
      </c>
      <c r="GW1387" s="9" t="e">
        <f ca="1">INDIRECT(ADDRESS(ROW(),Controls!#REF!+15))</f>
        <v>#REF!</v>
      </c>
      <c r="GX1387" s="9" t="e">
        <f ca="1">INDIRECT(ADDRESS(ROW(),Controls!#REF!+135))</f>
        <v>#REF!</v>
      </c>
      <c r="HJ1387" s="9" t="e">
        <f t="shared" ca="1" si="126"/>
        <v>#REF!</v>
      </c>
      <c r="HK1387" s="9" t="e">
        <f t="shared" ca="1" si="127"/>
        <v>#REF!</v>
      </c>
      <c r="HL1387" s="9" t="e">
        <f t="shared" ca="1" si="128"/>
        <v>#REF!</v>
      </c>
      <c r="HM1387" s="9" t="e">
        <f t="shared" ca="1" si="129"/>
        <v>#REF!</v>
      </c>
      <c r="HN1387" s="9" t="e">
        <f ca="1">SQRT($GS1387*(1-$GS1387/Controls!$D$15))</f>
        <v>#REF!</v>
      </c>
      <c r="HO1387" s="9" t="e">
        <f t="shared" ca="1" si="130"/>
        <v>#REF!</v>
      </c>
      <c r="HP1387" s="9" t="e">
        <f t="shared" ca="1" si="131"/>
        <v>#REF!</v>
      </c>
      <c r="HQ1387" s="9" t="e">
        <f ca="1">IF($GV1387=0,NA(),($GX1387*Controls!#REF!))</f>
        <v>#REF!</v>
      </c>
    </row>
    <row r="1388" spans="198:225" x14ac:dyDescent="0.25">
      <c r="GP1388" s="9" t="e">
        <f ca="1">INDIRECT(ADDRESS(ROW(),Controls!#REF!+30))</f>
        <v>#REF!</v>
      </c>
      <c r="GQ1388" s="9" t="e">
        <f ca="1">INDIRECT(ADDRESS(ROW(),Controls!#REF!+45))</f>
        <v>#REF!</v>
      </c>
      <c r="GR1388" s="9" t="e">
        <f ca="1">INDIRECT(ADDRESS(ROW(),Controls!#REF!+60))</f>
        <v>#REF!</v>
      </c>
      <c r="GS1388" s="9" t="e">
        <f ca="1">INDIRECT(ADDRESS(ROW(),Controls!#REF!+75))</f>
        <v>#REF!</v>
      </c>
      <c r="GT1388" s="9" t="e">
        <f ca="1">INDIRECT(ADDRESS(ROW(),Controls!#REF!+90))</f>
        <v>#REF!</v>
      </c>
      <c r="GU1388" s="9" t="e">
        <f ca="1">INDIRECT(ADDRESS(ROW(),Controls!#REF!+105))</f>
        <v>#REF!</v>
      </c>
      <c r="GV1388" s="9" t="e">
        <f ca="1">INDIRECT(ADDRESS(ROW(),Controls!#REF!+120))</f>
        <v>#REF!</v>
      </c>
      <c r="GW1388" s="9" t="e">
        <f ca="1">INDIRECT(ADDRESS(ROW(),Controls!#REF!+15))</f>
        <v>#REF!</v>
      </c>
      <c r="GX1388" s="9" t="e">
        <f ca="1">INDIRECT(ADDRESS(ROW(),Controls!#REF!+135))</f>
        <v>#REF!</v>
      </c>
      <c r="HJ1388" s="9" t="e">
        <f t="shared" ca="1" si="126"/>
        <v>#REF!</v>
      </c>
      <c r="HK1388" s="9" t="e">
        <f t="shared" ca="1" si="127"/>
        <v>#REF!</v>
      </c>
      <c r="HL1388" s="9" t="e">
        <f t="shared" ca="1" si="128"/>
        <v>#REF!</v>
      </c>
      <c r="HM1388" s="9" t="e">
        <f t="shared" ca="1" si="129"/>
        <v>#REF!</v>
      </c>
      <c r="HN1388" s="9" t="e">
        <f ca="1">SQRT($GS1388*(1-$GS1388/Controls!$D$15))</f>
        <v>#REF!</v>
      </c>
      <c r="HO1388" s="9" t="e">
        <f t="shared" ca="1" si="130"/>
        <v>#REF!</v>
      </c>
      <c r="HP1388" s="9" t="e">
        <f t="shared" ca="1" si="131"/>
        <v>#REF!</v>
      </c>
      <c r="HQ1388" s="9" t="e">
        <f ca="1">IF($GV1388=0,NA(),($GX1388*Controls!#REF!))</f>
        <v>#REF!</v>
      </c>
    </row>
    <row r="1389" spans="198:225" x14ac:dyDescent="0.25">
      <c r="GP1389" s="9" t="e">
        <f ca="1">INDIRECT(ADDRESS(ROW(),Controls!#REF!+30))</f>
        <v>#REF!</v>
      </c>
      <c r="GQ1389" s="9" t="e">
        <f ca="1">INDIRECT(ADDRESS(ROW(),Controls!#REF!+45))</f>
        <v>#REF!</v>
      </c>
      <c r="GR1389" s="9" t="e">
        <f ca="1">INDIRECT(ADDRESS(ROW(),Controls!#REF!+60))</f>
        <v>#REF!</v>
      </c>
      <c r="GS1389" s="9" t="e">
        <f ca="1">INDIRECT(ADDRESS(ROW(),Controls!#REF!+75))</f>
        <v>#REF!</v>
      </c>
      <c r="GT1389" s="9" t="e">
        <f ca="1">INDIRECT(ADDRESS(ROW(),Controls!#REF!+90))</f>
        <v>#REF!</v>
      </c>
      <c r="GU1389" s="9" t="e">
        <f ca="1">INDIRECT(ADDRESS(ROW(),Controls!#REF!+105))</f>
        <v>#REF!</v>
      </c>
      <c r="GV1389" s="9" t="e">
        <f ca="1">INDIRECT(ADDRESS(ROW(),Controls!#REF!+120))</f>
        <v>#REF!</v>
      </c>
      <c r="GW1389" s="9" t="e">
        <f ca="1">INDIRECT(ADDRESS(ROW(),Controls!#REF!+15))</f>
        <v>#REF!</v>
      </c>
      <c r="GX1389" s="9" t="e">
        <f ca="1">INDIRECT(ADDRESS(ROW(),Controls!#REF!+135))</f>
        <v>#REF!</v>
      </c>
      <c r="HJ1389" s="9" t="e">
        <f t="shared" ca="1" si="126"/>
        <v>#REF!</v>
      </c>
      <c r="HK1389" s="9" t="e">
        <f t="shared" ca="1" si="127"/>
        <v>#REF!</v>
      </c>
      <c r="HL1389" s="9" t="e">
        <f t="shared" ca="1" si="128"/>
        <v>#REF!</v>
      </c>
      <c r="HM1389" s="9" t="e">
        <f t="shared" ca="1" si="129"/>
        <v>#REF!</v>
      </c>
      <c r="HN1389" s="9" t="e">
        <f ca="1">SQRT($GS1389*(1-$GS1389/Controls!$D$15))</f>
        <v>#REF!</v>
      </c>
      <c r="HO1389" s="9" t="e">
        <f t="shared" ca="1" si="130"/>
        <v>#REF!</v>
      </c>
      <c r="HP1389" s="9" t="e">
        <f t="shared" ca="1" si="131"/>
        <v>#REF!</v>
      </c>
      <c r="HQ1389" s="9" t="e">
        <f ca="1">IF($GV1389=0,NA(),($GX1389*Controls!#REF!))</f>
        <v>#REF!</v>
      </c>
    </row>
    <row r="1390" spans="198:225" x14ac:dyDescent="0.25">
      <c r="GP1390" s="9" t="e">
        <f ca="1">INDIRECT(ADDRESS(ROW(),Controls!#REF!+30))</f>
        <v>#REF!</v>
      </c>
      <c r="GQ1390" s="9" t="e">
        <f ca="1">INDIRECT(ADDRESS(ROW(),Controls!#REF!+45))</f>
        <v>#REF!</v>
      </c>
      <c r="GR1390" s="9" t="e">
        <f ca="1">INDIRECT(ADDRESS(ROW(),Controls!#REF!+60))</f>
        <v>#REF!</v>
      </c>
      <c r="GS1390" s="9" t="e">
        <f ca="1">INDIRECT(ADDRESS(ROW(),Controls!#REF!+75))</f>
        <v>#REF!</v>
      </c>
      <c r="GT1390" s="9" t="e">
        <f ca="1">INDIRECT(ADDRESS(ROW(),Controls!#REF!+90))</f>
        <v>#REF!</v>
      </c>
      <c r="GU1390" s="9" t="e">
        <f ca="1">INDIRECT(ADDRESS(ROW(),Controls!#REF!+105))</f>
        <v>#REF!</v>
      </c>
      <c r="GV1390" s="9" t="e">
        <f ca="1">INDIRECT(ADDRESS(ROW(),Controls!#REF!+120))</f>
        <v>#REF!</v>
      </c>
      <c r="GW1390" s="9" t="e">
        <f ca="1">INDIRECT(ADDRESS(ROW(),Controls!#REF!+15))</f>
        <v>#REF!</v>
      </c>
      <c r="GX1390" s="9" t="e">
        <f ca="1">INDIRECT(ADDRESS(ROW(),Controls!#REF!+135))</f>
        <v>#REF!</v>
      </c>
      <c r="HJ1390" s="9" t="e">
        <f t="shared" ca="1" si="126"/>
        <v>#REF!</v>
      </c>
      <c r="HK1390" s="9" t="e">
        <f t="shared" ca="1" si="127"/>
        <v>#REF!</v>
      </c>
      <c r="HL1390" s="9" t="e">
        <f t="shared" ca="1" si="128"/>
        <v>#REF!</v>
      </c>
      <c r="HM1390" s="9" t="e">
        <f t="shared" ca="1" si="129"/>
        <v>#REF!</v>
      </c>
      <c r="HN1390" s="9" t="e">
        <f ca="1">SQRT($GS1390*(1-$GS1390/Controls!$D$15))</f>
        <v>#REF!</v>
      </c>
      <c r="HO1390" s="9" t="e">
        <f t="shared" ca="1" si="130"/>
        <v>#REF!</v>
      </c>
      <c r="HP1390" s="9" t="e">
        <f t="shared" ca="1" si="131"/>
        <v>#REF!</v>
      </c>
      <c r="HQ1390" s="9" t="e">
        <f ca="1">IF($GV1390=0,NA(),($GX1390*Controls!#REF!))</f>
        <v>#REF!</v>
      </c>
    </row>
    <row r="1391" spans="198:225" x14ac:dyDescent="0.25">
      <c r="GP1391" s="9" t="e">
        <f ca="1">INDIRECT(ADDRESS(ROW(),Controls!#REF!+30))</f>
        <v>#REF!</v>
      </c>
      <c r="GQ1391" s="9" t="e">
        <f ca="1">INDIRECT(ADDRESS(ROW(),Controls!#REF!+45))</f>
        <v>#REF!</v>
      </c>
      <c r="GR1391" s="9" t="e">
        <f ca="1">INDIRECT(ADDRESS(ROW(),Controls!#REF!+60))</f>
        <v>#REF!</v>
      </c>
      <c r="GS1391" s="9" t="e">
        <f ca="1">INDIRECT(ADDRESS(ROW(),Controls!#REF!+75))</f>
        <v>#REF!</v>
      </c>
      <c r="GT1391" s="9" t="e">
        <f ca="1">INDIRECT(ADDRESS(ROW(),Controls!#REF!+90))</f>
        <v>#REF!</v>
      </c>
      <c r="GU1391" s="9" t="e">
        <f ca="1">INDIRECT(ADDRESS(ROW(),Controls!#REF!+105))</f>
        <v>#REF!</v>
      </c>
      <c r="GV1391" s="9" t="e">
        <f ca="1">INDIRECT(ADDRESS(ROW(),Controls!#REF!+120))</f>
        <v>#REF!</v>
      </c>
      <c r="GW1391" s="9" t="e">
        <f ca="1">INDIRECT(ADDRESS(ROW(),Controls!#REF!+15))</f>
        <v>#REF!</v>
      </c>
      <c r="GX1391" s="9" t="e">
        <f ca="1">INDIRECT(ADDRESS(ROW(),Controls!#REF!+135))</f>
        <v>#REF!</v>
      </c>
      <c r="HJ1391" s="9" t="e">
        <f t="shared" ca="1" si="126"/>
        <v>#REF!</v>
      </c>
      <c r="HK1391" s="9" t="e">
        <f t="shared" ca="1" si="127"/>
        <v>#REF!</v>
      </c>
      <c r="HL1391" s="9" t="e">
        <f t="shared" ca="1" si="128"/>
        <v>#REF!</v>
      </c>
      <c r="HM1391" s="9" t="e">
        <f t="shared" ca="1" si="129"/>
        <v>#REF!</v>
      </c>
      <c r="HN1391" s="9" t="e">
        <f ca="1">SQRT($GS1391*(1-$GS1391/Controls!$D$15))</f>
        <v>#REF!</v>
      </c>
      <c r="HO1391" s="9" t="e">
        <f t="shared" ca="1" si="130"/>
        <v>#REF!</v>
      </c>
      <c r="HP1391" s="9" t="e">
        <f t="shared" ca="1" si="131"/>
        <v>#REF!</v>
      </c>
      <c r="HQ1391" s="9" t="e">
        <f ca="1">IF($GV1391=0,NA(),($GX1391*Controls!#REF!))</f>
        <v>#REF!</v>
      </c>
    </row>
    <row r="1392" spans="198:225" x14ac:dyDescent="0.25">
      <c r="GP1392" s="9" t="e">
        <f ca="1">INDIRECT(ADDRESS(ROW(),Controls!#REF!+30))</f>
        <v>#REF!</v>
      </c>
      <c r="GQ1392" s="9" t="e">
        <f ca="1">INDIRECT(ADDRESS(ROW(),Controls!#REF!+45))</f>
        <v>#REF!</v>
      </c>
      <c r="GR1392" s="9" t="e">
        <f ca="1">INDIRECT(ADDRESS(ROW(),Controls!#REF!+60))</f>
        <v>#REF!</v>
      </c>
      <c r="GS1392" s="9" t="e">
        <f ca="1">INDIRECT(ADDRESS(ROW(),Controls!#REF!+75))</f>
        <v>#REF!</v>
      </c>
      <c r="GT1392" s="9" t="e">
        <f ca="1">INDIRECT(ADDRESS(ROW(),Controls!#REF!+90))</f>
        <v>#REF!</v>
      </c>
      <c r="GU1392" s="9" t="e">
        <f ca="1">INDIRECT(ADDRESS(ROW(),Controls!#REF!+105))</f>
        <v>#REF!</v>
      </c>
      <c r="GV1392" s="9" t="e">
        <f ca="1">INDIRECT(ADDRESS(ROW(),Controls!#REF!+120))</f>
        <v>#REF!</v>
      </c>
      <c r="GW1392" s="9" t="e">
        <f ca="1">INDIRECT(ADDRESS(ROW(),Controls!#REF!+15))</f>
        <v>#REF!</v>
      </c>
      <c r="GX1392" s="9" t="e">
        <f ca="1">INDIRECT(ADDRESS(ROW(),Controls!#REF!+135))</f>
        <v>#REF!</v>
      </c>
      <c r="HJ1392" s="9" t="e">
        <f t="shared" ca="1" si="126"/>
        <v>#REF!</v>
      </c>
      <c r="HK1392" s="9" t="e">
        <f t="shared" ca="1" si="127"/>
        <v>#REF!</v>
      </c>
      <c r="HL1392" s="9" t="e">
        <f t="shared" ca="1" si="128"/>
        <v>#REF!</v>
      </c>
      <c r="HM1392" s="9" t="e">
        <f t="shared" ca="1" si="129"/>
        <v>#REF!</v>
      </c>
      <c r="HN1392" s="9" t="e">
        <f ca="1">SQRT($GS1392*(1-$GS1392/Controls!$D$15))</f>
        <v>#REF!</v>
      </c>
      <c r="HO1392" s="9" t="e">
        <f t="shared" ca="1" si="130"/>
        <v>#REF!</v>
      </c>
      <c r="HP1392" s="9" t="e">
        <f t="shared" ca="1" si="131"/>
        <v>#REF!</v>
      </c>
      <c r="HQ1392" s="9" t="e">
        <f ca="1">IF($GV1392=0,NA(),($GX1392*Controls!#REF!))</f>
        <v>#REF!</v>
      </c>
    </row>
    <row r="1393" spans="198:225" x14ac:dyDescent="0.25">
      <c r="GP1393" s="9" t="e">
        <f ca="1">INDIRECT(ADDRESS(ROW(),Controls!#REF!+30))</f>
        <v>#REF!</v>
      </c>
      <c r="GQ1393" s="9" t="e">
        <f ca="1">INDIRECT(ADDRESS(ROW(),Controls!#REF!+45))</f>
        <v>#REF!</v>
      </c>
      <c r="GR1393" s="9" t="e">
        <f ca="1">INDIRECT(ADDRESS(ROW(),Controls!#REF!+60))</f>
        <v>#REF!</v>
      </c>
      <c r="GS1393" s="9" t="e">
        <f ca="1">INDIRECT(ADDRESS(ROW(),Controls!#REF!+75))</f>
        <v>#REF!</v>
      </c>
      <c r="GT1393" s="9" t="e">
        <f ca="1">INDIRECT(ADDRESS(ROW(),Controls!#REF!+90))</f>
        <v>#REF!</v>
      </c>
      <c r="GU1393" s="9" t="e">
        <f ca="1">INDIRECT(ADDRESS(ROW(),Controls!#REF!+105))</f>
        <v>#REF!</v>
      </c>
      <c r="GV1393" s="9" t="e">
        <f ca="1">INDIRECT(ADDRESS(ROW(),Controls!#REF!+120))</f>
        <v>#REF!</v>
      </c>
      <c r="GW1393" s="9" t="e">
        <f ca="1">INDIRECT(ADDRESS(ROW(),Controls!#REF!+15))</f>
        <v>#REF!</v>
      </c>
      <c r="GX1393" s="9" t="e">
        <f ca="1">INDIRECT(ADDRESS(ROW(),Controls!#REF!+135))</f>
        <v>#REF!</v>
      </c>
      <c r="HJ1393" s="9" t="e">
        <f t="shared" ca="1" si="126"/>
        <v>#REF!</v>
      </c>
      <c r="HK1393" s="9" t="e">
        <f t="shared" ca="1" si="127"/>
        <v>#REF!</v>
      </c>
      <c r="HL1393" s="9" t="e">
        <f t="shared" ca="1" si="128"/>
        <v>#REF!</v>
      </c>
      <c r="HM1393" s="9" t="e">
        <f t="shared" ca="1" si="129"/>
        <v>#REF!</v>
      </c>
      <c r="HN1393" s="9" t="e">
        <f ca="1">SQRT($GS1393*(1-$GS1393/Controls!$D$15))</f>
        <v>#REF!</v>
      </c>
      <c r="HO1393" s="9" t="e">
        <f t="shared" ca="1" si="130"/>
        <v>#REF!</v>
      </c>
      <c r="HP1393" s="9" t="e">
        <f t="shared" ca="1" si="131"/>
        <v>#REF!</v>
      </c>
      <c r="HQ1393" s="9" t="e">
        <f ca="1">IF($GV1393=0,NA(),($GX1393*Controls!#REF!))</f>
        <v>#REF!</v>
      </c>
    </row>
    <row r="1394" spans="198:225" x14ac:dyDescent="0.25">
      <c r="GP1394" s="9" t="e">
        <f ca="1">INDIRECT(ADDRESS(ROW(),Controls!#REF!+30))</f>
        <v>#REF!</v>
      </c>
      <c r="GQ1394" s="9" t="e">
        <f ca="1">INDIRECT(ADDRESS(ROW(),Controls!#REF!+45))</f>
        <v>#REF!</v>
      </c>
      <c r="GR1394" s="9" t="e">
        <f ca="1">INDIRECT(ADDRESS(ROW(),Controls!#REF!+60))</f>
        <v>#REF!</v>
      </c>
      <c r="GS1394" s="9" t="e">
        <f ca="1">INDIRECT(ADDRESS(ROW(),Controls!#REF!+75))</f>
        <v>#REF!</v>
      </c>
      <c r="GT1394" s="9" t="e">
        <f ca="1">INDIRECT(ADDRESS(ROW(),Controls!#REF!+90))</f>
        <v>#REF!</v>
      </c>
      <c r="GU1394" s="9" t="e">
        <f ca="1">INDIRECT(ADDRESS(ROW(),Controls!#REF!+105))</f>
        <v>#REF!</v>
      </c>
      <c r="GV1394" s="9" t="e">
        <f ca="1">INDIRECT(ADDRESS(ROW(),Controls!#REF!+120))</f>
        <v>#REF!</v>
      </c>
      <c r="GW1394" s="9" t="e">
        <f ca="1">INDIRECT(ADDRESS(ROW(),Controls!#REF!+15))</f>
        <v>#REF!</v>
      </c>
      <c r="GX1394" s="9" t="e">
        <f ca="1">INDIRECT(ADDRESS(ROW(),Controls!#REF!+135))</f>
        <v>#REF!</v>
      </c>
      <c r="HJ1394" s="9" t="e">
        <f t="shared" ca="1" si="126"/>
        <v>#REF!</v>
      </c>
      <c r="HK1394" s="9" t="e">
        <f t="shared" ca="1" si="127"/>
        <v>#REF!</v>
      </c>
      <c r="HL1394" s="9" t="e">
        <f t="shared" ca="1" si="128"/>
        <v>#REF!</v>
      </c>
      <c r="HM1394" s="9" t="e">
        <f t="shared" ca="1" si="129"/>
        <v>#REF!</v>
      </c>
      <c r="HN1394" s="9" t="e">
        <f ca="1">SQRT($GS1394*(1-$GS1394/Controls!$D$15))</f>
        <v>#REF!</v>
      </c>
      <c r="HO1394" s="9" t="e">
        <f t="shared" ca="1" si="130"/>
        <v>#REF!</v>
      </c>
      <c r="HP1394" s="9" t="e">
        <f t="shared" ca="1" si="131"/>
        <v>#REF!</v>
      </c>
      <c r="HQ1394" s="9" t="e">
        <f ca="1">IF($GV1394=0,NA(),($GX1394*Controls!#REF!))</f>
        <v>#REF!</v>
      </c>
    </row>
    <row r="1395" spans="198:225" x14ac:dyDescent="0.25">
      <c r="GP1395" s="9" t="e">
        <f ca="1">INDIRECT(ADDRESS(ROW(),Controls!#REF!+30))</f>
        <v>#REF!</v>
      </c>
      <c r="GQ1395" s="9" t="e">
        <f ca="1">INDIRECT(ADDRESS(ROW(),Controls!#REF!+45))</f>
        <v>#REF!</v>
      </c>
      <c r="GR1395" s="9" t="e">
        <f ca="1">INDIRECT(ADDRESS(ROW(),Controls!#REF!+60))</f>
        <v>#REF!</v>
      </c>
      <c r="GS1395" s="9" t="e">
        <f ca="1">INDIRECT(ADDRESS(ROW(),Controls!#REF!+75))</f>
        <v>#REF!</v>
      </c>
      <c r="GT1395" s="9" t="e">
        <f ca="1">INDIRECT(ADDRESS(ROW(),Controls!#REF!+90))</f>
        <v>#REF!</v>
      </c>
      <c r="GU1395" s="9" t="e">
        <f ca="1">INDIRECT(ADDRESS(ROW(),Controls!#REF!+105))</f>
        <v>#REF!</v>
      </c>
      <c r="GV1395" s="9" t="e">
        <f ca="1">INDIRECT(ADDRESS(ROW(),Controls!#REF!+120))</f>
        <v>#REF!</v>
      </c>
      <c r="GW1395" s="9" t="e">
        <f ca="1">INDIRECT(ADDRESS(ROW(),Controls!#REF!+15))</f>
        <v>#REF!</v>
      </c>
      <c r="GX1395" s="9" t="e">
        <f ca="1">INDIRECT(ADDRESS(ROW(),Controls!#REF!+135))</f>
        <v>#REF!</v>
      </c>
      <c r="HJ1395" s="9" t="e">
        <f t="shared" ca="1" si="126"/>
        <v>#REF!</v>
      </c>
      <c r="HK1395" s="9" t="e">
        <f t="shared" ca="1" si="127"/>
        <v>#REF!</v>
      </c>
      <c r="HL1395" s="9" t="e">
        <f t="shared" ca="1" si="128"/>
        <v>#REF!</v>
      </c>
      <c r="HM1395" s="9" t="e">
        <f t="shared" ca="1" si="129"/>
        <v>#REF!</v>
      </c>
      <c r="HN1395" s="9" t="e">
        <f ca="1">SQRT($GS1395*(1-$GS1395/Controls!$D$15))</f>
        <v>#REF!</v>
      </c>
      <c r="HO1395" s="9" t="e">
        <f t="shared" ca="1" si="130"/>
        <v>#REF!</v>
      </c>
      <c r="HP1395" s="9" t="e">
        <f t="shared" ca="1" si="131"/>
        <v>#REF!</v>
      </c>
      <c r="HQ1395" s="9" t="e">
        <f ca="1">IF($GV1395=0,NA(),($GX1395*Controls!#REF!))</f>
        <v>#REF!</v>
      </c>
    </row>
    <row r="1396" spans="198:225" x14ac:dyDescent="0.25">
      <c r="GP1396" s="9" t="e">
        <f ca="1">INDIRECT(ADDRESS(ROW(),Controls!#REF!+30))</f>
        <v>#REF!</v>
      </c>
      <c r="GQ1396" s="9" t="e">
        <f ca="1">INDIRECT(ADDRESS(ROW(),Controls!#REF!+45))</f>
        <v>#REF!</v>
      </c>
      <c r="GR1396" s="9" t="e">
        <f ca="1">INDIRECT(ADDRESS(ROW(),Controls!#REF!+60))</f>
        <v>#REF!</v>
      </c>
      <c r="GS1396" s="9" t="e">
        <f ca="1">INDIRECT(ADDRESS(ROW(),Controls!#REF!+75))</f>
        <v>#REF!</v>
      </c>
      <c r="GT1396" s="9" t="e">
        <f ca="1">INDIRECT(ADDRESS(ROW(),Controls!#REF!+90))</f>
        <v>#REF!</v>
      </c>
      <c r="GU1396" s="9" t="e">
        <f ca="1">INDIRECT(ADDRESS(ROW(),Controls!#REF!+105))</f>
        <v>#REF!</v>
      </c>
      <c r="GV1396" s="9" t="e">
        <f ca="1">INDIRECT(ADDRESS(ROW(),Controls!#REF!+120))</f>
        <v>#REF!</v>
      </c>
      <c r="GW1396" s="9" t="e">
        <f ca="1">INDIRECT(ADDRESS(ROW(),Controls!#REF!+15))</f>
        <v>#REF!</v>
      </c>
      <c r="GX1396" s="9" t="e">
        <f ca="1">INDIRECT(ADDRESS(ROW(),Controls!#REF!+135))</f>
        <v>#REF!</v>
      </c>
      <c r="HJ1396" s="9" t="e">
        <f t="shared" ca="1" si="126"/>
        <v>#REF!</v>
      </c>
      <c r="HK1396" s="9" t="e">
        <f t="shared" ca="1" si="127"/>
        <v>#REF!</v>
      </c>
      <c r="HL1396" s="9" t="e">
        <f t="shared" ca="1" si="128"/>
        <v>#REF!</v>
      </c>
      <c r="HM1396" s="9" t="e">
        <f t="shared" ca="1" si="129"/>
        <v>#REF!</v>
      </c>
      <c r="HN1396" s="9" t="e">
        <f ca="1">SQRT($GS1396*(1-$GS1396/Controls!$D$15))</f>
        <v>#REF!</v>
      </c>
      <c r="HO1396" s="9" t="e">
        <f t="shared" ca="1" si="130"/>
        <v>#REF!</v>
      </c>
      <c r="HP1396" s="9" t="e">
        <f t="shared" ca="1" si="131"/>
        <v>#REF!</v>
      </c>
      <c r="HQ1396" s="9" t="e">
        <f ca="1">IF($GV1396=0,NA(),($GX1396*Controls!#REF!))</f>
        <v>#REF!</v>
      </c>
    </row>
    <row r="1397" spans="198:225" x14ac:dyDescent="0.25">
      <c r="GP1397" s="9" t="e">
        <f ca="1">INDIRECT(ADDRESS(ROW(),Controls!#REF!+30))</f>
        <v>#REF!</v>
      </c>
      <c r="GQ1397" s="9" t="e">
        <f ca="1">INDIRECT(ADDRESS(ROW(),Controls!#REF!+45))</f>
        <v>#REF!</v>
      </c>
      <c r="GR1397" s="9" t="e">
        <f ca="1">INDIRECT(ADDRESS(ROW(),Controls!#REF!+60))</f>
        <v>#REF!</v>
      </c>
      <c r="GS1397" s="9" t="e">
        <f ca="1">INDIRECT(ADDRESS(ROW(),Controls!#REF!+75))</f>
        <v>#REF!</v>
      </c>
      <c r="GT1397" s="9" t="e">
        <f ca="1">INDIRECT(ADDRESS(ROW(),Controls!#REF!+90))</f>
        <v>#REF!</v>
      </c>
      <c r="GU1397" s="9" t="e">
        <f ca="1">INDIRECT(ADDRESS(ROW(),Controls!#REF!+105))</f>
        <v>#REF!</v>
      </c>
      <c r="GV1397" s="9" t="e">
        <f ca="1">INDIRECT(ADDRESS(ROW(),Controls!#REF!+120))</f>
        <v>#REF!</v>
      </c>
      <c r="GW1397" s="9" t="e">
        <f ca="1">INDIRECT(ADDRESS(ROW(),Controls!#REF!+15))</f>
        <v>#REF!</v>
      </c>
      <c r="GX1397" s="9" t="e">
        <f ca="1">INDIRECT(ADDRESS(ROW(),Controls!#REF!+135))</f>
        <v>#REF!</v>
      </c>
      <c r="HJ1397" s="9" t="e">
        <f t="shared" ca="1" si="126"/>
        <v>#REF!</v>
      </c>
      <c r="HK1397" s="9" t="e">
        <f t="shared" ca="1" si="127"/>
        <v>#REF!</v>
      </c>
      <c r="HL1397" s="9" t="e">
        <f t="shared" ca="1" si="128"/>
        <v>#REF!</v>
      </c>
      <c r="HM1397" s="9" t="e">
        <f t="shared" ca="1" si="129"/>
        <v>#REF!</v>
      </c>
      <c r="HN1397" s="9" t="e">
        <f ca="1">SQRT($GS1397*(1-$GS1397/Controls!$D$15))</f>
        <v>#REF!</v>
      </c>
      <c r="HO1397" s="9" t="e">
        <f t="shared" ca="1" si="130"/>
        <v>#REF!</v>
      </c>
      <c r="HP1397" s="9" t="e">
        <f t="shared" ca="1" si="131"/>
        <v>#REF!</v>
      </c>
      <c r="HQ1397" s="9" t="e">
        <f ca="1">IF($GV1397=0,NA(),($GX1397*Controls!#REF!))</f>
        <v>#REF!</v>
      </c>
    </row>
    <row r="1398" spans="198:225" x14ac:dyDescent="0.25">
      <c r="GP1398" s="9" t="e">
        <f ca="1">INDIRECT(ADDRESS(ROW(),Controls!#REF!+30))</f>
        <v>#REF!</v>
      </c>
      <c r="GQ1398" s="9" t="e">
        <f ca="1">INDIRECT(ADDRESS(ROW(),Controls!#REF!+45))</f>
        <v>#REF!</v>
      </c>
      <c r="GR1398" s="9" t="e">
        <f ca="1">INDIRECT(ADDRESS(ROW(),Controls!#REF!+60))</f>
        <v>#REF!</v>
      </c>
      <c r="GS1398" s="9" t="e">
        <f ca="1">INDIRECT(ADDRESS(ROW(),Controls!#REF!+75))</f>
        <v>#REF!</v>
      </c>
      <c r="GT1398" s="9" t="e">
        <f ca="1">INDIRECT(ADDRESS(ROW(),Controls!#REF!+90))</f>
        <v>#REF!</v>
      </c>
      <c r="GU1398" s="9" t="e">
        <f ca="1">INDIRECT(ADDRESS(ROW(),Controls!#REF!+105))</f>
        <v>#REF!</v>
      </c>
      <c r="GV1398" s="9" t="e">
        <f ca="1">INDIRECT(ADDRESS(ROW(),Controls!#REF!+120))</f>
        <v>#REF!</v>
      </c>
      <c r="GW1398" s="9" t="e">
        <f ca="1">INDIRECT(ADDRESS(ROW(),Controls!#REF!+15))</f>
        <v>#REF!</v>
      </c>
      <c r="GX1398" s="9" t="e">
        <f ca="1">INDIRECT(ADDRESS(ROW(),Controls!#REF!+135))</f>
        <v>#REF!</v>
      </c>
      <c r="HJ1398" s="9" t="e">
        <f t="shared" ca="1" si="126"/>
        <v>#REF!</v>
      </c>
      <c r="HK1398" s="9" t="e">
        <f t="shared" ca="1" si="127"/>
        <v>#REF!</v>
      </c>
      <c r="HL1398" s="9" t="e">
        <f t="shared" ca="1" si="128"/>
        <v>#REF!</v>
      </c>
      <c r="HM1398" s="9" t="e">
        <f t="shared" ca="1" si="129"/>
        <v>#REF!</v>
      </c>
      <c r="HN1398" s="9" t="e">
        <f ca="1">SQRT($GS1398*(1-$GS1398/Controls!$D$15))</f>
        <v>#REF!</v>
      </c>
      <c r="HO1398" s="9" t="e">
        <f t="shared" ca="1" si="130"/>
        <v>#REF!</v>
      </c>
      <c r="HP1398" s="9" t="e">
        <f t="shared" ca="1" si="131"/>
        <v>#REF!</v>
      </c>
      <c r="HQ1398" s="9" t="e">
        <f ca="1">IF($GV1398=0,NA(),($GX1398*Controls!#REF!))</f>
        <v>#REF!</v>
      </c>
    </row>
    <row r="1399" spans="198:225" x14ac:dyDescent="0.25">
      <c r="GP1399" s="9" t="e">
        <f ca="1">INDIRECT(ADDRESS(ROW(),Controls!#REF!+30))</f>
        <v>#REF!</v>
      </c>
      <c r="GQ1399" s="9" t="e">
        <f ca="1">INDIRECT(ADDRESS(ROW(),Controls!#REF!+45))</f>
        <v>#REF!</v>
      </c>
      <c r="GR1399" s="9" t="e">
        <f ca="1">INDIRECT(ADDRESS(ROW(),Controls!#REF!+60))</f>
        <v>#REF!</v>
      </c>
      <c r="GS1399" s="9" t="e">
        <f ca="1">INDIRECT(ADDRESS(ROW(),Controls!#REF!+75))</f>
        <v>#REF!</v>
      </c>
      <c r="GT1399" s="9" t="e">
        <f ca="1">INDIRECT(ADDRESS(ROW(),Controls!#REF!+90))</f>
        <v>#REF!</v>
      </c>
      <c r="GU1399" s="9" t="e">
        <f ca="1">INDIRECT(ADDRESS(ROW(),Controls!#REF!+105))</f>
        <v>#REF!</v>
      </c>
      <c r="GV1399" s="9" t="e">
        <f ca="1">INDIRECT(ADDRESS(ROW(),Controls!#REF!+120))</f>
        <v>#REF!</v>
      </c>
      <c r="GW1399" s="9" t="e">
        <f ca="1">INDIRECT(ADDRESS(ROW(),Controls!#REF!+15))</f>
        <v>#REF!</v>
      </c>
      <c r="GX1399" s="9" t="e">
        <f ca="1">INDIRECT(ADDRESS(ROW(),Controls!#REF!+135))</f>
        <v>#REF!</v>
      </c>
      <c r="HJ1399" s="9" t="e">
        <f t="shared" ca="1" si="126"/>
        <v>#REF!</v>
      </c>
      <c r="HK1399" s="9" t="e">
        <f t="shared" ca="1" si="127"/>
        <v>#REF!</v>
      </c>
      <c r="HL1399" s="9" t="e">
        <f t="shared" ca="1" si="128"/>
        <v>#REF!</v>
      </c>
      <c r="HM1399" s="9" t="e">
        <f t="shared" ca="1" si="129"/>
        <v>#REF!</v>
      </c>
      <c r="HN1399" s="9" t="e">
        <f ca="1">SQRT($GS1399*(1-$GS1399/Controls!$D$15))</f>
        <v>#REF!</v>
      </c>
      <c r="HO1399" s="9" t="e">
        <f t="shared" ca="1" si="130"/>
        <v>#REF!</v>
      </c>
      <c r="HP1399" s="9" t="e">
        <f t="shared" ca="1" si="131"/>
        <v>#REF!</v>
      </c>
      <c r="HQ1399" s="9" t="e">
        <f ca="1">IF($GV1399=0,NA(),($GX1399*Controls!#REF!))</f>
        <v>#REF!</v>
      </c>
    </row>
    <row r="1400" spans="198:225" x14ac:dyDescent="0.25">
      <c r="GP1400" s="9" t="e">
        <f ca="1">INDIRECT(ADDRESS(ROW(),Controls!#REF!+30))</f>
        <v>#REF!</v>
      </c>
      <c r="GQ1400" s="9" t="e">
        <f ca="1">INDIRECT(ADDRESS(ROW(),Controls!#REF!+45))</f>
        <v>#REF!</v>
      </c>
      <c r="GR1400" s="9" t="e">
        <f ca="1">INDIRECT(ADDRESS(ROW(),Controls!#REF!+60))</f>
        <v>#REF!</v>
      </c>
      <c r="GS1400" s="9" t="e">
        <f ca="1">INDIRECT(ADDRESS(ROW(),Controls!#REF!+75))</f>
        <v>#REF!</v>
      </c>
      <c r="GT1400" s="9" t="e">
        <f ca="1">INDIRECT(ADDRESS(ROW(),Controls!#REF!+90))</f>
        <v>#REF!</v>
      </c>
      <c r="GU1400" s="9" t="e">
        <f ca="1">INDIRECT(ADDRESS(ROW(),Controls!#REF!+105))</f>
        <v>#REF!</v>
      </c>
      <c r="GV1400" s="9" t="e">
        <f ca="1">INDIRECT(ADDRESS(ROW(),Controls!#REF!+120))</f>
        <v>#REF!</v>
      </c>
      <c r="GW1400" s="9" t="e">
        <f ca="1">INDIRECT(ADDRESS(ROW(),Controls!#REF!+15))</f>
        <v>#REF!</v>
      </c>
      <c r="GX1400" s="9" t="e">
        <f ca="1">INDIRECT(ADDRESS(ROW(),Controls!#REF!+135))</f>
        <v>#REF!</v>
      </c>
      <c r="HJ1400" s="9" t="e">
        <f t="shared" ca="1" si="126"/>
        <v>#REF!</v>
      </c>
      <c r="HK1400" s="9" t="e">
        <f t="shared" ca="1" si="127"/>
        <v>#REF!</v>
      </c>
      <c r="HL1400" s="9" t="e">
        <f t="shared" ca="1" si="128"/>
        <v>#REF!</v>
      </c>
      <c r="HM1400" s="9" t="e">
        <f t="shared" ca="1" si="129"/>
        <v>#REF!</v>
      </c>
      <c r="HN1400" s="9" t="e">
        <f ca="1">SQRT($GS1400*(1-$GS1400/Controls!$D$15))</f>
        <v>#REF!</v>
      </c>
      <c r="HO1400" s="9" t="e">
        <f t="shared" ca="1" si="130"/>
        <v>#REF!</v>
      </c>
      <c r="HP1400" s="9" t="e">
        <f t="shared" ca="1" si="131"/>
        <v>#REF!</v>
      </c>
      <c r="HQ1400" s="9" t="e">
        <f ca="1">IF($GV1400=0,NA(),($GX1400*Controls!#REF!))</f>
        <v>#REF!</v>
      </c>
    </row>
    <row r="1401" spans="198:225" x14ac:dyDescent="0.25">
      <c r="GP1401" s="9" t="e">
        <f ca="1">INDIRECT(ADDRESS(ROW(),Controls!#REF!+30))</f>
        <v>#REF!</v>
      </c>
      <c r="GQ1401" s="9" t="e">
        <f ca="1">INDIRECT(ADDRESS(ROW(),Controls!#REF!+45))</f>
        <v>#REF!</v>
      </c>
      <c r="GR1401" s="9" t="e">
        <f ca="1">INDIRECT(ADDRESS(ROW(),Controls!#REF!+60))</f>
        <v>#REF!</v>
      </c>
      <c r="GS1401" s="9" t="e">
        <f ca="1">INDIRECT(ADDRESS(ROW(),Controls!#REF!+75))</f>
        <v>#REF!</v>
      </c>
      <c r="GT1401" s="9" t="e">
        <f ca="1">INDIRECT(ADDRESS(ROW(),Controls!#REF!+90))</f>
        <v>#REF!</v>
      </c>
      <c r="GU1401" s="9" t="e">
        <f ca="1">INDIRECT(ADDRESS(ROW(),Controls!#REF!+105))</f>
        <v>#REF!</v>
      </c>
      <c r="GV1401" s="9" t="e">
        <f ca="1">INDIRECT(ADDRESS(ROW(),Controls!#REF!+120))</f>
        <v>#REF!</v>
      </c>
      <c r="GW1401" s="9" t="e">
        <f ca="1">INDIRECT(ADDRESS(ROW(),Controls!#REF!+15))</f>
        <v>#REF!</v>
      </c>
      <c r="GX1401" s="9" t="e">
        <f ca="1">INDIRECT(ADDRESS(ROW(),Controls!#REF!+135))</f>
        <v>#REF!</v>
      </c>
      <c r="HJ1401" s="9" t="e">
        <f t="shared" ca="1" si="126"/>
        <v>#REF!</v>
      </c>
      <c r="HK1401" s="9" t="e">
        <f t="shared" ca="1" si="127"/>
        <v>#REF!</v>
      </c>
      <c r="HL1401" s="9" t="e">
        <f t="shared" ca="1" si="128"/>
        <v>#REF!</v>
      </c>
      <c r="HM1401" s="9" t="e">
        <f t="shared" ca="1" si="129"/>
        <v>#REF!</v>
      </c>
      <c r="HN1401" s="9" t="e">
        <f ca="1">SQRT($GS1401*(1-$GS1401/Controls!$D$15))</f>
        <v>#REF!</v>
      </c>
      <c r="HO1401" s="9" t="e">
        <f t="shared" ca="1" si="130"/>
        <v>#REF!</v>
      </c>
      <c r="HP1401" s="9" t="e">
        <f t="shared" ca="1" si="131"/>
        <v>#REF!</v>
      </c>
      <c r="HQ1401" s="9" t="e">
        <f ca="1">IF($GV1401=0,NA(),($GX1401*Controls!#REF!))</f>
        <v>#REF!</v>
      </c>
    </row>
    <row r="1402" spans="198:225" x14ac:dyDescent="0.25">
      <c r="GP1402" s="9" t="e">
        <f ca="1">INDIRECT(ADDRESS(ROW(),Controls!#REF!+30))</f>
        <v>#REF!</v>
      </c>
      <c r="GQ1402" s="9" t="e">
        <f ca="1">INDIRECT(ADDRESS(ROW(),Controls!#REF!+45))</f>
        <v>#REF!</v>
      </c>
      <c r="GR1402" s="9" t="e">
        <f ca="1">INDIRECT(ADDRESS(ROW(),Controls!#REF!+60))</f>
        <v>#REF!</v>
      </c>
      <c r="GS1402" s="9" t="e">
        <f ca="1">INDIRECT(ADDRESS(ROW(),Controls!#REF!+75))</f>
        <v>#REF!</v>
      </c>
      <c r="GT1402" s="9" t="e">
        <f ca="1">INDIRECT(ADDRESS(ROW(),Controls!#REF!+90))</f>
        <v>#REF!</v>
      </c>
      <c r="GU1402" s="9" t="e">
        <f ca="1">INDIRECT(ADDRESS(ROW(),Controls!#REF!+105))</f>
        <v>#REF!</v>
      </c>
      <c r="GV1402" s="9" t="e">
        <f ca="1">INDIRECT(ADDRESS(ROW(),Controls!#REF!+120))</f>
        <v>#REF!</v>
      </c>
      <c r="GW1402" s="9" t="e">
        <f ca="1">INDIRECT(ADDRESS(ROW(),Controls!#REF!+15))</f>
        <v>#REF!</v>
      </c>
      <c r="GX1402" s="9" t="e">
        <f ca="1">INDIRECT(ADDRESS(ROW(),Controls!#REF!+135))</f>
        <v>#REF!</v>
      </c>
      <c r="HJ1402" s="9" t="e">
        <f t="shared" ca="1" si="126"/>
        <v>#REF!</v>
      </c>
      <c r="HK1402" s="9" t="e">
        <f t="shared" ca="1" si="127"/>
        <v>#REF!</v>
      </c>
      <c r="HL1402" s="9" t="e">
        <f t="shared" ca="1" si="128"/>
        <v>#REF!</v>
      </c>
      <c r="HM1402" s="9" t="e">
        <f t="shared" ca="1" si="129"/>
        <v>#REF!</v>
      </c>
      <c r="HN1402" s="9" t="e">
        <f ca="1">SQRT($GS1402*(1-$GS1402/Controls!$D$15))</f>
        <v>#REF!</v>
      </c>
      <c r="HO1402" s="9" t="e">
        <f t="shared" ca="1" si="130"/>
        <v>#REF!</v>
      </c>
      <c r="HP1402" s="9" t="e">
        <f t="shared" ca="1" si="131"/>
        <v>#REF!</v>
      </c>
      <c r="HQ1402" s="9" t="e">
        <f ca="1">IF($GV1402=0,NA(),($GX1402*Controls!#REF!))</f>
        <v>#REF!</v>
      </c>
    </row>
    <row r="1403" spans="198:225" x14ac:dyDescent="0.25">
      <c r="GP1403" s="9" t="e">
        <f ca="1">INDIRECT(ADDRESS(ROW(),Controls!#REF!+30))</f>
        <v>#REF!</v>
      </c>
      <c r="GQ1403" s="9" t="e">
        <f ca="1">INDIRECT(ADDRESS(ROW(),Controls!#REF!+45))</f>
        <v>#REF!</v>
      </c>
      <c r="GR1403" s="9" t="e">
        <f ca="1">INDIRECT(ADDRESS(ROW(),Controls!#REF!+60))</f>
        <v>#REF!</v>
      </c>
      <c r="GS1403" s="9" t="e">
        <f ca="1">INDIRECT(ADDRESS(ROW(),Controls!#REF!+75))</f>
        <v>#REF!</v>
      </c>
      <c r="GT1403" s="9" t="e">
        <f ca="1">INDIRECT(ADDRESS(ROW(),Controls!#REF!+90))</f>
        <v>#REF!</v>
      </c>
      <c r="GU1403" s="9" t="e">
        <f ca="1">INDIRECT(ADDRESS(ROW(),Controls!#REF!+105))</f>
        <v>#REF!</v>
      </c>
      <c r="GV1403" s="9" t="e">
        <f ca="1">INDIRECT(ADDRESS(ROW(),Controls!#REF!+120))</f>
        <v>#REF!</v>
      </c>
      <c r="GW1403" s="9" t="e">
        <f ca="1">INDIRECT(ADDRESS(ROW(),Controls!#REF!+15))</f>
        <v>#REF!</v>
      </c>
      <c r="GX1403" s="9" t="e">
        <f ca="1">INDIRECT(ADDRESS(ROW(),Controls!#REF!+135))</f>
        <v>#REF!</v>
      </c>
      <c r="HJ1403" s="9" t="e">
        <f t="shared" ca="1" si="126"/>
        <v>#REF!</v>
      </c>
      <c r="HK1403" s="9" t="e">
        <f t="shared" ca="1" si="127"/>
        <v>#REF!</v>
      </c>
      <c r="HL1403" s="9" t="e">
        <f t="shared" ca="1" si="128"/>
        <v>#REF!</v>
      </c>
      <c r="HM1403" s="9" t="e">
        <f t="shared" ca="1" si="129"/>
        <v>#REF!</v>
      </c>
      <c r="HN1403" s="9" t="e">
        <f ca="1">SQRT($GS1403*(1-$GS1403/Controls!$D$15))</f>
        <v>#REF!</v>
      </c>
      <c r="HO1403" s="9" t="e">
        <f t="shared" ca="1" si="130"/>
        <v>#REF!</v>
      </c>
      <c r="HP1403" s="9" t="e">
        <f t="shared" ca="1" si="131"/>
        <v>#REF!</v>
      </c>
      <c r="HQ1403" s="9" t="e">
        <f ca="1">IF($GV1403=0,NA(),($GX1403*Controls!#REF!))</f>
        <v>#REF!</v>
      </c>
    </row>
    <row r="1404" spans="198:225" x14ac:dyDescent="0.25">
      <c r="GP1404" s="9" t="e">
        <f ca="1">INDIRECT(ADDRESS(ROW(),Controls!#REF!+30))</f>
        <v>#REF!</v>
      </c>
      <c r="GQ1404" s="9" t="e">
        <f ca="1">INDIRECT(ADDRESS(ROW(),Controls!#REF!+45))</f>
        <v>#REF!</v>
      </c>
      <c r="GR1404" s="9" t="e">
        <f ca="1">INDIRECT(ADDRESS(ROW(),Controls!#REF!+60))</f>
        <v>#REF!</v>
      </c>
      <c r="GS1404" s="9" t="e">
        <f ca="1">INDIRECT(ADDRESS(ROW(),Controls!#REF!+75))</f>
        <v>#REF!</v>
      </c>
      <c r="GT1404" s="9" t="e">
        <f ca="1">INDIRECT(ADDRESS(ROW(),Controls!#REF!+90))</f>
        <v>#REF!</v>
      </c>
      <c r="GU1404" s="9" t="e">
        <f ca="1">INDIRECT(ADDRESS(ROW(),Controls!#REF!+105))</f>
        <v>#REF!</v>
      </c>
      <c r="GV1404" s="9" t="e">
        <f ca="1">INDIRECT(ADDRESS(ROW(),Controls!#REF!+120))</f>
        <v>#REF!</v>
      </c>
      <c r="GW1404" s="9" t="e">
        <f ca="1">INDIRECT(ADDRESS(ROW(),Controls!#REF!+15))</f>
        <v>#REF!</v>
      </c>
      <c r="GX1404" s="9" t="e">
        <f ca="1">INDIRECT(ADDRESS(ROW(),Controls!#REF!+135))</f>
        <v>#REF!</v>
      </c>
      <c r="HJ1404" s="9" t="e">
        <f t="shared" ca="1" si="126"/>
        <v>#REF!</v>
      </c>
      <c r="HK1404" s="9" t="e">
        <f t="shared" ca="1" si="127"/>
        <v>#REF!</v>
      </c>
      <c r="HL1404" s="9" t="e">
        <f t="shared" ca="1" si="128"/>
        <v>#REF!</v>
      </c>
      <c r="HM1404" s="9" t="e">
        <f t="shared" ca="1" si="129"/>
        <v>#REF!</v>
      </c>
      <c r="HN1404" s="9" t="e">
        <f ca="1">SQRT($GS1404*(1-$GS1404/Controls!$D$15))</f>
        <v>#REF!</v>
      </c>
      <c r="HO1404" s="9" t="e">
        <f t="shared" ca="1" si="130"/>
        <v>#REF!</v>
      </c>
      <c r="HP1404" s="9" t="e">
        <f t="shared" ca="1" si="131"/>
        <v>#REF!</v>
      </c>
      <c r="HQ1404" s="9" t="e">
        <f ca="1">IF($GV1404=0,NA(),($GX1404*Controls!#REF!))</f>
        <v>#REF!</v>
      </c>
    </row>
    <row r="1405" spans="198:225" x14ac:dyDescent="0.25">
      <c r="GP1405" s="9" t="e">
        <f ca="1">INDIRECT(ADDRESS(ROW(),Controls!#REF!+30))</f>
        <v>#REF!</v>
      </c>
      <c r="GQ1405" s="9" t="e">
        <f ca="1">INDIRECT(ADDRESS(ROW(),Controls!#REF!+45))</f>
        <v>#REF!</v>
      </c>
      <c r="GR1405" s="9" t="e">
        <f ca="1">INDIRECT(ADDRESS(ROW(),Controls!#REF!+60))</f>
        <v>#REF!</v>
      </c>
      <c r="GS1405" s="9" t="e">
        <f ca="1">INDIRECT(ADDRESS(ROW(),Controls!#REF!+75))</f>
        <v>#REF!</v>
      </c>
      <c r="GT1405" s="9" t="e">
        <f ca="1">INDIRECT(ADDRESS(ROW(),Controls!#REF!+90))</f>
        <v>#REF!</v>
      </c>
      <c r="GU1405" s="9" t="e">
        <f ca="1">INDIRECT(ADDRESS(ROW(),Controls!#REF!+105))</f>
        <v>#REF!</v>
      </c>
      <c r="GV1405" s="9" t="e">
        <f ca="1">INDIRECT(ADDRESS(ROW(),Controls!#REF!+120))</f>
        <v>#REF!</v>
      </c>
      <c r="GW1405" s="9" t="e">
        <f ca="1">INDIRECT(ADDRESS(ROW(),Controls!#REF!+15))</f>
        <v>#REF!</v>
      </c>
      <c r="GX1405" s="9" t="e">
        <f ca="1">INDIRECT(ADDRESS(ROW(),Controls!#REF!+135))</f>
        <v>#REF!</v>
      </c>
      <c r="HJ1405" s="9" t="e">
        <f t="shared" ca="1" si="126"/>
        <v>#REF!</v>
      </c>
      <c r="HK1405" s="9" t="e">
        <f t="shared" ca="1" si="127"/>
        <v>#REF!</v>
      </c>
      <c r="HL1405" s="9" t="e">
        <f t="shared" ca="1" si="128"/>
        <v>#REF!</v>
      </c>
      <c r="HM1405" s="9" t="e">
        <f t="shared" ca="1" si="129"/>
        <v>#REF!</v>
      </c>
      <c r="HN1405" s="9" t="e">
        <f ca="1">SQRT($GS1405*(1-$GS1405/Controls!$D$15))</f>
        <v>#REF!</v>
      </c>
      <c r="HO1405" s="9" t="e">
        <f t="shared" ca="1" si="130"/>
        <v>#REF!</v>
      </c>
      <c r="HP1405" s="9" t="e">
        <f t="shared" ca="1" si="131"/>
        <v>#REF!</v>
      </c>
      <c r="HQ1405" s="9" t="e">
        <f ca="1">IF($GV1405=0,NA(),($GX1405*Controls!#REF!))</f>
        <v>#REF!</v>
      </c>
    </row>
    <row r="1406" spans="198:225" x14ac:dyDescent="0.25">
      <c r="GP1406" s="9" t="e">
        <f ca="1">INDIRECT(ADDRESS(ROW(),Controls!#REF!+30))</f>
        <v>#REF!</v>
      </c>
      <c r="GQ1406" s="9" t="e">
        <f ca="1">INDIRECT(ADDRESS(ROW(),Controls!#REF!+45))</f>
        <v>#REF!</v>
      </c>
      <c r="GR1406" s="9" t="e">
        <f ca="1">INDIRECT(ADDRESS(ROW(),Controls!#REF!+60))</f>
        <v>#REF!</v>
      </c>
      <c r="GS1406" s="9" t="e">
        <f ca="1">INDIRECT(ADDRESS(ROW(),Controls!#REF!+75))</f>
        <v>#REF!</v>
      </c>
      <c r="GT1406" s="9" t="e">
        <f ca="1">INDIRECT(ADDRESS(ROW(),Controls!#REF!+90))</f>
        <v>#REF!</v>
      </c>
      <c r="GU1406" s="9" t="e">
        <f ca="1">INDIRECT(ADDRESS(ROW(),Controls!#REF!+105))</f>
        <v>#REF!</v>
      </c>
      <c r="GV1406" s="9" t="e">
        <f ca="1">INDIRECT(ADDRESS(ROW(),Controls!#REF!+120))</f>
        <v>#REF!</v>
      </c>
      <c r="GW1406" s="9" t="e">
        <f ca="1">INDIRECT(ADDRESS(ROW(),Controls!#REF!+15))</f>
        <v>#REF!</v>
      </c>
      <c r="GX1406" s="9" t="e">
        <f ca="1">INDIRECT(ADDRESS(ROW(),Controls!#REF!+135))</f>
        <v>#REF!</v>
      </c>
      <c r="HJ1406" s="9" t="e">
        <f t="shared" ca="1" si="126"/>
        <v>#REF!</v>
      </c>
      <c r="HK1406" s="9" t="e">
        <f t="shared" ca="1" si="127"/>
        <v>#REF!</v>
      </c>
      <c r="HL1406" s="9" t="e">
        <f t="shared" ca="1" si="128"/>
        <v>#REF!</v>
      </c>
      <c r="HM1406" s="9" t="e">
        <f t="shared" ca="1" si="129"/>
        <v>#REF!</v>
      </c>
      <c r="HN1406" s="9" t="e">
        <f ca="1">SQRT($GS1406*(1-$GS1406/Controls!$D$15))</f>
        <v>#REF!</v>
      </c>
      <c r="HO1406" s="9" t="e">
        <f t="shared" ca="1" si="130"/>
        <v>#REF!</v>
      </c>
      <c r="HP1406" s="9" t="e">
        <f t="shared" ca="1" si="131"/>
        <v>#REF!</v>
      </c>
      <c r="HQ1406" s="9" t="e">
        <f ca="1">IF($GV1406=0,NA(),($GX1406*Controls!#REF!))</f>
        <v>#REF!</v>
      </c>
    </row>
    <row r="1407" spans="198:225" x14ac:dyDescent="0.25">
      <c r="GP1407" s="9" t="e">
        <f ca="1">INDIRECT(ADDRESS(ROW(),Controls!#REF!+30))</f>
        <v>#REF!</v>
      </c>
      <c r="GQ1407" s="9" t="e">
        <f ca="1">INDIRECT(ADDRESS(ROW(),Controls!#REF!+45))</f>
        <v>#REF!</v>
      </c>
      <c r="GR1407" s="9" t="e">
        <f ca="1">INDIRECT(ADDRESS(ROW(),Controls!#REF!+60))</f>
        <v>#REF!</v>
      </c>
      <c r="GS1407" s="9" t="e">
        <f ca="1">INDIRECT(ADDRESS(ROW(),Controls!#REF!+75))</f>
        <v>#REF!</v>
      </c>
      <c r="GT1407" s="9" t="e">
        <f ca="1">INDIRECT(ADDRESS(ROW(),Controls!#REF!+90))</f>
        <v>#REF!</v>
      </c>
      <c r="GU1407" s="9" t="e">
        <f ca="1">INDIRECT(ADDRESS(ROW(),Controls!#REF!+105))</f>
        <v>#REF!</v>
      </c>
      <c r="GV1407" s="9" t="e">
        <f ca="1">INDIRECT(ADDRESS(ROW(),Controls!#REF!+120))</f>
        <v>#REF!</v>
      </c>
      <c r="GW1407" s="9" t="e">
        <f ca="1">INDIRECT(ADDRESS(ROW(),Controls!#REF!+15))</f>
        <v>#REF!</v>
      </c>
      <c r="GX1407" s="9" t="e">
        <f ca="1">INDIRECT(ADDRESS(ROW(),Controls!#REF!+135))</f>
        <v>#REF!</v>
      </c>
      <c r="HJ1407" s="9" t="e">
        <f t="shared" ca="1" si="126"/>
        <v>#REF!</v>
      </c>
      <c r="HK1407" s="9" t="e">
        <f t="shared" ca="1" si="127"/>
        <v>#REF!</v>
      </c>
      <c r="HL1407" s="9" t="e">
        <f t="shared" ca="1" si="128"/>
        <v>#REF!</v>
      </c>
      <c r="HM1407" s="9" t="e">
        <f t="shared" ca="1" si="129"/>
        <v>#REF!</v>
      </c>
      <c r="HN1407" s="9" t="e">
        <f ca="1">SQRT($GS1407*(1-$GS1407/Controls!$D$15))</f>
        <v>#REF!</v>
      </c>
      <c r="HO1407" s="9" t="e">
        <f t="shared" ca="1" si="130"/>
        <v>#REF!</v>
      </c>
      <c r="HP1407" s="9" t="e">
        <f t="shared" ca="1" si="131"/>
        <v>#REF!</v>
      </c>
      <c r="HQ1407" s="9" t="e">
        <f ca="1">IF($GV1407=0,NA(),($GX1407*Controls!#REF!))</f>
        <v>#REF!</v>
      </c>
    </row>
    <row r="1408" spans="198:225" x14ac:dyDescent="0.25">
      <c r="GP1408" s="9" t="e">
        <f ca="1">INDIRECT(ADDRESS(ROW(),Controls!#REF!+30))</f>
        <v>#REF!</v>
      </c>
      <c r="GQ1408" s="9" t="e">
        <f ca="1">INDIRECT(ADDRESS(ROW(),Controls!#REF!+45))</f>
        <v>#REF!</v>
      </c>
      <c r="GR1408" s="9" t="e">
        <f ca="1">INDIRECT(ADDRESS(ROW(),Controls!#REF!+60))</f>
        <v>#REF!</v>
      </c>
      <c r="GS1408" s="9" t="e">
        <f ca="1">INDIRECT(ADDRESS(ROW(),Controls!#REF!+75))</f>
        <v>#REF!</v>
      </c>
      <c r="GT1408" s="9" t="e">
        <f ca="1">INDIRECT(ADDRESS(ROW(),Controls!#REF!+90))</f>
        <v>#REF!</v>
      </c>
      <c r="GU1408" s="9" t="e">
        <f ca="1">INDIRECT(ADDRESS(ROW(),Controls!#REF!+105))</f>
        <v>#REF!</v>
      </c>
      <c r="GV1408" s="9" t="e">
        <f ca="1">INDIRECT(ADDRESS(ROW(),Controls!#REF!+120))</f>
        <v>#REF!</v>
      </c>
      <c r="GW1408" s="9" t="e">
        <f ca="1">INDIRECT(ADDRESS(ROW(),Controls!#REF!+15))</f>
        <v>#REF!</v>
      </c>
      <c r="GX1408" s="9" t="e">
        <f ca="1">INDIRECT(ADDRESS(ROW(),Controls!#REF!+135))</f>
        <v>#REF!</v>
      </c>
      <c r="HJ1408" s="9" t="e">
        <f t="shared" ca="1" si="126"/>
        <v>#REF!</v>
      </c>
      <c r="HK1408" s="9" t="e">
        <f t="shared" ca="1" si="127"/>
        <v>#REF!</v>
      </c>
      <c r="HL1408" s="9" t="e">
        <f t="shared" ca="1" si="128"/>
        <v>#REF!</v>
      </c>
      <c r="HM1408" s="9" t="e">
        <f t="shared" ca="1" si="129"/>
        <v>#REF!</v>
      </c>
      <c r="HN1408" s="9" t="e">
        <f ca="1">SQRT($GS1408*(1-$GS1408/Controls!$D$15))</f>
        <v>#REF!</v>
      </c>
      <c r="HO1408" s="9" t="e">
        <f t="shared" ca="1" si="130"/>
        <v>#REF!</v>
      </c>
      <c r="HP1408" s="9" t="e">
        <f t="shared" ca="1" si="131"/>
        <v>#REF!</v>
      </c>
      <c r="HQ1408" s="9" t="e">
        <f ca="1">IF($GV1408=0,NA(),($GX1408*Controls!#REF!))</f>
        <v>#REF!</v>
      </c>
    </row>
    <row r="1409" spans="198:225" x14ac:dyDescent="0.25">
      <c r="GP1409" s="9" t="e">
        <f ca="1">INDIRECT(ADDRESS(ROW(),Controls!#REF!+30))</f>
        <v>#REF!</v>
      </c>
      <c r="GQ1409" s="9" t="e">
        <f ca="1">INDIRECT(ADDRESS(ROW(),Controls!#REF!+45))</f>
        <v>#REF!</v>
      </c>
      <c r="GR1409" s="9" t="e">
        <f ca="1">INDIRECT(ADDRESS(ROW(),Controls!#REF!+60))</f>
        <v>#REF!</v>
      </c>
      <c r="GS1409" s="9" t="e">
        <f ca="1">INDIRECT(ADDRESS(ROW(),Controls!#REF!+75))</f>
        <v>#REF!</v>
      </c>
      <c r="GT1409" s="9" t="e">
        <f ca="1">INDIRECT(ADDRESS(ROW(),Controls!#REF!+90))</f>
        <v>#REF!</v>
      </c>
      <c r="GU1409" s="9" t="e">
        <f ca="1">INDIRECT(ADDRESS(ROW(),Controls!#REF!+105))</f>
        <v>#REF!</v>
      </c>
      <c r="GV1409" s="9" t="e">
        <f ca="1">INDIRECT(ADDRESS(ROW(),Controls!#REF!+120))</f>
        <v>#REF!</v>
      </c>
      <c r="GW1409" s="9" t="e">
        <f ca="1">INDIRECT(ADDRESS(ROW(),Controls!#REF!+15))</f>
        <v>#REF!</v>
      </c>
      <c r="GX1409" s="9" t="e">
        <f ca="1">INDIRECT(ADDRESS(ROW(),Controls!#REF!+135))</f>
        <v>#REF!</v>
      </c>
      <c r="HJ1409" s="9" t="e">
        <f t="shared" ref="HJ1409:HJ1472" ca="1" si="132">IF($GV1409=0,NA(),MAX($GP1409,0.01)/$GQ1409)</f>
        <v>#REF!</v>
      </c>
      <c r="HK1409" s="9" t="e">
        <f t="shared" ref="HK1409:HK1472" ca="1" si="133">IF($GV1409=0,NA(),($GP1409-$GQ1409)/$GV1409)</f>
        <v>#REF!</v>
      </c>
      <c r="HL1409" s="9" t="e">
        <f t="shared" ref="HL1409:HL1472" ca="1" si="134">IF($GV1409=0,NA(),MAX($GU1409/$GT1409,0.01))</f>
        <v>#REF!</v>
      </c>
      <c r="HM1409" s="9" t="e">
        <f t="shared" ref="HM1409:HM1472" ca="1" si="135">IF($GV1409=0,NA(),($GU1409-$GT1409)/$GV1409)</f>
        <v>#REF!</v>
      </c>
      <c r="HN1409" s="9" t="e">
        <f ca="1">SQRT($GS1409*(1-$GS1409/Controls!$D$15))</f>
        <v>#REF!</v>
      </c>
      <c r="HO1409" s="9" t="e">
        <f t="shared" ref="HO1409:HO1472" ca="1" si="136">IF($HN1409=0,0,$GR1409/$HN1409)</f>
        <v>#REF!</v>
      </c>
      <c r="HP1409" s="9" t="e">
        <f t="shared" ref="HP1409:HP1472" ca="1" si="137">IF($GV1409=0,NA(),$GW1409/$GV1409)</f>
        <v>#REF!</v>
      </c>
      <c r="HQ1409" s="9" t="e">
        <f ca="1">IF($GV1409=0,NA(),($GX1409*Controls!#REF!))</f>
        <v>#REF!</v>
      </c>
    </row>
    <row r="1410" spans="198:225" x14ac:dyDescent="0.25">
      <c r="GP1410" s="9" t="e">
        <f ca="1">INDIRECT(ADDRESS(ROW(),Controls!#REF!+30))</f>
        <v>#REF!</v>
      </c>
      <c r="GQ1410" s="9" t="e">
        <f ca="1">INDIRECT(ADDRESS(ROW(),Controls!#REF!+45))</f>
        <v>#REF!</v>
      </c>
      <c r="GR1410" s="9" t="e">
        <f ca="1">INDIRECT(ADDRESS(ROW(),Controls!#REF!+60))</f>
        <v>#REF!</v>
      </c>
      <c r="GS1410" s="9" t="e">
        <f ca="1">INDIRECT(ADDRESS(ROW(),Controls!#REF!+75))</f>
        <v>#REF!</v>
      </c>
      <c r="GT1410" s="9" t="e">
        <f ca="1">INDIRECT(ADDRESS(ROW(),Controls!#REF!+90))</f>
        <v>#REF!</v>
      </c>
      <c r="GU1410" s="9" t="e">
        <f ca="1">INDIRECT(ADDRESS(ROW(),Controls!#REF!+105))</f>
        <v>#REF!</v>
      </c>
      <c r="GV1410" s="9" t="e">
        <f ca="1">INDIRECT(ADDRESS(ROW(),Controls!#REF!+120))</f>
        <v>#REF!</v>
      </c>
      <c r="GW1410" s="9" t="e">
        <f ca="1">INDIRECT(ADDRESS(ROW(),Controls!#REF!+15))</f>
        <v>#REF!</v>
      </c>
      <c r="GX1410" s="9" t="e">
        <f ca="1">INDIRECT(ADDRESS(ROW(),Controls!#REF!+135))</f>
        <v>#REF!</v>
      </c>
      <c r="HJ1410" s="9" t="e">
        <f t="shared" ca="1" si="132"/>
        <v>#REF!</v>
      </c>
      <c r="HK1410" s="9" t="e">
        <f t="shared" ca="1" si="133"/>
        <v>#REF!</v>
      </c>
      <c r="HL1410" s="9" t="e">
        <f t="shared" ca="1" si="134"/>
        <v>#REF!</v>
      </c>
      <c r="HM1410" s="9" t="e">
        <f t="shared" ca="1" si="135"/>
        <v>#REF!</v>
      </c>
      <c r="HN1410" s="9" t="e">
        <f ca="1">SQRT($GS1410*(1-$GS1410/Controls!$D$15))</f>
        <v>#REF!</v>
      </c>
      <c r="HO1410" s="9" t="e">
        <f t="shared" ca="1" si="136"/>
        <v>#REF!</v>
      </c>
      <c r="HP1410" s="9" t="e">
        <f t="shared" ca="1" si="137"/>
        <v>#REF!</v>
      </c>
      <c r="HQ1410" s="9" t="e">
        <f ca="1">IF($GV1410=0,NA(),($GX1410*Controls!#REF!))</f>
        <v>#REF!</v>
      </c>
    </row>
    <row r="1411" spans="198:225" x14ac:dyDescent="0.25">
      <c r="GP1411" s="9" t="e">
        <f ca="1">INDIRECT(ADDRESS(ROW(),Controls!#REF!+30))</f>
        <v>#REF!</v>
      </c>
      <c r="GQ1411" s="9" t="e">
        <f ca="1">INDIRECT(ADDRESS(ROW(),Controls!#REF!+45))</f>
        <v>#REF!</v>
      </c>
      <c r="GR1411" s="9" t="e">
        <f ca="1">INDIRECT(ADDRESS(ROW(),Controls!#REF!+60))</f>
        <v>#REF!</v>
      </c>
      <c r="GS1411" s="9" t="e">
        <f ca="1">INDIRECT(ADDRESS(ROW(),Controls!#REF!+75))</f>
        <v>#REF!</v>
      </c>
      <c r="GT1411" s="9" t="e">
        <f ca="1">INDIRECT(ADDRESS(ROW(),Controls!#REF!+90))</f>
        <v>#REF!</v>
      </c>
      <c r="GU1411" s="9" t="e">
        <f ca="1">INDIRECT(ADDRESS(ROW(),Controls!#REF!+105))</f>
        <v>#REF!</v>
      </c>
      <c r="GV1411" s="9" t="e">
        <f ca="1">INDIRECT(ADDRESS(ROW(),Controls!#REF!+120))</f>
        <v>#REF!</v>
      </c>
      <c r="GW1411" s="9" t="e">
        <f ca="1">INDIRECT(ADDRESS(ROW(),Controls!#REF!+15))</f>
        <v>#REF!</v>
      </c>
      <c r="GX1411" s="9" t="e">
        <f ca="1">INDIRECT(ADDRESS(ROW(),Controls!#REF!+135))</f>
        <v>#REF!</v>
      </c>
      <c r="HJ1411" s="9" t="e">
        <f t="shared" ca="1" si="132"/>
        <v>#REF!</v>
      </c>
      <c r="HK1411" s="9" t="e">
        <f t="shared" ca="1" si="133"/>
        <v>#REF!</v>
      </c>
      <c r="HL1411" s="9" t="e">
        <f t="shared" ca="1" si="134"/>
        <v>#REF!</v>
      </c>
      <c r="HM1411" s="9" t="e">
        <f t="shared" ca="1" si="135"/>
        <v>#REF!</v>
      </c>
      <c r="HN1411" s="9" t="e">
        <f ca="1">SQRT($GS1411*(1-$GS1411/Controls!$D$15))</f>
        <v>#REF!</v>
      </c>
      <c r="HO1411" s="9" t="e">
        <f t="shared" ca="1" si="136"/>
        <v>#REF!</v>
      </c>
      <c r="HP1411" s="9" t="e">
        <f t="shared" ca="1" si="137"/>
        <v>#REF!</v>
      </c>
      <c r="HQ1411" s="9" t="e">
        <f ca="1">IF($GV1411=0,NA(),($GX1411*Controls!#REF!))</f>
        <v>#REF!</v>
      </c>
    </row>
    <row r="1412" spans="198:225" x14ac:dyDescent="0.25">
      <c r="GP1412" s="9" t="e">
        <f ca="1">INDIRECT(ADDRESS(ROW(),Controls!#REF!+30))</f>
        <v>#REF!</v>
      </c>
      <c r="GQ1412" s="9" t="e">
        <f ca="1">INDIRECT(ADDRESS(ROW(),Controls!#REF!+45))</f>
        <v>#REF!</v>
      </c>
      <c r="GR1412" s="9" t="e">
        <f ca="1">INDIRECT(ADDRESS(ROW(),Controls!#REF!+60))</f>
        <v>#REF!</v>
      </c>
      <c r="GS1412" s="9" t="e">
        <f ca="1">INDIRECT(ADDRESS(ROW(),Controls!#REF!+75))</f>
        <v>#REF!</v>
      </c>
      <c r="GT1412" s="9" t="e">
        <f ca="1">INDIRECT(ADDRESS(ROW(),Controls!#REF!+90))</f>
        <v>#REF!</v>
      </c>
      <c r="GU1412" s="9" t="e">
        <f ca="1">INDIRECT(ADDRESS(ROW(),Controls!#REF!+105))</f>
        <v>#REF!</v>
      </c>
      <c r="GV1412" s="9" t="e">
        <f ca="1">INDIRECT(ADDRESS(ROW(),Controls!#REF!+120))</f>
        <v>#REF!</v>
      </c>
      <c r="GW1412" s="9" t="e">
        <f ca="1">INDIRECT(ADDRESS(ROW(),Controls!#REF!+15))</f>
        <v>#REF!</v>
      </c>
      <c r="GX1412" s="9" t="e">
        <f ca="1">INDIRECT(ADDRESS(ROW(),Controls!#REF!+135))</f>
        <v>#REF!</v>
      </c>
      <c r="HJ1412" s="9" t="e">
        <f t="shared" ca="1" si="132"/>
        <v>#REF!</v>
      </c>
      <c r="HK1412" s="9" t="e">
        <f t="shared" ca="1" si="133"/>
        <v>#REF!</v>
      </c>
      <c r="HL1412" s="9" t="e">
        <f t="shared" ca="1" si="134"/>
        <v>#REF!</v>
      </c>
      <c r="HM1412" s="9" t="e">
        <f t="shared" ca="1" si="135"/>
        <v>#REF!</v>
      </c>
      <c r="HN1412" s="9" t="e">
        <f ca="1">SQRT($GS1412*(1-$GS1412/Controls!$D$15))</f>
        <v>#REF!</v>
      </c>
      <c r="HO1412" s="9" t="e">
        <f t="shared" ca="1" si="136"/>
        <v>#REF!</v>
      </c>
      <c r="HP1412" s="9" t="e">
        <f t="shared" ca="1" si="137"/>
        <v>#REF!</v>
      </c>
      <c r="HQ1412" s="9" t="e">
        <f ca="1">IF($GV1412=0,NA(),($GX1412*Controls!#REF!))</f>
        <v>#REF!</v>
      </c>
    </row>
    <row r="1413" spans="198:225" x14ac:dyDescent="0.25">
      <c r="GP1413" s="9" t="e">
        <f ca="1">INDIRECT(ADDRESS(ROW(),Controls!#REF!+30))</f>
        <v>#REF!</v>
      </c>
      <c r="GQ1413" s="9" t="e">
        <f ca="1">INDIRECT(ADDRESS(ROW(),Controls!#REF!+45))</f>
        <v>#REF!</v>
      </c>
      <c r="GR1413" s="9" t="e">
        <f ca="1">INDIRECT(ADDRESS(ROW(),Controls!#REF!+60))</f>
        <v>#REF!</v>
      </c>
      <c r="GS1413" s="9" t="e">
        <f ca="1">INDIRECT(ADDRESS(ROW(),Controls!#REF!+75))</f>
        <v>#REF!</v>
      </c>
      <c r="GT1413" s="9" t="e">
        <f ca="1">INDIRECT(ADDRESS(ROW(),Controls!#REF!+90))</f>
        <v>#REF!</v>
      </c>
      <c r="GU1413" s="9" t="e">
        <f ca="1">INDIRECT(ADDRESS(ROW(),Controls!#REF!+105))</f>
        <v>#REF!</v>
      </c>
      <c r="GV1413" s="9" t="e">
        <f ca="1">INDIRECT(ADDRESS(ROW(),Controls!#REF!+120))</f>
        <v>#REF!</v>
      </c>
      <c r="GW1413" s="9" t="e">
        <f ca="1">INDIRECT(ADDRESS(ROW(),Controls!#REF!+15))</f>
        <v>#REF!</v>
      </c>
      <c r="GX1413" s="9" t="e">
        <f ca="1">INDIRECT(ADDRESS(ROW(),Controls!#REF!+135))</f>
        <v>#REF!</v>
      </c>
      <c r="HJ1413" s="9" t="e">
        <f t="shared" ca="1" si="132"/>
        <v>#REF!</v>
      </c>
      <c r="HK1413" s="9" t="e">
        <f t="shared" ca="1" si="133"/>
        <v>#REF!</v>
      </c>
      <c r="HL1413" s="9" t="e">
        <f t="shared" ca="1" si="134"/>
        <v>#REF!</v>
      </c>
      <c r="HM1413" s="9" t="e">
        <f t="shared" ca="1" si="135"/>
        <v>#REF!</v>
      </c>
      <c r="HN1413" s="9" t="e">
        <f ca="1">SQRT($GS1413*(1-$GS1413/Controls!$D$15))</f>
        <v>#REF!</v>
      </c>
      <c r="HO1413" s="9" t="e">
        <f t="shared" ca="1" si="136"/>
        <v>#REF!</v>
      </c>
      <c r="HP1413" s="9" t="e">
        <f t="shared" ca="1" si="137"/>
        <v>#REF!</v>
      </c>
      <c r="HQ1413" s="9" t="e">
        <f ca="1">IF($GV1413=0,NA(),($GX1413*Controls!#REF!))</f>
        <v>#REF!</v>
      </c>
    </row>
    <row r="1414" spans="198:225" x14ac:dyDescent="0.25">
      <c r="GP1414" s="9" t="e">
        <f ca="1">INDIRECT(ADDRESS(ROW(),Controls!#REF!+30))</f>
        <v>#REF!</v>
      </c>
      <c r="GQ1414" s="9" t="e">
        <f ca="1">INDIRECT(ADDRESS(ROW(),Controls!#REF!+45))</f>
        <v>#REF!</v>
      </c>
      <c r="GR1414" s="9" t="e">
        <f ca="1">INDIRECT(ADDRESS(ROW(),Controls!#REF!+60))</f>
        <v>#REF!</v>
      </c>
      <c r="GS1414" s="9" t="e">
        <f ca="1">INDIRECT(ADDRESS(ROW(),Controls!#REF!+75))</f>
        <v>#REF!</v>
      </c>
      <c r="GT1414" s="9" t="e">
        <f ca="1">INDIRECT(ADDRESS(ROW(),Controls!#REF!+90))</f>
        <v>#REF!</v>
      </c>
      <c r="GU1414" s="9" t="e">
        <f ca="1">INDIRECT(ADDRESS(ROW(),Controls!#REF!+105))</f>
        <v>#REF!</v>
      </c>
      <c r="GV1414" s="9" t="e">
        <f ca="1">INDIRECT(ADDRESS(ROW(),Controls!#REF!+120))</f>
        <v>#REF!</v>
      </c>
      <c r="GW1414" s="9" t="e">
        <f ca="1">INDIRECT(ADDRESS(ROW(),Controls!#REF!+15))</f>
        <v>#REF!</v>
      </c>
      <c r="GX1414" s="9" t="e">
        <f ca="1">INDIRECT(ADDRESS(ROW(),Controls!#REF!+135))</f>
        <v>#REF!</v>
      </c>
      <c r="HJ1414" s="9" t="e">
        <f t="shared" ca="1" si="132"/>
        <v>#REF!</v>
      </c>
      <c r="HK1414" s="9" t="e">
        <f t="shared" ca="1" si="133"/>
        <v>#REF!</v>
      </c>
      <c r="HL1414" s="9" t="e">
        <f t="shared" ca="1" si="134"/>
        <v>#REF!</v>
      </c>
      <c r="HM1414" s="9" t="e">
        <f t="shared" ca="1" si="135"/>
        <v>#REF!</v>
      </c>
      <c r="HN1414" s="9" t="e">
        <f ca="1">SQRT($GS1414*(1-$GS1414/Controls!$D$15))</f>
        <v>#REF!</v>
      </c>
      <c r="HO1414" s="9" t="e">
        <f t="shared" ca="1" si="136"/>
        <v>#REF!</v>
      </c>
      <c r="HP1414" s="9" t="e">
        <f t="shared" ca="1" si="137"/>
        <v>#REF!</v>
      </c>
      <c r="HQ1414" s="9" t="e">
        <f ca="1">IF($GV1414=0,NA(),($GX1414*Controls!#REF!))</f>
        <v>#REF!</v>
      </c>
    </row>
    <row r="1415" spans="198:225" x14ac:dyDescent="0.25">
      <c r="GP1415" s="9" t="e">
        <f ca="1">INDIRECT(ADDRESS(ROW(),Controls!#REF!+30))</f>
        <v>#REF!</v>
      </c>
      <c r="GQ1415" s="9" t="e">
        <f ca="1">INDIRECT(ADDRESS(ROW(),Controls!#REF!+45))</f>
        <v>#REF!</v>
      </c>
      <c r="GR1415" s="9" t="e">
        <f ca="1">INDIRECT(ADDRESS(ROW(),Controls!#REF!+60))</f>
        <v>#REF!</v>
      </c>
      <c r="GS1415" s="9" t="e">
        <f ca="1">INDIRECT(ADDRESS(ROW(),Controls!#REF!+75))</f>
        <v>#REF!</v>
      </c>
      <c r="GT1415" s="9" t="e">
        <f ca="1">INDIRECT(ADDRESS(ROW(),Controls!#REF!+90))</f>
        <v>#REF!</v>
      </c>
      <c r="GU1415" s="9" t="e">
        <f ca="1">INDIRECT(ADDRESS(ROW(),Controls!#REF!+105))</f>
        <v>#REF!</v>
      </c>
      <c r="GV1415" s="9" t="e">
        <f ca="1">INDIRECT(ADDRESS(ROW(),Controls!#REF!+120))</f>
        <v>#REF!</v>
      </c>
      <c r="GW1415" s="9" t="e">
        <f ca="1">INDIRECT(ADDRESS(ROW(),Controls!#REF!+15))</f>
        <v>#REF!</v>
      </c>
      <c r="GX1415" s="9" t="e">
        <f ca="1">INDIRECT(ADDRESS(ROW(),Controls!#REF!+135))</f>
        <v>#REF!</v>
      </c>
      <c r="HJ1415" s="9" t="e">
        <f t="shared" ca="1" si="132"/>
        <v>#REF!</v>
      </c>
      <c r="HK1415" s="9" t="e">
        <f t="shared" ca="1" si="133"/>
        <v>#REF!</v>
      </c>
      <c r="HL1415" s="9" t="e">
        <f t="shared" ca="1" si="134"/>
        <v>#REF!</v>
      </c>
      <c r="HM1415" s="9" t="e">
        <f t="shared" ca="1" si="135"/>
        <v>#REF!</v>
      </c>
      <c r="HN1415" s="9" t="e">
        <f ca="1">SQRT($GS1415*(1-$GS1415/Controls!$D$15))</f>
        <v>#REF!</v>
      </c>
      <c r="HO1415" s="9" t="e">
        <f t="shared" ca="1" si="136"/>
        <v>#REF!</v>
      </c>
      <c r="HP1415" s="9" t="e">
        <f t="shared" ca="1" si="137"/>
        <v>#REF!</v>
      </c>
      <c r="HQ1415" s="9" t="e">
        <f ca="1">IF($GV1415=0,NA(),($GX1415*Controls!#REF!))</f>
        <v>#REF!</v>
      </c>
    </row>
    <row r="1416" spans="198:225" x14ac:dyDescent="0.25">
      <c r="GP1416" s="9" t="e">
        <f ca="1">INDIRECT(ADDRESS(ROW(),Controls!#REF!+30))</f>
        <v>#REF!</v>
      </c>
      <c r="GQ1416" s="9" t="e">
        <f ca="1">INDIRECT(ADDRESS(ROW(),Controls!#REF!+45))</f>
        <v>#REF!</v>
      </c>
      <c r="GR1416" s="9" t="e">
        <f ca="1">INDIRECT(ADDRESS(ROW(),Controls!#REF!+60))</f>
        <v>#REF!</v>
      </c>
      <c r="GS1416" s="9" t="e">
        <f ca="1">INDIRECT(ADDRESS(ROW(),Controls!#REF!+75))</f>
        <v>#REF!</v>
      </c>
      <c r="GT1416" s="9" t="e">
        <f ca="1">INDIRECT(ADDRESS(ROW(),Controls!#REF!+90))</f>
        <v>#REF!</v>
      </c>
      <c r="GU1416" s="9" t="e">
        <f ca="1">INDIRECT(ADDRESS(ROW(),Controls!#REF!+105))</f>
        <v>#REF!</v>
      </c>
      <c r="GV1416" s="9" t="e">
        <f ca="1">INDIRECT(ADDRESS(ROW(),Controls!#REF!+120))</f>
        <v>#REF!</v>
      </c>
      <c r="GW1416" s="9" t="e">
        <f ca="1">INDIRECT(ADDRESS(ROW(),Controls!#REF!+15))</f>
        <v>#REF!</v>
      </c>
      <c r="GX1416" s="9" t="e">
        <f ca="1">INDIRECT(ADDRESS(ROW(),Controls!#REF!+135))</f>
        <v>#REF!</v>
      </c>
      <c r="HJ1416" s="9" t="e">
        <f t="shared" ca="1" si="132"/>
        <v>#REF!</v>
      </c>
      <c r="HK1416" s="9" t="e">
        <f t="shared" ca="1" si="133"/>
        <v>#REF!</v>
      </c>
      <c r="HL1416" s="9" t="e">
        <f t="shared" ca="1" si="134"/>
        <v>#REF!</v>
      </c>
      <c r="HM1416" s="9" t="e">
        <f t="shared" ca="1" si="135"/>
        <v>#REF!</v>
      </c>
      <c r="HN1416" s="9" t="e">
        <f ca="1">SQRT($GS1416*(1-$GS1416/Controls!$D$15))</f>
        <v>#REF!</v>
      </c>
      <c r="HO1416" s="9" t="e">
        <f t="shared" ca="1" si="136"/>
        <v>#REF!</v>
      </c>
      <c r="HP1416" s="9" t="e">
        <f t="shared" ca="1" si="137"/>
        <v>#REF!</v>
      </c>
      <c r="HQ1416" s="9" t="e">
        <f ca="1">IF($GV1416=0,NA(),($GX1416*Controls!#REF!))</f>
        <v>#REF!</v>
      </c>
    </row>
    <row r="1417" spans="198:225" x14ac:dyDescent="0.25">
      <c r="GP1417" s="9" t="e">
        <f ca="1">INDIRECT(ADDRESS(ROW(),Controls!#REF!+30))</f>
        <v>#REF!</v>
      </c>
      <c r="GQ1417" s="9" t="e">
        <f ca="1">INDIRECT(ADDRESS(ROW(),Controls!#REF!+45))</f>
        <v>#REF!</v>
      </c>
      <c r="GR1417" s="9" t="e">
        <f ca="1">INDIRECT(ADDRESS(ROW(),Controls!#REF!+60))</f>
        <v>#REF!</v>
      </c>
      <c r="GS1417" s="9" t="e">
        <f ca="1">INDIRECT(ADDRESS(ROW(),Controls!#REF!+75))</f>
        <v>#REF!</v>
      </c>
      <c r="GT1417" s="9" t="e">
        <f ca="1">INDIRECT(ADDRESS(ROW(),Controls!#REF!+90))</f>
        <v>#REF!</v>
      </c>
      <c r="GU1417" s="9" t="e">
        <f ca="1">INDIRECT(ADDRESS(ROW(),Controls!#REF!+105))</f>
        <v>#REF!</v>
      </c>
      <c r="GV1417" s="9" t="e">
        <f ca="1">INDIRECT(ADDRESS(ROW(),Controls!#REF!+120))</f>
        <v>#REF!</v>
      </c>
      <c r="GW1417" s="9" t="e">
        <f ca="1">INDIRECT(ADDRESS(ROW(),Controls!#REF!+15))</f>
        <v>#REF!</v>
      </c>
      <c r="GX1417" s="9" t="e">
        <f ca="1">INDIRECT(ADDRESS(ROW(),Controls!#REF!+135))</f>
        <v>#REF!</v>
      </c>
      <c r="HJ1417" s="9" t="e">
        <f t="shared" ca="1" si="132"/>
        <v>#REF!</v>
      </c>
      <c r="HK1417" s="9" t="e">
        <f t="shared" ca="1" si="133"/>
        <v>#REF!</v>
      </c>
      <c r="HL1417" s="9" t="e">
        <f t="shared" ca="1" si="134"/>
        <v>#REF!</v>
      </c>
      <c r="HM1417" s="9" t="e">
        <f t="shared" ca="1" si="135"/>
        <v>#REF!</v>
      </c>
      <c r="HN1417" s="9" t="e">
        <f ca="1">SQRT($GS1417*(1-$GS1417/Controls!$D$15))</f>
        <v>#REF!</v>
      </c>
      <c r="HO1417" s="9" t="e">
        <f t="shared" ca="1" si="136"/>
        <v>#REF!</v>
      </c>
      <c r="HP1417" s="9" t="e">
        <f t="shared" ca="1" si="137"/>
        <v>#REF!</v>
      </c>
      <c r="HQ1417" s="9" t="e">
        <f ca="1">IF($GV1417=0,NA(),($GX1417*Controls!#REF!))</f>
        <v>#REF!</v>
      </c>
    </row>
    <row r="1418" spans="198:225" x14ac:dyDescent="0.25">
      <c r="GP1418" s="9" t="e">
        <f ca="1">INDIRECT(ADDRESS(ROW(),Controls!#REF!+30))</f>
        <v>#REF!</v>
      </c>
      <c r="GQ1418" s="9" t="e">
        <f ca="1">INDIRECT(ADDRESS(ROW(),Controls!#REF!+45))</f>
        <v>#REF!</v>
      </c>
      <c r="GR1418" s="9" t="e">
        <f ca="1">INDIRECT(ADDRESS(ROW(),Controls!#REF!+60))</f>
        <v>#REF!</v>
      </c>
      <c r="GS1418" s="9" t="e">
        <f ca="1">INDIRECT(ADDRESS(ROW(),Controls!#REF!+75))</f>
        <v>#REF!</v>
      </c>
      <c r="GT1418" s="9" t="e">
        <f ca="1">INDIRECT(ADDRESS(ROW(),Controls!#REF!+90))</f>
        <v>#REF!</v>
      </c>
      <c r="GU1418" s="9" t="e">
        <f ca="1">INDIRECT(ADDRESS(ROW(),Controls!#REF!+105))</f>
        <v>#REF!</v>
      </c>
      <c r="GV1418" s="9" t="e">
        <f ca="1">INDIRECT(ADDRESS(ROW(),Controls!#REF!+120))</f>
        <v>#REF!</v>
      </c>
      <c r="GW1418" s="9" t="e">
        <f ca="1">INDIRECT(ADDRESS(ROW(),Controls!#REF!+15))</f>
        <v>#REF!</v>
      </c>
      <c r="GX1418" s="9" t="e">
        <f ca="1">INDIRECT(ADDRESS(ROW(),Controls!#REF!+135))</f>
        <v>#REF!</v>
      </c>
      <c r="HJ1418" s="9" t="e">
        <f t="shared" ca="1" si="132"/>
        <v>#REF!</v>
      </c>
      <c r="HK1418" s="9" t="e">
        <f t="shared" ca="1" si="133"/>
        <v>#REF!</v>
      </c>
      <c r="HL1418" s="9" t="e">
        <f t="shared" ca="1" si="134"/>
        <v>#REF!</v>
      </c>
      <c r="HM1418" s="9" t="e">
        <f t="shared" ca="1" si="135"/>
        <v>#REF!</v>
      </c>
      <c r="HN1418" s="9" t="e">
        <f ca="1">SQRT($GS1418*(1-$GS1418/Controls!$D$15))</f>
        <v>#REF!</v>
      </c>
      <c r="HO1418" s="9" t="e">
        <f t="shared" ca="1" si="136"/>
        <v>#REF!</v>
      </c>
      <c r="HP1418" s="9" t="e">
        <f t="shared" ca="1" si="137"/>
        <v>#REF!</v>
      </c>
      <c r="HQ1418" s="9" t="e">
        <f ca="1">IF($GV1418=0,NA(),($GX1418*Controls!#REF!))</f>
        <v>#REF!</v>
      </c>
    </row>
    <row r="1419" spans="198:225" x14ac:dyDescent="0.25">
      <c r="GP1419" s="9" t="e">
        <f ca="1">INDIRECT(ADDRESS(ROW(),Controls!#REF!+30))</f>
        <v>#REF!</v>
      </c>
      <c r="GQ1419" s="9" t="e">
        <f ca="1">INDIRECT(ADDRESS(ROW(),Controls!#REF!+45))</f>
        <v>#REF!</v>
      </c>
      <c r="GR1419" s="9" t="e">
        <f ca="1">INDIRECT(ADDRESS(ROW(),Controls!#REF!+60))</f>
        <v>#REF!</v>
      </c>
      <c r="GS1419" s="9" t="e">
        <f ca="1">INDIRECT(ADDRESS(ROW(),Controls!#REF!+75))</f>
        <v>#REF!</v>
      </c>
      <c r="GT1419" s="9" t="e">
        <f ca="1">INDIRECT(ADDRESS(ROW(),Controls!#REF!+90))</f>
        <v>#REF!</v>
      </c>
      <c r="GU1419" s="9" t="e">
        <f ca="1">INDIRECT(ADDRESS(ROW(),Controls!#REF!+105))</f>
        <v>#REF!</v>
      </c>
      <c r="GV1419" s="9" t="e">
        <f ca="1">INDIRECT(ADDRESS(ROW(),Controls!#REF!+120))</f>
        <v>#REF!</v>
      </c>
      <c r="GW1419" s="9" t="e">
        <f ca="1">INDIRECT(ADDRESS(ROW(),Controls!#REF!+15))</f>
        <v>#REF!</v>
      </c>
      <c r="GX1419" s="9" t="e">
        <f ca="1">INDIRECT(ADDRESS(ROW(),Controls!#REF!+135))</f>
        <v>#REF!</v>
      </c>
      <c r="HJ1419" s="9" t="e">
        <f t="shared" ca="1" si="132"/>
        <v>#REF!</v>
      </c>
      <c r="HK1419" s="9" t="e">
        <f t="shared" ca="1" si="133"/>
        <v>#REF!</v>
      </c>
      <c r="HL1419" s="9" t="e">
        <f t="shared" ca="1" si="134"/>
        <v>#REF!</v>
      </c>
      <c r="HM1419" s="9" t="e">
        <f t="shared" ca="1" si="135"/>
        <v>#REF!</v>
      </c>
      <c r="HN1419" s="9" t="e">
        <f ca="1">SQRT($GS1419*(1-$GS1419/Controls!$D$15))</f>
        <v>#REF!</v>
      </c>
      <c r="HO1419" s="9" t="e">
        <f t="shared" ca="1" si="136"/>
        <v>#REF!</v>
      </c>
      <c r="HP1419" s="9" t="e">
        <f t="shared" ca="1" si="137"/>
        <v>#REF!</v>
      </c>
      <c r="HQ1419" s="9" t="e">
        <f ca="1">IF($GV1419=0,NA(),($GX1419*Controls!#REF!))</f>
        <v>#REF!</v>
      </c>
    </row>
    <row r="1420" spans="198:225" x14ac:dyDescent="0.25">
      <c r="GP1420" s="9" t="e">
        <f ca="1">INDIRECT(ADDRESS(ROW(),Controls!#REF!+30))</f>
        <v>#REF!</v>
      </c>
      <c r="GQ1420" s="9" t="e">
        <f ca="1">INDIRECT(ADDRESS(ROW(),Controls!#REF!+45))</f>
        <v>#REF!</v>
      </c>
      <c r="GR1420" s="9" t="e">
        <f ca="1">INDIRECT(ADDRESS(ROW(),Controls!#REF!+60))</f>
        <v>#REF!</v>
      </c>
      <c r="GS1420" s="9" t="e">
        <f ca="1">INDIRECT(ADDRESS(ROW(),Controls!#REF!+75))</f>
        <v>#REF!</v>
      </c>
      <c r="GT1420" s="9" t="e">
        <f ca="1">INDIRECT(ADDRESS(ROW(),Controls!#REF!+90))</f>
        <v>#REF!</v>
      </c>
      <c r="GU1420" s="9" t="e">
        <f ca="1">INDIRECT(ADDRESS(ROW(),Controls!#REF!+105))</f>
        <v>#REF!</v>
      </c>
      <c r="GV1420" s="9" t="e">
        <f ca="1">INDIRECT(ADDRESS(ROW(),Controls!#REF!+120))</f>
        <v>#REF!</v>
      </c>
      <c r="GW1420" s="9" t="e">
        <f ca="1">INDIRECT(ADDRESS(ROW(),Controls!#REF!+15))</f>
        <v>#REF!</v>
      </c>
      <c r="GX1420" s="9" t="e">
        <f ca="1">INDIRECT(ADDRESS(ROW(),Controls!#REF!+135))</f>
        <v>#REF!</v>
      </c>
      <c r="HJ1420" s="9" t="e">
        <f t="shared" ca="1" si="132"/>
        <v>#REF!</v>
      </c>
      <c r="HK1420" s="9" t="e">
        <f t="shared" ca="1" si="133"/>
        <v>#REF!</v>
      </c>
      <c r="HL1420" s="9" t="e">
        <f t="shared" ca="1" si="134"/>
        <v>#REF!</v>
      </c>
      <c r="HM1420" s="9" t="e">
        <f t="shared" ca="1" si="135"/>
        <v>#REF!</v>
      </c>
      <c r="HN1420" s="9" t="e">
        <f ca="1">SQRT($GS1420*(1-$GS1420/Controls!$D$15))</f>
        <v>#REF!</v>
      </c>
      <c r="HO1420" s="9" t="e">
        <f t="shared" ca="1" si="136"/>
        <v>#REF!</v>
      </c>
      <c r="HP1420" s="9" t="e">
        <f t="shared" ca="1" si="137"/>
        <v>#REF!</v>
      </c>
      <c r="HQ1420" s="9" t="e">
        <f ca="1">IF($GV1420=0,NA(),($GX1420*Controls!#REF!))</f>
        <v>#REF!</v>
      </c>
    </row>
    <row r="1421" spans="198:225" x14ac:dyDescent="0.25">
      <c r="GP1421" s="9" t="e">
        <f ca="1">INDIRECT(ADDRESS(ROW(),Controls!#REF!+30))</f>
        <v>#REF!</v>
      </c>
      <c r="GQ1421" s="9" t="e">
        <f ca="1">INDIRECT(ADDRESS(ROW(),Controls!#REF!+45))</f>
        <v>#REF!</v>
      </c>
      <c r="GR1421" s="9" t="e">
        <f ca="1">INDIRECT(ADDRESS(ROW(),Controls!#REF!+60))</f>
        <v>#REF!</v>
      </c>
      <c r="GS1421" s="9" t="e">
        <f ca="1">INDIRECT(ADDRESS(ROW(),Controls!#REF!+75))</f>
        <v>#REF!</v>
      </c>
      <c r="GT1421" s="9" t="e">
        <f ca="1">INDIRECT(ADDRESS(ROW(),Controls!#REF!+90))</f>
        <v>#REF!</v>
      </c>
      <c r="GU1421" s="9" t="e">
        <f ca="1">INDIRECT(ADDRESS(ROW(),Controls!#REF!+105))</f>
        <v>#REF!</v>
      </c>
      <c r="GV1421" s="9" t="e">
        <f ca="1">INDIRECT(ADDRESS(ROW(),Controls!#REF!+120))</f>
        <v>#REF!</v>
      </c>
      <c r="GW1421" s="9" t="e">
        <f ca="1">INDIRECT(ADDRESS(ROW(),Controls!#REF!+15))</f>
        <v>#REF!</v>
      </c>
      <c r="GX1421" s="9" t="e">
        <f ca="1">INDIRECT(ADDRESS(ROW(),Controls!#REF!+135))</f>
        <v>#REF!</v>
      </c>
      <c r="HJ1421" s="9" t="e">
        <f t="shared" ca="1" si="132"/>
        <v>#REF!</v>
      </c>
      <c r="HK1421" s="9" t="e">
        <f t="shared" ca="1" si="133"/>
        <v>#REF!</v>
      </c>
      <c r="HL1421" s="9" t="e">
        <f t="shared" ca="1" si="134"/>
        <v>#REF!</v>
      </c>
      <c r="HM1421" s="9" t="e">
        <f t="shared" ca="1" si="135"/>
        <v>#REF!</v>
      </c>
      <c r="HN1421" s="9" t="e">
        <f ca="1">SQRT($GS1421*(1-$GS1421/Controls!$D$15))</f>
        <v>#REF!</v>
      </c>
      <c r="HO1421" s="9" t="e">
        <f t="shared" ca="1" si="136"/>
        <v>#REF!</v>
      </c>
      <c r="HP1421" s="9" t="e">
        <f t="shared" ca="1" si="137"/>
        <v>#REF!</v>
      </c>
      <c r="HQ1421" s="9" t="e">
        <f ca="1">IF($GV1421=0,NA(),($GX1421*Controls!#REF!))</f>
        <v>#REF!</v>
      </c>
    </row>
    <row r="1422" spans="198:225" x14ac:dyDescent="0.25">
      <c r="GP1422" s="9" t="e">
        <f ca="1">INDIRECT(ADDRESS(ROW(),Controls!#REF!+30))</f>
        <v>#REF!</v>
      </c>
      <c r="GQ1422" s="9" t="e">
        <f ca="1">INDIRECT(ADDRESS(ROW(),Controls!#REF!+45))</f>
        <v>#REF!</v>
      </c>
      <c r="GR1422" s="9" t="e">
        <f ca="1">INDIRECT(ADDRESS(ROW(),Controls!#REF!+60))</f>
        <v>#REF!</v>
      </c>
      <c r="GS1422" s="9" t="e">
        <f ca="1">INDIRECT(ADDRESS(ROW(),Controls!#REF!+75))</f>
        <v>#REF!</v>
      </c>
      <c r="GT1422" s="9" t="e">
        <f ca="1">INDIRECT(ADDRESS(ROW(),Controls!#REF!+90))</f>
        <v>#REF!</v>
      </c>
      <c r="GU1422" s="9" t="e">
        <f ca="1">INDIRECT(ADDRESS(ROW(),Controls!#REF!+105))</f>
        <v>#REF!</v>
      </c>
      <c r="GV1422" s="9" t="e">
        <f ca="1">INDIRECT(ADDRESS(ROW(),Controls!#REF!+120))</f>
        <v>#REF!</v>
      </c>
      <c r="GW1422" s="9" t="e">
        <f ca="1">INDIRECT(ADDRESS(ROW(),Controls!#REF!+15))</f>
        <v>#REF!</v>
      </c>
      <c r="GX1422" s="9" t="e">
        <f ca="1">INDIRECT(ADDRESS(ROW(),Controls!#REF!+135))</f>
        <v>#REF!</v>
      </c>
      <c r="HJ1422" s="9" t="e">
        <f t="shared" ca="1" si="132"/>
        <v>#REF!</v>
      </c>
      <c r="HK1422" s="9" t="e">
        <f t="shared" ca="1" si="133"/>
        <v>#REF!</v>
      </c>
      <c r="HL1422" s="9" t="e">
        <f t="shared" ca="1" si="134"/>
        <v>#REF!</v>
      </c>
      <c r="HM1422" s="9" t="e">
        <f t="shared" ca="1" si="135"/>
        <v>#REF!</v>
      </c>
      <c r="HN1422" s="9" t="e">
        <f ca="1">SQRT($GS1422*(1-$GS1422/Controls!$D$15))</f>
        <v>#REF!</v>
      </c>
      <c r="HO1422" s="9" t="e">
        <f t="shared" ca="1" si="136"/>
        <v>#REF!</v>
      </c>
      <c r="HP1422" s="9" t="e">
        <f t="shared" ca="1" si="137"/>
        <v>#REF!</v>
      </c>
      <c r="HQ1422" s="9" t="e">
        <f ca="1">IF($GV1422=0,NA(),($GX1422*Controls!#REF!))</f>
        <v>#REF!</v>
      </c>
    </row>
    <row r="1423" spans="198:225" x14ac:dyDescent="0.25">
      <c r="GP1423" s="9" t="e">
        <f ca="1">INDIRECT(ADDRESS(ROW(),Controls!#REF!+30))</f>
        <v>#REF!</v>
      </c>
      <c r="GQ1423" s="9" t="e">
        <f ca="1">INDIRECT(ADDRESS(ROW(),Controls!#REF!+45))</f>
        <v>#REF!</v>
      </c>
      <c r="GR1423" s="9" t="e">
        <f ca="1">INDIRECT(ADDRESS(ROW(),Controls!#REF!+60))</f>
        <v>#REF!</v>
      </c>
      <c r="GS1423" s="9" t="e">
        <f ca="1">INDIRECT(ADDRESS(ROW(),Controls!#REF!+75))</f>
        <v>#REF!</v>
      </c>
      <c r="GT1423" s="9" t="e">
        <f ca="1">INDIRECT(ADDRESS(ROW(),Controls!#REF!+90))</f>
        <v>#REF!</v>
      </c>
      <c r="GU1423" s="9" t="e">
        <f ca="1">INDIRECT(ADDRESS(ROW(),Controls!#REF!+105))</f>
        <v>#REF!</v>
      </c>
      <c r="GV1423" s="9" t="e">
        <f ca="1">INDIRECT(ADDRESS(ROW(),Controls!#REF!+120))</f>
        <v>#REF!</v>
      </c>
      <c r="GW1423" s="9" t="e">
        <f ca="1">INDIRECT(ADDRESS(ROW(),Controls!#REF!+15))</f>
        <v>#REF!</v>
      </c>
      <c r="GX1423" s="9" t="e">
        <f ca="1">INDIRECT(ADDRESS(ROW(),Controls!#REF!+135))</f>
        <v>#REF!</v>
      </c>
      <c r="HJ1423" s="9" t="e">
        <f t="shared" ca="1" si="132"/>
        <v>#REF!</v>
      </c>
      <c r="HK1423" s="9" t="e">
        <f t="shared" ca="1" si="133"/>
        <v>#REF!</v>
      </c>
      <c r="HL1423" s="9" t="e">
        <f t="shared" ca="1" si="134"/>
        <v>#REF!</v>
      </c>
      <c r="HM1423" s="9" t="e">
        <f t="shared" ca="1" si="135"/>
        <v>#REF!</v>
      </c>
      <c r="HN1423" s="9" t="e">
        <f ca="1">SQRT($GS1423*(1-$GS1423/Controls!$D$15))</f>
        <v>#REF!</v>
      </c>
      <c r="HO1423" s="9" t="e">
        <f t="shared" ca="1" si="136"/>
        <v>#REF!</v>
      </c>
      <c r="HP1423" s="9" t="e">
        <f t="shared" ca="1" si="137"/>
        <v>#REF!</v>
      </c>
      <c r="HQ1423" s="9" t="e">
        <f ca="1">IF($GV1423=0,NA(),($GX1423*Controls!#REF!))</f>
        <v>#REF!</v>
      </c>
    </row>
    <row r="1424" spans="198:225" x14ac:dyDescent="0.25">
      <c r="GP1424" s="9" t="e">
        <f ca="1">INDIRECT(ADDRESS(ROW(),Controls!#REF!+30))</f>
        <v>#REF!</v>
      </c>
      <c r="GQ1424" s="9" t="e">
        <f ca="1">INDIRECT(ADDRESS(ROW(),Controls!#REF!+45))</f>
        <v>#REF!</v>
      </c>
      <c r="GR1424" s="9" t="e">
        <f ca="1">INDIRECT(ADDRESS(ROW(),Controls!#REF!+60))</f>
        <v>#REF!</v>
      </c>
      <c r="GS1424" s="9" t="e">
        <f ca="1">INDIRECT(ADDRESS(ROW(),Controls!#REF!+75))</f>
        <v>#REF!</v>
      </c>
      <c r="GT1424" s="9" t="e">
        <f ca="1">INDIRECT(ADDRESS(ROW(),Controls!#REF!+90))</f>
        <v>#REF!</v>
      </c>
      <c r="GU1424" s="9" t="e">
        <f ca="1">INDIRECT(ADDRESS(ROW(),Controls!#REF!+105))</f>
        <v>#REF!</v>
      </c>
      <c r="GV1424" s="9" t="e">
        <f ca="1">INDIRECT(ADDRESS(ROW(),Controls!#REF!+120))</f>
        <v>#REF!</v>
      </c>
      <c r="GW1424" s="9" t="e">
        <f ca="1">INDIRECT(ADDRESS(ROW(),Controls!#REF!+15))</f>
        <v>#REF!</v>
      </c>
      <c r="GX1424" s="9" t="e">
        <f ca="1">INDIRECT(ADDRESS(ROW(),Controls!#REF!+135))</f>
        <v>#REF!</v>
      </c>
      <c r="HJ1424" s="9" t="e">
        <f t="shared" ca="1" si="132"/>
        <v>#REF!</v>
      </c>
      <c r="HK1424" s="9" t="e">
        <f t="shared" ca="1" si="133"/>
        <v>#REF!</v>
      </c>
      <c r="HL1424" s="9" t="e">
        <f t="shared" ca="1" si="134"/>
        <v>#REF!</v>
      </c>
      <c r="HM1424" s="9" t="e">
        <f t="shared" ca="1" si="135"/>
        <v>#REF!</v>
      </c>
      <c r="HN1424" s="9" t="e">
        <f ca="1">SQRT($GS1424*(1-$GS1424/Controls!$D$15))</f>
        <v>#REF!</v>
      </c>
      <c r="HO1424" s="9" t="e">
        <f t="shared" ca="1" si="136"/>
        <v>#REF!</v>
      </c>
      <c r="HP1424" s="9" t="e">
        <f t="shared" ca="1" si="137"/>
        <v>#REF!</v>
      </c>
      <c r="HQ1424" s="9" t="e">
        <f ca="1">IF($GV1424=0,NA(),($GX1424*Controls!#REF!))</f>
        <v>#REF!</v>
      </c>
    </row>
    <row r="1425" spans="198:225" x14ac:dyDescent="0.25">
      <c r="GP1425" s="9" t="e">
        <f ca="1">INDIRECT(ADDRESS(ROW(),Controls!#REF!+30))</f>
        <v>#REF!</v>
      </c>
      <c r="GQ1425" s="9" t="e">
        <f ca="1">INDIRECT(ADDRESS(ROW(),Controls!#REF!+45))</f>
        <v>#REF!</v>
      </c>
      <c r="GR1425" s="9" t="e">
        <f ca="1">INDIRECT(ADDRESS(ROW(),Controls!#REF!+60))</f>
        <v>#REF!</v>
      </c>
      <c r="GS1425" s="9" t="e">
        <f ca="1">INDIRECT(ADDRESS(ROW(),Controls!#REF!+75))</f>
        <v>#REF!</v>
      </c>
      <c r="GT1425" s="9" t="e">
        <f ca="1">INDIRECT(ADDRESS(ROW(),Controls!#REF!+90))</f>
        <v>#REF!</v>
      </c>
      <c r="GU1425" s="9" t="e">
        <f ca="1">INDIRECT(ADDRESS(ROW(),Controls!#REF!+105))</f>
        <v>#REF!</v>
      </c>
      <c r="GV1425" s="9" t="e">
        <f ca="1">INDIRECT(ADDRESS(ROW(),Controls!#REF!+120))</f>
        <v>#REF!</v>
      </c>
      <c r="GW1425" s="9" t="e">
        <f ca="1">INDIRECT(ADDRESS(ROW(),Controls!#REF!+15))</f>
        <v>#REF!</v>
      </c>
      <c r="GX1425" s="9" t="e">
        <f ca="1">INDIRECT(ADDRESS(ROW(),Controls!#REF!+135))</f>
        <v>#REF!</v>
      </c>
      <c r="HJ1425" s="9" t="e">
        <f t="shared" ca="1" si="132"/>
        <v>#REF!</v>
      </c>
      <c r="HK1425" s="9" t="e">
        <f t="shared" ca="1" si="133"/>
        <v>#REF!</v>
      </c>
      <c r="HL1425" s="9" t="e">
        <f t="shared" ca="1" si="134"/>
        <v>#REF!</v>
      </c>
      <c r="HM1425" s="9" t="e">
        <f t="shared" ca="1" si="135"/>
        <v>#REF!</v>
      </c>
      <c r="HN1425" s="9" t="e">
        <f ca="1">SQRT($GS1425*(1-$GS1425/Controls!$D$15))</f>
        <v>#REF!</v>
      </c>
      <c r="HO1425" s="9" t="e">
        <f t="shared" ca="1" si="136"/>
        <v>#REF!</v>
      </c>
      <c r="HP1425" s="9" t="e">
        <f t="shared" ca="1" si="137"/>
        <v>#REF!</v>
      </c>
      <c r="HQ1425" s="9" t="e">
        <f ca="1">IF($GV1425=0,NA(),($GX1425*Controls!#REF!))</f>
        <v>#REF!</v>
      </c>
    </row>
    <row r="1426" spans="198:225" x14ac:dyDescent="0.25">
      <c r="GP1426" s="9" t="e">
        <f ca="1">INDIRECT(ADDRESS(ROW(),Controls!#REF!+30))</f>
        <v>#REF!</v>
      </c>
      <c r="GQ1426" s="9" t="e">
        <f ca="1">INDIRECT(ADDRESS(ROW(),Controls!#REF!+45))</f>
        <v>#REF!</v>
      </c>
      <c r="GR1426" s="9" t="e">
        <f ca="1">INDIRECT(ADDRESS(ROW(),Controls!#REF!+60))</f>
        <v>#REF!</v>
      </c>
      <c r="GS1426" s="9" t="e">
        <f ca="1">INDIRECT(ADDRESS(ROW(),Controls!#REF!+75))</f>
        <v>#REF!</v>
      </c>
      <c r="GT1426" s="9" t="e">
        <f ca="1">INDIRECT(ADDRESS(ROW(),Controls!#REF!+90))</f>
        <v>#REF!</v>
      </c>
      <c r="GU1426" s="9" t="e">
        <f ca="1">INDIRECT(ADDRESS(ROW(),Controls!#REF!+105))</f>
        <v>#REF!</v>
      </c>
      <c r="GV1426" s="9" t="e">
        <f ca="1">INDIRECT(ADDRESS(ROW(),Controls!#REF!+120))</f>
        <v>#REF!</v>
      </c>
      <c r="GW1426" s="9" t="e">
        <f ca="1">INDIRECT(ADDRESS(ROW(),Controls!#REF!+15))</f>
        <v>#REF!</v>
      </c>
      <c r="GX1426" s="9" t="e">
        <f ca="1">INDIRECT(ADDRESS(ROW(),Controls!#REF!+135))</f>
        <v>#REF!</v>
      </c>
      <c r="HJ1426" s="9" t="e">
        <f t="shared" ca="1" si="132"/>
        <v>#REF!</v>
      </c>
      <c r="HK1426" s="9" t="e">
        <f t="shared" ca="1" si="133"/>
        <v>#REF!</v>
      </c>
      <c r="HL1426" s="9" t="e">
        <f t="shared" ca="1" si="134"/>
        <v>#REF!</v>
      </c>
      <c r="HM1426" s="9" t="e">
        <f t="shared" ca="1" si="135"/>
        <v>#REF!</v>
      </c>
      <c r="HN1426" s="9" t="e">
        <f ca="1">SQRT($GS1426*(1-$GS1426/Controls!$D$15))</f>
        <v>#REF!</v>
      </c>
      <c r="HO1426" s="9" t="e">
        <f t="shared" ca="1" si="136"/>
        <v>#REF!</v>
      </c>
      <c r="HP1426" s="9" t="e">
        <f t="shared" ca="1" si="137"/>
        <v>#REF!</v>
      </c>
      <c r="HQ1426" s="9" t="e">
        <f ca="1">IF($GV1426=0,NA(),($GX1426*Controls!#REF!))</f>
        <v>#REF!</v>
      </c>
    </row>
    <row r="1427" spans="198:225" x14ac:dyDescent="0.25">
      <c r="GP1427" s="9" t="e">
        <f ca="1">INDIRECT(ADDRESS(ROW(),Controls!#REF!+30))</f>
        <v>#REF!</v>
      </c>
      <c r="GQ1427" s="9" t="e">
        <f ca="1">INDIRECT(ADDRESS(ROW(),Controls!#REF!+45))</f>
        <v>#REF!</v>
      </c>
      <c r="GR1427" s="9" t="e">
        <f ca="1">INDIRECT(ADDRESS(ROW(),Controls!#REF!+60))</f>
        <v>#REF!</v>
      </c>
      <c r="GS1427" s="9" t="e">
        <f ca="1">INDIRECT(ADDRESS(ROW(),Controls!#REF!+75))</f>
        <v>#REF!</v>
      </c>
      <c r="GT1427" s="9" t="e">
        <f ca="1">INDIRECT(ADDRESS(ROW(),Controls!#REF!+90))</f>
        <v>#REF!</v>
      </c>
      <c r="GU1427" s="9" t="e">
        <f ca="1">INDIRECT(ADDRESS(ROW(),Controls!#REF!+105))</f>
        <v>#REF!</v>
      </c>
      <c r="GV1427" s="9" t="e">
        <f ca="1">INDIRECT(ADDRESS(ROW(),Controls!#REF!+120))</f>
        <v>#REF!</v>
      </c>
      <c r="GW1427" s="9" t="e">
        <f ca="1">INDIRECT(ADDRESS(ROW(),Controls!#REF!+15))</f>
        <v>#REF!</v>
      </c>
      <c r="GX1427" s="9" t="e">
        <f ca="1">INDIRECT(ADDRESS(ROW(),Controls!#REF!+135))</f>
        <v>#REF!</v>
      </c>
      <c r="HJ1427" s="9" t="e">
        <f t="shared" ca="1" si="132"/>
        <v>#REF!</v>
      </c>
      <c r="HK1427" s="9" t="e">
        <f t="shared" ca="1" si="133"/>
        <v>#REF!</v>
      </c>
      <c r="HL1427" s="9" t="e">
        <f t="shared" ca="1" si="134"/>
        <v>#REF!</v>
      </c>
      <c r="HM1427" s="9" t="e">
        <f t="shared" ca="1" si="135"/>
        <v>#REF!</v>
      </c>
      <c r="HN1427" s="9" t="e">
        <f ca="1">SQRT($GS1427*(1-$GS1427/Controls!$D$15))</f>
        <v>#REF!</v>
      </c>
      <c r="HO1427" s="9" t="e">
        <f t="shared" ca="1" si="136"/>
        <v>#REF!</v>
      </c>
      <c r="HP1427" s="9" t="e">
        <f t="shared" ca="1" si="137"/>
        <v>#REF!</v>
      </c>
      <c r="HQ1427" s="9" t="e">
        <f ca="1">IF($GV1427=0,NA(),($GX1427*Controls!#REF!))</f>
        <v>#REF!</v>
      </c>
    </row>
    <row r="1428" spans="198:225" x14ac:dyDescent="0.25">
      <c r="GP1428" s="9" t="e">
        <f ca="1">INDIRECT(ADDRESS(ROW(),Controls!#REF!+30))</f>
        <v>#REF!</v>
      </c>
      <c r="GQ1428" s="9" t="e">
        <f ca="1">INDIRECT(ADDRESS(ROW(),Controls!#REF!+45))</f>
        <v>#REF!</v>
      </c>
      <c r="GR1428" s="9" t="e">
        <f ca="1">INDIRECT(ADDRESS(ROW(),Controls!#REF!+60))</f>
        <v>#REF!</v>
      </c>
      <c r="GS1428" s="9" t="e">
        <f ca="1">INDIRECT(ADDRESS(ROW(),Controls!#REF!+75))</f>
        <v>#REF!</v>
      </c>
      <c r="GT1428" s="9" t="e">
        <f ca="1">INDIRECT(ADDRESS(ROW(),Controls!#REF!+90))</f>
        <v>#REF!</v>
      </c>
      <c r="GU1428" s="9" t="e">
        <f ca="1">INDIRECT(ADDRESS(ROW(),Controls!#REF!+105))</f>
        <v>#REF!</v>
      </c>
      <c r="GV1428" s="9" t="e">
        <f ca="1">INDIRECT(ADDRESS(ROW(),Controls!#REF!+120))</f>
        <v>#REF!</v>
      </c>
      <c r="GW1428" s="9" t="e">
        <f ca="1">INDIRECT(ADDRESS(ROW(),Controls!#REF!+15))</f>
        <v>#REF!</v>
      </c>
      <c r="GX1428" s="9" t="e">
        <f ca="1">INDIRECT(ADDRESS(ROW(),Controls!#REF!+135))</f>
        <v>#REF!</v>
      </c>
      <c r="HJ1428" s="9" t="e">
        <f t="shared" ca="1" si="132"/>
        <v>#REF!</v>
      </c>
      <c r="HK1428" s="9" t="e">
        <f t="shared" ca="1" si="133"/>
        <v>#REF!</v>
      </c>
      <c r="HL1428" s="9" t="e">
        <f t="shared" ca="1" si="134"/>
        <v>#REF!</v>
      </c>
      <c r="HM1428" s="9" t="e">
        <f t="shared" ca="1" si="135"/>
        <v>#REF!</v>
      </c>
      <c r="HN1428" s="9" t="e">
        <f ca="1">SQRT($GS1428*(1-$GS1428/Controls!$D$15))</f>
        <v>#REF!</v>
      </c>
      <c r="HO1428" s="9" t="e">
        <f t="shared" ca="1" si="136"/>
        <v>#REF!</v>
      </c>
      <c r="HP1428" s="9" t="e">
        <f t="shared" ca="1" si="137"/>
        <v>#REF!</v>
      </c>
      <c r="HQ1428" s="9" t="e">
        <f ca="1">IF($GV1428=0,NA(),($GX1428*Controls!#REF!))</f>
        <v>#REF!</v>
      </c>
    </row>
    <row r="1429" spans="198:225" x14ac:dyDescent="0.25">
      <c r="GP1429" s="9" t="e">
        <f ca="1">INDIRECT(ADDRESS(ROW(),Controls!#REF!+30))</f>
        <v>#REF!</v>
      </c>
      <c r="GQ1429" s="9" t="e">
        <f ca="1">INDIRECT(ADDRESS(ROW(),Controls!#REF!+45))</f>
        <v>#REF!</v>
      </c>
      <c r="GR1429" s="9" t="e">
        <f ca="1">INDIRECT(ADDRESS(ROW(),Controls!#REF!+60))</f>
        <v>#REF!</v>
      </c>
      <c r="GS1429" s="9" t="e">
        <f ca="1">INDIRECT(ADDRESS(ROW(),Controls!#REF!+75))</f>
        <v>#REF!</v>
      </c>
      <c r="GT1429" s="9" t="e">
        <f ca="1">INDIRECT(ADDRESS(ROW(),Controls!#REF!+90))</f>
        <v>#REF!</v>
      </c>
      <c r="GU1429" s="9" t="e">
        <f ca="1">INDIRECT(ADDRESS(ROW(),Controls!#REF!+105))</f>
        <v>#REF!</v>
      </c>
      <c r="GV1429" s="9" t="e">
        <f ca="1">INDIRECT(ADDRESS(ROW(),Controls!#REF!+120))</f>
        <v>#REF!</v>
      </c>
      <c r="GW1429" s="9" t="e">
        <f ca="1">INDIRECT(ADDRESS(ROW(),Controls!#REF!+15))</f>
        <v>#REF!</v>
      </c>
      <c r="GX1429" s="9" t="e">
        <f ca="1">INDIRECT(ADDRESS(ROW(),Controls!#REF!+135))</f>
        <v>#REF!</v>
      </c>
      <c r="HJ1429" s="9" t="e">
        <f t="shared" ca="1" si="132"/>
        <v>#REF!</v>
      </c>
      <c r="HK1429" s="9" t="e">
        <f t="shared" ca="1" si="133"/>
        <v>#REF!</v>
      </c>
      <c r="HL1429" s="9" t="e">
        <f t="shared" ca="1" si="134"/>
        <v>#REF!</v>
      </c>
      <c r="HM1429" s="9" t="e">
        <f t="shared" ca="1" si="135"/>
        <v>#REF!</v>
      </c>
      <c r="HN1429" s="9" t="e">
        <f ca="1">SQRT($GS1429*(1-$GS1429/Controls!$D$15))</f>
        <v>#REF!</v>
      </c>
      <c r="HO1429" s="9" t="e">
        <f t="shared" ca="1" si="136"/>
        <v>#REF!</v>
      </c>
      <c r="HP1429" s="9" t="e">
        <f t="shared" ca="1" si="137"/>
        <v>#REF!</v>
      </c>
      <c r="HQ1429" s="9" t="e">
        <f ca="1">IF($GV1429=0,NA(),($GX1429*Controls!#REF!))</f>
        <v>#REF!</v>
      </c>
    </row>
    <row r="1430" spans="198:225" x14ac:dyDescent="0.25">
      <c r="GP1430" s="9" t="e">
        <f ca="1">INDIRECT(ADDRESS(ROW(),Controls!#REF!+30))</f>
        <v>#REF!</v>
      </c>
      <c r="GQ1430" s="9" t="e">
        <f ca="1">INDIRECT(ADDRESS(ROW(),Controls!#REF!+45))</f>
        <v>#REF!</v>
      </c>
      <c r="GR1430" s="9" t="e">
        <f ca="1">INDIRECT(ADDRESS(ROW(),Controls!#REF!+60))</f>
        <v>#REF!</v>
      </c>
      <c r="GS1430" s="9" t="e">
        <f ca="1">INDIRECT(ADDRESS(ROW(),Controls!#REF!+75))</f>
        <v>#REF!</v>
      </c>
      <c r="GT1430" s="9" t="e">
        <f ca="1">INDIRECT(ADDRESS(ROW(),Controls!#REF!+90))</f>
        <v>#REF!</v>
      </c>
      <c r="GU1430" s="9" t="e">
        <f ca="1">INDIRECT(ADDRESS(ROW(),Controls!#REF!+105))</f>
        <v>#REF!</v>
      </c>
      <c r="GV1430" s="9" t="e">
        <f ca="1">INDIRECT(ADDRESS(ROW(),Controls!#REF!+120))</f>
        <v>#REF!</v>
      </c>
      <c r="GW1430" s="9" t="e">
        <f ca="1">INDIRECT(ADDRESS(ROW(),Controls!#REF!+15))</f>
        <v>#REF!</v>
      </c>
      <c r="GX1430" s="9" t="e">
        <f ca="1">INDIRECT(ADDRESS(ROW(),Controls!#REF!+135))</f>
        <v>#REF!</v>
      </c>
      <c r="HJ1430" s="9" t="e">
        <f t="shared" ca="1" si="132"/>
        <v>#REF!</v>
      </c>
      <c r="HK1430" s="9" t="e">
        <f t="shared" ca="1" si="133"/>
        <v>#REF!</v>
      </c>
      <c r="HL1430" s="9" t="e">
        <f t="shared" ca="1" si="134"/>
        <v>#REF!</v>
      </c>
      <c r="HM1430" s="9" t="e">
        <f t="shared" ca="1" si="135"/>
        <v>#REF!</v>
      </c>
      <c r="HN1430" s="9" t="e">
        <f ca="1">SQRT($GS1430*(1-$GS1430/Controls!$D$15))</f>
        <v>#REF!</v>
      </c>
      <c r="HO1430" s="9" t="e">
        <f t="shared" ca="1" si="136"/>
        <v>#REF!</v>
      </c>
      <c r="HP1430" s="9" t="e">
        <f t="shared" ca="1" si="137"/>
        <v>#REF!</v>
      </c>
      <c r="HQ1430" s="9" t="e">
        <f ca="1">IF($GV1430=0,NA(),($GX1430*Controls!#REF!))</f>
        <v>#REF!</v>
      </c>
    </row>
    <row r="1431" spans="198:225" x14ac:dyDescent="0.25">
      <c r="GP1431" s="9" t="e">
        <f ca="1">INDIRECT(ADDRESS(ROW(),Controls!#REF!+30))</f>
        <v>#REF!</v>
      </c>
      <c r="GQ1431" s="9" t="e">
        <f ca="1">INDIRECT(ADDRESS(ROW(),Controls!#REF!+45))</f>
        <v>#REF!</v>
      </c>
      <c r="GR1431" s="9" t="e">
        <f ca="1">INDIRECT(ADDRESS(ROW(),Controls!#REF!+60))</f>
        <v>#REF!</v>
      </c>
      <c r="GS1431" s="9" t="e">
        <f ca="1">INDIRECT(ADDRESS(ROW(),Controls!#REF!+75))</f>
        <v>#REF!</v>
      </c>
      <c r="GT1431" s="9" t="e">
        <f ca="1">INDIRECT(ADDRESS(ROW(),Controls!#REF!+90))</f>
        <v>#REF!</v>
      </c>
      <c r="GU1431" s="9" t="e">
        <f ca="1">INDIRECT(ADDRESS(ROW(),Controls!#REF!+105))</f>
        <v>#REF!</v>
      </c>
      <c r="GV1431" s="9" t="e">
        <f ca="1">INDIRECT(ADDRESS(ROW(),Controls!#REF!+120))</f>
        <v>#REF!</v>
      </c>
      <c r="GW1431" s="9" t="e">
        <f ca="1">INDIRECT(ADDRESS(ROW(),Controls!#REF!+15))</f>
        <v>#REF!</v>
      </c>
      <c r="GX1431" s="9" t="e">
        <f ca="1">INDIRECT(ADDRESS(ROW(),Controls!#REF!+135))</f>
        <v>#REF!</v>
      </c>
      <c r="HJ1431" s="9" t="e">
        <f t="shared" ca="1" si="132"/>
        <v>#REF!</v>
      </c>
      <c r="HK1431" s="9" t="e">
        <f t="shared" ca="1" si="133"/>
        <v>#REF!</v>
      </c>
      <c r="HL1431" s="9" t="e">
        <f t="shared" ca="1" si="134"/>
        <v>#REF!</v>
      </c>
      <c r="HM1431" s="9" t="e">
        <f t="shared" ca="1" si="135"/>
        <v>#REF!</v>
      </c>
      <c r="HN1431" s="9" t="e">
        <f ca="1">SQRT($GS1431*(1-$GS1431/Controls!$D$15))</f>
        <v>#REF!</v>
      </c>
      <c r="HO1431" s="9" t="e">
        <f t="shared" ca="1" si="136"/>
        <v>#REF!</v>
      </c>
      <c r="HP1431" s="9" t="e">
        <f t="shared" ca="1" si="137"/>
        <v>#REF!</v>
      </c>
      <c r="HQ1431" s="9" t="e">
        <f ca="1">IF($GV1431=0,NA(),($GX1431*Controls!#REF!))</f>
        <v>#REF!</v>
      </c>
    </row>
    <row r="1432" spans="198:225" x14ac:dyDescent="0.25">
      <c r="GP1432" s="9" t="e">
        <f ca="1">INDIRECT(ADDRESS(ROW(),Controls!#REF!+30))</f>
        <v>#REF!</v>
      </c>
      <c r="GQ1432" s="9" t="e">
        <f ca="1">INDIRECT(ADDRESS(ROW(),Controls!#REF!+45))</f>
        <v>#REF!</v>
      </c>
      <c r="GR1432" s="9" t="e">
        <f ca="1">INDIRECT(ADDRESS(ROW(),Controls!#REF!+60))</f>
        <v>#REF!</v>
      </c>
      <c r="GS1432" s="9" t="e">
        <f ca="1">INDIRECT(ADDRESS(ROW(),Controls!#REF!+75))</f>
        <v>#REF!</v>
      </c>
      <c r="GT1432" s="9" t="e">
        <f ca="1">INDIRECT(ADDRESS(ROW(),Controls!#REF!+90))</f>
        <v>#REF!</v>
      </c>
      <c r="GU1432" s="9" t="e">
        <f ca="1">INDIRECT(ADDRESS(ROW(),Controls!#REF!+105))</f>
        <v>#REF!</v>
      </c>
      <c r="GV1432" s="9" t="e">
        <f ca="1">INDIRECT(ADDRESS(ROW(),Controls!#REF!+120))</f>
        <v>#REF!</v>
      </c>
      <c r="GW1432" s="9" t="e">
        <f ca="1">INDIRECT(ADDRESS(ROW(),Controls!#REF!+15))</f>
        <v>#REF!</v>
      </c>
      <c r="GX1432" s="9" t="e">
        <f ca="1">INDIRECT(ADDRESS(ROW(),Controls!#REF!+135))</f>
        <v>#REF!</v>
      </c>
      <c r="HJ1432" s="9" t="e">
        <f t="shared" ca="1" si="132"/>
        <v>#REF!</v>
      </c>
      <c r="HK1432" s="9" t="e">
        <f t="shared" ca="1" si="133"/>
        <v>#REF!</v>
      </c>
      <c r="HL1432" s="9" t="e">
        <f t="shared" ca="1" si="134"/>
        <v>#REF!</v>
      </c>
      <c r="HM1432" s="9" t="e">
        <f t="shared" ca="1" si="135"/>
        <v>#REF!</v>
      </c>
      <c r="HN1432" s="9" t="e">
        <f ca="1">SQRT($GS1432*(1-$GS1432/Controls!$D$15))</f>
        <v>#REF!</v>
      </c>
      <c r="HO1432" s="9" t="e">
        <f t="shared" ca="1" si="136"/>
        <v>#REF!</v>
      </c>
      <c r="HP1432" s="9" t="e">
        <f t="shared" ca="1" si="137"/>
        <v>#REF!</v>
      </c>
      <c r="HQ1432" s="9" t="e">
        <f ca="1">IF($GV1432=0,NA(),($GX1432*Controls!#REF!))</f>
        <v>#REF!</v>
      </c>
    </row>
    <row r="1433" spans="198:225" x14ac:dyDescent="0.25">
      <c r="GP1433" s="9" t="e">
        <f ca="1">INDIRECT(ADDRESS(ROW(),Controls!#REF!+30))</f>
        <v>#REF!</v>
      </c>
      <c r="GQ1433" s="9" t="e">
        <f ca="1">INDIRECT(ADDRESS(ROW(),Controls!#REF!+45))</f>
        <v>#REF!</v>
      </c>
      <c r="GR1433" s="9" t="e">
        <f ca="1">INDIRECT(ADDRESS(ROW(),Controls!#REF!+60))</f>
        <v>#REF!</v>
      </c>
      <c r="GS1433" s="9" t="e">
        <f ca="1">INDIRECT(ADDRESS(ROW(),Controls!#REF!+75))</f>
        <v>#REF!</v>
      </c>
      <c r="GT1433" s="9" t="e">
        <f ca="1">INDIRECT(ADDRESS(ROW(),Controls!#REF!+90))</f>
        <v>#REF!</v>
      </c>
      <c r="GU1433" s="9" t="e">
        <f ca="1">INDIRECT(ADDRESS(ROW(),Controls!#REF!+105))</f>
        <v>#REF!</v>
      </c>
      <c r="GV1433" s="9" t="e">
        <f ca="1">INDIRECT(ADDRESS(ROW(),Controls!#REF!+120))</f>
        <v>#REF!</v>
      </c>
      <c r="GW1433" s="9" t="e">
        <f ca="1">INDIRECT(ADDRESS(ROW(),Controls!#REF!+15))</f>
        <v>#REF!</v>
      </c>
      <c r="GX1433" s="9" t="e">
        <f ca="1">INDIRECT(ADDRESS(ROW(),Controls!#REF!+135))</f>
        <v>#REF!</v>
      </c>
      <c r="HJ1433" s="9" t="e">
        <f t="shared" ca="1" si="132"/>
        <v>#REF!</v>
      </c>
      <c r="HK1433" s="9" t="e">
        <f t="shared" ca="1" si="133"/>
        <v>#REF!</v>
      </c>
      <c r="HL1433" s="9" t="e">
        <f t="shared" ca="1" si="134"/>
        <v>#REF!</v>
      </c>
      <c r="HM1433" s="9" t="e">
        <f t="shared" ca="1" si="135"/>
        <v>#REF!</v>
      </c>
      <c r="HN1433" s="9" t="e">
        <f ca="1">SQRT($GS1433*(1-$GS1433/Controls!$D$15))</f>
        <v>#REF!</v>
      </c>
      <c r="HO1433" s="9" t="e">
        <f t="shared" ca="1" si="136"/>
        <v>#REF!</v>
      </c>
      <c r="HP1433" s="9" t="e">
        <f t="shared" ca="1" si="137"/>
        <v>#REF!</v>
      </c>
      <c r="HQ1433" s="9" t="e">
        <f ca="1">IF($GV1433=0,NA(),($GX1433*Controls!#REF!))</f>
        <v>#REF!</v>
      </c>
    </row>
    <row r="1434" spans="198:225" x14ac:dyDescent="0.25">
      <c r="GP1434" s="9" t="e">
        <f ca="1">INDIRECT(ADDRESS(ROW(),Controls!#REF!+30))</f>
        <v>#REF!</v>
      </c>
      <c r="GQ1434" s="9" t="e">
        <f ca="1">INDIRECT(ADDRESS(ROW(),Controls!#REF!+45))</f>
        <v>#REF!</v>
      </c>
      <c r="GR1434" s="9" t="e">
        <f ca="1">INDIRECT(ADDRESS(ROW(),Controls!#REF!+60))</f>
        <v>#REF!</v>
      </c>
      <c r="GS1434" s="9" t="e">
        <f ca="1">INDIRECT(ADDRESS(ROW(),Controls!#REF!+75))</f>
        <v>#REF!</v>
      </c>
      <c r="GT1434" s="9" t="e">
        <f ca="1">INDIRECT(ADDRESS(ROW(),Controls!#REF!+90))</f>
        <v>#REF!</v>
      </c>
      <c r="GU1434" s="9" t="e">
        <f ca="1">INDIRECT(ADDRESS(ROW(),Controls!#REF!+105))</f>
        <v>#REF!</v>
      </c>
      <c r="GV1434" s="9" t="e">
        <f ca="1">INDIRECT(ADDRESS(ROW(),Controls!#REF!+120))</f>
        <v>#REF!</v>
      </c>
      <c r="GW1434" s="9" t="e">
        <f ca="1">INDIRECT(ADDRESS(ROW(),Controls!#REF!+15))</f>
        <v>#REF!</v>
      </c>
      <c r="GX1434" s="9" t="e">
        <f ca="1">INDIRECT(ADDRESS(ROW(),Controls!#REF!+135))</f>
        <v>#REF!</v>
      </c>
      <c r="HJ1434" s="9" t="e">
        <f t="shared" ca="1" si="132"/>
        <v>#REF!</v>
      </c>
      <c r="HK1434" s="9" t="e">
        <f t="shared" ca="1" si="133"/>
        <v>#REF!</v>
      </c>
      <c r="HL1434" s="9" t="e">
        <f t="shared" ca="1" si="134"/>
        <v>#REF!</v>
      </c>
      <c r="HM1434" s="9" t="e">
        <f t="shared" ca="1" si="135"/>
        <v>#REF!</v>
      </c>
      <c r="HN1434" s="9" t="e">
        <f ca="1">SQRT($GS1434*(1-$GS1434/Controls!$D$15))</f>
        <v>#REF!</v>
      </c>
      <c r="HO1434" s="9" t="e">
        <f t="shared" ca="1" si="136"/>
        <v>#REF!</v>
      </c>
      <c r="HP1434" s="9" t="e">
        <f t="shared" ca="1" si="137"/>
        <v>#REF!</v>
      </c>
      <c r="HQ1434" s="9" t="e">
        <f ca="1">IF($GV1434=0,NA(),($GX1434*Controls!#REF!))</f>
        <v>#REF!</v>
      </c>
    </row>
    <row r="1435" spans="198:225" x14ac:dyDescent="0.25">
      <c r="GP1435" s="9" t="e">
        <f ca="1">INDIRECT(ADDRESS(ROW(),Controls!#REF!+30))</f>
        <v>#REF!</v>
      </c>
      <c r="GQ1435" s="9" t="e">
        <f ca="1">INDIRECT(ADDRESS(ROW(),Controls!#REF!+45))</f>
        <v>#REF!</v>
      </c>
      <c r="GR1435" s="9" t="e">
        <f ca="1">INDIRECT(ADDRESS(ROW(),Controls!#REF!+60))</f>
        <v>#REF!</v>
      </c>
      <c r="GS1435" s="9" t="e">
        <f ca="1">INDIRECT(ADDRESS(ROW(),Controls!#REF!+75))</f>
        <v>#REF!</v>
      </c>
      <c r="GT1435" s="9" t="e">
        <f ca="1">INDIRECT(ADDRESS(ROW(),Controls!#REF!+90))</f>
        <v>#REF!</v>
      </c>
      <c r="GU1435" s="9" t="e">
        <f ca="1">INDIRECT(ADDRESS(ROW(),Controls!#REF!+105))</f>
        <v>#REF!</v>
      </c>
      <c r="GV1435" s="9" t="e">
        <f ca="1">INDIRECT(ADDRESS(ROW(),Controls!#REF!+120))</f>
        <v>#REF!</v>
      </c>
      <c r="GW1435" s="9" t="e">
        <f ca="1">INDIRECT(ADDRESS(ROW(),Controls!#REF!+15))</f>
        <v>#REF!</v>
      </c>
      <c r="GX1435" s="9" t="e">
        <f ca="1">INDIRECT(ADDRESS(ROW(),Controls!#REF!+135))</f>
        <v>#REF!</v>
      </c>
      <c r="HJ1435" s="9" t="e">
        <f t="shared" ca="1" si="132"/>
        <v>#REF!</v>
      </c>
      <c r="HK1435" s="9" t="e">
        <f t="shared" ca="1" si="133"/>
        <v>#REF!</v>
      </c>
      <c r="HL1435" s="9" t="e">
        <f t="shared" ca="1" si="134"/>
        <v>#REF!</v>
      </c>
      <c r="HM1435" s="9" t="e">
        <f t="shared" ca="1" si="135"/>
        <v>#REF!</v>
      </c>
      <c r="HN1435" s="9" t="e">
        <f ca="1">SQRT($GS1435*(1-$GS1435/Controls!$D$15))</f>
        <v>#REF!</v>
      </c>
      <c r="HO1435" s="9" t="e">
        <f t="shared" ca="1" si="136"/>
        <v>#REF!</v>
      </c>
      <c r="HP1435" s="9" t="e">
        <f t="shared" ca="1" si="137"/>
        <v>#REF!</v>
      </c>
      <c r="HQ1435" s="9" t="e">
        <f ca="1">IF($GV1435=0,NA(),($GX1435*Controls!#REF!))</f>
        <v>#REF!</v>
      </c>
    </row>
    <row r="1436" spans="198:225" x14ac:dyDescent="0.25">
      <c r="GP1436" s="9" t="e">
        <f ca="1">INDIRECT(ADDRESS(ROW(),Controls!#REF!+30))</f>
        <v>#REF!</v>
      </c>
      <c r="GQ1436" s="9" t="e">
        <f ca="1">INDIRECT(ADDRESS(ROW(),Controls!#REF!+45))</f>
        <v>#REF!</v>
      </c>
      <c r="GR1436" s="9" t="e">
        <f ca="1">INDIRECT(ADDRESS(ROW(),Controls!#REF!+60))</f>
        <v>#REF!</v>
      </c>
      <c r="GS1436" s="9" t="e">
        <f ca="1">INDIRECT(ADDRESS(ROW(),Controls!#REF!+75))</f>
        <v>#REF!</v>
      </c>
      <c r="GT1436" s="9" t="e">
        <f ca="1">INDIRECT(ADDRESS(ROW(),Controls!#REF!+90))</f>
        <v>#REF!</v>
      </c>
      <c r="GU1436" s="9" t="e">
        <f ca="1">INDIRECT(ADDRESS(ROW(),Controls!#REF!+105))</f>
        <v>#REF!</v>
      </c>
      <c r="GV1436" s="9" t="e">
        <f ca="1">INDIRECT(ADDRESS(ROW(),Controls!#REF!+120))</f>
        <v>#REF!</v>
      </c>
      <c r="GW1436" s="9" t="e">
        <f ca="1">INDIRECT(ADDRESS(ROW(),Controls!#REF!+15))</f>
        <v>#REF!</v>
      </c>
      <c r="GX1436" s="9" t="e">
        <f ca="1">INDIRECT(ADDRESS(ROW(),Controls!#REF!+135))</f>
        <v>#REF!</v>
      </c>
      <c r="HJ1436" s="9" t="e">
        <f t="shared" ca="1" si="132"/>
        <v>#REF!</v>
      </c>
      <c r="HK1436" s="9" t="e">
        <f t="shared" ca="1" si="133"/>
        <v>#REF!</v>
      </c>
      <c r="HL1436" s="9" t="e">
        <f t="shared" ca="1" si="134"/>
        <v>#REF!</v>
      </c>
      <c r="HM1436" s="9" t="e">
        <f t="shared" ca="1" si="135"/>
        <v>#REF!</v>
      </c>
      <c r="HN1436" s="9" t="e">
        <f ca="1">SQRT($GS1436*(1-$GS1436/Controls!$D$15))</f>
        <v>#REF!</v>
      </c>
      <c r="HO1436" s="9" t="e">
        <f t="shared" ca="1" si="136"/>
        <v>#REF!</v>
      </c>
      <c r="HP1436" s="9" t="e">
        <f t="shared" ca="1" si="137"/>
        <v>#REF!</v>
      </c>
      <c r="HQ1436" s="9" t="e">
        <f ca="1">IF($GV1436=0,NA(),($GX1436*Controls!#REF!))</f>
        <v>#REF!</v>
      </c>
    </row>
    <row r="1437" spans="198:225" x14ac:dyDescent="0.25">
      <c r="GP1437" s="9" t="e">
        <f ca="1">INDIRECT(ADDRESS(ROW(),Controls!#REF!+30))</f>
        <v>#REF!</v>
      </c>
      <c r="GQ1437" s="9" t="e">
        <f ca="1">INDIRECT(ADDRESS(ROW(),Controls!#REF!+45))</f>
        <v>#REF!</v>
      </c>
      <c r="GR1437" s="9" t="e">
        <f ca="1">INDIRECT(ADDRESS(ROW(),Controls!#REF!+60))</f>
        <v>#REF!</v>
      </c>
      <c r="GS1437" s="9" t="e">
        <f ca="1">INDIRECT(ADDRESS(ROW(),Controls!#REF!+75))</f>
        <v>#REF!</v>
      </c>
      <c r="GT1437" s="9" t="e">
        <f ca="1">INDIRECT(ADDRESS(ROW(),Controls!#REF!+90))</f>
        <v>#REF!</v>
      </c>
      <c r="GU1437" s="9" t="e">
        <f ca="1">INDIRECT(ADDRESS(ROW(),Controls!#REF!+105))</f>
        <v>#REF!</v>
      </c>
      <c r="GV1437" s="9" t="e">
        <f ca="1">INDIRECT(ADDRESS(ROW(),Controls!#REF!+120))</f>
        <v>#REF!</v>
      </c>
      <c r="GW1437" s="9" t="e">
        <f ca="1">INDIRECT(ADDRESS(ROW(),Controls!#REF!+15))</f>
        <v>#REF!</v>
      </c>
      <c r="GX1437" s="9" t="e">
        <f ca="1">INDIRECT(ADDRESS(ROW(),Controls!#REF!+135))</f>
        <v>#REF!</v>
      </c>
      <c r="HJ1437" s="9" t="e">
        <f t="shared" ca="1" si="132"/>
        <v>#REF!</v>
      </c>
      <c r="HK1437" s="9" t="e">
        <f t="shared" ca="1" si="133"/>
        <v>#REF!</v>
      </c>
      <c r="HL1437" s="9" t="e">
        <f t="shared" ca="1" si="134"/>
        <v>#REF!</v>
      </c>
      <c r="HM1437" s="9" t="e">
        <f t="shared" ca="1" si="135"/>
        <v>#REF!</v>
      </c>
      <c r="HN1437" s="9" t="e">
        <f ca="1">SQRT($GS1437*(1-$GS1437/Controls!$D$15))</f>
        <v>#REF!</v>
      </c>
      <c r="HO1437" s="9" t="e">
        <f t="shared" ca="1" si="136"/>
        <v>#REF!</v>
      </c>
      <c r="HP1437" s="9" t="e">
        <f t="shared" ca="1" si="137"/>
        <v>#REF!</v>
      </c>
      <c r="HQ1437" s="9" t="e">
        <f ca="1">IF($GV1437=0,NA(),($GX1437*Controls!#REF!))</f>
        <v>#REF!</v>
      </c>
    </row>
    <row r="1438" spans="198:225" x14ac:dyDescent="0.25">
      <c r="GP1438" s="9" t="e">
        <f ca="1">INDIRECT(ADDRESS(ROW(),Controls!#REF!+30))</f>
        <v>#REF!</v>
      </c>
      <c r="GQ1438" s="9" t="e">
        <f ca="1">INDIRECT(ADDRESS(ROW(),Controls!#REF!+45))</f>
        <v>#REF!</v>
      </c>
      <c r="GR1438" s="9" t="e">
        <f ca="1">INDIRECT(ADDRESS(ROW(),Controls!#REF!+60))</f>
        <v>#REF!</v>
      </c>
      <c r="GS1438" s="9" t="e">
        <f ca="1">INDIRECT(ADDRESS(ROW(),Controls!#REF!+75))</f>
        <v>#REF!</v>
      </c>
      <c r="GT1438" s="9" t="e">
        <f ca="1">INDIRECT(ADDRESS(ROW(),Controls!#REF!+90))</f>
        <v>#REF!</v>
      </c>
      <c r="GU1438" s="9" t="e">
        <f ca="1">INDIRECT(ADDRESS(ROW(),Controls!#REF!+105))</f>
        <v>#REF!</v>
      </c>
      <c r="GV1438" s="9" t="e">
        <f ca="1">INDIRECT(ADDRESS(ROW(),Controls!#REF!+120))</f>
        <v>#REF!</v>
      </c>
      <c r="GW1438" s="9" t="e">
        <f ca="1">INDIRECT(ADDRESS(ROW(),Controls!#REF!+15))</f>
        <v>#REF!</v>
      </c>
      <c r="GX1438" s="9" t="e">
        <f ca="1">INDIRECT(ADDRESS(ROW(),Controls!#REF!+135))</f>
        <v>#REF!</v>
      </c>
      <c r="HJ1438" s="9" t="e">
        <f t="shared" ca="1" si="132"/>
        <v>#REF!</v>
      </c>
      <c r="HK1438" s="9" t="e">
        <f t="shared" ca="1" si="133"/>
        <v>#REF!</v>
      </c>
      <c r="HL1438" s="9" t="e">
        <f t="shared" ca="1" si="134"/>
        <v>#REF!</v>
      </c>
      <c r="HM1438" s="9" t="e">
        <f t="shared" ca="1" si="135"/>
        <v>#REF!</v>
      </c>
      <c r="HN1438" s="9" t="e">
        <f ca="1">SQRT($GS1438*(1-$GS1438/Controls!$D$15))</f>
        <v>#REF!</v>
      </c>
      <c r="HO1438" s="9" t="e">
        <f t="shared" ca="1" si="136"/>
        <v>#REF!</v>
      </c>
      <c r="HP1438" s="9" t="e">
        <f t="shared" ca="1" si="137"/>
        <v>#REF!</v>
      </c>
      <c r="HQ1438" s="9" t="e">
        <f ca="1">IF($GV1438=0,NA(),($GX1438*Controls!#REF!))</f>
        <v>#REF!</v>
      </c>
    </row>
    <row r="1439" spans="198:225" x14ac:dyDescent="0.25">
      <c r="GP1439" s="9" t="e">
        <f ca="1">INDIRECT(ADDRESS(ROW(),Controls!#REF!+30))</f>
        <v>#REF!</v>
      </c>
      <c r="GQ1439" s="9" t="e">
        <f ca="1">INDIRECT(ADDRESS(ROW(),Controls!#REF!+45))</f>
        <v>#REF!</v>
      </c>
      <c r="GR1439" s="9" t="e">
        <f ca="1">INDIRECT(ADDRESS(ROW(),Controls!#REF!+60))</f>
        <v>#REF!</v>
      </c>
      <c r="GS1439" s="9" t="e">
        <f ca="1">INDIRECT(ADDRESS(ROW(),Controls!#REF!+75))</f>
        <v>#REF!</v>
      </c>
      <c r="GT1439" s="9" t="e">
        <f ca="1">INDIRECT(ADDRESS(ROW(),Controls!#REF!+90))</f>
        <v>#REF!</v>
      </c>
      <c r="GU1439" s="9" t="e">
        <f ca="1">INDIRECT(ADDRESS(ROW(),Controls!#REF!+105))</f>
        <v>#REF!</v>
      </c>
      <c r="GV1439" s="9" t="e">
        <f ca="1">INDIRECT(ADDRESS(ROW(),Controls!#REF!+120))</f>
        <v>#REF!</v>
      </c>
      <c r="GW1439" s="9" t="e">
        <f ca="1">INDIRECT(ADDRESS(ROW(),Controls!#REF!+15))</f>
        <v>#REF!</v>
      </c>
      <c r="GX1439" s="9" t="e">
        <f ca="1">INDIRECT(ADDRESS(ROW(),Controls!#REF!+135))</f>
        <v>#REF!</v>
      </c>
      <c r="HJ1439" s="9" t="e">
        <f t="shared" ca="1" si="132"/>
        <v>#REF!</v>
      </c>
      <c r="HK1439" s="9" t="e">
        <f t="shared" ca="1" si="133"/>
        <v>#REF!</v>
      </c>
      <c r="HL1439" s="9" t="e">
        <f t="shared" ca="1" si="134"/>
        <v>#REF!</v>
      </c>
      <c r="HM1439" s="9" t="e">
        <f t="shared" ca="1" si="135"/>
        <v>#REF!</v>
      </c>
      <c r="HN1439" s="9" t="e">
        <f ca="1">SQRT($GS1439*(1-$GS1439/Controls!$D$15))</f>
        <v>#REF!</v>
      </c>
      <c r="HO1439" s="9" t="e">
        <f t="shared" ca="1" si="136"/>
        <v>#REF!</v>
      </c>
      <c r="HP1439" s="9" t="e">
        <f t="shared" ca="1" si="137"/>
        <v>#REF!</v>
      </c>
      <c r="HQ1439" s="9" t="e">
        <f ca="1">IF($GV1439=0,NA(),($GX1439*Controls!#REF!))</f>
        <v>#REF!</v>
      </c>
    </row>
    <row r="1440" spans="198:225" x14ac:dyDescent="0.25">
      <c r="GP1440" s="9" t="e">
        <f ca="1">INDIRECT(ADDRESS(ROW(),Controls!#REF!+30))</f>
        <v>#REF!</v>
      </c>
      <c r="GQ1440" s="9" t="e">
        <f ca="1">INDIRECT(ADDRESS(ROW(),Controls!#REF!+45))</f>
        <v>#REF!</v>
      </c>
      <c r="GR1440" s="9" t="e">
        <f ca="1">INDIRECT(ADDRESS(ROW(),Controls!#REF!+60))</f>
        <v>#REF!</v>
      </c>
      <c r="GS1440" s="9" t="e">
        <f ca="1">INDIRECT(ADDRESS(ROW(),Controls!#REF!+75))</f>
        <v>#REF!</v>
      </c>
      <c r="GT1440" s="9" t="e">
        <f ca="1">INDIRECT(ADDRESS(ROW(),Controls!#REF!+90))</f>
        <v>#REF!</v>
      </c>
      <c r="GU1440" s="9" t="e">
        <f ca="1">INDIRECT(ADDRESS(ROW(),Controls!#REF!+105))</f>
        <v>#REF!</v>
      </c>
      <c r="GV1440" s="9" t="e">
        <f ca="1">INDIRECT(ADDRESS(ROW(),Controls!#REF!+120))</f>
        <v>#REF!</v>
      </c>
      <c r="GW1440" s="9" t="e">
        <f ca="1">INDIRECT(ADDRESS(ROW(),Controls!#REF!+15))</f>
        <v>#REF!</v>
      </c>
      <c r="GX1440" s="9" t="e">
        <f ca="1">INDIRECT(ADDRESS(ROW(),Controls!#REF!+135))</f>
        <v>#REF!</v>
      </c>
      <c r="HJ1440" s="9" t="e">
        <f t="shared" ca="1" si="132"/>
        <v>#REF!</v>
      </c>
      <c r="HK1440" s="9" t="e">
        <f t="shared" ca="1" si="133"/>
        <v>#REF!</v>
      </c>
      <c r="HL1440" s="9" t="e">
        <f t="shared" ca="1" si="134"/>
        <v>#REF!</v>
      </c>
      <c r="HM1440" s="9" t="e">
        <f t="shared" ca="1" si="135"/>
        <v>#REF!</v>
      </c>
      <c r="HN1440" s="9" t="e">
        <f ca="1">SQRT($GS1440*(1-$GS1440/Controls!$D$15))</f>
        <v>#REF!</v>
      </c>
      <c r="HO1440" s="9" t="e">
        <f t="shared" ca="1" si="136"/>
        <v>#REF!</v>
      </c>
      <c r="HP1440" s="9" t="e">
        <f t="shared" ca="1" si="137"/>
        <v>#REF!</v>
      </c>
      <c r="HQ1440" s="9" t="e">
        <f ca="1">IF($GV1440=0,NA(),($GX1440*Controls!#REF!))</f>
        <v>#REF!</v>
      </c>
    </row>
    <row r="1441" spans="198:225" x14ac:dyDescent="0.25">
      <c r="GP1441" s="9" t="e">
        <f ca="1">INDIRECT(ADDRESS(ROW(),Controls!#REF!+30))</f>
        <v>#REF!</v>
      </c>
      <c r="GQ1441" s="9" t="e">
        <f ca="1">INDIRECT(ADDRESS(ROW(),Controls!#REF!+45))</f>
        <v>#REF!</v>
      </c>
      <c r="GR1441" s="9" t="e">
        <f ca="1">INDIRECT(ADDRESS(ROW(),Controls!#REF!+60))</f>
        <v>#REF!</v>
      </c>
      <c r="GS1441" s="9" t="e">
        <f ca="1">INDIRECT(ADDRESS(ROW(),Controls!#REF!+75))</f>
        <v>#REF!</v>
      </c>
      <c r="GT1441" s="9" t="e">
        <f ca="1">INDIRECT(ADDRESS(ROW(),Controls!#REF!+90))</f>
        <v>#REF!</v>
      </c>
      <c r="GU1441" s="9" t="e">
        <f ca="1">INDIRECT(ADDRESS(ROW(),Controls!#REF!+105))</f>
        <v>#REF!</v>
      </c>
      <c r="GV1441" s="9" t="e">
        <f ca="1">INDIRECT(ADDRESS(ROW(),Controls!#REF!+120))</f>
        <v>#REF!</v>
      </c>
      <c r="GW1441" s="9" t="e">
        <f ca="1">INDIRECT(ADDRESS(ROW(),Controls!#REF!+15))</f>
        <v>#REF!</v>
      </c>
      <c r="GX1441" s="9" t="e">
        <f ca="1">INDIRECT(ADDRESS(ROW(),Controls!#REF!+135))</f>
        <v>#REF!</v>
      </c>
      <c r="HJ1441" s="9" t="e">
        <f t="shared" ca="1" si="132"/>
        <v>#REF!</v>
      </c>
      <c r="HK1441" s="9" t="e">
        <f t="shared" ca="1" si="133"/>
        <v>#REF!</v>
      </c>
      <c r="HL1441" s="9" t="e">
        <f t="shared" ca="1" si="134"/>
        <v>#REF!</v>
      </c>
      <c r="HM1441" s="9" t="e">
        <f t="shared" ca="1" si="135"/>
        <v>#REF!</v>
      </c>
      <c r="HN1441" s="9" t="e">
        <f ca="1">SQRT($GS1441*(1-$GS1441/Controls!$D$15))</f>
        <v>#REF!</v>
      </c>
      <c r="HO1441" s="9" t="e">
        <f t="shared" ca="1" si="136"/>
        <v>#REF!</v>
      </c>
      <c r="HP1441" s="9" t="e">
        <f t="shared" ca="1" si="137"/>
        <v>#REF!</v>
      </c>
      <c r="HQ1441" s="9" t="e">
        <f ca="1">IF($GV1441=0,NA(),($GX1441*Controls!#REF!))</f>
        <v>#REF!</v>
      </c>
    </row>
    <row r="1442" spans="198:225" x14ac:dyDescent="0.25">
      <c r="GP1442" s="9" t="e">
        <f ca="1">INDIRECT(ADDRESS(ROW(),Controls!#REF!+30))</f>
        <v>#REF!</v>
      </c>
      <c r="GQ1442" s="9" t="e">
        <f ca="1">INDIRECT(ADDRESS(ROW(),Controls!#REF!+45))</f>
        <v>#REF!</v>
      </c>
      <c r="GR1442" s="9" t="e">
        <f ca="1">INDIRECT(ADDRESS(ROW(),Controls!#REF!+60))</f>
        <v>#REF!</v>
      </c>
      <c r="GS1442" s="9" t="e">
        <f ca="1">INDIRECT(ADDRESS(ROW(),Controls!#REF!+75))</f>
        <v>#REF!</v>
      </c>
      <c r="GT1442" s="9" t="e">
        <f ca="1">INDIRECT(ADDRESS(ROW(),Controls!#REF!+90))</f>
        <v>#REF!</v>
      </c>
      <c r="GU1442" s="9" t="e">
        <f ca="1">INDIRECT(ADDRESS(ROW(),Controls!#REF!+105))</f>
        <v>#REF!</v>
      </c>
      <c r="GV1442" s="9" t="e">
        <f ca="1">INDIRECT(ADDRESS(ROW(),Controls!#REF!+120))</f>
        <v>#REF!</v>
      </c>
      <c r="GW1442" s="9" t="e">
        <f ca="1">INDIRECT(ADDRESS(ROW(),Controls!#REF!+15))</f>
        <v>#REF!</v>
      </c>
      <c r="GX1442" s="9" t="e">
        <f ca="1">INDIRECT(ADDRESS(ROW(),Controls!#REF!+135))</f>
        <v>#REF!</v>
      </c>
      <c r="HJ1442" s="9" t="e">
        <f t="shared" ca="1" si="132"/>
        <v>#REF!</v>
      </c>
      <c r="HK1442" s="9" t="e">
        <f t="shared" ca="1" si="133"/>
        <v>#REF!</v>
      </c>
      <c r="HL1442" s="9" t="e">
        <f t="shared" ca="1" si="134"/>
        <v>#REF!</v>
      </c>
      <c r="HM1442" s="9" t="e">
        <f t="shared" ca="1" si="135"/>
        <v>#REF!</v>
      </c>
      <c r="HN1442" s="9" t="e">
        <f ca="1">SQRT($GS1442*(1-$GS1442/Controls!$D$15))</f>
        <v>#REF!</v>
      </c>
      <c r="HO1442" s="9" t="e">
        <f t="shared" ca="1" si="136"/>
        <v>#REF!</v>
      </c>
      <c r="HP1442" s="9" t="e">
        <f t="shared" ca="1" si="137"/>
        <v>#REF!</v>
      </c>
      <c r="HQ1442" s="9" t="e">
        <f ca="1">IF($GV1442=0,NA(),($GX1442*Controls!#REF!))</f>
        <v>#REF!</v>
      </c>
    </row>
    <row r="1443" spans="198:225" x14ac:dyDescent="0.25">
      <c r="GP1443" s="9" t="e">
        <f ca="1">INDIRECT(ADDRESS(ROW(),Controls!#REF!+30))</f>
        <v>#REF!</v>
      </c>
      <c r="GQ1443" s="9" t="e">
        <f ca="1">INDIRECT(ADDRESS(ROW(),Controls!#REF!+45))</f>
        <v>#REF!</v>
      </c>
      <c r="GR1443" s="9" t="e">
        <f ca="1">INDIRECT(ADDRESS(ROW(),Controls!#REF!+60))</f>
        <v>#REF!</v>
      </c>
      <c r="GS1443" s="9" t="e">
        <f ca="1">INDIRECT(ADDRESS(ROW(),Controls!#REF!+75))</f>
        <v>#REF!</v>
      </c>
      <c r="GT1443" s="9" t="e">
        <f ca="1">INDIRECT(ADDRESS(ROW(),Controls!#REF!+90))</f>
        <v>#REF!</v>
      </c>
      <c r="GU1443" s="9" t="e">
        <f ca="1">INDIRECT(ADDRESS(ROW(),Controls!#REF!+105))</f>
        <v>#REF!</v>
      </c>
      <c r="GV1443" s="9" t="e">
        <f ca="1">INDIRECT(ADDRESS(ROW(),Controls!#REF!+120))</f>
        <v>#REF!</v>
      </c>
      <c r="GW1443" s="9" t="e">
        <f ca="1">INDIRECT(ADDRESS(ROW(),Controls!#REF!+15))</f>
        <v>#REF!</v>
      </c>
      <c r="GX1443" s="9" t="e">
        <f ca="1">INDIRECT(ADDRESS(ROW(),Controls!#REF!+135))</f>
        <v>#REF!</v>
      </c>
      <c r="HJ1443" s="9" t="e">
        <f t="shared" ca="1" si="132"/>
        <v>#REF!</v>
      </c>
      <c r="HK1443" s="9" t="e">
        <f t="shared" ca="1" si="133"/>
        <v>#REF!</v>
      </c>
      <c r="HL1443" s="9" t="e">
        <f t="shared" ca="1" si="134"/>
        <v>#REF!</v>
      </c>
      <c r="HM1443" s="9" t="e">
        <f t="shared" ca="1" si="135"/>
        <v>#REF!</v>
      </c>
      <c r="HN1443" s="9" t="e">
        <f ca="1">SQRT($GS1443*(1-$GS1443/Controls!$D$15))</f>
        <v>#REF!</v>
      </c>
      <c r="HO1443" s="9" t="e">
        <f t="shared" ca="1" si="136"/>
        <v>#REF!</v>
      </c>
      <c r="HP1443" s="9" t="e">
        <f t="shared" ca="1" si="137"/>
        <v>#REF!</v>
      </c>
      <c r="HQ1443" s="9" t="e">
        <f ca="1">IF($GV1443=0,NA(),($GX1443*Controls!#REF!))</f>
        <v>#REF!</v>
      </c>
    </row>
    <row r="1444" spans="198:225" x14ac:dyDescent="0.25">
      <c r="GP1444" s="9" t="e">
        <f ca="1">INDIRECT(ADDRESS(ROW(),Controls!#REF!+30))</f>
        <v>#REF!</v>
      </c>
      <c r="GQ1444" s="9" t="e">
        <f ca="1">INDIRECT(ADDRESS(ROW(),Controls!#REF!+45))</f>
        <v>#REF!</v>
      </c>
      <c r="GR1444" s="9" t="e">
        <f ca="1">INDIRECT(ADDRESS(ROW(),Controls!#REF!+60))</f>
        <v>#REF!</v>
      </c>
      <c r="GS1444" s="9" t="e">
        <f ca="1">INDIRECT(ADDRESS(ROW(),Controls!#REF!+75))</f>
        <v>#REF!</v>
      </c>
      <c r="GT1444" s="9" t="e">
        <f ca="1">INDIRECT(ADDRESS(ROW(),Controls!#REF!+90))</f>
        <v>#REF!</v>
      </c>
      <c r="GU1444" s="9" t="e">
        <f ca="1">INDIRECT(ADDRESS(ROW(),Controls!#REF!+105))</f>
        <v>#REF!</v>
      </c>
      <c r="GV1444" s="9" t="e">
        <f ca="1">INDIRECT(ADDRESS(ROW(),Controls!#REF!+120))</f>
        <v>#REF!</v>
      </c>
      <c r="GW1444" s="9" t="e">
        <f ca="1">INDIRECT(ADDRESS(ROW(),Controls!#REF!+15))</f>
        <v>#REF!</v>
      </c>
      <c r="GX1444" s="9" t="e">
        <f ca="1">INDIRECT(ADDRESS(ROW(),Controls!#REF!+135))</f>
        <v>#REF!</v>
      </c>
      <c r="HJ1444" s="9" t="e">
        <f t="shared" ca="1" si="132"/>
        <v>#REF!</v>
      </c>
      <c r="HK1444" s="9" t="e">
        <f t="shared" ca="1" si="133"/>
        <v>#REF!</v>
      </c>
      <c r="HL1444" s="9" t="e">
        <f t="shared" ca="1" si="134"/>
        <v>#REF!</v>
      </c>
      <c r="HM1444" s="9" t="e">
        <f t="shared" ca="1" si="135"/>
        <v>#REF!</v>
      </c>
      <c r="HN1444" s="9" t="e">
        <f ca="1">SQRT($GS1444*(1-$GS1444/Controls!$D$15))</f>
        <v>#REF!</v>
      </c>
      <c r="HO1444" s="9" t="e">
        <f t="shared" ca="1" si="136"/>
        <v>#REF!</v>
      </c>
      <c r="HP1444" s="9" t="e">
        <f t="shared" ca="1" si="137"/>
        <v>#REF!</v>
      </c>
      <c r="HQ1444" s="9" t="e">
        <f ca="1">IF($GV1444=0,NA(),($GX1444*Controls!#REF!))</f>
        <v>#REF!</v>
      </c>
    </row>
    <row r="1445" spans="198:225" x14ac:dyDescent="0.25">
      <c r="GP1445" s="9" t="e">
        <f ca="1">INDIRECT(ADDRESS(ROW(),Controls!#REF!+30))</f>
        <v>#REF!</v>
      </c>
      <c r="GQ1445" s="9" t="e">
        <f ca="1">INDIRECT(ADDRESS(ROW(),Controls!#REF!+45))</f>
        <v>#REF!</v>
      </c>
      <c r="GR1445" s="9" t="e">
        <f ca="1">INDIRECT(ADDRESS(ROW(),Controls!#REF!+60))</f>
        <v>#REF!</v>
      </c>
      <c r="GS1445" s="9" t="e">
        <f ca="1">INDIRECT(ADDRESS(ROW(),Controls!#REF!+75))</f>
        <v>#REF!</v>
      </c>
      <c r="GT1445" s="9" t="e">
        <f ca="1">INDIRECT(ADDRESS(ROW(),Controls!#REF!+90))</f>
        <v>#REF!</v>
      </c>
      <c r="GU1445" s="9" t="e">
        <f ca="1">INDIRECT(ADDRESS(ROW(),Controls!#REF!+105))</f>
        <v>#REF!</v>
      </c>
      <c r="GV1445" s="9" t="e">
        <f ca="1">INDIRECT(ADDRESS(ROW(),Controls!#REF!+120))</f>
        <v>#REF!</v>
      </c>
      <c r="GW1445" s="9" t="e">
        <f ca="1">INDIRECT(ADDRESS(ROW(),Controls!#REF!+15))</f>
        <v>#REF!</v>
      </c>
      <c r="GX1445" s="9" t="e">
        <f ca="1">INDIRECT(ADDRESS(ROW(),Controls!#REF!+135))</f>
        <v>#REF!</v>
      </c>
      <c r="HJ1445" s="9" t="e">
        <f t="shared" ca="1" si="132"/>
        <v>#REF!</v>
      </c>
      <c r="HK1445" s="9" t="e">
        <f t="shared" ca="1" si="133"/>
        <v>#REF!</v>
      </c>
      <c r="HL1445" s="9" t="e">
        <f t="shared" ca="1" si="134"/>
        <v>#REF!</v>
      </c>
      <c r="HM1445" s="9" t="e">
        <f t="shared" ca="1" si="135"/>
        <v>#REF!</v>
      </c>
      <c r="HN1445" s="9" t="e">
        <f ca="1">SQRT($GS1445*(1-$GS1445/Controls!$D$15))</f>
        <v>#REF!</v>
      </c>
      <c r="HO1445" s="9" t="e">
        <f t="shared" ca="1" si="136"/>
        <v>#REF!</v>
      </c>
      <c r="HP1445" s="9" t="e">
        <f t="shared" ca="1" si="137"/>
        <v>#REF!</v>
      </c>
      <c r="HQ1445" s="9" t="e">
        <f ca="1">IF($GV1445=0,NA(),($GX1445*Controls!#REF!))</f>
        <v>#REF!</v>
      </c>
    </row>
    <row r="1446" spans="198:225" x14ac:dyDescent="0.25">
      <c r="GP1446" s="9" t="e">
        <f ca="1">INDIRECT(ADDRESS(ROW(),Controls!#REF!+30))</f>
        <v>#REF!</v>
      </c>
      <c r="GQ1446" s="9" t="e">
        <f ca="1">INDIRECT(ADDRESS(ROW(),Controls!#REF!+45))</f>
        <v>#REF!</v>
      </c>
      <c r="GR1446" s="9" t="e">
        <f ca="1">INDIRECT(ADDRESS(ROW(),Controls!#REF!+60))</f>
        <v>#REF!</v>
      </c>
      <c r="GS1446" s="9" t="e">
        <f ca="1">INDIRECT(ADDRESS(ROW(),Controls!#REF!+75))</f>
        <v>#REF!</v>
      </c>
      <c r="GT1446" s="9" t="e">
        <f ca="1">INDIRECT(ADDRESS(ROW(),Controls!#REF!+90))</f>
        <v>#REF!</v>
      </c>
      <c r="GU1446" s="9" t="e">
        <f ca="1">INDIRECT(ADDRESS(ROW(),Controls!#REF!+105))</f>
        <v>#REF!</v>
      </c>
      <c r="GV1446" s="9" t="e">
        <f ca="1">INDIRECT(ADDRESS(ROW(),Controls!#REF!+120))</f>
        <v>#REF!</v>
      </c>
      <c r="GW1446" s="9" t="e">
        <f ca="1">INDIRECT(ADDRESS(ROW(),Controls!#REF!+15))</f>
        <v>#REF!</v>
      </c>
      <c r="GX1446" s="9" t="e">
        <f ca="1">INDIRECT(ADDRESS(ROW(),Controls!#REF!+135))</f>
        <v>#REF!</v>
      </c>
      <c r="HJ1446" s="9" t="e">
        <f t="shared" ca="1" si="132"/>
        <v>#REF!</v>
      </c>
      <c r="HK1446" s="9" t="e">
        <f t="shared" ca="1" si="133"/>
        <v>#REF!</v>
      </c>
      <c r="HL1446" s="9" t="e">
        <f t="shared" ca="1" si="134"/>
        <v>#REF!</v>
      </c>
      <c r="HM1446" s="9" t="e">
        <f t="shared" ca="1" si="135"/>
        <v>#REF!</v>
      </c>
      <c r="HN1446" s="9" t="e">
        <f ca="1">SQRT($GS1446*(1-$GS1446/Controls!$D$15))</f>
        <v>#REF!</v>
      </c>
      <c r="HO1446" s="9" t="e">
        <f t="shared" ca="1" si="136"/>
        <v>#REF!</v>
      </c>
      <c r="HP1446" s="9" t="e">
        <f t="shared" ca="1" si="137"/>
        <v>#REF!</v>
      </c>
      <c r="HQ1446" s="9" t="e">
        <f ca="1">IF($GV1446=0,NA(),($GX1446*Controls!#REF!))</f>
        <v>#REF!</v>
      </c>
    </row>
    <row r="1447" spans="198:225" x14ac:dyDescent="0.25">
      <c r="GP1447" s="9" t="e">
        <f ca="1">INDIRECT(ADDRESS(ROW(),Controls!#REF!+30))</f>
        <v>#REF!</v>
      </c>
      <c r="GQ1447" s="9" t="e">
        <f ca="1">INDIRECT(ADDRESS(ROW(),Controls!#REF!+45))</f>
        <v>#REF!</v>
      </c>
      <c r="GR1447" s="9" t="e">
        <f ca="1">INDIRECT(ADDRESS(ROW(),Controls!#REF!+60))</f>
        <v>#REF!</v>
      </c>
      <c r="GS1447" s="9" t="e">
        <f ca="1">INDIRECT(ADDRESS(ROW(),Controls!#REF!+75))</f>
        <v>#REF!</v>
      </c>
      <c r="GT1447" s="9" t="e">
        <f ca="1">INDIRECT(ADDRESS(ROW(),Controls!#REF!+90))</f>
        <v>#REF!</v>
      </c>
      <c r="GU1447" s="9" t="e">
        <f ca="1">INDIRECT(ADDRESS(ROW(),Controls!#REF!+105))</f>
        <v>#REF!</v>
      </c>
      <c r="GV1447" s="9" t="e">
        <f ca="1">INDIRECT(ADDRESS(ROW(),Controls!#REF!+120))</f>
        <v>#REF!</v>
      </c>
      <c r="GW1447" s="9" t="e">
        <f ca="1">INDIRECT(ADDRESS(ROW(),Controls!#REF!+15))</f>
        <v>#REF!</v>
      </c>
      <c r="GX1447" s="9" t="e">
        <f ca="1">INDIRECT(ADDRESS(ROW(),Controls!#REF!+135))</f>
        <v>#REF!</v>
      </c>
      <c r="HJ1447" s="9" t="e">
        <f t="shared" ca="1" si="132"/>
        <v>#REF!</v>
      </c>
      <c r="HK1447" s="9" t="e">
        <f t="shared" ca="1" si="133"/>
        <v>#REF!</v>
      </c>
      <c r="HL1447" s="9" t="e">
        <f t="shared" ca="1" si="134"/>
        <v>#REF!</v>
      </c>
      <c r="HM1447" s="9" t="e">
        <f t="shared" ca="1" si="135"/>
        <v>#REF!</v>
      </c>
      <c r="HN1447" s="9" t="e">
        <f ca="1">SQRT($GS1447*(1-$GS1447/Controls!$D$15))</f>
        <v>#REF!</v>
      </c>
      <c r="HO1447" s="9" t="e">
        <f t="shared" ca="1" si="136"/>
        <v>#REF!</v>
      </c>
      <c r="HP1447" s="9" t="e">
        <f t="shared" ca="1" si="137"/>
        <v>#REF!</v>
      </c>
      <c r="HQ1447" s="9" t="e">
        <f ca="1">IF($GV1447=0,NA(),($GX1447*Controls!#REF!))</f>
        <v>#REF!</v>
      </c>
    </row>
    <row r="1448" spans="198:225" x14ac:dyDescent="0.25">
      <c r="GP1448" s="9" t="e">
        <f ca="1">INDIRECT(ADDRESS(ROW(),Controls!#REF!+30))</f>
        <v>#REF!</v>
      </c>
      <c r="GQ1448" s="9" t="e">
        <f ca="1">INDIRECT(ADDRESS(ROW(),Controls!#REF!+45))</f>
        <v>#REF!</v>
      </c>
      <c r="GR1448" s="9" t="e">
        <f ca="1">INDIRECT(ADDRESS(ROW(),Controls!#REF!+60))</f>
        <v>#REF!</v>
      </c>
      <c r="GS1448" s="9" t="e">
        <f ca="1">INDIRECT(ADDRESS(ROW(),Controls!#REF!+75))</f>
        <v>#REF!</v>
      </c>
      <c r="GT1448" s="9" t="e">
        <f ca="1">INDIRECT(ADDRESS(ROW(),Controls!#REF!+90))</f>
        <v>#REF!</v>
      </c>
      <c r="GU1448" s="9" t="e">
        <f ca="1">INDIRECT(ADDRESS(ROW(),Controls!#REF!+105))</f>
        <v>#REF!</v>
      </c>
      <c r="GV1448" s="9" t="e">
        <f ca="1">INDIRECT(ADDRESS(ROW(),Controls!#REF!+120))</f>
        <v>#REF!</v>
      </c>
      <c r="GW1448" s="9" t="e">
        <f ca="1">INDIRECT(ADDRESS(ROW(),Controls!#REF!+15))</f>
        <v>#REF!</v>
      </c>
      <c r="GX1448" s="9" t="e">
        <f ca="1">INDIRECT(ADDRESS(ROW(),Controls!#REF!+135))</f>
        <v>#REF!</v>
      </c>
      <c r="HJ1448" s="9" t="e">
        <f t="shared" ca="1" si="132"/>
        <v>#REF!</v>
      </c>
      <c r="HK1448" s="9" t="e">
        <f t="shared" ca="1" si="133"/>
        <v>#REF!</v>
      </c>
      <c r="HL1448" s="9" t="e">
        <f t="shared" ca="1" si="134"/>
        <v>#REF!</v>
      </c>
      <c r="HM1448" s="9" t="e">
        <f t="shared" ca="1" si="135"/>
        <v>#REF!</v>
      </c>
      <c r="HN1448" s="9" t="e">
        <f ca="1">SQRT($GS1448*(1-$GS1448/Controls!$D$15))</f>
        <v>#REF!</v>
      </c>
      <c r="HO1448" s="9" t="e">
        <f t="shared" ca="1" si="136"/>
        <v>#REF!</v>
      </c>
      <c r="HP1448" s="9" t="e">
        <f t="shared" ca="1" si="137"/>
        <v>#REF!</v>
      </c>
      <c r="HQ1448" s="9" t="e">
        <f ca="1">IF($GV1448=0,NA(),($GX1448*Controls!#REF!))</f>
        <v>#REF!</v>
      </c>
    </row>
    <row r="1449" spans="198:225" x14ac:dyDescent="0.25">
      <c r="GP1449" s="9" t="e">
        <f ca="1">INDIRECT(ADDRESS(ROW(),Controls!#REF!+30))</f>
        <v>#REF!</v>
      </c>
      <c r="GQ1449" s="9" t="e">
        <f ca="1">INDIRECT(ADDRESS(ROW(),Controls!#REF!+45))</f>
        <v>#REF!</v>
      </c>
      <c r="GR1449" s="9" t="e">
        <f ca="1">INDIRECT(ADDRESS(ROW(),Controls!#REF!+60))</f>
        <v>#REF!</v>
      </c>
      <c r="GS1449" s="9" t="e">
        <f ca="1">INDIRECT(ADDRESS(ROW(),Controls!#REF!+75))</f>
        <v>#REF!</v>
      </c>
      <c r="GT1449" s="9" t="e">
        <f ca="1">INDIRECT(ADDRESS(ROW(),Controls!#REF!+90))</f>
        <v>#REF!</v>
      </c>
      <c r="GU1449" s="9" t="e">
        <f ca="1">INDIRECT(ADDRESS(ROW(),Controls!#REF!+105))</f>
        <v>#REF!</v>
      </c>
      <c r="GV1449" s="9" t="e">
        <f ca="1">INDIRECT(ADDRESS(ROW(),Controls!#REF!+120))</f>
        <v>#REF!</v>
      </c>
      <c r="GW1449" s="9" t="e">
        <f ca="1">INDIRECT(ADDRESS(ROW(),Controls!#REF!+15))</f>
        <v>#REF!</v>
      </c>
      <c r="GX1449" s="9" t="e">
        <f ca="1">INDIRECT(ADDRESS(ROW(),Controls!#REF!+135))</f>
        <v>#REF!</v>
      </c>
      <c r="HJ1449" s="9" t="e">
        <f t="shared" ca="1" si="132"/>
        <v>#REF!</v>
      </c>
      <c r="HK1449" s="9" t="e">
        <f t="shared" ca="1" si="133"/>
        <v>#REF!</v>
      </c>
      <c r="HL1449" s="9" t="e">
        <f t="shared" ca="1" si="134"/>
        <v>#REF!</v>
      </c>
      <c r="HM1449" s="9" t="e">
        <f t="shared" ca="1" si="135"/>
        <v>#REF!</v>
      </c>
      <c r="HN1449" s="9" t="e">
        <f ca="1">SQRT($GS1449*(1-$GS1449/Controls!$D$15))</f>
        <v>#REF!</v>
      </c>
      <c r="HO1449" s="9" t="e">
        <f t="shared" ca="1" si="136"/>
        <v>#REF!</v>
      </c>
      <c r="HP1449" s="9" t="e">
        <f t="shared" ca="1" si="137"/>
        <v>#REF!</v>
      </c>
      <c r="HQ1449" s="9" t="e">
        <f ca="1">IF($GV1449=0,NA(),($GX1449*Controls!#REF!))</f>
        <v>#REF!</v>
      </c>
    </row>
    <row r="1450" spans="198:225" x14ac:dyDescent="0.25">
      <c r="GP1450" s="9" t="e">
        <f ca="1">INDIRECT(ADDRESS(ROW(),Controls!#REF!+30))</f>
        <v>#REF!</v>
      </c>
      <c r="GQ1450" s="9" t="e">
        <f ca="1">INDIRECT(ADDRESS(ROW(),Controls!#REF!+45))</f>
        <v>#REF!</v>
      </c>
      <c r="GR1450" s="9" t="e">
        <f ca="1">INDIRECT(ADDRESS(ROW(),Controls!#REF!+60))</f>
        <v>#REF!</v>
      </c>
      <c r="GS1450" s="9" t="e">
        <f ca="1">INDIRECT(ADDRESS(ROW(),Controls!#REF!+75))</f>
        <v>#REF!</v>
      </c>
      <c r="GT1450" s="9" t="e">
        <f ca="1">INDIRECT(ADDRESS(ROW(),Controls!#REF!+90))</f>
        <v>#REF!</v>
      </c>
      <c r="GU1450" s="9" t="e">
        <f ca="1">INDIRECT(ADDRESS(ROW(),Controls!#REF!+105))</f>
        <v>#REF!</v>
      </c>
      <c r="GV1450" s="9" t="e">
        <f ca="1">INDIRECT(ADDRESS(ROW(),Controls!#REF!+120))</f>
        <v>#REF!</v>
      </c>
      <c r="GW1450" s="9" t="e">
        <f ca="1">INDIRECT(ADDRESS(ROW(),Controls!#REF!+15))</f>
        <v>#REF!</v>
      </c>
      <c r="GX1450" s="9" t="e">
        <f ca="1">INDIRECT(ADDRESS(ROW(),Controls!#REF!+135))</f>
        <v>#REF!</v>
      </c>
      <c r="HJ1450" s="9" t="e">
        <f t="shared" ca="1" si="132"/>
        <v>#REF!</v>
      </c>
      <c r="HK1450" s="9" t="e">
        <f t="shared" ca="1" si="133"/>
        <v>#REF!</v>
      </c>
      <c r="HL1450" s="9" t="e">
        <f t="shared" ca="1" si="134"/>
        <v>#REF!</v>
      </c>
      <c r="HM1450" s="9" t="e">
        <f t="shared" ca="1" si="135"/>
        <v>#REF!</v>
      </c>
      <c r="HN1450" s="9" t="e">
        <f ca="1">SQRT($GS1450*(1-$GS1450/Controls!$D$15))</f>
        <v>#REF!</v>
      </c>
      <c r="HO1450" s="9" t="e">
        <f t="shared" ca="1" si="136"/>
        <v>#REF!</v>
      </c>
      <c r="HP1450" s="9" t="e">
        <f t="shared" ca="1" si="137"/>
        <v>#REF!</v>
      </c>
      <c r="HQ1450" s="9" t="e">
        <f ca="1">IF($GV1450=0,NA(),($GX1450*Controls!#REF!))</f>
        <v>#REF!</v>
      </c>
    </row>
    <row r="1451" spans="198:225" x14ac:dyDescent="0.25">
      <c r="GP1451" s="9" t="e">
        <f ca="1">INDIRECT(ADDRESS(ROW(),Controls!#REF!+30))</f>
        <v>#REF!</v>
      </c>
      <c r="GQ1451" s="9" t="e">
        <f ca="1">INDIRECT(ADDRESS(ROW(),Controls!#REF!+45))</f>
        <v>#REF!</v>
      </c>
      <c r="GR1451" s="9" t="e">
        <f ca="1">INDIRECT(ADDRESS(ROW(),Controls!#REF!+60))</f>
        <v>#REF!</v>
      </c>
      <c r="GS1451" s="9" t="e">
        <f ca="1">INDIRECT(ADDRESS(ROW(),Controls!#REF!+75))</f>
        <v>#REF!</v>
      </c>
      <c r="GT1451" s="9" t="e">
        <f ca="1">INDIRECT(ADDRESS(ROW(),Controls!#REF!+90))</f>
        <v>#REF!</v>
      </c>
      <c r="GU1451" s="9" t="e">
        <f ca="1">INDIRECT(ADDRESS(ROW(),Controls!#REF!+105))</f>
        <v>#REF!</v>
      </c>
      <c r="GV1451" s="9" t="e">
        <f ca="1">INDIRECT(ADDRESS(ROW(),Controls!#REF!+120))</f>
        <v>#REF!</v>
      </c>
      <c r="GW1451" s="9" t="e">
        <f ca="1">INDIRECT(ADDRESS(ROW(),Controls!#REF!+15))</f>
        <v>#REF!</v>
      </c>
      <c r="GX1451" s="9" t="e">
        <f ca="1">INDIRECT(ADDRESS(ROW(),Controls!#REF!+135))</f>
        <v>#REF!</v>
      </c>
      <c r="HJ1451" s="9" t="e">
        <f t="shared" ca="1" si="132"/>
        <v>#REF!</v>
      </c>
      <c r="HK1451" s="9" t="e">
        <f t="shared" ca="1" si="133"/>
        <v>#REF!</v>
      </c>
      <c r="HL1451" s="9" t="e">
        <f t="shared" ca="1" si="134"/>
        <v>#REF!</v>
      </c>
      <c r="HM1451" s="9" t="e">
        <f t="shared" ca="1" si="135"/>
        <v>#REF!</v>
      </c>
      <c r="HN1451" s="9" t="e">
        <f ca="1">SQRT($GS1451*(1-$GS1451/Controls!$D$15))</f>
        <v>#REF!</v>
      </c>
      <c r="HO1451" s="9" t="e">
        <f t="shared" ca="1" si="136"/>
        <v>#REF!</v>
      </c>
      <c r="HP1451" s="9" t="e">
        <f t="shared" ca="1" si="137"/>
        <v>#REF!</v>
      </c>
      <c r="HQ1451" s="9" t="e">
        <f ca="1">IF($GV1451=0,NA(),($GX1451*Controls!#REF!))</f>
        <v>#REF!</v>
      </c>
    </row>
    <row r="1452" spans="198:225" x14ac:dyDescent="0.25">
      <c r="GP1452" s="9" t="e">
        <f ca="1">INDIRECT(ADDRESS(ROW(),Controls!#REF!+30))</f>
        <v>#REF!</v>
      </c>
      <c r="GQ1452" s="9" t="e">
        <f ca="1">INDIRECT(ADDRESS(ROW(),Controls!#REF!+45))</f>
        <v>#REF!</v>
      </c>
      <c r="GR1452" s="9" t="e">
        <f ca="1">INDIRECT(ADDRESS(ROW(),Controls!#REF!+60))</f>
        <v>#REF!</v>
      </c>
      <c r="GS1452" s="9" t="e">
        <f ca="1">INDIRECT(ADDRESS(ROW(),Controls!#REF!+75))</f>
        <v>#REF!</v>
      </c>
      <c r="GT1452" s="9" t="e">
        <f ca="1">INDIRECT(ADDRESS(ROW(),Controls!#REF!+90))</f>
        <v>#REF!</v>
      </c>
      <c r="GU1452" s="9" t="e">
        <f ca="1">INDIRECT(ADDRESS(ROW(),Controls!#REF!+105))</f>
        <v>#REF!</v>
      </c>
      <c r="GV1452" s="9" t="e">
        <f ca="1">INDIRECT(ADDRESS(ROW(),Controls!#REF!+120))</f>
        <v>#REF!</v>
      </c>
      <c r="GW1452" s="9" t="e">
        <f ca="1">INDIRECT(ADDRESS(ROW(),Controls!#REF!+15))</f>
        <v>#REF!</v>
      </c>
      <c r="GX1452" s="9" t="e">
        <f ca="1">INDIRECT(ADDRESS(ROW(),Controls!#REF!+135))</f>
        <v>#REF!</v>
      </c>
      <c r="HJ1452" s="9" t="e">
        <f t="shared" ca="1" si="132"/>
        <v>#REF!</v>
      </c>
      <c r="HK1452" s="9" t="e">
        <f t="shared" ca="1" si="133"/>
        <v>#REF!</v>
      </c>
      <c r="HL1452" s="9" t="e">
        <f t="shared" ca="1" si="134"/>
        <v>#REF!</v>
      </c>
      <c r="HM1452" s="9" t="e">
        <f t="shared" ca="1" si="135"/>
        <v>#REF!</v>
      </c>
      <c r="HN1452" s="9" t="e">
        <f ca="1">SQRT($GS1452*(1-$GS1452/Controls!$D$15))</f>
        <v>#REF!</v>
      </c>
      <c r="HO1452" s="9" t="e">
        <f t="shared" ca="1" si="136"/>
        <v>#REF!</v>
      </c>
      <c r="HP1452" s="9" t="e">
        <f t="shared" ca="1" si="137"/>
        <v>#REF!</v>
      </c>
      <c r="HQ1452" s="9" t="e">
        <f ca="1">IF($GV1452=0,NA(),($GX1452*Controls!#REF!))</f>
        <v>#REF!</v>
      </c>
    </row>
    <row r="1453" spans="198:225" x14ac:dyDescent="0.25">
      <c r="GP1453" s="9" t="e">
        <f ca="1">INDIRECT(ADDRESS(ROW(),Controls!#REF!+30))</f>
        <v>#REF!</v>
      </c>
      <c r="GQ1453" s="9" t="e">
        <f ca="1">INDIRECT(ADDRESS(ROW(),Controls!#REF!+45))</f>
        <v>#REF!</v>
      </c>
      <c r="GR1453" s="9" t="e">
        <f ca="1">INDIRECT(ADDRESS(ROW(),Controls!#REF!+60))</f>
        <v>#REF!</v>
      </c>
      <c r="GS1453" s="9" t="e">
        <f ca="1">INDIRECT(ADDRESS(ROW(),Controls!#REF!+75))</f>
        <v>#REF!</v>
      </c>
      <c r="GT1453" s="9" t="e">
        <f ca="1">INDIRECT(ADDRESS(ROW(),Controls!#REF!+90))</f>
        <v>#REF!</v>
      </c>
      <c r="GU1453" s="9" t="e">
        <f ca="1">INDIRECT(ADDRESS(ROW(),Controls!#REF!+105))</f>
        <v>#REF!</v>
      </c>
      <c r="GV1453" s="9" t="e">
        <f ca="1">INDIRECT(ADDRESS(ROW(),Controls!#REF!+120))</f>
        <v>#REF!</v>
      </c>
      <c r="GW1453" s="9" t="e">
        <f ca="1">INDIRECT(ADDRESS(ROW(),Controls!#REF!+15))</f>
        <v>#REF!</v>
      </c>
      <c r="GX1453" s="9" t="e">
        <f ca="1">INDIRECT(ADDRESS(ROW(),Controls!#REF!+135))</f>
        <v>#REF!</v>
      </c>
      <c r="HJ1453" s="9" t="e">
        <f t="shared" ca="1" si="132"/>
        <v>#REF!</v>
      </c>
      <c r="HK1453" s="9" t="e">
        <f t="shared" ca="1" si="133"/>
        <v>#REF!</v>
      </c>
      <c r="HL1453" s="9" t="e">
        <f t="shared" ca="1" si="134"/>
        <v>#REF!</v>
      </c>
      <c r="HM1453" s="9" t="e">
        <f t="shared" ca="1" si="135"/>
        <v>#REF!</v>
      </c>
      <c r="HN1453" s="9" t="e">
        <f ca="1">SQRT($GS1453*(1-$GS1453/Controls!$D$15))</f>
        <v>#REF!</v>
      </c>
      <c r="HO1453" s="9" t="e">
        <f t="shared" ca="1" si="136"/>
        <v>#REF!</v>
      </c>
      <c r="HP1453" s="9" t="e">
        <f t="shared" ca="1" si="137"/>
        <v>#REF!</v>
      </c>
      <c r="HQ1453" s="9" t="e">
        <f ca="1">IF($GV1453=0,NA(),($GX1453*Controls!#REF!))</f>
        <v>#REF!</v>
      </c>
    </row>
    <row r="1454" spans="198:225" x14ac:dyDescent="0.25">
      <c r="GP1454" s="9" t="e">
        <f ca="1">INDIRECT(ADDRESS(ROW(),Controls!#REF!+30))</f>
        <v>#REF!</v>
      </c>
      <c r="GQ1454" s="9" t="e">
        <f ca="1">INDIRECT(ADDRESS(ROW(),Controls!#REF!+45))</f>
        <v>#REF!</v>
      </c>
      <c r="GR1454" s="9" t="e">
        <f ca="1">INDIRECT(ADDRESS(ROW(),Controls!#REF!+60))</f>
        <v>#REF!</v>
      </c>
      <c r="GS1454" s="9" t="e">
        <f ca="1">INDIRECT(ADDRESS(ROW(),Controls!#REF!+75))</f>
        <v>#REF!</v>
      </c>
      <c r="GT1454" s="9" t="e">
        <f ca="1">INDIRECT(ADDRESS(ROW(),Controls!#REF!+90))</f>
        <v>#REF!</v>
      </c>
      <c r="GU1454" s="9" t="e">
        <f ca="1">INDIRECT(ADDRESS(ROW(),Controls!#REF!+105))</f>
        <v>#REF!</v>
      </c>
      <c r="GV1454" s="9" t="e">
        <f ca="1">INDIRECT(ADDRESS(ROW(),Controls!#REF!+120))</f>
        <v>#REF!</v>
      </c>
      <c r="GW1454" s="9" t="e">
        <f ca="1">INDIRECT(ADDRESS(ROW(),Controls!#REF!+15))</f>
        <v>#REF!</v>
      </c>
      <c r="GX1454" s="9" t="e">
        <f ca="1">INDIRECT(ADDRESS(ROW(),Controls!#REF!+135))</f>
        <v>#REF!</v>
      </c>
      <c r="HJ1454" s="9" t="e">
        <f t="shared" ca="1" si="132"/>
        <v>#REF!</v>
      </c>
      <c r="HK1454" s="9" t="e">
        <f t="shared" ca="1" si="133"/>
        <v>#REF!</v>
      </c>
      <c r="HL1454" s="9" t="e">
        <f t="shared" ca="1" si="134"/>
        <v>#REF!</v>
      </c>
      <c r="HM1454" s="9" t="e">
        <f t="shared" ca="1" si="135"/>
        <v>#REF!</v>
      </c>
      <c r="HN1454" s="9" t="e">
        <f ca="1">SQRT($GS1454*(1-$GS1454/Controls!$D$15))</f>
        <v>#REF!</v>
      </c>
      <c r="HO1454" s="9" t="e">
        <f t="shared" ca="1" si="136"/>
        <v>#REF!</v>
      </c>
      <c r="HP1454" s="9" t="e">
        <f t="shared" ca="1" si="137"/>
        <v>#REF!</v>
      </c>
      <c r="HQ1454" s="9" t="e">
        <f ca="1">IF($GV1454=0,NA(),($GX1454*Controls!#REF!))</f>
        <v>#REF!</v>
      </c>
    </row>
    <row r="1455" spans="198:225" x14ac:dyDescent="0.25">
      <c r="GP1455" s="9" t="e">
        <f ca="1">INDIRECT(ADDRESS(ROW(),Controls!#REF!+30))</f>
        <v>#REF!</v>
      </c>
      <c r="GQ1455" s="9" t="e">
        <f ca="1">INDIRECT(ADDRESS(ROW(),Controls!#REF!+45))</f>
        <v>#REF!</v>
      </c>
      <c r="GR1455" s="9" t="e">
        <f ca="1">INDIRECT(ADDRESS(ROW(),Controls!#REF!+60))</f>
        <v>#REF!</v>
      </c>
      <c r="GS1455" s="9" t="e">
        <f ca="1">INDIRECT(ADDRESS(ROW(),Controls!#REF!+75))</f>
        <v>#REF!</v>
      </c>
      <c r="GT1455" s="9" t="e">
        <f ca="1">INDIRECT(ADDRESS(ROW(),Controls!#REF!+90))</f>
        <v>#REF!</v>
      </c>
      <c r="GU1455" s="9" t="e">
        <f ca="1">INDIRECT(ADDRESS(ROW(),Controls!#REF!+105))</f>
        <v>#REF!</v>
      </c>
      <c r="GV1455" s="9" t="e">
        <f ca="1">INDIRECT(ADDRESS(ROW(),Controls!#REF!+120))</f>
        <v>#REF!</v>
      </c>
      <c r="GW1455" s="9" t="e">
        <f ca="1">INDIRECT(ADDRESS(ROW(),Controls!#REF!+15))</f>
        <v>#REF!</v>
      </c>
      <c r="GX1455" s="9" t="e">
        <f ca="1">INDIRECT(ADDRESS(ROW(),Controls!#REF!+135))</f>
        <v>#REF!</v>
      </c>
      <c r="HJ1455" s="9" t="e">
        <f t="shared" ca="1" si="132"/>
        <v>#REF!</v>
      </c>
      <c r="HK1455" s="9" t="e">
        <f t="shared" ca="1" si="133"/>
        <v>#REF!</v>
      </c>
      <c r="HL1455" s="9" t="e">
        <f t="shared" ca="1" si="134"/>
        <v>#REF!</v>
      </c>
      <c r="HM1455" s="9" t="e">
        <f t="shared" ca="1" si="135"/>
        <v>#REF!</v>
      </c>
      <c r="HN1455" s="9" t="e">
        <f ca="1">SQRT($GS1455*(1-$GS1455/Controls!$D$15))</f>
        <v>#REF!</v>
      </c>
      <c r="HO1455" s="9" t="e">
        <f t="shared" ca="1" si="136"/>
        <v>#REF!</v>
      </c>
      <c r="HP1455" s="9" t="e">
        <f t="shared" ca="1" si="137"/>
        <v>#REF!</v>
      </c>
      <c r="HQ1455" s="9" t="e">
        <f ca="1">IF($GV1455=0,NA(),($GX1455*Controls!#REF!))</f>
        <v>#REF!</v>
      </c>
    </row>
    <row r="1456" spans="198:225" x14ac:dyDescent="0.25">
      <c r="GP1456" s="9" t="e">
        <f ca="1">INDIRECT(ADDRESS(ROW(),Controls!#REF!+30))</f>
        <v>#REF!</v>
      </c>
      <c r="GQ1456" s="9" t="e">
        <f ca="1">INDIRECT(ADDRESS(ROW(),Controls!#REF!+45))</f>
        <v>#REF!</v>
      </c>
      <c r="GR1456" s="9" t="e">
        <f ca="1">INDIRECT(ADDRESS(ROW(),Controls!#REF!+60))</f>
        <v>#REF!</v>
      </c>
      <c r="GS1456" s="9" t="e">
        <f ca="1">INDIRECT(ADDRESS(ROW(),Controls!#REF!+75))</f>
        <v>#REF!</v>
      </c>
      <c r="GT1456" s="9" t="e">
        <f ca="1">INDIRECT(ADDRESS(ROW(),Controls!#REF!+90))</f>
        <v>#REF!</v>
      </c>
      <c r="GU1456" s="9" t="e">
        <f ca="1">INDIRECT(ADDRESS(ROW(),Controls!#REF!+105))</f>
        <v>#REF!</v>
      </c>
      <c r="GV1456" s="9" t="e">
        <f ca="1">INDIRECT(ADDRESS(ROW(),Controls!#REF!+120))</f>
        <v>#REF!</v>
      </c>
      <c r="GW1456" s="9" t="e">
        <f ca="1">INDIRECT(ADDRESS(ROW(),Controls!#REF!+15))</f>
        <v>#REF!</v>
      </c>
      <c r="GX1456" s="9" t="e">
        <f ca="1">INDIRECT(ADDRESS(ROW(),Controls!#REF!+135))</f>
        <v>#REF!</v>
      </c>
      <c r="HJ1456" s="9" t="e">
        <f t="shared" ca="1" si="132"/>
        <v>#REF!</v>
      </c>
      <c r="HK1456" s="9" t="e">
        <f t="shared" ca="1" si="133"/>
        <v>#REF!</v>
      </c>
      <c r="HL1456" s="9" t="e">
        <f t="shared" ca="1" si="134"/>
        <v>#REF!</v>
      </c>
      <c r="HM1456" s="9" t="e">
        <f t="shared" ca="1" si="135"/>
        <v>#REF!</v>
      </c>
      <c r="HN1456" s="9" t="e">
        <f ca="1">SQRT($GS1456*(1-$GS1456/Controls!$D$15))</f>
        <v>#REF!</v>
      </c>
      <c r="HO1456" s="9" t="e">
        <f t="shared" ca="1" si="136"/>
        <v>#REF!</v>
      </c>
      <c r="HP1456" s="9" t="e">
        <f t="shared" ca="1" si="137"/>
        <v>#REF!</v>
      </c>
      <c r="HQ1456" s="9" t="e">
        <f ca="1">IF($GV1456=0,NA(),($GX1456*Controls!#REF!))</f>
        <v>#REF!</v>
      </c>
    </row>
    <row r="1457" spans="198:225" x14ac:dyDescent="0.25">
      <c r="GP1457" s="9" t="e">
        <f ca="1">INDIRECT(ADDRESS(ROW(),Controls!#REF!+30))</f>
        <v>#REF!</v>
      </c>
      <c r="GQ1457" s="9" t="e">
        <f ca="1">INDIRECT(ADDRESS(ROW(),Controls!#REF!+45))</f>
        <v>#REF!</v>
      </c>
      <c r="GR1457" s="9" t="e">
        <f ca="1">INDIRECT(ADDRESS(ROW(),Controls!#REF!+60))</f>
        <v>#REF!</v>
      </c>
      <c r="GS1457" s="9" t="e">
        <f ca="1">INDIRECT(ADDRESS(ROW(),Controls!#REF!+75))</f>
        <v>#REF!</v>
      </c>
      <c r="GT1457" s="9" t="e">
        <f ca="1">INDIRECT(ADDRESS(ROW(),Controls!#REF!+90))</f>
        <v>#REF!</v>
      </c>
      <c r="GU1457" s="9" t="e">
        <f ca="1">INDIRECT(ADDRESS(ROW(),Controls!#REF!+105))</f>
        <v>#REF!</v>
      </c>
      <c r="GV1457" s="9" t="e">
        <f ca="1">INDIRECT(ADDRESS(ROW(),Controls!#REF!+120))</f>
        <v>#REF!</v>
      </c>
      <c r="GW1457" s="9" t="e">
        <f ca="1">INDIRECT(ADDRESS(ROW(),Controls!#REF!+15))</f>
        <v>#REF!</v>
      </c>
      <c r="GX1457" s="9" t="e">
        <f ca="1">INDIRECT(ADDRESS(ROW(),Controls!#REF!+135))</f>
        <v>#REF!</v>
      </c>
      <c r="HJ1457" s="9" t="e">
        <f t="shared" ca="1" si="132"/>
        <v>#REF!</v>
      </c>
      <c r="HK1457" s="9" t="e">
        <f t="shared" ca="1" si="133"/>
        <v>#REF!</v>
      </c>
      <c r="HL1457" s="9" t="e">
        <f t="shared" ca="1" si="134"/>
        <v>#REF!</v>
      </c>
      <c r="HM1457" s="9" t="e">
        <f t="shared" ca="1" si="135"/>
        <v>#REF!</v>
      </c>
      <c r="HN1457" s="9" t="e">
        <f ca="1">SQRT($GS1457*(1-$GS1457/Controls!$D$15))</f>
        <v>#REF!</v>
      </c>
      <c r="HO1457" s="9" t="e">
        <f t="shared" ca="1" si="136"/>
        <v>#REF!</v>
      </c>
      <c r="HP1457" s="9" t="e">
        <f t="shared" ca="1" si="137"/>
        <v>#REF!</v>
      </c>
      <c r="HQ1457" s="9" t="e">
        <f ca="1">IF($GV1457=0,NA(),($GX1457*Controls!#REF!))</f>
        <v>#REF!</v>
      </c>
    </row>
    <row r="1458" spans="198:225" x14ac:dyDescent="0.25">
      <c r="GP1458" s="9" t="e">
        <f ca="1">INDIRECT(ADDRESS(ROW(),Controls!#REF!+30))</f>
        <v>#REF!</v>
      </c>
      <c r="GQ1458" s="9" t="e">
        <f ca="1">INDIRECT(ADDRESS(ROW(),Controls!#REF!+45))</f>
        <v>#REF!</v>
      </c>
      <c r="GR1458" s="9" t="e">
        <f ca="1">INDIRECT(ADDRESS(ROW(),Controls!#REF!+60))</f>
        <v>#REF!</v>
      </c>
      <c r="GS1458" s="9" t="e">
        <f ca="1">INDIRECT(ADDRESS(ROW(),Controls!#REF!+75))</f>
        <v>#REF!</v>
      </c>
      <c r="GT1458" s="9" t="e">
        <f ca="1">INDIRECT(ADDRESS(ROW(),Controls!#REF!+90))</f>
        <v>#REF!</v>
      </c>
      <c r="GU1458" s="9" t="e">
        <f ca="1">INDIRECT(ADDRESS(ROW(),Controls!#REF!+105))</f>
        <v>#REF!</v>
      </c>
      <c r="GV1458" s="9" t="e">
        <f ca="1">INDIRECT(ADDRESS(ROW(),Controls!#REF!+120))</f>
        <v>#REF!</v>
      </c>
      <c r="GW1458" s="9" t="e">
        <f ca="1">INDIRECT(ADDRESS(ROW(),Controls!#REF!+15))</f>
        <v>#REF!</v>
      </c>
      <c r="GX1458" s="9" t="e">
        <f ca="1">INDIRECT(ADDRESS(ROW(),Controls!#REF!+135))</f>
        <v>#REF!</v>
      </c>
      <c r="HJ1458" s="9" t="e">
        <f t="shared" ca="1" si="132"/>
        <v>#REF!</v>
      </c>
      <c r="HK1458" s="9" t="e">
        <f t="shared" ca="1" si="133"/>
        <v>#REF!</v>
      </c>
      <c r="HL1458" s="9" t="e">
        <f t="shared" ca="1" si="134"/>
        <v>#REF!</v>
      </c>
      <c r="HM1458" s="9" t="e">
        <f t="shared" ca="1" si="135"/>
        <v>#REF!</v>
      </c>
      <c r="HN1458" s="9" t="e">
        <f ca="1">SQRT($GS1458*(1-$GS1458/Controls!$D$15))</f>
        <v>#REF!</v>
      </c>
      <c r="HO1458" s="9" t="e">
        <f t="shared" ca="1" si="136"/>
        <v>#REF!</v>
      </c>
      <c r="HP1458" s="9" t="e">
        <f t="shared" ca="1" si="137"/>
        <v>#REF!</v>
      </c>
      <c r="HQ1458" s="9" t="e">
        <f ca="1">IF($GV1458=0,NA(),($GX1458*Controls!#REF!))</f>
        <v>#REF!</v>
      </c>
    </row>
    <row r="1459" spans="198:225" x14ac:dyDescent="0.25">
      <c r="GP1459" s="9" t="e">
        <f ca="1">INDIRECT(ADDRESS(ROW(),Controls!#REF!+30))</f>
        <v>#REF!</v>
      </c>
      <c r="GQ1459" s="9" t="e">
        <f ca="1">INDIRECT(ADDRESS(ROW(),Controls!#REF!+45))</f>
        <v>#REF!</v>
      </c>
      <c r="GR1459" s="9" t="e">
        <f ca="1">INDIRECT(ADDRESS(ROW(),Controls!#REF!+60))</f>
        <v>#REF!</v>
      </c>
      <c r="GS1459" s="9" t="e">
        <f ca="1">INDIRECT(ADDRESS(ROW(),Controls!#REF!+75))</f>
        <v>#REF!</v>
      </c>
      <c r="GT1459" s="9" t="e">
        <f ca="1">INDIRECT(ADDRESS(ROW(),Controls!#REF!+90))</f>
        <v>#REF!</v>
      </c>
      <c r="GU1459" s="9" t="e">
        <f ca="1">INDIRECT(ADDRESS(ROW(),Controls!#REF!+105))</f>
        <v>#REF!</v>
      </c>
      <c r="GV1459" s="9" t="e">
        <f ca="1">INDIRECT(ADDRESS(ROW(),Controls!#REF!+120))</f>
        <v>#REF!</v>
      </c>
      <c r="GW1459" s="9" t="e">
        <f ca="1">INDIRECT(ADDRESS(ROW(),Controls!#REF!+15))</f>
        <v>#REF!</v>
      </c>
      <c r="GX1459" s="9" t="e">
        <f ca="1">INDIRECT(ADDRESS(ROW(),Controls!#REF!+135))</f>
        <v>#REF!</v>
      </c>
      <c r="HJ1459" s="9" t="e">
        <f t="shared" ca="1" si="132"/>
        <v>#REF!</v>
      </c>
      <c r="HK1459" s="9" t="e">
        <f t="shared" ca="1" si="133"/>
        <v>#REF!</v>
      </c>
      <c r="HL1459" s="9" t="e">
        <f t="shared" ca="1" si="134"/>
        <v>#REF!</v>
      </c>
      <c r="HM1459" s="9" t="e">
        <f t="shared" ca="1" si="135"/>
        <v>#REF!</v>
      </c>
      <c r="HN1459" s="9" t="e">
        <f ca="1">SQRT($GS1459*(1-$GS1459/Controls!$D$15))</f>
        <v>#REF!</v>
      </c>
      <c r="HO1459" s="9" t="e">
        <f t="shared" ca="1" si="136"/>
        <v>#REF!</v>
      </c>
      <c r="HP1459" s="9" t="e">
        <f t="shared" ca="1" si="137"/>
        <v>#REF!</v>
      </c>
      <c r="HQ1459" s="9" t="e">
        <f ca="1">IF($GV1459=0,NA(),($GX1459*Controls!#REF!))</f>
        <v>#REF!</v>
      </c>
    </row>
    <row r="1460" spans="198:225" x14ac:dyDescent="0.25">
      <c r="GP1460" s="9" t="e">
        <f ca="1">INDIRECT(ADDRESS(ROW(),Controls!#REF!+30))</f>
        <v>#REF!</v>
      </c>
      <c r="GQ1460" s="9" t="e">
        <f ca="1">INDIRECT(ADDRESS(ROW(),Controls!#REF!+45))</f>
        <v>#REF!</v>
      </c>
      <c r="GR1460" s="9" t="e">
        <f ca="1">INDIRECT(ADDRESS(ROW(),Controls!#REF!+60))</f>
        <v>#REF!</v>
      </c>
      <c r="GS1460" s="9" t="e">
        <f ca="1">INDIRECT(ADDRESS(ROW(),Controls!#REF!+75))</f>
        <v>#REF!</v>
      </c>
      <c r="GT1460" s="9" t="e">
        <f ca="1">INDIRECT(ADDRESS(ROW(),Controls!#REF!+90))</f>
        <v>#REF!</v>
      </c>
      <c r="GU1460" s="9" t="e">
        <f ca="1">INDIRECT(ADDRESS(ROW(),Controls!#REF!+105))</f>
        <v>#REF!</v>
      </c>
      <c r="GV1460" s="9" t="e">
        <f ca="1">INDIRECT(ADDRESS(ROW(),Controls!#REF!+120))</f>
        <v>#REF!</v>
      </c>
      <c r="GW1460" s="9" t="e">
        <f ca="1">INDIRECT(ADDRESS(ROW(),Controls!#REF!+15))</f>
        <v>#REF!</v>
      </c>
      <c r="GX1460" s="9" t="e">
        <f ca="1">INDIRECT(ADDRESS(ROW(),Controls!#REF!+135))</f>
        <v>#REF!</v>
      </c>
      <c r="HJ1460" s="9" t="e">
        <f t="shared" ca="1" si="132"/>
        <v>#REF!</v>
      </c>
      <c r="HK1460" s="9" t="e">
        <f t="shared" ca="1" si="133"/>
        <v>#REF!</v>
      </c>
      <c r="HL1460" s="9" t="e">
        <f t="shared" ca="1" si="134"/>
        <v>#REF!</v>
      </c>
      <c r="HM1460" s="9" t="e">
        <f t="shared" ca="1" si="135"/>
        <v>#REF!</v>
      </c>
      <c r="HN1460" s="9" t="e">
        <f ca="1">SQRT($GS1460*(1-$GS1460/Controls!$D$15))</f>
        <v>#REF!</v>
      </c>
      <c r="HO1460" s="9" t="e">
        <f t="shared" ca="1" si="136"/>
        <v>#REF!</v>
      </c>
      <c r="HP1460" s="9" t="e">
        <f t="shared" ca="1" si="137"/>
        <v>#REF!</v>
      </c>
      <c r="HQ1460" s="9" t="e">
        <f ca="1">IF($GV1460=0,NA(),($GX1460*Controls!#REF!))</f>
        <v>#REF!</v>
      </c>
    </row>
    <row r="1461" spans="198:225" x14ac:dyDescent="0.25">
      <c r="GP1461" s="9" t="e">
        <f ca="1">INDIRECT(ADDRESS(ROW(),Controls!#REF!+30))</f>
        <v>#REF!</v>
      </c>
      <c r="GQ1461" s="9" t="e">
        <f ca="1">INDIRECT(ADDRESS(ROW(),Controls!#REF!+45))</f>
        <v>#REF!</v>
      </c>
      <c r="GR1461" s="9" t="e">
        <f ca="1">INDIRECT(ADDRESS(ROW(),Controls!#REF!+60))</f>
        <v>#REF!</v>
      </c>
      <c r="GS1461" s="9" t="e">
        <f ca="1">INDIRECT(ADDRESS(ROW(),Controls!#REF!+75))</f>
        <v>#REF!</v>
      </c>
      <c r="GT1461" s="9" t="e">
        <f ca="1">INDIRECT(ADDRESS(ROW(),Controls!#REF!+90))</f>
        <v>#REF!</v>
      </c>
      <c r="GU1461" s="9" t="e">
        <f ca="1">INDIRECT(ADDRESS(ROW(),Controls!#REF!+105))</f>
        <v>#REF!</v>
      </c>
      <c r="GV1461" s="9" t="e">
        <f ca="1">INDIRECT(ADDRESS(ROW(),Controls!#REF!+120))</f>
        <v>#REF!</v>
      </c>
      <c r="GW1461" s="9" t="e">
        <f ca="1">INDIRECT(ADDRESS(ROW(),Controls!#REF!+15))</f>
        <v>#REF!</v>
      </c>
      <c r="GX1461" s="9" t="e">
        <f ca="1">INDIRECT(ADDRESS(ROW(),Controls!#REF!+135))</f>
        <v>#REF!</v>
      </c>
      <c r="HJ1461" s="9" t="e">
        <f t="shared" ca="1" si="132"/>
        <v>#REF!</v>
      </c>
      <c r="HK1461" s="9" t="e">
        <f t="shared" ca="1" si="133"/>
        <v>#REF!</v>
      </c>
      <c r="HL1461" s="9" t="e">
        <f t="shared" ca="1" si="134"/>
        <v>#REF!</v>
      </c>
      <c r="HM1461" s="9" t="e">
        <f t="shared" ca="1" si="135"/>
        <v>#REF!</v>
      </c>
      <c r="HN1461" s="9" t="e">
        <f ca="1">SQRT($GS1461*(1-$GS1461/Controls!$D$15))</f>
        <v>#REF!</v>
      </c>
      <c r="HO1461" s="9" t="e">
        <f t="shared" ca="1" si="136"/>
        <v>#REF!</v>
      </c>
      <c r="HP1461" s="9" t="e">
        <f t="shared" ca="1" si="137"/>
        <v>#REF!</v>
      </c>
      <c r="HQ1461" s="9" t="e">
        <f ca="1">IF($GV1461=0,NA(),($GX1461*Controls!#REF!))</f>
        <v>#REF!</v>
      </c>
    </row>
    <row r="1462" spans="198:225" x14ac:dyDescent="0.25">
      <c r="GP1462" s="9" t="e">
        <f ca="1">INDIRECT(ADDRESS(ROW(),Controls!#REF!+30))</f>
        <v>#REF!</v>
      </c>
      <c r="GQ1462" s="9" t="e">
        <f ca="1">INDIRECT(ADDRESS(ROW(),Controls!#REF!+45))</f>
        <v>#REF!</v>
      </c>
      <c r="GR1462" s="9" t="e">
        <f ca="1">INDIRECT(ADDRESS(ROW(),Controls!#REF!+60))</f>
        <v>#REF!</v>
      </c>
      <c r="GS1462" s="9" t="e">
        <f ca="1">INDIRECT(ADDRESS(ROW(),Controls!#REF!+75))</f>
        <v>#REF!</v>
      </c>
      <c r="GT1462" s="9" t="e">
        <f ca="1">INDIRECT(ADDRESS(ROW(),Controls!#REF!+90))</f>
        <v>#REF!</v>
      </c>
      <c r="GU1462" s="9" t="e">
        <f ca="1">INDIRECT(ADDRESS(ROW(),Controls!#REF!+105))</f>
        <v>#REF!</v>
      </c>
      <c r="GV1462" s="9" t="e">
        <f ca="1">INDIRECT(ADDRESS(ROW(),Controls!#REF!+120))</f>
        <v>#REF!</v>
      </c>
      <c r="GW1462" s="9" t="e">
        <f ca="1">INDIRECT(ADDRESS(ROW(),Controls!#REF!+15))</f>
        <v>#REF!</v>
      </c>
      <c r="GX1462" s="9" t="e">
        <f ca="1">INDIRECT(ADDRESS(ROW(),Controls!#REF!+135))</f>
        <v>#REF!</v>
      </c>
      <c r="HJ1462" s="9" t="e">
        <f t="shared" ca="1" si="132"/>
        <v>#REF!</v>
      </c>
      <c r="HK1462" s="9" t="e">
        <f t="shared" ca="1" si="133"/>
        <v>#REF!</v>
      </c>
      <c r="HL1462" s="9" t="e">
        <f t="shared" ca="1" si="134"/>
        <v>#REF!</v>
      </c>
      <c r="HM1462" s="9" t="e">
        <f t="shared" ca="1" si="135"/>
        <v>#REF!</v>
      </c>
      <c r="HN1462" s="9" t="e">
        <f ca="1">SQRT($GS1462*(1-$GS1462/Controls!$D$15))</f>
        <v>#REF!</v>
      </c>
      <c r="HO1462" s="9" t="e">
        <f t="shared" ca="1" si="136"/>
        <v>#REF!</v>
      </c>
      <c r="HP1462" s="9" t="e">
        <f t="shared" ca="1" si="137"/>
        <v>#REF!</v>
      </c>
      <c r="HQ1462" s="9" t="e">
        <f ca="1">IF($GV1462=0,NA(),($GX1462*Controls!#REF!))</f>
        <v>#REF!</v>
      </c>
    </row>
    <row r="1463" spans="198:225" x14ac:dyDescent="0.25">
      <c r="GP1463" s="9" t="e">
        <f ca="1">INDIRECT(ADDRESS(ROW(),Controls!#REF!+30))</f>
        <v>#REF!</v>
      </c>
      <c r="GQ1463" s="9" t="e">
        <f ca="1">INDIRECT(ADDRESS(ROW(),Controls!#REF!+45))</f>
        <v>#REF!</v>
      </c>
      <c r="GR1463" s="9" t="e">
        <f ca="1">INDIRECT(ADDRESS(ROW(),Controls!#REF!+60))</f>
        <v>#REF!</v>
      </c>
      <c r="GS1463" s="9" t="e">
        <f ca="1">INDIRECT(ADDRESS(ROW(),Controls!#REF!+75))</f>
        <v>#REF!</v>
      </c>
      <c r="GT1463" s="9" t="e">
        <f ca="1">INDIRECT(ADDRESS(ROW(),Controls!#REF!+90))</f>
        <v>#REF!</v>
      </c>
      <c r="GU1463" s="9" t="e">
        <f ca="1">INDIRECT(ADDRESS(ROW(),Controls!#REF!+105))</f>
        <v>#REF!</v>
      </c>
      <c r="GV1463" s="9" t="e">
        <f ca="1">INDIRECT(ADDRESS(ROW(),Controls!#REF!+120))</f>
        <v>#REF!</v>
      </c>
      <c r="GW1463" s="9" t="e">
        <f ca="1">INDIRECT(ADDRESS(ROW(),Controls!#REF!+15))</f>
        <v>#REF!</v>
      </c>
      <c r="GX1463" s="9" t="e">
        <f ca="1">INDIRECT(ADDRESS(ROW(),Controls!#REF!+135))</f>
        <v>#REF!</v>
      </c>
      <c r="HJ1463" s="9" t="e">
        <f t="shared" ca="1" si="132"/>
        <v>#REF!</v>
      </c>
      <c r="HK1463" s="9" t="e">
        <f t="shared" ca="1" si="133"/>
        <v>#REF!</v>
      </c>
      <c r="HL1463" s="9" t="e">
        <f t="shared" ca="1" si="134"/>
        <v>#REF!</v>
      </c>
      <c r="HM1463" s="9" t="e">
        <f t="shared" ca="1" si="135"/>
        <v>#REF!</v>
      </c>
      <c r="HN1463" s="9" t="e">
        <f ca="1">SQRT($GS1463*(1-$GS1463/Controls!$D$15))</f>
        <v>#REF!</v>
      </c>
      <c r="HO1463" s="9" t="e">
        <f t="shared" ca="1" si="136"/>
        <v>#REF!</v>
      </c>
      <c r="HP1463" s="9" t="e">
        <f t="shared" ca="1" si="137"/>
        <v>#REF!</v>
      </c>
      <c r="HQ1463" s="9" t="e">
        <f ca="1">IF($GV1463=0,NA(),($GX1463*Controls!#REF!))</f>
        <v>#REF!</v>
      </c>
    </row>
    <row r="1464" spans="198:225" x14ac:dyDescent="0.25">
      <c r="GP1464" s="9" t="e">
        <f ca="1">INDIRECT(ADDRESS(ROW(),Controls!#REF!+30))</f>
        <v>#REF!</v>
      </c>
      <c r="GQ1464" s="9" t="e">
        <f ca="1">INDIRECT(ADDRESS(ROW(),Controls!#REF!+45))</f>
        <v>#REF!</v>
      </c>
      <c r="GR1464" s="9" t="e">
        <f ca="1">INDIRECT(ADDRESS(ROW(),Controls!#REF!+60))</f>
        <v>#REF!</v>
      </c>
      <c r="GS1464" s="9" t="e">
        <f ca="1">INDIRECT(ADDRESS(ROW(),Controls!#REF!+75))</f>
        <v>#REF!</v>
      </c>
      <c r="GT1464" s="9" t="e">
        <f ca="1">INDIRECT(ADDRESS(ROW(),Controls!#REF!+90))</f>
        <v>#REF!</v>
      </c>
      <c r="GU1464" s="9" t="e">
        <f ca="1">INDIRECT(ADDRESS(ROW(),Controls!#REF!+105))</f>
        <v>#REF!</v>
      </c>
      <c r="GV1464" s="9" t="e">
        <f ca="1">INDIRECT(ADDRESS(ROW(),Controls!#REF!+120))</f>
        <v>#REF!</v>
      </c>
      <c r="GW1464" s="9" t="e">
        <f ca="1">INDIRECT(ADDRESS(ROW(),Controls!#REF!+15))</f>
        <v>#REF!</v>
      </c>
      <c r="GX1464" s="9" t="e">
        <f ca="1">INDIRECT(ADDRESS(ROW(),Controls!#REF!+135))</f>
        <v>#REF!</v>
      </c>
      <c r="HJ1464" s="9" t="e">
        <f t="shared" ca="1" si="132"/>
        <v>#REF!</v>
      </c>
      <c r="HK1464" s="9" t="e">
        <f t="shared" ca="1" si="133"/>
        <v>#REF!</v>
      </c>
      <c r="HL1464" s="9" t="e">
        <f t="shared" ca="1" si="134"/>
        <v>#REF!</v>
      </c>
      <c r="HM1464" s="9" t="e">
        <f t="shared" ca="1" si="135"/>
        <v>#REF!</v>
      </c>
      <c r="HN1464" s="9" t="e">
        <f ca="1">SQRT($GS1464*(1-$GS1464/Controls!$D$15))</f>
        <v>#REF!</v>
      </c>
      <c r="HO1464" s="9" t="e">
        <f t="shared" ca="1" si="136"/>
        <v>#REF!</v>
      </c>
      <c r="HP1464" s="9" t="e">
        <f t="shared" ca="1" si="137"/>
        <v>#REF!</v>
      </c>
      <c r="HQ1464" s="9" t="e">
        <f ca="1">IF($GV1464=0,NA(),($GX1464*Controls!#REF!))</f>
        <v>#REF!</v>
      </c>
    </row>
    <row r="1465" spans="198:225" x14ac:dyDescent="0.25">
      <c r="GP1465" s="9" t="e">
        <f ca="1">INDIRECT(ADDRESS(ROW(),Controls!#REF!+30))</f>
        <v>#REF!</v>
      </c>
      <c r="GQ1465" s="9" t="e">
        <f ca="1">INDIRECT(ADDRESS(ROW(),Controls!#REF!+45))</f>
        <v>#REF!</v>
      </c>
      <c r="GR1465" s="9" t="e">
        <f ca="1">INDIRECT(ADDRESS(ROW(),Controls!#REF!+60))</f>
        <v>#REF!</v>
      </c>
      <c r="GS1465" s="9" t="e">
        <f ca="1">INDIRECT(ADDRESS(ROW(),Controls!#REF!+75))</f>
        <v>#REF!</v>
      </c>
      <c r="GT1465" s="9" t="e">
        <f ca="1">INDIRECT(ADDRESS(ROW(),Controls!#REF!+90))</f>
        <v>#REF!</v>
      </c>
      <c r="GU1465" s="9" t="e">
        <f ca="1">INDIRECT(ADDRESS(ROW(),Controls!#REF!+105))</f>
        <v>#REF!</v>
      </c>
      <c r="GV1465" s="9" t="e">
        <f ca="1">INDIRECT(ADDRESS(ROW(),Controls!#REF!+120))</f>
        <v>#REF!</v>
      </c>
      <c r="GW1465" s="9" t="e">
        <f ca="1">INDIRECT(ADDRESS(ROW(),Controls!#REF!+15))</f>
        <v>#REF!</v>
      </c>
      <c r="GX1465" s="9" t="e">
        <f ca="1">INDIRECT(ADDRESS(ROW(),Controls!#REF!+135))</f>
        <v>#REF!</v>
      </c>
      <c r="HJ1465" s="9" t="e">
        <f t="shared" ca="1" si="132"/>
        <v>#REF!</v>
      </c>
      <c r="HK1465" s="9" t="e">
        <f t="shared" ca="1" si="133"/>
        <v>#REF!</v>
      </c>
      <c r="HL1465" s="9" t="e">
        <f t="shared" ca="1" si="134"/>
        <v>#REF!</v>
      </c>
      <c r="HM1465" s="9" t="e">
        <f t="shared" ca="1" si="135"/>
        <v>#REF!</v>
      </c>
      <c r="HN1465" s="9" t="e">
        <f ca="1">SQRT($GS1465*(1-$GS1465/Controls!$D$15))</f>
        <v>#REF!</v>
      </c>
      <c r="HO1465" s="9" t="e">
        <f t="shared" ca="1" si="136"/>
        <v>#REF!</v>
      </c>
      <c r="HP1465" s="9" t="e">
        <f t="shared" ca="1" si="137"/>
        <v>#REF!</v>
      </c>
      <c r="HQ1465" s="9" t="e">
        <f ca="1">IF($GV1465=0,NA(),($GX1465*Controls!#REF!))</f>
        <v>#REF!</v>
      </c>
    </row>
    <row r="1466" spans="198:225" x14ac:dyDescent="0.25">
      <c r="GP1466" s="9" t="e">
        <f ca="1">INDIRECT(ADDRESS(ROW(),Controls!#REF!+30))</f>
        <v>#REF!</v>
      </c>
      <c r="GQ1466" s="9" t="e">
        <f ca="1">INDIRECT(ADDRESS(ROW(),Controls!#REF!+45))</f>
        <v>#REF!</v>
      </c>
      <c r="GR1466" s="9" t="e">
        <f ca="1">INDIRECT(ADDRESS(ROW(),Controls!#REF!+60))</f>
        <v>#REF!</v>
      </c>
      <c r="GS1466" s="9" t="e">
        <f ca="1">INDIRECT(ADDRESS(ROW(),Controls!#REF!+75))</f>
        <v>#REF!</v>
      </c>
      <c r="GT1466" s="9" t="e">
        <f ca="1">INDIRECT(ADDRESS(ROW(),Controls!#REF!+90))</f>
        <v>#REF!</v>
      </c>
      <c r="GU1466" s="9" t="e">
        <f ca="1">INDIRECT(ADDRESS(ROW(),Controls!#REF!+105))</f>
        <v>#REF!</v>
      </c>
      <c r="GV1466" s="9" t="e">
        <f ca="1">INDIRECT(ADDRESS(ROW(),Controls!#REF!+120))</f>
        <v>#REF!</v>
      </c>
      <c r="GW1466" s="9" t="e">
        <f ca="1">INDIRECT(ADDRESS(ROW(),Controls!#REF!+15))</f>
        <v>#REF!</v>
      </c>
      <c r="GX1466" s="9" t="e">
        <f ca="1">INDIRECT(ADDRESS(ROW(),Controls!#REF!+135))</f>
        <v>#REF!</v>
      </c>
      <c r="HJ1466" s="9" t="e">
        <f t="shared" ca="1" si="132"/>
        <v>#REF!</v>
      </c>
      <c r="HK1466" s="9" t="e">
        <f t="shared" ca="1" si="133"/>
        <v>#REF!</v>
      </c>
      <c r="HL1466" s="9" t="e">
        <f t="shared" ca="1" si="134"/>
        <v>#REF!</v>
      </c>
      <c r="HM1466" s="9" t="e">
        <f t="shared" ca="1" si="135"/>
        <v>#REF!</v>
      </c>
      <c r="HN1466" s="9" t="e">
        <f ca="1">SQRT($GS1466*(1-$GS1466/Controls!$D$15))</f>
        <v>#REF!</v>
      </c>
      <c r="HO1466" s="9" t="e">
        <f t="shared" ca="1" si="136"/>
        <v>#REF!</v>
      </c>
      <c r="HP1466" s="9" t="e">
        <f t="shared" ca="1" si="137"/>
        <v>#REF!</v>
      </c>
      <c r="HQ1466" s="9" t="e">
        <f ca="1">IF($GV1466=0,NA(),($GX1466*Controls!#REF!))</f>
        <v>#REF!</v>
      </c>
    </row>
    <row r="1467" spans="198:225" x14ac:dyDescent="0.25">
      <c r="GP1467" s="9" t="e">
        <f ca="1">INDIRECT(ADDRESS(ROW(),Controls!#REF!+30))</f>
        <v>#REF!</v>
      </c>
      <c r="GQ1467" s="9" t="e">
        <f ca="1">INDIRECT(ADDRESS(ROW(),Controls!#REF!+45))</f>
        <v>#REF!</v>
      </c>
      <c r="GR1467" s="9" t="e">
        <f ca="1">INDIRECT(ADDRESS(ROW(),Controls!#REF!+60))</f>
        <v>#REF!</v>
      </c>
      <c r="GS1467" s="9" t="e">
        <f ca="1">INDIRECT(ADDRESS(ROW(),Controls!#REF!+75))</f>
        <v>#REF!</v>
      </c>
      <c r="GT1467" s="9" t="e">
        <f ca="1">INDIRECT(ADDRESS(ROW(),Controls!#REF!+90))</f>
        <v>#REF!</v>
      </c>
      <c r="GU1467" s="9" t="e">
        <f ca="1">INDIRECT(ADDRESS(ROW(),Controls!#REF!+105))</f>
        <v>#REF!</v>
      </c>
      <c r="GV1467" s="9" t="e">
        <f ca="1">INDIRECT(ADDRESS(ROW(),Controls!#REF!+120))</f>
        <v>#REF!</v>
      </c>
      <c r="GW1467" s="9" t="e">
        <f ca="1">INDIRECT(ADDRESS(ROW(),Controls!#REF!+15))</f>
        <v>#REF!</v>
      </c>
      <c r="GX1467" s="9" t="e">
        <f ca="1">INDIRECT(ADDRESS(ROW(),Controls!#REF!+135))</f>
        <v>#REF!</v>
      </c>
      <c r="HJ1467" s="9" t="e">
        <f t="shared" ca="1" si="132"/>
        <v>#REF!</v>
      </c>
      <c r="HK1467" s="9" t="e">
        <f t="shared" ca="1" si="133"/>
        <v>#REF!</v>
      </c>
      <c r="HL1467" s="9" t="e">
        <f t="shared" ca="1" si="134"/>
        <v>#REF!</v>
      </c>
      <c r="HM1467" s="9" t="e">
        <f t="shared" ca="1" si="135"/>
        <v>#REF!</v>
      </c>
      <c r="HN1467" s="9" t="e">
        <f ca="1">SQRT($GS1467*(1-$GS1467/Controls!$D$15))</f>
        <v>#REF!</v>
      </c>
      <c r="HO1467" s="9" t="e">
        <f t="shared" ca="1" si="136"/>
        <v>#REF!</v>
      </c>
      <c r="HP1467" s="9" t="e">
        <f t="shared" ca="1" si="137"/>
        <v>#REF!</v>
      </c>
      <c r="HQ1467" s="9" t="e">
        <f ca="1">IF($GV1467=0,NA(),($GX1467*Controls!#REF!))</f>
        <v>#REF!</v>
      </c>
    </row>
    <row r="1468" spans="198:225" x14ac:dyDescent="0.25">
      <c r="GP1468" s="9" t="e">
        <f ca="1">INDIRECT(ADDRESS(ROW(),Controls!#REF!+30))</f>
        <v>#REF!</v>
      </c>
      <c r="GQ1468" s="9" t="e">
        <f ca="1">INDIRECT(ADDRESS(ROW(),Controls!#REF!+45))</f>
        <v>#REF!</v>
      </c>
      <c r="GR1468" s="9" t="e">
        <f ca="1">INDIRECT(ADDRESS(ROW(),Controls!#REF!+60))</f>
        <v>#REF!</v>
      </c>
      <c r="GS1468" s="9" t="e">
        <f ca="1">INDIRECT(ADDRESS(ROW(),Controls!#REF!+75))</f>
        <v>#REF!</v>
      </c>
      <c r="GT1468" s="9" t="e">
        <f ca="1">INDIRECT(ADDRESS(ROW(),Controls!#REF!+90))</f>
        <v>#REF!</v>
      </c>
      <c r="GU1468" s="9" t="e">
        <f ca="1">INDIRECT(ADDRESS(ROW(),Controls!#REF!+105))</f>
        <v>#REF!</v>
      </c>
      <c r="GV1468" s="9" t="e">
        <f ca="1">INDIRECT(ADDRESS(ROW(),Controls!#REF!+120))</f>
        <v>#REF!</v>
      </c>
      <c r="GW1468" s="9" t="e">
        <f ca="1">INDIRECT(ADDRESS(ROW(),Controls!#REF!+15))</f>
        <v>#REF!</v>
      </c>
      <c r="GX1468" s="9" t="e">
        <f ca="1">INDIRECT(ADDRESS(ROW(),Controls!#REF!+135))</f>
        <v>#REF!</v>
      </c>
      <c r="HJ1468" s="9" t="e">
        <f t="shared" ca="1" si="132"/>
        <v>#REF!</v>
      </c>
      <c r="HK1468" s="9" t="e">
        <f t="shared" ca="1" si="133"/>
        <v>#REF!</v>
      </c>
      <c r="HL1468" s="9" t="e">
        <f t="shared" ca="1" si="134"/>
        <v>#REF!</v>
      </c>
      <c r="HM1468" s="9" t="e">
        <f t="shared" ca="1" si="135"/>
        <v>#REF!</v>
      </c>
      <c r="HN1468" s="9" t="e">
        <f ca="1">SQRT($GS1468*(1-$GS1468/Controls!$D$15))</f>
        <v>#REF!</v>
      </c>
      <c r="HO1468" s="9" t="e">
        <f t="shared" ca="1" si="136"/>
        <v>#REF!</v>
      </c>
      <c r="HP1468" s="9" t="e">
        <f t="shared" ca="1" si="137"/>
        <v>#REF!</v>
      </c>
      <c r="HQ1468" s="9" t="e">
        <f ca="1">IF($GV1468=0,NA(),($GX1468*Controls!#REF!))</f>
        <v>#REF!</v>
      </c>
    </row>
    <row r="1469" spans="198:225" x14ac:dyDescent="0.25">
      <c r="GP1469" s="9" t="e">
        <f ca="1">INDIRECT(ADDRESS(ROW(),Controls!#REF!+30))</f>
        <v>#REF!</v>
      </c>
      <c r="GQ1469" s="9" t="e">
        <f ca="1">INDIRECT(ADDRESS(ROW(),Controls!#REF!+45))</f>
        <v>#REF!</v>
      </c>
      <c r="GR1469" s="9" t="e">
        <f ca="1">INDIRECT(ADDRESS(ROW(),Controls!#REF!+60))</f>
        <v>#REF!</v>
      </c>
      <c r="GS1469" s="9" t="e">
        <f ca="1">INDIRECT(ADDRESS(ROW(),Controls!#REF!+75))</f>
        <v>#REF!</v>
      </c>
      <c r="GT1469" s="9" t="e">
        <f ca="1">INDIRECT(ADDRESS(ROW(),Controls!#REF!+90))</f>
        <v>#REF!</v>
      </c>
      <c r="GU1469" s="9" t="e">
        <f ca="1">INDIRECT(ADDRESS(ROW(),Controls!#REF!+105))</f>
        <v>#REF!</v>
      </c>
      <c r="GV1469" s="9" t="e">
        <f ca="1">INDIRECT(ADDRESS(ROW(),Controls!#REF!+120))</f>
        <v>#REF!</v>
      </c>
      <c r="GW1469" s="9" t="e">
        <f ca="1">INDIRECT(ADDRESS(ROW(),Controls!#REF!+15))</f>
        <v>#REF!</v>
      </c>
      <c r="GX1469" s="9" t="e">
        <f ca="1">INDIRECT(ADDRESS(ROW(),Controls!#REF!+135))</f>
        <v>#REF!</v>
      </c>
      <c r="HJ1469" s="9" t="e">
        <f t="shared" ca="1" si="132"/>
        <v>#REF!</v>
      </c>
      <c r="HK1469" s="9" t="e">
        <f t="shared" ca="1" si="133"/>
        <v>#REF!</v>
      </c>
      <c r="HL1469" s="9" t="e">
        <f t="shared" ca="1" si="134"/>
        <v>#REF!</v>
      </c>
      <c r="HM1469" s="9" t="e">
        <f t="shared" ca="1" si="135"/>
        <v>#REF!</v>
      </c>
      <c r="HN1469" s="9" t="e">
        <f ca="1">SQRT($GS1469*(1-$GS1469/Controls!$D$15))</f>
        <v>#REF!</v>
      </c>
      <c r="HO1469" s="9" t="e">
        <f t="shared" ca="1" si="136"/>
        <v>#REF!</v>
      </c>
      <c r="HP1469" s="9" t="e">
        <f t="shared" ca="1" si="137"/>
        <v>#REF!</v>
      </c>
      <c r="HQ1469" s="9" t="e">
        <f ca="1">IF($GV1469=0,NA(),($GX1469*Controls!#REF!))</f>
        <v>#REF!</v>
      </c>
    </row>
    <row r="1470" spans="198:225" x14ac:dyDescent="0.25">
      <c r="GP1470" s="9" t="e">
        <f ca="1">INDIRECT(ADDRESS(ROW(),Controls!#REF!+30))</f>
        <v>#REF!</v>
      </c>
      <c r="GQ1470" s="9" t="e">
        <f ca="1">INDIRECT(ADDRESS(ROW(),Controls!#REF!+45))</f>
        <v>#REF!</v>
      </c>
      <c r="GR1470" s="9" t="e">
        <f ca="1">INDIRECT(ADDRESS(ROW(),Controls!#REF!+60))</f>
        <v>#REF!</v>
      </c>
      <c r="GS1470" s="9" t="e">
        <f ca="1">INDIRECT(ADDRESS(ROW(),Controls!#REF!+75))</f>
        <v>#REF!</v>
      </c>
      <c r="GT1470" s="9" t="e">
        <f ca="1">INDIRECT(ADDRESS(ROW(),Controls!#REF!+90))</f>
        <v>#REF!</v>
      </c>
      <c r="GU1470" s="9" t="e">
        <f ca="1">INDIRECT(ADDRESS(ROW(),Controls!#REF!+105))</f>
        <v>#REF!</v>
      </c>
      <c r="GV1470" s="9" t="e">
        <f ca="1">INDIRECT(ADDRESS(ROW(),Controls!#REF!+120))</f>
        <v>#REF!</v>
      </c>
      <c r="GW1470" s="9" t="e">
        <f ca="1">INDIRECT(ADDRESS(ROW(),Controls!#REF!+15))</f>
        <v>#REF!</v>
      </c>
      <c r="GX1470" s="9" t="e">
        <f ca="1">INDIRECT(ADDRESS(ROW(),Controls!#REF!+135))</f>
        <v>#REF!</v>
      </c>
      <c r="HJ1470" s="9" t="e">
        <f t="shared" ca="1" si="132"/>
        <v>#REF!</v>
      </c>
      <c r="HK1470" s="9" t="e">
        <f t="shared" ca="1" si="133"/>
        <v>#REF!</v>
      </c>
      <c r="HL1470" s="9" t="e">
        <f t="shared" ca="1" si="134"/>
        <v>#REF!</v>
      </c>
      <c r="HM1470" s="9" t="e">
        <f t="shared" ca="1" si="135"/>
        <v>#REF!</v>
      </c>
      <c r="HN1470" s="9" t="e">
        <f ca="1">SQRT($GS1470*(1-$GS1470/Controls!$D$15))</f>
        <v>#REF!</v>
      </c>
      <c r="HO1470" s="9" t="e">
        <f t="shared" ca="1" si="136"/>
        <v>#REF!</v>
      </c>
      <c r="HP1470" s="9" t="e">
        <f t="shared" ca="1" si="137"/>
        <v>#REF!</v>
      </c>
      <c r="HQ1470" s="9" t="e">
        <f ca="1">IF($GV1470=0,NA(),($GX1470*Controls!#REF!))</f>
        <v>#REF!</v>
      </c>
    </row>
    <row r="1471" spans="198:225" x14ac:dyDescent="0.25">
      <c r="GP1471" s="9" t="e">
        <f ca="1">INDIRECT(ADDRESS(ROW(),Controls!#REF!+30))</f>
        <v>#REF!</v>
      </c>
      <c r="GQ1471" s="9" t="e">
        <f ca="1">INDIRECT(ADDRESS(ROW(),Controls!#REF!+45))</f>
        <v>#REF!</v>
      </c>
      <c r="GR1471" s="9" t="e">
        <f ca="1">INDIRECT(ADDRESS(ROW(),Controls!#REF!+60))</f>
        <v>#REF!</v>
      </c>
      <c r="GS1471" s="9" t="e">
        <f ca="1">INDIRECT(ADDRESS(ROW(),Controls!#REF!+75))</f>
        <v>#REF!</v>
      </c>
      <c r="GT1471" s="9" t="e">
        <f ca="1">INDIRECT(ADDRESS(ROW(),Controls!#REF!+90))</f>
        <v>#REF!</v>
      </c>
      <c r="GU1471" s="9" t="e">
        <f ca="1">INDIRECT(ADDRESS(ROW(),Controls!#REF!+105))</f>
        <v>#REF!</v>
      </c>
      <c r="GV1471" s="9" t="e">
        <f ca="1">INDIRECT(ADDRESS(ROW(),Controls!#REF!+120))</f>
        <v>#REF!</v>
      </c>
      <c r="GW1471" s="9" t="e">
        <f ca="1">INDIRECT(ADDRESS(ROW(),Controls!#REF!+15))</f>
        <v>#REF!</v>
      </c>
      <c r="GX1471" s="9" t="e">
        <f ca="1">INDIRECT(ADDRESS(ROW(),Controls!#REF!+135))</f>
        <v>#REF!</v>
      </c>
      <c r="HJ1471" s="9" t="e">
        <f t="shared" ca="1" si="132"/>
        <v>#REF!</v>
      </c>
      <c r="HK1471" s="9" t="e">
        <f t="shared" ca="1" si="133"/>
        <v>#REF!</v>
      </c>
      <c r="HL1471" s="9" t="e">
        <f t="shared" ca="1" si="134"/>
        <v>#REF!</v>
      </c>
      <c r="HM1471" s="9" t="e">
        <f t="shared" ca="1" si="135"/>
        <v>#REF!</v>
      </c>
      <c r="HN1471" s="9" t="e">
        <f ca="1">SQRT($GS1471*(1-$GS1471/Controls!$D$15))</f>
        <v>#REF!</v>
      </c>
      <c r="HO1471" s="9" t="e">
        <f t="shared" ca="1" si="136"/>
        <v>#REF!</v>
      </c>
      <c r="HP1471" s="9" t="e">
        <f t="shared" ca="1" si="137"/>
        <v>#REF!</v>
      </c>
      <c r="HQ1471" s="9" t="e">
        <f ca="1">IF($GV1471=0,NA(),($GX1471*Controls!#REF!))</f>
        <v>#REF!</v>
      </c>
    </row>
    <row r="1472" spans="198:225" x14ac:dyDescent="0.25">
      <c r="GP1472" s="9" t="e">
        <f ca="1">INDIRECT(ADDRESS(ROW(),Controls!#REF!+30))</f>
        <v>#REF!</v>
      </c>
      <c r="GQ1472" s="9" t="e">
        <f ca="1">INDIRECT(ADDRESS(ROW(),Controls!#REF!+45))</f>
        <v>#REF!</v>
      </c>
      <c r="GR1472" s="9" t="e">
        <f ca="1">INDIRECT(ADDRESS(ROW(),Controls!#REF!+60))</f>
        <v>#REF!</v>
      </c>
      <c r="GS1472" s="9" t="e">
        <f ca="1">INDIRECT(ADDRESS(ROW(),Controls!#REF!+75))</f>
        <v>#REF!</v>
      </c>
      <c r="GT1472" s="9" t="e">
        <f ca="1">INDIRECT(ADDRESS(ROW(),Controls!#REF!+90))</f>
        <v>#REF!</v>
      </c>
      <c r="GU1472" s="9" t="e">
        <f ca="1">INDIRECT(ADDRESS(ROW(),Controls!#REF!+105))</f>
        <v>#REF!</v>
      </c>
      <c r="GV1472" s="9" t="e">
        <f ca="1">INDIRECT(ADDRESS(ROW(),Controls!#REF!+120))</f>
        <v>#REF!</v>
      </c>
      <c r="GW1472" s="9" t="e">
        <f ca="1">INDIRECT(ADDRESS(ROW(),Controls!#REF!+15))</f>
        <v>#REF!</v>
      </c>
      <c r="GX1472" s="9" t="e">
        <f ca="1">INDIRECT(ADDRESS(ROW(),Controls!#REF!+135))</f>
        <v>#REF!</v>
      </c>
      <c r="HJ1472" s="9" t="e">
        <f t="shared" ca="1" si="132"/>
        <v>#REF!</v>
      </c>
      <c r="HK1472" s="9" t="e">
        <f t="shared" ca="1" si="133"/>
        <v>#REF!</v>
      </c>
      <c r="HL1472" s="9" t="e">
        <f t="shared" ca="1" si="134"/>
        <v>#REF!</v>
      </c>
      <c r="HM1472" s="9" t="e">
        <f t="shared" ca="1" si="135"/>
        <v>#REF!</v>
      </c>
      <c r="HN1472" s="9" t="e">
        <f ca="1">SQRT($GS1472*(1-$GS1472/Controls!$D$15))</f>
        <v>#REF!</v>
      </c>
      <c r="HO1472" s="9" t="e">
        <f t="shared" ca="1" si="136"/>
        <v>#REF!</v>
      </c>
      <c r="HP1472" s="9" t="e">
        <f t="shared" ca="1" si="137"/>
        <v>#REF!</v>
      </c>
      <c r="HQ1472" s="9" t="e">
        <f ca="1">IF($GV1472=0,NA(),($GX1472*Controls!#REF!))</f>
        <v>#REF!</v>
      </c>
    </row>
    <row r="1473" spans="198:225" x14ac:dyDescent="0.25">
      <c r="GP1473" s="9" t="e">
        <f ca="1">INDIRECT(ADDRESS(ROW(),Controls!#REF!+30))</f>
        <v>#REF!</v>
      </c>
      <c r="GQ1473" s="9" t="e">
        <f ca="1">INDIRECT(ADDRESS(ROW(),Controls!#REF!+45))</f>
        <v>#REF!</v>
      </c>
      <c r="GR1473" s="9" t="e">
        <f ca="1">INDIRECT(ADDRESS(ROW(),Controls!#REF!+60))</f>
        <v>#REF!</v>
      </c>
      <c r="GS1473" s="9" t="e">
        <f ca="1">INDIRECT(ADDRESS(ROW(),Controls!#REF!+75))</f>
        <v>#REF!</v>
      </c>
      <c r="GT1473" s="9" t="e">
        <f ca="1">INDIRECT(ADDRESS(ROW(),Controls!#REF!+90))</f>
        <v>#REF!</v>
      </c>
      <c r="GU1473" s="9" t="e">
        <f ca="1">INDIRECT(ADDRESS(ROW(),Controls!#REF!+105))</f>
        <v>#REF!</v>
      </c>
      <c r="GV1473" s="9" t="e">
        <f ca="1">INDIRECT(ADDRESS(ROW(),Controls!#REF!+120))</f>
        <v>#REF!</v>
      </c>
      <c r="GW1473" s="9" t="e">
        <f ca="1">INDIRECT(ADDRESS(ROW(),Controls!#REF!+15))</f>
        <v>#REF!</v>
      </c>
      <c r="GX1473" s="9" t="e">
        <f ca="1">INDIRECT(ADDRESS(ROW(),Controls!#REF!+135))</f>
        <v>#REF!</v>
      </c>
      <c r="HJ1473" s="9" t="e">
        <f t="shared" ref="HJ1473:HJ1536" ca="1" si="138">IF($GV1473=0,NA(),MAX($GP1473,0.01)/$GQ1473)</f>
        <v>#REF!</v>
      </c>
      <c r="HK1473" s="9" t="e">
        <f t="shared" ref="HK1473:HK1536" ca="1" si="139">IF($GV1473=0,NA(),($GP1473-$GQ1473)/$GV1473)</f>
        <v>#REF!</v>
      </c>
      <c r="HL1473" s="9" t="e">
        <f t="shared" ref="HL1473:HL1536" ca="1" si="140">IF($GV1473=0,NA(),MAX($GU1473/$GT1473,0.01))</f>
        <v>#REF!</v>
      </c>
      <c r="HM1473" s="9" t="e">
        <f t="shared" ref="HM1473:HM1536" ca="1" si="141">IF($GV1473=0,NA(),($GU1473-$GT1473)/$GV1473)</f>
        <v>#REF!</v>
      </c>
      <c r="HN1473" s="9" t="e">
        <f ca="1">SQRT($GS1473*(1-$GS1473/Controls!$D$15))</f>
        <v>#REF!</v>
      </c>
      <c r="HO1473" s="9" t="e">
        <f t="shared" ref="HO1473:HO1536" ca="1" si="142">IF($HN1473=0,0,$GR1473/$HN1473)</f>
        <v>#REF!</v>
      </c>
      <c r="HP1473" s="9" t="e">
        <f t="shared" ref="HP1473:HP1536" ca="1" si="143">IF($GV1473=0,NA(),$GW1473/$GV1473)</f>
        <v>#REF!</v>
      </c>
      <c r="HQ1473" s="9" t="e">
        <f ca="1">IF($GV1473=0,NA(),($GX1473*Controls!#REF!))</f>
        <v>#REF!</v>
      </c>
    </row>
    <row r="1474" spans="198:225" x14ac:dyDescent="0.25">
      <c r="GP1474" s="9" t="e">
        <f ca="1">INDIRECT(ADDRESS(ROW(),Controls!#REF!+30))</f>
        <v>#REF!</v>
      </c>
      <c r="GQ1474" s="9" t="e">
        <f ca="1">INDIRECT(ADDRESS(ROW(),Controls!#REF!+45))</f>
        <v>#REF!</v>
      </c>
      <c r="GR1474" s="9" t="e">
        <f ca="1">INDIRECT(ADDRESS(ROW(),Controls!#REF!+60))</f>
        <v>#REF!</v>
      </c>
      <c r="GS1474" s="9" t="e">
        <f ca="1">INDIRECT(ADDRESS(ROW(),Controls!#REF!+75))</f>
        <v>#REF!</v>
      </c>
      <c r="GT1474" s="9" t="e">
        <f ca="1">INDIRECT(ADDRESS(ROW(),Controls!#REF!+90))</f>
        <v>#REF!</v>
      </c>
      <c r="GU1474" s="9" t="e">
        <f ca="1">INDIRECT(ADDRESS(ROW(),Controls!#REF!+105))</f>
        <v>#REF!</v>
      </c>
      <c r="GV1474" s="9" t="e">
        <f ca="1">INDIRECT(ADDRESS(ROW(),Controls!#REF!+120))</f>
        <v>#REF!</v>
      </c>
      <c r="GW1474" s="9" t="e">
        <f ca="1">INDIRECT(ADDRESS(ROW(),Controls!#REF!+15))</f>
        <v>#REF!</v>
      </c>
      <c r="GX1474" s="9" t="e">
        <f ca="1">INDIRECT(ADDRESS(ROW(),Controls!#REF!+135))</f>
        <v>#REF!</v>
      </c>
      <c r="HJ1474" s="9" t="e">
        <f t="shared" ca="1" si="138"/>
        <v>#REF!</v>
      </c>
      <c r="HK1474" s="9" t="e">
        <f t="shared" ca="1" si="139"/>
        <v>#REF!</v>
      </c>
      <c r="HL1474" s="9" t="e">
        <f t="shared" ca="1" si="140"/>
        <v>#REF!</v>
      </c>
      <c r="HM1474" s="9" t="e">
        <f t="shared" ca="1" si="141"/>
        <v>#REF!</v>
      </c>
      <c r="HN1474" s="9" t="e">
        <f ca="1">SQRT($GS1474*(1-$GS1474/Controls!$D$15))</f>
        <v>#REF!</v>
      </c>
      <c r="HO1474" s="9" t="e">
        <f t="shared" ca="1" si="142"/>
        <v>#REF!</v>
      </c>
      <c r="HP1474" s="9" t="e">
        <f t="shared" ca="1" si="143"/>
        <v>#REF!</v>
      </c>
      <c r="HQ1474" s="9" t="e">
        <f ca="1">IF($GV1474=0,NA(),($GX1474*Controls!#REF!))</f>
        <v>#REF!</v>
      </c>
    </row>
    <row r="1475" spans="198:225" x14ac:dyDescent="0.25">
      <c r="GP1475" s="9" t="e">
        <f ca="1">INDIRECT(ADDRESS(ROW(),Controls!#REF!+30))</f>
        <v>#REF!</v>
      </c>
      <c r="GQ1475" s="9" t="e">
        <f ca="1">INDIRECT(ADDRESS(ROW(),Controls!#REF!+45))</f>
        <v>#REF!</v>
      </c>
      <c r="GR1475" s="9" t="e">
        <f ca="1">INDIRECT(ADDRESS(ROW(),Controls!#REF!+60))</f>
        <v>#REF!</v>
      </c>
      <c r="GS1475" s="9" t="e">
        <f ca="1">INDIRECT(ADDRESS(ROW(),Controls!#REF!+75))</f>
        <v>#REF!</v>
      </c>
      <c r="GT1475" s="9" t="e">
        <f ca="1">INDIRECT(ADDRESS(ROW(),Controls!#REF!+90))</f>
        <v>#REF!</v>
      </c>
      <c r="GU1475" s="9" t="e">
        <f ca="1">INDIRECT(ADDRESS(ROW(),Controls!#REF!+105))</f>
        <v>#REF!</v>
      </c>
      <c r="GV1475" s="9" t="e">
        <f ca="1">INDIRECT(ADDRESS(ROW(),Controls!#REF!+120))</f>
        <v>#REF!</v>
      </c>
      <c r="GW1475" s="9" t="e">
        <f ca="1">INDIRECT(ADDRESS(ROW(),Controls!#REF!+15))</f>
        <v>#REF!</v>
      </c>
      <c r="GX1475" s="9" t="e">
        <f ca="1">INDIRECT(ADDRESS(ROW(),Controls!#REF!+135))</f>
        <v>#REF!</v>
      </c>
      <c r="HJ1475" s="9" t="e">
        <f t="shared" ca="1" si="138"/>
        <v>#REF!</v>
      </c>
      <c r="HK1475" s="9" t="e">
        <f t="shared" ca="1" si="139"/>
        <v>#REF!</v>
      </c>
      <c r="HL1475" s="9" t="e">
        <f t="shared" ca="1" si="140"/>
        <v>#REF!</v>
      </c>
      <c r="HM1475" s="9" t="e">
        <f t="shared" ca="1" si="141"/>
        <v>#REF!</v>
      </c>
      <c r="HN1475" s="9" t="e">
        <f ca="1">SQRT($GS1475*(1-$GS1475/Controls!$D$15))</f>
        <v>#REF!</v>
      </c>
      <c r="HO1475" s="9" t="e">
        <f t="shared" ca="1" si="142"/>
        <v>#REF!</v>
      </c>
      <c r="HP1475" s="9" t="e">
        <f t="shared" ca="1" si="143"/>
        <v>#REF!</v>
      </c>
      <c r="HQ1475" s="9" t="e">
        <f ca="1">IF($GV1475=0,NA(),($GX1475*Controls!#REF!))</f>
        <v>#REF!</v>
      </c>
    </row>
    <row r="1476" spans="198:225" x14ac:dyDescent="0.25">
      <c r="GP1476" s="9" t="e">
        <f ca="1">INDIRECT(ADDRESS(ROW(),Controls!#REF!+30))</f>
        <v>#REF!</v>
      </c>
      <c r="GQ1476" s="9" t="e">
        <f ca="1">INDIRECT(ADDRESS(ROW(),Controls!#REF!+45))</f>
        <v>#REF!</v>
      </c>
      <c r="GR1476" s="9" t="e">
        <f ca="1">INDIRECT(ADDRESS(ROW(),Controls!#REF!+60))</f>
        <v>#REF!</v>
      </c>
      <c r="GS1476" s="9" t="e">
        <f ca="1">INDIRECT(ADDRESS(ROW(),Controls!#REF!+75))</f>
        <v>#REF!</v>
      </c>
      <c r="GT1476" s="9" t="e">
        <f ca="1">INDIRECT(ADDRESS(ROW(),Controls!#REF!+90))</f>
        <v>#REF!</v>
      </c>
      <c r="GU1476" s="9" t="e">
        <f ca="1">INDIRECT(ADDRESS(ROW(),Controls!#REF!+105))</f>
        <v>#REF!</v>
      </c>
      <c r="GV1476" s="9" t="e">
        <f ca="1">INDIRECT(ADDRESS(ROW(),Controls!#REF!+120))</f>
        <v>#REF!</v>
      </c>
      <c r="GW1476" s="9" t="e">
        <f ca="1">INDIRECT(ADDRESS(ROW(),Controls!#REF!+15))</f>
        <v>#REF!</v>
      </c>
      <c r="GX1476" s="9" t="e">
        <f ca="1">INDIRECT(ADDRESS(ROW(),Controls!#REF!+135))</f>
        <v>#REF!</v>
      </c>
      <c r="HJ1476" s="9" t="e">
        <f t="shared" ca="1" si="138"/>
        <v>#REF!</v>
      </c>
      <c r="HK1476" s="9" t="e">
        <f t="shared" ca="1" si="139"/>
        <v>#REF!</v>
      </c>
      <c r="HL1476" s="9" t="e">
        <f t="shared" ca="1" si="140"/>
        <v>#REF!</v>
      </c>
      <c r="HM1476" s="9" t="e">
        <f t="shared" ca="1" si="141"/>
        <v>#REF!</v>
      </c>
      <c r="HN1476" s="9" t="e">
        <f ca="1">SQRT($GS1476*(1-$GS1476/Controls!$D$15))</f>
        <v>#REF!</v>
      </c>
      <c r="HO1476" s="9" t="e">
        <f t="shared" ca="1" si="142"/>
        <v>#REF!</v>
      </c>
      <c r="HP1476" s="9" t="e">
        <f t="shared" ca="1" si="143"/>
        <v>#REF!</v>
      </c>
      <c r="HQ1476" s="9" t="e">
        <f ca="1">IF($GV1476=0,NA(),($GX1476*Controls!#REF!))</f>
        <v>#REF!</v>
      </c>
    </row>
    <row r="1477" spans="198:225" x14ac:dyDescent="0.25">
      <c r="GP1477" s="9" t="e">
        <f ca="1">INDIRECT(ADDRESS(ROW(),Controls!#REF!+30))</f>
        <v>#REF!</v>
      </c>
      <c r="GQ1477" s="9" t="e">
        <f ca="1">INDIRECT(ADDRESS(ROW(),Controls!#REF!+45))</f>
        <v>#REF!</v>
      </c>
      <c r="GR1477" s="9" t="e">
        <f ca="1">INDIRECT(ADDRESS(ROW(),Controls!#REF!+60))</f>
        <v>#REF!</v>
      </c>
      <c r="GS1477" s="9" t="e">
        <f ca="1">INDIRECT(ADDRESS(ROW(),Controls!#REF!+75))</f>
        <v>#REF!</v>
      </c>
      <c r="GT1477" s="9" t="e">
        <f ca="1">INDIRECT(ADDRESS(ROW(),Controls!#REF!+90))</f>
        <v>#REF!</v>
      </c>
      <c r="GU1477" s="9" t="e">
        <f ca="1">INDIRECT(ADDRESS(ROW(),Controls!#REF!+105))</f>
        <v>#REF!</v>
      </c>
      <c r="GV1477" s="9" t="e">
        <f ca="1">INDIRECT(ADDRESS(ROW(),Controls!#REF!+120))</f>
        <v>#REF!</v>
      </c>
      <c r="GW1477" s="9" t="e">
        <f ca="1">INDIRECT(ADDRESS(ROW(),Controls!#REF!+15))</f>
        <v>#REF!</v>
      </c>
      <c r="GX1477" s="9" t="e">
        <f ca="1">INDIRECT(ADDRESS(ROW(),Controls!#REF!+135))</f>
        <v>#REF!</v>
      </c>
      <c r="HJ1477" s="9" t="e">
        <f t="shared" ca="1" si="138"/>
        <v>#REF!</v>
      </c>
      <c r="HK1477" s="9" t="e">
        <f t="shared" ca="1" si="139"/>
        <v>#REF!</v>
      </c>
      <c r="HL1477" s="9" t="e">
        <f t="shared" ca="1" si="140"/>
        <v>#REF!</v>
      </c>
      <c r="HM1477" s="9" t="e">
        <f t="shared" ca="1" si="141"/>
        <v>#REF!</v>
      </c>
      <c r="HN1477" s="9" t="e">
        <f ca="1">SQRT($GS1477*(1-$GS1477/Controls!$D$15))</f>
        <v>#REF!</v>
      </c>
      <c r="HO1477" s="9" t="e">
        <f t="shared" ca="1" si="142"/>
        <v>#REF!</v>
      </c>
      <c r="HP1477" s="9" t="e">
        <f t="shared" ca="1" si="143"/>
        <v>#REF!</v>
      </c>
      <c r="HQ1477" s="9" t="e">
        <f ca="1">IF($GV1477=0,NA(),($GX1477*Controls!#REF!))</f>
        <v>#REF!</v>
      </c>
    </row>
    <row r="1478" spans="198:225" x14ac:dyDescent="0.25">
      <c r="GP1478" s="9" t="e">
        <f ca="1">INDIRECT(ADDRESS(ROW(),Controls!#REF!+30))</f>
        <v>#REF!</v>
      </c>
      <c r="GQ1478" s="9" t="e">
        <f ca="1">INDIRECT(ADDRESS(ROW(),Controls!#REF!+45))</f>
        <v>#REF!</v>
      </c>
      <c r="GR1478" s="9" t="e">
        <f ca="1">INDIRECT(ADDRESS(ROW(),Controls!#REF!+60))</f>
        <v>#REF!</v>
      </c>
      <c r="GS1478" s="9" t="e">
        <f ca="1">INDIRECT(ADDRESS(ROW(),Controls!#REF!+75))</f>
        <v>#REF!</v>
      </c>
      <c r="GT1478" s="9" t="e">
        <f ca="1">INDIRECT(ADDRESS(ROW(),Controls!#REF!+90))</f>
        <v>#REF!</v>
      </c>
      <c r="GU1478" s="9" t="e">
        <f ca="1">INDIRECT(ADDRESS(ROW(),Controls!#REF!+105))</f>
        <v>#REF!</v>
      </c>
      <c r="GV1478" s="9" t="e">
        <f ca="1">INDIRECT(ADDRESS(ROW(),Controls!#REF!+120))</f>
        <v>#REF!</v>
      </c>
      <c r="GW1478" s="9" t="e">
        <f ca="1">INDIRECT(ADDRESS(ROW(),Controls!#REF!+15))</f>
        <v>#REF!</v>
      </c>
      <c r="GX1478" s="9" t="e">
        <f ca="1">INDIRECT(ADDRESS(ROW(),Controls!#REF!+135))</f>
        <v>#REF!</v>
      </c>
      <c r="HJ1478" s="9" t="e">
        <f t="shared" ca="1" si="138"/>
        <v>#REF!</v>
      </c>
      <c r="HK1478" s="9" t="e">
        <f t="shared" ca="1" si="139"/>
        <v>#REF!</v>
      </c>
      <c r="HL1478" s="9" t="e">
        <f t="shared" ca="1" si="140"/>
        <v>#REF!</v>
      </c>
      <c r="HM1478" s="9" t="e">
        <f t="shared" ca="1" si="141"/>
        <v>#REF!</v>
      </c>
      <c r="HN1478" s="9" t="e">
        <f ca="1">SQRT($GS1478*(1-$GS1478/Controls!$D$15))</f>
        <v>#REF!</v>
      </c>
      <c r="HO1478" s="9" t="e">
        <f t="shared" ca="1" si="142"/>
        <v>#REF!</v>
      </c>
      <c r="HP1478" s="9" t="e">
        <f t="shared" ca="1" si="143"/>
        <v>#REF!</v>
      </c>
      <c r="HQ1478" s="9" t="e">
        <f ca="1">IF($GV1478=0,NA(),($GX1478*Controls!#REF!))</f>
        <v>#REF!</v>
      </c>
    </row>
    <row r="1479" spans="198:225" x14ac:dyDescent="0.25">
      <c r="GP1479" s="9" t="e">
        <f ca="1">INDIRECT(ADDRESS(ROW(),Controls!#REF!+30))</f>
        <v>#REF!</v>
      </c>
      <c r="GQ1479" s="9" t="e">
        <f ca="1">INDIRECT(ADDRESS(ROW(),Controls!#REF!+45))</f>
        <v>#REF!</v>
      </c>
      <c r="GR1479" s="9" t="e">
        <f ca="1">INDIRECT(ADDRESS(ROW(),Controls!#REF!+60))</f>
        <v>#REF!</v>
      </c>
      <c r="GS1479" s="9" t="e">
        <f ca="1">INDIRECT(ADDRESS(ROW(),Controls!#REF!+75))</f>
        <v>#REF!</v>
      </c>
      <c r="GT1479" s="9" t="e">
        <f ca="1">INDIRECT(ADDRESS(ROW(),Controls!#REF!+90))</f>
        <v>#REF!</v>
      </c>
      <c r="GU1479" s="9" t="e">
        <f ca="1">INDIRECT(ADDRESS(ROW(),Controls!#REF!+105))</f>
        <v>#REF!</v>
      </c>
      <c r="GV1479" s="9" t="e">
        <f ca="1">INDIRECT(ADDRESS(ROW(),Controls!#REF!+120))</f>
        <v>#REF!</v>
      </c>
      <c r="GW1479" s="9" t="e">
        <f ca="1">INDIRECT(ADDRESS(ROW(),Controls!#REF!+15))</f>
        <v>#REF!</v>
      </c>
      <c r="GX1479" s="9" t="e">
        <f ca="1">INDIRECT(ADDRESS(ROW(),Controls!#REF!+135))</f>
        <v>#REF!</v>
      </c>
      <c r="HJ1479" s="9" t="e">
        <f t="shared" ca="1" si="138"/>
        <v>#REF!</v>
      </c>
      <c r="HK1479" s="9" t="e">
        <f t="shared" ca="1" si="139"/>
        <v>#REF!</v>
      </c>
      <c r="HL1479" s="9" t="e">
        <f t="shared" ca="1" si="140"/>
        <v>#REF!</v>
      </c>
      <c r="HM1479" s="9" t="e">
        <f t="shared" ca="1" si="141"/>
        <v>#REF!</v>
      </c>
      <c r="HN1479" s="9" t="e">
        <f ca="1">SQRT($GS1479*(1-$GS1479/Controls!$D$15))</f>
        <v>#REF!</v>
      </c>
      <c r="HO1479" s="9" t="e">
        <f t="shared" ca="1" si="142"/>
        <v>#REF!</v>
      </c>
      <c r="HP1479" s="9" t="e">
        <f t="shared" ca="1" si="143"/>
        <v>#REF!</v>
      </c>
      <c r="HQ1479" s="9" t="e">
        <f ca="1">IF($GV1479=0,NA(),($GX1479*Controls!#REF!))</f>
        <v>#REF!</v>
      </c>
    </row>
    <row r="1480" spans="198:225" x14ac:dyDescent="0.25">
      <c r="GP1480" s="9" t="e">
        <f ca="1">INDIRECT(ADDRESS(ROW(),Controls!#REF!+30))</f>
        <v>#REF!</v>
      </c>
      <c r="GQ1480" s="9" t="e">
        <f ca="1">INDIRECT(ADDRESS(ROW(),Controls!#REF!+45))</f>
        <v>#REF!</v>
      </c>
      <c r="GR1480" s="9" t="e">
        <f ca="1">INDIRECT(ADDRESS(ROW(),Controls!#REF!+60))</f>
        <v>#REF!</v>
      </c>
      <c r="GS1480" s="9" t="e">
        <f ca="1">INDIRECT(ADDRESS(ROW(),Controls!#REF!+75))</f>
        <v>#REF!</v>
      </c>
      <c r="GT1480" s="9" t="e">
        <f ca="1">INDIRECT(ADDRESS(ROW(),Controls!#REF!+90))</f>
        <v>#REF!</v>
      </c>
      <c r="GU1480" s="9" t="e">
        <f ca="1">INDIRECT(ADDRESS(ROW(),Controls!#REF!+105))</f>
        <v>#REF!</v>
      </c>
      <c r="GV1480" s="9" t="e">
        <f ca="1">INDIRECT(ADDRESS(ROW(),Controls!#REF!+120))</f>
        <v>#REF!</v>
      </c>
      <c r="GW1480" s="9" t="e">
        <f ca="1">INDIRECT(ADDRESS(ROW(),Controls!#REF!+15))</f>
        <v>#REF!</v>
      </c>
      <c r="GX1480" s="9" t="e">
        <f ca="1">INDIRECT(ADDRESS(ROW(),Controls!#REF!+135))</f>
        <v>#REF!</v>
      </c>
      <c r="HJ1480" s="9" t="e">
        <f t="shared" ca="1" si="138"/>
        <v>#REF!</v>
      </c>
      <c r="HK1480" s="9" t="e">
        <f t="shared" ca="1" si="139"/>
        <v>#REF!</v>
      </c>
      <c r="HL1480" s="9" t="e">
        <f t="shared" ca="1" si="140"/>
        <v>#REF!</v>
      </c>
      <c r="HM1480" s="9" t="e">
        <f t="shared" ca="1" si="141"/>
        <v>#REF!</v>
      </c>
      <c r="HN1480" s="9" t="e">
        <f ca="1">SQRT($GS1480*(1-$GS1480/Controls!$D$15))</f>
        <v>#REF!</v>
      </c>
      <c r="HO1480" s="9" t="e">
        <f t="shared" ca="1" si="142"/>
        <v>#REF!</v>
      </c>
      <c r="HP1480" s="9" t="e">
        <f t="shared" ca="1" si="143"/>
        <v>#REF!</v>
      </c>
      <c r="HQ1480" s="9" t="e">
        <f ca="1">IF($GV1480=0,NA(),($GX1480*Controls!#REF!))</f>
        <v>#REF!</v>
      </c>
    </row>
    <row r="1481" spans="198:225" x14ac:dyDescent="0.25">
      <c r="GP1481" s="9" t="e">
        <f ca="1">INDIRECT(ADDRESS(ROW(),Controls!#REF!+30))</f>
        <v>#REF!</v>
      </c>
      <c r="GQ1481" s="9" t="e">
        <f ca="1">INDIRECT(ADDRESS(ROW(),Controls!#REF!+45))</f>
        <v>#REF!</v>
      </c>
      <c r="GR1481" s="9" t="e">
        <f ca="1">INDIRECT(ADDRESS(ROW(),Controls!#REF!+60))</f>
        <v>#REF!</v>
      </c>
      <c r="GS1481" s="9" t="e">
        <f ca="1">INDIRECT(ADDRESS(ROW(),Controls!#REF!+75))</f>
        <v>#REF!</v>
      </c>
      <c r="GT1481" s="9" t="e">
        <f ca="1">INDIRECT(ADDRESS(ROW(),Controls!#REF!+90))</f>
        <v>#REF!</v>
      </c>
      <c r="GU1481" s="9" t="e">
        <f ca="1">INDIRECT(ADDRESS(ROW(),Controls!#REF!+105))</f>
        <v>#REF!</v>
      </c>
      <c r="GV1481" s="9" t="e">
        <f ca="1">INDIRECT(ADDRESS(ROW(),Controls!#REF!+120))</f>
        <v>#REF!</v>
      </c>
      <c r="GW1481" s="9" t="e">
        <f ca="1">INDIRECT(ADDRESS(ROW(),Controls!#REF!+15))</f>
        <v>#REF!</v>
      </c>
      <c r="GX1481" s="9" t="e">
        <f ca="1">INDIRECT(ADDRESS(ROW(),Controls!#REF!+135))</f>
        <v>#REF!</v>
      </c>
      <c r="HJ1481" s="9" t="e">
        <f t="shared" ca="1" si="138"/>
        <v>#REF!</v>
      </c>
      <c r="HK1481" s="9" t="e">
        <f t="shared" ca="1" si="139"/>
        <v>#REF!</v>
      </c>
      <c r="HL1481" s="9" t="e">
        <f t="shared" ca="1" si="140"/>
        <v>#REF!</v>
      </c>
      <c r="HM1481" s="9" t="e">
        <f t="shared" ca="1" si="141"/>
        <v>#REF!</v>
      </c>
      <c r="HN1481" s="9" t="e">
        <f ca="1">SQRT($GS1481*(1-$GS1481/Controls!$D$15))</f>
        <v>#REF!</v>
      </c>
      <c r="HO1481" s="9" t="e">
        <f t="shared" ca="1" si="142"/>
        <v>#REF!</v>
      </c>
      <c r="HP1481" s="9" t="e">
        <f t="shared" ca="1" si="143"/>
        <v>#REF!</v>
      </c>
      <c r="HQ1481" s="9" t="e">
        <f ca="1">IF($GV1481=0,NA(),($GX1481*Controls!#REF!))</f>
        <v>#REF!</v>
      </c>
    </row>
    <row r="1482" spans="198:225" x14ac:dyDescent="0.25">
      <c r="GP1482" s="9" t="e">
        <f ca="1">INDIRECT(ADDRESS(ROW(),Controls!#REF!+30))</f>
        <v>#REF!</v>
      </c>
      <c r="GQ1482" s="9" t="e">
        <f ca="1">INDIRECT(ADDRESS(ROW(),Controls!#REF!+45))</f>
        <v>#REF!</v>
      </c>
      <c r="GR1482" s="9" t="e">
        <f ca="1">INDIRECT(ADDRESS(ROW(),Controls!#REF!+60))</f>
        <v>#REF!</v>
      </c>
      <c r="GS1482" s="9" t="e">
        <f ca="1">INDIRECT(ADDRESS(ROW(),Controls!#REF!+75))</f>
        <v>#REF!</v>
      </c>
      <c r="GT1482" s="9" t="e">
        <f ca="1">INDIRECT(ADDRESS(ROW(),Controls!#REF!+90))</f>
        <v>#REF!</v>
      </c>
      <c r="GU1482" s="9" t="e">
        <f ca="1">INDIRECT(ADDRESS(ROW(),Controls!#REF!+105))</f>
        <v>#REF!</v>
      </c>
      <c r="GV1482" s="9" t="e">
        <f ca="1">INDIRECT(ADDRESS(ROW(),Controls!#REF!+120))</f>
        <v>#REF!</v>
      </c>
      <c r="GW1482" s="9" t="e">
        <f ca="1">INDIRECT(ADDRESS(ROW(),Controls!#REF!+15))</f>
        <v>#REF!</v>
      </c>
      <c r="GX1482" s="9" t="e">
        <f ca="1">INDIRECT(ADDRESS(ROW(),Controls!#REF!+135))</f>
        <v>#REF!</v>
      </c>
      <c r="HJ1482" s="9" t="e">
        <f t="shared" ca="1" si="138"/>
        <v>#REF!</v>
      </c>
      <c r="HK1482" s="9" t="e">
        <f t="shared" ca="1" si="139"/>
        <v>#REF!</v>
      </c>
      <c r="HL1482" s="9" t="e">
        <f t="shared" ca="1" si="140"/>
        <v>#REF!</v>
      </c>
      <c r="HM1482" s="9" t="e">
        <f t="shared" ca="1" si="141"/>
        <v>#REF!</v>
      </c>
      <c r="HN1482" s="9" t="e">
        <f ca="1">SQRT($GS1482*(1-$GS1482/Controls!$D$15))</f>
        <v>#REF!</v>
      </c>
      <c r="HO1482" s="9" t="e">
        <f t="shared" ca="1" si="142"/>
        <v>#REF!</v>
      </c>
      <c r="HP1482" s="9" t="e">
        <f t="shared" ca="1" si="143"/>
        <v>#REF!</v>
      </c>
      <c r="HQ1482" s="9" t="e">
        <f ca="1">IF($GV1482=0,NA(),($GX1482*Controls!#REF!))</f>
        <v>#REF!</v>
      </c>
    </row>
    <row r="1483" spans="198:225" x14ac:dyDescent="0.25">
      <c r="GP1483" s="9" t="e">
        <f ca="1">INDIRECT(ADDRESS(ROW(),Controls!#REF!+30))</f>
        <v>#REF!</v>
      </c>
      <c r="GQ1483" s="9" t="e">
        <f ca="1">INDIRECT(ADDRESS(ROW(),Controls!#REF!+45))</f>
        <v>#REF!</v>
      </c>
      <c r="GR1483" s="9" t="e">
        <f ca="1">INDIRECT(ADDRESS(ROW(),Controls!#REF!+60))</f>
        <v>#REF!</v>
      </c>
      <c r="GS1483" s="9" t="e">
        <f ca="1">INDIRECT(ADDRESS(ROW(),Controls!#REF!+75))</f>
        <v>#REF!</v>
      </c>
      <c r="GT1483" s="9" t="e">
        <f ca="1">INDIRECT(ADDRESS(ROW(),Controls!#REF!+90))</f>
        <v>#REF!</v>
      </c>
      <c r="GU1483" s="9" t="e">
        <f ca="1">INDIRECT(ADDRESS(ROW(),Controls!#REF!+105))</f>
        <v>#REF!</v>
      </c>
      <c r="GV1483" s="9" t="e">
        <f ca="1">INDIRECT(ADDRESS(ROW(),Controls!#REF!+120))</f>
        <v>#REF!</v>
      </c>
      <c r="GW1483" s="9" t="e">
        <f ca="1">INDIRECT(ADDRESS(ROW(),Controls!#REF!+15))</f>
        <v>#REF!</v>
      </c>
      <c r="GX1483" s="9" t="e">
        <f ca="1">INDIRECT(ADDRESS(ROW(),Controls!#REF!+135))</f>
        <v>#REF!</v>
      </c>
      <c r="HJ1483" s="9" t="e">
        <f t="shared" ca="1" si="138"/>
        <v>#REF!</v>
      </c>
      <c r="HK1483" s="9" t="e">
        <f t="shared" ca="1" si="139"/>
        <v>#REF!</v>
      </c>
      <c r="HL1483" s="9" t="e">
        <f t="shared" ca="1" si="140"/>
        <v>#REF!</v>
      </c>
      <c r="HM1483" s="9" t="e">
        <f t="shared" ca="1" si="141"/>
        <v>#REF!</v>
      </c>
      <c r="HN1483" s="9" t="e">
        <f ca="1">SQRT($GS1483*(1-$GS1483/Controls!$D$15))</f>
        <v>#REF!</v>
      </c>
      <c r="HO1483" s="9" t="e">
        <f t="shared" ca="1" si="142"/>
        <v>#REF!</v>
      </c>
      <c r="HP1483" s="9" t="e">
        <f t="shared" ca="1" si="143"/>
        <v>#REF!</v>
      </c>
      <c r="HQ1483" s="9" t="e">
        <f ca="1">IF($GV1483=0,NA(),($GX1483*Controls!#REF!))</f>
        <v>#REF!</v>
      </c>
    </row>
    <row r="1484" spans="198:225" x14ac:dyDescent="0.25">
      <c r="GP1484" s="9" t="e">
        <f ca="1">INDIRECT(ADDRESS(ROW(),Controls!#REF!+30))</f>
        <v>#REF!</v>
      </c>
      <c r="GQ1484" s="9" t="e">
        <f ca="1">INDIRECT(ADDRESS(ROW(),Controls!#REF!+45))</f>
        <v>#REF!</v>
      </c>
      <c r="GR1484" s="9" t="e">
        <f ca="1">INDIRECT(ADDRESS(ROW(),Controls!#REF!+60))</f>
        <v>#REF!</v>
      </c>
      <c r="GS1484" s="9" t="e">
        <f ca="1">INDIRECT(ADDRESS(ROW(),Controls!#REF!+75))</f>
        <v>#REF!</v>
      </c>
      <c r="GT1484" s="9" t="e">
        <f ca="1">INDIRECT(ADDRESS(ROW(),Controls!#REF!+90))</f>
        <v>#REF!</v>
      </c>
      <c r="GU1484" s="9" t="e">
        <f ca="1">INDIRECT(ADDRESS(ROW(),Controls!#REF!+105))</f>
        <v>#REF!</v>
      </c>
      <c r="GV1484" s="9" t="e">
        <f ca="1">INDIRECT(ADDRESS(ROW(),Controls!#REF!+120))</f>
        <v>#REF!</v>
      </c>
      <c r="GW1484" s="9" t="e">
        <f ca="1">INDIRECT(ADDRESS(ROW(),Controls!#REF!+15))</f>
        <v>#REF!</v>
      </c>
      <c r="GX1484" s="9" t="e">
        <f ca="1">INDIRECT(ADDRESS(ROW(),Controls!#REF!+135))</f>
        <v>#REF!</v>
      </c>
      <c r="HJ1484" s="9" t="e">
        <f t="shared" ca="1" si="138"/>
        <v>#REF!</v>
      </c>
      <c r="HK1484" s="9" t="e">
        <f t="shared" ca="1" si="139"/>
        <v>#REF!</v>
      </c>
      <c r="HL1484" s="9" t="e">
        <f t="shared" ca="1" si="140"/>
        <v>#REF!</v>
      </c>
      <c r="HM1484" s="9" t="e">
        <f t="shared" ca="1" si="141"/>
        <v>#REF!</v>
      </c>
      <c r="HN1484" s="9" t="e">
        <f ca="1">SQRT($GS1484*(1-$GS1484/Controls!$D$15))</f>
        <v>#REF!</v>
      </c>
      <c r="HO1484" s="9" t="e">
        <f t="shared" ca="1" si="142"/>
        <v>#REF!</v>
      </c>
      <c r="HP1484" s="9" t="e">
        <f t="shared" ca="1" si="143"/>
        <v>#REF!</v>
      </c>
      <c r="HQ1484" s="9" t="e">
        <f ca="1">IF($GV1484=0,NA(),($GX1484*Controls!#REF!))</f>
        <v>#REF!</v>
      </c>
    </row>
    <row r="1485" spans="198:225" x14ac:dyDescent="0.25">
      <c r="GP1485" s="9" t="e">
        <f ca="1">INDIRECT(ADDRESS(ROW(),Controls!#REF!+30))</f>
        <v>#REF!</v>
      </c>
      <c r="GQ1485" s="9" t="e">
        <f ca="1">INDIRECT(ADDRESS(ROW(),Controls!#REF!+45))</f>
        <v>#REF!</v>
      </c>
      <c r="GR1485" s="9" t="e">
        <f ca="1">INDIRECT(ADDRESS(ROW(),Controls!#REF!+60))</f>
        <v>#REF!</v>
      </c>
      <c r="GS1485" s="9" t="e">
        <f ca="1">INDIRECT(ADDRESS(ROW(),Controls!#REF!+75))</f>
        <v>#REF!</v>
      </c>
      <c r="GT1485" s="9" t="e">
        <f ca="1">INDIRECT(ADDRESS(ROW(),Controls!#REF!+90))</f>
        <v>#REF!</v>
      </c>
      <c r="GU1485" s="9" t="e">
        <f ca="1">INDIRECT(ADDRESS(ROW(),Controls!#REF!+105))</f>
        <v>#REF!</v>
      </c>
      <c r="GV1485" s="9" t="e">
        <f ca="1">INDIRECT(ADDRESS(ROW(),Controls!#REF!+120))</f>
        <v>#REF!</v>
      </c>
      <c r="GW1485" s="9" t="e">
        <f ca="1">INDIRECT(ADDRESS(ROW(),Controls!#REF!+15))</f>
        <v>#REF!</v>
      </c>
      <c r="GX1485" s="9" t="e">
        <f ca="1">INDIRECT(ADDRESS(ROW(),Controls!#REF!+135))</f>
        <v>#REF!</v>
      </c>
      <c r="HJ1485" s="9" t="e">
        <f t="shared" ca="1" si="138"/>
        <v>#REF!</v>
      </c>
      <c r="HK1485" s="9" t="e">
        <f t="shared" ca="1" si="139"/>
        <v>#REF!</v>
      </c>
      <c r="HL1485" s="9" t="e">
        <f t="shared" ca="1" si="140"/>
        <v>#REF!</v>
      </c>
      <c r="HM1485" s="9" t="e">
        <f t="shared" ca="1" si="141"/>
        <v>#REF!</v>
      </c>
      <c r="HN1485" s="9" t="e">
        <f ca="1">SQRT($GS1485*(1-$GS1485/Controls!$D$15))</f>
        <v>#REF!</v>
      </c>
      <c r="HO1485" s="9" t="e">
        <f t="shared" ca="1" si="142"/>
        <v>#REF!</v>
      </c>
      <c r="HP1485" s="9" t="e">
        <f t="shared" ca="1" si="143"/>
        <v>#REF!</v>
      </c>
      <c r="HQ1485" s="9" t="e">
        <f ca="1">IF($GV1485=0,NA(),($GX1485*Controls!#REF!))</f>
        <v>#REF!</v>
      </c>
    </row>
    <row r="1486" spans="198:225" x14ac:dyDescent="0.25">
      <c r="GP1486" s="9" t="e">
        <f ca="1">INDIRECT(ADDRESS(ROW(),Controls!#REF!+30))</f>
        <v>#REF!</v>
      </c>
      <c r="GQ1486" s="9" t="e">
        <f ca="1">INDIRECT(ADDRESS(ROW(),Controls!#REF!+45))</f>
        <v>#REF!</v>
      </c>
      <c r="GR1486" s="9" t="e">
        <f ca="1">INDIRECT(ADDRESS(ROW(),Controls!#REF!+60))</f>
        <v>#REF!</v>
      </c>
      <c r="GS1486" s="9" t="e">
        <f ca="1">INDIRECT(ADDRESS(ROW(),Controls!#REF!+75))</f>
        <v>#REF!</v>
      </c>
      <c r="GT1486" s="9" t="e">
        <f ca="1">INDIRECT(ADDRESS(ROW(),Controls!#REF!+90))</f>
        <v>#REF!</v>
      </c>
      <c r="GU1486" s="9" t="e">
        <f ca="1">INDIRECT(ADDRESS(ROW(),Controls!#REF!+105))</f>
        <v>#REF!</v>
      </c>
      <c r="GV1486" s="9" t="e">
        <f ca="1">INDIRECT(ADDRESS(ROW(),Controls!#REF!+120))</f>
        <v>#REF!</v>
      </c>
      <c r="GW1486" s="9" t="e">
        <f ca="1">INDIRECT(ADDRESS(ROW(),Controls!#REF!+15))</f>
        <v>#REF!</v>
      </c>
      <c r="GX1486" s="9" t="e">
        <f ca="1">INDIRECT(ADDRESS(ROW(),Controls!#REF!+135))</f>
        <v>#REF!</v>
      </c>
      <c r="HJ1486" s="9" t="e">
        <f t="shared" ca="1" si="138"/>
        <v>#REF!</v>
      </c>
      <c r="HK1486" s="9" t="e">
        <f t="shared" ca="1" si="139"/>
        <v>#REF!</v>
      </c>
      <c r="HL1486" s="9" t="e">
        <f t="shared" ca="1" si="140"/>
        <v>#REF!</v>
      </c>
      <c r="HM1486" s="9" t="e">
        <f t="shared" ca="1" si="141"/>
        <v>#REF!</v>
      </c>
      <c r="HN1486" s="9" t="e">
        <f ca="1">SQRT($GS1486*(1-$GS1486/Controls!$D$15))</f>
        <v>#REF!</v>
      </c>
      <c r="HO1486" s="9" t="e">
        <f t="shared" ca="1" si="142"/>
        <v>#REF!</v>
      </c>
      <c r="HP1486" s="9" t="e">
        <f t="shared" ca="1" si="143"/>
        <v>#REF!</v>
      </c>
      <c r="HQ1486" s="9" t="e">
        <f ca="1">IF($GV1486=0,NA(),($GX1486*Controls!#REF!))</f>
        <v>#REF!</v>
      </c>
    </row>
    <row r="1487" spans="198:225" x14ac:dyDescent="0.25">
      <c r="GP1487" s="9" t="e">
        <f ca="1">INDIRECT(ADDRESS(ROW(),Controls!#REF!+30))</f>
        <v>#REF!</v>
      </c>
      <c r="GQ1487" s="9" t="e">
        <f ca="1">INDIRECT(ADDRESS(ROW(),Controls!#REF!+45))</f>
        <v>#REF!</v>
      </c>
      <c r="GR1487" s="9" t="e">
        <f ca="1">INDIRECT(ADDRESS(ROW(),Controls!#REF!+60))</f>
        <v>#REF!</v>
      </c>
      <c r="GS1487" s="9" t="e">
        <f ca="1">INDIRECT(ADDRESS(ROW(),Controls!#REF!+75))</f>
        <v>#REF!</v>
      </c>
      <c r="GT1487" s="9" t="e">
        <f ca="1">INDIRECT(ADDRESS(ROW(),Controls!#REF!+90))</f>
        <v>#REF!</v>
      </c>
      <c r="GU1487" s="9" t="e">
        <f ca="1">INDIRECT(ADDRESS(ROW(),Controls!#REF!+105))</f>
        <v>#REF!</v>
      </c>
      <c r="GV1487" s="9" t="e">
        <f ca="1">INDIRECT(ADDRESS(ROW(),Controls!#REF!+120))</f>
        <v>#REF!</v>
      </c>
      <c r="GW1487" s="9" t="e">
        <f ca="1">INDIRECT(ADDRESS(ROW(),Controls!#REF!+15))</f>
        <v>#REF!</v>
      </c>
      <c r="GX1487" s="9" t="e">
        <f ca="1">INDIRECT(ADDRESS(ROW(),Controls!#REF!+135))</f>
        <v>#REF!</v>
      </c>
      <c r="HJ1487" s="9" t="e">
        <f t="shared" ca="1" si="138"/>
        <v>#REF!</v>
      </c>
      <c r="HK1487" s="9" t="e">
        <f t="shared" ca="1" si="139"/>
        <v>#REF!</v>
      </c>
      <c r="HL1487" s="9" t="e">
        <f t="shared" ca="1" si="140"/>
        <v>#REF!</v>
      </c>
      <c r="HM1487" s="9" t="e">
        <f t="shared" ca="1" si="141"/>
        <v>#REF!</v>
      </c>
      <c r="HN1487" s="9" t="e">
        <f ca="1">SQRT($GS1487*(1-$GS1487/Controls!$D$15))</f>
        <v>#REF!</v>
      </c>
      <c r="HO1487" s="9" t="e">
        <f t="shared" ca="1" si="142"/>
        <v>#REF!</v>
      </c>
      <c r="HP1487" s="9" t="e">
        <f t="shared" ca="1" si="143"/>
        <v>#REF!</v>
      </c>
      <c r="HQ1487" s="9" t="e">
        <f ca="1">IF($GV1487=0,NA(),($GX1487*Controls!#REF!))</f>
        <v>#REF!</v>
      </c>
    </row>
    <row r="1488" spans="198:225" x14ac:dyDescent="0.25">
      <c r="GP1488" s="9" t="e">
        <f ca="1">INDIRECT(ADDRESS(ROW(),Controls!#REF!+30))</f>
        <v>#REF!</v>
      </c>
      <c r="GQ1488" s="9" t="e">
        <f ca="1">INDIRECT(ADDRESS(ROW(),Controls!#REF!+45))</f>
        <v>#REF!</v>
      </c>
      <c r="GR1488" s="9" t="e">
        <f ca="1">INDIRECT(ADDRESS(ROW(),Controls!#REF!+60))</f>
        <v>#REF!</v>
      </c>
      <c r="GS1488" s="9" t="e">
        <f ca="1">INDIRECT(ADDRESS(ROW(),Controls!#REF!+75))</f>
        <v>#REF!</v>
      </c>
      <c r="GT1488" s="9" t="e">
        <f ca="1">INDIRECT(ADDRESS(ROW(),Controls!#REF!+90))</f>
        <v>#REF!</v>
      </c>
      <c r="GU1488" s="9" t="e">
        <f ca="1">INDIRECT(ADDRESS(ROW(),Controls!#REF!+105))</f>
        <v>#REF!</v>
      </c>
      <c r="GV1488" s="9" t="e">
        <f ca="1">INDIRECT(ADDRESS(ROW(),Controls!#REF!+120))</f>
        <v>#REF!</v>
      </c>
      <c r="GW1488" s="9" t="e">
        <f ca="1">INDIRECT(ADDRESS(ROW(),Controls!#REF!+15))</f>
        <v>#REF!</v>
      </c>
      <c r="GX1488" s="9" t="e">
        <f ca="1">INDIRECT(ADDRESS(ROW(),Controls!#REF!+135))</f>
        <v>#REF!</v>
      </c>
      <c r="HJ1488" s="9" t="e">
        <f t="shared" ca="1" si="138"/>
        <v>#REF!</v>
      </c>
      <c r="HK1488" s="9" t="e">
        <f t="shared" ca="1" si="139"/>
        <v>#REF!</v>
      </c>
      <c r="HL1488" s="9" t="e">
        <f t="shared" ca="1" si="140"/>
        <v>#REF!</v>
      </c>
      <c r="HM1488" s="9" t="e">
        <f t="shared" ca="1" si="141"/>
        <v>#REF!</v>
      </c>
      <c r="HN1488" s="9" t="e">
        <f ca="1">SQRT($GS1488*(1-$GS1488/Controls!$D$15))</f>
        <v>#REF!</v>
      </c>
      <c r="HO1488" s="9" t="e">
        <f t="shared" ca="1" si="142"/>
        <v>#REF!</v>
      </c>
      <c r="HP1488" s="9" t="e">
        <f t="shared" ca="1" si="143"/>
        <v>#REF!</v>
      </c>
      <c r="HQ1488" s="9" t="e">
        <f ca="1">IF($GV1488=0,NA(),($GX1488*Controls!#REF!))</f>
        <v>#REF!</v>
      </c>
    </row>
    <row r="1489" spans="198:225" x14ac:dyDescent="0.25">
      <c r="GP1489" s="9" t="e">
        <f ca="1">INDIRECT(ADDRESS(ROW(),Controls!#REF!+30))</f>
        <v>#REF!</v>
      </c>
      <c r="GQ1489" s="9" t="e">
        <f ca="1">INDIRECT(ADDRESS(ROW(),Controls!#REF!+45))</f>
        <v>#REF!</v>
      </c>
      <c r="GR1489" s="9" t="e">
        <f ca="1">INDIRECT(ADDRESS(ROW(),Controls!#REF!+60))</f>
        <v>#REF!</v>
      </c>
      <c r="GS1489" s="9" t="e">
        <f ca="1">INDIRECT(ADDRESS(ROW(),Controls!#REF!+75))</f>
        <v>#REF!</v>
      </c>
      <c r="GT1489" s="9" t="e">
        <f ca="1">INDIRECT(ADDRESS(ROW(),Controls!#REF!+90))</f>
        <v>#REF!</v>
      </c>
      <c r="GU1489" s="9" t="e">
        <f ca="1">INDIRECT(ADDRESS(ROW(),Controls!#REF!+105))</f>
        <v>#REF!</v>
      </c>
      <c r="GV1489" s="9" t="e">
        <f ca="1">INDIRECT(ADDRESS(ROW(),Controls!#REF!+120))</f>
        <v>#REF!</v>
      </c>
      <c r="GW1489" s="9" t="e">
        <f ca="1">INDIRECT(ADDRESS(ROW(),Controls!#REF!+15))</f>
        <v>#REF!</v>
      </c>
      <c r="GX1489" s="9" t="e">
        <f ca="1">INDIRECT(ADDRESS(ROW(),Controls!#REF!+135))</f>
        <v>#REF!</v>
      </c>
      <c r="HJ1489" s="9" t="e">
        <f t="shared" ca="1" si="138"/>
        <v>#REF!</v>
      </c>
      <c r="HK1489" s="9" t="e">
        <f t="shared" ca="1" si="139"/>
        <v>#REF!</v>
      </c>
      <c r="HL1489" s="9" t="e">
        <f t="shared" ca="1" si="140"/>
        <v>#REF!</v>
      </c>
      <c r="HM1489" s="9" t="e">
        <f t="shared" ca="1" si="141"/>
        <v>#REF!</v>
      </c>
      <c r="HN1489" s="9" t="e">
        <f ca="1">SQRT($GS1489*(1-$GS1489/Controls!$D$15))</f>
        <v>#REF!</v>
      </c>
      <c r="HO1489" s="9" t="e">
        <f t="shared" ca="1" si="142"/>
        <v>#REF!</v>
      </c>
      <c r="HP1489" s="9" t="e">
        <f t="shared" ca="1" si="143"/>
        <v>#REF!</v>
      </c>
      <c r="HQ1489" s="9" t="e">
        <f ca="1">IF($GV1489=0,NA(),($GX1489*Controls!#REF!))</f>
        <v>#REF!</v>
      </c>
    </row>
    <row r="1490" spans="198:225" x14ac:dyDescent="0.25">
      <c r="GP1490" s="9" t="e">
        <f ca="1">INDIRECT(ADDRESS(ROW(),Controls!#REF!+30))</f>
        <v>#REF!</v>
      </c>
      <c r="GQ1490" s="9" t="e">
        <f ca="1">INDIRECT(ADDRESS(ROW(),Controls!#REF!+45))</f>
        <v>#REF!</v>
      </c>
      <c r="GR1490" s="9" t="e">
        <f ca="1">INDIRECT(ADDRESS(ROW(),Controls!#REF!+60))</f>
        <v>#REF!</v>
      </c>
      <c r="GS1490" s="9" t="e">
        <f ca="1">INDIRECT(ADDRESS(ROW(),Controls!#REF!+75))</f>
        <v>#REF!</v>
      </c>
      <c r="GT1490" s="9" t="e">
        <f ca="1">INDIRECT(ADDRESS(ROW(),Controls!#REF!+90))</f>
        <v>#REF!</v>
      </c>
      <c r="GU1490" s="9" t="e">
        <f ca="1">INDIRECT(ADDRESS(ROW(),Controls!#REF!+105))</f>
        <v>#REF!</v>
      </c>
      <c r="GV1490" s="9" t="e">
        <f ca="1">INDIRECT(ADDRESS(ROW(),Controls!#REF!+120))</f>
        <v>#REF!</v>
      </c>
      <c r="GW1490" s="9" t="e">
        <f ca="1">INDIRECT(ADDRESS(ROW(),Controls!#REF!+15))</f>
        <v>#REF!</v>
      </c>
      <c r="GX1490" s="9" t="e">
        <f ca="1">INDIRECT(ADDRESS(ROW(),Controls!#REF!+135))</f>
        <v>#REF!</v>
      </c>
      <c r="HJ1490" s="9" t="e">
        <f t="shared" ca="1" si="138"/>
        <v>#REF!</v>
      </c>
      <c r="HK1490" s="9" t="e">
        <f t="shared" ca="1" si="139"/>
        <v>#REF!</v>
      </c>
      <c r="HL1490" s="9" t="e">
        <f t="shared" ca="1" si="140"/>
        <v>#REF!</v>
      </c>
      <c r="HM1490" s="9" t="e">
        <f t="shared" ca="1" si="141"/>
        <v>#REF!</v>
      </c>
      <c r="HN1490" s="9" t="e">
        <f ca="1">SQRT($GS1490*(1-$GS1490/Controls!$D$15))</f>
        <v>#REF!</v>
      </c>
      <c r="HO1490" s="9" t="e">
        <f t="shared" ca="1" si="142"/>
        <v>#REF!</v>
      </c>
      <c r="HP1490" s="9" t="e">
        <f t="shared" ca="1" si="143"/>
        <v>#REF!</v>
      </c>
      <c r="HQ1490" s="9" t="e">
        <f ca="1">IF($GV1490=0,NA(),($GX1490*Controls!#REF!))</f>
        <v>#REF!</v>
      </c>
    </row>
    <row r="1491" spans="198:225" x14ac:dyDescent="0.25">
      <c r="GP1491" s="9" t="e">
        <f ca="1">INDIRECT(ADDRESS(ROW(),Controls!#REF!+30))</f>
        <v>#REF!</v>
      </c>
      <c r="GQ1491" s="9" t="e">
        <f ca="1">INDIRECT(ADDRESS(ROW(),Controls!#REF!+45))</f>
        <v>#REF!</v>
      </c>
      <c r="GR1491" s="9" t="e">
        <f ca="1">INDIRECT(ADDRESS(ROW(),Controls!#REF!+60))</f>
        <v>#REF!</v>
      </c>
      <c r="GS1491" s="9" t="e">
        <f ca="1">INDIRECT(ADDRESS(ROW(),Controls!#REF!+75))</f>
        <v>#REF!</v>
      </c>
      <c r="GT1491" s="9" t="e">
        <f ca="1">INDIRECT(ADDRESS(ROW(),Controls!#REF!+90))</f>
        <v>#REF!</v>
      </c>
      <c r="GU1491" s="9" t="e">
        <f ca="1">INDIRECT(ADDRESS(ROW(),Controls!#REF!+105))</f>
        <v>#REF!</v>
      </c>
      <c r="GV1491" s="9" t="e">
        <f ca="1">INDIRECT(ADDRESS(ROW(),Controls!#REF!+120))</f>
        <v>#REF!</v>
      </c>
      <c r="GW1491" s="9" t="e">
        <f ca="1">INDIRECT(ADDRESS(ROW(),Controls!#REF!+15))</f>
        <v>#REF!</v>
      </c>
      <c r="GX1491" s="9" t="e">
        <f ca="1">INDIRECT(ADDRESS(ROW(),Controls!#REF!+135))</f>
        <v>#REF!</v>
      </c>
      <c r="HJ1491" s="9" t="e">
        <f t="shared" ca="1" si="138"/>
        <v>#REF!</v>
      </c>
      <c r="HK1491" s="9" t="e">
        <f t="shared" ca="1" si="139"/>
        <v>#REF!</v>
      </c>
      <c r="HL1491" s="9" t="e">
        <f t="shared" ca="1" si="140"/>
        <v>#REF!</v>
      </c>
      <c r="HM1491" s="9" t="e">
        <f t="shared" ca="1" si="141"/>
        <v>#REF!</v>
      </c>
      <c r="HN1491" s="9" t="e">
        <f ca="1">SQRT($GS1491*(1-$GS1491/Controls!$D$15))</f>
        <v>#REF!</v>
      </c>
      <c r="HO1491" s="9" t="e">
        <f t="shared" ca="1" si="142"/>
        <v>#REF!</v>
      </c>
      <c r="HP1491" s="9" t="e">
        <f t="shared" ca="1" si="143"/>
        <v>#REF!</v>
      </c>
      <c r="HQ1491" s="9" t="e">
        <f ca="1">IF($GV1491=0,NA(),($GX1491*Controls!#REF!))</f>
        <v>#REF!</v>
      </c>
    </row>
    <row r="1492" spans="198:225" x14ac:dyDescent="0.25">
      <c r="GP1492" s="9" t="e">
        <f ca="1">INDIRECT(ADDRESS(ROW(),Controls!#REF!+30))</f>
        <v>#REF!</v>
      </c>
      <c r="GQ1492" s="9" t="e">
        <f ca="1">INDIRECT(ADDRESS(ROW(),Controls!#REF!+45))</f>
        <v>#REF!</v>
      </c>
      <c r="GR1492" s="9" t="e">
        <f ca="1">INDIRECT(ADDRESS(ROW(),Controls!#REF!+60))</f>
        <v>#REF!</v>
      </c>
      <c r="GS1492" s="9" t="e">
        <f ca="1">INDIRECT(ADDRESS(ROW(),Controls!#REF!+75))</f>
        <v>#REF!</v>
      </c>
      <c r="GT1492" s="9" t="e">
        <f ca="1">INDIRECT(ADDRESS(ROW(),Controls!#REF!+90))</f>
        <v>#REF!</v>
      </c>
      <c r="GU1492" s="9" t="e">
        <f ca="1">INDIRECT(ADDRESS(ROW(),Controls!#REF!+105))</f>
        <v>#REF!</v>
      </c>
      <c r="GV1492" s="9" t="e">
        <f ca="1">INDIRECT(ADDRESS(ROW(),Controls!#REF!+120))</f>
        <v>#REF!</v>
      </c>
      <c r="GW1492" s="9" t="e">
        <f ca="1">INDIRECT(ADDRESS(ROW(),Controls!#REF!+15))</f>
        <v>#REF!</v>
      </c>
      <c r="GX1492" s="9" t="e">
        <f ca="1">INDIRECT(ADDRESS(ROW(),Controls!#REF!+135))</f>
        <v>#REF!</v>
      </c>
      <c r="HJ1492" s="9" t="e">
        <f t="shared" ca="1" si="138"/>
        <v>#REF!</v>
      </c>
      <c r="HK1492" s="9" t="e">
        <f t="shared" ca="1" si="139"/>
        <v>#REF!</v>
      </c>
      <c r="HL1492" s="9" t="e">
        <f t="shared" ca="1" si="140"/>
        <v>#REF!</v>
      </c>
      <c r="HM1492" s="9" t="e">
        <f t="shared" ca="1" si="141"/>
        <v>#REF!</v>
      </c>
      <c r="HN1492" s="9" t="e">
        <f ca="1">SQRT($GS1492*(1-$GS1492/Controls!$D$15))</f>
        <v>#REF!</v>
      </c>
      <c r="HO1492" s="9" t="e">
        <f t="shared" ca="1" si="142"/>
        <v>#REF!</v>
      </c>
      <c r="HP1492" s="9" t="e">
        <f t="shared" ca="1" si="143"/>
        <v>#REF!</v>
      </c>
      <c r="HQ1492" s="9" t="e">
        <f ca="1">IF($GV1492=0,NA(),($GX1492*Controls!#REF!))</f>
        <v>#REF!</v>
      </c>
    </row>
    <row r="1493" spans="198:225" x14ac:dyDescent="0.25">
      <c r="GP1493" s="9" t="e">
        <f ca="1">INDIRECT(ADDRESS(ROW(),Controls!#REF!+30))</f>
        <v>#REF!</v>
      </c>
      <c r="GQ1493" s="9" t="e">
        <f ca="1">INDIRECT(ADDRESS(ROW(),Controls!#REF!+45))</f>
        <v>#REF!</v>
      </c>
      <c r="GR1493" s="9" t="e">
        <f ca="1">INDIRECT(ADDRESS(ROW(),Controls!#REF!+60))</f>
        <v>#REF!</v>
      </c>
      <c r="GS1493" s="9" t="e">
        <f ca="1">INDIRECT(ADDRESS(ROW(),Controls!#REF!+75))</f>
        <v>#REF!</v>
      </c>
      <c r="GT1493" s="9" t="e">
        <f ca="1">INDIRECT(ADDRESS(ROW(),Controls!#REF!+90))</f>
        <v>#REF!</v>
      </c>
      <c r="GU1493" s="9" t="e">
        <f ca="1">INDIRECT(ADDRESS(ROW(),Controls!#REF!+105))</f>
        <v>#REF!</v>
      </c>
      <c r="GV1493" s="9" t="e">
        <f ca="1">INDIRECT(ADDRESS(ROW(),Controls!#REF!+120))</f>
        <v>#REF!</v>
      </c>
      <c r="GW1493" s="9" t="e">
        <f ca="1">INDIRECT(ADDRESS(ROW(),Controls!#REF!+15))</f>
        <v>#REF!</v>
      </c>
      <c r="GX1493" s="9" t="e">
        <f ca="1">INDIRECT(ADDRESS(ROW(),Controls!#REF!+135))</f>
        <v>#REF!</v>
      </c>
      <c r="HJ1493" s="9" t="e">
        <f t="shared" ca="1" si="138"/>
        <v>#REF!</v>
      </c>
      <c r="HK1493" s="9" t="e">
        <f t="shared" ca="1" si="139"/>
        <v>#REF!</v>
      </c>
      <c r="HL1493" s="9" t="e">
        <f t="shared" ca="1" si="140"/>
        <v>#REF!</v>
      </c>
      <c r="HM1493" s="9" t="e">
        <f t="shared" ca="1" si="141"/>
        <v>#REF!</v>
      </c>
      <c r="HN1493" s="9" t="e">
        <f ca="1">SQRT($GS1493*(1-$GS1493/Controls!$D$15))</f>
        <v>#REF!</v>
      </c>
      <c r="HO1493" s="9" t="e">
        <f t="shared" ca="1" si="142"/>
        <v>#REF!</v>
      </c>
      <c r="HP1493" s="9" t="e">
        <f t="shared" ca="1" si="143"/>
        <v>#REF!</v>
      </c>
      <c r="HQ1493" s="9" t="e">
        <f ca="1">IF($GV1493=0,NA(),($GX1493*Controls!#REF!))</f>
        <v>#REF!</v>
      </c>
    </row>
    <row r="1494" spans="198:225" x14ac:dyDescent="0.25">
      <c r="GP1494" s="9" t="e">
        <f ca="1">INDIRECT(ADDRESS(ROW(),Controls!#REF!+30))</f>
        <v>#REF!</v>
      </c>
      <c r="GQ1494" s="9" t="e">
        <f ca="1">INDIRECT(ADDRESS(ROW(),Controls!#REF!+45))</f>
        <v>#REF!</v>
      </c>
      <c r="GR1494" s="9" t="e">
        <f ca="1">INDIRECT(ADDRESS(ROW(),Controls!#REF!+60))</f>
        <v>#REF!</v>
      </c>
      <c r="GS1494" s="9" t="e">
        <f ca="1">INDIRECT(ADDRESS(ROW(),Controls!#REF!+75))</f>
        <v>#REF!</v>
      </c>
      <c r="GT1494" s="9" t="e">
        <f ca="1">INDIRECT(ADDRESS(ROW(),Controls!#REF!+90))</f>
        <v>#REF!</v>
      </c>
      <c r="GU1494" s="9" t="e">
        <f ca="1">INDIRECT(ADDRESS(ROW(),Controls!#REF!+105))</f>
        <v>#REF!</v>
      </c>
      <c r="GV1494" s="9" t="e">
        <f ca="1">INDIRECT(ADDRESS(ROW(),Controls!#REF!+120))</f>
        <v>#REF!</v>
      </c>
      <c r="GW1494" s="9" t="e">
        <f ca="1">INDIRECT(ADDRESS(ROW(),Controls!#REF!+15))</f>
        <v>#REF!</v>
      </c>
      <c r="GX1494" s="9" t="e">
        <f ca="1">INDIRECT(ADDRESS(ROW(),Controls!#REF!+135))</f>
        <v>#REF!</v>
      </c>
      <c r="HJ1494" s="9" t="e">
        <f t="shared" ca="1" si="138"/>
        <v>#REF!</v>
      </c>
      <c r="HK1494" s="9" t="e">
        <f t="shared" ca="1" si="139"/>
        <v>#REF!</v>
      </c>
      <c r="HL1494" s="9" t="e">
        <f t="shared" ca="1" si="140"/>
        <v>#REF!</v>
      </c>
      <c r="HM1494" s="9" t="e">
        <f t="shared" ca="1" si="141"/>
        <v>#REF!</v>
      </c>
      <c r="HN1494" s="9" t="e">
        <f ca="1">SQRT($GS1494*(1-$GS1494/Controls!$D$15))</f>
        <v>#REF!</v>
      </c>
      <c r="HO1494" s="9" t="e">
        <f t="shared" ca="1" si="142"/>
        <v>#REF!</v>
      </c>
      <c r="HP1494" s="9" t="e">
        <f t="shared" ca="1" si="143"/>
        <v>#REF!</v>
      </c>
      <c r="HQ1494" s="9" t="e">
        <f ca="1">IF($GV1494=0,NA(),($GX1494*Controls!#REF!))</f>
        <v>#REF!</v>
      </c>
    </row>
    <row r="1495" spans="198:225" x14ac:dyDescent="0.25">
      <c r="GP1495" s="9" t="e">
        <f ca="1">INDIRECT(ADDRESS(ROW(),Controls!#REF!+30))</f>
        <v>#REF!</v>
      </c>
      <c r="GQ1495" s="9" t="e">
        <f ca="1">INDIRECT(ADDRESS(ROW(),Controls!#REF!+45))</f>
        <v>#REF!</v>
      </c>
      <c r="GR1495" s="9" t="e">
        <f ca="1">INDIRECT(ADDRESS(ROW(),Controls!#REF!+60))</f>
        <v>#REF!</v>
      </c>
      <c r="GS1495" s="9" t="e">
        <f ca="1">INDIRECT(ADDRESS(ROW(),Controls!#REF!+75))</f>
        <v>#REF!</v>
      </c>
      <c r="GT1495" s="9" t="e">
        <f ca="1">INDIRECT(ADDRESS(ROW(),Controls!#REF!+90))</f>
        <v>#REF!</v>
      </c>
      <c r="GU1495" s="9" t="e">
        <f ca="1">INDIRECT(ADDRESS(ROW(),Controls!#REF!+105))</f>
        <v>#REF!</v>
      </c>
      <c r="GV1495" s="9" t="e">
        <f ca="1">INDIRECT(ADDRESS(ROW(),Controls!#REF!+120))</f>
        <v>#REF!</v>
      </c>
      <c r="GW1495" s="9" t="e">
        <f ca="1">INDIRECT(ADDRESS(ROW(),Controls!#REF!+15))</f>
        <v>#REF!</v>
      </c>
      <c r="GX1495" s="9" t="e">
        <f ca="1">INDIRECT(ADDRESS(ROW(),Controls!#REF!+135))</f>
        <v>#REF!</v>
      </c>
      <c r="HJ1495" s="9" t="e">
        <f t="shared" ca="1" si="138"/>
        <v>#REF!</v>
      </c>
      <c r="HK1495" s="9" t="e">
        <f t="shared" ca="1" si="139"/>
        <v>#REF!</v>
      </c>
      <c r="HL1495" s="9" t="e">
        <f t="shared" ca="1" si="140"/>
        <v>#REF!</v>
      </c>
      <c r="HM1495" s="9" t="e">
        <f t="shared" ca="1" si="141"/>
        <v>#REF!</v>
      </c>
      <c r="HN1495" s="9" t="e">
        <f ca="1">SQRT($GS1495*(1-$GS1495/Controls!$D$15))</f>
        <v>#REF!</v>
      </c>
      <c r="HO1495" s="9" t="e">
        <f t="shared" ca="1" si="142"/>
        <v>#REF!</v>
      </c>
      <c r="HP1495" s="9" t="e">
        <f t="shared" ca="1" si="143"/>
        <v>#REF!</v>
      </c>
      <c r="HQ1495" s="9" t="e">
        <f ca="1">IF($GV1495=0,NA(),($GX1495*Controls!#REF!))</f>
        <v>#REF!</v>
      </c>
    </row>
    <row r="1496" spans="198:225" x14ac:dyDescent="0.25">
      <c r="GP1496" s="9" t="e">
        <f ca="1">INDIRECT(ADDRESS(ROW(),Controls!#REF!+30))</f>
        <v>#REF!</v>
      </c>
      <c r="GQ1496" s="9" t="e">
        <f ca="1">INDIRECT(ADDRESS(ROW(),Controls!#REF!+45))</f>
        <v>#REF!</v>
      </c>
      <c r="GR1496" s="9" t="e">
        <f ca="1">INDIRECT(ADDRESS(ROW(),Controls!#REF!+60))</f>
        <v>#REF!</v>
      </c>
      <c r="GS1496" s="9" t="e">
        <f ca="1">INDIRECT(ADDRESS(ROW(),Controls!#REF!+75))</f>
        <v>#REF!</v>
      </c>
      <c r="GT1496" s="9" t="e">
        <f ca="1">INDIRECT(ADDRESS(ROW(),Controls!#REF!+90))</f>
        <v>#REF!</v>
      </c>
      <c r="GU1496" s="9" t="e">
        <f ca="1">INDIRECT(ADDRESS(ROW(),Controls!#REF!+105))</f>
        <v>#REF!</v>
      </c>
      <c r="GV1496" s="9" t="e">
        <f ca="1">INDIRECT(ADDRESS(ROW(),Controls!#REF!+120))</f>
        <v>#REF!</v>
      </c>
      <c r="GW1496" s="9" t="e">
        <f ca="1">INDIRECT(ADDRESS(ROW(),Controls!#REF!+15))</f>
        <v>#REF!</v>
      </c>
      <c r="GX1496" s="9" t="e">
        <f ca="1">INDIRECT(ADDRESS(ROW(),Controls!#REF!+135))</f>
        <v>#REF!</v>
      </c>
      <c r="HJ1496" s="9" t="e">
        <f t="shared" ca="1" si="138"/>
        <v>#REF!</v>
      </c>
      <c r="HK1496" s="9" t="e">
        <f t="shared" ca="1" si="139"/>
        <v>#REF!</v>
      </c>
      <c r="HL1496" s="9" t="e">
        <f t="shared" ca="1" si="140"/>
        <v>#REF!</v>
      </c>
      <c r="HM1496" s="9" t="e">
        <f t="shared" ca="1" si="141"/>
        <v>#REF!</v>
      </c>
      <c r="HN1496" s="9" t="e">
        <f ca="1">SQRT($GS1496*(1-$GS1496/Controls!$D$15))</f>
        <v>#REF!</v>
      </c>
      <c r="HO1496" s="9" t="e">
        <f t="shared" ca="1" si="142"/>
        <v>#REF!</v>
      </c>
      <c r="HP1496" s="9" t="e">
        <f t="shared" ca="1" si="143"/>
        <v>#REF!</v>
      </c>
      <c r="HQ1496" s="9" t="e">
        <f ca="1">IF($GV1496=0,NA(),($GX1496*Controls!#REF!))</f>
        <v>#REF!</v>
      </c>
    </row>
    <row r="1497" spans="198:225" x14ac:dyDescent="0.25">
      <c r="GP1497" s="9" t="e">
        <f ca="1">INDIRECT(ADDRESS(ROW(),Controls!#REF!+30))</f>
        <v>#REF!</v>
      </c>
      <c r="GQ1497" s="9" t="e">
        <f ca="1">INDIRECT(ADDRESS(ROW(),Controls!#REF!+45))</f>
        <v>#REF!</v>
      </c>
      <c r="GR1497" s="9" t="e">
        <f ca="1">INDIRECT(ADDRESS(ROW(),Controls!#REF!+60))</f>
        <v>#REF!</v>
      </c>
      <c r="GS1497" s="9" t="e">
        <f ca="1">INDIRECT(ADDRESS(ROW(),Controls!#REF!+75))</f>
        <v>#REF!</v>
      </c>
      <c r="GT1497" s="9" t="e">
        <f ca="1">INDIRECT(ADDRESS(ROW(),Controls!#REF!+90))</f>
        <v>#REF!</v>
      </c>
      <c r="GU1497" s="9" t="e">
        <f ca="1">INDIRECT(ADDRESS(ROW(),Controls!#REF!+105))</f>
        <v>#REF!</v>
      </c>
      <c r="GV1497" s="9" t="e">
        <f ca="1">INDIRECT(ADDRESS(ROW(),Controls!#REF!+120))</f>
        <v>#REF!</v>
      </c>
      <c r="GW1497" s="9" t="e">
        <f ca="1">INDIRECT(ADDRESS(ROW(),Controls!#REF!+15))</f>
        <v>#REF!</v>
      </c>
      <c r="GX1497" s="9" t="e">
        <f ca="1">INDIRECT(ADDRESS(ROW(),Controls!#REF!+135))</f>
        <v>#REF!</v>
      </c>
      <c r="HJ1497" s="9" t="e">
        <f t="shared" ca="1" si="138"/>
        <v>#REF!</v>
      </c>
      <c r="HK1497" s="9" t="e">
        <f t="shared" ca="1" si="139"/>
        <v>#REF!</v>
      </c>
      <c r="HL1497" s="9" t="e">
        <f t="shared" ca="1" si="140"/>
        <v>#REF!</v>
      </c>
      <c r="HM1497" s="9" t="e">
        <f t="shared" ca="1" si="141"/>
        <v>#REF!</v>
      </c>
      <c r="HN1497" s="9" t="e">
        <f ca="1">SQRT($GS1497*(1-$GS1497/Controls!$D$15))</f>
        <v>#REF!</v>
      </c>
      <c r="HO1497" s="9" t="e">
        <f t="shared" ca="1" si="142"/>
        <v>#REF!</v>
      </c>
      <c r="HP1497" s="9" t="e">
        <f t="shared" ca="1" si="143"/>
        <v>#REF!</v>
      </c>
      <c r="HQ1497" s="9" t="e">
        <f ca="1">IF($GV1497=0,NA(),($GX1497*Controls!#REF!))</f>
        <v>#REF!</v>
      </c>
    </row>
    <row r="1498" spans="198:225" x14ac:dyDescent="0.25">
      <c r="GP1498" s="9" t="e">
        <f ca="1">INDIRECT(ADDRESS(ROW(),Controls!#REF!+30))</f>
        <v>#REF!</v>
      </c>
      <c r="GQ1498" s="9" t="e">
        <f ca="1">INDIRECT(ADDRESS(ROW(),Controls!#REF!+45))</f>
        <v>#REF!</v>
      </c>
      <c r="GR1498" s="9" t="e">
        <f ca="1">INDIRECT(ADDRESS(ROW(),Controls!#REF!+60))</f>
        <v>#REF!</v>
      </c>
      <c r="GS1498" s="9" t="e">
        <f ca="1">INDIRECT(ADDRESS(ROW(),Controls!#REF!+75))</f>
        <v>#REF!</v>
      </c>
      <c r="GT1498" s="9" t="e">
        <f ca="1">INDIRECT(ADDRESS(ROW(),Controls!#REF!+90))</f>
        <v>#REF!</v>
      </c>
      <c r="GU1498" s="9" t="e">
        <f ca="1">INDIRECT(ADDRESS(ROW(),Controls!#REF!+105))</f>
        <v>#REF!</v>
      </c>
      <c r="GV1498" s="9" t="e">
        <f ca="1">INDIRECT(ADDRESS(ROW(),Controls!#REF!+120))</f>
        <v>#REF!</v>
      </c>
      <c r="GW1498" s="9" t="e">
        <f ca="1">INDIRECT(ADDRESS(ROW(),Controls!#REF!+15))</f>
        <v>#REF!</v>
      </c>
      <c r="GX1498" s="9" t="e">
        <f ca="1">INDIRECT(ADDRESS(ROW(),Controls!#REF!+135))</f>
        <v>#REF!</v>
      </c>
      <c r="HJ1498" s="9" t="e">
        <f t="shared" ca="1" si="138"/>
        <v>#REF!</v>
      </c>
      <c r="HK1498" s="9" t="e">
        <f t="shared" ca="1" si="139"/>
        <v>#REF!</v>
      </c>
      <c r="HL1498" s="9" t="e">
        <f t="shared" ca="1" si="140"/>
        <v>#REF!</v>
      </c>
      <c r="HM1498" s="9" t="e">
        <f t="shared" ca="1" si="141"/>
        <v>#REF!</v>
      </c>
      <c r="HN1498" s="9" t="e">
        <f ca="1">SQRT($GS1498*(1-$GS1498/Controls!$D$15))</f>
        <v>#REF!</v>
      </c>
      <c r="HO1498" s="9" t="e">
        <f t="shared" ca="1" si="142"/>
        <v>#REF!</v>
      </c>
      <c r="HP1498" s="9" t="e">
        <f t="shared" ca="1" si="143"/>
        <v>#REF!</v>
      </c>
      <c r="HQ1498" s="9" t="e">
        <f ca="1">IF($GV1498=0,NA(),($GX1498*Controls!#REF!))</f>
        <v>#REF!</v>
      </c>
    </row>
    <row r="1499" spans="198:225" x14ac:dyDescent="0.25">
      <c r="GP1499" s="9" t="e">
        <f ca="1">INDIRECT(ADDRESS(ROW(),Controls!#REF!+30))</f>
        <v>#REF!</v>
      </c>
      <c r="GQ1499" s="9" t="e">
        <f ca="1">INDIRECT(ADDRESS(ROW(),Controls!#REF!+45))</f>
        <v>#REF!</v>
      </c>
      <c r="GR1499" s="9" t="e">
        <f ca="1">INDIRECT(ADDRESS(ROW(),Controls!#REF!+60))</f>
        <v>#REF!</v>
      </c>
      <c r="GS1499" s="9" t="e">
        <f ca="1">INDIRECT(ADDRESS(ROW(),Controls!#REF!+75))</f>
        <v>#REF!</v>
      </c>
      <c r="GT1499" s="9" t="e">
        <f ca="1">INDIRECT(ADDRESS(ROW(),Controls!#REF!+90))</f>
        <v>#REF!</v>
      </c>
      <c r="GU1499" s="9" t="e">
        <f ca="1">INDIRECT(ADDRESS(ROW(),Controls!#REF!+105))</f>
        <v>#REF!</v>
      </c>
      <c r="GV1499" s="9" t="e">
        <f ca="1">INDIRECT(ADDRESS(ROW(),Controls!#REF!+120))</f>
        <v>#REF!</v>
      </c>
      <c r="GW1499" s="9" t="e">
        <f ca="1">INDIRECT(ADDRESS(ROW(),Controls!#REF!+15))</f>
        <v>#REF!</v>
      </c>
      <c r="GX1499" s="9" t="e">
        <f ca="1">INDIRECT(ADDRESS(ROW(),Controls!#REF!+135))</f>
        <v>#REF!</v>
      </c>
      <c r="HJ1499" s="9" t="e">
        <f t="shared" ca="1" si="138"/>
        <v>#REF!</v>
      </c>
      <c r="HK1499" s="9" t="e">
        <f t="shared" ca="1" si="139"/>
        <v>#REF!</v>
      </c>
      <c r="HL1499" s="9" t="e">
        <f t="shared" ca="1" si="140"/>
        <v>#REF!</v>
      </c>
      <c r="HM1499" s="9" t="e">
        <f t="shared" ca="1" si="141"/>
        <v>#REF!</v>
      </c>
      <c r="HN1499" s="9" t="e">
        <f ca="1">SQRT($GS1499*(1-$GS1499/Controls!$D$15))</f>
        <v>#REF!</v>
      </c>
      <c r="HO1499" s="9" t="e">
        <f t="shared" ca="1" si="142"/>
        <v>#REF!</v>
      </c>
      <c r="HP1499" s="9" t="e">
        <f t="shared" ca="1" si="143"/>
        <v>#REF!</v>
      </c>
      <c r="HQ1499" s="9" t="e">
        <f ca="1">IF($GV1499=0,NA(),($GX1499*Controls!#REF!))</f>
        <v>#REF!</v>
      </c>
    </row>
    <row r="1500" spans="198:225" x14ac:dyDescent="0.25">
      <c r="GP1500" s="9" t="e">
        <f ca="1">INDIRECT(ADDRESS(ROW(),Controls!#REF!+30))</f>
        <v>#REF!</v>
      </c>
      <c r="GQ1500" s="9" t="e">
        <f ca="1">INDIRECT(ADDRESS(ROW(),Controls!#REF!+45))</f>
        <v>#REF!</v>
      </c>
      <c r="GR1500" s="9" t="e">
        <f ca="1">INDIRECT(ADDRESS(ROW(),Controls!#REF!+60))</f>
        <v>#REF!</v>
      </c>
      <c r="GS1500" s="9" t="e">
        <f ca="1">INDIRECT(ADDRESS(ROW(),Controls!#REF!+75))</f>
        <v>#REF!</v>
      </c>
      <c r="GT1500" s="9" t="e">
        <f ca="1">INDIRECT(ADDRESS(ROW(),Controls!#REF!+90))</f>
        <v>#REF!</v>
      </c>
      <c r="GU1500" s="9" t="e">
        <f ca="1">INDIRECT(ADDRESS(ROW(),Controls!#REF!+105))</f>
        <v>#REF!</v>
      </c>
      <c r="GV1500" s="9" t="e">
        <f ca="1">INDIRECT(ADDRESS(ROW(),Controls!#REF!+120))</f>
        <v>#REF!</v>
      </c>
      <c r="GW1500" s="9" t="e">
        <f ca="1">INDIRECT(ADDRESS(ROW(),Controls!#REF!+15))</f>
        <v>#REF!</v>
      </c>
      <c r="GX1500" s="9" t="e">
        <f ca="1">INDIRECT(ADDRESS(ROW(),Controls!#REF!+135))</f>
        <v>#REF!</v>
      </c>
      <c r="HJ1500" s="9" t="e">
        <f t="shared" ca="1" si="138"/>
        <v>#REF!</v>
      </c>
      <c r="HK1500" s="9" t="e">
        <f t="shared" ca="1" si="139"/>
        <v>#REF!</v>
      </c>
      <c r="HL1500" s="9" t="e">
        <f t="shared" ca="1" si="140"/>
        <v>#REF!</v>
      </c>
      <c r="HM1500" s="9" t="e">
        <f t="shared" ca="1" si="141"/>
        <v>#REF!</v>
      </c>
      <c r="HN1500" s="9" t="e">
        <f ca="1">SQRT($GS1500*(1-$GS1500/Controls!$D$15))</f>
        <v>#REF!</v>
      </c>
      <c r="HO1500" s="9" t="e">
        <f t="shared" ca="1" si="142"/>
        <v>#REF!</v>
      </c>
      <c r="HP1500" s="9" t="e">
        <f t="shared" ca="1" si="143"/>
        <v>#REF!</v>
      </c>
      <c r="HQ1500" s="9" t="e">
        <f ca="1">IF($GV1500=0,NA(),($GX1500*Controls!#REF!))</f>
        <v>#REF!</v>
      </c>
    </row>
    <row r="1501" spans="198:225" x14ac:dyDescent="0.25">
      <c r="GP1501" s="9" t="e">
        <f ca="1">INDIRECT(ADDRESS(ROW(),Controls!#REF!+30))</f>
        <v>#REF!</v>
      </c>
      <c r="GQ1501" s="9" t="e">
        <f ca="1">INDIRECT(ADDRESS(ROW(),Controls!#REF!+45))</f>
        <v>#REF!</v>
      </c>
      <c r="GR1501" s="9" t="e">
        <f ca="1">INDIRECT(ADDRESS(ROW(),Controls!#REF!+60))</f>
        <v>#REF!</v>
      </c>
      <c r="GS1501" s="9" t="e">
        <f ca="1">INDIRECT(ADDRESS(ROW(),Controls!#REF!+75))</f>
        <v>#REF!</v>
      </c>
      <c r="GT1501" s="9" t="e">
        <f ca="1">INDIRECT(ADDRESS(ROW(),Controls!#REF!+90))</f>
        <v>#REF!</v>
      </c>
      <c r="GU1501" s="9" t="e">
        <f ca="1">INDIRECT(ADDRESS(ROW(),Controls!#REF!+105))</f>
        <v>#REF!</v>
      </c>
      <c r="GV1501" s="9" t="e">
        <f ca="1">INDIRECT(ADDRESS(ROW(),Controls!#REF!+120))</f>
        <v>#REF!</v>
      </c>
      <c r="GW1501" s="9" t="e">
        <f ca="1">INDIRECT(ADDRESS(ROW(),Controls!#REF!+15))</f>
        <v>#REF!</v>
      </c>
      <c r="GX1501" s="9" t="e">
        <f ca="1">INDIRECT(ADDRESS(ROW(),Controls!#REF!+135))</f>
        <v>#REF!</v>
      </c>
      <c r="HJ1501" s="9" t="e">
        <f t="shared" ca="1" si="138"/>
        <v>#REF!</v>
      </c>
      <c r="HK1501" s="9" t="e">
        <f t="shared" ca="1" si="139"/>
        <v>#REF!</v>
      </c>
      <c r="HL1501" s="9" t="e">
        <f t="shared" ca="1" si="140"/>
        <v>#REF!</v>
      </c>
      <c r="HM1501" s="9" t="e">
        <f t="shared" ca="1" si="141"/>
        <v>#REF!</v>
      </c>
      <c r="HN1501" s="9" t="e">
        <f ca="1">SQRT($GS1501*(1-$GS1501/Controls!$D$15))</f>
        <v>#REF!</v>
      </c>
      <c r="HO1501" s="9" t="e">
        <f t="shared" ca="1" si="142"/>
        <v>#REF!</v>
      </c>
      <c r="HP1501" s="9" t="e">
        <f t="shared" ca="1" si="143"/>
        <v>#REF!</v>
      </c>
      <c r="HQ1501" s="9" t="e">
        <f ca="1">IF($GV1501=0,NA(),($GX1501*Controls!#REF!))</f>
        <v>#REF!</v>
      </c>
    </row>
    <row r="1502" spans="198:225" x14ac:dyDescent="0.25">
      <c r="GP1502" s="9" t="e">
        <f ca="1">INDIRECT(ADDRESS(ROW(),Controls!#REF!+30))</f>
        <v>#REF!</v>
      </c>
      <c r="GQ1502" s="9" t="e">
        <f ca="1">INDIRECT(ADDRESS(ROW(),Controls!#REF!+45))</f>
        <v>#REF!</v>
      </c>
      <c r="GR1502" s="9" t="e">
        <f ca="1">INDIRECT(ADDRESS(ROW(),Controls!#REF!+60))</f>
        <v>#REF!</v>
      </c>
      <c r="GS1502" s="9" t="e">
        <f ca="1">INDIRECT(ADDRESS(ROW(),Controls!#REF!+75))</f>
        <v>#REF!</v>
      </c>
      <c r="GT1502" s="9" t="e">
        <f ca="1">INDIRECT(ADDRESS(ROW(),Controls!#REF!+90))</f>
        <v>#REF!</v>
      </c>
      <c r="GU1502" s="9" t="e">
        <f ca="1">INDIRECT(ADDRESS(ROW(),Controls!#REF!+105))</f>
        <v>#REF!</v>
      </c>
      <c r="GV1502" s="9" t="e">
        <f ca="1">INDIRECT(ADDRESS(ROW(),Controls!#REF!+120))</f>
        <v>#REF!</v>
      </c>
      <c r="GW1502" s="9" t="e">
        <f ca="1">INDIRECT(ADDRESS(ROW(),Controls!#REF!+15))</f>
        <v>#REF!</v>
      </c>
      <c r="GX1502" s="9" t="e">
        <f ca="1">INDIRECT(ADDRESS(ROW(),Controls!#REF!+135))</f>
        <v>#REF!</v>
      </c>
      <c r="HJ1502" s="9" t="e">
        <f t="shared" ca="1" si="138"/>
        <v>#REF!</v>
      </c>
      <c r="HK1502" s="9" t="e">
        <f t="shared" ca="1" si="139"/>
        <v>#REF!</v>
      </c>
      <c r="HL1502" s="9" t="e">
        <f t="shared" ca="1" si="140"/>
        <v>#REF!</v>
      </c>
      <c r="HM1502" s="9" t="e">
        <f t="shared" ca="1" si="141"/>
        <v>#REF!</v>
      </c>
      <c r="HN1502" s="9" t="e">
        <f ca="1">SQRT($GS1502*(1-$GS1502/Controls!$D$15))</f>
        <v>#REF!</v>
      </c>
      <c r="HO1502" s="9" t="e">
        <f t="shared" ca="1" si="142"/>
        <v>#REF!</v>
      </c>
      <c r="HP1502" s="9" t="e">
        <f t="shared" ca="1" si="143"/>
        <v>#REF!</v>
      </c>
      <c r="HQ1502" s="9" t="e">
        <f ca="1">IF($GV1502=0,NA(),($GX1502*Controls!#REF!))</f>
        <v>#REF!</v>
      </c>
    </row>
    <row r="1503" spans="198:225" x14ac:dyDescent="0.25">
      <c r="GP1503" s="9" t="e">
        <f ca="1">INDIRECT(ADDRESS(ROW(),Controls!#REF!+30))</f>
        <v>#REF!</v>
      </c>
      <c r="GQ1503" s="9" t="e">
        <f ca="1">INDIRECT(ADDRESS(ROW(),Controls!#REF!+45))</f>
        <v>#REF!</v>
      </c>
      <c r="GR1503" s="9" t="e">
        <f ca="1">INDIRECT(ADDRESS(ROW(),Controls!#REF!+60))</f>
        <v>#REF!</v>
      </c>
      <c r="GS1503" s="9" t="e">
        <f ca="1">INDIRECT(ADDRESS(ROW(),Controls!#REF!+75))</f>
        <v>#REF!</v>
      </c>
      <c r="GT1503" s="9" t="e">
        <f ca="1">INDIRECT(ADDRESS(ROW(),Controls!#REF!+90))</f>
        <v>#REF!</v>
      </c>
      <c r="GU1503" s="9" t="e">
        <f ca="1">INDIRECT(ADDRESS(ROW(),Controls!#REF!+105))</f>
        <v>#REF!</v>
      </c>
      <c r="GV1503" s="9" t="e">
        <f ca="1">INDIRECT(ADDRESS(ROW(),Controls!#REF!+120))</f>
        <v>#REF!</v>
      </c>
      <c r="GW1503" s="9" t="e">
        <f ca="1">INDIRECT(ADDRESS(ROW(),Controls!#REF!+15))</f>
        <v>#REF!</v>
      </c>
      <c r="GX1503" s="9" t="e">
        <f ca="1">INDIRECT(ADDRESS(ROW(),Controls!#REF!+135))</f>
        <v>#REF!</v>
      </c>
      <c r="HJ1503" s="9" t="e">
        <f t="shared" ca="1" si="138"/>
        <v>#REF!</v>
      </c>
      <c r="HK1503" s="9" t="e">
        <f t="shared" ca="1" si="139"/>
        <v>#REF!</v>
      </c>
      <c r="HL1503" s="9" t="e">
        <f t="shared" ca="1" si="140"/>
        <v>#REF!</v>
      </c>
      <c r="HM1503" s="9" t="e">
        <f t="shared" ca="1" si="141"/>
        <v>#REF!</v>
      </c>
      <c r="HN1503" s="9" t="e">
        <f ca="1">SQRT($GS1503*(1-$GS1503/Controls!$D$15))</f>
        <v>#REF!</v>
      </c>
      <c r="HO1503" s="9" t="e">
        <f t="shared" ca="1" si="142"/>
        <v>#REF!</v>
      </c>
      <c r="HP1503" s="9" t="e">
        <f t="shared" ca="1" si="143"/>
        <v>#REF!</v>
      </c>
      <c r="HQ1503" s="9" t="e">
        <f ca="1">IF($GV1503=0,NA(),($GX1503*Controls!#REF!))</f>
        <v>#REF!</v>
      </c>
    </row>
    <row r="1504" spans="198:225" x14ac:dyDescent="0.25">
      <c r="GP1504" s="9" t="e">
        <f ca="1">INDIRECT(ADDRESS(ROW(),Controls!#REF!+30))</f>
        <v>#REF!</v>
      </c>
      <c r="GQ1504" s="9" t="e">
        <f ca="1">INDIRECT(ADDRESS(ROW(),Controls!#REF!+45))</f>
        <v>#REF!</v>
      </c>
      <c r="GR1504" s="9" t="e">
        <f ca="1">INDIRECT(ADDRESS(ROW(),Controls!#REF!+60))</f>
        <v>#REF!</v>
      </c>
      <c r="GS1504" s="9" t="e">
        <f ca="1">INDIRECT(ADDRESS(ROW(),Controls!#REF!+75))</f>
        <v>#REF!</v>
      </c>
      <c r="GT1504" s="9" t="e">
        <f ca="1">INDIRECT(ADDRESS(ROW(),Controls!#REF!+90))</f>
        <v>#REF!</v>
      </c>
      <c r="GU1504" s="9" t="e">
        <f ca="1">INDIRECT(ADDRESS(ROW(),Controls!#REF!+105))</f>
        <v>#REF!</v>
      </c>
      <c r="GV1504" s="9" t="e">
        <f ca="1">INDIRECT(ADDRESS(ROW(),Controls!#REF!+120))</f>
        <v>#REF!</v>
      </c>
      <c r="GW1504" s="9" t="e">
        <f ca="1">INDIRECT(ADDRESS(ROW(),Controls!#REF!+15))</f>
        <v>#REF!</v>
      </c>
      <c r="GX1504" s="9" t="e">
        <f ca="1">INDIRECT(ADDRESS(ROW(),Controls!#REF!+135))</f>
        <v>#REF!</v>
      </c>
      <c r="HJ1504" s="9" t="e">
        <f t="shared" ca="1" si="138"/>
        <v>#REF!</v>
      </c>
      <c r="HK1504" s="9" t="e">
        <f t="shared" ca="1" si="139"/>
        <v>#REF!</v>
      </c>
      <c r="HL1504" s="9" t="e">
        <f t="shared" ca="1" si="140"/>
        <v>#REF!</v>
      </c>
      <c r="HM1504" s="9" t="e">
        <f t="shared" ca="1" si="141"/>
        <v>#REF!</v>
      </c>
      <c r="HN1504" s="9" t="e">
        <f ca="1">SQRT($GS1504*(1-$GS1504/Controls!$D$15))</f>
        <v>#REF!</v>
      </c>
      <c r="HO1504" s="9" t="e">
        <f t="shared" ca="1" si="142"/>
        <v>#REF!</v>
      </c>
      <c r="HP1504" s="9" t="e">
        <f t="shared" ca="1" si="143"/>
        <v>#REF!</v>
      </c>
      <c r="HQ1504" s="9" t="e">
        <f ca="1">IF($GV1504=0,NA(),($GX1504*Controls!#REF!))</f>
        <v>#REF!</v>
      </c>
    </row>
    <row r="1505" spans="198:225" x14ac:dyDescent="0.25">
      <c r="GP1505" s="9" t="e">
        <f ca="1">INDIRECT(ADDRESS(ROW(),Controls!#REF!+30))</f>
        <v>#REF!</v>
      </c>
      <c r="GQ1505" s="9" t="e">
        <f ca="1">INDIRECT(ADDRESS(ROW(),Controls!#REF!+45))</f>
        <v>#REF!</v>
      </c>
      <c r="GR1505" s="9" t="e">
        <f ca="1">INDIRECT(ADDRESS(ROW(),Controls!#REF!+60))</f>
        <v>#REF!</v>
      </c>
      <c r="GS1505" s="9" t="e">
        <f ca="1">INDIRECT(ADDRESS(ROW(),Controls!#REF!+75))</f>
        <v>#REF!</v>
      </c>
      <c r="GT1505" s="9" t="e">
        <f ca="1">INDIRECT(ADDRESS(ROW(),Controls!#REF!+90))</f>
        <v>#REF!</v>
      </c>
      <c r="GU1505" s="9" t="e">
        <f ca="1">INDIRECT(ADDRESS(ROW(),Controls!#REF!+105))</f>
        <v>#REF!</v>
      </c>
      <c r="GV1505" s="9" t="e">
        <f ca="1">INDIRECT(ADDRESS(ROW(),Controls!#REF!+120))</f>
        <v>#REF!</v>
      </c>
      <c r="GW1505" s="9" t="e">
        <f ca="1">INDIRECT(ADDRESS(ROW(),Controls!#REF!+15))</f>
        <v>#REF!</v>
      </c>
      <c r="GX1505" s="9" t="e">
        <f ca="1">INDIRECT(ADDRESS(ROW(),Controls!#REF!+135))</f>
        <v>#REF!</v>
      </c>
      <c r="HJ1505" s="9" t="e">
        <f t="shared" ca="1" si="138"/>
        <v>#REF!</v>
      </c>
      <c r="HK1505" s="9" t="e">
        <f t="shared" ca="1" si="139"/>
        <v>#REF!</v>
      </c>
      <c r="HL1505" s="9" t="e">
        <f t="shared" ca="1" si="140"/>
        <v>#REF!</v>
      </c>
      <c r="HM1505" s="9" t="e">
        <f t="shared" ca="1" si="141"/>
        <v>#REF!</v>
      </c>
      <c r="HN1505" s="9" t="e">
        <f ca="1">SQRT($GS1505*(1-$GS1505/Controls!$D$15))</f>
        <v>#REF!</v>
      </c>
      <c r="HO1505" s="9" t="e">
        <f t="shared" ca="1" si="142"/>
        <v>#REF!</v>
      </c>
      <c r="HP1505" s="9" t="e">
        <f t="shared" ca="1" si="143"/>
        <v>#REF!</v>
      </c>
      <c r="HQ1505" s="9" t="e">
        <f ca="1">IF($GV1505=0,NA(),($GX1505*Controls!#REF!))</f>
        <v>#REF!</v>
      </c>
    </row>
    <row r="1506" spans="198:225" x14ac:dyDescent="0.25">
      <c r="GP1506" s="9" t="e">
        <f ca="1">INDIRECT(ADDRESS(ROW(),Controls!#REF!+30))</f>
        <v>#REF!</v>
      </c>
      <c r="GQ1506" s="9" t="e">
        <f ca="1">INDIRECT(ADDRESS(ROW(),Controls!#REF!+45))</f>
        <v>#REF!</v>
      </c>
      <c r="GR1506" s="9" t="e">
        <f ca="1">INDIRECT(ADDRESS(ROW(),Controls!#REF!+60))</f>
        <v>#REF!</v>
      </c>
      <c r="GS1506" s="9" t="e">
        <f ca="1">INDIRECT(ADDRESS(ROW(),Controls!#REF!+75))</f>
        <v>#REF!</v>
      </c>
      <c r="GT1506" s="9" t="e">
        <f ca="1">INDIRECT(ADDRESS(ROW(),Controls!#REF!+90))</f>
        <v>#REF!</v>
      </c>
      <c r="GU1506" s="9" t="e">
        <f ca="1">INDIRECT(ADDRESS(ROW(),Controls!#REF!+105))</f>
        <v>#REF!</v>
      </c>
      <c r="GV1506" s="9" t="e">
        <f ca="1">INDIRECT(ADDRESS(ROW(),Controls!#REF!+120))</f>
        <v>#REF!</v>
      </c>
      <c r="GW1506" s="9" t="e">
        <f ca="1">INDIRECT(ADDRESS(ROW(),Controls!#REF!+15))</f>
        <v>#REF!</v>
      </c>
      <c r="GX1506" s="9" t="e">
        <f ca="1">INDIRECT(ADDRESS(ROW(),Controls!#REF!+135))</f>
        <v>#REF!</v>
      </c>
      <c r="HJ1506" s="9" t="e">
        <f t="shared" ca="1" si="138"/>
        <v>#REF!</v>
      </c>
      <c r="HK1506" s="9" t="e">
        <f t="shared" ca="1" si="139"/>
        <v>#REF!</v>
      </c>
      <c r="HL1506" s="9" t="e">
        <f t="shared" ca="1" si="140"/>
        <v>#REF!</v>
      </c>
      <c r="HM1506" s="9" t="e">
        <f t="shared" ca="1" si="141"/>
        <v>#REF!</v>
      </c>
      <c r="HN1506" s="9" t="e">
        <f ca="1">SQRT($GS1506*(1-$GS1506/Controls!$D$15))</f>
        <v>#REF!</v>
      </c>
      <c r="HO1506" s="9" t="e">
        <f t="shared" ca="1" si="142"/>
        <v>#REF!</v>
      </c>
      <c r="HP1506" s="9" t="e">
        <f t="shared" ca="1" si="143"/>
        <v>#REF!</v>
      </c>
      <c r="HQ1506" s="9" t="e">
        <f ca="1">IF($GV1506=0,NA(),($GX1506*Controls!#REF!))</f>
        <v>#REF!</v>
      </c>
    </row>
    <row r="1507" spans="198:225" x14ac:dyDescent="0.25">
      <c r="GP1507" s="9" t="e">
        <f ca="1">INDIRECT(ADDRESS(ROW(),Controls!#REF!+30))</f>
        <v>#REF!</v>
      </c>
      <c r="GQ1507" s="9" t="e">
        <f ca="1">INDIRECT(ADDRESS(ROW(),Controls!#REF!+45))</f>
        <v>#REF!</v>
      </c>
      <c r="GR1507" s="9" t="e">
        <f ca="1">INDIRECT(ADDRESS(ROW(),Controls!#REF!+60))</f>
        <v>#REF!</v>
      </c>
      <c r="GS1507" s="9" t="e">
        <f ca="1">INDIRECT(ADDRESS(ROW(),Controls!#REF!+75))</f>
        <v>#REF!</v>
      </c>
      <c r="GT1507" s="9" t="e">
        <f ca="1">INDIRECT(ADDRESS(ROW(),Controls!#REF!+90))</f>
        <v>#REF!</v>
      </c>
      <c r="GU1507" s="9" t="e">
        <f ca="1">INDIRECT(ADDRESS(ROW(),Controls!#REF!+105))</f>
        <v>#REF!</v>
      </c>
      <c r="GV1507" s="9" t="e">
        <f ca="1">INDIRECT(ADDRESS(ROW(),Controls!#REF!+120))</f>
        <v>#REF!</v>
      </c>
      <c r="GW1507" s="9" t="e">
        <f ca="1">INDIRECT(ADDRESS(ROW(),Controls!#REF!+15))</f>
        <v>#REF!</v>
      </c>
      <c r="GX1507" s="9" t="e">
        <f ca="1">INDIRECT(ADDRESS(ROW(),Controls!#REF!+135))</f>
        <v>#REF!</v>
      </c>
      <c r="HJ1507" s="9" t="e">
        <f t="shared" ca="1" si="138"/>
        <v>#REF!</v>
      </c>
      <c r="HK1507" s="9" t="e">
        <f t="shared" ca="1" si="139"/>
        <v>#REF!</v>
      </c>
      <c r="HL1507" s="9" t="e">
        <f t="shared" ca="1" si="140"/>
        <v>#REF!</v>
      </c>
      <c r="HM1507" s="9" t="e">
        <f t="shared" ca="1" si="141"/>
        <v>#REF!</v>
      </c>
      <c r="HN1507" s="9" t="e">
        <f ca="1">SQRT($GS1507*(1-$GS1507/Controls!$D$15))</f>
        <v>#REF!</v>
      </c>
      <c r="HO1507" s="9" t="e">
        <f t="shared" ca="1" si="142"/>
        <v>#REF!</v>
      </c>
      <c r="HP1507" s="9" t="e">
        <f t="shared" ca="1" si="143"/>
        <v>#REF!</v>
      </c>
      <c r="HQ1507" s="9" t="e">
        <f ca="1">IF($GV1507=0,NA(),($GX1507*Controls!#REF!))</f>
        <v>#REF!</v>
      </c>
    </row>
    <row r="1508" spans="198:225" x14ac:dyDescent="0.25">
      <c r="GP1508" s="9" t="e">
        <f ca="1">INDIRECT(ADDRESS(ROW(),Controls!#REF!+30))</f>
        <v>#REF!</v>
      </c>
      <c r="GQ1508" s="9" t="e">
        <f ca="1">INDIRECT(ADDRESS(ROW(),Controls!#REF!+45))</f>
        <v>#REF!</v>
      </c>
      <c r="GR1508" s="9" t="e">
        <f ca="1">INDIRECT(ADDRESS(ROW(),Controls!#REF!+60))</f>
        <v>#REF!</v>
      </c>
      <c r="GS1508" s="9" t="e">
        <f ca="1">INDIRECT(ADDRESS(ROW(),Controls!#REF!+75))</f>
        <v>#REF!</v>
      </c>
      <c r="GT1508" s="9" t="e">
        <f ca="1">INDIRECT(ADDRESS(ROW(),Controls!#REF!+90))</f>
        <v>#REF!</v>
      </c>
      <c r="GU1508" s="9" t="e">
        <f ca="1">INDIRECT(ADDRESS(ROW(),Controls!#REF!+105))</f>
        <v>#REF!</v>
      </c>
      <c r="GV1508" s="9" t="e">
        <f ca="1">INDIRECT(ADDRESS(ROW(),Controls!#REF!+120))</f>
        <v>#REF!</v>
      </c>
      <c r="GW1508" s="9" t="e">
        <f ca="1">INDIRECT(ADDRESS(ROW(),Controls!#REF!+15))</f>
        <v>#REF!</v>
      </c>
      <c r="GX1508" s="9" t="e">
        <f ca="1">INDIRECT(ADDRESS(ROW(),Controls!#REF!+135))</f>
        <v>#REF!</v>
      </c>
      <c r="HJ1508" s="9" t="e">
        <f t="shared" ca="1" si="138"/>
        <v>#REF!</v>
      </c>
      <c r="HK1508" s="9" t="e">
        <f t="shared" ca="1" si="139"/>
        <v>#REF!</v>
      </c>
      <c r="HL1508" s="9" t="e">
        <f t="shared" ca="1" si="140"/>
        <v>#REF!</v>
      </c>
      <c r="HM1508" s="9" t="e">
        <f t="shared" ca="1" si="141"/>
        <v>#REF!</v>
      </c>
      <c r="HN1508" s="9" t="e">
        <f ca="1">SQRT($GS1508*(1-$GS1508/Controls!$D$15))</f>
        <v>#REF!</v>
      </c>
      <c r="HO1508" s="9" t="e">
        <f t="shared" ca="1" si="142"/>
        <v>#REF!</v>
      </c>
      <c r="HP1508" s="9" t="e">
        <f t="shared" ca="1" si="143"/>
        <v>#REF!</v>
      </c>
      <c r="HQ1508" s="9" t="e">
        <f ca="1">IF($GV1508=0,NA(),($GX1508*Controls!#REF!))</f>
        <v>#REF!</v>
      </c>
    </row>
    <row r="1509" spans="198:225" x14ac:dyDescent="0.25">
      <c r="GP1509" s="9" t="e">
        <f ca="1">INDIRECT(ADDRESS(ROW(),Controls!#REF!+30))</f>
        <v>#REF!</v>
      </c>
      <c r="GQ1509" s="9" t="e">
        <f ca="1">INDIRECT(ADDRESS(ROW(),Controls!#REF!+45))</f>
        <v>#REF!</v>
      </c>
      <c r="GR1509" s="9" t="e">
        <f ca="1">INDIRECT(ADDRESS(ROW(),Controls!#REF!+60))</f>
        <v>#REF!</v>
      </c>
      <c r="GS1509" s="9" t="e">
        <f ca="1">INDIRECT(ADDRESS(ROW(),Controls!#REF!+75))</f>
        <v>#REF!</v>
      </c>
      <c r="GT1509" s="9" t="e">
        <f ca="1">INDIRECT(ADDRESS(ROW(),Controls!#REF!+90))</f>
        <v>#REF!</v>
      </c>
      <c r="GU1509" s="9" t="e">
        <f ca="1">INDIRECT(ADDRESS(ROW(),Controls!#REF!+105))</f>
        <v>#REF!</v>
      </c>
      <c r="GV1509" s="9" t="e">
        <f ca="1">INDIRECT(ADDRESS(ROW(),Controls!#REF!+120))</f>
        <v>#REF!</v>
      </c>
      <c r="GW1509" s="9" t="e">
        <f ca="1">INDIRECT(ADDRESS(ROW(),Controls!#REF!+15))</f>
        <v>#REF!</v>
      </c>
      <c r="GX1509" s="9" t="e">
        <f ca="1">INDIRECT(ADDRESS(ROW(),Controls!#REF!+135))</f>
        <v>#REF!</v>
      </c>
      <c r="HJ1509" s="9" t="e">
        <f t="shared" ca="1" si="138"/>
        <v>#REF!</v>
      </c>
      <c r="HK1509" s="9" t="e">
        <f t="shared" ca="1" si="139"/>
        <v>#REF!</v>
      </c>
      <c r="HL1509" s="9" t="e">
        <f t="shared" ca="1" si="140"/>
        <v>#REF!</v>
      </c>
      <c r="HM1509" s="9" t="e">
        <f t="shared" ca="1" si="141"/>
        <v>#REF!</v>
      </c>
      <c r="HN1509" s="9" t="e">
        <f ca="1">SQRT($GS1509*(1-$GS1509/Controls!$D$15))</f>
        <v>#REF!</v>
      </c>
      <c r="HO1509" s="9" t="e">
        <f t="shared" ca="1" si="142"/>
        <v>#REF!</v>
      </c>
      <c r="HP1509" s="9" t="e">
        <f t="shared" ca="1" si="143"/>
        <v>#REF!</v>
      </c>
      <c r="HQ1509" s="9" t="e">
        <f ca="1">IF($GV1509=0,NA(),($GX1509*Controls!#REF!))</f>
        <v>#REF!</v>
      </c>
    </row>
    <row r="1510" spans="198:225" x14ac:dyDescent="0.25">
      <c r="GP1510" s="9" t="e">
        <f ca="1">INDIRECT(ADDRESS(ROW(),Controls!#REF!+30))</f>
        <v>#REF!</v>
      </c>
      <c r="GQ1510" s="9" t="e">
        <f ca="1">INDIRECT(ADDRESS(ROW(),Controls!#REF!+45))</f>
        <v>#REF!</v>
      </c>
      <c r="GR1510" s="9" t="e">
        <f ca="1">INDIRECT(ADDRESS(ROW(),Controls!#REF!+60))</f>
        <v>#REF!</v>
      </c>
      <c r="GS1510" s="9" t="e">
        <f ca="1">INDIRECT(ADDRESS(ROW(),Controls!#REF!+75))</f>
        <v>#REF!</v>
      </c>
      <c r="GT1510" s="9" t="e">
        <f ca="1">INDIRECT(ADDRESS(ROW(),Controls!#REF!+90))</f>
        <v>#REF!</v>
      </c>
      <c r="GU1510" s="9" t="e">
        <f ca="1">INDIRECT(ADDRESS(ROW(),Controls!#REF!+105))</f>
        <v>#REF!</v>
      </c>
      <c r="GV1510" s="9" t="e">
        <f ca="1">INDIRECT(ADDRESS(ROW(),Controls!#REF!+120))</f>
        <v>#REF!</v>
      </c>
      <c r="GW1510" s="9" t="e">
        <f ca="1">INDIRECT(ADDRESS(ROW(),Controls!#REF!+15))</f>
        <v>#REF!</v>
      </c>
      <c r="GX1510" s="9" t="e">
        <f ca="1">INDIRECT(ADDRESS(ROW(),Controls!#REF!+135))</f>
        <v>#REF!</v>
      </c>
      <c r="HJ1510" s="9" t="e">
        <f t="shared" ca="1" si="138"/>
        <v>#REF!</v>
      </c>
      <c r="HK1510" s="9" t="e">
        <f t="shared" ca="1" si="139"/>
        <v>#REF!</v>
      </c>
      <c r="HL1510" s="9" t="e">
        <f t="shared" ca="1" si="140"/>
        <v>#REF!</v>
      </c>
      <c r="HM1510" s="9" t="e">
        <f t="shared" ca="1" si="141"/>
        <v>#REF!</v>
      </c>
      <c r="HN1510" s="9" t="e">
        <f ca="1">SQRT($GS1510*(1-$GS1510/Controls!$D$15))</f>
        <v>#REF!</v>
      </c>
      <c r="HO1510" s="9" t="e">
        <f t="shared" ca="1" si="142"/>
        <v>#REF!</v>
      </c>
      <c r="HP1510" s="9" t="e">
        <f t="shared" ca="1" si="143"/>
        <v>#REF!</v>
      </c>
      <c r="HQ1510" s="9" t="e">
        <f ca="1">IF($GV1510=0,NA(),($GX1510*Controls!#REF!))</f>
        <v>#REF!</v>
      </c>
    </row>
    <row r="1511" spans="198:225" x14ac:dyDescent="0.25">
      <c r="GP1511" s="9" t="e">
        <f ca="1">INDIRECT(ADDRESS(ROW(),Controls!#REF!+30))</f>
        <v>#REF!</v>
      </c>
      <c r="GQ1511" s="9" t="e">
        <f ca="1">INDIRECT(ADDRESS(ROW(),Controls!#REF!+45))</f>
        <v>#REF!</v>
      </c>
      <c r="GR1511" s="9" t="e">
        <f ca="1">INDIRECT(ADDRESS(ROW(),Controls!#REF!+60))</f>
        <v>#REF!</v>
      </c>
      <c r="GS1511" s="9" t="e">
        <f ca="1">INDIRECT(ADDRESS(ROW(),Controls!#REF!+75))</f>
        <v>#REF!</v>
      </c>
      <c r="GT1511" s="9" t="e">
        <f ca="1">INDIRECT(ADDRESS(ROW(),Controls!#REF!+90))</f>
        <v>#REF!</v>
      </c>
      <c r="GU1511" s="9" t="e">
        <f ca="1">INDIRECT(ADDRESS(ROW(),Controls!#REF!+105))</f>
        <v>#REF!</v>
      </c>
      <c r="GV1511" s="9" t="e">
        <f ca="1">INDIRECT(ADDRESS(ROW(),Controls!#REF!+120))</f>
        <v>#REF!</v>
      </c>
      <c r="GW1511" s="9" t="e">
        <f ca="1">INDIRECT(ADDRESS(ROW(),Controls!#REF!+15))</f>
        <v>#REF!</v>
      </c>
      <c r="GX1511" s="9" t="e">
        <f ca="1">INDIRECT(ADDRESS(ROW(),Controls!#REF!+135))</f>
        <v>#REF!</v>
      </c>
      <c r="HJ1511" s="9" t="e">
        <f t="shared" ca="1" si="138"/>
        <v>#REF!</v>
      </c>
      <c r="HK1511" s="9" t="e">
        <f t="shared" ca="1" si="139"/>
        <v>#REF!</v>
      </c>
      <c r="HL1511" s="9" t="e">
        <f t="shared" ca="1" si="140"/>
        <v>#REF!</v>
      </c>
      <c r="HM1511" s="9" t="e">
        <f t="shared" ca="1" si="141"/>
        <v>#REF!</v>
      </c>
      <c r="HN1511" s="9" t="e">
        <f ca="1">SQRT($GS1511*(1-$GS1511/Controls!$D$15))</f>
        <v>#REF!</v>
      </c>
      <c r="HO1511" s="9" t="e">
        <f t="shared" ca="1" si="142"/>
        <v>#REF!</v>
      </c>
      <c r="HP1511" s="9" t="e">
        <f t="shared" ca="1" si="143"/>
        <v>#REF!</v>
      </c>
      <c r="HQ1511" s="9" t="e">
        <f ca="1">IF($GV1511=0,NA(),($GX1511*Controls!#REF!))</f>
        <v>#REF!</v>
      </c>
    </row>
    <row r="1512" spans="198:225" x14ac:dyDescent="0.25">
      <c r="GP1512" s="9" t="e">
        <f ca="1">INDIRECT(ADDRESS(ROW(),Controls!#REF!+30))</f>
        <v>#REF!</v>
      </c>
      <c r="GQ1512" s="9" t="e">
        <f ca="1">INDIRECT(ADDRESS(ROW(),Controls!#REF!+45))</f>
        <v>#REF!</v>
      </c>
      <c r="GR1512" s="9" t="e">
        <f ca="1">INDIRECT(ADDRESS(ROW(),Controls!#REF!+60))</f>
        <v>#REF!</v>
      </c>
      <c r="GS1512" s="9" t="e">
        <f ca="1">INDIRECT(ADDRESS(ROW(),Controls!#REF!+75))</f>
        <v>#REF!</v>
      </c>
      <c r="GT1512" s="9" t="e">
        <f ca="1">INDIRECT(ADDRESS(ROW(),Controls!#REF!+90))</f>
        <v>#REF!</v>
      </c>
      <c r="GU1512" s="9" t="e">
        <f ca="1">INDIRECT(ADDRESS(ROW(),Controls!#REF!+105))</f>
        <v>#REF!</v>
      </c>
      <c r="GV1512" s="9" t="e">
        <f ca="1">INDIRECT(ADDRESS(ROW(),Controls!#REF!+120))</f>
        <v>#REF!</v>
      </c>
      <c r="GW1512" s="9" t="e">
        <f ca="1">INDIRECT(ADDRESS(ROW(),Controls!#REF!+15))</f>
        <v>#REF!</v>
      </c>
      <c r="GX1512" s="9" t="e">
        <f ca="1">INDIRECT(ADDRESS(ROW(),Controls!#REF!+135))</f>
        <v>#REF!</v>
      </c>
      <c r="HJ1512" s="9" t="e">
        <f t="shared" ca="1" si="138"/>
        <v>#REF!</v>
      </c>
      <c r="HK1512" s="9" t="e">
        <f t="shared" ca="1" si="139"/>
        <v>#REF!</v>
      </c>
      <c r="HL1512" s="9" t="e">
        <f t="shared" ca="1" si="140"/>
        <v>#REF!</v>
      </c>
      <c r="HM1512" s="9" t="e">
        <f t="shared" ca="1" si="141"/>
        <v>#REF!</v>
      </c>
      <c r="HN1512" s="9" t="e">
        <f ca="1">SQRT($GS1512*(1-$GS1512/Controls!$D$15))</f>
        <v>#REF!</v>
      </c>
      <c r="HO1512" s="9" t="e">
        <f t="shared" ca="1" si="142"/>
        <v>#REF!</v>
      </c>
      <c r="HP1512" s="9" t="e">
        <f t="shared" ca="1" si="143"/>
        <v>#REF!</v>
      </c>
      <c r="HQ1512" s="9" t="e">
        <f ca="1">IF($GV1512=0,NA(),($GX1512*Controls!#REF!))</f>
        <v>#REF!</v>
      </c>
    </row>
    <row r="1513" spans="198:225" x14ac:dyDescent="0.25">
      <c r="GP1513" s="9" t="e">
        <f ca="1">INDIRECT(ADDRESS(ROW(),Controls!#REF!+30))</f>
        <v>#REF!</v>
      </c>
      <c r="GQ1513" s="9" t="e">
        <f ca="1">INDIRECT(ADDRESS(ROW(),Controls!#REF!+45))</f>
        <v>#REF!</v>
      </c>
      <c r="GR1513" s="9" t="e">
        <f ca="1">INDIRECT(ADDRESS(ROW(),Controls!#REF!+60))</f>
        <v>#REF!</v>
      </c>
      <c r="GS1513" s="9" t="e">
        <f ca="1">INDIRECT(ADDRESS(ROW(),Controls!#REF!+75))</f>
        <v>#REF!</v>
      </c>
      <c r="GT1513" s="9" t="e">
        <f ca="1">INDIRECT(ADDRESS(ROW(),Controls!#REF!+90))</f>
        <v>#REF!</v>
      </c>
      <c r="GU1513" s="9" t="e">
        <f ca="1">INDIRECT(ADDRESS(ROW(),Controls!#REF!+105))</f>
        <v>#REF!</v>
      </c>
      <c r="GV1513" s="9" t="e">
        <f ca="1">INDIRECT(ADDRESS(ROW(),Controls!#REF!+120))</f>
        <v>#REF!</v>
      </c>
      <c r="GW1513" s="9" t="e">
        <f ca="1">INDIRECT(ADDRESS(ROW(),Controls!#REF!+15))</f>
        <v>#REF!</v>
      </c>
      <c r="GX1513" s="9" t="e">
        <f ca="1">INDIRECT(ADDRESS(ROW(),Controls!#REF!+135))</f>
        <v>#REF!</v>
      </c>
      <c r="HJ1513" s="9" t="e">
        <f t="shared" ca="1" si="138"/>
        <v>#REF!</v>
      </c>
      <c r="HK1513" s="9" t="e">
        <f t="shared" ca="1" si="139"/>
        <v>#REF!</v>
      </c>
      <c r="HL1513" s="9" t="e">
        <f t="shared" ca="1" si="140"/>
        <v>#REF!</v>
      </c>
      <c r="HM1513" s="9" t="e">
        <f t="shared" ca="1" si="141"/>
        <v>#REF!</v>
      </c>
      <c r="HN1513" s="9" t="e">
        <f ca="1">SQRT($GS1513*(1-$GS1513/Controls!$D$15))</f>
        <v>#REF!</v>
      </c>
      <c r="HO1513" s="9" t="e">
        <f t="shared" ca="1" si="142"/>
        <v>#REF!</v>
      </c>
      <c r="HP1513" s="9" t="e">
        <f t="shared" ca="1" si="143"/>
        <v>#REF!</v>
      </c>
      <c r="HQ1513" s="9" t="e">
        <f ca="1">IF($GV1513=0,NA(),($GX1513*Controls!#REF!))</f>
        <v>#REF!</v>
      </c>
    </row>
    <row r="1514" spans="198:225" x14ac:dyDescent="0.25">
      <c r="GP1514" s="9" t="e">
        <f ca="1">INDIRECT(ADDRESS(ROW(),Controls!#REF!+30))</f>
        <v>#REF!</v>
      </c>
      <c r="GQ1514" s="9" t="e">
        <f ca="1">INDIRECT(ADDRESS(ROW(),Controls!#REF!+45))</f>
        <v>#REF!</v>
      </c>
      <c r="GR1514" s="9" t="e">
        <f ca="1">INDIRECT(ADDRESS(ROW(),Controls!#REF!+60))</f>
        <v>#REF!</v>
      </c>
      <c r="GS1514" s="9" t="e">
        <f ca="1">INDIRECT(ADDRESS(ROW(),Controls!#REF!+75))</f>
        <v>#REF!</v>
      </c>
      <c r="GT1514" s="9" t="e">
        <f ca="1">INDIRECT(ADDRESS(ROW(),Controls!#REF!+90))</f>
        <v>#REF!</v>
      </c>
      <c r="GU1514" s="9" t="e">
        <f ca="1">INDIRECT(ADDRESS(ROW(),Controls!#REF!+105))</f>
        <v>#REF!</v>
      </c>
      <c r="GV1514" s="9" t="e">
        <f ca="1">INDIRECT(ADDRESS(ROW(),Controls!#REF!+120))</f>
        <v>#REF!</v>
      </c>
      <c r="GW1514" s="9" t="e">
        <f ca="1">INDIRECT(ADDRESS(ROW(),Controls!#REF!+15))</f>
        <v>#REF!</v>
      </c>
      <c r="GX1514" s="9" t="e">
        <f ca="1">INDIRECT(ADDRESS(ROW(),Controls!#REF!+135))</f>
        <v>#REF!</v>
      </c>
      <c r="HJ1514" s="9" t="e">
        <f t="shared" ca="1" si="138"/>
        <v>#REF!</v>
      </c>
      <c r="HK1514" s="9" t="e">
        <f t="shared" ca="1" si="139"/>
        <v>#REF!</v>
      </c>
      <c r="HL1514" s="9" t="e">
        <f t="shared" ca="1" si="140"/>
        <v>#REF!</v>
      </c>
      <c r="HM1514" s="9" t="e">
        <f t="shared" ca="1" si="141"/>
        <v>#REF!</v>
      </c>
      <c r="HN1514" s="9" t="e">
        <f ca="1">SQRT($GS1514*(1-$GS1514/Controls!$D$15))</f>
        <v>#REF!</v>
      </c>
      <c r="HO1514" s="9" t="e">
        <f t="shared" ca="1" si="142"/>
        <v>#REF!</v>
      </c>
      <c r="HP1514" s="9" t="e">
        <f t="shared" ca="1" si="143"/>
        <v>#REF!</v>
      </c>
      <c r="HQ1514" s="9" t="e">
        <f ca="1">IF($GV1514=0,NA(),($GX1514*Controls!#REF!))</f>
        <v>#REF!</v>
      </c>
    </row>
    <row r="1515" spans="198:225" x14ac:dyDescent="0.25">
      <c r="GP1515" s="9" t="e">
        <f ca="1">INDIRECT(ADDRESS(ROW(),Controls!#REF!+30))</f>
        <v>#REF!</v>
      </c>
      <c r="GQ1515" s="9" t="e">
        <f ca="1">INDIRECT(ADDRESS(ROW(),Controls!#REF!+45))</f>
        <v>#REF!</v>
      </c>
      <c r="GR1515" s="9" t="e">
        <f ca="1">INDIRECT(ADDRESS(ROW(),Controls!#REF!+60))</f>
        <v>#REF!</v>
      </c>
      <c r="GS1515" s="9" t="e">
        <f ca="1">INDIRECT(ADDRESS(ROW(),Controls!#REF!+75))</f>
        <v>#REF!</v>
      </c>
      <c r="GT1515" s="9" t="e">
        <f ca="1">INDIRECT(ADDRESS(ROW(),Controls!#REF!+90))</f>
        <v>#REF!</v>
      </c>
      <c r="GU1515" s="9" t="e">
        <f ca="1">INDIRECT(ADDRESS(ROW(),Controls!#REF!+105))</f>
        <v>#REF!</v>
      </c>
      <c r="GV1515" s="9" t="e">
        <f ca="1">INDIRECT(ADDRESS(ROW(),Controls!#REF!+120))</f>
        <v>#REF!</v>
      </c>
      <c r="GW1515" s="9" t="e">
        <f ca="1">INDIRECT(ADDRESS(ROW(),Controls!#REF!+15))</f>
        <v>#REF!</v>
      </c>
      <c r="GX1515" s="9" t="e">
        <f ca="1">INDIRECT(ADDRESS(ROW(),Controls!#REF!+135))</f>
        <v>#REF!</v>
      </c>
      <c r="HJ1515" s="9" t="e">
        <f t="shared" ca="1" si="138"/>
        <v>#REF!</v>
      </c>
      <c r="HK1515" s="9" t="e">
        <f t="shared" ca="1" si="139"/>
        <v>#REF!</v>
      </c>
      <c r="HL1515" s="9" t="e">
        <f t="shared" ca="1" si="140"/>
        <v>#REF!</v>
      </c>
      <c r="HM1515" s="9" t="e">
        <f t="shared" ca="1" si="141"/>
        <v>#REF!</v>
      </c>
      <c r="HN1515" s="9" t="e">
        <f ca="1">SQRT($GS1515*(1-$GS1515/Controls!$D$15))</f>
        <v>#REF!</v>
      </c>
      <c r="HO1515" s="9" t="e">
        <f t="shared" ca="1" si="142"/>
        <v>#REF!</v>
      </c>
      <c r="HP1515" s="9" t="e">
        <f t="shared" ca="1" si="143"/>
        <v>#REF!</v>
      </c>
      <c r="HQ1515" s="9" t="e">
        <f ca="1">IF($GV1515=0,NA(),($GX1515*Controls!#REF!))</f>
        <v>#REF!</v>
      </c>
    </row>
    <row r="1516" spans="198:225" x14ac:dyDescent="0.25">
      <c r="GP1516" s="9" t="e">
        <f ca="1">INDIRECT(ADDRESS(ROW(),Controls!#REF!+30))</f>
        <v>#REF!</v>
      </c>
      <c r="GQ1516" s="9" t="e">
        <f ca="1">INDIRECT(ADDRESS(ROW(),Controls!#REF!+45))</f>
        <v>#REF!</v>
      </c>
      <c r="GR1516" s="9" t="e">
        <f ca="1">INDIRECT(ADDRESS(ROW(),Controls!#REF!+60))</f>
        <v>#REF!</v>
      </c>
      <c r="GS1516" s="9" t="e">
        <f ca="1">INDIRECT(ADDRESS(ROW(),Controls!#REF!+75))</f>
        <v>#REF!</v>
      </c>
      <c r="GT1516" s="9" t="e">
        <f ca="1">INDIRECT(ADDRESS(ROW(),Controls!#REF!+90))</f>
        <v>#REF!</v>
      </c>
      <c r="GU1516" s="9" t="e">
        <f ca="1">INDIRECT(ADDRESS(ROW(),Controls!#REF!+105))</f>
        <v>#REF!</v>
      </c>
      <c r="GV1516" s="9" t="e">
        <f ca="1">INDIRECT(ADDRESS(ROW(),Controls!#REF!+120))</f>
        <v>#REF!</v>
      </c>
      <c r="GW1516" s="9" t="e">
        <f ca="1">INDIRECT(ADDRESS(ROW(),Controls!#REF!+15))</f>
        <v>#REF!</v>
      </c>
      <c r="GX1516" s="9" t="e">
        <f ca="1">INDIRECT(ADDRESS(ROW(),Controls!#REF!+135))</f>
        <v>#REF!</v>
      </c>
      <c r="HJ1516" s="9" t="e">
        <f t="shared" ca="1" si="138"/>
        <v>#REF!</v>
      </c>
      <c r="HK1516" s="9" t="e">
        <f t="shared" ca="1" si="139"/>
        <v>#REF!</v>
      </c>
      <c r="HL1516" s="9" t="e">
        <f t="shared" ca="1" si="140"/>
        <v>#REF!</v>
      </c>
      <c r="HM1516" s="9" t="e">
        <f t="shared" ca="1" si="141"/>
        <v>#REF!</v>
      </c>
      <c r="HN1516" s="9" t="e">
        <f ca="1">SQRT($GS1516*(1-$GS1516/Controls!$D$15))</f>
        <v>#REF!</v>
      </c>
      <c r="HO1516" s="9" t="e">
        <f t="shared" ca="1" si="142"/>
        <v>#REF!</v>
      </c>
      <c r="HP1516" s="9" t="e">
        <f t="shared" ca="1" si="143"/>
        <v>#REF!</v>
      </c>
      <c r="HQ1516" s="9" t="e">
        <f ca="1">IF($GV1516=0,NA(),($GX1516*Controls!#REF!))</f>
        <v>#REF!</v>
      </c>
    </row>
    <row r="1517" spans="198:225" x14ac:dyDescent="0.25">
      <c r="GP1517" s="9" t="e">
        <f ca="1">INDIRECT(ADDRESS(ROW(),Controls!#REF!+30))</f>
        <v>#REF!</v>
      </c>
      <c r="GQ1517" s="9" t="e">
        <f ca="1">INDIRECT(ADDRESS(ROW(),Controls!#REF!+45))</f>
        <v>#REF!</v>
      </c>
      <c r="GR1517" s="9" t="e">
        <f ca="1">INDIRECT(ADDRESS(ROW(),Controls!#REF!+60))</f>
        <v>#REF!</v>
      </c>
      <c r="GS1517" s="9" t="e">
        <f ca="1">INDIRECT(ADDRESS(ROW(),Controls!#REF!+75))</f>
        <v>#REF!</v>
      </c>
      <c r="GT1517" s="9" t="e">
        <f ca="1">INDIRECT(ADDRESS(ROW(),Controls!#REF!+90))</f>
        <v>#REF!</v>
      </c>
      <c r="GU1517" s="9" t="e">
        <f ca="1">INDIRECT(ADDRESS(ROW(),Controls!#REF!+105))</f>
        <v>#REF!</v>
      </c>
      <c r="GV1517" s="9" t="e">
        <f ca="1">INDIRECT(ADDRESS(ROW(),Controls!#REF!+120))</f>
        <v>#REF!</v>
      </c>
      <c r="GW1517" s="9" t="e">
        <f ca="1">INDIRECT(ADDRESS(ROW(),Controls!#REF!+15))</f>
        <v>#REF!</v>
      </c>
      <c r="GX1517" s="9" t="e">
        <f ca="1">INDIRECT(ADDRESS(ROW(),Controls!#REF!+135))</f>
        <v>#REF!</v>
      </c>
      <c r="HJ1517" s="9" t="e">
        <f t="shared" ca="1" si="138"/>
        <v>#REF!</v>
      </c>
      <c r="HK1517" s="9" t="e">
        <f t="shared" ca="1" si="139"/>
        <v>#REF!</v>
      </c>
      <c r="HL1517" s="9" t="e">
        <f t="shared" ca="1" si="140"/>
        <v>#REF!</v>
      </c>
      <c r="HM1517" s="9" t="e">
        <f t="shared" ca="1" si="141"/>
        <v>#REF!</v>
      </c>
      <c r="HN1517" s="9" t="e">
        <f ca="1">SQRT($GS1517*(1-$GS1517/Controls!$D$15))</f>
        <v>#REF!</v>
      </c>
      <c r="HO1517" s="9" t="e">
        <f t="shared" ca="1" si="142"/>
        <v>#REF!</v>
      </c>
      <c r="HP1517" s="9" t="e">
        <f t="shared" ca="1" si="143"/>
        <v>#REF!</v>
      </c>
      <c r="HQ1517" s="9" t="e">
        <f ca="1">IF($GV1517=0,NA(),($GX1517*Controls!#REF!))</f>
        <v>#REF!</v>
      </c>
    </row>
    <row r="1518" spans="198:225" x14ac:dyDescent="0.25">
      <c r="GP1518" s="9" t="e">
        <f ca="1">INDIRECT(ADDRESS(ROW(),Controls!#REF!+30))</f>
        <v>#REF!</v>
      </c>
      <c r="GQ1518" s="9" t="e">
        <f ca="1">INDIRECT(ADDRESS(ROW(),Controls!#REF!+45))</f>
        <v>#REF!</v>
      </c>
      <c r="GR1518" s="9" t="e">
        <f ca="1">INDIRECT(ADDRESS(ROW(),Controls!#REF!+60))</f>
        <v>#REF!</v>
      </c>
      <c r="GS1518" s="9" t="e">
        <f ca="1">INDIRECT(ADDRESS(ROW(),Controls!#REF!+75))</f>
        <v>#REF!</v>
      </c>
      <c r="GT1518" s="9" t="e">
        <f ca="1">INDIRECT(ADDRESS(ROW(),Controls!#REF!+90))</f>
        <v>#REF!</v>
      </c>
      <c r="GU1518" s="9" t="e">
        <f ca="1">INDIRECT(ADDRESS(ROW(),Controls!#REF!+105))</f>
        <v>#REF!</v>
      </c>
      <c r="GV1518" s="9" t="e">
        <f ca="1">INDIRECT(ADDRESS(ROW(),Controls!#REF!+120))</f>
        <v>#REF!</v>
      </c>
      <c r="GW1518" s="9" t="e">
        <f ca="1">INDIRECT(ADDRESS(ROW(),Controls!#REF!+15))</f>
        <v>#REF!</v>
      </c>
      <c r="GX1518" s="9" t="e">
        <f ca="1">INDIRECT(ADDRESS(ROW(),Controls!#REF!+135))</f>
        <v>#REF!</v>
      </c>
      <c r="HJ1518" s="9" t="e">
        <f t="shared" ca="1" si="138"/>
        <v>#REF!</v>
      </c>
      <c r="HK1518" s="9" t="e">
        <f t="shared" ca="1" si="139"/>
        <v>#REF!</v>
      </c>
      <c r="HL1518" s="9" t="e">
        <f t="shared" ca="1" si="140"/>
        <v>#REF!</v>
      </c>
      <c r="HM1518" s="9" t="e">
        <f t="shared" ca="1" si="141"/>
        <v>#REF!</v>
      </c>
      <c r="HN1518" s="9" t="e">
        <f ca="1">SQRT($GS1518*(1-$GS1518/Controls!$D$15))</f>
        <v>#REF!</v>
      </c>
      <c r="HO1518" s="9" t="e">
        <f t="shared" ca="1" si="142"/>
        <v>#REF!</v>
      </c>
      <c r="HP1518" s="9" t="e">
        <f t="shared" ca="1" si="143"/>
        <v>#REF!</v>
      </c>
      <c r="HQ1518" s="9" t="e">
        <f ca="1">IF($GV1518=0,NA(),($GX1518*Controls!#REF!))</f>
        <v>#REF!</v>
      </c>
    </row>
    <row r="1519" spans="198:225" x14ac:dyDescent="0.25">
      <c r="GP1519" s="9" t="e">
        <f ca="1">INDIRECT(ADDRESS(ROW(),Controls!#REF!+30))</f>
        <v>#REF!</v>
      </c>
      <c r="GQ1519" s="9" t="e">
        <f ca="1">INDIRECT(ADDRESS(ROW(),Controls!#REF!+45))</f>
        <v>#REF!</v>
      </c>
      <c r="GR1519" s="9" t="e">
        <f ca="1">INDIRECT(ADDRESS(ROW(),Controls!#REF!+60))</f>
        <v>#REF!</v>
      </c>
      <c r="GS1519" s="9" t="e">
        <f ca="1">INDIRECT(ADDRESS(ROW(),Controls!#REF!+75))</f>
        <v>#REF!</v>
      </c>
      <c r="GT1519" s="9" t="e">
        <f ca="1">INDIRECT(ADDRESS(ROW(),Controls!#REF!+90))</f>
        <v>#REF!</v>
      </c>
      <c r="GU1519" s="9" t="e">
        <f ca="1">INDIRECT(ADDRESS(ROW(),Controls!#REF!+105))</f>
        <v>#REF!</v>
      </c>
      <c r="GV1519" s="9" t="e">
        <f ca="1">INDIRECT(ADDRESS(ROW(),Controls!#REF!+120))</f>
        <v>#REF!</v>
      </c>
      <c r="GW1519" s="9" t="e">
        <f ca="1">INDIRECT(ADDRESS(ROW(),Controls!#REF!+15))</f>
        <v>#REF!</v>
      </c>
      <c r="GX1519" s="9" t="e">
        <f ca="1">INDIRECT(ADDRESS(ROW(),Controls!#REF!+135))</f>
        <v>#REF!</v>
      </c>
      <c r="HJ1519" s="9" t="e">
        <f t="shared" ca="1" si="138"/>
        <v>#REF!</v>
      </c>
      <c r="HK1519" s="9" t="e">
        <f t="shared" ca="1" si="139"/>
        <v>#REF!</v>
      </c>
      <c r="HL1519" s="9" t="e">
        <f t="shared" ca="1" si="140"/>
        <v>#REF!</v>
      </c>
      <c r="HM1519" s="9" t="e">
        <f t="shared" ca="1" si="141"/>
        <v>#REF!</v>
      </c>
      <c r="HN1519" s="9" t="e">
        <f ca="1">SQRT($GS1519*(1-$GS1519/Controls!$D$15))</f>
        <v>#REF!</v>
      </c>
      <c r="HO1519" s="9" t="e">
        <f t="shared" ca="1" si="142"/>
        <v>#REF!</v>
      </c>
      <c r="HP1519" s="9" t="e">
        <f t="shared" ca="1" si="143"/>
        <v>#REF!</v>
      </c>
      <c r="HQ1519" s="9" t="e">
        <f ca="1">IF($GV1519=0,NA(),($GX1519*Controls!#REF!))</f>
        <v>#REF!</v>
      </c>
    </row>
    <row r="1520" spans="198:225" x14ac:dyDescent="0.25">
      <c r="GP1520" s="9" t="e">
        <f ca="1">INDIRECT(ADDRESS(ROW(),Controls!#REF!+30))</f>
        <v>#REF!</v>
      </c>
      <c r="GQ1520" s="9" t="e">
        <f ca="1">INDIRECT(ADDRESS(ROW(),Controls!#REF!+45))</f>
        <v>#REF!</v>
      </c>
      <c r="GR1520" s="9" t="e">
        <f ca="1">INDIRECT(ADDRESS(ROW(),Controls!#REF!+60))</f>
        <v>#REF!</v>
      </c>
      <c r="GS1520" s="9" t="e">
        <f ca="1">INDIRECT(ADDRESS(ROW(),Controls!#REF!+75))</f>
        <v>#REF!</v>
      </c>
      <c r="GT1520" s="9" t="e">
        <f ca="1">INDIRECT(ADDRESS(ROW(),Controls!#REF!+90))</f>
        <v>#REF!</v>
      </c>
      <c r="GU1520" s="9" t="e">
        <f ca="1">INDIRECT(ADDRESS(ROW(),Controls!#REF!+105))</f>
        <v>#REF!</v>
      </c>
      <c r="GV1520" s="9" t="e">
        <f ca="1">INDIRECT(ADDRESS(ROW(),Controls!#REF!+120))</f>
        <v>#REF!</v>
      </c>
      <c r="GW1520" s="9" t="e">
        <f ca="1">INDIRECT(ADDRESS(ROW(),Controls!#REF!+15))</f>
        <v>#REF!</v>
      </c>
      <c r="GX1520" s="9" t="e">
        <f ca="1">INDIRECT(ADDRESS(ROW(),Controls!#REF!+135))</f>
        <v>#REF!</v>
      </c>
      <c r="HJ1520" s="9" t="e">
        <f t="shared" ca="1" si="138"/>
        <v>#REF!</v>
      </c>
      <c r="HK1520" s="9" t="e">
        <f t="shared" ca="1" si="139"/>
        <v>#REF!</v>
      </c>
      <c r="HL1520" s="9" t="e">
        <f t="shared" ca="1" si="140"/>
        <v>#REF!</v>
      </c>
      <c r="HM1520" s="9" t="e">
        <f t="shared" ca="1" si="141"/>
        <v>#REF!</v>
      </c>
      <c r="HN1520" s="9" t="e">
        <f ca="1">SQRT($GS1520*(1-$GS1520/Controls!$D$15))</f>
        <v>#REF!</v>
      </c>
      <c r="HO1520" s="9" t="e">
        <f t="shared" ca="1" si="142"/>
        <v>#REF!</v>
      </c>
      <c r="HP1520" s="9" t="e">
        <f t="shared" ca="1" si="143"/>
        <v>#REF!</v>
      </c>
      <c r="HQ1520" s="9" t="e">
        <f ca="1">IF($GV1520=0,NA(),($GX1520*Controls!#REF!))</f>
        <v>#REF!</v>
      </c>
    </row>
    <row r="1521" spans="198:225" x14ac:dyDescent="0.25">
      <c r="GP1521" s="9" t="e">
        <f ca="1">INDIRECT(ADDRESS(ROW(),Controls!#REF!+30))</f>
        <v>#REF!</v>
      </c>
      <c r="GQ1521" s="9" t="e">
        <f ca="1">INDIRECT(ADDRESS(ROW(),Controls!#REF!+45))</f>
        <v>#REF!</v>
      </c>
      <c r="GR1521" s="9" t="e">
        <f ca="1">INDIRECT(ADDRESS(ROW(),Controls!#REF!+60))</f>
        <v>#REF!</v>
      </c>
      <c r="GS1521" s="9" t="e">
        <f ca="1">INDIRECT(ADDRESS(ROW(),Controls!#REF!+75))</f>
        <v>#REF!</v>
      </c>
      <c r="GT1521" s="9" t="e">
        <f ca="1">INDIRECT(ADDRESS(ROW(),Controls!#REF!+90))</f>
        <v>#REF!</v>
      </c>
      <c r="GU1521" s="9" t="e">
        <f ca="1">INDIRECT(ADDRESS(ROW(),Controls!#REF!+105))</f>
        <v>#REF!</v>
      </c>
      <c r="GV1521" s="9" t="e">
        <f ca="1">INDIRECT(ADDRESS(ROW(),Controls!#REF!+120))</f>
        <v>#REF!</v>
      </c>
      <c r="GW1521" s="9" t="e">
        <f ca="1">INDIRECT(ADDRESS(ROW(),Controls!#REF!+15))</f>
        <v>#REF!</v>
      </c>
      <c r="GX1521" s="9" t="e">
        <f ca="1">INDIRECT(ADDRESS(ROW(),Controls!#REF!+135))</f>
        <v>#REF!</v>
      </c>
      <c r="HJ1521" s="9" t="e">
        <f t="shared" ca="1" si="138"/>
        <v>#REF!</v>
      </c>
      <c r="HK1521" s="9" t="e">
        <f t="shared" ca="1" si="139"/>
        <v>#REF!</v>
      </c>
      <c r="HL1521" s="9" t="e">
        <f t="shared" ca="1" si="140"/>
        <v>#REF!</v>
      </c>
      <c r="HM1521" s="9" t="e">
        <f t="shared" ca="1" si="141"/>
        <v>#REF!</v>
      </c>
      <c r="HN1521" s="9" t="e">
        <f ca="1">SQRT($GS1521*(1-$GS1521/Controls!$D$15))</f>
        <v>#REF!</v>
      </c>
      <c r="HO1521" s="9" t="e">
        <f t="shared" ca="1" si="142"/>
        <v>#REF!</v>
      </c>
      <c r="HP1521" s="9" t="e">
        <f t="shared" ca="1" si="143"/>
        <v>#REF!</v>
      </c>
      <c r="HQ1521" s="9" t="e">
        <f ca="1">IF($GV1521=0,NA(),($GX1521*Controls!#REF!))</f>
        <v>#REF!</v>
      </c>
    </row>
    <row r="1522" spans="198:225" x14ac:dyDescent="0.25">
      <c r="GP1522" s="9" t="e">
        <f ca="1">INDIRECT(ADDRESS(ROW(),Controls!#REF!+30))</f>
        <v>#REF!</v>
      </c>
      <c r="GQ1522" s="9" t="e">
        <f ca="1">INDIRECT(ADDRESS(ROW(),Controls!#REF!+45))</f>
        <v>#REF!</v>
      </c>
      <c r="GR1522" s="9" t="e">
        <f ca="1">INDIRECT(ADDRESS(ROW(),Controls!#REF!+60))</f>
        <v>#REF!</v>
      </c>
      <c r="GS1522" s="9" t="e">
        <f ca="1">INDIRECT(ADDRESS(ROW(),Controls!#REF!+75))</f>
        <v>#REF!</v>
      </c>
      <c r="GT1522" s="9" t="e">
        <f ca="1">INDIRECT(ADDRESS(ROW(),Controls!#REF!+90))</f>
        <v>#REF!</v>
      </c>
      <c r="GU1522" s="9" t="e">
        <f ca="1">INDIRECT(ADDRESS(ROW(),Controls!#REF!+105))</f>
        <v>#REF!</v>
      </c>
      <c r="GV1522" s="9" t="e">
        <f ca="1">INDIRECT(ADDRESS(ROW(),Controls!#REF!+120))</f>
        <v>#REF!</v>
      </c>
      <c r="GW1522" s="9" t="e">
        <f ca="1">INDIRECT(ADDRESS(ROW(),Controls!#REF!+15))</f>
        <v>#REF!</v>
      </c>
      <c r="GX1522" s="9" t="e">
        <f ca="1">INDIRECT(ADDRESS(ROW(),Controls!#REF!+135))</f>
        <v>#REF!</v>
      </c>
      <c r="HJ1522" s="9" t="e">
        <f t="shared" ca="1" si="138"/>
        <v>#REF!</v>
      </c>
      <c r="HK1522" s="9" t="e">
        <f t="shared" ca="1" si="139"/>
        <v>#REF!</v>
      </c>
      <c r="HL1522" s="9" t="e">
        <f t="shared" ca="1" si="140"/>
        <v>#REF!</v>
      </c>
      <c r="HM1522" s="9" t="e">
        <f t="shared" ca="1" si="141"/>
        <v>#REF!</v>
      </c>
      <c r="HN1522" s="9" t="e">
        <f ca="1">SQRT($GS1522*(1-$GS1522/Controls!$D$15))</f>
        <v>#REF!</v>
      </c>
      <c r="HO1522" s="9" t="e">
        <f t="shared" ca="1" si="142"/>
        <v>#REF!</v>
      </c>
      <c r="HP1522" s="9" t="e">
        <f t="shared" ca="1" si="143"/>
        <v>#REF!</v>
      </c>
      <c r="HQ1522" s="9" t="e">
        <f ca="1">IF($GV1522=0,NA(),($GX1522*Controls!#REF!))</f>
        <v>#REF!</v>
      </c>
    </row>
    <row r="1523" spans="198:225" x14ac:dyDescent="0.25">
      <c r="GP1523" s="9" t="e">
        <f ca="1">INDIRECT(ADDRESS(ROW(),Controls!#REF!+30))</f>
        <v>#REF!</v>
      </c>
      <c r="GQ1523" s="9" t="e">
        <f ca="1">INDIRECT(ADDRESS(ROW(),Controls!#REF!+45))</f>
        <v>#REF!</v>
      </c>
      <c r="GR1523" s="9" t="e">
        <f ca="1">INDIRECT(ADDRESS(ROW(),Controls!#REF!+60))</f>
        <v>#REF!</v>
      </c>
      <c r="GS1523" s="9" t="e">
        <f ca="1">INDIRECT(ADDRESS(ROW(),Controls!#REF!+75))</f>
        <v>#REF!</v>
      </c>
      <c r="GT1523" s="9" t="e">
        <f ca="1">INDIRECT(ADDRESS(ROW(),Controls!#REF!+90))</f>
        <v>#REF!</v>
      </c>
      <c r="GU1523" s="9" t="e">
        <f ca="1">INDIRECT(ADDRESS(ROW(),Controls!#REF!+105))</f>
        <v>#REF!</v>
      </c>
      <c r="GV1523" s="9" t="e">
        <f ca="1">INDIRECT(ADDRESS(ROW(),Controls!#REF!+120))</f>
        <v>#REF!</v>
      </c>
      <c r="GW1523" s="9" t="e">
        <f ca="1">INDIRECT(ADDRESS(ROW(),Controls!#REF!+15))</f>
        <v>#REF!</v>
      </c>
      <c r="GX1523" s="9" t="e">
        <f ca="1">INDIRECT(ADDRESS(ROW(),Controls!#REF!+135))</f>
        <v>#REF!</v>
      </c>
      <c r="HJ1523" s="9" t="e">
        <f t="shared" ca="1" si="138"/>
        <v>#REF!</v>
      </c>
      <c r="HK1523" s="9" t="e">
        <f t="shared" ca="1" si="139"/>
        <v>#REF!</v>
      </c>
      <c r="HL1523" s="9" t="e">
        <f t="shared" ca="1" si="140"/>
        <v>#REF!</v>
      </c>
      <c r="HM1523" s="9" t="e">
        <f t="shared" ca="1" si="141"/>
        <v>#REF!</v>
      </c>
      <c r="HN1523" s="9" t="e">
        <f ca="1">SQRT($GS1523*(1-$GS1523/Controls!$D$15))</f>
        <v>#REF!</v>
      </c>
      <c r="HO1523" s="9" t="e">
        <f t="shared" ca="1" si="142"/>
        <v>#REF!</v>
      </c>
      <c r="HP1523" s="9" t="e">
        <f t="shared" ca="1" si="143"/>
        <v>#REF!</v>
      </c>
      <c r="HQ1523" s="9" t="e">
        <f ca="1">IF($GV1523=0,NA(),($GX1523*Controls!#REF!))</f>
        <v>#REF!</v>
      </c>
    </row>
    <row r="1524" spans="198:225" x14ac:dyDescent="0.25">
      <c r="GP1524" s="9" t="e">
        <f ca="1">INDIRECT(ADDRESS(ROW(),Controls!#REF!+30))</f>
        <v>#REF!</v>
      </c>
      <c r="GQ1524" s="9" t="e">
        <f ca="1">INDIRECT(ADDRESS(ROW(),Controls!#REF!+45))</f>
        <v>#REF!</v>
      </c>
      <c r="GR1524" s="9" t="e">
        <f ca="1">INDIRECT(ADDRESS(ROW(),Controls!#REF!+60))</f>
        <v>#REF!</v>
      </c>
      <c r="GS1524" s="9" t="e">
        <f ca="1">INDIRECT(ADDRESS(ROW(),Controls!#REF!+75))</f>
        <v>#REF!</v>
      </c>
      <c r="GT1524" s="9" t="e">
        <f ca="1">INDIRECT(ADDRESS(ROW(),Controls!#REF!+90))</f>
        <v>#REF!</v>
      </c>
      <c r="GU1524" s="9" t="e">
        <f ca="1">INDIRECT(ADDRESS(ROW(),Controls!#REF!+105))</f>
        <v>#REF!</v>
      </c>
      <c r="GV1524" s="9" t="e">
        <f ca="1">INDIRECT(ADDRESS(ROW(),Controls!#REF!+120))</f>
        <v>#REF!</v>
      </c>
      <c r="GW1524" s="9" t="e">
        <f ca="1">INDIRECT(ADDRESS(ROW(),Controls!#REF!+15))</f>
        <v>#REF!</v>
      </c>
      <c r="GX1524" s="9" t="e">
        <f ca="1">INDIRECT(ADDRESS(ROW(),Controls!#REF!+135))</f>
        <v>#REF!</v>
      </c>
      <c r="HJ1524" s="9" t="e">
        <f t="shared" ca="1" si="138"/>
        <v>#REF!</v>
      </c>
      <c r="HK1524" s="9" t="e">
        <f t="shared" ca="1" si="139"/>
        <v>#REF!</v>
      </c>
      <c r="HL1524" s="9" t="e">
        <f t="shared" ca="1" si="140"/>
        <v>#REF!</v>
      </c>
      <c r="HM1524" s="9" t="e">
        <f t="shared" ca="1" si="141"/>
        <v>#REF!</v>
      </c>
      <c r="HN1524" s="9" t="e">
        <f ca="1">SQRT($GS1524*(1-$GS1524/Controls!$D$15))</f>
        <v>#REF!</v>
      </c>
      <c r="HO1524" s="9" t="e">
        <f t="shared" ca="1" si="142"/>
        <v>#REF!</v>
      </c>
      <c r="HP1524" s="9" t="e">
        <f t="shared" ca="1" si="143"/>
        <v>#REF!</v>
      </c>
      <c r="HQ1524" s="9" t="e">
        <f ca="1">IF($GV1524=0,NA(),($GX1524*Controls!#REF!))</f>
        <v>#REF!</v>
      </c>
    </row>
    <row r="1525" spans="198:225" x14ac:dyDescent="0.25">
      <c r="GP1525" s="9" t="e">
        <f ca="1">INDIRECT(ADDRESS(ROW(),Controls!#REF!+30))</f>
        <v>#REF!</v>
      </c>
      <c r="GQ1525" s="9" t="e">
        <f ca="1">INDIRECT(ADDRESS(ROW(),Controls!#REF!+45))</f>
        <v>#REF!</v>
      </c>
      <c r="GR1525" s="9" t="e">
        <f ca="1">INDIRECT(ADDRESS(ROW(),Controls!#REF!+60))</f>
        <v>#REF!</v>
      </c>
      <c r="GS1525" s="9" t="e">
        <f ca="1">INDIRECT(ADDRESS(ROW(),Controls!#REF!+75))</f>
        <v>#REF!</v>
      </c>
      <c r="GT1525" s="9" t="e">
        <f ca="1">INDIRECT(ADDRESS(ROW(),Controls!#REF!+90))</f>
        <v>#REF!</v>
      </c>
      <c r="GU1525" s="9" t="e">
        <f ca="1">INDIRECT(ADDRESS(ROW(),Controls!#REF!+105))</f>
        <v>#REF!</v>
      </c>
      <c r="GV1525" s="9" t="e">
        <f ca="1">INDIRECT(ADDRESS(ROW(),Controls!#REF!+120))</f>
        <v>#REF!</v>
      </c>
      <c r="GW1525" s="9" t="e">
        <f ca="1">INDIRECT(ADDRESS(ROW(),Controls!#REF!+15))</f>
        <v>#REF!</v>
      </c>
      <c r="GX1525" s="9" t="e">
        <f ca="1">INDIRECT(ADDRESS(ROW(),Controls!#REF!+135))</f>
        <v>#REF!</v>
      </c>
      <c r="HJ1525" s="9" t="e">
        <f t="shared" ca="1" si="138"/>
        <v>#REF!</v>
      </c>
      <c r="HK1525" s="9" t="e">
        <f t="shared" ca="1" si="139"/>
        <v>#REF!</v>
      </c>
      <c r="HL1525" s="9" t="e">
        <f t="shared" ca="1" si="140"/>
        <v>#REF!</v>
      </c>
      <c r="HM1525" s="9" t="e">
        <f t="shared" ca="1" si="141"/>
        <v>#REF!</v>
      </c>
      <c r="HN1525" s="9" t="e">
        <f ca="1">SQRT($GS1525*(1-$GS1525/Controls!$D$15))</f>
        <v>#REF!</v>
      </c>
      <c r="HO1525" s="9" t="e">
        <f t="shared" ca="1" si="142"/>
        <v>#REF!</v>
      </c>
      <c r="HP1525" s="9" t="e">
        <f t="shared" ca="1" si="143"/>
        <v>#REF!</v>
      </c>
      <c r="HQ1525" s="9" t="e">
        <f ca="1">IF($GV1525=0,NA(),($GX1525*Controls!#REF!))</f>
        <v>#REF!</v>
      </c>
    </row>
    <row r="1526" spans="198:225" x14ac:dyDescent="0.25">
      <c r="GP1526" s="9" t="e">
        <f ca="1">INDIRECT(ADDRESS(ROW(),Controls!#REF!+30))</f>
        <v>#REF!</v>
      </c>
      <c r="GQ1526" s="9" t="e">
        <f ca="1">INDIRECT(ADDRESS(ROW(),Controls!#REF!+45))</f>
        <v>#REF!</v>
      </c>
      <c r="GR1526" s="9" t="e">
        <f ca="1">INDIRECT(ADDRESS(ROW(),Controls!#REF!+60))</f>
        <v>#REF!</v>
      </c>
      <c r="GS1526" s="9" t="e">
        <f ca="1">INDIRECT(ADDRESS(ROW(),Controls!#REF!+75))</f>
        <v>#REF!</v>
      </c>
      <c r="GT1526" s="9" t="e">
        <f ca="1">INDIRECT(ADDRESS(ROW(),Controls!#REF!+90))</f>
        <v>#REF!</v>
      </c>
      <c r="GU1526" s="9" t="e">
        <f ca="1">INDIRECT(ADDRESS(ROW(),Controls!#REF!+105))</f>
        <v>#REF!</v>
      </c>
      <c r="GV1526" s="9" t="e">
        <f ca="1">INDIRECT(ADDRESS(ROW(),Controls!#REF!+120))</f>
        <v>#REF!</v>
      </c>
      <c r="GW1526" s="9" t="e">
        <f ca="1">INDIRECT(ADDRESS(ROW(),Controls!#REF!+15))</f>
        <v>#REF!</v>
      </c>
      <c r="GX1526" s="9" t="e">
        <f ca="1">INDIRECT(ADDRESS(ROW(),Controls!#REF!+135))</f>
        <v>#REF!</v>
      </c>
      <c r="HJ1526" s="9" t="e">
        <f t="shared" ca="1" si="138"/>
        <v>#REF!</v>
      </c>
      <c r="HK1526" s="9" t="e">
        <f t="shared" ca="1" si="139"/>
        <v>#REF!</v>
      </c>
      <c r="HL1526" s="9" t="e">
        <f t="shared" ca="1" si="140"/>
        <v>#REF!</v>
      </c>
      <c r="HM1526" s="9" t="e">
        <f t="shared" ca="1" si="141"/>
        <v>#REF!</v>
      </c>
      <c r="HN1526" s="9" t="e">
        <f ca="1">SQRT($GS1526*(1-$GS1526/Controls!$D$15))</f>
        <v>#REF!</v>
      </c>
      <c r="HO1526" s="9" t="e">
        <f t="shared" ca="1" si="142"/>
        <v>#REF!</v>
      </c>
      <c r="HP1526" s="9" t="e">
        <f t="shared" ca="1" si="143"/>
        <v>#REF!</v>
      </c>
      <c r="HQ1526" s="9" t="e">
        <f ca="1">IF($GV1526=0,NA(),($GX1526*Controls!#REF!))</f>
        <v>#REF!</v>
      </c>
    </row>
    <row r="1527" spans="198:225" x14ac:dyDescent="0.25">
      <c r="GP1527" s="9" t="e">
        <f ca="1">INDIRECT(ADDRESS(ROW(),Controls!#REF!+30))</f>
        <v>#REF!</v>
      </c>
      <c r="GQ1527" s="9" t="e">
        <f ca="1">INDIRECT(ADDRESS(ROW(),Controls!#REF!+45))</f>
        <v>#REF!</v>
      </c>
      <c r="GR1527" s="9" t="e">
        <f ca="1">INDIRECT(ADDRESS(ROW(),Controls!#REF!+60))</f>
        <v>#REF!</v>
      </c>
      <c r="GS1527" s="9" t="e">
        <f ca="1">INDIRECT(ADDRESS(ROW(),Controls!#REF!+75))</f>
        <v>#REF!</v>
      </c>
      <c r="GT1527" s="9" t="e">
        <f ca="1">INDIRECT(ADDRESS(ROW(),Controls!#REF!+90))</f>
        <v>#REF!</v>
      </c>
      <c r="GU1527" s="9" t="e">
        <f ca="1">INDIRECT(ADDRESS(ROW(),Controls!#REF!+105))</f>
        <v>#REF!</v>
      </c>
      <c r="GV1527" s="9" t="e">
        <f ca="1">INDIRECT(ADDRESS(ROW(),Controls!#REF!+120))</f>
        <v>#REF!</v>
      </c>
      <c r="GW1527" s="9" t="e">
        <f ca="1">INDIRECT(ADDRESS(ROW(),Controls!#REF!+15))</f>
        <v>#REF!</v>
      </c>
      <c r="GX1527" s="9" t="e">
        <f ca="1">INDIRECT(ADDRESS(ROW(),Controls!#REF!+135))</f>
        <v>#REF!</v>
      </c>
      <c r="HJ1527" s="9" t="e">
        <f t="shared" ca="1" si="138"/>
        <v>#REF!</v>
      </c>
      <c r="HK1527" s="9" t="e">
        <f t="shared" ca="1" si="139"/>
        <v>#REF!</v>
      </c>
      <c r="HL1527" s="9" t="e">
        <f t="shared" ca="1" si="140"/>
        <v>#REF!</v>
      </c>
      <c r="HM1527" s="9" t="e">
        <f t="shared" ca="1" si="141"/>
        <v>#REF!</v>
      </c>
      <c r="HN1527" s="9" t="e">
        <f ca="1">SQRT($GS1527*(1-$GS1527/Controls!$D$15))</f>
        <v>#REF!</v>
      </c>
      <c r="HO1527" s="9" t="e">
        <f t="shared" ca="1" si="142"/>
        <v>#REF!</v>
      </c>
      <c r="HP1527" s="9" t="e">
        <f t="shared" ca="1" si="143"/>
        <v>#REF!</v>
      </c>
      <c r="HQ1527" s="9" t="e">
        <f ca="1">IF($GV1527=0,NA(),($GX1527*Controls!#REF!))</f>
        <v>#REF!</v>
      </c>
    </row>
    <row r="1528" spans="198:225" x14ac:dyDescent="0.25">
      <c r="GP1528" s="9" t="e">
        <f ca="1">INDIRECT(ADDRESS(ROW(),Controls!#REF!+30))</f>
        <v>#REF!</v>
      </c>
      <c r="GQ1528" s="9" t="e">
        <f ca="1">INDIRECT(ADDRESS(ROW(),Controls!#REF!+45))</f>
        <v>#REF!</v>
      </c>
      <c r="GR1528" s="9" t="e">
        <f ca="1">INDIRECT(ADDRESS(ROW(),Controls!#REF!+60))</f>
        <v>#REF!</v>
      </c>
      <c r="GS1528" s="9" t="e">
        <f ca="1">INDIRECT(ADDRESS(ROW(),Controls!#REF!+75))</f>
        <v>#REF!</v>
      </c>
      <c r="GT1528" s="9" t="e">
        <f ca="1">INDIRECT(ADDRESS(ROW(),Controls!#REF!+90))</f>
        <v>#REF!</v>
      </c>
      <c r="GU1528" s="9" t="e">
        <f ca="1">INDIRECT(ADDRESS(ROW(),Controls!#REF!+105))</f>
        <v>#REF!</v>
      </c>
      <c r="GV1528" s="9" t="e">
        <f ca="1">INDIRECT(ADDRESS(ROW(),Controls!#REF!+120))</f>
        <v>#REF!</v>
      </c>
      <c r="GW1528" s="9" t="e">
        <f ca="1">INDIRECT(ADDRESS(ROW(),Controls!#REF!+15))</f>
        <v>#REF!</v>
      </c>
      <c r="GX1528" s="9" t="e">
        <f ca="1">INDIRECT(ADDRESS(ROW(),Controls!#REF!+135))</f>
        <v>#REF!</v>
      </c>
      <c r="HJ1528" s="9" t="e">
        <f t="shared" ca="1" si="138"/>
        <v>#REF!</v>
      </c>
      <c r="HK1528" s="9" t="e">
        <f t="shared" ca="1" si="139"/>
        <v>#REF!</v>
      </c>
      <c r="HL1528" s="9" t="e">
        <f t="shared" ca="1" si="140"/>
        <v>#REF!</v>
      </c>
      <c r="HM1528" s="9" t="e">
        <f t="shared" ca="1" si="141"/>
        <v>#REF!</v>
      </c>
      <c r="HN1528" s="9" t="e">
        <f ca="1">SQRT($GS1528*(1-$GS1528/Controls!$D$15))</f>
        <v>#REF!</v>
      </c>
      <c r="HO1528" s="9" t="e">
        <f t="shared" ca="1" si="142"/>
        <v>#REF!</v>
      </c>
      <c r="HP1528" s="9" t="e">
        <f t="shared" ca="1" si="143"/>
        <v>#REF!</v>
      </c>
      <c r="HQ1528" s="9" t="e">
        <f ca="1">IF($GV1528=0,NA(),($GX1528*Controls!#REF!))</f>
        <v>#REF!</v>
      </c>
    </row>
    <row r="1529" spans="198:225" x14ac:dyDescent="0.25">
      <c r="GP1529" s="9" t="e">
        <f ca="1">INDIRECT(ADDRESS(ROW(),Controls!#REF!+30))</f>
        <v>#REF!</v>
      </c>
      <c r="GQ1529" s="9" t="e">
        <f ca="1">INDIRECT(ADDRESS(ROW(),Controls!#REF!+45))</f>
        <v>#REF!</v>
      </c>
      <c r="GR1529" s="9" t="e">
        <f ca="1">INDIRECT(ADDRESS(ROW(),Controls!#REF!+60))</f>
        <v>#REF!</v>
      </c>
      <c r="GS1529" s="9" t="e">
        <f ca="1">INDIRECT(ADDRESS(ROW(),Controls!#REF!+75))</f>
        <v>#REF!</v>
      </c>
      <c r="GT1529" s="9" t="e">
        <f ca="1">INDIRECT(ADDRESS(ROW(),Controls!#REF!+90))</f>
        <v>#REF!</v>
      </c>
      <c r="GU1529" s="9" t="e">
        <f ca="1">INDIRECT(ADDRESS(ROW(),Controls!#REF!+105))</f>
        <v>#REF!</v>
      </c>
      <c r="GV1529" s="9" t="e">
        <f ca="1">INDIRECT(ADDRESS(ROW(),Controls!#REF!+120))</f>
        <v>#REF!</v>
      </c>
      <c r="GW1529" s="9" t="e">
        <f ca="1">INDIRECT(ADDRESS(ROW(),Controls!#REF!+15))</f>
        <v>#REF!</v>
      </c>
      <c r="GX1529" s="9" t="e">
        <f ca="1">INDIRECT(ADDRESS(ROW(),Controls!#REF!+135))</f>
        <v>#REF!</v>
      </c>
      <c r="HJ1529" s="9" t="e">
        <f t="shared" ca="1" si="138"/>
        <v>#REF!</v>
      </c>
      <c r="HK1529" s="9" t="e">
        <f t="shared" ca="1" si="139"/>
        <v>#REF!</v>
      </c>
      <c r="HL1529" s="9" t="e">
        <f t="shared" ca="1" si="140"/>
        <v>#REF!</v>
      </c>
      <c r="HM1529" s="9" t="e">
        <f t="shared" ca="1" si="141"/>
        <v>#REF!</v>
      </c>
      <c r="HN1529" s="9" t="e">
        <f ca="1">SQRT($GS1529*(1-$GS1529/Controls!$D$15))</f>
        <v>#REF!</v>
      </c>
      <c r="HO1529" s="9" t="e">
        <f t="shared" ca="1" si="142"/>
        <v>#REF!</v>
      </c>
      <c r="HP1529" s="9" t="e">
        <f t="shared" ca="1" si="143"/>
        <v>#REF!</v>
      </c>
      <c r="HQ1529" s="9" t="e">
        <f ca="1">IF($GV1529=0,NA(),($GX1529*Controls!#REF!))</f>
        <v>#REF!</v>
      </c>
    </row>
    <row r="1530" spans="198:225" x14ac:dyDescent="0.25">
      <c r="GP1530" s="9" t="e">
        <f ca="1">INDIRECT(ADDRESS(ROW(),Controls!#REF!+30))</f>
        <v>#REF!</v>
      </c>
      <c r="GQ1530" s="9" t="e">
        <f ca="1">INDIRECT(ADDRESS(ROW(),Controls!#REF!+45))</f>
        <v>#REF!</v>
      </c>
      <c r="GR1530" s="9" t="e">
        <f ca="1">INDIRECT(ADDRESS(ROW(),Controls!#REF!+60))</f>
        <v>#REF!</v>
      </c>
      <c r="GS1530" s="9" t="e">
        <f ca="1">INDIRECT(ADDRESS(ROW(),Controls!#REF!+75))</f>
        <v>#REF!</v>
      </c>
      <c r="GT1530" s="9" t="e">
        <f ca="1">INDIRECT(ADDRESS(ROW(),Controls!#REF!+90))</f>
        <v>#REF!</v>
      </c>
      <c r="GU1530" s="9" t="e">
        <f ca="1">INDIRECT(ADDRESS(ROW(),Controls!#REF!+105))</f>
        <v>#REF!</v>
      </c>
      <c r="GV1530" s="9" t="e">
        <f ca="1">INDIRECT(ADDRESS(ROW(),Controls!#REF!+120))</f>
        <v>#REF!</v>
      </c>
      <c r="GW1530" s="9" t="e">
        <f ca="1">INDIRECT(ADDRESS(ROW(),Controls!#REF!+15))</f>
        <v>#REF!</v>
      </c>
      <c r="GX1530" s="9" t="e">
        <f ca="1">INDIRECT(ADDRESS(ROW(),Controls!#REF!+135))</f>
        <v>#REF!</v>
      </c>
      <c r="HJ1530" s="9" t="e">
        <f t="shared" ca="1" si="138"/>
        <v>#REF!</v>
      </c>
      <c r="HK1530" s="9" t="e">
        <f t="shared" ca="1" si="139"/>
        <v>#REF!</v>
      </c>
      <c r="HL1530" s="9" t="e">
        <f t="shared" ca="1" si="140"/>
        <v>#REF!</v>
      </c>
      <c r="HM1530" s="9" t="e">
        <f t="shared" ca="1" si="141"/>
        <v>#REF!</v>
      </c>
      <c r="HN1530" s="9" t="e">
        <f ca="1">SQRT($GS1530*(1-$GS1530/Controls!$D$15))</f>
        <v>#REF!</v>
      </c>
      <c r="HO1530" s="9" t="e">
        <f t="shared" ca="1" si="142"/>
        <v>#REF!</v>
      </c>
      <c r="HP1530" s="9" t="e">
        <f t="shared" ca="1" si="143"/>
        <v>#REF!</v>
      </c>
      <c r="HQ1530" s="9" t="e">
        <f ca="1">IF($GV1530=0,NA(),($GX1530*Controls!#REF!))</f>
        <v>#REF!</v>
      </c>
    </row>
    <row r="1531" spans="198:225" x14ac:dyDescent="0.25">
      <c r="GP1531" s="9" t="e">
        <f ca="1">INDIRECT(ADDRESS(ROW(),Controls!#REF!+30))</f>
        <v>#REF!</v>
      </c>
      <c r="GQ1531" s="9" t="e">
        <f ca="1">INDIRECT(ADDRESS(ROW(),Controls!#REF!+45))</f>
        <v>#REF!</v>
      </c>
      <c r="GR1531" s="9" t="e">
        <f ca="1">INDIRECT(ADDRESS(ROW(),Controls!#REF!+60))</f>
        <v>#REF!</v>
      </c>
      <c r="GS1531" s="9" t="e">
        <f ca="1">INDIRECT(ADDRESS(ROW(),Controls!#REF!+75))</f>
        <v>#REF!</v>
      </c>
      <c r="GT1531" s="9" t="e">
        <f ca="1">INDIRECT(ADDRESS(ROW(),Controls!#REF!+90))</f>
        <v>#REF!</v>
      </c>
      <c r="GU1531" s="9" t="e">
        <f ca="1">INDIRECT(ADDRESS(ROW(),Controls!#REF!+105))</f>
        <v>#REF!</v>
      </c>
      <c r="GV1531" s="9" t="e">
        <f ca="1">INDIRECT(ADDRESS(ROW(),Controls!#REF!+120))</f>
        <v>#REF!</v>
      </c>
      <c r="GW1531" s="9" t="e">
        <f ca="1">INDIRECT(ADDRESS(ROW(),Controls!#REF!+15))</f>
        <v>#REF!</v>
      </c>
      <c r="GX1531" s="9" t="e">
        <f ca="1">INDIRECT(ADDRESS(ROW(),Controls!#REF!+135))</f>
        <v>#REF!</v>
      </c>
      <c r="HJ1531" s="9" t="e">
        <f t="shared" ca="1" si="138"/>
        <v>#REF!</v>
      </c>
      <c r="HK1531" s="9" t="e">
        <f t="shared" ca="1" si="139"/>
        <v>#REF!</v>
      </c>
      <c r="HL1531" s="9" t="e">
        <f t="shared" ca="1" si="140"/>
        <v>#REF!</v>
      </c>
      <c r="HM1531" s="9" t="e">
        <f t="shared" ca="1" si="141"/>
        <v>#REF!</v>
      </c>
      <c r="HN1531" s="9" t="e">
        <f ca="1">SQRT($GS1531*(1-$GS1531/Controls!$D$15))</f>
        <v>#REF!</v>
      </c>
      <c r="HO1531" s="9" t="e">
        <f t="shared" ca="1" si="142"/>
        <v>#REF!</v>
      </c>
      <c r="HP1531" s="9" t="e">
        <f t="shared" ca="1" si="143"/>
        <v>#REF!</v>
      </c>
      <c r="HQ1531" s="9" t="e">
        <f ca="1">IF($GV1531=0,NA(),($GX1531*Controls!#REF!))</f>
        <v>#REF!</v>
      </c>
    </row>
    <row r="1532" spans="198:225" x14ac:dyDescent="0.25">
      <c r="GP1532" s="9" t="e">
        <f ca="1">INDIRECT(ADDRESS(ROW(),Controls!#REF!+30))</f>
        <v>#REF!</v>
      </c>
      <c r="GQ1532" s="9" t="e">
        <f ca="1">INDIRECT(ADDRESS(ROW(),Controls!#REF!+45))</f>
        <v>#REF!</v>
      </c>
      <c r="GR1532" s="9" t="e">
        <f ca="1">INDIRECT(ADDRESS(ROW(),Controls!#REF!+60))</f>
        <v>#REF!</v>
      </c>
      <c r="GS1532" s="9" t="e">
        <f ca="1">INDIRECT(ADDRESS(ROW(),Controls!#REF!+75))</f>
        <v>#REF!</v>
      </c>
      <c r="GT1532" s="9" t="e">
        <f ca="1">INDIRECT(ADDRESS(ROW(),Controls!#REF!+90))</f>
        <v>#REF!</v>
      </c>
      <c r="GU1532" s="9" t="e">
        <f ca="1">INDIRECT(ADDRESS(ROW(),Controls!#REF!+105))</f>
        <v>#REF!</v>
      </c>
      <c r="GV1532" s="9" t="e">
        <f ca="1">INDIRECT(ADDRESS(ROW(),Controls!#REF!+120))</f>
        <v>#REF!</v>
      </c>
      <c r="GW1532" s="9" t="e">
        <f ca="1">INDIRECT(ADDRESS(ROW(),Controls!#REF!+15))</f>
        <v>#REF!</v>
      </c>
      <c r="GX1532" s="9" t="e">
        <f ca="1">INDIRECT(ADDRESS(ROW(),Controls!#REF!+135))</f>
        <v>#REF!</v>
      </c>
      <c r="HJ1532" s="9" t="e">
        <f t="shared" ca="1" si="138"/>
        <v>#REF!</v>
      </c>
      <c r="HK1532" s="9" t="e">
        <f t="shared" ca="1" si="139"/>
        <v>#REF!</v>
      </c>
      <c r="HL1532" s="9" t="e">
        <f t="shared" ca="1" si="140"/>
        <v>#REF!</v>
      </c>
      <c r="HM1532" s="9" t="e">
        <f t="shared" ca="1" si="141"/>
        <v>#REF!</v>
      </c>
      <c r="HN1532" s="9" t="e">
        <f ca="1">SQRT($GS1532*(1-$GS1532/Controls!$D$15))</f>
        <v>#REF!</v>
      </c>
      <c r="HO1532" s="9" t="e">
        <f t="shared" ca="1" si="142"/>
        <v>#REF!</v>
      </c>
      <c r="HP1532" s="9" t="e">
        <f t="shared" ca="1" si="143"/>
        <v>#REF!</v>
      </c>
      <c r="HQ1532" s="9" t="e">
        <f ca="1">IF($GV1532=0,NA(),($GX1532*Controls!#REF!))</f>
        <v>#REF!</v>
      </c>
    </row>
    <row r="1533" spans="198:225" x14ac:dyDescent="0.25">
      <c r="GP1533" s="9" t="e">
        <f ca="1">INDIRECT(ADDRESS(ROW(),Controls!#REF!+30))</f>
        <v>#REF!</v>
      </c>
      <c r="GQ1533" s="9" t="e">
        <f ca="1">INDIRECT(ADDRESS(ROW(),Controls!#REF!+45))</f>
        <v>#REF!</v>
      </c>
      <c r="GR1533" s="9" t="e">
        <f ca="1">INDIRECT(ADDRESS(ROW(),Controls!#REF!+60))</f>
        <v>#REF!</v>
      </c>
      <c r="GS1533" s="9" t="e">
        <f ca="1">INDIRECT(ADDRESS(ROW(),Controls!#REF!+75))</f>
        <v>#REF!</v>
      </c>
      <c r="GT1533" s="9" t="e">
        <f ca="1">INDIRECT(ADDRESS(ROW(),Controls!#REF!+90))</f>
        <v>#REF!</v>
      </c>
      <c r="GU1533" s="9" t="e">
        <f ca="1">INDIRECT(ADDRESS(ROW(),Controls!#REF!+105))</f>
        <v>#REF!</v>
      </c>
      <c r="GV1533" s="9" t="e">
        <f ca="1">INDIRECT(ADDRESS(ROW(),Controls!#REF!+120))</f>
        <v>#REF!</v>
      </c>
      <c r="GW1533" s="9" t="e">
        <f ca="1">INDIRECT(ADDRESS(ROW(),Controls!#REF!+15))</f>
        <v>#REF!</v>
      </c>
      <c r="GX1533" s="9" t="e">
        <f ca="1">INDIRECT(ADDRESS(ROW(),Controls!#REF!+135))</f>
        <v>#REF!</v>
      </c>
      <c r="HJ1533" s="9" t="e">
        <f t="shared" ca="1" si="138"/>
        <v>#REF!</v>
      </c>
      <c r="HK1533" s="9" t="e">
        <f t="shared" ca="1" si="139"/>
        <v>#REF!</v>
      </c>
      <c r="HL1533" s="9" t="e">
        <f t="shared" ca="1" si="140"/>
        <v>#REF!</v>
      </c>
      <c r="HM1533" s="9" t="e">
        <f t="shared" ca="1" si="141"/>
        <v>#REF!</v>
      </c>
      <c r="HN1533" s="9" t="e">
        <f ca="1">SQRT($GS1533*(1-$GS1533/Controls!$D$15))</f>
        <v>#REF!</v>
      </c>
      <c r="HO1533" s="9" t="e">
        <f t="shared" ca="1" si="142"/>
        <v>#REF!</v>
      </c>
      <c r="HP1533" s="9" t="e">
        <f t="shared" ca="1" si="143"/>
        <v>#REF!</v>
      </c>
      <c r="HQ1533" s="9" t="e">
        <f ca="1">IF($GV1533=0,NA(),($GX1533*Controls!#REF!))</f>
        <v>#REF!</v>
      </c>
    </row>
    <row r="1534" spans="198:225" x14ac:dyDescent="0.25">
      <c r="GP1534" s="9" t="e">
        <f ca="1">INDIRECT(ADDRESS(ROW(),Controls!#REF!+30))</f>
        <v>#REF!</v>
      </c>
      <c r="GQ1534" s="9" t="e">
        <f ca="1">INDIRECT(ADDRESS(ROW(),Controls!#REF!+45))</f>
        <v>#REF!</v>
      </c>
      <c r="GR1534" s="9" t="e">
        <f ca="1">INDIRECT(ADDRESS(ROW(),Controls!#REF!+60))</f>
        <v>#REF!</v>
      </c>
      <c r="GS1534" s="9" t="e">
        <f ca="1">INDIRECT(ADDRESS(ROW(),Controls!#REF!+75))</f>
        <v>#REF!</v>
      </c>
      <c r="GT1534" s="9" t="e">
        <f ca="1">INDIRECT(ADDRESS(ROW(),Controls!#REF!+90))</f>
        <v>#REF!</v>
      </c>
      <c r="GU1534" s="9" t="e">
        <f ca="1">INDIRECT(ADDRESS(ROW(),Controls!#REF!+105))</f>
        <v>#REF!</v>
      </c>
      <c r="GV1534" s="9" t="e">
        <f ca="1">INDIRECT(ADDRESS(ROW(),Controls!#REF!+120))</f>
        <v>#REF!</v>
      </c>
      <c r="GW1534" s="9" t="e">
        <f ca="1">INDIRECT(ADDRESS(ROW(),Controls!#REF!+15))</f>
        <v>#REF!</v>
      </c>
      <c r="GX1534" s="9" t="e">
        <f ca="1">INDIRECT(ADDRESS(ROW(),Controls!#REF!+135))</f>
        <v>#REF!</v>
      </c>
      <c r="HJ1534" s="9" t="e">
        <f t="shared" ca="1" si="138"/>
        <v>#REF!</v>
      </c>
      <c r="HK1534" s="9" t="e">
        <f t="shared" ca="1" si="139"/>
        <v>#REF!</v>
      </c>
      <c r="HL1534" s="9" t="e">
        <f t="shared" ca="1" si="140"/>
        <v>#REF!</v>
      </c>
      <c r="HM1534" s="9" t="e">
        <f t="shared" ca="1" si="141"/>
        <v>#REF!</v>
      </c>
      <c r="HN1534" s="9" t="e">
        <f ca="1">SQRT($GS1534*(1-$GS1534/Controls!$D$15))</f>
        <v>#REF!</v>
      </c>
      <c r="HO1534" s="9" t="e">
        <f t="shared" ca="1" si="142"/>
        <v>#REF!</v>
      </c>
      <c r="HP1534" s="9" t="e">
        <f t="shared" ca="1" si="143"/>
        <v>#REF!</v>
      </c>
      <c r="HQ1534" s="9" t="e">
        <f ca="1">IF($GV1534=0,NA(),($GX1534*Controls!#REF!))</f>
        <v>#REF!</v>
      </c>
    </row>
    <row r="1535" spans="198:225" x14ac:dyDescent="0.25">
      <c r="GP1535" s="9" t="e">
        <f ca="1">INDIRECT(ADDRESS(ROW(),Controls!#REF!+30))</f>
        <v>#REF!</v>
      </c>
      <c r="GQ1535" s="9" t="e">
        <f ca="1">INDIRECT(ADDRESS(ROW(),Controls!#REF!+45))</f>
        <v>#REF!</v>
      </c>
      <c r="GR1535" s="9" t="e">
        <f ca="1">INDIRECT(ADDRESS(ROW(),Controls!#REF!+60))</f>
        <v>#REF!</v>
      </c>
      <c r="GS1535" s="9" t="e">
        <f ca="1">INDIRECT(ADDRESS(ROW(),Controls!#REF!+75))</f>
        <v>#REF!</v>
      </c>
      <c r="GT1535" s="9" t="e">
        <f ca="1">INDIRECT(ADDRESS(ROW(),Controls!#REF!+90))</f>
        <v>#REF!</v>
      </c>
      <c r="GU1535" s="9" t="e">
        <f ca="1">INDIRECT(ADDRESS(ROW(),Controls!#REF!+105))</f>
        <v>#REF!</v>
      </c>
      <c r="GV1535" s="9" t="e">
        <f ca="1">INDIRECT(ADDRESS(ROW(),Controls!#REF!+120))</f>
        <v>#REF!</v>
      </c>
      <c r="GW1535" s="9" t="e">
        <f ca="1">INDIRECT(ADDRESS(ROW(),Controls!#REF!+15))</f>
        <v>#REF!</v>
      </c>
      <c r="GX1535" s="9" t="e">
        <f ca="1">INDIRECT(ADDRESS(ROW(),Controls!#REF!+135))</f>
        <v>#REF!</v>
      </c>
      <c r="HJ1535" s="9" t="e">
        <f t="shared" ca="1" si="138"/>
        <v>#REF!</v>
      </c>
      <c r="HK1535" s="9" t="e">
        <f t="shared" ca="1" si="139"/>
        <v>#REF!</v>
      </c>
      <c r="HL1535" s="9" t="e">
        <f t="shared" ca="1" si="140"/>
        <v>#REF!</v>
      </c>
      <c r="HM1535" s="9" t="e">
        <f t="shared" ca="1" si="141"/>
        <v>#REF!</v>
      </c>
      <c r="HN1535" s="9" t="e">
        <f ca="1">SQRT($GS1535*(1-$GS1535/Controls!$D$15))</f>
        <v>#REF!</v>
      </c>
      <c r="HO1535" s="9" t="e">
        <f t="shared" ca="1" si="142"/>
        <v>#REF!</v>
      </c>
      <c r="HP1535" s="9" t="e">
        <f t="shared" ca="1" si="143"/>
        <v>#REF!</v>
      </c>
      <c r="HQ1535" s="9" t="e">
        <f ca="1">IF($GV1535=0,NA(),($GX1535*Controls!#REF!))</f>
        <v>#REF!</v>
      </c>
    </row>
    <row r="1536" spans="198:225" x14ac:dyDescent="0.25">
      <c r="GP1536" s="9" t="e">
        <f ca="1">INDIRECT(ADDRESS(ROW(),Controls!#REF!+30))</f>
        <v>#REF!</v>
      </c>
      <c r="GQ1536" s="9" t="e">
        <f ca="1">INDIRECT(ADDRESS(ROW(),Controls!#REF!+45))</f>
        <v>#REF!</v>
      </c>
      <c r="GR1536" s="9" t="e">
        <f ca="1">INDIRECT(ADDRESS(ROW(),Controls!#REF!+60))</f>
        <v>#REF!</v>
      </c>
      <c r="GS1536" s="9" t="e">
        <f ca="1">INDIRECT(ADDRESS(ROW(),Controls!#REF!+75))</f>
        <v>#REF!</v>
      </c>
      <c r="GT1536" s="9" t="e">
        <f ca="1">INDIRECT(ADDRESS(ROW(),Controls!#REF!+90))</f>
        <v>#REF!</v>
      </c>
      <c r="GU1536" s="9" t="e">
        <f ca="1">INDIRECT(ADDRESS(ROW(),Controls!#REF!+105))</f>
        <v>#REF!</v>
      </c>
      <c r="GV1536" s="9" t="e">
        <f ca="1">INDIRECT(ADDRESS(ROW(),Controls!#REF!+120))</f>
        <v>#REF!</v>
      </c>
      <c r="GW1536" s="9" t="e">
        <f ca="1">INDIRECT(ADDRESS(ROW(),Controls!#REF!+15))</f>
        <v>#REF!</v>
      </c>
      <c r="GX1536" s="9" t="e">
        <f ca="1">INDIRECT(ADDRESS(ROW(),Controls!#REF!+135))</f>
        <v>#REF!</v>
      </c>
      <c r="HJ1536" s="9" t="e">
        <f t="shared" ca="1" si="138"/>
        <v>#REF!</v>
      </c>
      <c r="HK1536" s="9" t="e">
        <f t="shared" ca="1" si="139"/>
        <v>#REF!</v>
      </c>
      <c r="HL1536" s="9" t="e">
        <f t="shared" ca="1" si="140"/>
        <v>#REF!</v>
      </c>
      <c r="HM1536" s="9" t="e">
        <f t="shared" ca="1" si="141"/>
        <v>#REF!</v>
      </c>
      <c r="HN1536" s="9" t="e">
        <f ca="1">SQRT($GS1536*(1-$GS1536/Controls!$D$15))</f>
        <v>#REF!</v>
      </c>
      <c r="HO1536" s="9" t="e">
        <f t="shared" ca="1" si="142"/>
        <v>#REF!</v>
      </c>
      <c r="HP1536" s="9" t="e">
        <f t="shared" ca="1" si="143"/>
        <v>#REF!</v>
      </c>
      <c r="HQ1536" s="9" t="e">
        <f ca="1">IF($GV1536=0,NA(),($GX1536*Controls!#REF!))</f>
        <v>#REF!</v>
      </c>
    </row>
    <row r="1537" spans="198:225" x14ac:dyDescent="0.25">
      <c r="GP1537" s="9" t="e">
        <f ca="1">INDIRECT(ADDRESS(ROW(),Controls!#REF!+30))</f>
        <v>#REF!</v>
      </c>
      <c r="GQ1537" s="9" t="e">
        <f ca="1">INDIRECT(ADDRESS(ROW(),Controls!#REF!+45))</f>
        <v>#REF!</v>
      </c>
      <c r="GR1537" s="9" t="e">
        <f ca="1">INDIRECT(ADDRESS(ROW(),Controls!#REF!+60))</f>
        <v>#REF!</v>
      </c>
      <c r="GS1537" s="9" t="e">
        <f ca="1">INDIRECT(ADDRESS(ROW(),Controls!#REF!+75))</f>
        <v>#REF!</v>
      </c>
      <c r="GT1537" s="9" t="e">
        <f ca="1">INDIRECT(ADDRESS(ROW(),Controls!#REF!+90))</f>
        <v>#REF!</v>
      </c>
      <c r="GU1537" s="9" t="e">
        <f ca="1">INDIRECT(ADDRESS(ROW(),Controls!#REF!+105))</f>
        <v>#REF!</v>
      </c>
      <c r="GV1537" s="9" t="e">
        <f ca="1">INDIRECT(ADDRESS(ROW(),Controls!#REF!+120))</f>
        <v>#REF!</v>
      </c>
      <c r="GW1537" s="9" t="e">
        <f ca="1">INDIRECT(ADDRESS(ROW(),Controls!#REF!+15))</f>
        <v>#REF!</v>
      </c>
      <c r="GX1537" s="9" t="e">
        <f ca="1">INDIRECT(ADDRESS(ROW(),Controls!#REF!+135))</f>
        <v>#REF!</v>
      </c>
      <c r="HJ1537" s="9" t="e">
        <f t="shared" ref="HJ1537:HJ1600" ca="1" si="144">IF($GV1537=0,NA(),MAX($GP1537,0.01)/$GQ1537)</f>
        <v>#REF!</v>
      </c>
      <c r="HK1537" s="9" t="e">
        <f t="shared" ref="HK1537:HK1600" ca="1" si="145">IF($GV1537=0,NA(),($GP1537-$GQ1537)/$GV1537)</f>
        <v>#REF!</v>
      </c>
      <c r="HL1537" s="9" t="e">
        <f t="shared" ref="HL1537:HL1600" ca="1" si="146">IF($GV1537=0,NA(),MAX($GU1537/$GT1537,0.01))</f>
        <v>#REF!</v>
      </c>
      <c r="HM1537" s="9" t="e">
        <f t="shared" ref="HM1537:HM1600" ca="1" si="147">IF($GV1537=0,NA(),($GU1537-$GT1537)/$GV1537)</f>
        <v>#REF!</v>
      </c>
      <c r="HN1537" s="9" t="e">
        <f ca="1">SQRT($GS1537*(1-$GS1537/Controls!$D$15))</f>
        <v>#REF!</v>
      </c>
      <c r="HO1537" s="9" t="e">
        <f t="shared" ref="HO1537:HO1600" ca="1" si="148">IF($HN1537=0,0,$GR1537/$HN1537)</f>
        <v>#REF!</v>
      </c>
      <c r="HP1537" s="9" t="e">
        <f t="shared" ref="HP1537:HP1600" ca="1" si="149">IF($GV1537=0,NA(),$GW1537/$GV1537)</f>
        <v>#REF!</v>
      </c>
      <c r="HQ1537" s="9" t="e">
        <f ca="1">IF($GV1537=0,NA(),($GX1537*Controls!#REF!))</f>
        <v>#REF!</v>
      </c>
    </row>
    <row r="1538" spans="198:225" x14ac:dyDescent="0.25">
      <c r="GP1538" s="9" t="e">
        <f ca="1">INDIRECT(ADDRESS(ROW(),Controls!#REF!+30))</f>
        <v>#REF!</v>
      </c>
      <c r="GQ1538" s="9" t="e">
        <f ca="1">INDIRECT(ADDRESS(ROW(),Controls!#REF!+45))</f>
        <v>#REF!</v>
      </c>
      <c r="GR1538" s="9" t="e">
        <f ca="1">INDIRECT(ADDRESS(ROW(),Controls!#REF!+60))</f>
        <v>#REF!</v>
      </c>
      <c r="GS1538" s="9" t="e">
        <f ca="1">INDIRECT(ADDRESS(ROW(),Controls!#REF!+75))</f>
        <v>#REF!</v>
      </c>
      <c r="GT1538" s="9" t="e">
        <f ca="1">INDIRECT(ADDRESS(ROW(),Controls!#REF!+90))</f>
        <v>#REF!</v>
      </c>
      <c r="GU1538" s="9" t="e">
        <f ca="1">INDIRECT(ADDRESS(ROW(),Controls!#REF!+105))</f>
        <v>#REF!</v>
      </c>
      <c r="GV1538" s="9" t="e">
        <f ca="1">INDIRECT(ADDRESS(ROW(),Controls!#REF!+120))</f>
        <v>#REF!</v>
      </c>
      <c r="GW1538" s="9" t="e">
        <f ca="1">INDIRECT(ADDRESS(ROW(),Controls!#REF!+15))</f>
        <v>#REF!</v>
      </c>
      <c r="GX1538" s="9" t="e">
        <f ca="1">INDIRECT(ADDRESS(ROW(),Controls!#REF!+135))</f>
        <v>#REF!</v>
      </c>
      <c r="HJ1538" s="9" t="e">
        <f t="shared" ca="1" si="144"/>
        <v>#REF!</v>
      </c>
      <c r="HK1538" s="9" t="e">
        <f t="shared" ca="1" si="145"/>
        <v>#REF!</v>
      </c>
      <c r="HL1538" s="9" t="e">
        <f t="shared" ca="1" si="146"/>
        <v>#REF!</v>
      </c>
      <c r="HM1538" s="9" t="e">
        <f t="shared" ca="1" si="147"/>
        <v>#REF!</v>
      </c>
      <c r="HN1538" s="9" t="e">
        <f ca="1">SQRT($GS1538*(1-$GS1538/Controls!$D$15))</f>
        <v>#REF!</v>
      </c>
      <c r="HO1538" s="9" t="e">
        <f t="shared" ca="1" si="148"/>
        <v>#REF!</v>
      </c>
      <c r="HP1538" s="9" t="e">
        <f t="shared" ca="1" si="149"/>
        <v>#REF!</v>
      </c>
      <c r="HQ1538" s="9" t="e">
        <f ca="1">IF($GV1538=0,NA(),($GX1538*Controls!#REF!))</f>
        <v>#REF!</v>
      </c>
    </row>
    <row r="1539" spans="198:225" x14ac:dyDescent="0.25">
      <c r="GP1539" s="9" t="e">
        <f ca="1">INDIRECT(ADDRESS(ROW(),Controls!#REF!+30))</f>
        <v>#REF!</v>
      </c>
      <c r="GQ1539" s="9" t="e">
        <f ca="1">INDIRECT(ADDRESS(ROW(),Controls!#REF!+45))</f>
        <v>#REF!</v>
      </c>
      <c r="GR1539" s="9" t="e">
        <f ca="1">INDIRECT(ADDRESS(ROW(),Controls!#REF!+60))</f>
        <v>#REF!</v>
      </c>
      <c r="GS1539" s="9" t="e">
        <f ca="1">INDIRECT(ADDRESS(ROW(),Controls!#REF!+75))</f>
        <v>#REF!</v>
      </c>
      <c r="GT1539" s="9" t="e">
        <f ca="1">INDIRECT(ADDRESS(ROW(),Controls!#REF!+90))</f>
        <v>#REF!</v>
      </c>
      <c r="GU1539" s="9" t="e">
        <f ca="1">INDIRECT(ADDRESS(ROW(),Controls!#REF!+105))</f>
        <v>#REF!</v>
      </c>
      <c r="GV1539" s="9" t="e">
        <f ca="1">INDIRECT(ADDRESS(ROW(),Controls!#REF!+120))</f>
        <v>#REF!</v>
      </c>
      <c r="GW1539" s="9" t="e">
        <f ca="1">INDIRECT(ADDRESS(ROW(),Controls!#REF!+15))</f>
        <v>#REF!</v>
      </c>
      <c r="GX1539" s="9" t="e">
        <f ca="1">INDIRECT(ADDRESS(ROW(),Controls!#REF!+135))</f>
        <v>#REF!</v>
      </c>
      <c r="HJ1539" s="9" t="e">
        <f t="shared" ca="1" si="144"/>
        <v>#REF!</v>
      </c>
      <c r="HK1539" s="9" t="e">
        <f t="shared" ca="1" si="145"/>
        <v>#REF!</v>
      </c>
      <c r="HL1539" s="9" t="e">
        <f t="shared" ca="1" si="146"/>
        <v>#REF!</v>
      </c>
      <c r="HM1539" s="9" t="e">
        <f t="shared" ca="1" si="147"/>
        <v>#REF!</v>
      </c>
      <c r="HN1539" s="9" t="e">
        <f ca="1">SQRT($GS1539*(1-$GS1539/Controls!$D$15))</f>
        <v>#REF!</v>
      </c>
      <c r="HO1539" s="9" t="e">
        <f t="shared" ca="1" si="148"/>
        <v>#REF!</v>
      </c>
      <c r="HP1539" s="9" t="e">
        <f t="shared" ca="1" si="149"/>
        <v>#REF!</v>
      </c>
      <c r="HQ1539" s="9" t="e">
        <f ca="1">IF($GV1539=0,NA(),($GX1539*Controls!#REF!))</f>
        <v>#REF!</v>
      </c>
    </row>
    <row r="1540" spans="198:225" x14ac:dyDescent="0.25">
      <c r="GP1540" s="9" t="e">
        <f ca="1">INDIRECT(ADDRESS(ROW(),Controls!#REF!+30))</f>
        <v>#REF!</v>
      </c>
      <c r="GQ1540" s="9" t="e">
        <f ca="1">INDIRECT(ADDRESS(ROW(),Controls!#REF!+45))</f>
        <v>#REF!</v>
      </c>
      <c r="GR1540" s="9" t="e">
        <f ca="1">INDIRECT(ADDRESS(ROW(),Controls!#REF!+60))</f>
        <v>#REF!</v>
      </c>
      <c r="GS1540" s="9" t="e">
        <f ca="1">INDIRECT(ADDRESS(ROW(),Controls!#REF!+75))</f>
        <v>#REF!</v>
      </c>
      <c r="GT1540" s="9" t="e">
        <f ca="1">INDIRECT(ADDRESS(ROW(),Controls!#REF!+90))</f>
        <v>#REF!</v>
      </c>
      <c r="GU1540" s="9" t="e">
        <f ca="1">INDIRECT(ADDRESS(ROW(),Controls!#REF!+105))</f>
        <v>#REF!</v>
      </c>
      <c r="GV1540" s="9" t="e">
        <f ca="1">INDIRECT(ADDRESS(ROW(),Controls!#REF!+120))</f>
        <v>#REF!</v>
      </c>
      <c r="GW1540" s="9" t="e">
        <f ca="1">INDIRECT(ADDRESS(ROW(),Controls!#REF!+15))</f>
        <v>#REF!</v>
      </c>
      <c r="GX1540" s="9" t="e">
        <f ca="1">INDIRECT(ADDRESS(ROW(),Controls!#REF!+135))</f>
        <v>#REF!</v>
      </c>
      <c r="HJ1540" s="9" t="e">
        <f t="shared" ca="1" si="144"/>
        <v>#REF!</v>
      </c>
      <c r="HK1540" s="9" t="e">
        <f t="shared" ca="1" si="145"/>
        <v>#REF!</v>
      </c>
      <c r="HL1540" s="9" t="e">
        <f t="shared" ca="1" si="146"/>
        <v>#REF!</v>
      </c>
      <c r="HM1540" s="9" t="e">
        <f t="shared" ca="1" si="147"/>
        <v>#REF!</v>
      </c>
      <c r="HN1540" s="9" t="e">
        <f ca="1">SQRT($GS1540*(1-$GS1540/Controls!$D$15))</f>
        <v>#REF!</v>
      </c>
      <c r="HO1540" s="9" t="e">
        <f t="shared" ca="1" si="148"/>
        <v>#REF!</v>
      </c>
      <c r="HP1540" s="9" t="e">
        <f t="shared" ca="1" si="149"/>
        <v>#REF!</v>
      </c>
      <c r="HQ1540" s="9" t="e">
        <f ca="1">IF($GV1540=0,NA(),($GX1540*Controls!#REF!))</f>
        <v>#REF!</v>
      </c>
    </row>
    <row r="1541" spans="198:225" x14ac:dyDescent="0.25">
      <c r="GP1541" s="9" t="e">
        <f ca="1">INDIRECT(ADDRESS(ROW(),Controls!#REF!+30))</f>
        <v>#REF!</v>
      </c>
      <c r="GQ1541" s="9" t="e">
        <f ca="1">INDIRECT(ADDRESS(ROW(),Controls!#REF!+45))</f>
        <v>#REF!</v>
      </c>
      <c r="GR1541" s="9" t="e">
        <f ca="1">INDIRECT(ADDRESS(ROW(),Controls!#REF!+60))</f>
        <v>#REF!</v>
      </c>
      <c r="GS1541" s="9" t="e">
        <f ca="1">INDIRECT(ADDRESS(ROW(),Controls!#REF!+75))</f>
        <v>#REF!</v>
      </c>
      <c r="GT1541" s="9" t="e">
        <f ca="1">INDIRECT(ADDRESS(ROW(),Controls!#REF!+90))</f>
        <v>#REF!</v>
      </c>
      <c r="GU1541" s="9" t="e">
        <f ca="1">INDIRECT(ADDRESS(ROW(),Controls!#REF!+105))</f>
        <v>#REF!</v>
      </c>
      <c r="GV1541" s="9" t="e">
        <f ca="1">INDIRECT(ADDRESS(ROW(),Controls!#REF!+120))</f>
        <v>#REF!</v>
      </c>
      <c r="GW1541" s="9" t="e">
        <f ca="1">INDIRECT(ADDRESS(ROW(),Controls!#REF!+15))</f>
        <v>#REF!</v>
      </c>
      <c r="GX1541" s="9" t="e">
        <f ca="1">INDIRECT(ADDRESS(ROW(),Controls!#REF!+135))</f>
        <v>#REF!</v>
      </c>
      <c r="HJ1541" s="9" t="e">
        <f t="shared" ca="1" si="144"/>
        <v>#REF!</v>
      </c>
      <c r="HK1541" s="9" t="e">
        <f t="shared" ca="1" si="145"/>
        <v>#REF!</v>
      </c>
      <c r="HL1541" s="9" t="e">
        <f t="shared" ca="1" si="146"/>
        <v>#REF!</v>
      </c>
      <c r="HM1541" s="9" t="e">
        <f t="shared" ca="1" si="147"/>
        <v>#REF!</v>
      </c>
      <c r="HN1541" s="9" t="e">
        <f ca="1">SQRT($GS1541*(1-$GS1541/Controls!$D$15))</f>
        <v>#REF!</v>
      </c>
      <c r="HO1541" s="9" t="e">
        <f t="shared" ca="1" si="148"/>
        <v>#REF!</v>
      </c>
      <c r="HP1541" s="9" t="e">
        <f t="shared" ca="1" si="149"/>
        <v>#REF!</v>
      </c>
      <c r="HQ1541" s="9" t="e">
        <f ca="1">IF($GV1541=0,NA(),($GX1541*Controls!#REF!))</f>
        <v>#REF!</v>
      </c>
    </row>
    <row r="1542" spans="198:225" x14ac:dyDescent="0.25">
      <c r="GP1542" s="9" t="e">
        <f ca="1">INDIRECT(ADDRESS(ROW(),Controls!#REF!+30))</f>
        <v>#REF!</v>
      </c>
      <c r="GQ1542" s="9" t="e">
        <f ca="1">INDIRECT(ADDRESS(ROW(),Controls!#REF!+45))</f>
        <v>#REF!</v>
      </c>
      <c r="GR1542" s="9" t="e">
        <f ca="1">INDIRECT(ADDRESS(ROW(),Controls!#REF!+60))</f>
        <v>#REF!</v>
      </c>
      <c r="GS1542" s="9" t="e">
        <f ca="1">INDIRECT(ADDRESS(ROW(),Controls!#REF!+75))</f>
        <v>#REF!</v>
      </c>
      <c r="GT1542" s="9" t="e">
        <f ca="1">INDIRECT(ADDRESS(ROW(),Controls!#REF!+90))</f>
        <v>#REF!</v>
      </c>
      <c r="GU1542" s="9" t="e">
        <f ca="1">INDIRECT(ADDRESS(ROW(),Controls!#REF!+105))</f>
        <v>#REF!</v>
      </c>
      <c r="GV1542" s="9" t="e">
        <f ca="1">INDIRECT(ADDRESS(ROW(),Controls!#REF!+120))</f>
        <v>#REF!</v>
      </c>
      <c r="GW1542" s="9" t="e">
        <f ca="1">INDIRECT(ADDRESS(ROW(),Controls!#REF!+15))</f>
        <v>#REF!</v>
      </c>
      <c r="GX1542" s="9" t="e">
        <f ca="1">INDIRECT(ADDRESS(ROW(),Controls!#REF!+135))</f>
        <v>#REF!</v>
      </c>
      <c r="HJ1542" s="9" t="e">
        <f t="shared" ca="1" si="144"/>
        <v>#REF!</v>
      </c>
      <c r="HK1542" s="9" t="e">
        <f t="shared" ca="1" si="145"/>
        <v>#REF!</v>
      </c>
      <c r="HL1542" s="9" t="e">
        <f t="shared" ca="1" si="146"/>
        <v>#REF!</v>
      </c>
      <c r="HM1542" s="9" t="e">
        <f t="shared" ca="1" si="147"/>
        <v>#REF!</v>
      </c>
      <c r="HN1542" s="9" t="e">
        <f ca="1">SQRT($GS1542*(1-$GS1542/Controls!$D$15))</f>
        <v>#REF!</v>
      </c>
      <c r="HO1542" s="9" t="e">
        <f t="shared" ca="1" si="148"/>
        <v>#REF!</v>
      </c>
      <c r="HP1542" s="9" t="e">
        <f t="shared" ca="1" si="149"/>
        <v>#REF!</v>
      </c>
      <c r="HQ1542" s="9" t="e">
        <f ca="1">IF($GV1542=0,NA(),($GX1542*Controls!#REF!))</f>
        <v>#REF!</v>
      </c>
    </row>
    <row r="1543" spans="198:225" x14ac:dyDescent="0.25">
      <c r="GP1543" s="9" t="e">
        <f ca="1">INDIRECT(ADDRESS(ROW(),Controls!#REF!+30))</f>
        <v>#REF!</v>
      </c>
      <c r="GQ1543" s="9" t="e">
        <f ca="1">INDIRECT(ADDRESS(ROW(),Controls!#REF!+45))</f>
        <v>#REF!</v>
      </c>
      <c r="GR1543" s="9" t="e">
        <f ca="1">INDIRECT(ADDRESS(ROW(),Controls!#REF!+60))</f>
        <v>#REF!</v>
      </c>
      <c r="GS1543" s="9" t="e">
        <f ca="1">INDIRECT(ADDRESS(ROW(),Controls!#REF!+75))</f>
        <v>#REF!</v>
      </c>
      <c r="GT1543" s="9" t="e">
        <f ca="1">INDIRECT(ADDRESS(ROW(),Controls!#REF!+90))</f>
        <v>#REF!</v>
      </c>
      <c r="GU1543" s="9" t="e">
        <f ca="1">INDIRECT(ADDRESS(ROW(),Controls!#REF!+105))</f>
        <v>#REF!</v>
      </c>
      <c r="GV1543" s="9" t="e">
        <f ca="1">INDIRECT(ADDRESS(ROW(),Controls!#REF!+120))</f>
        <v>#REF!</v>
      </c>
      <c r="GW1543" s="9" t="e">
        <f ca="1">INDIRECT(ADDRESS(ROW(),Controls!#REF!+15))</f>
        <v>#REF!</v>
      </c>
      <c r="GX1543" s="9" t="e">
        <f ca="1">INDIRECT(ADDRESS(ROW(),Controls!#REF!+135))</f>
        <v>#REF!</v>
      </c>
      <c r="HJ1543" s="9" t="e">
        <f t="shared" ca="1" si="144"/>
        <v>#REF!</v>
      </c>
      <c r="HK1543" s="9" t="e">
        <f t="shared" ca="1" si="145"/>
        <v>#REF!</v>
      </c>
      <c r="HL1543" s="9" t="e">
        <f t="shared" ca="1" si="146"/>
        <v>#REF!</v>
      </c>
      <c r="HM1543" s="9" t="e">
        <f t="shared" ca="1" si="147"/>
        <v>#REF!</v>
      </c>
      <c r="HN1543" s="9" t="e">
        <f ca="1">SQRT($GS1543*(1-$GS1543/Controls!$D$15))</f>
        <v>#REF!</v>
      </c>
      <c r="HO1543" s="9" t="e">
        <f t="shared" ca="1" si="148"/>
        <v>#REF!</v>
      </c>
      <c r="HP1543" s="9" t="e">
        <f t="shared" ca="1" si="149"/>
        <v>#REF!</v>
      </c>
      <c r="HQ1543" s="9" t="e">
        <f ca="1">IF($GV1543=0,NA(),($GX1543*Controls!#REF!))</f>
        <v>#REF!</v>
      </c>
    </row>
    <row r="1544" spans="198:225" x14ac:dyDescent="0.25">
      <c r="GP1544" s="9" t="e">
        <f ca="1">INDIRECT(ADDRESS(ROW(),Controls!#REF!+30))</f>
        <v>#REF!</v>
      </c>
      <c r="GQ1544" s="9" t="e">
        <f ca="1">INDIRECT(ADDRESS(ROW(),Controls!#REF!+45))</f>
        <v>#REF!</v>
      </c>
      <c r="GR1544" s="9" t="e">
        <f ca="1">INDIRECT(ADDRESS(ROW(),Controls!#REF!+60))</f>
        <v>#REF!</v>
      </c>
      <c r="GS1544" s="9" t="e">
        <f ca="1">INDIRECT(ADDRESS(ROW(),Controls!#REF!+75))</f>
        <v>#REF!</v>
      </c>
      <c r="GT1544" s="9" t="e">
        <f ca="1">INDIRECT(ADDRESS(ROW(),Controls!#REF!+90))</f>
        <v>#REF!</v>
      </c>
      <c r="GU1544" s="9" t="e">
        <f ca="1">INDIRECT(ADDRESS(ROW(),Controls!#REF!+105))</f>
        <v>#REF!</v>
      </c>
      <c r="GV1544" s="9" t="e">
        <f ca="1">INDIRECT(ADDRESS(ROW(),Controls!#REF!+120))</f>
        <v>#REF!</v>
      </c>
      <c r="GW1544" s="9" t="e">
        <f ca="1">INDIRECT(ADDRESS(ROW(),Controls!#REF!+15))</f>
        <v>#REF!</v>
      </c>
      <c r="GX1544" s="9" t="e">
        <f ca="1">INDIRECT(ADDRESS(ROW(),Controls!#REF!+135))</f>
        <v>#REF!</v>
      </c>
      <c r="HJ1544" s="9" t="e">
        <f t="shared" ca="1" si="144"/>
        <v>#REF!</v>
      </c>
      <c r="HK1544" s="9" t="e">
        <f t="shared" ca="1" si="145"/>
        <v>#REF!</v>
      </c>
      <c r="HL1544" s="9" t="e">
        <f t="shared" ca="1" si="146"/>
        <v>#REF!</v>
      </c>
      <c r="HM1544" s="9" t="e">
        <f t="shared" ca="1" si="147"/>
        <v>#REF!</v>
      </c>
      <c r="HN1544" s="9" t="e">
        <f ca="1">SQRT($GS1544*(1-$GS1544/Controls!$D$15))</f>
        <v>#REF!</v>
      </c>
      <c r="HO1544" s="9" t="e">
        <f t="shared" ca="1" si="148"/>
        <v>#REF!</v>
      </c>
      <c r="HP1544" s="9" t="e">
        <f t="shared" ca="1" si="149"/>
        <v>#REF!</v>
      </c>
      <c r="HQ1544" s="9" t="e">
        <f ca="1">IF($GV1544=0,NA(),($GX1544*Controls!#REF!))</f>
        <v>#REF!</v>
      </c>
    </row>
    <row r="1545" spans="198:225" x14ac:dyDescent="0.25">
      <c r="GP1545" s="9" t="e">
        <f ca="1">INDIRECT(ADDRESS(ROW(),Controls!#REF!+30))</f>
        <v>#REF!</v>
      </c>
      <c r="GQ1545" s="9" t="e">
        <f ca="1">INDIRECT(ADDRESS(ROW(),Controls!#REF!+45))</f>
        <v>#REF!</v>
      </c>
      <c r="GR1545" s="9" t="e">
        <f ca="1">INDIRECT(ADDRESS(ROW(),Controls!#REF!+60))</f>
        <v>#REF!</v>
      </c>
      <c r="GS1545" s="9" t="e">
        <f ca="1">INDIRECT(ADDRESS(ROW(),Controls!#REF!+75))</f>
        <v>#REF!</v>
      </c>
      <c r="GT1545" s="9" t="e">
        <f ca="1">INDIRECT(ADDRESS(ROW(),Controls!#REF!+90))</f>
        <v>#REF!</v>
      </c>
      <c r="GU1545" s="9" t="e">
        <f ca="1">INDIRECT(ADDRESS(ROW(),Controls!#REF!+105))</f>
        <v>#REF!</v>
      </c>
      <c r="GV1545" s="9" t="e">
        <f ca="1">INDIRECT(ADDRESS(ROW(),Controls!#REF!+120))</f>
        <v>#REF!</v>
      </c>
      <c r="GW1545" s="9" t="e">
        <f ca="1">INDIRECT(ADDRESS(ROW(),Controls!#REF!+15))</f>
        <v>#REF!</v>
      </c>
      <c r="GX1545" s="9" t="e">
        <f ca="1">INDIRECT(ADDRESS(ROW(),Controls!#REF!+135))</f>
        <v>#REF!</v>
      </c>
      <c r="HJ1545" s="9" t="e">
        <f t="shared" ca="1" si="144"/>
        <v>#REF!</v>
      </c>
      <c r="HK1545" s="9" t="e">
        <f t="shared" ca="1" si="145"/>
        <v>#REF!</v>
      </c>
      <c r="HL1545" s="9" t="e">
        <f t="shared" ca="1" si="146"/>
        <v>#REF!</v>
      </c>
      <c r="HM1545" s="9" t="e">
        <f t="shared" ca="1" si="147"/>
        <v>#REF!</v>
      </c>
      <c r="HN1545" s="9" t="e">
        <f ca="1">SQRT($GS1545*(1-$GS1545/Controls!$D$15))</f>
        <v>#REF!</v>
      </c>
      <c r="HO1545" s="9" t="e">
        <f t="shared" ca="1" si="148"/>
        <v>#REF!</v>
      </c>
      <c r="HP1545" s="9" t="e">
        <f t="shared" ca="1" si="149"/>
        <v>#REF!</v>
      </c>
      <c r="HQ1545" s="9" t="e">
        <f ca="1">IF($GV1545=0,NA(),($GX1545*Controls!#REF!))</f>
        <v>#REF!</v>
      </c>
    </row>
    <row r="1546" spans="198:225" x14ac:dyDescent="0.25">
      <c r="GP1546" s="9" t="e">
        <f ca="1">INDIRECT(ADDRESS(ROW(),Controls!#REF!+30))</f>
        <v>#REF!</v>
      </c>
      <c r="GQ1546" s="9" t="e">
        <f ca="1">INDIRECT(ADDRESS(ROW(),Controls!#REF!+45))</f>
        <v>#REF!</v>
      </c>
      <c r="GR1546" s="9" t="e">
        <f ca="1">INDIRECT(ADDRESS(ROW(),Controls!#REF!+60))</f>
        <v>#REF!</v>
      </c>
      <c r="GS1546" s="9" t="e">
        <f ca="1">INDIRECT(ADDRESS(ROW(),Controls!#REF!+75))</f>
        <v>#REF!</v>
      </c>
      <c r="GT1546" s="9" t="e">
        <f ca="1">INDIRECT(ADDRESS(ROW(),Controls!#REF!+90))</f>
        <v>#REF!</v>
      </c>
      <c r="GU1546" s="9" t="e">
        <f ca="1">INDIRECT(ADDRESS(ROW(),Controls!#REF!+105))</f>
        <v>#REF!</v>
      </c>
      <c r="GV1546" s="9" t="e">
        <f ca="1">INDIRECT(ADDRESS(ROW(),Controls!#REF!+120))</f>
        <v>#REF!</v>
      </c>
      <c r="GW1546" s="9" t="e">
        <f ca="1">INDIRECT(ADDRESS(ROW(),Controls!#REF!+15))</f>
        <v>#REF!</v>
      </c>
      <c r="GX1546" s="9" t="e">
        <f ca="1">INDIRECT(ADDRESS(ROW(),Controls!#REF!+135))</f>
        <v>#REF!</v>
      </c>
      <c r="HJ1546" s="9" t="e">
        <f t="shared" ca="1" si="144"/>
        <v>#REF!</v>
      </c>
      <c r="HK1546" s="9" t="e">
        <f t="shared" ca="1" si="145"/>
        <v>#REF!</v>
      </c>
      <c r="HL1546" s="9" t="e">
        <f t="shared" ca="1" si="146"/>
        <v>#REF!</v>
      </c>
      <c r="HM1546" s="9" t="e">
        <f t="shared" ca="1" si="147"/>
        <v>#REF!</v>
      </c>
      <c r="HN1546" s="9" t="e">
        <f ca="1">SQRT($GS1546*(1-$GS1546/Controls!$D$15))</f>
        <v>#REF!</v>
      </c>
      <c r="HO1546" s="9" t="e">
        <f t="shared" ca="1" si="148"/>
        <v>#REF!</v>
      </c>
      <c r="HP1546" s="9" t="e">
        <f t="shared" ca="1" si="149"/>
        <v>#REF!</v>
      </c>
      <c r="HQ1546" s="9" t="e">
        <f ca="1">IF($GV1546=0,NA(),($GX1546*Controls!#REF!))</f>
        <v>#REF!</v>
      </c>
    </row>
    <row r="1547" spans="198:225" x14ac:dyDescent="0.25">
      <c r="GP1547" s="9" t="e">
        <f ca="1">INDIRECT(ADDRESS(ROW(),Controls!#REF!+30))</f>
        <v>#REF!</v>
      </c>
      <c r="GQ1547" s="9" t="e">
        <f ca="1">INDIRECT(ADDRESS(ROW(),Controls!#REF!+45))</f>
        <v>#REF!</v>
      </c>
      <c r="GR1547" s="9" t="e">
        <f ca="1">INDIRECT(ADDRESS(ROW(),Controls!#REF!+60))</f>
        <v>#REF!</v>
      </c>
      <c r="GS1547" s="9" t="e">
        <f ca="1">INDIRECT(ADDRESS(ROW(),Controls!#REF!+75))</f>
        <v>#REF!</v>
      </c>
      <c r="GT1547" s="9" t="e">
        <f ca="1">INDIRECT(ADDRESS(ROW(),Controls!#REF!+90))</f>
        <v>#REF!</v>
      </c>
      <c r="GU1547" s="9" t="e">
        <f ca="1">INDIRECT(ADDRESS(ROW(),Controls!#REF!+105))</f>
        <v>#REF!</v>
      </c>
      <c r="GV1547" s="9" t="e">
        <f ca="1">INDIRECT(ADDRESS(ROW(),Controls!#REF!+120))</f>
        <v>#REF!</v>
      </c>
      <c r="GW1547" s="9" t="e">
        <f ca="1">INDIRECT(ADDRESS(ROW(),Controls!#REF!+15))</f>
        <v>#REF!</v>
      </c>
      <c r="GX1547" s="9" t="e">
        <f ca="1">INDIRECT(ADDRESS(ROW(),Controls!#REF!+135))</f>
        <v>#REF!</v>
      </c>
      <c r="HJ1547" s="9" t="e">
        <f t="shared" ca="1" si="144"/>
        <v>#REF!</v>
      </c>
      <c r="HK1547" s="9" t="e">
        <f t="shared" ca="1" si="145"/>
        <v>#REF!</v>
      </c>
      <c r="HL1547" s="9" t="e">
        <f t="shared" ca="1" si="146"/>
        <v>#REF!</v>
      </c>
      <c r="HM1547" s="9" t="e">
        <f t="shared" ca="1" si="147"/>
        <v>#REF!</v>
      </c>
      <c r="HN1547" s="9" t="e">
        <f ca="1">SQRT($GS1547*(1-$GS1547/Controls!$D$15))</f>
        <v>#REF!</v>
      </c>
      <c r="HO1547" s="9" t="e">
        <f t="shared" ca="1" si="148"/>
        <v>#REF!</v>
      </c>
      <c r="HP1547" s="9" t="e">
        <f t="shared" ca="1" si="149"/>
        <v>#REF!</v>
      </c>
      <c r="HQ1547" s="9" t="e">
        <f ca="1">IF($GV1547=0,NA(),($GX1547*Controls!#REF!))</f>
        <v>#REF!</v>
      </c>
    </row>
    <row r="1548" spans="198:225" x14ac:dyDescent="0.25">
      <c r="GP1548" s="9" t="e">
        <f ca="1">INDIRECT(ADDRESS(ROW(),Controls!#REF!+30))</f>
        <v>#REF!</v>
      </c>
      <c r="GQ1548" s="9" t="e">
        <f ca="1">INDIRECT(ADDRESS(ROW(),Controls!#REF!+45))</f>
        <v>#REF!</v>
      </c>
      <c r="GR1548" s="9" t="e">
        <f ca="1">INDIRECT(ADDRESS(ROW(),Controls!#REF!+60))</f>
        <v>#REF!</v>
      </c>
      <c r="GS1548" s="9" t="e">
        <f ca="1">INDIRECT(ADDRESS(ROW(),Controls!#REF!+75))</f>
        <v>#REF!</v>
      </c>
      <c r="GT1548" s="9" t="e">
        <f ca="1">INDIRECT(ADDRESS(ROW(),Controls!#REF!+90))</f>
        <v>#REF!</v>
      </c>
      <c r="GU1548" s="9" t="e">
        <f ca="1">INDIRECT(ADDRESS(ROW(),Controls!#REF!+105))</f>
        <v>#REF!</v>
      </c>
      <c r="GV1548" s="9" t="e">
        <f ca="1">INDIRECT(ADDRESS(ROW(),Controls!#REF!+120))</f>
        <v>#REF!</v>
      </c>
      <c r="GW1548" s="9" t="e">
        <f ca="1">INDIRECT(ADDRESS(ROW(),Controls!#REF!+15))</f>
        <v>#REF!</v>
      </c>
      <c r="GX1548" s="9" t="e">
        <f ca="1">INDIRECT(ADDRESS(ROW(),Controls!#REF!+135))</f>
        <v>#REF!</v>
      </c>
      <c r="HJ1548" s="9" t="e">
        <f t="shared" ca="1" si="144"/>
        <v>#REF!</v>
      </c>
      <c r="HK1548" s="9" t="e">
        <f t="shared" ca="1" si="145"/>
        <v>#REF!</v>
      </c>
      <c r="HL1548" s="9" t="e">
        <f t="shared" ca="1" si="146"/>
        <v>#REF!</v>
      </c>
      <c r="HM1548" s="9" t="e">
        <f t="shared" ca="1" si="147"/>
        <v>#REF!</v>
      </c>
      <c r="HN1548" s="9" t="e">
        <f ca="1">SQRT($GS1548*(1-$GS1548/Controls!$D$15))</f>
        <v>#REF!</v>
      </c>
      <c r="HO1548" s="9" t="e">
        <f t="shared" ca="1" si="148"/>
        <v>#REF!</v>
      </c>
      <c r="HP1548" s="9" t="e">
        <f t="shared" ca="1" si="149"/>
        <v>#REF!</v>
      </c>
      <c r="HQ1548" s="9" t="e">
        <f ca="1">IF($GV1548=0,NA(),($GX1548*Controls!#REF!))</f>
        <v>#REF!</v>
      </c>
    </row>
    <row r="1549" spans="198:225" x14ac:dyDescent="0.25">
      <c r="GP1549" s="9" t="e">
        <f ca="1">INDIRECT(ADDRESS(ROW(),Controls!#REF!+30))</f>
        <v>#REF!</v>
      </c>
      <c r="GQ1549" s="9" t="e">
        <f ca="1">INDIRECT(ADDRESS(ROW(),Controls!#REF!+45))</f>
        <v>#REF!</v>
      </c>
      <c r="GR1549" s="9" t="e">
        <f ca="1">INDIRECT(ADDRESS(ROW(),Controls!#REF!+60))</f>
        <v>#REF!</v>
      </c>
      <c r="GS1549" s="9" t="e">
        <f ca="1">INDIRECT(ADDRESS(ROW(),Controls!#REF!+75))</f>
        <v>#REF!</v>
      </c>
      <c r="GT1549" s="9" t="e">
        <f ca="1">INDIRECT(ADDRESS(ROW(),Controls!#REF!+90))</f>
        <v>#REF!</v>
      </c>
      <c r="GU1549" s="9" t="e">
        <f ca="1">INDIRECT(ADDRESS(ROW(),Controls!#REF!+105))</f>
        <v>#REF!</v>
      </c>
      <c r="GV1549" s="9" t="e">
        <f ca="1">INDIRECT(ADDRESS(ROW(),Controls!#REF!+120))</f>
        <v>#REF!</v>
      </c>
      <c r="GW1549" s="9" t="e">
        <f ca="1">INDIRECT(ADDRESS(ROW(),Controls!#REF!+15))</f>
        <v>#REF!</v>
      </c>
      <c r="GX1549" s="9" t="e">
        <f ca="1">INDIRECT(ADDRESS(ROW(),Controls!#REF!+135))</f>
        <v>#REF!</v>
      </c>
      <c r="HJ1549" s="9" t="e">
        <f t="shared" ca="1" si="144"/>
        <v>#REF!</v>
      </c>
      <c r="HK1549" s="9" t="e">
        <f t="shared" ca="1" si="145"/>
        <v>#REF!</v>
      </c>
      <c r="HL1549" s="9" t="e">
        <f t="shared" ca="1" si="146"/>
        <v>#REF!</v>
      </c>
      <c r="HM1549" s="9" t="e">
        <f t="shared" ca="1" si="147"/>
        <v>#REF!</v>
      </c>
      <c r="HN1549" s="9" t="e">
        <f ca="1">SQRT($GS1549*(1-$GS1549/Controls!$D$15))</f>
        <v>#REF!</v>
      </c>
      <c r="HO1549" s="9" t="e">
        <f t="shared" ca="1" si="148"/>
        <v>#REF!</v>
      </c>
      <c r="HP1549" s="9" t="e">
        <f t="shared" ca="1" si="149"/>
        <v>#REF!</v>
      </c>
      <c r="HQ1549" s="9" t="e">
        <f ca="1">IF($GV1549=0,NA(),($GX1549*Controls!#REF!))</f>
        <v>#REF!</v>
      </c>
    </row>
    <row r="1550" spans="198:225" x14ac:dyDescent="0.25">
      <c r="GP1550" s="9" t="e">
        <f ca="1">INDIRECT(ADDRESS(ROW(),Controls!#REF!+30))</f>
        <v>#REF!</v>
      </c>
      <c r="GQ1550" s="9" t="e">
        <f ca="1">INDIRECT(ADDRESS(ROW(),Controls!#REF!+45))</f>
        <v>#REF!</v>
      </c>
      <c r="GR1550" s="9" t="e">
        <f ca="1">INDIRECT(ADDRESS(ROW(),Controls!#REF!+60))</f>
        <v>#REF!</v>
      </c>
      <c r="GS1550" s="9" t="e">
        <f ca="1">INDIRECT(ADDRESS(ROW(),Controls!#REF!+75))</f>
        <v>#REF!</v>
      </c>
      <c r="GT1550" s="9" t="e">
        <f ca="1">INDIRECT(ADDRESS(ROW(),Controls!#REF!+90))</f>
        <v>#REF!</v>
      </c>
      <c r="GU1550" s="9" t="e">
        <f ca="1">INDIRECT(ADDRESS(ROW(),Controls!#REF!+105))</f>
        <v>#REF!</v>
      </c>
      <c r="GV1550" s="9" t="e">
        <f ca="1">INDIRECT(ADDRESS(ROW(),Controls!#REF!+120))</f>
        <v>#REF!</v>
      </c>
      <c r="GW1550" s="9" t="e">
        <f ca="1">INDIRECT(ADDRESS(ROW(),Controls!#REF!+15))</f>
        <v>#REF!</v>
      </c>
      <c r="GX1550" s="9" t="e">
        <f ca="1">INDIRECT(ADDRESS(ROW(),Controls!#REF!+135))</f>
        <v>#REF!</v>
      </c>
      <c r="HJ1550" s="9" t="e">
        <f t="shared" ca="1" si="144"/>
        <v>#REF!</v>
      </c>
      <c r="HK1550" s="9" t="e">
        <f t="shared" ca="1" si="145"/>
        <v>#REF!</v>
      </c>
      <c r="HL1550" s="9" t="e">
        <f t="shared" ca="1" si="146"/>
        <v>#REF!</v>
      </c>
      <c r="HM1550" s="9" t="e">
        <f t="shared" ca="1" si="147"/>
        <v>#REF!</v>
      </c>
      <c r="HN1550" s="9" t="e">
        <f ca="1">SQRT($GS1550*(1-$GS1550/Controls!$D$15))</f>
        <v>#REF!</v>
      </c>
      <c r="HO1550" s="9" t="e">
        <f t="shared" ca="1" si="148"/>
        <v>#REF!</v>
      </c>
      <c r="HP1550" s="9" t="e">
        <f t="shared" ca="1" si="149"/>
        <v>#REF!</v>
      </c>
      <c r="HQ1550" s="9" t="e">
        <f ca="1">IF($GV1550=0,NA(),($GX1550*Controls!#REF!))</f>
        <v>#REF!</v>
      </c>
    </row>
    <row r="1551" spans="198:225" x14ac:dyDescent="0.25">
      <c r="GP1551" s="9" t="e">
        <f ca="1">INDIRECT(ADDRESS(ROW(),Controls!#REF!+30))</f>
        <v>#REF!</v>
      </c>
      <c r="GQ1551" s="9" t="e">
        <f ca="1">INDIRECT(ADDRESS(ROW(),Controls!#REF!+45))</f>
        <v>#REF!</v>
      </c>
      <c r="GR1551" s="9" t="e">
        <f ca="1">INDIRECT(ADDRESS(ROW(),Controls!#REF!+60))</f>
        <v>#REF!</v>
      </c>
      <c r="GS1551" s="9" t="e">
        <f ca="1">INDIRECT(ADDRESS(ROW(),Controls!#REF!+75))</f>
        <v>#REF!</v>
      </c>
      <c r="GT1551" s="9" t="e">
        <f ca="1">INDIRECT(ADDRESS(ROW(),Controls!#REF!+90))</f>
        <v>#REF!</v>
      </c>
      <c r="GU1551" s="9" t="e">
        <f ca="1">INDIRECT(ADDRESS(ROW(),Controls!#REF!+105))</f>
        <v>#REF!</v>
      </c>
      <c r="GV1551" s="9" t="e">
        <f ca="1">INDIRECT(ADDRESS(ROW(),Controls!#REF!+120))</f>
        <v>#REF!</v>
      </c>
      <c r="GW1551" s="9" t="e">
        <f ca="1">INDIRECT(ADDRESS(ROW(),Controls!#REF!+15))</f>
        <v>#REF!</v>
      </c>
      <c r="GX1551" s="9" t="e">
        <f ca="1">INDIRECT(ADDRESS(ROW(),Controls!#REF!+135))</f>
        <v>#REF!</v>
      </c>
      <c r="HJ1551" s="9" t="e">
        <f t="shared" ca="1" si="144"/>
        <v>#REF!</v>
      </c>
      <c r="HK1551" s="9" t="e">
        <f t="shared" ca="1" si="145"/>
        <v>#REF!</v>
      </c>
      <c r="HL1551" s="9" t="e">
        <f t="shared" ca="1" si="146"/>
        <v>#REF!</v>
      </c>
      <c r="HM1551" s="9" t="e">
        <f t="shared" ca="1" si="147"/>
        <v>#REF!</v>
      </c>
      <c r="HN1551" s="9" t="e">
        <f ca="1">SQRT($GS1551*(1-$GS1551/Controls!$D$15))</f>
        <v>#REF!</v>
      </c>
      <c r="HO1551" s="9" t="e">
        <f t="shared" ca="1" si="148"/>
        <v>#REF!</v>
      </c>
      <c r="HP1551" s="9" t="e">
        <f t="shared" ca="1" si="149"/>
        <v>#REF!</v>
      </c>
      <c r="HQ1551" s="9" t="e">
        <f ca="1">IF($GV1551=0,NA(),($GX1551*Controls!#REF!))</f>
        <v>#REF!</v>
      </c>
    </row>
    <row r="1552" spans="198:225" x14ac:dyDescent="0.25">
      <c r="GP1552" s="9" t="e">
        <f ca="1">INDIRECT(ADDRESS(ROW(),Controls!#REF!+30))</f>
        <v>#REF!</v>
      </c>
      <c r="GQ1552" s="9" t="e">
        <f ca="1">INDIRECT(ADDRESS(ROW(),Controls!#REF!+45))</f>
        <v>#REF!</v>
      </c>
      <c r="GR1552" s="9" t="e">
        <f ca="1">INDIRECT(ADDRESS(ROW(),Controls!#REF!+60))</f>
        <v>#REF!</v>
      </c>
      <c r="GS1552" s="9" t="e">
        <f ca="1">INDIRECT(ADDRESS(ROW(),Controls!#REF!+75))</f>
        <v>#REF!</v>
      </c>
      <c r="GT1552" s="9" t="e">
        <f ca="1">INDIRECT(ADDRESS(ROW(),Controls!#REF!+90))</f>
        <v>#REF!</v>
      </c>
      <c r="GU1552" s="9" t="e">
        <f ca="1">INDIRECT(ADDRESS(ROW(),Controls!#REF!+105))</f>
        <v>#REF!</v>
      </c>
      <c r="GV1552" s="9" t="e">
        <f ca="1">INDIRECT(ADDRESS(ROW(),Controls!#REF!+120))</f>
        <v>#REF!</v>
      </c>
      <c r="GW1552" s="9" t="e">
        <f ca="1">INDIRECT(ADDRESS(ROW(),Controls!#REF!+15))</f>
        <v>#REF!</v>
      </c>
      <c r="GX1552" s="9" t="e">
        <f ca="1">INDIRECT(ADDRESS(ROW(),Controls!#REF!+135))</f>
        <v>#REF!</v>
      </c>
      <c r="HJ1552" s="9" t="e">
        <f t="shared" ca="1" si="144"/>
        <v>#REF!</v>
      </c>
      <c r="HK1552" s="9" t="e">
        <f t="shared" ca="1" si="145"/>
        <v>#REF!</v>
      </c>
      <c r="HL1552" s="9" t="e">
        <f t="shared" ca="1" si="146"/>
        <v>#REF!</v>
      </c>
      <c r="HM1552" s="9" t="e">
        <f t="shared" ca="1" si="147"/>
        <v>#REF!</v>
      </c>
      <c r="HN1552" s="9" t="e">
        <f ca="1">SQRT($GS1552*(1-$GS1552/Controls!$D$15))</f>
        <v>#REF!</v>
      </c>
      <c r="HO1552" s="9" t="e">
        <f t="shared" ca="1" si="148"/>
        <v>#REF!</v>
      </c>
      <c r="HP1552" s="9" t="e">
        <f t="shared" ca="1" si="149"/>
        <v>#REF!</v>
      </c>
      <c r="HQ1552" s="9" t="e">
        <f ca="1">IF($GV1552=0,NA(),($GX1552*Controls!#REF!))</f>
        <v>#REF!</v>
      </c>
    </row>
    <row r="1553" spans="198:225" x14ac:dyDescent="0.25">
      <c r="GP1553" s="9" t="e">
        <f ca="1">INDIRECT(ADDRESS(ROW(),Controls!#REF!+30))</f>
        <v>#REF!</v>
      </c>
      <c r="GQ1553" s="9" t="e">
        <f ca="1">INDIRECT(ADDRESS(ROW(),Controls!#REF!+45))</f>
        <v>#REF!</v>
      </c>
      <c r="GR1553" s="9" t="e">
        <f ca="1">INDIRECT(ADDRESS(ROW(),Controls!#REF!+60))</f>
        <v>#REF!</v>
      </c>
      <c r="GS1553" s="9" t="e">
        <f ca="1">INDIRECT(ADDRESS(ROW(),Controls!#REF!+75))</f>
        <v>#REF!</v>
      </c>
      <c r="GT1553" s="9" t="e">
        <f ca="1">INDIRECT(ADDRESS(ROW(),Controls!#REF!+90))</f>
        <v>#REF!</v>
      </c>
      <c r="GU1553" s="9" t="e">
        <f ca="1">INDIRECT(ADDRESS(ROW(),Controls!#REF!+105))</f>
        <v>#REF!</v>
      </c>
      <c r="GV1553" s="9" t="e">
        <f ca="1">INDIRECT(ADDRESS(ROW(),Controls!#REF!+120))</f>
        <v>#REF!</v>
      </c>
      <c r="GW1553" s="9" t="e">
        <f ca="1">INDIRECT(ADDRESS(ROW(),Controls!#REF!+15))</f>
        <v>#REF!</v>
      </c>
      <c r="GX1553" s="9" t="e">
        <f ca="1">INDIRECT(ADDRESS(ROW(),Controls!#REF!+135))</f>
        <v>#REF!</v>
      </c>
      <c r="HJ1553" s="9" t="e">
        <f t="shared" ca="1" si="144"/>
        <v>#REF!</v>
      </c>
      <c r="HK1553" s="9" t="e">
        <f t="shared" ca="1" si="145"/>
        <v>#REF!</v>
      </c>
      <c r="HL1553" s="9" t="e">
        <f t="shared" ca="1" si="146"/>
        <v>#REF!</v>
      </c>
      <c r="HM1553" s="9" t="e">
        <f t="shared" ca="1" si="147"/>
        <v>#REF!</v>
      </c>
      <c r="HN1553" s="9" t="e">
        <f ca="1">SQRT($GS1553*(1-$GS1553/Controls!$D$15))</f>
        <v>#REF!</v>
      </c>
      <c r="HO1553" s="9" t="e">
        <f t="shared" ca="1" si="148"/>
        <v>#REF!</v>
      </c>
      <c r="HP1553" s="9" t="e">
        <f t="shared" ca="1" si="149"/>
        <v>#REF!</v>
      </c>
      <c r="HQ1553" s="9" t="e">
        <f ca="1">IF($GV1553=0,NA(),($GX1553*Controls!#REF!))</f>
        <v>#REF!</v>
      </c>
    </row>
    <row r="1554" spans="198:225" x14ac:dyDescent="0.25">
      <c r="GP1554" s="9" t="e">
        <f ca="1">INDIRECT(ADDRESS(ROW(),Controls!#REF!+30))</f>
        <v>#REF!</v>
      </c>
      <c r="GQ1554" s="9" t="e">
        <f ca="1">INDIRECT(ADDRESS(ROW(),Controls!#REF!+45))</f>
        <v>#REF!</v>
      </c>
      <c r="GR1554" s="9" t="e">
        <f ca="1">INDIRECT(ADDRESS(ROW(),Controls!#REF!+60))</f>
        <v>#REF!</v>
      </c>
      <c r="GS1554" s="9" t="e">
        <f ca="1">INDIRECT(ADDRESS(ROW(),Controls!#REF!+75))</f>
        <v>#REF!</v>
      </c>
      <c r="GT1554" s="9" t="e">
        <f ca="1">INDIRECT(ADDRESS(ROW(),Controls!#REF!+90))</f>
        <v>#REF!</v>
      </c>
      <c r="GU1554" s="9" t="e">
        <f ca="1">INDIRECT(ADDRESS(ROW(),Controls!#REF!+105))</f>
        <v>#REF!</v>
      </c>
      <c r="GV1554" s="9" t="e">
        <f ca="1">INDIRECT(ADDRESS(ROW(),Controls!#REF!+120))</f>
        <v>#REF!</v>
      </c>
      <c r="GW1554" s="9" t="e">
        <f ca="1">INDIRECT(ADDRESS(ROW(),Controls!#REF!+15))</f>
        <v>#REF!</v>
      </c>
      <c r="GX1554" s="9" t="e">
        <f ca="1">INDIRECT(ADDRESS(ROW(),Controls!#REF!+135))</f>
        <v>#REF!</v>
      </c>
      <c r="HJ1554" s="9" t="e">
        <f t="shared" ca="1" si="144"/>
        <v>#REF!</v>
      </c>
      <c r="HK1554" s="9" t="e">
        <f t="shared" ca="1" si="145"/>
        <v>#REF!</v>
      </c>
      <c r="HL1554" s="9" t="e">
        <f t="shared" ca="1" si="146"/>
        <v>#REF!</v>
      </c>
      <c r="HM1554" s="9" t="e">
        <f t="shared" ca="1" si="147"/>
        <v>#REF!</v>
      </c>
      <c r="HN1554" s="9" t="e">
        <f ca="1">SQRT($GS1554*(1-$GS1554/Controls!$D$15))</f>
        <v>#REF!</v>
      </c>
      <c r="HO1554" s="9" t="e">
        <f t="shared" ca="1" si="148"/>
        <v>#REF!</v>
      </c>
      <c r="HP1554" s="9" t="e">
        <f t="shared" ca="1" si="149"/>
        <v>#REF!</v>
      </c>
      <c r="HQ1554" s="9" t="e">
        <f ca="1">IF($GV1554=0,NA(),($GX1554*Controls!#REF!))</f>
        <v>#REF!</v>
      </c>
    </row>
    <row r="1555" spans="198:225" x14ac:dyDescent="0.25">
      <c r="GP1555" s="9" t="e">
        <f ca="1">INDIRECT(ADDRESS(ROW(),Controls!#REF!+30))</f>
        <v>#REF!</v>
      </c>
      <c r="GQ1555" s="9" t="e">
        <f ca="1">INDIRECT(ADDRESS(ROW(),Controls!#REF!+45))</f>
        <v>#REF!</v>
      </c>
      <c r="GR1555" s="9" t="e">
        <f ca="1">INDIRECT(ADDRESS(ROW(),Controls!#REF!+60))</f>
        <v>#REF!</v>
      </c>
      <c r="GS1555" s="9" t="e">
        <f ca="1">INDIRECT(ADDRESS(ROW(),Controls!#REF!+75))</f>
        <v>#REF!</v>
      </c>
      <c r="GT1555" s="9" t="e">
        <f ca="1">INDIRECT(ADDRESS(ROW(),Controls!#REF!+90))</f>
        <v>#REF!</v>
      </c>
      <c r="GU1555" s="9" t="e">
        <f ca="1">INDIRECT(ADDRESS(ROW(),Controls!#REF!+105))</f>
        <v>#REF!</v>
      </c>
      <c r="GV1555" s="9" t="e">
        <f ca="1">INDIRECT(ADDRESS(ROW(),Controls!#REF!+120))</f>
        <v>#REF!</v>
      </c>
      <c r="GW1555" s="9" t="e">
        <f ca="1">INDIRECT(ADDRESS(ROW(),Controls!#REF!+15))</f>
        <v>#REF!</v>
      </c>
      <c r="GX1555" s="9" t="e">
        <f ca="1">INDIRECT(ADDRESS(ROW(),Controls!#REF!+135))</f>
        <v>#REF!</v>
      </c>
      <c r="HJ1555" s="9" t="e">
        <f t="shared" ca="1" si="144"/>
        <v>#REF!</v>
      </c>
      <c r="HK1555" s="9" t="e">
        <f t="shared" ca="1" si="145"/>
        <v>#REF!</v>
      </c>
      <c r="HL1555" s="9" t="e">
        <f t="shared" ca="1" si="146"/>
        <v>#REF!</v>
      </c>
      <c r="HM1555" s="9" t="e">
        <f t="shared" ca="1" si="147"/>
        <v>#REF!</v>
      </c>
      <c r="HN1555" s="9" t="e">
        <f ca="1">SQRT($GS1555*(1-$GS1555/Controls!$D$15))</f>
        <v>#REF!</v>
      </c>
      <c r="HO1555" s="9" t="e">
        <f t="shared" ca="1" si="148"/>
        <v>#REF!</v>
      </c>
      <c r="HP1555" s="9" t="e">
        <f t="shared" ca="1" si="149"/>
        <v>#REF!</v>
      </c>
      <c r="HQ1555" s="9" t="e">
        <f ca="1">IF($GV1555=0,NA(),($GX1555*Controls!#REF!))</f>
        <v>#REF!</v>
      </c>
    </row>
    <row r="1556" spans="198:225" x14ac:dyDescent="0.25">
      <c r="GP1556" s="9" t="e">
        <f ca="1">INDIRECT(ADDRESS(ROW(),Controls!#REF!+30))</f>
        <v>#REF!</v>
      </c>
      <c r="GQ1556" s="9" t="e">
        <f ca="1">INDIRECT(ADDRESS(ROW(),Controls!#REF!+45))</f>
        <v>#REF!</v>
      </c>
      <c r="GR1556" s="9" t="e">
        <f ca="1">INDIRECT(ADDRESS(ROW(),Controls!#REF!+60))</f>
        <v>#REF!</v>
      </c>
      <c r="GS1556" s="9" t="e">
        <f ca="1">INDIRECT(ADDRESS(ROW(),Controls!#REF!+75))</f>
        <v>#REF!</v>
      </c>
      <c r="GT1556" s="9" t="e">
        <f ca="1">INDIRECT(ADDRESS(ROW(),Controls!#REF!+90))</f>
        <v>#REF!</v>
      </c>
      <c r="GU1556" s="9" t="e">
        <f ca="1">INDIRECT(ADDRESS(ROW(),Controls!#REF!+105))</f>
        <v>#REF!</v>
      </c>
      <c r="GV1556" s="9" t="e">
        <f ca="1">INDIRECT(ADDRESS(ROW(),Controls!#REF!+120))</f>
        <v>#REF!</v>
      </c>
      <c r="GW1556" s="9" t="e">
        <f ca="1">INDIRECT(ADDRESS(ROW(),Controls!#REF!+15))</f>
        <v>#REF!</v>
      </c>
      <c r="GX1556" s="9" t="e">
        <f ca="1">INDIRECT(ADDRESS(ROW(),Controls!#REF!+135))</f>
        <v>#REF!</v>
      </c>
      <c r="HJ1556" s="9" t="e">
        <f t="shared" ca="1" si="144"/>
        <v>#REF!</v>
      </c>
      <c r="HK1556" s="9" t="e">
        <f t="shared" ca="1" si="145"/>
        <v>#REF!</v>
      </c>
      <c r="HL1556" s="9" t="e">
        <f t="shared" ca="1" si="146"/>
        <v>#REF!</v>
      </c>
      <c r="HM1556" s="9" t="e">
        <f t="shared" ca="1" si="147"/>
        <v>#REF!</v>
      </c>
      <c r="HN1556" s="9" t="e">
        <f ca="1">SQRT($GS1556*(1-$GS1556/Controls!$D$15))</f>
        <v>#REF!</v>
      </c>
      <c r="HO1556" s="9" t="e">
        <f t="shared" ca="1" si="148"/>
        <v>#REF!</v>
      </c>
      <c r="HP1556" s="9" t="e">
        <f t="shared" ca="1" si="149"/>
        <v>#REF!</v>
      </c>
      <c r="HQ1556" s="9" t="e">
        <f ca="1">IF($GV1556=0,NA(),($GX1556*Controls!#REF!))</f>
        <v>#REF!</v>
      </c>
    </row>
    <row r="1557" spans="198:225" x14ac:dyDescent="0.25">
      <c r="GP1557" s="9" t="e">
        <f ca="1">INDIRECT(ADDRESS(ROW(),Controls!#REF!+30))</f>
        <v>#REF!</v>
      </c>
      <c r="GQ1557" s="9" t="e">
        <f ca="1">INDIRECT(ADDRESS(ROW(),Controls!#REF!+45))</f>
        <v>#REF!</v>
      </c>
      <c r="GR1557" s="9" t="e">
        <f ca="1">INDIRECT(ADDRESS(ROW(),Controls!#REF!+60))</f>
        <v>#REF!</v>
      </c>
      <c r="GS1557" s="9" t="e">
        <f ca="1">INDIRECT(ADDRESS(ROW(),Controls!#REF!+75))</f>
        <v>#REF!</v>
      </c>
      <c r="GT1557" s="9" t="e">
        <f ca="1">INDIRECT(ADDRESS(ROW(),Controls!#REF!+90))</f>
        <v>#REF!</v>
      </c>
      <c r="GU1557" s="9" t="e">
        <f ca="1">INDIRECT(ADDRESS(ROW(),Controls!#REF!+105))</f>
        <v>#REF!</v>
      </c>
      <c r="GV1557" s="9" t="e">
        <f ca="1">INDIRECT(ADDRESS(ROW(),Controls!#REF!+120))</f>
        <v>#REF!</v>
      </c>
      <c r="GW1557" s="9" t="e">
        <f ca="1">INDIRECT(ADDRESS(ROW(),Controls!#REF!+15))</f>
        <v>#REF!</v>
      </c>
      <c r="GX1557" s="9" t="e">
        <f ca="1">INDIRECT(ADDRESS(ROW(),Controls!#REF!+135))</f>
        <v>#REF!</v>
      </c>
      <c r="HJ1557" s="9" t="e">
        <f t="shared" ca="1" si="144"/>
        <v>#REF!</v>
      </c>
      <c r="HK1557" s="9" t="e">
        <f t="shared" ca="1" si="145"/>
        <v>#REF!</v>
      </c>
      <c r="HL1557" s="9" t="e">
        <f t="shared" ca="1" si="146"/>
        <v>#REF!</v>
      </c>
      <c r="HM1557" s="9" t="e">
        <f t="shared" ca="1" si="147"/>
        <v>#REF!</v>
      </c>
      <c r="HN1557" s="9" t="e">
        <f ca="1">SQRT($GS1557*(1-$GS1557/Controls!$D$15))</f>
        <v>#REF!</v>
      </c>
      <c r="HO1557" s="9" t="e">
        <f t="shared" ca="1" si="148"/>
        <v>#REF!</v>
      </c>
      <c r="HP1557" s="9" t="e">
        <f t="shared" ca="1" si="149"/>
        <v>#REF!</v>
      </c>
      <c r="HQ1557" s="9" t="e">
        <f ca="1">IF($GV1557=0,NA(),($GX1557*Controls!#REF!))</f>
        <v>#REF!</v>
      </c>
    </row>
    <row r="1558" spans="198:225" x14ac:dyDescent="0.25">
      <c r="GP1558" s="9" t="e">
        <f ca="1">INDIRECT(ADDRESS(ROW(),Controls!#REF!+30))</f>
        <v>#REF!</v>
      </c>
      <c r="GQ1558" s="9" t="e">
        <f ca="1">INDIRECT(ADDRESS(ROW(),Controls!#REF!+45))</f>
        <v>#REF!</v>
      </c>
      <c r="GR1558" s="9" t="e">
        <f ca="1">INDIRECT(ADDRESS(ROW(),Controls!#REF!+60))</f>
        <v>#REF!</v>
      </c>
      <c r="GS1558" s="9" t="e">
        <f ca="1">INDIRECT(ADDRESS(ROW(),Controls!#REF!+75))</f>
        <v>#REF!</v>
      </c>
      <c r="GT1558" s="9" t="e">
        <f ca="1">INDIRECT(ADDRESS(ROW(),Controls!#REF!+90))</f>
        <v>#REF!</v>
      </c>
      <c r="GU1558" s="9" t="e">
        <f ca="1">INDIRECT(ADDRESS(ROW(),Controls!#REF!+105))</f>
        <v>#REF!</v>
      </c>
      <c r="GV1558" s="9" t="e">
        <f ca="1">INDIRECT(ADDRESS(ROW(),Controls!#REF!+120))</f>
        <v>#REF!</v>
      </c>
      <c r="GW1558" s="9" t="e">
        <f ca="1">INDIRECT(ADDRESS(ROW(),Controls!#REF!+15))</f>
        <v>#REF!</v>
      </c>
      <c r="GX1558" s="9" t="e">
        <f ca="1">INDIRECT(ADDRESS(ROW(),Controls!#REF!+135))</f>
        <v>#REF!</v>
      </c>
      <c r="HJ1558" s="9" t="e">
        <f t="shared" ca="1" si="144"/>
        <v>#REF!</v>
      </c>
      <c r="HK1558" s="9" t="e">
        <f t="shared" ca="1" si="145"/>
        <v>#REF!</v>
      </c>
      <c r="HL1558" s="9" t="e">
        <f t="shared" ca="1" si="146"/>
        <v>#REF!</v>
      </c>
      <c r="HM1558" s="9" t="e">
        <f t="shared" ca="1" si="147"/>
        <v>#REF!</v>
      </c>
      <c r="HN1558" s="9" t="e">
        <f ca="1">SQRT($GS1558*(1-$GS1558/Controls!$D$15))</f>
        <v>#REF!</v>
      </c>
      <c r="HO1558" s="9" t="e">
        <f t="shared" ca="1" si="148"/>
        <v>#REF!</v>
      </c>
      <c r="HP1558" s="9" t="e">
        <f t="shared" ca="1" si="149"/>
        <v>#REF!</v>
      </c>
      <c r="HQ1558" s="9" t="e">
        <f ca="1">IF($GV1558=0,NA(),($GX1558*Controls!#REF!))</f>
        <v>#REF!</v>
      </c>
    </row>
    <row r="1559" spans="198:225" x14ac:dyDescent="0.25">
      <c r="GP1559" s="9" t="e">
        <f ca="1">INDIRECT(ADDRESS(ROW(),Controls!#REF!+30))</f>
        <v>#REF!</v>
      </c>
      <c r="GQ1559" s="9" t="e">
        <f ca="1">INDIRECT(ADDRESS(ROW(),Controls!#REF!+45))</f>
        <v>#REF!</v>
      </c>
      <c r="GR1559" s="9" t="e">
        <f ca="1">INDIRECT(ADDRESS(ROW(),Controls!#REF!+60))</f>
        <v>#REF!</v>
      </c>
      <c r="GS1559" s="9" t="e">
        <f ca="1">INDIRECT(ADDRESS(ROW(),Controls!#REF!+75))</f>
        <v>#REF!</v>
      </c>
      <c r="GT1559" s="9" t="e">
        <f ca="1">INDIRECT(ADDRESS(ROW(),Controls!#REF!+90))</f>
        <v>#REF!</v>
      </c>
      <c r="GU1559" s="9" t="e">
        <f ca="1">INDIRECT(ADDRESS(ROW(),Controls!#REF!+105))</f>
        <v>#REF!</v>
      </c>
      <c r="GV1559" s="9" t="e">
        <f ca="1">INDIRECT(ADDRESS(ROW(),Controls!#REF!+120))</f>
        <v>#REF!</v>
      </c>
      <c r="GW1559" s="9" t="e">
        <f ca="1">INDIRECT(ADDRESS(ROW(),Controls!#REF!+15))</f>
        <v>#REF!</v>
      </c>
      <c r="GX1559" s="9" t="e">
        <f ca="1">INDIRECT(ADDRESS(ROW(),Controls!#REF!+135))</f>
        <v>#REF!</v>
      </c>
      <c r="HJ1559" s="9" t="e">
        <f t="shared" ca="1" si="144"/>
        <v>#REF!</v>
      </c>
      <c r="HK1559" s="9" t="e">
        <f t="shared" ca="1" si="145"/>
        <v>#REF!</v>
      </c>
      <c r="HL1559" s="9" t="e">
        <f t="shared" ca="1" si="146"/>
        <v>#REF!</v>
      </c>
      <c r="HM1559" s="9" t="e">
        <f t="shared" ca="1" si="147"/>
        <v>#REF!</v>
      </c>
      <c r="HN1559" s="9" t="e">
        <f ca="1">SQRT($GS1559*(1-$GS1559/Controls!$D$15))</f>
        <v>#REF!</v>
      </c>
      <c r="HO1559" s="9" t="e">
        <f t="shared" ca="1" si="148"/>
        <v>#REF!</v>
      </c>
      <c r="HP1559" s="9" t="e">
        <f t="shared" ca="1" si="149"/>
        <v>#REF!</v>
      </c>
      <c r="HQ1559" s="9" t="e">
        <f ca="1">IF($GV1559=0,NA(),($GX1559*Controls!#REF!))</f>
        <v>#REF!</v>
      </c>
    </row>
    <row r="1560" spans="198:225" x14ac:dyDescent="0.25">
      <c r="GP1560" s="9" t="e">
        <f ca="1">INDIRECT(ADDRESS(ROW(),Controls!#REF!+30))</f>
        <v>#REF!</v>
      </c>
      <c r="GQ1560" s="9" t="e">
        <f ca="1">INDIRECT(ADDRESS(ROW(),Controls!#REF!+45))</f>
        <v>#REF!</v>
      </c>
      <c r="GR1560" s="9" t="e">
        <f ca="1">INDIRECT(ADDRESS(ROW(),Controls!#REF!+60))</f>
        <v>#REF!</v>
      </c>
      <c r="GS1560" s="9" t="e">
        <f ca="1">INDIRECT(ADDRESS(ROW(),Controls!#REF!+75))</f>
        <v>#REF!</v>
      </c>
      <c r="GT1560" s="9" t="e">
        <f ca="1">INDIRECT(ADDRESS(ROW(),Controls!#REF!+90))</f>
        <v>#REF!</v>
      </c>
      <c r="GU1560" s="9" t="e">
        <f ca="1">INDIRECT(ADDRESS(ROW(),Controls!#REF!+105))</f>
        <v>#REF!</v>
      </c>
      <c r="GV1560" s="9" t="e">
        <f ca="1">INDIRECT(ADDRESS(ROW(),Controls!#REF!+120))</f>
        <v>#REF!</v>
      </c>
      <c r="GW1560" s="9" t="e">
        <f ca="1">INDIRECT(ADDRESS(ROW(),Controls!#REF!+15))</f>
        <v>#REF!</v>
      </c>
      <c r="GX1560" s="9" t="e">
        <f ca="1">INDIRECT(ADDRESS(ROW(),Controls!#REF!+135))</f>
        <v>#REF!</v>
      </c>
      <c r="HJ1560" s="9" t="e">
        <f t="shared" ca="1" si="144"/>
        <v>#REF!</v>
      </c>
      <c r="HK1560" s="9" t="e">
        <f t="shared" ca="1" si="145"/>
        <v>#REF!</v>
      </c>
      <c r="HL1560" s="9" t="e">
        <f t="shared" ca="1" si="146"/>
        <v>#REF!</v>
      </c>
      <c r="HM1560" s="9" t="e">
        <f t="shared" ca="1" si="147"/>
        <v>#REF!</v>
      </c>
      <c r="HN1560" s="9" t="e">
        <f ca="1">SQRT($GS1560*(1-$GS1560/Controls!$D$15))</f>
        <v>#REF!</v>
      </c>
      <c r="HO1560" s="9" t="e">
        <f t="shared" ca="1" si="148"/>
        <v>#REF!</v>
      </c>
      <c r="HP1560" s="9" t="e">
        <f t="shared" ca="1" si="149"/>
        <v>#REF!</v>
      </c>
      <c r="HQ1560" s="9" t="e">
        <f ca="1">IF($GV1560=0,NA(),($GX1560*Controls!#REF!))</f>
        <v>#REF!</v>
      </c>
    </row>
    <row r="1561" spans="198:225" x14ac:dyDescent="0.25">
      <c r="GP1561" s="9" t="e">
        <f ca="1">INDIRECT(ADDRESS(ROW(),Controls!#REF!+30))</f>
        <v>#REF!</v>
      </c>
      <c r="GQ1561" s="9" t="e">
        <f ca="1">INDIRECT(ADDRESS(ROW(),Controls!#REF!+45))</f>
        <v>#REF!</v>
      </c>
      <c r="GR1561" s="9" t="e">
        <f ca="1">INDIRECT(ADDRESS(ROW(),Controls!#REF!+60))</f>
        <v>#REF!</v>
      </c>
      <c r="GS1561" s="9" t="e">
        <f ca="1">INDIRECT(ADDRESS(ROW(),Controls!#REF!+75))</f>
        <v>#REF!</v>
      </c>
      <c r="GT1561" s="9" t="e">
        <f ca="1">INDIRECT(ADDRESS(ROW(),Controls!#REF!+90))</f>
        <v>#REF!</v>
      </c>
      <c r="GU1561" s="9" t="e">
        <f ca="1">INDIRECT(ADDRESS(ROW(),Controls!#REF!+105))</f>
        <v>#REF!</v>
      </c>
      <c r="GV1561" s="9" t="e">
        <f ca="1">INDIRECT(ADDRESS(ROW(),Controls!#REF!+120))</f>
        <v>#REF!</v>
      </c>
      <c r="GW1561" s="9" t="e">
        <f ca="1">INDIRECT(ADDRESS(ROW(),Controls!#REF!+15))</f>
        <v>#REF!</v>
      </c>
      <c r="GX1561" s="9" t="e">
        <f ca="1">INDIRECT(ADDRESS(ROW(),Controls!#REF!+135))</f>
        <v>#REF!</v>
      </c>
      <c r="HJ1561" s="9" t="e">
        <f t="shared" ca="1" si="144"/>
        <v>#REF!</v>
      </c>
      <c r="HK1561" s="9" t="e">
        <f t="shared" ca="1" si="145"/>
        <v>#REF!</v>
      </c>
      <c r="HL1561" s="9" t="e">
        <f t="shared" ca="1" si="146"/>
        <v>#REF!</v>
      </c>
      <c r="HM1561" s="9" t="e">
        <f t="shared" ca="1" si="147"/>
        <v>#REF!</v>
      </c>
      <c r="HN1561" s="9" t="e">
        <f ca="1">SQRT($GS1561*(1-$GS1561/Controls!$D$15))</f>
        <v>#REF!</v>
      </c>
      <c r="HO1561" s="9" t="e">
        <f t="shared" ca="1" si="148"/>
        <v>#REF!</v>
      </c>
      <c r="HP1561" s="9" t="e">
        <f t="shared" ca="1" si="149"/>
        <v>#REF!</v>
      </c>
      <c r="HQ1561" s="9" t="e">
        <f ca="1">IF($GV1561=0,NA(),($GX1561*Controls!#REF!))</f>
        <v>#REF!</v>
      </c>
    </row>
    <row r="1562" spans="198:225" x14ac:dyDescent="0.25">
      <c r="GP1562" s="9" t="e">
        <f ca="1">INDIRECT(ADDRESS(ROW(),Controls!#REF!+30))</f>
        <v>#REF!</v>
      </c>
      <c r="GQ1562" s="9" t="e">
        <f ca="1">INDIRECT(ADDRESS(ROW(),Controls!#REF!+45))</f>
        <v>#REF!</v>
      </c>
      <c r="GR1562" s="9" t="e">
        <f ca="1">INDIRECT(ADDRESS(ROW(),Controls!#REF!+60))</f>
        <v>#REF!</v>
      </c>
      <c r="GS1562" s="9" t="e">
        <f ca="1">INDIRECT(ADDRESS(ROW(),Controls!#REF!+75))</f>
        <v>#REF!</v>
      </c>
      <c r="GT1562" s="9" t="e">
        <f ca="1">INDIRECT(ADDRESS(ROW(),Controls!#REF!+90))</f>
        <v>#REF!</v>
      </c>
      <c r="GU1562" s="9" t="e">
        <f ca="1">INDIRECT(ADDRESS(ROW(),Controls!#REF!+105))</f>
        <v>#REF!</v>
      </c>
      <c r="GV1562" s="9" t="e">
        <f ca="1">INDIRECT(ADDRESS(ROW(),Controls!#REF!+120))</f>
        <v>#REF!</v>
      </c>
      <c r="GW1562" s="9" t="e">
        <f ca="1">INDIRECT(ADDRESS(ROW(),Controls!#REF!+15))</f>
        <v>#REF!</v>
      </c>
      <c r="GX1562" s="9" t="e">
        <f ca="1">INDIRECT(ADDRESS(ROW(),Controls!#REF!+135))</f>
        <v>#REF!</v>
      </c>
      <c r="HJ1562" s="9" t="e">
        <f t="shared" ca="1" si="144"/>
        <v>#REF!</v>
      </c>
      <c r="HK1562" s="9" t="e">
        <f t="shared" ca="1" si="145"/>
        <v>#REF!</v>
      </c>
      <c r="HL1562" s="9" t="e">
        <f t="shared" ca="1" si="146"/>
        <v>#REF!</v>
      </c>
      <c r="HM1562" s="9" t="e">
        <f t="shared" ca="1" si="147"/>
        <v>#REF!</v>
      </c>
      <c r="HN1562" s="9" t="e">
        <f ca="1">SQRT($GS1562*(1-$GS1562/Controls!$D$15))</f>
        <v>#REF!</v>
      </c>
      <c r="HO1562" s="9" t="e">
        <f t="shared" ca="1" si="148"/>
        <v>#REF!</v>
      </c>
      <c r="HP1562" s="9" t="e">
        <f t="shared" ca="1" si="149"/>
        <v>#REF!</v>
      </c>
      <c r="HQ1562" s="9" t="e">
        <f ca="1">IF($GV1562=0,NA(),($GX1562*Controls!#REF!))</f>
        <v>#REF!</v>
      </c>
    </row>
    <row r="1563" spans="198:225" x14ac:dyDescent="0.25">
      <c r="GP1563" s="9" t="e">
        <f ca="1">INDIRECT(ADDRESS(ROW(),Controls!#REF!+30))</f>
        <v>#REF!</v>
      </c>
      <c r="GQ1563" s="9" t="e">
        <f ca="1">INDIRECT(ADDRESS(ROW(),Controls!#REF!+45))</f>
        <v>#REF!</v>
      </c>
      <c r="GR1563" s="9" t="e">
        <f ca="1">INDIRECT(ADDRESS(ROW(),Controls!#REF!+60))</f>
        <v>#REF!</v>
      </c>
      <c r="GS1563" s="9" t="e">
        <f ca="1">INDIRECT(ADDRESS(ROW(),Controls!#REF!+75))</f>
        <v>#REF!</v>
      </c>
      <c r="GT1563" s="9" t="e">
        <f ca="1">INDIRECT(ADDRESS(ROW(),Controls!#REF!+90))</f>
        <v>#REF!</v>
      </c>
      <c r="GU1563" s="9" t="e">
        <f ca="1">INDIRECT(ADDRESS(ROW(),Controls!#REF!+105))</f>
        <v>#REF!</v>
      </c>
      <c r="GV1563" s="9" t="e">
        <f ca="1">INDIRECT(ADDRESS(ROW(),Controls!#REF!+120))</f>
        <v>#REF!</v>
      </c>
      <c r="GW1563" s="9" t="e">
        <f ca="1">INDIRECT(ADDRESS(ROW(),Controls!#REF!+15))</f>
        <v>#REF!</v>
      </c>
      <c r="GX1563" s="9" t="e">
        <f ca="1">INDIRECT(ADDRESS(ROW(),Controls!#REF!+135))</f>
        <v>#REF!</v>
      </c>
      <c r="HJ1563" s="9" t="e">
        <f t="shared" ca="1" si="144"/>
        <v>#REF!</v>
      </c>
      <c r="HK1563" s="9" t="e">
        <f t="shared" ca="1" si="145"/>
        <v>#REF!</v>
      </c>
      <c r="HL1563" s="9" t="e">
        <f t="shared" ca="1" si="146"/>
        <v>#REF!</v>
      </c>
      <c r="HM1563" s="9" t="e">
        <f t="shared" ca="1" si="147"/>
        <v>#REF!</v>
      </c>
      <c r="HN1563" s="9" t="e">
        <f ca="1">SQRT($GS1563*(1-$GS1563/Controls!$D$15))</f>
        <v>#REF!</v>
      </c>
      <c r="HO1563" s="9" t="e">
        <f t="shared" ca="1" si="148"/>
        <v>#REF!</v>
      </c>
      <c r="HP1563" s="9" t="e">
        <f t="shared" ca="1" si="149"/>
        <v>#REF!</v>
      </c>
      <c r="HQ1563" s="9" t="e">
        <f ca="1">IF($GV1563=0,NA(),($GX1563*Controls!#REF!))</f>
        <v>#REF!</v>
      </c>
    </row>
    <row r="1564" spans="198:225" x14ac:dyDescent="0.25">
      <c r="GP1564" s="9" t="e">
        <f ca="1">INDIRECT(ADDRESS(ROW(),Controls!#REF!+30))</f>
        <v>#REF!</v>
      </c>
      <c r="GQ1564" s="9" t="e">
        <f ca="1">INDIRECT(ADDRESS(ROW(),Controls!#REF!+45))</f>
        <v>#REF!</v>
      </c>
      <c r="GR1564" s="9" t="e">
        <f ca="1">INDIRECT(ADDRESS(ROW(),Controls!#REF!+60))</f>
        <v>#REF!</v>
      </c>
      <c r="GS1564" s="9" t="e">
        <f ca="1">INDIRECT(ADDRESS(ROW(),Controls!#REF!+75))</f>
        <v>#REF!</v>
      </c>
      <c r="GT1564" s="9" t="e">
        <f ca="1">INDIRECT(ADDRESS(ROW(),Controls!#REF!+90))</f>
        <v>#REF!</v>
      </c>
      <c r="GU1564" s="9" t="e">
        <f ca="1">INDIRECT(ADDRESS(ROW(),Controls!#REF!+105))</f>
        <v>#REF!</v>
      </c>
      <c r="GV1564" s="9" t="e">
        <f ca="1">INDIRECT(ADDRESS(ROW(),Controls!#REF!+120))</f>
        <v>#REF!</v>
      </c>
      <c r="GW1564" s="9" t="e">
        <f ca="1">INDIRECT(ADDRESS(ROW(),Controls!#REF!+15))</f>
        <v>#REF!</v>
      </c>
      <c r="GX1564" s="9" t="e">
        <f ca="1">INDIRECT(ADDRESS(ROW(),Controls!#REF!+135))</f>
        <v>#REF!</v>
      </c>
      <c r="HJ1564" s="9" t="e">
        <f t="shared" ca="1" si="144"/>
        <v>#REF!</v>
      </c>
      <c r="HK1564" s="9" t="e">
        <f t="shared" ca="1" si="145"/>
        <v>#REF!</v>
      </c>
      <c r="HL1564" s="9" t="e">
        <f t="shared" ca="1" si="146"/>
        <v>#REF!</v>
      </c>
      <c r="HM1564" s="9" t="e">
        <f t="shared" ca="1" si="147"/>
        <v>#REF!</v>
      </c>
      <c r="HN1564" s="9" t="e">
        <f ca="1">SQRT($GS1564*(1-$GS1564/Controls!$D$15))</f>
        <v>#REF!</v>
      </c>
      <c r="HO1564" s="9" t="e">
        <f t="shared" ca="1" si="148"/>
        <v>#REF!</v>
      </c>
      <c r="HP1564" s="9" t="e">
        <f t="shared" ca="1" si="149"/>
        <v>#REF!</v>
      </c>
      <c r="HQ1564" s="9" t="e">
        <f ca="1">IF($GV1564=0,NA(),($GX1564*Controls!#REF!))</f>
        <v>#REF!</v>
      </c>
    </row>
    <row r="1565" spans="198:225" x14ac:dyDescent="0.25">
      <c r="GP1565" s="9" t="e">
        <f ca="1">INDIRECT(ADDRESS(ROW(),Controls!#REF!+30))</f>
        <v>#REF!</v>
      </c>
      <c r="GQ1565" s="9" t="e">
        <f ca="1">INDIRECT(ADDRESS(ROW(),Controls!#REF!+45))</f>
        <v>#REF!</v>
      </c>
      <c r="GR1565" s="9" t="e">
        <f ca="1">INDIRECT(ADDRESS(ROW(),Controls!#REF!+60))</f>
        <v>#REF!</v>
      </c>
      <c r="GS1565" s="9" t="e">
        <f ca="1">INDIRECT(ADDRESS(ROW(),Controls!#REF!+75))</f>
        <v>#REF!</v>
      </c>
      <c r="GT1565" s="9" t="e">
        <f ca="1">INDIRECT(ADDRESS(ROW(),Controls!#REF!+90))</f>
        <v>#REF!</v>
      </c>
      <c r="GU1565" s="9" t="e">
        <f ca="1">INDIRECT(ADDRESS(ROW(),Controls!#REF!+105))</f>
        <v>#REF!</v>
      </c>
      <c r="GV1565" s="9" t="e">
        <f ca="1">INDIRECT(ADDRESS(ROW(),Controls!#REF!+120))</f>
        <v>#REF!</v>
      </c>
      <c r="GW1565" s="9" t="e">
        <f ca="1">INDIRECT(ADDRESS(ROW(),Controls!#REF!+15))</f>
        <v>#REF!</v>
      </c>
      <c r="GX1565" s="9" t="e">
        <f ca="1">INDIRECT(ADDRESS(ROW(),Controls!#REF!+135))</f>
        <v>#REF!</v>
      </c>
      <c r="HJ1565" s="9" t="e">
        <f t="shared" ca="1" si="144"/>
        <v>#REF!</v>
      </c>
      <c r="HK1565" s="9" t="e">
        <f t="shared" ca="1" si="145"/>
        <v>#REF!</v>
      </c>
      <c r="HL1565" s="9" t="e">
        <f t="shared" ca="1" si="146"/>
        <v>#REF!</v>
      </c>
      <c r="HM1565" s="9" t="e">
        <f t="shared" ca="1" si="147"/>
        <v>#REF!</v>
      </c>
      <c r="HN1565" s="9" t="e">
        <f ca="1">SQRT($GS1565*(1-$GS1565/Controls!$D$15))</f>
        <v>#REF!</v>
      </c>
      <c r="HO1565" s="9" t="e">
        <f t="shared" ca="1" si="148"/>
        <v>#REF!</v>
      </c>
      <c r="HP1565" s="9" t="e">
        <f t="shared" ca="1" si="149"/>
        <v>#REF!</v>
      </c>
      <c r="HQ1565" s="9" t="e">
        <f ca="1">IF($GV1565=0,NA(),($GX1565*Controls!#REF!))</f>
        <v>#REF!</v>
      </c>
    </row>
    <row r="1566" spans="198:225" x14ac:dyDescent="0.25">
      <c r="GP1566" s="9" t="e">
        <f ca="1">INDIRECT(ADDRESS(ROW(),Controls!#REF!+30))</f>
        <v>#REF!</v>
      </c>
      <c r="GQ1566" s="9" t="e">
        <f ca="1">INDIRECT(ADDRESS(ROW(),Controls!#REF!+45))</f>
        <v>#REF!</v>
      </c>
      <c r="GR1566" s="9" t="e">
        <f ca="1">INDIRECT(ADDRESS(ROW(),Controls!#REF!+60))</f>
        <v>#REF!</v>
      </c>
      <c r="GS1566" s="9" t="e">
        <f ca="1">INDIRECT(ADDRESS(ROW(),Controls!#REF!+75))</f>
        <v>#REF!</v>
      </c>
      <c r="GT1566" s="9" t="e">
        <f ca="1">INDIRECT(ADDRESS(ROW(),Controls!#REF!+90))</f>
        <v>#REF!</v>
      </c>
      <c r="GU1566" s="9" t="e">
        <f ca="1">INDIRECT(ADDRESS(ROW(),Controls!#REF!+105))</f>
        <v>#REF!</v>
      </c>
      <c r="GV1566" s="9" t="e">
        <f ca="1">INDIRECT(ADDRESS(ROW(),Controls!#REF!+120))</f>
        <v>#REF!</v>
      </c>
      <c r="GW1566" s="9" t="e">
        <f ca="1">INDIRECT(ADDRESS(ROW(),Controls!#REF!+15))</f>
        <v>#REF!</v>
      </c>
      <c r="GX1566" s="9" t="e">
        <f ca="1">INDIRECT(ADDRESS(ROW(),Controls!#REF!+135))</f>
        <v>#REF!</v>
      </c>
      <c r="HJ1566" s="9" t="e">
        <f t="shared" ca="1" si="144"/>
        <v>#REF!</v>
      </c>
      <c r="HK1566" s="9" t="e">
        <f t="shared" ca="1" si="145"/>
        <v>#REF!</v>
      </c>
      <c r="HL1566" s="9" t="e">
        <f t="shared" ca="1" si="146"/>
        <v>#REF!</v>
      </c>
      <c r="HM1566" s="9" t="e">
        <f t="shared" ca="1" si="147"/>
        <v>#REF!</v>
      </c>
      <c r="HN1566" s="9" t="e">
        <f ca="1">SQRT($GS1566*(1-$GS1566/Controls!$D$15))</f>
        <v>#REF!</v>
      </c>
      <c r="HO1566" s="9" t="e">
        <f t="shared" ca="1" si="148"/>
        <v>#REF!</v>
      </c>
      <c r="HP1566" s="9" t="e">
        <f t="shared" ca="1" si="149"/>
        <v>#REF!</v>
      </c>
      <c r="HQ1566" s="9" t="e">
        <f ca="1">IF($GV1566=0,NA(),($GX1566*Controls!#REF!))</f>
        <v>#REF!</v>
      </c>
    </row>
    <row r="1567" spans="198:225" x14ac:dyDescent="0.25">
      <c r="GP1567" s="9" t="e">
        <f ca="1">INDIRECT(ADDRESS(ROW(),Controls!#REF!+30))</f>
        <v>#REF!</v>
      </c>
      <c r="GQ1567" s="9" t="e">
        <f ca="1">INDIRECT(ADDRESS(ROW(),Controls!#REF!+45))</f>
        <v>#REF!</v>
      </c>
      <c r="GR1567" s="9" t="e">
        <f ca="1">INDIRECT(ADDRESS(ROW(),Controls!#REF!+60))</f>
        <v>#REF!</v>
      </c>
      <c r="GS1567" s="9" t="e">
        <f ca="1">INDIRECT(ADDRESS(ROW(),Controls!#REF!+75))</f>
        <v>#REF!</v>
      </c>
      <c r="GT1567" s="9" t="e">
        <f ca="1">INDIRECT(ADDRESS(ROW(),Controls!#REF!+90))</f>
        <v>#REF!</v>
      </c>
      <c r="GU1567" s="9" t="e">
        <f ca="1">INDIRECT(ADDRESS(ROW(),Controls!#REF!+105))</f>
        <v>#REF!</v>
      </c>
      <c r="GV1567" s="9" t="e">
        <f ca="1">INDIRECT(ADDRESS(ROW(),Controls!#REF!+120))</f>
        <v>#REF!</v>
      </c>
      <c r="GW1567" s="9" t="e">
        <f ca="1">INDIRECT(ADDRESS(ROW(),Controls!#REF!+15))</f>
        <v>#REF!</v>
      </c>
      <c r="GX1567" s="9" t="e">
        <f ca="1">INDIRECT(ADDRESS(ROW(),Controls!#REF!+135))</f>
        <v>#REF!</v>
      </c>
      <c r="HJ1567" s="9" t="e">
        <f t="shared" ca="1" si="144"/>
        <v>#REF!</v>
      </c>
      <c r="HK1567" s="9" t="e">
        <f t="shared" ca="1" si="145"/>
        <v>#REF!</v>
      </c>
      <c r="HL1567" s="9" t="e">
        <f t="shared" ca="1" si="146"/>
        <v>#REF!</v>
      </c>
      <c r="HM1567" s="9" t="e">
        <f t="shared" ca="1" si="147"/>
        <v>#REF!</v>
      </c>
      <c r="HN1567" s="9" t="e">
        <f ca="1">SQRT($GS1567*(1-$GS1567/Controls!$D$15))</f>
        <v>#REF!</v>
      </c>
      <c r="HO1567" s="9" t="e">
        <f t="shared" ca="1" si="148"/>
        <v>#REF!</v>
      </c>
      <c r="HP1567" s="9" t="e">
        <f t="shared" ca="1" si="149"/>
        <v>#REF!</v>
      </c>
      <c r="HQ1567" s="9" t="e">
        <f ca="1">IF($GV1567=0,NA(),($GX1567*Controls!#REF!))</f>
        <v>#REF!</v>
      </c>
    </row>
    <row r="1568" spans="198:225" x14ac:dyDescent="0.25">
      <c r="GP1568" s="9" t="e">
        <f ca="1">INDIRECT(ADDRESS(ROW(),Controls!#REF!+30))</f>
        <v>#REF!</v>
      </c>
      <c r="GQ1568" s="9" t="e">
        <f ca="1">INDIRECT(ADDRESS(ROW(),Controls!#REF!+45))</f>
        <v>#REF!</v>
      </c>
      <c r="GR1568" s="9" t="e">
        <f ca="1">INDIRECT(ADDRESS(ROW(),Controls!#REF!+60))</f>
        <v>#REF!</v>
      </c>
      <c r="GS1568" s="9" t="e">
        <f ca="1">INDIRECT(ADDRESS(ROW(),Controls!#REF!+75))</f>
        <v>#REF!</v>
      </c>
      <c r="GT1568" s="9" t="e">
        <f ca="1">INDIRECT(ADDRESS(ROW(),Controls!#REF!+90))</f>
        <v>#REF!</v>
      </c>
      <c r="GU1568" s="9" t="e">
        <f ca="1">INDIRECT(ADDRESS(ROW(),Controls!#REF!+105))</f>
        <v>#REF!</v>
      </c>
      <c r="GV1568" s="9" t="e">
        <f ca="1">INDIRECT(ADDRESS(ROW(),Controls!#REF!+120))</f>
        <v>#REF!</v>
      </c>
      <c r="GW1568" s="9" t="e">
        <f ca="1">INDIRECT(ADDRESS(ROW(),Controls!#REF!+15))</f>
        <v>#REF!</v>
      </c>
      <c r="GX1568" s="9" t="e">
        <f ca="1">INDIRECT(ADDRESS(ROW(),Controls!#REF!+135))</f>
        <v>#REF!</v>
      </c>
      <c r="HJ1568" s="9" t="e">
        <f t="shared" ca="1" si="144"/>
        <v>#REF!</v>
      </c>
      <c r="HK1568" s="9" t="e">
        <f t="shared" ca="1" si="145"/>
        <v>#REF!</v>
      </c>
      <c r="HL1568" s="9" t="e">
        <f t="shared" ca="1" si="146"/>
        <v>#REF!</v>
      </c>
      <c r="HM1568" s="9" t="e">
        <f t="shared" ca="1" si="147"/>
        <v>#REF!</v>
      </c>
      <c r="HN1568" s="9" t="e">
        <f ca="1">SQRT($GS1568*(1-$GS1568/Controls!$D$15))</f>
        <v>#REF!</v>
      </c>
      <c r="HO1568" s="9" t="e">
        <f t="shared" ca="1" si="148"/>
        <v>#REF!</v>
      </c>
      <c r="HP1568" s="9" t="e">
        <f t="shared" ca="1" si="149"/>
        <v>#REF!</v>
      </c>
      <c r="HQ1568" s="9" t="e">
        <f ca="1">IF($GV1568=0,NA(),($GX1568*Controls!#REF!))</f>
        <v>#REF!</v>
      </c>
    </row>
    <row r="1569" spans="198:225" x14ac:dyDescent="0.25">
      <c r="GP1569" s="9" t="e">
        <f ca="1">INDIRECT(ADDRESS(ROW(),Controls!#REF!+30))</f>
        <v>#REF!</v>
      </c>
      <c r="GQ1569" s="9" t="e">
        <f ca="1">INDIRECT(ADDRESS(ROW(),Controls!#REF!+45))</f>
        <v>#REF!</v>
      </c>
      <c r="GR1569" s="9" t="e">
        <f ca="1">INDIRECT(ADDRESS(ROW(),Controls!#REF!+60))</f>
        <v>#REF!</v>
      </c>
      <c r="GS1569" s="9" t="e">
        <f ca="1">INDIRECT(ADDRESS(ROW(),Controls!#REF!+75))</f>
        <v>#REF!</v>
      </c>
      <c r="GT1569" s="9" t="e">
        <f ca="1">INDIRECT(ADDRESS(ROW(),Controls!#REF!+90))</f>
        <v>#REF!</v>
      </c>
      <c r="GU1569" s="9" t="e">
        <f ca="1">INDIRECT(ADDRESS(ROW(),Controls!#REF!+105))</f>
        <v>#REF!</v>
      </c>
      <c r="GV1569" s="9" t="e">
        <f ca="1">INDIRECT(ADDRESS(ROW(),Controls!#REF!+120))</f>
        <v>#REF!</v>
      </c>
      <c r="GW1569" s="9" t="e">
        <f ca="1">INDIRECT(ADDRESS(ROW(),Controls!#REF!+15))</f>
        <v>#REF!</v>
      </c>
      <c r="GX1569" s="9" t="e">
        <f ca="1">INDIRECT(ADDRESS(ROW(),Controls!#REF!+135))</f>
        <v>#REF!</v>
      </c>
      <c r="HJ1569" s="9" t="e">
        <f t="shared" ca="1" si="144"/>
        <v>#REF!</v>
      </c>
      <c r="HK1569" s="9" t="e">
        <f t="shared" ca="1" si="145"/>
        <v>#REF!</v>
      </c>
      <c r="HL1569" s="9" t="e">
        <f t="shared" ca="1" si="146"/>
        <v>#REF!</v>
      </c>
      <c r="HM1569" s="9" t="e">
        <f t="shared" ca="1" si="147"/>
        <v>#REF!</v>
      </c>
      <c r="HN1569" s="9" t="e">
        <f ca="1">SQRT($GS1569*(1-$GS1569/Controls!$D$15))</f>
        <v>#REF!</v>
      </c>
      <c r="HO1569" s="9" t="e">
        <f t="shared" ca="1" si="148"/>
        <v>#REF!</v>
      </c>
      <c r="HP1569" s="9" t="e">
        <f t="shared" ca="1" si="149"/>
        <v>#REF!</v>
      </c>
      <c r="HQ1569" s="9" t="e">
        <f ca="1">IF($GV1569=0,NA(),($GX1569*Controls!#REF!))</f>
        <v>#REF!</v>
      </c>
    </row>
    <row r="1570" spans="198:225" x14ac:dyDescent="0.25">
      <c r="GP1570" s="9" t="e">
        <f ca="1">INDIRECT(ADDRESS(ROW(),Controls!#REF!+30))</f>
        <v>#REF!</v>
      </c>
      <c r="GQ1570" s="9" t="e">
        <f ca="1">INDIRECT(ADDRESS(ROW(),Controls!#REF!+45))</f>
        <v>#REF!</v>
      </c>
      <c r="GR1570" s="9" t="e">
        <f ca="1">INDIRECT(ADDRESS(ROW(),Controls!#REF!+60))</f>
        <v>#REF!</v>
      </c>
      <c r="GS1570" s="9" t="e">
        <f ca="1">INDIRECT(ADDRESS(ROW(),Controls!#REF!+75))</f>
        <v>#REF!</v>
      </c>
      <c r="GT1570" s="9" t="e">
        <f ca="1">INDIRECT(ADDRESS(ROW(),Controls!#REF!+90))</f>
        <v>#REF!</v>
      </c>
      <c r="GU1570" s="9" t="e">
        <f ca="1">INDIRECT(ADDRESS(ROW(),Controls!#REF!+105))</f>
        <v>#REF!</v>
      </c>
      <c r="GV1570" s="9" t="e">
        <f ca="1">INDIRECT(ADDRESS(ROW(),Controls!#REF!+120))</f>
        <v>#REF!</v>
      </c>
      <c r="GW1570" s="9" t="e">
        <f ca="1">INDIRECT(ADDRESS(ROW(),Controls!#REF!+15))</f>
        <v>#REF!</v>
      </c>
      <c r="GX1570" s="9" t="e">
        <f ca="1">INDIRECT(ADDRESS(ROW(),Controls!#REF!+135))</f>
        <v>#REF!</v>
      </c>
      <c r="HJ1570" s="9" t="e">
        <f t="shared" ca="1" si="144"/>
        <v>#REF!</v>
      </c>
      <c r="HK1570" s="9" t="e">
        <f t="shared" ca="1" si="145"/>
        <v>#REF!</v>
      </c>
      <c r="HL1570" s="9" t="e">
        <f t="shared" ca="1" si="146"/>
        <v>#REF!</v>
      </c>
      <c r="HM1570" s="9" t="e">
        <f t="shared" ca="1" si="147"/>
        <v>#REF!</v>
      </c>
      <c r="HN1570" s="9" t="e">
        <f ca="1">SQRT($GS1570*(1-$GS1570/Controls!$D$15))</f>
        <v>#REF!</v>
      </c>
      <c r="HO1570" s="9" t="e">
        <f t="shared" ca="1" si="148"/>
        <v>#REF!</v>
      </c>
      <c r="HP1570" s="9" t="e">
        <f t="shared" ca="1" si="149"/>
        <v>#REF!</v>
      </c>
      <c r="HQ1570" s="9" t="e">
        <f ca="1">IF($GV1570=0,NA(),($GX1570*Controls!#REF!))</f>
        <v>#REF!</v>
      </c>
    </row>
    <row r="1571" spans="198:225" x14ac:dyDescent="0.25">
      <c r="GP1571" s="9" t="e">
        <f ca="1">INDIRECT(ADDRESS(ROW(),Controls!#REF!+30))</f>
        <v>#REF!</v>
      </c>
      <c r="GQ1571" s="9" t="e">
        <f ca="1">INDIRECT(ADDRESS(ROW(),Controls!#REF!+45))</f>
        <v>#REF!</v>
      </c>
      <c r="GR1571" s="9" t="e">
        <f ca="1">INDIRECT(ADDRESS(ROW(),Controls!#REF!+60))</f>
        <v>#REF!</v>
      </c>
      <c r="GS1571" s="9" t="e">
        <f ca="1">INDIRECT(ADDRESS(ROW(),Controls!#REF!+75))</f>
        <v>#REF!</v>
      </c>
      <c r="GT1571" s="9" t="e">
        <f ca="1">INDIRECT(ADDRESS(ROW(),Controls!#REF!+90))</f>
        <v>#REF!</v>
      </c>
      <c r="GU1571" s="9" t="e">
        <f ca="1">INDIRECT(ADDRESS(ROW(),Controls!#REF!+105))</f>
        <v>#REF!</v>
      </c>
      <c r="GV1571" s="9" t="e">
        <f ca="1">INDIRECT(ADDRESS(ROW(),Controls!#REF!+120))</f>
        <v>#REF!</v>
      </c>
      <c r="GW1571" s="9" t="e">
        <f ca="1">INDIRECT(ADDRESS(ROW(),Controls!#REF!+15))</f>
        <v>#REF!</v>
      </c>
      <c r="GX1571" s="9" t="e">
        <f ca="1">INDIRECT(ADDRESS(ROW(),Controls!#REF!+135))</f>
        <v>#REF!</v>
      </c>
      <c r="HJ1571" s="9" t="e">
        <f t="shared" ca="1" si="144"/>
        <v>#REF!</v>
      </c>
      <c r="HK1571" s="9" t="e">
        <f t="shared" ca="1" si="145"/>
        <v>#REF!</v>
      </c>
      <c r="HL1571" s="9" t="e">
        <f t="shared" ca="1" si="146"/>
        <v>#REF!</v>
      </c>
      <c r="HM1571" s="9" t="e">
        <f t="shared" ca="1" si="147"/>
        <v>#REF!</v>
      </c>
      <c r="HN1571" s="9" t="e">
        <f ca="1">SQRT($GS1571*(1-$GS1571/Controls!$D$15))</f>
        <v>#REF!</v>
      </c>
      <c r="HO1571" s="9" t="e">
        <f t="shared" ca="1" si="148"/>
        <v>#REF!</v>
      </c>
      <c r="HP1571" s="9" t="e">
        <f t="shared" ca="1" si="149"/>
        <v>#REF!</v>
      </c>
      <c r="HQ1571" s="9" t="e">
        <f ca="1">IF($GV1571=0,NA(),($GX1571*Controls!#REF!))</f>
        <v>#REF!</v>
      </c>
    </row>
    <row r="1572" spans="198:225" x14ac:dyDescent="0.25">
      <c r="GP1572" s="9" t="e">
        <f ca="1">INDIRECT(ADDRESS(ROW(),Controls!#REF!+30))</f>
        <v>#REF!</v>
      </c>
      <c r="GQ1572" s="9" t="e">
        <f ca="1">INDIRECT(ADDRESS(ROW(),Controls!#REF!+45))</f>
        <v>#REF!</v>
      </c>
      <c r="GR1572" s="9" t="e">
        <f ca="1">INDIRECT(ADDRESS(ROW(),Controls!#REF!+60))</f>
        <v>#REF!</v>
      </c>
      <c r="GS1572" s="9" t="e">
        <f ca="1">INDIRECT(ADDRESS(ROW(),Controls!#REF!+75))</f>
        <v>#REF!</v>
      </c>
      <c r="GT1572" s="9" t="e">
        <f ca="1">INDIRECT(ADDRESS(ROW(),Controls!#REF!+90))</f>
        <v>#REF!</v>
      </c>
      <c r="GU1572" s="9" t="e">
        <f ca="1">INDIRECT(ADDRESS(ROW(),Controls!#REF!+105))</f>
        <v>#REF!</v>
      </c>
      <c r="GV1572" s="9" t="e">
        <f ca="1">INDIRECT(ADDRESS(ROW(),Controls!#REF!+120))</f>
        <v>#REF!</v>
      </c>
      <c r="GW1572" s="9" t="e">
        <f ca="1">INDIRECT(ADDRESS(ROW(),Controls!#REF!+15))</f>
        <v>#REF!</v>
      </c>
      <c r="GX1572" s="9" t="e">
        <f ca="1">INDIRECT(ADDRESS(ROW(),Controls!#REF!+135))</f>
        <v>#REF!</v>
      </c>
      <c r="HJ1572" s="9" t="e">
        <f t="shared" ca="1" si="144"/>
        <v>#REF!</v>
      </c>
      <c r="HK1572" s="9" t="e">
        <f t="shared" ca="1" si="145"/>
        <v>#REF!</v>
      </c>
      <c r="HL1572" s="9" t="e">
        <f t="shared" ca="1" si="146"/>
        <v>#REF!</v>
      </c>
      <c r="HM1572" s="9" t="e">
        <f t="shared" ca="1" si="147"/>
        <v>#REF!</v>
      </c>
      <c r="HN1572" s="9" t="e">
        <f ca="1">SQRT($GS1572*(1-$GS1572/Controls!$D$15))</f>
        <v>#REF!</v>
      </c>
      <c r="HO1572" s="9" t="e">
        <f t="shared" ca="1" si="148"/>
        <v>#REF!</v>
      </c>
      <c r="HP1572" s="9" t="e">
        <f t="shared" ca="1" si="149"/>
        <v>#REF!</v>
      </c>
      <c r="HQ1572" s="9" t="e">
        <f ca="1">IF($GV1572=0,NA(),($GX1572*Controls!#REF!))</f>
        <v>#REF!</v>
      </c>
    </row>
    <row r="1573" spans="198:225" x14ac:dyDescent="0.25">
      <c r="GP1573" s="9" t="e">
        <f ca="1">INDIRECT(ADDRESS(ROW(),Controls!#REF!+30))</f>
        <v>#REF!</v>
      </c>
      <c r="GQ1573" s="9" t="e">
        <f ca="1">INDIRECT(ADDRESS(ROW(),Controls!#REF!+45))</f>
        <v>#REF!</v>
      </c>
      <c r="GR1573" s="9" t="e">
        <f ca="1">INDIRECT(ADDRESS(ROW(),Controls!#REF!+60))</f>
        <v>#REF!</v>
      </c>
      <c r="GS1573" s="9" t="e">
        <f ca="1">INDIRECT(ADDRESS(ROW(),Controls!#REF!+75))</f>
        <v>#REF!</v>
      </c>
      <c r="GT1573" s="9" t="e">
        <f ca="1">INDIRECT(ADDRESS(ROW(),Controls!#REF!+90))</f>
        <v>#REF!</v>
      </c>
      <c r="GU1573" s="9" t="e">
        <f ca="1">INDIRECT(ADDRESS(ROW(),Controls!#REF!+105))</f>
        <v>#REF!</v>
      </c>
      <c r="GV1573" s="9" t="e">
        <f ca="1">INDIRECT(ADDRESS(ROW(),Controls!#REF!+120))</f>
        <v>#REF!</v>
      </c>
      <c r="GW1573" s="9" t="e">
        <f ca="1">INDIRECT(ADDRESS(ROW(),Controls!#REF!+15))</f>
        <v>#REF!</v>
      </c>
      <c r="GX1573" s="9" t="e">
        <f ca="1">INDIRECT(ADDRESS(ROW(),Controls!#REF!+135))</f>
        <v>#REF!</v>
      </c>
      <c r="HJ1573" s="9" t="e">
        <f t="shared" ca="1" si="144"/>
        <v>#REF!</v>
      </c>
      <c r="HK1573" s="9" t="e">
        <f t="shared" ca="1" si="145"/>
        <v>#REF!</v>
      </c>
      <c r="HL1573" s="9" t="e">
        <f t="shared" ca="1" si="146"/>
        <v>#REF!</v>
      </c>
      <c r="HM1573" s="9" t="e">
        <f t="shared" ca="1" si="147"/>
        <v>#REF!</v>
      </c>
      <c r="HN1573" s="9" t="e">
        <f ca="1">SQRT($GS1573*(1-$GS1573/Controls!$D$15))</f>
        <v>#REF!</v>
      </c>
      <c r="HO1573" s="9" t="e">
        <f t="shared" ca="1" si="148"/>
        <v>#REF!</v>
      </c>
      <c r="HP1573" s="9" t="e">
        <f t="shared" ca="1" si="149"/>
        <v>#REF!</v>
      </c>
      <c r="HQ1573" s="9" t="e">
        <f ca="1">IF($GV1573=0,NA(),($GX1573*Controls!#REF!))</f>
        <v>#REF!</v>
      </c>
    </row>
    <row r="1574" spans="198:225" x14ac:dyDescent="0.25">
      <c r="GP1574" s="9" t="e">
        <f ca="1">INDIRECT(ADDRESS(ROW(),Controls!#REF!+30))</f>
        <v>#REF!</v>
      </c>
      <c r="GQ1574" s="9" t="e">
        <f ca="1">INDIRECT(ADDRESS(ROW(),Controls!#REF!+45))</f>
        <v>#REF!</v>
      </c>
      <c r="GR1574" s="9" t="e">
        <f ca="1">INDIRECT(ADDRESS(ROW(),Controls!#REF!+60))</f>
        <v>#REF!</v>
      </c>
      <c r="GS1574" s="9" t="e">
        <f ca="1">INDIRECT(ADDRESS(ROW(),Controls!#REF!+75))</f>
        <v>#REF!</v>
      </c>
      <c r="GT1574" s="9" t="e">
        <f ca="1">INDIRECT(ADDRESS(ROW(),Controls!#REF!+90))</f>
        <v>#REF!</v>
      </c>
      <c r="GU1574" s="9" t="e">
        <f ca="1">INDIRECT(ADDRESS(ROW(),Controls!#REF!+105))</f>
        <v>#REF!</v>
      </c>
      <c r="GV1574" s="9" t="e">
        <f ca="1">INDIRECT(ADDRESS(ROW(),Controls!#REF!+120))</f>
        <v>#REF!</v>
      </c>
      <c r="GW1574" s="9" t="e">
        <f ca="1">INDIRECT(ADDRESS(ROW(),Controls!#REF!+15))</f>
        <v>#REF!</v>
      </c>
      <c r="GX1574" s="9" t="e">
        <f ca="1">INDIRECT(ADDRESS(ROW(),Controls!#REF!+135))</f>
        <v>#REF!</v>
      </c>
      <c r="HJ1574" s="9" t="e">
        <f t="shared" ca="1" si="144"/>
        <v>#REF!</v>
      </c>
      <c r="HK1574" s="9" t="e">
        <f t="shared" ca="1" si="145"/>
        <v>#REF!</v>
      </c>
      <c r="HL1574" s="9" t="e">
        <f t="shared" ca="1" si="146"/>
        <v>#REF!</v>
      </c>
      <c r="HM1574" s="9" t="e">
        <f t="shared" ca="1" si="147"/>
        <v>#REF!</v>
      </c>
      <c r="HN1574" s="9" t="e">
        <f ca="1">SQRT($GS1574*(1-$GS1574/Controls!$D$15))</f>
        <v>#REF!</v>
      </c>
      <c r="HO1574" s="9" t="e">
        <f t="shared" ca="1" si="148"/>
        <v>#REF!</v>
      </c>
      <c r="HP1574" s="9" t="e">
        <f t="shared" ca="1" si="149"/>
        <v>#REF!</v>
      </c>
      <c r="HQ1574" s="9" t="e">
        <f ca="1">IF($GV1574=0,NA(),($GX1574*Controls!#REF!))</f>
        <v>#REF!</v>
      </c>
    </row>
    <row r="1575" spans="198:225" x14ac:dyDescent="0.25">
      <c r="GP1575" s="9" t="e">
        <f ca="1">INDIRECT(ADDRESS(ROW(),Controls!#REF!+30))</f>
        <v>#REF!</v>
      </c>
      <c r="GQ1575" s="9" t="e">
        <f ca="1">INDIRECT(ADDRESS(ROW(),Controls!#REF!+45))</f>
        <v>#REF!</v>
      </c>
      <c r="GR1575" s="9" t="e">
        <f ca="1">INDIRECT(ADDRESS(ROW(),Controls!#REF!+60))</f>
        <v>#REF!</v>
      </c>
      <c r="GS1575" s="9" t="e">
        <f ca="1">INDIRECT(ADDRESS(ROW(),Controls!#REF!+75))</f>
        <v>#REF!</v>
      </c>
      <c r="GT1575" s="9" t="e">
        <f ca="1">INDIRECT(ADDRESS(ROW(),Controls!#REF!+90))</f>
        <v>#REF!</v>
      </c>
      <c r="GU1575" s="9" t="e">
        <f ca="1">INDIRECT(ADDRESS(ROW(),Controls!#REF!+105))</f>
        <v>#REF!</v>
      </c>
      <c r="GV1575" s="9" t="e">
        <f ca="1">INDIRECT(ADDRESS(ROW(),Controls!#REF!+120))</f>
        <v>#REF!</v>
      </c>
      <c r="GW1575" s="9" t="e">
        <f ca="1">INDIRECT(ADDRESS(ROW(),Controls!#REF!+15))</f>
        <v>#REF!</v>
      </c>
      <c r="GX1575" s="9" t="e">
        <f ca="1">INDIRECT(ADDRESS(ROW(),Controls!#REF!+135))</f>
        <v>#REF!</v>
      </c>
      <c r="HJ1575" s="9" t="e">
        <f t="shared" ca="1" si="144"/>
        <v>#REF!</v>
      </c>
      <c r="HK1575" s="9" t="e">
        <f t="shared" ca="1" si="145"/>
        <v>#REF!</v>
      </c>
      <c r="HL1575" s="9" t="e">
        <f t="shared" ca="1" si="146"/>
        <v>#REF!</v>
      </c>
      <c r="HM1575" s="9" t="e">
        <f t="shared" ca="1" si="147"/>
        <v>#REF!</v>
      </c>
      <c r="HN1575" s="9" t="e">
        <f ca="1">SQRT($GS1575*(1-$GS1575/Controls!$D$15))</f>
        <v>#REF!</v>
      </c>
      <c r="HO1575" s="9" t="e">
        <f t="shared" ca="1" si="148"/>
        <v>#REF!</v>
      </c>
      <c r="HP1575" s="9" t="e">
        <f t="shared" ca="1" si="149"/>
        <v>#REF!</v>
      </c>
      <c r="HQ1575" s="9" t="e">
        <f ca="1">IF($GV1575=0,NA(),($GX1575*Controls!#REF!))</f>
        <v>#REF!</v>
      </c>
    </row>
    <row r="1576" spans="198:225" x14ac:dyDescent="0.25">
      <c r="GP1576" s="9" t="e">
        <f ca="1">INDIRECT(ADDRESS(ROW(),Controls!#REF!+30))</f>
        <v>#REF!</v>
      </c>
      <c r="GQ1576" s="9" t="e">
        <f ca="1">INDIRECT(ADDRESS(ROW(),Controls!#REF!+45))</f>
        <v>#REF!</v>
      </c>
      <c r="GR1576" s="9" t="e">
        <f ca="1">INDIRECT(ADDRESS(ROW(),Controls!#REF!+60))</f>
        <v>#REF!</v>
      </c>
      <c r="GS1576" s="9" t="e">
        <f ca="1">INDIRECT(ADDRESS(ROW(),Controls!#REF!+75))</f>
        <v>#REF!</v>
      </c>
      <c r="GT1576" s="9" t="e">
        <f ca="1">INDIRECT(ADDRESS(ROW(),Controls!#REF!+90))</f>
        <v>#REF!</v>
      </c>
      <c r="GU1576" s="9" t="e">
        <f ca="1">INDIRECT(ADDRESS(ROW(),Controls!#REF!+105))</f>
        <v>#REF!</v>
      </c>
      <c r="GV1576" s="9" t="e">
        <f ca="1">INDIRECT(ADDRESS(ROW(),Controls!#REF!+120))</f>
        <v>#REF!</v>
      </c>
      <c r="GW1576" s="9" t="e">
        <f ca="1">INDIRECT(ADDRESS(ROW(),Controls!#REF!+15))</f>
        <v>#REF!</v>
      </c>
      <c r="GX1576" s="9" t="e">
        <f ca="1">INDIRECT(ADDRESS(ROW(),Controls!#REF!+135))</f>
        <v>#REF!</v>
      </c>
      <c r="HJ1576" s="9" t="e">
        <f t="shared" ca="1" si="144"/>
        <v>#REF!</v>
      </c>
      <c r="HK1576" s="9" t="e">
        <f t="shared" ca="1" si="145"/>
        <v>#REF!</v>
      </c>
      <c r="HL1576" s="9" t="e">
        <f t="shared" ca="1" si="146"/>
        <v>#REF!</v>
      </c>
      <c r="HM1576" s="9" t="e">
        <f t="shared" ca="1" si="147"/>
        <v>#REF!</v>
      </c>
      <c r="HN1576" s="9" t="e">
        <f ca="1">SQRT($GS1576*(1-$GS1576/Controls!$D$15))</f>
        <v>#REF!</v>
      </c>
      <c r="HO1576" s="9" t="e">
        <f t="shared" ca="1" si="148"/>
        <v>#REF!</v>
      </c>
      <c r="HP1576" s="9" t="e">
        <f t="shared" ca="1" si="149"/>
        <v>#REF!</v>
      </c>
      <c r="HQ1576" s="9" t="e">
        <f ca="1">IF($GV1576=0,NA(),($GX1576*Controls!#REF!))</f>
        <v>#REF!</v>
      </c>
    </row>
    <row r="1577" spans="198:225" x14ac:dyDescent="0.25">
      <c r="GP1577" s="9" t="e">
        <f ca="1">INDIRECT(ADDRESS(ROW(),Controls!#REF!+30))</f>
        <v>#REF!</v>
      </c>
      <c r="GQ1577" s="9" t="e">
        <f ca="1">INDIRECT(ADDRESS(ROW(),Controls!#REF!+45))</f>
        <v>#REF!</v>
      </c>
      <c r="GR1577" s="9" t="e">
        <f ca="1">INDIRECT(ADDRESS(ROW(),Controls!#REF!+60))</f>
        <v>#REF!</v>
      </c>
      <c r="GS1577" s="9" t="e">
        <f ca="1">INDIRECT(ADDRESS(ROW(),Controls!#REF!+75))</f>
        <v>#REF!</v>
      </c>
      <c r="GT1577" s="9" t="e">
        <f ca="1">INDIRECT(ADDRESS(ROW(),Controls!#REF!+90))</f>
        <v>#REF!</v>
      </c>
      <c r="GU1577" s="9" t="e">
        <f ca="1">INDIRECT(ADDRESS(ROW(),Controls!#REF!+105))</f>
        <v>#REF!</v>
      </c>
      <c r="GV1577" s="9" t="e">
        <f ca="1">INDIRECT(ADDRESS(ROW(),Controls!#REF!+120))</f>
        <v>#REF!</v>
      </c>
      <c r="GW1577" s="9" t="e">
        <f ca="1">INDIRECT(ADDRESS(ROW(),Controls!#REF!+15))</f>
        <v>#REF!</v>
      </c>
      <c r="GX1577" s="9" t="e">
        <f ca="1">INDIRECT(ADDRESS(ROW(),Controls!#REF!+135))</f>
        <v>#REF!</v>
      </c>
      <c r="HJ1577" s="9" t="e">
        <f t="shared" ca="1" si="144"/>
        <v>#REF!</v>
      </c>
      <c r="HK1577" s="9" t="e">
        <f t="shared" ca="1" si="145"/>
        <v>#REF!</v>
      </c>
      <c r="HL1577" s="9" t="e">
        <f t="shared" ca="1" si="146"/>
        <v>#REF!</v>
      </c>
      <c r="HM1577" s="9" t="e">
        <f t="shared" ca="1" si="147"/>
        <v>#REF!</v>
      </c>
      <c r="HN1577" s="9" t="e">
        <f ca="1">SQRT($GS1577*(1-$GS1577/Controls!$D$15))</f>
        <v>#REF!</v>
      </c>
      <c r="HO1577" s="9" t="e">
        <f t="shared" ca="1" si="148"/>
        <v>#REF!</v>
      </c>
      <c r="HP1577" s="9" t="e">
        <f t="shared" ca="1" si="149"/>
        <v>#REF!</v>
      </c>
      <c r="HQ1577" s="9" t="e">
        <f ca="1">IF($GV1577=0,NA(),($GX1577*Controls!#REF!))</f>
        <v>#REF!</v>
      </c>
    </row>
    <row r="1578" spans="198:225" x14ac:dyDescent="0.25">
      <c r="GP1578" s="9" t="e">
        <f ca="1">INDIRECT(ADDRESS(ROW(),Controls!#REF!+30))</f>
        <v>#REF!</v>
      </c>
      <c r="GQ1578" s="9" t="e">
        <f ca="1">INDIRECT(ADDRESS(ROW(),Controls!#REF!+45))</f>
        <v>#REF!</v>
      </c>
      <c r="GR1578" s="9" t="e">
        <f ca="1">INDIRECT(ADDRESS(ROW(),Controls!#REF!+60))</f>
        <v>#REF!</v>
      </c>
      <c r="GS1578" s="9" t="e">
        <f ca="1">INDIRECT(ADDRESS(ROW(),Controls!#REF!+75))</f>
        <v>#REF!</v>
      </c>
      <c r="GT1578" s="9" t="e">
        <f ca="1">INDIRECT(ADDRESS(ROW(),Controls!#REF!+90))</f>
        <v>#REF!</v>
      </c>
      <c r="GU1578" s="9" t="e">
        <f ca="1">INDIRECT(ADDRESS(ROW(),Controls!#REF!+105))</f>
        <v>#REF!</v>
      </c>
      <c r="GV1578" s="9" t="e">
        <f ca="1">INDIRECT(ADDRESS(ROW(),Controls!#REF!+120))</f>
        <v>#REF!</v>
      </c>
      <c r="GW1578" s="9" t="e">
        <f ca="1">INDIRECT(ADDRESS(ROW(),Controls!#REF!+15))</f>
        <v>#REF!</v>
      </c>
      <c r="GX1578" s="9" t="e">
        <f ca="1">INDIRECT(ADDRESS(ROW(),Controls!#REF!+135))</f>
        <v>#REF!</v>
      </c>
      <c r="HJ1578" s="9" t="e">
        <f t="shared" ca="1" si="144"/>
        <v>#REF!</v>
      </c>
      <c r="HK1578" s="9" t="e">
        <f t="shared" ca="1" si="145"/>
        <v>#REF!</v>
      </c>
      <c r="HL1578" s="9" t="e">
        <f t="shared" ca="1" si="146"/>
        <v>#REF!</v>
      </c>
      <c r="HM1578" s="9" t="e">
        <f t="shared" ca="1" si="147"/>
        <v>#REF!</v>
      </c>
      <c r="HN1578" s="9" t="e">
        <f ca="1">SQRT($GS1578*(1-$GS1578/Controls!$D$15))</f>
        <v>#REF!</v>
      </c>
      <c r="HO1578" s="9" t="e">
        <f t="shared" ca="1" si="148"/>
        <v>#REF!</v>
      </c>
      <c r="HP1578" s="9" t="e">
        <f t="shared" ca="1" si="149"/>
        <v>#REF!</v>
      </c>
      <c r="HQ1578" s="9" t="e">
        <f ca="1">IF($GV1578=0,NA(),($GX1578*Controls!#REF!))</f>
        <v>#REF!</v>
      </c>
    </row>
    <row r="1579" spans="198:225" x14ac:dyDescent="0.25">
      <c r="GP1579" s="9" t="e">
        <f ca="1">INDIRECT(ADDRESS(ROW(),Controls!#REF!+30))</f>
        <v>#REF!</v>
      </c>
      <c r="GQ1579" s="9" t="e">
        <f ca="1">INDIRECT(ADDRESS(ROW(),Controls!#REF!+45))</f>
        <v>#REF!</v>
      </c>
      <c r="GR1579" s="9" t="e">
        <f ca="1">INDIRECT(ADDRESS(ROW(),Controls!#REF!+60))</f>
        <v>#REF!</v>
      </c>
      <c r="GS1579" s="9" t="e">
        <f ca="1">INDIRECT(ADDRESS(ROW(),Controls!#REF!+75))</f>
        <v>#REF!</v>
      </c>
      <c r="GT1579" s="9" t="e">
        <f ca="1">INDIRECT(ADDRESS(ROW(),Controls!#REF!+90))</f>
        <v>#REF!</v>
      </c>
      <c r="GU1579" s="9" t="e">
        <f ca="1">INDIRECT(ADDRESS(ROW(),Controls!#REF!+105))</f>
        <v>#REF!</v>
      </c>
      <c r="GV1579" s="9" t="e">
        <f ca="1">INDIRECT(ADDRESS(ROW(),Controls!#REF!+120))</f>
        <v>#REF!</v>
      </c>
      <c r="GW1579" s="9" t="e">
        <f ca="1">INDIRECT(ADDRESS(ROW(),Controls!#REF!+15))</f>
        <v>#REF!</v>
      </c>
      <c r="GX1579" s="9" t="e">
        <f ca="1">INDIRECT(ADDRESS(ROW(),Controls!#REF!+135))</f>
        <v>#REF!</v>
      </c>
      <c r="HJ1579" s="9" t="e">
        <f t="shared" ca="1" si="144"/>
        <v>#REF!</v>
      </c>
      <c r="HK1579" s="9" t="e">
        <f t="shared" ca="1" si="145"/>
        <v>#REF!</v>
      </c>
      <c r="HL1579" s="9" t="e">
        <f t="shared" ca="1" si="146"/>
        <v>#REF!</v>
      </c>
      <c r="HM1579" s="9" t="e">
        <f t="shared" ca="1" si="147"/>
        <v>#REF!</v>
      </c>
      <c r="HN1579" s="9" t="e">
        <f ca="1">SQRT($GS1579*(1-$GS1579/Controls!$D$15))</f>
        <v>#REF!</v>
      </c>
      <c r="HO1579" s="9" t="e">
        <f t="shared" ca="1" si="148"/>
        <v>#REF!</v>
      </c>
      <c r="HP1579" s="9" t="e">
        <f t="shared" ca="1" si="149"/>
        <v>#REF!</v>
      </c>
      <c r="HQ1579" s="9" t="e">
        <f ca="1">IF($GV1579=0,NA(),($GX1579*Controls!#REF!))</f>
        <v>#REF!</v>
      </c>
    </row>
    <row r="1580" spans="198:225" x14ac:dyDescent="0.25">
      <c r="GP1580" s="9" t="e">
        <f ca="1">INDIRECT(ADDRESS(ROW(),Controls!#REF!+30))</f>
        <v>#REF!</v>
      </c>
      <c r="GQ1580" s="9" t="e">
        <f ca="1">INDIRECT(ADDRESS(ROW(),Controls!#REF!+45))</f>
        <v>#REF!</v>
      </c>
      <c r="GR1580" s="9" t="e">
        <f ca="1">INDIRECT(ADDRESS(ROW(),Controls!#REF!+60))</f>
        <v>#REF!</v>
      </c>
      <c r="GS1580" s="9" t="e">
        <f ca="1">INDIRECT(ADDRESS(ROW(),Controls!#REF!+75))</f>
        <v>#REF!</v>
      </c>
      <c r="GT1580" s="9" t="e">
        <f ca="1">INDIRECT(ADDRESS(ROW(),Controls!#REF!+90))</f>
        <v>#REF!</v>
      </c>
      <c r="GU1580" s="9" t="e">
        <f ca="1">INDIRECT(ADDRESS(ROW(),Controls!#REF!+105))</f>
        <v>#REF!</v>
      </c>
      <c r="GV1580" s="9" t="e">
        <f ca="1">INDIRECT(ADDRESS(ROW(),Controls!#REF!+120))</f>
        <v>#REF!</v>
      </c>
      <c r="GW1580" s="9" t="e">
        <f ca="1">INDIRECT(ADDRESS(ROW(),Controls!#REF!+15))</f>
        <v>#REF!</v>
      </c>
      <c r="GX1580" s="9" t="e">
        <f ca="1">INDIRECT(ADDRESS(ROW(),Controls!#REF!+135))</f>
        <v>#REF!</v>
      </c>
      <c r="HJ1580" s="9" t="e">
        <f t="shared" ca="1" si="144"/>
        <v>#REF!</v>
      </c>
      <c r="HK1580" s="9" t="e">
        <f t="shared" ca="1" si="145"/>
        <v>#REF!</v>
      </c>
      <c r="HL1580" s="9" t="e">
        <f t="shared" ca="1" si="146"/>
        <v>#REF!</v>
      </c>
      <c r="HM1580" s="9" t="e">
        <f t="shared" ca="1" si="147"/>
        <v>#REF!</v>
      </c>
      <c r="HN1580" s="9" t="e">
        <f ca="1">SQRT($GS1580*(1-$GS1580/Controls!$D$15))</f>
        <v>#REF!</v>
      </c>
      <c r="HO1580" s="9" t="e">
        <f t="shared" ca="1" si="148"/>
        <v>#REF!</v>
      </c>
      <c r="HP1580" s="9" t="e">
        <f t="shared" ca="1" si="149"/>
        <v>#REF!</v>
      </c>
      <c r="HQ1580" s="9" t="e">
        <f ca="1">IF($GV1580=0,NA(),($GX1580*Controls!#REF!))</f>
        <v>#REF!</v>
      </c>
    </row>
    <row r="1581" spans="198:225" x14ac:dyDescent="0.25">
      <c r="GP1581" s="9" t="e">
        <f ca="1">INDIRECT(ADDRESS(ROW(),Controls!#REF!+30))</f>
        <v>#REF!</v>
      </c>
      <c r="GQ1581" s="9" t="e">
        <f ca="1">INDIRECT(ADDRESS(ROW(),Controls!#REF!+45))</f>
        <v>#REF!</v>
      </c>
      <c r="GR1581" s="9" t="e">
        <f ca="1">INDIRECT(ADDRESS(ROW(),Controls!#REF!+60))</f>
        <v>#REF!</v>
      </c>
      <c r="GS1581" s="9" t="e">
        <f ca="1">INDIRECT(ADDRESS(ROW(),Controls!#REF!+75))</f>
        <v>#REF!</v>
      </c>
      <c r="GT1581" s="9" t="e">
        <f ca="1">INDIRECT(ADDRESS(ROW(),Controls!#REF!+90))</f>
        <v>#REF!</v>
      </c>
      <c r="GU1581" s="9" t="e">
        <f ca="1">INDIRECT(ADDRESS(ROW(),Controls!#REF!+105))</f>
        <v>#REF!</v>
      </c>
      <c r="GV1581" s="9" t="e">
        <f ca="1">INDIRECT(ADDRESS(ROW(),Controls!#REF!+120))</f>
        <v>#REF!</v>
      </c>
      <c r="GW1581" s="9" t="e">
        <f ca="1">INDIRECT(ADDRESS(ROW(),Controls!#REF!+15))</f>
        <v>#REF!</v>
      </c>
      <c r="GX1581" s="9" t="e">
        <f ca="1">INDIRECT(ADDRESS(ROW(),Controls!#REF!+135))</f>
        <v>#REF!</v>
      </c>
      <c r="HJ1581" s="9" t="e">
        <f t="shared" ca="1" si="144"/>
        <v>#REF!</v>
      </c>
      <c r="HK1581" s="9" t="e">
        <f t="shared" ca="1" si="145"/>
        <v>#REF!</v>
      </c>
      <c r="HL1581" s="9" t="e">
        <f t="shared" ca="1" si="146"/>
        <v>#REF!</v>
      </c>
      <c r="HM1581" s="9" t="e">
        <f t="shared" ca="1" si="147"/>
        <v>#REF!</v>
      </c>
      <c r="HN1581" s="9" t="e">
        <f ca="1">SQRT($GS1581*(1-$GS1581/Controls!$D$15))</f>
        <v>#REF!</v>
      </c>
      <c r="HO1581" s="9" t="e">
        <f t="shared" ca="1" si="148"/>
        <v>#REF!</v>
      </c>
      <c r="HP1581" s="9" t="e">
        <f t="shared" ca="1" si="149"/>
        <v>#REF!</v>
      </c>
      <c r="HQ1581" s="9" t="e">
        <f ca="1">IF($GV1581=0,NA(),($GX1581*Controls!#REF!))</f>
        <v>#REF!</v>
      </c>
    </row>
    <row r="1582" spans="198:225" x14ac:dyDescent="0.25">
      <c r="GP1582" s="9" t="e">
        <f ca="1">INDIRECT(ADDRESS(ROW(),Controls!#REF!+30))</f>
        <v>#REF!</v>
      </c>
      <c r="GQ1582" s="9" t="e">
        <f ca="1">INDIRECT(ADDRESS(ROW(),Controls!#REF!+45))</f>
        <v>#REF!</v>
      </c>
      <c r="GR1582" s="9" t="e">
        <f ca="1">INDIRECT(ADDRESS(ROW(),Controls!#REF!+60))</f>
        <v>#REF!</v>
      </c>
      <c r="GS1582" s="9" t="e">
        <f ca="1">INDIRECT(ADDRESS(ROW(),Controls!#REF!+75))</f>
        <v>#REF!</v>
      </c>
      <c r="GT1582" s="9" t="e">
        <f ca="1">INDIRECT(ADDRESS(ROW(),Controls!#REF!+90))</f>
        <v>#REF!</v>
      </c>
      <c r="GU1582" s="9" t="e">
        <f ca="1">INDIRECT(ADDRESS(ROW(),Controls!#REF!+105))</f>
        <v>#REF!</v>
      </c>
      <c r="GV1582" s="9" t="e">
        <f ca="1">INDIRECT(ADDRESS(ROW(),Controls!#REF!+120))</f>
        <v>#REF!</v>
      </c>
      <c r="GW1582" s="9" t="e">
        <f ca="1">INDIRECT(ADDRESS(ROW(),Controls!#REF!+15))</f>
        <v>#REF!</v>
      </c>
      <c r="GX1582" s="9" t="e">
        <f ca="1">INDIRECT(ADDRESS(ROW(),Controls!#REF!+135))</f>
        <v>#REF!</v>
      </c>
      <c r="HJ1582" s="9" t="e">
        <f t="shared" ca="1" si="144"/>
        <v>#REF!</v>
      </c>
      <c r="HK1582" s="9" t="e">
        <f t="shared" ca="1" si="145"/>
        <v>#REF!</v>
      </c>
      <c r="HL1582" s="9" t="e">
        <f t="shared" ca="1" si="146"/>
        <v>#REF!</v>
      </c>
      <c r="HM1582" s="9" t="e">
        <f t="shared" ca="1" si="147"/>
        <v>#REF!</v>
      </c>
      <c r="HN1582" s="9" t="e">
        <f ca="1">SQRT($GS1582*(1-$GS1582/Controls!$D$15))</f>
        <v>#REF!</v>
      </c>
      <c r="HO1582" s="9" t="e">
        <f t="shared" ca="1" si="148"/>
        <v>#REF!</v>
      </c>
      <c r="HP1582" s="9" t="e">
        <f t="shared" ca="1" si="149"/>
        <v>#REF!</v>
      </c>
      <c r="HQ1582" s="9" t="e">
        <f ca="1">IF($GV1582=0,NA(),($GX1582*Controls!#REF!))</f>
        <v>#REF!</v>
      </c>
    </row>
    <row r="1583" spans="198:225" x14ac:dyDescent="0.25">
      <c r="GP1583" s="9" t="e">
        <f ca="1">INDIRECT(ADDRESS(ROW(),Controls!#REF!+30))</f>
        <v>#REF!</v>
      </c>
      <c r="GQ1583" s="9" t="e">
        <f ca="1">INDIRECT(ADDRESS(ROW(),Controls!#REF!+45))</f>
        <v>#REF!</v>
      </c>
      <c r="GR1583" s="9" t="e">
        <f ca="1">INDIRECT(ADDRESS(ROW(),Controls!#REF!+60))</f>
        <v>#REF!</v>
      </c>
      <c r="GS1583" s="9" t="e">
        <f ca="1">INDIRECT(ADDRESS(ROW(),Controls!#REF!+75))</f>
        <v>#REF!</v>
      </c>
      <c r="GT1583" s="9" t="e">
        <f ca="1">INDIRECT(ADDRESS(ROW(),Controls!#REF!+90))</f>
        <v>#REF!</v>
      </c>
      <c r="GU1583" s="9" t="e">
        <f ca="1">INDIRECT(ADDRESS(ROW(),Controls!#REF!+105))</f>
        <v>#REF!</v>
      </c>
      <c r="GV1583" s="9" t="e">
        <f ca="1">INDIRECT(ADDRESS(ROW(),Controls!#REF!+120))</f>
        <v>#REF!</v>
      </c>
      <c r="GW1583" s="9" t="e">
        <f ca="1">INDIRECT(ADDRESS(ROW(),Controls!#REF!+15))</f>
        <v>#REF!</v>
      </c>
      <c r="GX1583" s="9" t="e">
        <f ca="1">INDIRECT(ADDRESS(ROW(),Controls!#REF!+135))</f>
        <v>#REF!</v>
      </c>
      <c r="HJ1583" s="9" t="e">
        <f t="shared" ca="1" si="144"/>
        <v>#REF!</v>
      </c>
      <c r="HK1583" s="9" t="e">
        <f t="shared" ca="1" si="145"/>
        <v>#REF!</v>
      </c>
      <c r="HL1583" s="9" t="e">
        <f t="shared" ca="1" si="146"/>
        <v>#REF!</v>
      </c>
      <c r="HM1583" s="9" t="e">
        <f t="shared" ca="1" si="147"/>
        <v>#REF!</v>
      </c>
      <c r="HN1583" s="9" t="e">
        <f ca="1">SQRT($GS1583*(1-$GS1583/Controls!$D$15))</f>
        <v>#REF!</v>
      </c>
      <c r="HO1583" s="9" t="e">
        <f t="shared" ca="1" si="148"/>
        <v>#REF!</v>
      </c>
      <c r="HP1583" s="9" t="e">
        <f t="shared" ca="1" si="149"/>
        <v>#REF!</v>
      </c>
      <c r="HQ1583" s="9" t="e">
        <f ca="1">IF($GV1583=0,NA(),($GX1583*Controls!#REF!))</f>
        <v>#REF!</v>
      </c>
    </row>
    <row r="1584" spans="198:225" x14ac:dyDescent="0.25">
      <c r="GP1584" s="9" t="e">
        <f ca="1">INDIRECT(ADDRESS(ROW(),Controls!#REF!+30))</f>
        <v>#REF!</v>
      </c>
      <c r="GQ1584" s="9" t="e">
        <f ca="1">INDIRECT(ADDRESS(ROW(),Controls!#REF!+45))</f>
        <v>#REF!</v>
      </c>
      <c r="GR1584" s="9" t="e">
        <f ca="1">INDIRECT(ADDRESS(ROW(),Controls!#REF!+60))</f>
        <v>#REF!</v>
      </c>
      <c r="GS1584" s="9" t="e">
        <f ca="1">INDIRECT(ADDRESS(ROW(),Controls!#REF!+75))</f>
        <v>#REF!</v>
      </c>
      <c r="GT1584" s="9" t="e">
        <f ca="1">INDIRECT(ADDRESS(ROW(),Controls!#REF!+90))</f>
        <v>#REF!</v>
      </c>
      <c r="GU1584" s="9" t="e">
        <f ca="1">INDIRECT(ADDRESS(ROW(),Controls!#REF!+105))</f>
        <v>#REF!</v>
      </c>
      <c r="GV1584" s="9" t="e">
        <f ca="1">INDIRECT(ADDRESS(ROW(),Controls!#REF!+120))</f>
        <v>#REF!</v>
      </c>
      <c r="GW1584" s="9" t="e">
        <f ca="1">INDIRECT(ADDRESS(ROW(),Controls!#REF!+15))</f>
        <v>#REF!</v>
      </c>
      <c r="GX1584" s="9" t="e">
        <f ca="1">INDIRECT(ADDRESS(ROW(),Controls!#REF!+135))</f>
        <v>#REF!</v>
      </c>
      <c r="HJ1584" s="9" t="e">
        <f t="shared" ca="1" si="144"/>
        <v>#REF!</v>
      </c>
      <c r="HK1584" s="9" t="e">
        <f t="shared" ca="1" si="145"/>
        <v>#REF!</v>
      </c>
      <c r="HL1584" s="9" t="e">
        <f t="shared" ca="1" si="146"/>
        <v>#REF!</v>
      </c>
      <c r="HM1584" s="9" t="e">
        <f t="shared" ca="1" si="147"/>
        <v>#REF!</v>
      </c>
      <c r="HN1584" s="9" t="e">
        <f ca="1">SQRT($GS1584*(1-$GS1584/Controls!$D$15))</f>
        <v>#REF!</v>
      </c>
      <c r="HO1584" s="9" t="e">
        <f t="shared" ca="1" si="148"/>
        <v>#REF!</v>
      </c>
      <c r="HP1584" s="9" t="e">
        <f t="shared" ca="1" si="149"/>
        <v>#REF!</v>
      </c>
      <c r="HQ1584" s="9" t="e">
        <f ca="1">IF($GV1584=0,NA(),($GX1584*Controls!#REF!))</f>
        <v>#REF!</v>
      </c>
    </row>
    <row r="1585" spans="198:225" x14ac:dyDescent="0.25">
      <c r="GP1585" s="9" t="e">
        <f ca="1">INDIRECT(ADDRESS(ROW(),Controls!#REF!+30))</f>
        <v>#REF!</v>
      </c>
      <c r="GQ1585" s="9" t="e">
        <f ca="1">INDIRECT(ADDRESS(ROW(),Controls!#REF!+45))</f>
        <v>#REF!</v>
      </c>
      <c r="GR1585" s="9" t="e">
        <f ca="1">INDIRECT(ADDRESS(ROW(),Controls!#REF!+60))</f>
        <v>#REF!</v>
      </c>
      <c r="GS1585" s="9" t="e">
        <f ca="1">INDIRECT(ADDRESS(ROW(),Controls!#REF!+75))</f>
        <v>#REF!</v>
      </c>
      <c r="GT1585" s="9" t="e">
        <f ca="1">INDIRECT(ADDRESS(ROW(),Controls!#REF!+90))</f>
        <v>#REF!</v>
      </c>
      <c r="GU1585" s="9" t="e">
        <f ca="1">INDIRECT(ADDRESS(ROW(),Controls!#REF!+105))</f>
        <v>#REF!</v>
      </c>
      <c r="GV1585" s="9" t="e">
        <f ca="1">INDIRECT(ADDRESS(ROW(),Controls!#REF!+120))</f>
        <v>#REF!</v>
      </c>
      <c r="GW1585" s="9" t="e">
        <f ca="1">INDIRECT(ADDRESS(ROW(),Controls!#REF!+15))</f>
        <v>#REF!</v>
      </c>
      <c r="GX1585" s="9" t="e">
        <f ca="1">INDIRECT(ADDRESS(ROW(),Controls!#REF!+135))</f>
        <v>#REF!</v>
      </c>
      <c r="HJ1585" s="9" t="e">
        <f t="shared" ca="1" si="144"/>
        <v>#REF!</v>
      </c>
      <c r="HK1585" s="9" t="e">
        <f t="shared" ca="1" si="145"/>
        <v>#REF!</v>
      </c>
      <c r="HL1585" s="9" t="e">
        <f t="shared" ca="1" si="146"/>
        <v>#REF!</v>
      </c>
      <c r="HM1585" s="9" t="e">
        <f t="shared" ca="1" si="147"/>
        <v>#REF!</v>
      </c>
      <c r="HN1585" s="9" t="e">
        <f ca="1">SQRT($GS1585*(1-$GS1585/Controls!$D$15))</f>
        <v>#REF!</v>
      </c>
      <c r="HO1585" s="9" t="e">
        <f t="shared" ca="1" si="148"/>
        <v>#REF!</v>
      </c>
      <c r="HP1585" s="9" t="e">
        <f t="shared" ca="1" si="149"/>
        <v>#REF!</v>
      </c>
      <c r="HQ1585" s="9" t="e">
        <f ca="1">IF($GV1585=0,NA(),($GX1585*Controls!#REF!))</f>
        <v>#REF!</v>
      </c>
    </row>
    <row r="1586" spans="198:225" x14ac:dyDescent="0.25">
      <c r="GP1586" s="9" t="e">
        <f ca="1">INDIRECT(ADDRESS(ROW(),Controls!#REF!+30))</f>
        <v>#REF!</v>
      </c>
      <c r="GQ1586" s="9" t="e">
        <f ca="1">INDIRECT(ADDRESS(ROW(),Controls!#REF!+45))</f>
        <v>#REF!</v>
      </c>
      <c r="GR1586" s="9" t="e">
        <f ca="1">INDIRECT(ADDRESS(ROW(),Controls!#REF!+60))</f>
        <v>#REF!</v>
      </c>
      <c r="GS1586" s="9" t="e">
        <f ca="1">INDIRECT(ADDRESS(ROW(),Controls!#REF!+75))</f>
        <v>#REF!</v>
      </c>
      <c r="GT1586" s="9" t="e">
        <f ca="1">INDIRECT(ADDRESS(ROW(),Controls!#REF!+90))</f>
        <v>#REF!</v>
      </c>
      <c r="GU1586" s="9" t="e">
        <f ca="1">INDIRECT(ADDRESS(ROW(),Controls!#REF!+105))</f>
        <v>#REF!</v>
      </c>
      <c r="GV1586" s="9" t="e">
        <f ca="1">INDIRECT(ADDRESS(ROW(),Controls!#REF!+120))</f>
        <v>#REF!</v>
      </c>
      <c r="GW1586" s="9" t="e">
        <f ca="1">INDIRECT(ADDRESS(ROW(),Controls!#REF!+15))</f>
        <v>#REF!</v>
      </c>
      <c r="GX1586" s="9" t="e">
        <f ca="1">INDIRECT(ADDRESS(ROW(),Controls!#REF!+135))</f>
        <v>#REF!</v>
      </c>
      <c r="HJ1586" s="9" t="e">
        <f t="shared" ca="1" si="144"/>
        <v>#REF!</v>
      </c>
      <c r="HK1586" s="9" t="e">
        <f t="shared" ca="1" si="145"/>
        <v>#REF!</v>
      </c>
      <c r="HL1586" s="9" t="e">
        <f t="shared" ca="1" si="146"/>
        <v>#REF!</v>
      </c>
      <c r="HM1586" s="9" t="e">
        <f t="shared" ca="1" si="147"/>
        <v>#REF!</v>
      </c>
      <c r="HN1586" s="9" t="e">
        <f ca="1">SQRT($GS1586*(1-$GS1586/Controls!$D$15))</f>
        <v>#REF!</v>
      </c>
      <c r="HO1586" s="9" t="e">
        <f t="shared" ca="1" si="148"/>
        <v>#REF!</v>
      </c>
      <c r="HP1586" s="9" t="e">
        <f t="shared" ca="1" si="149"/>
        <v>#REF!</v>
      </c>
      <c r="HQ1586" s="9" t="e">
        <f ca="1">IF($GV1586=0,NA(),($GX1586*Controls!#REF!))</f>
        <v>#REF!</v>
      </c>
    </row>
    <row r="1587" spans="198:225" x14ac:dyDescent="0.25">
      <c r="GP1587" s="9" t="e">
        <f ca="1">INDIRECT(ADDRESS(ROW(),Controls!#REF!+30))</f>
        <v>#REF!</v>
      </c>
      <c r="GQ1587" s="9" t="e">
        <f ca="1">INDIRECT(ADDRESS(ROW(),Controls!#REF!+45))</f>
        <v>#REF!</v>
      </c>
      <c r="GR1587" s="9" t="e">
        <f ca="1">INDIRECT(ADDRESS(ROW(),Controls!#REF!+60))</f>
        <v>#REF!</v>
      </c>
      <c r="GS1587" s="9" t="e">
        <f ca="1">INDIRECT(ADDRESS(ROW(),Controls!#REF!+75))</f>
        <v>#REF!</v>
      </c>
      <c r="GT1587" s="9" t="e">
        <f ca="1">INDIRECT(ADDRESS(ROW(),Controls!#REF!+90))</f>
        <v>#REF!</v>
      </c>
      <c r="GU1587" s="9" t="e">
        <f ca="1">INDIRECT(ADDRESS(ROW(),Controls!#REF!+105))</f>
        <v>#REF!</v>
      </c>
      <c r="GV1587" s="9" t="e">
        <f ca="1">INDIRECT(ADDRESS(ROW(),Controls!#REF!+120))</f>
        <v>#REF!</v>
      </c>
      <c r="GW1587" s="9" t="e">
        <f ca="1">INDIRECT(ADDRESS(ROW(),Controls!#REF!+15))</f>
        <v>#REF!</v>
      </c>
      <c r="GX1587" s="9" t="e">
        <f ca="1">INDIRECT(ADDRESS(ROW(),Controls!#REF!+135))</f>
        <v>#REF!</v>
      </c>
      <c r="HJ1587" s="9" t="e">
        <f t="shared" ca="1" si="144"/>
        <v>#REF!</v>
      </c>
      <c r="HK1587" s="9" t="e">
        <f t="shared" ca="1" si="145"/>
        <v>#REF!</v>
      </c>
      <c r="HL1587" s="9" t="e">
        <f t="shared" ca="1" si="146"/>
        <v>#REF!</v>
      </c>
      <c r="HM1587" s="9" t="e">
        <f t="shared" ca="1" si="147"/>
        <v>#REF!</v>
      </c>
      <c r="HN1587" s="9" t="e">
        <f ca="1">SQRT($GS1587*(1-$GS1587/Controls!$D$15))</f>
        <v>#REF!</v>
      </c>
      <c r="HO1587" s="9" t="e">
        <f t="shared" ca="1" si="148"/>
        <v>#REF!</v>
      </c>
      <c r="HP1587" s="9" t="e">
        <f t="shared" ca="1" si="149"/>
        <v>#REF!</v>
      </c>
      <c r="HQ1587" s="9" t="e">
        <f ca="1">IF($GV1587=0,NA(),($GX1587*Controls!#REF!))</f>
        <v>#REF!</v>
      </c>
    </row>
    <row r="1588" spans="198:225" x14ac:dyDescent="0.25">
      <c r="GP1588" s="9" t="e">
        <f ca="1">INDIRECT(ADDRESS(ROW(),Controls!#REF!+30))</f>
        <v>#REF!</v>
      </c>
      <c r="GQ1588" s="9" t="e">
        <f ca="1">INDIRECT(ADDRESS(ROW(),Controls!#REF!+45))</f>
        <v>#REF!</v>
      </c>
      <c r="GR1588" s="9" t="e">
        <f ca="1">INDIRECT(ADDRESS(ROW(),Controls!#REF!+60))</f>
        <v>#REF!</v>
      </c>
      <c r="GS1588" s="9" t="e">
        <f ca="1">INDIRECT(ADDRESS(ROW(),Controls!#REF!+75))</f>
        <v>#REF!</v>
      </c>
      <c r="GT1588" s="9" t="e">
        <f ca="1">INDIRECT(ADDRESS(ROW(),Controls!#REF!+90))</f>
        <v>#REF!</v>
      </c>
      <c r="GU1588" s="9" t="e">
        <f ca="1">INDIRECT(ADDRESS(ROW(),Controls!#REF!+105))</f>
        <v>#REF!</v>
      </c>
      <c r="GV1588" s="9" t="e">
        <f ca="1">INDIRECT(ADDRESS(ROW(),Controls!#REF!+120))</f>
        <v>#REF!</v>
      </c>
      <c r="GW1588" s="9" t="e">
        <f ca="1">INDIRECT(ADDRESS(ROW(),Controls!#REF!+15))</f>
        <v>#REF!</v>
      </c>
      <c r="GX1588" s="9" t="e">
        <f ca="1">INDIRECT(ADDRESS(ROW(),Controls!#REF!+135))</f>
        <v>#REF!</v>
      </c>
      <c r="HJ1588" s="9" t="e">
        <f t="shared" ca="1" si="144"/>
        <v>#REF!</v>
      </c>
      <c r="HK1588" s="9" t="e">
        <f t="shared" ca="1" si="145"/>
        <v>#REF!</v>
      </c>
      <c r="HL1588" s="9" t="e">
        <f t="shared" ca="1" si="146"/>
        <v>#REF!</v>
      </c>
      <c r="HM1588" s="9" t="e">
        <f t="shared" ca="1" si="147"/>
        <v>#REF!</v>
      </c>
      <c r="HN1588" s="9" t="e">
        <f ca="1">SQRT($GS1588*(1-$GS1588/Controls!$D$15))</f>
        <v>#REF!</v>
      </c>
      <c r="HO1588" s="9" t="e">
        <f t="shared" ca="1" si="148"/>
        <v>#REF!</v>
      </c>
      <c r="HP1588" s="9" t="e">
        <f t="shared" ca="1" si="149"/>
        <v>#REF!</v>
      </c>
      <c r="HQ1588" s="9" t="e">
        <f ca="1">IF($GV1588=0,NA(),($GX1588*Controls!#REF!))</f>
        <v>#REF!</v>
      </c>
    </row>
    <row r="1589" spans="198:225" x14ac:dyDescent="0.25">
      <c r="GP1589" s="9" t="e">
        <f ca="1">INDIRECT(ADDRESS(ROW(),Controls!#REF!+30))</f>
        <v>#REF!</v>
      </c>
      <c r="GQ1589" s="9" t="e">
        <f ca="1">INDIRECT(ADDRESS(ROW(),Controls!#REF!+45))</f>
        <v>#REF!</v>
      </c>
      <c r="GR1589" s="9" t="e">
        <f ca="1">INDIRECT(ADDRESS(ROW(),Controls!#REF!+60))</f>
        <v>#REF!</v>
      </c>
      <c r="GS1589" s="9" t="e">
        <f ca="1">INDIRECT(ADDRESS(ROW(),Controls!#REF!+75))</f>
        <v>#REF!</v>
      </c>
      <c r="GT1589" s="9" t="e">
        <f ca="1">INDIRECT(ADDRESS(ROW(),Controls!#REF!+90))</f>
        <v>#REF!</v>
      </c>
      <c r="GU1589" s="9" t="e">
        <f ca="1">INDIRECT(ADDRESS(ROW(),Controls!#REF!+105))</f>
        <v>#REF!</v>
      </c>
      <c r="GV1589" s="9" t="e">
        <f ca="1">INDIRECT(ADDRESS(ROW(),Controls!#REF!+120))</f>
        <v>#REF!</v>
      </c>
      <c r="GW1589" s="9" t="e">
        <f ca="1">INDIRECT(ADDRESS(ROW(),Controls!#REF!+15))</f>
        <v>#REF!</v>
      </c>
      <c r="GX1589" s="9" t="e">
        <f ca="1">INDIRECT(ADDRESS(ROW(),Controls!#REF!+135))</f>
        <v>#REF!</v>
      </c>
      <c r="HJ1589" s="9" t="e">
        <f t="shared" ca="1" si="144"/>
        <v>#REF!</v>
      </c>
      <c r="HK1589" s="9" t="e">
        <f t="shared" ca="1" si="145"/>
        <v>#REF!</v>
      </c>
      <c r="HL1589" s="9" t="e">
        <f t="shared" ca="1" si="146"/>
        <v>#REF!</v>
      </c>
      <c r="HM1589" s="9" t="e">
        <f t="shared" ca="1" si="147"/>
        <v>#REF!</v>
      </c>
      <c r="HN1589" s="9" t="e">
        <f ca="1">SQRT($GS1589*(1-$GS1589/Controls!$D$15))</f>
        <v>#REF!</v>
      </c>
      <c r="HO1589" s="9" t="e">
        <f t="shared" ca="1" si="148"/>
        <v>#REF!</v>
      </c>
      <c r="HP1589" s="9" t="e">
        <f t="shared" ca="1" si="149"/>
        <v>#REF!</v>
      </c>
      <c r="HQ1589" s="9" t="e">
        <f ca="1">IF($GV1589=0,NA(),($GX1589*Controls!#REF!))</f>
        <v>#REF!</v>
      </c>
    </row>
    <row r="1590" spans="198:225" x14ac:dyDescent="0.25">
      <c r="GP1590" s="9" t="e">
        <f ca="1">INDIRECT(ADDRESS(ROW(),Controls!#REF!+30))</f>
        <v>#REF!</v>
      </c>
      <c r="GQ1590" s="9" t="e">
        <f ca="1">INDIRECT(ADDRESS(ROW(),Controls!#REF!+45))</f>
        <v>#REF!</v>
      </c>
      <c r="GR1590" s="9" t="e">
        <f ca="1">INDIRECT(ADDRESS(ROW(),Controls!#REF!+60))</f>
        <v>#REF!</v>
      </c>
      <c r="GS1590" s="9" t="e">
        <f ca="1">INDIRECT(ADDRESS(ROW(),Controls!#REF!+75))</f>
        <v>#REF!</v>
      </c>
      <c r="GT1590" s="9" t="e">
        <f ca="1">INDIRECT(ADDRESS(ROW(),Controls!#REF!+90))</f>
        <v>#REF!</v>
      </c>
      <c r="GU1590" s="9" t="e">
        <f ca="1">INDIRECT(ADDRESS(ROW(),Controls!#REF!+105))</f>
        <v>#REF!</v>
      </c>
      <c r="GV1590" s="9" t="e">
        <f ca="1">INDIRECT(ADDRESS(ROW(),Controls!#REF!+120))</f>
        <v>#REF!</v>
      </c>
      <c r="GW1590" s="9" t="e">
        <f ca="1">INDIRECT(ADDRESS(ROW(),Controls!#REF!+15))</f>
        <v>#REF!</v>
      </c>
      <c r="GX1590" s="9" t="e">
        <f ca="1">INDIRECT(ADDRESS(ROW(),Controls!#REF!+135))</f>
        <v>#REF!</v>
      </c>
      <c r="HJ1590" s="9" t="e">
        <f t="shared" ca="1" si="144"/>
        <v>#REF!</v>
      </c>
      <c r="HK1590" s="9" t="e">
        <f t="shared" ca="1" si="145"/>
        <v>#REF!</v>
      </c>
      <c r="HL1590" s="9" t="e">
        <f t="shared" ca="1" si="146"/>
        <v>#REF!</v>
      </c>
      <c r="HM1590" s="9" t="e">
        <f t="shared" ca="1" si="147"/>
        <v>#REF!</v>
      </c>
      <c r="HN1590" s="9" t="e">
        <f ca="1">SQRT($GS1590*(1-$GS1590/Controls!$D$15))</f>
        <v>#REF!</v>
      </c>
      <c r="HO1590" s="9" t="e">
        <f t="shared" ca="1" si="148"/>
        <v>#REF!</v>
      </c>
      <c r="HP1590" s="9" t="e">
        <f t="shared" ca="1" si="149"/>
        <v>#REF!</v>
      </c>
      <c r="HQ1590" s="9" t="e">
        <f ca="1">IF($GV1590=0,NA(),($GX1590*Controls!#REF!))</f>
        <v>#REF!</v>
      </c>
    </row>
    <row r="1591" spans="198:225" x14ac:dyDescent="0.25">
      <c r="GP1591" s="9" t="e">
        <f ca="1">INDIRECT(ADDRESS(ROW(),Controls!#REF!+30))</f>
        <v>#REF!</v>
      </c>
      <c r="GQ1591" s="9" t="e">
        <f ca="1">INDIRECT(ADDRESS(ROW(),Controls!#REF!+45))</f>
        <v>#REF!</v>
      </c>
      <c r="GR1591" s="9" t="e">
        <f ca="1">INDIRECT(ADDRESS(ROW(),Controls!#REF!+60))</f>
        <v>#REF!</v>
      </c>
      <c r="GS1591" s="9" t="e">
        <f ca="1">INDIRECT(ADDRESS(ROW(),Controls!#REF!+75))</f>
        <v>#REF!</v>
      </c>
      <c r="GT1591" s="9" t="e">
        <f ca="1">INDIRECT(ADDRESS(ROW(),Controls!#REF!+90))</f>
        <v>#REF!</v>
      </c>
      <c r="GU1591" s="9" t="e">
        <f ca="1">INDIRECT(ADDRESS(ROW(),Controls!#REF!+105))</f>
        <v>#REF!</v>
      </c>
      <c r="GV1591" s="9" t="e">
        <f ca="1">INDIRECT(ADDRESS(ROW(),Controls!#REF!+120))</f>
        <v>#REF!</v>
      </c>
      <c r="GW1591" s="9" t="e">
        <f ca="1">INDIRECT(ADDRESS(ROW(),Controls!#REF!+15))</f>
        <v>#REF!</v>
      </c>
      <c r="GX1591" s="9" t="e">
        <f ca="1">INDIRECT(ADDRESS(ROW(),Controls!#REF!+135))</f>
        <v>#REF!</v>
      </c>
      <c r="HJ1591" s="9" t="e">
        <f t="shared" ca="1" si="144"/>
        <v>#REF!</v>
      </c>
      <c r="HK1591" s="9" t="e">
        <f t="shared" ca="1" si="145"/>
        <v>#REF!</v>
      </c>
      <c r="HL1591" s="9" t="e">
        <f t="shared" ca="1" si="146"/>
        <v>#REF!</v>
      </c>
      <c r="HM1591" s="9" t="e">
        <f t="shared" ca="1" si="147"/>
        <v>#REF!</v>
      </c>
      <c r="HN1591" s="9" t="e">
        <f ca="1">SQRT($GS1591*(1-$GS1591/Controls!$D$15))</f>
        <v>#REF!</v>
      </c>
      <c r="HO1591" s="9" t="e">
        <f t="shared" ca="1" si="148"/>
        <v>#REF!</v>
      </c>
      <c r="HP1591" s="9" t="e">
        <f t="shared" ca="1" si="149"/>
        <v>#REF!</v>
      </c>
      <c r="HQ1591" s="9" t="e">
        <f ca="1">IF($GV1591=0,NA(),($GX1591*Controls!#REF!))</f>
        <v>#REF!</v>
      </c>
    </row>
    <row r="1592" spans="198:225" x14ac:dyDescent="0.25">
      <c r="GP1592" s="9" t="e">
        <f ca="1">INDIRECT(ADDRESS(ROW(),Controls!#REF!+30))</f>
        <v>#REF!</v>
      </c>
      <c r="GQ1592" s="9" t="e">
        <f ca="1">INDIRECT(ADDRESS(ROW(),Controls!#REF!+45))</f>
        <v>#REF!</v>
      </c>
      <c r="GR1592" s="9" t="e">
        <f ca="1">INDIRECT(ADDRESS(ROW(),Controls!#REF!+60))</f>
        <v>#REF!</v>
      </c>
      <c r="GS1592" s="9" t="e">
        <f ca="1">INDIRECT(ADDRESS(ROW(),Controls!#REF!+75))</f>
        <v>#REF!</v>
      </c>
      <c r="GT1592" s="9" t="e">
        <f ca="1">INDIRECT(ADDRESS(ROW(),Controls!#REF!+90))</f>
        <v>#REF!</v>
      </c>
      <c r="GU1592" s="9" t="e">
        <f ca="1">INDIRECT(ADDRESS(ROW(),Controls!#REF!+105))</f>
        <v>#REF!</v>
      </c>
      <c r="GV1592" s="9" t="e">
        <f ca="1">INDIRECT(ADDRESS(ROW(),Controls!#REF!+120))</f>
        <v>#REF!</v>
      </c>
      <c r="GW1592" s="9" t="e">
        <f ca="1">INDIRECT(ADDRESS(ROW(),Controls!#REF!+15))</f>
        <v>#REF!</v>
      </c>
      <c r="GX1592" s="9" t="e">
        <f ca="1">INDIRECT(ADDRESS(ROW(),Controls!#REF!+135))</f>
        <v>#REF!</v>
      </c>
      <c r="HJ1592" s="9" t="e">
        <f t="shared" ca="1" si="144"/>
        <v>#REF!</v>
      </c>
      <c r="HK1592" s="9" t="e">
        <f t="shared" ca="1" si="145"/>
        <v>#REF!</v>
      </c>
      <c r="HL1592" s="9" t="e">
        <f t="shared" ca="1" si="146"/>
        <v>#REF!</v>
      </c>
      <c r="HM1592" s="9" t="e">
        <f t="shared" ca="1" si="147"/>
        <v>#REF!</v>
      </c>
      <c r="HN1592" s="9" t="e">
        <f ca="1">SQRT($GS1592*(1-$GS1592/Controls!$D$15))</f>
        <v>#REF!</v>
      </c>
      <c r="HO1592" s="9" t="e">
        <f t="shared" ca="1" si="148"/>
        <v>#REF!</v>
      </c>
      <c r="HP1592" s="9" t="e">
        <f t="shared" ca="1" si="149"/>
        <v>#REF!</v>
      </c>
      <c r="HQ1592" s="9" t="e">
        <f ca="1">IF($GV1592=0,NA(),($GX1592*Controls!#REF!))</f>
        <v>#REF!</v>
      </c>
    </row>
    <row r="1593" spans="198:225" x14ac:dyDescent="0.25">
      <c r="GP1593" s="9" t="e">
        <f ca="1">INDIRECT(ADDRESS(ROW(),Controls!#REF!+30))</f>
        <v>#REF!</v>
      </c>
      <c r="GQ1593" s="9" t="e">
        <f ca="1">INDIRECT(ADDRESS(ROW(),Controls!#REF!+45))</f>
        <v>#REF!</v>
      </c>
      <c r="GR1593" s="9" t="e">
        <f ca="1">INDIRECT(ADDRESS(ROW(),Controls!#REF!+60))</f>
        <v>#REF!</v>
      </c>
      <c r="GS1593" s="9" t="e">
        <f ca="1">INDIRECT(ADDRESS(ROW(),Controls!#REF!+75))</f>
        <v>#REF!</v>
      </c>
      <c r="GT1593" s="9" t="e">
        <f ca="1">INDIRECT(ADDRESS(ROW(),Controls!#REF!+90))</f>
        <v>#REF!</v>
      </c>
      <c r="GU1593" s="9" t="e">
        <f ca="1">INDIRECT(ADDRESS(ROW(),Controls!#REF!+105))</f>
        <v>#REF!</v>
      </c>
      <c r="GV1593" s="9" t="e">
        <f ca="1">INDIRECT(ADDRESS(ROW(),Controls!#REF!+120))</f>
        <v>#REF!</v>
      </c>
      <c r="GW1593" s="9" t="e">
        <f ca="1">INDIRECT(ADDRESS(ROW(),Controls!#REF!+15))</f>
        <v>#REF!</v>
      </c>
      <c r="GX1593" s="9" t="e">
        <f ca="1">INDIRECT(ADDRESS(ROW(),Controls!#REF!+135))</f>
        <v>#REF!</v>
      </c>
      <c r="HJ1593" s="9" t="e">
        <f t="shared" ca="1" si="144"/>
        <v>#REF!</v>
      </c>
      <c r="HK1593" s="9" t="e">
        <f t="shared" ca="1" si="145"/>
        <v>#REF!</v>
      </c>
      <c r="HL1593" s="9" t="e">
        <f t="shared" ca="1" si="146"/>
        <v>#REF!</v>
      </c>
      <c r="HM1593" s="9" t="e">
        <f t="shared" ca="1" si="147"/>
        <v>#REF!</v>
      </c>
      <c r="HN1593" s="9" t="e">
        <f ca="1">SQRT($GS1593*(1-$GS1593/Controls!$D$15))</f>
        <v>#REF!</v>
      </c>
      <c r="HO1593" s="9" t="e">
        <f t="shared" ca="1" si="148"/>
        <v>#REF!</v>
      </c>
      <c r="HP1593" s="9" t="e">
        <f t="shared" ca="1" si="149"/>
        <v>#REF!</v>
      </c>
      <c r="HQ1593" s="9" t="e">
        <f ca="1">IF($GV1593=0,NA(),($GX1593*Controls!#REF!))</f>
        <v>#REF!</v>
      </c>
    </row>
    <row r="1594" spans="198:225" x14ac:dyDescent="0.25">
      <c r="GP1594" s="9" t="e">
        <f ca="1">INDIRECT(ADDRESS(ROW(),Controls!#REF!+30))</f>
        <v>#REF!</v>
      </c>
      <c r="GQ1594" s="9" t="e">
        <f ca="1">INDIRECT(ADDRESS(ROW(),Controls!#REF!+45))</f>
        <v>#REF!</v>
      </c>
      <c r="GR1594" s="9" t="e">
        <f ca="1">INDIRECT(ADDRESS(ROW(),Controls!#REF!+60))</f>
        <v>#REF!</v>
      </c>
      <c r="GS1594" s="9" t="e">
        <f ca="1">INDIRECT(ADDRESS(ROW(),Controls!#REF!+75))</f>
        <v>#REF!</v>
      </c>
      <c r="GT1594" s="9" t="e">
        <f ca="1">INDIRECT(ADDRESS(ROW(),Controls!#REF!+90))</f>
        <v>#REF!</v>
      </c>
      <c r="GU1594" s="9" t="e">
        <f ca="1">INDIRECT(ADDRESS(ROW(),Controls!#REF!+105))</f>
        <v>#REF!</v>
      </c>
      <c r="GV1594" s="9" t="e">
        <f ca="1">INDIRECT(ADDRESS(ROW(),Controls!#REF!+120))</f>
        <v>#REF!</v>
      </c>
      <c r="GW1594" s="9" t="e">
        <f ca="1">INDIRECT(ADDRESS(ROW(),Controls!#REF!+15))</f>
        <v>#REF!</v>
      </c>
      <c r="GX1594" s="9" t="e">
        <f ca="1">INDIRECT(ADDRESS(ROW(),Controls!#REF!+135))</f>
        <v>#REF!</v>
      </c>
      <c r="HJ1594" s="9" t="e">
        <f t="shared" ca="1" si="144"/>
        <v>#REF!</v>
      </c>
      <c r="HK1594" s="9" t="e">
        <f t="shared" ca="1" si="145"/>
        <v>#REF!</v>
      </c>
      <c r="HL1594" s="9" t="e">
        <f t="shared" ca="1" si="146"/>
        <v>#REF!</v>
      </c>
      <c r="HM1594" s="9" t="e">
        <f t="shared" ca="1" si="147"/>
        <v>#REF!</v>
      </c>
      <c r="HN1594" s="9" t="e">
        <f ca="1">SQRT($GS1594*(1-$GS1594/Controls!$D$15))</f>
        <v>#REF!</v>
      </c>
      <c r="HO1594" s="9" t="e">
        <f t="shared" ca="1" si="148"/>
        <v>#REF!</v>
      </c>
      <c r="HP1594" s="9" t="e">
        <f t="shared" ca="1" si="149"/>
        <v>#REF!</v>
      </c>
      <c r="HQ1594" s="9" t="e">
        <f ca="1">IF($GV1594=0,NA(),($GX1594*Controls!#REF!))</f>
        <v>#REF!</v>
      </c>
    </row>
    <row r="1595" spans="198:225" x14ac:dyDescent="0.25">
      <c r="GP1595" s="9" t="e">
        <f ca="1">INDIRECT(ADDRESS(ROW(),Controls!#REF!+30))</f>
        <v>#REF!</v>
      </c>
      <c r="GQ1595" s="9" t="e">
        <f ca="1">INDIRECT(ADDRESS(ROW(),Controls!#REF!+45))</f>
        <v>#REF!</v>
      </c>
      <c r="GR1595" s="9" t="e">
        <f ca="1">INDIRECT(ADDRESS(ROW(),Controls!#REF!+60))</f>
        <v>#REF!</v>
      </c>
      <c r="GS1595" s="9" t="e">
        <f ca="1">INDIRECT(ADDRESS(ROW(),Controls!#REF!+75))</f>
        <v>#REF!</v>
      </c>
      <c r="GT1595" s="9" t="e">
        <f ca="1">INDIRECT(ADDRESS(ROW(),Controls!#REF!+90))</f>
        <v>#REF!</v>
      </c>
      <c r="GU1595" s="9" t="e">
        <f ca="1">INDIRECT(ADDRESS(ROW(),Controls!#REF!+105))</f>
        <v>#REF!</v>
      </c>
      <c r="GV1595" s="9" t="e">
        <f ca="1">INDIRECT(ADDRESS(ROW(),Controls!#REF!+120))</f>
        <v>#REF!</v>
      </c>
      <c r="GW1595" s="9" t="e">
        <f ca="1">INDIRECT(ADDRESS(ROW(),Controls!#REF!+15))</f>
        <v>#REF!</v>
      </c>
      <c r="GX1595" s="9" t="e">
        <f ca="1">INDIRECT(ADDRESS(ROW(),Controls!#REF!+135))</f>
        <v>#REF!</v>
      </c>
      <c r="HJ1595" s="9" t="e">
        <f t="shared" ca="1" si="144"/>
        <v>#REF!</v>
      </c>
      <c r="HK1595" s="9" t="e">
        <f t="shared" ca="1" si="145"/>
        <v>#REF!</v>
      </c>
      <c r="HL1595" s="9" t="e">
        <f t="shared" ca="1" si="146"/>
        <v>#REF!</v>
      </c>
      <c r="HM1595" s="9" t="e">
        <f t="shared" ca="1" si="147"/>
        <v>#REF!</v>
      </c>
      <c r="HN1595" s="9" t="e">
        <f ca="1">SQRT($GS1595*(1-$GS1595/Controls!$D$15))</f>
        <v>#REF!</v>
      </c>
      <c r="HO1595" s="9" t="e">
        <f t="shared" ca="1" si="148"/>
        <v>#REF!</v>
      </c>
      <c r="HP1595" s="9" t="e">
        <f t="shared" ca="1" si="149"/>
        <v>#REF!</v>
      </c>
      <c r="HQ1595" s="9" t="e">
        <f ca="1">IF($GV1595=0,NA(),($GX1595*Controls!#REF!))</f>
        <v>#REF!</v>
      </c>
    </row>
    <row r="1596" spans="198:225" x14ac:dyDescent="0.25">
      <c r="GP1596" s="9" t="e">
        <f ca="1">INDIRECT(ADDRESS(ROW(),Controls!#REF!+30))</f>
        <v>#REF!</v>
      </c>
      <c r="GQ1596" s="9" t="e">
        <f ca="1">INDIRECT(ADDRESS(ROW(),Controls!#REF!+45))</f>
        <v>#REF!</v>
      </c>
      <c r="GR1596" s="9" t="e">
        <f ca="1">INDIRECT(ADDRESS(ROW(),Controls!#REF!+60))</f>
        <v>#REF!</v>
      </c>
      <c r="GS1596" s="9" t="e">
        <f ca="1">INDIRECT(ADDRESS(ROW(),Controls!#REF!+75))</f>
        <v>#REF!</v>
      </c>
      <c r="GT1596" s="9" t="e">
        <f ca="1">INDIRECT(ADDRESS(ROW(),Controls!#REF!+90))</f>
        <v>#REF!</v>
      </c>
      <c r="GU1596" s="9" t="e">
        <f ca="1">INDIRECT(ADDRESS(ROW(),Controls!#REF!+105))</f>
        <v>#REF!</v>
      </c>
      <c r="GV1596" s="9" t="e">
        <f ca="1">INDIRECT(ADDRESS(ROW(),Controls!#REF!+120))</f>
        <v>#REF!</v>
      </c>
      <c r="GW1596" s="9" t="e">
        <f ca="1">INDIRECT(ADDRESS(ROW(),Controls!#REF!+15))</f>
        <v>#REF!</v>
      </c>
      <c r="GX1596" s="9" t="e">
        <f ca="1">INDIRECT(ADDRESS(ROW(),Controls!#REF!+135))</f>
        <v>#REF!</v>
      </c>
      <c r="HJ1596" s="9" t="e">
        <f t="shared" ca="1" si="144"/>
        <v>#REF!</v>
      </c>
      <c r="HK1596" s="9" t="e">
        <f t="shared" ca="1" si="145"/>
        <v>#REF!</v>
      </c>
      <c r="HL1596" s="9" t="e">
        <f t="shared" ca="1" si="146"/>
        <v>#REF!</v>
      </c>
      <c r="HM1596" s="9" t="e">
        <f t="shared" ca="1" si="147"/>
        <v>#REF!</v>
      </c>
      <c r="HN1596" s="9" t="e">
        <f ca="1">SQRT($GS1596*(1-$GS1596/Controls!$D$15))</f>
        <v>#REF!</v>
      </c>
      <c r="HO1596" s="9" t="e">
        <f t="shared" ca="1" si="148"/>
        <v>#REF!</v>
      </c>
      <c r="HP1596" s="9" t="e">
        <f t="shared" ca="1" si="149"/>
        <v>#REF!</v>
      </c>
      <c r="HQ1596" s="9" t="e">
        <f ca="1">IF($GV1596=0,NA(),($GX1596*Controls!#REF!))</f>
        <v>#REF!</v>
      </c>
    </row>
    <row r="1597" spans="198:225" x14ac:dyDescent="0.25">
      <c r="GP1597" s="9" t="e">
        <f ca="1">INDIRECT(ADDRESS(ROW(),Controls!#REF!+30))</f>
        <v>#REF!</v>
      </c>
      <c r="GQ1597" s="9" t="e">
        <f ca="1">INDIRECT(ADDRESS(ROW(),Controls!#REF!+45))</f>
        <v>#REF!</v>
      </c>
      <c r="GR1597" s="9" t="e">
        <f ca="1">INDIRECT(ADDRESS(ROW(),Controls!#REF!+60))</f>
        <v>#REF!</v>
      </c>
      <c r="GS1597" s="9" t="e">
        <f ca="1">INDIRECT(ADDRESS(ROW(),Controls!#REF!+75))</f>
        <v>#REF!</v>
      </c>
      <c r="GT1597" s="9" t="e">
        <f ca="1">INDIRECT(ADDRESS(ROW(),Controls!#REF!+90))</f>
        <v>#REF!</v>
      </c>
      <c r="GU1597" s="9" t="e">
        <f ca="1">INDIRECT(ADDRESS(ROW(),Controls!#REF!+105))</f>
        <v>#REF!</v>
      </c>
      <c r="GV1597" s="9" t="e">
        <f ca="1">INDIRECT(ADDRESS(ROW(),Controls!#REF!+120))</f>
        <v>#REF!</v>
      </c>
      <c r="GW1597" s="9" t="e">
        <f ca="1">INDIRECT(ADDRESS(ROW(),Controls!#REF!+15))</f>
        <v>#REF!</v>
      </c>
      <c r="GX1597" s="9" t="e">
        <f ca="1">INDIRECT(ADDRESS(ROW(),Controls!#REF!+135))</f>
        <v>#REF!</v>
      </c>
      <c r="HJ1597" s="9" t="e">
        <f t="shared" ca="1" si="144"/>
        <v>#REF!</v>
      </c>
      <c r="HK1597" s="9" t="e">
        <f t="shared" ca="1" si="145"/>
        <v>#REF!</v>
      </c>
      <c r="HL1597" s="9" t="e">
        <f t="shared" ca="1" si="146"/>
        <v>#REF!</v>
      </c>
      <c r="HM1597" s="9" t="e">
        <f t="shared" ca="1" si="147"/>
        <v>#REF!</v>
      </c>
      <c r="HN1597" s="9" t="e">
        <f ca="1">SQRT($GS1597*(1-$GS1597/Controls!$D$15))</f>
        <v>#REF!</v>
      </c>
      <c r="HO1597" s="9" t="e">
        <f t="shared" ca="1" si="148"/>
        <v>#REF!</v>
      </c>
      <c r="HP1597" s="9" t="e">
        <f t="shared" ca="1" si="149"/>
        <v>#REF!</v>
      </c>
      <c r="HQ1597" s="9" t="e">
        <f ca="1">IF($GV1597=0,NA(),($GX1597*Controls!#REF!))</f>
        <v>#REF!</v>
      </c>
    </row>
    <row r="1598" spans="198:225" x14ac:dyDescent="0.25">
      <c r="GP1598" s="9" t="e">
        <f ca="1">INDIRECT(ADDRESS(ROW(),Controls!#REF!+30))</f>
        <v>#REF!</v>
      </c>
      <c r="GQ1598" s="9" t="e">
        <f ca="1">INDIRECT(ADDRESS(ROW(),Controls!#REF!+45))</f>
        <v>#REF!</v>
      </c>
      <c r="GR1598" s="9" t="e">
        <f ca="1">INDIRECT(ADDRESS(ROW(),Controls!#REF!+60))</f>
        <v>#REF!</v>
      </c>
      <c r="GS1598" s="9" t="e">
        <f ca="1">INDIRECT(ADDRESS(ROW(),Controls!#REF!+75))</f>
        <v>#REF!</v>
      </c>
      <c r="GT1598" s="9" t="e">
        <f ca="1">INDIRECT(ADDRESS(ROW(),Controls!#REF!+90))</f>
        <v>#REF!</v>
      </c>
      <c r="GU1598" s="9" t="e">
        <f ca="1">INDIRECT(ADDRESS(ROW(),Controls!#REF!+105))</f>
        <v>#REF!</v>
      </c>
      <c r="GV1598" s="9" t="e">
        <f ca="1">INDIRECT(ADDRESS(ROW(),Controls!#REF!+120))</f>
        <v>#REF!</v>
      </c>
      <c r="GW1598" s="9" t="e">
        <f ca="1">INDIRECT(ADDRESS(ROW(),Controls!#REF!+15))</f>
        <v>#REF!</v>
      </c>
      <c r="GX1598" s="9" t="e">
        <f ca="1">INDIRECT(ADDRESS(ROW(),Controls!#REF!+135))</f>
        <v>#REF!</v>
      </c>
      <c r="HJ1598" s="9" t="e">
        <f t="shared" ca="1" si="144"/>
        <v>#REF!</v>
      </c>
      <c r="HK1598" s="9" t="e">
        <f t="shared" ca="1" si="145"/>
        <v>#REF!</v>
      </c>
      <c r="HL1598" s="9" t="e">
        <f t="shared" ca="1" si="146"/>
        <v>#REF!</v>
      </c>
      <c r="HM1598" s="9" t="e">
        <f t="shared" ca="1" si="147"/>
        <v>#REF!</v>
      </c>
      <c r="HN1598" s="9" t="e">
        <f ca="1">SQRT($GS1598*(1-$GS1598/Controls!$D$15))</f>
        <v>#REF!</v>
      </c>
      <c r="HO1598" s="9" t="e">
        <f t="shared" ca="1" si="148"/>
        <v>#REF!</v>
      </c>
      <c r="HP1598" s="9" t="e">
        <f t="shared" ca="1" si="149"/>
        <v>#REF!</v>
      </c>
      <c r="HQ1598" s="9" t="e">
        <f ca="1">IF($GV1598=0,NA(),($GX1598*Controls!#REF!))</f>
        <v>#REF!</v>
      </c>
    </row>
    <row r="1599" spans="198:225" x14ac:dyDescent="0.25">
      <c r="GP1599" s="9" t="e">
        <f ca="1">INDIRECT(ADDRESS(ROW(),Controls!#REF!+30))</f>
        <v>#REF!</v>
      </c>
      <c r="GQ1599" s="9" t="e">
        <f ca="1">INDIRECT(ADDRESS(ROW(),Controls!#REF!+45))</f>
        <v>#REF!</v>
      </c>
      <c r="GR1599" s="9" t="e">
        <f ca="1">INDIRECT(ADDRESS(ROW(),Controls!#REF!+60))</f>
        <v>#REF!</v>
      </c>
      <c r="GS1599" s="9" t="e">
        <f ca="1">INDIRECT(ADDRESS(ROW(),Controls!#REF!+75))</f>
        <v>#REF!</v>
      </c>
      <c r="GT1599" s="9" t="e">
        <f ca="1">INDIRECT(ADDRESS(ROW(),Controls!#REF!+90))</f>
        <v>#REF!</v>
      </c>
      <c r="GU1599" s="9" t="e">
        <f ca="1">INDIRECT(ADDRESS(ROW(),Controls!#REF!+105))</f>
        <v>#REF!</v>
      </c>
      <c r="GV1599" s="9" t="e">
        <f ca="1">INDIRECT(ADDRESS(ROW(),Controls!#REF!+120))</f>
        <v>#REF!</v>
      </c>
      <c r="GW1599" s="9" t="e">
        <f ca="1">INDIRECT(ADDRESS(ROW(),Controls!#REF!+15))</f>
        <v>#REF!</v>
      </c>
      <c r="GX1599" s="9" t="e">
        <f ca="1">INDIRECT(ADDRESS(ROW(),Controls!#REF!+135))</f>
        <v>#REF!</v>
      </c>
      <c r="HJ1599" s="9" t="e">
        <f t="shared" ca="1" si="144"/>
        <v>#REF!</v>
      </c>
      <c r="HK1599" s="9" t="e">
        <f t="shared" ca="1" si="145"/>
        <v>#REF!</v>
      </c>
      <c r="HL1599" s="9" t="e">
        <f t="shared" ca="1" si="146"/>
        <v>#REF!</v>
      </c>
      <c r="HM1599" s="9" t="e">
        <f t="shared" ca="1" si="147"/>
        <v>#REF!</v>
      </c>
      <c r="HN1599" s="9" t="e">
        <f ca="1">SQRT($GS1599*(1-$GS1599/Controls!$D$15))</f>
        <v>#REF!</v>
      </c>
      <c r="HO1599" s="9" t="e">
        <f t="shared" ca="1" si="148"/>
        <v>#REF!</v>
      </c>
      <c r="HP1599" s="9" t="e">
        <f t="shared" ca="1" si="149"/>
        <v>#REF!</v>
      </c>
      <c r="HQ1599" s="9" t="e">
        <f ca="1">IF($GV1599=0,NA(),($GX1599*Controls!#REF!))</f>
        <v>#REF!</v>
      </c>
    </row>
    <row r="1600" spans="198:225" x14ac:dyDescent="0.25">
      <c r="GP1600" s="9" t="e">
        <f ca="1">INDIRECT(ADDRESS(ROW(),Controls!#REF!+30))</f>
        <v>#REF!</v>
      </c>
      <c r="GQ1600" s="9" t="e">
        <f ca="1">INDIRECT(ADDRESS(ROW(),Controls!#REF!+45))</f>
        <v>#REF!</v>
      </c>
      <c r="GR1600" s="9" t="e">
        <f ca="1">INDIRECT(ADDRESS(ROW(),Controls!#REF!+60))</f>
        <v>#REF!</v>
      </c>
      <c r="GS1600" s="9" t="e">
        <f ca="1">INDIRECT(ADDRESS(ROW(),Controls!#REF!+75))</f>
        <v>#REF!</v>
      </c>
      <c r="GT1600" s="9" t="e">
        <f ca="1">INDIRECT(ADDRESS(ROW(),Controls!#REF!+90))</f>
        <v>#REF!</v>
      </c>
      <c r="GU1600" s="9" t="e">
        <f ca="1">INDIRECT(ADDRESS(ROW(),Controls!#REF!+105))</f>
        <v>#REF!</v>
      </c>
      <c r="GV1600" s="9" t="e">
        <f ca="1">INDIRECT(ADDRESS(ROW(),Controls!#REF!+120))</f>
        <v>#REF!</v>
      </c>
      <c r="GW1600" s="9" t="e">
        <f ca="1">INDIRECT(ADDRESS(ROW(),Controls!#REF!+15))</f>
        <v>#REF!</v>
      </c>
      <c r="GX1600" s="9" t="e">
        <f ca="1">INDIRECT(ADDRESS(ROW(),Controls!#REF!+135))</f>
        <v>#REF!</v>
      </c>
      <c r="HJ1600" s="9" t="e">
        <f t="shared" ca="1" si="144"/>
        <v>#REF!</v>
      </c>
      <c r="HK1600" s="9" t="e">
        <f t="shared" ca="1" si="145"/>
        <v>#REF!</v>
      </c>
      <c r="HL1600" s="9" t="e">
        <f t="shared" ca="1" si="146"/>
        <v>#REF!</v>
      </c>
      <c r="HM1600" s="9" t="e">
        <f t="shared" ca="1" si="147"/>
        <v>#REF!</v>
      </c>
      <c r="HN1600" s="9" t="e">
        <f ca="1">SQRT($GS1600*(1-$GS1600/Controls!$D$15))</f>
        <v>#REF!</v>
      </c>
      <c r="HO1600" s="9" t="e">
        <f t="shared" ca="1" si="148"/>
        <v>#REF!</v>
      </c>
      <c r="HP1600" s="9" t="e">
        <f t="shared" ca="1" si="149"/>
        <v>#REF!</v>
      </c>
      <c r="HQ1600" s="9" t="e">
        <f ca="1">IF($GV1600=0,NA(),($GX1600*Controls!#REF!))</f>
        <v>#REF!</v>
      </c>
    </row>
    <row r="1601" spans="198:225" x14ac:dyDescent="0.25">
      <c r="GP1601" s="9" t="e">
        <f ca="1">INDIRECT(ADDRESS(ROW(),Controls!#REF!+30))</f>
        <v>#REF!</v>
      </c>
      <c r="GQ1601" s="9" t="e">
        <f ca="1">INDIRECT(ADDRESS(ROW(),Controls!#REF!+45))</f>
        <v>#REF!</v>
      </c>
      <c r="GR1601" s="9" t="e">
        <f ca="1">INDIRECT(ADDRESS(ROW(),Controls!#REF!+60))</f>
        <v>#REF!</v>
      </c>
      <c r="GS1601" s="9" t="e">
        <f ca="1">INDIRECT(ADDRESS(ROW(),Controls!#REF!+75))</f>
        <v>#REF!</v>
      </c>
      <c r="GT1601" s="9" t="e">
        <f ca="1">INDIRECT(ADDRESS(ROW(),Controls!#REF!+90))</f>
        <v>#REF!</v>
      </c>
      <c r="GU1601" s="9" t="e">
        <f ca="1">INDIRECT(ADDRESS(ROW(),Controls!#REF!+105))</f>
        <v>#REF!</v>
      </c>
      <c r="GV1601" s="9" t="e">
        <f ca="1">INDIRECT(ADDRESS(ROW(),Controls!#REF!+120))</f>
        <v>#REF!</v>
      </c>
      <c r="GW1601" s="9" t="e">
        <f ca="1">INDIRECT(ADDRESS(ROW(),Controls!#REF!+15))</f>
        <v>#REF!</v>
      </c>
      <c r="GX1601" s="9" t="e">
        <f ca="1">INDIRECT(ADDRESS(ROW(),Controls!#REF!+135))</f>
        <v>#REF!</v>
      </c>
      <c r="HJ1601" s="9" t="e">
        <f t="shared" ref="HJ1601:HJ1664" ca="1" si="150">IF($GV1601=0,NA(),MAX($GP1601,0.01)/$GQ1601)</f>
        <v>#REF!</v>
      </c>
      <c r="HK1601" s="9" t="e">
        <f t="shared" ref="HK1601:HK1664" ca="1" si="151">IF($GV1601=0,NA(),($GP1601-$GQ1601)/$GV1601)</f>
        <v>#REF!</v>
      </c>
      <c r="HL1601" s="9" t="e">
        <f t="shared" ref="HL1601:HL1664" ca="1" si="152">IF($GV1601=0,NA(),MAX($GU1601/$GT1601,0.01))</f>
        <v>#REF!</v>
      </c>
      <c r="HM1601" s="9" t="e">
        <f t="shared" ref="HM1601:HM1664" ca="1" si="153">IF($GV1601=0,NA(),($GU1601-$GT1601)/$GV1601)</f>
        <v>#REF!</v>
      </c>
      <c r="HN1601" s="9" t="e">
        <f ca="1">SQRT($GS1601*(1-$GS1601/Controls!$D$15))</f>
        <v>#REF!</v>
      </c>
      <c r="HO1601" s="9" t="e">
        <f t="shared" ref="HO1601:HO1664" ca="1" si="154">IF($HN1601=0,0,$GR1601/$HN1601)</f>
        <v>#REF!</v>
      </c>
      <c r="HP1601" s="9" t="e">
        <f t="shared" ref="HP1601:HP1664" ca="1" si="155">IF($GV1601=0,NA(),$GW1601/$GV1601)</f>
        <v>#REF!</v>
      </c>
      <c r="HQ1601" s="9" t="e">
        <f ca="1">IF($GV1601=0,NA(),($GX1601*Controls!#REF!))</f>
        <v>#REF!</v>
      </c>
    </row>
    <row r="1602" spans="198:225" x14ac:dyDescent="0.25">
      <c r="GP1602" s="9" t="e">
        <f ca="1">INDIRECT(ADDRESS(ROW(),Controls!#REF!+30))</f>
        <v>#REF!</v>
      </c>
      <c r="GQ1602" s="9" t="e">
        <f ca="1">INDIRECT(ADDRESS(ROW(),Controls!#REF!+45))</f>
        <v>#REF!</v>
      </c>
      <c r="GR1602" s="9" t="e">
        <f ca="1">INDIRECT(ADDRESS(ROW(),Controls!#REF!+60))</f>
        <v>#REF!</v>
      </c>
      <c r="GS1602" s="9" t="e">
        <f ca="1">INDIRECT(ADDRESS(ROW(),Controls!#REF!+75))</f>
        <v>#REF!</v>
      </c>
      <c r="GT1602" s="9" t="e">
        <f ca="1">INDIRECT(ADDRESS(ROW(),Controls!#REF!+90))</f>
        <v>#REF!</v>
      </c>
      <c r="GU1602" s="9" t="e">
        <f ca="1">INDIRECT(ADDRESS(ROW(),Controls!#REF!+105))</f>
        <v>#REF!</v>
      </c>
      <c r="GV1602" s="9" t="e">
        <f ca="1">INDIRECT(ADDRESS(ROW(),Controls!#REF!+120))</f>
        <v>#REF!</v>
      </c>
      <c r="GW1602" s="9" t="e">
        <f ca="1">INDIRECT(ADDRESS(ROW(),Controls!#REF!+15))</f>
        <v>#REF!</v>
      </c>
      <c r="GX1602" s="9" t="e">
        <f ca="1">INDIRECT(ADDRESS(ROW(),Controls!#REF!+135))</f>
        <v>#REF!</v>
      </c>
      <c r="HJ1602" s="9" t="e">
        <f t="shared" ca="1" si="150"/>
        <v>#REF!</v>
      </c>
      <c r="HK1602" s="9" t="e">
        <f t="shared" ca="1" si="151"/>
        <v>#REF!</v>
      </c>
      <c r="HL1602" s="9" t="e">
        <f t="shared" ca="1" si="152"/>
        <v>#REF!</v>
      </c>
      <c r="HM1602" s="9" t="e">
        <f t="shared" ca="1" si="153"/>
        <v>#REF!</v>
      </c>
      <c r="HN1602" s="9" t="e">
        <f ca="1">SQRT($GS1602*(1-$GS1602/Controls!$D$15))</f>
        <v>#REF!</v>
      </c>
      <c r="HO1602" s="9" t="e">
        <f t="shared" ca="1" si="154"/>
        <v>#REF!</v>
      </c>
      <c r="HP1602" s="9" t="e">
        <f t="shared" ca="1" si="155"/>
        <v>#REF!</v>
      </c>
      <c r="HQ1602" s="9" t="e">
        <f ca="1">IF($GV1602=0,NA(),($GX1602*Controls!#REF!))</f>
        <v>#REF!</v>
      </c>
    </row>
    <row r="1603" spans="198:225" x14ac:dyDescent="0.25">
      <c r="GP1603" s="9" t="e">
        <f ca="1">INDIRECT(ADDRESS(ROW(),Controls!#REF!+30))</f>
        <v>#REF!</v>
      </c>
      <c r="GQ1603" s="9" t="e">
        <f ca="1">INDIRECT(ADDRESS(ROW(),Controls!#REF!+45))</f>
        <v>#REF!</v>
      </c>
      <c r="GR1603" s="9" t="e">
        <f ca="1">INDIRECT(ADDRESS(ROW(),Controls!#REF!+60))</f>
        <v>#REF!</v>
      </c>
      <c r="GS1603" s="9" t="e">
        <f ca="1">INDIRECT(ADDRESS(ROW(),Controls!#REF!+75))</f>
        <v>#REF!</v>
      </c>
      <c r="GT1603" s="9" t="e">
        <f ca="1">INDIRECT(ADDRESS(ROW(),Controls!#REF!+90))</f>
        <v>#REF!</v>
      </c>
      <c r="GU1603" s="9" t="e">
        <f ca="1">INDIRECT(ADDRESS(ROW(),Controls!#REF!+105))</f>
        <v>#REF!</v>
      </c>
      <c r="GV1603" s="9" t="e">
        <f ca="1">INDIRECT(ADDRESS(ROW(),Controls!#REF!+120))</f>
        <v>#REF!</v>
      </c>
      <c r="GW1603" s="9" t="e">
        <f ca="1">INDIRECT(ADDRESS(ROW(),Controls!#REF!+15))</f>
        <v>#REF!</v>
      </c>
      <c r="GX1603" s="9" t="e">
        <f ca="1">INDIRECT(ADDRESS(ROW(),Controls!#REF!+135))</f>
        <v>#REF!</v>
      </c>
      <c r="HJ1603" s="9" t="e">
        <f t="shared" ca="1" si="150"/>
        <v>#REF!</v>
      </c>
      <c r="HK1603" s="9" t="e">
        <f t="shared" ca="1" si="151"/>
        <v>#REF!</v>
      </c>
      <c r="HL1603" s="9" t="e">
        <f t="shared" ca="1" si="152"/>
        <v>#REF!</v>
      </c>
      <c r="HM1603" s="9" t="e">
        <f t="shared" ca="1" si="153"/>
        <v>#REF!</v>
      </c>
      <c r="HN1603" s="9" t="e">
        <f ca="1">SQRT($GS1603*(1-$GS1603/Controls!$D$15))</f>
        <v>#REF!</v>
      </c>
      <c r="HO1603" s="9" t="e">
        <f t="shared" ca="1" si="154"/>
        <v>#REF!</v>
      </c>
      <c r="HP1603" s="9" t="e">
        <f t="shared" ca="1" si="155"/>
        <v>#REF!</v>
      </c>
      <c r="HQ1603" s="9" t="e">
        <f ca="1">IF($GV1603=0,NA(),($GX1603*Controls!#REF!))</f>
        <v>#REF!</v>
      </c>
    </row>
    <row r="1604" spans="198:225" x14ac:dyDescent="0.25">
      <c r="GP1604" s="9" t="e">
        <f ca="1">INDIRECT(ADDRESS(ROW(),Controls!#REF!+30))</f>
        <v>#REF!</v>
      </c>
      <c r="GQ1604" s="9" t="e">
        <f ca="1">INDIRECT(ADDRESS(ROW(),Controls!#REF!+45))</f>
        <v>#REF!</v>
      </c>
      <c r="GR1604" s="9" t="e">
        <f ca="1">INDIRECT(ADDRESS(ROW(),Controls!#REF!+60))</f>
        <v>#REF!</v>
      </c>
      <c r="GS1604" s="9" t="e">
        <f ca="1">INDIRECT(ADDRESS(ROW(),Controls!#REF!+75))</f>
        <v>#REF!</v>
      </c>
      <c r="GT1604" s="9" t="e">
        <f ca="1">INDIRECT(ADDRESS(ROW(),Controls!#REF!+90))</f>
        <v>#REF!</v>
      </c>
      <c r="GU1604" s="9" t="e">
        <f ca="1">INDIRECT(ADDRESS(ROW(),Controls!#REF!+105))</f>
        <v>#REF!</v>
      </c>
      <c r="GV1604" s="9" t="e">
        <f ca="1">INDIRECT(ADDRESS(ROW(),Controls!#REF!+120))</f>
        <v>#REF!</v>
      </c>
      <c r="GW1604" s="9" t="e">
        <f ca="1">INDIRECT(ADDRESS(ROW(),Controls!#REF!+15))</f>
        <v>#REF!</v>
      </c>
      <c r="GX1604" s="9" t="e">
        <f ca="1">INDIRECT(ADDRESS(ROW(),Controls!#REF!+135))</f>
        <v>#REF!</v>
      </c>
      <c r="HJ1604" s="9" t="e">
        <f t="shared" ca="1" si="150"/>
        <v>#REF!</v>
      </c>
      <c r="HK1604" s="9" t="e">
        <f t="shared" ca="1" si="151"/>
        <v>#REF!</v>
      </c>
      <c r="HL1604" s="9" t="e">
        <f t="shared" ca="1" si="152"/>
        <v>#REF!</v>
      </c>
      <c r="HM1604" s="9" t="e">
        <f t="shared" ca="1" si="153"/>
        <v>#REF!</v>
      </c>
      <c r="HN1604" s="9" t="e">
        <f ca="1">SQRT($GS1604*(1-$GS1604/Controls!$D$15))</f>
        <v>#REF!</v>
      </c>
      <c r="HO1604" s="9" t="e">
        <f t="shared" ca="1" si="154"/>
        <v>#REF!</v>
      </c>
      <c r="HP1604" s="9" t="e">
        <f t="shared" ca="1" si="155"/>
        <v>#REF!</v>
      </c>
      <c r="HQ1604" s="9" t="e">
        <f ca="1">IF($GV1604=0,NA(),($GX1604*Controls!#REF!))</f>
        <v>#REF!</v>
      </c>
    </row>
    <row r="1605" spans="198:225" x14ac:dyDescent="0.25">
      <c r="GP1605" s="9" t="e">
        <f ca="1">INDIRECT(ADDRESS(ROW(),Controls!#REF!+30))</f>
        <v>#REF!</v>
      </c>
      <c r="GQ1605" s="9" t="e">
        <f ca="1">INDIRECT(ADDRESS(ROW(),Controls!#REF!+45))</f>
        <v>#REF!</v>
      </c>
      <c r="GR1605" s="9" t="e">
        <f ca="1">INDIRECT(ADDRESS(ROW(),Controls!#REF!+60))</f>
        <v>#REF!</v>
      </c>
      <c r="GS1605" s="9" t="e">
        <f ca="1">INDIRECT(ADDRESS(ROW(),Controls!#REF!+75))</f>
        <v>#REF!</v>
      </c>
      <c r="GT1605" s="9" t="e">
        <f ca="1">INDIRECT(ADDRESS(ROW(),Controls!#REF!+90))</f>
        <v>#REF!</v>
      </c>
      <c r="GU1605" s="9" t="e">
        <f ca="1">INDIRECT(ADDRESS(ROW(),Controls!#REF!+105))</f>
        <v>#REF!</v>
      </c>
      <c r="GV1605" s="9" t="e">
        <f ca="1">INDIRECT(ADDRESS(ROW(),Controls!#REF!+120))</f>
        <v>#REF!</v>
      </c>
      <c r="GW1605" s="9" t="e">
        <f ca="1">INDIRECT(ADDRESS(ROW(),Controls!#REF!+15))</f>
        <v>#REF!</v>
      </c>
      <c r="GX1605" s="9" t="e">
        <f ca="1">INDIRECT(ADDRESS(ROW(),Controls!#REF!+135))</f>
        <v>#REF!</v>
      </c>
      <c r="HJ1605" s="9" t="e">
        <f t="shared" ca="1" si="150"/>
        <v>#REF!</v>
      </c>
      <c r="HK1605" s="9" t="e">
        <f t="shared" ca="1" si="151"/>
        <v>#REF!</v>
      </c>
      <c r="HL1605" s="9" t="e">
        <f t="shared" ca="1" si="152"/>
        <v>#REF!</v>
      </c>
      <c r="HM1605" s="9" t="e">
        <f t="shared" ca="1" si="153"/>
        <v>#REF!</v>
      </c>
      <c r="HN1605" s="9" t="e">
        <f ca="1">SQRT($GS1605*(1-$GS1605/Controls!$D$15))</f>
        <v>#REF!</v>
      </c>
      <c r="HO1605" s="9" t="e">
        <f t="shared" ca="1" si="154"/>
        <v>#REF!</v>
      </c>
      <c r="HP1605" s="9" t="e">
        <f t="shared" ca="1" si="155"/>
        <v>#REF!</v>
      </c>
      <c r="HQ1605" s="9" t="e">
        <f ca="1">IF($GV1605=0,NA(),($GX1605*Controls!#REF!))</f>
        <v>#REF!</v>
      </c>
    </row>
    <row r="1606" spans="198:225" x14ac:dyDescent="0.25">
      <c r="GP1606" s="9" t="e">
        <f ca="1">INDIRECT(ADDRESS(ROW(),Controls!#REF!+30))</f>
        <v>#REF!</v>
      </c>
      <c r="GQ1606" s="9" t="e">
        <f ca="1">INDIRECT(ADDRESS(ROW(),Controls!#REF!+45))</f>
        <v>#REF!</v>
      </c>
      <c r="GR1606" s="9" t="e">
        <f ca="1">INDIRECT(ADDRESS(ROW(),Controls!#REF!+60))</f>
        <v>#REF!</v>
      </c>
      <c r="GS1606" s="9" t="e">
        <f ca="1">INDIRECT(ADDRESS(ROW(),Controls!#REF!+75))</f>
        <v>#REF!</v>
      </c>
      <c r="GT1606" s="9" t="e">
        <f ca="1">INDIRECT(ADDRESS(ROW(),Controls!#REF!+90))</f>
        <v>#REF!</v>
      </c>
      <c r="GU1606" s="9" t="e">
        <f ca="1">INDIRECT(ADDRESS(ROW(),Controls!#REF!+105))</f>
        <v>#REF!</v>
      </c>
      <c r="GV1606" s="9" t="e">
        <f ca="1">INDIRECT(ADDRESS(ROW(),Controls!#REF!+120))</f>
        <v>#REF!</v>
      </c>
      <c r="GW1606" s="9" t="e">
        <f ca="1">INDIRECT(ADDRESS(ROW(),Controls!#REF!+15))</f>
        <v>#REF!</v>
      </c>
      <c r="GX1606" s="9" t="e">
        <f ca="1">INDIRECT(ADDRESS(ROW(),Controls!#REF!+135))</f>
        <v>#REF!</v>
      </c>
      <c r="HJ1606" s="9" t="e">
        <f t="shared" ca="1" si="150"/>
        <v>#REF!</v>
      </c>
      <c r="HK1606" s="9" t="e">
        <f t="shared" ca="1" si="151"/>
        <v>#REF!</v>
      </c>
      <c r="HL1606" s="9" t="e">
        <f t="shared" ca="1" si="152"/>
        <v>#REF!</v>
      </c>
      <c r="HM1606" s="9" t="e">
        <f t="shared" ca="1" si="153"/>
        <v>#REF!</v>
      </c>
      <c r="HN1606" s="9" t="e">
        <f ca="1">SQRT($GS1606*(1-$GS1606/Controls!$D$15))</f>
        <v>#REF!</v>
      </c>
      <c r="HO1606" s="9" t="e">
        <f t="shared" ca="1" si="154"/>
        <v>#REF!</v>
      </c>
      <c r="HP1606" s="9" t="e">
        <f t="shared" ca="1" si="155"/>
        <v>#REF!</v>
      </c>
      <c r="HQ1606" s="9" t="e">
        <f ca="1">IF($GV1606=0,NA(),($GX1606*Controls!#REF!))</f>
        <v>#REF!</v>
      </c>
    </row>
    <row r="1607" spans="198:225" x14ac:dyDescent="0.25">
      <c r="GP1607" s="9" t="e">
        <f ca="1">INDIRECT(ADDRESS(ROW(),Controls!#REF!+30))</f>
        <v>#REF!</v>
      </c>
      <c r="GQ1607" s="9" t="e">
        <f ca="1">INDIRECT(ADDRESS(ROW(),Controls!#REF!+45))</f>
        <v>#REF!</v>
      </c>
      <c r="GR1607" s="9" t="e">
        <f ca="1">INDIRECT(ADDRESS(ROW(),Controls!#REF!+60))</f>
        <v>#REF!</v>
      </c>
      <c r="GS1607" s="9" t="e">
        <f ca="1">INDIRECT(ADDRESS(ROW(),Controls!#REF!+75))</f>
        <v>#REF!</v>
      </c>
      <c r="GT1607" s="9" t="e">
        <f ca="1">INDIRECT(ADDRESS(ROW(),Controls!#REF!+90))</f>
        <v>#REF!</v>
      </c>
      <c r="GU1607" s="9" t="e">
        <f ca="1">INDIRECT(ADDRESS(ROW(),Controls!#REF!+105))</f>
        <v>#REF!</v>
      </c>
      <c r="GV1607" s="9" t="e">
        <f ca="1">INDIRECT(ADDRESS(ROW(),Controls!#REF!+120))</f>
        <v>#REF!</v>
      </c>
      <c r="GW1607" s="9" t="e">
        <f ca="1">INDIRECT(ADDRESS(ROW(),Controls!#REF!+15))</f>
        <v>#REF!</v>
      </c>
      <c r="GX1607" s="9" t="e">
        <f ca="1">INDIRECT(ADDRESS(ROW(),Controls!#REF!+135))</f>
        <v>#REF!</v>
      </c>
      <c r="HJ1607" s="9" t="e">
        <f t="shared" ca="1" si="150"/>
        <v>#REF!</v>
      </c>
      <c r="HK1607" s="9" t="e">
        <f t="shared" ca="1" si="151"/>
        <v>#REF!</v>
      </c>
      <c r="HL1607" s="9" t="e">
        <f t="shared" ca="1" si="152"/>
        <v>#REF!</v>
      </c>
      <c r="HM1607" s="9" t="e">
        <f t="shared" ca="1" si="153"/>
        <v>#REF!</v>
      </c>
      <c r="HN1607" s="9" t="e">
        <f ca="1">SQRT($GS1607*(1-$GS1607/Controls!$D$15))</f>
        <v>#REF!</v>
      </c>
      <c r="HO1607" s="9" t="e">
        <f t="shared" ca="1" si="154"/>
        <v>#REF!</v>
      </c>
      <c r="HP1607" s="9" t="e">
        <f t="shared" ca="1" si="155"/>
        <v>#REF!</v>
      </c>
      <c r="HQ1607" s="9" t="e">
        <f ca="1">IF($GV1607=0,NA(),($GX1607*Controls!#REF!))</f>
        <v>#REF!</v>
      </c>
    </row>
    <row r="1608" spans="198:225" x14ac:dyDescent="0.25">
      <c r="GP1608" s="9" t="e">
        <f ca="1">INDIRECT(ADDRESS(ROW(),Controls!#REF!+30))</f>
        <v>#REF!</v>
      </c>
      <c r="GQ1608" s="9" t="e">
        <f ca="1">INDIRECT(ADDRESS(ROW(),Controls!#REF!+45))</f>
        <v>#REF!</v>
      </c>
      <c r="GR1608" s="9" t="e">
        <f ca="1">INDIRECT(ADDRESS(ROW(),Controls!#REF!+60))</f>
        <v>#REF!</v>
      </c>
      <c r="GS1608" s="9" t="e">
        <f ca="1">INDIRECT(ADDRESS(ROW(),Controls!#REF!+75))</f>
        <v>#REF!</v>
      </c>
      <c r="GT1608" s="9" t="e">
        <f ca="1">INDIRECT(ADDRESS(ROW(),Controls!#REF!+90))</f>
        <v>#REF!</v>
      </c>
      <c r="GU1608" s="9" t="e">
        <f ca="1">INDIRECT(ADDRESS(ROW(),Controls!#REF!+105))</f>
        <v>#REF!</v>
      </c>
      <c r="GV1608" s="9" t="e">
        <f ca="1">INDIRECT(ADDRESS(ROW(),Controls!#REF!+120))</f>
        <v>#REF!</v>
      </c>
      <c r="GW1608" s="9" t="e">
        <f ca="1">INDIRECT(ADDRESS(ROW(),Controls!#REF!+15))</f>
        <v>#REF!</v>
      </c>
      <c r="GX1608" s="9" t="e">
        <f ca="1">INDIRECT(ADDRESS(ROW(),Controls!#REF!+135))</f>
        <v>#REF!</v>
      </c>
      <c r="HJ1608" s="9" t="e">
        <f t="shared" ca="1" si="150"/>
        <v>#REF!</v>
      </c>
      <c r="HK1608" s="9" t="e">
        <f t="shared" ca="1" si="151"/>
        <v>#REF!</v>
      </c>
      <c r="HL1608" s="9" t="e">
        <f t="shared" ca="1" si="152"/>
        <v>#REF!</v>
      </c>
      <c r="HM1608" s="9" t="e">
        <f t="shared" ca="1" si="153"/>
        <v>#REF!</v>
      </c>
      <c r="HN1608" s="9" t="e">
        <f ca="1">SQRT($GS1608*(1-$GS1608/Controls!$D$15))</f>
        <v>#REF!</v>
      </c>
      <c r="HO1608" s="9" t="e">
        <f t="shared" ca="1" si="154"/>
        <v>#REF!</v>
      </c>
      <c r="HP1608" s="9" t="e">
        <f t="shared" ca="1" si="155"/>
        <v>#REF!</v>
      </c>
      <c r="HQ1608" s="9" t="e">
        <f ca="1">IF($GV1608=0,NA(),($GX1608*Controls!#REF!))</f>
        <v>#REF!</v>
      </c>
    </row>
    <row r="1609" spans="198:225" x14ac:dyDescent="0.25">
      <c r="GP1609" s="9" t="e">
        <f ca="1">INDIRECT(ADDRESS(ROW(),Controls!#REF!+30))</f>
        <v>#REF!</v>
      </c>
      <c r="GQ1609" s="9" t="e">
        <f ca="1">INDIRECT(ADDRESS(ROW(),Controls!#REF!+45))</f>
        <v>#REF!</v>
      </c>
      <c r="GR1609" s="9" t="e">
        <f ca="1">INDIRECT(ADDRESS(ROW(),Controls!#REF!+60))</f>
        <v>#REF!</v>
      </c>
      <c r="GS1609" s="9" t="e">
        <f ca="1">INDIRECT(ADDRESS(ROW(),Controls!#REF!+75))</f>
        <v>#REF!</v>
      </c>
      <c r="GT1609" s="9" t="e">
        <f ca="1">INDIRECT(ADDRESS(ROW(),Controls!#REF!+90))</f>
        <v>#REF!</v>
      </c>
      <c r="GU1609" s="9" t="e">
        <f ca="1">INDIRECT(ADDRESS(ROW(),Controls!#REF!+105))</f>
        <v>#REF!</v>
      </c>
      <c r="GV1609" s="9" t="e">
        <f ca="1">INDIRECT(ADDRESS(ROW(),Controls!#REF!+120))</f>
        <v>#REF!</v>
      </c>
      <c r="GW1609" s="9" t="e">
        <f ca="1">INDIRECT(ADDRESS(ROW(),Controls!#REF!+15))</f>
        <v>#REF!</v>
      </c>
      <c r="GX1609" s="9" t="e">
        <f ca="1">INDIRECT(ADDRESS(ROW(),Controls!#REF!+135))</f>
        <v>#REF!</v>
      </c>
      <c r="HJ1609" s="9" t="e">
        <f t="shared" ca="1" si="150"/>
        <v>#REF!</v>
      </c>
      <c r="HK1609" s="9" t="e">
        <f t="shared" ca="1" si="151"/>
        <v>#REF!</v>
      </c>
      <c r="HL1609" s="9" t="e">
        <f t="shared" ca="1" si="152"/>
        <v>#REF!</v>
      </c>
      <c r="HM1609" s="9" t="e">
        <f t="shared" ca="1" si="153"/>
        <v>#REF!</v>
      </c>
      <c r="HN1609" s="9" t="e">
        <f ca="1">SQRT($GS1609*(1-$GS1609/Controls!$D$15))</f>
        <v>#REF!</v>
      </c>
      <c r="HO1609" s="9" t="e">
        <f t="shared" ca="1" si="154"/>
        <v>#REF!</v>
      </c>
      <c r="HP1609" s="9" t="e">
        <f t="shared" ca="1" si="155"/>
        <v>#REF!</v>
      </c>
      <c r="HQ1609" s="9" t="e">
        <f ca="1">IF($GV1609=0,NA(),($GX1609*Controls!#REF!))</f>
        <v>#REF!</v>
      </c>
    </row>
    <row r="1610" spans="198:225" x14ac:dyDescent="0.25">
      <c r="GP1610" s="9" t="e">
        <f ca="1">INDIRECT(ADDRESS(ROW(),Controls!#REF!+30))</f>
        <v>#REF!</v>
      </c>
      <c r="GQ1610" s="9" t="e">
        <f ca="1">INDIRECT(ADDRESS(ROW(),Controls!#REF!+45))</f>
        <v>#REF!</v>
      </c>
      <c r="GR1610" s="9" t="e">
        <f ca="1">INDIRECT(ADDRESS(ROW(),Controls!#REF!+60))</f>
        <v>#REF!</v>
      </c>
      <c r="GS1610" s="9" t="e">
        <f ca="1">INDIRECT(ADDRESS(ROW(),Controls!#REF!+75))</f>
        <v>#REF!</v>
      </c>
      <c r="GT1610" s="9" t="e">
        <f ca="1">INDIRECT(ADDRESS(ROW(),Controls!#REF!+90))</f>
        <v>#REF!</v>
      </c>
      <c r="GU1610" s="9" t="e">
        <f ca="1">INDIRECT(ADDRESS(ROW(),Controls!#REF!+105))</f>
        <v>#REF!</v>
      </c>
      <c r="GV1610" s="9" t="e">
        <f ca="1">INDIRECT(ADDRESS(ROW(),Controls!#REF!+120))</f>
        <v>#REF!</v>
      </c>
      <c r="GW1610" s="9" t="e">
        <f ca="1">INDIRECT(ADDRESS(ROW(),Controls!#REF!+15))</f>
        <v>#REF!</v>
      </c>
      <c r="GX1610" s="9" t="e">
        <f ca="1">INDIRECT(ADDRESS(ROW(),Controls!#REF!+135))</f>
        <v>#REF!</v>
      </c>
      <c r="HJ1610" s="9" t="e">
        <f t="shared" ca="1" si="150"/>
        <v>#REF!</v>
      </c>
      <c r="HK1610" s="9" t="e">
        <f t="shared" ca="1" si="151"/>
        <v>#REF!</v>
      </c>
      <c r="HL1610" s="9" t="e">
        <f t="shared" ca="1" si="152"/>
        <v>#REF!</v>
      </c>
      <c r="HM1610" s="9" t="e">
        <f t="shared" ca="1" si="153"/>
        <v>#REF!</v>
      </c>
      <c r="HN1610" s="9" t="e">
        <f ca="1">SQRT($GS1610*(1-$GS1610/Controls!$D$15))</f>
        <v>#REF!</v>
      </c>
      <c r="HO1610" s="9" t="e">
        <f t="shared" ca="1" si="154"/>
        <v>#REF!</v>
      </c>
      <c r="HP1610" s="9" t="e">
        <f t="shared" ca="1" si="155"/>
        <v>#REF!</v>
      </c>
      <c r="HQ1610" s="9" t="e">
        <f ca="1">IF($GV1610=0,NA(),($GX1610*Controls!#REF!))</f>
        <v>#REF!</v>
      </c>
    </row>
    <row r="1611" spans="198:225" x14ac:dyDescent="0.25">
      <c r="GP1611" s="9" t="e">
        <f ca="1">INDIRECT(ADDRESS(ROW(),Controls!#REF!+30))</f>
        <v>#REF!</v>
      </c>
      <c r="GQ1611" s="9" t="e">
        <f ca="1">INDIRECT(ADDRESS(ROW(),Controls!#REF!+45))</f>
        <v>#REF!</v>
      </c>
      <c r="GR1611" s="9" t="e">
        <f ca="1">INDIRECT(ADDRESS(ROW(),Controls!#REF!+60))</f>
        <v>#REF!</v>
      </c>
      <c r="GS1611" s="9" t="e">
        <f ca="1">INDIRECT(ADDRESS(ROW(),Controls!#REF!+75))</f>
        <v>#REF!</v>
      </c>
      <c r="GT1611" s="9" t="e">
        <f ca="1">INDIRECT(ADDRESS(ROW(),Controls!#REF!+90))</f>
        <v>#REF!</v>
      </c>
      <c r="GU1611" s="9" t="e">
        <f ca="1">INDIRECT(ADDRESS(ROW(),Controls!#REF!+105))</f>
        <v>#REF!</v>
      </c>
      <c r="GV1611" s="9" t="e">
        <f ca="1">INDIRECT(ADDRESS(ROW(),Controls!#REF!+120))</f>
        <v>#REF!</v>
      </c>
      <c r="GW1611" s="9" t="e">
        <f ca="1">INDIRECT(ADDRESS(ROW(),Controls!#REF!+15))</f>
        <v>#REF!</v>
      </c>
      <c r="GX1611" s="9" t="e">
        <f ca="1">INDIRECT(ADDRESS(ROW(),Controls!#REF!+135))</f>
        <v>#REF!</v>
      </c>
      <c r="HJ1611" s="9" t="e">
        <f t="shared" ca="1" si="150"/>
        <v>#REF!</v>
      </c>
      <c r="HK1611" s="9" t="e">
        <f t="shared" ca="1" si="151"/>
        <v>#REF!</v>
      </c>
      <c r="HL1611" s="9" t="e">
        <f t="shared" ca="1" si="152"/>
        <v>#REF!</v>
      </c>
      <c r="HM1611" s="9" t="e">
        <f t="shared" ca="1" si="153"/>
        <v>#REF!</v>
      </c>
      <c r="HN1611" s="9" t="e">
        <f ca="1">SQRT($GS1611*(1-$GS1611/Controls!$D$15))</f>
        <v>#REF!</v>
      </c>
      <c r="HO1611" s="9" t="e">
        <f t="shared" ca="1" si="154"/>
        <v>#REF!</v>
      </c>
      <c r="HP1611" s="9" t="e">
        <f t="shared" ca="1" si="155"/>
        <v>#REF!</v>
      </c>
      <c r="HQ1611" s="9" t="e">
        <f ca="1">IF($GV1611=0,NA(),($GX1611*Controls!#REF!))</f>
        <v>#REF!</v>
      </c>
    </row>
    <row r="1612" spans="198:225" x14ac:dyDescent="0.25">
      <c r="GP1612" s="9" t="e">
        <f ca="1">INDIRECT(ADDRESS(ROW(),Controls!#REF!+30))</f>
        <v>#REF!</v>
      </c>
      <c r="GQ1612" s="9" t="e">
        <f ca="1">INDIRECT(ADDRESS(ROW(),Controls!#REF!+45))</f>
        <v>#REF!</v>
      </c>
      <c r="GR1612" s="9" t="e">
        <f ca="1">INDIRECT(ADDRESS(ROW(),Controls!#REF!+60))</f>
        <v>#REF!</v>
      </c>
      <c r="GS1612" s="9" t="e">
        <f ca="1">INDIRECT(ADDRESS(ROW(),Controls!#REF!+75))</f>
        <v>#REF!</v>
      </c>
      <c r="GT1612" s="9" t="e">
        <f ca="1">INDIRECT(ADDRESS(ROW(),Controls!#REF!+90))</f>
        <v>#REF!</v>
      </c>
      <c r="GU1612" s="9" t="e">
        <f ca="1">INDIRECT(ADDRESS(ROW(),Controls!#REF!+105))</f>
        <v>#REF!</v>
      </c>
      <c r="GV1612" s="9" t="e">
        <f ca="1">INDIRECT(ADDRESS(ROW(),Controls!#REF!+120))</f>
        <v>#REF!</v>
      </c>
      <c r="GW1612" s="9" t="e">
        <f ca="1">INDIRECT(ADDRESS(ROW(),Controls!#REF!+15))</f>
        <v>#REF!</v>
      </c>
      <c r="GX1612" s="9" t="e">
        <f ca="1">INDIRECT(ADDRESS(ROW(),Controls!#REF!+135))</f>
        <v>#REF!</v>
      </c>
      <c r="HJ1612" s="9" t="e">
        <f t="shared" ca="1" si="150"/>
        <v>#REF!</v>
      </c>
      <c r="HK1612" s="9" t="e">
        <f t="shared" ca="1" si="151"/>
        <v>#REF!</v>
      </c>
      <c r="HL1612" s="9" t="e">
        <f t="shared" ca="1" si="152"/>
        <v>#REF!</v>
      </c>
      <c r="HM1612" s="9" t="e">
        <f t="shared" ca="1" si="153"/>
        <v>#REF!</v>
      </c>
      <c r="HN1612" s="9" t="e">
        <f ca="1">SQRT($GS1612*(1-$GS1612/Controls!$D$15))</f>
        <v>#REF!</v>
      </c>
      <c r="HO1612" s="9" t="e">
        <f t="shared" ca="1" si="154"/>
        <v>#REF!</v>
      </c>
      <c r="HP1612" s="9" t="e">
        <f t="shared" ca="1" si="155"/>
        <v>#REF!</v>
      </c>
      <c r="HQ1612" s="9" t="e">
        <f ca="1">IF($GV1612=0,NA(),($GX1612*Controls!#REF!))</f>
        <v>#REF!</v>
      </c>
    </row>
    <row r="1613" spans="198:225" x14ac:dyDescent="0.25">
      <c r="GP1613" s="9" t="e">
        <f ca="1">INDIRECT(ADDRESS(ROW(),Controls!#REF!+30))</f>
        <v>#REF!</v>
      </c>
      <c r="GQ1613" s="9" t="e">
        <f ca="1">INDIRECT(ADDRESS(ROW(),Controls!#REF!+45))</f>
        <v>#REF!</v>
      </c>
      <c r="GR1613" s="9" t="e">
        <f ca="1">INDIRECT(ADDRESS(ROW(),Controls!#REF!+60))</f>
        <v>#REF!</v>
      </c>
      <c r="GS1613" s="9" t="e">
        <f ca="1">INDIRECT(ADDRESS(ROW(),Controls!#REF!+75))</f>
        <v>#REF!</v>
      </c>
      <c r="GT1613" s="9" t="e">
        <f ca="1">INDIRECT(ADDRESS(ROW(),Controls!#REF!+90))</f>
        <v>#REF!</v>
      </c>
      <c r="GU1613" s="9" t="e">
        <f ca="1">INDIRECT(ADDRESS(ROW(),Controls!#REF!+105))</f>
        <v>#REF!</v>
      </c>
      <c r="GV1613" s="9" t="e">
        <f ca="1">INDIRECT(ADDRESS(ROW(),Controls!#REF!+120))</f>
        <v>#REF!</v>
      </c>
      <c r="GW1613" s="9" t="e">
        <f ca="1">INDIRECT(ADDRESS(ROW(),Controls!#REF!+15))</f>
        <v>#REF!</v>
      </c>
      <c r="GX1613" s="9" t="e">
        <f ca="1">INDIRECT(ADDRESS(ROW(),Controls!#REF!+135))</f>
        <v>#REF!</v>
      </c>
      <c r="HJ1613" s="9" t="e">
        <f t="shared" ca="1" si="150"/>
        <v>#REF!</v>
      </c>
      <c r="HK1613" s="9" t="e">
        <f t="shared" ca="1" si="151"/>
        <v>#REF!</v>
      </c>
      <c r="HL1613" s="9" t="e">
        <f t="shared" ca="1" si="152"/>
        <v>#REF!</v>
      </c>
      <c r="HM1613" s="9" t="e">
        <f t="shared" ca="1" si="153"/>
        <v>#REF!</v>
      </c>
      <c r="HN1613" s="9" t="e">
        <f ca="1">SQRT($GS1613*(1-$GS1613/Controls!$D$15))</f>
        <v>#REF!</v>
      </c>
      <c r="HO1613" s="9" t="e">
        <f t="shared" ca="1" si="154"/>
        <v>#REF!</v>
      </c>
      <c r="HP1613" s="9" t="e">
        <f t="shared" ca="1" si="155"/>
        <v>#REF!</v>
      </c>
      <c r="HQ1613" s="9" t="e">
        <f ca="1">IF($GV1613=0,NA(),($GX1613*Controls!#REF!))</f>
        <v>#REF!</v>
      </c>
    </row>
    <row r="1614" spans="198:225" x14ac:dyDescent="0.25">
      <c r="GP1614" s="9" t="e">
        <f ca="1">INDIRECT(ADDRESS(ROW(),Controls!#REF!+30))</f>
        <v>#REF!</v>
      </c>
      <c r="GQ1614" s="9" t="e">
        <f ca="1">INDIRECT(ADDRESS(ROW(),Controls!#REF!+45))</f>
        <v>#REF!</v>
      </c>
      <c r="GR1614" s="9" t="e">
        <f ca="1">INDIRECT(ADDRESS(ROW(),Controls!#REF!+60))</f>
        <v>#REF!</v>
      </c>
      <c r="GS1614" s="9" t="e">
        <f ca="1">INDIRECT(ADDRESS(ROW(),Controls!#REF!+75))</f>
        <v>#REF!</v>
      </c>
      <c r="GT1614" s="9" t="e">
        <f ca="1">INDIRECT(ADDRESS(ROW(),Controls!#REF!+90))</f>
        <v>#REF!</v>
      </c>
      <c r="GU1614" s="9" t="e">
        <f ca="1">INDIRECT(ADDRESS(ROW(),Controls!#REF!+105))</f>
        <v>#REF!</v>
      </c>
      <c r="GV1614" s="9" t="e">
        <f ca="1">INDIRECT(ADDRESS(ROW(),Controls!#REF!+120))</f>
        <v>#REF!</v>
      </c>
      <c r="GW1614" s="9" t="e">
        <f ca="1">INDIRECT(ADDRESS(ROW(),Controls!#REF!+15))</f>
        <v>#REF!</v>
      </c>
      <c r="GX1614" s="9" t="e">
        <f ca="1">INDIRECT(ADDRESS(ROW(),Controls!#REF!+135))</f>
        <v>#REF!</v>
      </c>
      <c r="HJ1614" s="9" t="e">
        <f t="shared" ca="1" si="150"/>
        <v>#REF!</v>
      </c>
      <c r="HK1614" s="9" t="e">
        <f t="shared" ca="1" si="151"/>
        <v>#REF!</v>
      </c>
      <c r="HL1614" s="9" t="e">
        <f t="shared" ca="1" si="152"/>
        <v>#REF!</v>
      </c>
      <c r="HM1614" s="9" t="e">
        <f t="shared" ca="1" si="153"/>
        <v>#REF!</v>
      </c>
      <c r="HN1614" s="9" t="e">
        <f ca="1">SQRT($GS1614*(1-$GS1614/Controls!$D$15))</f>
        <v>#REF!</v>
      </c>
      <c r="HO1614" s="9" t="e">
        <f t="shared" ca="1" si="154"/>
        <v>#REF!</v>
      </c>
      <c r="HP1614" s="9" t="e">
        <f t="shared" ca="1" si="155"/>
        <v>#REF!</v>
      </c>
      <c r="HQ1614" s="9" t="e">
        <f ca="1">IF($GV1614=0,NA(),($GX1614*Controls!#REF!))</f>
        <v>#REF!</v>
      </c>
    </row>
    <row r="1615" spans="198:225" x14ac:dyDescent="0.25">
      <c r="GP1615" s="9" t="e">
        <f ca="1">INDIRECT(ADDRESS(ROW(),Controls!#REF!+30))</f>
        <v>#REF!</v>
      </c>
      <c r="GQ1615" s="9" t="e">
        <f ca="1">INDIRECT(ADDRESS(ROW(),Controls!#REF!+45))</f>
        <v>#REF!</v>
      </c>
      <c r="GR1615" s="9" t="e">
        <f ca="1">INDIRECT(ADDRESS(ROW(),Controls!#REF!+60))</f>
        <v>#REF!</v>
      </c>
      <c r="GS1615" s="9" t="e">
        <f ca="1">INDIRECT(ADDRESS(ROW(),Controls!#REF!+75))</f>
        <v>#REF!</v>
      </c>
      <c r="GT1615" s="9" t="e">
        <f ca="1">INDIRECT(ADDRESS(ROW(),Controls!#REF!+90))</f>
        <v>#REF!</v>
      </c>
      <c r="GU1615" s="9" t="e">
        <f ca="1">INDIRECT(ADDRESS(ROW(),Controls!#REF!+105))</f>
        <v>#REF!</v>
      </c>
      <c r="GV1615" s="9" t="e">
        <f ca="1">INDIRECT(ADDRESS(ROW(),Controls!#REF!+120))</f>
        <v>#REF!</v>
      </c>
      <c r="GW1615" s="9" t="e">
        <f ca="1">INDIRECT(ADDRESS(ROW(),Controls!#REF!+15))</f>
        <v>#REF!</v>
      </c>
      <c r="GX1615" s="9" t="e">
        <f ca="1">INDIRECT(ADDRESS(ROW(),Controls!#REF!+135))</f>
        <v>#REF!</v>
      </c>
      <c r="HJ1615" s="9" t="e">
        <f t="shared" ca="1" si="150"/>
        <v>#REF!</v>
      </c>
      <c r="HK1615" s="9" t="e">
        <f t="shared" ca="1" si="151"/>
        <v>#REF!</v>
      </c>
      <c r="HL1615" s="9" t="e">
        <f t="shared" ca="1" si="152"/>
        <v>#REF!</v>
      </c>
      <c r="HM1615" s="9" t="e">
        <f t="shared" ca="1" si="153"/>
        <v>#REF!</v>
      </c>
      <c r="HN1615" s="9" t="e">
        <f ca="1">SQRT($GS1615*(1-$GS1615/Controls!$D$15))</f>
        <v>#REF!</v>
      </c>
      <c r="HO1615" s="9" t="e">
        <f t="shared" ca="1" si="154"/>
        <v>#REF!</v>
      </c>
      <c r="HP1615" s="9" t="e">
        <f t="shared" ca="1" si="155"/>
        <v>#REF!</v>
      </c>
      <c r="HQ1615" s="9" t="e">
        <f ca="1">IF($GV1615=0,NA(),($GX1615*Controls!#REF!))</f>
        <v>#REF!</v>
      </c>
    </row>
    <row r="1616" spans="198:225" x14ac:dyDescent="0.25">
      <c r="GP1616" s="9" t="e">
        <f ca="1">INDIRECT(ADDRESS(ROW(),Controls!#REF!+30))</f>
        <v>#REF!</v>
      </c>
      <c r="GQ1616" s="9" t="e">
        <f ca="1">INDIRECT(ADDRESS(ROW(),Controls!#REF!+45))</f>
        <v>#REF!</v>
      </c>
      <c r="GR1616" s="9" t="e">
        <f ca="1">INDIRECT(ADDRESS(ROW(),Controls!#REF!+60))</f>
        <v>#REF!</v>
      </c>
      <c r="GS1616" s="9" t="e">
        <f ca="1">INDIRECT(ADDRESS(ROW(),Controls!#REF!+75))</f>
        <v>#REF!</v>
      </c>
      <c r="GT1616" s="9" t="e">
        <f ca="1">INDIRECT(ADDRESS(ROW(),Controls!#REF!+90))</f>
        <v>#REF!</v>
      </c>
      <c r="GU1616" s="9" t="e">
        <f ca="1">INDIRECT(ADDRESS(ROW(),Controls!#REF!+105))</f>
        <v>#REF!</v>
      </c>
      <c r="GV1616" s="9" t="e">
        <f ca="1">INDIRECT(ADDRESS(ROW(),Controls!#REF!+120))</f>
        <v>#REF!</v>
      </c>
      <c r="GW1616" s="9" t="e">
        <f ca="1">INDIRECT(ADDRESS(ROW(),Controls!#REF!+15))</f>
        <v>#REF!</v>
      </c>
      <c r="GX1616" s="9" t="e">
        <f ca="1">INDIRECT(ADDRESS(ROW(),Controls!#REF!+135))</f>
        <v>#REF!</v>
      </c>
      <c r="HJ1616" s="9" t="e">
        <f t="shared" ca="1" si="150"/>
        <v>#REF!</v>
      </c>
      <c r="HK1616" s="9" t="e">
        <f t="shared" ca="1" si="151"/>
        <v>#REF!</v>
      </c>
      <c r="HL1616" s="9" t="e">
        <f t="shared" ca="1" si="152"/>
        <v>#REF!</v>
      </c>
      <c r="HM1616" s="9" t="e">
        <f t="shared" ca="1" si="153"/>
        <v>#REF!</v>
      </c>
      <c r="HN1616" s="9" t="e">
        <f ca="1">SQRT($GS1616*(1-$GS1616/Controls!$D$15))</f>
        <v>#REF!</v>
      </c>
      <c r="HO1616" s="9" t="e">
        <f t="shared" ca="1" si="154"/>
        <v>#REF!</v>
      </c>
      <c r="HP1616" s="9" t="e">
        <f t="shared" ca="1" si="155"/>
        <v>#REF!</v>
      </c>
      <c r="HQ1616" s="9" t="e">
        <f ca="1">IF($GV1616=0,NA(),($GX1616*Controls!#REF!))</f>
        <v>#REF!</v>
      </c>
    </row>
    <row r="1617" spans="198:225" x14ac:dyDescent="0.25">
      <c r="GP1617" s="9" t="e">
        <f ca="1">INDIRECT(ADDRESS(ROW(),Controls!#REF!+30))</f>
        <v>#REF!</v>
      </c>
      <c r="GQ1617" s="9" t="e">
        <f ca="1">INDIRECT(ADDRESS(ROW(),Controls!#REF!+45))</f>
        <v>#REF!</v>
      </c>
      <c r="GR1617" s="9" t="e">
        <f ca="1">INDIRECT(ADDRESS(ROW(),Controls!#REF!+60))</f>
        <v>#REF!</v>
      </c>
      <c r="GS1617" s="9" t="e">
        <f ca="1">INDIRECT(ADDRESS(ROW(),Controls!#REF!+75))</f>
        <v>#REF!</v>
      </c>
      <c r="GT1617" s="9" t="e">
        <f ca="1">INDIRECT(ADDRESS(ROW(),Controls!#REF!+90))</f>
        <v>#REF!</v>
      </c>
      <c r="GU1617" s="9" t="e">
        <f ca="1">INDIRECT(ADDRESS(ROW(),Controls!#REF!+105))</f>
        <v>#REF!</v>
      </c>
      <c r="GV1617" s="9" t="e">
        <f ca="1">INDIRECT(ADDRESS(ROW(),Controls!#REF!+120))</f>
        <v>#REF!</v>
      </c>
      <c r="GW1617" s="9" t="e">
        <f ca="1">INDIRECT(ADDRESS(ROW(),Controls!#REF!+15))</f>
        <v>#REF!</v>
      </c>
      <c r="GX1617" s="9" t="e">
        <f ca="1">INDIRECT(ADDRESS(ROW(),Controls!#REF!+135))</f>
        <v>#REF!</v>
      </c>
      <c r="HJ1617" s="9" t="e">
        <f t="shared" ca="1" si="150"/>
        <v>#REF!</v>
      </c>
      <c r="HK1617" s="9" t="e">
        <f t="shared" ca="1" si="151"/>
        <v>#REF!</v>
      </c>
      <c r="HL1617" s="9" t="e">
        <f t="shared" ca="1" si="152"/>
        <v>#REF!</v>
      </c>
      <c r="HM1617" s="9" t="e">
        <f t="shared" ca="1" si="153"/>
        <v>#REF!</v>
      </c>
      <c r="HN1617" s="9" t="e">
        <f ca="1">SQRT($GS1617*(1-$GS1617/Controls!$D$15))</f>
        <v>#REF!</v>
      </c>
      <c r="HO1617" s="9" t="e">
        <f t="shared" ca="1" si="154"/>
        <v>#REF!</v>
      </c>
      <c r="HP1617" s="9" t="e">
        <f t="shared" ca="1" si="155"/>
        <v>#REF!</v>
      </c>
      <c r="HQ1617" s="9" t="e">
        <f ca="1">IF($GV1617=0,NA(),($GX1617*Controls!#REF!))</f>
        <v>#REF!</v>
      </c>
    </row>
    <row r="1618" spans="198:225" x14ac:dyDescent="0.25">
      <c r="GP1618" s="9" t="e">
        <f ca="1">INDIRECT(ADDRESS(ROW(),Controls!#REF!+30))</f>
        <v>#REF!</v>
      </c>
      <c r="GQ1618" s="9" t="e">
        <f ca="1">INDIRECT(ADDRESS(ROW(),Controls!#REF!+45))</f>
        <v>#REF!</v>
      </c>
      <c r="GR1618" s="9" t="e">
        <f ca="1">INDIRECT(ADDRESS(ROW(),Controls!#REF!+60))</f>
        <v>#REF!</v>
      </c>
      <c r="GS1618" s="9" t="e">
        <f ca="1">INDIRECT(ADDRESS(ROW(),Controls!#REF!+75))</f>
        <v>#REF!</v>
      </c>
      <c r="GT1618" s="9" t="e">
        <f ca="1">INDIRECT(ADDRESS(ROW(),Controls!#REF!+90))</f>
        <v>#REF!</v>
      </c>
      <c r="GU1618" s="9" t="e">
        <f ca="1">INDIRECT(ADDRESS(ROW(),Controls!#REF!+105))</f>
        <v>#REF!</v>
      </c>
      <c r="GV1618" s="9" t="e">
        <f ca="1">INDIRECT(ADDRESS(ROW(),Controls!#REF!+120))</f>
        <v>#REF!</v>
      </c>
      <c r="GW1618" s="9" t="e">
        <f ca="1">INDIRECT(ADDRESS(ROW(),Controls!#REF!+15))</f>
        <v>#REF!</v>
      </c>
      <c r="GX1618" s="9" t="e">
        <f ca="1">INDIRECT(ADDRESS(ROW(),Controls!#REF!+135))</f>
        <v>#REF!</v>
      </c>
      <c r="HJ1618" s="9" t="e">
        <f t="shared" ca="1" si="150"/>
        <v>#REF!</v>
      </c>
      <c r="HK1618" s="9" t="e">
        <f t="shared" ca="1" si="151"/>
        <v>#REF!</v>
      </c>
      <c r="HL1618" s="9" t="e">
        <f t="shared" ca="1" si="152"/>
        <v>#REF!</v>
      </c>
      <c r="HM1618" s="9" t="e">
        <f t="shared" ca="1" si="153"/>
        <v>#REF!</v>
      </c>
      <c r="HN1618" s="9" t="e">
        <f ca="1">SQRT($GS1618*(1-$GS1618/Controls!$D$15))</f>
        <v>#REF!</v>
      </c>
      <c r="HO1618" s="9" t="e">
        <f t="shared" ca="1" si="154"/>
        <v>#REF!</v>
      </c>
      <c r="HP1618" s="9" t="e">
        <f t="shared" ca="1" si="155"/>
        <v>#REF!</v>
      </c>
      <c r="HQ1618" s="9" t="e">
        <f ca="1">IF($GV1618=0,NA(),($GX1618*Controls!#REF!))</f>
        <v>#REF!</v>
      </c>
    </row>
    <row r="1619" spans="198:225" x14ac:dyDescent="0.25">
      <c r="GP1619" s="9" t="e">
        <f ca="1">INDIRECT(ADDRESS(ROW(),Controls!#REF!+30))</f>
        <v>#REF!</v>
      </c>
      <c r="GQ1619" s="9" t="e">
        <f ca="1">INDIRECT(ADDRESS(ROW(),Controls!#REF!+45))</f>
        <v>#REF!</v>
      </c>
      <c r="GR1619" s="9" t="e">
        <f ca="1">INDIRECT(ADDRESS(ROW(),Controls!#REF!+60))</f>
        <v>#REF!</v>
      </c>
      <c r="GS1619" s="9" t="e">
        <f ca="1">INDIRECT(ADDRESS(ROW(),Controls!#REF!+75))</f>
        <v>#REF!</v>
      </c>
      <c r="GT1619" s="9" t="e">
        <f ca="1">INDIRECT(ADDRESS(ROW(),Controls!#REF!+90))</f>
        <v>#REF!</v>
      </c>
      <c r="GU1619" s="9" t="e">
        <f ca="1">INDIRECT(ADDRESS(ROW(),Controls!#REF!+105))</f>
        <v>#REF!</v>
      </c>
      <c r="GV1619" s="9" t="e">
        <f ca="1">INDIRECT(ADDRESS(ROW(),Controls!#REF!+120))</f>
        <v>#REF!</v>
      </c>
      <c r="GW1619" s="9" t="e">
        <f ca="1">INDIRECT(ADDRESS(ROW(),Controls!#REF!+15))</f>
        <v>#REF!</v>
      </c>
      <c r="GX1619" s="9" t="e">
        <f ca="1">INDIRECT(ADDRESS(ROW(),Controls!#REF!+135))</f>
        <v>#REF!</v>
      </c>
      <c r="HJ1619" s="9" t="e">
        <f t="shared" ca="1" si="150"/>
        <v>#REF!</v>
      </c>
      <c r="HK1619" s="9" t="e">
        <f t="shared" ca="1" si="151"/>
        <v>#REF!</v>
      </c>
      <c r="HL1619" s="9" t="e">
        <f t="shared" ca="1" si="152"/>
        <v>#REF!</v>
      </c>
      <c r="HM1619" s="9" t="e">
        <f t="shared" ca="1" si="153"/>
        <v>#REF!</v>
      </c>
      <c r="HN1619" s="9" t="e">
        <f ca="1">SQRT($GS1619*(1-$GS1619/Controls!$D$15))</f>
        <v>#REF!</v>
      </c>
      <c r="HO1619" s="9" t="e">
        <f t="shared" ca="1" si="154"/>
        <v>#REF!</v>
      </c>
      <c r="HP1619" s="9" t="e">
        <f t="shared" ca="1" si="155"/>
        <v>#REF!</v>
      </c>
      <c r="HQ1619" s="9" t="e">
        <f ca="1">IF($GV1619=0,NA(),($GX1619*Controls!#REF!))</f>
        <v>#REF!</v>
      </c>
    </row>
    <row r="1620" spans="198:225" x14ac:dyDescent="0.25">
      <c r="GP1620" s="9" t="e">
        <f ca="1">INDIRECT(ADDRESS(ROW(),Controls!#REF!+30))</f>
        <v>#REF!</v>
      </c>
      <c r="GQ1620" s="9" t="e">
        <f ca="1">INDIRECT(ADDRESS(ROW(),Controls!#REF!+45))</f>
        <v>#REF!</v>
      </c>
      <c r="GR1620" s="9" t="e">
        <f ca="1">INDIRECT(ADDRESS(ROW(),Controls!#REF!+60))</f>
        <v>#REF!</v>
      </c>
      <c r="GS1620" s="9" t="e">
        <f ca="1">INDIRECT(ADDRESS(ROW(),Controls!#REF!+75))</f>
        <v>#REF!</v>
      </c>
      <c r="GT1620" s="9" t="e">
        <f ca="1">INDIRECT(ADDRESS(ROW(),Controls!#REF!+90))</f>
        <v>#REF!</v>
      </c>
      <c r="GU1620" s="9" t="e">
        <f ca="1">INDIRECT(ADDRESS(ROW(),Controls!#REF!+105))</f>
        <v>#REF!</v>
      </c>
      <c r="GV1620" s="9" t="e">
        <f ca="1">INDIRECT(ADDRESS(ROW(),Controls!#REF!+120))</f>
        <v>#REF!</v>
      </c>
      <c r="GW1620" s="9" t="e">
        <f ca="1">INDIRECT(ADDRESS(ROW(),Controls!#REF!+15))</f>
        <v>#REF!</v>
      </c>
      <c r="GX1620" s="9" t="e">
        <f ca="1">INDIRECT(ADDRESS(ROW(),Controls!#REF!+135))</f>
        <v>#REF!</v>
      </c>
      <c r="HJ1620" s="9" t="e">
        <f t="shared" ca="1" si="150"/>
        <v>#REF!</v>
      </c>
      <c r="HK1620" s="9" t="e">
        <f t="shared" ca="1" si="151"/>
        <v>#REF!</v>
      </c>
      <c r="HL1620" s="9" t="e">
        <f t="shared" ca="1" si="152"/>
        <v>#REF!</v>
      </c>
      <c r="HM1620" s="9" t="e">
        <f t="shared" ca="1" si="153"/>
        <v>#REF!</v>
      </c>
      <c r="HN1620" s="9" t="e">
        <f ca="1">SQRT($GS1620*(1-$GS1620/Controls!$D$15))</f>
        <v>#REF!</v>
      </c>
      <c r="HO1620" s="9" t="e">
        <f t="shared" ca="1" si="154"/>
        <v>#REF!</v>
      </c>
      <c r="HP1620" s="9" t="e">
        <f t="shared" ca="1" si="155"/>
        <v>#REF!</v>
      </c>
      <c r="HQ1620" s="9" t="e">
        <f ca="1">IF($GV1620=0,NA(),($GX1620*Controls!#REF!))</f>
        <v>#REF!</v>
      </c>
    </row>
    <row r="1621" spans="198:225" x14ac:dyDescent="0.25">
      <c r="GP1621" s="9" t="e">
        <f ca="1">INDIRECT(ADDRESS(ROW(),Controls!#REF!+30))</f>
        <v>#REF!</v>
      </c>
      <c r="GQ1621" s="9" t="e">
        <f ca="1">INDIRECT(ADDRESS(ROW(),Controls!#REF!+45))</f>
        <v>#REF!</v>
      </c>
      <c r="GR1621" s="9" t="e">
        <f ca="1">INDIRECT(ADDRESS(ROW(),Controls!#REF!+60))</f>
        <v>#REF!</v>
      </c>
      <c r="GS1621" s="9" t="e">
        <f ca="1">INDIRECT(ADDRESS(ROW(),Controls!#REF!+75))</f>
        <v>#REF!</v>
      </c>
      <c r="GT1621" s="9" t="e">
        <f ca="1">INDIRECT(ADDRESS(ROW(),Controls!#REF!+90))</f>
        <v>#REF!</v>
      </c>
      <c r="GU1621" s="9" t="e">
        <f ca="1">INDIRECT(ADDRESS(ROW(),Controls!#REF!+105))</f>
        <v>#REF!</v>
      </c>
      <c r="GV1621" s="9" t="e">
        <f ca="1">INDIRECT(ADDRESS(ROW(),Controls!#REF!+120))</f>
        <v>#REF!</v>
      </c>
      <c r="GW1621" s="9" t="e">
        <f ca="1">INDIRECT(ADDRESS(ROW(),Controls!#REF!+15))</f>
        <v>#REF!</v>
      </c>
      <c r="GX1621" s="9" t="e">
        <f ca="1">INDIRECT(ADDRESS(ROW(),Controls!#REF!+135))</f>
        <v>#REF!</v>
      </c>
      <c r="HJ1621" s="9" t="e">
        <f t="shared" ca="1" si="150"/>
        <v>#REF!</v>
      </c>
      <c r="HK1621" s="9" t="e">
        <f t="shared" ca="1" si="151"/>
        <v>#REF!</v>
      </c>
      <c r="HL1621" s="9" t="e">
        <f t="shared" ca="1" si="152"/>
        <v>#REF!</v>
      </c>
      <c r="HM1621" s="9" t="e">
        <f t="shared" ca="1" si="153"/>
        <v>#REF!</v>
      </c>
      <c r="HN1621" s="9" t="e">
        <f ca="1">SQRT($GS1621*(1-$GS1621/Controls!$D$15))</f>
        <v>#REF!</v>
      </c>
      <c r="HO1621" s="9" t="e">
        <f t="shared" ca="1" si="154"/>
        <v>#REF!</v>
      </c>
      <c r="HP1621" s="9" t="e">
        <f t="shared" ca="1" si="155"/>
        <v>#REF!</v>
      </c>
      <c r="HQ1621" s="9" t="e">
        <f ca="1">IF($GV1621=0,NA(),($GX1621*Controls!#REF!))</f>
        <v>#REF!</v>
      </c>
    </row>
    <row r="1622" spans="198:225" x14ac:dyDescent="0.25">
      <c r="GP1622" s="9" t="e">
        <f ca="1">INDIRECT(ADDRESS(ROW(),Controls!#REF!+30))</f>
        <v>#REF!</v>
      </c>
      <c r="GQ1622" s="9" t="e">
        <f ca="1">INDIRECT(ADDRESS(ROW(),Controls!#REF!+45))</f>
        <v>#REF!</v>
      </c>
      <c r="GR1622" s="9" t="e">
        <f ca="1">INDIRECT(ADDRESS(ROW(),Controls!#REF!+60))</f>
        <v>#REF!</v>
      </c>
      <c r="GS1622" s="9" t="e">
        <f ca="1">INDIRECT(ADDRESS(ROW(),Controls!#REF!+75))</f>
        <v>#REF!</v>
      </c>
      <c r="GT1622" s="9" t="e">
        <f ca="1">INDIRECT(ADDRESS(ROW(),Controls!#REF!+90))</f>
        <v>#REF!</v>
      </c>
      <c r="GU1622" s="9" t="e">
        <f ca="1">INDIRECT(ADDRESS(ROW(),Controls!#REF!+105))</f>
        <v>#REF!</v>
      </c>
      <c r="GV1622" s="9" t="e">
        <f ca="1">INDIRECT(ADDRESS(ROW(),Controls!#REF!+120))</f>
        <v>#REF!</v>
      </c>
      <c r="GW1622" s="9" t="e">
        <f ca="1">INDIRECT(ADDRESS(ROW(),Controls!#REF!+15))</f>
        <v>#REF!</v>
      </c>
      <c r="GX1622" s="9" t="e">
        <f ca="1">INDIRECT(ADDRESS(ROW(),Controls!#REF!+135))</f>
        <v>#REF!</v>
      </c>
      <c r="HJ1622" s="9" t="e">
        <f t="shared" ca="1" si="150"/>
        <v>#REF!</v>
      </c>
      <c r="HK1622" s="9" t="e">
        <f t="shared" ca="1" si="151"/>
        <v>#REF!</v>
      </c>
      <c r="HL1622" s="9" t="e">
        <f t="shared" ca="1" si="152"/>
        <v>#REF!</v>
      </c>
      <c r="HM1622" s="9" t="e">
        <f t="shared" ca="1" si="153"/>
        <v>#REF!</v>
      </c>
      <c r="HN1622" s="9" t="e">
        <f ca="1">SQRT($GS1622*(1-$GS1622/Controls!$D$15))</f>
        <v>#REF!</v>
      </c>
      <c r="HO1622" s="9" t="e">
        <f t="shared" ca="1" si="154"/>
        <v>#REF!</v>
      </c>
      <c r="HP1622" s="9" t="e">
        <f t="shared" ca="1" si="155"/>
        <v>#REF!</v>
      </c>
      <c r="HQ1622" s="9" t="e">
        <f ca="1">IF($GV1622=0,NA(),($GX1622*Controls!#REF!))</f>
        <v>#REF!</v>
      </c>
    </row>
    <row r="1623" spans="198:225" x14ac:dyDescent="0.25">
      <c r="GP1623" s="9" t="e">
        <f ca="1">INDIRECT(ADDRESS(ROW(),Controls!#REF!+30))</f>
        <v>#REF!</v>
      </c>
      <c r="GQ1623" s="9" t="e">
        <f ca="1">INDIRECT(ADDRESS(ROW(),Controls!#REF!+45))</f>
        <v>#REF!</v>
      </c>
      <c r="GR1623" s="9" t="e">
        <f ca="1">INDIRECT(ADDRESS(ROW(),Controls!#REF!+60))</f>
        <v>#REF!</v>
      </c>
      <c r="GS1623" s="9" t="e">
        <f ca="1">INDIRECT(ADDRESS(ROW(),Controls!#REF!+75))</f>
        <v>#REF!</v>
      </c>
      <c r="GT1623" s="9" t="e">
        <f ca="1">INDIRECT(ADDRESS(ROW(),Controls!#REF!+90))</f>
        <v>#REF!</v>
      </c>
      <c r="GU1623" s="9" t="e">
        <f ca="1">INDIRECT(ADDRESS(ROW(),Controls!#REF!+105))</f>
        <v>#REF!</v>
      </c>
      <c r="GV1623" s="9" t="e">
        <f ca="1">INDIRECT(ADDRESS(ROW(),Controls!#REF!+120))</f>
        <v>#REF!</v>
      </c>
      <c r="GW1623" s="9" t="e">
        <f ca="1">INDIRECT(ADDRESS(ROW(),Controls!#REF!+15))</f>
        <v>#REF!</v>
      </c>
      <c r="GX1623" s="9" t="e">
        <f ca="1">INDIRECT(ADDRESS(ROW(),Controls!#REF!+135))</f>
        <v>#REF!</v>
      </c>
      <c r="HJ1623" s="9" t="e">
        <f t="shared" ca="1" si="150"/>
        <v>#REF!</v>
      </c>
      <c r="HK1623" s="9" t="e">
        <f t="shared" ca="1" si="151"/>
        <v>#REF!</v>
      </c>
      <c r="HL1623" s="9" t="e">
        <f t="shared" ca="1" si="152"/>
        <v>#REF!</v>
      </c>
      <c r="HM1623" s="9" t="e">
        <f t="shared" ca="1" si="153"/>
        <v>#REF!</v>
      </c>
      <c r="HN1623" s="9" t="e">
        <f ca="1">SQRT($GS1623*(1-$GS1623/Controls!$D$15))</f>
        <v>#REF!</v>
      </c>
      <c r="HO1623" s="9" t="e">
        <f t="shared" ca="1" si="154"/>
        <v>#REF!</v>
      </c>
      <c r="HP1623" s="9" t="e">
        <f t="shared" ca="1" si="155"/>
        <v>#REF!</v>
      </c>
      <c r="HQ1623" s="9" t="e">
        <f ca="1">IF($GV1623=0,NA(),($GX1623*Controls!#REF!))</f>
        <v>#REF!</v>
      </c>
    </row>
    <row r="1624" spans="198:225" x14ac:dyDescent="0.25">
      <c r="GP1624" s="9" t="e">
        <f ca="1">INDIRECT(ADDRESS(ROW(),Controls!#REF!+30))</f>
        <v>#REF!</v>
      </c>
      <c r="GQ1624" s="9" t="e">
        <f ca="1">INDIRECT(ADDRESS(ROW(),Controls!#REF!+45))</f>
        <v>#REF!</v>
      </c>
      <c r="GR1624" s="9" t="e">
        <f ca="1">INDIRECT(ADDRESS(ROW(),Controls!#REF!+60))</f>
        <v>#REF!</v>
      </c>
      <c r="GS1624" s="9" t="e">
        <f ca="1">INDIRECT(ADDRESS(ROW(),Controls!#REF!+75))</f>
        <v>#REF!</v>
      </c>
      <c r="GT1624" s="9" t="e">
        <f ca="1">INDIRECT(ADDRESS(ROW(),Controls!#REF!+90))</f>
        <v>#REF!</v>
      </c>
      <c r="GU1624" s="9" t="e">
        <f ca="1">INDIRECT(ADDRESS(ROW(),Controls!#REF!+105))</f>
        <v>#REF!</v>
      </c>
      <c r="GV1624" s="9" t="e">
        <f ca="1">INDIRECT(ADDRESS(ROW(),Controls!#REF!+120))</f>
        <v>#REF!</v>
      </c>
      <c r="GW1624" s="9" t="e">
        <f ca="1">INDIRECT(ADDRESS(ROW(),Controls!#REF!+15))</f>
        <v>#REF!</v>
      </c>
      <c r="GX1624" s="9" t="e">
        <f ca="1">INDIRECT(ADDRESS(ROW(),Controls!#REF!+135))</f>
        <v>#REF!</v>
      </c>
      <c r="HJ1624" s="9" t="e">
        <f t="shared" ca="1" si="150"/>
        <v>#REF!</v>
      </c>
      <c r="HK1624" s="9" t="e">
        <f t="shared" ca="1" si="151"/>
        <v>#REF!</v>
      </c>
      <c r="HL1624" s="9" t="e">
        <f t="shared" ca="1" si="152"/>
        <v>#REF!</v>
      </c>
      <c r="HM1624" s="9" t="e">
        <f t="shared" ca="1" si="153"/>
        <v>#REF!</v>
      </c>
      <c r="HN1624" s="9" t="e">
        <f ca="1">SQRT($GS1624*(1-$GS1624/Controls!$D$15))</f>
        <v>#REF!</v>
      </c>
      <c r="HO1624" s="9" t="e">
        <f t="shared" ca="1" si="154"/>
        <v>#REF!</v>
      </c>
      <c r="HP1624" s="9" t="e">
        <f t="shared" ca="1" si="155"/>
        <v>#REF!</v>
      </c>
      <c r="HQ1624" s="9" t="e">
        <f ca="1">IF($GV1624=0,NA(),($GX1624*Controls!#REF!))</f>
        <v>#REF!</v>
      </c>
    </row>
    <row r="1625" spans="198:225" x14ac:dyDescent="0.25">
      <c r="GP1625" s="9" t="e">
        <f ca="1">INDIRECT(ADDRESS(ROW(),Controls!#REF!+30))</f>
        <v>#REF!</v>
      </c>
      <c r="GQ1625" s="9" t="e">
        <f ca="1">INDIRECT(ADDRESS(ROW(),Controls!#REF!+45))</f>
        <v>#REF!</v>
      </c>
      <c r="GR1625" s="9" t="e">
        <f ca="1">INDIRECT(ADDRESS(ROW(),Controls!#REF!+60))</f>
        <v>#REF!</v>
      </c>
      <c r="GS1625" s="9" t="e">
        <f ca="1">INDIRECT(ADDRESS(ROW(),Controls!#REF!+75))</f>
        <v>#REF!</v>
      </c>
      <c r="GT1625" s="9" t="e">
        <f ca="1">INDIRECT(ADDRESS(ROW(),Controls!#REF!+90))</f>
        <v>#REF!</v>
      </c>
      <c r="GU1625" s="9" t="e">
        <f ca="1">INDIRECT(ADDRESS(ROW(),Controls!#REF!+105))</f>
        <v>#REF!</v>
      </c>
      <c r="GV1625" s="9" t="e">
        <f ca="1">INDIRECT(ADDRESS(ROW(),Controls!#REF!+120))</f>
        <v>#REF!</v>
      </c>
      <c r="GW1625" s="9" t="e">
        <f ca="1">INDIRECT(ADDRESS(ROW(),Controls!#REF!+15))</f>
        <v>#REF!</v>
      </c>
      <c r="GX1625" s="9" t="e">
        <f ca="1">INDIRECT(ADDRESS(ROW(),Controls!#REF!+135))</f>
        <v>#REF!</v>
      </c>
      <c r="HJ1625" s="9" t="e">
        <f t="shared" ca="1" si="150"/>
        <v>#REF!</v>
      </c>
      <c r="HK1625" s="9" t="e">
        <f t="shared" ca="1" si="151"/>
        <v>#REF!</v>
      </c>
      <c r="HL1625" s="9" t="e">
        <f t="shared" ca="1" si="152"/>
        <v>#REF!</v>
      </c>
      <c r="HM1625" s="9" t="e">
        <f t="shared" ca="1" si="153"/>
        <v>#REF!</v>
      </c>
      <c r="HN1625" s="9" t="e">
        <f ca="1">SQRT($GS1625*(1-$GS1625/Controls!$D$15))</f>
        <v>#REF!</v>
      </c>
      <c r="HO1625" s="9" t="e">
        <f t="shared" ca="1" si="154"/>
        <v>#REF!</v>
      </c>
      <c r="HP1625" s="9" t="e">
        <f t="shared" ca="1" si="155"/>
        <v>#REF!</v>
      </c>
      <c r="HQ1625" s="9" t="e">
        <f ca="1">IF($GV1625=0,NA(),($GX1625*Controls!#REF!))</f>
        <v>#REF!</v>
      </c>
    </row>
    <row r="1626" spans="198:225" x14ac:dyDescent="0.25">
      <c r="GP1626" s="9" t="e">
        <f ca="1">INDIRECT(ADDRESS(ROW(),Controls!#REF!+30))</f>
        <v>#REF!</v>
      </c>
      <c r="GQ1626" s="9" t="e">
        <f ca="1">INDIRECT(ADDRESS(ROW(),Controls!#REF!+45))</f>
        <v>#REF!</v>
      </c>
      <c r="GR1626" s="9" t="e">
        <f ca="1">INDIRECT(ADDRESS(ROW(),Controls!#REF!+60))</f>
        <v>#REF!</v>
      </c>
      <c r="GS1626" s="9" t="e">
        <f ca="1">INDIRECT(ADDRESS(ROW(),Controls!#REF!+75))</f>
        <v>#REF!</v>
      </c>
      <c r="GT1626" s="9" t="e">
        <f ca="1">INDIRECT(ADDRESS(ROW(),Controls!#REF!+90))</f>
        <v>#REF!</v>
      </c>
      <c r="GU1626" s="9" t="e">
        <f ca="1">INDIRECT(ADDRESS(ROW(),Controls!#REF!+105))</f>
        <v>#REF!</v>
      </c>
      <c r="GV1626" s="9" t="e">
        <f ca="1">INDIRECT(ADDRESS(ROW(),Controls!#REF!+120))</f>
        <v>#REF!</v>
      </c>
      <c r="GW1626" s="9" t="e">
        <f ca="1">INDIRECT(ADDRESS(ROW(),Controls!#REF!+15))</f>
        <v>#REF!</v>
      </c>
      <c r="GX1626" s="9" t="e">
        <f ca="1">INDIRECT(ADDRESS(ROW(),Controls!#REF!+135))</f>
        <v>#REF!</v>
      </c>
      <c r="HJ1626" s="9" t="e">
        <f t="shared" ca="1" si="150"/>
        <v>#REF!</v>
      </c>
      <c r="HK1626" s="9" t="e">
        <f t="shared" ca="1" si="151"/>
        <v>#REF!</v>
      </c>
      <c r="HL1626" s="9" t="e">
        <f t="shared" ca="1" si="152"/>
        <v>#REF!</v>
      </c>
      <c r="HM1626" s="9" t="e">
        <f t="shared" ca="1" si="153"/>
        <v>#REF!</v>
      </c>
      <c r="HN1626" s="9" t="e">
        <f ca="1">SQRT($GS1626*(1-$GS1626/Controls!$D$15))</f>
        <v>#REF!</v>
      </c>
      <c r="HO1626" s="9" t="e">
        <f t="shared" ca="1" si="154"/>
        <v>#REF!</v>
      </c>
      <c r="HP1626" s="9" t="e">
        <f t="shared" ca="1" si="155"/>
        <v>#REF!</v>
      </c>
      <c r="HQ1626" s="9" t="e">
        <f ca="1">IF($GV1626=0,NA(),($GX1626*Controls!#REF!))</f>
        <v>#REF!</v>
      </c>
    </row>
    <row r="1627" spans="198:225" x14ac:dyDescent="0.25">
      <c r="GP1627" s="9" t="e">
        <f ca="1">INDIRECT(ADDRESS(ROW(),Controls!#REF!+30))</f>
        <v>#REF!</v>
      </c>
      <c r="GQ1627" s="9" t="e">
        <f ca="1">INDIRECT(ADDRESS(ROW(),Controls!#REF!+45))</f>
        <v>#REF!</v>
      </c>
      <c r="GR1627" s="9" t="e">
        <f ca="1">INDIRECT(ADDRESS(ROW(),Controls!#REF!+60))</f>
        <v>#REF!</v>
      </c>
      <c r="GS1627" s="9" t="e">
        <f ca="1">INDIRECT(ADDRESS(ROW(),Controls!#REF!+75))</f>
        <v>#REF!</v>
      </c>
      <c r="GT1627" s="9" t="e">
        <f ca="1">INDIRECT(ADDRESS(ROW(),Controls!#REF!+90))</f>
        <v>#REF!</v>
      </c>
      <c r="GU1627" s="9" t="e">
        <f ca="1">INDIRECT(ADDRESS(ROW(),Controls!#REF!+105))</f>
        <v>#REF!</v>
      </c>
      <c r="GV1627" s="9" t="e">
        <f ca="1">INDIRECT(ADDRESS(ROW(),Controls!#REF!+120))</f>
        <v>#REF!</v>
      </c>
      <c r="GW1627" s="9" t="e">
        <f ca="1">INDIRECT(ADDRESS(ROW(),Controls!#REF!+15))</f>
        <v>#REF!</v>
      </c>
      <c r="GX1627" s="9" t="e">
        <f ca="1">INDIRECT(ADDRESS(ROW(),Controls!#REF!+135))</f>
        <v>#REF!</v>
      </c>
      <c r="HJ1627" s="9" t="e">
        <f t="shared" ca="1" si="150"/>
        <v>#REF!</v>
      </c>
      <c r="HK1627" s="9" t="e">
        <f t="shared" ca="1" si="151"/>
        <v>#REF!</v>
      </c>
      <c r="HL1627" s="9" t="e">
        <f t="shared" ca="1" si="152"/>
        <v>#REF!</v>
      </c>
      <c r="HM1627" s="9" t="e">
        <f t="shared" ca="1" si="153"/>
        <v>#REF!</v>
      </c>
      <c r="HN1627" s="9" t="e">
        <f ca="1">SQRT($GS1627*(1-$GS1627/Controls!$D$15))</f>
        <v>#REF!</v>
      </c>
      <c r="HO1627" s="9" t="e">
        <f t="shared" ca="1" si="154"/>
        <v>#REF!</v>
      </c>
      <c r="HP1627" s="9" t="e">
        <f t="shared" ca="1" si="155"/>
        <v>#REF!</v>
      </c>
      <c r="HQ1627" s="9" t="e">
        <f ca="1">IF($GV1627=0,NA(),($GX1627*Controls!#REF!))</f>
        <v>#REF!</v>
      </c>
    </row>
    <row r="1628" spans="198:225" x14ac:dyDescent="0.25">
      <c r="GP1628" s="9" t="e">
        <f ca="1">INDIRECT(ADDRESS(ROW(),Controls!#REF!+30))</f>
        <v>#REF!</v>
      </c>
      <c r="GQ1628" s="9" t="e">
        <f ca="1">INDIRECT(ADDRESS(ROW(),Controls!#REF!+45))</f>
        <v>#REF!</v>
      </c>
      <c r="GR1628" s="9" t="e">
        <f ca="1">INDIRECT(ADDRESS(ROW(),Controls!#REF!+60))</f>
        <v>#REF!</v>
      </c>
      <c r="GS1628" s="9" t="e">
        <f ca="1">INDIRECT(ADDRESS(ROW(),Controls!#REF!+75))</f>
        <v>#REF!</v>
      </c>
      <c r="GT1628" s="9" t="e">
        <f ca="1">INDIRECT(ADDRESS(ROW(),Controls!#REF!+90))</f>
        <v>#REF!</v>
      </c>
      <c r="GU1628" s="9" t="e">
        <f ca="1">INDIRECT(ADDRESS(ROW(),Controls!#REF!+105))</f>
        <v>#REF!</v>
      </c>
      <c r="GV1628" s="9" t="e">
        <f ca="1">INDIRECT(ADDRESS(ROW(),Controls!#REF!+120))</f>
        <v>#REF!</v>
      </c>
      <c r="GW1628" s="9" t="e">
        <f ca="1">INDIRECT(ADDRESS(ROW(),Controls!#REF!+15))</f>
        <v>#REF!</v>
      </c>
      <c r="GX1628" s="9" t="e">
        <f ca="1">INDIRECT(ADDRESS(ROW(),Controls!#REF!+135))</f>
        <v>#REF!</v>
      </c>
      <c r="HJ1628" s="9" t="e">
        <f t="shared" ca="1" si="150"/>
        <v>#REF!</v>
      </c>
      <c r="HK1628" s="9" t="e">
        <f t="shared" ca="1" si="151"/>
        <v>#REF!</v>
      </c>
      <c r="HL1628" s="9" t="e">
        <f t="shared" ca="1" si="152"/>
        <v>#REF!</v>
      </c>
      <c r="HM1628" s="9" t="e">
        <f t="shared" ca="1" si="153"/>
        <v>#REF!</v>
      </c>
      <c r="HN1628" s="9" t="e">
        <f ca="1">SQRT($GS1628*(1-$GS1628/Controls!$D$15))</f>
        <v>#REF!</v>
      </c>
      <c r="HO1628" s="9" t="e">
        <f t="shared" ca="1" si="154"/>
        <v>#REF!</v>
      </c>
      <c r="HP1628" s="9" t="e">
        <f t="shared" ca="1" si="155"/>
        <v>#REF!</v>
      </c>
      <c r="HQ1628" s="9" t="e">
        <f ca="1">IF($GV1628=0,NA(),($GX1628*Controls!#REF!))</f>
        <v>#REF!</v>
      </c>
    </row>
    <row r="1629" spans="198:225" x14ac:dyDescent="0.25">
      <c r="GP1629" s="9" t="e">
        <f ca="1">INDIRECT(ADDRESS(ROW(),Controls!#REF!+30))</f>
        <v>#REF!</v>
      </c>
      <c r="GQ1629" s="9" t="e">
        <f ca="1">INDIRECT(ADDRESS(ROW(),Controls!#REF!+45))</f>
        <v>#REF!</v>
      </c>
      <c r="GR1629" s="9" t="e">
        <f ca="1">INDIRECT(ADDRESS(ROW(),Controls!#REF!+60))</f>
        <v>#REF!</v>
      </c>
      <c r="GS1629" s="9" t="e">
        <f ca="1">INDIRECT(ADDRESS(ROW(),Controls!#REF!+75))</f>
        <v>#REF!</v>
      </c>
      <c r="GT1629" s="9" t="e">
        <f ca="1">INDIRECT(ADDRESS(ROW(),Controls!#REF!+90))</f>
        <v>#REF!</v>
      </c>
      <c r="GU1629" s="9" t="e">
        <f ca="1">INDIRECT(ADDRESS(ROW(),Controls!#REF!+105))</f>
        <v>#REF!</v>
      </c>
      <c r="GV1629" s="9" t="e">
        <f ca="1">INDIRECT(ADDRESS(ROW(),Controls!#REF!+120))</f>
        <v>#REF!</v>
      </c>
      <c r="GW1629" s="9" t="e">
        <f ca="1">INDIRECT(ADDRESS(ROW(),Controls!#REF!+15))</f>
        <v>#REF!</v>
      </c>
      <c r="GX1629" s="9" t="e">
        <f ca="1">INDIRECT(ADDRESS(ROW(),Controls!#REF!+135))</f>
        <v>#REF!</v>
      </c>
      <c r="HJ1629" s="9" t="e">
        <f t="shared" ca="1" si="150"/>
        <v>#REF!</v>
      </c>
      <c r="HK1629" s="9" t="e">
        <f t="shared" ca="1" si="151"/>
        <v>#REF!</v>
      </c>
      <c r="HL1629" s="9" t="e">
        <f t="shared" ca="1" si="152"/>
        <v>#REF!</v>
      </c>
      <c r="HM1629" s="9" t="e">
        <f t="shared" ca="1" si="153"/>
        <v>#REF!</v>
      </c>
      <c r="HN1629" s="9" t="e">
        <f ca="1">SQRT($GS1629*(1-$GS1629/Controls!$D$15))</f>
        <v>#REF!</v>
      </c>
      <c r="HO1629" s="9" t="e">
        <f t="shared" ca="1" si="154"/>
        <v>#REF!</v>
      </c>
      <c r="HP1629" s="9" t="e">
        <f t="shared" ca="1" si="155"/>
        <v>#REF!</v>
      </c>
      <c r="HQ1629" s="9" t="e">
        <f ca="1">IF($GV1629=0,NA(),($GX1629*Controls!#REF!))</f>
        <v>#REF!</v>
      </c>
    </row>
    <row r="1630" spans="198:225" x14ac:dyDescent="0.25">
      <c r="GP1630" s="9" t="e">
        <f ca="1">INDIRECT(ADDRESS(ROW(),Controls!#REF!+30))</f>
        <v>#REF!</v>
      </c>
      <c r="GQ1630" s="9" t="e">
        <f ca="1">INDIRECT(ADDRESS(ROW(),Controls!#REF!+45))</f>
        <v>#REF!</v>
      </c>
      <c r="GR1630" s="9" t="e">
        <f ca="1">INDIRECT(ADDRESS(ROW(),Controls!#REF!+60))</f>
        <v>#REF!</v>
      </c>
      <c r="GS1630" s="9" t="e">
        <f ca="1">INDIRECT(ADDRESS(ROW(),Controls!#REF!+75))</f>
        <v>#REF!</v>
      </c>
      <c r="GT1630" s="9" t="e">
        <f ca="1">INDIRECT(ADDRESS(ROW(),Controls!#REF!+90))</f>
        <v>#REF!</v>
      </c>
      <c r="GU1630" s="9" t="e">
        <f ca="1">INDIRECT(ADDRESS(ROW(),Controls!#REF!+105))</f>
        <v>#REF!</v>
      </c>
      <c r="GV1630" s="9" t="e">
        <f ca="1">INDIRECT(ADDRESS(ROW(),Controls!#REF!+120))</f>
        <v>#REF!</v>
      </c>
      <c r="GW1630" s="9" t="e">
        <f ca="1">INDIRECT(ADDRESS(ROW(),Controls!#REF!+15))</f>
        <v>#REF!</v>
      </c>
      <c r="GX1630" s="9" t="e">
        <f ca="1">INDIRECT(ADDRESS(ROW(),Controls!#REF!+135))</f>
        <v>#REF!</v>
      </c>
      <c r="HJ1630" s="9" t="e">
        <f t="shared" ca="1" si="150"/>
        <v>#REF!</v>
      </c>
      <c r="HK1630" s="9" t="e">
        <f t="shared" ca="1" si="151"/>
        <v>#REF!</v>
      </c>
      <c r="HL1630" s="9" t="e">
        <f t="shared" ca="1" si="152"/>
        <v>#REF!</v>
      </c>
      <c r="HM1630" s="9" t="e">
        <f t="shared" ca="1" si="153"/>
        <v>#REF!</v>
      </c>
      <c r="HN1630" s="9" t="e">
        <f ca="1">SQRT($GS1630*(1-$GS1630/Controls!$D$15))</f>
        <v>#REF!</v>
      </c>
      <c r="HO1630" s="9" t="e">
        <f t="shared" ca="1" si="154"/>
        <v>#REF!</v>
      </c>
      <c r="HP1630" s="9" t="e">
        <f t="shared" ca="1" si="155"/>
        <v>#REF!</v>
      </c>
      <c r="HQ1630" s="9" t="e">
        <f ca="1">IF($GV1630=0,NA(),($GX1630*Controls!#REF!))</f>
        <v>#REF!</v>
      </c>
    </row>
    <row r="1631" spans="198:225" x14ac:dyDescent="0.25">
      <c r="GP1631" s="9" t="e">
        <f ca="1">INDIRECT(ADDRESS(ROW(),Controls!#REF!+30))</f>
        <v>#REF!</v>
      </c>
      <c r="GQ1631" s="9" t="e">
        <f ca="1">INDIRECT(ADDRESS(ROW(),Controls!#REF!+45))</f>
        <v>#REF!</v>
      </c>
      <c r="GR1631" s="9" t="e">
        <f ca="1">INDIRECT(ADDRESS(ROW(),Controls!#REF!+60))</f>
        <v>#REF!</v>
      </c>
      <c r="GS1631" s="9" t="e">
        <f ca="1">INDIRECT(ADDRESS(ROW(),Controls!#REF!+75))</f>
        <v>#REF!</v>
      </c>
      <c r="GT1631" s="9" t="e">
        <f ca="1">INDIRECT(ADDRESS(ROW(),Controls!#REF!+90))</f>
        <v>#REF!</v>
      </c>
      <c r="GU1631" s="9" t="e">
        <f ca="1">INDIRECT(ADDRESS(ROW(),Controls!#REF!+105))</f>
        <v>#REF!</v>
      </c>
      <c r="GV1631" s="9" t="e">
        <f ca="1">INDIRECT(ADDRESS(ROW(),Controls!#REF!+120))</f>
        <v>#REF!</v>
      </c>
      <c r="GW1631" s="9" t="e">
        <f ca="1">INDIRECT(ADDRESS(ROW(),Controls!#REF!+15))</f>
        <v>#REF!</v>
      </c>
      <c r="GX1631" s="9" t="e">
        <f ca="1">INDIRECT(ADDRESS(ROW(),Controls!#REF!+135))</f>
        <v>#REF!</v>
      </c>
      <c r="HJ1631" s="9" t="e">
        <f t="shared" ca="1" si="150"/>
        <v>#REF!</v>
      </c>
      <c r="HK1631" s="9" t="e">
        <f t="shared" ca="1" si="151"/>
        <v>#REF!</v>
      </c>
      <c r="HL1631" s="9" t="e">
        <f t="shared" ca="1" si="152"/>
        <v>#REF!</v>
      </c>
      <c r="HM1631" s="9" t="e">
        <f t="shared" ca="1" si="153"/>
        <v>#REF!</v>
      </c>
      <c r="HN1631" s="9" t="e">
        <f ca="1">SQRT($GS1631*(1-$GS1631/Controls!$D$15))</f>
        <v>#REF!</v>
      </c>
      <c r="HO1631" s="9" t="e">
        <f t="shared" ca="1" si="154"/>
        <v>#REF!</v>
      </c>
      <c r="HP1631" s="9" t="e">
        <f t="shared" ca="1" si="155"/>
        <v>#REF!</v>
      </c>
      <c r="HQ1631" s="9" t="e">
        <f ca="1">IF($GV1631=0,NA(),($GX1631*Controls!#REF!))</f>
        <v>#REF!</v>
      </c>
    </row>
    <row r="1632" spans="198:225" x14ac:dyDescent="0.25">
      <c r="GP1632" s="9" t="e">
        <f ca="1">INDIRECT(ADDRESS(ROW(),Controls!#REF!+30))</f>
        <v>#REF!</v>
      </c>
      <c r="GQ1632" s="9" t="e">
        <f ca="1">INDIRECT(ADDRESS(ROW(),Controls!#REF!+45))</f>
        <v>#REF!</v>
      </c>
      <c r="GR1632" s="9" t="e">
        <f ca="1">INDIRECT(ADDRESS(ROW(),Controls!#REF!+60))</f>
        <v>#REF!</v>
      </c>
      <c r="GS1632" s="9" t="e">
        <f ca="1">INDIRECT(ADDRESS(ROW(),Controls!#REF!+75))</f>
        <v>#REF!</v>
      </c>
      <c r="GT1632" s="9" t="e">
        <f ca="1">INDIRECT(ADDRESS(ROW(),Controls!#REF!+90))</f>
        <v>#REF!</v>
      </c>
      <c r="GU1632" s="9" t="e">
        <f ca="1">INDIRECT(ADDRESS(ROW(),Controls!#REF!+105))</f>
        <v>#REF!</v>
      </c>
      <c r="GV1632" s="9" t="e">
        <f ca="1">INDIRECT(ADDRESS(ROW(),Controls!#REF!+120))</f>
        <v>#REF!</v>
      </c>
      <c r="GW1632" s="9" t="e">
        <f ca="1">INDIRECT(ADDRESS(ROW(),Controls!#REF!+15))</f>
        <v>#REF!</v>
      </c>
      <c r="GX1632" s="9" t="e">
        <f ca="1">INDIRECT(ADDRESS(ROW(),Controls!#REF!+135))</f>
        <v>#REF!</v>
      </c>
      <c r="HJ1632" s="9" t="e">
        <f t="shared" ca="1" si="150"/>
        <v>#REF!</v>
      </c>
      <c r="HK1632" s="9" t="e">
        <f t="shared" ca="1" si="151"/>
        <v>#REF!</v>
      </c>
      <c r="HL1632" s="9" t="e">
        <f t="shared" ca="1" si="152"/>
        <v>#REF!</v>
      </c>
      <c r="HM1632" s="9" t="e">
        <f t="shared" ca="1" si="153"/>
        <v>#REF!</v>
      </c>
      <c r="HN1632" s="9" t="e">
        <f ca="1">SQRT($GS1632*(1-$GS1632/Controls!$D$15))</f>
        <v>#REF!</v>
      </c>
      <c r="HO1632" s="9" t="e">
        <f t="shared" ca="1" si="154"/>
        <v>#REF!</v>
      </c>
      <c r="HP1632" s="9" t="e">
        <f t="shared" ca="1" si="155"/>
        <v>#REF!</v>
      </c>
      <c r="HQ1632" s="9" t="e">
        <f ca="1">IF($GV1632=0,NA(),($GX1632*Controls!#REF!))</f>
        <v>#REF!</v>
      </c>
    </row>
    <row r="1633" spans="198:225" x14ac:dyDescent="0.25">
      <c r="GP1633" s="9" t="e">
        <f ca="1">INDIRECT(ADDRESS(ROW(),Controls!#REF!+30))</f>
        <v>#REF!</v>
      </c>
      <c r="GQ1633" s="9" t="e">
        <f ca="1">INDIRECT(ADDRESS(ROW(),Controls!#REF!+45))</f>
        <v>#REF!</v>
      </c>
      <c r="GR1633" s="9" t="e">
        <f ca="1">INDIRECT(ADDRESS(ROW(),Controls!#REF!+60))</f>
        <v>#REF!</v>
      </c>
      <c r="GS1633" s="9" t="e">
        <f ca="1">INDIRECT(ADDRESS(ROW(),Controls!#REF!+75))</f>
        <v>#REF!</v>
      </c>
      <c r="GT1633" s="9" t="e">
        <f ca="1">INDIRECT(ADDRESS(ROW(),Controls!#REF!+90))</f>
        <v>#REF!</v>
      </c>
      <c r="GU1633" s="9" t="e">
        <f ca="1">INDIRECT(ADDRESS(ROW(),Controls!#REF!+105))</f>
        <v>#REF!</v>
      </c>
      <c r="GV1633" s="9" t="e">
        <f ca="1">INDIRECT(ADDRESS(ROW(),Controls!#REF!+120))</f>
        <v>#REF!</v>
      </c>
      <c r="GW1633" s="9" t="e">
        <f ca="1">INDIRECT(ADDRESS(ROW(),Controls!#REF!+15))</f>
        <v>#REF!</v>
      </c>
      <c r="GX1633" s="9" t="e">
        <f ca="1">INDIRECT(ADDRESS(ROW(),Controls!#REF!+135))</f>
        <v>#REF!</v>
      </c>
      <c r="HJ1633" s="9" t="e">
        <f t="shared" ca="1" si="150"/>
        <v>#REF!</v>
      </c>
      <c r="HK1633" s="9" t="e">
        <f t="shared" ca="1" si="151"/>
        <v>#REF!</v>
      </c>
      <c r="HL1633" s="9" t="e">
        <f t="shared" ca="1" si="152"/>
        <v>#REF!</v>
      </c>
      <c r="HM1633" s="9" t="e">
        <f t="shared" ca="1" si="153"/>
        <v>#REF!</v>
      </c>
      <c r="HN1633" s="9" t="e">
        <f ca="1">SQRT($GS1633*(1-$GS1633/Controls!$D$15))</f>
        <v>#REF!</v>
      </c>
      <c r="HO1633" s="9" t="e">
        <f t="shared" ca="1" si="154"/>
        <v>#REF!</v>
      </c>
      <c r="HP1633" s="9" t="e">
        <f t="shared" ca="1" si="155"/>
        <v>#REF!</v>
      </c>
      <c r="HQ1633" s="9" t="e">
        <f ca="1">IF($GV1633=0,NA(),($GX1633*Controls!#REF!))</f>
        <v>#REF!</v>
      </c>
    </row>
    <row r="1634" spans="198:225" x14ac:dyDescent="0.25">
      <c r="GP1634" s="9" t="e">
        <f ca="1">INDIRECT(ADDRESS(ROW(),Controls!#REF!+30))</f>
        <v>#REF!</v>
      </c>
      <c r="GQ1634" s="9" t="e">
        <f ca="1">INDIRECT(ADDRESS(ROW(),Controls!#REF!+45))</f>
        <v>#REF!</v>
      </c>
      <c r="GR1634" s="9" t="e">
        <f ca="1">INDIRECT(ADDRESS(ROW(),Controls!#REF!+60))</f>
        <v>#REF!</v>
      </c>
      <c r="GS1634" s="9" t="e">
        <f ca="1">INDIRECT(ADDRESS(ROW(),Controls!#REF!+75))</f>
        <v>#REF!</v>
      </c>
      <c r="GT1634" s="9" t="e">
        <f ca="1">INDIRECT(ADDRESS(ROW(),Controls!#REF!+90))</f>
        <v>#REF!</v>
      </c>
      <c r="GU1634" s="9" t="e">
        <f ca="1">INDIRECT(ADDRESS(ROW(),Controls!#REF!+105))</f>
        <v>#REF!</v>
      </c>
      <c r="GV1634" s="9" t="e">
        <f ca="1">INDIRECT(ADDRESS(ROW(),Controls!#REF!+120))</f>
        <v>#REF!</v>
      </c>
      <c r="GW1634" s="9" t="e">
        <f ca="1">INDIRECT(ADDRESS(ROW(),Controls!#REF!+15))</f>
        <v>#REF!</v>
      </c>
      <c r="GX1634" s="9" t="e">
        <f ca="1">INDIRECT(ADDRESS(ROW(),Controls!#REF!+135))</f>
        <v>#REF!</v>
      </c>
      <c r="HJ1634" s="9" t="e">
        <f t="shared" ca="1" si="150"/>
        <v>#REF!</v>
      </c>
      <c r="HK1634" s="9" t="e">
        <f t="shared" ca="1" si="151"/>
        <v>#REF!</v>
      </c>
      <c r="HL1634" s="9" t="e">
        <f t="shared" ca="1" si="152"/>
        <v>#REF!</v>
      </c>
      <c r="HM1634" s="9" t="e">
        <f t="shared" ca="1" si="153"/>
        <v>#REF!</v>
      </c>
      <c r="HN1634" s="9" t="e">
        <f ca="1">SQRT($GS1634*(1-$GS1634/Controls!$D$15))</f>
        <v>#REF!</v>
      </c>
      <c r="HO1634" s="9" t="e">
        <f t="shared" ca="1" si="154"/>
        <v>#REF!</v>
      </c>
      <c r="HP1634" s="9" t="e">
        <f t="shared" ca="1" si="155"/>
        <v>#REF!</v>
      </c>
      <c r="HQ1634" s="9" t="e">
        <f ca="1">IF($GV1634=0,NA(),($GX1634*Controls!#REF!))</f>
        <v>#REF!</v>
      </c>
    </row>
    <row r="1635" spans="198:225" x14ac:dyDescent="0.25">
      <c r="GP1635" s="9" t="e">
        <f ca="1">INDIRECT(ADDRESS(ROW(),Controls!#REF!+30))</f>
        <v>#REF!</v>
      </c>
      <c r="GQ1635" s="9" t="e">
        <f ca="1">INDIRECT(ADDRESS(ROW(),Controls!#REF!+45))</f>
        <v>#REF!</v>
      </c>
      <c r="GR1635" s="9" t="e">
        <f ca="1">INDIRECT(ADDRESS(ROW(),Controls!#REF!+60))</f>
        <v>#REF!</v>
      </c>
      <c r="GS1635" s="9" t="e">
        <f ca="1">INDIRECT(ADDRESS(ROW(),Controls!#REF!+75))</f>
        <v>#REF!</v>
      </c>
      <c r="GT1635" s="9" t="e">
        <f ca="1">INDIRECT(ADDRESS(ROW(),Controls!#REF!+90))</f>
        <v>#REF!</v>
      </c>
      <c r="GU1635" s="9" t="e">
        <f ca="1">INDIRECT(ADDRESS(ROW(),Controls!#REF!+105))</f>
        <v>#REF!</v>
      </c>
      <c r="GV1635" s="9" t="e">
        <f ca="1">INDIRECT(ADDRESS(ROW(),Controls!#REF!+120))</f>
        <v>#REF!</v>
      </c>
      <c r="GW1635" s="9" t="e">
        <f ca="1">INDIRECT(ADDRESS(ROW(),Controls!#REF!+15))</f>
        <v>#REF!</v>
      </c>
      <c r="GX1635" s="9" t="e">
        <f ca="1">INDIRECT(ADDRESS(ROW(),Controls!#REF!+135))</f>
        <v>#REF!</v>
      </c>
      <c r="HJ1635" s="9" t="e">
        <f t="shared" ca="1" si="150"/>
        <v>#REF!</v>
      </c>
      <c r="HK1635" s="9" t="e">
        <f t="shared" ca="1" si="151"/>
        <v>#REF!</v>
      </c>
      <c r="HL1635" s="9" t="e">
        <f t="shared" ca="1" si="152"/>
        <v>#REF!</v>
      </c>
      <c r="HM1635" s="9" t="e">
        <f t="shared" ca="1" si="153"/>
        <v>#REF!</v>
      </c>
      <c r="HN1635" s="9" t="e">
        <f ca="1">SQRT($GS1635*(1-$GS1635/Controls!$D$15))</f>
        <v>#REF!</v>
      </c>
      <c r="HO1635" s="9" t="e">
        <f t="shared" ca="1" si="154"/>
        <v>#REF!</v>
      </c>
      <c r="HP1635" s="9" t="e">
        <f t="shared" ca="1" si="155"/>
        <v>#REF!</v>
      </c>
      <c r="HQ1635" s="9" t="e">
        <f ca="1">IF($GV1635=0,NA(),($GX1635*Controls!#REF!))</f>
        <v>#REF!</v>
      </c>
    </row>
    <row r="1636" spans="198:225" x14ac:dyDescent="0.25">
      <c r="GP1636" s="9" t="e">
        <f ca="1">INDIRECT(ADDRESS(ROW(),Controls!#REF!+30))</f>
        <v>#REF!</v>
      </c>
      <c r="GQ1636" s="9" t="e">
        <f ca="1">INDIRECT(ADDRESS(ROW(),Controls!#REF!+45))</f>
        <v>#REF!</v>
      </c>
      <c r="GR1636" s="9" t="e">
        <f ca="1">INDIRECT(ADDRESS(ROW(),Controls!#REF!+60))</f>
        <v>#REF!</v>
      </c>
      <c r="GS1636" s="9" t="e">
        <f ca="1">INDIRECT(ADDRESS(ROW(),Controls!#REF!+75))</f>
        <v>#REF!</v>
      </c>
      <c r="GT1636" s="9" t="e">
        <f ca="1">INDIRECT(ADDRESS(ROW(),Controls!#REF!+90))</f>
        <v>#REF!</v>
      </c>
      <c r="GU1636" s="9" t="e">
        <f ca="1">INDIRECT(ADDRESS(ROW(),Controls!#REF!+105))</f>
        <v>#REF!</v>
      </c>
      <c r="GV1636" s="9" t="e">
        <f ca="1">INDIRECT(ADDRESS(ROW(),Controls!#REF!+120))</f>
        <v>#REF!</v>
      </c>
      <c r="GW1636" s="9" t="e">
        <f ca="1">INDIRECT(ADDRESS(ROW(),Controls!#REF!+15))</f>
        <v>#REF!</v>
      </c>
      <c r="GX1636" s="9" t="e">
        <f ca="1">INDIRECT(ADDRESS(ROW(),Controls!#REF!+135))</f>
        <v>#REF!</v>
      </c>
      <c r="HJ1636" s="9" t="e">
        <f t="shared" ca="1" si="150"/>
        <v>#REF!</v>
      </c>
      <c r="HK1636" s="9" t="e">
        <f t="shared" ca="1" si="151"/>
        <v>#REF!</v>
      </c>
      <c r="HL1636" s="9" t="e">
        <f t="shared" ca="1" si="152"/>
        <v>#REF!</v>
      </c>
      <c r="HM1636" s="9" t="e">
        <f t="shared" ca="1" si="153"/>
        <v>#REF!</v>
      </c>
      <c r="HN1636" s="9" t="e">
        <f ca="1">SQRT($GS1636*(1-$GS1636/Controls!$D$15))</f>
        <v>#REF!</v>
      </c>
      <c r="HO1636" s="9" t="e">
        <f t="shared" ca="1" si="154"/>
        <v>#REF!</v>
      </c>
      <c r="HP1636" s="9" t="e">
        <f t="shared" ca="1" si="155"/>
        <v>#REF!</v>
      </c>
      <c r="HQ1636" s="9" t="e">
        <f ca="1">IF($GV1636=0,NA(),($GX1636*Controls!#REF!))</f>
        <v>#REF!</v>
      </c>
    </row>
    <row r="1637" spans="198:225" x14ac:dyDescent="0.25">
      <c r="GP1637" s="9" t="e">
        <f ca="1">INDIRECT(ADDRESS(ROW(),Controls!#REF!+30))</f>
        <v>#REF!</v>
      </c>
      <c r="GQ1637" s="9" t="e">
        <f ca="1">INDIRECT(ADDRESS(ROW(),Controls!#REF!+45))</f>
        <v>#REF!</v>
      </c>
      <c r="GR1637" s="9" t="e">
        <f ca="1">INDIRECT(ADDRESS(ROW(),Controls!#REF!+60))</f>
        <v>#REF!</v>
      </c>
      <c r="GS1637" s="9" t="e">
        <f ca="1">INDIRECT(ADDRESS(ROW(),Controls!#REF!+75))</f>
        <v>#REF!</v>
      </c>
      <c r="GT1637" s="9" t="e">
        <f ca="1">INDIRECT(ADDRESS(ROW(),Controls!#REF!+90))</f>
        <v>#REF!</v>
      </c>
      <c r="GU1637" s="9" t="e">
        <f ca="1">INDIRECT(ADDRESS(ROW(),Controls!#REF!+105))</f>
        <v>#REF!</v>
      </c>
      <c r="GV1637" s="9" t="e">
        <f ca="1">INDIRECT(ADDRESS(ROW(),Controls!#REF!+120))</f>
        <v>#REF!</v>
      </c>
      <c r="GW1637" s="9" t="e">
        <f ca="1">INDIRECT(ADDRESS(ROW(),Controls!#REF!+15))</f>
        <v>#REF!</v>
      </c>
      <c r="GX1637" s="9" t="e">
        <f ca="1">INDIRECT(ADDRESS(ROW(),Controls!#REF!+135))</f>
        <v>#REF!</v>
      </c>
      <c r="HJ1637" s="9" t="e">
        <f t="shared" ca="1" si="150"/>
        <v>#REF!</v>
      </c>
      <c r="HK1637" s="9" t="e">
        <f t="shared" ca="1" si="151"/>
        <v>#REF!</v>
      </c>
      <c r="HL1637" s="9" t="e">
        <f t="shared" ca="1" si="152"/>
        <v>#REF!</v>
      </c>
      <c r="HM1637" s="9" t="e">
        <f t="shared" ca="1" si="153"/>
        <v>#REF!</v>
      </c>
      <c r="HN1637" s="9" t="e">
        <f ca="1">SQRT($GS1637*(1-$GS1637/Controls!$D$15))</f>
        <v>#REF!</v>
      </c>
      <c r="HO1637" s="9" t="e">
        <f t="shared" ca="1" si="154"/>
        <v>#REF!</v>
      </c>
      <c r="HP1637" s="9" t="e">
        <f t="shared" ca="1" si="155"/>
        <v>#REF!</v>
      </c>
      <c r="HQ1637" s="9" t="e">
        <f ca="1">IF($GV1637=0,NA(),($GX1637*Controls!#REF!))</f>
        <v>#REF!</v>
      </c>
    </row>
    <row r="1638" spans="198:225" x14ac:dyDescent="0.25">
      <c r="GP1638" s="9" t="e">
        <f ca="1">INDIRECT(ADDRESS(ROW(),Controls!#REF!+30))</f>
        <v>#REF!</v>
      </c>
      <c r="GQ1638" s="9" t="e">
        <f ca="1">INDIRECT(ADDRESS(ROW(),Controls!#REF!+45))</f>
        <v>#REF!</v>
      </c>
      <c r="GR1638" s="9" t="e">
        <f ca="1">INDIRECT(ADDRESS(ROW(),Controls!#REF!+60))</f>
        <v>#REF!</v>
      </c>
      <c r="GS1638" s="9" t="e">
        <f ca="1">INDIRECT(ADDRESS(ROW(),Controls!#REF!+75))</f>
        <v>#REF!</v>
      </c>
      <c r="GT1638" s="9" t="e">
        <f ca="1">INDIRECT(ADDRESS(ROW(),Controls!#REF!+90))</f>
        <v>#REF!</v>
      </c>
      <c r="GU1638" s="9" t="e">
        <f ca="1">INDIRECT(ADDRESS(ROW(),Controls!#REF!+105))</f>
        <v>#REF!</v>
      </c>
      <c r="GV1638" s="9" t="e">
        <f ca="1">INDIRECT(ADDRESS(ROW(),Controls!#REF!+120))</f>
        <v>#REF!</v>
      </c>
      <c r="GW1638" s="9" t="e">
        <f ca="1">INDIRECT(ADDRESS(ROW(),Controls!#REF!+15))</f>
        <v>#REF!</v>
      </c>
      <c r="GX1638" s="9" t="e">
        <f ca="1">INDIRECT(ADDRESS(ROW(),Controls!#REF!+135))</f>
        <v>#REF!</v>
      </c>
      <c r="HJ1638" s="9" t="e">
        <f t="shared" ca="1" si="150"/>
        <v>#REF!</v>
      </c>
      <c r="HK1638" s="9" t="e">
        <f t="shared" ca="1" si="151"/>
        <v>#REF!</v>
      </c>
      <c r="HL1638" s="9" t="e">
        <f t="shared" ca="1" si="152"/>
        <v>#REF!</v>
      </c>
      <c r="HM1638" s="9" t="e">
        <f t="shared" ca="1" si="153"/>
        <v>#REF!</v>
      </c>
      <c r="HN1638" s="9" t="e">
        <f ca="1">SQRT($GS1638*(1-$GS1638/Controls!$D$15))</f>
        <v>#REF!</v>
      </c>
      <c r="HO1638" s="9" t="e">
        <f t="shared" ca="1" si="154"/>
        <v>#REF!</v>
      </c>
      <c r="HP1638" s="9" t="e">
        <f t="shared" ca="1" si="155"/>
        <v>#REF!</v>
      </c>
      <c r="HQ1638" s="9" t="e">
        <f ca="1">IF($GV1638=0,NA(),($GX1638*Controls!#REF!))</f>
        <v>#REF!</v>
      </c>
    </row>
    <row r="1639" spans="198:225" x14ac:dyDescent="0.25">
      <c r="GP1639" s="9" t="e">
        <f ca="1">INDIRECT(ADDRESS(ROW(),Controls!#REF!+30))</f>
        <v>#REF!</v>
      </c>
      <c r="GQ1639" s="9" t="e">
        <f ca="1">INDIRECT(ADDRESS(ROW(),Controls!#REF!+45))</f>
        <v>#REF!</v>
      </c>
      <c r="GR1639" s="9" t="e">
        <f ca="1">INDIRECT(ADDRESS(ROW(),Controls!#REF!+60))</f>
        <v>#REF!</v>
      </c>
      <c r="GS1639" s="9" t="e">
        <f ca="1">INDIRECT(ADDRESS(ROW(),Controls!#REF!+75))</f>
        <v>#REF!</v>
      </c>
      <c r="GT1639" s="9" t="e">
        <f ca="1">INDIRECT(ADDRESS(ROW(),Controls!#REF!+90))</f>
        <v>#REF!</v>
      </c>
      <c r="GU1639" s="9" t="e">
        <f ca="1">INDIRECT(ADDRESS(ROW(),Controls!#REF!+105))</f>
        <v>#REF!</v>
      </c>
      <c r="GV1639" s="9" t="e">
        <f ca="1">INDIRECT(ADDRESS(ROW(),Controls!#REF!+120))</f>
        <v>#REF!</v>
      </c>
      <c r="GW1639" s="9" t="e">
        <f ca="1">INDIRECT(ADDRESS(ROW(),Controls!#REF!+15))</f>
        <v>#REF!</v>
      </c>
      <c r="GX1639" s="9" t="e">
        <f ca="1">INDIRECT(ADDRESS(ROW(),Controls!#REF!+135))</f>
        <v>#REF!</v>
      </c>
      <c r="HJ1639" s="9" t="e">
        <f t="shared" ca="1" si="150"/>
        <v>#REF!</v>
      </c>
      <c r="HK1639" s="9" t="e">
        <f t="shared" ca="1" si="151"/>
        <v>#REF!</v>
      </c>
      <c r="HL1639" s="9" t="e">
        <f t="shared" ca="1" si="152"/>
        <v>#REF!</v>
      </c>
      <c r="HM1639" s="9" t="e">
        <f t="shared" ca="1" si="153"/>
        <v>#REF!</v>
      </c>
      <c r="HN1639" s="9" t="e">
        <f ca="1">SQRT($GS1639*(1-$GS1639/Controls!$D$15))</f>
        <v>#REF!</v>
      </c>
      <c r="HO1639" s="9" t="e">
        <f t="shared" ca="1" si="154"/>
        <v>#REF!</v>
      </c>
      <c r="HP1639" s="9" t="e">
        <f t="shared" ca="1" si="155"/>
        <v>#REF!</v>
      </c>
      <c r="HQ1639" s="9" t="e">
        <f ca="1">IF($GV1639=0,NA(),($GX1639*Controls!#REF!))</f>
        <v>#REF!</v>
      </c>
    </row>
    <row r="1640" spans="198:225" x14ac:dyDescent="0.25">
      <c r="GP1640" s="9" t="e">
        <f ca="1">INDIRECT(ADDRESS(ROW(),Controls!#REF!+30))</f>
        <v>#REF!</v>
      </c>
      <c r="GQ1640" s="9" t="e">
        <f ca="1">INDIRECT(ADDRESS(ROW(),Controls!#REF!+45))</f>
        <v>#REF!</v>
      </c>
      <c r="GR1640" s="9" t="e">
        <f ca="1">INDIRECT(ADDRESS(ROW(),Controls!#REF!+60))</f>
        <v>#REF!</v>
      </c>
      <c r="GS1640" s="9" t="e">
        <f ca="1">INDIRECT(ADDRESS(ROW(),Controls!#REF!+75))</f>
        <v>#REF!</v>
      </c>
      <c r="GT1640" s="9" t="e">
        <f ca="1">INDIRECT(ADDRESS(ROW(),Controls!#REF!+90))</f>
        <v>#REF!</v>
      </c>
      <c r="GU1640" s="9" t="e">
        <f ca="1">INDIRECT(ADDRESS(ROW(),Controls!#REF!+105))</f>
        <v>#REF!</v>
      </c>
      <c r="GV1640" s="9" t="e">
        <f ca="1">INDIRECT(ADDRESS(ROW(),Controls!#REF!+120))</f>
        <v>#REF!</v>
      </c>
      <c r="GW1640" s="9" t="e">
        <f ca="1">INDIRECT(ADDRESS(ROW(),Controls!#REF!+15))</f>
        <v>#REF!</v>
      </c>
      <c r="GX1640" s="9" t="e">
        <f ca="1">INDIRECT(ADDRESS(ROW(),Controls!#REF!+135))</f>
        <v>#REF!</v>
      </c>
      <c r="HJ1640" s="9" t="e">
        <f t="shared" ca="1" si="150"/>
        <v>#REF!</v>
      </c>
      <c r="HK1640" s="9" t="e">
        <f t="shared" ca="1" si="151"/>
        <v>#REF!</v>
      </c>
      <c r="HL1640" s="9" t="e">
        <f t="shared" ca="1" si="152"/>
        <v>#REF!</v>
      </c>
      <c r="HM1640" s="9" t="e">
        <f t="shared" ca="1" si="153"/>
        <v>#REF!</v>
      </c>
      <c r="HN1640" s="9" t="e">
        <f ca="1">SQRT($GS1640*(1-$GS1640/Controls!$D$15))</f>
        <v>#REF!</v>
      </c>
      <c r="HO1640" s="9" t="e">
        <f t="shared" ca="1" si="154"/>
        <v>#REF!</v>
      </c>
      <c r="HP1640" s="9" t="e">
        <f t="shared" ca="1" si="155"/>
        <v>#REF!</v>
      </c>
      <c r="HQ1640" s="9" t="e">
        <f ca="1">IF($GV1640=0,NA(),($GX1640*Controls!#REF!))</f>
        <v>#REF!</v>
      </c>
    </row>
    <row r="1641" spans="198:225" x14ac:dyDescent="0.25">
      <c r="GP1641" s="9" t="e">
        <f ca="1">INDIRECT(ADDRESS(ROW(),Controls!#REF!+30))</f>
        <v>#REF!</v>
      </c>
      <c r="GQ1641" s="9" t="e">
        <f ca="1">INDIRECT(ADDRESS(ROW(),Controls!#REF!+45))</f>
        <v>#REF!</v>
      </c>
      <c r="GR1641" s="9" t="e">
        <f ca="1">INDIRECT(ADDRESS(ROW(),Controls!#REF!+60))</f>
        <v>#REF!</v>
      </c>
      <c r="GS1641" s="9" t="e">
        <f ca="1">INDIRECT(ADDRESS(ROW(),Controls!#REF!+75))</f>
        <v>#REF!</v>
      </c>
      <c r="GT1641" s="9" t="e">
        <f ca="1">INDIRECT(ADDRESS(ROW(),Controls!#REF!+90))</f>
        <v>#REF!</v>
      </c>
      <c r="GU1641" s="9" t="e">
        <f ca="1">INDIRECT(ADDRESS(ROW(),Controls!#REF!+105))</f>
        <v>#REF!</v>
      </c>
      <c r="GV1641" s="9" t="e">
        <f ca="1">INDIRECT(ADDRESS(ROW(),Controls!#REF!+120))</f>
        <v>#REF!</v>
      </c>
      <c r="GW1641" s="9" t="e">
        <f ca="1">INDIRECT(ADDRESS(ROW(),Controls!#REF!+15))</f>
        <v>#REF!</v>
      </c>
      <c r="GX1641" s="9" t="e">
        <f ca="1">INDIRECT(ADDRESS(ROW(),Controls!#REF!+135))</f>
        <v>#REF!</v>
      </c>
      <c r="HJ1641" s="9" t="e">
        <f t="shared" ca="1" si="150"/>
        <v>#REF!</v>
      </c>
      <c r="HK1641" s="9" t="e">
        <f t="shared" ca="1" si="151"/>
        <v>#REF!</v>
      </c>
      <c r="HL1641" s="9" t="e">
        <f t="shared" ca="1" si="152"/>
        <v>#REF!</v>
      </c>
      <c r="HM1641" s="9" t="e">
        <f t="shared" ca="1" si="153"/>
        <v>#REF!</v>
      </c>
      <c r="HN1641" s="9" t="e">
        <f ca="1">SQRT($GS1641*(1-$GS1641/Controls!$D$15))</f>
        <v>#REF!</v>
      </c>
      <c r="HO1641" s="9" t="e">
        <f t="shared" ca="1" si="154"/>
        <v>#REF!</v>
      </c>
      <c r="HP1641" s="9" t="e">
        <f t="shared" ca="1" si="155"/>
        <v>#REF!</v>
      </c>
      <c r="HQ1641" s="9" t="e">
        <f ca="1">IF($GV1641=0,NA(),($GX1641*Controls!#REF!))</f>
        <v>#REF!</v>
      </c>
    </row>
    <row r="1642" spans="198:225" x14ac:dyDescent="0.25">
      <c r="GP1642" s="9" t="e">
        <f ca="1">INDIRECT(ADDRESS(ROW(),Controls!#REF!+30))</f>
        <v>#REF!</v>
      </c>
      <c r="GQ1642" s="9" t="e">
        <f ca="1">INDIRECT(ADDRESS(ROW(),Controls!#REF!+45))</f>
        <v>#REF!</v>
      </c>
      <c r="GR1642" s="9" t="e">
        <f ca="1">INDIRECT(ADDRESS(ROW(),Controls!#REF!+60))</f>
        <v>#REF!</v>
      </c>
      <c r="GS1642" s="9" t="e">
        <f ca="1">INDIRECT(ADDRESS(ROW(),Controls!#REF!+75))</f>
        <v>#REF!</v>
      </c>
      <c r="GT1642" s="9" t="e">
        <f ca="1">INDIRECT(ADDRESS(ROW(),Controls!#REF!+90))</f>
        <v>#REF!</v>
      </c>
      <c r="GU1642" s="9" t="e">
        <f ca="1">INDIRECT(ADDRESS(ROW(),Controls!#REF!+105))</f>
        <v>#REF!</v>
      </c>
      <c r="GV1642" s="9" t="e">
        <f ca="1">INDIRECT(ADDRESS(ROW(),Controls!#REF!+120))</f>
        <v>#REF!</v>
      </c>
      <c r="GW1642" s="9" t="e">
        <f ca="1">INDIRECT(ADDRESS(ROW(),Controls!#REF!+15))</f>
        <v>#REF!</v>
      </c>
      <c r="GX1642" s="9" t="e">
        <f ca="1">INDIRECT(ADDRESS(ROW(),Controls!#REF!+135))</f>
        <v>#REF!</v>
      </c>
      <c r="HJ1642" s="9" t="e">
        <f t="shared" ca="1" si="150"/>
        <v>#REF!</v>
      </c>
      <c r="HK1642" s="9" t="e">
        <f t="shared" ca="1" si="151"/>
        <v>#REF!</v>
      </c>
      <c r="HL1642" s="9" t="e">
        <f t="shared" ca="1" si="152"/>
        <v>#REF!</v>
      </c>
      <c r="HM1642" s="9" t="e">
        <f t="shared" ca="1" si="153"/>
        <v>#REF!</v>
      </c>
      <c r="HN1642" s="9" t="e">
        <f ca="1">SQRT($GS1642*(1-$GS1642/Controls!$D$15))</f>
        <v>#REF!</v>
      </c>
      <c r="HO1642" s="9" t="e">
        <f t="shared" ca="1" si="154"/>
        <v>#REF!</v>
      </c>
      <c r="HP1642" s="9" t="e">
        <f t="shared" ca="1" si="155"/>
        <v>#REF!</v>
      </c>
      <c r="HQ1642" s="9" t="e">
        <f ca="1">IF($GV1642=0,NA(),($GX1642*Controls!#REF!))</f>
        <v>#REF!</v>
      </c>
    </row>
    <row r="1643" spans="198:225" x14ac:dyDescent="0.25">
      <c r="GP1643" s="9" t="e">
        <f ca="1">INDIRECT(ADDRESS(ROW(),Controls!#REF!+30))</f>
        <v>#REF!</v>
      </c>
      <c r="GQ1643" s="9" t="e">
        <f ca="1">INDIRECT(ADDRESS(ROW(),Controls!#REF!+45))</f>
        <v>#REF!</v>
      </c>
      <c r="GR1643" s="9" t="e">
        <f ca="1">INDIRECT(ADDRESS(ROW(),Controls!#REF!+60))</f>
        <v>#REF!</v>
      </c>
      <c r="GS1643" s="9" t="e">
        <f ca="1">INDIRECT(ADDRESS(ROW(),Controls!#REF!+75))</f>
        <v>#REF!</v>
      </c>
      <c r="GT1643" s="9" t="e">
        <f ca="1">INDIRECT(ADDRESS(ROW(),Controls!#REF!+90))</f>
        <v>#REF!</v>
      </c>
      <c r="GU1643" s="9" t="e">
        <f ca="1">INDIRECT(ADDRESS(ROW(),Controls!#REF!+105))</f>
        <v>#REF!</v>
      </c>
      <c r="GV1643" s="9" t="e">
        <f ca="1">INDIRECT(ADDRESS(ROW(),Controls!#REF!+120))</f>
        <v>#REF!</v>
      </c>
      <c r="GW1643" s="9" t="e">
        <f ca="1">INDIRECT(ADDRESS(ROW(),Controls!#REF!+15))</f>
        <v>#REF!</v>
      </c>
      <c r="GX1643" s="9" t="e">
        <f ca="1">INDIRECT(ADDRESS(ROW(),Controls!#REF!+135))</f>
        <v>#REF!</v>
      </c>
      <c r="HJ1643" s="9" t="e">
        <f t="shared" ca="1" si="150"/>
        <v>#REF!</v>
      </c>
      <c r="HK1643" s="9" t="e">
        <f t="shared" ca="1" si="151"/>
        <v>#REF!</v>
      </c>
      <c r="HL1643" s="9" t="e">
        <f t="shared" ca="1" si="152"/>
        <v>#REF!</v>
      </c>
      <c r="HM1643" s="9" t="e">
        <f t="shared" ca="1" si="153"/>
        <v>#REF!</v>
      </c>
      <c r="HN1643" s="9" t="e">
        <f ca="1">SQRT($GS1643*(1-$GS1643/Controls!$D$15))</f>
        <v>#REF!</v>
      </c>
      <c r="HO1643" s="9" t="e">
        <f t="shared" ca="1" si="154"/>
        <v>#REF!</v>
      </c>
      <c r="HP1643" s="9" t="e">
        <f t="shared" ca="1" si="155"/>
        <v>#REF!</v>
      </c>
      <c r="HQ1643" s="9" t="e">
        <f ca="1">IF($GV1643=0,NA(),($GX1643*Controls!#REF!))</f>
        <v>#REF!</v>
      </c>
    </row>
    <row r="1644" spans="198:225" x14ac:dyDescent="0.25">
      <c r="GP1644" s="9" t="e">
        <f ca="1">INDIRECT(ADDRESS(ROW(),Controls!#REF!+30))</f>
        <v>#REF!</v>
      </c>
      <c r="GQ1644" s="9" t="e">
        <f ca="1">INDIRECT(ADDRESS(ROW(),Controls!#REF!+45))</f>
        <v>#REF!</v>
      </c>
      <c r="GR1644" s="9" t="e">
        <f ca="1">INDIRECT(ADDRESS(ROW(),Controls!#REF!+60))</f>
        <v>#REF!</v>
      </c>
      <c r="GS1644" s="9" t="e">
        <f ca="1">INDIRECT(ADDRESS(ROW(),Controls!#REF!+75))</f>
        <v>#REF!</v>
      </c>
      <c r="GT1644" s="9" t="e">
        <f ca="1">INDIRECT(ADDRESS(ROW(),Controls!#REF!+90))</f>
        <v>#REF!</v>
      </c>
      <c r="GU1644" s="9" t="e">
        <f ca="1">INDIRECT(ADDRESS(ROW(),Controls!#REF!+105))</f>
        <v>#REF!</v>
      </c>
      <c r="GV1644" s="9" t="e">
        <f ca="1">INDIRECT(ADDRESS(ROW(),Controls!#REF!+120))</f>
        <v>#REF!</v>
      </c>
      <c r="GW1644" s="9" t="e">
        <f ca="1">INDIRECT(ADDRESS(ROW(),Controls!#REF!+15))</f>
        <v>#REF!</v>
      </c>
      <c r="GX1644" s="9" t="e">
        <f ca="1">INDIRECT(ADDRESS(ROW(),Controls!#REF!+135))</f>
        <v>#REF!</v>
      </c>
      <c r="HJ1644" s="9" t="e">
        <f t="shared" ca="1" si="150"/>
        <v>#REF!</v>
      </c>
      <c r="HK1644" s="9" t="e">
        <f t="shared" ca="1" si="151"/>
        <v>#REF!</v>
      </c>
      <c r="HL1644" s="9" t="e">
        <f t="shared" ca="1" si="152"/>
        <v>#REF!</v>
      </c>
      <c r="HM1644" s="9" t="e">
        <f t="shared" ca="1" si="153"/>
        <v>#REF!</v>
      </c>
      <c r="HN1644" s="9" t="e">
        <f ca="1">SQRT($GS1644*(1-$GS1644/Controls!$D$15))</f>
        <v>#REF!</v>
      </c>
      <c r="HO1644" s="9" t="e">
        <f t="shared" ca="1" si="154"/>
        <v>#REF!</v>
      </c>
      <c r="HP1644" s="9" t="e">
        <f t="shared" ca="1" si="155"/>
        <v>#REF!</v>
      </c>
      <c r="HQ1644" s="9" t="e">
        <f ca="1">IF($GV1644=0,NA(),($GX1644*Controls!#REF!))</f>
        <v>#REF!</v>
      </c>
    </row>
    <row r="1645" spans="198:225" x14ac:dyDescent="0.25">
      <c r="GP1645" s="9" t="e">
        <f ca="1">INDIRECT(ADDRESS(ROW(),Controls!#REF!+30))</f>
        <v>#REF!</v>
      </c>
      <c r="GQ1645" s="9" t="e">
        <f ca="1">INDIRECT(ADDRESS(ROW(),Controls!#REF!+45))</f>
        <v>#REF!</v>
      </c>
      <c r="GR1645" s="9" t="e">
        <f ca="1">INDIRECT(ADDRESS(ROW(),Controls!#REF!+60))</f>
        <v>#REF!</v>
      </c>
      <c r="GS1645" s="9" t="e">
        <f ca="1">INDIRECT(ADDRESS(ROW(),Controls!#REF!+75))</f>
        <v>#REF!</v>
      </c>
      <c r="GT1645" s="9" t="e">
        <f ca="1">INDIRECT(ADDRESS(ROW(),Controls!#REF!+90))</f>
        <v>#REF!</v>
      </c>
      <c r="GU1645" s="9" t="e">
        <f ca="1">INDIRECT(ADDRESS(ROW(),Controls!#REF!+105))</f>
        <v>#REF!</v>
      </c>
      <c r="GV1645" s="9" t="e">
        <f ca="1">INDIRECT(ADDRESS(ROW(),Controls!#REF!+120))</f>
        <v>#REF!</v>
      </c>
      <c r="GW1645" s="9" t="e">
        <f ca="1">INDIRECT(ADDRESS(ROW(),Controls!#REF!+15))</f>
        <v>#REF!</v>
      </c>
      <c r="GX1645" s="9" t="e">
        <f ca="1">INDIRECT(ADDRESS(ROW(),Controls!#REF!+135))</f>
        <v>#REF!</v>
      </c>
      <c r="HJ1645" s="9" t="e">
        <f t="shared" ca="1" si="150"/>
        <v>#REF!</v>
      </c>
      <c r="HK1645" s="9" t="e">
        <f t="shared" ca="1" si="151"/>
        <v>#REF!</v>
      </c>
      <c r="HL1645" s="9" t="e">
        <f t="shared" ca="1" si="152"/>
        <v>#REF!</v>
      </c>
      <c r="HM1645" s="9" t="e">
        <f t="shared" ca="1" si="153"/>
        <v>#REF!</v>
      </c>
      <c r="HN1645" s="9" t="e">
        <f ca="1">SQRT($GS1645*(1-$GS1645/Controls!$D$15))</f>
        <v>#REF!</v>
      </c>
      <c r="HO1645" s="9" t="e">
        <f t="shared" ca="1" si="154"/>
        <v>#REF!</v>
      </c>
      <c r="HP1645" s="9" t="e">
        <f t="shared" ca="1" si="155"/>
        <v>#REF!</v>
      </c>
      <c r="HQ1645" s="9" t="e">
        <f ca="1">IF($GV1645=0,NA(),($GX1645*Controls!#REF!))</f>
        <v>#REF!</v>
      </c>
    </row>
    <row r="1646" spans="198:225" x14ac:dyDescent="0.25">
      <c r="GP1646" s="9" t="e">
        <f ca="1">INDIRECT(ADDRESS(ROW(),Controls!#REF!+30))</f>
        <v>#REF!</v>
      </c>
      <c r="GQ1646" s="9" t="e">
        <f ca="1">INDIRECT(ADDRESS(ROW(),Controls!#REF!+45))</f>
        <v>#REF!</v>
      </c>
      <c r="GR1646" s="9" t="e">
        <f ca="1">INDIRECT(ADDRESS(ROW(),Controls!#REF!+60))</f>
        <v>#REF!</v>
      </c>
      <c r="GS1646" s="9" t="e">
        <f ca="1">INDIRECT(ADDRESS(ROW(),Controls!#REF!+75))</f>
        <v>#REF!</v>
      </c>
      <c r="GT1646" s="9" t="e">
        <f ca="1">INDIRECT(ADDRESS(ROW(),Controls!#REF!+90))</f>
        <v>#REF!</v>
      </c>
      <c r="GU1646" s="9" t="e">
        <f ca="1">INDIRECT(ADDRESS(ROW(),Controls!#REF!+105))</f>
        <v>#REF!</v>
      </c>
      <c r="GV1646" s="9" t="e">
        <f ca="1">INDIRECT(ADDRESS(ROW(),Controls!#REF!+120))</f>
        <v>#REF!</v>
      </c>
      <c r="GW1646" s="9" t="e">
        <f ca="1">INDIRECT(ADDRESS(ROW(),Controls!#REF!+15))</f>
        <v>#REF!</v>
      </c>
      <c r="GX1646" s="9" t="e">
        <f ca="1">INDIRECT(ADDRESS(ROW(),Controls!#REF!+135))</f>
        <v>#REF!</v>
      </c>
      <c r="HJ1646" s="9" t="e">
        <f t="shared" ca="1" si="150"/>
        <v>#REF!</v>
      </c>
      <c r="HK1646" s="9" t="e">
        <f t="shared" ca="1" si="151"/>
        <v>#REF!</v>
      </c>
      <c r="HL1646" s="9" t="e">
        <f t="shared" ca="1" si="152"/>
        <v>#REF!</v>
      </c>
      <c r="HM1646" s="9" t="e">
        <f t="shared" ca="1" si="153"/>
        <v>#REF!</v>
      </c>
      <c r="HN1646" s="9" t="e">
        <f ca="1">SQRT($GS1646*(1-$GS1646/Controls!$D$15))</f>
        <v>#REF!</v>
      </c>
      <c r="HO1646" s="9" t="e">
        <f t="shared" ca="1" si="154"/>
        <v>#REF!</v>
      </c>
      <c r="HP1646" s="9" t="e">
        <f t="shared" ca="1" si="155"/>
        <v>#REF!</v>
      </c>
      <c r="HQ1646" s="9" t="e">
        <f ca="1">IF($GV1646=0,NA(),($GX1646*Controls!#REF!))</f>
        <v>#REF!</v>
      </c>
    </row>
    <row r="1647" spans="198:225" x14ac:dyDescent="0.25">
      <c r="GP1647" s="9" t="e">
        <f ca="1">INDIRECT(ADDRESS(ROW(),Controls!#REF!+30))</f>
        <v>#REF!</v>
      </c>
      <c r="GQ1647" s="9" t="e">
        <f ca="1">INDIRECT(ADDRESS(ROW(),Controls!#REF!+45))</f>
        <v>#REF!</v>
      </c>
      <c r="GR1647" s="9" t="e">
        <f ca="1">INDIRECT(ADDRESS(ROW(),Controls!#REF!+60))</f>
        <v>#REF!</v>
      </c>
      <c r="GS1647" s="9" t="e">
        <f ca="1">INDIRECT(ADDRESS(ROW(),Controls!#REF!+75))</f>
        <v>#REF!</v>
      </c>
      <c r="GT1647" s="9" t="e">
        <f ca="1">INDIRECT(ADDRESS(ROW(),Controls!#REF!+90))</f>
        <v>#REF!</v>
      </c>
      <c r="GU1647" s="9" t="e">
        <f ca="1">INDIRECT(ADDRESS(ROW(),Controls!#REF!+105))</f>
        <v>#REF!</v>
      </c>
      <c r="GV1647" s="9" t="e">
        <f ca="1">INDIRECT(ADDRESS(ROW(),Controls!#REF!+120))</f>
        <v>#REF!</v>
      </c>
      <c r="GW1647" s="9" t="e">
        <f ca="1">INDIRECT(ADDRESS(ROW(),Controls!#REF!+15))</f>
        <v>#REF!</v>
      </c>
      <c r="GX1647" s="9" t="e">
        <f ca="1">INDIRECT(ADDRESS(ROW(),Controls!#REF!+135))</f>
        <v>#REF!</v>
      </c>
      <c r="HJ1647" s="9" t="e">
        <f t="shared" ca="1" si="150"/>
        <v>#REF!</v>
      </c>
      <c r="HK1647" s="9" t="e">
        <f t="shared" ca="1" si="151"/>
        <v>#REF!</v>
      </c>
      <c r="HL1647" s="9" t="e">
        <f t="shared" ca="1" si="152"/>
        <v>#REF!</v>
      </c>
      <c r="HM1647" s="9" t="e">
        <f t="shared" ca="1" si="153"/>
        <v>#REF!</v>
      </c>
      <c r="HN1647" s="9" t="e">
        <f ca="1">SQRT($GS1647*(1-$GS1647/Controls!$D$15))</f>
        <v>#REF!</v>
      </c>
      <c r="HO1647" s="9" t="e">
        <f t="shared" ca="1" si="154"/>
        <v>#REF!</v>
      </c>
      <c r="HP1647" s="9" t="e">
        <f t="shared" ca="1" si="155"/>
        <v>#REF!</v>
      </c>
      <c r="HQ1647" s="9" t="e">
        <f ca="1">IF($GV1647=0,NA(),($GX1647*Controls!#REF!))</f>
        <v>#REF!</v>
      </c>
    </row>
    <row r="1648" spans="198:225" x14ac:dyDescent="0.25">
      <c r="GP1648" s="9" t="e">
        <f ca="1">INDIRECT(ADDRESS(ROW(),Controls!#REF!+30))</f>
        <v>#REF!</v>
      </c>
      <c r="GQ1648" s="9" t="e">
        <f ca="1">INDIRECT(ADDRESS(ROW(),Controls!#REF!+45))</f>
        <v>#REF!</v>
      </c>
      <c r="GR1648" s="9" t="e">
        <f ca="1">INDIRECT(ADDRESS(ROW(),Controls!#REF!+60))</f>
        <v>#REF!</v>
      </c>
      <c r="GS1648" s="9" t="e">
        <f ca="1">INDIRECT(ADDRESS(ROW(),Controls!#REF!+75))</f>
        <v>#REF!</v>
      </c>
      <c r="GT1648" s="9" t="e">
        <f ca="1">INDIRECT(ADDRESS(ROW(),Controls!#REF!+90))</f>
        <v>#REF!</v>
      </c>
      <c r="GU1648" s="9" t="e">
        <f ca="1">INDIRECT(ADDRESS(ROW(),Controls!#REF!+105))</f>
        <v>#REF!</v>
      </c>
      <c r="GV1648" s="9" t="e">
        <f ca="1">INDIRECT(ADDRESS(ROW(),Controls!#REF!+120))</f>
        <v>#REF!</v>
      </c>
      <c r="GW1648" s="9" t="e">
        <f ca="1">INDIRECT(ADDRESS(ROW(),Controls!#REF!+15))</f>
        <v>#REF!</v>
      </c>
      <c r="GX1648" s="9" t="e">
        <f ca="1">INDIRECT(ADDRESS(ROW(),Controls!#REF!+135))</f>
        <v>#REF!</v>
      </c>
      <c r="HJ1648" s="9" t="e">
        <f t="shared" ca="1" si="150"/>
        <v>#REF!</v>
      </c>
      <c r="HK1648" s="9" t="e">
        <f t="shared" ca="1" si="151"/>
        <v>#REF!</v>
      </c>
      <c r="HL1648" s="9" t="e">
        <f t="shared" ca="1" si="152"/>
        <v>#REF!</v>
      </c>
      <c r="HM1648" s="9" t="e">
        <f t="shared" ca="1" si="153"/>
        <v>#REF!</v>
      </c>
      <c r="HN1648" s="9" t="e">
        <f ca="1">SQRT($GS1648*(1-$GS1648/Controls!$D$15))</f>
        <v>#REF!</v>
      </c>
      <c r="HO1648" s="9" t="e">
        <f t="shared" ca="1" si="154"/>
        <v>#REF!</v>
      </c>
      <c r="HP1648" s="9" t="e">
        <f t="shared" ca="1" si="155"/>
        <v>#REF!</v>
      </c>
      <c r="HQ1648" s="9" t="e">
        <f ca="1">IF($GV1648=0,NA(),($GX1648*Controls!#REF!))</f>
        <v>#REF!</v>
      </c>
    </row>
    <row r="1649" spans="198:225" x14ac:dyDescent="0.25">
      <c r="GP1649" s="9" t="e">
        <f ca="1">INDIRECT(ADDRESS(ROW(),Controls!#REF!+30))</f>
        <v>#REF!</v>
      </c>
      <c r="GQ1649" s="9" t="e">
        <f ca="1">INDIRECT(ADDRESS(ROW(),Controls!#REF!+45))</f>
        <v>#REF!</v>
      </c>
      <c r="GR1649" s="9" t="e">
        <f ca="1">INDIRECT(ADDRESS(ROW(),Controls!#REF!+60))</f>
        <v>#REF!</v>
      </c>
      <c r="GS1649" s="9" t="e">
        <f ca="1">INDIRECT(ADDRESS(ROW(),Controls!#REF!+75))</f>
        <v>#REF!</v>
      </c>
      <c r="GT1649" s="9" t="e">
        <f ca="1">INDIRECT(ADDRESS(ROW(),Controls!#REF!+90))</f>
        <v>#REF!</v>
      </c>
      <c r="GU1649" s="9" t="e">
        <f ca="1">INDIRECT(ADDRESS(ROW(),Controls!#REF!+105))</f>
        <v>#REF!</v>
      </c>
      <c r="GV1649" s="9" t="e">
        <f ca="1">INDIRECT(ADDRESS(ROW(),Controls!#REF!+120))</f>
        <v>#REF!</v>
      </c>
      <c r="GW1649" s="9" t="e">
        <f ca="1">INDIRECT(ADDRESS(ROW(),Controls!#REF!+15))</f>
        <v>#REF!</v>
      </c>
      <c r="GX1649" s="9" t="e">
        <f ca="1">INDIRECT(ADDRESS(ROW(),Controls!#REF!+135))</f>
        <v>#REF!</v>
      </c>
      <c r="HJ1649" s="9" t="e">
        <f t="shared" ca="1" si="150"/>
        <v>#REF!</v>
      </c>
      <c r="HK1649" s="9" t="e">
        <f t="shared" ca="1" si="151"/>
        <v>#REF!</v>
      </c>
      <c r="HL1649" s="9" t="e">
        <f t="shared" ca="1" si="152"/>
        <v>#REF!</v>
      </c>
      <c r="HM1649" s="9" t="e">
        <f t="shared" ca="1" si="153"/>
        <v>#REF!</v>
      </c>
      <c r="HN1649" s="9" t="e">
        <f ca="1">SQRT($GS1649*(1-$GS1649/Controls!$D$15))</f>
        <v>#REF!</v>
      </c>
      <c r="HO1649" s="9" t="e">
        <f t="shared" ca="1" si="154"/>
        <v>#REF!</v>
      </c>
      <c r="HP1649" s="9" t="e">
        <f t="shared" ca="1" si="155"/>
        <v>#REF!</v>
      </c>
      <c r="HQ1649" s="9" t="e">
        <f ca="1">IF($GV1649=0,NA(),($GX1649*Controls!#REF!))</f>
        <v>#REF!</v>
      </c>
    </row>
    <row r="1650" spans="198:225" x14ac:dyDescent="0.25">
      <c r="GP1650" s="9" t="e">
        <f ca="1">INDIRECT(ADDRESS(ROW(),Controls!#REF!+30))</f>
        <v>#REF!</v>
      </c>
      <c r="GQ1650" s="9" t="e">
        <f ca="1">INDIRECT(ADDRESS(ROW(),Controls!#REF!+45))</f>
        <v>#REF!</v>
      </c>
      <c r="GR1650" s="9" t="e">
        <f ca="1">INDIRECT(ADDRESS(ROW(),Controls!#REF!+60))</f>
        <v>#REF!</v>
      </c>
      <c r="GS1650" s="9" t="e">
        <f ca="1">INDIRECT(ADDRESS(ROW(),Controls!#REF!+75))</f>
        <v>#REF!</v>
      </c>
      <c r="GT1650" s="9" t="e">
        <f ca="1">INDIRECT(ADDRESS(ROW(),Controls!#REF!+90))</f>
        <v>#REF!</v>
      </c>
      <c r="GU1650" s="9" t="e">
        <f ca="1">INDIRECT(ADDRESS(ROW(),Controls!#REF!+105))</f>
        <v>#REF!</v>
      </c>
      <c r="GV1650" s="9" t="e">
        <f ca="1">INDIRECT(ADDRESS(ROW(),Controls!#REF!+120))</f>
        <v>#REF!</v>
      </c>
      <c r="GW1650" s="9" t="e">
        <f ca="1">INDIRECT(ADDRESS(ROW(),Controls!#REF!+15))</f>
        <v>#REF!</v>
      </c>
      <c r="GX1650" s="9" t="e">
        <f ca="1">INDIRECT(ADDRESS(ROW(),Controls!#REF!+135))</f>
        <v>#REF!</v>
      </c>
      <c r="HJ1650" s="9" t="e">
        <f t="shared" ca="1" si="150"/>
        <v>#REF!</v>
      </c>
      <c r="HK1650" s="9" t="e">
        <f t="shared" ca="1" si="151"/>
        <v>#REF!</v>
      </c>
      <c r="HL1650" s="9" t="e">
        <f t="shared" ca="1" si="152"/>
        <v>#REF!</v>
      </c>
      <c r="HM1650" s="9" t="e">
        <f t="shared" ca="1" si="153"/>
        <v>#REF!</v>
      </c>
      <c r="HN1650" s="9" t="e">
        <f ca="1">SQRT($GS1650*(1-$GS1650/Controls!$D$15))</f>
        <v>#REF!</v>
      </c>
      <c r="HO1650" s="9" t="e">
        <f t="shared" ca="1" si="154"/>
        <v>#REF!</v>
      </c>
      <c r="HP1650" s="9" t="e">
        <f t="shared" ca="1" si="155"/>
        <v>#REF!</v>
      </c>
      <c r="HQ1650" s="9" t="e">
        <f ca="1">IF($GV1650=0,NA(),($GX1650*Controls!#REF!))</f>
        <v>#REF!</v>
      </c>
    </row>
    <row r="1651" spans="198:225" x14ac:dyDescent="0.25">
      <c r="GP1651" s="9" t="e">
        <f ca="1">INDIRECT(ADDRESS(ROW(),Controls!#REF!+30))</f>
        <v>#REF!</v>
      </c>
      <c r="GQ1651" s="9" t="e">
        <f ca="1">INDIRECT(ADDRESS(ROW(),Controls!#REF!+45))</f>
        <v>#REF!</v>
      </c>
      <c r="GR1651" s="9" t="e">
        <f ca="1">INDIRECT(ADDRESS(ROW(),Controls!#REF!+60))</f>
        <v>#REF!</v>
      </c>
      <c r="GS1651" s="9" t="e">
        <f ca="1">INDIRECT(ADDRESS(ROW(),Controls!#REF!+75))</f>
        <v>#REF!</v>
      </c>
      <c r="GT1651" s="9" t="e">
        <f ca="1">INDIRECT(ADDRESS(ROW(),Controls!#REF!+90))</f>
        <v>#REF!</v>
      </c>
      <c r="GU1651" s="9" t="e">
        <f ca="1">INDIRECT(ADDRESS(ROW(),Controls!#REF!+105))</f>
        <v>#REF!</v>
      </c>
      <c r="GV1651" s="9" t="e">
        <f ca="1">INDIRECT(ADDRESS(ROW(),Controls!#REF!+120))</f>
        <v>#REF!</v>
      </c>
      <c r="GW1651" s="9" t="e">
        <f ca="1">INDIRECT(ADDRESS(ROW(),Controls!#REF!+15))</f>
        <v>#REF!</v>
      </c>
      <c r="GX1651" s="9" t="e">
        <f ca="1">INDIRECT(ADDRESS(ROW(),Controls!#REF!+135))</f>
        <v>#REF!</v>
      </c>
      <c r="HJ1651" s="9" t="e">
        <f t="shared" ca="1" si="150"/>
        <v>#REF!</v>
      </c>
      <c r="HK1651" s="9" t="e">
        <f t="shared" ca="1" si="151"/>
        <v>#REF!</v>
      </c>
      <c r="HL1651" s="9" t="e">
        <f t="shared" ca="1" si="152"/>
        <v>#REF!</v>
      </c>
      <c r="HM1651" s="9" t="e">
        <f t="shared" ca="1" si="153"/>
        <v>#REF!</v>
      </c>
      <c r="HN1651" s="9" t="e">
        <f ca="1">SQRT($GS1651*(1-$GS1651/Controls!$D$15))</f>
        <v>#REF!</v>
      </c>
      <c r="HO1651" s="9" t="e">
        <f t="shared" ca="1" si="154"/>
        <v>#REF!</v>
      </c>
      <c r="HP1651" s="9" t="e">
        <f t="shared" ca="1" si="155"/>
        <v>#REF!</v>
      </c>
      <c r="HQ1651" s="9" t="e">
        <f ca="1">IF($GV1651=0,NA(),($GX1651*Controls!#REF!))</f>
        <v>#REF!</v>
      </c>
    </row>
    <row r="1652" spans="198:225" x14ac:dyDescent="0.25">
      <c r="GP1652" s="9" t="e">
        <f ca="1">INDIRECT(ADDRESS(ROW(),Controls!#REF!+30))</f>
        <v>#REF!</v>
      </c>
      <c r="GQ1652" s="9" t="e">
        <f ca="1">INDIRECT(ADDRESS(ROW(),Controls!#REF!+45))</f>
        <v>#REF!</v>
      </c>
      <c r="GR1652" s="9" t="e">
        <f ca="1">INDIRECT(ADDRESS(ROW(),Controls!#REF!+60))</f>
        <v>#REF!</v>
      </c>
      <c r="GS1652" s="9" t="e">
        <f ca="1">INDIRECT(ADDRESS(ROW(),Controls!#REF!+75))</f>
        <v>#REF!</v>
      </c>
      <c r="GT1652" s="9" t="e">
        <f ca="1">INDIRECT(ADDRESS(ROW(),Controls!#REF!+90))</f>
        <v>#REF!</v>
      </c>
      <c r="GU1652" s="9" t="e">
        <f ca="1">INDIRECT(ADDRESS(ROW(),Controls!#REF!+105))</f>
        <v>#REF!</v>
      </c>
      <c r="GV1652" s="9" t="e">
        <f ca="1">INDIRECT(ADDRESS(ROW(),Controls!#REF!+120))</f>
        <v>#REF!</v>
      </c>
      <c r="GW1652" s="9" t="e">
        <f ca="1">INDIRECT(ADDRESS(ROW(),Controls!#REF!+15))</f>
        <v>#REF!</v>
      </c>
      <c r="GX1652" s="9" t="e">
        <f ca="1">INDIRECT(ADDRESS(ROW(),Controls!#REF!+135))</f>
        <v>#REF!</v>
      </c>
      <c r="HJ1652" s="9" t="e">
        <f t="shared" ca="1" si="150"/>
        <v>#REF!</v>
      </c>
      <c r="HK1652" s="9" t="e">
        <f t="shared" ca="1" si="151"/>
        <v>#REF!</v>
      </c>
      <c r="HL1652" s="9" t="e">
        <f t="shared" ca="1" si="152"/>
        <v>#REF!</v>
      </c>
      <c r="HM1652" s="9" t="e">
        <f t="shared" ca="1" si="153"/>
        <v>#REF!</v>
      </c>
      <c r="HN1652" s="9" t="e">
        <f ca="1">SQRT($GS1652*(1-$GS1652/Controls!$D$15))</f>
        <v>#REF!</v>
      </c>
      <c r="HO1652" s="9" t="e">
        <f t="shared" ca="1" si="154"/>
        <v>#REF!</v>
      </c>
      <c r="HP1652" s="9" t="e">
        <f t="shared" ca="1" si="155"/>
        <v>#REF!</v>
      </c>
      <c r="HQ1652" s="9" t="e">
        <f ca="1">IF($GV1652=0,NA(),($GX1652*Controls!#REF!))</f>
        <v>#REF!</v>
      </c>
    </row>
    <row r="1653" spans="198:225" x14ac:dyDescent="0.25">
      <c r="GP1653" s="9" t="e">
        <f ca="1">INDIRECT(ADDRESS(ROW(),Controls!#REF!+30))</f>
        <v>#REF!</v>
      </c>
      <c r="GQ1653" s="9" t="e">
        <f ca="1">INDIRECT(ADDRESS(ROW(),Controls!#REF!+45))</f>
        <v>#REF!</v>
      </c>
      <c r="GR1653" s="9" t="e">
        <f ca="1">INDIRECT(ADDRESS(ROW(),Controls!#REF!+60))</f>
        <v>#REF!</v>
      </c>
      <c r="GS1653" s="9" t="e">
        <f ca="1">INDIRECT(ADDRESS(ROW(),Controls!#REF!+75))</f>
        <v>#REF!</v>
      </c>
      <c r="GT1653" s="9" t="e">
        <f ca="1">INDIRECT(ADDRESS(ROW(),Controls!#REF!+90))</f>
        <v>#REF!</v>
      </c>
      <c r="GU1653" s="9" t="e">
        <f ca="1">INDIRECT(ADDRESS(ROW(),Controls!#REF!+105))</f>
        <v>#REF!</v>
      </c>
      <c r="GV1653" s="9" t="e">
        <f ca="1">INDIRECT(ADDRESS(ROW(),Controls!#REF!+120))</f>
        <v>#REF!</v>
      </c>
      <c r="GW1653" s="9" t="e">
        <f ca="1">INDIRECT(ADDRESS(ROW(),Controls!#REF!+15))</f>
        <v>#REF!</v>
      </c>
      <c r="GX1653" s="9" t="e">
        <f ca="1">INDIRECT(ADDRESS(ROW(),Controls!#REF!+135))</f>
        <v>#REF!</v>
      </c>
      <c r="HJ1653" s="9" t="e">
        <f t="shared" ca="1" si="150"/>
        <v>#REF!</v>
      </c>
      <c r="HK1653" s="9" t="e">
        <f t="shared" ca="1" si="151"/>
        <v>#REF!</v>
      </c>
      <c r="HL1653" s="9" t="e">
        <f t="shared" ca="1" si="152"/>
        <v>#REF!</v>
      </c>
      <c r="HM1653" s="9" t="e">
        <f t="shared" ca="1" si="153"/>
        <v>#REF!</v>
      </c>
      <c r="HN1653" s="9" t="e">
        <f ca="1">SQRT($GS1653*(1-$GS1653/Controls!$D$15))</f>
        <v>#REF!</v>
      </c>
      <c r="HO1653" s="9" t="e">
        <f t="shared" ca="1" si="154"/>
        <v>#REF!</v>
      </c>
      <c r="HP1653" s="9" t="e">
        <f t="shared" ca="1" si="155"/>
        <v>#REF!</v>
      </c>
      <c r="HQ1653" s="9" t="e">
        <f ca="1">IF($GV1653=0,NA(),($GX1653*Controls!#REF!))</f>
        <v>#REF!</v>
      </c>
    </row>
    <row r="1654" spans="198:225" x14ac:dyDescent="0.25">
      <c r="GP1654" s="9" t="e">
        <f ca="1">INDIRECT(ADDRESS(ROW(),Controls!#REF!+30))</f>
        <v>#REF!</v>
      </c>
      <c r="GQ1654" s="9" t="e">
        <f ca="1">INDIRECT(ADDRESS(ROW(),Controls!#REF!+45))</f>
        <v>#REF!</v>
      </c>
      <c r="GR1654" s="9" t="e">
        <f ca="1">INDIRECT(ADDRESS(ROW(),Controls!#REF!+60))</f>
        <v>#REF!</v>
      </c>
      <c r="GS1654" s="9" t="e">
        <f ca="1">INDIRECT(ADDRESS(ROW(),Controls!#REF!+75))</f>
        <v>#REF!</v>
      </c>
      <c r="GT1654" s="9" t="e">
        <f ca="1">INDIRECT(ADDRESS(ROW(),Controls!#REF!+90))</f>
        <v>#REF!</v>
      </c>
      <c r="GU1654" s="9" t="e">
        <f ca="1">INDIRECT(ADDRESS(ROW(),Controls!#REF!+105))</f>
        <v>#REF!</v>
      </c>
      <c r="GV1654" s="9" t="e">
        <f ca="1">INDIRECT(ADDRESS(ROW(),Controls!#REF!+120))</f>
        <v>#REF!</v>
      </c>
      <c r="GW1654" s="9" t="e">
        <f ca="1">INDIRECT(ADDRESS(ROW(),Controls!#REF!+15))</f>
        <v>#REF!</v>
      </c>
      <c r="GX1654" s="9" t="e">
        <f ca="1">INDIRECT(ADDRESS(ROW(),Controls!#REF!+135))</f>
        <v>#REF!</v>
      </c>
      <c r="HJ1654" s="9" t="e">
        <f t="shared" ca="1" si="150"/>
        <v>#REF!</v>
      </c>
      <c r="HK1654" s="9" t="e">
        <f t="shared" ca="1" si="151"/>
        <v>#REF!</v>
      </c>
      <c r="HL1654" s="9" t="e">
        <f t="shared" ca="1" si="152"/>
        <v>#REF!</v>
      </c>
      <c r="HM1654" s="9" t="e">
        <f t="shared" ca="1" si="153"/>
        <v>#REF!</v>
      </c>
      <c r="HN1654" s="9" t="e">
        <f ca="1">SQRT($GS1654*(1-$GS1654/Controls!$D$15))</f>
        <v>#REF!</v>
      </c>
      <c r="HO1654" s="9" t="e">
        <f t="shared" ca="1" si="154"/>
        <v>#REF!</v>
      </c>
      <c r="HP1654" s="9" t="e">
        <f t="shared" ca="1" si="155"/>
        <v>#REF!</v>
      </c>
      <c r="HQ1654" s="9" t="e">
        <f ca="1">IF($GV1654=0,NA(),($GX1654*Controls!#REF!))</f>
        <v>#REF!</v>
      </c>
    </row>
    <row r="1655" spans="198:225" x14ac:dyDescent="0.25">
      <c r="GP1655" s="9" t="e">
        <f ca="1">INDIRECT(ADDRESS(ROW(),Controls!#REF!+30))</f>
        <v>#REF!</v>
      </c>
      <c r="GQ1655" s="9" t="e">
        <f ca="1">INDIRECT(ADDRESS(ROW(),Controls!#REF!+45))</f>
        <v>#REF!</v>
      </c>
      <c r="GR1655" s="9" t="e">
        <f ca="1">INDIRECT(ADDRESS(ROW(),Controls!#REF!+60))</f>
        <v>#REF!</v>
      </c>
      <c r="GS1655" s="9" t="e">
        <f ca="1">INDIRECT(ADDRESS(ROW(),Controls!#REF!+75))</f>
        <v>#REF!</v>
      </c>
      <c r="GT1655" s="9" t="e">
        <f ca="1">INDIRECT(ADDRESS(ROW(),Controls!#REF!+90))</f>
        <v>#REF!</v>
      </c>
      <c r="GU1655" s="9" t="e">
        <f ca="1">INDIRECT(ADDRESS(ROW(),Controls!#REF!+105))</f>
        <v>#REF!</v>
      </c>
      <c r="GV1655" s="9" t="e">
        <f ca="1">INDIRECT(ADDRESS(ROW(),Controls!#REF!+120))</f>
        <v>#REF!</v>
      </c>
      <c r="GW1655" s="9" t="e">
        <f ca="1">INDIRECT(ADDRESS(ROW(),Controls!#REF!+15))</f>
        <v>#REF!</v>
      </c>
      <c r="GX1655" s="9" t="e">
        <f ca="1">INDIRECT(ADDRESS(ROW(),Controls!#REF!+135))</f>
        <v>#REF!</v>
      </c>
      <c r="HJ1655" s="9" t="e">
        <f t="shared" ca="1" si="150"/>
        <v>#REF!</v>
      </c>
      <c r="HK1655" s="9" t="e">
        <f t="shared" ca="1" si="151"/>
        <v>#REF!</v>
      </c>
      <c r="HL1655" s="9" t="e">
        <f t="shared" ca="1" si="152"/>
        <v>#REF!</v>
      </c>
      <c r="HM1655" s="9" t="e">
        <f t="shared" ca="1" si="153"/>
        <v>#REF!</v>
      </c>
      <c r="HN1655" s="9" t="e">
        <f ca="1">SQRT($GS1655*(1-$GS1655/Controls!$D$15))</f>
        <v>#REF!</v>
      </c>
      <c r="HO1655" s="9" t="e">
        <f t="shared" ca="1" si="154"/>
        <v>#REF!</v>
      </c>
      <c r="HP1655" s="9" t="e">
        <f t="shared" ca="1" si="155"/>
        <v>#REF!</v>
      </c>
      <c r="HQ1655" s="9" t="e">
        <f ca="1">IF($GV1655=0,NA(),($GX1655*Controls!#REF!))</f>
        <v>#REF!</v>
      </c>
    </row>
    <row r="1656" spans="198:225" x14ac:dyDescent="0.25">
      <c r="GP1656" s="9" t="e">
        <f ca="1">INDIRECT(ADDRESS(ROW(),Controls!#REF!+30))</f>
        <v>#REF!</v>
      </c>
      <c r="GQ1656" s="9" t="e">
        <f ca="1">INDIRECT(ADDRESS(ROW(),Controls!#REF!+45))</f>
        <v>#REF!</v>
      </c>
      <c r="GR1656" s="9" t="e">
        <f ca="1">INDIRECT(ADDRESS(ROW(),Controls!#REF!+60))</f>
        <v>#REF!</v>
      </c>
      <c r="GS1656" s="9" t="e">
        <f ca="1">INDIRECT(ADDRESS(ROW(),Controls!#REF!+75))</f>
        <v>#REF!</v>
      </c>
      <c r="GT1656" s="9" t="e">
        <f ca="1">INDIRECT(ADDRESS(ROW(),Controls!#REF!+90))</f>
        <v>#REF!</v>
      </c>
      <c r="GU1656" s="9" t="e">
        <f ca="1">INDIRECT(ADDRESS(ROW(),Controls!#REF!+105))</f>
        <v>#REF!</v>
      </c>
      <c r="GV1656" s="9" t="e">
        <f ca="1">INDIRECT(ADDRESS(ROW(),Controls!#REF!+120))</f>
        <v>#REF!</v>
      </c>
      <c r="GW1656" s="9" t="e">
        <f ca="1">INDIRECT(ADDRESS(ROW(),Controls!#REF!+15))</f>
        <v>#REF!</v>
      </c>
      <c r="GX1656" s="9" t="e">
        <f ca="1">INDIRECT(ADDRESS(ROW(),Controls!#REF!+135))</f>
        <v>#REF!</v>
      </c>
      <c r="HJ1656" s="9" t="e">
        <f t="shared" ca="1" si="150"/>
        <v>#REF!</v>
      </c>
      <c r="HK1656" s="9" t="e">
        <f t="shared" ca="1" si="151"/>
        <v>#REF!</v>
      </c>
      <c r="HL1656" s="9" t="e">
        <f t="shared" ca="1" si="152"/>
        <v>#REF!</v>
      </c>
      <c r="HM1656" s="9" t="e">
        <f t="shared" ca="1" si="153"/>
        <v>#REF!</v>
      </c>
      <c r="HN1656" s="9" t="e">
        <f ca="1">SQRT($GS1656*(1-$GS1656/Controls!$D$15))</f>
        <v>#REF!</v>
      </c>
      <c r="HO1656" s="9" t="e">
        <f t="shared" ca="1" si="154"/>
        <v>#REF!</v>
      </c>
      <c r="HP1656" s="9" t="e">
        <f t="shared" ca="1" si="155"/>
        <v>#REF!</v>
      </c>
      <c r="HQ1656" s="9" t="e">
        <f ca="1">IF($GV1656=0,NA(),($GX1656*Controls!#REF!))</f>
        <v>#REF!</v>
      </c>
    </row>
    <row r="1657" spans="198:225" x14ac:dyDescent="0.25">
      <c r="GP1657" s="9" t="e">
        <f ca="1">INDIRECT(ADDRESS(ROW(),Controls!#REF!+30))</f>
        <v>#REF!</v>
      </c>
      <c r="GQ1657" s="9" t="e">
        <f ca="1">INDIRECT(ADDRESS(ROW(),Controls!#REF!+45))</f>
        <v>#REF!</v>
      </c>
      <c r="GR1657" s="9" t="e">
        <f ca="1">INDIRECT(ADDRESS(ROW(),Controls!#REF!+60))</f>
        <v>#REF!</v>
      </c>
      <c r="GS1657" s="9" t="e">
        <f ca="1">INDIRECT(ADDRESS(ROW(),Controls!#REF!+75))</f>
        <v>#REF!</v>
      </c>
      <c r="GT1657" s="9" t="e">
        <f ca="1">INDIRECT(ADDRESS(ROW(),Controls!#REF!+90))</f>
        <v>#REF!</v>
      </c>
      <c r="GU1657" s="9" t="e">
        <f ca="1">INDIRECT(ADDRESS(ROW(),Controls!#REF!+105))</f>
        <v>#REF!</v>
      </c>
      <c r="GV1657" s="9" t="e">
        <f ca="1">INDIRECT(ADDRESS(ROW(),Controls!#REF!+120))</f>
        <v>#REF!</v>
      </c>
      <c r="GW1657" s="9" t="e">
        <f ca="1">INDIRECT(ADDRESS(ROW(),Controls!#REF!+15))</f>
        <v>#REF!</v>
      </c>
      <c r="GX1657" s="9" t="e">
        <f ca="1">INDIRECT(ADDRESS(ROW(),Controls!#REF!+135))</f>
        <v>#REF!</v>
      </c>
      <c r="HJ1657" s="9" t="e">
        <f t="shared" ca="1" si="150"/>
        <v>#REF!</v>
      </c>
      <c r="HK1657" s="9" t="e">
        <f t="shared" ca="1" si="151"/>
        <v>#REF!</v>
      </c>
      <c r="HL1657" s="9" t="e">
        <f t="shared" ca="1" si="152"/>
        <v>#REF!</v>
      </c>
      <c r="HM1657" s="9" t="e">
        <f t="shared" ca="1" si="153"/>
        <v>#REF!</v>
      </c>
      <c r="HN1657" s="9" t="e">
        <f ca="1">SQRT($GS1657*(1-$GS1657/Controls!$D$15))</f>
        <v>#REF!</v>
      </c>
      <c r="HO1657" s="9" t="e">
        <f t="shared" ca="1" si="154"/>
        <v>#REF!</v>
      </c>
      <c r="HP1657" s="9" t="e">
        <f t="shared" ca="1" si="155"/>
        <v>#REF!</v>
      </c>
      <c r="HQ1657" s="9" t="e">
        <f ca="1">IF($GV1657=0,NA(),($GX1657*Controls!#REF!))</f>
        <v>#REF!</v>
      </c>
    </row>
    <row r="1658" spans="198:225" x14ac:dyDescent="0.25">
      <c r="GP1658" s="9" t="e">
        <f ca="1">INDIRECT(ADDRESS(ROW(),Controls!#REF!+30))</f>
        <v>#REF!</v>
      </c>
      <c r="GQ1658" s="9" t="e">
        <f ca="1">INDIRECT(ADDRESS(ROW(),Controls!#REF!+45))</f>
        <v>#REF!</v>
      </c>
      <c r="GR1658" s="9" t="e">
        <f ca="1">INDIRECT(ADDRESS(ROW(),Controls!#REF!+60))</f>
        <v>#REF!</v>
      </c>
      <c r="GS1658" s="9" t="e">
        <f ca="1">INDIRECT(ADDRESS(ROW(),Controls!#REF!+75))</f>
        <v>#REF!</v>
      </c>
      <c r="GT1658" s="9" t="e">
        <f ca="1">INDIRECT(ADDRESS(ROW(),Controls!#REF!+90))</f>
        <v>#REF!</v>
      </c>
      <c r="GU1658" s="9" t="e">
        <f ca="1">INDIRECT(ADDRESS(ROW(),Controls!#REF!+105))</f>
        <v>#REF!</v>
      </c>
      <c r="GV1658" s="9" t="e">
        <f ca="1">INDIRECT(ADDRESS(ROW(),Controls!#REF!+120))</f>
        <v>#REF!</v>
      </c>
      <c r="GW1658" s="9" t="e">
        <f ca="1">INDIRECT(ADDRESS(ROW(),Controls!#REF!+15))</f>
        <v>#REF!</v>
      </c>
      <c r="GX1658" s="9" t="e">
        <f ca="1">INDIRECT(ADDRESS(ROW(),Controls!#REF!+135))</f>
        <v>#REF!</v>
      </c>
      <c r="HJ1658" s="9" t="e">
        <f t="shared" ca="1" si="150"/>
        <v>#REF!</v>
      </c>
      <c r="HK1658" s="9" t="e">
        <f t="shared" ca="1" si="151"/>
        <v>#REF!</v>
      </c>
      <c r="HL1658" s="9" t="e">
        <f t="shared" ca="1" si="152"/>
        <v>#REF!</v>
      </c>
      <c r="HM1658" s="9" t="e">
        <f t="shared" ca="1" si="153"/>
        <v>#REF!</v>
      </c>
      <c r="HN1658" s="9" t="e">
        <f ca="1">SQRT($GS1658*(1-$GS1658/Controls!$D$15))</f>
        <v>#REF!</v>
      </c>
      <c r="HO1658" s="9" t="e">
        <f t="shared" ca="1" si="154"/>
        <v>#REF!</v>
      </c>
      <c r="HP1658" s="9" t="e">
        <f t="shared" ca="1" si="155"/>
        <v>#REF!</v>
      </c>
      <c r="HQ1658" s="9" t="e">
        <f ca="1">IF($GV1658=0,NA(),($GX1658*Controls!#REF!))</f>
        <v>#REF!</v>
      </c>
    </row>
    <row r="1659" spans="198:225" x14ac:dyDescent="0.25">
      <c r="GP1659" s="9" t="e">
        <f ca="1">INDIRECT(ADDRESS(ROW(),Controls!#REF!+30))</f>
        <v>#REF!</v>
      </c>
      <c r="GQ1659" s="9" t="e">
        <f ca="1">INDIRECT(ADDRESS(ROW(),Controls!#REF!+45))</f>
        <v>#REF!</v>
      </c>
      <c r="GR1659" s="9" t="e">
        <f ca="1">INDIRECT(ADDRESS(ROW(),Controls!#REF!+60))</f>
        <v>#REF!</v>
      </c>
      <c r="GS1659" s="9" t="e">
        <f ca="1">INDIRECT(ADDRESS(ROW(),Controls!#REF!+75))</f>
        <v>#REF!</v>
      </c>
      <c r="GT1659" s="9" t="e">
        <f ca="1">INDIRECT(ADDRESS(ROW(),Controls!#REF!+90))</f>
        <v>#REF!</v>
      </c>
      <c r="GU1659" s="9" t="e">
        <f ca="1">INDIRECT(ADDRESS(ROW(),Controls!#REF!+105))</f>
        <v>#REF!</v>
      </c>
      <c r="GV1659" s="9" t="e">
        <f ca="1">INDIRECT(ADDRESS(ROW(),Controls!#REF!+120))</f>
        <v>#REF!</v>
      </c>
      <c r="GW1659" s="9" t="e">
        <f ca="1">INDIRECT(ADDRESS(ROW(),Controls!#REF!+15))</f>
        <v>#REF!</v>
      </c>
      <c r="GX1659" s="9" t="e">
        <f ca="1">INDIRECT(ADDRESS(ROW(),Controls!#REF!+135))</f>
        <v>#REF!</v>
      </c>
      <c r="HJ1659" s="9" t="e">
        <f t="shared" ca="1" si="150"/>
        <v>#REF!</v>
      </c>
      <c r="HK1659" s="9" t="e">
        <f t="shared" ca="1" si="151"/>
        <v>#REF!</v>
      </c>
      <c r="HL1659" s="9" t="e">
        <f t="shared" ca="1" si="152"/>
        <v>#REF!</v>
      </c>
      <c r="HM1659" s="9" t="e">
        <f t="shared" ca="1" si="153"/>
        <v>#REF!</v>
      </c>
      <c r="HN1659" s="9" t="e">
        <f ca="1">SQRT($GS1659*(1-$GS1659/Controls!$D$15))</f>
        <v>#REF!</v>
      </c>
      <c r="HO1659" s="9" t="e">
        <f t="shared" ca="1" si="154"/>
        <v>#REF!</v>
      </c>
      <c r="HP1659" s="9" t="e">
        <f t="shared" ca="1" si="155"/>
        <v>#REF!</v>
      </c>
      <c r="HQ1659" s="9" t="e">
        <f ca="1">IF($GV1659=0,NA(),($GX1659*Controls!#REF!))</f>
        <v>#REF!</v>
      </c>
    </row>
    <row r="1660" spans="198:225" x14ac:dyDescent="0.25">
      <c r="GP1660" s="9" t="e">
        <f ca="1">INDIRECT(ADDRESS(ROW(),Controls!#REF!+30))</f>
        <v>#REF!</v>
      </c>
      <c r="GQ1660" s="9" t="e">
        <f ca="1">INDIRECT(ADDRESS(ROW(),Controls!#REF!+45))</f>
        <v>#REF!</v>
      </c>
      <c r="GR1660" s="9" t="e">
        <f ca="1">INDIRECT(ADDRESS(ROW(),Controls!#REF!+60))</f>
        <v>#REF!</v>
      </c>
      <c r="GS1660" s="9" t="e">
        <f ca="1">INDIRECT(ADDRESS(ROW(),Controls!#REF!+75))</f>
        <v>#REF!</v>
      </c>
      <c r="GT1660" s="9" t="e">
        <f ca="1">INDIRECT(ADDRESS(ROW(),Controls!#REF!+90))</f>
        <v>#REF!</v>
      </c>
      <c r="GU1660" s="9" t="e">
        <f ca="1">INDIRECT(ADDRESS(ROW(),Controls!#REF!+105))</f>
        <v>#REF!</v>
      </c>
      <c r="GV1660" s="9" t="e">
        <f ca="1">INDIRECT(ADDRESS(ROW(),Controls!#REF!+120))</f>
        <v>#REF!</v>
      </c>
      <c r="GW1660" s="9" t="e">
        <f ca="1">INDIRECT(ADDRESS(ROW(),Controls!#REF!+15))</f>
        <v>#REF!</v>
      </c>
      <c r="GX1660" s="9" t="e">
        <f ca="1">INDIRECT(ADDRESS(ROW(),Controls!#REF!+135))</f>
        <v>#REF!</v>
      </c>
      <c r="HJ1660" s="9" t="e">
        <f t="shared" ca="1" si="150"/>
        <v>#REF!</v>
      </c>
      <c r="HK1660" s="9" t="e">
        <f t="shared" ca="1" si="151"/>
        <v>#REF!</v>
      </c>
      <c r="HL1660" s="9" t="e">
        <f t="shared" ca="1" si="152"/>
        <v>#REF!</v>
      </c>
      <c r="HM1660" s="9" t="e">
        <f t="shared" ca="1" si="153"/>
        <v>#REF!</v>
      </c>
      <c r="HN1660" s="9" t="e">
        <f ca="1">SQRT($GS1660*(1-$GS1660/Controls!$D$15))</f>
        <v>#REF!</v>
      </c>
      <c r="HO1660" s="9" t="e">
        <f t="shared" ca="1" si="154"/>
        <v>#REF!</v>
      </c>
      <c r="HP1660" s="9" t="e">
        <f t="shared" ca="1" si="155"/>
        <v>#REF!</v>
      </c>
      <c r="HQ1660" s="9" t="e">
        <f ca="1">IF($GV1660=0,NA(),($GX1660*Controls!#REF!))</f>
        <v>#REF!</v>
      </c>
    </row>
    <row r="1661" spans="198:225" x14ac:dyDescent="0.25">
      <c r="GP1661" s="9" t="e">
        <f ca="1">INDIRECT(ADDRESS(ROW(),Controls!#REF!+30))</f>
        <v>#REF!</v>
      </c>
      <c r="GQ1661" s="9" t="e">
        <f ca="1">INDIRECT(ADDRESS(ROW(),Controls!#REF!+45))</f>
        <v>#REF!</v>
      </c>
      <c r="GR1661" s="9" t="e">
        <f ca="1">INDIRECT(ADDRESS(ROW(),Controls!#REF!+60))</f>
        <v>#REF!</v>
      </c>
      <c r="GS1661" s="9" t="e">
        <f ca="1">INDIRECT(ADDRESS(ROW(),Controls!#REF!+75))</f>
        <v>#REF!</v>
      </c>
      <c r="GT1661" s="9" t="e">
        <f ca="1">INDIRECT(ADDRESS(ROW(),Controls!#REF!+90))</f>
        <v>#REF!</v>
      </c>
      <c r="GU1661" s="9" t="e">
        <f ca="1">INDIRECT(ADDRESS(ROW(),Controls!#REF!+105))</f>
        <v>#REF!</v>
      </c>
      <c r="GV1661" s="9" t="e">
        <f ca="1">INDIRECT(ADDRESS(ROW(),Controls!#REF!+120))</f>
        <v>#REF!</v>
      </c>
      <c r="GW1661" s="9" t="e">
        <f ca="1">INDIRECT(ADDRESS(ROW(),Controls!#REF!+15))</f>
        <v>#REF!</v>
      </c>
      <c r="GX1661" s="9" t="e">
        <f ca="1">INDIRECT(ADDRESS(ROW(),Controls!#REF!+135))</f>
        <v>#REF!</v>
      </c>
      <c r="HJ1661" s="9" t="e">
        <f t="shared" ca="1" si="150"/>
        <v>#REF!</v>
      </c>
      <c r="HK1661" s="9" t="e">
        <f t="shared" ca="1" si="151"/>
        <v>#REF!</v>
      </c>
      <c r="HL1661" s="9" t="e">
        <f t="shared" ca="1" si="152"/>
        <v>#REF!</v>
      </c>
      <c r="HM1661" s="9" t="e">
        <f t="shared" ca="1" si="153"/>
        <v>#REF!</v>
      </c>
      <c r="HN1661" s="9" t="e">
        <f ca="1">SQRT($GS1661*(1-$GS1661/Controls!$D$15))</f>
        <v>#REF!</v>
      </c>
      <c r="HO1661" s="9" t="e">
        <f t="shared" ca="1" si="154"/>
        <v>#REF!</v>
      </c>
      <c r="HP1661" s="9" t="e">
        <f t="shared" ca="1" si="155"/>
        <v>#REF!</v>
      </c>
      <c r="HQ1661" s="9" t="e">
        <f ca="1">IF($GV1661=0,NA(),($GX1661*Controls!#REF!))</f>
        <v>#REF!</v>
      </c>
    </row>
    <row r="1662" spans="198:225" x14ac:dyDescent="0.25">
      <c r="GP1662" s="9" t="e">
        <f ca="1">INDIRECT(ADDRESS(ROW(),Controls!#REF!+30))</f>
        <v>#REF!</v>
      </c>
      <c r="GQ1662" s="9" t="e">
        <f ca="1">INDIRECT(ADDRESS(ROW(),Controls!#REF!+45))</f>
        <v>#REF!</v>
      </c>
      <c r="GR1662" s="9" t="e">
        <f ca="1">INDIRECT(ADDRESS(ROW(),Controls!#REF!+60))</f>
        <v>#REF!</v>
      </c>
      <c r="GS1662" s="9" t="e">
        <f ca="1">INDIRECT(ADDRESS(ROW(),Controls!#REF!+75))</f>
        <v>#REF!</v>
      </c>
      <c r="GT1662" s="9" t="e">
        <f ca="1">INDIRECT(ADDRESS(ROW(),Controls!#REF!+90))</f>
        <v>#REF!</v>
      </c>
      <c r="GU1662" s="9" t="e">
        <f ca="1">INDIRECT(ADDRESS(ROW(),Controls!#REF!+105))</f>
        <v>#REF!</v>
      </c>
      <c r="GV1662" s="9" t="e">
        <f ca="1">INDIRECT(ADDRESS(ROW(),Controls!#REF!+120))</f>
        <v>#REF!</v>
      </c>
      <c r="GW1662" s="9" t="e">
        <f ca="1">INDIRECT(ADDRESS(ROW(),Controls!#REF!+15))</f>
        <v>#REF!</v>
      </c>
      <c r="GX1662" s="9" t="e">
        <f ca="1">INDIRECT(ADDRESS(ROW(),Controls!#REF!+135))</f>
        <v>#REF!</v>
      </c>
      <c r="HJ1662" s="9" t="e">
        <f t="shared" ca="1" si="150"/>
        <v>#REF!</v>
      </c>
      <c r="HK1662" s="9" t="e">
        <f t="shared" ca="1" si="151"/>
        <v>#REF!</v>
      </c>
      <c r="HL1662" s="9" t="e">
        <f t="shared" ca="1" si="152"/>
        <v>#REF!</v>
      </c>
      <c r="HM1662" s="9" t="e">
        <f t="shared" ca="1" si="153"/>
        <v>#REF!</v>
      </c>
      <c r="HN1662" s="9" t="e">
        <f ca="1">SQRT($GS1662*(1-$GS1662/Controls!$D$15))</f>
        <v>#REF!</v>
      </c>
      <c r="HO1662" s="9" t="e">
        <f t="shared" ca="1" si="154"/>
        <v>#REF!</v>
      </c>
      <c r="HP1662" s="9" t="e">
        <f t="shared" ca="1" si="155"/>
        <v>#REF!</v>
      </c>
      <c r="HQ1662" s="9" t="e">
        <f ca="1">IF($GV1662=0,NA(),($GX1662*Controls!#REF!))</f>
        <v>#REF!</v>
      </c>
    </row>
    <row r="1663" spans="198:225" x14ac:dyDescent="0.25">
      <c r="GP1663" s="9" t="e">
        <f ca="1">INDIRECT(ADDRESS(ROW(),Controls!#REF!+30))</f>
        <v>#REF!</v>
      </c>
      <c r="GQ1663" s="9" t="e">
        <f ca="1">INDIRECT(ADDRESS(ROW(),Controls!#REF!+45))</f>
        <v>#REF!</v>
      </c>
      <c r="GR1663" s="9" t="e">
        <f ca="1">INDIRECT(ADDRESS(ROW(),Controls!#REF!+60))</f>
        <v>#REF!</v>
      </c>
      <c r="GS1663" s="9" t="e">
        <f ca="1">INDIRECT(ADDRESS(ROW(),Controls!#REF!+75))</f>
        <v>#REF!</v>
      </c>
      <c r="GT1663" s="9" t="e">
        <f ca="1">INDIRECT(ADDRESS(ROW(),Controls!#REF!+90))</f>
        <v>#REF!</v>
      </c>
      <c r="GU1663" s="9" t="e">
        <f ca="1">INDIRECT(ADDRESS(ROW(),Controls!#REF!+105))</f>
        <v>#REF!</v>
      </c>
      <c r="GV1663" s="9" t="e">
        <f ca="1">INDIRECT(ADDRESS(ROW(),Controls!#REF!+120))</f>
        <v>#REF!</v>
      </c>
      <c r="GW1663" s="9" t="e">
        <f ca="1">INDIRECT(ADDRESS(ROW(),Controls!#REF!+15))</f>
        <v>#REF!</v>
      </c>
      <c r="GX1663" s="9" t="e">
        <f ca="1">INDIRECT(ADDRESS(ROW(),Controls!#REF!+135))</f>
        <v>#REF!</v>
      </c>
      <c r="HJ1663" s="9" t="e">
        <f t="shared" ca="1" si="150"/>
        <v>#REF!</v>
      </c>
      <c r="HK1663" s="9" t="e">
        <f t="shared" ca="1" si="151"/>
        <v>#REF!</v>
      </c>
      <c r="HL1663" s="9" t="e">
        <f t="shared" ca="1" si="152"/>
        <v>#REF!</v>
      </c>
      <c r="HM1663" s="9" t="e">
        <f t="shared" ca="1" si="153"/>
        <v>#REF!</v>
      </c>
      <c r="HN1663" s="9" t="e">
        <f ca="1">SQRT($GS1663*(1-$GS1663/Controls!$D$15))</f>
        <v>#REF!</v>
      </c>
      <c r="HO1663" s="9" t="e">
        <f t="shared" ca="1" si="154"/>
        <v>#REF!</v>
      </c>
      <c r="HP1663" s="9" t="e">
        <f t="shared" ca="1" si="155"/>
        <v>#REF!</v>
      </c>
      <c r="HQ1663" s="9" t="e">
        <f ca="1">IF($GV1663=0,NA(),($GX1663*Controls!#REF!))</f>
        <v>#REF!</v>
      </c>
    </row>
    <row r="1664" spans="198:225" x14ac:dyDescent="0.25">
      <c r="GP1664" s="9" t="e">
        <f ca="1">INDIRECT(ADDRESS(ROW(),Controls!#REF!+30))</f>
        <v>#REF!</v>
      </c>
      <c r="GQ1664" s="9" t="e">
        <f ca="1">INDIRECT(ADDRESS(ROW(),Controls!#REF!+45))</f>
        <v>#REF!</v>
      </c>
      <c r="GR1664" s="9" t="e">
        <f ca="1">INDIRECT(ADDRESS(ROW(),Controls!#REF!+60))</f>
        <v>#REF!</v>
      </c>
      <c r="GS1664" s="9" t="e">
        <f ca="1">INDIRECT(ADDRESS(ROW(),Controls!#REF!+75))</f>
        <v>#REF!</v>
      </c>
      <c r="GT1664" s="9" t="e">
        <f ca="1">INDIRECT(ADDRESS(ROW(),Controls!#REF!+90))</f>
        <v>#REF!</v>
      </c>
      <c r="GU1664" s="9" t="e">
        <f ca="1">INDIRECT(ADDRESS(ROW(),Controls!#REF!+105))</f>
        <v>#REF!</v>
      </c>
      <c r="GV1664" s="9" t="e">
        <f ca="1">INDIRECT(ADDRESS(ROW(),Controls!#REF!+120))</f>
        <v>#REF!</v>
      </c>
      <c r="GW1664" s="9" t="e">
        <f ca="1">INDIRECT(ADDRESS(ROW(),Controls!#REF!+15))</f>
        <v>#REF!</v>
      </c>
      <c r="GX1664" s="9" t="e">
        <f ca="1">INDIRECT(ADDRESS(ROW(),Controls!#REF!+135))</f>
        <v>#REF!</v>
      </c>
      <c r="HJ1664" s="9" t="e">
        <f t="shared" ca="1" si="150"/>
        <v>#REF!</v>
      </c>
      <c r="HK1664" s="9" t="e">
        <f t="shared" ca="1" si="151"/>
        <v>#REF!</v>
      </c>
      <c r="HL1664" s="9" t="e">
        <f t="shared" ca="1" si="152"/>
        <v>#REF!</v>
      </c>
      <c r="HM1664" s="9" t="e">
        <f t="shared" ca="1" si="153"/>
        <v>#REF!</v>
      </c>
      <c r="HN1664" s="9" t="e">
        <f ca="1">SQRT($GS1664*(1-$GS1664/Controls!$D$15))</f>
        <v>#REF!</v>
      </c>
      <c r="HO1664" s="9" t="e">
        <f t="shared" ca="1" si="154"/>
        <v>#REF!</v>
      </c>
      <c r="HP1664" s="9" t="e">
        <f t="shared" ca="1" si="155"/>
        <v>#REF!</v>
      </c>
      <c r="HQ1664" s="9" t="e">
        <f ca="1">IF($GV1664=0,NA(),($GX1664*Controls!#REF!))</f>
        <v>#REF!</v>
      </c>
    </row>
    <row r="1665" spans="198:225" x14ac:dyDescent="0.25">
      <c r="GP1665" s="9" t="e">
        <f ca="1">INDIRECT(ADDRESS(ROW(),Controls!#REF!+30))</f>
        <v>#REF!</v>
      </c>
      <c r="GQ1665" s="9" t="e">
        <f ca="1">INDIRECT(ADDRESS(ROW(),Controls!#REF!+45))</f>
        <v>#REF!</v>
      </c>
      <c r="GR1665" s="9" t="e">
        <f ca="1">INDIRECT(ADDRESS(ROW(),Controls!#REF!+60))</f>
        <v>#REF!</v>
      </c>
      <c r="GS1665" s="9" t="e">
        <f ca="1">INDIRECT(ADDRESS(ROW(),Controls!#REF!+75))</f>
        <v>#REF!</v>
      </c>
      <c r="GT1665" s="9" t="e">
        <f ca="1">INDIRECT(ADDRESS(ROW(),Controls!#REF!+90))</f>
        <v>#REF!</v>
      </c>
      <c r="GU1665" s="9" t="e">
        <f ca="1">INDIRECT(ADDRESS(ROW(),Controls!#REF!+105))</f>
        <v>#REF!</v>
      </c>
      <c r="GV1665" s="9" t="e">
        <f ca="1">INDIRECT(ADDRESS(ROW(),Controls!#REF!+120))</f>
        <v>#REF!</v>
      </c>
      <c r="GW1665" s="9" t="e">
        <f ca="1">INDIRECT(ADDRESS(ROW(),Controls!#REF!+15))</f>
        <v>#REF!</v>
      </c>
      <c r="GX1665" s="9" t="e">
        <f ca="1">INDIRECT(ADDRESS(ROW(),Controls!#REF!+135))</f>
        <v>#REF!</v>
      </c>
      <c r="HJ1665" s="9" t="e">
        <f t="shared" ref="HJ1665:HJ1728" ca="1" si="156">IF($GV1665=0,NA(),MAX($GP1665,0.01)/$GQ1665)</f>
        <v>#REF!</v>
      </c>
      <c r="HK1665" s="9" t="e">
        <f t="shared" ref="HK1665:HK1728" ca="1" si="157">IF($GV1665=0,NA(),($GP1665-$GQ1665)/$GV1665)</f>
        <v>#REF!</v>
      </c>
      <c r="HL1665" s="9" t="e">
        <f t="shared" ref="HL1665:HL1728" ca="1" si="158">IF($GV1665=0,NA(),MAX($GU1665/$GT1665,0.01))</f>
        <v>#REF!</v>
      </c>
      <c r="HM1665" s="9" t="e">
        <f t="shared" ref="HM1665:HM1728" ca="1" si="159">IF($GV1665=0,NA(),($GU1665-$GT1665)/$GV1665)</f>
        <v>#REF!</v>
      </c>
      <c r="HN1665" s="9" t="e">
        <f ca="1">SQRT($GS1665*(1-$GS1665/Controls!$D$15))</f>
        <v>#REF!</v>
      </c>
      <c r="HO1665" s="9" t="e">
        <f t="shared" ref="HO1665:HO1728" ca="1" si="160">IF($HN1665=0,0,$GR1665/$HN1665)</f>
        <v>#REF!</v>
      </c>
      <c r="HP1665" s="9" t="e">
        <f t="shared" ref="HP1665:HP1728" ca="1" si="161">IF($GV1665=0,NA(),$GW1665/$GV1665)</f>
        <v>#REF!</v>
      </c>
      <c r="HQ1665" s="9" t="e">
        <f ca="1">IF($GV1665=0,NA(),($GX1665*Controls!#REF!))</f>
        <v>#REF!</v>
      </c>
    </row>
    <row r="1666" spans="198:225" x14ac:dyDescent="0.25">
      <c r="GP1666" s="9" t="e">
        <f ca="1">INDIRECT(ADDRESS(ROW(),Controls!#REF!+30))</f>
        <v>#REF!</v>
      </c>
      <c r="GQ1666" s="9" t="e">
        <f ca="1">INDIRECT(ADDRESS(ROW(),Controls!#REF!+45))</f>
        <v>#REF!</v>
      </c>
      <c r="GR1666" s="9" t="e">
        <f ca="1">INDIRECT(ADDRESS(ROW(),Controls!#REF!+60))</f>
        <v>#REF!</v>
      </c>
      <c r="GS1666" s="9" t="e">
        <f ca="1">INDIRECT(ADDRESS(ROW(),Controls!#REF!+75))</f>
        <v>#REF!</v>
      </c>
      <c r="GT1666" s="9" t="e">
        <f ca="1">INDIRECT(ADDRESS(ROW(),Controls!#REF!+90))</f>
        <v>#REF!</v>
      </c>
      <c r="GU1666" s="9" t="e">
        <f ca="1">INDIRECT(ADDRESS(ROW(),Controls!#REF!+105))</f>
        <v>#REF!</v>
      </c>
      <c r="GV1666" s="9" t="e">
        <f ca="1">INDIRECT(ADDRESS(ROW(),Controls!#REF!+120))</f>
        <v>#REF!</v>
      </c>
      <c r="GW1666" s="9" t="e">
        <f ca="1">INDIRECT(ADDRESS(ROW(),Controls!#REF!+15))</f>
        <v>#REF!</v>
      </c>
      <c r="GX1666" s="9" t="e">
        <f ca="1">INDIRECT(ADDRESS(ROW(),Controls!#REF!+135))</f>
        <v>#REF!</v>
      </c>
      <c r="HJ1666" s="9" t="e">
        <f t="shared" ca="1" si="156"/>
        <v>#REF!</v>
      </c>
      <c r="HK1666" s="9" t="e">
        <f t="shared" ca="1" si="157"/>
        <v>#REF!</v>
      </c>
      <c r="HL1666" s="9" t="e">
        <f t="shared" ca="1" si="158"/>
        <v>#REF!</v>
      </c>
      <c r="HM1666" s="9" t="e">
        <f t="shared" ca="1" si="159"/>
        <v>#REF!</v>
      </c>
      <c r="HN1666" s="9" t="e">
        <f ca="1">SQRT($GS1666*(1-$GS1666/Controls!$D$15))</f>
        <v>#REF!</v>
      </c>
      <c r="HO1666" s="9" t="e">
        <f t="shared" ca="1" si="160"/>
        <v>#REF!</v>
      </c>
      <c r="HP1666" s="9" t="e">
        <f t="shared" ca="1" si="161"/>
        <v>#REF!</v>
      </c>
      <c r="HQ1666" s="9" t="e">
        <f ca="1">IF($GV1666=0,NA(),($GX1666*Controls!#REF!))</f>
        <v>#REF!</v>
      </c>
    </row>
    <row r="1667" spans="198:225" x14ac:dyDescent="0.25">
      <c r="GP1667" s="9" t="e">
        <f ca="1">INDIRECT(ADDRESS(ROW(),Controls!#REF!+30))</f>
        <v>#REF!</v>
      </c>
      <c r="GQ1667" s="9" t="e">
        <f ca="1">INDIRECT(ADDRESS(ROW(),Controls!#REF!+45))</f>
        <v>#REF!</v>
      </c>
      <c r="GR1667" s="9" t="e">
        <f ca="1">INDIRECT(ADDRESS(ROW(),Controls!#REF!+60))</f>
        <v>#REF!</v>
      </c>
      <c r="GS1667" s="9" t="e">
        <f ca="1">INDIRECT(ADDRESS(ROW(),Controls!#REF!+75))</f>
        <v>#REF!</v>
      </c>
      <c r="GT1667" s="9" t="e">
        <f ca="1">INDIRECT(ADDRESS(ROW(),Controls!#REF!+90))</f>
        <v>#REF!</v>
      </c>
      <c r="GU1667" s="9" t="e">
        <f ca="1">INDIRECT(ADDRESS(ROW(),Controls!#REF!+105))</f>
        <v>#REF!</v>
      </c>
      <c r="GV1667" s="9" t="e">
        <f ca="1">INDIRECT(ADDRESS(ROW(),Controls!#REF!+120))</f>
        <v>#REF!</v>
      </c>
      <c r="GW1667" s="9" t="e">
        <f ca="1">INDIRECT(ADDRESS(ROW(),Controls!#REF!+15))</f>
        <v>#REF!</v>
      </c>
      <c r="GX1667" s="9" t="e">
        <f ca="1">INDIRECT(ADDRESS(ROW(),Controls!#REF!+135))</f>
        <v>#REF!</v>
      </c>
      <c r="HJ1667" s="9" t="e">
        <f t="shared" ca="1" si="156"/>
        <v>#REF!</v>
      </c>
      <c r="HK1667" s="9" t="e">
        <f t="shared" ca="1" si="157"/>
        <v>#REF!</v>
      </c>
      <c r="HL1667" s="9" t="e">
        <f t="shared" ca="1" si="158"/>
        <v>#REF!</v>
      </c>
      <c r="HM1667" s="9" t="e">
        <f t="shared" ca="1" si="159"/>
        <v>#REF!</v>
      </c>
      <c r="HN1667" s="9" t="e">
        <f ca="1">SQRT($GS1667*(1-$GS1667/Controls!$D$15))</f>
        <v>#REF!</v>
      </c>
      <c r="HO1667" s="9" t="e">
        <f t="shared" ca="1" si="160"/>
        <v>#REF!</v>
      </c>
      <c r="HP1667" s="9" t="e">
        <f t="shared" ca="1" si="161"/>
        <v>#REF!</v>
      </c>
      <c r="HQ1667" s="9" t="e">
        <f ca="1">IF($GV1667=0,NA(),($GX1667*Controls!#REF!))</f>
        <v>#REF!</v>
      </c>
    </row>
    <row r="1668" spans="198:225" x14ac:dyDescent="0.25">
      <c r="GP1668" s="9" t="e">
        <f ca="1">INDIRECT(ADDRESS(ROW(),Controls!#REF!+30))</f>
        <v>#REF!</v>
      </c>
      <c r="GQ1668" s="9" t="e">
        <f ca="1">INDIRECT(ADDRESS(ROW(),Controls!#REF!+45))</f>
        <v>#REF!</v>
      </c>
      <c r="GR1668" s="9" t="e">
        <f ca="1">INDIRECT(ADDRESS(ROW(),Controls!#REF!+60))</f>
        <v>#REF!</v>
      </c>
      <c r="GS1668" s="9" t="e">
        <f ca="1">INDIRECT(ADDRESS(ROW(),Controls!#REF!+75))</f>
        <v>#REF!</v>
      </c>
      <c r="GT1668" s="9" t="e">
        <f ca="1">INDIRECT(ADDRESS(ROW(),Controls!#REF!+90))</f>
        <v>#REF!</v>
      </c>
      <c r="GU1668" s="9" t="e">
        <f ca="1">INDIRECT(ADDRESS(ROW(),Controls!#REF!+105))</f>
        <v>#REF!</v>
      </c>
      <c r="GV1668" s="9" t="e">
        <f ca="1">INDIRECT(ADDRESS(ROW(),Controls!#REF!+120))</f>
        <v>#REF!</v>
      </c>
      <c r="GW1668" s="9" t="e">
        <f ca="1">INDIRECT(ADDRESS(ROW(),Controls!#REF!+15))</f>
        <v>#REF!</v>
      </c>
      <c r="GX1668" s="9" t="e">
        <f ca="1">INDIRECT(ADDRESS(ROW(),Controls!#REF!+135))</f>
        <v>#REF!</v>
      </c>
      <c r="HJ1668" s="9" t="e">
        <f t="shared" ca="1" si="156"/>
        <v>#REF!</v>
      </c>
      <c r="HK1668" s="9" t="e">
        <f t="shared" ca="1" si="157"/>
        <v>#REF!</v>
      </c>
      <c r="HL1668" s="9" t="e">
        <f t="shared" ca="1" si="158"/>
        <v>#REF!</v>
      </c>
      <c r="HM1668" s="9" t="e">
        <f t="shared" ca="1" si="159"/>
        <v>#REF!</v>
      </c>
      <c r="HN1668" s="9" t="e">
        <f ca="1">SQRT($GS1668*(1-$GS1668/Controls!$D$15))</f>
        <v>#REF!</v>
      </c>
      <c r="HO1668" s="9" t="e">
        <f t="shared" ca="1" si="160"/>
        <v>#REF!</v>
      </c>
      <c r="HP1668" s="9" t="e">
        <f t="shared" ca="1" si="161"/>
        <v>#REF!</v>
      </c>
      <c r="HQ1668" s="9" t="e">
        <f ca="1">IF($GV1668=0,NA(),($GX1668*Controls!#REF!))</f>
        <v>#REF!</v>
      </c>
    </row>
    <row r="1669" spans="198:225" x14ac:dyDescent="0.25">
      <c r="GP1669" s="9" t="e">
        <f ca="1">INDIRECT(ADDRESS(ROW(),Controls!#REF!+30))</f>
        <v>#REF!</v>
      </c>
      <c r="GQ1669" s="9" t="e">
        <f ca="1">INDIRECT(ADDRESS(ROW(),Controls!#REF!+45))</f>
        <v>#REF!</v>
      </c>
      <c r="GR1669" s="9" t="e">
        <f ca="1">INDIRECT(ADDRESS(ROW(),Controls!#REF!+60))</f>
        <v>#REF!</v>
      </c>
      <c r="GS1669" s="9" t="e">
        <f ca="1">INDIRECT(ADDRESS(ROW(),Controls!#REF!+75))</f>
        <v>#REF!</v>
      </c>
      <c r="GT1669" s="9" t="e">
        <f ca="1">INDIRECT(ADDRESS(ROW(),Controls!#REF!+90))</f>
        <v>#REF!</v>
      </c>
      <c r="GU1669" s="9" t="e">
        <f ca="1">INDIRECT(ADDRESS(ROW(),Controls!#REF!+105))</f>
        <v>#REF!</v>
      </c>
      <c r="GV1669" s="9" t="e">
        <f ca="1">INDIRECT(ADDRESS(ROW(),Controls!#REF!+120))</f>
        <v>#REF!</v>
      </c>
      <c r="GW1669" s="9" t="e">
        <f ca="1">INDIRECT(ADDRESS(ROW(),Controls!#REF!+15))</f>
        <v>#REF!</v>
      </c>
      <c r="GX1669" s="9" t="e">
        <f ca="1">INDIRECT(ADDRESS(ROW(),Controls!#REF!+135))</f>
        <v>#REF!</v>
      </c>
      <c r="HJ1669" s="9" t="e">
        <f t="shared" ca="1" si="156"/>
        <v>#REF!</v>
      </c>
      <c r="HK1669" s="9" t="e">
        <f t="shared" ca="1" si="157"/>
        <v>#REF!</v>
      </c>
      <c r="HL1669" s="9" t="e">
        <f t="shared" ca="1" si="158"/>
        <v>#REF!</v>
      </c>
      <c r="HM1669" s="9" t="e">
        <f t="shared" ca="1" si="159"/>
        <v>#REF!</v>
      </c>
      <c r="HN1669" s="9" t="e">
        <f ca="1">SQRT($GS1669*(1-$GS1669/Controls!$D$15))</f>
        <v>#REF!</v>
      </c>
      <c r="HO1669" s="9" t="e">
        <f t="shared" ca="1" si="160"/>
        <v>#REF!</v>
      </c>
      <c r="HP1669" s="9" t="e">
        <f t="shared" ca="1" si="161"/>
        <v>#REF!</v>
      </c>
      <c r="HQ1669" s="9" t="e">
        <f ca="1">IF($GV1669=0,NA(),($GX1669*Controls!#REF!))</f>
        <v>#REF!</v>
      </c>
    </row>
    <row r="1670" spans="198:225" x14ac:dyDescent="0.25">
      <c r="GP1670" s="9" t="e">
        <f ca="1">INDIRECT(ADDRESS(ROW(),Controls!#REF!+30))</f>
        <v>#REF!</v>
      </c>
      <c r="GQ1670" s="9" t="e">
        <f ca="1">INDIRECT(ADDRESS(ROW(),Controls!#REF!+45))</f>
        <v>#REF!</v>
      </c>
      <c r="GR1670" s="9" t="e">
        <f ca="1">INDIRECT(ADDRESS(ROW(),Controls!#REF!+60))</f>
        <v>#REF!</v>
      </c>
      <c r="GS1670" s="9" t="e">
        <f ca="1">INDIRECT(ADDRESS(ROW(),Controls!#REF!+75))</f>
        <v>#REF!</v>
      </c>
      <c r="GT1670" s="9" t="e">
        <f ca="1">INDIRECT(ADDRESS(ROW(),Controls!#REF!+90))</f>
        <v>#REF!</v>
      </c>
      <c r="GU1670" s="9" t="e">
        <f ca="1">INDIRECT(ADDRESS(ROW(),Controls!#REF!+105))</f>
        <v>#REF!</v>
      </c>
      <c r="GV1670" s="9" t="e">
        <f ca="1">INDIRECT(ADDRESS(ROW(),Controls!#REF!+120))</f>
        <v>#REF!</v>
      </c>
      <c r="GW1670" s="9" t="e">
        <f ca="1">INDIRECT(ADDRESS(ROW(),Controls!#REF!+15))</f>
        <v>#REF!</v>
      </c>
      <c r="GX1670" s="9" t="e">
        <f ca="1">INDIRECT(ADDRESS(ROW(),Controls!#REF!+135))</f>
        <v>#REF!</v>
      </c>
      <c r="HJ1670" s="9" t="e">
        <f t="shared" ca="1" si="156"/>
        <v>#REF!</v>
      </c>
      <c r="HK1670" s="9" t="e">
        <f t="shared" ca="1" si="157"/>
        <v>#REF!</v>
      </c>
      <c r="HL1670" s="9" t="e">
        <f t="shared" ca="1" si="158"/>
        <v>#REF!</v>
      </c>
      <c r="HM1670" s="9" t="e">
        <f t="shared" ca="1" si="159"/>
        <v>#REF!</v>
      </c>
      <c r="HN1670" s="9" t="e">
        <f ca="1">SQRT($GS1670*(1-$GS1670/Controls!$D$15))</f>
        <v>#REF!</v>
      </c>
      <c r="HO1670" s="9" t="e">
        <f t="shared" ca="1" si="160"/>
        <v>#REF!</v>
      </c>
      <c r="HP1670" s="9" t="e">
        <f t="shared" ca="1" si="161"/>
        <v>#REF!</v>
      </c>
      <c r="HQ1670" s="9" t="e">
        <f ca="1">IF($GV1670=0,NA(),($GX1670*Controls!#REF!))</f>
        <v>#REF!</v>
      </c>
    </row>
    <row r="1671" spans="198:225" x14ac:dyDescent="0.25">
      <c r="GP1671" s="9" t="e">
        <f ca="1">INDIRECT(ADDRESS(ROW(),Controls!#REF!+30))</f>
        <v>#REF!</v>
      </c>
      <c r="GQ1671" s="9" t="e">
        <f ca="1">INDIRECT(ADDRESS(ROW(),Controls!#REF!+45))</f>
        <v>#REF!</v>
      </c>
      <c r="GR1671" s="9" t="e">
        <f ca="1">INDIRECT(ADDRESS(ROW(),Controls!#REF!+60))</f>
        <v>#REF!</v>
      </c>
      <c r="GS1671" s="9" t="e">
        <f ca="1">INDIRECT(ADDRESS(ROW(),Controls!#REF!+75))</f>
        <v>#REF!</v>
      </c>
      <c r="GT1671" s="9" t="e">
        <f ca="1">INDIRECT(ADDRESS(ROW(),Controls!#REF!+90))</f>
        <v>#REF!</v>
      </c>
      <c r="GU1671" s="9" t="e">
        <f ca="1">INDIRECT(ADDRESS(ROW(),Controls!#REF!+105))</f>
        <v>#REF!</v>
      </c>
      <c r="GV1671" s="9" t="e">
        <f ca="1">INDIRECT(ADDRESS(ROW(),Controls!#REF!+120))</f>
        <v>#REF!</v>
      </c>
      <c r="GW1671" s="9" t="e">
        <f ca="1">INDIRECT(ADDRESS(ROW(),Controls!#REF!+15))</f>
        <v>#REF!</v>
      </c>
      <c r="GX1671" s="9" t="e">
        <f ca="1">INDIRECT(ADDRESS(ROW(),Controls!#REF!+135))</f>
        <v>#REF!</v>
      </c>
      <c r="HJ1671" s="9" t="e">
        <f t="shared" ca="1" si="156"/>
        <v>#REF!</v>
      </c>
      <c r="HK1671" s="9" t="e">
        <f t="shared" ca="1" si="157"/>
        <v>#REF!</v>
      </c>
      <c r="HL1671" s="9" t="e">
        <f t="shared" ca="1" si="158"/>
        <v>#REF!</v>
      </c>
      <c r="HM1671" s="9" t="e">
        <f t="shared" ca="1" si="159"/>
        <v>#REF!</v>
      </c>
      <c r="HN1671" s="9" t="e">
        <f ca="1">SQRT($GS1671*(1-$GS1671/Controls!$D$15))</f>
        <v>#REF!</v>
      </c>
      <c r="HO1671" s="9" t="e">
        <f t="shared" ca="1" si="160"/>
        <v>#REF!</v>
      </c>
      <c r="HP1671" s="9" t="e">
        <f t="shared" ca="1" si="161"/>
        <v>#REF!</v>
      </c>
      <c r="HQ1671" s="9" t="e">
        <f ca="1">IF($GV1671=0,NA(),($GX1671*Controls!#REF!))</f>
        <v>#REF!</v>
      </c>
    </row>
    <row r="1672" spans="198:225" x14ac:dyDescent="0.25">
      <c r="GP1672" s="9" t="e">
        <f ca="1">INDIRECT(ADDRESS(ROW(),Controls!#REF!+30))</f>
        <v>#REF!</v>
      </c>
      <c r="GQ1672" s="9" t="e">
        <f ca="1">INDIRECT(ADDRESS(ROW(),Controls!#REF!+45))</f>
        <v>#REF!</v>
      </c>
      <c r="GR1672" s="9" t="e">
        <f ca="1">INDIRECT(ADDRESS(ROW(),Controls!#REF!+60))</f>
        <v>#REF!</v>
      </c>
      <c r="GS1672" s="9" t="e">
        <f ca="1">INDIRECT(ADDRESS(ROW(),Controls!#REF!+75))</f>
        <v>#REF!</v>
      </c>
      <c r="GT1672" s="9" t="e">
        <f ca="1">INDIRECT(ADDRESS(ROW(),Controls!#REF!+90))</f>
        <v>#REF!</v>
      </c>
      <c r="GU1672" s="9" t="e">
        <f ca="1">INDIRECT(ADDRESS(ROW(),Controls!#REF!+105))</f>
        <v>#REF!</v>
      </c>
      <c r="GV1672" s="9" t="e">
        <f ca="1">INDIRECT(ADDRESS(ROW(),Controls!#REF!+120))</f>
        <v>#REF!</v>
      </c>
      <c r="GW1672" s="9" t="e">
        <f ca="1">INDIRECT(ADDRESS(ROW(),Controls!#REF!+15))</f>
        <v>#REF!</v>
      </c>
      <c r="GX1672" s="9" t="e">
        <f ca="1">INDIRECT(ADDRESS(ROW(),Controls!#REF!+135))</f>
        <v>#REF!</v>
      </c>
      <c r="HJ1672" s="9" t="e">
        <f t="shared" ca="1" si="156"/>
        <v>#REF!</v>
      </c>
      <c r="HK1672" s="9" t="e">
        <f t="shared" ca="1" si="157"/>
        <v>#REF!</v>
      </c>
      <c r="HL1672" s="9" t="e">
        <f t="shared" ca="1" si="158"/>
        <v>#REF!</v>
      </c>
      <c r="HM1672" s="9" t="e">
        <f t="shared" ca="1" si="159"/>
        <v>#REF!</v>
      </c>
      <c r="HN1672" s="9" t="e">
        <f ca="1">SQRT($GS1672*(1-$GS1672/Controls!$D$15))</f>
        <v>#REF!</v>
      </c>
      <c r="HO1672" s="9" t="e">
        <f t="shared" ca="1" si="160"/>
        <v>#REF!</v>
      </c>
      <c r="HP1672" s="9" t="e">
        <f t="shared" ca="1" si="161"/>
        <v>#REF!</v>
      </c>
      <c r="HQ1672" s="9" t="e">
        <f ca="1">IF($GV1672=0,NA(),($GX1672*Controls!#REF!))</f>
        <v>#REF!</v>
      </c>
    </row>
    <row r="1673" spans="198:225" x14ac:dyDescent="0.25">
      <c r="GP1673" s="9" t="e">
        <f ca="1">INDIRECT(ADDRESS(ROW(),Controls!#REF!+30))</f>
        <v>#REF!</v>
      </c>
      <c r="GQ1673" s="9" t="e">
        <f ca="1">INDIRECT(ADDRESS(ROW(),Controls!#REF!+45))</f>
        <v>#REF!</v>
      </c>
      <c r="GR1673" s="9" t="e">
        <f ca="1">INDIRECT(ADDRESS(ROW(),Controls!#REF!+60))</f>
        <v>#REF!</v>
      </c>
      <c r="GS1673" s="9" t="e">
        <f ca="1">INDIRECT(ADDRESS(ROW(),Controls!#REF!+75))</f>
        <v>#REF!</v>
      </c>
      <c r="GT1673" s="9" t="e">
        <f ca="1">INDIRECT(ADDRESS(ROW(),Controls!#REF!+90))</f>
        <v>#REF!</v>
      </c>
      <c r="GU1673" s="9" t="e">
        <f ca="1">INDIRECT(ADDRESS(ROW(),Controls!#REF!+105))</f>
        <v>#REF!</v>
      </c>
      <c r="GV1673" s="9" t="e">
        <f ca="1">INDIRECT(ADDRESS(ROW(),Controls!#REF!+120))</f>
        <v>#REF!</v>
      </c>
      <c r="GW1673" s="9" t="e">
        <f ca="1">INDIRECT(ADDRESS(ROW(),Controls!#REF!+15))</f>
        <v>#REF!</v>
      </c>
      <c r="GX1673" s="9" t="e">
        <f ca="1">INDIRECT(ADDRESS(ROW(),Controls!#REF!+135))</f>
        <v>#REF!</v>
      </c>
      <c r="HJ1673" s="9" t="e">
        <f t="shared" ca="1" si="156"/>
        <v>#REF!</v>
      </c>
      <c r="HK1673" s="9" t="e">
        <f t="shared" ca="1" si="157"/>
        <v>#REF!</v>
      </c>
      <c r="HL1673" s="9" t="e">
        <f t="shared" ca="1" si="158"/>
        <v>#REF!</v>
      </c>
      <c r="HM1673" s="9" t="e">
        <f t="shared" ca="1" si="159"/>
        <v>#REF!</v>
      </c>
      <c r="HN1673" s="9" t="e">
        <f ca="1">SQRT($GS1673*(1-$GS1673/Controls!$D$15))</f>
        <v>#REF!</v>
      </c>
      <c r="HO1673" s="9" t="e">
        <f t="shared" ca="1" si="160"/>
        <v>#REF!</v>
      </c>
      <c r="HP1673" s="9" t="e">
        <f t="shared" ca="1" si="161"/>
        <v>#REF!</v>
      </c>
      <c r="HQ1673" s="9" t="e">
        <f ca="1">IF($GV1673=0,NA(),($GX1673*Controls!#REF!))</f>
        <v>#REF!</v>
      </c>
    </row>
    <row r="1674" spans="198:225" x14ac:dyDescent="0.25">
      <c r="GP1674" s="9" t="e">
        <f ca="1">INDIRECT(ADDRESS(ROW(),Controls!#REF!+30))</f>
        <v>#REF!</v>
      </c>
      <c r="GQ1674" s="9" t="e">
        <f ca="1">INDIRECT(ADDRESS(ROW(),Controls!#REF!+45))</f>
        <v>#REF!</v>
      </c>
      <c r="GR1674" s="9" t="e">
        <f ca="1">INDIRECT(ADDRESS(ROW(),Controls!#REF!+60))</f>
        <v>#REF!</v>
      </c>
      <c r="GS1674" s="9" t="e">
        <f ca="1">INDIRECT(ADDRESS(ROW(),Controls!#REF!+75))</f>
        <v>#REF!</v>
      </c>
      <c r="GT1674" s="9" t="e">
        <f ca="1">INDIRECT(ADDRESS(ROW(),Controls!#REF!+90))</f>
        <v>#REF!</v>
      </c>
      <c r="GU1674" s="9" t="e">
        <f ca="1">INDIRECT(ADDRESS(ROW(),Controls!#REF!+105))</f>
        <v>#REF!</v>
      </c>
      <c r="GV1674" s="9" t="e">
        <f ca="1">INDIRECT(ADDRESS(ROW(),Controls!#REF!+120))</f>
        <v>#REF!</v>
      </c>
      <c r="GW1674" s="9" t="e">
        <f ca="1">INDIRECT(ADDRESS(ROW(),Controls!#REF!+15))</f>
        <v>#REF!</v>
      </c>
      <c r="GX1674" s="9" t="e">
        <f ca="1">INDIRECT(ADDRESS(ROW(),Controls!#REF!+135))</f>
        <v>#REF!</v>
      </c>
      <c r="HJ1674" s="9" t="e">
        <f t="shared" ca="1" si="156"/>
        <v>#REF!</v>
      </c>
      <c r="HK1674" s="9" t="e">
        <f t="shared" ca="1" si="157"/>
        <v>#REF!</v>
      </c>
      <c r="HL1674" s="9" t="e">
        <f t="shared" ca="1" si="158"/>
        <v>#REF!</v>
      </c>
      <c r="HM1674" s="9" t="e">
        <f t="shared" ca="1" si="159"/>
        <v>#REF!</v>
      </c>
      <c r="HN1674" s="9" t="e">
        <f ca="1">SQRT($GS1674*(1-$GS1674/Controls!$D$15))</f>
        <v>#REF!</v>
      </c>
      <c r="HO1674" s="9" t="e">
        <f t="shared" ca="1" si="160"/>
        <v>#REF!</v>
      </c>
      <c r="HP1674" s="9" t="e">
        <f t="shared" ca="1" si="161"/>
        <v>#REF!</v>
      </c>
      <c r="HQ1674" s="9" t="e">
        <f ca="1">IF($GV1674=0,NA(),($GX1674*Controls!#REF!))</f>
        <v>#REF!</v>
      </c>
    </row>
    <row r="1675" spans="198:225" x14ac:dyDescent="0.25">
      <c r="GP1675" s="9" t="e">
        <f ca="1">INDIRECT(ADDRESS(ROW(),Controls!#REF!+30))</f>
        <v>#REF!</v>
      </c>
      <c r="GQ1675" s="9" t="e">
        <f ca="1">INDIRECT(ADDRESS(ROW(),Controls!#REF!+45))</f>
        <v>#REF!</v>
      </c>
      <c r="GR1675" s="9" t="e">
        <f ca="1">INDIRECT(ADDRESS(ROW(),Controls!#REF!+60))</f>
        <v>#REF!</v>
      </c>
      <c r="GS1675" s="9" t="e">
        <f ca="1">INDIRECT(ADDRESS(ROW(),Controls!#REF!+75))</f>
        <v>#REF!</v>
      </c>
      <c r="GT1675" s="9" t="e">
        <f ca="1">INDIRECT(ADDRESS(ROW(),Controls!#REF!+90))</f>
        <v>#REF!</v>
      </c>
      <c r="GU1675" s="9" t="e">
        <f ca="1">INDIRECT(ADDRESS(ROW(),Controls!#REF!+105))</f>
        <v>#REF!</v>
      </c>
      <c r="GV1675" s="9" t="e">
        <f ca="1">INDIRECT(ADDRESS(ROW(),Controls!#REF!+120))</f>
        <v>#REF!</v>
      </c>
      <c r="GW1675" s="9" t="e">
        <f ca="1">INDIRECT(ADDRESS(ROW(),Controls!#REF!+15))</f>
        <v>#REF!</v>
      </c>
      <c r="GX1675" s="9" t="e">
        <f ca="1">INDIRECT(ADDRESS(ROW(),Controls!#REF!+135))</f>
        <v>#REF!</v>
      </c>
      <c r="HJ1675" s="9" t="e">
        <f t="shared" ca="1" si="156"/>
        <v>#REF!</v>
      </c>
      <c r="HK1675" s="9" t="e">
        <f t="shared" ca="1" si="157"/>
        <v>#REF!</v>
      </c>
      <c r="HL1675" s="9" t="e">
        <f t="shared" ca="1" si="158"/>
        <v>#REF!</v>
      </c>
      <c r="HM1675" s="9" t="e">
        <f t="shared" ca="1" si="159"/>
        <v>#REF!</v>
      </c>
      <c r="HN1675" s="9" t="e">
        <f ca="1">SQRT($GS1675*(1-$GS1675/Controls!$D$15))</f>
        <v>#REF!</v>
      </c>
      <c r="HO1675" s="9" t="e">
        <f t="shared" ca="1" si="160"/>
        <v>#REF!</v>
      </c>
      <c r="HP1675" s="9" t="e">
        <f t="shared" ca="1" si="161"/>
        <v>#REF!</v>
      </c>
      <c r="HQ1675" s="9" t="e">
        <f ca="1">IF($GV1675=0,NA(),($GX1675*Controls!#REF!))</f>
        <v>#REF!</v>
      </c>
    </row>
    <row r="1676" spans="198:225" x14ac:dyDescent="0.25">
      <c r="GP1676" s="9" t="e">
        <f ca="1">INDIRECT(ADDRESS(ROW(),Controls!#REF!+30))</f>
        <v>#REF!</v>
      </c>
      <c r="GQ1676" s="9" t="e">
        <f ca="1">INDIRECT(ADDRESS(ROW(),Controls!#REF!+45))</f>
        <v>#REF!</v>
      </c>
      <c r="GR1676" s="9" t="e">
        <f ca="1">INDIRECT(ADDRESS(ROW(),Controls!#REF!+60))</f>
        <v>#REF!</v>
      </c>
      <c r="GS1676" s="9" t="e">
        <f ca="1">INDIRECT(ADDRESS(ROW(),Controls!#REF!+75))</f>
        <v>#REF!</v>
      </c>
      <c r="GT1676" s="9" t="e">
        <f ca="1">INDIRECT(ADDRESS(ROW(),Controls!#REF!+90))</f>
        <v>#REF!</v>
      </c>
      <c r="GU1676" s="9" t="e">
        <f ca="1">INDIRECT(ADDRESS(ROW(),Controls!#REF!+105))</f>
        <v>#REF!</v>
      </c>
      <c r="GV1676" s="9" t="e">
        <f ca="1">INDIRECT(ADDRESS(ROW(),Controls!#REF!+120))</f>
        <v>#REF!</v>
      </c>
      <c r="GW1676" s="9" t="e">
        <f ca="1">INDIRECT(ADDRESS(ROW(),Controls!#REF!+15))</f>
        <v>#REF!</v>
      </c>
      <c r="GX1676" s="9" t="e">
        <f ca="1">INDIRECT(ADDRESS(ROW(),Controls!#REF!+135))</f>
        <v>#REF!</v>
      </c>
      <c r="HJ1676" s="9" t="e">
        <f t="shared" ca="1" si="156"/>
        <v>#REF!</v>
      </c>
      <c r="HK1676" s="9" t="e">
        <f t="shared" ca="1" si="157"/>
        <v>#REF!</v>
      </c>
      <c r="HL1676" s="9" t="e">
        <f t="shared" ca="1" si="158"/>
        <v>#REF!</v>
      </c>
      <c r="HM1676" s="9" t="e">
        <f t="shared" ca="1" si="159"/>
        <v>#REF!</v>
      </c>
      <c r="HN1676" s="9" t="e">
        <f ca="1">SQRT($GS1676*(1-$GS1676/Controls!$D$15))</f>
        <v>#REF!</v>
      </c>
      <c r="HO1676" s="9" t="e">
        <f t="shared" ca="1" si="160"/>
        <v>#REF!</v>
      </c>
      <c r="HP1676" s="9" t="e">
        <f t="shared" ca="1" si="161"/>
        <v>#REF!</v>
      </c>
      <c r="HQ1676" s="9" t="e">
        <f ca="1">IF($GV1676=0,NA(),($GX1676*Controls!#REF!))</f>
        <v>#REF!</v>
      </c>
    </row>
    <row r="1677" spans="198:225" x14ac:dyDescent="0.25">
      <c r="GP1677" s="9" t="e">
        <f ca="1">INDIRECT(ADDRESS(ROW(),Controls!#REF!+30))</f>
        <v>#REF!</v>
      </c>
      <c r="GQ1677" s="9" t="e">
        <f ca="1">INDIRECT(ADDRESS(ROW(),Controls!#REF!+45))</f>
        <v>#REF!</v>
      </c>
      <c r="GR1677" s="9" t="e">
        <f ca="1">INDIRECT(ADDRESS(ROW(),Controls!#REF!+60))</f>
        <v>#REF!</v>
      </c>
      <c r="GS1677" s="9" t="e">
        <f ca="1">INDIRECT(ADDRESS(ROW(),Controls!#REF!+75))</f>
        <v>#REF!</v>
      </c>
      <c r="GT1677" s="9" t="e">
        <f ca="1">INDIRECT(ADDRESS(ROW(),Controls!#REF!+90))</f>
        <v>#REF!</v>
      </c>
      <c r="GU1677" s="9" t="e">
        <f ca="1">INDIRECT(ADDRESS(ROW(),Controls!#REF!+105))</f>
        <v>#REF!</v>
      </c>
      <c r="GV1677" s="9" t="e">
        <f ca="1">INDIRECT(ADDRESS(ROW(),Controls!#REF!+120))</f>
        <v>#REF!</v>
      </c>
      <c r="GW1677" s="9" t="e">
        <f ca="1">INDIRECT(ADDRESS(ROW(),Controls!#REF!+15))</f>
        <v>#REF!</v>
      </c>
      <c r="GX1677" s="9" t="e">
        <f ca="1">INDIRECT(ADDRESS(ROW(),Controls!#REF!+135))</f>
        <v>#REF!</v>
      </c>
      <c r="HJ1677" s="9" t="e">
        <f t="shared" ca="1" si="156"/>
        <v>#REF!</v>
      </c>
      <c r="HK1677" s="9" t="e">
        <f t="shared" ca="1" si="157"/>
        <v>#REF!</v>
      </c>
      <c r="HL1677" s="9" t="e">
        <f t="shared" ca="1" si="158"/>
        <v>#REF!</v>
      </c>
      <c r="HM1677" s="9" t="e">
        <f t="shared" ca="1" si="159"/>
        <v>#REF!</v>
      </c>
      <c r="HN1677" s="9" t="e">
        <f ca="1">SQRT($GS1677*(1-$GS1677/Controls!$D$15))</f>
        <v>#REF!</v>
      </c>
      <c r="HO1677" s="9" t="e">
        <f t="shared" ca="1" si="160"/>
        <v>#REF!</v>
      </c>
      <c r="HP1677" s="9" t="e">
        <f t="shared" ca="1" si="161"/>
        <v>#REF!</v>
      </c>
      <c r="HQ1677" s="9" t="e">
        <f ca="1">IF($GV1677=0,NA(),($GX1677*Controls!#REF!))</f>
        <v>#REF!</v>
      </c>
    </row>
    <row r="1678" spans="198:225" x14ac:dyDescent="0.25">
      <c r="GP1678" s="9" t="e">
        <f ca="1">INDIRECT(ADDRESS(ROW(),Controls!#REF!+30))</f>
        <v>#REF!</v>
      </c>
      <c r="GQ1678" s="9" t="e">
        <f ca="1">INDIRECT(ADDRESS(ROW(),Controls!#REF!+45))</f>
        <v>#REF!</v>
      </c>
      <c r="GR1678" s="9" t="e">
        <f ca="1">INDIRECT(ADDRESS(ROW(),Controls!#REF!+60))</f>
        <v>#REF!</v>
      </c>
      <c r="GS1678" s="9" t="e">
        <f ca="1">INDIRECT(ADDRESS(ROW(),Controls!#REF!+75))</f>
        <v>#REF!</v>
      </c>
      <c r="GT1678" s="9" t="e">
        <f ca="1">INDIRECT(ADDRESS(ROW(),Controls!#REF!+90))</f>
        <v>#REF!</v>
      </c>
      <c r="GU1678" s="9" t="e">
        <f ca="1">INDIRECT(ADDRESS(ROW(),Controls!#REF!+105))</f>
        <v>#REF!</v>
      </c>
      <c r="GV1678" s="9" t="e">
        <f ca="1">INDIRECT(ADDRESS(ROW(),Controls!#REF!+120))</f>
        <v>#REF!</v>
      </c>
      <c r="GW1678" s="9" t="e">
        <f ca="1">INDIRECT(ADDRESS(ROW(),Controls!#REF!+15))</f>
        <v>#REF!</v>
      </c>
      <c r="GX1678" s="9" t="e">
        <f ca="1">INDIRECT(ADDRESS(ROW(),Controls!#REF!+135))</f>
        <v>#REF!</v>
      </c>
      <c r="HJ1678" s="9" t="e">
        <f t="shared" ca="1" si="156"/>
        <v>#REF!</v>
      </c>
      <c r="HK1678" s="9" t="e">
        <f t="shared" ca="1" si="157"/>
        <v>#REF!</v>
      </c>
      <c r="HL1678" s="9" t="e">
        <f t="shared" ca="1" si="158"/>
        <v>#REF!</v>
      </c>
      <c r="HM1678" s="9" t="e">
        <f t="shared" ca="1" si="159"/>
        <v>#REF!</v>
      </c>
      <c r="HN1678" s="9" t="e">
        <f ca="1">SQRT($GS1678*(1-$GS1678/Controls!$D$15))</f>
        <v>#REF!</v>
      </c>
      <c r="HO1678" s="9" t="e">
        <f t="shared" ca="1" si="160"/>
        <v>#REF!</v>
      </c>
      <c r="HP1678" s="9" t="e">
        <f t="shared" ca="1" si="161"/>
        <v>#REF!</v>
      </c>
      <c r="HQ1678" s="9" t="e">
        <f ca="1">IF($GV1678=0,NA(),($GX1678*Controls!#REF!))</f>
        <v>#REF!</v>
      </c>
    </row>
    <row r="1679" spans="198:225" x14ac:dyDescent="0.25">
      <c r="GP1679" s="9" t="e">
        <f ca="1">INDIRECT(ADDRESS(ROW(),Controls!#REF!+30))</f>
        <v>#REF!</v>
      </c>
      <c r="GQ1679" s="9" t="e">
        <f ca="1">INDIRECT(ADDRESS(ROW(),Controls!#REF!+45))</f>
        <v>#REF!</v>
      </c>
      <c r="GR1679" s="9" t="e">
        <f ca="1">INDIRECT(ADDRESS(ROW(),Controls!#REF!+60))</f>
        <v>#REF!</v>
      </c>
      <c r="GS1679" s="9" t="e">
        <f ca="1">INDIRECT(ADDRESS(ROW(),Controls!#REF!+75))</f>
        <v>#REF!</v>
      </c>
      <c r="GT1679" s="9" t="e">
        <f ca="1">INDIRECT(ADDRESS(ROW(),Controls!#REF!+90))</f>
        <v>#REF!</v>
      </c>
      <c r="GU1679" s="9" t="e">
        <f ca="1">INDIRECT(ADDRESS(ROW(),Controls!#REF!+105))</f>
        <v>#REF!</v>
      </c>
      <c r="GV1679" s="9" t="e">
        <f ca="1">INDIRECT(ADDRESS(ROW(),Controls!#REF!+120))</f>
        <v>#REF!</v>
      </c>
      <c r="GW1679" s="9" t="e">
        <f ca="1">INDIRECT(ADDRESS(ROW(),Controls!#REF!+15))</f>
        <v>#REF!</v>
      </c>
      <c r="GX1679" s="9" t="e">
        <f ca="1">INDIRECT(ADDRESS(ROW(),Controls!#REF!+135))</f>
        <v>#REF!</v>
      </c>
      <c r="HJ1679" s="9" t="e">
        <f t="shared" ca="1" si="156"/>
        <v>#REF!</v>
      </c>
      <c r="HK1679" s="9" t="e">
        <f t="shared" ca="1" si="157"/>
        <v>#REF!</v>
      </c>
      <c r="HL1679" s="9" t="e">
        <f t="shared" ca="1" si="158"/>
        <v>#REF!</v>
      </c>
      <c r="HM1679" s="9" t="e">
        <f t="shared" ca="1" si="159"/>
        <v>#REF!</v>
      </c>
      <c r="HN1679" s="9" t="e">
        <f ca="1">SQRT($GS1679*(1-$GS1679/Controls!$D$15))</f>
        <v>#REF!</v>
      </c>
      <c r="HO1679" s="9" t="e">
        <f t="shared" ca="1" si="160"/>
        <v>#REF!</v>
      </c>
      <c r="HP1679" s="9" t="e">
        <f t="shared" ca="1" si="161"/>
        <v>#REF!</v>
      </c>
      <c r="HQ1679" s="9" t="e">
        <f ca="1">IF($GV1679=0,NA(),($GX1679*Controls!#REF!))</f>
        <v>#REF!</v>
      </c>
    </row>
    <row r="1680" spans="198:225" x14ac:dyDescent="0.25">
      <c r="GP1680" s="9" t="e">
        <f ca="1">INDIRECT(ADDRESS(ROW(),Controls!#REF!+30))</f>
        <v>#REF!</v>
      </c>
      <c r="GQ1680" s="9" t="e">
        <f ca="1">INDIRECT(ADDRESS(ROW(),Controls!#REF!+45))</f>
        <v>#REF!</v>
      </c>
      <c r="GR1680" s="9" t="e">
        <f ca="1">INDIRECT(ADDRESS(ROW(),Controls!#REF!+60))</f>
        <v>#REF!</v>
      </c>
      <c r="GS1680" s="9" t="e">
        <f ca="1">INDIRECT(ADDRESS(ROW(),Controls!#REF!+75))</f>
        <v>#REF!</v>
      </c>
      <c r="GT1680" s="9" t="e">
        <f ca="1">INDIRECT(ADDRESS(ROW(),Controls!#REF!+90))</f>
        <v>#REF!</v>
      </c>
      <c r="GU1680" s="9" t="e">
        <f ca="1">INDIRECT(ADDRESS(ROW(),Controls!#REF!+105))</f>
        <v>#REF!</v>
      </c>
      <c r="GV1680" s="9" t="e">
        <f ca="1">INDIRECT(ADDRESS(ROW(),Controls!#REF!+120))</f>
        <v>#REF!</v>
      </c>
      <c r="GW1680" s="9" t="e">
        <f ca="1">INDIRECT(ADDRESS(ROW(),Controls!#REF!+15))</f>
        <v>#REF!</v>
      </c>
      <c r="GX1680" s="9" t="e">
        <f ca="1">INDIRECT(ADDRESS(ROW(),Controls!#REF!+135))</f>
        <v>#REF!</v>
      </c>
      <c r="HJ1680" s="9" t="e">
        <f t="shared" ca="1" si="156"/>
        <v>#REF!</v>
      </c>
      <c r="HK1680" s="9" t="e">
        <f t="shared" ca="1" si="157"/>
        <v>#REF!</v>
      </c>
      <c r="HL1680" s="9" t="e">
        <f t="shared" ca="1" si="158"/>
        <v>#REF!</v>
      </c>
      <c r="HM1680" s="9" t="e">
        <f t="shared" ca="1" si="159"/>
        <v>#REF!</v>
      </c>
      <c r="HN1680" s="9" t="e">
        <f ca="1">SQRT($GS1680*(1-$GS1680/Controls!$D$15))</f>
        <v>#REF!</v>
      </c>
      <c r="HO1680" s="9" t="e">
        <f t="shared" ca="1" si="160"/>
        <v>#REF!</v>
      </c>
      <c r="HP1680" s="9" t="e">
        <f t="shared" ca="1" si="161"/>
        <v>#REF!</v>
      </c>
      <c r="HQ1680" s="9" t="e">
        <f ca="1">IF($GV1680=0,NA(),($GX1680*Controls!#REF!))</f>
        <v>#REF!</v>
      </c>
    </row>
    <row r="1681" spans="198:225" x14ac:dyDescent="0.25">
      <c r="GP1681" s="9" t="e">
        <f ca="1">INDIRECT(ADDRESS(ROW(),Controls!#REF!+30))</f>
        <v>#REF!</v>
      </c>
      <c r="GQ1681" s="9" t="e">
        <f ca="1">INDIRECT(ADDRESS(ROW(),Controls!#REF!+45))</f>
        <v>#REF!</v>
      </c>
      <c r="GR1681" s="9" t="e">
        <f ca="1">INDIRECT(ADDRESS(ROW(),Controls!#REF!+60))</f>
        <v>#REF!</v>
      </c>
      <c r="GS1681" s="9" t="e">
        <f ca="1">INDIRECT(ADDRESS(ROW(),Controls!#REF!+75))</f>
        <v>#REF!</v>
      </c>
      <c r="GT1681" s="9" t="e">
        <f ca="1">INDIRECT(ADDRESS(ROW(),Controls!#REF!+90))</f>
        <v>#REF!</v>
      </c>
      <c r="GU1681" s="9" t="e">
        <f ca="1">INDIRECT(ADDRESS(ROW(),Controls!#REF!+105))</f>
        <v>#REF!</v>
      </c>
      <c r="GV1681" s="9" t="e">
        <f ca="1">INDIRECT(ADDRESS(ROW(),Controls!#REF!+120))</f>
        <v>#REF!</v>
      </c>
      <c r="GW1681" s="9" t="e">
        <f ca="1">INDIRECT(ADDRESS(ROW(),Controls!#REF!+15))</f>
        <v>#REF!</v>
      </c>
      <c r="GX1681" s="9" t="e">
        <f ca="1">INDIRECT(ADDRESS(ROW(),Controls!#REF!+135))</f>
        <v>#REF!</v>
      </c>
      <c r="HJ1681" s="9" t="e">
        <f t="shared" ca="1" si="156"/>
        <v>#REF!</v>
      </c>
      <c r="HK1681" s="9" t="e">
        <f t="shared" ca="1" si="157"/>
        <v>#REF!</v>
      </c>
      <c r="HL1681" s="9" t="e">
        <f t="shared" ca="1" si="158"/>
        <v>#REF!</v>
      </c>
      <c r="HM1681" s="9" t="e">
        <f t="shared" ca="1" si="159"/>
        <v>#REF!</v>
      </c>
      <c r="HN1681" s="9" t="e">
        <f ca="1">SQRT($GS1681*(1-$GS1681/Controls!$D$15))</f>
        <v>#REF!</v>
      </c>
      <c r="HO1681" s="9" t="e">
        <f t="shared" ca="1" si="160"/>
        <v>#REF!</v>
      </c>
      <c r="HP1681" s="9" t="e">
        <f t="shared" ca="1" si="161"/>
        <v>#REF!</v>
      </c>
      <c r="HQ1681" s="9" t="e">
        <f ca="1">IF($GV1681=0,NA(),($GX1681*Controls!#REF!))</f>
        <v>#REF!</v>
      </c>
    </row>
    <row r="1682" spans="198:225" x14ac:dyDescent="0.25">
      <c r="GP1682" s="9" t="e">
        <f ca="1">INDIRECT(ADDRESS(ROW(),Controls!#REF!+30))</f>
        <v>#REF!</v>
      </c>
      <c r="GQ1682" s="9" t="e">
        <f ca="1">INDIRECT(ADDRESS(ROW(),Controls!#REF!+45))</f>
        <v>#REF!</v>
      </c>
      <c r="GR1682" s="9" t="e">
        <f ca="1">INDIRECT(ADDRESS(ROW(),Controls!#REF!+60))</f>
        <v>#REF!</v>
      </c>
      <c r="GS1682" s="9" t="e">
        <f ca="1">INDIRECT(ADDRESS(ROW(),Controls!#REF!+75))</f>
        <v>#REF!</v>
      </c>
      <c r="GT1682" s="9" t="e">
        <f ca="1">INDIRECT(ADDRESS(ROW(),Controls!#REF!+90))</f>
        <v>#REF!</v>
      </c>
      <c r="GU1682" s="9" t="e">
        <f ca="1">INDIRECT(ADDRESS(ROW(),Controls!#REF!+105))</f>
        <v>#REF!</v>
      </c>
      <c r="GV1682" s="9" t="e">
        <f ca="1">INDIRECT(ADDRESS(ROW(),Controls!#REF!+120))</f>
        <v>#REF!</v>
      </c>
      <c r="GW1682" s="9" t="e">
        <f ca="1">INDIRECT(ADDRESS(ROW(),Controls!#REF!+15))</f>
        <v>#REF!</v>
      </c>
      <c r="GX1682" s="9" t="e">
        <f ca="1">INDIRECT(ADDRESS(ROW(),Controls!#REF!+135))</f>
        <v>#REF!</v>
      </c>
      <c r="HJ1682" s="9" t="e">
        <f t="shared" ca="1" si="156"/>
        <v>#REF!</v>
      </c>
      <c r="HK1682" s="9" t="e">
        <f t="shared" ca="1" si="157"/>
        <v>#REF!</v>
      </c>
      <c r="HL1682" s="9" t="e">
        <f t="shared" ca="1" si="158"/>
        <v>#REF!</v>
      </c>
      <c r="HM1682" s="9" t="e">
        <f t="shared" ca="1" si="159"/>
        <v>#REF!</v>
      </c>
      <c r="HN1682" s="9" t="e">
        <f ca="1">SQRT($GS1682*(1-$GS1682/Controls!$D$15))</f>
        <v>#REF!</v>
      </c>
      <c r="HO1682" s="9" t="e">
        <f t="shared" ca="1" si="160"/>
        <v>#REF!</v>
      </c>
      <c r="HP1682" s="9" t="e">
        <f t="shared" ca="1" si="161"/>
        <v>#REF!</v>
      </c>
      <c r="HQ1682" s="9" t="e">
        <f ca="1">IF($GV1682=0,NA(),($GX1682*Controls!#REF!))</f>
        <v>#REF!</v>
      </c>
    </row>
    <row r="1683" spans="198:225" x14ac:dyDescent="0.25">
      <c r="GP1683" s="9" t="e">
        <f ca="1">INDIRECT(ADDRESS(ROW(),Controls!#REF!+30))</f>
        <v>#REF!</v>
      </c>
      <c r="GQ1683" s="9" t="e">
        <f ca="1">INDIRECT(ADDRESS(ROW(),Controls!#REF!+45))</f>
        <v>#REF!</v>
      </c>
      <c r="GR1683" s="9" t="e">
        <f ca="1">INDIRECT(ADDRESS(ROW(),Controls!#REF!+60))</f>
        <v>#REF!</v>
      </c>
      <c r="GS1683" s="9" t="e">
        <f ca="1">INDIRECT(ADDRESS(ROW(),Controls!#REF!+75))</f>
        <v>#REF!</v>
      </c>
      <c r="GT1683" s="9" t="e">
        <f ca="1">INDIRECT(ADDRESS(ROW(),Controls!#REF!+90))</f>
        <v>#REF!</v>
      </c>
      <c r="GU1683" s="9" t="e">
        <f ca="1">INDIRECT(ADDRESS(ROW(),Controls!#REF!+105))</f>
        <v>#REF!</v>
      </c>
      <c r="GV1683" s="9" t="e">
        <f ca="1">INDIRECT(ADDRESS(ROW(),Controls!#REF!+120))</f>
        <v>#REF!</v>
      </c>
      <c r="GW1683" s="9" t="e">
        <f ca="1">INDIRECT(ADDRESS(ROW(),Controls!#REF!+15))</f>
        <v>#REF!</v>
      </c>
      <c r="GX1683" s="9" t="e">
        <f ca="1">INDIRECT(ADDRESS(ROW(),Controls!#REF!+135))</f>
        <v>#REF!</v>
      </c>
      <c r="HJ1683" s="9" t="e">
        <f t="shared" ca="1" si="156"/>
        <v>#REF!</v>
      </c>
      <c r="HK1683" s="9" t="e">
        <f t="shared" ca="1" si="157"/>
        <v>#REF!</v>
      </c>
      <c r="HL1683" s="9" t="e">
        <f t="shared" ca="1" si="158"/>
        <v>#REF!</v>
      </c>
      <c r="HM1683" s="9" t="e">
        <f t="shared" ca="1" si="159"/>
        <v>#REF!</v>
      </c>
      <c r="HN1683" s="9" t="e">
        <f ca="1">SQRT($GS1683*(1-$GS1683/Controls!$D$15))</f>
        <v>#REF!</v>
      </c>
      <c r="HO1683" s="9" t="e">
        <f t="shared" ca="1" si="160"/>
        <v>#REF!</v>
      </c>
      <c r="HP1683" s="9" t="e">
        <f t="shared" ca="1" si="161"/>
        <v>#REF!</v>
      </c>
      <c r="HQ1683" s="9" t="e">
        <f ca="1">IF($GV1683=0,NA(),($GX1683*Controls!#REF!))</f>
        <v>#REF!</v>
      </c>
    </row>
    <row r="1684" spans="198:225" x14ac:dyDescent="0.25">
      <c r="GP1684" s="9" t="e">
        <f ca="1">INDIRECT(ADDRESS(ROW(),Controls!#REF!+30))</f>
        <v>#REF!</v>
      </c>
      <c r="GQ1684" s="9" t="e">
        <f ca="1">INDIRECT(ADDRESS(ROW(),Controls!#REF!+45))</f>
        <v>#REF!</v>
      </c>
      <c r="GR1684" s="9" t="e">
        <f ca="1">INDIRECT(ADDRESS(ROW(),Controls!#REF!+60))</f>
        <v>#REF!</v>
      </c>
      <c r="GS1684" s="9" t="e">
        <f ca="1">INDIRECT(ADDRESS(ROW(),Controls!#REF!+75))</f>
        <v>#REF!</v>
      </c>
      <c r="GT1684" s="9" t="e">
        <f ca="1">INDIRECT(ADDRESS(ROW(),Controls!#REF!+90))</f>
        <v>#REF!</v>
      </c>
      <c r="GU1684" s="9" t="e">
        <f ca="1">INDIRECT(ADDRESS(ROW(),Controls!#REF!+105))</f>
        <v>#REF!</v>
      </c>
      <c r="GV1684" s="9" t="e">
        <f ca="1">INDIRECT(ADDRESS(ROW(),Controls!#REF!+120))</f>
        <v>#REF!</v>
      </c>
      <c r="GW1684" s="9" t="e">
        <f ca="1">INDIRECT(ADDRESS(ROW(),Controls!#REF!+15))</f>
        <v>#REF!</v>
      </c>
      <c r="GX1684" s="9" t="e">
        <f ca="1">INDIRECT(ADDRESS(ROW(),Controls!#REF!+135))</f>
        <v>#REF!</v>
      </c>
      <c r="HJ1684" s="9" t="e">
        <f t="shared" ca="1" si="156"/>
        <v>#REF!</v>
      </c>
      <c r="HK1684" s="9" t="e">
        <f t="shared" ca="1" si="157"/>
        <v>#REF!</v>
      </c>
      <c r="HL1684" s="9" t="e">
        <f t="shared" ca="1" si="158"/>
        <v>#REF!</v>
      </c>
      <c r="HM1684" s="9" t="e">
        <f t="shared" ca="1" si="159"/>
        <v>#REF!</v>
      </c>
      <c r="HN1684" s="9" t="e">
        <f ca="1">SQRT($GS1684*(1-$GS1684/Controls!$D$15))</f>
        <v>#REF!</v>
      </c>
      <c r="HO1684" s="9" t="e">
        <f t="shared" ca="1" si="160"/>
        <v>#REF!</v>
      </c>
      <c r="HP1684" s="9" t="e">
        <f t="shared" ca="1" si="161"/>
        <v>#REF!</v>
      </c>
      <c r="HQ1684" s="9" t="e">
        <f ca="1">IF($GV1684=0,NA(),($GX1684*Controls!#REF!))</f>
        <v>#REF!</v>
      </c>
    </row>
    <row r="1685" spans="198:225" x14ac:dyDescent="0.25">
      <c r="GP1685" s="9" t="e">
        <f ca="1">INDIRECT(ADDRESS(ROW(),Controls!#REF!+30))</f>
        <v>#REF!</v>
      </c>
      <c r="GQ1685" s="9" t="e">
        <f ca="1">INDIRECT(ADDRESS(ROW(),Controls!#REF!+45))</f>
        <v>#REF!</v>
      </c>
      <c r="GR1685" s="9" t="e">
        <f ca="1">INDIRECT(ADDRESS(ROW(),Controls!#REF!+60))</f>
        <v>#REF!</v>
      </c>
      <c r="GS1685" s="9" t="e">
        <f ca="1">INDIRECT(ADDRESS(ROW(),Controls!#REF!+75))</f>
        <v>#REF!</v>
      </c>
      <c r="GT1685" s="9" t="e">
        <f ca="1">INDIRECT(ADDRESS(ROW(),Controls!#REF!+90))</f>
        <v>#REF!</v>
      </c>
      <c r="GU1685" s="9" t="e">
        <f ca="1">INDIRECT(ADDRESS(ROW(),Controls!#REF!+105))</f>
        <v>#REF!</v>
      </c>
      <c r="GV1685" s="9" t="e">
        <f ca="1">INDIRECT(ADDRESS(ROW(),Controls!#REF!+120))</f>
        <v>#REF!</v>
      </c>
      <c r="GW1685" s="9" t="e">
        <f ca="1">INDIRECT(ADDRESS(ROW(),Controls!#REF!+15))</f>
        <v>#REF!</v>
      </c>
      <c r="GX1685" s="9" t="e">
        <f ca="1">INDIRECT(ADDRESS(ROW(),Controls!#REF!+135))</f>
        <v>#REF!</v>
      </c>
      <c r="HJ1685" s="9" t="e">
        <f t="shared" ca="1" si="156"/>
        <v>#REF!</v>
      </c>
      <c r="HK1685" s="9" t="e">
        <f t="shared" ca="1" si="157"/>
        <v>#REF!</v>
      </c>
      <c r="HL1685" s="9" t="e">
        <f t="shared" ca="1" si="158"/>
        <v>#REF!</v>
      </c>
      <c r="HM1685" s="9" t="e">
        <f t="shared" ca="1" si="159"/>
        <v>#REF!</v>
      </c>
      <c r="HN1685" s="9" t="e">
        <f ca="1">SQRT($GS1685*(1-$GS1685/Controls!$D$15))</f>
        <v>#REF!</v>
      </c>
      <c r="HO1685" s="9" t="e">
        <f t="shared" ca="1" si="160"/>
        <v>#REF!</v>
      </c>
      <c r="HP1685" s="9" t="e">
        <f t="shared" ca="1" si="161"/>
        <v>#REF!</v>
      </c>
      <c r="HQ1685" s="9" t="e">
        <f ca="1">IF($GV1685=0,NA(),($GX1685*Controls!#REF!))</f>
        <v>#REF!</v>
      </c>
    </row>
    <row r="1686" spans="198:225" x14ac:dyDescent="0.25">
      <c r="GP1686" s="9" t="e">
        <f ca="1">INDIRECT(ADDRESS(ROW(),Controls!#REF!+30))</f>
        <v>#REF!</v>
      </c>
      <c r="GQ1686" s="9" t="e">
        <f ca="1">INDIRECT(ADDRESS(ROW(),Controls!#REF!+45))</f>
        <v>#REF!</v>
      </c>
      <c r="GR1686" s="9" t="e">
        <f ca="1">INDIRECT(ADDRESS(ROW(),Controls!#REF!+60))</f>
        <v>#REF!</v>
      </c>
      <c r="GS1686" s="9" t="e">
        <f ca="1">INDIRECT(ADDRESS(ROW(),Controls!#REF!+75))</f>
        <v>#REF!</v>
      </c>
      <c r="GT1686" s="9" t="e">
        <f ca="1">INDIRECT(ADDRESS(ROW(),Controls!#REF!+90))</f>
        <v>#REF!</v>
      </c>
      <c r="GU1686" s="9" t="e">
        <f ca="1">INDIRECT(ADDRESS(ROW(),Controls!#REF!+105))</f>
        <v>#REF!</v>
      </c>
      <c r="GV1686" s="9" t="e">
        <f ca="1">INDIRECT(ADDRESS(ROW(),Controls!#REF!+120))</f>
        <v>#REF!</v>
      </c>
      <c r="GW1686" s="9" t="e">
        <f ca="1">INDIRECT(ADDRESS(ROW(),Controls!#REF!+15))</f>
        <v>#REF!</v>
      </c>
      <c r="GX1686" s="9" t="e">
        <f ca="1">INDIRECT(ADDRESS(ROW(),Controls!#REF!+135))</f>
        <v>#REF!</v>
      </c>
      <c r="HJ1686" s="9" t="e">
        <f t="shared" ca="1" si="156"/>
        <v>#REF!</v>
      </c>
      <c r="HK1686" s="9" t="e">
        <f t="shared" ca="1" si="157"/>
        <v>#REF!</v>
      </c>
      <c r="HL1686" s="9" t="e">
        <f t="shared" ca="1" si="158"/>
        <v>#REF!</v>
      </c>
      <c r="HM1686" s="9" t="e">
        <f t="shared" ca="1" si="159"/>
        <v>#REF!</v>
      </c>
      <c r="HN1686" s="9" t="e">
        <f ca="1">SQRT($GS1686*(1-$GS1686/Controls!$D$15))</f>
        <v>#REF!</v>
      </c>
      <c r="HO1686" s="9" t="e">
        <f t="shared" ca="1" si="160"/>
        <v>#REF!</v>
      </c>
      <c r="HP1686" s="9" t="e">
        <f t="shared" ca="1" si="161"/>
        <v>#REF!</v>
      </c>
      <c r="HQ1686" s="9" t="e">
        <f ca="1">IF($GV1686=0,NA(),($GX1686*Controls!#REF!))</f>
        <v>#REF!</v>
      </c>
    </row>
    <row r="1687" spans="198:225" x14ac:dyDescent="0.25">
      <c r="GP1687" s="9" t="e">
        <f ca="1">INDIRECT(ADDRESS(ROW(),Controls!#REF!+30))</f>
        <v>#REF!</v>
      </c>
      <c r="GQ1687" s="9" t="e">
        <f ca="1">INDIRECT(ADDRESS(ROW(),Controls!#REF!+45))</f>
        <v>#REF!</v>
      </c>
      <c r="GR1687" s="9" t="e">
        <f ca="1">INDIRECT(ADDRESS(ROW(),Controls!#REF!+60))</f>
        <v>#REF!</v>
      </c>
      <c r="GS1687" s="9" t="e">
        <f ca="1">INDIRECT(ADDRESS(ROW(),Controls!#REF!+75))</f>
        <v>#REF!</v>
      </c>
      <c r="GT1687" s="9" t="e">
        <f ca="1">INDIRECT(ADDRESS(ROW(),Controls!#REF!+90))</f>
        <v>#REF!</v>
      </c>
      <c r="GU1687" s="9" t="e">
        <f ca="1">INDIRECT(ADDRESS(ROW(),Controls!#REF!+105))</f>
        <v>#REF!</v>
      </c>
      <c r="GV1687" s="9" t="e">
        <f ca="1">INDIRECT(ADDRESS(ROW(),Controls!#REF!+120))</f>
        <v>#REF!</v>
      </c>
      <c r="GW1687" s="9" t="e">
        <f ca="1">INDIRECT(ADDRESS(ROW(),Controls!#REF!+15))</f>
        <v>#REF!</v>
      </c>
      <c r="GX1687" s="9" t="e">
        <f ca="1">INDIRECT(ADDRESS(ROW(),Controls!#REF!+135))</f>
        <v>#REF!</v>
      </c>
      <c r="HJ1687" s="9" t="e">
        <f t="shared" ca="1" si="156"/>
        <v>#REF!</v>
      </c>
      <c r="HK1687" s="9" t="e">
        <f t="shared" ca="1" si="157"/>
        <v>#REF!</v>
      </c>
      <c r="HL1687" s="9" t="e">
        <f t="shared" ca="1" si="158"/>
        <v>#REF!</v>
      </c>
      <c r="HM1687" s="9" t="e">
        <f t="shared" ca="1" si="159"/>
        <v>#REF!</v>
      </c>
      <c r="HN1687" s="9" t="e">
        <f ca="1">SQRT($GS1687*(1-$GS1687/Controls!$D$15))</f>
        <v>#REF!</v>
      </c>
      <c r="HO1687" s="9" t="e">
        <f t="shared" ca="1" si="160"/>
        <v>#REF!</v>
      </c>
      <c r="HP1687" s="9" t="e">
        <f t="shared" ca="1" si="161"/>
        <v>#REF!</v>
      </c>
      <c r="HQ1687" s="9" t="e">
        <f ca="1">IF($GV1687=0,NA(),($GX1687*Controls!#REF!))</f>
        <v>#REF!</v>
      </c>
    </row>
    <row r="1688" spans="198:225" x14ac:dyDescent="0.25">
      <c r="GP1688" s="9" t="e">
        <f ca="1">INDIRECT(ADDRESS(ROW(),Controls!#REF!+30))</f>
        <v>#REF!</v>
      </c>
      <c r="GQ1688" s="9" t="e">
        <f ca="1">INDIRECT(ADDRESS(ROW(),Controls!#REF!+45))</f>
        <v>#REF!</v>
      </c>
      <c r="GR1688" s="9" t="e">
        <f ca="1">INDIRECT(ADDRESS(ROW(),Controls!#REF!+60))</f>
        <v>#REF!</v>
      </c>
      <c r="GS1688" s="9" t="e">
        <f ca="1">INDIRECT(ADDRESS(ROW(),Controls!#REF!+75))</f>
        <v>#REF!</v>
      </c>
      <c r="GT1688" s="9" t="e">
        <f ca="1">INDIRECT(ADDRESS(ROW(),Controls!#REF!+90))</f>
        <v>#REF!</v>
      </c>
      <c r="GU1688" s="9" t="e">
        <f ca="1">INDIRECT(ADDRESS(ROW(),Controls!#REF!+105))</f>
        <v>#REF!</v>
      </c>
      <c r="GV1688" s="9" t="e">
        <f ca="1">INDIRECT(ADDRESS(ROW(),Controls!#REF!+120))</f>
        <v>#REF!</v>
      </c>
      <c r="GW1688" s="9" t="e">
        <f ca="1">INDIRECT(ADDRESS(ROW(),Controls!#REF!+15))</f>
        <v>#REF!</v>
      </c>
      <c r="GX1688" s="9" t="e">
        <f ca="1">INDIRECT(ADDRESS(ROW(),Controls!#REF!+135))</f>
        <v>#REF!</v>
      </c>
      <c r="HJ1688" s="9" t="e">
        <f t="shared" ca="1" si="156"/>
        <v>#REF!</v>
      </c>
      <c r="HK1688" s="9" t="e">
        <f t="shared" ca="1" si="157"/>
        <v>#REF!</v>
      </c>
      <c r="HL1688" s="9" t="e">
        <f t="shared" ca="1" si="158"/>
        <v>#REF!</v>
      </c>
      <c r="HM1688" s="9" t="e">
        <f t="shared" ca="1" si="159"/>
        <v>#REF!</v>
      </c>
      <c r="HN1688" s="9" t="e">
        <f ca="1">SQRT($GS1688*(1-$GS1688/Controls!$D$15))</f>
        <v>#REF!</v>
      </c>
      <c r="HO1688" s="9" t="e">
        <f t="shared" ca="1" si="160"/>
        <v>#REF!</v>
      </c>
      <c r="HP1688" s="9" t="e">
        <f t="shared" ca="1" si="161"/>
        <v>#REF!</v>
      </c>
      <c r="HQ1688" s="9" t="e">
        <f ca="1">IF($GV1688=0,NA(),($GX1688*Controls!#REF!))</f>
        <v>#REF!</v>
      </c>
    </row>
    <row r="1689" spans="198:225" x14ac:dyDescent="0.25">
      <c r="GP1689" s="9" t="e">
        <f ca="1">INDIRECT(ADDRESS(ROW(),Controls!#REF!+30))</f>
        <v>#REF!</v>
      </c>
      <c r="GQ1689" s="9" t="e">
        <f ca="1">INDIRECT(ADDRESS(ROW(),Controls!#REF!+45))</f>
        <v>#REF!</v>
      </c>
      <c r="GR1689" s="9" t="e">
        <f ca="1">INDIRECT(ADDRESS(ROW(),Controls!#REF!+60))</f>
        <v>#REF!</v>
      </c>
      <c r="GS1689" s="9" t="e">
        <f ca="1">INDIRECT(ADDRESS(ROW(),Controls!#REF!+75))</f>
        <v>#REF!</v>
      </c>
      <c r="GT1689" s="9" t="e">
        <f ca="1">INDIRECT(ADDRESS(ROW(),Controls!#REF!+90))</f>
        <v>#REF!</v>
      </c>
      <c r="GU1689" s="9" t="e">
        <f ca="1">INDIRECT(ADDRESS(ROW(),Controls!#REF!+105))</f>
        <v>#REF!</v>
      </c>
      <c r="GV1689" s="9" t="e">
        <f ca="1">INDIRECT(ADDRESS(ROW(),Controls!#REF!+120))</f>
        <v>#REF!</v>
      </c>
      <c r="GW1689" s="9" t="e">
        <f ca="1">INDIRECT(ADDRESS(ROW(),Controls!#REF!+15))</f>
        <v>#REF!</v>
      </c>
      <c r="GX1689" s="9" t="e">
        <f ca="1">INDIRECT(ADDRESS(ROW(),Controls!#REF!+135))</f>
        <v>#REF!</v>
      </c>
      <c r="HJ1689" s="9" t="e">
        <f t="shared" ca="1" si="156"/>
        <v>#REF!</v>
      </c>
      <c r="HK1689" s="9" t="e">
        <f t="shared" ca="1" si="157"/>
        <v>#REF!</v>
      </c>
      <c r="HL1689" s="9" t="e">
        <f t="shared" ca="1" si="158"/>
        <v>#REF!</v>
      </c>
      <c r="HM1689" s="9" t="e">
        <f t="shared" ca="1" si="159"/>
        <v>#REF!</v>
      </c>
      <c r="HN1689" s="9" t="e">
        <f ca="1">SQRT($GS1689*(1-$GS1689/Controls!$D$15))</f>
        <v>#REF!</v>
      </c>
      <c r="HO1689" s="9" t="e">
        <f t="shared" ca="1" si="160"/>
        <v>#REF!</v>
      </c>
      <c r="HP1689" s="9" t="e">
        <f t="shared" ca="1" si="161"/>
        <v>#REF!</v>
      </c>
      <c r="HQ1689" s="9" t="e">
        <f ca="1">IF($GV1689=0,NA(),($GX1689*Controls!#REF!))</f>
        <v>#REF!</v>
      </c>
    </row>
    <row r="1690" spans="198:225" x14ac:dyDescent="0.25">
      <c r="GP1690" s="9" t="e">
        <f ca="1">INDIRECT(ADDRESS(ROW(),Controls!#REF!+30))</f>
        <v>#REF!</v>
      </c>
      <c r="GQ1690" s="9" t="e">
        <f ca="1">INDIRECT(ADDRESS(ROW(),Controls!#REF!+45))</f>
        <v>#REF!</v>
      </c>
      <c r="GR1690" s="9" t="e">
        <f ca="1">INDIRECT(ADDRESS(ROW(),Controls!#REF!+60))</f>
        <v>#REF!</v>
      </c>
      <c r="GS1690" s="9" t="e">
        <f ca="1">INDIRECT(ADDRESS(ROW(),Controls!#REF!+75))</f>
        <v>#REF!</v>
      </c>
      <c r="GT1690" s="9" t="e">
        <f ca="1">INDIRECT(ADDRESS(ROW(),Controls!#REF!+90))</f>
        <v>#REF!</v>
      </c>
      <c r="GU1690" s="9" t="e">
        <f ca="1">INDIRECT(ADDRESS(ROW(),Controls!#REF!+105))</f>
        <v>#REF!</v>
      </c>
      <c r="GV1690" s="9" t="e">
        <f ca="1">INDIRECT(ADDRESS(ROW(),Controls!#REF!+120))</f>
        <v>#REF!</v>
      </c>
      <c r="GW1690" s="9" t="e">
        <f ca="1">INDIRECT(ADDRESS(ROW(),Controls!#REF!+15))</f>
        <v>#REF!</v>
      </c>
      <c r="GX1690" s="9" t="e">
        <f ca="1">INDIRECT(ADDRESS(ROW(),Controls!#REF!+135))</f>
        <v>#REF!</v>
      </c>
      <c r="HJ1690" s="9" t="e">
        <f t="shared" ca="1" si="156"/>
        <v>#REF!</v>
      </c>
      <c r="HK1690" s="9" t="e">
        <f t="shared" ca="1" si="157"/>
        <v>#REF!</v>
      </c>
      <c r="HL1690" s="9" t="e">
        <f t="shared" ca="1" si="158"/>
        <v>#REF!</v>
      </c>
      <c r="HM1690" s="9" t="e">
        <f t="shared" ca="1" si="159"/>
        <v>#REF!</v>
      </c>
      <c r="HN1690" s="9" t="e">
        <f ca="1">SQRT($GS1690*(1-$GS1690/Controls!$D$15))</f>
        <v>#REF!</v>
      </c>
      <c r="HO1690" s="9" t="e">
        <f t="shared" ca="1" si="160"/>
        <v>#REF!</v>
      </c>
      <c r="HP1690" s="9" t="e">
        <f t="shared" ca="1" si="161"/>
        <v>#REF!</v>
      </c>
      <c r="HQ1690" s="9" t="e">
        <f ca="1">IF($GV1690=0,NA(),($GX1690*Controls!#REF!))</f>
        <v>#REF!</v>
      </c>
    </row>
    <row r="1691" spans="198:225" x14ac:dyDescent="0.25">
      <c r="GP1691" s="9" t="e">
        <f ca="1">INDIRECT(ADDRESS(ROW(),Controls!#REF!+30))</f>
        <v>#REF!</v>
      </c>
      <c r="GQ1691" s="9" t="e">
        <f ca="1">INDIRECT(ADDRESS(ROW(),Controls!#REF!+45))</f>
        <v>#REF!</v>
      </c>
      <c r="GR1691" s="9" t="e">
        <f ca="1">INDIRECT(ADDRESS(ROW(),Controls!#REF!+60))</f>
        <v>#REF!</v>
      </c>
      <c r="GS1691" s="9" t="e">
        <f ca="1">INDIRECT(ADDRESS(ROW(),Controls!#REF!+75))</f>
        <v>#REF!</v>
      </c>
      <c r="GT1691" s="9" t="e">
        <f ca="1">INDIRECT(ADDRESS(ROW(),Controls!#REF!+90))</f>
        <v>#REF!</v>
      </c>
      <c r="GU1691" s="9" t="e">
        <f ca="1">INDIRECT(ADDRESS(ROW(),Controls!#REF!+105))</f>
        <v>#REF!</v>
      </c>
      <c r="GV1691" s="9" t="e">
        <f ca="1">INDIRECT(ADDRESS(ROW(),Controls!#REF!+120))</f>
        <v>#REF!</v>
      </c>
      <c r="GW1691" s="9" t="e">
        <f ca="1">INDIRECT(ADDRESS(ROW(),Controls!#REF!+15))</f>
        <v>#REF!</v>
      </c>
      <c r="GX1691" s="9" t="e">
        <f ca="1">INDIRECT(ADDRESS(ROW(),Controls!#REF!+135))</f>
        <v>#REF!</v>
      </c>
      <c r="HJ1691" s="9" t="e">
        <f t="shared" ca="1" si="156"/>
        <v>#REF!</v>
      </c>
      <c r="HK1691" s="9" t="e">
        <f t="shared" ca="1" si="157"/>
        <v>#REF!</v>
      </c>
      <c r="HL1691" s="9" t="e">
        <f t="shared" ca="1" si="158"/>
        <v>#REF!</v>
      </c>
      <c r="HM1691" s="9" t="e">
        <f t="shared" ca="1" si="159"/>
        <v>#REF!</v>
      </c>
      <c r="HN1691" s="9" t="e">
        <f ca="1">SQRT($GS1691*(1-$GS1691/Controls!$D$15))</f>
        <v>#REF!</v>
      </c>
      <c r="HO1691" s="9" t="e">
        <f t="shared" ca="1" si="160"/>
        <v>#REF!</v>
      </c>
      <c r="HP1691" s="9" t="e">
        <f t="shared" ca="1" si="161"/>
        <v>#REF!</v>
      </c>
      <c r="HQ1691" s="9" t="e">
        <f ca="1">IF($GV1691=0,NA(),($GX1691*Controls!#REF!))</f>
        <v>#REF!</v>
      </c>
    </row>
    <row r="1692" spans="198:225" x14ac:dyDescent="0.25">
      <c r="GP1692" s="9" t="e">
        <f ca="1">INDIRECT(ADDRESS(ROW(),Controls!#REF!+30))</f>
        <v>#REF!</v>
      </c>
      <c r="GQ1692" s="9" t="e">
        <f ca="1">INDIRECT(ADDRESS(ROW(),Controls!#REF!+45))</f>
        <v>#REF!</v>
      </c>
      <c r="GR1692" s="9" t="e">
        <f ca="1">INDIRECT(ADDRESS(ROW(),Controls!#REF!+60))</f>
        <v>#REF!</v>
      </c>
      <c r="GS1692" s="9" t="e">
        <f ca="1">INDIRECT(ADDRESS(ROW(),Controls!#REF!+75))</f>
        <v>#REF!</v>
      </c>
      <c r="GT1692" s="9" t="e">
        <f ca="1">INDIRECT(ADDRESS(ROW(),Controls!#REF!+90))</f>
        <v>#REF!</v>
      </c>
      <c r="GU1692" s="9" t="e">
        <f ca="1">INDIRECT(ADDRESS(ROW(),Controls!#REF!+105))</f>
        <v>#REF!</v>
      </c>
      <c r="GV1692" s="9" t="e">
        <f ca="1">INDIRECT(ADDRESS(ROW(),Controls!#REF!+120))</f>
        <v>#REF!</v>
      </c>
      <c r="GW1692" s="9" t="e">
        <f ca="1">INDIRECT(ADDRESS(ROW(),Controls!#REF!+15))</f>
        <v>#REF!</v>
      </c>
      <c r="GX1692" s="9" t="e">
        <f ca="1">INDIRECT(ADDRESS(ROW(),Controls!#REF!+135))</f>
        <v>#REF!</v>
      </c>
      <c r="HJ1692" s="9" t="e">
        <f t="shared" ca="1" si="156"/>
        <v>#REF!</v>
      </c>
      <c r="HK1692" s="9" t="e">
        <f t="shared" ca="1" si="157"/>
        <v>#REF!</v>
      </c>
      <c r="HL1692" s="9" t="e">
        <f t="shared" ca="1" si="158"/>
        <v>#REF!</v>
      </c>
      <c r="HM1692" s="9" t="e">
        <f t="shared" ca="1" si="159"/>
        <v>#REF!</v>
      </c>
      <c r="HN1692" s="9" t="e">
        <f ca="1">SQRT($GS1692*(1-$GS1692/Controls!$D$15))</f>
        <v>#REF!</v>
      </c>
      <c r="HO1692" s="9" t="e">
        <f t="shared" ca="1" si="160"/>
        <v>#REF!</v>
      </c>
      <c r="HP1692" s="9" t="e">
        <f t="shared" ca="1" si="161"/>
        <v>#REF!</v>
      </c>
      <c r="HQ1692" s="9" t="e">
        <f ca="1">IF($GV1692=0,NA(),($GX1692*Controls!#REF!))</f>
        <v>#REF!</v>
      </c>
    </row>
    <row r="1693" spans="198:225" x14ac:dyDescent="0.25">
      <c r="GP1693" s="9" t="e">
        <f ca="1">INDIRECT(ADDRESS(ROW(),Controls!#REF!+30))</f>
        <v>#REF!</v>
      </c>
      <c r="GQ1693" s="9" t="e">
        <f ca="1">INDIRECT(ADDRESS(ROW(),Controls!#REF!+45))</f>
        <v>#REF!</v>
      </c>
      <c r="GR1693" s="9" t="e">
        <f ca="1">INDIRECT(ADDRESS(ROW(),Controls!#REF!+60))</f>
        <v>#REF!</v>
      </c>
      <c r="GS1693" s="9" t="e">
        <f ca="1">INDIRECT(ADDRESS(ROW(),Controls!#REF!+75))</f>
        <v>#REF!</v>
      </c>
      <c r="GT1693" s="9" t="e">
        <f ca="1">INDIRECT(ADDRESS(ROW(),Controls!#REF!+90))</f>
        <v>#REF!</v>
      </c>
      <c r="GU1693" s="9" t="e">
        <f ca="1">INDIRECT(ADDRESS(ROW(),Controls!#REF!+105))</f>
        <v>#REF!</v>
      </c>
      <c r="GV1693" s="9" t="e">
        <f ca="1">INDIRECT(ADDRESS(ROW(),Controls!#REF!+120))</f>
        <v>#REF!</v>
      </c>
      <c r="GW1693" s="9" t="e">
        <f ca="1">INDIRECT(ADDRESS(ROW(),Controls!#REF!+15))</f>
        <v>#REF!</v>
      </c>
      <c r="GX1693" s="9" t="e">
        <f ca="1">INDIRECT(ADDRESS(ROW(),Controls!#REF!+135))</f>
        <v>#REF!</v>
      </c>
      <c r="HJ1693" s="9" t="e">
        <f t="shared" ca="1" si="156"/>
        <v>#REF!</v>
      </c>
      <c r="HK1693" s="9" t="e">
        <f t="shared" ca="1" si="157"/>
        <v>#REF!</v>
      </c>
      <c r="HL1693" s="9" t="e">
        <f t="shared" ca="1" si="158"/>
        <v>#REF!</v>
      </c>
      <c r="HM1693" s="9" t="e">
        <f t="shared" ca="1" si="159"/>
        <v>#REF!</v>
      </c>
      <c r="HN1693" s="9" t="e">
        <f ca="1">SQRT($GS1693*(1-$GS1693/Controls!$D$15))</f>
        <v>#REF!</v>
      </c>
      <c r="HO1693" s="9" t="e">
        <f t="shared" ca="1" si="160"/>
        <v>#REF!</v>
      </c>
      <c r="HP1693" s="9" t="e">
        <f t="shared" ca="1" si="161"/>
        <v>#REF!</v>
      </c>
      <c r="HQ1693" s="9" t="e">
        <f ca="1">IF($GV1693=0,NA(),($GX1693*Controls!#REF!))</f>
        <v>#REF!</v>
      </c>
    </row>
    <row r="1694" spans="198:225" x14ac:dyDescent="0.25">
      <c r="GP1694" s="9" t="e">
        <f ca="1">INDIRECT(ADDRESS(ROW(),Controls!#REF!+30))</f>
        <v>#REF!</v>
      </c>
      <c r="GQ1694" s="9" t="e">
        <f ca="1">INDIRECT(ADDRESS(ROW(),Controls!#REF!+45))</f>
        <v>#REF!</v>
      </c>
      <c r="GR1694" s="9" t="e">
        <f ca="1">INDIRECT(ADDRESS(ROW(),Controls!#REF!+60))</f>
        <v>#REF!</v>
      </c>
      <c r="GS1694" s="9" t="e">
        <f ca="1">INDIRECT(ADDRESS(ROW(),Controls!#REF!+75))</f>
        <v>#REF!</v>
      </c>
      <c r="GT1694" s="9" t="e">
        <f ca="1">INDIRECT(ADDRESS(ROW(),Controls!#REF!+90))</f>
        <v>#REF!</v>
      </c>
      <c r="GU1694" s="9" t="e">
        <f ca="1">INDIRECT(ADDRESS(ROW(),Controls!#REF!+105))</f>
        <v>#REF!</v>
      </c>
      <c r="GV1694" s="9" t="e">
        <f ca="1">INDIRECT(ADDRESS(ROW(),Controls!#REF!+120))</f>
        <v>#REF!</v>
      </c>
      <c r="GW1694" s="9" t="e">
        <f ca="1">INDIRECT(ADDRESS(ROW(),Controls!#REF!+15))</f>
        <v>#REF!</v>
      </c>
      <c r="GX1694" s="9" t="e">
        <f ca="1">INDIRECT(ADDRESS(ROW(),Controls!#REF!+135))</f>
        <v>#REF!</v>
      </c>
      <c r="HJ1694" s="9" t="e">
        <f t="shared" ca="1" si="156"/>
        <v>#REF!</v>
      </c>
      <c r="HK1694" s="9" t="e">
        <f t="shared" ca="1" si="157"/>
        <v>#REF!</v>
      </c>
      <c r="HL1694" s="9" t="e">
        <f t="shared" ca="1" si="158"/>
        <v>#REF!</v>
      </c>
      <c r="HM1694" s="9" t="e">
        <f t="shared" ca="1" si="159"/>
        <v>#REF!</v>
      </c>
      <c r="HN1694" s="9" t="e">
        <f ca="1">SQRT($GS1694*(1-$GS1694/Controls!$D$15))</f>
        <v>#REF!</v>
      </c>
      <c r="HO1694" s="9" t="e">
        <f t="shared" ca="1" si="160"/>
        <v>#REF!</v>
      </c>
      <c r="HP1694" s="9" t="e">
        <f t="shared" ca="1" si="161"/>
        <v>#REF!</v>
      </c>
      <c r="HQ1694" s="9" t="e">
        <f ca="1">IF($GV1694=0,NA(),($GX1694*Controls!#REF!))</f>
        <v>#REF!</v>
      </c>
    </row>
    <row r="1695" spans="198:225" x14ac:dyDescent="0.25">
      <c r="GP1695" s="9" t="e">
        <f ca="1">INDIRECT(ADDRESS(ROW(),Controls!#REF!+30))</f>
        <v>#REF!</v>
      </c>
      <c r="GQ1695" s="9" t="e">
        <f ca="1">INDIRECT(ADDRESS(ROW(),Controls!#REF!+45))</f>
        <v>#REF!</v>
      </c>
      <c r="GR1695" s="9" t="e">
        <f ca="1">INDIRECT(ADDRESS(ROW(),Controls!#REF!+60))</f>
        <v>#REF!</v>
      </c>
      <c r="GS1695" s="9" t="e">
        <f ca="1">INDIRECT(ADDRESS(ROW(),Controls!#REF!+75))</f>
        <v>#REF!</v>
      </c>
      <c r="GT1695" s="9" t="e">
        <f ca="1">INDIRECT(ADDRESS(ROW(),Controls!#REF!+90))</f>
        <v>#REF!</v>
      </c>
      <c r="GU1695" s="9" t="e">
        <f ca="1">INDIRECT(ADDRESS(ROW(),Controls!#REF!+105))</f>
        <v>#REF!</v>
      </c>
      <c r="GV1695" s="9" t="e">
        <f ca="1">INDIRECT(ADDRESS(ROW(),Controls!#REF!+120))</f>
        <v>#REF!</v>
      </c>
      <c r="GW1695" s="9" t="e">
        <f ca="1">INDIRECT(ADDRESS(ROW(),Controls!#REF!+15))</f>
        <v>#REF!</v>
      </c>
      <c r="GX1695" s="9" t="e">
        <f ca="1">INDIRECT(ADDRESS(ROW(),Controls!#REF!+135))</f>
        <v>#REF!</v>
      </c>
      <c r="HJ1695" s="9" t="e">
        <f t="shared" ca="1" si="156"/>
        <v>#REF!</v>
      </c>
      <c r="HK1695" s="9" t="e">
        <f t="shared" ca="1" si="157"/>
        <v>#REF!</v>
      </c>
      <c r="HL1695" s="9" t="e">
        <f t="shared" ca="1" si="158"/>
        <v>#REF!</v>
      </c>
      <c r="HM1695" s="9" t="e">
        <f t="shared" ca="1" si="159"/>
        <v>#REF!</v>
      </c>
      <c r="HN1695" s="9" t="e">
        <f ca="1">SQRT($GS1695*(1-$GS1695/Controls!$D$15))</f>
        <v>#REF!</v>
      </c>
      <c r="HO1695" s="9" t="e">
        <f t="shared" ca="1" si="160"/>
        <v>#REF!</v>
      </c>
      <c r="HP1695" s="9" t="e">
        <f t="shared" ca="1" si="161"/>
        <v>#REF!</v>
      </c>
      <c r="HQ1695" s="9" t="e">
        <f ca="1">IF($GV1695=0,NA(),($GX1695*Controls!#REF!))</f>
        <v>#REF!</v>
      </c>
    </row>
    <row r="1696" spans="198:225" x14ac:dyDescent="0.25">
      <c r="GP1696" s="9" t="e">
        <f ca="1">INDIRECT(ADDRESS(ROW(),Controls!#REF!+30))</f>
        <v>#REF!</v>
      </c>
      <c r="GQ1696" s="9" t="e">
        <f ca="1">INDIRECT(ADDRESS(ROW(),Controls!#REF!+45))</f>
        <v>#REF!</v>
      </c>
      <c r="GR1696" s="9" t="e">
        <f ca="1">INDIRECT(ADDRESS(ROW(),Controls!#REF!+60))</f>
        <v>#REF!</v>
      </c>
      <c r="GS1696" s="9" t="e">
        <f ca="1">INDIRECT(ADDRESS(ROW(),Controls!#REF!+75))</f>
        <v>#REF!</v>
      </c>
      <c r="GT1696" s="9" t="e">
        <f ca="1">INDIRECT(ADDRESS(ROW(),Controls!#REF!+90))</f>
        <v>#REF!</v>
      </c>
      <c r="GU1696" s="9" t="e">
        <f ca="1">INDIRECT(ADDRESS(ROW(),Controls!#REF!+105))</f>
        <v>#REF!</v>
      </c>
      <c r="GV1696" s="9" t="e">
        <f ca="1">INDIRECT(ADDRESS(ROW(),Controls!#REF!+120))</f>
        <v>#REF!</v>
      </c>
      <c r="GW1696" s="9" t="e">
        <f ca="1">INDIRECT(ADDRESS(ROW(),Controls!#REF!+15))</f>
        <v>#REF!</v>
      </c>
      <c r="GX1696" s="9" t="e">
        <f ca="1">INDIRECT(ADDRESS(ROW(),Controls!#REF!+135))</f>
        <v>#REF!</v>
      </c>
      <c r="HJ1696" s="9" t="e">
        <f t="shared" ca="1" si="156"/>
        <v>#REF!</v>
      </c>
      <c r="HK1696" s="9" t="e">
        <f t="shared" ca="1" si="157"/>
        <v>#REF!</v>
      </c>
      <c r="HL1696" s="9" t="e">
        <f t="shared" ca="1" si="158"/>
        <v>#REF!</v>
      </c>
      <c r="HM1696" s="9" t="e">
        <f t="shared" ca="1" si="159"/>
        <v>#REF!</v>
      </c>
      <c r="HN1696" s="9" t="e">
        <f ca="1">SQRT($GS1696*(1-$GS1696/Controls!$D$15))</f>
        <v>#REF!</v>
      </c>
      <c r="HO1696" s="9" t="e">
        <f t="shared" ca="1" si="160"/>
        <v>#REF!</v>
      </c>
      <c r="HP1696" s="9" t="e">
        <f t="shared" ca="1" si="161"/>
        <v>#REF!</v>
      </c>
      <c r="HQ1696" s="9" t="e">
        <f ca="1">IF($GV1696=0,NA(),($GX1696*Controls!#REF!))</f>
        <v>#REF!</v>
      </c>
    </row>
    <row r="1697" spans="198:225" x14ac:dyDescent="0.25">
      <c r="GP1697" s="9" t="e">
        <f ca="1">INDIRECT(ADDRESS(ROW(),Controls!#REF!+30))</f>
        <v>#REF!</v>
      </c>
      <c r="GQ1697" s="9" t="e">
        <f ca="1">INDIRECT(ADDRESS(ROW(),Controls!#REF!+45))</f>
        <v>#REF!</v>
      </c>
      <c r="GR1697" s="9" t="e">
        <f ca="1">INDIRECT(ADDRESS(ROW(),Controls!#REF!+60))</f>
        <v>#REF!</v>
      </c>
      <c r="GS1697" s="9" t="e">
        <f ca="1">INDIRECT(ADDRESS(ROW(),Controls!#REF!+75))</f>
        <v>#REF!</v>
      </c>
      <c r="GT1697" s="9" t="e">
        <f ca="1">INDIRECT(ADDRESS(ROW(),Controls!#REF!+90))</f>
        <v>#REF!</v>
      </c>
      <c r="GU1697" s="9" t="e">
        <f ca="1">INDIRECT(ADDRESS(ROW(),Controls!#REF!+105))</f>
        <v>#REF!</v>
      </c>
      <c r="GV1697" s="9" t="e">
        <f ca="1">INDIRECT(ADDRESS(ROW(),Controls!#REF!+120))</f>
        <v>#REF!</v>
      </c>
      <c r="GW1697" s="9" t="e">
        <f ca="1">INDIRECT(ADDRESS(ROW(),Controls!#REF!+15))</f>
        <v>#REF!</v>
      </c>
      <c r="GX1697" s="9" t="e">
        <f ca="1">INDIRECT(ADDRESS(ROW(),Controls!#REF!+135))</f>
        <v>#REF!</v>
      </c>
      <c r="HJ1697" s="9" t="e">
        <f t="shared" ca="1" si="156"/>
        <v>#REF!</v>
      </c>
      <c r="HK1697" s="9" t="e">
        <f t="shared" ca="1" si="157"/>
        <v>#REF!</v>
      </c>
      <c r="HL1697" s="9" t="e">
        <f t="shared" ca="1" si="158"/>
        <v>#REF!</v>
      </c>
      <c r="HM1697" s="9" t="e">
        <f t="shared" ca="1" si="159"/>
        <v>#REF!</v>
      </c>
      <c r="HN1697" s="9" t="e">
        <f ca="1">SQRT($GS1697*(1-$GS1697/Controls!$D$15))</f>
        <v>#REF!</v>
      </c>
      <c r="HO1697" s="9" t="e">
        <f t="shared" ca="1" si="160"/>
        <v>#REF!</v>
      </c>
      <c r="HP1697" s="9" t="e">
        <f t="shared" ca="1" si="161"/>
        <v>#REF!</v>
      </c>
      <c r="HQ1697" s="9" t="e">
        <f ca="1">IF($GV1697=0,NA(),($GX1697*Controls!#REF!))</f>
        <v>#REF!</v>
      </c>
    </row>
    <row r="1698" spans="198:225" x14ac:dyDescent="0.25">
      <c r="GP1698" s="9" t="e">
        <f ca="1">INDIRECT(ADDRESS(ROW(),Controls!#REF!+30))</f>
        <v>#REF!</v>
      </c>
      <c r="GQ1698" s="9" t="e">
        <f ca="1">INDIRECT(ADDRESS(ROW(),Controls!#REF!+45))</f>
        <v>#REF!</v>
      </c>
      <c r="GR1698" s="9" t="e">
        <f ca="1">INDIRECT(ADDRESS(ROW(),Controls!#REF!+60))</f>
        <v>#REF!</v>
      </c>
      <c r="GS1698" s="9" t="e">
        <f ca="1">INDIRECT(ADDRESS(ROW(),Controls!#REF!+75))</f>
        <v>#REF!</v>
      </c>
      <c r="GT1698" s="9" t="e">
        <f ca="1">INDIRECT(ADDRESS(ROW(),Controls!#REF!+90))</f>
        <v>#REF!</v>
      </c>
      <c r="GU1698" s="9" t="e">
        <f ca="1">INDIRECT(ADDRESS(ROW(),Controls!#REF!+105))</f>
        <v>#REF!</v>
      </c>
      <c r="GV1698" s="9" t="e">
        <f ca="1">INDIRECT(ADDRESS(ROW(),Controls!#REF!+120))</f>
        <v>#REF!</v>
      </c>
      <c r="GW1698" s="9" t="e">
        <f ca="1">INDIRECT(ADDRESS(ROW(),Controls!#REF!+15))</f>
        <v>#REF!</v>
      </c>
      <c r="GX1698" s="9" t="e">
        <f ca="1">INDIRECT(ADDRESS(ROW(),Controls!#REF!+135))</f>
        <v>#REF!</v>
      </c>
      <c r="HJ1698" s="9" t="e">
        <f t="shared" ca="1" si="156"/>
        <v>#REF!</v>
      </c>
      <c r="HK1698" s="9" t="e">
        <f t="shared" ca="1" si="157"/>
        <v>#REF!</v>
      </c>
      <c r="HL1698" s="9" t="e">
        <f t="shared" ca="1" si="158"/>
        <v>#REF!</v>
      </c>
      <c r="HM1698" s="9" t="e">
        <f t="shared" ca="1" si="159"/>
        <v>#REF!</v>
      </c>
      <c r="HN1698" s="9" t="e">
        <f ca="1">SQRT($GS1698*(1-$GS1698/Controls!$D$15))</f>
        <v>#REF!</v>
      </c>
      <c r="HO1698" s="9" t="e">
        <f t="shared" ca="1" si="160"/>
        <v>#REF!</v>
      </c>
      <c r="HP1698" s="9" t="e">
        <f t="shared" ca="1" si="161"/>
        <v>#REF!</v>
      </c>
      <c r="HQ1698" s="9" t="e">
        <f ca="1">IF($GV1698=0,NA(),($GX1698*Controls!#REF!))</f>
        <v>#REF!</v>
      </c>
    </row>
    <row r="1699" spans="198:225" x14ac:dyDescent="0.25">
      <c r="GP1699" s="9" t="e">
        <f ca="1">INDIRECT(ADDRESS(ROW(),Controls!#REF!+30))</f>
        <v>#REF!</v>
      </c>
      <c r="GQ1699" s="9" t="e">
        <f ca="1">INDIRECT(ADDRESS(ROW(),Controls!#REF!+45))</f>
        <v>#REF!</v>
      </c>
      <c r="GR1699" s="9" t="e">
        <f ca="1">INDIRECT(ADDRESS(ROW(),Controls!#REF!+60))</f>
        <v>#REF!</v>
      </c>
      <c r="GS1699" s="9" t="e">
        <f ca="1">INDIRECT(ADDRESS(ROW(),Controls!#REF!+75))</f>
        <v>#REF!</v>
      </c>
      <c r="GT1699" s="9" t="e">
        <f ca="1">INDIRECT(ADDRESS(ROW(),Controls!#REF!+90))</f>
        <v>#REF!</v>
      </c>
      <c r="GU1699" s="9" t="e">
        <f ca="1">INDIRECT(ADDRESS(ROW(),Controls!#REF!+105))</f>
        <v>#REF!</v>
      </c>
      <c r="GV1699" s="9" t="e">
        <f ca="1">INDIRECT(ADDRESS(ROW(),Controls!#REF!+120))</f>
        <v>#REF!</v>
      </c>
      <c r="GW1699" s="9" t="e">
        <f ca="1">INDIRECT(ADDRESS(ROW(),Controls!#REF!+15))</f>
        <v>#REF!</v>
      </c>
      <c r="GX1699" s="9" t="e">
        <f ca="1">INDIRECT(ADDRESS(ROW(),Controls!#REF!+135))</f>
        <v>#REF!</v>
      </c>
      <c r="HJ1699" s="9" t="e">
        <f t="shared" ca="1" si="156"/>
        <v>#REF!</v>
      </c>
      <c r="HK1699" s="9" t="e">
        <f t="shared" ca="1" si="157"/>
        <v>#REF!</v>
      </c>
      <c r="HL1699" s="9" t="e">
        <f t="shared" ca="1" si="158"/>
        <v>#REF!</v>
      </c>
      <c r="HM1699" s="9" t="e">
        <f t="shared" ca="1" si="159"/>
        <v>#REF!</v>
      </c>
      <c r="HN1699" s="9" t="e">
        <f ca="1">SQRT($GS1699*(1-$GS1699/Controls!$D$15))</f>
        <v>#REF!</v>
      </c>
      <c r="HO1699" s="9" t="e">
        <f t="shared" ca="1" si="160"/>
        <v>#REF!</v>
      </c>
      <c r="HP1699" s="9" t="e">
        <f t="shared" ca="1" si="161"/>
        <v>#REF!</v>
      </c>
      <c r="HQ1699" s="9" t="e">
        <f ca="1">IF($GV1699=0,NA(),($GX1699*Controls!#REF!))</f>
        <v>#REF!</v>
      </c>
    </row>
    <row r="1700" spans="198:225" x14ac:dyDescent="0.25">
      <c r="GP1700" s="9" t="e">
        <f ca="1">INDIRECT(ADDRESS(ROW(),Controls!#REF!+30))</f>
        <v>#REF!</v>
      </c>
      <c r="GQ1700" s="9" t="e">
        <f ca="1">INDIRECT(ADDRESS(ROW(),Controls!#REF!+45))</f>
        <v>#REF!</v>
      </c>
      <c r="GR1700" s="9" t="e">
        <f ca="1">INDIRECT(ADDRESS(ROW(),Controls!#REF!+60))</f>
        <v>#REF!</v>
      </c>
      <c r="GS1700" s="9" t="e">
        <f ca="1">INDIRECT(ADDRESS(ROW(),Controls!#REF!+75))</f>
        <v>#REF!</v>
      </c>
      <c r="GT1700" s="9" t="e">
        <f ca="1">INDIRECT(ADDRESS(ROW(),Controls!#REF!+90))</f>
        <v>#REF!</v>
      </c>
      <c r="GU1700" s="9" t="e">
        <f ca="1">INDIRECT(ADDRESS(ROW(),Controls!#REF!+105))</f>
        <v>#REF!</v>
      </c>
      <c r="GV1700" s="9" t="e">
        <f ca="1">INDIRECT(ADDRESS(ROW(),Controls!#REF!+120))</f>
        <v>#REF!</v>
      </c>
      <c r="GW1700" s="9" t="e">
        <f ca="1">INDIRECT(ADDRESS(ROW(),Controls!#REF!+15))</f>
        <v>#REF!</v>
      </c>
      <c r="GX1700" s="9" t="e">
        <f ca="1">INDIRECT(ADDRESS(ROW(),Controls!#REF!+135))</f>
        <v>#REF!</v>
      </c>
      <c r="HJ1700" s="9" t="e">
        <f t="shared" ca="1" si="156"/>
        <v>#REF!</v>
      </c>
      <c r="HK1700" s="9" t="e">
        <f t="shared" ca="1" si="157"/>
        <v>#REF!</v>
      </c>
      <c r="HL1700" s="9" t="e">
        <f t="shared" ca="1" si="158"/>
        <v>#REF!</v>
      </c>
      <c r="HM1700" s="9" t="e">
        <f t="shared" ca="1" si="159"/>
        <v>#REF!</v>
      </c>
      <c r="HN1700" s="9" t="e">
        <f ca="1">SQRT($GS1700*(1-$GS1700/Controls!$D$15))</f>
        <v>#REF!</v>
      </c>
      <c r="HO1700" s="9" t="e">
        <f t="shared" ca="1" si="160"/>
        <v>#REF!</v>
      </c>
      <c r="HP1700" s="9" t="e">
        <f t="shared" ca="1" si="161"/>
        <v>#REF!</v>
      </c>
      <c r="HQ1700" s="9" t="e">
        <f ca="1">IF($GV1700=0,NA(),($GX1700*Controls!#REF!))</f>
        <v>#REF!</v>
      </c>
    </row>
    <row r="1701" spans="198:225" x14ac:dyDescent="0.25">
      <c r="GP1701" s="9" t="e">
        <f ca="1">INDIRECT(ADDRESS(ROW(),Controls!#REF!+30))</f>
        <v>#REF!</v>
      </c>
      <c r="GQ1701" s="9" t="e">
        <f ca="1">INDIRECT(ADDRESS(ROW(),Controls!#REF!+45))</f>
        <v>#REF!</v>
      </c>
      <c r="GR1701" s="9" t="e">
        <f ca="1">INDIRECT(ADDRESS(ROW(),Controls!#REF!+60))</f>
        <v>#REF!</v>
      </c>
      <c r="GS1701" s="9" t="e">
        <f ca="1">INDIRECT(ADDRESS(ROW(),Controls!#REF!+75))</f>
        <v>#REF!</v>
      </c>
      <c r="GT1701" s="9" t="e">
        <f ca="1">INDIRECT(ADDRESS(ROW(),Controls!#REF!+90))</f>
        <v>#REF!</v>
      </c>
      <c r="GU1701" s="9" t="e">
        <f ca="1">INDIRECT(ADDRESS(ROW(),Controls!#REF!+105))</f>
        <v>#REF!</v>
      </c>
      <c r="GV1701" s="9" t="e">
        <f ca="1">INDIRECT(ADDRESS(ROW(),Controls!#REF!+120))</f>
        <v>#REF!</v>
      </c>
      <c r="GW1701" s="9" t="e">
        <f ca="1">INDIRECT(ADDRESS(ROW(),Controls!#REF!+15))</f>
        <v>#REF!</v>
      </c>
      <c r="GX1701" s="9" t="e">
        <f ca="1">INDIRECT(ADDRESS(ROW(),Controls!#REF!+135))</f>
        <v>#REF!</v>
      </c>
      <c r="HJ1701" s="9" t="e">
        <f t="shared" ca="1" si="156"/>
        <v>#REF!</v>
      </c>
      <c r="HK1701" s="9" t="e">
        <f t="shared" ca="1" si="157"/>
        <v>#REF!</v>
      </c>
      <c r="HL1701" s="9" t="e">
        <f t="shared" ca="1" si="158"/>
        <v>#REF!</v>
      </c>
      <c r="HM1701" s="9" t="e">
        <f t="shared" ca="1" si="159"/>
        <v>#REF!</v>
      </c>
      <c r="HN1701" s="9" t="e">
        <f ca="1">SQRT($GS1701*(1-$GS1701/Controls!$D$15))</f>
        <v>#REF!</v>
      </c>
      <c r="HO1701" s="9" t="e">
        <f t="shared" ca="1" si="160"/>
        <v>#REF!</v>
      </c>
      <c r="HP1701" s="9" t="e">
        <f t="shared" ca="1" si="161"/>
        <v>#REF!</v>
      </c>
      <c r="HQ1701" s="9" t="e">
        <f ca="1">IF($GV1701=0,NA(),($GX1701*Controls!#REF!))</f>
        <v>#REF!</v>
      </c>
    </row>
    <row r="1702" spans="198:225" x14ac:dyDescent="0.25">
      <c r="GP1702" s="9" t="e">
        <f ca="1">INDIRECT(ADDRESS(ROW(),Controls!#REF!+30))</f>
        <v>#REF!</v>
      </c>
      <c r="GQ1702" s="9" t="e">
        <f ca="1">INDIRECT(ADDRESS(ROW(),Controls!#REF!+45))</f>
        <v>#REF!</v>
      </c>
      <c r="GR1702" s="9" t="e">
        <f ca="1">INDIRECT(ADDRESS(ROW(),Controls!#REF!+60))</f>
        <v>#REF!</v>
      </c>
      <c r="GS1702" s="9" t="e">
        <f ca="1">INDIRECT(ADDRESS(ROW(),Controls!#REF!+75))</f>
        <v>#REF!</v>
      </c>
      <c r="GT1702" s="9" t="e">
        <f ca="1">INDIRECT(ADDRESS(ROW(),Controls!#REF!+90))</f>
        <v>#REF!</v>
      </c>
      <c r="GU1702" s="9" t="e">
        <f ca="1">INDIRECT(ADDRESS(ROW(),Controls!#REF!+105))</f>
        <v>#REF!</v>
      </c>
      <c r="GV1702" s="9" t="e">
        <f ca="1">INDIRECT(ADDRESS(ROW(),Controls!#REF!+120))</f>
        <v>#REF!</v>
      </c>
      <c r="GW1702" s="9" t="e">
        <f ca="1">INDIRECT(ADDRESS(ROW(),Controls!#REF!+15))</f>
        <v>#REF!</v>
      </c>
      <c r="GX1702" s="9" t="e">
        <f ca="1">INDIRECT(ADDRESS(ROW(),Controls!#REF!+135))</f>
        <v>#REF!</v>
      </c>
      <c r="HJ1702" s="9" t="e">
        <f t="shared" ca="1" si="156"/>
        <v>#REF!</v>
      </c>
      <c r="HK1702" s="9" t="e">
        <f t="shared" ca="1" si="157"/>
        <v>#REF!</v>
      </c>
      <c r="HL1702" s="9" t="e">
        <f t="shared" ca="1" si="158"/>
        <v>#REF!</v>
      </c>
      <c r="HM1702" s="9" t="e">
        <f t="shared" ca="1" si="159"/>
        <v>#REF!</v>
      </c>
      <c r="HN1702" s="9" t="e">
        <f ca="1">SQRT($GS1702*(1-$GS1702/Controls!$D$15))</f>
        <v>#REF!</v>
      </c>
      <c r="HO1702" s="9" t="e">
        <f t="shared" ca="1" si="160"/>
        <v>#REF!</v>
      </c>
      <c r="HP1702" s="9" t="e">
        <f t="shared" ca="1" si="161"/>
        <v>#REF!</v>
      </c>
      <c r="HQ1702" s="9" t="e">
        <f ca="1">IF($GV1702=0,NA(),($GX1702*Controls!#REF!))</f>
        <v>#REF!</v>
      </c>
    </row>
    <row r="1703" spans="198:225" x14ac:dyDescent="0.25">
      <c r="GP1703" s="9" t="e">
        <f ca="1">INDIRECT(ADDRESS(ROW(),Controls!#REF!+30))</f>
        <v>#REF!</v>
      </c>
      <c r="GQ1703" s="9" t="e">
        <f ca="1">INDIRECT(ADDRESS(ROW(),Controls!#REF!+45))</f>
        <v>#REF!</v>
      </c>
      <c r="GR1703" s="9" t="e">
        <f ca="1">INDIRECT(ADDRESS(ROW(),Controls!#REF!+60))</f>
        <v>#REF!</v>
      </c>
      <c r="GS1703" s="9" t="e">
        <f ca="1">INDIRECT(ADDRESS(ROW(),Controls!#REF!+75))</f>
        <v>#REF!</v>
      </c>
      <c r="GT1703" s="9" t="e">
        <f ca="1">INDIRECT(ADDRESS(ROW(),Controls!#REF!+90))</f>
        <v>#REF!</v>
      </c>
      <c r="GU1703" s="9" t="e">
        <f ca="1">INDIRECT(ADDRESS(ROW(),Controls!#REF!+105))</f>
        <v>#REF!</v>
      </c>
      <c r="GV1703" s="9" t="e">
        <f ca="1">INDIRECT(ADDRESS(ROW(),Controls!#REF!+120))</f>
        <v>#REF!</v>
      </c>
      <c r="GW1703" s="9" t="e">
        <f ca="1">INDIRECT(ADDRESS(ROW(),Controls!#REF!+15))</f>
        <v>#REF!</v>
      </c>
      <c r="GX1703" s="9" t="e">
        <f ca="1">INDIRECT(ADDRESS(ROW(),Controls!#REF!+135))</f>
        <v>#REF!</v>
      </c>
      <c r="HJ1703" s="9" t="e">
        <f t="shared" ca="1" si="156"/>
        <v>#REF!</v>
      </c>
      <c r="HK1703" s="9" t="e">
        <f t="shared" ca="1" si="157"/>
        <v>#REF!</v>
      </c>
      <c r="HL1703" s="9" t="e">
        <f t="shared" ca="1" si="158"/>
        <v>#REF!</v>
      </c>
      <c r="HM1703" s="9" t="e">
        <f t="shared" ca="1" si="159"/>
        <v>#REF!</v>
      </c>
      <c r="HN1703" s="9" t="e">
        <f ca="1">SQRT($GS1703*(1-$GS1703/Controls!$D$15))</f>
        <v>#REF!</v>
      </c>
      <c r="HO1703" s="9" t="e">
        <f t="shared" ca="1" si="160"/>
        <v>#REF!</v>
      </c>
      <c r="HP1703" s="9" t="e">
        <f t="shared" ca="1" si="161"/>
        <v>#REF!</v>
      </c>
      <c r="HQ1703" s="9" t="e">
        <f ca="1">IF($GV1703=0,NA(),($GX1703*Controls!#REF!))</f>
        <v>#REF!</v>
      </c>
    </row>
    <row r="1704" spans="198:225" x14ac:dyDescent="0.25">
      <c r="GP1704" s="9" t="e">
        <f ca="1">INDIRECT(ADDRESS(ROW(),Controls!#REF!+30))</f>
        <v>#REF!</v>
      </c>
      <c r="GQ1704" s="9" t="e">
        <f ca="1">INDIRECT(ADDRESS(ROW(),Controls!#REF!+45))</f>
        <v>#REF!</v>
      </c>
      <c r="GR1704" s="9" t="e">
        <f ca="1">INDIRECT(ADDRESS(ROW(),Controls!#REF!+60))</f>
        <v>#REF!</v>
      </c>
      <c r="GS1704" s="9" t="e">
        <f ca="1">INDIRECT(ADDRESS(ROW(),Controls!#REF!+75))</f>
        <v>#REF!</v>
      </c>
      <c r="GT1704" s="9" t="e">
        <f ca="1">INDIRECT(ADDRESS(ROW(),Controls!#REF!+90))</f>
        <v>#REF!</v>
      </c>
      <c r="GU1704" s="9" t="e">
        <f ca="1">INDIRECT(ADDRESS(ROW(),Controls!#REF!+105))</f>
        <v>#REF!</v>
      </c>
      <c r="GV1704" s="9" t="e">
        <f ca="1">INDIRECT(ADDRESS(ROW(),Controls!#REF!+120))</f>
        <v>#REF!</v>
      </c>
      <c r="GW1704" s="9" t="e">
        <f ca="1">INDIRECT(ADDRESS(ROW(),Controls!#REF!+15))</f>
        <v>#REF!</v>
      </c>
      <c r="GX1704" s="9" t="e">
        <f ca="1">INDIRECT(ADDRESS(ROW(),Controls!#REF!+135))</f>
        <v>#REF!</v>
      </c>
      <c r="HJ1704" s="9" t="e">
        <f t="shared" ca="1" si="156"/>
        <v>#REF!</v>
      </c>
      <c r="HK1704" s="9" t="e">
        <f t="shared" ca="1" si="157"/>
        <v>#REF!</v>
      </c>
      <c r="HL1704" s="9" t="e">
        <f t="shared" ca="1" si="158"/>
        <v>#REF!</v>
      </c>
      <c r="HM1704" s="9" t="e">
        <f t="shared" ca="1" si="159"/>
        <v>#REF!</v>
      </c>
      <c r="HN1704" s="9" t="e">
        <f ca="1">SQRT($GS1704*(1-$GS1704/Controls!$D$15))</f>
        <v>#REF!</v>
      </c>
      <c r="HO1704" s="9" t="e">
        <f t="shared" ca="1" si="160"/>
        <v>#REF!</v>
      </c>
      <c r="HP1704" s="9" t="e">
        <f t="shared" ca="1" si="161"/>
        <v>#REF!</v>
      </c>
      <c r="HQ1704" s="9" t="e">
        <f ca="1">IF($GV1704=0,NA(),($GX1704*Controls!#REF!))</f>
        <v>#REF!</v>
      </c>
    </row>
    <row r="1705" spans="198:225" x14ac:dyDescent="0.25">
      <c r="GP1705" s="9" t="e">
        <f ca="1">INDIRECT(ADDRESS(ROW(),Controls!#REF!+30))</f>
        <v>#REF!</v>
      </c>
      <c r="GQ1705" s="9" t="e">
        <f ca="1">INDIRECT(ADDRESS(ROW(),Controls!#REF!+45))</f>
        <v>#REF!</v>
      </c>
      <c r="GR1705" s="9" t="e">
        <f ca="1">INDIRECT(ADDRESS(ROW(),Controls!#REF!+60))</f>
        <v>#REF!</v>
      </c>
      <c r="GS1705" s="9" t="e">
        <f ca="1">INDIRECT(ADDRESS(ROW(),Controls!#REF!+75))</f>
        <v>#REF!</v>
      </c>
      <c r="GT1705" s="9" t="e">
        <f ca="1">INDIRECT(ADDRESS(ROW(),Controls!#REF!+90))</f>
        <v>#REF!</v>
      </c>
      <c r="GU1705" s="9" t="e">
        <f ca="1">INDIRECT(ADDRESS(ROW(),Controls!#REF!+105))</f>
        <v>#REF!</v>
      </c>
      <c r="GV1705" s="9" t="e">
        <f ca="1">INDIRECT(ADDRESS(ROW(),Controls!#REF!+120))</f>
        <v>#REF!</v>
      </c>
      <c r="GW1705" s="9" t="e">
        <f ca="1">INDIRECT(ADDRESS(ROW(),Controls!#REF!+15))</f>
        <v>#REF!</v>
      </c>
      <c r="GX1705" s="9" t="e">
        <f ca="1">INDIRECT(ADDRESS(ROW(),Controls!#REF!+135))</f>
        <v>#REF!</v>
      </c>
      <c r="HJ1705" s="9" t="e">
        <f t="shared" ca="1" si="156"/>
        <v>#REF!</v>
      </c>
      <c r="HK1705" s="9" t="e">
        <f t="shared" ca="1" si="157"/>
        <v>#REF!</v>
      </c>
      <c r="HL1705" s="9" t="e">
        <f t="shared" ca="1" si="158"/>
        <v>#REF!</v>
      </c>
      <c r="HM1705" s="9" t="e">
        <f t="shared" ca="1" si="159"/>
        <v>#REF!</v>
      </c>
      <c r="HN1705" s="9" t="e">
        <f ca="1">SQRT($GS1705*(1-$GS1705/Controls!$D$15))</f>
        <v>#REF!</v>
      </c>
      <c r="HO1705" s="9" t="e">
        <f t="shared" ca="1" si="160"/>
        <v>#REF!</v>
      </c>
      <c r="HP1705" s="9" t="e">
        <f t="shared" ca="1" si="161"/>
        <v>#REF!</v>
      </c>
      <c r="HQ1705" s="9" t="e">
        <f ca="1">IF($GV1705=0,NA(),($GX1705*Controls!#REF!))</f>
        <v>#REF!</v>
      </c>
    </row>
    <row r="1706" spans="198:225" x14ac:dyDescent="0.25">
      <c r="GP1706" s="9" t="e">
        <f ca="1">INDIRECT(ADDRESS(ROW(),Controls!#REF!+30))</f>
        <v>#REF!</v>
      </c>
      <c r="GQ1706" s="9" t="e">
        <f ca="1">INDIRECT(ADDRESS(ROW(),Controls!#REF!+45))</f>
        <v>#REF!</v>
      </c>
      <c r="GR1706" s="9" t="e">
        <f ca="1">INDIRECT(ADDRESS(ROW(),Controls!#REF!+60))</f>
        <v>#REF!</v>
      </c>
      <c r="GS1706" s="9" t="e">
        <f ca="1">INDIRECT(ADDRESS(ROW(),Controls!#REF!+75))</f>
        <v>#REF!</v>
      </c>
      <c r="GT1706" s="9" t="e">
        <f ca="1">INDIRECT(ADDRESS(ROW(),Controls!#REF!+90))</f>
        <v>#REF!</v>
      </c>
      <c r="GU1706" s="9" t="e">
        <f ca="1">INDIRECT(ADDRESS(ROW(),Controls!#REF!+105))</f>
        <v>#REF!</v>
      </c>
      <c r="GV1706" s="9" t="e">
        <f ca="1">INDIRECT(ADDRESS(ROW(),Controls!#REF!+120))</f>
        <v>#REF!</v>
      </c>
      <c r="GW1706" s="9" t="e">
        <f ca="1">INDIRECT(ADDRESS(ROW(),Controls!#REF!+15))</f>
        <v>#REF!</v>
      </c>
      <c r="GX1706" s="9" t="e">
        <f ca="1">INDIRECT(ADDRESS(ROW(),Controls!#REF!+135))</f>
        <v>#REF!</v>
      </c>
      <c r="HJ1706" s="9" t="e">
        <f t="shared" ca="1" si="156"/>
        <v>#REF!</v>
      </c>
      <c r="HK1706" s="9" t="e">
        <f t="shared" ca="1" si="157"/>
        <v>#REF!</v>
      </c>
      <c r="HL1706" s="9" t="e">
        <f t="shared" ca="1" si="158"/>
        <v>#REF!</v>
      </c>
      <c r="HM1706" s="9" t="e">
        <f t="shared" ca="1" si="159"/>
        <v>#REF!</v>
      </c>
      <c r="HN1706" s="9" t="e">
        <f ca="1">SQRT($GS1706*(1-$GS1706/Controls!$D$15))</f>
        <v>#REF!</v>
      </c>
      <c r="HO1706" s="9" t="e">
        <f t="shared" ca="1" si="160"/>
        <v>#REF!</v>
      </c>
      <c r="HP1706" s="9" t="e">
        <f t="shared" ca="1" si="161"/>
        <v>#REF!</v>
      </c>
      <c r="HQ1706" s="9" t="e">
        <f ca="1">IF($GV1706=0,NA(),($GX1706*Controls!#REF!))</f>
        <v>#REF!</v>
      </c>
    </row>
    <row r="1707" spans="198:225" x14ac:dyDescent="0.25">
      <c r="GP1707" s="9" t="e">
        <f ca="1">INDIRECT(ADDRESS(ROW(),Controls!#REF!+30))</f>
        <v>#REF!</v>
      </c>
      <c r="GQ1707" s="9" t="e">
        <f ca="1">INDIRECT(ADDRESS(ROW(),Controls!#REF!+45))</f>
        <v>#REF!</v>
      </c>
      <c r="GR1707" s="9" t="e">
        <f ca="1">INDIRECT(ADDRESS(ROW(),Controls!#REF!+60))</f>
        <v>#REF!</v>
      </c>
      <c r="GS1707" s="9" t="e">
        <f ca="1">INDIRECT(ADDRESS(ROW(),Controls!#REF!+75))</f>
        <v>#REF!</v>
      </c>
      <c r="GT1707" s="9" t="e">
        <f ca="1">INDIRECT(ADDRESS(ROW(),Controls!#REF!+90))</f>
        <v>#REF!</v>
      </c>
      <c r="GU1707" s="9" t="e">
        <f ca="1">INDIRECT(ADDRESS(ROW(),Controls!#REF!+105))</f>
        <v>#REF!</v>
      </c>
      <c r="GV1707" s="9" t="e">
        <f ca="1">INDIRECT(ADDRESS(ROW(),Controls!#REF!+120))</f>
        <v>#REF!</v>
      </c>
      <c r="GW1707" s="9" t="e">
        <f ca="1">INDIRECT(ADDRESS(ROW(),Controls!#REF!+15))</f>
        <v>#REF!</v>
      </c>
      <c r="GX1707" s="9" t="e">
        <f ca="1">INDIRECT(ADDRESS(ROW(),Controls!#REF!+135))</f>
        <v>#REF!</v>
      </c>
      <c r="HJ1707" s="9" t="e">
        <f t="shared" ca="1" si="156"/>
        <v>#REF!</v>
      </c>
      <c r="HK1707" s="9" t="e">
        <f t="shared" ca="1" si="157"/>
        <v>#REF!</v>
      </c>
      <c r="HL1707" s="9" t="e">
        <f t="shared" ca="1" si="158"/>
        <v>#REF!</v>
      </c>
      <c r="HM1707" s="9" t="e">
        <f t="shared" ca="1" si="159"/>
        <v>#REF!</v>
      </c>
      <c r="HN1707" s="9" t="e">
        <f ca="1">SQRT($GS1707*(1-$GS1707/Controls!$D$15))</f>
        <v>#REF!</v>
      </c>
      <c r="HO1707" s="9" t="e">
        <f t="shared" ca="1" si="160"/>
        <v>#REF!</v>
      </c>
      <c r="HP1707" s="9" t="e">
        <f t="shared" ca="1" si="161"/>
        <v>#REF!</v>
      </c>
      <c r="HQ1707" s="9" t="e">
        <f ca="1">IF($GV1707=0,NA(),($GX1707*Controls!#REF!))</f>
        <v>#REF!</v>
      </c>
    </row>
    <row r="1708" spans="198:225" x14ac:dyDescent="0.25">
      <c r="GP1708" s="9" t="e">
        <f ca="1">INDIRECT(ADDRESS(ROW(),Controls!#REF!+30))</f>
        <v>#REF!</v>
      </c>
      <c r="GQ1708" s="9" t="e">
        <f ca="1">INDIRECT(ADDRESS(ROW(),Controls!#REF!+45))</f>
        <v>#REF!</v>
      </c>
      <c r="GR1708" s="9" t="e">
        <f ca="1">INDIRECT(ADDRESS(ROW(),Controls!#REF!+60))</f>
        <v>#REF!</v>
      </c>
      <c r="GS1708" s="9" t="e">
        <f ca="1">INDIRECT(ADDRESS(ROW(),Controls!#REF!+75))</f>
        <v>#REF!</v>
      </c>
      <c r="GT1708" s="9" t="e">
        <f ca="1">INDIRECT(ADDRESS(ROW(),Controls!#REF!+90))</f>
        <v>#REF!</v>
      </c>
      <c r="GU1708" s="9" t="e">
        <f ca="1">INDIRECT(ADDRESS(ROW(),Controls!#REF!+105))</f>
        <v>#REF!</v>
      </c>
      <c r="GV1708" s="9" t="e">
        <f ca="1">INDIRECT(ADDRESS(ROW(),Controls!#REF!+120))</f>
        <v>#REF!</v>
      </c>
      <c r="GW1708" s="9" t="e">
        <f ca="1">INDIRECT(ADDRESS(ROW(),Controls!#REF!+15))</f>
        <v>#REF!</v>
      </c>
      <c r="GX1708" s="9" t="e">
        <f ca="1">INDIRECT(ADDRESS(ROW(),Controls!#REF!+135))</f>
        <v>#REF!</v>
      </c>
      <c r="HJ1708" s="9" t="e">
        <f t="shared" ca="1" si="156"/>
        <v>#REF!</v>
      </c>
      <c r="HK1708" s="9" t="e">
        <f t="shared" ca="1" si="157"/>
        <v>#REF!</v>
      </c>
      <c r="HL1708" s="9" t="e">
        <f t="shared" ca="1" si="158"/>
        <v>#REF!</v>
      </c>
      <c r="HM1708" s="9" t="e">
        <f t="shared" ca="1" si="159"/>
        <v>#REF!</v>
      </c>
      <c r="HN1708" s="9" t="e">
        <f ca="1">SQRT($GS1708*(1-$GS1708/Controls!$D$15))</f>
        <v>#REF!</v>
      </c>
      <c r="HO1708" s="9" t="e">
        <f t="shared" ca="1" si="160"/>
        <v>#REF!</v>
      </c>
      <c r="HP1708" s="9" t="e">
        <f t="shared" ca="1" si="161"/>
        <v>#REF!</v>
      </c>
      <c r="HQ1708" s="9" t="e">
        <f ca="1">IF($GV1708=0,NA(),($GX1708*Controls!#REF!))</f>
        <v>#REF!</v>
      </c>
    </row>
    <row r="1709" spans="198:225" x14ac:dyDescent="0.25">
      <c r="GP1709" s="9" t="e">
        <f ca="1">INDIRECT(ADDRESS(ROW(),Controls!#REF!+30))</f>
        <v>#REF!</v>
      </c>
      <c r="GQ1709" s="9" t="e">
        <f ca="1">INDIRECT(ADDRESS(ROW(),Controls!#REF!+45))</f>
        <v>#REF!</v>
      </c>
      <c r="GR1709" s="9" t="e">
        <f ca="1">INDIRECT(ADDRESS(ROW(),Controls!#REF!+60))</f>
        <v>#REF!</v>
      </c>
      <c r="GS1709" s="9" t="e">
        <f ca="1">INDIRECT(ADDRESS(ROW(),Controls!#REF!+75))</f>
        <v>#REF!</v>
      </c>
      <c r="GT1709" s="9" t="e">
        <f ca="1">INDIRECT(ADDRESS(ROW(),Controls!#REF!+90))</f>
        <v>#REF!</v>
      </c>
      <c r="GU1709" s="9" t="e">
        <f ca="1">INDIRECT(ADDRESS(ROW(),Controls!#REF!+105))</f>
        <v>#REF!</v>
      </c>
      <c r="GV1709" s="9" t="e">
        <f ca="1">INDIRECT(ADDRESS(ROW(),Controls!#REF!+120))</f>
        <v>#REF!</v>
      </c>
      <c r="GW1709" s="9" t="e">
        <f ca="1">INDIRECT(ADDRESS(ROW(),Controls!#REF!+15))</f>
        <v>#REF!</v>
      </c>
      <c r="GX1709" s="9" t="e">
        <f ca="1">INDIRECT(ADDRESS(ROW(),Controls!#REF!+135))</f>
        <v>#REF!</v>
      </c>
      <c r="HJ1709" s="9" t="e">
        <f t="shared" ca="1" si="156"/>
        <v>#REF!</v>
      </c>
      <c r="HK1709" s="9" t="e">
        <f t="shared" ca="1" si="157"/>
        <v>#REF!</v>
      </c>
      <c r="HL1709" s="9" t="e">
        <f t="shared" ca="1" si="158"/>
        <v>#REF!</v>
      </c>
      <c r="HM1709" s="9" t="e">
        <f t="shared" ca="1" si="159"/>
        <v>#REF!</v>
      </c>
      <c r="HN1709" s="9" t="e">
        <f ca="1">SQRT($GS1709*(1-$GS1709/Controls!$D$15))</f>
        <v>#REF!</v>
      </c>
      <c r="HO1709" s="9" t="e">
        <f t="shared" ca="1" si="160"/>
        <v>#REF!</v>
      </c>
      <c r="HP1709" s="9" t="e">
        <f t="shared" ca="1" si="161"/>
        <v>#REF!</v>
      </c>
      <c r="HQ1709" s="9" t="e">
        <f ca="1">IF($GV1709=0,NA(),($GX1709*Controls!#REF!))</f>
        <v>#REF!</v>
      </c>
    </row>
    <row r="1710" spans="198:225" x14ac:dyDescent="0.25">
      <c r="GP1710" s="9" t="e">
        <f ca="1">INDIRECT(ADDRESS(ROW(),Controls!#REF!+30))</f>
        <v>#REF!</v>
      </c>
      <c r="GQ1710" s="9" t="e">
        <f ca="1">INDIRECT(ADDRESS(ROW(),Controls!#REF!+45))</f>
        <v>#REF!</v>
      </c>
      <c r="GR1710" s="9" t="e">
        <f ca="1">INDIRECT(ADDRESS(ROW(),Controls!#REF!+60))</f>
        <v>#REF!</v>
      </c>
      <c r="GS1710" s="9" t="e">
        <f ca="1">INDIRECT(ADDRESS(ROW(),Controls!#REF!+75))</f>
        <v>#REF!</v>
      </c>
      <c r="GT1710" s="9" t="e">
        <f ca="1">INDIRECT(ADDRESS(ROW(),Controls!#REF!+90))</f>
        <v>#REF!</v>
      </c>
      <c r="GU1710" s="9" t="e">
        <f ca="1">INDIRECT(ADDRESS(ROW(),Controls!#REF!+105))</f>
        <v>#REF!</v>
      </c>
      <c r="GV1710" s="9" t="e">
        <f ca="1">INDIRECT(ADDRESS(ROW(),Controls!#REF!+120))</f>
        <v>#REF!</v>
      </c>
      <c r="GW1710" s="9" t="e">
        <f ca="1">INDIRECT(ADDRESS(ROW(),Controls!#REF!+15))</f>
        <v>#REF!</v>
      </c>
      <c r="GX1710" s="9" t="e">
        <f ca="1">INDIRECT(ADDRESS(ROW(),Controls!#REF!+135))</f>
        <v>#REF!</v>
      </c>
      <c r="HJ1710" s="9" t="e">
        <f t="shared" ca="1" si="156"/>
        <v>#REF!</v>
      </c>
      <c r="HK1710" s="9" t="e">
        <f t="shared" ca="1" si="157"/>
        <v>#REF!</v>
      </c>
      <c r="HL1710" s="9" t="e">
        <f t="shared" ca="1" si="158"/>
        <v>#REF!</v>
      </c>
      <c r="HM1710" s="9" t="e">
        <f t="shared" ca="1" si="159"/>
        <v>#REF!</v>
      </c>
      <c r="HN1710" s="9" t="e">
        <f ca="1">SQRT($GS1710*(1-$GS1710/Controls!$D$15))</f>
        <v>#REF!</v>
      </c>
      <c r="HO1710" s="9" t="e">
        <f t="shared" ca="1" si="160"/>
        <v>#REF!</v>
      </c>
      <c r="HP1710" s="9" t="e">
        <f t="shared" ca="1" si="161"/>
        <v>#REF!</v>
      </c>
      <c r="HQ1710" s="9" t="e">
        <f ca="1">IF($GV1710=0,NA(),($GX1710*Controls!#REF!))</f>
        <v>#REF!</v>
      </c>
    </row>
    <row r="1711" spans="198:225" x14ac:dyDescent="0.25">
      <c r="GP1711" s="9" t="e">
        <f ca="1">INDIRECT(ADDRESS(ROW(),Controls!#REF!+30))</f>
        <v>#REF!</v>
      </c>
      <c r="GQ1711" s="9" t="e">
        <f ca="1">INDIRECT(ADDRESS(ROW(),Controls!#REF!+45))</f>
        <v>#REF!</v>
      </c>
      <c r="GR1711" s="9" t="e">
        <f ca="1">INDIRECT(ADDRESS(ROW(),Controls!#REF!+60))</f>
        <v>#REF!</v>
      </c>
      <c r="GS1711" s="9" t="e">
        <f ca="1">INDIRECT(ADDRESS(ROW(),Controls!#REF!+75))</f>
        <v>#REF!</v>
      </c>
      <c r="GT1711" s="9" t="e">
        <f ca="1">INDIRECT(ADDRESS(ROW(),Controls!#REF!+90))</f>
        <v>#REF!</v>
      </c>
      <c r="GU1711" s="9" t="e">
        <f ca="1">INDIRECT(ADDRESS(ROW(),Controls!#REF!+105))</f>
        <v>#REF!</v>
      </c>
      <c r="GV1711" s="9" t="e">
        <f ca="1">INDIRECT(ADDRESS(ROW(),Controls!#REF!+120))</f>
        <v>#REF!</v>
      </c>
      <c r="GW1711" s="9" t="e">
        <f ca="1">INDIRECT(ADDRESS(ROW(),Controls!#REF!+15))</f>
        <v>#REF!</v>
      </c>
      <c r="GX1711" s="9" t="e">
        <f ca="1">INDIRECT(ADDRESS(ROW(),Controls!#REF!+135))</f>
        <v>#REF!</v>
      </c>
      <c r="HJ1711" s="9" t="e">
        <f t="shared" ca="1" si="156"/>
        <v>#REF!</v>
      </c>
      <c r="HK1711" s="9" t="e">
        <f t="shared" ca="1" si="157"/>
        <v>#REF!</v>
      </c>
      <c r="HL1711" s="9" t="e">
        <f t="shared" ca="1" si="158"/>
        <v>#REF!</v>
      </c>
      <c r="HM1711" s="9" t="e">
        <f t="shared" ca="1" si="159"/>
        <v>#REF!</v>
      </c>
      <c r="HN1711" s="9" t="e">
        <f ca="1">SQRT($GS1711*(1-$GS1711/Controls!$D$15))</f>
        <v>#REF!</v>
      </c>
      <c r="HO1711" s="9" t="e">
        <f t="shared" ca="1" si="160"/>
        <v>#REF!</v>
      </c>
      <c r="HP1711" s="9" t="e">
        <f t="shared" ca="1" si="161"/>
        <v>#REF!</v>
      </c>
      <c r="HQ1711" s="9" t="e">
        <f ca="1">IF($GV1711=0,NA(),($GX1711*Controls!#REF!))</f>
        <v>#REF!</v>
      </c>
    </row>
    <row r="1712" spans="198:225" x14ac:dyDescent="0.25">
      <c r="GP1712" s="9" t="e">
        <f ca="1">INDIRECT(ADDRESS(ROW(),Controls!#REF!+30))</f>
        <v>#REF!</v>
      </c>
      <c r="GQ1712" s="9" t="e">
        <f ca="1">INDIRECT(ADDRESS(ROW(),Controls!#REF!+45))</f>
        <v>#REF!</v>
      </c>
      <c r="GR1712" s="9" t="e">
        <f ca="1">INDIRECT(ADDRESS(ROW(),Controls!#REF!+60))</f>
        <v>#REF!</v>
      </c>
      <c r="GS1712" s="9" t="e">
        <f ca="1">INDIRECT(ADDRESS(ROW(),Controls!#REF!+75))</f>
        <v>#REF!</v>
      </c>
      <c r="GT1712" s="9" t="e">
        <f ca="1">INDIRECT(ADDRESS(ROW(),Controls!#REF!+90))</f>
        <v>#REF!</v>
      </c>
      <c r="GU1712" s="9" t="e">
        <f ca="1">INDIRECT(ADDRESS(ROW(),Controls!#REF!+105))</f>
        <v>#REF!</v>
      </c>
      <c r="GV1712" s="9" t="e">
        <f ca="1">INDIRECT(ADDRESS(ROW(),Controls!#REF!+120))</f>
        <v>#REF!</v>
      </c>
      <c r="GW1712" s="9" t="e">
        <f ca="1">INDIRECT(ADDRESS(ROW(),Controls!#REF!+15))</f>
        <v>#REF!</v>
      </c>
      <c r="GX1712" s="9" t="e">
        <f ca="1">INDIRECT(ADDRESS(ROW(),Controls!#REF!+135))</f>
        <v>#REF!</v>
      </c>
      <c r="HJ1712" s="9" t="e">
        <f t="shared" ca="1" si="156"/>
        <v>#REF!</v>
      </c>
      <c r="HK1712" s="9" t="e">
        <f t="shared" ca="1" si="157"/>
        <v>#REF!</v>
      </c>
      <c r="HL1712" s="9" t="e">
        <f t="shared" ca="1" si="158"/>
        <v>#REF!</v>
      </c>
      <c r="HM1712" s="9" t="e">
        <f t="shared" ca="1" si="159"/>
        <v>#REF!</v>
      </c>
      <c r="HN1712" s="9" t="e">
        <f ca="1">SQRT($GS1712*(1-$GS1712/Controls!$D$15))</f>
        <v>#REF!</v>
      </c>
      <c r="HO1712" s="9" t="e">
        <f t="shared" ca="1" si="160"/>
        <v>#REF!</v>
      </c>
      <c r="HP1712" s="9" t="e">
        <f t="shared" ca="1" si="161"/>
        <v>#REF!</v>
      </c>
      <c r="HQ1712" s="9" t="e">
        <f ca="1">IF($GV1712=0,NA(),($GX1712*Controls!#REF!))</f>
        <v>#REF!</v>
      </c>
    </row>
    <row r="1713" spans="198:225" x14ac:dyDescent="0.25">
      <c r="GP1713" s="9" t="e">
        <f ca="1">INDIRECT(ADDRESS(ROW(),Controls!#REF!+30))</f>
        <v>#REF!</v>
      </c>
      <c r="GQ1713" s="9" t="e">
        <f ca="1">INDIRECT(ADDRESS(ROW(),Controls!#REF!+45))</f>
        <v>#REF!</v>
      </c>
      <c r="GR1713" s="9" t="e">
        <f ca="1">INDIRECT(ADDRESS(ROW(),Controls!#REF!+60))</f>
        <v>#REF!</v>
      </c>
      <c r="GS1713" s="9" t="e">
        <f ca="1">INDIRECT(ADDRESS(ROW(),Controls!#REF!+75))</f>
        <v>#REF!</v>
      </c>
      <c r="GT1713" s="9" t="e">
        <f ca="1">INDIRECT(ADDRESS(ROW(),Controls!#REF!+90))</f>
        <v>#REF!</v>
      </c>
      <c r="GU1713" s="9" t="e">
        <f ca="1">INDIRECT(ADDRESS(ROW(),Controls!#REF!+105))</f>
        <v>#REF!</v>
      </c>
      <c r="GV1713" s="9" t="e">
        <f ca="1">INDIRECT(ADDRESS(ROW(),Controls!#REF!+120))</f>
        <v>#REF!</v>
      </c>
      <c r="GW1713" s="9" t="e">
        <f ca="1">INDIRECT(ADDRESS(ROW(),Controls!#REF!+15))</f>
        <v>#REF!</v>
      </c>
      <c r="GX1713" s="9" t="e">
        <f ca="1">INDIRECT(ADDRESS(ROW(),Controls!#REF!+135))</f>
        <v>#REF!</v>
      </c>
      <c r="HJ1713" s="9" t="e">
        <f t="shared" ca="1" si="156"/>
        <v>#REF!</v>
      </c>
      <c r="HK1713" s="9" t="e">
        <f t="shared" ca="1" si="157"/>
        <v>#REF!</v>
      </c>
      <c r="HL1713" s="9" t="e">
        <f t="shared" ca="1" si="158"/>
        <v>#REF!</v>
      </c>
      <c r="HM1713" s="9" t="e">
        <f t="shared" ca="1" si="159"/>
        <v>#REF!</v>
      </c>
      <c r="HN1713" s="9" t="e">
        <f ca="1">SQRT($GS1713*(1-$GS1713/Controls!$D$15))</f>
        <v>#REF!</v>
      </c>
      <c r="HO1713" s="9" t="e">
        <f t="shared" ca="1" si="160"/>
        <v>#REF!</v>
      </c>
      <c r="HP1713" s="9" t="e">
        <f t="shared" ca="1" si="161"/>
        <v>#REF!</v>
      </c>
      <c r="HQ1713" s="9" t="e">
        <f ca="1">IF($GV1713=0,NA(),($GX1713*Controls!#REF!))</f>
        <v>#REF!</v>
      </c>
    </row>
    <row r="1714" spans="198:225" x14ac:dyDescent="0.25">
      <c r="GP1714" s="9" t="e">
        <f ca="1">INDIRECT(ADDRESS(ROW(),Controls!#REF!+30))</f>
        <v>#REF!</v>
      </c>
      <c r="GQ1714" s="9" t="e">
        <f ca="1">INDIRECT(ADDRESS(ROW(),Controls!#REF!+45))</f>
        <v>#REF!</v>
      </c>
      <c r="GR1714" s="9" t="e">
        <f ca="1">INDIRECT(ADDRESS(ROW(),Controls!#REF!+60))</f>
        <v>#REF!</v>
      </c>
      <c r="GS1714" s="9" t="e">
        <f ca="1">INDIRECT(ADDRESS(ROW(),Controls!#REF!+75))</f>
        <v>#REF!</v>
      </c>
      <c r="GT1714" s="9" t="e">
        <f ca="1">INDIRECT(ADDRESS(ROW(),Controls!#REF!+90))</f>
        <v>#REF!</v>
      </c>
      <c r="GU1714" s="9" t="e">
        <f ca="1">INDIRECT(ADDRESS(ROW(),Controls!#REF!+105))</f>
        <v>#REF!</v>
      </c>
      <c r="GV1714" s="9" t="e">
        <f ca="1">INDIRECT(ADDRESS(ROW(),Controls!#REF!+120))</f>
        <v>#REF!</v>
      </c>
      <c r="GW1714" s="9" t="e">
        <f ca="1">INDIRECT(ADDRESS(ROW(),Controls!#REF!+15))</f>
        <v>#REF!</v>
      </c>
      <c r="GX1714" s="9" t="e">
        <f ca="1">INDIRECT(ADDRESS(ROW(),Controls!#REF!+135))</f>
        <v>#REF!</v>
      </c>
      <c r="HJ1714" s="9" t="e">
        <f t="shared" ca="1" si="156"/>
        <v>#REF!</v>
      </c>
      <c r="HK1714" s="9" t="e">
        <f t="shared" ca="1" si="157"/>
        <v>#REF!</v>
      </c>
      <c r="HL1714" s="9" t="e">
        <f t="shared" ca="1" si="158"/>
        <v>#REF!</v>
      </c>
      <c r="HM1714" s="9" t="e">
        <f t="shared" ca="1" si="159"/>
        <v>#REF!</v>
      </c>
      <c r="HN1714" s="9" t="e">
        <f ca="1">SQRT($GS1714*(1-$GS1714/Controls!$D$15))</f>
        <v>#REF!</v>
      </c>
      <c r="HO1714" s="9" t="e">
        <f t="shared" ca="1" si="160"/>
        <v>#REF!</v>
      </c>
      <c r="HP1714" s="9" t="e">
        <f t="shared" ca="1" si="161"/>
        <v>#REF!</v>
      </c>
      <c r="HQ1714" s="9" t="e">
        <f ca="1">IF($GV1714=0,NA(),($GX1714*Controls!#REF!))</f>
        <v>#REF!</v>
      </c>
    </row>
    <row r="1715" spans="198:225" x14ac:dyDescent="0.25">
      <c r="GP1715" s="9" t="e">
        <f ca="1">INDIRECT(ADDRESS(ROW(),Controls!#REF!+30))</f>
        <v>#REF!</v>
      </c>
      <c r="GQ1715" s="9" t="e">
        <f ca="1">INDIRECT(ADDRESS(ROW(),Controls!#REF!+45))</f>
        <v>#REF!</v>
      </c>
      <c r="GR1715" s="9" t="e">
        <f ca="1">INDIRECT(ADDRESS(ROW(),Controls!#REF!+60))</f>
        <v>#REF!</v>
      </c>
      <c r="GS1715" s="9" t="e">
        <f ca="1">INDIRECT(ADDRESS(ROW(),Controls!#REF!+75))</f>
        <v>#REF!</v>
      </c>
      <c r="GT1715" s="9" t="e">
        <f ca="1">INDIRECT(ADDRESS(ROW(),Controls!#REF!+90))</f>
        <v>#REF!</v>
      </c>
      <c r="GU1715" s="9" t="e">
        <f ca="1">INDIRECT(ADDRESS(ROW(),Controls!#REF!+105))</f>
        <v>#REF!</v>
      </c>
      <c r="GV1715" s="9" t="e">
        <f ca="1">INDIRECT(ADDRESS(ROW(),Controls!#REF!+120))</f>
        <v>#REF!</v>
      </c>
      <c r="GW1715" s="9" t="e">
        <f ca="1">INDIRECT(ADDRESS(ROW(),Controls!#REF!+15))</f>
        <v>#REF!</v>
      </c>
      <c r="GX1715" s="9" t="e">
        <f ca="1">INDIRECT(ADDRESS(ROW(),Controls!#REF!+135))</f>
        <v>#REF!</v>
      </c>
      <c r="HJ1715" s="9" t="e">
        <f t="shared" ca="1" si="156"/>
        <v>#REF!</v>
      </c>
      <c r="HK1715" s="9" t="e">
        <f t="shared" ca="1" si="157"/>
        <v>#REF!</v>
      </c>
      <c r="HL1715" s="9" t="e">
        <f t="shared" ca="1" si="158"/>
        <v>#REF!</v>
      </c>
      <c r="HM1715" s="9" t="e">
        <f t="shared" ca="1" si="159"/>
        <v>#REF!</v>
      </c>
      <c r="HN1715" s="9" t="e">
        <f ca="1">SQRT($GS1715*(1-$GS1715/Controls!$D$15))</f>
        <v>#REF!</v>
      </c>
      <c r="HO1715" s="9" t="e">
        <f t="shared" ca="1" si="160"/>
        <v>#REF!</v>
      </c>
      <c r="HP1715" s="9" t="e">
        <f t="shared" ca="1" si="161"/>
        <v>#REF!</v>
      </c>
      <c r="HQ1715" s="9" t="e">
        <f ca="1">IF($GV1715=0,NA(),($GX1715*Controls!#REF!))</f>
        <v>#REF!</v>
      </c>
    </row>
    <row r="1716" spans="198:225" x14ac:dyDescent="0.25">
      <c r="GP1716" s="9" t="e">
        <f ca="1">INDIRECT(ADDRESS(ROW(),Controls!#REF!+30))</f>
        <v>#REF!</v>
      </c>
      <c r="GQ1716" s="9" t="e">
        <f ca="1">INDIRECT(ADDRESS(ROW(),Controls!#REF!+45))</f>
        <v>#REF!</v>
      </c>
      <c r="GR1716" s="9" t="e">
        <f ca="1">INDIRECT(ADDRESS(ROW(),Controls!#REF!+60))</f>
        <v>#REF!</v>
      </c>
      <c r="GS1716" s="9" t="e">
        <f ca="1">INDIRECT(ADDRESS(ROW(),Controls!#REF!+75))</f>
        <v>#REF!</v>
      </c>
      <c r="GT1716" s="9" t="e">
        <f ca="1">INDIRECT(ADDRESS(ROW(),Controls!#REF!+90))</f>
        <v>#REF!</v>
      </c>
      <c r="GU1716" s="9" t="e">
        <f ca="1">INDIRECT(ADDRESS(ROW(),Controls!#REF!+105))</f>
        <v>#REF!</v>
      </c>
      <c r="GV1716" s="9" t="e">
        <f ca="1">INDIRECT(ADDRESS(ROW(),Controls!#REF!+120))</f>
        <v>#REF!</v>
      </c>
      <c r="GW1716" s="9" t="e">
        <f ca="1">INDIRECT(ADDRESS(ROW(),Controls!#REF!+15))</f>
        <v>#REF!</v>
      </c>
      <c r="GX1716" s="9" t="e">
        <f ca="1">INDIRECT(ADDRESS(ROW(),Controls!#REF!+135))</f>
        <v>#REF!</v>
      </c>
      <c r="HJ1716" s="9" t="e">
        <f t="shared" ca="1" si="156"/>
        <v>#REF!</v>
      </c>
      <c r="HK1716" s="9" t="e">
        <f t="shared" ca="1" si="157"/>
        <v>#REF!</v>
      </c>
      <c r="HL1716" s="9" t="e">
        <f t="shared" ca="1" si="158"/>
        <v>#REF!</v>
      </c>
      <c r="HM1716" s="9" t="e">
        <f t="shared" ca="1" si="159"/>
        <v>#REF!</v>
      </c>
      <c r="HN1716" s="9" t="e">
        <f ca="1">SQRT($GS1716*(1-$GS1716/Controls!$D$15))</f>
        <v>#REF!</v>
      </c>
      <c r="HO1716" s="9" t="e">
        <f t="shared" ca="1" si="160"/>
        <v>#REF!</v>
      </c>
      <c r="HP1716" s="9" t="e">
        <f t="shared" ca="1" si="161"/>
        <v>#REF!</v>
      </c>
      <c r="HQ1716" s="9" t="e">
        <f ca="1">IF($GV1716=0,NA(),($GX1716*Controls!#REF!))</f>
        <v>#REF!</v>
      </c>
    </row>
    <row r="1717" spans="198:225" x14ac:dyDescent="0.25">
      <c r="GP1717" s="9" t="e">
        <f ca="1">INDIRECT(ADDRESS(ROW(),Controls!#REF!+30))</f>
        <v>#REF!</v>
      </c>
      <c r="GQ1717" s="9" t="e">
        <f ca="1">INDIRECT(ADDRESS(ROW(),Controls!#REF!+45))</f>
        <v>#REF!</v>
      </c>
      <c r="GR1717" s="9" t="e">
        <f ca="1">INDIRECT(ADDRESS(ROW(),Controls!#REF!+60))</f>
        <v>#REF!</v>
      </c>
      <c r="GS1717" s="9" t="e">
        <f ca="1">INDIRECT(ADDRESS(ROW(),Controls!#REF!+75))</f>
        <v>#REF!</v>
      </c>
      <c r="GT1717" s="9" t="e">
        <f ca="1">INDIRECT(ADDRESS(ROW(),Controls!#REF!+90))</f>
        <v>#REF!</v>
      </c>
      <c r="GU1717" s="9" t="e">
        <f ca="1">INDIRECT(ADDRESS(ROW(),Controls!#REF!+105))</f>
        <v>#REF!</v>
      </c>
      <c r="GV1717" s="9" t="e">
        <f ca="1">INDIRECT(ADDRESS(ROW(),Controls!#REF!+120))</f>
        <v>#REF!</v>
      </c>
      <c r="GW1717" s="9" t="e">
        <f ca="1">INDIRECT(ADDRESS(ROW(),Controls!#REF!+15))</f>
        <v>#REF!</v>
      </c>
      <c r="GX1717" s="9" t="e">
        <f ca="1">INDIRECT(ADDRESS(ROW(),Controls!#REF!+135))</f>
        <v>#REF!</v>
      </c>
      <c r="HJ1717" s="9" t="e">
        <f t="shared" ca="1" si="156"/>
        <v>#REF!</v>
      </c>
      <c r="HK1717" s="9" t="e">
        <f t="shared" ca="1" si="157"/>
        <v>#REF!</v>
      </c>
      <c r="HL1717" s="9" t="e">
        <f t="shared" ca="1" si="158"/>
        <v>#REF!</v>
      </c>
      <c r="HM1717" s="9" t="e">
        <f t="shared" ca="1" si="159"/>
        <v>#REF!</v>
      </c>
      <c r="HN1717" s="9" t="e">
        <f ca="1">SQRT($GS1717*(1-$GS1717/Controls!$D$15))</f>
        <v>#REF!</v>
      </c>
      <c r="HO1717" s="9" t="e">
        <f t="shared" ca="1" si="160"/>
        <v>#REF!</v>
      </c>
      <c r="HP1717" s="9" t="e">
        <f t="shared" ca="1" si="161"/>
        <v>#REF!</v>
      </c>
      <c r="HQ1717" s="9" t="e">
        <f ca="1">IF($GV1717=0,NA(),($GX1717*Controls!#REF!))</f>
        <v>#REF!</v>
      </c>
    </row>
    <row r="1718" spans="198:225" x14ac:dyDescent="0.25">
      <c r="GP1718" s="9" t="e">
        <f ca="1">INDIRECT(ADDRESS(ROW(),Controls!#REF!+30))</f>
        <v>#REF!</v>
      </c>
      <c r="GQ1718" s="9" t="e">
        <f ca="1">INDIRECT(ADDRESS(ROW(),Controls!#REF!+45))</f>
        <v>#REF!</v>
      </c>
      <c r="GR1718" s="9" t="e">
        <f ca="1">INDIRECT(ADDRESS(ROW(),Controls!#REF!+60))</f>
        <v>#REF!</v>
      </c>
      <c r="GS1718" s="9" t="e">
        <f ca="1">INDIRECT(ADDRESS(ROW(),Controls!#REF!+75))</f>
        <v>#REF!</v>
      </c>
      <c r="GT1718" s="9" t="e">
        <f ca="1">INDIRECT(ADDRESS(ROW(),Controls!#REF!+90))</f>
        <v>#REF!</v>
      </c>
      <c r="GU1718" s="9" t="e">
        <f ca="1">INDIRECT(ADDRESS(ROW(),Controls!#REF!+105))</f>
        <v>#REF!</v>
      </c>
      <c r="GV1718" s="9" t="e">
        <f ca="1">INDIRECT(ADDRESS(ROW(),Controls!#REF!+120))</f>
        <v>#REF!</v>
      </c>
      <c r="GW1718" s="9" t="e">
        <f ca="1">INDIRECT(ADDRESS(ROW(),Controls!#REF!+15))</f>
        <v>#REF!</v>
      </c>
      <c r="GX1718" s="9" t="e">
        <f ca="1">INDIRECT(ADDRESS(ROW(),Controls!#REF!+135))</f>
        <v>#REF!</v>
      </c>
      <c r="HJ1718" s="9" t="e">
        <f t="shared" ca="1" si="156"/>
        <v>#REF!</v>
      </c>
      <c r="HK1718" s="9" t="e">
        <f t="shared" ca="1" si="157"/>
        <v>#REF!</v>
      </c>
      <c r="HL1718" s="9" t="e">
        <f t="shared" ca="1" si="158"/>
        <v>#REF!</v>
      </c>
      <c r="HM1718" s="9" t="e">
        <f t="shared" ca="1" si="159"/>
        <v>#REF!</v>
      </c>
      <c r="HN1718" s="9" t="e">
        <f ca="1">SQRT($GS1718*(1-$GS1718/Controls!$D$15))</f>
        <v>#REF!</v>
      </c>
      <c r="HO1718" s="9" t="e">
        <f t="shared" ca="1" si="160"/>
        <v>#REF!</v>
      </c>
      <c r="HP1718" s="9" t="e">
        <f t="shared" ca="1" si="161"/>
        <v>#REF!</v>
      </c>
      <c r="HQ1718" s="9" t="e">
        <f ca="1">IF($GV1718=0,NA(),($GX1718*Controls!#REF!))</f>
        <v>#REF!</v>
      </c>
    </row>
    <row r="1719" spans="198:225" x14ac:dyDescent="0.25">
      <c r="GP1719" s="9" t="e">
        <f ca="1">INDIRECT(ADDRESS(ROW(),Controls!#REF!+30))</f>
        <v>#REF!</v>
      </c>
      <c r="GQ1719" s="9" t="e">
        <f ca="1">INDIRECT(ADDRESS(ROW(),Controls!#REF!+45))</f>
        <v>#REF!</v>
      </c>
      <c r="GR1719" s="9" t="e">
        <f ca="1">INDIRECT(ADDRESS(ROW(),Controls!#REF!+60))</f>
        <v>#REF!</v>
      </c>
      <c r="GS1719" s="9" t="e">
        <f ca="1">INDIRECT(ADDRESS(ROW(),Controls!#REF!+75))</f>
        <v>#REF!</v>
      </c>
      <c r="GT1719" s="9" t="e">
        <f ca="1">INDIRECT(ADDRESS(ROW(),Controls!#REF!+90))</f>
        <v>#REF!</v>
      </c>
      <c r="GU1719" s="9" t="e">
        <f ca="1">INDIRECT(ADDRESS(ROW(),Controls!#REF!+105))</f>
        <v>#REF!</v>
      </c>
      <c r="GV1719" s="9" t="e">
        <f ca="1">INDIRECT(ADDRESS(ROW(),Controls!#REF!+120))</f>
        <v>#REF!</v>
      </c>
      <c r="GW1719" s="9" t="e">
        <f ca="1">INDIRECT(ADDRESS(ROW(),Controls!#REF!+15))</f>
        <v>#REF!</v>
      </c>
      <c r="GX1719" s="9" t="e">
        <f ca="1">INDIRECT(ADDRESS(ROW(),Controls!#REF!+135))</f>
        <v>#REF!</v>
      </c>
      <c r="HJ1719" s="9" t="e">
        <f t="shared" ca="1" si="156"/>
        <v>#REF!</v>
      </c>
      <c r="HK1719" s="9" t="e">
        <f t="shared" ca="1" si="157"/>
        <v>#REF!</v>
      </c>
      <c r="HL1719" s="9" t="e">
        <f t="shared" ca="1" si="158"/>
        <v>#REF!</v>
      </c>
      <c r="HM1719" s="9" t="e">
        <f t="shared" ca="1" si="159"/>
        <v>#REF!</v>
      </c>
      <c r="HN1719" s="9" t="e">
        <f ca="1">SQRT($GS1719*(1-$GS1719/Controls!$D$15))</f>
        <v>#REF!</v>
      </c>
      <c r="HO1719" s="9" t="e">
        <f t="shared" ca="1" si="160"/>
        <v>#REF!</v>
      </c>
      <c r="HP1719" s="9" t="e">
        <f t="shared" ca="1" si="161"/>
        <v>#REF!</v>
      </c>
      <c r="HQ1719" s="9" t="e">
        <f ca="1">IF($GV1719=0,NA(),($GX1719*Controls!#REF!))</f>
        <v>#REF!</v>
      </c>
    </row>
    <row r="1720" spans="198:225" x14ac:dyDescent="0.25">
      <c r="GP1720" s="9" t="e">
        <f ca="1">INDIRECT(ADDRESS(ROW(),Controls!#REF!+30))</f>
        <v>#REF!</v>
      </c>
      <c r="GQ1720" s="9" t="e">
        <f ca="1">INDIRECT(ADDRESS(ROW(),Controls!#REF!+45))</f>
        <v>#REF!</v>
      </c>
      <c r="GR1720" s="9" t="e">
        <f ca="1">INDIRECT(ADDRESS(ROW(),Controls!#REF!+60))</f>
        <v>#REF!</v>
      </c>
      <c r="GS1720" s="9" t="e">
        <f ca="1">INDIRECT(ADDRESS(ROW(),Controls!#REF!+75))</f>
        <v>#REF!</v>
      </c>
      <c r="GT1720" s="9" t="e">
        <f ca="1">INDIRECT(ADDRESS(ROW(),Controls!#REF!+90))</f>
        <v>#REF!</v>
      </c>
      <c r="GU1720" s="9" t="e">
        <f ca="1">INDIRECT(ADDRESS(ROW(),Controls!#REF!+105))</f>
        <v>#REF!</v>
      </c>
      <c r="GV1720" s="9" t="e">
        <f ca="1">INDIRECT(ADDRESS(ROW(),Controls!#REF!+120))</f>
        <v>#REF!</v>
      </c>
      <c r="GW1720" s="9" t="e">
        <f ca="1">INDIRECT(ADDRESS(ROW(),Controls!#REF!+15))</f>
        <v>#REF!</v>
      </c>
      <c r="GX1720" s="9" t="e">
        <f ca="1">INDIRECT(ADDRESS(ROW(),Controls!#REF!+135))</f>
        <v>#REF!</v>
      </c>
      <c r="HJ1720" s="9" t="e">
        <f t="shared" ca="1" si="156"/>
        <v>#REF!</v>
      </c>
      <c r="HK1720" s="9" t="e">
        <f t="shared" ca="1" si="157"/>
        <v>#REF!</v>
      </c>
      <c r="HL1720" s="9" t="e">
        <f t="shared" ca="1" si="158"/>
        <v>#REF!</v>
      </c>
      <c r="HM1720" s="9" t="e">
        <f t="shared" ca="1" si="159"/>
        <v>#REF!</v>
      </c>
      <c r="HN1720" s="9" t="e">
        <f ca="1">SQRT($GS1720*(1-$GS1720/Controls!$D$15))</f>
        <v>#REF!</v>
      </c>
      <c r="HO1720" s="9" t="e">
        <f t="shared" ca="1" si="160"/>
        <v>#REF!</v>
      </c>
      <c r="HP1720" s="9" t="e">
        <f t="shared" ca="1" si="161"/>
        <v>#REF!</v>
      </c>
      <c r="HQ1720" s="9" t="e">
        <f ca="1">IF($GV1720=0,NA(),($GX1720*Controls!#REF!))</f>
        <v>#REF!</v>
      </c>
    </row>
    <row r="1721" spans="198:225" x14ac:dyDescent="0.25">
      <c r="GP1721" s="9" t="e">
        <f ca="1">INDIRECT(ADDRESS(ROW(),Controls!#REF!+30))</f>
        <v>#REF!</v>
      </c>
      <c r="GQ1721" s="9" t="e">
        <f ca="1">INDIRECT(ADDRESS(ROW(),Controls!#REF!+45))</f>
        <v>#REF!</v>
      </c>
      <c r="GR1721" s="9" t="e">
        <f ca="1">INDIRECT(ADDRESS(ROW(),Controls!#REF!+60))</f>
        <v>#REF!</v>
      </c>
      <c r="GS1721" s="9" t="e">
        <f ca="1">INDIRECT(ADDRESS(ROW(),Controls!#REF!+75))</f>
        <v>#REF!</v>
      </c>
      <c r="GT1721" s="9" t="e">
        <f ca="1">INDIRECT(ADDRESS(ROW(),Controls!#REF!+90))</f>
        <v>#REF!</v>
      </c>
      <c r="GU1721" s="9" t="e">
        <f ca="1">INDIRECT(ADDRESS(ROW(),Controls!#REF!+105))</f>
        <v>#REF!</v>
      </c>
      <c r="GV1721" s="9" t="e">
        <f ca="1">INDIRECT(ADDRESS(ROW(),Controls!#REF!+120))</f>
        <v>#REF!</v>
      </c>
      <c r="GW1721" s="9" t="e">
        <f ca="1">INDIRECT(ADDRESS(ROW(),Controls!#REF!+15))</f>
        <v>#REF!</v>
      </c>
      <c r="GX1721" s="9" t="e">
        <f ca="1">INDIRECT(ADDRESS(ROW(),Controls!#REF!+135))</f>
        <v>#REF!</v>
      </c>
      <c r="HJ1721" s="9" t="e">
        <f t="shared" ca="1" si="156"/>
        <v>#REF!</v>
      </c>
      <c r="HK1721" s="9" t="e">
        <f t="shared" ca="1" si="157"/>
        <v>#REF!</v>
      </c>
      <c r="HL1721" s="9" t="e">
        <f t="shared" ca="1" si="158"/>
        <v>#REF!</v>
      </c>
      <c r="HM1721" s="9" t="e">
        <f t="shared" ca="1" si="159"/>
        <v>#REF!</v>
      </c>
      <c r="HN1721" s="9" t="e">
        <f ca="1">SQRT($GS1721*(1-$GS1721/Controls!$D$15))</f>
        <v>#REF!</v>
      </c>
      <c r="HO1721" s="9" t="e">
        <f t="shared" ca="1" si="160"/>
        <v>#REF!</v>
      </c>
      <c r="HP1721" s="9" t="e">
        <f t="shared" ca="1" si="161"/>
        <v>#REF!</v>
      </c>
      <c r="HQ1721" s="9" t="e">
        <f ca="1">IF($GV1721=0,NA(),($GX1721*Controls!#REF!))</f>
        <v>#REF!</v>
      </c>
    </row>
    <row r="1722" spans="198:225" x14ac:dyDescent="0.25">
      <c r="GP1722" s="9" t="e">
        <f ca="1">INDIRECT(ADDRESS(ROW(),Controls!#REF!+30))</f>
        <v>#REF!</v>
      </c>
      <c r="GQ1722" s="9" t="e">
        <f ca="1">INDIRECT(ADDRESS(ROW(),Controls!#REF!+45))</f>
        <v>#REF!</v>
      </c>
      <c r="GR1722" s="9" t="e">
        <f ca="1">INDIRECT(ADDRESS(ROW(),Controls!#REF!+60))</f>
        <v>#REF!</v>
      </c>
      <c r="GS1722" s="9" t="e">
        <f ca="1">INDIRECT(ADDRESS(ROW(),Controls!#REF!+75))</f>
        <v>#REF!</v>
      </c>
      <c r="GT1722" s="9" t="e">
        <f ca="1">INDIRECT(ADDRESS(ROW(),Controls!#REF!+90))</f>
        <v>#REF!</v>
      </c>
      <c r="GU1722" s="9" t="e">
        <f ca="1">INDIRECT(ADDRESS(ROW(),Controls!#REF!+105))</f>
        <v>#REF!</v>
      </c>
      <c r="GV1722" s="9" t="e">
        <f ca="1">INDIRECT(ADDRESS(ROW(),Controls!#REF!+120))</f>
        <v>#REF!</v>
      </c>
      <c r="GW1722" s="9" t="e">
        <f ca="1">INDIRECT(ADDRESS(ROW(),Controls!#REF!+15))</f>
        <v>#REF!</v>
      </c>
      <c r="GX1722" s="9" t="e">
        <f ca="1">INDIRECT(ADDRESS(ROW(),Controls!#REF!+135))</f>
        <v>#REF!</v>
      </c>
      <c r="HJ1722" s="9" t="e">
        <f t="shared" ca="1" si="156"/>
        <v>#REF!</v>
      </c>
      <c r="HK1722" s="9" t="e">
        <f t="shared" ca="1" si="157"/>
        <v>#REF!</v>
      </c>
      <c r="HL1722" s="9" t="e">
        <f t="shared" ca="1" si="158"/>
        <v>#REF!</v>
      </c>
      <c r="HM1722" s="9" t="e">
        <f t="shared" ca="1" si="159"/>
        <v>#REF!</v>
      </c>
      <c r="HN1722" s="9" t="e">
        <f ca="1">SQRT($GS1722*(1-$GS1722/Controls!$D$15))</f>
        <v>#REF!</v>
      </c>
      <c r="HO1722" s="9" t="e">
        <f t="shared" ca="1" si="160"/>
        <v>#REF!</v>
      </c>
      <c r="HP1722" s="9" t="e">
        <f t="shared" ca="1" si="161"/>
        <v>#REF!</v>
      </c>
      <c r="HQ1722" s="9" t="e">
        <f ca="1">IF($GV1722=0,NA(),($GX1722*Controls!#REF!))</f>
        <v>#REF!</v>
      </c>
    </row>
    <row r="1723" spans="198:225" x14ac:dyDescent="0.25">
      <c r="GP1723" s="9" t="e">
        <f ca="1">INDIRECT(ADDRESS(ROW(),Controls!#REF!+30))</f>
        <v>#REF!</v>
      </c>
      <c r="GQ1723" s="9" t="e">
        <f ca="1">INDIRECT(ADDRESS(ROW(),Controls!#REF!+45))</f>
        <v>#REF!</v>
      </c>
      <c r="GR1723" s="9" t="e">
        <f ca="1">INDIRECT(ADDRESS(ROW(),Controls!#REF!+60))</f>
        <v>#REF!</v>
      </c>
      <c r="GS1723" s="9" t="e">
        <f ca="1">INDIRECT(ADDRESS(ROW(),Controls!#REF!+75))</f>
        <v>#REF!</v>
      </c>
      <c r="GT1723" s="9" t="e">
        <f ca="1">INDIRECT(ADDRESS(ROW(),Controls!#REF!+90))</f>
        <v>#REF!</v>
      </c>
      <c r="GU1723" s="9" t="e">
        <f ca="1">INDIRECT(ADDRESS(ROW(),Controls!#REF!+105))</f>
        <v>#REF!</v>
      </c>
      <c r="GV1723" s="9" t="e">
        <f ca="1">INDIRECT(ADDRESS(ROW(),Controls!#REF!+120))</f>
        <v>#REF!</v>
      </c>
      <c r="GW1723" s="9" t="e">
        <f ca="1">INDIRECT(ADDRESS(ROW(),Controls!#REF!+15))</f>
        <v>#REF!</v>
      </c>
      <c r="GX1723" s="9" t="e">
        <f ca="1">INDIRECT(ADDRESS(ROW(),Controls!#REF!+135))</f>
        <v>#REF!</v>
      </c>
      <c r="HJ1723" s="9" t="e">
        <f t="shared" ca="1" si="156"/>
        <v>#REF!</v>
      </c>
      <c r="HK1723" s="9" t="e">
        <f t="shared" ca="1" si="157"/>
        <v>#REF!</v>
      </c>
      <c r="HL1723" s="9" t="e">
        <f t="shared" ca="1" si="158"/>
        <v>#REF!</v>
      </c>
      <c r="HM1723" s="9" t="e">
        <f t="shared" ca="1" si="159"/>
        <v>#REF!</v>
      </c>
      <c r="HN1723" s="9" t="e">
        <f ca="1">SQRT($GS1723*(1-$GS1723/Controls!$D$15))</f>
        <v>#REF!</v>
      </c>
      <c r="HO1723" s="9" t="e">
        <f t="shared" ca="1" si="160"/>
        <v>#REF!</v>
      </c>
      <c r="HP1723" s="9" t="e">
        <f t="shared" ca="1" si="161"/>
        <v>#REF!</v>
      </c>
      <c r="HQ1723" s="9" t="e">
        <f ca="1">IF($GV1723=0,NA(),($GX1723*Controls!#REF!))</f>
        <v>#REF!</v>
      </c>
    </row>
    <row r="1724" spans="198:225" x14ac:dyDescent="0.25">
      <c r="GP1724" s="9" t="e">
        <f ca="1">INDIRECT(ADDRESS(ROW(),Controls!#REF!+30))</f>
        <v>#REF!</v>
      </c>
      <c r="GQ1724" s="9" t="e">
        <f ca="1">INDIRECT(ADDRESS(ROW(),Controls!#REF!+45))</f>
        <v>#REF!</v>
      </c>
      <c r="GR1724" s="9" t="e">
        <f ca="1">INDIRECT(ADDRESS(ROW(),Controls!#REF!+60))</f>
        <v>#REF!</v>
      </c>
      <c r="GS1724" s="9" t="e">
        <f ca="1">INDIRECT(ADDRESS(ROW(),Controls!#REF!+75))</f>
        <v>#REF!</v>
      </c>
      <c r="GT1724" s="9" t="e">
        <f ca="1">INDIRECT(ADDRESS(ROW(),Controls!#REF!+90))</f>
        <v>#REF!</v>
      </c>
      <c r="GU1724" s="9" t="e">
        <f ca="1">INDIRECT(ADDRESS(ROW(),Controls!#REF!+105))</f>
        <v>#REF!</v>
      </c>
      <c r="GV1724" s="9" t="e">
        <f ca="1">INDIRECT(ADDRESS(ROW(),Controls!#REF!+120))</f>
        <v>#REF!</v>
      </c>
      <c r="GW1724" s="9" t="e">
        <f ca="1">INDIRECT(ADDRESS(ROW(),Controls!#REF!+15))</f>
        <v>#REF!</v>
      </c>
      <c r="GX1724" s="9" t="e">
        <f ca="1">INDIRECT(ADDRESS(ROW(),Controls!#REF!+135))</f>
        <v>#REF!</v>
      </c>
      <c r="HJ1724" s="9" t="e">
        <f t="shared" ca="1" si="156"/>
        <v>#REF!</v>
      </c>
      <c r="HK1724" s="9" t="e">
        <f t="shared" ca="1" si="157"/>
        <v>#REF!</v>
      </c>
      <c r="HL1724" s="9" t="e">
        <f t="shared" ca="1" si="158"/>
        <v>#REF!</v>
      </c>
      <c r="HM1724" s="9" t="e">
        <f t="shared" ca="1" si="159"/>
        <v>#REF!</v>
      </c>
      <c r="HN1724" s="9" t="e">
        <f ca="1">SQRT($GS1724*(1-$GS1724/Controls!$D$15))</f>
        <v>#REF!</v>
      </c>
      <c r="HO1724" s="9" t="e">
        <f t="shared" ca="1" si="160"/>
        <v>#REF!</v>
      </c>
      <c r="HP1724" s="9" t="e">
        <f t="shared" ca="1" si="161"/>
        <v>#REF!</v>
      </c>
      <c r="HQ1724" s="9" t="e">
        <f ca="1">IF($GV1724=0,NA(),($GX1724*Controls!#REF!))</f>
        <v>#REF!</v>
      </c>
    </row>
    <row r="1725" spans="198:225" x14ac:dyDescent="0.25">
      <c r="GP1725" s="9" t="e">
        <f ca="1">INDIRECT(ADDRESS(ROW(),Controls!#REF!+30))</f>
        <v>#REF!</v>
      </c>
      <c r="GQ1725" s="9" t="e">
        <f ca="1">INDIRECT(ADDRESS(ROW(),Controls!#REF!+45))</f>
        <v>#REF!</v>
      </c>
      <c r="GR1725" s="9" t="e">
        <f ca="1">INDIRECT(ADDRESS(ROW(),Controls!#REF!+60))</f>
        <v>#REF!</v>
      </c>
      <c r="GS1725" s="9" t="e">
        <f ca="1">INDIRECT(ADDRESS(ROW(),Controls!#REF!+75))</f>
        <v>#REF!</v>
      </c>
      <c r="GT1725" s="9" t="e">
        <f ca="1">INDIRECT(ADDRESS(ROW(),Controls!#REF!+90))</f>
        <v>#REF!</v>
      </c>
      <c r="GU1725" s="9" t="e">
        <f ca="1">INDIRECT(ADDRESS(ROW(),Controls!#REF!+105))</f>
        <v>#REF!</v>
      </c>
      <c r="GV1725" s="9" t="e">
        <f ca="1">INDIRECT(ADDRESS(ROW(),Controls!#REF!+120))</f>
        <v>#REF!</v>
      </c>
      <c r="GW1725" s="9" t="e">
        <f ca="1">INDIRECT(ADDRESS(ROW(),Controls!#REF!+15))</f>
        <v>#REF!</v>
      </c>
      <c r="GX1725" s="9" t="e">
        <f ca="1">INDIRECT(ADDRESS(ROW(),Controls!#REF!+135))</f>
        <v>#REF!</v>
      </c>
      <c r="HJ1725" s="9" t="e">
        <f t="shared" ca="1" si="156"/>
        <v>#REF!</v>
      </c>
      <c r="HK1725" s="9" t="e">
        <f t="shared" ca="1" si="157"/>
        <v>#REF!</v>
      </c>
      <c r="HL1725" s="9" t="e">
        <f t="shared" ca="1" si="158"/>
        <v>#REF!</v>
      </c>
      <c r="HM1725" s="9" t="e">
        <f t="shared" ca="1" si="159"/>
        <v>#REF!</v>
      </c>
      <c r="HN1725" s="9" t="e">
        <f ca="1">SQRT($GS1725*(1-$GS1725/Controls!$D$15))</f>
        <v>#REF!</v>
      </c>
      <c r="HO1725" s="9" t="e">
        <f t="shared" ca="1" si="160"/>
        <v>#REF!</v>
      </c>
      <c r="HP1725" s="9" t="e">
        <f t="shared" ca="1" si="161"/>
        <v>#REF!</v>
      </c>
      <c r="HQ1725" s="9" t="e">
        <f ca="1">IF($GV1725=0,NA(),($GX1725*Controls!#REF!))</f>
        <v>#REF!</v>
      </c>
    </row>
    <row r="1726" spans="198:225" x14ac:dyDescent="0.25">
      <c r="GP1726" s="9" t="e">
        <f ca="1">INDIRECT(ADDRESS(ROW(),Controls!#REF!+30))</f>
        <v>#REF!</v>
      </c>
      <c r="GQ1726" s="9" t="e">
        <f ca="1">INDIRECT(ADDRESS(ROW(),Controls!#REF!+45))</f>
        <v>#REF!</v>
      </c>
      <c r="GR1726" s="9" t="e">
        <f ca="1">INDIRECT(ADDRESS(ROW(),Controls!#REF!+60))</f>
        <v>#REF!</v>
      </c>
      <c r="GS1726" s="9" t="e">
        <f ca="1">INDIRECT(ADDRESS(ROW(),Controls!#REF!+75))</f>
        <v>#REF!</v>
      </c>
      <c r="GT1726" s="9" t="e">
        <f ca="1">INDIRECT(ADDRESS(ROW(),Controls!#REF!+90))</f>
        <v>#REF!</v>
      </c>
      <c r="GU1726" s="9" t="e">
        <f ca="1">INDIRECT(ADDRESS(ROW(),Controls!#REF!+105))</f>
        <v>#REF!</v>
      </c>
      <c r="GV1726" s="9" t="e">
        <f ca="1">INDIRECT(ADDRESS(ROW(),Controls!#REF!+120))</f>
        <v>#REF!</v>
      </c>
      <c r="GW1726" s="9" t="e">
        <f ca="1">INDIRECT(ADDRESS(ROW(),Controls!#REF!+15))</f>
        <v>#REF!</v>
      </c>
      <c r="GX1726" s="9" t="e">
        <f ca="1">INDIRECT(ADDRESS(ROW(),Controls!#REF!+135))</f>
        <v>#REF!</v>
      </c>
      <c r="HJ1726" s="9" t="e">
        <f t="shared" ca="1" si="156"/>
        <v>#REF!</v>
      </c>
      <c r="HK1726" s="9" t="e">
        <f t="shared" ca="1" si="157"/>
        <v>#REF!</v>
      </c>
      <c r="HL1726" s="9" t="e">
        <f t="shared" ca="1" si="158"/>
        <v>#REF!</v>
      </c>
      <c r="HM1726" s="9" t="e">
        <f t="shared" ca="1" si="159"/>
        <v>#REF!</v>
      </c>
      <c r="HN1726" s="9" t="e">
        <f ca="1">SQRT($GS1726*(1-$GS1726/Controls!$D$15))</f>
        <v>#REF!</v>
      </c>
      <c r="HO1726" s="9" t="e">
        <f t="shared" ca="1" si="160"/>
        <v>#REF!</v>
      </c>
      <c r="HP1726" s="9" t="e">
        <f t="shared" ca="1" si="161"/>
        <v>#REF!</v>
      </c>
      <c r="HQ1726" s="9" t="e">
        <f ca="1">IF($GV1726=0,NA(),($GX1726*Controls!#REF!))</f>
        <v>#REF!</v>
      </c>
    </row>
    <row r="1727" spans="198:225" x14ac:dyDescent="0.25">
      <c r="GP1727" s="9" t="e">
        <f ca="1">INDIRECT(ADDRESS(ROW(),Controls!#REF!+30))</f>
        <v>#REF!</v>
      </c>
      <c r="GQ1727" s="9" t="e">
        <f ca="1">INDIRECT(ADDRESS(ROW(),Controls!#REF!+45))</f>
        <v>#REF!</v>
      </c>
      <c r="GR1727" s="9" t="e">
        <f ca="1">INDIRECT(ADDRESS(ROW(),Controls!#REF!+60))</f>
        <v>#REF!</v>
      </c>
      <c r="GS1727" s="9" t="e">
        <f ca="1">INDIRECT(ADDRESS(ROW(),Controls!#REF!+75))</f>
        <v>#REF!</v>
      </c>
      <c r="GT1727" s="9" t="e">
        <f ca="1">INDIRECT(ADDRESS(ROW(),Controls!#REF!+90))</f>
        <v>#REF!</v>
      </c>
      <c r="GU1727" s="9" t="e">
        <f ca="1">INDIRECT(ADDRESS(ROW(),Controls!#REF!+105))</f>
        <v>#REF!</v>
      </c>
      <c r="GV1727" s="9" t="e">
        <f ca="1">INDIRECT(ADDRESS(ROW(),Controls!#REF!+120))</f>
        <v>#REF!</v>
      </c>
      <c r="GW1727" s="9" t="e">
        <f ca="1">INDIRECT(ADDRESS(ROW(),Controls!#REF!+15))</f>
        <v>#REF!</v>
      </c>
      <c r="GX1727" s="9" t="e">
        <f ca="1">INDIRECT(ADDRESS(ROW(),Controls!#REF!+135))</f>
        <v>#REF!</v>
      </c>
      <c r="HJ1727" s="9" t="e">
        <f t="shared" ca="1" si="156"/>
        <v>#REF!</v>
      </c>
      <c r="HK1727" s="9" t="e">
        <f t="shared" ca="1" si="157"/>
        <v>#REF!</v>
      </c>
      <c r="HL1727" s="9" t="e">
        <f t="shared" ca="1" si="158"/>
        <v>#REF!</v>
      </c>
      <c r="HM1727" s="9" t="e">
        <f t="shared" ca="1" si="159"/>
        <v>#REF!</v>
      </c>
      <c r="HN1727" s="9" t="e">
        <f ca="1">SQRT($GS1727*(1-$GS1727/Controls!$D$15))</f>
        <v>#REF!</v>
      </c>
      <c r="HO1727" s="9" t="e">
        <f t="shared" ca="1" si="160"/>
        <v>#REF!</v>
      </c>
      <c r="HP1727" s="9" t="e">
        <f t="shared" ca="1" si="161"/>
        <v>#REF!</v>
      </c>
      <c r="HQ1727" s="9" t="e">
        <f ca="1">IF($GV1727=0,NA(),($GX1727*Controls!#REF!))</f>
        <v>#REF!</v>
      </c>
    </row>
    <row r="1728" spans="198:225" x14ac:dyDescent="0.25">
      <c r="GP1728" s="9" t="e">
        <f ca="1">INDIRECT(ADDRESS(ROW(),Controls!#REF!+30))</f>
        <v>#REF!</v>
      </c>
      <c r="GQ1728" s="9" t="e">
        <f ca="1">INDIRECT(ADDRESS(ROW(),Controls!#REF!+45))</f>
        <v>#REF!</v>
      </c>
      <c r="GR1728" s="9" t="e">
        <f ca="1">INDIRECT(ADDRESS(ROW(),Controls!#REF!+60))</f>
        <v>#REF!</v>
      </c>
      <c r="GS1728" s="9" t="e">
        <f ca="1">INDIRECT(ADDRESS(ROW(),Controls!#REF!+75))</f>
        <v>#REF!</v>
      </c>
      <c r="GT1728" s="9" t="e">
        <f ca="1">INDIRECT(ADDRESS(ROW(),Controls!#REF!+90))</f>
        <v>#REF!</v>
      </c>
      <c r="GU1728" s="9" t="e">
        <f ca="1">INDIRECT(ADDRESS(ROW(),Controls!#REF!+105))</f>
        <v>#REF!</v>
      </c>
      <c r="GV1728" s="9" t="e">
        <f ca="1">INDIRECT(ADDRESS(ROW(),Controls!#REF!+120))</f>
        <v>#REF!</v>
      </c>
      <c r="GW1728" s="9" t="e">
        <f ca="1">INDIRECT(ADDRESS(ROW(),Controls!#REF!+15))</f>
        <v>#REF!</v>
      </c>
      <c r="GX1728" s="9" t="e">
        <f ca="1">INDIRECT(ADDRESS(ROW(),Controls!#REF!+135))</f>
        <v>#REF!</v>
      </c>
      <c r="HJ1728" s="9" t="e">
        <f t="shared" ca="1" si="156"/>
        <v>#REF!</v>
      </c>
      <c r="HK1728" s="9" t="e">
        <f t="shared" ca="1" si="157"/>
        <v>#REF!</v>
      </c>
      <c r="HL1728" s="9" t="e">
        <f t="shared" ca="1" si="158"/>
        <v>#REF!</v>
      </c>
      <c r="HM1728" s="9" t="e">
        <f t="shared" ca="1" si="159"/>
        <v>#REF!</v>
      </c>
      <c r="HN1728" s="9" t="e">
        <f ca="1">SQRT($GS1728*(1-$GS1728/Controls!$D$15))</f>
        <v>#REF!</v>
      </c>
      <c r="HO1728" s="9" t="e">
        <f t="shared" ca="1" si="160"/>
        <v>#REF!</v>
      </c>
      <c r="HP1728" s="9" t="e">
        <f t="shared" ca="1" si="161"/>
        <v>#REF!</v>
      </c>
      <c r="HQ1728" s="9" t="e">
        <f ca="1">IF($GV1728=0,NA(),($GX1728*Controls!#REF!))</f>
        <v>#REF!</v>
      </c>
    </row>
    <row r="1729" spans="198:225" x14ac:dyDescent="0.25">
      <c r="GP1729" s="9" t="e">
        <f ca="1">INDIRECT(ADDRESS(ROW(),Controls!#REF!+30))</f>
        <v>#REF!</v>
      </c>
      <c r="GQ1729" s="9" t="e">
        <f ca="1">INDIRECT(ADDRESS(ROW(),Controls!#REF!+45))</f>
        <v>#REF!</v>
      </c>
      <c r="GR1729" s="9" t="e">
        <f ca="1">INDIRECT(ADDRESS(ROW(),Controls!#REF!+60))</f>
        <v>#REF!</v>
      </c>
      <c r="GS1729" s="9" t="e">
        <f ca="1">INDIRECT(ADDRESS(ROW(),Controls!#REF!+75))</f>
        <v>#REF!</v>
      </c>
      <c r="GT1729" s="9" t="e">
        <f ca="1">INDIRECT(ADDRESS(ROW(),Controls!#REF!+90))</f>
        <v>#REF!</v>
      </c>
      <c r="GU1729" s="9" t="e">
        <f ca="1">INDIRECT(ADDRESS(ROW(),Controls!#REF!+105))</f>
        <v>#REF!</v>
      </c>
      <c r="GV1729" s="9" t="e">
        <f ca="1">INDIRECT(ADDRESS(ROW(),Controls!#REF!+120))</f>
        <v>#REF!</v>
      </c>
      <c r="GW1729" s="9" t="e">
        <f ca="1">INDIRECT(ADDRESS(ROW(),Controls!#REF!+15))</f>
        <v>#REF!</v>
      </c>
      <c r="GX1729" s="9" t="e">
        <f ca="1">INDIRECT(ADDRESS(ROW(),Controls!#REF!+135))</f>
        <v>#REF!</v>
      </c>
      <c r="HJ1729" s="9" t="e">
        <f t="shared" ref="HJ1729:HJ1792" ca="1" si="162">IF($GV1729=0,NA(),MAX($GP1729,0.01)/$GQ1729)</f>
        <v>#REF!</v>
      </c>
      <c r="HK1729" s="9" t="e">
        <f t="shared" ref="HK1729:HK1792" ca="1" si="163">IF($GV1729=0,NA(),($GP1729-$GQ1729)/$GV1729)</f>
        <v>#REF!</v>
      </c>
      <c r="HL1729" s="9" t="e">
        <f t="shared" ref="HL1729:HL1792" ca="1" si="164">IF($GV1729=0,NA(),MAX($GU1729/$GT1729,0.01))</f>
        <v>#REF!</v>
      </c>
      <c r="HM1729" s="9" t="e">
        <f t="shared" ref="HM1729:HM1792" ca="1" si="165">IF($GV1729=0,NA(),($GU1729-$GT1729)/$GV1729)</f>
        <v>#REF!</v>
      </c>
      <c r="HN1729" s="9" t="e">
        <f ca="1">SQRT($GS1729*(1-$GS1729/Controls!$D$15))</f>
        <v>#REF!</v>
      </c>
      <c r="HO1729" s="9" t="e">
        <f t="shared" ref="HO1729:HO1792" ca="1" si="166">IF($HN1729=0,0,$GR1729/$HN1729)</f>
        <v>#REF!</v>
      </c>
      <c r="HP1729" s="9" t="e">
        <f t="shared" ref="HP1729:HP1792" ca="1" si="167">IF($GV1729=0,NA(),$GW1729/$GV1729)</f>
        <v>#REF!</v>
      </c>
      <c r="HQ1729" s="9" t="e">
        <f ca="1">IF($GV1729=0,NA(),($GX1729*Controls!#REF!))</f>
        <v>#REF!</v>
      </c>
    </row>
    <row r="1730" spans="198:225" x14ac:dyDescent="0.25">
      <c r="GP1730" s="9" t="e">
        <f ca="1">INDIRECT(ADDRESS(ROW(),Controls!#REF!+30))</f>
        <v>#REF!</v>
      </c>
      <c r="GQ1730" s="9" t="e">
        <f ca="1">INDIRECT(ADDRESS(ROW(),Controls!#REF!+45))</f>
        <v>#REF!</v>
      </c>
      <c r="GR1730" s="9" t="e">
        <f ca="1">INDIRECT(ADDRESS(ROW(),Controls!#REF!+60))</f>
        <v>#REF!</v>
      </c>
      <c r="GS1730" s="9" t="e">
        <f ca="1">INDIRECT(ADDRESS(ROW(),Controls!#REF!+75))</f>
        <v>#REF!</v>
      </c>
      <c r="GT1730" s="9" t="e">
        <f ca="1">INDIRECT(ADDRESS(ROW(),Controls!#REF!+90))</f>
        <v>#REF!</v>
      </c>
      <c r="GU1730" s="9" t="e">
        <f ca="1">INDIRECT(ADDRESS(ROW(),Controls!#REF!+105))</f>
        <v>#REF!</v>
      </c>
      <c r="GV1730" s="9" t="e">
        <f ca="1">INDIRECT(ADDRESS(ROW(),Controls!#REF!+120))</f>
        <v>#REF!</v>
      </c>
      <c r="GW1730" s="9" t="e">
        <f ca="1">INDIRECT(ADDRESS(ROW(),Controls!#REF!+15))</f>
        <v>#REF!</v>
      </c>
      <c r="GX1730" s="9" t="e">
        <f ca="1">INDIRECT(ADDRESS(ROW(),Controls!#REF!+135))</f>
        <v>#REF!</v>
      </c>
      <c r="HJ1730" s="9" t="e">
        <f t="shared" ca="1" si="162"/>
        <v>#REF!</v>
      </c>
      <c r="HK1730" s="9" t="e">
        <f t="shared" ca="1" si="163"/>
        <v>#REF!</v>
      </c>
      <c r="HL1730" s="9" t="e">
        <f t="shared" ca="1" si="164"/>
        <v>#REF!</v>
      </c>
      <c r="HM1730" s="9" t="e">
        <f t="shared" ca="1" si="165"/>
        <v>#REF!</v>
      </c>
      <c r="HN1730" s="9" t="e">
        <f ca="1">SQRT($GS1730*(1-$GS1730/Controls!$D$15))</f>
        <v>#REF!</v>
      </c>
      <c r="HO1730" s="9" t="e">
        <f t="shared" ca="1" si="166"/>
        <v>#REF!</v>
      </c>
      <c r="HP1730" s="9" t="e">
        <f t="shared" ca="1" si="167"/>
        <v>#REF!</v>
      </c>
      <c r="HQ1730" s="9" t="e">
        <f ca="1">IF($GV1730=0,NA(),($GX1730*Controls!#REF!))</f>
        <v>#REF!</v>
      </c>
    </row>
    <row r="1731" spans="198:225" x14ac:dyDescent="0.25">
      <c r="GP1731" s="9" t="e">
        <f ca="1">INDIRECT(ADDRESS(ROW(),Controls!#REF!+30))</f>
        <v>#REF!</v>
      </c>
      <c r="GQ1731" s="9" t="e">
        <f ca="1">INDIRECT(ADDRESS(ROW(),Controls!#REF!+45))</f>
        <v>#REF!</v>
      </c>
      <c r="GR1731" s="9" t="e">
        <f ca="1">INDIRECT(ADDRESS(ROW(),Controls!#REF!+60))</f>
        <v>#REF!</v>
      </c>
      <c r="GS1731" s="9" t="e">
        <f ca="1">INDIRECT(ADDRESS(ROW(),Controls!#REF!+75))</f>
        <v>#REF!</v>
      </c>
      <c r="GT1731" s="9" t="e">
        <f ca="1">INDIRECT(ADDRESS(ROW(),Controls!#REF!+90))</f>
        <v>#REF!</v>
      </c>
      <c r="GU1731" s="9" t="e">
        <f ca="1">INDIRECT(ADDRESS(ROW(),Controls!#REF!+105))</f>
        <v>#REF!</v>
      </c>
      <c r="GV1731" s="9" t="e">
        <f ca="1">INDIRECT(ADDRESS(ROW(),Controls!#REF!+120))</f>
        <v>#REF!</v>
      </c>
      <c r="GW1731" s="9" t="e">
        <f ca="1">INDIRECT(ADDRESS(ROW(),Controls!#REF!+15))</f>
        <v>#REF!</v>
      </c>
      <c r="GX1731" s="9" t="e">
        <f ca="1">INDIRECT(ADDRESS(ROW(),Controls!#REF!+135))</f>
        <v>#REF!</v>
      </c>
      <c r="HJ1731" s="9" t="e">
        <f t="shared" ca="1" si="162"/>
        <v>#REF!</v>
      </c>
      <c r="HK1731" s="9" t="e">
        <f t="shared" ca="1" si="163"/>
        <v>#REF!</v>
      </c>
      <c r="HL1731" s="9" t="e">
        <f t="shared" ca="1" si="164"/>
        <v>#REF!</v>
      </c>
      <c r="HM1731" s="9" t="e">
        <f t="shared" ca="1" si="165"/>
        <v>#REF!</v>
      </c>
      <c r="HN1731" s="9" t="e">
        <f ca="1">SQRT($GS1731*(1-$GS1731/Controls!$D$15))</f>
        <v>#REF!</v>
      </c>
      <c r="HO1731" s="9" t="e">
        <f t="shared" ca="1" si="166"/>
        <v>#REF!</v>
      </c>
      <c r="HP1731" s="9" t="e">
        <f t="shared" ca="1" si="167"/>
        <v>#REF!</v>
      </c>
      <c r="HQ1731" s="9" t="e">
        <f ca="1">IF($GV1731=0,NA(),($GX1731*Controls!#REF!))</f>
        <v>#REF!</v>
      </c>
    </row>
    <row r="1732" spans="198:225" x14ac:dyDescent="0.25">
      <c r="GP1732" s="9" t="e">
        <f ca="1">INDIRECT(ADDRESS(ROW(),Controls!#REF!+30))</f>
        <v>#REF!</v>
      </c>
      <c r="GQ1732" s="9" t="e">
        <f ca="1">INDIRECT(ADDRESS(ROW(),Controls!#REF!+45))</f>
        <v>#REF!</v>
      </c>
      <c r="GR1732" s="9" t="e">
        <f ca="1">INDIRECT(ADDRESS(ROW(),Controls!#REF!+60))</f>
        <v>#REF!</v>
      </c>
      <c r="GS1732" s="9" t="e">
        <f ca="1">INDIRECT(ADDRESS(ROW(),Controls!#REF!+75))</f>
        <v>#REF!</v>
      </c>
      <c r="GT1732" s="9" t="e">
        <f ca="1">INDIRECT(ADDRESS(ROW(),Controls!#REF!+90))</f>
        <v>#REF!</v>
      </c>
      <c r="GU1732" s="9" t="e">
        <f ca="1">INDIRECT(ADDRESS(ROW(),Controls!#REF!+105))</f>
        <v>#REF!</v>
      </c>
      <c r="GV1732" s="9" t="e">
        <f ca="1">INDIRECT(ADDRESS(ROW(),Controls!#REF!+120))</f>
        <v>#REF!</v>
      </c>
      <c r="GW1732" s="9" t="e">
        <f ca="1">INDIRECT(ADDRESS(ROW(),Controls!#REF!+15))</f>
        <v>#REF!</v>
      </c>
      <c r="GX1732" s="9" t="e">
        <f ca="1">INDIRECT(ADDRESS(ROW(),Controls!#REF!+135))</f>
        <v>#REF!</v>
      </c>
      <c r="HJ1732" s="9" t="e">
        <f t="shared" ca="1" si="162"/>
        <v>#REF!</v>
      </c>
      <c r="HK1732" s="9" t="e">
        <f t="shared" ca="1" si="163"/>
        <v>#REF!</v>
      </c>
      <c r="HL1732" s="9" t="e">
        <f t="shared" ca="1" si="164"/>
        <v>#REF!</v>
      </c>
      <c r="HM1732" s="9" t="e">
        <f t="shared" ca="1" si="165"/>
        <v>#REF!</v>
      </c>
      <c r="HN1732" s="9" t="e">
        <f ca="1">SQRT($GS1732*(1-$GS1732/Controls!$D$15))</f>
        <v>#REF!</v>
      </c>
      <c r="HO1732" s="9" t="e">
        <f t="shared" ca="1" si="166"/>
        <v>#REF!</v>
      </c>
      <c r="HP1732" s="9" t="e">
        <f t="shared" ca="1" si="167"/>
        <v>#REF!</v>
      </c>
      <c r="HQ1732" s="9" t="e">
        <f ca="1">IF($GV1732=0,NA(),($GX1732*Controls!#REF!))</f>
        <v>#REF!</v>
      </c>
    </row>
    <row r="1733" spans="198:225" x14ac:dyDescent="0.25">
      <c r="GP1733" s="9" t="e">
        <f ca="1">INDIRECT(ADDRESS(ROW(),Controls!#REF!+30))</f>
        <v>#REF!</v>
      </c>
      <c r="GQ1733" s="9" t="e">
        <f ca="1">INDIRECT(ADDRESS(ROW(),Controls!#REF!+45))</f>
        <v>#REF!</v>
      </c>
      <c r="GR1733" s="9" t="e">
        <f ca="1">INDIRECT(ADDRESS(ROW(),Controls!#REF!+60))</f>
        <v>#REF!</v>
      </c>
      <c r="GS1733" s="9" t="e">
        <f ca="1">INDIRECT(ADDRESS(ROW(),Controls!#REF!+75))</f>
        <v>#REF!</v>
      </c>
      <c r="GT1733" s="9" t="e">
        <f ca="1">INDIRECT(ADDRESS(ROW(),Controls!#REF!+90))</f>
        <v>#REF!</v>
      </c>
      <c r="GU1733" s="9" t="e">
        <f ca="1">INDIRECT(ADDRESS(ROW(),Controls!#REF!+105))</f>
        <v>#REF!</v>
      </c>
      <c r="GV1733" s="9" t="e">
        <f ca="1">INDIRECT(ADDRESS(ROW(),Controls!#REF!+120))</f>
        <v>#REF!</v>
      </c>
      <c r="GW1733" s="9" t="e">
        <f ca="1">INDIRECT(ADDRESS(ROW(),Controls!#REF!+15))</f>
        <v>#REF!</v>
      </c>
      <c r="GX1733" s="9" t="e">
        <f ca="1">INDIRECT(ADDRESS(ROW(),Controls!#REF!+135))</f>
        <v>#REF!</v>
      </c>
      <c r="HJ1733" s="9" t="e">
        <f t="shared" ca="1" si="162"/>
        <v>#REF!</v>
      </c>
      <c r="HK1733" s="9" t="e">
        <f t="shared" ca="1" si="163"/>
        <v>#REF!</v>
      </c>
      <c r="HL1733" s="9" t="e">
        <f t="shared" ca="1" si="164"/>
        <v>#REF!</v>
      </c>
      <c r="HM1733" s="9" t="e">
        <f t="shared" ca="1" si="165"/>
        <v>#REF!</v>
      </c>
      <c r="HN1733" s="9" t="e">
        <f ca="1">SQRT($GS1733*(1-$GS1733/Controls!$D$15))</f>
        <v>#REF!</v>
      </c>
      <c r="HO1733" s="9" t="e">
        <f t="shared" ca="1" si="166"/>
        <v>#REF!</v>
      </c>
      <c r="HP1733" s="9" t="e">
        <f t="shared" ca="1" si="167"/>
        <v>#REF!</v>
      </c>
      <c r="HQ1733" s="9" t="e">
        <f ca="1">IF($GV1733=0,NA(),($GX1733*Controls!#REF!))</f>
        <v>#REF!</v>
      </c>
    </row>
    <row r="1734" spans="198:225" x14ac:dyDescent="0.25">
      <c r="GP1734" s="9" t="e">
        <f ca="1">INDIRECT(ADDRESS(ROW(),Controls!#REF!+30))</f>
        <v>#REF!</v>
      </c>
      <c r="GQ1734" s="9" t="e">
        <f ca="1">INDIRECT(ADDRESS(ROW(),Controls!#REF!+45))</f>
        <v>#REF!</v>
      </c>
      <c r="GR1734" s="9" t="e">
        <f ca="1">INDIRECT(ADDRESS(ROW(),Controls!#REF!+60))</f>
        <v>#REF!</v>
      </c>
      <c r="GS1734" s="9" t="e">
        <f ca="1">INDIRECT(ADDRESS(ROW(),Controls!#REF!+75))</f>
        <v>#REF!</v>
      </c>
      <c r="GT1734" s="9" t="e">
        <f ca="1">INDIRECT(ADDRESS(ROW(),Controls!#REF!+90))</f>
        <v>#REF!</v>
      </c>
      <c r="GU1734" s="9" t="e">
        <f ca="1">INDIRECT(ADDRESS(ROW(),Controls!#REF!+105))</f>
        <v>#REF!</v>
      </c>
      <c r="GV1734" s="9" t="e">
        <f ca="1">INDIRECT(ADDRESS(ROW(),Controls!#REF!+120))</f>
        <v>#REF!</v>
      </c>
      <c r="GW1734" s="9" t="e">
        <f ca="1">INDIRECT(ADDRESS(ROW(),Controls!#REF!+15))</f>
        <v>#REF!</v>
      </c>
      <c r="GX1734" s="9" t="e">
        <f ca="1">INDIRECT(ADDRESS(ROW(),Controls!#REF!+135))</f>
        <v>#REF!</v>
      </c>
      <c r="HJ1734" s="9" t="e">
        <f t="shared" ca="1" si="162"/>
        <v>#REF!</v>
      </c>
      <c r="HK1734" s="9" t="e">
        <f t="shared" ca="1" si="163"/>
        <v>#REF!</v>
      </c>
      <c r="HL1734" s="9" t="e">
        <f t="shared" ca="1" si="164"/>
        <v>#REF!</v>
      </c>
      <c r="HM1734" s="9" t="e">
        <f t="shared" ca="1" si="165"/>
        <v>#REF!</v>
      </c>
      <c r="HN1734" s="9" t="e">
        <f ca="1">SQRT($GS1734*(1-$GS1734/Controls!$D$15))</f>
        <v>#REF!</v>
      </c>
      <c r="HO1734" s="9" t="e">
        <f t="shared" ca="1" si="166"/>
        <v>#REF!</v>
      </c>
      <c r="HP1734" s="9" t="e">
        <f t="shared" ca="1" si="167"/>
        <v>#REF!</v>
      </c>
      <c r="HQ1734" s="9" t="e">
        <f ca="1">IF($GV1734=0,NA(),($GX1734*Controls!#REF!))</f>
        <v>#REF!</v>
      </c>
    </row>
    <row r="1735" spans="198:225" x14ac:dyDescent="0.25">
      <c r="GP1735" s="9" t="e">
        <f ca="1">INDIRECT(ADDRESS(ROW(),Controls!#REF!+30))</f>
        <v>#REF!</v>
      </c>
      <c r="GQ1735" s="9" t="e">
        <f ca="1">INDIRECT(ADDRESS(ROW(),Controls!#REF!+45))</f>
        <v>#REF!</v>
      </c>
      <c r="GR1735" s="9" t="e">
        <f ca="1">INDIRECT(ADDRESS(ROW(),Controls!#REF!+60))</f>
        <v>#REF!</v>
      </c>
      <c r="GS1735" s="9" t="e">
        <f ca="1">INDIRECT(ADDRESS(ROW(),Controls!#REF!+75))</f>
        <v>#REF!</v>
      </c>
      <c r="GT1735" s="9" t="e">
        <f ca="1">INDIRECT(ADDRESS(ROW(),Controls!#REF!+90))</f>
        <v>#REF!</v>
      </c>
      <c r="GU1735" s="9" t="e">
        <f ca="1">INDIRECT(ADDRESS(ROW(),Controls!#REF!+105))</f>
        <v>#REF!</v>
      </c>
      <c r="GV1735" s="9" t="e">
        <f ca="1">INDIRECT(ADDRESS(ROW(),Controls!#REF!+120))</f>
        <v>#REF!</v>
      </c>
      <c r="GW1735" s="9" t="e">
        <f ca="1">INDIRECT(ADDRESS(ROW(),Controls!#REF!+15))</f>
        <v>#REF!</v>
      </c>
      <c r="GX1735" s="9" t="e">
        <f ca="1">INDIRECT(ADDRESS(ROW(),Controls!#REF!+135))</f>
        <v>#REF!</v>
      </c>
      <c r="HJ1735" s="9" t="e">
        <f t="shared" ca="1" si="162"/>
        <v>#REF!</v>
      </c>
      <c r="HK1735" s="9" t="e">
        <f t="shared" ca="1" si="163"/>
        <v>#REF!</v>
      </c>
      <c r="HL1735" s="9" t="e">
        <f t="shared" ca="1" si="164"/>
        <v>#REF!</v>
      </c>
      <c r="HM1735" s="9" t="e">
        <f t="shared" ca="1" si="165"/>
        <v>#REF!</v>
      </c>
      <c r="HN1735" s="9" t="e">
        <f ca="1">SQRT($GS1735*(1-$GS1735/Controls!$D$15))</f>
        <v>#REF!</v>
      </c>
      <c r="HO1735" s="9" t="e">
        <f t="shared" ca="1" si="166"/>
        <v>#REF!</v>
      </c>
      <c r="HP1735" s="9" t="e">
        <f t="shared" ca="1" si="167"/>
        <v>#REF!</v>
      </c>
      <c r="HQ1735" s="9" t="e">
        <f ca="1">IF($GV1735=0,NA(),($GX1735*Controls!#REF!))</f>
        <v>#REF!</v>
      </c>
    </row>
    <row r="1736" spans="198:225" x14ac:dyDescent="0.25">
      <c r="GP1736" s="9" t="e">
        <f ca="1">INDIRECT(ADDRESS(ROW(),Controls!#REF!+30))</f>
        <v>#REF!</v>
      </c>
      <c r="GQ1736" s="9" t="e">
        <f ca="1">INDIRECT(ADDRESS(ROW(),Controls!#REF!+45))</f>
        <v>#REF!</v>
      </c>
      <c r="GR1736" s="9" t="e">
        <f ca="1">INDIRECT(ADDRESS(ROW(),Controls!#REF!+60))</f>
        <v>#REF!</v>
      </c>
      <c r="GS1736" s="9" t="e">
        <f ca="1">INDIRECT(ADDRESS(ROW(),Controls!#REF!+75))</f>
        <v>#REF!</v>
      </c>
      <c r="GT1736" s="9" t="e">
        <f ca="1">INDIRECT(ADDRESS(ROW(),Controls!#REF!+90))</f>
        <v>#REF!</v>
      </c>
      <c r="GU1736" s="9" t="e">
        <f ca="1">INDIRECT(ADDRESS(ROW(),Controls!#REF!+105))</f>
        <v>#REF!</v>
      </c>
      <c r="GV1736" s="9" t="e">
        <f ca="1">INDIRECT(ADDRESS(ROW(),Controls!#REF!+120))</f>
        <v>#REF!</v>
      </c>
      <c r="GW1736" s="9" t="e">
        <f ca="1">INDIRECT(ADDRESS(ROW(),Controls!#REF!+15))</f>
        <v>#REF!</v>
      </c>
      <c r="GX1736" s="9" t="e">
        <f ca="1">INDIRECT(ADDRESS(ROW(),Controls!#REF!+135))</f>
        <v>#REF!</v>
      </c>
      <c r="HJ1736" s="9" t="e">
        <f t="shared" ca="1" si="162"/>
        <v>#REF!</v>
      </c>
      <c r="HK1736" s="9" t="e">
        <f t="shared" ca="1" si="163"/>
        <v>#REF!</v>
      </c>
      <c r="HL1736" s="9" t="e">
        <f t="shared" ca="1" si="164"/>
        <v>#REF!</v>
      </c>
      <c r="HM1736" s="9" t="e">
        <f t="shared" ca="1" si="165"/>
        <v>#REF!</v>
      </c>
      <c r="HN1736" s="9" t="e">
        <f ca="1">SQRT($GS1736*(1-$GS1736/Controls!$D$15))</f>
        <v>#REF!</v>
      </c>
      <c r="HO1736" s="9" t="e">
        <f t="shared" ca="1" si="166"/>
        <v>#REF!</v>
      </c>
      <c r="HP1736" s="9" t="e">
        <f t="shared" ca="1" si="167"/>
        <v>#REF!</v>
      </c>
      <c r="HQ1736" s="9" t="e">
        <f ca="1">IF($GV1736=0,NA(),($GX1736*Controls!#REF!))</f>
        <v>#REF!</v>
      </c>
    </row>
    <row r="1737" spans="198:225" x14ac:dyDescent="0.25">
      <c r="GP1737" s="9" t="e">
        <f ca="1">INDIRECT(ADDRESS(ROW(),Controls!#REF!+30))</f>
        <v>#REF!</v>
      </c>
      <c r="GQ1737" s="9" t="e">
        <f ca="1">INDIRECT(ADDRESS(ROW(),Controls!#REF!+45))</f>
        <v>#REF!</v>
      </c>
      <c r="GR1737" s="9" t="e">
        <f ca="1">INDIRECT(ADDRESS(ROW(),Controls!#REF!+60))</f>
        <v>#REF!</v>
      </c>
      <c r="GS1737" s="9" t="e">
        <f ca="1">INDIRECT(ADDRESS(ROW(),Controls!#REF!+75))</f>
        <v>#REF!</v>
      </c>
      <c r="GT1737" s="9" t="e">
        <f ca="1">INDIRECT(ADDRESS(ROW(),Controls!#REF!+90))</f>
        <v>#REF!</v>
      </c>
      <c r="GU1737" s="9" t="e">
        <f ca="1">INDIRECT(ADDRESS(ROW(),Controls!#REF!+105))</f>
        <v>#REF!</v>
      </c>
      <c r="GV1737" s="9" t="e">
        <f ca="1">INDIRECT(ADDRESS(ROW(),Controls!#REF!+120))</f>
        <v>#REF!</v>
      </c>
      <c r="GW1737" s="9" t="e">
        <f ca="1">INDIRECT(ADDRESS(ROW(),Controls!#REF!+15))</f>
        <v>#REF!</v>
      </c>
      <c r="GX1737" s="9" t="e">
        <f ca="1">INDIRECT(ADDRESS(ROW(),Controls!#REF!+135))</f>
        <v>#REF!</v>
      </c>
      <c r="HJ1737" s="9" t="e">
        <f t="shared" ca="1" si="162"/>
        <v>#REF!</v>
      </c>
      <c r="HK1737" s="9" t="e">
        <f t="shared" ca="1" si="163"/>
        <v>#REF!</v>
      </c>
      <c r="HL1737" s="9" t="e">
        <f t="shared" ca="1" si="164"/>
        <v>#REF!</v>
      </c>
      <c r="HM1737" s="9" t="e">
        <f t="shared" ca="1" si="165"/>
        <v>#REF!</v>
      </c>
      <c r="HN1737" s="9" t="e">
        <f ca="1">SQRT($GS1737*(1-$GS1737/Controls!$D$15))</f>
        <v>#REF!</v>
      </c>
      <c r="HO1737" s="9" t="e">
        <f t="shared" ca="1" si="166"/>
        <v>#REF!</v>
      </c>
      <c r="HP1737" s="9" t="e">
        <f t="shared" ca="1" si="167"/>
        <v>#REF!</v>
      </c>
      <c r="HQ1737" s="9" t="e">
        <f ca="1">IF($GV1737=0,NA(),($GX1737*Controls!#REF!))</f>
        <v>#REF!</v>
      </c>
    </row>
    <row r="1738" spans="198:225" x14ac:dyDescent="0.25">
      <c r="GP1738" s="9" t="e">
        <f ca="1">INDIRECT(ADDRESS(ROW(),Controls!#REF!+30))</f>
        <v>#REF!</v>
      </c>
      <c r="GQ1738" s="9" t="e">
        <f ca="1">INDIRECT(ADDRESS(ROW(),Controls!#REF!+45))</f>
        <v>#REF!</v>
      </c>
      <c r="GR1738" s="9" t="e">
        <f ca="1">INDIRECT(ADDRESS(ROW(),Controls!#REF!+60))</f>
        <v>#REF!</v>
      </c>
      <c r="GS1738" s="9" t="e">
        <f ca="1">INDIRECT(ADDRESS(ROW(),Controls!#REF!+75))</f>
        <v>#REF!</v>
      </c>
      <c r="GT1738" s="9" t="e">
        <f ca="1">INDIRECT(ADDRESS(ROW(),Controls!#REF!+90))</f>
        <v>#REF!</v>
      </c>
      <c r="GU1738" s="9" t="e">
        <f ca="1">INDIRECT(ADDRESS(ROW(),Controls!#REF!+105))</f>
        <v>#REF!</v>
      </c>
      <c r="GV1738" s="9" t="e">
        <f ca="1">INDIRECT(ADDRESS(ROW(),Controls!#REF!+120))</f>
        <v>#REF!</v>
      </c>
      <c r="GW1738" s="9" t="e">
        <f ca="1">INDIRECT(ADDRESS(ROW(),Controls!#REF!+15))</f>
        <v>#REF!</v>
      </c>
      <c r="GX1738" s="9" t="e">
        <f ca="1">INDIRECT(ADDRESS(ROW(),Controls!#REF!+135))</f>
        <v>#REF!</v>
      </c>
      <c r="HJ1738" s="9" t="e">
        <f t="shared" ca="1" si="162"/>
        <v>#REF!</v>
      </c>
      <c r="HK1738" s="9" t="e">
        <f t="shared" ca="1" si="163"/>
        <v>#REF!</v>
      </c>
      <c r="HL1738" s="9" t="e">
        <f t="shared" ca="1" si="164"/>
        <v>#REF!</v>
      </c>
      <c r="HM1738" s="9" t="e">
        <f t="shared" ca="1" si="165"/>
        <v>#REF!</v>
      </c>
      <c r="HN1738" s="9" t="e">
        <f ca="1">SQRT($GS1738*(1-$GS1738/Controls!$D$15))</f>
        <v>#REF!</v>
      </c>
      <c r="HO1738" s="9" t="e">
        <f t="shared" ca="1" si="166"/>
        <v>#REF!</v>
      </c>
      <c r="HP1738" s="9" t="e">
        <f t="shared" ca="1" si="167"/>
        <v>#REF!</v>
      </c>
      <c r="HQ1738" s="9" t="e">
        <f ca="1">IF($GV1738=0,NA(),($GX1738*Controls!#REF!))</f>
        <v>#REF!</v>
      </c>
    </row>
    <row r="1739" spans="198:225" x14ac:dyDescent="0.25">
      <c r="GP1739" s="9" t="e">
        <f ca="1">INDIRECT(ADDRESS(ROW(),Controls!#REF!+30))</f>
        <v>#REF!</v>
      </c>
      <c r="GQ1739" s="9" t="e">
        <f ca="1">INDIRECT(ADDRESS(ROW(),Controls!#REF!+45))</f>
        <v>#REF!</v>
      </c>
      <c r="GR1739" s="9" t="e">
        <f ca="1">INDIRECT(ADDRESS(ROW(),Controls!#REF!+60))</f>
        <v>#REF!</v>
      </c>
      <c r="GS1739" s="9" t="e">
        <f ca="1">INDIRECT(ADDRESS(ROW(),Controls!#REF!+75))</f>
        <v>#REF!</v>
      </c>
      <c r="GT1739" s="9" t="e">
        <f ca="1">INDIRECT(ADDRESS(ROW(),Controls!#REF!+90))</f>
        <v>#REF!</v>
      </c>
      <c r="GU1739" s="9" t="e">
        <f ca="1">INDIRECT(ADDRESS(ROW(),Controls!#REF!+105))</f>
        <v>#REF!</v>
      </c>
      <c r="GV1739" s="9" t="e">
        <f ca="1">INDIRECT(ADDRESS(ROW(),Controls!#REF!+120))</f>
        <v>#REF!</v>
      </c>
      <c r="GW1739" s="9" t="e">
        <f ca="1">INDIRECT(ADDRESS(ROW(),Controls!#REF!+15))</f>
        <v>#REF!</v>
      </c>
      <c r="GX1739" s="9" t="e">
        <f ca="1">INDIRECT(ADDRESS(ROW(),Controls!#REF!+135))</f>
        <v>#REF!</v>
      </c>
      <c r="HJ1739" s="9" t="e">
        <f t="shared" ca="1" si="162"/>
        <v>#REF!</v>
      </c>
      <c r="HK1739" s="9" t="e">
        <f t="shared" ca="1" si="163"/>
        <v>#REF!</v>
      </c>
      <c r="HL1739" s="9" t="e">
        <f t="shared" ca="1" si="164"/>
        <v>#REF!</v>
      </c>
      <c r="HM1739" s="9" t="e">
        <f t="shared" ca="1" si="165"/>
        <v>#REF!</v>
      </c>
      <c r="HN1739" s="9" t="e">
        <f ca="1">SQRT($GS1739*(1-$GS1739/Controls!$D$15))</f>
        <v>#REF!</v>
      </c>
      <c r="HO1739" s="9" t="e">
        <f t="shared" ca="1" si="166"/>
        <v>#REF!</v>
      </c>
      <c r="HP1739" s="9" t="e">
        <f t="shared" ca="1" si="167"/>
        <v>#REF!</v>
      </c>
      <c r="HQ1739" s="9" t="e">
        <f ca="1">IF($GV1739=0,NA(),($GX1739*Controls!#REF!))</f>
        <v>#REF!</v>
      </c>
    </row>
    <row r="1740" spans="198:225" x14ac:dyDescent="0.25">
      <c r="GP1740" s="9" t="e">
        <f ca="1">INDIRECT(ADDRESS(ROW(),Controls!#REF!+30))</f>
        <v>#REF!</v>
      </c>
      <c r="GQ1740" s="9" t="e">
        <f ca="1">INDIRECT(ADDRESS(ROW(),Controls!#REF!+45))</f>
        <v>#REF!</v>
      </c>
      <c r="GR1740" s="9" t="e">
        <f ca="1">INDIRECT(ADDRESS(ROW(),Controls!#REF!+60))</f>
        <v>#REF!</v>
      </c>
      <c r="GS1740" s="9" t="e">
        <f ca="1">INDIRECT(ADDRESS(ROW(),Controls!#REF!+75))</f>
        <v>#REF!</v>
      </c>
      <c r="GT1740" s="9" t="e">
        <f ca="1">INDIRECT(ADDRESS(ROW(),Controls!#REF!+90))</f>
        <v>#REF!</v>
      </c>
      <c r="GU1740" s="9" t="e">
        <f ca="1">INDIRECT(ADDRESS(ROW(),Controls!#REF!+105))</f>
        <v>#REF!</v>
      </c>
      <c r="GV1740" s="9" t="e">
        <f ca="1">INDIRECT(ADDRESS(ROW(),Controls!#REF!+120))</f>
        <v>#REF!</v>
      </c>
      <c r="GW1740" s="9" t="e">
        <f ca="1">INDIRECT(ADDRESS(ROW(),Controls!#REF!+15))</f>
        <v>#REF!</v>
      </c>
      <c r="GX1740" s="9" t="e">
        <f ca="1">INDIRECT(ADDRESS(ROW(),Controls!#REF!+135))</f>
        <v>#REF!</v>
      </c>
      <c r="HJ1740" s="9" t="e">
        <f t="shared" ca="1" si="162"/>
        <v>#REF!</v>
      </c>
      <c r="HK1740" s="9" t="e">
        <f t="shared" ca="1" si="163"/>
        <v>#REF!</v>
      </c>
      <c r="HL1740" s="9" t="e">
        <f t="shared" ca="1" si="164"/>
        <v>#REF!</v>
      </c>
      <c r="HM1740" s="9" t="e">
        <f t="shared" ca="1" si="165"/>
        <v>#REF!</v>
      </c>
      <c r="HN1740" s="9" t="e">
        <f ca="1">SQRT($GS1740*(1-$GS1740/Controls!$D$15))</f>
        <v>#REF!</v>
      </c>
      <c r="HO1740" s="9" t="e">
        <f t="shared" ca="1" si="166"/>
        <v>#REF!</v>
      </c>
      <c r="HP1740" s="9" t="e">
        <f t="shared" ca="1" si="167"/>
        <v>#REF!</v>
      </c>
      <c r="HQ1740" s="9" t="e">
        <f ca="1">IF($GV1740=0,NA(),($GX1740*Controls!#REF!))</f>
        <v>#REF!</v>
      </c>
    </row>
    <row r="1741" spans="198:225" x14ac:dyDescent="0.25">
      <c r="GP1741" s="9" t="e">
        <f ca="1">INDIRECT(ADDRESS(ROW(),Controls!#REF!+30))</f>
        <v>#REF!</v>
      </c>
      <c r="GQ1741" s="9" t="e">
        <f ca="1">INDIRECT(ADDRESS(ROW(),Controls!#REF!+45))</f>
        <v>#REF!</v>
      </c>
      <c r="GR1741" s="9" t="e">
        <f ca="1">INDIRECT(ADDRESS(ROW(),Controls!#REF!+60))</f>
        <v>#REF!</v>
      </c>
      <c r="GS1741" s="9" t="e">
        <f ca="1">INDIRECT(ADDRESS(ROW(),Controls!#REF!+75))</f>
        <v>#REF!</v>
      </c>
      <c r="GT1741" s="9" t="e">
        <f ca="1">INDIRECT(ADDRESS(ROW(),Controls!#REF!+90))</f>
        <v>#REF!</v>
      </c>
      <c r="GU1741" s="9" t="e">
        <f ca="1">INDIRECT(ADDRESS(ROW(),Controls!#REF!+105))</f>
        <v>#REF!</v>
      </c>
      <c r="GV1741" s="9" t="e">
        <f ca="1">INDIRECT(ADDRESS(ROW(),Controls!#REF!+120))</f>
        <v>#REF!</v>
      </c>
      <c r="GW1741" s="9" t="e">
        <f ca="1">INDIRECT(ADDRESS(ROW(),Controls!#REF!+15))</f>
        <v>#REF!</v>
      </c>
      <c r="GX1741" s="9" t="e">
        <f ca="1">INDIRECT(ADDRESS(ROW(),Controls!#REF!+135))</f>
        <v>#REF!</v>
      </c>
      <c r="HJ1741" s="9" t="e">
        <f t="shared" ca="1" si="162"/>
        <v>#REF!</v>
      </c>
      <c r="HK1741" s="9" t="e">
        <f t="shared" ca="1" si="163"/>
        <v>#REF!</v>
      </c>
      <c r="HL1741" s="9" t="e">
        <f t="shared" ca="1" si="164"/>
        <v>#REF!</v>
      </c>
      <c r="HM1741" s="9" t="e">
        <f t="shared" ca="1" si="165"/>
        <v>#REF!</v>
      </c>
      <c r="HN1741" s="9" t="e">
        <f ca="1">SQRT($GS1741*(1-$GS1741/Controls!$D$15))</f>
        <v>#REF!</v>
      </c>
      <c r="HO1741" s="9" t="e">
        <f t="shared" ca="1" si="166"/>
        <v>#REF!</v>
      </c>
      <c r="HP1741" s="9" t="e">
        <f t="shared" ca="1" si="167"/>
        <v>#REF!</v>
      </c>
      <c r="HQ1741" s="9" t="e">
        <f ca="1">IF($GV1741=0,NA(),($GX1741*Controls!#REF!))</f>
        <v>#REF!</v>
      </c>
    </row>
    <row r="1742" spans="198:225" x14ac:dyDescent="0.25">
      <c r="GP1742" s="9" t="e">
        <f ca="1">INDIRECT(ADDRESS(ROW(),Controls!#REF!+30))</f>
        <v>#REF!</v>
      </c>
      <c r="GQ1742" s="9" t="e">
        <f ca="1">INDIRECT(ADDRESS(ROW(),Controls!#REF!+45))</f>
        <v>#REF!</v>
      </c>
      <c r="GR1742" s="9" t="e">
        <f ca="1">INDIRECT(ADDRESS(ROW(),Controls!#REF!+60))</f>
        <v>#REF!</v>
      </c>
      <c r="GS1742" s="9" t="e">
        <f ca="1">INDIRECT(ADDRESS(ROW(),Controls!#REF!+75))</f>
        <v>#REF!</v>
      </c>
      <c r="GT1742" s="9" t="e">
        <f ca="1">INDIRECT(ADDRESS(ROW(),Controls!#REF!+90))</f>
        <v>#REF!</v>
      </c>
      <c r="GU1742" s="9" t="e">
        <f ca="1">INDIRECT(ADDRESS(ROW(),Controls!#REF!+105))</f>
        <v>#REF!</v>
      </c>
      <c r="GV1742" s="9" t="e">
        <f ca="1">INDIRECT(ADDRESS(ROW(),Controls!#REF!+120))</f>
        <v>#REF!</v>
      </c>
      <c r="GW1742" s="9" t="e">
        <f ca="1">INDIRECT(ADDRESS(ROW(),Controls!#REF!+15))</f>
        <v>#REF!</v>
      </c>
      <c r="GX1742" s="9" t="e">
        <f ca="1">INDIRECT(ADDRESS(ROW(),Controls!#REF!+135))</f>
        <v>#REF!</v>
      </c>
      <c r="HJ1742" s="9" t="e">
        <f t="shared" ca="1" si="162"/>
        <v>#REF!</v>
      </c>
      <c r="HK1742" s="9" t="e">
        <f t="shared" ca="1" si="163"/>
        <v>#REF!</v>
      </c>
      <c r="HL1742" s="9" t="e">
        <f t="shared" ca="1" si="164"/>
        <v>#REF!</v>
      </c>
      <c r="HM1742" s="9" t="e">
        <f t="shared" ca="1" si="165"/>
        <v>#REF!</v>
      </c>
      <c r="HN1742" s="9" t="e">
        <f ca="1">SQRT($GS1742*(1-$GS1742/Controls!$D$15))</f>
        <v>#REF!</v>
      </c>
      <c r="HO1742" s="9" t="e">
        <f t="shared" ca="1" si="166"/>
        <v>#REF!</v>
      </c>
      <c r="HP1742" s="9" t="e">
        <f t="shared" ca="1" si="167"/>
        <v>#REF!</v>
      </c>
      <c r="HQ1742" s="9" t="e">
        <f ca="1">IF($GV1742=0,NA(),($GX1742*Controls!#REF!))</f>
        <v>#REF!</v>
      </c>
    </row>
    <row r="1743" spans="198:225" x14ac:dyDescent="0.25">
      <c r="GP1743" s="9" t="e">
        <f ca="1">INDIRECT(ADDRESS(ROW(),Controls!#REF!+30))</f>
        <v>#REF!</v>
      </c>
      <c r="GQ1743" s="9" t="e">
        <f ca="1">INDIRECT(ADDRESS(ROW(),Controls!#REF!+45))</f>
        <v>#REF!</v>
      </c>
      <c r="GR1743" s="9" t="e">
        <f ca="1">INDIRECT(ADDRESS(ROW(),Controls!#REF!+60))</f>
        <v>#REF!</v>
      </c>
      <c r="GS1743" s="9" t="e">
        <f ca="1">INDIRECT(ADDRESS(ROW(),Controls!#REF!+75))</f>
        <v>#REF!</v>
      </c>
      <c r="GT1743" s="9" t="e">
        <f ca="1">INDIRECT(ADDRESS(ROW(),Controls!#REF!+90))</f>
        <v>#REF!</v>
      </c>
      <c r="GU1743" s="9" t="e">
        <f ca="1">INDIRECT(ADDRESS(ROW(),Controls!#REF!+105))</f>
        <v>#REF!</v>
      </c>
      <c r="GV1743" s="9" t="e">
        <f ca="1">INDIRECT(ADDRESS(ROW(),Controls!#REF!+120))</f>
        <v>#REF!</v>
      </c>
      <c r="GW1743" s="9" t="e">
        <f ca="1">INDIRECT(ADDRESS(ROW(),Controls!#REF!+15))</f>
        <v>#REF!</v>
      </c>
      <c r="GX1743" s="9" t="e">
        <f ca="1">INDIRECT(ADDRESS(ROW(),Controls!#REF!+135))</f>
        <v>#REF!</v>
      </c>
      <c r="HJ1743" s="9" t="e">
        <f t="shared" ca="1" si="162"/>
        <v>#REF!</v>
      </c>
      <c r="HK1743" s="9" t="e">
        <f t="shared" ca="1" si="163"/>
        <v>#REF!</v>
      </c>
      <c r="HL1743" s="9" t="e">
        <f t="shared" ca="1" si="164"/>
        <v>#REF!</v>
      </c>
      <c r="HM1743" s="9" t="e">
        <f t="shared" ca="1" si="165"/>
        <v>#REF!</v>
      </c>
      <c r="HN1743" s="9" t="e">
        <f ca="1">SQRT($GS1743*(1-$GS1743/Controls!$D$15))</f>
        <v>#REF!</v>
      </c>
      <c r="HO1743" s="9" t="e">
        <f t="shared" ca="1" si="166"/>
        <v>#REF!</v>
      </c>
      <c r="HP1743" s="9" t="e">
        <f t="shared" ca="1" si="167"/>
        <v>#REF!</v>
      </c>
      <c r="HQ1743" s="9" t="e">
        <f ca="1">IF($GV1743=0,NA(),($GX1743*Controls!#REF!))</f>
        <v>#REF!</v>
      </c>
    </row>
    <row r="1744" spans="198:225" x14ac:dyDescent="0.25">
      <c r="GP1744" s="9" t="e">
        <f ca="1">INDIRECT(ADDRESS(ROW(),Controls!#REF!+30))</f>
        <v>#REF!</v>
      </c>
      <c r="GQ1744" s="9" t="e">
        <f ca="1">INDIRECT(ADDRESS(ROW(),Controls!#REF!+45))</f>
        <v>#REF!</v>
      </c>
      <c r="GR1744" s="9" t="e">
        <f ca="1">INDIRECT(ADDRESS(ROW(),Controls!#REF!+60))</f>
        <v>#REF!</v>
      </c>
      <c r="GS1744" s="9" t="e">
        <f ca="1">INDIRECT(ADDRESS(ROW(),Controls!#REF!+75))</f>
        <v>#REF!</v>
      </c>
      <c r="GT1744" s="9" t="e">
        <f ca="1">INDIRECT(ADDRESS(ROW(),Controls!#REF!+90))</f>
        <v>#REF!</v>
      </c>
      <c r="GU1744" s="9" t="e">
        <f ca="1">INDIRECT(ADDRESS(ROW(),Controls!#REF!+105))</f>
        <v>#REF!</v>
      </c>
      <c r="GV1744" s="9" t="e">
        <f ca="1">INDIRECT(ADDRESS(ROW(),Controls!#REF!+120))</f>
        <v>#REF!</v>
      </c>
      <c r="GW1744" s="9" t="e">
        <f ca="1">INDIRECT(ADDRESS(ROW(),Controls!#REF!+15))</f>
        <v>#REF!</v>
      </c>
      <c r="GX1744" s="9" t="e">
        <f ca="1">INDIRECT(ADDRESS(ROW(),Controls!#REF!+135))</f>
        <v>#REF!</v>
      </c>
      <c r="HJ1744" s="9" t="e">
        <f t="shared" ca="1" si="162"/>
        <v>#REF!</v>
      </c>
      <c r="HK1744" s="9" t="e">
        <f t="shared" ca="1" si="163"/>
        <v>#REF!</v>
      </c>
      <c r="HL1744" s="9" t="e">
        <f t="shared" ca="1" si="164"/>
        <v>#REF!</v>
      </c>
      <c r="HM1744" s="9" t="e">
        <f t="shared" ca="1" si="165"/>
        <v>#REF!</v>
      </c>
      <c r="HN1744" s="9" t="e">
        <f ca="1">SQRT($GS1744*(1-$GS1744/Controls!$D$15))</f>
        <v>#REF!</v>
      </c>
      <c r="HO1744" s="9" t="e">
        <f t="shared" ca="1" si="166"/>
        <v>#REF!</v>
      </c>
      <c r="HP1744" s="9" t="e">
        <f t="shared" ca="1" si="167"/>
        <v>#REF!</v>
      </c>
      <c r="HQ1744" s="9" t="e">
        <f ca="1">IF($GV1744=0,NA(),($GX1744*Controls!#REF!))</f>
        <v>#REF!</v>
      </c>
    </row>
    <row r="1745" spans="198:225" x14ac:dyDescent="0.25">
      <c r="GP1745" s="9" t="e">
        <f ca="1">INDIRECT(ADDRESS(ROW(),Controls!#REF!+30))</f>
        <v>#REF!</v>
      </c>
      <c r="GQ1745" s="9" t="e">
        <f ca="1">INDIRECT(ADDRESS(ROW(),Controls!#REF!+45))</f>
        <v>#REF!</v>
      </c>
      <c r="GR1745" s="9" t="e">
        <f ca="1">INDIRECT(ADDRESS(ROW(),Controls!#REF!+60))</f>
        <v>#REF!</v>
      </c>
      <c r="GS1745" s="9" t="e">
        <f ca="1">INDIRECT(ADDRESS(ROW(),Controls!#REF!+75))</f>
        <v>#REF!</v>
      </c>
      <c r="GT1745" s="9" t="e">
        <f ca="1">INDIRECT(ADDRESS(ROW(),Controls!#REF!+90))</f>
        <v>#REF!</v>
      </c>
      <c r="GU1745" s="9" t="e">
        <f ca="1">INDIRECT(ADDRESS(ROW(),Controls!#REF!+105))</f>
        <v>#REF!</v>
      </c>
      <c r="GV1745" s="9" t="e">
        <f ca="1">INDIRECT(ADDRESS(ROW(),Controls!#REF!+120))</f>
        <v>#REF!</v>
      </c>
      <c r="GW1745" s="9" t="e">
        <f ca="1">INDIRECT(ADDRESS(ROW(),Controls!#REF!+15))</f>
        <v>#REF!</v>
      </c>
      <c r="GX1745" s="9" t="e">
        <f ca="1">INDIRECT(ADDRESS(ROW(),Controls!#REF!+135))</f>
        <v>#REF!</v>
      </c>
      <c r="HJ1745" s="9" t="e">
        <f t="shared" ca="1" si="162"/>
        <v>#REF!</v>
      </c>
      <c r="HK1745" s="9" t="e">
        <f t="shared" ca="1" si="163"/>
        <v>#REF!</v>
      </c>
      <c r="HL1745" s="9" t="e">
        <f t="shared" ca="1" si="164"/>
        <v>#REF!</v>
      </c>
      <c r="HM1745" s="9" t="e">
        <f t="shared" ca="1" si="165"/>
        <v>#REF!</v>
      </c>
      <c r="HN1745" s="9" t="e">
        <f ca="1">SQRT($GS1745*(1-$GS1745/Controls!$D$15))</f>
        <v>#REF!</v>
      </c>
      <c r="HO1745" s="9" t="e">
        <f t="shared" ca="1" si="166"/>
        <v>#REF!</v>
      </c>
      <c r="HP1745" s="9" t="e">
        <f t="shared" ca="1" si="167"/>
        <v>#REF!</v>
      </c>
      <c r="HQ1745" s="9" t="e">
        <f ca="1">IF($GV1745=0,NA(),($GX1745*Controls!#REF!))</f>
        <v>#REF!</v>
      </c>
    </row>
    <row r="1746" spans="198:225" x14ac:dyDescent="0.25">
      <c r="GP1746" s="9" t="e">
        <f ca="1">INDIRECT(ADDRESS(ROW(),Controls!#REF!+30))</f>
        <v>#REF!</v>
      </c>
      <c r="GQ1746" s="9" t="e">
        <f ca="1">INDIRECT(ADDRESS(ROW(),Controls!#REF!+45))</f>
        <v>#REF!</v>
      </c>
      <c r="GR1746" s="9" t="e">
        <f ca="1">INDIRECT(ADDRESS(ROW(),Controls!#REF!+60))</f>
        <v>#REF!</v>
      </c>
      <c r="GS1746" s="9" t="e">
        <f ca="1">INDIRECT(ADDRESS(ROW(),Controls!#REF!+75))</f>
        <v>#REF!</v>
      </c>
      <c r="GT1746" s="9" t="e">
        <f ca="1">INDIRECT(ADDRESS(ROW(),Controls!#REF!+90))</f>
        <v>#REF!</v>
      </c>
      <c r="GU1746" s="9" t="e">
        <f ca="1">INDIRECT(ADDRESS(ROW(),Controls!#REF!+105))</f>
        <v>#REF!</v>
      </c>
      <c r="GV1746" s="9" t="e">
        <f ca="1">INDIRECT(ADDRESS(ROW(),Controls!#REF!+120))</f>
        <v>#REF!</v>
      </c>
      <c r="GW1746" s="9" t="e">
        <f ca="1">INDIRECT(ADDRESS(ROW(),Controls!#REF!+15))</f>
        <v>#REF!</v>
      </c>
      <c r="GX1746" s="9" t="e">
        <f ca="1">INDIRECT(ADDRESS(ROW(),Controls!#REF!+135))</f>
        <v>#REF!</v>
      </c>
      <c r="HJ1746" s="9" t="e">
        <f t="shared" ca="1" si="162"/>
        <v>#REF!</v>
      </c>
      <c r="HK1746" s="9" t="e">
        <f t="shared" ca="1" si="163"/>
        <v>#REF!</v>
      </c>
      <c r="HL1746" s="9" t="e">
        <f t="shared" ca="1" si="164"/>
        <v>#REF!</v>
      </c>
      <c r="HM1746" s="9" t="e">
        <f t="shared" ca="1" si="165"/>
        <v>#REF!</v>
      </c>
      <c r="HN1746" s="9" t="e">
        <f ca="1">SQRT($GS1746*(1-$GS1746/Controls!$D$15))</f>
        <v>#REF!</v>
      </c>
      <c r="HO1746" s="9" t="e">
        <f t="shared" ca="1" si="166"/>
        <v>#REF!</v>
      </c>
      <c r="HP1746" s="9" t="e">
        <f t="shared" ca="1" si="167"/>
        <v>#REF!</v>
      </c>
      <c r="HQ1746" s="9" t="e">
        <f ca="1">IF($GV1746=0,NA(),($GX1746*Controls!#REF!))</f>
        <v>#REF!</v>
      </c>
    </row>
    <row r="1747" spans="198:225" x14ac:dyDescent="0.25">
      <c r="GP1747" s="9" t="e">
        <f ca="1">INDIRECT(ADDRESS(ROW(),Controls!#REF!+30))</f>
        <v>#REF!</v>
      </c>
      <c r="GQ1747" s="9" t="e">
        <f ca="1">INDIRECT(ADDRESS(ROW(),Controls!#REF!+45))</f>
        <v>#REF!</v>
      </c>
      <c r="GR1747" s="9" t="e">
        <f ca="1">INDIRECT(ADDRESS(ROW(),Controls!#REF!+60))</f>
        <v>#REF!</v>
      </c>
      <c r="GS1747" s="9" t="e">
        <f ca="1">INDIRECT(ADDRESS(ROW(),Controls!#REF!+75))</f>
        <v>#REF!</v>
      </c>
      <c r="GT1747" s="9" t="e">
        <f ca="1">INDIRECT(ADDRESS(ROW(),Controls!#REF!+90))</f>
        <v>#REF!</v>
      </c>
      <c r="GU1747" s="9" t="e">
        <f ca="1">INDIRECT(ADDRESS(ROW(),Controls!#REF!+105))</f>
        <v>#REF!</v>
      </c>
      <c r="GV1747" s="9" t="e">
        <f ca="1">INDIRECT(ADDRESS(ROW(),Controls!#REF!+120))</f>
        <v>#REF!</v>
      </c>
      <c r="GW1747" s="9" t="e">
        <f ca="1">INDIRECT(ADDRESS(ROW(),Controls!#REF!+15))</f>
        <v>#REF!</v>
      </c>
      <c r="GX1747" s="9" t="e">
        <f ca="1">INDIRECT(ADDRESS(ROW(),Controls!#REF!+135))</f>
        <v>#REF!</v>
      </c>
      <c r="HJ1747" s="9" t="e">
        <f t="shared" ca="1" si="162"/>
        <v>#REF!</v>
      </c>
      <c r="HK1747" s="9" t="e">
        <f t="shared" ca="1" si="163"/>
        <v>#REF!</v>
      </c>
      <c r="HL1747" s="9" t="e">
        <f t="shared" ca="1" si="164"/>
        <v>#REF!</v>
      </c>
      <c r="HM1747" s="9" t="e">
        <f t="shared" ca="1" si="165"/>
        <v>#REF!</v>
      </c>
      <c r="HN1747" s="9" t="e">
        <f ca="1">SQRT($GS1747*(1-$GS1747/Controls!$D$15))</f>
        <v>#REF!</v>
      </c>
      <c r="HO1747" s="9" t="e">
        <f t="shared" ca="1" si="166"/>
        <v>#REF!</v>
      </c>
      <c r="HP1747" s="9" t="e">
        <f t="shared" ca="1" si="167"/>
        <v>#REF!</v>
      </c>
      <c r="HQ1747" s="9" t="e">
        <f ca="1">IF($GV1747=0,NA(),($GX1747*Controls!#REF!))</f>
        <v>#REF!</v>
      </c>
    </row>
    <row r="1748" spans="198:225" x14ac:dyDescent="0.25">
      <c r="GP1748" s="9" t="e">
        <f ca="1">INDIRECT(ADDRESS(ROW(),Controls!#REF!+30))</f>
        <v>#REF!</v>
      </c>
      <c r="GQ1748" s="9" t="e">
        <f ca="1">INDIRECT(ADDRESS(ROW(),Controls!#REF!+45))</f>
        <v>#REF!</v>
      </c>
      <c r="GR1748" s="9" t="e">
        <f ca="1">INDIRECT(ADDRESS(ROW(),Controls!#REF!+60))</f>
        <v>#REF!</v>
      </c>
      <c r="GS1748" s="9" t="e">
        <f ca="1">INDIRECT(ADDRESS(ROW(),Controls!#REF!+75))</f>
        <v>#REF!</v>
      </c>
      <c r="GT1748" s="9" t="e">
        <f ca="1">INDIRECT(ADDRESS(ROW(),Controls!#REF!+90))</f>
        <v>#REF!</v>
      </c>
      <c r="GU1748" s="9" t="e">
        <f ca="1">INDIRECT(ADDRESS(ROW(),Controls!#REF!+105))</f>
        <v>#REF!</v>
      </c>
      <c r="GV1748" s="9" t="e">
        <f ca="1">INDIRECT(ADDRESS(ROW(),Controls!#REF!+120))</f>
        <v>#REF!</v>
      </c>
      <c r="GW1748" s="9" t="e">
        <f ca="1">INDIRECT(ADDRESS(ROW(),Controls!#REF!+15))</f>
        <v>#REF!</v>
      </c>
      <c r="GX1748" s="9" t="e">
        <f ca="1">INDIRECT(ADDRESS(ROW(),Controls!#REF!+135))</f>
        <v>#REF!</v>
      </c>
      <c r="HJ1748" s="9" t="e">
        <f t="shared" ca="1" si="162"/>
        <v>#REF!</v>
      </c>
      <c r="HK1748" s="9" t="e">
        <f t="shared" ca="1" si="163"/>
        <v>#REF!</v>
      </c>
      <c r="HL1748" s="9" t="e">
        <f t="shared" ca="1" si="164"/>
        <v>#REF!</v>
      </c>
      <c r="HM1748" s="9" t="e">
        <f t="shared" ca="1" si="165"/>
        <v>#REF!</v>
      </c>
      <c r="HN1748" s="9" t="e">
        <f ca="1">SQRT($GS1748*(1-$GS1748/Controls!$D$15))</f>
        <v>#REF!</v>
      </c>
      <c r="HO1748" s="9" t="e">
        <f t="shared" ca="1" si="166"/>
        <v>#REF!</v>
      </c>
      <c r="HP1748" s="9" t="e">
        <f t="shared" ca="1" si="167"/>
        <v>#REF!</v>
      </c>
      <c r="HQ1748" s="9" t="e">
        <f ca="1">IF($GV1748=0,NA(),($GX1748*Controls!#REF!))</f>
        <v>#REF!</v>
      </c>
    </row>
    <row r="1749" spans="198:225" x14ac:dyDescent="0.25">
      <c r="GP1749" s="9" t="e">
        <f ca="1">INDIRECT(ADDRESS(ROW(),Controls!#REF!+30))</f>
        <v>#REF!</v>
      </c>
      <c r="GQ1749" s="9" t="e">
        <f ca="1">INDIRECT(ADDRESS(ROW(),Controls!#REF!+45))</f>
        <v>#REF!</v>
      </c>
      <c r="GR1749" s="9" t="e">
        <f ca="1">INDIRECT(ADDRESS(ROW(),Controls!#REF!+60))</f>
        <v>#REF!</v>
      </c>
      <c r="GS1749" s="9" t="e">
        <f ca="1">INDIRECT(ADDRESS(ROW(),Controls!#REF!+75))</f>
        <v>#REF!</v>
      </c>
      <c r="GT1749" s="9" t="e">
        <f ca="1">INDIRECT(ADDRESS(ROW(),Controls!#REF!+90))</f>
        <v>#REF!</v>
      </c>
      <c r="GU1749" s="9" t="e">
        <f ca="1">INDIRECT(ADDRESS(ROW(),Controls!#REF!+105))</f>
        <v>#REF!</v>
      </c>
      <c r="GV1749" s="9" t="e">
        <f ca="1">INDIRECT(ADDRESS(ROW(),Controls!#REF!+120))</f>
        <v>#REF!</v>
      </c>
      <c r="GW1749" s="9" t="e">
        <f ca="1">INDIRECT(ADDRESS(ROW(),Controls!#REF!+15))</f>
        <v>#REF!</v>
      </c>
      <c r="GX1749" s="9" t="e">
        <f ca="1">INDIRECT(ADDRESS(ROW(),Controls!#REF!+135))</f>
        <v>#REF!</v>
      </c>
      <c r="HJ1749" s="9" t="e">
        <f t="shared" ca="1" si="162"/>
        <v>#REF!</v>
      </c>
      <c r="HK1749" s="9" t="e">
        <f t="shared" ca="1" si="163"/>
        <v>#REF!</v>
      </c>
      <c r="HL1749" s="9" t="e">
        <f t="shared" ca="1" si="164"/>
        <v>#REF!</v>
      </c>
      <c r="HM1749" s="9" t="e">
        <f t="shared" ca="1" si="165"/>
        <v>#REF!</v>
      </c>
      <c r="HN1749" s="9" t="e">
        <f ca="1">SQRT($GS1749*(1-$GS1749/Controls!$D$15))</f>
        <v>#REF!</v>
      </c>
      <c r="HO1749" s="9" t="e">
        <f t="shared" ca="1" si="166"/>
        <v>#REF!</v>
      </c>
      <c r="HP1749" s="9" t="e">
        <f t="shared" ca="1" si="167"/>
        <v>#REF!</v>
      </c>
      <c r="HQ1749" s="9" t="e">
        <f ca="1">IF($GV1749=0,NA(),($GX1749*Controls!#REF!))</f>
        <v>#REF!</v>
      </c>
    </row>
    <row r="1750" spans="198:225" x14ac:dyDescent="0.25">
      <c r="GP1750" s="9" t="e">
        <f ca="1">INDIRECT(ADDRESS(ROW(),Controls!#REF!+30))</f>
        <v>#REF!</v>
      </c>
      <c r="GQ1750" s="9" t="e">
        <f ca="1">INDIRECT(ADDRESS(ROW(),Controls!#REF!+45))</f>
        <v>#REF!</v>
      </c>
      <c r="GR1750" s="9" t="e">
        <f ca="1">INDIRECT(ADDRESS(ROW(),Controls!#REF!+60))</f>
        <v>#REF!</v>
      </c>
      <c r="GS1750" s="9" t="e">
        <f ca="1">INDIRECT(ADDRESS(ROW(),Controls!#REF!+75))</f>
        <v>#REF!</v>
      </c>
      <c r="GT1750" s="9" t="e">
        <f ca="1">INDIRECT(ADDRESS(ROW(),Controls!#REF!+90))</f>
        <v>#REF!</v>
      </c>
      <c r="GU1750" s="9" t="e">
        <f ca="1">INDIRECT(ADDRESS(ROW(),Controls!#REF!+105))</f>
        <v>#REF!</v>
      </c>
      <c r="GV1750" s="9" t="e">
        <f ca="1">INDIRECT(ADDRESS(ROW(),Controls!#REF!+120))</f>
        <v>#REF!</v>
      </c>
      <c r="GW1750" s="9" t="e">
        <f ca="1">INDIRECT(ADDRESS(ROW(),Controls!#REF!+15))</f>
        <v>#REF!</v>
      </c>
      <c r="GX1750" s="9" t="e">
        <f ca="1">INDIRECT(ADDRESS(ROW(),Controls!#REF!+135))</f>
        <v>#REF!</v>
      </c>
      <c r="HJ1750" s="9" t="e">
        <f t="shared" ca="1" si="162"/>
        <v>#REF!</v>
      </c>
      <c r="HK1750" s="9" t="e">
        <f t="shared" ca="1" si="163"/>
        <v>#REF!</v>
      </c>
      <c r="HL1750" s="9" t="e">
        <f t="shared" ca="1" si="164"/>
        <v>#REF!</v>
      </c>
      <c r="HM1750" s="9" t="e">
        <f t="shared" ca="1" si="165"/>
        <v>#REF!</v>
      </c>
      <c r="HN1750" s="9" t="e">
        <f ca="1">SQRT($GS1750*(1-$GS1750/Controls!$D$15))</f>
        <v>#REF!</v>
      </c>
      <c r="HO1750" s="9" t="e">
        <f t="shared" ca="1" si="166"/>
        <v>#REF!</v>
      </c>
      <c r="HP1750" s="9" t="e">
        <f t="shared" ca="1" si="167"/>
        <v>#REF!</v>
      </c>
      <c r="HQ1750" s="9" t="e">
        <f ca="1">IF($GV1750=0,NA(),($GX1750*Controls!#REF!))</f>
        <v>#REF!</v>
      </c>
    </row>
    <row r="1751" spans="198:225" x14ac:dyDescent="0.25">
      <c r="GP1751" s="9" t="e">
        <f ca="1">INDIRECT(ADDRESS(ROW(),Controls!#REF!+30))</f>
        <v>#REF!</v>
      </c>
      <c r="GQ1751" s="9" t="e">
        <f ca="1">INDIRECT(ADDRESS(ROW(),Controls!#REF!+45))</f>
        <v>#REF!</v>
      </c>
      <c r="GR1751" s="9" t="e">
        <f ca="1">INDIRECT(ADDRESS(ROW(),Controls!#REF!+60))</f>
        <v>#REF!</v>
      </c>
      <c r="GS1751" s="9" t="e">
        <f ca="1">INDIRECT(ADDRESS(ROW(),Controls!#REF!+75))</f>
        <v>#REF!</v>
      </c>
      <c r="GT1751" s="9" t="e">
        <f ca="1">INDIRECT(ADDRESS(ROW(),Controls!#REF!+90))</f>
        <v>#REF!</v>
      </c>
      <c r="GU1751" s="9" t="e">
        <f ca="1">INDIRECT(ADDRESS(ROW(),Controls!#REF!+105))</f>
        <v>#REF!</v>
      </c>
      <c r="GV1751" s="9" t="e">
        <f ca="1">INDIRECT(ADDRESS(ROW(),Controls!#REF!+120))</f>
        <v>#REF!</v>
      </c>
      <c r="GW1751" s="9" t="e">
        <f ca="1">INDIRECT(ADDRESS(ROW(),Controls!#REF!+15))</f>
        <v>#REF!</v>
      </c>
      <c r="GX1751" s="9" t="e">
        <f ca="1">INDIRECT(ADDRESS(ROW(),Controls!#REF!+135))</f>
        <v>#REF!</v>
      </c>
      <c r="HJ1751" s="9" t="e">
        <f t="shared" ca="1" si="162"/>
        <v>#REF!</v>
      </c>
      <c r="HK1751" s="9" t="e">
        <f t="shared" ca="1" si="163"/>
        <v>#REF!</v>
      </c>
      <c r="HL1751" s="9" t="e">
        <f t="shared" ca="1" si="164"/>
        <v>#REF!</v>
      </c>
      <c r="HM1751" s="9" t="e">
        <f t="shared" ca="1" si="165"/>
        <v>#REF!</v>
      </c>
      <c r="HN1751" s="9" t="e">
        <f ca="1">SQRT($GS1751*(1-$GS1751/Controls!$D$15))</f>
        <v>#REF!</v>
      </c>
      <c r="HO1751" s="9" t="e">
        <f t="shared" ca="1" si="166"/>
        <v>#REF!</v>
      </c>
      <c r="HP1751" s="9" t="e">
        <f t="shared" ca="1" si="167"/>
        <v>#REF!</v>
      </c>
      <c r="HQ1751" s="9" t="e">
        <f ca="1">IF($GV1751=0,NA(),($GX1751*Controls!#REF!))</f>
        <v>#REF!</v>
      </c>
    </row>
    <row r="1752" spans="198:225" x14ac:dyDescent="0.25">
      <c r="GP1752" s="9" t="e">
        <f ca="1">INDIRECT(ADDRESS(ROW(),Controls!#REF!+30))</f>
        <v>#REF!</v>
      </c>
      <c r="GQ1752" s="9" t="e">
        <f ca="1">INDIRECT(ADDRESS(ROW(),Controls!#REF!+45))</f>
        <v>#REF!</v>
      </c>
      <c r="GR1752" s="9" t="e">
        <f ca="1">INDIRECT(ADDRESS(ROW(),Controls!#REF!+60))</f>
        <v>#REF!</v>
      </c>
      <c r="GS1752" s="9" t="e">
        <f ca="1">INDIRECT(ADDRESS(ROW(),Controls!#REF!+75))</f>
        <v>#REF!</v>
      </c>
      <c r="GT1752" s="9" t="e">
        <f ca="1">INDIRECT(ADDRESS(ROW(),Controls!#REF!+90))</f>
        <v>#REF!</v>
      </c>
      <c r="GU1752" s="9" t="e">
        <f ca="1">INDIRECT(ADDRESS(ROW(),Controls!#REF!+105))</f>
        <v>#REF!</v>
      </c>
      <c r="GV1752" s="9" t="e">
        <f ca="1">INDIRECT(ADDRESS(ROW(),Controls!#REF!+120))</f>
        <v>#REF!</v>
      </c>
      <c r="GW1752" s="9" t="e">
        <f ca="1">INDIRECT(ADDRESS(ROW(),Controls!#REF!+15))</f>
        <v>#REF!</v>
      </c>
      <c r="GX1752" s="9" t="e">
        <f ca="1">INDIRECT(ADDRESS(ROW(),Controls!#REF!+135))</f>
        <v>#REF!</v>
      </c>
      <c r="HJ1752" s="9" t="e">
        <f t="shared" ca="1" si="162"/>
        <v>#REF!</v>
      </c>
      <c r="HK1752" s="9" t="e">
        <f t="shared" ca="1" si="163"/>
        <v>#REF!</v>
      </c>
      <c r="HL1752" s="9" t="e">
        <f t="shared" ca="1" si="164"/>
        <v>#REF!</v>
      </c>
      <c r="HM1752" s="9" t="e">
        <f t="shared" ca="1" si="165"/>
        <v>#REF!</v>
      </c>
      <c r="HN1752" s="9" t="e">
        <f ca="1">SQRT($GS1752*(1-$GS1752/Controls!$D$15))</f>
        <v>#REF!</v>
      </c>
      <c r="HO1752" s="9" t="e">
        <f t="shared" ca="1" si="166"/>
        <v>#REF!</v>
      </c>
      <c r="HP1752" s="9" t="e">
        <f t="shared" ca="1" si="167"/>
        <v>#REF!</v>
      </c>
      <c r="HQ1752" s="9" t="e">
        <f ca="1">IF($GV1752=0,NA(),($GX1752*Controls!#REF!))</f>
        <v>#REF!</v>
      </c>
    </row>
    <row r="1753" spans="198:225" x14ac:dyDescent="0.25">
      <c r="GP1753" s="9" t="e">
        <f ca="1">INDIRECT(ADDRESS(ROW(),Controls!#REF!+30))</f>
        <v>#REF!</v>
      </c>
      <c r="GQ1753" s="9" t="e">
        <f ca="1">INDIRECT(ADDRESS(ROW(),Controls!#REF!+45))</f>
        <v>#REF!</v>
      </c>
      <c r="GR1753" s="9" t="e">
        <f ca="1">INDIRECT(ADDRESS(ROW(),Controls!#REF!+60))</f>
        <v>#REF!</v>
      </c>
      <c r="GS1753" s="9" t="e">
        <f ca="1">INDIRECT(ADDRESS(ROW(),Controls!#REF!+75))</f>
        <v>#REF!</v>
      </c>
      <c r="GT1753" s="9" t="e">
        <f ca="1">INDIRECT(ADDRESS(ROW(),Controls!#REF!+90))</f>
        <v>#REF!</v>
      </c>
      <c r="GU1753" s="9" t="e">
        <f ca="1">INDIRECT(ADDRESS(ROW(),Controls!#REF!+105))</f>
        <v>#REF!</v>
      </c>
      <c r="GV1753" s="9" t="e">
        <f ca="1">INDIRECT(ADDRESS(ROW(),Controls!#REF!+120))</f>
        <v>#REF!</v>
      </c>
      <c r="GW1753" s="9" t="e">
        <f ca="1">INDIRECT(ADDRESS(ROW(),Controls!#REF!+15))</f>
        <v>#REF!</v>
      </c>
      <c r="GX1753" s="9" t="e">
        <f ca="1">INDIRECT(ADDRESS(ROW(),Controls!#REF!+135))</f>
        <v>#REF!</v>
      </c>
      <c r="HJ1753" s="9" t="e">
        <f t="shared" ca="1" si="162"/>
        <v>#REF!</v>
      </c>
      <c r="HK1753" s="9" t="e">
        <f t="shared" ca="1" si="163"/>
        <v>#REF!</v>
      </c>
      <c r="HL1753" s="9" t="e">
        <f t="shared" ca="1" si="164"/>
        <v>#REF!</v>
      </c>
      <c r="HM1753" s="9" t="e">
        <f t="shared" ca="1" si="165"/>
        <v>#REF!</v>
      </c>
      <c r="HN1753" s="9" t="e">
        <f ca="1">SQRT($GS1753*(1-$GS1753/Controls!$D$15))</f>
        <v>#REF!</v>
      </c>
      <c r="HO1753" s="9" t="e">
        <f t="shared" ca="1" si="166"/>
        <v>#REF!</v>
      </c>
      <c r="HP1753" s="9" t="e">
        <f t="shared" ca="1" si="167"/>
        <v>#REF!</v>
      </c>
      <c r="HQ1753" s="9" t="e">
        <f ca="1">IF($GV1753=0,NA(),($GX1753*Controls!#REF!))</f>
        <v>#REF!</v>
      </c>
    </row>
    <row r="1754" spans="198:225" x14ac:dyDescent="0.25">
      <c r="GP1754" s="9" t="e">
        <f ca="1">INDIRECT(ADDRESS(ROW(),Controls!#REF!+30))</f>
        <v>#REF!</v>
      </c>
      <c r="GQ1754" s="9" t="e">
        <f ca="1">INDIRECT(ADDRESS(ROW(),Controls!#REF!+45))</f>
        <v>#REF!</v>
      </c>
      <c r="GR1754" s="9" t="e">
        <f ca="1">INDIRECT(ADDRESS(ROW(),Controls!#REF!+60))</f>
        <v>#REF!</v>
      </c>
      <c r="GS1754" s="9" t="e">
        <f ca="1">INDIRECT(ADDRESS(ROW(),Controls!#REF!+75))</f>
        <v>#REF!</v>
      </c>
      <c r="GT1754" s="9" t="e">
        <f ca="1">INDIRECT(ADDRESS(ROW(),Controls!#REF!+90))</f>
        <v>#REF!</v>
      </c>
      <c r="GU1754" s="9" t="e">
        <f ca="1">INDIRECT(ADDRESS(ROW(),Controls!#REF!+105))</f>
        <v>#REF!</v>
      </c>
      <c r="GV1754" s="9" t="e">
        <f ca="1">INDIRECT(ADDRESS(ROW(),Controls!#REF!+120))</f>
        <v>#REF!</v>
      </c>
      <c r="GW1754" s="9" t="e">
        <f ca="1">INDIRECT(ADDRESS(ROW(),Controls!#REF!+15))</f>
        <v>#REF!</v>
      </c>
      <c r="GX1754" s="9" t="e">
        <f ca="1">INDIRECT(ADDRESS(ROW(),Controls!#REF!+135))</f>
        <v>#REF!</v>
      </c>
      <c r="HJ1754" s="9" t="e">
        <f t="shared" ca="1" si="162"/>
        <v>#REF!</v>
      </c>
      <c r="HK1754" s="9" t="e">
        <f t="shared" ca="1" si="163"/>
        <v>#REF!</v>
      </c>
      <c r="HL1754" s="9" t="e">
        <f t="shared" ca="1" si="164"/>
        <v>#REF!</v>
      </c>
      <c r="HM1754" s="9" t="e">
        <f t="shared" ca="1" si="165"/>
        <v>#REF!</v>
      </c>
      <c r="HN1754" s="9" t="e">
        <f ca="1">SQRT($GS1754*(1-$GS1754/Controls!$D$15))</f>
        <v>#REF!</v>
      </c>
      <c r="HO1754" s="9" t="e">
        <f t="shared" ca="1" si="166"/>
        <v>#REF!</v>
      </c>
      <c r="HP1754" s="9" t="e">
        <f t="shared" ca="1" si="167"/>
        <v>#REF!</v>
      </c>
      <c r="HQ1754" s="9" t="e">
        <f ca="1">IF($GV1754=0,NA(),($GX1754*Controls!#REF!))</f>
        <v>#REF!</v>
      </c>
    </row>
    <row r="1755" spans="198:225" x14ac:dyDescent="0.25">
      <c r="GP1755" s="9" t="e">
        <f ca="1">INDIRECT(ADDRESS(ROW(),Controls!#REF!+30))</f>
        <v>#REF!</v>
      </c>
      <c r="GQ1755" s="9" t="e">
        <f ca="1">INDIRECT(ADDRESS(ROW(),Controls!#REF!+45))</f>
        <v>#REF!</v>
      </c>
      <c r="GR1755" s="9" t="e">
        <f ca="1">INDIRECT(ADDRESS(ROW(),Controls!#REF!+60))</f>
        <v>#REF!</v>
      </c>
      <c r="GS1755" s="9" t="e">
        <f ca="1">INDIRECT(ADDRESS(ROW(),Controls!#REF!+75))</f>
        <v>#REF!</v>
      </c>
      <c r="GT1755" s="9" t="e">
        <f ca="1">INDIRECT(ADDRESS(ROW(),Controls!#REF!+90))</f>
        <v>#REF!</v>
      </c>
      <c r="GU1755" s="9" t="e">
        <f ca="1">INDIRECT(ADDRESS(ROW(),Controls!#REF!+105))</f>
        <v>#REF!</v>
      </c>
      <c r="GV1755" s="9" t="e">
        <f ca="1">INDIRECT(ADDRESS(ROW(),Controls!#REF!+120))</f>
        <v>#REF!</v>
      </c>
      <c r="GW1755" s="9" t="e">
        <f ca="1">INDIRECT(ADDRESS(ROW(),Controls!#REF!+15))</f>
        <v>#REF!</v>
      </c>
      <c r="GX1755" s="9" t="e">
        <f ca="1">INDIRECT(ADDRESS(ROW(),Controls!#REF!+135))</f>
        <v>#REF!</v>
      </c>
      <c r="HJ1755" s="9" t="e">
        <f t="shared" ca="1" si="162"/>
        <v>#REF!</v>
      </c>
      <c r="HK1755" s="9" t="e">
        <f t="shared" ca="1" si="163"/>
        <v>#REF!</v>
      </c>
      <c r="HL1755" s="9" t="e">
        <f t="shared" ca="1" si="164"/>
        <v>#REF!</v>
      </c>
      <c r="HM1755" s="9" t="e">
        <f t="shared" ca="1" si="165"/>
        <v>#REF!</v>
      </c>
      <c r="HN1755" s="9" t="e">
        <f ca="1">SQRT($GS1755*(1-$GS1755/Controls!$D$15))</f>
        <v>#REF!</v>
      </c>
      <c r="HO1755" s="9" t="e">
        <f t="shared" ca="1" si="166"/>
        <v>#REF!</v>
      </c>
      <c r="HP1755" s="9" t="e">
        <f t="shared" ca="1" si="167"/>
        <v>#REF!</v>
      </c>
      <c r="HQ1755" s="9" t="e">
        <f ca="1">IF($GV1755=0,NA(),($GX1755*Controls!#REF!))</f>
        <v>#REF!</v>
      </c>
    </row>
    <row r="1756" spans="198:225" x14ac:dyDescent="0.25">
      <c r="GP1756" s="9" t="e">
        <f ca="1">INDIRECT(ADDRESS(ROW(),Controls!#REF!+30))</f>
        <v>#REF!</v>
      </c>
      <c r="GQ1756" s="9" t="e">
        <f ca="1">INDIRECT(ADDRESS(ROW(),Controls!#REF!+45))</f>
        <v>#REF!</v>
      </c>
      <c r="GR1756" s="9" t="e">
        <f ca="1">INDIRECT(ADDRESS(ROW(),Controls!#REF!+60))</f>
        <v>#REF!</v>
      </c>
      <c r="GS1756" s="9" t="e">
        <f ca="1">INDIRECT(ADDRESS(ROW(),Controls!#REF!+75))</f>
        <v>#REF!</v>
      </c>
      <c r="GT1756" s="9" t="e">
        <f ca="1">INDIRECT(ADDRESS(ROW(),Controls!#REF!+90))</f>
        <v>#REF!</v>
      </c>
      <c r="GU1756" s="9" t="e">
        <f ca="1">INDIRECT(ADDRESS(ROW(),Controls!#REF!+105))</f>
        <v>#REF!</v>
      </c>
      <c r="GV1756" s="9" t="e">
        <f ca="1">INDIRECT(ADDRESS(ROW(),Controls!#REF!+120))</f>
        <v>#REF!</v>
      </c>
      <c r="GW1756" s="9" t="e">
        <f ca="1">INDIRECT(ADDRESS(ROW(),Controls!#REF!+15))</f>
        <v>#REF!</v>
      </c>
      <c r="GX1756" s="9" t="e">
        <f ca="1">INDIRECT(ADDRESS(ROW(),Controls!#REF!+135))</f>
        <v>#REF!</v>
      </c>
      <c r="HJ1756" s="9" t="e">
        <f t="shared" ca="1" si="162"/>
        <v>#REF!</v>
      </c>
      <c r="HK1756" s="9" t="e">
        <f t="shared" ca="1" si="163"/>
        <v>#REF!</v>
      </c>
      <c r="HL1756" s="9" t="e">
        <f t="shared" ca="1" si="164"/>
        <v>#REF!</v>
      </c>
      <c r="HM1756" s="9" t="e">
        <f t="shared" ca="1" si="165"/>
        <v>#REF!</v>
      </c>
      <c r="HN1756" s="9" t="e">
        <f ca="1">SQRT($GS1756*(1-$GS1756/Controls!$D$15))</f>
        <v>#REF!</v>
      </c>
      <c r="HO1756" s="9" t="e">
        <f t="shared" ca="1" si="166"/>
        <v>#REF!</v>
      </c>
      <c r="HP1756" s="9" t="e">
        <f t="shared" ca="1" si="167"/>
        <v>#REF!</v>
      </c>
      <c r="HQ1756" s="9" t="e">
        <f ca="1">IF($GV1756=0,NA(),($GX1756*Controls!#REF!))</f>
        <v>#REF!</v>
      </c>
    </row>
    <row r="1757" spans="198:225" x14ac:dyDescent="0.25">
      <c r="GP1757" s="9" t="e">
        <f ca="1">INDIRECT(ADDRESS(ROW(),Controls!#REF!+30))</f>
        <v>#REF!</v>
      </c>
      <c r="GQ1757" s="9" t="e">
        <f ca="1">INDIRECT(ADDRESS(ROW(),Controls!#REF!+45))</f>
        <v>#REF!</v>
      </c>
      <c r="GR1757" s="9" t="e">
        <f ca="1">INDIRECT(ADDRESS(ROW(),Controls!#REF!+60))</f>
        <v>#REF!</v>
      </c>
      <c r="GS1757" s="9" t="e">
        <f ca="1">INDIRECT(ADDRESS(ROW(),Controls!#REF!+75))</f>
        <v>#REF!</v>
      </c>
      <c r="GT1757" s="9" t="e">
        <f ca="1">INDIRECT(ADDRESS(ROW(),Controls!#REF!+90))</f>
        <v>#REF!</v>
      </c>
      <c r="GU1757" s="9" t="e">
        <f ca="1">INDIRECT(ADDRESS(ROW(),Controls!#REF!+105))</f>
        <v>#REF!</v>
      </c>
      <c r="GV1757" s="9" t="e">
        <f ca="1">INDIRECT(ADDRESS(ROW(),Controls!#REF!+120))</f>
        <v>#REF!</v>
      </c>
      <c r="GW1757" s="9" t="e">
        <f ca="1">INDIRECT(ADDRESS(ROW(),Controls!#REF!+15))</f>
        <v>#REF!</v>
      </c>
      <c r="GX1757" s="9" t="e">
        <f ca="1">INDIRECT(ADDRESS(ROW(),Controls!#REF!+135))</f>
        <v>#REF!</v>
      </c>
      <c r="HJ1757" s="9" t="e">
        <f t="shared" ca="1" si="162"/>
        <v>#REF!</v>
      </c>
      <c r="HK1757" s="9" t="e">
        <f t="shared" ca="1" si="163"/>
        <v>#REF!</v>
      </c>
      <c r="HL1757" s="9" t="e">
        <f t="shared" ca="1" si="164"/>
        <v>#REF!</v>
      </c>
      <c r="HM1757" s="9" t="e">
        <f t="shared" ca="1" si="165"/>
        <v>#REF!</v>
      </c>
      <c r="HN1757" s="9" t="e">
        <f ca="1">SQRT($GS1757*(1-$GS1757/Controls!$D$15))</f>
        <v>#REF!</v>
      </c>
      <c r="HO1757" s="9" t="e">
        <f t="shared" ca="1" si="166"/>
        <v>#REF!</v>
      </c>
      <c r="HP1757" s="9" t="e">
        <f t="shared" ca="1" si="167"/>
        <v>#REF!</v>
      </c>
      <c r="HQ1757" s="9" t="e">
        <f ca="1">IF($GV1757=0,NA(),($GX1757*Controls!#REF!))</f>
        <v>#REF!</v>
      </c>
    </row>
    <row r="1758" spans="198:225" x14ac:dyDescent="0.25">
      <c r="GP1758" s="9" t="e">
        <f ca="1">INDIRECT(ADDRESS(ROW(),Controls!#REF!+30))</f>
        <v>#REF!</v>
      </c>
      <c r="GQ1758" s="9" t="e">
        <f ca="1">INDIRECT(ADDRESS(ROW(),Controls!#REF!+45))</f>
        <v>#REF!</v>
      </c>
      <c r="GR1758" s="9" t="e">
        <f ca="1">INDIRECT(ADDRESS(ROW(),Controls!#REF!+60))</f>
        <v>#REF!</v>
      </c>
      <c r="GS1758" s="9" t="e">
        <f ca="1">INDIRECT(ADDRESS(ROW(),Controls!#REF!+75))</f>
        <v>#REF!</v>
      </c>
      <c r="GT1758" s="9" t="e">
        <f ca="1">INDIRECT(ADDRESS(ROW(),Controls!#REF!+90))</f>
        <v>#REF!</v>
      </c>
      <c r="GU1758" s="9" t="e">
        <f ca="1">INDIRECT(ADDRESS(ROW(),Controls!#REF!+105))</f>
        <v>#REF!</v>
      </c>
      <c r="GV1758" s="9" t="e">
        <f ca="1">INDIRECT(ADDRESS(ROW(),Controls!#REF!+120))</f>
        <v>#REF!</v>
      </c>
      <c r="GW1758" s="9" t="e">
        <f ca="1">INDIRECT(ADDRESS(ROW(),Controls!#REF!+15))</f>
        <v>#REF!</v>
      </c>
      <c r="GX1758" s="9" t="e">
        <f ca="1">INDIRECT(ADDRESS(ROW(),Controls!#REF!+135))</f>
        <v>#REF!</v>
      </c>
      <c r="HJ1758" s="9" t="e">
        <f t="shared" ca="1" si="162"/>
        <v>#REF!</v>
      </c>
      <c r="HK1758" s="9" t="e">
        <f t="shared" ca="1" si="163"/>
        <v>#REF!</v>
      </c>
      <c r="HL1758" s="9" t="e">
        <f t="shared" ca="1" si="164"/>
        <v>#REF!</v>
      </c>
      <c r="HM1758" s="9" t="e">
        <f t="shared" ca="1" si="165"/>
        <v>#REF!</v>
      </c>
      <c r="HN1758" s="9" t="e">
        <f ca="1">SQRT($GS1758*(1-$GS1758/Controls!$D$15))</f>
        <v>#REF!</v>
      </c>
      <c r="HO1758" s="9" t="e">
        <f t="shared" ca="1" si="166"/>
        <v>#REF!</v>
      </c>
      <c r="HP1758" s="9" t="e">
        <f t="shared" ca="1" si="167"/>
        <v>#REF!</v>
      </c>
      <c r="HQ1758" s="9" t="e">
        <f ca="1">IF($GV1758=0,NA(),($GX1758*Controls!#REF!))</f>
        <v>#REF!</v>
      </c>
    </row>
    <row r="1759" spans="198:225" x14ac:dyDescent="0.25">
      <c r="GP1759" s="9" t="e">
        <f ca="1">INDIRECT(ADDRESS(ROW(),Controls!#REF!+30))</f>
        <v>#REF!</v>
      </c>
      <c r="GQ1759" s="9" t="e">
        <f ca="1">INDIRECT(ADDRESS(ROW(),Controls!#REF!+45))</f>
        <v>#REF!</v>
      </c>
      <c r="GR1759" s="9" t="e">
        <f ca="1">INDIRECT(ADDRESS(ROW(),Controls!#REF!+60))</f>
        <v>#REF!</v>
      </c>
      <c r="GS1759" s="9" t="e">
        <f ca="1">INDIRECT(ADDRESS(ROW(),Controls!#REF!+75))</f>
        <v>#REF!</v>
      </c>
      <c r="GT1759" s="9" t="e">
        <f ca="1">INDIRECT(ADDRESS(ROW(),Controls!#REF!+90))</f>
        <v>#REF!</v>
      </c>
      <c r="GU1759" s="9" t="e">
        <f ca="1">INDIRECT(ADDRESS(ROW(),Controls!#REF!+105))</f>
        <v>#REF!</v>
      </c>
      <c r="GV1759" s="9" t="e">
        <f ca="1">INDIRECT(ADDRESS(ROW(),Controls!#REF!+120))</f>
        <v>#REF!</v>
      </c>
      <c r="GW1759" s="9" t="e">
        <f ca="1">INDIRECT(ADDRESS(ROW(),Controls!#REF!+15))</f>
        <v>#REF!</v>
      </c>
      <c r="GX1759" s="9" t="e">
        <f ca="1">INDIRECT(ADDRESS(ROW(),Controls!#REF!+135))</f>
        <v>#REF!</v>
      </c>
      <c r="HJ1759" s="9" t="e">
        <f t="shared" ca="1" si="162"/>
        <v>#REF!</v>
      </c>
      <c r="HK1759" s="9" t="e">
        <f t="shared" ca="1" si="163"/>
        <v>#REF!</v>
      </c>
      <c r="HL1759" s="9" t="e">
        <f t="shared" ca="1" si="164"/>
        <v>#REF!</v>
      </c>
      <c r="HM1759" s="9" t="e">
        <f t="shared" ca="1" si="165"/>
        <v>#REF!</v>
      </c>
      <c r="HN1759" s="9" t="e">
        <f ca="1">SQRT($GS1759*(1-$GS1759/Controls!$D$15))</f>
        <v>#REF!</v>
      </c>
      <c r="HO1759" s="9" t="e">
        <f t="shared" ca="1" si="166"/>
        <v>#REF!</v>
      </c>
      <c r="HP1759" s="9" t="e">
        <f t="shared" ca="1" si="167"/>
        <v>#REF!</v>
      </c>
      <c r="HQ1759" s="9" t="e">
        <f ca="1">IF($GV1759=0,NA(),($GX1759*Controls!#REF!))</f>
        <v>#REF!</v>
      </c>
    </row>
    <row r="1760" spans="198:225" x14ac:dyDescent="0.25">
      <c r="GP1760" s="9" t="e">
        <f ca="1">INDIRECT(ADDRESS(ROW(),Controls!#REF!+30))</f>
        <v>#REF!</v>
      </c>
      <c r="GQ1760" s="9" t="e">
        <f ca="1">INDIRECT(ADDRESS(ROW(),Controls!#REF!+45))</f>
        <v>#REF!</v>
      </c>
      <c r="GR1760" s="9" t="e">
        <f ca="1">INDIRECT(ADDRESS(ROW(),Controls!#REF!+60))</f>
        <v>#REF!</v>
      </c>
      <c r="GS1760" s="9" t="e">
        <f ca="1">INDIRECT(ADDRESS(ROW(),Controls!#REF!+75))</f>
        <v>#REF!</v>
      </c>
      <c r="GT1760" s="9" t="e">
        <f ca="1">INDIRECT(ADDRESS(ROW(),Controls!#REF!+90))</f>
        <v>#REF!</v>
      </c>
      <c r="GU1760" s="9" t="e">
        <f ca="1">INDIRECT(ADDRESS(ROW(),Controls!#REF!+105))</f>
        <v>#REF!</v>
      </c>
      <c r="GV1760" s="9" t="e">
        <f ca="1">INDIRECT(ADDRESS(ROW(),Controls!#REF!+120))</f>
        <v>#REF!</v>
      </c>
      <c r="GW1760" s="9" t="e">
        <f ca="1">INDIRECT(ADDRESS(ROW(),Controls!#REF!+15))</f>
        <v>#REF!</v>
      </c>
      <c r="GX1760" s="9" t="e">
        <f ca="1">INDIRECT(ADDRESS(ROW(),Controls!#REF!+135))</f>
        <v>#REF!</v>
      </c>
      <c r="HJ1760" s="9" t="e">
        <f t="shared" ca="1" si="162"/>
        <v>#REF!</v>
      </c>
      <c r="HK1760" s="9" t="e">
        <f t="shared" ca="1" si="163"/>
        <v>#REF!</v>
      </c>
      <c r="HL1760" s="9" t="e">
        <f t="shared" ca="1" si="164"/>
        <v>#REF!</v>
      </c>
      <c r="HM1760" s="9" t="e">
        <f t="shared" ca="1" si="165"/>
        <v>#REF!</v>
      </c>
      <c r="HN1760" s="9" t="e">
        <f ca="1">SQRT($GS1760*(1-$GS1760/Controls!$D$15))</f>
        <v>#REF!</v>
      </c>
      <c r="HO1760" s="9" t="e">
        <f t="shared" ca="1" si="166"/>
        <v>#REF!</v>
      </c>
      <c r="HP1760" s="9" t="e">
        <f t="shared" ca="1" si="167"/>
        <v>#REF!</v>
      </c>
      <c r="HQ1760" s="9" t="e">
        <f ca="1">IF($GV1760=0,NA(),($GX1760*Controls!#REF!))</f>
        <v>#REF!</v>
      </c>
    </row>
    <row r="1761" spans="198:225" x14ac:dyDescent="0.25">
      <c r="GP1761" s="9" t="e">
        <f ca="1">INDIRECT(ADDRESS(ROW(),Controls!#REF!+30))</f>
        <v>#REF!</v>
      </c>
      <c r="GQ1761" s="9" t="e">
        <f ca="1">INDIRECT(ADDRESS(ROW(),Controls!#REF!+45))</f>
        <v>#REF!</v>
      </c>
      <c r="GR1761" s="9" t="e">
        <f ca="1">INDIRECT(ADDRESS(ROW(),Controls!#REF!+60))</f>
        <v>#REF!</v>
      </c>
      <c r="GS1761" s="9" t="e">
        <f ca="1">INDIRECT(ADDRESS(ROW(),Controls!#REF!+75))</f>
        <v>#REF!</v>
      </c>
      <c r="GT1761" s="9" t="e">
        <f ca="1">INDIRECT(ADDRESS(ROW(),Controls!#REF!+90))</f>
        <v>#REF!</v>
      </c>
      <c r="GU1761" s="9" t="e">
        <f ca="1">INDIRECT(ADDRESS(ROW(),Controls!#REF!+105))</f>
        <v>#REF!</v>
      </c>
      <c r="GV1761" s="9" t="e">
        <f ca="1">INDIRECT(ADDRESS(ROW(),Controls!#REF!+120))</f>
        <v>#REF!</v>
      </c>
      <c r="GW1761" s="9" t="e">
        <f ca="1">INDIRECT(ADDRESS(ROW(),Controls!#REF!+15))</f>
        <v>#REF!</v>
      </c>
      <c r="GX1761" s="9" t="e">
        <f ca="1">INDIRECT(ADDRESS(ROW(),Controls!#REF!+135))</f>
        <v>#REF!</v>
      </c>
      <c r="HJ1761" s="9" t="e">
        <f t="shared" ca="1" si="162"/>
        <v>#REF!</v>
      </c>
      <c r="HK1761" s="9" t="e">
        <f t="shared" ca="1" si="163"/>
        <v>#REF!</v>
      </c>
      <c r="HL1761" s="9" t="e">
        <f t="shared" ca="1" si="164"/>
        <v>#REF!</v>
      </c>
      <c r="HM1761" s="9" t="e">
        <f t="shared" ca="1" si="165"/>
        <v>#REF!</v>
      </c>
      <c r="HN1761" s="9" t="e">
        <f ca="1">SQRT($GS1761*(1-$GS1761/Controls!$D$15))</f>
        <v>#REF!</v>
      </c>
      <c r="HO1761" s="9" t="e">
        <f t="shared" ca="1" si="166"/>
        <v>#REF!</v>
      </c>
      <c r="HP1761" s="9" t="e">
        <f t="shared" ca="1" si="167"/>
        <v>#REF!</v>
      </c>
      <c r="HQ1761" s="9" t="e">
        <f ca="1">IF($GV1761=0,NA(),($GX1761*Controls!#REF!))</f>
        <v>#REF!</v>
      </c>
    </row>
    <row r="1762" spans="198:225" x14ac:dyDescent="0.25">
      <c r="GP1762" s="9" t="e">
        <f ca="1">INDIRECT(ADDRESS(ROW(),Controls!#REF!+30))</f>
        <v>#REF!</v>
      </c>
      <c r="GQ1762" s="9" t="e">
        <f ca="1">INDIRECT(ADDRESS(ROW(),Controls!#REF!+45))</f>
        <v>#REF!</v>
      </c>
      <c r="GR1762" s="9" t="e">
        <f ca="1">INDIRECT(ADDRESS(ROW(),Controls!#REF!+60))</f>
        <v>#REF!</v>
      </c>
      <c r="GS1762" s="9" t="e">
        <f ca="1">INDIRECT(ADDRESS(ROW(),Controls!#REF!+75))</f>
        <v>#REF!</v>
      </c>
      <c r="GT1762" s="9" t="e">
        <f ca="1">INDIRECT(ADDRESS(ROW(),Controls!#REF!+90))</f>
        <v>#REF!</v>
      </c>
      <c r="GU1762" s="9" t="e">
        <f ca="1">INDIRECT(ADDRESS(ROW(),Controls!#REF!+105))</f>
        <v>#REF!</v>
      </c>
      <c r="GV1762" s="9" t="e">
        <f ca="1">INDIRECT(ADDRESS(ROW(),Controls!#REF!+120))</f>
        <v>#REF!</v>
      </c>
      <c r="GW1762" s="9" t="e">
        <f ca="1">INDIRECT(ADDRESS(ROW(),Controls!#REF!+15))</f>
        <v>#REF!</v>
      </c>
      <c r="GX1762" s="9" t="e">
        <f ca="1">INDIRECT(ADDRESS(ROW(),Controls!#REF!+135))</f>
        <v>#REF!</v>
      </c>
      <c r="HJ1762" s="9" t="e">
        <f t="shared" ca="1" si="162"/>
        <v>#REF!</v>
      </c>
      <c r="HK1762" s="9" t="e">
        <f t="shared" ca="1" si="163"/>
        <v>#REF!</v>
      </c>
      <c r="HL1762" s="9" t="e">
        <f t="shared" ca="1" si="164"/>
        <v>#REF!</v>
      </c>
      <c r="HM1762" s="9" t="e">
        <f t="shared" ca="1" si="165"/>
        <v>#REF!</v>
      </c>
      <c r="HN1762" s="9" t="e">
        <f ca="1">SQRT($GS1762*(1-$GS1762/Controls!$D$15))</f>
        <v>#REF!</v>
      </c>
      <c r="HO1762" s="9" t="e">
        <f t="shared" ca="1" si="166"/>
        <v>#REF!</v>
      </c>
      <c r="HP1762" s="9" t="e">
        <f t="shared" ca="1" si="167"/>
        <v>#REF!</v>
      </c>
      <c r="HQ1762" s="9" t="e">
        <f ca="1">IF($GV1762=0,NA(),($GX1762*Controls!#REF!))</f>
        <v>#REF!</v>
      </c>
    </row>
    <row r="1763" spans="198:225" x14ac:dyDescent="0.25">
      <c r="GP1763" s="9" t="e">
        <f ca="1">INDIRECT(ADDRESS(ROW(),Controls!#REF!+30))</f>
        <v>#REF!</v>
      </c>
      <c r="GQ1763" s="9" t="e">
        <f ca="1">INDIRECT(ADDRESS(ROW(),Controls!#REF!+45))</f>
        <v>#REF!</v>
      </c>
      <c r="GR1763" s="9" t="e">
        <f ca="1">INDIRECT(ADDRESS(ROW(),Controls!#REF!+60))</f>
        <v>#REF!</v>
      </c>
      <c r="GS1763" s="9" t="e">
        <f ca="1">INDIRECT(ADDRESS(ROW(),Controls!#REF!+75))</f>
        <v>#REF!</v>
      </c>
      <c r="GT1763" s="9" t="e">
        <f ca="1">INDIRECT(ADDRESS(ROW(),Controls!#REF!+90))</f>
        <v>#REF!</v>
      </c>
      <c r="GU1763" s="9" t="e">
        <f ca="1">INDIRECT(ADDRESS(ROW(),Controls!#REF!+105))</f>
        <v>#REF!</v>
      </c>
      <c r="GV1763" s="9" t="e">
        <f ca="1">INDIRECT(ADDRESS(ROW(),Controls!#REF!+120))</f>
        <v>#REF!</v>
      </c>
      <c r="GW1763" s="9" t="e">
        <f ca="1">INDIRECT(ADDRESS(ROW(),Controls!#REF!+15))</f>
        <v>#REF!</v>
      </c>
      <c r="GX1763" s="9" t="e">
        <f ca="1">INDIRECT(ADDRESS(ROW(),Controls!#REF!+135))</f>
        <v>#REF!</v>
      </c>
      <c r="HJ1763" s="9" t="e">
        <f t="shared" ca="1" si="162"/>
        <v>#REF!</v>
      </c>
      <c r="HK1763" s="9" t="e">
        <f t="shared" ca="1" si="163"/>
        <v>#REF!</v>
      </c>
      <c r="HL1763" s="9" t="e">
        <f t="shared" ca="1" si="164"/>
        <v>#REF!</v>
      </c>
      <c r="HM1763" s="9" t="e">
        <f t="shared" ca="1" si="165"/>
        <v>#REF!</v>
      </c>
      <c r="HN1763" s="9" t="e">
        <f ca="1">SQRT($GS1763*(1-$GS1763/Controls!$D$15))</f>
        <v>#REF!</v>
      </c>
      <c r="HO1763" s="9" t="e">
        <f t="shared" ca="1" si="166"/>
        <v>#REF!</v>
      </c>
      <c r="HP1763" s="9" t="e">
        <f t="shared" ca="1" si="167"/>
        <v>#REF!</v>
      </c>
      <c r="HQ1763" s="9" t="e">
        <f ca="1">IF($GV1763=0,NA(),($GX1763*Controls!#REF!))</f>
        <v>#REF!</v>
      </c>
    </row>
    <row r="1764" spans="198:225" x14ac:dyDescent="0.25">
      <c r="GP1764" s="9" t="e">
        <f ca="1">INDIRECT(ADDRESS(ROW(),Controls!#REF!+30))</f>
        <v>#REF!</v>
      </c>
      <c r="GQ1764" s="9" t="e">
        <f ca="1">INDIRECT(ADDRESS(ROW(),Controls!#REF!+45))</f>
        <v>#REF!</v>
      </c>
      <c r="GR1764" s="9" t="e">
        <f ca="1">INDIRECT(ADDRESS(ROW(),Controls!#REF!+60))</f>
        <v>#REF!</v>
      </c>
      <c r="GS1764" s="9" t="e">
        <f ca="1">INDIRECT(ADDRESS(ROW(),Controls!#REF!+75))</f>
        <v>#REF!</v>
      </c>
      <c r="GT1764" s="9" t="e">
        <f ca="1">INDIRECT(ADDRESS(ROW(),Controls!#REF!+90))</f>
        <v>#REF!</v>
      </c>
      <c r="GU1764" s="9" t="e">
        <f ca="1">INDIRECT(ADDRESS(ROW(),Controls!#REF!+105))</f>
        <v>#REF!</v>
      </c>
      <c r="GV1764" s="9" t="e">
        <f ca="1">INDIRECT(ADDRESS(ROW(),Controls!#REF!+120))</f>
        <v>#REF!</v>
      </c>
      <c r="GW1764" s="9" t="e">
        <f ca="1">INDIRECT(ADDRESS(ROW(),Controls!#REF!+15))</f>
        <v>#REF!</v>
      </c>
      <c r="GX1764" s="9" t="e">
        <f ca="1">INDIRECT(ADDRESS(ROW(),Controls!#REF!+135))</f>
        <v>#REF!</v>
      </c>
      <c r="HJ1764" s="9" t="e">
        <f t="shared" ca="1" si="162"/>
        <v>#REF!</v>
      </c>
      <c r="HK1764" s="9" t="e">
        <f t="shared" ca="1" si="163"/>
        <v>#REF!</v>
      </c>
      <c r="HL1764" s="9" t="e">
        <f t="shared" ca="1" si="164"/>
        <v>#REF!</v>
      </c>
      <c r="HM1764" s="9" t="e">
        <f t="shared" ca="1" si="165"/>
        <v>#REF!</v>
      </c>
      <c r="HN1764" s="9" t="e">
        <f ca="1">SQRT($GS1764*(1-$GS1764/Controls!$D$15))</f>
        <v>#REF!</v>
      </c>
      <c r="HO1764" s="9" t="e">
        <f t="shared" ca="1" si="166"/>
        <v>#REF!</v>
      </c>
      <c r="HP1764" s="9" t="e">
        <f t="shared" ca="1" si="167"/>
        <v>#REF!</v>
      </c>
      <c r="HQ1764" s="9" t="e">
        <f ca="1">IF($GV1764=0,NA(),($GX1764*Controls!#REF!))</f>
        <v>#REF!</v>
      </c>
    </row>
    <row r="1765" spans="198:225" x14ac:dyDescent="0.25">
      <c r="GP1765" s="9" t="e">
        <f ca="1">INDIRECT(ADDRESS(ROW(),Controls!#REF!+30))</f>
        <v>#REF!</v>
      </c>
      <c r="GQ1765" s="9" t="e">
        <f ca="1">INDIRECT(ADDRESS(ROW(),Controls!#REF!+45))</f>
        <v>#REF!</v>
      </c>
      <c r="GR1765" s="9" t="e">
        <f ca="1">INDIRECT(ADDRESS(ROW(),Controls!#REF!+60))</f>
        <v>#REF!</v>
      </c>
      <c r="GS1765" s="9" t="e">
        <f ca="1">INDIRECT(ADDRESS(ROW(),Controls!#REF!+75))</f>
        <v>#REF!</v>
      </c>
      <c r="GT1765" s="9" t="e">
        <f ca="1">INDIRECT(ADDRESS(ROW(),Controls!#REF!+90))</f>
        <v>#REF!</v>
      </c>
      <c r="GU1765" s="9" t="e">
        <f ca="1">INDIRECT(ADDRESS(ROW(),Controls!#REF!+105))</f>
        <v>#REF!</v>
      </c>
      <c r="GV1765" s="9" t="e">
        <f ca="1">INDIRECT(ADDRESS(ROW(),Controls!#REF!+120))</f>
        <v>#REF!</v>
      </c>
      <c r="GW1765" s="9" t="e">
        <f ca="1">INDIRECT(ADDRESS(ROW(),Controls!#REF!+15))</f>
        <v>#REF!</v>
      </c>
      <c r="GX1765" s="9" t="e">
        <f ca="1">INDIRECT(ADDRESS(ROW(),Controls!#REF!+135))</f>
        <v>#REF!</v>
      </c>
      <c r="HJ1765" s="9" t="e">
        <f t="shared" ca="1" si="162"/>
        <v>#REF!</v>
      </c>
      <c r="HK1765" s="9" t="e">
        <f t="shared" ca="1" si="163"/>
        <v>#REF!</v>
      </c>
      <c r="HL1765" s="9" t="e">
        <f t="shared" ca="1" si="164"/>
        <v>#REF!</v>
      </c>
      <c r="HM1765" s="9" t="e">
        <f t="shared" ca="1" si="165"/>
        <v>#REF!</v>
      </c>
      <c r="HN1765" s="9" t="e">
        <f ca="1">SQRT($GS1765*(1-$GS1765/Controls!$D$15))</f>
        <v>#REF!</v>
      </c>
      <c r="HO1765" s="9" t="e">
        <f t="shared" ca="1" si="166"/>
        <v>#REF!</v>
      </c>
      <c r="HP1765" s="9" t="e">
        <f t="shared" ca="1" si="167"/>
        <v>#REF!</v>
      </c>
      <c r="HQ1765" s="9" t="e">
        <f ca="1">IF($GV1765=0,NA(),($GX1765*Controls!#REF!))</f>
        <v>#REF!</v>
      </c>
    </row>
    <row r="1766" spans="198:225" x14ac:dyDescent="0.25">
      <c r="GP1766" s="9" t="e">
        <f ca="1">INDIRECT(ADDRESS(ROW(),Controls!#REF!+30))</f>
        <v>#REF!</v>
      </c>
      <c r="GQ1766" s="9" t="e">
        <f ca="1">INDIRECT(ADDRESS(ROW(),Controls!#REF!+45))</f>
        <v>#REF!</v>
      </c>
      <c r="GR1766" s="9" t="e">
        <f ca="1">INDIRECT(ADDRESS(ROW(),Controls!#REF!+60))</f>
        <v>#REF!</v>
      </c>
      <c r="GS1766" s="9" t="e">
        <f ca="1">INDIRECT(ADDRESS(ROW(),Controls!#REF!+75))</f>
        <v>#REF!</v>
      </c>
      <c r="GT1766" s="9" t="e">
        <f ca="1">INDIRECT(ADDRESS(ROW(),Controls!#REF!+90))</f>
        <v>#REF!</v>
      </c>
      <c r="GU1766" s="9" t="e">
        <f ca="1">INDIRECT(ADDRESS(ROW(),Controls!#REF!+105))</f>
        <v>#REF!</v>
      </c>
      <c r="GV1766" s="9" t="e">
        <f ca="1">INDIRECT(ADDRESS(ROW(),Controls!#REF!+120))</f>
        <v>#REF!</v>
      </c>
      <c r="GW1766" s="9" t="e">
        <f ca="1">INDIRECT(ADDRESS(ROW(),Controls!#REF!+15))</f>
        <v>#REF!</v>
      </c>
      <c r="GX1766" s="9" t="e">
        <f ca="1">INDIRECT(ADDRESS(ROW(),Controls!#REF!+135))</f>
        <v>#REF!</v>
      </c>
      <c r="HJ1766" s="9" t="e">
        <f t="shared" ca="1" si="162"/>
        <v>#REF!</v>
      </c>
      <c r="HK1766" s="9" t="e">
        <f t="shared" ca="1" si="163"/>
        <v>#REF!</v>
      </c>
      <c r="HL1766" s="9" t="e">
        <f t="shared" ca="1" si="164"/>
        <v>#REF!</v>
      </c>
      <c r="HM1766" s="9" t="e">
        <f t="shared" ca="1" si="165"/>
        <v>#REF!</v>
      </c>
      <c r="HN1766" s="9" t="e">
        <f ca="1">SQRT($GS1766*(1-$GS1766/Controls!$D$15))</f>
        <v>#REF!</v>
      </c>
      <c r="HO1766" s="9" t="e">
        <f t="shared" ca="1" si="166"/>
        <v>#REF!</v>
      </c>
      <c r="HP1766" s="9" t="e">
        <f t="shared" ca="1" si="167"/>
        <v>#REF!</v>
      </c>
      <c r="HQ1766" s="9" t="e">
        <f ca="1">IF($GV1766=0,NA(),($GX1766*Controls!#REF!))</f>
        <v>#REF!</v>
      </c>
    </row>
    <row r="1767" spans="198:225" x14ac:dyDescent="0.25">
      <c r="GP1767" s="9" t="e">
        <f ca="1">INDIRECT(ADDRESS(ROW(),Controls!#REF!+30))</f>
        <v>#REF!</v>
      </c>
      <c r="GQ1767" s="9" t="e">
        <f ca="1">INDIRECT(ADDRESS(ROW(),Controls!#REF!+45))</f>
        <v>#REF!</v>
      </c>
      <c r="GR1767" s="9" t="e">
        <f ca="1">INDIRECT(ADDRESS(ROW(),Controls!#REF!+60))</f>
        <v>#REF!</v>
      </c>
      <c r="GS1767" s="9" t="e">
        <f ca="1">INDIRECT(ADDRESS(ROW(),Controls!#REF!+75))</f>
        <v>#REF!</v>
      </c>
      <c r="GT1767" s="9" t="e">
        <f ca="1">INDIRECT(ADDRESS(ROW(),Controls!#REF!+90))</f>
        <v>#REF!</v>
      </c>
      <c r="GU1767" s="9" t="e">
        <f ca="1">INDIRECT(ADDRESS(ROW(),Controls!#REF!+105))</f>
        <v>#REF!</v>
      </c>
      <c r="GV1767" s="9" t="e">
        <f ca="1">INDIRECT(ADDRESS(ROW(),Controls!#REF!+120))</f>
        <v>#REF!</v>
      </c>
      <c r="GW1767" s="9" t="e">
        <f ca="1">INDIRECT(ADDRESS(ROW(),Controls!#REF!+15))</f>
        <v>#REF!</v>
      </c>
      <c r="GX1767" s="9" t="e">
        <f ca="1">INDIRECT(ADDRESS(ROW(),Controls!#REF!+135))</f>
        <v>#REF!</v>
      </c>
      <c r="HJ1767" s="9" t="e">
        <f t="shared" ca="1" si="162"/>
        <v>#REF!</v>
      </c>
      <c r="HK1767" s="9" t="e">
        <f t="shared" ca="1" si="163"/>
        <v>#REF!</v>
      </c>
      <c r="HL1767" s="9" t="e">
        <f t="shared" ca="1" si="164"/>
        <v>#REF!</v>
      </c>
      <c r="HM1767" s="9" t="e">
        <f t="shared" ca="1" si="165"/>
        <v>#REF!</v>
      </c>
      <c r="HN1767" s="9" t="e">
        <f ca="1">SQRT($GS1767*(1-$GS1767/Controls!$D$15))</f>
        <v>#REF!</v>
      </c>
      <c r="HO1767" s="9" t="e">
        <f t="shared" ca="1" si="166"/>
        <v>#REF!</v>
      </c>
      <c r="HP1767" s="9" t="e">
        <f t="shared" ca="1" si="167"/>
        <v>#REF!</v>
      </c>
      <c r="HQ1767" s="9" t="e">
        <f ca="1">IF($GV1767=0,NA(),($GX1767*Controls!#REF!))</f>
        <v>#REF!</v>
      </c>
    </row>
    <row r="1768" spans="198:225" x14ac:dyDescent="0.25">
      <c r="GP1768" s="9" t="e">
        <f ca="1">INDIRECT(ADDRESS(ROW(),Controls!#REF!+30))</f>
        <v>#REF!</v>
      </c>
      <c r="GQ1768" s="9" t="e">
        <f ca="1">INDIRECT(ADDRESS(ROW(),Controls!#REF!+45))</f>
        <v>#REF!</v>
      </c>
      <c r="GR1768" s="9" t="e">
        <f ca="1">INDIRECT(ADDRESS(ROW(),Controls!#REF!+60))</f>
        <v>#REF!</v>
      </c>
      <c r="GS1768" s="9" t="e">
        <f ca="1">INDIRECT(ADDRESS(ROW(),Controls!#REF!+75))</f>
        <v>#REF!</v>
      </c>
      <c r="GT1768" s="9" t="e">
        <f ca="1">INDIRECT(ADDRESS(ROW(),Controls!#REF!+90))</f>
        <v>#REF!</v>
      </c>
      <c r="GU1768" s="9" t="e">
        <f ca="1">INDIRECT(ADDRESS(ROW(),Controls!#REF!+105))</f>
        <v>#REF!</v>
      </c>
      <c r="GV1768" s="9" t="e">
        <f ca="1">INDIRECT(ADDRESS(ROW(),Controls!#REF!+120))</f>
        <v>#REF!</v>
      </c>
      <c r="GW1768" s="9" t="e">
        <f ca="1">INDIRECT(ADDRESS(ROW(),Controls!#REF!+15))</f>
        <v>#REF!</v>
      </c>
      <c r="GX1768" s="9" t="e">
        <f ca="1">INDIRECT(ADDRESS(ROW(),Controls!#REF!+135))</f>
        <v>#REF!</v>
      </c>
      <c r="HJ1768" s="9" t="e">
        <f t="shared" ca="1" si="162"/>
        <v>#REF!</v>
      </c>
      <c r="HK1768" s="9" t="e">
        <f t="shared" ca="1" si="163"/>
        <v>#REF!</v>
      </c>
      <c r="HL1768" s="9" t="e">
        <f t="shared" ca="1" si="164"/>
        <v>#REF!</v>
      </c>
      <c r="HM1768" s="9" t="e">
        <f t="shared" ca="1" si="165"/>
        <v>#REF!</v>
      </c>
      <c r="HN1768" s="9" t="e">
        <f ca="1">SQRT($GS1768*(1-$GS1768/Controls!$D$15))</f>
        <v>#REF!</v>
      </c>
      <c r="HO1768" s="9" t="e">
        <f t="shared" ca="1" si="166"/>
        <v>#REF!</v>
      </c>
      <c r="HP1768" s="9" t="e">
        <f t="shared" ca="1" si="167"/>
        <v>#REF!</v>
      </c>
      <c r="HQ1768" s="9" t="e">
        <f ca="1">IF($GV1768=0,NA(),($GX1768*Controls!#REF!))</f>
        <v>#REF!</v>
      </c>
    </row>
    <row r="1769" spans="198:225" x14ac:dyDescent="0.25">
      <c r="GP1769" s="9" t="e">
        <f ca="1">INDIRECT(ADDRESS(ROW(),Controls!#REF!+30))</f>
        <v>#REF!</v>
      </c>
      <c r="GQ1769" s="9" t="e">
        <f ca="1">INDIRECT(ADDRESS(ROW(),Controls!#REF!+45))</f>
        <v>#REF!</v>
      </c>
      <c r="GR1769" s="9" t="e">
        <f ca="1">INDIRECT(ADDRESS(ROW(),Controls!#REF!+60))</f>
        <v>#REF!</v>
      </c>
      <c r="GS1769" s="9" t="e">
        <f ca="1">INDIRECT(ADDRESS(ROW(),Controls!#REF!+75))</f>
        <v>#REF!</v>
      </c>
      <c r="GT1769" s="9" t="e">
        <f ca="1">INDIRECT(ADDRESS(ROW(),Controls!#REF!+90))</f>
        <v>#REF!</v>
      </c>
      <c r="GU1769" s="9" t="e">
        <f ca="1">INDIRECT(ADDRESS(ROW(),Controls!#REF!+105))</f>
        <v>#REF!</v>
      </c>
      <c r="GV1769" s="9" t="e">
        <f ca="1">INDIRECT(ADDRESS(ROW(),Controls!#REF!+120))</f>
        <v>#REF!</v>
      </c>
      <c r="GW1769" s="9" t="e">
        <f ca="1">INDIRECT(ADDRESS(ROW(),Controls!#REF!+15))</f>
        <v>#REF!</v>
      </c>
      <c r="GX1769" s="9" t="e">
        <f ca="1">INDIRECT(ADDRESS(ROW(),Controls!#REF!+135))</f>
        <v>#REF!</v>
      </c>
      <c r="HJ1769" s="9" t="e">
        <f t="shared" ca="1" si="162"/>
        <v>#REF!</v>
      </c>
      <c r="HK1769" s="9" t="e">
        <f t="shared" ca="1" si="163"/>
        <v>#REF!</v>
      </c>
      <c r="HL1769" s="9" t="e">
        <f t="shared" ca="1" si="164"/>
        <v>#REF!</v>
      </c>
      <c r="HM1769" s="9" t="e">
        <f t="shared" ca="1" si="165"/>
        <v>#REF!</v>
      </c>
      <c r="HN1769" s="9" t="e">
        <f ca="1">SQRT($GS1769*(1-$GS1769/Controls!$D$15))</f>
        <v>#REF!</v>
      </c>
      <c r="HO1769" s="9" t="e">
        <f t="shared" ca="1" si="166"/>
        <v>#REF!</v>
      </c>
      <c r="HP1769" s="9" t="e">
        <f t="shared" ca="1" si="167"/>
        <v>#REF!</v>
      </c>
      <c r="HQ1769" s="9" t="e">
        <f ca="1">IF($GV1769=0,NA(),($GX1769*Controls!#REF!))</f>
        <v>#REF!</v>
      </c>
    </row>
    <row r="1770" spans="198:225" x14ac:dyDescent="0.25">
      <c r="GP1770" s="9" t="e">
        <f ca="1">INDIRECT(ADDRESS(ROW(),Controls!#REF!+30))</f>
        <v>#REF!</v>
      </c>
      <c r="GQ1770" s="9" t="e">
        <f ca="1">INDIRECT(ADDRESS(ROW(),Controls!#REF!+45))</f>
        <v>#REF!</v>
      </c>
      <c r="GR1770" s="9" t="e">
        <f ca="1">INDIRECT(ADDRESS(ROW(),Controls!#REF!+60))</f>
        <v>#REF!</v>
      </c>
      <c r="GS1770" s="9" t="e">
        <f ca="1">INDIRECT(ADDRESS(ROW(),Controls!#REF!+75))</f>
        <v>#REF!</v>
      </c>
      <c r="GT1770" s="9" t="e">
        <f ca="1">INDIRECT(ADDRESS(ROW(),Controls!#REF!+90))</f>
        <v>#REF!</v>
      </c>
      <c r="GU1770" s="9" t="e">
        <f ca="1">INDIRECT(ADDRESS(ROW(),Controls!#REF!+105))</f>
        <v>#REF!</v>
      </c>
      <c r="GV1770" s="9" t="e">
        <f ca="1">INDIRECT(ADDRESS(ROW(),Controls!#REF!+120))</f>
        <v>#REF!</v>
      </c>
      <c r="GW1770" s="9" t="e">
        <f ca="1">INDIRECT(ADDRESS(ROW(),Controls!#REF!+15))</f>
        <v>#REF!</v>
      </c>
      <c r="GX1770" s="9" t="e">
        <f ca="1">INDIRECT(ADDRESS(ROW(),Controls!#REF!+135))</f>
        <v>#REF!</v>
      </c>
      <c r="HJ1770" s="9" t="e">
        <f t="shared" ca="1" si="162"/>
        <v>#REF!</v>
      </c>
      <c r="HK1770" s="9" t="e">
        <f t="shared" ca="1" si="163"/>
        <v>#REF!</v>
      </c>
      <c r="HL1770" s="9" t="e">
        <f t="shared" ca="1" si="164"/>
        <v>#REF!</v>
      </c>
      <c r="HM1770" s="9" t="e">
        <f t="shared" ca="1" si="165"/>
        <v>#REF!</v>
      </c>
      <c r="HN1770" s="9" t="e">
        <f ca="1">SQRT($GS1770*(1-$GS1770/Controls!$D$15))</f>
        <v>#REF!</v>
      </c>
      <c r="HO1770" s="9" t="e">
        <f t="shared" ca="1" si="166"/>
        <v>#REF!</v>
      </c>
      <c r="HP1770" s="9" t="e">
        <f t="shared" ca="1" si="167"/>
        <v>#REF!</v>
      </c>
      <c r="HQ1770" s="9" t="e">
        <f ca="1">IF($GV1770=0,NA(),($GX1770*Controls!#REF!))</f>
        <v>#REF!</v>
      </c>
    </row>
    <row r="1771" spans="198:225" x14ac:dyDescent="0.25">
      <c r="GP1771" s="9" t="e">
        <f ca="1">INDIRECT(ADDRESS(ROW(),Controls!#REF!+30))</f>
        <v>#REF!</v>
      </c>
      <c r="GQ1771" s="9" t="e">
        <f ca="1">INDIRECT(ADDRESS(ROW(),Controls!#REF!+45))</f>
        <v>#REF!</v>
      </c>
      <c r="GR1771" s="9" t="e">
        <f ca="1">INDIRECT(ADDRESS(ROW(),Controls!#REF!+60))</f>
        <v>#REF!</v>
      </c>
      <c r="GS1771" s="9" t="e">
        <f ca="1">INDIRECT(ADDRESS(ROW(),Controls!#REF!+75))</f>
        <v>#REF!</v>
      </c>
      <c r="GT1771" s="9" t="e">
        <f ca="1">INDIRECT(ADDRESS(ROW(),Controls!#REF!+90))</f>
        <v>#REF!</v>
      </c>
      <c r="GU1771" s="9" t="e">
        <f ca="1">INDIRECT(ADDRESS(ROW(),Controls!#REF!+105))</f>
        <v>#REF!</v>
      </c>
      <c r="GV1771" s="9" t="e">
        <f ca="1">INDIRECT(ADDRESS(ROW(),Controls!#REF!+120))</f>
        <v>#REF!</v>
      </c>
      <c r="GW1771" s="9" t="e">
        <f ca="1">INDIRECT(ADDRESS(ROW(),Controls!#REF!+15))</f>
        <v>#REF!</v>
      </c>
      <c r="GX1771" s="9" t="e">
        <f ca="1">INDIRECT(ADDRESS(ROW(),Controls!#REF!+135))</f>
        <v>#REF!</v>
      </c>
      <c r="HJ1771" s="9" t="e">
        <f t="shared" ca="1" si="162"/>
        <v>#REF!</v>
      </c>
      <c r="HK1771" s="9" t="e">
        <f t="shared" ca="1" si="163"/>
        <v>#REF!</v>
      </c>
      <c r="HL1771" s="9" t="e">
        <f t="shared" ca="1" si="164"/>
        <v>#REF!</v>
      </c>
      <c r="HM1771" s="9" t="e">
        <f t="shared" ca="1" si="165"/>
        <v>#REF!</v>
      </c>
      <c r="HN1771" s="9" t="e">
        <f ca="1">SQRT($GS1771*(1-$GS1771/Controls!$D$15))</f>
        <v>#REF!</v>
      </c>
      <c r="HO1771" s="9" t="e">
        <f t="shared" ca="1" si="166"/>
        <v>#REF!</v>
      </c>
      <c r="HP1771" s="9" t="e">
        <f t="shared" ca="1" si="167"/>
        <v>#REF!</v>
      </c>
      <c r="HQ1771" s="9" t="e">
        <f ca="1">IF($GV1771=0,NA(),($GX1771*Controls!#REF!))</f>
        <v>#REF!</v>
      </c>
    </row>
    <row r="1772" spans="198:225" x14ac:dyDescent="0.25">
      <c r="GP1772" s="9" t="e">
        <f ca="1">INDIRECT(ADDRESS(ROW(),Controls!#REF!+30))</f>
        <v>#REF!</v>
      </c>
      <c r="GQ1772" s="9" t="e">
        <f ca="1">INDIRECT(ADDRESS(ROW(),Controls!#REF!+45))</f>
        <v>#REF!</v>
      </c>
      <c r="GR1772" s="9" t="e">
        <f ca="1">INDIRECT(ADDRESS(ROW(),Controls!#REF!+60))</f>
        <v>#REF!</v>
      </c>
      <c r="GS1772" s="9" t="e">
        <f ca="1">INDIRECT(ADDRESS(ROW(),Controls!#REF!+75))</f>
        <v>#REF!</v>
      </c>
      <c r="GT1772" s="9" t="e">
        <f ca="1">INDIRECT(ADDRESS(ROW(),Controls!#REF!+90))</f>
        <v>#REF!</v>
      </c>
      <c r="GU1772" s="9" t="e">
        <f ca="1">INDIRECT(ADDRESS(ROW(),Controls!#REF!+105))</f>
        <v>#REF!</v>
      </c>
      <c r="GV1772" s="9" t="e">
        <f ca="1">INDIRECT(ADDRESS(ROW(),Controls!#REF!+120))</f>
        <v>#REF!</v>
      </c>
      <c r="GW1772" s="9" t="e">
        <f ca="1">INDIRECT(ADDRESS(ROW(),Controls!#REF!+15))</f>
        <v>#REF!</v>
      </c>
      <c r="GX1772" s="9" t="e">
        <f ca="1">INDIRECT(ADDRESS(ROW(),Controls!#REF!+135))</f>
        <v>#REF!</v>
      </c>
      <c r="HJ1772" s="9" t="e">
        <f t="shared" ca="1" si="162"/>
        <v>#REF!</v>
      </c>
      <c r="HK1772" s="9" t="e">
        <f t="shared" ca="1" si="163"/>
        <v>#REF!</v>
      </c>
      <c r="HL1772" s="9" t="e">
        <f t="shared" ca="1" si="164"/>
        <v>#REF!</v>
      </c>
      <c r="HM1772" s="9" t="e">
        <f t="shared" ca="1" si="165"/>
        <v>#REF!</v>
      </c>
      <c r="HN1772" s="9" t="e">
        <f ca="1">SQRT($GS1772*(1-$GS1772/Controls!$D$15))</f>
        <v>#REF!</v>
      </c>
      <c r="HO1772" s="9" t="e">
        <f t="shared" ca="1" si="166"/>
        <v>#REF!</v>
      </c>
      <c r="HP1772" s="9" t="e">
        <f t="shared" ca="1" si="167"/>
        <v>#REF!</v>
      </c>
      <c r="HQ1772" s="9" t="e">
        <f ca="1">IF($GV1772=0,NA(),($GX1772*Controls!#REF!))</f>
        <v>#REF!</v>
      </c>
    </row>
    <row r="1773" spans="198:225" x14ac:dyDescent="0.25">
      <c r="GP1773" s="9" t="e">
        <f ca="1">INDIRECT(ADDRESS(ROW(),Controls!#REF!+30))</f>
        <v>#REF!</v>
      </c>
      <c r="GQ1773" s="9" t="e">
        <f ca="1">INDIRECT(ADDRESS(ROW(),Controls!#REF!+45))</f>
        <v>#REF!</v>
      </c>
      <c r="GR1773" s="9" t="e">
        <f ca="1">INDIRECT(ADDRESS(ROW(),Controls!#REF!+60))</f>
        <v>#REF!</v>
      </c>
      <c r="GS1773" s="9" t="e">
        <f ca="1">INDIRECT(ADDRESS(ROW(),Controls!#REF!+75))</f>
        <v>#REF!</v>
      </c>
      <c r="GT1773" s="9" t="e">
        <f ca="1">INDIRECT(ADDRESS(ROW(),Controls!#REF!+90))</f>
        <v>#REF!</v>
      </c>
      <c r="GU1773" s="9" t="e">
        <f ca="1">INDIRECT(ADDRESS(ROW(),Controls!#REF!+105))</f>
        <v>#REF!</v>
      </c>
      <c r="GV1773" s="9" t="e">
        <f ca="1">INDIRECT(ADDRESS(ROW(),Controls!#REF!+120))</f>
        <v>#REF!</v>
      </c>
      <c r="GW1773" s="9" t="e">
        <f ca="1">INDIRECT(ADDRESS(ROW(),Controls!#REF!+15))</f>
        <v>#REF!</v>
      </c>
      <c r="GX1773" s="9" t="e">
        <f ca="1">INDIRECT(ADDRESS(ROW(),Controls!#REF!+135))</f>
        <v>#REF!</v>
      </c>
      <c r="HJ1773" s="9" t="e">
        <f t="shared" ca="1" si="162"/>
        <v>#REF!</v>
      </c>
      <c r="HK1773" s="9" t="e">
        <f t="shared" ca="1" si="163"/>
        <v>#REF!</v>
      </c>
      <c r="HL1773" s="9" t="e">
        <f t="shared" ca="1" si="164"/>
        <v>#REF!</v>
      </c>
      <c r="HM1773" s="9" t="e">
        <f t="shared" ca="1" si="165"/>
        <v>#REF!</v>
      </c>
      <c r="HN1773" s="9" t="e">
        <f ca="1">SQRT($GS1773*(1-$GS1773/Controls!$D$15))</f>
        <v>#REF!</v>
      </c>
      <c r="HO1773" s="9" t="e">
        <f t="shared" ca="1" si="166"/>
        <v>#REF!</v>
      </c>
      <c r="HP1773" s="9" t="e">
        <f t="shared" ca="1" si="167"/>
        <v>#REF!</v>
      </c>
      <c r="HQ1773" s="9" t="e">
        <f ca="1">IF($GV1773=0,NA(),($GX1773*Controls!#REF!))</f>
        <v>#REF!</v>
      </c>
    </row>
    <row r="1774" spans="198:225" x14ac:dyDescent="0.25">
      <c r="GP1774" s="9" t="e">
        <f ca="1">INDIRECT(ADDRESS(ROW(),Controls!#REF!+30))</f>
        <v>#REF!</v>
      </c>
      <c r="GQ1774" s="9" t="e">
        <f ca="1">INDIRECT(ADDRESS(ROW(),Controls!#REF!+45))</f>
        <v>#REF!</v>
      </c>
      <c r="GR1774" s="9" t="e">
        <f ca="1">INDIRECT(ADDRESS(ROW(),Controls!#REF!+60))</f>
        <v>#REF!</v>
      </c>
      <c r="GS1774" s="9" t="e">
        <f ca="1">INDIRECT(ADDRESS(ROW(),Controls!#REF!+75))</f>
        <v>#REF!</v>
      </c>
      <c r="GT1774" s="9" t="e">
        <f ca="1">INDIRECT(ADDRESS(ROW(),Controls!#REF!+90))</f>
        <v>#REF!</v>
      </c>
      <c r="GU1774" s="9" t="e">
        <f ca="1">INDIRECT(ADDRESS(ROW(),Controls!#REF!+105))</f>
        <v>#REF!</v>
      </c>
      <c r="GV1774" s="9" t="e">
        <f ca="1">INDIRECT(ADDRESS(ROW(),Controls!#REF!+120))</f>
        <v>#REF!</v>
      </c>
      <c r="GW1774" s="9" t="e">
        <f ca="1">INDIRECT(ADDRESS(ROW(),Controls!#REF!+15))</f>
        <v>#REF!</v>
      </c>
      <c r="GX1774" s="9" t="e">
        <f ca="1">INDIRECT(ADDRESS(ROW(),Controls!#REF!+135))</f>
        <v>#REF!</v>
      </c>
      <c r="HJ1774" s="9" t="e">
        <f t="shared" ca="1" si="162"/>
        <v>#REF!</v>
      </c>
      <c r="HK1774" s="9" t="e">
        <f t="shared" ca="1" si="163"/>
        <v>#REF!</v>
      </c>
      <c r="HL1774" s="9" t="e">
        <f t="shared" ca="1" si="164"/>
        <v>#REF!</v>
      </c>
      <c r="HM1774" s="9" t="e">
        <f t="shared" ca="1" si="165"/>
        <v>#REF!</v>
      </c>
      <c r="HN1774" s="9" t="e">
        <f ca="1">SQRT($GS1774*(1-$GS1774/Controls!$D$15))</f>
        <v>#REF!</v>
      </c>
      <c r="HO1774" s="9" t="e">
        <f t="shared" ca="1" si="166"/>
        <v>#REF!</v>
      </c>
      <c r="HP1774" s="9" t="e">
        <f t="shared" ca="1" si="167"/>
        <v>#REF!</v>
      </c>
      <c r="HQ1774" s="9" t="e">
        <f ca="1">IF($GV1774=0,NA(),($GX1774*Controls!#REF!))</f>
        <v>#REF!</v>
      </c>
    </row>
    <row r="1775" spans="198:225" x14ac:dyDescent="0.25">
      <c r="GP1775" s="9" t="e">
        <f ca="1">INDIRECT(ADDRESS(ROW(),Controls!#REF!+30))</f>
        <v>#REF!</v>
      </c>
      <c r="GQ1775" s="9" t="e">
        <f ca="1">INDIRECT(ADDRESS(ROW(),Controls!#REF!+45))</f>
        <v>#REF!</v>
      </c>
      <c r="GR1775" s="9" t="e">
        <f ca="1">INDIRECT(ADDRESS(ROW(),Controls!#REF!+60))</f>
        <v>#REF!</v>
      </c>
      <c r="GS1775" s="9" t="e">
        <f ca="1">INDIRECT(ADDRESS(ROW(),Controls!#REF!+75))</f>
        <v>#REF!</v>
      </c>
      <c r="GT1775" s="9" t="e">
        <f ca="1">INDIRECT(ADDRESS(ROW(),Controls!#REF!+90))</f>
        <v>#REF!</v>
      </c>
      <c r="GU1775" s="9" t="e">
        <f ca="1">INDIRECT(ADDRESS(ROW(),Controls!#REF!+105))</f>
        <v>#REF!</v>
      </c>
      <c r="GV1775" s="9" t="e">
        <f ca="1">INDIRECT(ADDRESS(ROW(),Controls!#REF!+120))</f>
        <v>#REF!</v>
      </c>
      <c r="GW1775" s="9" t="e">
        <f ca="1">INDIRECT(ADDRESS(ROW(),Controls!#REF!+15))</f>
        <v>#REF!</v>
      </c>
      <c r="GX1775" s="9" t="e">
        <f ca="1">INDIRECT(ADDRESS(ROW(),Controls!#REF!+135))</f>
        <v>#REF!</v>
      </c>
      <c r="HJ1775" s="9" t="e">
        <f t="shared" ca="1" si="162"/>
        <v>#REF!</v>
      </c>
      <c r="HK1775" s="9" t="e">
        <f t="shared" ca="1" si="163"/>
        <v>#REF!</v>
      </c>
      <c r="HL1775" s="9" t="e">
        <f t="shared" ca="1" si="164"/>
        <v>#REF!</v>
      </c>
      <c r="HM1775" s="9" t="e">
        <f t="shared" ca="1" si="165"/>
        <v>#REF!</v>
      </c>
      <c r="HN1775" s="9" t="e">
        <f ca="1">SQRT($GS1775*(1-$GS1775/Controls!$D$15))</f>
        <v>#REF!</v>
      </c>
      <c r="HO1775" s="9" t="e">
        <f t="shared" ca="1" si="166"/>
        <v>#REF!</v>
      </c>
      <c r="HP1775" s="9" t="e">
        <f t="shared" ca="1" si="167"/>
        <v>#REF!</v>
      </c>
      <c r="HQ1775" s="9" t="e">
        <f ca="1">IF($GV1775=0,NA(),($GX1775*Controls!#REF!))</f>
        <v>#REF!</v>
      </c>
    </row>
    <row r="1776" spans="198:225" x14ac:dyDescent="0.25">
      <c r="GP1776" s="9" t="e">
        <f ca="1">INDIRECT(ADDRESS(ROW(),Controls!#REF!+30))</f>
        <v>#REF!</v>
      </c>
      <c r="GQ1776" s="9" t="e">
        <f ca="1">INDIRECT(ADDRESS(ROW(),Controls!#REF!+45))</f>
        <v>#REF!</v>
      </c>
      <c r="GR1776" s="9" t="e">
        <f ca="1">INDIRECT(ADDRESS(ROW(),Controls!#REF!+60))</f>
        <v>#REF!</v>
      </c>
      <c r="GS1776" s="9" t="e">
        <f ca="1">INDIRECT(ADDRESS(ROW(),Controls!#REF!+75))</f>
        <v>#REF!</v>
      </c>
      <c r="GT1776" s="9" t="e">
        <f ca="1">INDIRECT(ADDRESS(ROW(),Controls!#REF!+90))</f>
        <v>#REF!</v>
      </c>
      <c r="GU1776" s="9" t="e">
        <f ca="1">INDIRECT(ADDRESS(ROW(),Controls!#REF!+105))</f>
        <v>#REF!</v>
      </c>
      <c r="GV1776" s="9" t="e">
        <f ca="1">INDIRECT(ADDRESS(ROW(),Controls!#REF!+120))</f>
        <v>#REF!</v>
      </c>
      <c r="GW1776" s="9" t="e">
        <f ca="1">INDIRECT(ADDRESS(ROW(),Controls!#REF!+15))</f>
        <v>#REF!</v>
      </c>
      <c r="GX1776" s="9" t="e">
        <f ca="1">INDIRECT(ADDRESS(ROW(),Controls!#REF!+135))</f>
        <v>#REF!</v>
      </c>
      <c r="HJ1776" s="9" t="e">
        <f t="shared" ca="1" si="162"/>
        <v>#REF!</v>
      </c>
      <c r="HK1776" s="9" t="e">
        <f t="shared" ca="1" si="163"/>
        <v>#REF!</v>
      </c>
      <c r="HL1776" s="9" t="e">
        <f t="shared" ca="1" si="164"/>
        <v>#REF!</v>
      </c>
      <c r="HM1776" s="9" t="e">
        <f t="shared" ca="1" si="165"/>
        <v>#REF!</v>
      </c>
      <c r="HN1776" s="9" t="e">
        <f ca="1">SQRT($GS1776*(1-$GS1776/Controls!$D$15))</f>
        <v>#REF!</v>
      </c>
      <c r="HO1776" s="9" t="e">
        <f t="shared" ca="1" si="166"/>
        <v>#REF!</v>
      </c>
      <c r="HP1776" s="9" t="e">
        <f t="shared" ca="1" si="167"/>
        <v>#REF!</v>
      </c>
      <c r="HQ1776" s="9" t="e">
        <f ca="1">IF($GV1776=0,NA(),($GX1776*Controls!#REF!))</f>
        <v>#REF!</v>
      </c>
    </row>
    <row r="1777" spans="198:225" x14ac:dyDescent="0.25">
      <c r="GP1777" s="9" t="e">
        <f ca="1">INDIRECT(ADDRESS(ROW(),Controls!#REF!+30))</f>
        <v>#REF!</v>
      </c>
      <c r="GQ1777" s="9" t="e">
        <f ca="1">INDIRECT(ADDRESS(ROW(),Controls!#REF!+45))</f>
        <v>#REF!</v>
      </c>
      <c r="GR1777" s="9" t="e">
        <f ca="1">INDIRECT(ADDRESS(ROW(),Controls!#REF!+60))</f>
        <v>#REF!</v>
      </c>
      <c r="GS1777" s="9" t="e">
        <f ca="1">INDIRECT(ADDRESS(ROW(),Controls!#REF!+75))</f>
        <v>#REF!</v>
      </c>
      <c r="GT1777" s="9" t="e">
        <f ca="1">INDIRECT(ADDRESS(ROW(),Controls!#REF!+90))</f>
        <v>#REF!</v>
      </c>
      <c r="GU1777" s="9" t="e">
        <f ca="1">INDIRECT(ADDRESS(ROW(),Controls!#REF!+105))</f>
        <v>#REF!</v>
      </c>
      <c r="GV1777" s="9" t="e">
        <f ca="1">INDIRECT(ADDRESS(ROW(),Controls!#REF!+120))</f>
        <v>#REF!</v>
      </c>
      <c r="GW1777" s="9" t="e">
        <f ca="1">INDIRECT(ADDRESS(ROW(),Controls!#REF!+15))</f>
        <v>#REF!</v>
      </c>
      <c r="GX1777" s="9" t="e">
        <f ca="1">INDIRECT(ADDRESS(ROW(),Controls!#REF!+135))</f>
        <v>#REF!</v>
      </c>
      <c r="HJ1777" s="9" t="e">
        <f t="shared" ca="1" si="162"/>
        <v>#REF!</v>
      </c>
      <c r="HK1777" s="9" t="e">
        <f t="shared" ca="1" si="163"/>
        <v>#REF!</v>
      </c>
      <c r="HL1777" s="9" t="e">
        <f t="shared" ca="1" si="164"/>
        <v>#REF!</v>
      </c>
      <c r="HM1777" s="9" t="e">
        <f t="shared" ca="1" si="165"/>
        <v>#REF!</v>
      </c>
      <c r="HN1777" s="9" t="e">
        <f ca="1">SQRT($GS1777*(1-$GS1777/Controls!$D$15))</f>
        <v>#REF!</v>
      </c>
      <c r="HO1777" s="9" t="e">
        <f t="shared" ca="1" si="166"/>
        <v>#REF!</v>
      </c>
      <c r="HP1777" s="9" t="e">
        <f t="shared" ca="1" si="167"/>
        <v>#REF!</v>
      </c>
      <c r="HQ1777" s="9" t="e">
        <f ca="1">IF($GV1777=0,NA(),($GX1777*Controls!#REF!))</f>
        <v>#REF!</v>
      </c>
    </row>
    <row r="1778" spans="198:225" x14ac:dyDescent="0.25">
      <c r="GP1778" s="9" t="e">
        <f ca="1">INDIRECT(ADDRESS(ROW(),Controls!#REF!+30))</f>
        <v>#REF!</v>
      </c>
      <c r="GQ1778" s="9" t="e">
        <f ca="1">INDIRECT(ADDRESS(ROW(),Controls!#REF!+45))</f>
        <v>#REF!</v>
      </c>
      <c r="GR1778" s="9" t="e">
        <f ca="1">INDIRECT(ADDRESS(ROW(),Controls!#REF!+60))</f>
        <v>#REF!</v>
      </c>
      <c r="GS1778" s="9" t="e">
        <f ca="1">INDIRECT(ADDRESS(ROW(),Controls!#REF!+75))</f>
        <v>#REF!</v>
      </c>
      <c r="GT1778" s="9" t="e">
        <f ca="1">INDIRECT(ADDRESS(ROW(),Controls!#REF!+90))</f>
        <v>#REF!</v>
      </c>
      <c r="GU1778" s="9" t="e">
        <f ca="1">INDIRECT(ADDRESS(ROW(),Controls!#REF!+105))</f>
        <v>#REF!</v>
      </c>
      <c r="GV1778" s="9" t="e">
        <f ca="1">INDIRECT(ADDRESS(ROW(),Controls!#REF!+120))</f>
        <v>#REF!</v>
      </c>
      <c r="GW1778" s="9" t="e">
        <f ca="1">INDIRECT(ADDRESS(ROW(),Controls!#REF!+15))</f>
        <v>#REF!</v>
      </c>
      <c r="GX1778" s="9" t="e">
        <f ca="1">INDIRECT(ADDRESS(ROW(),Controls!#REF!+135))</f>
        <v>#REF!</v>
      </c>
      <c r="HJ1778" s="9" t="e">
        <f t="shared" ca="1" si="162"/>
        <v>#REF!</v>
      </c>
      <c r="HK1778" s="9" t="e">
        <f t="shared" ca="1" si="163"/>
        <v>#REF!</v>
      </c>
      <c r="HL1778" s="9" t="e">
        <f t="shared" ca="1" si="164"/>
        <v>#REF!</v>
      </c>
      <c r="HM1778" s="9" t="e">
        <f t="shared" ca="1" si="165"/>
        <v>#REF!</v>
      </c>
      <c r="HN1778" s="9" t="e">
        <f ca="1">SQRT($GS1778*(1-$GS1778/Controls!$D$15))</f>
        <v>#REF!</v>
      </c>
      <c r="HO1778" s="9" t="e">
        <f t="shared" ca="1" si="166"/>
        <v>#REF!</v>
      </c>
      <c r="HP1778" s="9" t="e">
        <f t="shared" ca="1" si="167"/>
        <v>#REF!</v>
      </c>
      <c r="HQ1778" s="9" t="e">
        <f ca="1">IF($GV1778=0,NA(),($GX1778*Controls!#REF!))</f>
        <v>#REF!</v>
      </c>
    </row>
    <row r="1779" spans="198:225" x14ac:dyDescent="0.25">
      <c r="GP1779" s="9" t="e">
        <f ca="1">INDIRECT(ADDRESS(ROW(),Controls!#REF!+30))</f>
        <v>#REF!</v>
      </c>
      <c r="GQ1779" s="9" t="e">
        <f ca="1">INDIRECT(ADDRESS(ROW(),Controls!#REF!+45))</f>
        <v>#REF!</v>
      </c>
      <c r="GR1779" s="9" t="e">
        <f ca="1">INDIRECT(ADDRESS(ROW(),Controls!#REF!+60))</f>
        <v>#REF!</v>
      </c>
      <c r="GS1779" s="9" t="e">
        <f ca="1">INDIRECT(ADDRESS(ROW(),Controls!#REF!+75))</f>
        <v>#REF!</v>
      </c>
      <c r="GT1779" s="9" t="e">
        <f ca="1">INDIRECT(ADDRESS(ROW(),Controls!#REF!+90))</f>
        <v>#REF!</v>
      </c>
      <c r="GU1779" s="9" t="e">
        <f ca="1">INDIRECT(ADDRESS(ROW(),Controls!#REF!+105))</f>
        <v>#REF!</v>
      </c>
      <c r="GV1779" s="9" t="e">
        <f ca="1">INDIRECT(ADDRESS(ROW(),Controls!#REF!+120))</f>
        <v>#REF!</v>
      </c>
      <c r="GW1779" s="9" t="e">
        <f ca="1">INDIRECT(ADDRESS(ROW(),Controls!#REF!+15))</f>
        <v>#REF!</v>
      </c>
      <c r="GX1779" s="9" t="e">
        <f ca="1">INDIRECT(ADDRESS(ROW(),Controls!#REF!+135))</f>
        <v>#REF!</v>
      </c>
      <c r="HJ1779" s="9" t="e">
        <f t="shared" ca="1" si="162"/>
        <v>#REF!</v>
      </c>
      <c r="HK1779" s="9" t="e">
        <f t="shared" ca="1" si="163"/>
        <v>#REF!</v>
      </c>
      <c r="HL1779" s="9" t="e">
        <f t="shared" ca="1" si="164"/>
        <v>#REF!</v>
      </c>
      <c r="HM1779" s="9" t="e">
        <f t="shared" ca="1" si="165"/>
        <v>#REF!</v>
      </c>
      <c r="HN1779" s="9" t="e">
        <f ca="1">SQRT($GS1779*(1-$GS1779/Controls!$D$15))</f>
        <v>#REF!</v>
      </c>
      <c r="HO1779" s="9" t="e">
        <f t="shared" ca="1" si="166"/>
        <v>#REF!</v>
      </c>
      <c r="HP1779" s="9" t="e">
        <f t="shared" ca="1" si="167"/>
        <v>#REF!</v>
      </c>
      <c r="HQ1779" s="9" t="e">
        <f ca="1">IF($GV1779=0,NA(),($GX1779*Controls!#REF!))</f>
        <v>#REF!</v>
      </c>
    </row>
    <row r="1780" spans="198:225" x14ac:dyDescent="0.25">
      <c r="GP1780" s="9" t="e">
        <f ca="1">INDIRECT(ADDRESS(ROW(),Controls!#REF!+30))</f>
        <v>#REF!</v>
      </c>
      <c r="GQ1780" s="9" t="e">
        <f ca="1">INDIRECT(ADDRESS(ROW(),Controls!#REF!+45))</f>
        <v>#REF!</v>
      </c>
      <c r="GR1780" s="9" t="e">
        <f ca="1">INDIRECT(ADDRESS(ROW(),Controls!#REF!+60))</f>
        <v>#REF!</v>
      </c>
      <c r="GS1780" s="9" t="e">
        <f ca="1">INDIRECT(ADDRESS(ROW(),Controls!#REF!+75))</f>
        <v>#REF!</v>
      </c>
      <c r="GT1780" s="9" t="e">
        <f ca="1">INDIRECT(ADDRESS(ROW(),Controls!#REF!+90))</f>
        <v>#REF!</v>
      </c>
      <c r="GU1780" s="9" t="e">
        <f ca="1">INDIRECT(ADDRESS(ROW(),Controls!#REF!+105))</f>
        <v>#REF!</v>
      </c>
      <c r="GV1780" s="9" t="e">
        <f ca="1">INDIRECT(ADDRESS(ROW(),Controls!#REF!+120))</f>
        <v>#REF!</v>
      </c>
      <c r="GW1780" s="9" t="e">
        <f ca="1">INDIRECT(ADDRESS(ROW(),Controls!#REF!+15))</f>
        <v>#REF!</v>
      </c>
      <c r="GX1780" s="9" t="e">
        <f ca="1">INDIRECT(ADDRESS(ROW(),Controls!#REF!+135))</f>
        <v>#REF!</v>
      </c>
      <c r="HJ1780" s="9" t="e">
        <f t="shared" ca="1" si="162"/>
        <v>#REF!</v>
      </c>
      <c r="HK1780" s="9" t="e">
        <f t="shared" ca="1" si="163"/>
        <v>#REF!</v>
      </c>
      <c r="HL1780" s="9" t="e">
        <f t="shared" ca="1" si="164"/>
        <v>#REF!</v>
      </c>
      <c r="HM1780" s="9" t="e">
        <f t="shared" ca="1" si="165"/>
        <v>#REF!</v>
      </c>
      <c r="HN1780" s="9" t="e">
        <f ca="1">SQRT($GS1780*(1-$GS1780/Controls!$D$15))</f>
        <v>#REF!</v>
      </c>
      <c r="HO1780" s="9" t="e">
        <f t="shared" ca="1" si="166"/>
        <v>#REF!</v>
      </c>
      <c r="HP1780" s="9" t="e">
        <f t="shared" ca="1" si="167"/>
        <v>#REF!</v>
      </c>
      <c r="HQ1780" s="9" t="e">
        <f ca="1">IF($GV1780=0,NA(),($GX1780*Controls!#REF!))</f>
        <v>#REF!</v>
      </c>
    </row>
    <row r="1781" spans="198:225" x14ac:dyDescent="0.25">
      <c r="GP1781" s="9" t="e">
        <f ca="1">INDIRECT(ADDRESS(ROW(),Controls!#REF!+30))</f>
        <v>#REF!</v>
      </c>
      <c r="GQ1781" s="9" t="e">
        <f ca="1">INDIRECT(ADDRESS(ROW(),Controls!#REF!+45))</f>
        <v>#REF!</v>
      </c>
      <c r="GR1781" s="9" t="e">
        <f ca="1">INDIRECT(ADDRESS(ROW(),Controls!#REF!+60))</f>
        <v>#REF!</v>
      </c>
      <c r="GS1781" s="9" t="e">
        <f ca="1">INDIRECT(ADDRESS(ROW(),Controls!#REF!+75))</f>
        <v>#REF!</v>
      </c>
      <c r="GT1781" s="9" t="e">
        <f ca="1">INDIRECT(ADDRESS(ROW(),Controls!#REF!+90))</f>
        <v>#REF!</v>
      </c>
      <c r="GU1781" s="9" t="e">
        <f ca="1">INDIRECT(ADDRESS(ROW(),Controls!#REF!+105))</f>
        <v>#REF!</v>
      </c>
      <c r="GV1781" s="9" t="e">
        <f ca="1">INDIRECT(ADDRESS(ROW(),Controls!#REF!+120))</f>
        <v>#REF!</v>
      </c>
      <c r="GW1781" s="9" t="e">
        <f ca="1">INDIRECT(ADDRESS(ROW(),Controls!#REF!+15))</f>
        <v>#REF!</v>
      </c>
      <c r="GX1781" s="9" t="e">
        <f ca="1">INDIRECT(ADDRESS(ROW(),Controls!#REF!+135))</f>
        <v>#REF!</v>
      </c>
      <c r="HJ1781" s="9" t="e">
        <f t="shared" ca="1" si="162"/>
        <v>#REF!</v>
      </c>
      <c r="HK1781" s="9" t="e">
        <f t="shared" ca="1" si="163"/>
        <v>#REF!</v>
      </c>
      <c r="HL1781" s="9" t="e">
        <f t="shared" ca="1" si="164"/>
        <v>#REF!</v>
      </c>
      <c r="HM1781" s="9" t="e">
        <f t="shared" ca="1" si="165"/>
        <v>#REF!</v>
      </c>
      <c r="HN1781" s="9" t="e">
        <f ca="1">SQRT($GS1781*(1-$GS1781/Controls!$D$15))</f>
        <v>#REF!</v>
      </c>
      <c r="HO1781" s="9" t="e">
        <f t="shared" ca="1" si="166"/>
        <v>#REF!</v>
      </c>
      <c r="HP1781" s="9" t="e">
        <f t="shared" ca="1" si="167"/>
        <v>#REF!</v>
      </c>
      <c r="HQ1781" s="9" t="e">
        <f ca="1">IF($GV1781=0,NA(),($GX1781*Controls!#REF!))</f>
        <v>#REF!</v>
      </c>
    </row>
    <row r="1782" spans="198:225" x14ac:dyDescent="0.25">
      <c r="GP1782" s="9" t="e">
        <f ca="1">INDIRECT(ADDRESS(ROW(),Controls!#REF!+30))</f>
        <v>#REF!</v>
      </c>
      <c r="GQ1782" s="9" t="e">
        <f ca="1">INDIRECT(ADDRESS(ROW(),Controls!#REF!+45))</f>
        <v>#REF!</v>
      </c>
      <c r="GR1782" s="9" t="e">
        <f ca="1">INDIRECT(ADDRESS(ROW(),Controls!#REF!+60))</f>
        <v>#REF!</v>
      </c>
      <c r="GS1782" s="9" t="e">
        <f ca="1">INDIRECT(ADDRESS(ROW(),Controls!#REF!+75))</f>
        <v>#REF!</v>
      </c>
      <c r="GT1782" s="9" t="e">
        <f ca="1">INDIRECT(ADDRESS(ROW(),Controls!#REF!+90))</f>
        <v>#REF!</v>
      </c>
      <c r="GU1782" s="9" t="e">
        <f ca="1">INDIRECT(ADDRESS(ROW(),Controls!#REF!+105))</f>
        <v>#REF!</v>
      </c>
      <c r="GV1782" s="9" t="e">
        <f ca="1">INDIRECT(ADDRESS(ROW(),Controls!#REF!+120))</f>
        <v>#REF!</v>
      </c>
      <c r="GW1782" s="9" t="e">
        <f ca="1">INDIRECT(ADDRESS(ROW(),Controls!#REF!+15))</f>
        <v>#REF!</v>
      </c>
      <c r="GX1782" s="9" t="e">
        <f ca="1">INDIRECT(ADDRESS(ROW(),Controls!#REF!+135))</f>
        <v>#REF!</v>
      </c>
      <c r="HJ1782" s="9" t="e">
        <f t="shared" ca="1" si="162"/>
        <v>#REF!</v>
      </c>
      <c r="HK1782" s="9" t="e">
        <f t="shared" ca="1" si="163"/>
        <v>#REF!</v>
      </c>
      <c r="HL1782" s="9" t="e">
        <f t="shared" ca="1" si="164"/>
        <v>#REF!</v>
      </c>
      <c r="HM1782" s="9" t="e">
        <f t="shared" ca="1" si="165"/>
        <v>#REF!</v>
      </c>
      <c r="HN1782" s="9" t="e">
        <f ca="1">SQRT($GS1782*(1-$GS1782/Controls!$D$15))</f>
        <v>#REF!</v>
      </c>
      <c r="HO1782" s="9" t="e">
        <f t="shared" ca="1" si="166"/>
        <v>#REF!</v>
      </c>
      <c r="HP1782" s="9" t="e">
        <f t="shared" ca="1" si="167"/>
        <v>#REF!</v>
      </c>
      <c r="HQ1782" s="9" t="e">
        <f ca="1">IF($GV1782=0,NA(),($GX1782*Controls!#REF!))</f>
        <v>#REF!</v>
      </c>
    </row>
    <row r="1783" spans="198:225" x14ac:dyDescent="0.25">
      <c r="GP1783" s="9" t="e">
        <f ca="1">INDIRECT(ADDRESS(ROW(),Controls!#REF!+30))</f>
        <v>#REF!</v>
      </c>
      <c r="GQ1783" s="9" t="e">
        <f ca="1">INDIRECT(ADDRESS(ROW(),Controls!#REF!+45))</f>
        <v>#REF!</v>
      </c>
      <c r="GR1783" s="9" t="e">
        <f ca="1">INDIRECT(ADDRESS(ROW(),Controls!#REF!+60))</f>
        <v>#REF!</v>
      </c>
      <c r="GS1783" s="9" t="e">
        <f ca="1">INDIRECT(ADDRESS(ROW(),Controls!#REF!+75))</f>
        <v>#REF!</v>
      </c>
      <c r="GT1783" s="9" t="e">
        <f ca="1">INDIRECT(ADDRESS(ROW(),Controls!#REF!+90))</f>
        <v>#REF!</v>
      </c>
      <c r="GU1783" s="9" t="e">
        <f ca="1">INDIRECT(ADDRESS(ROW(),Controls!#REF!+105))</f>
        <v>#REF!</v>
      </c>
      <c r="GV1783" s="9" t="e">
        <f ca="1">INDIRECT(ADDRESS(ROW(),Controls!#REF!+120))</f>
        <v>#REF!</v>
      </c>
      <c r="GW1783" s="9" t="e">
        <f ca="1">INDIRECT(ADDRESS(ROW(),Controls!#REF!+15))</f>
        <v>#REF!</v>
      </c>
      <c r="GX1783" s="9" t="e">
        <f ca="1">INDIRECT(ADDRESS(ROW(),Controls!#REF!+135))</f>
        <v>#REF!</v>
      </c>
      <c r="HJ1783" s="9" t="e">
        <f t="shared" ca="1" si="162"/>
        <v>#REF!</v>
      </c>
      <c r="HK1783" s="9" t="e">
        <f t="shared" ca="1" si="163"/>
        <v>#REF!</v>
      </c>
      <c r="HL1783" s="9" t="e">
        <f t="shared" ca="1" si="164"/>
        <v>#REF!</v>
      </c>
      <c r="HM1783" s="9" t="e">
        <f t="shared" ca="1" si="165"/>
        <v>#REF!</v>
      </c>
      <c r="HN1783" s="9" t="e">
        <f ca="1">SQRT($GS1783*(1-$GS1783/Controls!$D$15))</f>
        <v>#REF!</v>
      </c>
      <c r="HO1783" s="9" t="e">
        <f t="shared" ca="1" si="166"/>
        <v>#REF!</v>
      </c>
      <c r="HP1783" s="9" t="e">
        <f t="shared" ca="1" si="167"/>
        <v>#REF!</v>
      </c>
      <c r="HQ1783" s="9" t="e">
        <f ca="1">IF($GV1783=0,NA(),($GX1783*Controls!#REF!))</f>
        <v>#REF!</v>
      </c>
    </row>
    <row r="1784" spans="198:225" x14ac:dyDescent="0.25">
      <c r="GP1784" s="9" t="e">
        <f ca="1">INDIRECT(ADDRESS(ROW(),Controls!#REF!+30))</f>
        <v>#REF!</v>
      </c>
      <c r="GQ1784" s="9" t="e">
        <f ca="1">INDIRECT(ADDRESS(ROW(),Controls!#REF!+45))</f>
        <v>#REF!</v>
      </c>
      <c r="GR1784" s="9" t="e">
        <f ca="1">INDIRECT(ADDRESS(ROW(),Controls!#REF!+60))</f>
        <v>#REF!</v>
      </c>
      <c r="GS1784" s="9" t="e">
        <f ca="1">INDIRECT(ADDRESS(ROW(),Controls!#REF!+75))</f>
        <v>#REF!</v>
      </c>
      <c r="GT1784" s="9" t="e">
        <f ca="1">INDIRECT(ADDRESS(ROW(),Controls!#REF!+90))</f>
        <v>#REF!</v>
      </c>
      <c r="GU1784" s="9" t="e">
        <f ca="1">INDIRECT(ADDRESS(ROW(),Controls!#REF!+105))</f>
        <v>#REF!</v>
      </c>
      <c r="GV1784" s="9" t="e">
        <f ca="1">INDIRECT(ADDRESS(ROW(),Controls!#REF!+120))</f>
        <v>#REF!</v>
      </c>
      <c r="GW1784" s="9" t="e">
        <f ca="1">INDIRECT(ADDRESS(ROW(),Controls!#REF!+15))</f>
        <v>#REF!</v>
      </c>
      <c r="GX1784" s="9" t="e">
        <f ca="1">INDIRECT(ADDRESS(ROW(),Controls!#REF!+135))</f>
        <v>#REF!</v>
      </c>
      <c r="HJ1784" s="9" t="e">
        <f t="shared" ca="1" si="162"/>
        <v>#REF!</v>
      </c>
      <c r="HK1784" s="9" t="e">
        <f t="shared" ca="1" si="163"/>
        <v>#REF!</v>
      </c>
      <c r="HL1784" s="9" t="e">
        <f t="shared" ca="1" si="164"/>
        <v>#REF!</v>
      </c>
      <c r="HM1784" s="9" t="e">
        <f t="shared" ca="1" si="165"/>
        <v>#REF!</v>
      </c>
      <c r="HN1784" s="9" t="e">
        <f ca="1">SQRT($GS1784*(1-$GS1784/Controls!$D$15))</f>
        <v>#REF!</v>
      </c>
      <c r="HO1784" s="9" t="e">
        <f t="shared" ca="1" si="166"/>
        <v>#REF!</v>
      </c>
      <c r="HP1784" s="9" t="e">
        <f t="shared" ca="1" si="167"/>
        <v>#REF!</v>
      </c>
      <c r="HQ1784" s="9" t="e">
        <f ca="1">IF($GV1784=0,NA(),($GX1784*Controls!#REF!))</f>
        <v>#REF!</v>
      </c>
    </row>
    <row r="1785" spans="198:225" x14ac:dyDescent="0.25">
      <c r="GP1785" s="9" t="e">
        <f ca="1">INDIRECT(ADDRESS(ROW(),Controls!#REF!+30))</f>
        <v>#REF!</v>
      </c>
      <c r="GQ1785" s="9" t="e">
        <f ca="1">INDIRECT(ADDRESS(ROW(),Controls!#REF!+45))</f>
        <v>#REF!</v>
      </c>
      <c r="GR1785" s="9" t="e">
        <f ca="1">INDIRECT(ADDRESS(ROW(),Controls!#REF!+60))</f>
        <v>#REF!</v>
      </c>
      <c r="GS1785" s="9" t="e">
        <f ca="1">INDIRECT(ADDRESS(ROW(),Controls!#REF!+75))</f>
        <v>#REF!</v>
      </c>
      <c r="GT1785" s="9" t="e">
        <f ca="1">INDIRECT(ADDRESS(ROW(),Controls!#REF!+90))</f>
        <v>#REF!</v>
      </c>
      <c r="GU1785" s="9" t="e">
        <f ca="1">INDIRECT(ADDRESS(ROW(),Controls!#REF!+105))</f>
        <v>#REF!</v>
      </c>
      <c r="GV1785" s="9" t="e">
        <f ca="1">INDIRECT(ADDRESS(ROW(),Controls!#REF!+120))</f>
        <v>#REF!</v>
      </c>
      <c r="GW1785" s="9" t="e">
        <f ca="1">INDIRECT(ADDRESS(ROW(),Controls!#REF!+15))</f>
        <v>#REF!</v>
      </c>
      <c r="GX1785" s="9" t="e">
        <f ca="1">INDIRECT(ADDRESS(ROW(),Controls!#REF!+135))</f>
        <v>#REF!</v>
      </c>
      <c r="HJ1785" s="9" t="e">
        <f t="shared" ca="1" si="162"/>
        <v>#REF!</v>
      </c>
      <c r="HK1785" s="9" t="e">
        <f t="shared" ca="1" si="163"/>
        <v>#REF!</v>
      </c>
      <c r="HL1785" s="9" t="e">
        <f t="shared" ca="1" si="164"/>
        <v>#REF!</v>
      </c>
      <c r="HM1785" s="9" t="e">
        <f t="shared" ca="1" si="165"/>
        <v>#REF!</v>
      </c>
      <c r="HN1785" s="9" t="e">
        <f ca="1">SQRT($GS1785*(1-$GS1785/Controls!$D$15))</f>
        <v>#REF!</v>
      </c>
      <c r="HO1785" s="9" t="e">
        <f t="shared" ca="1" si="166"/>
        <v>#REF!</v>
      </c>
      <c r="HP1785" s="9" t="e">
        <f t="shared" ca="1" si="167"/>
        <v>#REF!</v>
      </c>
      <c r="HQ1785" s="9" t="e">
        <f ca="1">IF($GV1785=0,NA(),($GX1785*Controls!#REF!))</f>
        <v>#REF!</v>
      </c>
    </row>
    <row r="1786" spans="198:225" x14ac:dyDescent="0.25">
      <c r="GP1786" s="9" t="e">
        <f ca="1">INDIRECT(ADDRESS(ROW(),Controls!#REF!+30))</f>
        <v>#REF!</v>
      </c>
      <c r="GQ1786" s="9" t="e">
        <f ca="1">INDIRECT(ADDRESS(ROW(),Controls!#REF!+45))</f>
        <v>#REF!</v>
      </c>
      <c r="GR1786" s="9" t="e">
        <f ca="1">INDIRECT(ADDRESS(ROW(),Controls!#REF!+60))</f>
        <v>#REF!</v>
      </c>
      <c r="GS1786" s="9" t="e">
        <f ca="1">INDIRECT(ADDRESS(ROW(),Controls!#REF!+75))</f>
        <v>#REF!</v>
      </c>
      <c r="GT1786" s="9" t="e">
        <f ca="1">INDIRECT(ADDRESS(ROW(),Controls!#REF!+90))</f>
        <v>#REF!</v>
      </c>
      <c r="GU1786" s="9" t="e">
        <f ca="1">INDIRECT(ADDRESS(ROW(),Controls!#REF!+105))</f>
        <v>#REF!</v>
      </c>
      <c r="GV1786" s="9" t="e">
        <f ca="1">INDIRECT(ADDRESS(ROW(),Controls!#REF!+120))</f>
        <v>#REF!</v>
      </c>
      <c r="GW1786" s="9" t="e">
        <f ca="1">INDIRECT(ADDRESS(ROW(),Controls!#REF!+15))</f>
        <v>#REF!</v>
      </c>
      <c r="GX1786" s="9" t="e">
        <f ca="1">INDIRECT(ADDRESS(ROW(),Controls!#REF!+135))</f>
        <v>#REF!</v>
      </c>
      <c r="HJ1786" s="9" t="e">
        <f t="shared" ca="1" si="162"/>
        <v>#REF!</v>
      </c>
      <c r="HK1786" s="9" t="e">
        <f t="shared" ca="1" si="163"/>
        <v>#REF!</v>
      </c>
      <c r="HL1786" s="9" t="e">
        <f t="shared" ca="1" si="164"/>
        <v>#REF!</v>
      </c>
      <c r="HM1786" s="9" t="e">
        <f t="shared" ca="1" si="165"/>
        <v>#REF!</v>
      </c>
      <c r="HN1786" s="9" t="e">
        <f ca="1">SQRT($GS1786*(1-$GS1786/Controls!$D$15))</f>
        <v>#REF!</v>
      </c>
      <c r="HO1786" s="9" t="e">
        <f t="shared" ca="1" si="166"/>
        <v>#REF!</v>
      </c>
      <c r="HP1786" s="9" t="e">
        <f t="shared" ca="1" si="167"/>
        <v>#REF!</v>
      </c>
      <c r="HQ1786" s="9" t="e">
        <f ca="1">IF($GV1786=0,NA(),($GX1786*Controls!#REF!))</f>
        <v>#REF!</v>
      </c>
    </row>
    <row r="1787" spans="198:225" x14ac:dyDescent="0.25">
      <c r="GP1787" s="9" t="e">
        <f ca="1">INDIRECT(ADDRESS(ROW(),Controls!#REF!+30))</f>
        <v>#REF!</v>
      </c>
      <c r="GQ1787" s="9" t="e">
        <f ca="1">INDIRECT(ADDRESS(ROW(),Controls!#REF!+45))</f>
        <v>#REF!</v>
      </c>
      <c r="GR1787" s="9" t="e">
        <f ca="1">INDIRECT(ADDRESS(ROW(),Controls!#REF!+60))</f>
        <v>#REF!</v>
      </c>
      <c r="GS1787" s="9" t="e">
        <f ca="1">INDIRECT(ADDRESS(ROW(),Controls!#REF!+75))</f>
        <v>#REF!</v>
      </c>
      <c r="GT1787" s="9" t="e">
        <f ca="1">INDIRECT(ADDRESS(ROW(),Controls!#REF!+90))</f>
        <v>#REF!</v>
      </c>
      <c r="GU1787" s="9" t="e">
        <f ca="1">INDIRECT(ADDRESS(ROW(),Controls!#REF!+105))</f>
        <v>#REF!</v>
      </c>
      <c r="GV1787" s="9" t="e">
        <f ca="1">INDIRECT(ADDRESS(ROW(),Controls!#REF!+120))</f>
        <v>#REF!</v>
      </c>
      <c r="GW1787" s="9" t="e">
        <f ca="1">INDIRECT(ADDRESS(ROW(),Controls!#REF!+15))</f>
        <v>#REF!</v>
      </c>
      <c r="GX1787" s="9" t="e">
        <f ca="1">INDIRECT(ADDRESS(ROW(),Controls!#REF!+135))</f>
        <v>#REF!</v>
      </c>
      <c r="HJ1787" s="9" t="e">
        <f t="shared" ca="1" si="162"/>
        <v>#REF!</v>
      </c>
      <c r="HK1787" s="9" t="e">
        <f t="shared" ca="1" si="163"/>
        <v>#REF!</v>
      </c>
      <c r="HL1787" s="9" t="e">
        <f t="shared" ca="1" si="164"/>
        <v>#REF!</v>
      </c>
      <c r="HM1787" s="9" t="e">
        <f t="shared" ca="1" si="165"/>
        <v>#REF!</v>
      </c>
      <c r="HN1787" s="9" t="e">
        <f ca="1">SQRT($GS1787*(1-$GS1787/Controls!$D$15))</f>
        <v>#REF!</v>
      </c>
      <c r="HO1787" s="9" t="e">
        <f t="shared" ca="1" si="166"/>
        <v>#REF!</v>
      </c>
      <c r="HP1787" s="9" t="e">
        <f t="shared" ca="1" si="167"/>
        <v>#REF!</v>
      </c>
      <c r="HQ1787" s="9" t="e">
        <f ca="1">IF($GV1787=0,NA(),($GX1787*Controls!#REF!))</f>
        <v>#REF!</v>
      </c>
    </row>
    <row r="1788" spans="198:225" x14ac:dyDescent="0.25">
      <c r="GP1788" s="9" t="e">
        <f ca="1">INDIRECT(ADDRESS(ROW(),Controls!#REF!+30))</f>
        <v>#REF!</v>
      </c>
      <c r="GQ1788" s="9" t="e">
        <f ca="1">INDIRECT(ADDRESS(ROW(),Controls!#REF!+45))</f>
        <v>#REF!</v>
      </c>
      <c r="GR1788" s="9" t="e">
        <f ca="1">INDIRECT(ADDRESS(ROW(),Controls!#REF!+60))</f>
        <v>#REF!</v>
      </c>
      <c r="GS1788" s="9" t="e">
        <f ca="1">INDIRECT(ADDRESS(ROW(),Controls!#REF!+75))</f>
        <v>#REF!</v>
      </c>
      <c r="GT1788" s="9" t="e">
        <f ca="1">INDIRECT(ADDRESS(ROW(),Controls!#REF!+90))</f>
        <v>#REF!</v>
      </c>
      <c r="GU1788" s="9" t="e">
        <f ca="1">INDIRECT(ADDRESS(ROW(),Controls!#REF!+105))</f>
        <v>#REF!</v>
      </c>
      <c r="GV1788" s="9" t="e">
        <f ca="1">INDIRECT(ADDRESS(ROW(),Controls!#REF!+120))</f>
        <v>#REF!</v>
      </c>
      <c r="GW1788" s="9" t="e">
        <f ca="1">INDIRECT(ADDRESS(ROW(),Controls!#REF!+15))</f>
        <v>#REF!</v>
      </c>
      <c r="GX1788" s="9" t="e">
        <f ca="1">INDIRECT(ADDRESS(ROW(),Controls!#REF!+135))</f>
        <v>#REF!</v>
      </c>
      <c r="HJ1788" s="9" t="e">
        <f t="shared" ca="1" si="162"/>
        <v>#REF!</v>
      </c>
      <c r="HK1788" s="9" t="e">
        <f t="shared" ca="1" si="163"/>
        <v>#REF!</v>
      </c>
      <c r="HL1788" s="9" t="e">
        <f t="shared" ca="1" si="164"/>
        <v>#REF!</v>
      </c>
      <c r="HM1788" s="9" t="e">
        <f t="shared" ca="1" si="165"/>
        <v>#REF!</v>
      </c>
      <c r="HN1788" s="9" t="e">
        <f ca="1">SQRT($GS1788*(1-$GS1788/Controls!$D$15))</f>
        <v>#REF!</v>
      </c>
      <c r="HO1788" s="9" t="e">
        <f t="shared" ca="1" si="166"/>
        <v>#REF!</v>
      </c>
      <c r="HP1788" s="9" t="e">
        <f t="shared" ca="1" si="167"/>
        <v>#REF!</v>
      </c>
      <c r="HQ1788" s="9" t="e">
        <f ca="1">IF($GV1788=0,NA(),($GX1788*Controls!#REF!))</f>
        <v>#REF!</v>
      </c>
    </row>
    <row r="1789" spans="198:225" x14ac:dyDescent="0.25">
      <c r="GP1789" s="9" t="e">
        <f ca="1">INDIRECT(ADDRESS(ROW(),Controls!#REF!+30))</f>
        <v>#REF!</v>
      </c>
      <c r="GQ1789" s="9" t="e">
        <f ca="1">INDIRECT(ADDRESS(ROW(),Controls!#REF!+45))</f>
        <v>#REF!</v>
      </c>
      <c r="GR1789" s="9" t="e">
        <f ca="1">INDIRECT(ADDRESS(ROW(),Controls!#REF!+60))</f>
        <v>#REF!</v>
      </c>
      <c r="GS1789" s="9" t="e">
        <f ca="1">INDIRECT(ADDRESS(ROW(),Controls!#REF!+75))</f>
        <v>#REF!</v>
      </c>
      <c r="GT1789" s="9" t="e">
        <f ca="1">INDIRECT(ADDRESS(ROW(),Controls!#REF!+90))</f>
        <v>#REF!</v>
      </c>
      <c r="GU1789" s="9" t="e">
        <f ca="1">INDIRECT(ADDRESS(ROW(),Controls!#REF!+105))</f>
        <v>#REF!</v>
      </c>
      <c r="GV1789" s="9" t="e">
        <f ca="1">INDIRECT(ADDRESS(ROW(),Controls!#REF!+120))</f>
        <v>#REF!</v>
      </c>
      <c r="GW1789" s="9" t="e">
        <f ca="1">INDIRECT(ADDRESS(ROW(),Controls!#REF!+15))</f>
        <v>#REF!</v>
      </c>
      <c r="GX1789" s="9" t="e">
        <f ca="1">INDIRECT(ADDRESS(ROW(),Controls!#REF!+135))</f>
        <v>#REF!</v>
      </c>
      <c r="HJ1789" s="9" t="e">
        <f t="shared" ca="1" si="162"/>
        <v>#REF!</v>
      </c>
      <c r="HK1789" s="9" t="e">
        <f t="shared" ca="1" si="163"/>
        <v>#REF!</v>
      </c>
      <c r="HL1789" s="9" t="e">
        <f t="shared" ca="1" si="164"/>
        <v>#REF!</v>
      </c>
      <c r="HM1789" s="9" t="e">
        <f t="shared" ca="1" si="165"/>
        <v>#REF!</v>
      </c>
      <c r="HN1789" s="9" t="e">
        <f ca="1">SQRT($GS1789*(1-$GS1789/Controls!$D$15))</f>
        <v>#REF!</v>
      </c>
      <c r="HO1789" s="9" t="e">
        <f t="shared" ca="1" si="166"/>
        <v>#REF!</v>
      </c>
      <c r="HP1789" s="9" t="e">
        <f t="shared" ca="1" si="167"/>
        <v>#REF!</v>
      </c>
      <c r="HQ1789" s="9" t="e">
        <f ca="1">IF($GV1789=0,NA(),($GX1789*Controls!#REF!))</f>
        <v>#REF!</v>
      </c>
    </row>
    <row r="1790" spans="198:225" x14ac:dyDescent="0.25">
      <c r="GP1790" s="9" t="e">
        <f ca="1">INDIRECT(ADDRESS(ROW(),Controls!#REF!+30))</f>
        <v>#REF!</v>
      </c>
      <c r="GQ1790" s="9" t="e">
        <f ca="1">INDIRECT(ADDRESS(ROW(),Controls!#REF!+45))</f>
        <v>#REF!</v>
      </c>
      <c r="GR1790" s="9" t="e">
        <f ca="1">INDIRECT(ADDRESS(ROW(),Controls!#REF!+60))</f>
        <v>#REF!</v>
      </c>
      <c r="GS1790" s="9" t="e">
        <f ca="1">INDIRECT(ADDRESS(ROW(),Controls!#REF!+75))</f>
        <v>#REF!</v>
      </c>
      <c r="GT1790" s="9" t="e">
        <f ca="1">INDIRECT(ADDRESS(ROW(),Controls!#REF!+90))</f>
        <v>#REF!</v>
      </c>
      <c r="GU1790" s="9" t="e">
        <f ca="1">INDIRECT(ADDRESS(ROW(),Controls!#REF!+105))</f>
        <v>#REF!</v>
      </c>
      <c r="GV1790" s="9" t="e">
        <f ca="1">INDIRECT(ADDRESS(ROW(),Controls!#REF!+120))</f>
        <v>#REF!</v>
      </c>
      <c r="GW1790" s="9" t="e">
        <f ca="1">INDIRECT(ADDRESS(ROW(),Controls!#REF!+15))</f>
        <v>#REF!</v>
      </c>
      <c r="GX1790" s="9" t="e">
        <f ca="1">INDIRECT(ADDRESS(ROW(),Controls!#REF!+135))</f>
        <v>#REF!</v>
      </c>
      <c r="HJ1790" s="9" t="e">
        <f t="shared" ca="1" si="162"/>
        <v>#REF!</v>
      </c>
      <c r="HK1790" s="9" t="e">
        <f t="shared" ca="1" si="163"/>
        <v>#REF!</v>
      </c>
      <c r="HL1790" s="9" t="e">
        <f t="shared" ca="1" si="164"/>
        <v>#REF!</v>
      </c>
      <c r="HM1790" s="9" t="e">
        <f t="shared" ca="1" si="165"/>
        <v>#REF!</v>
      </c>
      <c r="HN1790" s="9" t="e">
        <f ca="1">SQRT($GS1790*(1-$GS1790/Controls!$D$15))</f>
        <v>#REF!</v>
      </c>
      <c r="HO1790" s="9" t="e">
        <f t="shared" ca="1" si="166"/>
        <v>#REF!</v>
      </c>
      <c r="HP1790" s="9" t="e">
        <f t="shared" ca="1" si="167"/>
        <v>#REF!</v>
      </c>
      <c r="HQ1790" s="9" t="e">
        <f ca="1">IF($GV1790=0,NA(),($GX1790*Controls!#REF!))</f>
        <v>#REF!</v>
      </c>
    </row>
    <row r="1791" spans="198:225" x14ac:dyDescent="0.25">
      <c r="GP1791" s="9" t="e">
        <f ca="1">INDIRECT(ADDRESS(ROW(),Controls!#REF!+30))</f>
        <v>#REF!</v>
      </c>
      <c r="GQ1791" s="9" t="e">
        <f ca="1">INDIRECT(ADDRESS(ROW(),Controls!#REF!+45))</f>
        <v>#REF!</v>
      </c>
      <c r="GR1791" s="9" t="e">
        <f ca="1">INDIRECT(ADDRESS(ROW(),Controls!#REF!+60))</f>
        <v>#REF!</v>
      </c>
      <c r="GS1791" s="9" t="e">
        <f ca="1">INDIRECT(ADDRESS(ROW(),Controls!#REF!+75))</f>
        <v>#REF!</v>
      </c>
      <c r="GT1791" s="9" t="e">
        <f ca="1">INDIRECT(ADDRESS(ROW(),Controls!#REF!+90))</f>
        <v>#REF!</v>
      </c>
      <c r="GU1791" s="9" t="e">
        <f ca="1">INDIRECT(ADDRESS(ROW(),Controls!#REF!+105))</f>
        <v>#REF!</v>
      </c>
      <c r="GV1791" s="9" t="e">
        <f ca="1">INDIRECT(ADDRESS(ROW(),Controls!#REF!+120))</f>
        <v>#REF!</v>
      </c>
      <c r="GW1791" s="9" t="e">
        <f ca="1">INDIRECT(ADDRESS(ROW(),Controls!#REF!+15))</f>
        <v>#REF!</v>
      </c>
      <c r="GX1791" s="9" t="e">
        <f ca="1">INDIRECT(ADDRESS(ROW(),Controls!#REF!+135))</f>
        <v>#REF!</v>
      </c>
      <c r="HJ1791" s="9" t="e">
        <f t="shared" ca="1" si="162"/>
        <v>#REF!</v>
      </c>
      <c r="HK1791" s="9" t="e">
        <f t="shared" ca="1" si="163"/>
        <v>#REF!</v>
      </c>
      <c r="HL1791" s="9" t="e">
        <f t="shared" ca="1" si="164"/>
        <v>#REF!</v>
      </c>
      <c r="HM1791" s="9" t="e">
        <f t="shared" ca="1" si="165"/>
        <v>#REF!</v>
      </c>
      <c r="HN1791" s="9" t="e">
        <f ca="1">SQRT($GS1791*(1-$GS1791/Controls!$D$15))</f>
        <v>#REF!</v>
      </c>
      <c r="HO1791" s="9" t="e">
        <f t="shared" ca="1" si="166"/>
        <v>#REF!</v>
      </c>
      <c r="HP1791" s="9" t="e">
        <f t="shared" ca="1" si="167"/>
        <v>#REF!</v>
      </c>
      <c r="HQ1791" s="9" t="e">
        <f ca="1">IF($GV1791=0,NA(),($GX1791*Controls!#REF!))</f>
        <v>#REF!</v>
      </c>
    </row>
    <row r="1792" spans="198:225" x14ac:dyDescent="0.25">
      <c r="GP1792" s="9" t="e">
        <f ca="1">INDIRECT(ADDRESS(ROW(),Controls!#REF!+30))</f>
        <v>#REF!</v>
      </c>
      <c r="GQ1792" s="9" t="e">
        <f ca="1">INDIRECT(ADDRESS(ROW(),Controls!#REF!+45))</f>
        <v>#REF!</v>
      </c>
      <c r="GR1792" s="9" t="e">
        <f ca="1">INDIRECT(ADDRESS(ROW(),Controls!#REF!+60))</f>
        <v>#REF!</v>
      </c>
      <c r="GS1792" s="9" t="e">
        <f ca="1">INDIRECT(ADDRESS(ROW(),Controls!#REF!+75))</f>
        <v>#REF!</v>
      </c>
      <c r="GT1792" s="9" t="e">
        <f ca="1">INDIRECT(ADDRESS(ROW(),Controls!#REF!+90))</f>
        <v>#REF!</v>
      </c>
      <c r="GU1792" s="9" t="e">
        <f ca="1">INDIRECT(ADDRESS(ROW(),Controls!#REF!+105))</f>
        <v>#REF!</v>
      </c>
      <c r="GV1792" s="9" t="e">
        <f ca="1">INDIRECT(ADDRESS(ROW(),Controls!#REF!+120))</f>
        <v>#REF!</v>
      </c>
      <c r="GW1792" s="9" t="e">
        <f ca="1">INDIRECT(ADDRESS(ROW(),Controls!#REF!+15))</f>
        <v>#REF!</v>
      </c>
      <c r="GX1792" s="9" t="e">
        <f ca="1">INDIRECT(ADDRESS(ROW(),Controls!#REF!+135))</f>
        <v>#REF!</v>
      </c>
      <c r="HJ1792" s="9" t="e">
        <f t="shared" ca="1" si="162"/>
        <v>#REF!</v>
      </c>
      <c r="HK1792" s="9" t="e">
        <f t="shared" ca="1" si="163"/>
        <v>#REF!</v>
      </c>
      <c r="HL1792" s="9" t="e">
        <f t="shared" ca="1" si="164"/>
        <v>#REF!</v>
      </c>
      <c r="HM1792" s="9" t="e">
        <f t="shared" ca="1" si="165"/>
        <v>#REF!</v>
      </c>
      <c r="HN1792" s="9" t="e">
        <f ca="1">SQRT($GS1792*(1-$GS1792/Controls!$D$15))</f>
        <v>#REF!</v>
      </c>
      <c r="HO1792" s="9" t="e">
        <f t="shared" ca="1" si="166"/>
        <v>#REF!</v>
      </c>
      <c r="HP1792" s="9" t="e">
        <f t="shared" ca="1" si="167"/>
        <v>#REF!</v>
      </c>
      <c r="HQ1792" s="9" t="e">
        <f ca="1">IF($GV1792=0,NA(),($GX1792*Controls!#REF!))</f>
        <v>#REF!</v>
      </c>
    </row>
    <row r="1793" spans="198:225" x14ac:dyDescent="0.25">
      <c r="GP1793" s="9" t="e">
        <f ca="1">INDIRECT(ADDRESS(ROW(),Controls!#REF!+30))</f>
        <v>#REF!</v>
      </c>
      <c r="GQ1793" s="9" t="e">
        <f ca="1">INDIRECT(ADDRESS(ROW(),Controls!#REF!+45))</f>
        <v>#REF!</v>
      </c>
      <c r="GR1793" s="9" t="e">
        <f ca="1">INDIRECT(ADDRESS(ROW(),Controls!#REF!+60))</f>
        <v>#REF!</v>
      </c>
      <c r="GS1793" s="9" t="e">
        <f ca="1">INDIRECT(ADDRESS(ROW(),Controls!#REF!+75))</f>
        <v>#REF!</v>
      </c>
      <c r="GT1793" s="9" t="e">
        <f ca="1">INDIRECT(ADDRESS(ROW(),Controls!#REF!+90))</f>
        <v>#REF!</v>
      </c>
      <c r="GU1793" s="9" t="e">
        <f ca="1">INDIRECT(ADDRESS(ROW(),Controls!#REF!+105))</f>
        <v>#REF!</v>
      </c>
      <c r="GV1793" s="9" t="e">
        <f ca="1">INDIRECT(ADDRESS(ROW(),Controls!#REF!+120))</f>
        <v>#REF!</v>
      </c>
      <c r="GW1793" s="9" t="e">
        <f ca="1">INDIRECT(ADDRESS(ROW(),Controls!#REF!+15))</f>
        <v>#REF!</v>
      </c>
      <c r="GX1793" s="9" t="e">
        <f ca="1">INDIRECT(ADDRESS(ROW(),Controls!#REF!+135))</f>
        <v>#REF!</v>
      </c>
      <c r="HJ1793" s="9" t="e">
        <f t="shared" ref="HJ1793:HJ1856" ca="1" si="168">IF($GV1793=0,NA(),MAX($GP1793,0.01)/$GQ1793)</f>
        <v>#REF!</v>
      </c>
      <c r="HK1793" s="9" t="e">
        <f t="shared" ref="HK1793:HK1856" ca="1" si="169">IF($GV1793=0,NA(),($GP1793-$GQ1793)/$GV1793)</f>
        <v>#REF!</v>
      </c>
      <c r="HL1793" s="9" t="e">
        <f t="shared" ref="HL1793:HL1856" ca="1" si="170">IF($GV1793=0,NA(),MAX($GU1793/$GT1793,0.01))</f>
        <v>#REF!</v>
      </c>
      <c r="HM1793" s="9" t="e">
        <f t="shared" ref="HM1793:HM1856" ca="1" si="171">IF($GV1793=0,NA(),($GU1793-$GT1793)/$GV1793)</f>
        <v>#REF!</v>
      </c>
      <c r="HN1793" s="9" t="e">
        <f ca="1">SQRT($GS1793*(1-$GS1793/Controls!$D$15))</f>
        <v>#REF!</v>
      </c>
      <c r="HO1793" s="9" t="e">
        <f t="shared" ref="HO1793:HO1856" ca="1" si="172">IF($HN1793=0,0,$GR1793/$HN1793)</f>
        <v>#REF!</v>
      </c>
      <c r="HP1793" s="9" t="e">
        <f t="shared" ref="HP1793:HP1856" ca="1" si="173">IF($GV1793=0,NA(),$GW1793/$GV1793)</f>
        <v>#REF!</v>
      </c>
      <c r="HQ1793" s="9" t="e">
        <f ca="1">IF($GV1793=0,NA(),($GX1793*Controls!#REF!))</f>
        <v>#REF!</v>
      </c>
    </row>
    <row r="1794" spans="198:225" x14ac:dyDescent="0.25">
      <c r="GP1794" s="9" t="e">
        <f ca="1">INDIRECT(ADDRESS(ROW(),Controls!#REF!+30))</f>
        <v>#REF!</v>
      </c>
      <c r="GQ1794" s="9" t="e">
        <f ca="1">INDIRECT(ADDRESS(ROW(),Controls!#REF!+45))</f>
        <v>#REF!</v>
      </c>
      <c r="GR1794" s="9" t="e">
        <f ca="1">INDIRECT(ADDRESS(ROW(),Controls!#REF!+60))</f>
        <v>#REF!</v>
      </c>
      <c r="GS1794" s="9" t="e">
        <f ca="1">INDIRECT(ADDRESS(ROW(),Controls!#REF!+75))</f>
        <v>#REF!</v>
      </c>
      <c r="GT1794" s="9" t="e">
        <f ca="1">INDIRECT(ADDRESS(ROW(),Controls!#REF!+90))</f>
        <v>#REF!</v>
      </c>
      <c r="GU1794" s="9" t="e">
        <f ca="1">INDIRECT(ADDRESS(ROW(),Controls!#REF!+105))</f>
        <v>#REF!</v>
      </c>
      <c r="GV1794" s="9" t="e">
        <f ca="1">INDIRECT(ADDRESS(ROW(),Controls!#REF!+120))</f>
        <v>#REF!</v>
      </c>
      <c r="GW1794" s="9" t="e">
        <f ca="1">INDIRECT(ADDRESS(ROW(),Controls!#REF!+15))</f>
        <v>#REF!</v>
      </c>
      <c r="GX1794" s="9" t="e">
        <f ca="1">INDIRECT(ADDRESS(ROW(),Controls!#REF!+135))</f>
        <v>#REF!</v>
      </c>
      <c r="HJ1794" s="9" t="e">
        <f t="shared" ca="1" si="168"/>
        <v>#REF!</v>
      </c>
      <c r="HK1794" s="9" t="e">
        <f t="shared" ca="1" si="169"/>
        <v>#REF!</v>
      </c>
      <c r="HL1794" s="9" t="e">
        <f t="shared" ca="1" si="170"/>
        <v>#REF!</v>
      </c>
      <c r="HM1794" s="9" t="e">
        <f t="shared" ca="1" si="171"/>
        <v>#REF!</v>
      </c>
      <c r="HN1794" s="9" t="e">
        <f ca="1">SQRT($GS1794*(1-$GS1794/Controls!$D$15))</f>
        <v>#REF!</v>
      </c>
      <c r="HO1794" s="9" t="e">
        <f t="shared" ca="1" si="172"/>
        <v>#REF!</v>
      </c>
      <c r="HP1794" s="9" t="e">
        <f t="shared" ca="1" si="173"/>
        <v>#REF!</v>
      </c>
      <c r="HQ1794" s="9" t="e">
        <f ca="1">IF($GV1794=0,NA(),($GX1794*Controls!#REF!))</f>
        <v>#REF!</v>
      </c>
    </row>
    <row r="1795" spans="198:225" x14ac:dyDescent="0.25">
      <c r="GP1795" s="9" t="e">
        <f ca="1">INDIRECT(ADDRESS(ROW(),Controls!#REF!+30))</f>
        <v>#REF!</v>
      </c>
      <c r="GQ1795" s="9" t="e">
        <f ca="1">INDIRECT(ADDRESS(ROW(),Controls!#REF!+45))</f>
        <v>#REF!</v>
      </c>
      <c r="GR1795" s="9" t="e">
        <f ca="1">INDIRECT(ADDRESS(ROW(),Controls!#REF!+60))</f>
        <v>#REF!</v>
      </c>
      <c r="GS1795" s="9" t="e">
        <f ca="1">INDIRECT(ADDRESS(ROW(),Controls!#REF!+75))</f>
        <v>#REF!</v>
      </c>
      <c r="GT1795" s="9" t="e">
        <f ca="1">INDIRECT(ADDRESS(ROW(),Controls!#REF!+90))</f>
        <v>#REF!</v>
      </c>
      <c r="GU1795" s="9" t="e">
        <f ca="1">INDIRECT(ADDRESS(ROW(),Controls!#REF!+105))</f>
        <v>#REF!</v>
      </c>
      <c r="GV1795" s="9" t="e">
        <f ca="1">INDIRECT(ADDRESS(ROW(),Controls!#REF!+120))</f>
        <v>#REF!</v>
      </c>
      <c r="GW1795" s="9" t="e">
        <f ca="1">INDIRECT(ADDRESS(ROW(),Controls!#REF!+15))</f>
        <v>#REF!</v>
      </c>
      <c r="GX1795" s="9" t="e">
        <f ca="1">INDIRECT(ADDRESS(ROW(),Controls!#REF!+135))</f>
        <v>#REF!</v>
      </c>
      <c r="HJ1795" s="9" t="e">
        <f t="shared" ca="1" si="168"/>
        <v>#REF!</v>
      </c>
      <c r="HK1795" s="9" t="e">
        <f t="shared" ca="1" si="169"/>
        <v>#REF!</v>
      </c>
      <c r="HL1795" s="9" t="e">
        <f t="shared" ca="1" si="170"/>
        <v>#REF!</v>
      </c>
      <c r="HM1795" s="9" t="e">
        <f t="shared" ca="1" si="171"/>
        <v>#REF!</v>
      </c>
      <c r="HN1795" s="9" t="e">
        <f ca="1">SQRT($GS1795*(1-$GS1795/Controls!$D$15))</f>
        <v>#REF!</v>
      </c>
      <c r="HO1795" s="9" t="e">
        <f t="shared" ca="1" si="172"/>
        <v>#REF!</v>
      </c>
      <c r="HP1795" s="9" t="e">
        <f t="shared" ca="1" si="173"/>
        <v>#REF!</v>
      </c>
      <c r="HQ1795" s="9" t="e">
        <f ca="1">IF($GV1795=0,NA(),($GX1795*Controls!#REF!))</f>
        <v>#REF!</v>
      </c>
    </row>
    <row r="1796" spans="198:225" x14ac:dyDescent="0.25">
      <c r="GP1796" s="9" t="e">
        <f ca="1">INDIRECT(ADDRESS(ROW(),Controls!#REF!+30))</f>
        <v>#REF!</v>
      </c>
      <c r="GQ1796" s="9" t="e">
        <f ca="1">INDIRECT(ADDRESS(ROW(),Controls!#REF!+45))</f>
        <v>#REF!</v>
      </c>
      <c r="GR1796" s="9" t="e">
        <f ca="1">INDIRECT(ADDRESS(ROW(),Controls!#REF!+60))</f>
        <v>#REF!</v>
      </c>
      <c r="GS1796" s="9" t="e">
        <f ca="1">INDIRECT(ADDRESS(ROW(),Controls!#REF!+75))</f>
        <v>#REF!</v>
      </c>
      <c r="GT1796" s="9" t="e">
        <f ca="1">INDIRECT(ADDRESS(ROW(),Controls!#REF!+90))</f>
        <v>#REF!</v>
      </c>
      <c r="GU1796" s="9" t="e">
        <f ca="1">INDIRECT(ADDRESS(ROW(),Controls!#REF!+105))</f>
        <v>#REF!</v>
      </c>
      <c r="GV1796" s="9" t="e">
        <f ca="1">INDIRECT(ADDRESS(ROW(),Controls!#REF!+120))</f>
        <v>#REF!</v>
      </c>
      <c r="GW1796" s="9" t="e">
        <f ca="1">INDIRECT(ADDRESS(ROW(),Controls!#REF!+15))</f>
        <v>#REF!</v>
      </c>
      <c r="GX1796" s="9" t="e">
        <f ca="1">INDIRECT(ADDRESS(ROW(),Controls!#REF!+135))</f>
        <v>#REF!</v>
      </c>
      <c r="HJ1796" s="9" t="e">
        <f t="shared" ca="1" si="168"/>
        <v>#REF!</v>
      </c>
      <c r="HK1796" s="9" t="e">
        <f t="shared" ca="1" si="169"/>
        <v>#REF!</v>
      </c>
      <c r="HL1796" s="9" t="e">
        <f t="shared" ca="1" si="170"/>
        <v>#REF!</v>
      </c>
      <c r="HM1796" s="9" t="e">
        <f t="shared" ca="1" si="171"/>
        <v>#REF!</v>
      </c>
      <c r="HN1796" s="9" t="e">
        <f ca="1">SQRT($GS1796*(1-$GS1796/Controls!$D$15))</f>
        <v>#REF!</v>
      </c>
      <c r="HO1796" s="9" t="e">
        <f t="shared" ca="1" si="172"/>
        <v>#REF!</v>
      </c>
      <c r="HP1796" s="9" t="e">
        <f t="shared" ca="1" si="173"/>
        <v>#REF!</v>
      </c>
      <c r="HQ1796" s="9" t="e">
        <f ca="1">IF($GV1796=0,NA(),($GX1796*Controls!#REF!))</f>
        <v>#REF!</v>
      </c>
    </row>
    <row r="1797" spans="198:225" x14ac:dyDescent="0.25">
      <c r="GP1797" s="9" t="e">
        <f ca="1">INDIRECT(ADDRESS(ROW(),Controls!#REF!+30))</f>
        <v>#REF!</v>
      </c>
      <c r="GQ1797" s="9" t="e">
        <f ca="1">INDIRECT(ADDRESS(ROW(),Controls!#REF!+45))</f>
        <v>#REF!</v>
      </c>
      <c r="GR1797" s="9" t="e">
        <f ca="1">INDIRECT(ADDRESS(ROW(),Controls!#REF!+60))</f>
        <v>#REF!</v>
      </c>
      <c r="GS1797" s="9" t="e">
        <f ca="1">INDIRECT(ADDRESS(ROW(),Controls!#REF!+75))</f>
        <v>#REF!</v>
      </c>
      <c r="GT1797" s="9" t="e">
        <f ca="1">INDIRECT(ADDRESS(ROW(),Controls!#REF!+90))</f>
        <v>#REF!</v>
      </c>
      <c r="GU1797" s="9" t="e">
        <f ca="1">INDIRECT(ADDRESS(ROW(),Controls!#REF!+105))</f>
        <v>#REF!</v>
      </c>
      <c r="GV1797" s="9" t="e">
        <f ca="1">INDIRECT(ADDRESS(ROW(),Controls!#REF!+120))</f>
        <v>#REF!</v>
      </c>
      <c r="GW1797" s="9" t="e">
        <f ca="1">INDIRECT(ADDRESS(ROW(),Controls!#REF!+15))</f>
        <v>#REF!</v>
      </c>
      <c r="GX1797" s="9" t="e">
        <f ca="1">INDIRECT(ADDRESS(ROW(),Controls!#REF!+135))</f>
        <v>#REF!</v>
      </c>
      <c r="HJ1797" s="9" t="e">
        <f t="shared" ca="1" si="168"/>
        <v>#REF!</v>
      </c>
      <c r="HK1797" s="9" t="e">
        <f t="shared" ca="1" si="169"/>
        <v>#REF!</v>
      </c>
      <c r="HL1797" s="9" t="e">
        <f t="shared" ca="1" si="170"/>
        <v>#REF!</v>
      </c>
      <c r="HM1797" s="9" t="e">
        <f t="shared" ca="1" si="171"/>
        <v>#REF!</v>
      </c>
      <c r="HN1797" s="9" t="e">
        <f ca="1">SQRT($GS1797*(1-$GS1797/Controls!$D$15))</f>
        <v>#REF!</v>
      </c>
      <c r="HO1797" s="9" t="e">
        <f t="shared" ca="1" si="172"/>
        <v>#REF!</v>
      </c>
      <c r="HP1797" s="9" t="e">
        <f t="shared" ca="1" si="173"/>
        <v>#REF!</v>
      </c>
      <c r="HQ1797" s="9" t="e">
        <f ca="1">IF($GV1797=0,NA(),($GX1797*Controls!#REF!))</f>
        <v>#REF!</v>
      </c>
    </row>
    <row r="1798" spans="198:225" x14ac:dyDescent="0.25">
      <c r="GP1798" s="9" t="e">
        <f ca="1">INDIRECT(ADDRESS(ROW(),Controls!#REF!+30))</f>
        <v>#REF!</v>
      </c>
      <c r="GQ1798" s="9" t="e">
        <f ca="1">INDIRECT(ADDRESS(ROW(),Controls!#REF!+45))</f>
        <v>#REF!</v>
      </c>
      <c r="GR1798" s="9" t="e">
        <f ca="1">INDIRECT(ADDRESS(ROW(),Controls!#REF!+60))</f>
        <v>#REF!</v>
      </c>
      <c r="GS1798" s="9" t="e">
        <f ca="1">INDIRECT(ADDRESS(ROW(),Controls!#REF!+75))</f>
        <v>#REF!</v>
      </c>
      <c r="GT1798" s="9" t="e">
        <f ca="1">INDIRECT(ADDRESS(ROW(),Controls!#REF!+90))</f>
        <v>#REF!</v>
      </c>
      <c r="GU1798" s="9" t="e">
        <f ca="1">INDIRECT(ADDRESS(ROW(),Controls!#REF!+105))</f>
        <v>#REF!</v>
      </c>
      <c r="GV1798" s="9" t="e">
        <f ca="1">INDIRECT(ADDRESS(ROW(),Controls!#REF!+120))</f>
        <v>#REF!</v>
      </c>
      <c r="GW1798" s="9" t="e">
        <f ca="1">INDIRECT(ADDRESS(ROW(),Controls!#REF!+15))</f>
        <v>#REF!</v>
      </c>
      <c r="GX1798" s="9" t="e">
        <f ca="1">INDIRECT(ADDRESS(ROW(),Controls!#REF!+135))</f>
        <v>#REF!</v>
      </c>
      <c r="HJ1798" s="9" t="e">
        <f t="shared" ca="1" si="168"/>
        <v>#REF!</v>
      </c>
      <c r="HK1798" s="9" t="e">
        <f t="shared" ca="1" si="169"/>
        <v>#REF!</v>
      </c>
      <c r="HL1798" s="9" t="e">
        <f t="shared" ca="1" si="170"/>
        <v>#REF!</v>
      </c>
      <c r="HM1798" s="9" t="e">
        <f t="shared" ca="1" si="171"/>
        <v>#REF!</v>
      </c>
      <c r="HN1798" s="9" t="e">
        <f ca="1">SQRT($GS1798*(1-$GS1798/Controls!$D$15))</f>
        <v>#REF!</v>
      </c>
      <c r="HO1798" s="9" t="e">
        <f t="shared" ca="1" si="172"/>
        <v>#REF!</v>
      </c>
      <c r="HP1798" s="9" t="e">
        <f t="shared" ca="1" si="173"/>
        <v>#REF!</v>
      </c>
      <c r="HQ1798" s="9" t="e">
        <f ca="1">IF($GV1798=0,NA(),($GX1798*Controls!#REF!))</f>
        <v>#REF!</v>
      </c>
    </row>
    <row r="1799" spans="198:225" x14ac:dyDescent="0.25">
      <c r="GP1799" s="9" t="e">
        <f ca="1">INDIRECT(ADDRESS(ROW(),Controls!#REF!+30))</f>
        <v>#REF!</v>
      </c>
      <c r="GQ1799" s="9" t="e">
        <f ca="1">INDIRECT(ADDRESS(ROW(),Controls!#REF!+45))</f>
        <v>#REF!</v>
      </c>
      <c r="GR1799" s="9" t="e">
        <f ca="1">INDIRECT(ADDRESS(ROW(),Controls!#REF!+60))</f>
        <v>#REF!</v>
      </c>
      <c r="GS1799" s="9" t="e">
        <f ca="1">INDIRECT(ADDRESS(ROW(),Controls!#REF!+75))</f>
        <v>#REF!</v>
      </c>
      <c r="GT1799" s="9" t="e">
        <f ca="1">INDIRECT(ADDRESS(ROW(),Controls!#REF!+90))</f>
        <v>#REF!</v>
      </c>
      <c r="GU1799" s="9" t="e">
        <f ca="1">INDIRECT(ADDRESS(ROW(),Controls!#REF!+105))</f>
        <v>#REF!</v>
      </c>
      <c r="GV1799" s="9" t="e">
        <f ca="1">INDIRECT(ADDRESS(ROW(),Controls!#REF!+120))</f>
        <v>#REF!</v>
      </c>
      <c r="GW1799" s="9" t="e">
        <f ca="1">INDIRECT(ADDRESS(ROW(),Controls!#REF!+15))</f>
        <v>#REF!</v>
      </c>
      <c r="GX1799" s="9" t="e">
        <f ca="1">INDIRECT(ADDRESS(ROW(),Controls!#REF!+135))</f>
        <v>#REF!</v>
      </c>
      <c r="HJ1799" s="9" t="e">
        <f t="shared" ca="1" si="168"/>
        <v>#REF!</v>
      </c>
      <c r="HK1799" s="9" t="e">
        <f t="shared" ca="1" si="169"/>
        <v>#REF!</v>
      </c>
      <c r="HL1799" s="9" t="e">
        <f t="shared" ca="1" si="170"/>
        <v>#REF!</v>
      </c>
      <c r="HM1799" s="9" t="e">
        <f t="shared" ca="1" si="171"/>
        <v>#REF!</v>
      </c>
      <c r="HN1799" s="9" t="e">
        <f ca="1">SQRT($GS1799*(1-$GS1799/Controls!$D$15))</f>
        <v>#REF!</v>
      </c>
      <c r="HO1799" s="9" t="e">
        <f t="shared" ca="1" si="172"/>
        <v>#REF!</v>
      </c>
      <c r="HP1799" s="9" t="e">
        <f t="shared" ca="1" si="173"/>
        <v>#REF!</v>
      </c>
      <c r="HQ1799" s="9" t="e">
        <f ca="1">IF($GV1799=0,NA(),($GX1799*Controls!#REF!))</f>
        <v>#REF!</v>
      </c>
    </row>
    <row r="1800" spans="198:225" x14ac:dyDescent="0.25">
      <c r="GP1800" s="9" t="e">
        <f ca="1">INDIRECT(ADDRESS(ROW(),Controls!#REF!+30))</f>
        <v>#REF!</v>
      </c>
      <c r="GQ1800" s="9" t="e">
        <f ca="1">INDIRECT(ADDRESS(ROW(),Controls!#REF!+45))</f>
        <v>#REF!</v>
      </c>
      <c r="GR1800" s="9" t="e">
        <f ca="1">INDIRECT(ADDRESS(ROW(),Controls!#REF!+60))</f>
        <v>#REF!</v>
      </c>
      <c r="GS1800" s="9" t="e">
        <f ca="1">INDIRECT(ADDRESS(ROW(),Controls!#REF!+75))</f>
        <v>#REF!</v>
      </c>
      <c r="GT1800" s="9" t="e">
        <f ca="1">INDIRECT(ADDRESS(ROW(),Controls!#REF!+90))</f>
        <v>#REF!</v>
      </c>
      <c r="GU1800" s="9" t="e">
        <f ca="1">INDIRECT(ADDRESS(ROW(),Controls!#REF!+105))</f>
        <v>#REF!</v>
      </c>
      <c r="GV1800" s="9" t="e">
        <f ca="1">INDIRECT(ADDRESS(ROW(),Controls!#REF!+120))</f>
        <v>#REF!</v>
      </c>
      <c r="GW1800" s="9" t="e">
        <f ca="1">INDIRECT(ADDRESS(ROW(),Controls!#REF!+15))</f>
        <v>#REF!</v>
      </c>
      <c r="GX1800" s="9" t="e">
        <f ca="1">INDIRECT(ADDRESS(ROW(),Controls!#REF!+135))</f>
        <v>#REF!</v>
      </c>
      <c r="HJ1800" s="9" t="e">
        <f t="shared" ca="1" si="168"/>
        <v>#REF!</v>
      </c>
      <c r="HK1800" s="9" t="e">
        <f t="shared" ca="1" si="169"/>
        <v>#REF!</v>
      </c>
      <c r="HL1800" s="9" t="e">
        <f t="shared" ca="1" si="170"/>
        <v>#REF!</v>
      </c>
      <c r="HM1800" s="9" t="e">
        <f t="shared" ca="1" si="171"/>
        <v>#REF!</v>
      </c>
      <c r="HN1800" s="9" t="e">
        <f ca="1">SQRT($GS1800*(1-$GS1800/Controls!$D$15))</f>
        <v>#REF!</v>
      </c>
      <c r="HO1800" s="9" t="e">
        <f t="shared" ca="1" si="172"/>
        <v>#REF!</v>
      </c>
      <c r="HP1800" s="9" t="e">
        <f t="shared" ca="1" si="173"/>
        <v>#REF!</v>
      </c>
      <c r="HQ1800" s="9" t="e">
        <f ca="1">IF($GV1800=0,NA(),($GX1800*Controls!#REF!))</f>
        <v>#REF!</v>
      </c>
    </row>
    <row r="1801" spans="198:225" x14ac:dyDescent="0.25">
      <c r="GP1801" s="9" t="e">
        <f ca="1">INDIRECT(ADDRESS(ROW(),Controls!#REF!+30))</f>
        <v>#REF!</v>
      </c>
      <c r="GQ1801" s="9" t="e">
        <f ca="1">INDIRECT(ADDRESS(ROW(),Controls!#REF!+45))</f>
        <v>#REF!</v>
      </c>
      <c r="GR1801" s="9" t="e">
        <f ca="1">INDIRECT(ADDRESS(ROW(),Controls!#REF!+60))</f>
        <v>#REF!</v>
      </c>
      <c r="GS1801" s="9" t="e">
        <f ca="1">INDIRECT(ADDRESS(ROW(),Controls!#REF!+75))</f>
        <v>#REF!</v>
      </c>
      <c r="GT1801" s="9" t="e">
        <f ca="1">INDIRECT(ADDRESS(ROW(),Controls!#REF!+90))</f>
        <v>#REF!</v>
      </c>
      <c r="GU1801" s="9" t="e">
        <f ca="1">INDIRECT(ADDRESS(ROW(),Controls!#REF!+105))</f>
        <v>#REF!</v>
      </c>
      <c r="GV1801" s="9" t="e">
        <f ca="1">INDIRECT(ADDRESS(ROW(),Controls!#REF!+120))</f>
        <v>#REF!</v>
      </c>
      <c r="GW1801" s="9" t="e">
        <f ca="1">INDIRECT(ADDRESS(ROW(),Controls!#REF!+15))</f>
        <v>#REF!</v>
      </c>
      <c r="GX1801" s="9" t="e">
        <f ca="1">INDIRECT(ADDRESS(ROW(),Controls!#REF!+135))</f>
        <v>#REF!</v>
      </c>
      <c r="HJ1801" s="9" t="e">
        <f t="shared" ca="1" si="168"/>
        <v>#REF!</v>
      </c>
      <c r="HK1801" s="9" t="e">
        <f t="shared" ca="1" si="169"/>
        <v>#REF!</v>
      </c>
      <c r="HL1801" s="9" t="e">
        <f t="shared" ca="1" si="170"/>
        <v>#REF!</v>
      </c>
      <c r="HM1801" s="9" t="e">
        <f t="shared" ca="1" si="171"/>
        <v>#REF!</v>
      </c>
      <c r="HN1801" s="9" t="e">
        <f ca="1">SQRT($GS1801*(1-$GS1801/Controls!$D$15))</f>
        <v>#REF!</v>
      </c>
      <c r="HO1801" s="9" t="e">
        <f t="shared" ca="1" si="172"/>
        <v>#REF!</v>
      </c>
      <c r="HP1801" s="9" t="e">
        <f t="shared" ca="1" si="173"/>
        <v>#REF!</v>
      </c>
      <c r="HQ1801" s="9" t="e">
        <f ca="1">IF($GV1801=0,NA(),($GX1801*Controls!#REF!))</f>
        <v>#REF!</v>
      </c>
    </row>
    <row r="1802" spans="198:225" x14ac:dyDescent="0.25">
      <c r="GP1802" s="9" t="e">
        <f ca="1">INDIRECT(ADDRESS(ROW(),Controls!#REF!+30))</f>
        <v>#REF!</v>
      </c>
      <c r="GQ1802" s="9" t="e">
        <f ca="1">INDIRECT(ADDRESS(ROW(),Controls!#REF!+45))</f>
        <v>#REF!</v>
      </c>
      <c r="GR1802" s="9" t="e">
        <f ca="1">INDIRECT(ADDRESS(ROW(),Controls!#REF!+60))</f>
        <v>#REF!</v>
      </c>
      <c r="GS1802" s="9" t="e">
        <f ca="1">INDIRECT(ADDRESS(ROW(),Controls!#REF!+75))</f>
        <v>#REF!</v>
      </c>
      <c r="GT1802" s="9" t="e">
        <f ca="1">INDIRECT(ADDRESS(ROW(),Controls!#REF!+90))</f>
        <v>#REF!</v>
      </c>
      <c r="GU1802" s="9" t="e">
        <f ca="1">INDIRECT(ADDRESS(ROW(),Controls!#REF!+105))</f>
        <v>#REF!</v>
      </c>
      <c r="GV1802" s="9" t="e">
        <f ca="1">INDIRECT(ADDRESS(ROW(),Controls!#REF!+120))</f>
        <v>#REF!</v>
      </c>
      <c r="GW1802" s="9" t="e">
        <f ca="1">INDIRECT(ADDRESS(ROW(),Controls!#REF!+15))</f>
        <v>#REF!</v>
      </c>
      <c r="GX1802" s="9" t="e">
        <f ca="1">INDIRECT(ADDRESS(ROW(),Controls!#REF!+135))</f>
        <v>#REF!</v>
      </c>
      <c r="HJ1802" s="9" t="e">
        <f t="shared" ca="1" si="168"/>
        <v>#REF!</v>
      </c>
      <c r="HK1802" s="9" t="e">
        <f t="shared" ca="1" si="169"/>
        <v>#REF!</v>
      </c>
      <c r="HL1802" s="9" t="e">
        <f t="shared" ca="1" si="170"/>
        <v>#REF!</v>
      </c>
      <c r="HM1802" s="9" t="e">
        <f t="shared" ca="1" si="171"/>
        <v>#REF!</v>
      </c>
      <c r="HN1802" s="9" t="e">
        <f ca="1">SQRT($GS1802*(1-$GS1802/Controls!$D$15))</f>
        <v>#REF!</v>
      </c>
      <c r="HO1802" s="9" t="e">
        <f t="shared" ca="1" si="172"/>
        <v>#REF!</v>
      </c>
      <c r="HP1802" s="9" t="e">
        <f t="shared" ca="1" si="173"/>
        <v>#REF!</v>
      </c>
      <c r="HQ1802" s="9" t="e">
        <f ca="1">IF($GV1802=0,NA(),($GX1802*Controls!#REF!))</f>
        <v>#REF!</v>
      </c>
    </row>
    <row r="1803" spans="198:225" x14ac:dyDescent="0.25">
      <c r="GP1803" s="9" t="e">
        <f ca="1">INDIRECT(ADDRESS(ROW(),Controls!#REF!+30))</f>
        <v>#REF!</v>
      </c>
      <c r="GQ1803" s="9" t="e">
        <f ca="1">INDIRECT(ADDRESS(ROW(),Controls!#REF!+45))</f>
        <v>#REF!</v>
      </c>
      <c r="GR1803" s="9" t="e">
        <f ca="1">INDIRECT(ADDRESS(ROW(),Controls!#REF!+60))</f>
        <v>#REF!</v>
      </c>
      <c r="GS1803" s="9" t="e">
        <f ca="1">INDIRECT(ADDRESS(ROW(),Controls!#REF!+75))</f>
        <v>#REF!</v>
      </c>
      <c r="GT1803" s="9" t="e">
        <f ca="1">INDIRECT(ADDRESS(ROW(),Controls!#REF!+90))</f>
        <v>#REF!</v>
      </c>
      <c r="GU1803" s="9" t="e">
        <f ca="1">INDIRECT(ADDRESS(ROW(),Controls!#REF!+105))</f>
        <v>#REF!</v>
      </c>
      <c r="GV1803" s="9" t="e">
        <f ca="1">INDIRECT(ADDRESS(ROW(),Controls!#REF!+120))</f>
        <v>#REF!</v>
      </c>
      <c r="GW1803" s="9" t="e">
        <f ca="1">INDIRECT(ADDRESS(ROW(),Controls!#REF!+15))</f>
        <v>#REF!</v>
      </c>
      <c r="GX1803" s="9" t="e">
        <f ca="1">INDIRECT(ADDRESS(ROW(),Controls!#REF!+135))</f>
        <v>#REF!</v>
      </c>
      <c r="HJ1803" s="9" t="e">
        <f t="shared" ca="1" si="168"/>
        <v>#REF!</v>
      </c>
      <c r="HK1803" s="9" t="e">
        <f t="shared" ca="1" si="169"/>
        <v>#REF!</v>
      </c>
      <c r="HL1803" s="9" t="e">
        <f t="shared" ca="1" si="170"/>
        <v>#REF!</v>
      </c>
      <c r="HM1803" s="9" t="e">
        <f t="shared" ca="1" si="171"/>
        <v>#REF!</v>
      </c>
      <c r="HN1803" s="9" t="e">
        <f ca="1">SQRT($GS1803*(1-$GS1803/Controls!$D$15))</f>
        <v>#REF!</v>
      </c>
      <c r="HO1803" s="9" t="e">
        <f t="shared" ca="1" si="172"/>
        <v>#REF!</v>
      </c>
      <c r="HP1803" s="9" t="e">
        <f t="shared" ca="1" si="173"/>
        <v>#REF!</v>
      </c>
      <c r="HQ1803" s="9" t="e">
        <f ca="1">IF($GV1803=0,NA(),($GX1803*Controls!#REF!))</f>
        <v>#REF!</v>
      </c>
    </row>
    <row r="1804" spans="198:225" x14ac:dyDescent="0.25">
      <c r="GP1804" s="9" t="e">
        <f ca="1">INDIRECT(ADDRESS(ROW(),Controls!#REF!+30))</f>
        <v>#REF!</v>
      </c>
      <c r="GQ1804" s="9" t="e">
        <f ca="1">INDIRECT(ADDRESS(ROW(),Controls!#REF!+45))</f>
        <v>#REF!</v>
      </c>
      <c r="GR1804" s="9" t="e">
        <f ca="1">INDIRECT(ADDRESS(ROW(),Controls!#REF!+60))</f>
        <v>#REF!</v>
      </c>
      <c r="GS1804" s="9" t="e">
        <f ca="1">INDIRECT(ADDRESS(ROW(),Controls!#REF!+75))</f>
        <v>#REF!</v>
      </c>
      <c r="GT1804" s="9" t="e">
        <f ca="1">INDIRECT(ADDRESS(ROW(),Controls!#REF!+90))</f>
        <v>#REF!</v>
      </c>
      <c r="GU1804" s="9" t="e">
        <f ca="1">INDIRECT(ADDRESS(ROW(),Controls!#REF!+105))</f>
        <v>#REF!</v>
      </c>
      <c r="GV1804" s="9" t="e">
        <f ca="1">INDIRECT(ADDRESS(ROW(),Controls!#REF!+120))</f>
        <v>#REF!</v>
      </c>
      <c r="GW1804" s="9" t="e">
        <f ca="1">INDIRECT(ADDRESS(ROW(),Controls!#REF!+15))</f>
        <v>#REF!</v>
      </c>
      <c r="GX1804" s="9" t="e">
        <f ca="1">INDIRECT(ADDRESS(ROW(),Controls!#REF!+135))</f>
        <v>#REF!</v>
      </c>
      <c r="HJ1804" s="9" t="e">
        <f t="shared" ca="1" si="168"/>
        <v>#REF!</v>
      </c>
      <c r="HK1804" s="9" t="e">
        <f t="shared" ca="1" si="169"/>
        <v>#REF!</v>
      </c>
      <c r="HL1804" s="9" t="e">
        <f t="shared" ca="1" si="170"/>
        <v>#REF!</v>
      </c>
      <c r="HM1804" s="9" t="e">
        <f t="shared" ca="1" si="171"/>
        <v>#REF!</v>
      </c>
      <c r="HN1804" s="9" t="e">
        <f ca="1">SQRT($GS1804*(1-$GS1804/Controls!$D$15))</f>
        <v>#REF!</v>
      </c>
      <c r="HO1804" s="9" t="e">
        <f t="shared" ca="1" si="172"/>
        <v>#REF!</v>
      </c>
      <c r="HP1804" s="9" t="e">
        <f t="shared" ca="1" si="173"/>
        <v>#REF!</v>
      </c>
      <c r="HQ1804" s="9" t="e">
        <f ca="1">IF($GV1804=0,NA(),($GX1804*Controls!#REF!))</f>
        <v>#REF!</v>
      </c>
    </row>
    <row r="1805" spans="198:225" x14ac:dyDescent="0.25">
      <c r="GP1805" s="9" t="e">
        <f ca="1">INDIRECT(ADDRESS(ROW(),Controls!#REF!+30))</f>
        <v>#REF!</v>
      </c>
      <c r="GQ1805" s="9" t="e">
        <f ca="1">INDIRECT(ADDRESS(ROW(),Controls!#REF!+45))</f>
        <v>#REF!</v>
      </c>
      <c r="GR1805" s="9" t="e">
        <f ca="1">INDIRECT(ADDRESS(ROW(),Controls!#REF!+60))</f>
        <v>#REF!</v>
      </c>
      <c r="GS1805" s="9" t="e">
        <f ca="1">INDIRECT(ADDRESS(ROW(),Controls!#REF!+75))</f>
        <v>#REF!</v>
      </c>
      <c r="GT1805" s="9" t="e">
        <f ca="1">INDIRECT(ADDRESS(ROW(),Controls!#REF!+90))</f>
        <v>#REF!</v>
      </c>
      <c r="GU1805" s="9" t="e">
        <f ca="1">INDIRECT(ADDRESS(ROW(),Controls!#REF!+105))</f>
        <v>#REF!</v>
      </c>
      <c r="GV1805" s="9" t="e">
        <f ca="1">INDIRECT(ADDRESS(ROW(),Controls!#REF!+120))</f>
        <v>#REF!</v>
      </c>
      <c r="GW1805" s="9" t="e">
        <f ca="1">INDIRECT(ADDRESS(ROW(),Controls!#REF!+15))</f>
        <v>#REF!</v>
      </c>
      <c r="GX1805" s="9" t="e">
        <f ca="1">INDIRECT(ADDRESS(ROW(),Controls!#REF!+135))</f>
        <v>#REF!</v>
      </c>
      <c r="HJ1805" s="9" t="e">
        <f t="shared" ca="1" si="168"/>
        <v>#REF!</v>
      </c>
      <c r="HK1805" s="9" t="e">
        <f t="shared" ca="1" si="169"/>
        <v>#REF!</v>
      </c>
      <c r="HL1805" s="9" t="e">
        <f t="shared" ca="1" si="170"/>
        <v>#REF!</v>
      </c>
      <c r="HM1805" s="9" t="e">
        <f t="shared" ca="1" si="171"/>
        <v>#REF!</v>
      </c>
      <c r="HN1805" s="9" t="e">
        <f ca="1">SQRT($GS1805*(1-$GS1805/Controls!$D$15))</f>
        <v>#REF!</v>
      </c>
      <c r="HO1805" s="9" t="e">
        <f t="shared" ca="1" si="172"/>
        <v>#REF!</v>
      </c>
      <c r="HP1805" s="9" t="e">
        <f t="shared" ca="1" si="173"/>
        <v>#REF!</v>
      </c>
      <c r="HQ1805" s="9" t="e">
        <f ca="1">IF($GV1805=0,NA(),($GX1805*Controls!#REF!))</f>
        <v>#REF!</v>
      </c>
    </row>
    <row r="1806" spans="198:225" x14ac:dyDescent="0.25">
      <c r="GP1806" s="9" t="e">
        <f ca="1">INDIRECT(ADDRESS(ROW(),Controls!#REF!+30))</f>
        <v>#REF!</v>
      </c>
      <c r="GQ1806" s="9" t="e">
        <f ca="1">INDIRECT(ADDRESS(ROW(),Controls!#REF!+45))</f>
        <v>#REF!</v>
      </c>
      <c r="GR1806" s="9" t="e">
        <f ca="1">INDIRECT(ADDRESS(ROW(),Controls!#REF!+60))</f>
        <v>#REF!</v>
      </c>
      <c r="GS1806" s="9" t="e">
        <f ca="1">INDIRECT(ADDRESS(ROW(),Controls!#REF!+75))</f>
        <v>#REF!</v>
      </c>
      <c r="GT1806" s="9" t="e">
        <f ca="1">INDIRECT(ADDRESS(ROW(),Controls!#REF!+90))</f>
        <v>#REF!</v>
      </c>
      <c r="GU1806" s="9" t="e">
        <f ca="1">INDIRECT(ADDRESS(ROW(),Controls!#REF!+105))</f>
        <v>#REF!</v>
      </c>
      <c r="GV1806" s="9" t="e">
        <f ca="1">INDIRECT(ADDRESS(ROW(),Controls!#REF!+120))</f>
        <v>#REF!</v>
      </c>
      <c r="GW1806" s="9" t="e">
        <f ca="1">INDIRECT(ADDRESS(ROW(),Controls!#REF!+15))</f>
        <v>#REF!</v>
      </c>
      <c r="GX1806" s="9" t="e">
        <f ca="1">INDIRECT(ADDRESS(ROW(),Controls!#REF!+135))</f>
        <v>#REF!</v>
      </c>
      <c r="HJ1806" s="9" t="e">
        <f t="shared" ca="1" si="168"/>
        <v>#REF!</v>
      </c>
      <c r="HK1806" s="9" t="e">
        <f t="shared" ca="1" si="169"/>
        <v>#REF!</v>
      </c>
      <c r="HL1806" s="9" t="e">
        <f t="shared" ca="1" si="170"/>
        <v>#REF!</v>
      </c>
      <c r="HM1806" s="9" t="e">
        <f t="shared" ca="1" si="171"/>
        <v>#REF!</v>
      </c>
      <c r="HN1806" s="9" t="e">
        <f ca="1">SQRT($GS1806*(1-$GS1806/Controls!$D$15))</f>
        <v>#REF!</v>
      </c>
      <c r="HO1806" s="9" t="e">
        <f t="shared" ca="1" si="172"/>
        <v>#REF!</v>
      </c>
      <c r="HP1806" s="9" t="e">
        <f t="shared" ca="1" si="173"/>
        <v>#REF!</v>
      </c>
      <c r="HQ1806" s="9" t="e">
        <f ca="1">IF($GV1806=0,NA(),($GX1806*Controls!#REF!))</f>
        <v>#REF!</v>
      </c>
    </row>
    <row r="1807" spans="198:225" x14ac:dyDescent="0.25">
      <c r="GP1807" s="9" t="e">
        <f ca="1">INDIRECT(ADDRESS(ROW(),Controls!#REF!+30))</f>
        <v>#REF!</v>
      </c>
      <c r="GQ1807" s="9" t="e">
        <f ca="1">INDIRECT(ADDRESS(ROW(),Controls!#REF!+45))</f>
        <v>#REF!</v>
      </c>
      <c r="GR1807" s="9" t="e">
        <f ca="1">INDIRECT(ADDRESS(ROW(),Controls!#REF!+60))</f>
        <v>#REF!</v>
      </c>
      <c r="GS1807" s="9" t="e">
        <f ca="1">INDIRECT(ADDRESS(ROW(),Controls!#REF!+75))</f>
        <v>#REF!</v>
      </c>
      <c r="GT1807" s="9" t="e">
        <f ca="1">INDIRECT(ADDRESS(ROW(),Controls!#REF!+90))</f>
        <v>#REF!</v>
      </c>
      <c r="GU1807" s="9" t="e">
        <f ca="1">INDIRECT(ADDRESS(ROW(),Controls!#REF!+105))</f>
        <v>#REF!</v>
      </c>
      <c r="GV1807" s="9" t="e">
        <f ca="1">INDIRECT(ADDRESS(ROW(),Controls!#REF!+120))</f>
        <v>#REF!</v>
      </c>
      <c r="GW1807" s="9" t="e">
        <f ca="1">INDIRECT(ADDRESS(ROW(),Controls!#REF!+15))</f>
        <v>#REF!</v>
      </c>
      <c r="GX1807" s="9" t="e">
        <f ca="1">INDIRECT(ADDRESS(ROW(),Controls!#REF!+135))</f>
        <v>#REF!</v>
      </c>
      <c r="HJ1807" s="9" t="e">
        <f t="shared" ca="1" si="168"/>
        <v>#REF!</v>
      </c>
      <c r="HK1807" s="9" t="e">
        <f t="shared" ca="1" si="169"/>
        <v>#REF!</v>
      </c>
      <c r="HL1807" s="9" t="e">
        <f t="shared" ca="1" si="170"/>
        <v>#REF!</v>
      </c>
      <c r="HM1807" s="9" t="e">
        <f t="shared" ca="1" si="171"/>
        <v>#REF!</v>
      </c>
      <c r="HN1807" s="9" t="e">
        <f ca="1">SQRT($GS1807*(1-$GS1807/Controls!$D$15))</f>
        <v>#REF!</v>
      </c>
      <c r="HO1807" s="9" t="e">
        <f t="shared" ca="1" si="172"/>
        <v>#REF!</v>
      </c>
      <c r="HP1807" s="9" t="e">
        <f t="shared" ca="1" si="173"/>
        <v>#REF!</v>
      </c>
      <c r="HQ1807" s="9" t="e">
        <f ca="1">IF($GV1807=0,NA(),($GX1807*Controls!#REF!))</f>
        <v>#REF!</v>
      </c>
    </row>
    <row r="1808" spans="198:225" x14ac:dyDescent="0.25">
      <c r="GP1808" s="9" t="e">
        <f ca="1">INDIRECT(ADDRESS(ROW(),Controls!#REF!+30))</f>
        <v>#REF!</v>
      </c>
      <c r="GQ1808" s="9" t="e">
        <f ca="1">INDIRECT(ADDRESS(ROW(),Controls!#REF!+45))</f>
        <v>#REF!</v>
      </c>
      <c r="GR1808" s="9" t="e">
        <f ca="1">INDIRECT(ADDRESS(ROW(),Controls!#REF!+60))</f>
        <v>#REF!</v>
      </c>
      <c r="GS1808" s="9" t="e">
        <f ca="1">INDIRECT(ADDRESS(ROW(),Controls!#REF!+75))</f>
        <v>#REF!</v>
      </c>
      <c r="GT1808" s="9" t="e">
        <f ca="1">INDIRECT(ADDRESS(ROW(),Controls!#REF!+90))</f>
        <v>#REF!</v>
      </c>
      <c r="GU1808" s="9" t="e">
        <f ca="1">INDIRECT(ADDRESS(ROW(),Controls!#REF!+105))</f>
        <v>#REF!</v>
      </c>
      <c r="GV1808" s="9" t="e">
        <f ca="1">INDIRECT(ADDRESS(ROW(),Controls!#REF!+120))</f>
        <v>#REF!</v>
      </c>
      <c r="GW1808" s="9" t="e">
        <f ca="1">INDIRECT(ADDRESS(ROW(),Controls!#REF!+15))</f>
        <v>#REF!</v>
      </c>
      <c r="GX1808" s="9" t="e">
        <f ca="1">INDIRECT(ADDRESS(ROW(),Controls!#REF!+135))</f>
        <v>#REF!</v>
      </c>
      <c r="HJ1808" s="9" t="e">
        <f t="shared" ca="1" si="168"/>
        <v>#REF!</v>
      </c>
      <c r="HK1808" s="9" t="e">
        <f t="shared" ca="1" si="169"/>
        <v>#REF!</v>
      </c>
      <c r="HL1808" s="9" t="e">
        <f t="shared" ca="1" si="170"/>
        <v>#REF!</v>
      </c>
      <c r="HM1808" s="9" t="e">
        <f t="shared" ca="1" si="171"/>
        <v>#REF!</v>
      </c>
      <c r="HN1808" s="9" t="e">
        <f ca="1">SQRT($GS1808*(1-$GS1808/Controls!$D$15))</f>
        <v>#REF!</v>
      </c>
      <c r="HO1808" s="9" t="e">
        <f t="shared" ca="1" si="172"/>
        <v>#REF!</v>
      </c>
      <c r="HP1808" s="9" t="e">
        <f t="shared" ca="1" si="173"/>
        <v>#REF!</v>
      </c>
      <c r="HQ1808" s="9" t="e">
        <f ca="1">IF($GV1808=0,NA(),($GX1808*Controls!#REF!))</f>
        <v>#REF!</v>
      </c>
    </row>
    <row r="1809" spans="198:225" x14ac:dyDescent="0.25">
      <c r="GP1809" s="9" t="e">
        <f ca="1">INDIRECT(ADDRESS(ROW(),Controls!#REF!+30))</f>
        <v>#REF!</v>
      </c>
      <c r="GQ1809" s="9" t="e">
        <f ca="1">INDIRECT(ADDRESS(ROW(),Controls!#REF!+45))</f>
        <v>#REF!</v>
      </c>
      <c r="GR1809" s="9" t="e">
        <f ca="1">INDIRECT(ADDRESS(ROW(),Controls!#REF!+60))</f>
        <v>#REF!</v>
      </c>
      <c r="GS1809" s="9" t="e">
        <f ca="1">INDIRECT(ADDRESS(ROW(),Controls!#REF!+75))</f>
        <v>#REF!</v>
      </c>
      <c r="GT1809" s="9" t="e">
        <f ca="1">INDIRECT(ADDRESS(ROW(),Controls!#REF!+90))</f>
        <v>#REF!</v>
      </c>
      <c r="GU1809" s="9" t="e">
        <f ca="1">INDIRECT(ADDRESS(ROW(),Controls!#REF!+105))</f>
        <v>#REF!</v>
      </c>
      <c r="GV1809" s="9" t="e">
        <f ca="1">INDIRECT(ADDRESS(ROW(),Controls!#REF!+120))</f>
        <v>#REF!</v>
      </c>
      <c r="GW1809" s="9" t="e">
        <f ca="1">INDIRECT(ADDRESS(ROW(),Controls!#REF!+15))</f>
        <v>#REF!</v>
      </c>
      <c r="GX1809" s="9" t="e">
        <f ca="1">INDIRECT(ADDRESS(ROW(),Controls!#REF!+135))</f>
        <v>#REF!</v>
      </c>
      <c r="HJ1809" s="9" t="e">
        <f t="shared" ca="1" si="168"/>
        <v>#REF!</v>
      </c>
      <c r="HK1809" s="9" t="e">
        <f t="shared" ca="1" si="169"/>
        <v>#REF!</v>
      </c>
      <c r="HL1809" s="9" t="e">
        <f t="shared" ca="1" si="170"/>
        <v>#REF!</v>
      </c>
      <c r="HM1809" s="9" t="e">
        <f t="shared" ca="1" si="171"/>
        <v>#REF!</v>
      </c>
      <c r="HN1809" s="9" t="e">
        <f ca="1">SQRT($GS1809*(1-$GS1809/Controls!$D$15))</f>
        <v>#REF!</v>
      </c>
      <c r="HO1809" s="9" t="e">
        <f t="shared" ca="1" si="172"/>
        <v>#REF!</v>
      </c>
      <c r="HP1809" s="9" t="e">
        <f t="shared" ca="1" si="173"/>
        <v>#REF!</v>
      </c>
      <c r="HQ1809" s="9" t="e">
        <f ca="1">IF($GV1809=0,NA(),($GX1809*Controls!#REF!))</f>
        <v>#REF!</v>
      </c>
    </row>
    <row r="1810" spans="198:225" x14ac:dyDescent="0.25">
      <c r="GP1810" s="9" t="e">
        <f ca="1">INDIRECT(ADDRESS(ROW(),Controls!#REF!+30))</f>
        <v>#REF!</v>
      </c>
      <c r="GQ1810" s="9" t="e">
        <f ca="1">INDIRECT(ADDRESS(ROW(),Controls!#REF!+45))</f>
        <v>#REF!</v>
      </c>
      <c r="GR1810" s="9" t="e">
        <f ca="1">INDIRECT(ADDRESS(ROW(),Controls!#REF!+60))</f>
        <v>#REF!</v>
      </c>
      <c r="GS1810" s="9" t="e">
        <f ca="1">INDIRECT(ADDRESS(ROW(),Controls!#REF!+75))</f>
        <v>#REF!</v>
      </c>
      <c r="GT1810" s="9" t="e">
        <f ca="1">INDIRECT(ADDRESS(ROW(),Controls!#REF!+90))</f>
        <v>#REF!</v>
      </c>
      <c r="GU1810" s="9" t="e">
        <f ca="1">INDIRECT(ADDRESS(ROW(),Controls!#REF!+105))</f>
        <v>#REF!</v>
      </c>
      <c r="GV1810" s="9" t="e">
        <f ca="1">INDIRECT(ADDRESS(ROW(),Controls!#REF!+120))</f>
        <v>#REF!</v>
      </c>
      <c r="GW1810" s="9" t="e">
        <f ca="1">INDIRECT(ADDRESS(ROW(),Controls!#REF!+15))</f>
        <v>#REF!</v>
      </c>
      <c r="GX1810" s="9" t="e">
        <f ca="1">INDIRECT(ADDRESS(ROW(),Controls!#REF!+135))</f>
        <v>#REF!</v>
      </c>
      <c r="HJ1810" s="9" t="e">
        <f t="shared" ca="1" si="168"/>
        <v>#REF!</v>
      </c>
      <c r="HK1810" s="9" t="e">
        <f t="shared" ca="1" si="169"/>
        <v>#REF!</v>
      </c>
      <c r="HL1810" s="9" t="e">
        <f t="shared" ca="1" si="170"/>
        <v>#REF!</v>
      </c>
      <c r="HM1810" s="9" t="e">
        <f t="shared" ca="1" si="171"/>
        <v>#REF!</v>
      </c>
      <c r="HN1810" s="9" t="e">
        <f ca="1">SQRT($GS1810*(1-$GS1810/Controls!$D$15))</f>
        <v>#REF!</v>
      </c>
      <c r="HO1810" s="9" t="e">
        <f t="shared" ca="1" si="172"/>
        <v>#REF!</v>
      </c>
      <c r="HP1810" s="9" t="e">
        <f t="shared" ca="1" si="173"/>
        <v>#REF!</v>
      </c>
      <c r="HQ1810" s="9" t="e">
        <f ca="1">IF($GV1810=0,NA(),($GX1810*Controls!#REF!))</f>
        <v>#REF!</v>
      </c>
    </row>
    <row r="1811" spans="198:225" x14ac:dyDescent="0.25">
      <c r="GP1811" s="9" t="e">
        <f ca="1">INDIRECT(ADDRESS(ROW(),Controls!#REF!+30))</f>
        <v>#REF!</v>
      </c>
      <c r="GQ1811" s="9" t="e">
        <f ca="1">INDIRECT(ADDRESS(ROW(),Controls!#REF!+45))</f>
        <v>#REF!</v>
      </c>
      <c r="GR1811" s="9" t="e">
        <f ca="1">INDIRECT(ADDRESS(ROW(),Controls!#REF!+60))</f>
        <v>#REF!</v>
      </c>
      <c r="GS1811" s="9" t="e">
        <f ca="1">INDIRECT(ADDRESS(ROW(),Controls!#REF!+75))</f>
        <v>#REF!</v>
      </c>
      <c r="GT1811" s="9" t="e">
        <f ca="1">INDIRECT(ADDRESS(ROW(),Controls!#REF!+90))</f>
        <v>#REF!</v>
      </c>
      <c r="GU1811" s="9" t="e">
        <f ca="1">INDIRECT(ADDRESS(ROW(),Controls!#REF!+105))</f>
        <v>#REF!</v>
      </c>
      <c r="GV1811" s="9" t="e">
        <f ca="1">INDIRECT(ADDRESS(ROW(),Controls!#REF!+120))</f>
        <v>#REF!</v>
      </c>
      <c r="GW1811" s="9" t="e">
        <f ca="1">INDIRECT(ADDRESS(ROW(),Controls!#REF!+15))</f>
        <v>#REF!</v>
      </c>
      <c r="GX1811" s="9" t="e">
        <f ca="1">INDIRECT(ADDRESS(ROW(),Controls!#REF!+135))</f>
        <v>#REF!</v>
      </c>
      <c r="HJ1811" s="9" t="e">
        <f t="shared" ca="1" si="168"/>
        <v>#REF!</v>
      </c>
      <c r="HK1811" s="9" t="e">
        <f t="shared" ca="1" si="169"/>
        <v>#REF!</v>
      </c>
      <c r="HL1811" s="9" t="e">
        <f t="shared" ca="1" si="170"/>
        <v>#REF!</v>
      </c>
      <c r="HM1811" s="9" t="e">
        <f t="shared" ca="1" si="171"/>
        <v>#REF!</v>
      </c>
      <c r="HN1811" s="9" t="e">
        <f ca="1">SQRT($GS1811*(1-$GS1811/Controls!$D$15))</f>
        <v>#REF!</v>
      </c>
      <c r="HO1811" s="9" t="e">
        <f t="shared" ca="1" si="172"/>
        <v>#REF!</v>
      </c>
      <c r="HP1811" s="9" t="e">
        <f t="shared" ca="1" si="173"/>
        <v>#REF!</v>
      </c>
      <c r="HQ1811" s="9" t="e">
        <f ca="1">IF($GV1811=0,NA(),($GX1811*Controls!#REF!))</f>
        <v>#REF!</v>
      </c>
    </row>
    <row r="1812" spans="198:225" x14ac:dyDescent="0.25">
      <c r="GP1812" s="9" t="e">
        <f ca="1">INDIRECT(ADDRESS(ROW(),Controls!#REF!+30))</f>
        <v>#REF!</v>
      </c>
      <c r="GQ1812" s="9" t="e">
        <f ca="1">INDIRECT(ADDRESS(ROW(),Controls!#REF!+45))</f>
        <v>#REF!</v>
      </c>
      <c r="GR1812" s="9" t="e">
        <f ca="1">INDIRECT(ADDRESS(ROW(),Controls!#REF!+60))</f>
        <v>#REF!</v>
      </c>
      <c r="GS1812" s="9" t="e">
        <f ca="1">INDIRECT(ADDRESS(ROW(),Controls!#REF!+75))</f>
        <v>#REF!</v>
      </c>
      <c r="GT1812" s="9" t="e">
        <f ca="1">INDIRECT(ADDRESS(ROW(),Controls!#REF!+90))</f>
        <v>#REF!</v>
      </c>
      <c r="GU1812" s="9" t="e">
        <f ca="1">INDIRECT(ADDRESS(ROW(),Controls!#REF!+105))</f>
        <v>#REF!</v>
      </c>
      <c r="GV1812" s="9" t="e">
        <f ca="1">INDIRECT(ADDRESS(ROW(),Controls!#REF!+120))</f>
        <v>#REF!</v>
      </c>
      <c r="GW1812" s="9" t="e">
        <f ca="1">INDIRECT(ADDRESS(ROW(),Controls!#REF!+15))</f>
        <v>#REF!</v>
      </c>
      <c r="GX1812" s="9" t="e">
        <f ca="1">INDIRECT(ADDRESS(ROW(),Controls!#REF!+135))</f>
        <v>#REF!</v>
      </c>
      <c r="HJ1812" s="9" t="e">
        <f t="shared" ca="1" si="168"/>
        <v>#REF!</v>
      </c>
      <c r="HK1812" s="9" t="e">
        <f t="shared" ca="1" si="169"/>
        <v>#REF!</v>
      </c>
      <c r="HL1812" s="9" t="e">
        <f t="shared" ca="1" si="170"/>
        <v>#REF!</v>
      </c>
      <c r="HM1812" s="9" t="e">
        <f t="shared" ca="1" si="171"/>
        <v>#REF!</v>
      </c>
      <c r="HN1812" s="9" t="e">
        <f ca="1">SQRT($GS1812*(1-$GS1812/Controls!$D$15))</f>
        <v>#REF!</v>
      </c>
      <c r="HO1812" s="9" t="e">
        <f t="shared" ca="1" si="172"/>
        <v>#REF!</v>
      </c>
      <c r="HP1812" s="9" t="e">
        <f t="shared" ca="1" si="173"/>
        <v>#REF!</v>
      </c>
      <c r="HQ1812" s="9" t="e">
        <f ca="1">IF($GV1812=0,NA(),($GX1812*Controls!#REF!))</f>
        <v>#REF!</v>
      </c>
    </row>
    <row r="1813" spans="198:225" x14ac:dyDescent="0.25">
      <c r="GP1813" s="9" t="e">
        <f ca="1">INDIRECT(ADDRESS(ROW(),Controls!#REF!+30))</f>
        <v>#REF!</v>
      </c>
      <c r="GQ1813" s="9" t="e">
        <f ca="1">INDIRECT(ADDRESS(ROW(),Controls!#REF!+45))</f>
        <v>#REF!</v>
      </c>
      <c r="GR1813" s="9" t="e">
        <f ca="1">INDIRECT(ADDRESS(ROW(),Controls!#REF!+60))</f>
        <v>#REF!</v>
      </c>
      <c r="GS1813" s="9" t="e">
        <f ca="1">INDIRECT(ADDRESS(ROW(),Controls!#REF!+75))</f>
        <v>#REF!</v>
      </c>
      <c r="GT1813" s="9" t="e">
        <f ca="1">INDIRECT(ADDRESS(ROW(),Controls!#REF!+90))</f>
        <v>#REF!</v>
      </c>
      <c r="GU1813" s="9" t="e">
        <f ca="1">INDIRECT(ADDRESS(ROW(),Controls!#REF!+105))</f>
        <v>#REF!</v>
      </c>
      <c r="GV1813" s="9" t="e">
        <f ca="1">INDIRECT(ADDRESS(ROW(),Controls!#REF!+120))</f>
        <v>#REF!</v>
      </c>
      <c r="GW1813" s="9" t="e">
        <f ca="1">INDIRECT(ADDRESS(ROW(),Controls!#REF!+15))</f>
        <v>#REF!</v>
      </c>
      <c r="GX1813" s="9" t="e">
        <f ca="1">INDIRECT(ADDRESS(ROW(),Controls!#REF!+135))</f>
        <v>#REF!</v>
      </c>
      <c r="HJ1813" s="9" t="e">
        <f t="shared" ca="1" si="168"/>
        <v>#REF!</v>
      </c>
      <c r="HK1813" s="9" t="e">
        <f t="shared" ca="1" si="169"/>
        <v>#REF!</v>
      </c>
      <c r="HL1813" s="9" t="e">
        <f t="shared" ca="1" si="170"/>
        <v>#REF!</v>
      </c>
      <c r="HM1813" s="9" t="e">
        <f t="shared" ca="1" si="171"/>
        <v>#REF!</v>
      </c>
      <c r="HN1813" s="9" t="e">
        <f ca="1">SQRT($GS1813*(1-$GS1813/Controls!$D$15))</f>
        <v>#REF!</v>
      </c>
      <c r="HO1813" s="9" t="e">
        <f t="shared" ca="1" si="172"/>
        <v>#REF!</v>
      </c>
      <c r="HP1813" s="9" t="e">
        <f t="shared" ca="1" si="173"/>
        <v>#REF!</v>
      </c>
      <c r="HQ1813" s="9" t="e">
        <f ca="1">IF($GV1813=0,NA(),($GX1813*Controls!#REF!))</f>
        <v>#REF!</v>
      </c>
    </row>
    <row r="1814" spans="198:225" x14ac:dyDescent="0.25">
      <c r="GP1814" s="9" t="e">
        <f ca="1">INDIRECT(ADDRESS(ROW(),Controls!#REF!+30))</f>
        <v>#REF!</v>
      </c>
      <c r="GQ1814" s="9" t="e">
        <f ca="1">INDIRECT(ADDRESS(ROW(),Controls!#REF!+45))</f>
        <v>#REF!</v>
      </c>
      <c r="GR1814" s="9" t="e">
        <f ca="1">INDIRECT(ADDRESS(ROW(),Controls!#REF!+60))</f>
        <v>#REF!</v>
      </c>
      <c r="GS1814" s="9" t="e">
        <f ca="1">INDIRECT(ADDRESS(ROW(),Controls!#REF!+75))</f>
        <v>#REF!</v>
      </c>
      <c r="GT1814" s="9" t="e">
        <f ca="1">INDIRECT(ADDRESS(ROW(),Controls!#REF!+90))</f>
        <v>#REF!</v>
      </c>
      <c r="GU1814" s="9" t="e">
        <f ca="1">INDIRECT(ADDRESS(ROW(),Controls!#REF!+105))</f>
        <v>#REF!</v>
      </c>
      <c r="GV1814" s="9" t="e">
        <f ca="1">INDIRECT(ADDRESS(ROW(),Controls!#REF!+120))</f>
        <v>#REF!</v>
      </c>
      <c r="GW1814" s="9" t="e">
        <f ca="1">INDIRECT(ADDRESS(ROW(),Controls!#REF!+15))</f>
        <v>#REF!</v>
      </c>
      <c r="GX1814" s="9" t="e">
        <f ca="1">INDIRECT(ADDRESS(ROW(),Controls!#REF!+135))</f>
        <v>#REF!</v>
      </c>
      <c r="HJ1814" s="9" t="e">
        <f t="shared" ca="1" si="168"/>
        <v>#REF!</v>
      </c>
      <c r="HK1814" s="9" t="e">
        <f t="shared" ca="1" si="169"/>
        <v>#REF!</v>
      </c>
      <c r="HL1814" s="9" t="e">
        <f t="shared" ca="1" si="170"/>
        <v>#REF!</v>
      </c>
      <c r="HM1814" s="9" t="e">
        <f t="shared" ca="1" si="171"/>
        <v>#REF!</v>
      </c>
      <c r="HN1814" s="9" t="e">
        <f ca="1">SQRT($GS1814*(1-$GS1814/Controls!$D$15))</f>
        <v>#REF!</v>
      </c>
      <c r="HO1814" s="9" t="e">
        <f t="shared" ca="1" si="172"/>
        <v>#REF!</v>
      </c>
      <c r="HP1814" s="9" t="e">
        <f t="shared" ca="1" si="173"/>
        <v>#REF!</v>
      </c>
      <c r="HQ1814" s="9" t="e">
        <f ca="1">IF($GV1814=0,NA(),($GX1814*Controls!#REF!))</f>
        <v>#REF!</v>
      </c>
    </row>
    <row r="1815" spans="198:225" x14ac:dyDescent="0.25">
      <c r="GP1815" s="9" t="e">
        <f ca="1">INDIRECT(ADDRESS(ROW(),Controls!#REF!+30))</f>
        <v>#REF!</v>
      </c>
      <c r="GQ1815" s="9" t="e">
        <f ca="1">INDIRECT(ADDRESS(ROW(),Controls!#REF!+45))</f>
        <v>#REF!</v>
      </c>
      <c r="GR1815" s="9" t="e">
        <f ca="1">INDIRECT(ADDRESS(ROW(),Controls!#REF!+60))</f>
        <v>#REF!</v>
      </c>
      <c r="GS1815" s="9" t="e">
        <f ca="1">INDIRECT(ADDRESS(ROW(),Controls!#REF!+75))</f>
        <v>#REF!</v>
      </c>
      <c r="GT1815" s="9" t="e">
        <f ca="1">INDIRECT(ADDRESS(ROW(),Controls!#REF!+90))</f>
        <v>#REF!</v>
      </c>
      <c r="GU1815" s="9" t="e">
        <f ca="1">INDIRECT(ADDRESS(ROW(),Controls!#REF!+105))</f>
        <v>#REF!</v>
      </c>
      <c r="GV1815" s="9" t="e">
        <f ca="1">INDIRECT(ADDRESS(ROW(),Controls!#REF!+120))</f>
        <v>#REF!</v>
      </c>
      <c r="GW1815" s="9" t="e">
        <f ca="1">INDIRECT(ADDRESS(ROW(),Controls!#REF!+15))</f>
        <v>#REF!</v>
      </c>
      <c r="GX1815" s="9" t="e">
        <f ca="1">INDIRECT(ADDRESS(ROW(),Controls!#REF!+135))</f>
        <v>#REF!</v>
      </c>
      <c r="HJ1815" s="9" t="e">
        <f t="shared" ca="1" si="168"/>
        <v>#REF!</v>
      </c>
      <c r="HK1815" s="9" t="e">
        <f t="shared" ca="1" si="169"/>
        <v>#REF!</v>
      </c>
      <c r="HL1815" s="9" t="e">
        <f t="shared" ca="1" si="170"/>
        <v>#REF!</v>
      </c>
      <c r="HM1815" s="9" t="e">
        <f t="shared" ca="1" si="171"/>
        <v>#REF!</v>
      </c>
      <c r="HN1815" s="9" t="e">
        <f ca="1">SQRT($GS1815*(1-$GS1815/Controls!$D$15))</f>
        <v>#REF!</v>
      </c>
      <c r="HO1815" s="9" t="e">
        <f t="shared" ca="1" si="172"/>
        <v>#REF!</v>
      </c>
      <c r="HP1815" s="9" t="e">
        <f t="shared" ca="1" si="173"/>
        <v>#REF!</v>
      </c>
      <c r="HQ1815" s="9" t="e">
        <f ca="1">IF($GV1815=0,NA(),($GX1815*Controls!#REF!))</f>
        <v>#REF!</v>
      </c>
    </row>
    <row r="1816" spans="198:225" x14ac:dyDescent="0.25">
      <c r="GP1816" s="9" t="e">
        <f ca="1">INDIRECT(ADDRESS(ROW(),Controls!#REF!+30))</f>
        <v>#REF!</v>
      </c>
      <c r="GQ1816" s="9" t="e">
        <f ca="1">INDIRECT(ADDRESS(ROW(),Controls!#REF!+45))</f>
        <v>#REF!</v>
      </c>
      <c r="GR1816" s="9" t="e">
        <f ca="1">INDIRECT(ADDRESS(ROW(),Controls!#REF!+60))</f>
        <v>#REF!</v>
      </c>
      <c r="GS1816" s="9" t="e">
        <f ca="1">INDIRECT(ADDRESS(ROW(),Controls!#REF!+75))</f>
        <v>#REF!</v>
      </c>
      <c r="GT1816" s="9" t="e">
        <f ca="1">INDIRECT(ADDRESS(ROW(),Controls!#REF!+90))</f>
        <v>#REF!</v>
      </c>
      <c r="GU1816" s="9" t="e">
        <f ca="1">INDIRECT(ADDRESS(ROW(),Controls!#REF!+105))</f>
        <v>#REF!</v>
      </c>
      <c r="GV1816" s="9" t="e">
        <f ca="1">INDIRECT(ADDRESS(ROW(),Controls!#REF!+120))</f>
        <v>#REF!</v>
      </c>
      <c r="GW1816" s="9" t="e">
        <f ca="1">INDIRECT(ADDRESS(ROW(),Controls!#REF!+15))</f>
        <v>#REF!</v>
      </c>
      <c r="GX1816" s="9" t="e">
        <f ca="1">INDIRECT(ADDRESS(ROW(),Controls!#REF!+135))</f>
        <v>#REF!</v>
      </c>
      <c r="HJ1816" s="9" t="e">
        <f t="shared" ca="1" si="168"/>
        <v>#REF!</v>
      </c>
      <c r="HK1816" s="9" t="e">
        <f t="shared" ca="1" si="169"/>
        <v>#REF!</v>
      </c>
      <c r="HL1816" s="9" t="e">
        <f t="shared" ca="1" si="170"/>
        <v>#REF!</v>
      </c>
      <c r="HM1816" s="9" t="e">
        <f t="shared" ca="1" si="171"/>
        <v>#REF!</v>
      </c>
      <c r="HN1816" s="9" t="e">
        <f ca="1">SQRT($GS1816*(1-$GS1816/Controls!$D$15))</f>
        <v>#REF!</v>
      </c>
      <c r="HO1816" s="9" t="e">
        <f t="shared" ca="1" si="172"/>
        <v>#REF!</v>
      </c>
      <c r="HP1816" s="9" t="e">
        <f t="shared" ca="1" si="173"/>
        <v>#REF!</v>
      </c>
      <c r="HQ1816" s="9" t="e">
        <f ca="1">IF($GV1816=0,NA(),($GX1816*Controls!#REF!))</f>
        <v>#REF!</v>
      </c>
    </row>
    <row r="1817" spans="198:225" x14ac:dyDescent="0.25">
      <c r="GP1817" s="9" t="e">
        <f ca="1">INDIRECT(ADDRESS(ROW(),Controls!#REF!+30))</f>
        <v>#REF!</v>
      </c>
      <c r="GQ1817" s="9" t="e">
        <f ca="1">INDIRECT(ADDRESS(ROW(),Controls!#REF!+45))</f>
        <v>#REF!</v>
      </c>
      <c r="GR1817" s="9" t="e">
        <f ca="1">INDIRECT(ADDRESS(ROW(),Controls!#REF!+60))</f>
        <v>#REF!</v>
      </c>
      <c r="GS1817" s="9" t="e">
        <f ca="1">INDIRECT(ADDRESS(ROW(),Controls!#REF!+75))</f>
        <v>#REF!</v>
      </c>
      <c r="GT1817" s="9" t="e">
        <f ca="1">INDIRECT(ADDRESS(ROW(),Controls!#REF!+90))</f>
        <v>#REF!</v>
      </c>
      <c r="GU1817" s="9" t="e">
        <f ca="1">INDIRECT(ADDRESS(ROW(),Controls!#REF!+105))</f>
        <v>#REF!</v>
      </c>
      <c r="GV1817" s="9" t="e">
        <f ca="1">INDIRECT(ADDRESS(ROW(),Controls!#REF!+120))</f>
        <v>#REF!</v>
      </c>
      <c r="GW1817" s="9" t="e">
        <f ca="1">INDIRECT(ADDRESS(ROW(),Controls!#REF!+15))</f>
        <v>#REF!</v>
      </c>
      <c r="GX1817" s="9" t="e">
        <f ca="1">INDIRECT(ADDRESS(ROW(),Controls!#REF!+135))</f>
        <v>#REF!</v>
      </c>
      <c r="HJ1817" s="9" t="e">
        <f t="shared" ca="1" si="168"/>
        <v>#REF!</v>
      </c>
      <c r="HK1817" s="9" t="e">
        <f t="shared" ca="1" si="169"/>
        <v>#REF!</v>
      </c>
      <c r="HL1817" s="9" t="e">
        <f t="shared" ca="1" si="170"/>
        <v>#REF!</v>
      </c>
      <c r="HM1817" s="9" t="e">
        <f t="shared" ca="1" si="171"/>
        <v>#REF!</v>
      </c>
      <c r="HN1817" s="9" t="e">
        <f ca="1">SQRT($GS1817*(1-$GS1817/Controls!$D$15))</f>
        <v>#REF!</v>
      </c>
      <c r="HO1817" s="9" t="e">
        <f t="shared" ca="1" si="172"/>
        <v>#REF!</v>
      </c>
      <c r="HP1817" s="9" t="e">
        <f t="shared" ca="1" si="173"/>
        <v>#REF!</v>
      </c>
      <c r="HQ1817" s="9" t="e">
        <f ca="1">IF($GV1817=0,NA(),($GX1817*Controls!#REF!))</f>
        <v>#REF!</v>
      </c>
    </row>
    <row r="1818" spans="198:225" x14ac:dyDescent="0.25">
      <c r="GP1818" s="9" t="e">
        <f ca="1">INDIRECT(ADDRESS(ROW(),Controls!#REF!+30))</f>
        <v>#REF!</v>
      </c>
      <c r="GQ1818" s="9" t="e">
        <f ca="1">INDIRECT(ADDRESS(ROW(),Controls!#REF!+45))</f>
        <v>#REF!</v>
      </c>
      <c r="GR1818" s="9" t="e">
        <f ca="1">INDIRECT(ADDRESS(ROW(),Controls!#REF!+60))</f>
        <v>#REF!</v>
      </c>
      <c r="GS1818" s="9" t="e">
        <f ca="1">INDIRECT(ADDRESS(ROW(),Controls!#REF!+75))</f>
        <v>#REF!</v>
      </c>
      <c r="GT1818" s="9" t="e">
        <f ca="1">INDIRECT(ADDRESS(ROW(),Controls!#REF!+90))</f>
        <v>#REF!</v>
      </c>
      <c r="GU1818" s="9" t="e">
        <f ca="1">INDIRECT(ADDRESS(ROW(),Controls!#REF!+105))</f>
        <v>#REF!</v>
      </c>
      <c r="GV1818" s="9" t="e">
        <f ca="1">INDIRECT(ADDRESS(ROW(),Controls!#REF!+120))</f>
        <v>#REF!</v>
      </c>
      <c r="GW1818" s="9" t="e">
        <f ca="1">INDIRECT(ADDRESS(ROW(),Controls!#REF!+15))</f>
        <v>#REF!</v>
      </c>
      <c r="GX1818" s="9" t="e">
        <f ca="1">INDIRECT(ADDRESS(ROW(),Controls!#REF!+135))</f>
        <v>#REF!</v>
      </c>
      <c r="HJ1818" s="9" t="e">
        <f t="shared" ca="1" si="168"/>
        <v>#REF!</v>
      </c>
      <c r="HK1818" s="9" t="e">
        <f t="shared" ca="1" si="169"/>
        <v>#REF!</v>
      </c>
      <c r="HL1818" s="9" t="e">
        <f t="shared" ca="1" si="170"/>
        <v>#REF!</v>
      </c>
      <c r="HM1818" s="9" t="e">
        <f t="shared" ca="1" si="171"/>
        <v>#REF!</v>
      </c>
      <c r="HN1818" s="9" t="e">
        <f ca="1">SQRT($GS1818*(1-$GS1818/Controls!$D$15))</f>
        <v>#REF!</v>
      </c>
      <c r="HO1818" s="9" t="e">
        <f t="shared" ca="1" si="172"/>
        <v>#REF!</v>
      </c>
      <c r="HP1818" s="9" t="e">
        <f t="shared" ca="1" si="173"/>
        <v>#REF!</v>
      </c>
      <c r="HQ1818" s="9" t="e">
        <f ca="1">IF($GV1818=0,NA(),($GX1818*Controls!#REF!))</f>
        <v>#REF!</v>
      </c>
    </row>
    <row r="1819" spans="198:225" x14ac:dyDescent="0.25">
      <c r="GP1819" s="9" t="e">
        <f ca="1">INDIRECT(ADDRESS(ROW(),Controls!#REF!+30))</f>
        <v>#REF!</v>
      </c>
      <c r="GQ1819" s="9" t="e">
        <f ca="1">INDIRECT(ADDRESS(ROW(),Controls!#REF!+45))</f>
        <v>#REF!</v>
      </c>
      <c r="GR1819" s="9" t="e">
        <f ca="1">INDIRECT(ADDRESS(ROW(),Controls!#REF!+60))</f>
        <v>#REF!</v>
      </c>
      <c r="GS1819" s="9" t="e">
        <f ca="1">INDIRECT(ADDRESS(ROW(),Controls!#REF!+75))</f>
        <v>#REF!</v>
      </c>
      <c r="GT1819" s="9" t="e">
        <f ca="1">INDIRECT(ADDRESS(ROW(),Controls!#REF!+90))</f>
        <v>#REF!</v>
      </c>
      <c r="GU1819" s="9" t="e">
        <f ca="1">INDIRECT(ADDRESS(ROW(),Controls!#REF!+105))</f>
        <v>#REF!</v>
      </c>
      <c r="GV1819" s="9" t="e">
        <f ca="1">INDIRECT(ADDRESS(ROW(),Controls!#REF!+120))</f>
        <v>#REF!</v>
      </c>
      <c r="GW1819" s="9" t="e">
        <f ca="1">INDIRECT(ADDRESS(ROW(),Controls!#REF!+15))</f>
        <v>#REF!</v>
      </c>
      <c r="GX1819" s="9" t="e">
        <f ca="1">INDIRECT(ADDRESS(ROW(),Controls!#REF!+135))</f>
        <v>#REF!</v>
      </c>
      <c r="HJ1819" s="9" t="e">
        <f t="shared" ca="1" si="168"/>
        <v>#REF!</v>
      </c>
      <c r="HK1819" s="9" t="e">
        <f t="shared" ca="1" si="169"/>
        <v>#REF!</v>
      </c>
      <c r="HL1819" s="9" t="e">
        <f t="shared" ca="1" si="170"/>
        <v>#REF!</v>
      </c>
      <c r="HM1819" s="9" t="e">
        <f t="shared" ca="1" si="171"/>
        <v>#REF!</v>
      </c>
      <c r="HN1819" s="9" t="e">
        <f ca="1">SQRT($GS1819*(1-$GS1819/Controls!$D$15))</f>
        <v>#REF!</v>
      </c>
      <c r="HO1819" s="9" t="e">
        <f t="shared" ca="1" si="172"/>
        <v>#REF!</v>
      </c>
      <c r="HP1819" s="9" t="e">
        <f t="shared" ca="1" si="173"/>
        <v>#REF!</v>
      </c>
      <c r="HQ1819" s="9" t="e">
        <f ca="1">IF($GV1819=0,NA(),($GX1819*Controls!#REF!))</f>
        <v>#REF!</v>
      </c>
    </row>
    <row r="1820" spans="198:225" x14ac:dyDescent="0.25">
      <c r="GP1820" s="9" t="e">
        <f ca="1">INDIRECT(ADDRESS(ROW(),Controls!#REF!+30))</f>
        <v>#REF!</v>
      </c>
      <c r="GQ1820" s="9" t="e">
        <f ca="1">INDIRECT(ADDRESS(ROW(),Controls!#REF!+45))</f>
        <v>#REF!</v>
      </c>
      <c r="GR1820" s="9" t="e">
        <f ca="1">INDIRECT(ADDRESS(ROW(),Controls!#REF!+60))</f>
        <v>#REF!</v>
      </c>
      <c r="GS1820" s="9" t="e">
        <f ca="1">INDIRECT(ADDRESS(ROW(),Controls!#REF!+75))</f>
        <v>#REF!</v>
      </c>
      <c r="GT1820" s="9" t="e">
        <f ca="1">INDIRECT(ADDRESS(ROW(),Controls!#REF!+90))</f>
        <v>#REF!</v>
      </c>
      <c r="GU1820" s="9" t="e">
        <f ca="1">INDIRECT(ADDRESS(ROW(),Controls!#REF!+105))</f>
        <v>#REF!</v>
      </c>
      <c r="GV1820" s="9" t="e">
        <f ca="1">INDIRECT(ADDRESS(ROW(),Controls!#REF!+120))</f>
        <v>#REF!</v>
      </c>
      <c r="GW1820" s="9" t="e">
        <f ca="1">INDIRECT(ADDRESS(ROW(),Controls!#REF!+15))</f>
        <v>#REF!</v>
      </c>
      <c r="GX1820" s="9" t="e">
        <f ca="1">INDIRECT(ADDRESS(ROW(),Controls!#REF!+135))</f>
        <v>#REF!</v>
      </c>
      <c r="HJ1820" s="9" t="e">
        <f t="shared" ca="1" si="168"/>
        <v>#REF!</v>
      </c>
      <c r="HK1820" s="9" t="e">
        <f t="shared" ca="1" si="169"/>
        <v>#REF!</v>
      </c>
      <c r="HL1820" s="9" t="e">
        <f t="shared" ca="1" si="170"/>
        <v>#REF!</v>
      </c>
      <c r="HM1820" s="9" t="e">
        <f t="shared" ca="1" si="171"/>
        <v>#REF!</v>
      </c>
      <c r="HN1820" s="9" t="e">
        <f ca="1">SQRT($GS1820*(1-$GS1820/Controls!$D$15))</f>
        <v>#REF!</v>
      </c>
      <c r="HO1820" s="9" t="e">
        <f t="shared" ca="1" si="172"/>
        <v>#REF!</v>
      </c>
      <c r="HP1820" s="9" t="e">
        <f t="shared" ca="1" si="173"/>
        <v>#REF!</v>
      </c>
      <c r="HQ1820" s="9" t="e">
        <f ca="1">IF($GV1820=0,NA(),($GX1820*Controls!#REF!))</f>
        <v>#REF!</v>
      </c>
    </row>
    <row r="1821" spans="198:225" x14ac:dyDescent="0.25">
      <c r="GP1821" s="9" t="e">
        <f ca="1">INDIRECT(ADDRESS(ROW(),Controls!#REF!+30))</f>
        <v>#REF!</v>
      </c>
      <c r="GQ1821" s="9" t="e">
        <f ca="1">INDIRECT(ADDRESS(ROW(),Controls!#REF!+45))</f>
        <v>#REF!</v>
      </c>
      <c r="GR1821" s="9" t="e">
        <f ca="1">INDIRECT(ADDRESS(ROW(),Controls!#REF!+60))</f>
        <v>#REF!</v>
      </c>
      <c r="GS1821" s="9" t="e">
        <f ca="1">INDIRECT(ADDRESS(ROW(),Controls!#REF!+75))</f>
        <v>#REF!</v>
      </c>
      <c r="GT1821" s="9" t="e">
        <f ca="1">INDIRECT(ADDRESS(ROW(),Controls!#REF!+90))</f>
        <v>#REF!</v>
      </c>
      <c r="GU1821" s="9" t="e">
        <f ca="1">INDIRECT(ADDRESS(ROW(),Controls!#REF!+105))</f>
        <v>#REF!</v>
      </c>
      <c r="GV1821" s="9" t="e">
        <f ca="1">INDIRECT(ADDRESS(ROW(),Controls!#REF!+120))</f>
        <v>#REF!</v>
      </c>
      <c r="GW1821" s="9" t="e">
        <f ca="1">INDIRECT(ADDRESS(ROW(),Controls!#REF!+15))</f>
        <v>#REF!</v>
      </c>
      <c r="GX1821" s="9" t="e">
        <f ca="1">INDIRECT(ADDRESS(ROW(),Controls!#REF!+135))</f>
        <v>#REF!</v>
      </c>
      <c r="HJ1821" s="9" t="e">
        <f t="shared" ca="1" si="168"/>
        <v>#REF!</v>
      </c>
      <c r="HK1821" s="9" t="e">
        <f t="shared" ca="1" si="169"/>
        <v>#REF!</v>
      </c>
      <c r="HL1821" s="9" t="e">
        <f t="shared" ca="1" si="170"/>
        <v>#REF!</v>
      </c>
      <c r="HM1821" s="9" t="e">
        <f t="shared" ca="1" si="171"/>
        <v>#REF!</v>
      </c>
      <c r="HN1821" s="9" t="e">
        <f ca="1">SQRT($GS1821*(1-$GS1821/Controls!$D$15))</f>
        <v>#REF!</v>
      </c>
      <c r="HO1821" s="9" t="e">
        <f t="shared" ca="1" si="172"/>
        <v>#REF!</v>
      </c>
      <c r="HP1821" s="9" t="e">
        <f t="shared" ca="1" si="173"/>
        <v>#REF!</v>
      </c>
      <c r="HQ1821" s="9" t="e">
        <f ca="1">IF($GV1821=0,NA(),($GX1821*Controls!#REF!))</f>
        <v>#REF!</v>
      </c>
    </row>
    <row r="1822" spans="198:225" x14ac:dyDescent="0.25">
      <c r="GP1822" s="9" t="e">
        <f ca="1">INDIRECT(ADDRESS(ROW(),Controls!#REF!+30))</f>
        <v>#REF!</v>
      </c>
      <c r="GQ1822" s="9" t="e">
        <f ca="1">INDIRECT(ADDRESS(ROW(),Controls!#REF!+45))</f>
        <v>#REF!</v>
      </c>
      <c r="GR1822" s="9" t="e">
        <f ca="1">INDIRECT(ADDRESS(ROW(),Controls!#REF!+60))</f>
        <v>#REF!</v>
      </c>
      <c r="GS1822" s="9" t="e">
        <f ca="1">INDIRECT(ADDRESS(ROW(),Controls!#REF!+75))</f>
        <v>#REF!</v>
      </c>
      <c r="GT1822" s="9" t="e">
        <f ca="1">INDIRECT(ADDRESS(ROW(),Controls!#REF!+90))</f>
        <v>#REF!</v>
      </c>
      <c r="GU1822" s="9" t="e">
        <f ca="1">INDIRECT(ADDRESS(ROW(),Controls!#REF!+105))</f>
        <v>#REF!</v>
      </c>
      <c r="GV1822" s="9" t="e">
        <f ca="1">INDIRECT(ADDRESS(ROW(),Controls!#REF!+120))</f>
        <v>#REF!</v>
      </c>
      <c r="GW1822" s="9" t="e">
        <f ca="1">INDIRECT(ADDRESS(ROW(),Controls!#REF!+15))</f>
        <v>#REF!</v>
      </c>
      <c r="GX1822" s="9" t="e">
        <f ca="1">INDIRECT(ADDRESS(ROW(),Controls!#REF!+135))</f>
        <v>#REF!</v>
      </c>
      <c r="HJ1822" s="9" t="e">
        <f t="shared" ca="1" si="168"/>
        <v>#REF!</v>
      </c>
      <c r="HK1822" s="9" t="e">
        <f t="shared" ca="1" si="169"/>
        <v>#REF!</v>
      </c>
      <c r="HL1822" s="9" t="e">
        <f t="shared" ca="1" si="170"/>
        <v>#REF!</v>
      </c>
      <c r="HM1822" s="9" t="e">
        <f t="shared" ca="1" si="171"/>
        <v>#REF!</v>
      </c>
      <c r="HN1822" s="9" t="e">
        <f ca="1">SQRT($GS1822*(1-$GS1822/Controls!$D$15))</f>
        <v>#REF!</v>
      </c>
      <c r="HO1822" s="9" t="e">
        <f t="shared" ca="1" si="172"/>
        <v>#REF!</v>
      </c>
      <c r="HP1822" s="9" t="e">
        <f t="shared" ca="1" si="173"/>
        <v>#REF!</v>
      </c>
      <c r="HQ1822" s="9" t="e">
        <f ca="1">IF($GV1822=0,NA(),($GX1822*Controls!#REF!))</f>
        <v>#REF!</v>
      </c>
    </row>
    <row r="1823" spans="198:225" x14ac:dyDescent="0.25">
      <c r="GP1823" s="9" t="e">
        <f ca="1">INDIRECT(ADDRESS(ROW(),Controls!#REF!+30))</f>
        <v>#REF!</v>
      </c>
      <c r="GQ1823" s="9" t="e">
        <f ca="1">INDIRECT(ADDRESS(ROW(),Controls!#REF!+45))</f>
        <v>#REF!</v>
      </c>
      <c r="GR1823" s="9" t="e">
        <f ca="1">INDIRECT(ADDRESS(ROW(),Controls!#REF!+60))</f>
        <v>#REF!</v>
      </c>
      <c r="GS1823" s="9" t="e">
        <f ca="1">INDIRECT(ADDRESS(ROW(),Controls!#REF!+75))</f>
        <v>#REF!</v>
      </c>
      <c r="GT1823" s="9" t="e">
        <f ca="1">INDIRECT(ADDRESS(ROW(),Controls!#REF!+90))</f>
        <v>#REF!</v>
      </c>
      <c r="GU1823" s="9" t="e">
        <f ca="1">INDIRECT(ADDRESS(ROW(),Controls!#REF!+105))</f>
        <v>#REF!</v>
      </c>
      <c r="GV1823" s="9" t="e">
        <f ca="1">INDIRECT(ADDRESS(ROW(),Controls!#REF!+120))</f>
        <v>#REF!</v>
      </c>
      <c r="GW1823" s="9" t="e">
        <f ca="1">INDIRECT(ADDRESS(ROW(),Controls!#REF!+15))</f>
        <v>#REF!</v>
      </c>
      <c r="GX1823" s="9" t="e">
        <f ca="1">INDIRECT(ADDRESS(ROW(),Controls!#REF!+135))</f>
        <v>#REF!</v>
      </c>
      <c r="HJ1823" s="9" t="e">
        <f t="shared" ca="1" si="168"/>
        <v>#REF!</v>
      </c>
      <c r="HK1823" s="9" t="e">
        <f t="shared" ca="1" si="169"/>
        <v>#REF!</v>
      </c>
      <c r="HL1823" s="9" t="e">
        <f t="shared" ca="1" si="170"/>
        <v>#REF!</v>
      </c>
      <c r="HM1823" s="9" t="e">
        <f t="shared" ca="1" si="171"/>
        <v>#REF!</v>
      </c>
      <c r="HN1823" s="9" t="e">
        <f ca="1">SQRT($GS1823*(1-$GS1823/Controls!$D$15))</f>
        <v>#REF!</v>
      </c>
      <c r="HO1823" s="9" t="e">
        <f t="shared" ca="1" si="172"/>
        <v>#REF!</v>
      </c>
      <c r="HP1823" s="9" t="e">
        <f t="shared" ca="1" si="173"/>
        <v>#REF!</v>
      </c>
      <c r="HQ1823" s="9" t="e">
        <f ca="1">IF($GV1823=0,NA(),($GX1823*Controls!#REF!))</f>
        <v>#REF!</v>
      </c>
    </row>
    <row r="1824" spans="198:225" x14ac:dyDescent="0.25">
      <c r="GP1824" s="9" t="e">
        <f ca="1">INDIRECT(ADDRESS(ROW(),Controls!#REF!+30))</f>
        <v>#REF!</v>
      </c>
      <c r="GQ1824" s="9" t="e">
        <f ca="1">INDIRECT(ADDRESS(ROW(),Controls!#REF!+45))</f>
        <v>#REF!</v>
      </c>
      <c r="GR1824" s="9" t="e">
        <f ca="1">INDIRECT(ADDRESS(ROW(),Controls!#REF!+60))</f>
        <v>#REF!</v>
      </c>
      <c r="GS1824" s="9" t="e">
        <f ca="1">INDIRECT(ADDRESS(ROW(),Controls!#REF!+75))</f>
        <v>#REF!</v>
      </c>
      <c r="GT1824" s="9" t="e">
        <f ca="1">INDIRECT(ADDRESS(ROW(),Controls!#REF!+90))</f>
        <v>#REF!</v>
      </c>
      <c r="GU1824" s="9" t="e">
        <f ca="1">INDIRECT(ADDRESS(ROW(),Controls!#REF!+105))</f>
        <v>#REF!</v>
      </c>
      <c r="GV1824" s="9" t="e">
        <f ca="1">INDIRECT(ADDRESS(ROW(),Controls!#REF!+120))</f>
        <v>#REF!</v>
      </c>
      <c r="GW1824" s="9" t="e">
        <f ca="1">INDIRECT(ADDRESS(ROW(),Controls!#REF!+15))</f>
        <v>#REF!</v>
      </c>
      <c r="GX1824" s="9" t="e">
        <f ca="1">INDIRECT(ADDRESS(ROW(),Controls!#REF!+135))</f>
        <v>#REF!</v>
      </c>
      <c r="HJ1824" s="9" t="e">
        <f t="shared" ca="1" si="168"/>
        <v>#REF!</v>
      </c>
      <c r="HK1824" s="9" t="e">
        <f t="shared" ca="1" si="169"/>
        <v>#REF!</v>
      </c>
      <c r="HL1824" s="9" t="e">
        <f t="shared" ca="1" si="170"/>
        <v>#REF!</v>
      </c>
      <c r="HM1824" s="9" t="e">
        <f t="shared" ca="1" si="171"/>
        <v>#REF!</v>
      </c>
      <c r="HN1824" s="9" t="e">
        <f ca="1">SQRT($GS1824*(1-$GS1824/Controls!$D$15))</f>
        <v>#REF!</v>
      </c>
      <c r="HO1824" s="9" t="e">
        <f t="shared" ca="1" si="172"/>
        <v>#REF!</v>
      </c>
      <c r="HP1824" s="9" t="e">
        <f t="shared" ca="1" si="173"/>
        <v>#REF!</v>
      </c>
      <c r="HQ1824" s="9" t="e">
        <f ca="1">IF($GV1824=0,NA(),($GX1824*Controls!#REF!))</f>
        <v>#REF!</v>
      </c>
    </row>
    <row r="1825" spans="198:225" x14ac:dyDescent="0.25">
      <c r="GP1825" s="9" t="e">
        <f ca="1">INDIRECT(ADDRESS(ROW(),Controls!#REF!+30))</f>
        <v>#REF!</v>
      </c>
      <c r="GQ1825" s="9" t="e">
        <f ca="1">INDIRECT(ADDRESS(ROW(),Controls!#REF!+45))</f>
        <v>#REF!</v>
      </c>
      <c r="GR1825" s="9" t="e">
        <f ca="1">INDIRECT(ADDRESS(ROW(),Controls!#REF!+60))</f>
        <v>#REF!</v>
      </c>
      <c r="GS1825" s="9" t="e">
        <f ca="1">INDIRECT(ADDRESS(ROW(),Controls!#REF!+75))</f>
        <v>#REF!</v>
      </c>
      <c r="GT1825" s="9" t="e">
        <f ca="1">INDIRECT(ADDRESS(ROW(),Controls!#REF!+90))</f>
        <v>#REF!</v>
      </c>
      <c r="GU1825" s="9" t="e">
        <f ca="1">INDIRECT(ADDRESS(ROW(),Controls!#REF!+105))</f>
        <v>#REF!</v>
      </c>
      <c r="GV1825" s="9" t="e">
        <f ca="1">INDIRECT(ADDRESS(ROW(),Controls!#REF!+120))</f>
        <v>#REF!</v>
      </c>
      <c r="GW1825" s="9" t="e">
        <f ca="1">INDIRECT(ADDRESS(ROW(),Controls!#REF!+15))</f>
        <v>#REF!</v>
      </c>
      <c r="GX1825" s="9" t="e">
        <f ca="1">INDIRECT(ADDRESS(ROW(),Controls!#REF!+135))</f>
        <v>#REF!</v>
      </c>
      <c r="HJ1825" s="9" t="e">
        <f t="shared" ca="1" si="168"/>
        <v>#REF!</v>
      </c>
      <c r="HK1825" s="9" t="e">
        <f t="shared" ca="1" si="169"/>
        <v>#REF!</v>
      </c>
      <c r="HL1825" s="9" t="e">
        <f t="shared" ca="1" si="170"/>
        <v>#REF!</v>
      </c>
      <c r="HM1825" s="9" t="e">
        <f t="shared" ca="1" si="171"/>
        <v>#REF!</v>
      </c>
      <c r="HN1825" s="9" t="e">
        <f ca="1">SQRT($GS1825*(1-$GS1825/Controls!$D$15))</f>
        <v>#REF!</v>
      </c>
      <c r="HO1825" s="9" t="e">
        <f t="shared" ca="1" si="172"/>
        <v>#REF!</v>
      </c>
      <c r="HP1825" s="9" t="e">
        <f t="shared" ca="1" si="173"/>
        <v>#REF!</v>
      </c>
      <c r="HQ1825" s="9" t="e">
        <f ca="1">IF($GV1825=0,NA(),($GX1825*Controls!#REF!))</f>
        <v>#REF!</v>
      </c>
    </row>
    <row r="1826" spans="198:225" x14ac:dyDescent="0.25">
      <c r="GP1826" s="9" t="e">
        <f ca="1">INDIRECT(ADDRESS(ROW(),Controls!#REF!+30))</f>
        <v>#REF!</v>
      </c>
      <c r="GQ1826" s="9" t="e">
        <f ca="1">INDIRECT(ADDRESS(ROW(),Controls!#REF!+45))</f>
        <v>#REF!</v>
      </c>
      <c r="GR1826" s="9" t="e">
        <f ca="1">INDIRECT(ADDRESS(ROW(),Controls!#REF!+60))</f>
        <v>#REF!</v>
      </c>
      <c r="GS1826" s="9" t="e">
        <f ca="1">INDIRECT(ADDRESS(ROW(),Controls!#REF!+75))</f>
        <v>#REF!</v>
      </c>
      <c r="GT1826" s="9" t="e">
        <f ca="1">INDIRECT(ADDRESS(ROW(),Controls!#REF!+90))</f>
        <v>#REF!</v>
      </c>
      <c r="GU1826" s="9" t="e">
        <f ca="1">INDIRECT(ADDRESS(ROW(),Controls!#REF!+105))</f>
        <v>#REF!</v>
      </c>
      <c r="GV1826" s="9" t="e">
        <f ca="1">INDIRECT(ADDRESS(ROW(),Controls!#REF!+120))</f>
        <v>#REF!</v>
      </c>
      <c r="GW1826" s="9" t="e">
        <f ca="1">INDIRECT(ADDRESS(ROW(),Controls!#REF!+15))</f>
        <v>#REF!</v>
      </c>
      <c r="GX1826" s="9" t="e">
        <f ca="1">INDIRECT(ADDRESS(ROW(),Controls!#REF!+135))</f>
        <v>#REF!</v>
      </c>
      <c r="HJ1826" s="9" t="e">
        <f t="shared" ca="1" si="168"/>
        <v>#REF!</v>
      </c>
      <c r="HK1826" s="9" t="e">
        <f t="shared" ca="1" si="169"/>
        <v>#REF!</v>
      </c>
      <c r="HL1826" s="9" t="e">
        <f t="shared" ca="1" si="170"/>
        <v>#REF!</v>
      </c>
      <c r="HM1826" s="9" t="e">
        <f t="shared" ca="1" si="171"/>
        <v>#REF!</v>
      </c>
      <c r="HN1826" s="9" t="e">
        <f ca="1">SQRT($GS1826*(1-$GS1826/Controls!$D$15))</f>
        <v>#REF!</v>
      </c>
      <c r="HO1826" s="9" t="e">
        <f t="shared" ca="1" si="172"/>
        <v>#REF!</v>
      </c>
      <c r="HP1826" s="9" t="e">
        <f t="shared" ca="1" si="173"/>
        <v>#REF!</v>
      </c>
      <c r="HQ1826" s="9" t="e">
        <f ca="1">IF($GV1826=0,NA(),($GX1826*Controls!#REF!))</f>
        <v>#REF!</v>
      </c>
    </row>
    <row r="1827" spans="198:225" x14ac:dyDescent="0.25">
      <c r="GP1827" s="9" t="e">
        <f ca="1">INDIRECT(ADDRESS(ROW(),Controls!#REF!+30))</f>
        <v>#REF!</v>
      </c>
      <c r="GQ1827" s="9" t="e">
        <f ca="1">INDIRECT(ADDRESS(ROW(),Controls!#REF!+45))</f>
        <v>#REF!</v>
      </c>
      <c r="GR1827" s="9" t="e">
        <f ca="1">INDIRECT(ADDRESS(ROW(),Controls!#REF!+60))</f>
        <v>#REF!</v>
      </c>
      <c r="GS1827" s="9" t="e">
        <f ca="1">INDIRECT(ADDRESS(ROW(),Controls!#REF!+75))</f>
        <v>#REF!</v>
      </c>
      <c r="GT1827" s="9" t="e">
        <f ca="1">INDIRECT(ADDRESS(ROW(),Controls!#REF!+90))</f>
        <v>#REF!</v>
      </c>
      <c r="GU1827" s="9" t="e">
        <f ca="1">INDIRECT(ADDRESS(ROW(),Controls!#REF!+105))</f>
        <v>#REF!</v>
      </c>
      <c r="GV1827" s="9" t="e">
        <f ca="1">INDIRECT(ADDRESS(ROW(),Controls!#REF!+120))</f>
        <v>#REF!</v>
      </c>
      <c r="GW1827" s="9" t="e">
        <f ca="1">INDIRECT(ADDRESS(ROW(),Controls!#REF!+15))</f>
        <v>#REF!</v>
      </c>
      <c r="GX1827" s="9" t="e">
        <f ca="1">INDIRECT(ADDRESS(ROW(),Controls!#REF!+135))</f>
        <v>#REF!</v>
      </c>
      <c r="HJ1827" s="9" t="e">
        <f t="shared" ca="1" si="168"/>
        <v>#REF!</v>
      </c>
      <c r="HK1827" s="9" t="e">
        <f t="shared" ca="1" si="169"/>
        <v>#REF!</v>
      </c>
      <c r="HL1827" s="9" t="e">
        <f t="shared" ca="1" si="170"/>
        <v>#REF!</v>
      </c>
      <c r="HM1827" s="9" t="e">
        <f t="shared" ca="1" si="171"/>
        <v>#REF!</v>
      </c>
      <c r="HN1827" s="9" t="e">
        <f ca="1">SQRT($GS1827*(1-$GS1827/Controls!$D$15))</f>
        <v>#REF!</v>
      </c>
      <c r="HO1827" s="9" t="e">
        <f t="shared" ca="1" si="172"/>
        <v>#REF!</v>
      </c>
      <c r="HP1827" s="9" t="e">
        <f t="shared" ca="1" si="173"/>
        <v>#REF!</v>
      </c>
      <c r="HQ1827" s="9" t="e">
        <f ca="1">IF($GV1827=0,NA(),($GX1827*Controls!#REF!))</f>
        <v>#REF!</v>
      </c>
    </row>
    <row r="1828" spans="198:225" x14ac:dyDescent="0.25">
      <c r="GP1828" s="9" t="e">
        <f ca="1">INDIRECT(ADDRESS(ROW(),Controls!#REF!+30))</f>
        <v>#REF!</v>
      </c>
      <c r="GQ1828" s="9" t="e">
        <f ca="1">INDIRECT(ADDRESS(ROW(),Controls!#REF!+45))</f>
        <v>#REF!</v>
      </c>
      <c r="GR1828" s="9" t="e">
        <f ca="1">INDIRECT(ADDRESS(ROW(),Controls!#REF!+60))</f>
        <v>#REF!</v>
      </c>
      <c r="GS1828" s="9" t="e">
        <f ca="1">INDIRECT(ADDRESS(ROW(),Controls!#REF!+75))</f>
        <v>#REF!</v>
      </c>
      <c r="GT1828" s="9" t="e">
        <f ca="1">INDIRECT(ADDRESS(ROW(),Controls!#REF!+90))</f>
        <v>#REF!</v>
      </c>
      <c r="GU1828" s="9" t="e">
        <f ca="1">INDIRECT(ADDRESS(ROW(),Controls!#REF!+105))</f>
        <v>#REF!</v>
      </c>
      <c r="GV1828" s="9" t="e">
        <f ca="1">INDIRECT(ADDRESS(ROW(),Controls!#REF!+120))</f>
        <v>#REF!</v>
      </c>
      <c r="GW1828" s="9" t="e">
        <f ca="1">INDIRECT(ADDRESS(ROW(),Controls!#REF!+15))</f>
        <v>#REF!</v>
      </c>
      <c r="GX1828" s="9" t="e">
        <f ca="1">INDIRECT(ADDRESS(ROW(),Controls!#REF!+135))</f>
        <v>#REF!</v>
      </c>
      <c r="HJ1828" s="9" t="e">
        <f t="shared" ca="1" si="168"/>
        <v>#REF!</v>
      </c>
      <c r="HK1828" s="9" t="e">
        <f t="shared" ca="1" si="169"/>
        <v>#REF!</v>
      </c>
      <c r="HL1828" s="9" t="e">
        <f t="shared" ca="1" si="170"/>
        <v>#REF!</v>
      </c>
      <c r="HM1828" s="9" t="e">
        <f t="shared" ca="1" si="171"/>
        <v>#REF!</v>
      </c>
      <c r="HN1828" s="9" t="e">
        <f ca="1">SQRT($GS1828*(1-$GS1828/Controls!$D$15))</f>
        <v>#REF!</v>
      </c>
      <c r="HO1828" s="9" t="e">
        <f t="shared" ca="1" si="172"/>
        <v>#REF!</v>
      </c>
      <c r="HP1828" s="9" t="e">
        <f t="shared" ca="1" si="173"/>
        <v>#REF!</v>
      </c>
      <c r="HQ1828" s="9" t="e">
        <f ca="1">IF($GV1828=0,NA(),($GX1828*Controls!#REF!))</f>
        <v>#REF!</v>
      </c>
    </row>
    <row r="1829" spans="198:225" x14ac:dyDescent="0.25">
      <c r="GP1829" s="9" t="e">
        <f ca="1">INDIRECT(ADDRESS(ROW(),Controls!#REF!+30))</f>
        <v>#REF!</v>
      </c>
      <c r="GQ1829" s="9" t="e">
        <f ca="1">INDIRECT(ADDRESS(ROW(),Controls!#REF!+45))</f>
        <v>#REF!</v>
      </c>
      <c r="GR1829" s="9" t="e">
        <f ca="1">INDIRECT(ADDRESS(ROW(),Controls!#REF!+60))</f>
        <v>#REF!</v>
      </c>
      <c r="GS1829" s="9" t="e">
        <f ca="1">INDIRECT(ADDRESS(ROW(),Controls!#REF!+75))</f>
        <v>#REF!</v>
      </c>
      <c r="GT1829" s="9" t="e">
        <f ca="1">INDIRECT(ADDRESS(ROW(),Controls!#REF!+90))</f>
        <v>#REF!</v>
      </c>
      <c r="GU1829" s="9" t="e">
        <f ca="1">INDIRECT(ADDRESS(ROW(),Controls!#REF!+105))</f>
        <v>#REF!</v>
      </c>
      <c r="GV1829" s="9" t="e">
        <f ca="1">INDIRECT(ADDRESS(ROW(),Controls!#REF!+120))</f>
        <v>#REF!</v>
      </c>
      <c r="GW1829" s="9" t="e">
        <f ca="1">INDIRECT(ADDRESS(ROW(),Controls!#REF!+15))</f>
        <v>#REF!</v>
      </c>
      <c r="GX1829" s="9" t="e">
        <f ca="1">INDIRECT(ADDRESS(ROW(),Controls!#REF!+135))</f>
        <v>#REF!</v>
      </c>
      <c r="HJ1829" s="9" t="e">
        <f t="shared" ca="1" si="168"/>
        <v>#REF!</v>
      </c>
      <c r="HK1829" s="9" t="e">
        <f t="shared" ca="1" si="169"/>
        <v>#REF!</v>
      </c>
      <c r="HL1829" s="9" t="e">
        <f t="shared" ca="1" si="170"/>
        <v>#REF!</v>
      </c>
      <c r="HM1829" s="9" t="e">
        <f t="shared" ca="1" si="171"/>
        <v>#REF!</v>
      </c>
      <c r="HN1829" s="9" t="e">
        <f ca="1">SQRT($GS1829*(1-$GS1829/Controls!$D$15))</f>
        <v>#REF!</v>
      </c>
      <c r="HO1829" s="9" t="e">
        <f t="shared" ca="1" si="172"/>
        <v>#REF!</v>
      </c>
      <c r="HP1829" s="9" t="e">
        <f t="shared" ca="1" si="173"/>
        <v>#REF!</v>
      </c>
      <c r="HQ1829" s="9" t="e">
        <f ca="1">IF($GV1829=0,NA(),($GX1829*Controls!#REF!))</f>
        <v>#REF!</v>
      </c>
    </row>
    <row r="1830" spans="198:225" x14ac:dyDescent="0.25">
      <c r="GP1830" s="9" t="e">
        <f ca="1">INDIRECT(ADDRESS(ROW(),Controls!#REF!+30))</f>
        <v>#REF!</v>
      </c>
      <c r="GQ1830" s="9" t="e">
        <f ca="1">INDIRECT(ADDRESS(ROW(),Controls!#REF!+45))</f>
        <v>#REF!</v>
      </c>
      <c r="GR1830" s="9" t="e">
        <f ca="1">INDIRECT(ADDRESS(ROW(),Controls!#REF!+60))</f>
        <v>#REF!</v>
      </c>
      <c r="GS1830" s="9" t="e">
        <f ca="1">INDIRECT(ADDRESS(ROW(),Controls!#REF!+75))</f>
        <v>#REF!</v>
      </c>
      <c r="GT1830" s="9" t="e">
        <f ca="1">INDIRECT(ADDRESS(ROW(),Controls!#REF!+90))</f>
        <v>#REF!</v>
      </c>
      <c r="GU1830" s="9" t="e">
        <f ca="1">INDIRECT(ADDRESS(ROW(),Controls!#REF!+105))</f>
        <v>#REF!</v>
      </c>
      <c r="GV1830" s="9" t="e">
        <f ca="1">INDIRECT(ADDRESS(ROW(),Controls!#REF!+120))</f>
        <v>#REF!</v>
      </c>
      <c r="GW1830" s="9" t="e">
        <f ca="1">INDIRECT(ADDRESS(ROW(),Controls!#REF!+15))</f>
        <v>#REF!</v>
      </c>
      <c r="GX1830" s="9" t="e">
        <f ca="1">INDIRECT(ADDRESS(ROW(),Controls!#REF!+135))</f>
        <v>#REF!</v>
      </c>
      <c r="HJ1830" s="9" t="e">
        <f t="shared" ca="1" si="168"/>
        <v>#REF!</v>
      </c>
      <c r="HK1830" s="9" t="e">
        <f t="shared" ca="1" si="169"/>
        <v>#REF!</v>
      </c>
      <c r="HL1830" s="9" t="e">
        <f t="shared" ca="1" si="170"/>
        <v>#REF!</v>
      </c>
      <c r="HM1830" s="9" t="e">
        <f t="shared" ca="1" si="171"/>
        <v>#REF!</v>
      </c>
      <c r="HN1830" s="9" t="e">
        <f ca="1">SQRT($GS1830*(1-$GS1830/Controls!$D$15))</f>
        <v>#REF!</v>
      </c>
      <c r="HO1830" s="9" t="e">
        <f t="shared" ca="1" si="172"/>
        <v>#REF!</v>
      </c>
      <c r="HP1830" s="9" t="e">
        <f t="shared" ca="1" si="173"/>
        <v>#REF!</v>
      </c>
      <c r="HQ1830" s="9" t="e">
        <f ca="1">IF($GV1830=0,NA(),($GX1830*Controls!#REF!))</f>
        <v>#REF!</v>
      </c>
    </row>
    <row r="1831" spans="198:225" x14ac:dyDescent="0.25">
      <c r="GP1831" s="9" t="e">
        <f ca="1">INDIRECT(ADDRESS(ROW(),Controls!#REF!+30))</f>
        <v>#REF!</v>
      </c>
      <c r="GQ1831" s="9" t="e">
        <f ca="1">INDIRECT(ADDRESS(ROW(),Controls!#REF!+45))</f>
        <v>#REF!</v>
      </c>
      <c r="GR1831" s="9" t="e">
        <f ca="1">INDIRECT(ADDRESS(ROW(),Controls!#REF!+60))</f>
        <v>#REF!</v>
      </c>
      <c r="GS1831" s="9" t="e">
        <f ca="1">INDIRECT(ADDRESS(ROW(),Controls!#REF!+75))</f>
        <v>#REF!</v>
      </c>
      <c r="GT1831" s="9" t="e">
        <f ca="1">INDIRECT(ADDRESS(ROW(),Controls!#REF!+90))</f>
        <v>#REF!</v>
      </c>
      <c r="GU1831" s="9" t="e">
        <f ca="1">INDIRECT(ADDRESS(ROW(),Controls!#REF!+105))</f>
        <v>#REF!</v>
      </c>
      <c r="GV1831" s="9" t="e">
        <f ca="1">INDIRECT(ADDRESS(ROW(),Controls!#REF!+120))</f>
        <v>#REF!</v>
      </c>
      <c r="GW1831" s="9" t="e">
        <f ca="1">INDIRECT(ADDRESS(ROW(),Controls!#REF!+15))</f>
        <v>#REF!</v>
      </c>
      <c r="GX1831" s="9" t="e">
        <f ca="1">INDIRECT(ADDRESS(ROW(),Controls!#REF!+135))</f>
        <v>#REF!</v>
      </c>
      <c r="HJ1831" s="9" t="e">
        <f t="shared" ca="1" si="168"/>
        <v>#REF!</v>
      </c>
      <c r="HK1831" s="9" t="e">
        <f t="shared" ca="1" si="169"/>
        <v>#REF!</v>
      </c>
      <c r="HL1831" s="9" t="e">
        <f t="shared" ca="1" si="170"/>
        <v>#REF!</v>
      </c>
      <c r="HM1831" s="9" t="e">
        <f t="shared" ca="1" si="171"/>
        <v>#REF!</v>
      </c>
      <c r="HN1831" s="9" t="e">
        <f ca="1">SQRT($GS1831*(1-$GS1831/Controls!$D$15))</f>
        <v>#REF!</v>
      </c>
      <c r="HO1831" s="9" t="e">
        <f t="shared" ca="1" si="172"/>
        <v>#REF!</v>
      </c>
      <c r="HP1831" s="9" t="e">
        <f t="shared" ca="1" si="173"/>
        <v>#REF!</v>
      </c>
      <c r="HQ1831" s="9" t="e">
        <f ca="1">IF($GV1831=0,NA(),($GX1831*Controls!#REF!))</f>
        <v>#REF!</v>
      </c>
    </row>
    <row r="1832" spans="198:225" x14ac:dyDescent="0.25">
      <c r="GP1832" s="9" t="e">
        <f ca="1">INDIRECT(ADDRESS(ROW(),Controls!#REF!+30))</f>
        <v>#REF!</v>
      </c>
      <c r="GQ1832" s="9" t="e">
        <f ca="1">INDIRECT(ADDRESS(ROW(),Controls!#REF!+45))</f>
        <v>#REF!</v>
      </c>
      <c r="GR1832" s="9" t="e">
        <f ca="1">INDIRECT(ADDRESS(ROW(),Controls!#REF!+60))</f>
        <v>#REF!</v>
      </c>
      <c r="GS1832" s="9" t="e">
        <f ca="1">INDIRECT(ADDRESS(ROW(),Controls!#REF!+75))</f>
        <v>#REF!</v>
      </c>
      <c r="GT1832" s="9" t="e">
        <f ca="1">INDIRECT(ADDRESS(ROW(),Controls!#REF!+90))</f>
        <v>#REF!</v>
      </c>
      <c r="GU1832" s="9" t="e">
        <f ca="1">INDIRECT(ADDRESS(ROW(),Controls!#REF!+105))</f>
        <v>#REF!</v>
      </c>
      <c r="GV1832" s="9" t="e">
        <f ca="1">INDIRECT(ADDRESS(ROW(),Controls!#REF!+120))</f>
        <v>#REF!</v>
      </c>
      <c r="GW1832" s="9" t="e">
        <f ca="1">INDIRECT(ADDRESS(ROW(),Controls!#REF!+15))</f>
        <v>#REF!</v>
      </c>
      <c r="GX1832" s="9" t="e">
        <f ca="1">INDIRECT(ADDRESS(ROW(),Controls!#REF!+135))</f>
        <v>#REF!</v>
      </c>
      <c r="HJ1832" s="9" t="e">
        <f t="shared" ca="1" si="168"/>
        <v>#REF!</v>
      </c>
      <c r="HK1832" s="9" t="e">
        <f t="shared" ca="1" si="169"/>
        <v>#REF!</v>
      </c>
      <c r="HL1832" s="9" t="e">
        <f t="shared" ca="1" si="170"/>
        <v>#REF!</v>
      </c>
      <c r="HM1832" s="9" t="e">
        <f t="shared" ca="1" si="171"/>
        <v>#REF!</v>
      </c>
      <c r="HN1832" s="9" t="e">
        <f ca="1">SQRT($GS1832*(1-$GS1832/Controls!$D$15))</f>
        <v>#REF!</v>
      </c>
      <c r="HO1832" s="9" t="e">
        <f t="shared" ca="1" si="172"/>
        <v>#REF!</v>
      </c>
      <c r="HP1832" s="9" t="e">
        <f t="shared" ca="1" si="173"/>
        <v>#REF!</v>
      </c>
      <c r="HQ1832" s="9" t="e">
        <f ca="1">IF($GV1832=0,NA(),($GX1832*Controls!#REF!))</f>
        <v>#REF!</v>
      </c>
    </row>
    <row r="1833" spans="198:225" x14ac:dyDescent="0.25">
      <c r="GP1833" s="9" t="e">
        <f ca="1">INDIRECT(ADDRESS(ROW(),Controls!#REF!+30))</f>
        <v>#REF!</v>
      </c>
      <c r="GQ1833" s="9" t="e">
        <f ca="1">INDIRECT(ADDRESS(ROW(),Controls!#REF!+45))</f>
        <v>#REF!</v>
      </c>
      <c r="GR1833" s="9" t="e">
        <f ca="1">INDIRECT(ADDRESS(ROW(),Controls!#REF!+60))</f>
        <v>#REF!</v>
      </c>
      <c r="GS1833" s="9" t="e">
        <f ca="1">INDIRECT(ADDRESS(ROW(),Controls!#REF!+75))</f>
        <v>#REF!</v>
      </c>
      <c r="GT1833" s="9" t="e">
        <f ca="1">INDIRECT(ADDRESS(ROW(),Controls!#REF!+90))</f>
        <v>#REF!</v>
      </c>
      <c r="GU1833" s="9" t="e">
        <f ca="1">INDIRECT(ADDRESS(ROW(),Controls!#REF!+105))</f>
        <v>#REF!</v>
      </c>
      <c r="GV1833" s="9" t="e">
        <f ca="1">INDIRECT(ADDRESS(ROW(),Controls!#REF!+120))</f>
        <v>#REF!</v>
      </c>
      <c r="GW1833" s="9" t="e">
        <f ca="1">INDIRECT(ADDRESS(ROW(),Controls!#REF!+15))</f>
        <v>#REF!</v>
      </c>
      <c r="GX1833" s="9" t="e">
        <f ca="1">INDIRECT(ADDRESS(ROW(),Controls!#REF!+135))</f>
        <v>#REF!</v>
      </c>
      <c r="HJ1833" s="9" t="e">
        <f t="shared" ca="1" si="168"/>
        <v>#REF!</v>
      </c>
      <c r="HK1833" s="9" t="e">
        <f t="shared" ca="1" si="169"/>
        <v>#REF!</v>
      </c>
      <c r="HL1833" s="9" t="e">
        <f t="shared" ca="1" si="170"/>
        <v>#REF!</v>
      </c>
      <c r="HM1833" s="9" t="e">
        <f t="shared" ca="1" si="171"/>
        <v>#REF!</v>
      </c>
      <c r="HN1833" s="9" t="e">
        <f ca="1">SQRT($GS1833*(1-$GS1833/Controls!$D$15))</f>
        <v>#REF!</v>
      </c>
      <c r="HO1833" s="9" t="e">
        <f t="shared" ca="1" si="172"/>
        <v>#REF!</v>
      </c>
      <c r="HP1833" s="9" t="e">
        <f t="shared" ca="1" si="173"/>
        <v>#REF!</v>
      </c>
      <c r="HQ1833" s="9" t="e">
        <f ca="1">IF($GV1833=0,NA(),($GX1833*Controls!#REF!))</f>
        <v>#REF!</v>
      </c>
    </row>
    <row r="1834" spans="198:225" x14ac:dyDescent="0.25">
      <c r="GP1834" s="9" t="e">
        <f ca="1">INDIRECT(ADDRESS(ROW(),Controls!#REF!+30))</f>
        <v>#REF!</v>
      </c>
      <c r="GQ1834" s="9" t="e">
        <f ca="1">INDIRECT(ADDRESS(ROW(),Controls!#REF!+45))</f>
        <v>#REF!</v>
      </c>
      <c r="GR1834" s="9" t="e">
        <f ca="1">INDIRECT(ADDRESS(ROW(),Controls!#REF!+60))</f>
        <v>#REF!</v>
      </c>
      <c r="GS1834" s="9" t="e">
        <f ca="1">INDIRECT(ADDRESS(ROW(),Controls!#REF!+75))</f>
        <v>#REF!</v>
      </c>
      <c r="GT1834" s="9" t="e">
        <f ca="1">INDIRECT(ADDRESS(ROW(),Controls!#REF!+90))</f>
        <v>#REF!</v>
      </c>
      <c r="GU1834" s="9" t="e">
        <f ca="1">INDIRECT(ADDRESS(ROW(),Controls!#REF!+105))</f>
        <v>#REF!</v>
      </c>
      <c r="GV1834" s="9" t="e">
        <f ca="1">INDIRECT(ADDRESS(ROW(),Controls!#REF!+120))</f>
        <v>#REF!</v>
      </c>
      <c r="GW1834" s="9" t="e">
        <f ca="1">INDIRECT(ADDRESS(ROW(),Controls!#REF!+15))</f>
        <v>#REF!</v>
      </c>
      <c r="GX1834" s="9" t="e">
        <f ca="1">INDIRECT(ADDRESS(ROW(),Controls!#REF!+135))</f>
        <v>#REF!</v>
      </c>
      <c r="HJ1834" s="9" t="e">
        <f t="shared" ca="1" si="168"/>
        <v>#REF!</v>
      </c>
      <c r="HK1834" s="9" t="e">
        <f t="shared" ca="1" si="169"/>
        <v>#REF!</v>
      </c>
      <c r="HL1834" s="9" t="e">
        <f t="shared" ca="1" si="170"/>
        <v>#REF!</v>
      </c>
      <c r="HM1834" s="9" t="e">
        <f t="shared" ca="1" si="171"/>
        <v>#REF!</v>
      </c>
      <c r="HN1834" s="9" t="e">
        <f ca="1">SQRT($GS1834*(1-$GS1834/Controls!$D$15))</f>
        <v>#REF!</v>
      </c>
      <c r="HO1834" s="9" t="e">
        <f t="shared" ca="1" si="172"/>
        <v>#REF!</v>
      </c>
      <c r="HP1834" s="9" t="e">
        <f t="shared" ca="1" si="173"/>
        <v>#REF!</v>
      </c>
      <c r="HQ1834" s="9" t="e">
        <f ca="1">IF($GV1834=0,NA(),($GX1834*Controls!#REF!))</f>
        <v>#REF!</v>
      </c>
    </row>
    <row r="1835" spans="198:225" x14ac:dyDescent="0.25">
      <c r="GP1835" s="9" t="e">
        <f ca="1">INDIRECT(ADDRESS(ROW(),Controls!#REF!+30))</f>
        <v>#REF!</v>
      </c>
      <c r="GQ1835" s="9" t="e">
        <f ca="1">INDIRECT(ADDRESS(ROW(),Controls!#REF!+45))</f>
        <v>#REF!</v>
      </c>
      <c r="GR1835" s="9" t="e">
        <f ca="1">INDIRECT(ADDRESS(ROW(),Controls!#REF!+60))</f>
        <v>#REF!</v>
      </c>
      <c r="GS1835" s="9" t="e">
        <f ca="1">INDIRECT(ADDRESS(ROW(),Controls!#REF!+75))</f>
        <v>#REF!</v>
      </c>
      <c r="GT1835" s="9" t="e">
        <f ca="1">INDIRECT(ADDRESS(ROW(),Controls!#REF!+90))</f>
        <v>#REF!</v>
      </c>
      <c r="GU1835" s="9" t="e">
        <f ca="1">INDIRECT(ADDRESS(ROW(),Controls!#REF!+105))</f>
        <v>#REF!</v>
      </c>
      <c r="GV1835" s="9" t="e">
        <f ca="1">INDIRECT(ADDRESS(ROW(),Controls!#REF!+120))</f>
        <v>#REF!</v>
      </c>
      <c r="GW1835" s="9" t="e">
        <f ca="1">INDIRECT(ADDRESS(ROW(),Controls!#REF!+15))</f>
        <v>#REF!</v>
      </c>
      <c r="GX1835" s="9" t="e">
        <f ca="1">INDIRECT(ADDRESS(ROW(),Controls!#REF!+135))</f>
        <v>#REF!</v>
      </c>
      <c r="HJ1835" s="9" t="e">
        <f t="shared" ca="1" si="168"/>
        <v>#REF!</v>
      </c>
      <c r="HK1835" s="9" t="e">
        <f t="shared" ca="1" si="169"/>
        <v>#REF!</v>
      </c>
      <c r="HL1835" s="9" t="e">
        <f t="shared" ca="1" si="170"/>
        <v>#REF!</v>
      </c>
      <c r="HM1835" s="9" t="e">
        <f t="shared" ca="1" si="171"/>
        <v>#REF!</v>
      </c>
      <c r="HN1835" s="9" t="e">
        <f ca="1">SQRT($GS1835*(1-$GS1835/Controls!$D$15))</f>
        <v>#REF!</v>
      </c>
      <c r="HO1835" s="9" t="e">
        <f t="shared" ca="1" si="172"/>
        <v>#REF!</v>
      </c>
      <c r="HP1835" s="9" t="e">
        <f t="shared" ca="1" si="173"/>
        <v>#REF!</v>
      </c>
      <c r="HQ1835" s="9" t="e">
        <f ca="1">IF($GV1835=0,NA(),($GX1835*Controls!#REF!))</f>
        <v>#REF!</v>
      </c>
    </row>
    <row r="1836" spans="198:225" x14ac:dyDescent="0.25">
      <c r="GP1836" s="9" t="e">
        <f ca="1">INDIRECT(ADDRESS(ROW(),Controls!#REF!+30))</f>
        <v>#REF!</v>
      </c>
      <c r="GQ1836" s="9" t="e">
        <f ca="1">INDIRECT(ADDRESS(ROW(),Controls!#REF!+45))</f>
        <v>#REF!</v>
      </c>
      <c r="GR1836" s="9" t="e">
        <f ca="1">INDIRECT(ADDRESS(ROW(),Controls!#REF!+60))</f>
        <v>#REF!</v>
      </c>
      <c r="GS1836" s="9" t="e">
        <f ca="1">INDIRECT(ADDRESS(ROW(),Controls!#REF!+75))</f>
        <v>#REF!</v>
      </c>
      <c r="GT1836" s="9" t="e">
        <f ca="1">INDIRECT(ADDRESS(ROW(),Controls!#REF!+90))</f>
        <v>#REF!</v>
      </c>
      <c r="GU1836" s="9" t="e">
        <f ca="1">INDIRECT(ADDRESS(ROW(),Controls!#REF!+105))</f>
        <v>#REF!</v>
      </c>
      <c r="GV1836" s="9" t="e">
        <f ca="1">INDIRECT(ADDRESS(ROW(),Controls!#REF!+120))</f>
        <v>#REF!</v>
      </c>
      <c r="GW1836" s="9" t="e">
        <f ca="1">INDIRECT(ADDRESS(ROW(),Controls!#REF!+15))</f>
        <v>#REF!</v>
      </c>
      <c r="GX1836" s="9" t="e">
        <f ca="1">INDIRECT(ADDRESS(ROW(),Controls!#REF!+135))</f>
        <v>#REF!</v>
      </c>
      <c r="HJ1836" s="9" t="e">
        <f t="shared" ca="1" si="168"/>
        <v>#REF!</v>
      </c>
      <c r="HK1836" s="9" t="e">
        <f t="shared" ca="1" si="169"/>
        <v>#REF!</v>
      </c>
      <c r="HL1836" s="9" t="e">
        <f t="shared" ca="1" si="170"/>
        <v>#REF!</v>
      </c>
      <c r="HM1836" s="9" t="e">
        <f t="shared" ca="1" si="171"/>
        <v>#REF!</v>
      </c>
      <c r="HN1836" s="9" t="e">
        <f ca="1">SQRT($GS1836*(1-$GS1836/Controls!$D$15))</f>
        <v>#REF!</v>
      </c>
      <c r="HO1836" s="9" t="e">
        <f t="shared" ca="1" si="172"/>
        <v>#REF!</v>
      </c>
      <c r="HP1836" s="9" t="e">
        <f t="shared" ca="1" si="173"/>
        <v>#REF!</v>
      </c>
      <c r="HQ1836" s="9" t="e">
        <f ca="1">IF($GV1836=0,NA(),($GX1836*Controls!#REF!))</f>
        <v>#REF!</v>
      </c>
    </row>
    <row r="1837" spans="198:225" x14ac:dyDescent="0.25">
      <c r="GP1837" s="9" t="e">
        <f ca="1">INDIRECT(ADDRESS(ROW(),Controls!#REF!+30))</f>
        <v>#REF!</v>
      </c>
      <c r="GQ1837" s="9" t="e">
        <f ca="1">INDIRECT(ADDRESS(ROW(),Controls!#REF!+45))</f>
        <v>#REF!</v>
      </c>
      <c r="GR1837" s="9" t="e">
        <f ca="1">INDIRECT(ADDRESS(ROW(),Controls!#REF!+60))</f>
        <v>#REF!</v>
      </c>
      <c r="GS1837" s="9" t="e">
        <f ca="1">INDIRECT(ADDRESS(ROW(),Controls!#REF!+75))</f>
        <v>#REF!</v>
      </c>
      <c r="GT1837" s="9" t="e">
        <f ca="1">INDIRECT(ADDRESS(ROW(),Controls!#REF!+90))</f>
        <v>#REF!</v>
      </c>
      <c r="GU1837" s="9" t="e">
        <f ca="1">INDIRECT(ADDRESS(ROW(),Controls!#REF!+105))</f>
        <v>#REF!</v>
      </c>
      <c r="GV1837" s="9" t="e">
        <f ca="1">INDIRECT(ADDRESS(ROW(),Controls!#REF!+120))</f>
        <v>#REF!</v>
      </c>
      <c r="GW1837" s="9" t="e">
        <f ca="1">INDIRECT(ADDRESS(ROW(),Controls!#REF!+15))</f>
        <v>#REF!</v>
      </c>
      <c r="GX1837" s="9" t="e">
        <f ca="1">INDIRECT(ADDRESS(ROW(),Controls!#REF!+135))</f>
        <v>#REF!</v>
      </c>
      <c r="HJ1837" s="9" t="e">
        <f t="shared" ca="1" si="168"/>
        <v>#REF!</v>
      </c>
      <c r="HK1837" s="9" t="e">
        <f t="shared" ca="1" si="169"/>
        <v>#REF!</v>
      </c>
      <c r="HL1837" s="9" t="e">
        <f t="shared" ca="1" si="170"/>
        <v>#REF!</v>
      </c>
      <c r="HM1837" s="9" t="e">
        <f t="shared" ca="1" si="171"/>
        <v>#REF!</v>
      </c>
      <c r="HN1837" s="9" t="e">
        <f ca="1">SQRT($GS1837*(1-$GS1837/Controls!$D$15))</f>
        <v>#REF!</v>
      </c>
      <c r="HO1837" s="9" t="e">
        <f t="shared" ca="1" si="172"/>
        <v>#REF!</v>
      </c>
      <c r="HP1837" s="9" t="e">
        <f t="shared" ca="1" si="173"/>
        <v>#REF!</v>
      </c>
      <c r="HQ1837" s="9" t="e">
        <f ca="1">IF($GV1837=0,NA(),($GX1837*Controls!#REF!))</f>
        <v>#REF!</v>
      </c>
    </row>
    <row r="1838" spans="198:225" x14ac:dyDescent="0.25">
      <c r="GP1838" s="9" t="e">
        <f ca="1">INDIRECT(ADDRESS(ROW(),Controls!#REF!+30))</f>
        <v>#REF!</v>
      </c>
      <c r="GQ1838" s="9" t="e">
        <f ca="1">INDIRECT(ADDRESS(ROW(),Controls!#REF!+45))</f>
        <v>#REF!</v>
      </c>
      <c r="GR1838" s="9" t="e">
        <f ca="1">INDIRECT(ADDRESS(ROW(),Controls!#REF!+60))</f>
        <v>#REF!</v>
      </c>
      <c r="GS1838" s="9" t="e">
        <f ca="1">INDIRECT(ADDRESS(ROW(),Controls!#REF!+75))</f>
        <v>#REF!</v>
      </c>
      <c r="GT1838" s="9" t="e">
        <f ca="1">INDIRECT(ADDRESS(ROW(),Controls!#REF!+90))</f>
        <v>#REF!</v>
      </c>
      <c r="GU1838" s="9" t="e">
        <f ca="1">INDIRECT(ADDRESS(ROW(),Controls!#REF!+105))</f>
        <v>#REF!</v>
      </c>
      <c r="GV1838" s="9" t="e">
        <f ca="1">INDIRECT(ADDRESS(ROW(),Controls!#REF!+120))</f>
        <v>#REF!</v>
      </c>
      <c r="GW1838" s="9" t="e">
        <f ca="1">INDIRECT(ADDRESS(ROW(),Controls!#REF!+15))</f>
        <v>#REF!</v>
      </c>
      <c r="GX1838" s="9" t="e">
        <f ca="1">INDIRECT(ADDRESS(ROW(),Controls!#REF!+135))</f>
        <v>#REF!</v>
      </c>
      <c r="HJ1838" s="9" t="e">
        <f t="shared" ca="1" si="168"/>
        <v>#REF!</v>
      </c>
      <c r="HK1838" s="9" t="e">
        <f t="shared" ca="1" si="169"/>
        <v>#REF!</v>
      </c>
      <c r="HL1838" s="9" t="e">
        <f t="shared" ca="1" si="170"/>
        <v>#REF!</v>
      </c>
      <c r="HM1838" s="9" t="e">
        <f t="shared" ca="1" si="171"/>
        <v>#REF!</v>
      </c>
      <c r="HN1838" s="9" t="e">
        <f ca="1">SQRT($GS1838*(1-$GS1838/Controls!$D$15))</f>
        <v>#REF!</v>
      </c>
      <c r="HO1838" s="9" t="e">
        <f t="shared" ca="1" si="172"/>
        <v>#REF!</v>
      </c>
      <c r="HP1838" s="9" t="e">
        <f t="shared" ca="1" si="173"/>
        <v>#REF!</v>
      </c>
      <c r="HQ1838" s="9" t="e">
        <f ca="1">IF($GV1838=0,NA(),($GX1838*Controls!#REF!))</f>
        <v>#REF!</v>
      </c>
    </row>
    <row r="1839" spans="198:225" x14ac:dyDescent="0.25">
      <c r="GP1839" s="9" t="e">
        <f ca="1">INDIRECT(ADDRESS(ROW(),Controls!#REF!+30))</f>
        <v>#REF!</v>
      </c>
      <c r="GQ1839" s="9" t="e">
        <f ca="1">INDIRECT(ADDRESS(ROW(),Controls!#REF!+45))</f>
        <v>#REF!</v>
      </c>
      <c r="GR1839" s="9" t="e">
        <f ca="1">INDIRECT(ADDRESS(ROW(),Controls!#REF!+60))</f>
        <v>#REF!</v>
      </c>
      <c r="GS1839" s="9" t="e">
        <f ca="1">INDIRECT(ADDRESS(ROW(),Controls!#REF!+75))</f>
        <v>#REF!</v>
      </c>
      <c r="GT1839" s="9" t="e">
        <f ca="1">INDIRECT(ADDRESS(ROW(),Controls!#REF!+90))</f>
        <v>#REF!</v>
      </c>
      <c r="GU1839" s="9" t="e">
        <f ca="1">INDIRECT(ADDRESS(ROW(),Controls!#REF!+105))</f>
        <v>#REF!</v>
      </c>
      <c r="GV1839" s="9" t="e">
        <f ca="1">INDIRECT(ADDRESS(ROW(),Controls!#REF!+120))</f>
        <v>#REF!</v>
      </c>
      <c r="GW1839" s="9" t="e">
        <f ca="1">INDIRECT(ADDRESS(ROW(),Controls!#REF!+15))</f>
        <v>#REF!</v>
      </c>
      <c r="GX1839" s="9" t="e">
        <f ca="1">INDIRECT(ADDRESS(ROW(),Controls!#REF!+135))</f>
        <v>#REF!</v>
      </c>
      <c r="HJ1839" s="9" t="e">
        <f t="shared" ca="1" si="168"/>
        <v>#REF!</v>
      </c>
      <c r="HK1839" s="9" t="e">
        <f t="shared" ca="1" si="169"/>
        <v>#REF!</v>
      </c>
      <c r="HL1839" s="9" t="e">
        <f t="shared" ca="1" si="170"/>
        <v>#REF!</v>
      </c>
      <c r="HM1839" s="9" t="e">
        <f t="shared" ca="1" si="171"/>
        <v>#REF!</v>
      </c>
      <c r="HN1839" s="9" t="e">
        <f ca="1">SQRT($GS1839*(1-$GS1839/Controls!$D$15))</f>
        <v>#REF!</v>
      </c>
      <c r="HO1839" s="9" t="e">
        <f t="shared" ca="1" si="172"/>
        <v>#REF!</v>
      </c>
      <c r="HP1839" s="9" t="e">
        <f t="shared" ca="1" si="173"/>
        <v>#REF!</v>
      </c>
      <c r="HQ1839" s="9" t="e">
        <f ca="1">IF($GV1839=0,NA(),($GX1839*Controls!#REF!))</f>
        <v>#REF!</v>
      </c>
    </row>
    <row r="1840" spans="198:225" x14ac:dyDescent="0.25">
      <c r="GP1840" s="9" t="e">
        <f ca="1">INDIRECT(ADDRESS(ROW(),Controls!#REF!+30))</f>
        <v>#REF!</v>
      </c>
      <c r="GQ1840" s="9" t="e">
        <f ca="1">INDIRECT(ADDRESS(ROW(),Controls!#REF!+45))</f>
        <v>#REF!</v>
      </c>
      <c r="GR1840" s="9" t="e">
        <f ca="1">INDIRECT(ADDRESS(ROW(),Controls!#REF!+60))</f>
        <v>#REF!</v>
      </c>
      <c r="GS1840" s="9" t="e">
        <f ca="1">INDIRECT(ADDRESS(ROW(),Controls!#REF!+75))</f>
        <v>#REF!</v>
      </c>
      <c r="GT1840" s="9" t="e">
        <f ca="1">INDIRECT(ADDRESS(ROW(),Controls!#REF!+90))</f>
        <v>#REF!</v>
      </c>
      <c r="GU1840" s="9" t="e">
        <f ca="1">INDIRECT(ADDRESS(ROW(),Controls!#REF!+105))</f>
        <v>#REF!</v>
      </c>
      <c r="GV1840" s="9" t="e">
        <f ca="1">INDIRECT(ADDRESS(ROW(),Controls!#REF!+120))</f>
        <v>#REF!</v>
      </c>
      <c r="GW1840" s="9" t="e">
        <f ca="1">INDIRECT(ADDRESS(ROW(),Controls!#REF!+15))</f>
        <v>#REF!</v>
      </c>
      <c r="GX1840" s="9" t="e">
        <f ca="1">INDIRECT(ADDRESS(ROW(),Controls!#REF!+135))</f>
        <v>#REF!</v>
      </c>
      <c r="HJ1840" s="9" t="e">
        <f t="shared" ca="1" si="168"/>
        <v>#REF!</v>
      </c>
      <c r="HK1840" s="9" t="e">
        <f t="shared" ca="1" si="169"/>
        <v>#REF!</v>
      </c>
      <c r="HL1840" s="9" t="e">
        <f t="shared" ca="1" si="170"/>
        <v>#REF!</v>
      </c>
      <c r="HM1840" s="9" t="e">
        <f t="shared" ca="1" si="171"/>
        <v>#REF!</v>
      </c>
      <c r="HN1840" s="9" t="e">
        <f ca="1">SQRT($GS1840*(1-$GS1840/Controls!$D$15))</f>
        <v>#REF!</v>
      </c>
      <c r="HO1840" s="9" t="e">
        <f t="shared" ca="1" si="172"/>
        <v>#REF!</v>
      </c>
      <c r="HP1840" s="9" t="e">
        <f t="shared" ca="1" si="173"/>
        <v>#REF!</v>
      </c>
      <c r="HQ1840" s="9" t="e">
        <f ca="1">IF($GV1840=0,NA(),($GX1840*Controls!#REF!))</f>
        <v>#REF!</v>
      </c>
    </row>
    <row r="1841" spans="198:225" x14ac:dyDescent="0.25">
      <c r="GP1841" s="9" t="e">
        <f ca="1">INDIRECT(ADDRESS(ROW(),Controls!#REF!+30))</f>
        <v>#REF!</v>
      </c>
      <c r="GQ1841" s="9" t="e">
        <f ca="1">INDIRECT(ADDRESS(ROW(),Controls!#REF!+45))</f>
        <v>#REF!</v>
      </c>
      <c r="GR1841" s="9" t="e">
        <f ca="1">INDIRECT(ADDRESS(ROW(),Controls!#REF!+60))</f>
        <v>#REF!</v>
      </c>
      <c r="GS1841" s="9" t="e">
        <f ca="1">INDIRECT(ADDRESS(ROW(),Controls!#REF!+75))</f>
        <v>#REF!</v>
      </c>
      <c r="GT1841" s="9" t="e">
        <f ca="1">INDIRECT(ADDRESS(ROW(),Controls!#REF!+90))</f>
        <v>#REF!</v>
      </c>
      <c r="GU1841" s="9" t="e">
        <f ca="1">INDIRECT(ADDRESS(ROW(),Controls!#REF!+105))</f>
        <v>#REF!</v>
      </c>
      <c r="GV1841" s="9" t="e">
        <f ca="1">INDIRECT(ADDRESS(ROW(),Controls!#REF!+120))</f>
        <v>#REF!</v>
      </c>
      <c r="GW1841" s="9" t="e">
        <f ca="1">INDIRECT(ADDRESS(ROW(),Controls!#REF!+15))</f>
        <v>#REF!</v>
      </c>
      <c r="GX1841" s="9" t="e">
        <f ca="1">INDIRECT(ADDRESS(ROW(),Controls!#REF!+135))</f>
        <v>#REF!</v>
      </c>
      <c r="HJ1841" s="9" t="e">
        <f t="shared" ca="1" si="168"/>
        <v>#REF!</v>
      </c>
      <c r="HK1841" s="9" t="e">
        <f t="shared" ca="1" si="169"/>
        <v>#REF!</v>
      </c>
      <c r="HL1841" s="9" t="e">
        <f t="shared" ca="1" si="170"/>
        <v>#REF!</v>
      </c>
      <c r="HM1841" s="9" t="e">
        <f t="shared" ca="1" si="171"/>
        <v>#REF!</v>
      </c>
      <c r="HN1841" s="9" t="e">
        <f ca="1">SQRT($GS1841*(1-$GS1841/Controls!$D$15))</f>
        <v>#REF!</v>
      </c>
      <c r="HO1841" s="9" t="e">
        <f t="shared" ca="1" si="172"/>
        <v>#REF!</v>
      </c>
      <c r="HP1841" s="9" t="e">
        <f t="shared" ca="1" si="173"/>
        <v>#REF!</v>
      </c>
      <c r="HQ1841" s="9" t="e">
        <f ca="1">IF($GV1841=0,NA(),($GX1841*Controls!#REF!))</f>
        <v>#REF!</v>
      </c>
    </row>
    <row r="1842" spans="198:225" x14ac:dyDescent="0.25">
      <c r="GP1842" s="9" t="e">
        <f ca="1">INDIRECT(ADDRESS(ROW(),Controls!#REF!+30))</f>
        <v>#REF!</v>
      </c>
      <c r="GQ1842" s="9" t="e">
        <f ca="1">INDIRECT(ADDRESS(ROW(),Controls!#REF!+45))</f>
        <v>#REF!</v>
      </c>
      <c r="GR1842" s="9" t="e">
        <f ca="1">INDIRECT(ADDRESS(ROW(),Controls!#REF!+60))</f>
        <v>#REF!</v>
      </c>
      <c r="GS1842" s="9" t="e">
        <f ca="1">INDIRECT(ADDRESS(ROW(),Controls!#REF!+75))</f>
        <v>#REF!</v>
      </c>
      <c r="GT1842" s="9" t="e">
        <f ca="1">INDIRECT(ADDRESS(ROW(),Controls!#REF!+90))</f>
        <v>#REF!</v>
      </c>
      <c r="GU1842" s="9" t="e">
        <f ca="1">INDIRECT(ADDRESS(ROW(),Controls!#REF!+105))</f>
        <v>#REF!</v>
      </c>
      <c r="GV1842" s="9" t="e">
        <f ca="1">INDIRECT(ADDRESS(ROW(),Controls!#REF!+120))</f>
        <v>#REF!</v>
      </c>
      <c r="GW1842" s="9" t="e">
        <f ca="1">INDIRECT(ADDRESS(ROW(),Controls!#REF!+15))</f>
        <v>#REF!</v>
      </c>
      <c r="GX1842" s="9" t="e">
        <f ca="1">INDIRECT(ADDRESS(ROW(),Controls!#REF!+135))</f>
        <v>#REF!</v>
      </c>
      <c r="HJ1842" s="9" t="e">
        <f t="shared" ca="1" si="168"/>
        <v>#REF!</v>
      </c>
      <c r="HK1842" s="9" t="e">
        <f t="shared" ca="1" si="169"/>
        <v>#REF!</v>
      </c>
      <c r="HL1842" s="9" t="e">
        <f t="shared" ca="1" si="170"/>
        <v>#REF!</v>
      </c>
      <c r="HM1842" s="9" t="e">
        <f t="shared" ca="1" si="171"/>
        <v>#REF!</v>
      </c>
      <c r="HN1842" s="9" t="e">
        <f ca="1">SQRT($GS1842*(1-$GS1842/Controls!$D$15))</f>
        <v>#REF!</v>
      </c>
      <c r="HO1842" s="9" t="e">
        <f t="shared" ca="1" si="172"/>
        <v>#REF!</v>
      </c>
      <c r="HP1842" s="9" t="e">
        <f t="shared" ca="1" si="173"/>
        <v>#REF!</v>
      </c>
      <c r="HQ1842" s="9" t="e">
        <f ca="1">IF($GV1842=0,NA(),($GX1842*Controls!#REF!))</f>
        <v>#REF!</v>
      </c>
    </row>
    <row r="1843" spans="198:225" x14ac:dyDescent="0.25">
      <c r="GP1843" s="9" t="e">
        <f ca="1">INDIRECT(ADDRESS(ROW(),Controls!#REF!+30))</f>
        <v>#REF!</v>
      </c>
      <c r="GQ1843" s="9" t="e">
        <f ca="1">INDIRECT(ADDRESS(ROW(),Controls!#REF!+45))</f>
        <v>#REF!</v>
      </c>
      <c r="GR1843" s="9" t="e">
        <f ca="1">INDIRECT(ADDRESS(ROW(),Controls!#REF!+60))</f>
        <v>#REF!</v>
      </c>
      <c r="GS1843" s="9" t="e">
        <f ca="1">INDIRECT(ADDRESS(ROW(),Controls!#REF!+75))</f>
        <v>#REF!</v>
      </c>
      <c r="GT1843" s="9" t="e">
        <f ca="1">INDIRECT(ADDRESS(ROW(),Controls!#REF!+90))</f>
        <v>#REF!</v>
      </c>
      <c r="GU1843" s="9" t="e">
        <f ca="1">INDIRECT(ADDRESS(ROW(),Controls!#REF!+105))</f>
        <v>#REF!</v>
      </c>
      <c r="GV1843" s="9" t="e">
        <f ca="1">INDIRECT(ADDRESS(ROW(),Controls!#REF!+120))</f>
        <v>#REF!</v>
      </c>
      <c r="GW1843" s="9" t="e">
        <f ca="1">INDIRECT(ADDRESS(ROW(),Controls!#REF!+15))</f>
        <v>#REF!</v>
      </c>
      <c r="GX1843" s="9" t="e">
        <f ca="1">INDIRECT(ADDRESS(ROW(),Controls!#REF!+135))</f>
        <v>#REF!</v>
      </c>
      <c r="HJ1843" s="9" t="e">
        <f t="shared" ca="1" si="168"/>
        <v>#REF!</v>
      </c>
      <c r="HK1843" s="9" t="e">
        <f t="shared" ca="1" si="169"/>
        <v>#REF!</v>
      </c>
      <c r="HL1843" s="9" t="e">
        <f t="shared" ca="1" si="170"/>
        <v>#REF!</v>
      </c>
      <c r="HM1843" s="9" t="e">
        <f t="shared" ca="1" si="171"/>
        <v>#REF!</v>
      </c>
      <c r="HN1843" s="9" t="e">
        <f ca="1">SQRT($GS1843*(1-$GS1843/Controls!$D$15))</f>
        <v>#REF!</v>
      </c>
      <c r="HO1843" s="9" t="e">
        <f t="shared" ca="1" si="172"/>
        <v>#REF!</v>
      </c>
      <c r="HP1843" s="9" t="e">
        <f t="shared" ca="1" si="173"/>
        <v>#REF!</v>
      </c>
      <c r="HQ1843" s="9" t="e">
        <f ca="1">IF($GV1843=0,NA(),($GX1843*Controls!#REF!))</f>
        <v>#REF!</v>
      </c>
    </row>
    <row r="1844" spans="198:225" x14ac:dyDescent="0.25">
      <c r="GP1844" s="9" t="e">
        <f ca="1">INDIRECT(ADDRESS(ROW(),Controls!#REF!+30))</f>
        <v>#REF!</v>
      </c>
      <c r="GQ1844" s="9" t="e">
        <f ca="1">INDIRECT(ADDRESS(ROW(),Controls!#REF!+45))</f>
        <v>#REF!</v>
      </c>
      <c r="GR1844" s="9" t="e">
        <f ca="1">INDIRECT(ADDRESS(ROW(),Controls!#REF!+60))</f>
        <v>#REF!</v>
      </c>
      <c r="GS1844" s="9" t="e">
        <f ca="1">INDIRECT(ADDRESS(ROW(),Controls!#REF!+75))</f>
        <v>#REF!</v>
      </c>
      <c r="GT1844" s="9" t="e">
        <f ca="1">INDIRECT(ADDRESS(ROW(),Controls!#REF!+90))</f>
        <v>#REF!</v>
      </c>
      <c r="GU1844" s="9" t="e">
        <f ca="1">INDIRECT(ADDRESS(ROW(),Controls!#REF!+105))</f>
        <v>#REF!</v>
      </c>
      <c r="GV1844" s="9" t="e">
        <f ca="1">INDIRECT(ADDRESS(ROW(),Controls!#REF!+120))</f>
        <v>#REF!</v>
      </c>
      <c r="GW1844" s="9" t="e">
        <f ca="1">INDIRECT(ADDRESS(ROW(),Controls!#REF!+15))</f>
        <v>#REF!</v>
      </c>
      <c r="GX1844" s="9" t="e">
        <f ca="1">INDIRECT(ADDRESS(ROW(),Controls!#REF!+135))</f>
        <v>#REF!</v>
      </c>
      <c r="HJ1844" s="9" t="e">
        <f t="shared" ca="1" si="168"/>
        <v>#REF!</v>
      </c>
      <c r="HK1844" s="9" t="e">
        <f t="shared" ca="1" si="169"/>
        <v>#REF!</v>
      </c>
      <c r="HL1844" s="9" t="e">
        <f t="shared" ca="1" si="170"/>
        <v>#REF!</v>
      </c>
      <c r="HM1844" s="9" t="e">
        <f t="shared" ca="1" si="171"/>
        <v>#REF!</v>
      </c>
      <c r="HN1844" s="9" t="e">
        <f ca="1">SQRT($GS1844*(1-$GS1844/Controls!$D$15))</f>
        <v>#REF!</v>
      </c>
      <c r="HO1844" s="9" t="e">
        <f t="shared" ca="1" si="172"/>
        <v>#REF!</v>
      </c>
      <c r="HP1844" s="9" t="e">
        <f t="shared" ca="1" si="173"/>
        <v>#REF!</v>
      </c>
      <c r="HQ1844" s="9" t="e">
        <f ca="1">IF($GV1844=0,NA(),($GX1844*Controls!#REF!))</f>
        <v>#REF!</v>
      </c>
    </row>
    <row r="1845" spans="198:225" x14ac:dyDescent="0.25">
      <c r="GP1845" s="9" t="e">
        <f ca="1">INDIRECT(ADDRESS(ROW(),Controls!#REF!+30))</f>
        <v>#REF!</v>
      </c>
      <c r="GQ1845" s="9" t="e">
        <f ca="1">INDIRECT(ADDRESS(ROW(),Controls!#REF!+45))</f>
        <v>#REF!</v>
      </c>
      <c r="GR1845" s="9" t="e">
        <f ca="1">INDIRECT(ADDRESS(ROW(),Controls!#REF!+60))</f>
        <v>#REF!</v>
      </c>
      <c r="GS1845" s="9" t="e">
        <f ca="1">INDIRECT(ADDRESS(ROW(),Controls!#REF!+75))</f>
        <v>#REF!</v>
      </c>
      <c r="GT1845" s="9" t="e">
        <f ca="1">INDIRECT(ADDRESS(ROW(),Controls!#REF!+90))</f>
        <v>#REF!</v>
      </c>
      <c r="GU1845" s="9" t="e">
        <f ca="1">INDIRECT(ADDRESS(ROW(),Controls!#REF!+105))</f>
        <v>#REF!</v>
      </c>
      <c r="GV1845" s="9" t="e">
        <f ca="1">INDIRECT(ADDRESS(ROW(),Controls!#REF!+120))</f>
        <v>#REF!</v>
      </c>
      <c r="GW1845" s="9" t="e">
        <f ca="1">INDIRECT(ADDRESS(ROW(),Controls!#REF!+15))</f>
        <v>#REF!</v>
      </c>
      <c r="GX1845" s="9" t="e">
        <f ca="1">INDIRECT(ADDRESS(ROW(),Controls!#REF!+135))</f>
        <v>#REF!</v>
      </c>
      <c r="HJ1845" s="9" t="e">
        <f t="shared" ca="1" si="168"/>
        <v>#REF!</v>
      </c>
      <c r="HK1845" s="9" t="e">
        <f t="shared" ca="1" si="169"/>
        <v>#REF!</v>
      </c>
      <c r="HL1845" s="9" t="e">
        <f t="shared" ca="1" si="170"/>
        <v>#REF!</v>
      </c>
      <c r="HM1845" s="9" t="e">
        <f t="shared" ca="1" si="171"/>
        <v>#REF!</v>
      </c>
      <c r="HN1845" s="9" t="e">
        <f ca="1">SQRT($GS1845*(1-$GS1845/Controls!$D$15))</f>
        <v>#REF!</v>
      </c>
      <c r="HO1845" s="9" t="e">
        <f t="shared" ca="1" si="172"/>
        <v>#REF!</v>
      </c>
      <c r="HP1845" s="9" t="e">
        <f t="shared" ca="1" si="173"/>
        <v>#REF!</v>
      </c>
      <c r="HQ1845" s="9" t="e">
        <f ca="1">IF($GV1845=0,NA(),($GX1845*Controls!#REF!))</f>
        <v>#REF!</v>
      </c>
    </row>
    <row r="1846" spans="198:225" x14ac:dyDescent="0.25">
      <c r="GP1846" s="9" t="e">
        <f ca="1">INDIRECT(ADDRESS(ROW(),Controls!#REF!+30))</f>
        <v>#REF!</v>
      </c>
      <c r="GQ1846" s="9" t="e">
        <f ca="1">INDIRECT(ADDRESS(ROW(),Controls!#REF!+45))</f>
        <v>#REF!</v>
      </c>
      <c r="GR1846" s="9" t="e">
        <f ca="1">INDIRECT(ADDRESS(ROW(),Controls!#REF!+60))</f>
        <v>#REF!</v>
      </c>
      <c r="GS1846" s="9" t="e">
        <f ca="1">INDIRECT(ADDRESS(ROW(),Controls!#REF!+75))</f>
        <v>#REF!</v>
      </c>
      <c r="GT1846" s="9" t="e">
        <f ca="1">INDIRECT(ADDRESS(ROW(),Controls!#REF!+90))</f>
        <v>#REF!</v>
      </c>
      <c r="GU1846" s="9" t="e">
        <f ca="1">INDIRECT(ADDRESS(ROW(),Controls!#REF!+105))</f>
        <v>#REF!</v>
      </c>
      <c r="GV1846" s="9" t="e">
        <f ca="1">INDIRECT(ADDRESS(ROW(),Controls!#REF!+120))</f>
        <v>#REF!</v>
      </c>
      <c r="GW1846" s="9" t="e">
        <f ca="1">INDIRECT(ADDRESS(ROW(),Controls!#REF!+15))</f>
        <v>#REF!</v>
      </c>
      <c r="GX1846" s="9" t="e">
        <f ca="1">INDIRECT(ADDRESS(ROW(),Controls!#REF!+135))</f>
        <v>#REF!</v>
      </c>
      <c r="HJ1846" s="9" t="e">
        <f t="shared" ca="1" si="168"/>
        <v>#REF!</v>
      </c>
      <c r="HK1846" s="9" t="e">
        <f t="shared" ca="1" si="169"/>
        <v>#REF!</v>
      </c>
      <c r="HL1846" s="9" t="e">
        <f t="shared" ca="1" si="170"/>
        <v>#REF!</v>
      </c>
      <c r="HM1846" s="9" t="e">
        <f t="shared" ca="1" si="171"/>
        <v>#REF!</v>
      </c>
      <c r="HN1846" s="9" t="e">
        <f ca="1">SQRT($GS1846*(1-$GS1846/Controls!$D$15))</f>
        <v>#REF!</v>
      </c>
      <c r="HO1846" s="9" t="e">
        <f t="shared" ca="1" si="172"/>
        <v>#REF!</v>
      </c>
      <c r="HP1846" s="9" t="e">
        <f t="shared" ca="1" si="173"/>
        <v>#REF!</v>
      </c>
      <c r="HQ1846" s="9" t="e">
        <f ca="1">IF($GV1846=0,NA(),($GX1846*Controls!#REF!))</f>
        <v>#REF!</v>
      </c>
    </row>
    <row r="1847" spans="198:225" x14ac:dyDescent="0.25">
      <c r="GP1847" s="9" t="e">
        <f ca="1">INDIRECT(ADDRESS(ROW(),Controls!#REF!+30))</f>
        <v>#REF!</v>
      </c>
      <c r="GQ1847" s="9" t="e">
        <f ca="1">INDIRECT(ADDRESS(ROW(),Controls!#REF!+45))</f>
        <v>#REF!</v>
      </c>
      <c r="GR1847" s="9" t="e">
        <f ca="1">INDIRECT(ADDRESS(ROW(),Controls!#REF!+60))</f>
        <v>#REF!</v>
      </c>
      <c r="GS1847" s="9" t="e">
        <f ca="1">INDIRECT(ADDRESS(ROW(),Controls!#REF!+75))</f>
        <v>#REF!</v>
      </c>
      <c r="GT1847" s="9" t="e">
        <f ca="1">INDIRECT(ADDRESS(ROW(),Controls!#REF!+90))</f>
        <v>#REF!</v>
      </c>
      <c r="GU1847" s="9" t="e">
        <f ca="1">INDIRECT(ADDRESS(ROW(),Controls!#REF!+105))</f>
        <v>#REF!</v>
      </c>
      <c r="GV1847" s="9" t="e">
        <f ca="1">INDIRECT(ADDRESS(ROW(),Controls!#REF!+120))</f>
        <v>#REF!</v>
      </c>
      <c r="GW1847" s="9" t="e">
        <f ca="1">INDIRECT(ADDRESS(ROW(),Controls!#REF!+15))</f>
        <v>#REF!</v>
      </c>
      <c r="GX1847" s="9" t="e">
        <f ca="1">INDIRECT(ADDRESS(ROW(),Controls!#REF!+135))</f>
        <v>#REF!</v>
      </c>
      <c r="HJ1847" s="9" t="e">
        <f t="shared" ca="1" si="168"/>
        <v>#REF!</v>
      </c>
      <c r="HK1847" s="9" t="e">
        <f t="shared" ca="1" si="169"/>
        <v>#REF!</v>
      </c>
      <c r="HL1847" s="9" t="e">
        <f t="shared" ca="1" si="170"/>
        <v>#REF!</v>
      </c>
      <c r="HM1847" s="9" t="e">
        <f t="shared" ca="1" si="171"/>
        <v>#REF!</v>
      </c>
      <c r="HN1847" s="9" t="e">
        <f ca="1">SQRT($GS1847*(1-$GS1847/Controls!$D$15))</f>
        <v>#REF!</v>
      </c>
      <c r="HO1847" s="9" t="e">
        <f t="shared" ca="1" si="172"/>
        <v>#REF!</v>
      </c>
      <c r="HP1847" s="9" t="e">
        <f t="shared" ca="1" si="173"/>
        <v>#REF!</v>
      </c>
      <c r="HQ1847" s="9" t="e">
        <f ca="1">IF($GV1847=0,NA(),($GX1847*Controls!#REF!))</f>
        <v>#REF!</v>
      </c>
    </row>
    <row r="1848" spans="198:225" x14ac:dyDescent="0.25">
      <c r="GP1848" s="9" t="e">
        <f ca="1">INDIRECT(ADDRESS(ROW(),Controls!#REF!+30))</f>
        <v>#REF!</v>
      </c>
      <c r="GQ1848" s="9" t="e">
        <f ca="1">INDIRECT(ADDRESS(ROW(),Controls!#REF!+45))</f>
        <v>#REF!</v>
      </c>
      <c r="GR1848" s="9" t="e">
        <f ca="1">INDIRECT(ADDRESS(ROW(),Controls!#REF!+60))</f>
        <v>#REF!</v>
      </c>
      <c r="GS1848" s="9" t="e">
        <f ca="1">INDIRECT(ADDRESS(ROW(),Controls!#REF!+75))</f>
        <v>#REF!</v>
      </c>
      <c r="GT1848" s="9" t="e">
        <f ca="1">INDIRECT(ADDRESS(ROW(),Controls!#REF!+90))</f>
        <v>#REF!</v>
      </c>
      <c r="GU1848" s="9" t="e">
        <f ca="1">INDIRECT(ADDRESS(ROW(),Controls!#REF!+105))</f>
        <v>#REF!</v>
      </c>
      <c r="GV1848" s="9" t="e">
        <f ca="1">INDIRECT(ADDRESS(ROW(),Controls!#REF!+120))</f>
        <v>#REF!</v>
      </c>
      <c r="GW1848" s="9" t="e">
        <f ca="1">INDIRECT(ADDRESS(ROW(),Controls!#REF!+15))</f>
        <v>#REF!</v>
      </c>
      <c r="GX1848" s="9" t="e">
        <f ca="1">INDIRECT(ADDRESS(ROW(),Controls!#REF!+135))</f>
        <v>#REF!</v>
      </c>
      <c r="HJ1848" s="9" t="e">
        <f t="shared" ca="1" si="168"/>
        <v>#REF!</v>
      </c>
      <c r="HK1848" s="9" t="e">
        <f t="shared" ca="1" si="169"/>
        <v>#REF!</v>
      </c>
      <c r="HL1848" s="9" t="e">
        <f t="shared" ca="1" si="170"/>
        <v>#REF!</v>
      </c>
      <c r="HM1848" s="9" t="e">
        <f t="shared" ca="1" si="171"/>
        <v>#REF!</v>
      </c>
      <c r="HN1848" s="9" t="e">
        <f ca="1">SQRT($GS1848*(1-$GS1848/Controls!$D$15))</f>
        <v>#REF!</v>
      </c>
      <c r="HO1848" s="9" t="e">
        <f t="shared" ca="1" si="172"/>
        <v>#REF!</v>
      </c>
      <c r="HP1848" s="9" t="e">
        <f t="shared" ca="1" si="173"/>
        <v>#REF!</v>
      </c>
      <c r="HQ1848" s="9" t="e">
        <f ca="1">IF($GV1848=0,NA(),($GX1848*Controls!#REF!))</f>
        <v>#REF!</v>
      </c>
    </row>
    <row r="1849" spans="198:225" x14ac:dyDescent="0.25">
      <c r="GP1849" s="9" t="e">
        <f ca="1">INDIRECT(ADDRESS(ROW(),Controls!#REF!+30))</f>
        <v>#REF!</v>
      </c>
      <c r="GQ1849" s="9" t="e">
        <f ca="1">INDIRECT(ADDRESS(ROW(),Controls!#REF!+45))</f>
        <v>#REF!</v>
      </c>
      <c r="GR1849" s="9" t="e">
        <f ca="1">INDIRECT(ADDRESS(ROW(),Controls!#REF!+60))</f>
        <v>#REF!</v>
      </c>
      <c r="GS1849" s="9" t="e">
        <f ca="1">INDIRECT(ADDRESS(ROW(),Controls!#REF!+75))</f>
        <v>#REF!</v>
      </c>
      <c r="GT1849" s="9" t="e">
        <f ca="1">INDIRECT(ADDRESS(ROW(),Controls!#REF!+90))</f>
        <v>#REF!</v>
      </c>
      <c r="GU1849" s="9" t="e">
        <f ca="1">INDIRECT(ADDRESS(ROW(),Controls!#REF!+105))</f>
        <v>#REF!</v>
      </c>
      <c r="GV1849" s="9" t="e">
        <f ca="1">INDIRECT(ADDRESS(ROW(),Controls!#REF!+120))</f>
        <v>#REF!</v>
      </c>
      <c r="GW1849" s="9" t="e">
        <f ca="1">INDIRECT(ADDRESS(ROW(),Controls!#REF!+15))</f>
        <v>#REF!</v>
      </c>
      <c r="GX1849" s="9" t="e">
        <f ca="1">INDIRECT(ADDRESS(ROW(),Controls!#REF!+135))</f>
        <v>#REF!</v>
      </c>
      <c r="HJ1849" s="9" t="e">
        <f t="shared" ca="1" si="168"/>
        <v>#REF!</v>
      </c>
      <c r="HK1849" s="9" t="e">
        <f t="shared" ca="1" si="169"/>
        <v>#REF!</v>
      </c>
      <c r="HL1849" s="9" t="e">
        <f t="shared" ca="1" si="170"/>
        <v>#REF!</v>
      </c>
      <c r="HM1849" s="9" t="e">
        <f t="shared" ca="1" si="171"/>
        <v>#REF!</v>
      </c>
      <c r="HN1849" s="9" t="e">
        <f ca="1">SQRT($GS1849*(1-$GS1849/Controls!$D$15))</f>
        <v>#REF!</v>
      </c>
      <c r="HO1849" s="9" t="e">
        <f t="shared" ca="1" si="172"/>
        <v>#REF!</v>
      </c>
      <c r="HP1849" s="9" t="e">
        <f t="shared" ca="1" si="173"/>
        <v>#REF!</v>
      </c>
      <c r="HQ1849" s="9" t="e">
        <f ca="1">IF($GV1849=0,NA(),($GX1849*Controls!#REF!))</f>
        <v>#REF!</v>
      </c>
    </row>
    <row r="1850" spans="198:225" x14ac:dyDescent="0.25">
      <c r="GP1850" s="9" t="e">
        <f ca="1">INDIRECT(ADDRESS(ROW(),Controls!#REF!+30))</f>
        <v>#REF!</v>
      </c>
      <c r="GQ1850" s="9" t="e">
        <f ca="1">INDIRECT(ADDRESS(ROW(),Controls!#REF!+45))</f>
        <v>#REF!</v>
      </c>
      <c r="GR1850" s="9" t="e">
        <f ca="1">INDIRECT(ADDRESS(ROW(),Controls!#REF!+60))</f>
        <v>#REF!</v>
      </c>
      <c r="GS1850" s="9" t="e">
        <f ca="1">INDIRECT(ADDRESS(ROW(),Controls!#REF!+75))</f>
        <v>#REF!</v>
      </c>
      <c r="GT1850" s="9" t="e">
        <f ca="1">INDIRECT(ADDRESS(ROW(),Controls!#REF!+90))</f>
        <v>#REF!</v>
      </c>
      <c r="GU1850" s="9" t="e">
        <f ca="1">INDIRECT(ADDRESS(ROW(),Controls!#REF!+105))</f>
        <v>#REF!</v>
      </c>
      <c r="GV1850" s="9" t="e">
        <f ca="1">INDIRECT(ADDRESS(ROW(),Controls!#REF!+120))</f>
        <v>#REF!</v>
      </c>
      <c r="GW1850" s="9" t="e">
        <f ca="1">INDIRECT(ADDRESS(ROW(),Controls!#REF!+15))</f>
        <v>#REF!</v>
      </c>
      <c r="GX1850" s="9" t="e">
        <f ca="1">INDIRECT(ADDRESS(ROW(),Controls!#REF!+135))</f>
        <v>#REF!</v>
      </c>
      <c r="HJ1850" s="9" t="e">
        <f t="shared" ca="1" si="168"/>
        <v>#REF!</v>
      </c>
      <c r="HK1850" s="9" t="e">
        <f t="shared" ca="1" si="169"/>
        <v>#REF!</v>
      </c>
      <c r="HL1850" s="9" t="e">
        <f t="shared" ca="1" si="170"/>
        <v>#REF!</v>
      </c>
      <c r="HM1850" s="9" t="e">
        <f t="shared" ca="1" si="171"/>
        <v>#REF!</v>
      </c>
      <c r="HN1850" s="9" t="e">
        <f ca="1">SQRT($GS1850*(1-$GS1850/Controls!$D$15))</f>
        <v>#REF!</v>
      </c>
      <c r="HO1850" s="9" t="e">
        <f t="shared" ca="1" si="172"/>
        <v>#REF!</v>
      </c>
      <c r="HP1850" s="9" t="e">
        <f t="shared" ca="1" si="173"/>
        <v>#REF!</v>
      </c>
      <c r="HQ1850" s="9" t="e">
        <f ca="1">IF($GV1850=0,NA(),($GX1850*Controls!#REF!))</f>
        <v>#REF!</v>
      </c>
    </row>
    <row r="1851" spans="198:225" x14ac:dyDescent="0.25">
      <c r="GP1851" s="9" t="e">
        <f ca="1">INDIRECT(ADDRESS(ROW(),Controls!#REF!+30))</f>
        <v>#REF!</v>
      </c>
      <c r="GQ1851" s="9" t="e">
        <f ca="1">INDIRECT(ADDRESS(ROW(),Controls!#REF!+45))</f>
        <v>#REF!</v>
      </c>
      <c r="GR1851" s="9" t="e">
        <f ca="1">INDIRECT(ADDRESS(ROW(),Controls!#REF!+60))</f>
        <v>#REF!</v>
      </c>
      <c r="GS1851" s="9" t="e">
        <f ca="1">INDIRECT(ADDRESS(ROW(),Controls!#REF!+75))</f>
        <v>#REF!</v>
      </c>
      <c r="GT1851" s="9" t="e">
        <f ca="1">INDIRECT(ADDRESS(ROW(),Controls!#REF!+90))</f>
        <v>#REF!</v>
      </c>
      <c r="GU1851" s="9" t="e">
        <f ca="1">INDIRECT(ADDRESS(ROW(),Controls!#REF!+105))</f>
        <v>#REF!</v>
      </c>
      <c r="GV1851" s="9" t="e">
        <f ca="1">INDIRECT(ADDRESS(ROW(),Controls!#REF!+120))</f>
        <v>#REF!</v>
      </c>
      <c r="GW1851" s="9" t="e">
        <f ca="1">INDIRECT(ADDRESS(ROW(),Controls!#REF!+15))</f>
        <v>#REF!</v>
      </c>
      <c r="GX1851" s="9" t="e">
        <f ca="1">INDIRECT(ADDRESS(ROW(),Controls!#REF!+135))</f>
        <v>#REF!</v>
      </c>
      <c r="HJ1851" s="9" t="e">
        <f t="shared" ca="1" si="168"/>
        <v>#REF!</v>
      </c>
      <c r="HK1851" s="9" t="e">
        <f t="shared" ca="1" si="169"/>
        <v>#REF!</v>
      </c>
      <c r="HL1851" s="9" t="e">
        <f t="shared" ca="1" si="170"/>
        <v>#REF!</v>
      </c>
      <c r="HM1851" s="9" t="e">
        <f t="shared" ca="1" si="171"/>
        <v>#REF!</v>
      </c>
      <c r="HN1851" s="9" t="e">
        <f ca="1">SQRT($GS1851*(1-$GS1851/Controls!$D$15))</f>
        <v>#REF!</v>
      </c>
      <c r="HO1851" s="9" t="e">
        <f t="shared" ca="1" si="172"/>
        <v>#REF!</v>
      </c>
      <c r="HP1851" s="9" t="e">
        <f t="shared" ca="1" si="173"/>
        <v>#REF!</v>
      </c>
      <c r="HQ1851" s="9" t="e">
        <f ca="1">IF($GV1851=0,NA(),($GX1851*Controls!#REF!))</f>
        <v>#REF!</v>
      </c>
    </row>
    <row r="1852" spans="198:225" x14ac:dyDescent="0.25">
      <c r="GP1852" s="9" t="e">
        <f ca="1">INDIRECT(ADDRESS(ROW(),Controls!#REF!+30))</f>
        <v>#REF!</v>
      </c>
      <c r="GQ1852" s="9" t="e">
        <f ca="1">INDIRECT(ADDRESS(ROW(),Controls!#REF!+45))</f>
        <v>#REF!</v>
      </c>
      <c r="GR1852" s="9" t="e">
        <f ca="1">INDIRECT(ADDRESS(ROW(),Controls!#REF!+60))</f>
        <v>#REF!</v>
      </c>
      <c r="GS1852" s="9" t="e">
        <f ca="1">INDIRECT(ADDRESS(ROW(),Controls!#REF!+75))</f>
        <v>#REF!</v>
      </c>
      <c r="GT1852" s="9" t="e">
        <f ca="1">INDIRECT(ADDRESS(ROW(),Controls!#REF!+90))</f>
        <v>#REF!</v>
      </c>
      <c r="GU1852" s="9" t="e">
        <f ca="1">INDIRECT(ADDRESS(ROW(),Controls!#REF!+105))</f>
        <v>#REF!</v>
      </c>
      <c r="GV1852" s="9" t="e">
        <f ca="1">INDIRECT(ADDRESS(ROW(),Controls!#REF!+120))</f>
        <v>#REF!</v>
      </c>
      <c r="GW1852" s="9" t="e">
        <f ca="1">INDIRECT(ADDRESS(ROW(),Controls!#REF!+15))</f>
        <v>#REF!</v>
      </c>
      <c r="GX1852" s="9" t="e">
        <f ca="1">INDIRECT(ADDRESS(ROW(),Controls!#REF!+135))</f>
        <v>#REF!</v>
      </c>
      <c r="HJ1852" s="9" t="e">
        <f t="shared" ca="1" si="168"/>
        <v>#REF!</v>
      </c>
      <c r="HK1852" s="9" t="e">
        <f t="shared" ca="1" si="169"/>
        <v>#REF!</v>
      </c>
      <c r="HL1852" s="9" t="e">
        <f t="shared" ca="1" si="170"/>
        <v>#REF!</v>
      </c>
      <c r="HM1852" s="9" t="e">
        <f t="shared" ca="1" si="171"/>
        <v>#REF!</v>
      </c>
      <c r="HN1852" s="9" t="e">
        <f ca="1">SQRT($GS1852*(1-$GS1852/Controls!$D$15))</f>
        <v>#REF!</v>
      </c>
      <c r="HO1852" s="9" t="e">
        <f t="shared" ca="1" si="172"/>
        <v>#REF!</v>
      </c>
      <c r="HP1852" s="9" t="e">
        <f t="shared" ca="1" si="173"/>
        <v>#REF!</v>
      </c>
      <c r="HQ1852" s="9" t="e">
        <f ca="1">IF($GV1852=0,NA(),($GX1852*Controls!#REF!))</f>
        <v>#REF!</v>
      </c>
    </row>
    <row r="1853" spans="198:225" x14ac:dyDescent="0.25">
      <c r="GP1853" s="9" t="e">
        <f ca="1">INDIRECT(ADDRESS(ROW(),Controls!#REF!+30))</f>
        <v>#REF!</v>
      </c>
      <c r="GQ1853" s="9" t="e">
        <f ca="1">INDIRECT(ADDRESS(ROW(),Controls!#REF!+45))</f>
        <v>#REF!</v>
      </c>
      <c r="GR1853" s="9" t="e">
        <f ca="1">INDIRECT(ADDRESS(ROW(),Controls!#REF!+60))</f>
        <v>#REF!</v>
      </c>
      <c r="GS1853" s="9" t="e">
        <f ca="1">INDIRECT(ADDRESS(ROW(),Controls!#REF!+75))</f>
        <v>#REF!</v>
      </c>
      <c r="GT1853" s="9" t="e">
        <f ca="1">INDIRECT(ADDRESS(ROW(),Controls!#REF!+90))</f>
        <v>#REF!</v>
      </c>
      <c r="GU1853" s="9" t="e">
        <f ca="1">INDIRECT(ADDRESS(ROW(),Controls!#REF!+105))</f>
        <v>#REF!</v>
      </c>
      <c r="GV1853" s="9" t="e">
        <f ca="1">INDIRECT(ADDRESS(ROW(),Controls!#REF!+120))</f>
        <v>#REF!</v>
      </c>
      <c r="GW1853" s="9" t="e">
        <f ca="1">INDIRECT(ADDRESS(ROW(),Controls!#REF!+15))</f>
        <v>#REF!</v>
      </c>
      <c r="GX1853" s="9" t="e">
        <f ca="1">INDIRECT(ADDRESS(ROW(),Controls!#REF!+135))</f>
        <v>#REF!</v>
      </c>
      <c r="HJ1853" s="9" t="e">
        <f t="shared" ca="1" si="168"/>
        <v>#REF!</v>
      </c>
      <c r="HK1853" s="9" t="e">
        <f t="shared" ca="1" si="169"/>
        <v>#REF!</v>
      </c>
      <c r="HL1853" s="9" t="e">
        <f t="shared" ca="1" si="170"/>
        <v>#REF!</v>
      </c>
      <c r="HM1853" s="9" t="e">
        <f t="shared" ca="1" si="171"/>
        <v>#REF!</v>
      </c>
      <c r="HN1853" s="9" t="e">
        <f ca="1">SQRT($GS1853*(1-$GS1853/Controls!$D$15))</f>
        <v>#REF!</v>
      </c>
      <c r="HO1853" s="9" t="e">
        <f t="shared" ca="1" si="172"/>
        <v>#REF!</v>
      </c>
      <c r="HP1853" s="9" t="e">
        <f t="shared" ca="1" si="173"/>
        <v>#REF!</v>
      </c>
      <c r="HQ1853" s="9" t="e">
        <f ca="1">IF($GV1853=0,NA(),($GX1853*Controls!#REF!))</f>
        <v>#REF!</v>
      </c>
    </row>
    <row r="1854" spans="198:225" x14ac:dyDescent="0.25">
      <c r="GP1854" s="9" t="e">
        <f ca="1">INDIRECT(ADDRESS(ROW(),Controls!#REF!+30))</f>
        <v>#REF!</v>
      </c>
      <c r="GQ1854" s="9" t="e">
        <f ca="1">INDIRECT(ADDRESS(ROW(),Controls!#REF!+45))</f>
        <v>#REF!</v>
      </c>
      <c r="GR1854" s="9" t="e">
        <f ca="1">INDIRECT(ADDRESS(ROW(),Controls!#REF!+60))</f>
        <v>#REF!</v>
      </c>
      <c r="GS1854" s="9" t="e">
        <f ca="1">INDIRECT(ADDRESS(ROW(),Controls!#REF!+75))</f>
        <v>#REF!</v>
      </c>
      <c r="GT1854" s="9" t="e">
        <f ca="1">INDIRECT(ADDRESS(ROW(),Controls!#REF!+90))</f>
        <v>#REF!</v>
      </c>
      <c r="GU1854" s="9" t="e">
        <f ca="1">INDIRECT(ADDRESS(ROW(),Controls!#REF!+105))</f>
        <v>#REF!</v>
      </c>
      <c r="GV1854" s="9" t="e">
        <f ca="1">INDIRECT(ADDRESS(ROW(),Controls!#REF!+120))</f>
        <v>#REF!</v>
      </c>
      <c r="GW1854" s="9" t="e">
        <f ca="1">INDIRECT(ADDRESS(ROW(),Controls!#REF!+15))</f>
        <v>#REF!</v>
      </c>
      <c r="GX1854" s="9" t="e">
        <f ca="1">INDIRECT(ADDRESS(ROW(),Controls!#REF!+135))</f>
        <v>#REF!</v>
      </c>
      <c r="HJ1854" s="9" t="e">
        <f t="shared" ca="1" si="168"/>
        <v>#REF!</v>
      </c>
      <c r="HK1854" s="9" t="e">
        <f t="shared" ca="1" si="169"/>
        <v>#REF!</v>
      </c>
      <c r="HL1854" s="9" t="e">
        <f t="shared" ca="1" si="170"/>
        <v>#REF!</v>
      </c>
      <c r="HM1854" s="9" t="e">
        <f t="shared" ca="1" si="171"/>
        <v>#REF!</v>
      </c>
      <c r="HN1854" s="9" t="e">
        <f ca="1">SQRT($GS1854*(1-$GS1854/Controls!$D$15))</f>
        <v>#REF!</v>
      </c>
      <c r="HO1854" s="9" t="e">
        <f t="shared" ca="1" si="172"/>
        <v>#REF!</v>
      </c>
      <c r="HP1854" s="9" t="e">
        <f t="shared" ca="1" si="173"/>
        <v>#REF!</v>
      </c>
      <c r="HQ1854" s="9" t="e">
        <f ca="1">IF($GV1854=0,NA(),($GX1854*Controls!#REF!))</f>
        <v>#REF!</v>
      </c>
    </row>
    <row r="1855" spans="198:225" x14ac:dyDescent="0.25">
      <c r="GP1855" s="9" t="e">
        <f ca="1">INDIRECT(ADDRESS(ROW(),Controls!#REF!+30))</f>
        <v>#REF!</v>
      </c>
      <c r="GQ1855" s="9" t="e">
        <f ca="1">INDIRECT(ADDRESS(ROW(),Controls!#REF!+45))</f>
        <v>#REF!</v>
      </c>
      <c r="GR1855" s="9" t="e">
        <f ca="1">INDIRECT(ADDRESS(ROW(),Controls!#REF!+60))</f>
        <v>#REF!</v>
      </c>
      <c r="GS1855" s="9" t="e">
        <f ca="1">INDIRECT(ADDRESS(ROW(),Controls!#REF!+75))</f>
        <v>#REF!</v>
      </c>
      <c r="GT1855" s="9" t="e">
        <f ca="1">INDIRECT(ADDRESS(ROW(),Controls!#REF!+90))</f>
        <v>#REF!</v>
      </c>
      <c r="GU1855" s="9" t="e">
        <f ca="1">INDIRECT(ADDRESS(ROW(),Controls!#REF!+105))</f>
        <v>#REF!</v>
      </c>
      <c r="GV1855" s="9" t="e">
        <f ca="1">INDIRECT(ADDRESS(ROW(),Controls!#REF!+120))</f>
        <v>#REF!</v>
      </c>
      <c r="GW1855" s="9" t="e">
        <f ca="1">INDIRECT(ADDRESS(ROW(),Controls!#REF!+15))</f>
        <v>#REF!</v>
      </c>
      <c r="GX1855" s="9" t="e">
        <f ca="1">INDIRECT(ADDRESS(ROW(),Controls!#REF!+135))</f>
        <v>#REF!</v>
      </c>
      <c r="HJ1855" s="9" t="e">
        <f t="shared" ca="1" si="168"/>
        <v>#REF!</v>
      </c>
      <c r="HK1855" s="9" t="e">
        <f t="shared" ca="1" si="169"/>
        <v>#REF!</v>
      </c>
      <c r="HL1855" s="9" t="e">
        <f t="shared" ca="1" si="170"/>
        <v>#REF!</v>
      </c>
      <c r="HM1855" s="9" t="e">
        <f t="shared" ca="1" si="171"/>
        <v>#REF!</v>
      </c>
      <c r="HN1855" s="9" t="e">
        <f ca="1">SQRT($GS1855*(1-$GS1855/Controls!$D$15))</f>
        <v>#REF!</v>
      </c>
      <c r="HO1855" s="9" t="e">
        <f t="shared" ca="1" si="172"/>
        <v>#REF!</v>
      </c>
      <c r="HP1855" s="9" t="e">
        <f t="shared" ca="1" si="173"/>
        <v>#REF!</v>
      </c>
      <c r="HQ1855" s="9" t="e">
        <f ca="1">IF($GV1855=0,NA(),($GX1855*Controls!#REF!))</f>
        <v>#REF!</v>
      </c>
    </row>
    <row r="1856" spans="198:225" x14ac:dyDescent="0.25">
      <c r="GP1856" s="9" t="e">
        <f ca="1">INDIRECT(ADDRESS(ROW(),Controls!#REF!+30))</f>
        <v>#REF!</v>
      </c>
      <c r="GQ1856" s="9" t="e">
        <f ca="1">INDIRECT(ADDRESS(ROW(),Controls!#REF!+45))</f>
        <v>#REF!</v>
      </c>
      <c r="GR1856" s="9" t="e">
        <f ca="1">INDIRECT(ADDRESS(ROW(),Controls!#REF!+60))</f>
        <v>#REF!</v>
      </c>
      <c r="GS1856" s="9" t="e">
        <f ca="1">INDIRECT(ADDRESS(ROW(),Controls!#REF!+75))</f>
        <v>#REF!</v>
      </c>
      <c r="GT1856" s="9" t="e">
        <f ca="1">INDIRECT(ADDRESS(ROW(),Controls!#REF!+90))</f>
        <v>#REF!</v>
      </c>
      <c r="GU1856" s="9" t="e">
        <f ca="1">INDIRECT(ADDRESS(ROW(),Controls!#REF!+105))</f>
        <v>#REF!</v>
      </c>
      <c r="GV1856" s="9" t="e">
        <f ca="1">INDIRECT(ADDRESS(ROW(),Controls!#REF!+120))</f>
        <v>#REF!</v>
      </c>
      <c r="GW1856" s="9" t="e">
        <f ca="1">INDIRECT(ADDRESS(ROW(),Controls!#REF!+15))</f>
        <v>#REF!</v>
      </c>
      <c r="GX1856" s="9" t="e">
        <f ca="1">INDIRECT(ADDRESS(ROW(),Controls!#REF!+135))</f>
        <v>#REF!</v>
      </c>
      <c r="HJ1856" s="9" t="e">
        <f t="shared" ca="1" si="168"/>
        <v>#REF!</v>
      </c>
      <c r="HK1856" s="9" t="e">
        <f t="shared" ca="1" si="169"/>
        <v>#REF!</v>
      </c>
      <c r="HL1856" s="9" t="e">
        <f t="shared" ca="1" si="170"/>
        <v>#REF!</v>
      </c>
      <c r="HM1856" s="9" t="e">
        <f t="shared" ca="1" si="171"/>
        <v>#REF!</v>
      </c>
      <c r="HN1856" s="9" t="e">
        <f ca="1">SQRT($GS1856*(1-$GS1856/Controls!$D$15))</f>
        <v>#REF!</v>
      </c>
      <c r="HO1856" s="9" t="e">
        <f t="shared" ca="1" si="172"/>
        <v>#REF!</v>
      </c>
      <c r="HP1856" s="9" t="e">
        <f t="shared" ca="1" si="173"/>
        <v>#REF!</v>
      </c>
      <c r="HQ1856" s="9" t="e">
        <f ca="1">IF($GV1856=0,NA(),($GX1856*Controls!#REF!))</f>
        <v>#REF!</v>
      </c>
    </row>
    <row r="1857" spans="198:225" x14ac:dyDescent="0.25">
      <c r="GP1857" s="9" t="e">
        <f ca="1">INDIRECT(ADDRESS(ROW(),Controls!#REF!+30))</f>
        <v>#REF!</v>
      </c>
      <c r="GQ1857" s="9" t="e">
        <f ca="1">INDIRECT(ADDRESS(ROW(),Controls!#REF!+45))</f>
        <v>#REF!</v>
      </c>
      <c r="GR1857" s="9" t="e">
        <f ca="1">INDIRECT(ADDRESS(ROW(),Controls!#REF!+60))</f>
        <v>#REF!</v>
      </c>
      <c r="GS1857" s="9" t="e">
        <f ca="1">INDIRECT(ADDRESS(ROW(),Controls!#REF!+75))</f>
        <v>#REF!</v>
      </c>
      <c r="GT1857" s="9" t="e">
        <f ca="1">INDIRECT(ADDRESS(ROW(),Controls!#REF!+90))</f>
        <v>#REF!</v>
      </c>
      <c r="GU1857" s="9" t="e">
        <f ca="1">INDIRECT(ADDRESS(ROW(),Controls!#REF!+105))</f>
        <v>#REF!</v>
      </c>
      <c r="GV1857" s="9" t="e">
        <f ca="1">INDIRECT(ADDRESS(ROW(),Controls!#REF!+120))</f>
        <v>#REF!</v>
      </c>
      <c r="GW1857" s="9" t="e">
        <f ca="1">INDIRECT(ADDRESS(ROW(),Controls!#REF!+15))</f>
        <v>#REF!</v>
      </c>
      <c r="GX1857" s="9" t="e">
        <f ca="1">INDIRECT(ADDRESS(ROW(),Controls!#REF!+135))</f>
        <v>#REF!</v>
      </c>
      <c r="HJ1857" s="9" t="e">
        <f t="shared" ref="HJ1857:HJ1920" ca="1" si="174">IF($GV1857=0,NA(),MAX($GP1857,0.01)/$GQ1857)</f>
        <v>#REF!</v>
      </c>
      <c r="HK1857" s="9" t="e">
        <f t="shared" ref="HK1857:HK1920" ca="1" si="175">IF($GV1857=0,NA(),($GP1857-$GQ1857)/$GV1857)</f>
        <v>#REF!</v>
      </c>
      <c r="HL1857" s="9" t="e">
        <f t="shared" ref="HL1857:HL1920" ca="1" si="176">IF($GV1857=0,NA(),MAX($GU1857/$GT1857,0.01))</f>
        <v>#REF!</v>
      </c>
      <c r="HM1857" s="9" t="e">
        <f t="shared" ref="HM1857:HM1920" ca="1" si="177">IF($GV1857=0,NA(),($GU1857-$GT1857)/$GV1857)</f>
        <v>#REF!</v>
      </c>
      <c r="HN1857" s="9" t="e">
        <f ca="1">SQRT($GS1857*(1-$GS1857/Controls!$D$15))</f>
        <v>#REF!</v>
      </c>
      <c r="HO1857" s="9" t="e">
        <f t="shared" ref="HO1857:HO1920" ca="1" si="178">IF($HN1857=0,0,$GR1857/$HN1857)</f>
        <v>#REF!</v>
      </c>
      <c r="HP1857" s="9" t="e">
        <f t="shared" ref="HP1857:HP1920" ca="1" si="179">IF($GV1857=0,NA(),$GW1857/$GV1857)</f>
        <v>#REF!</v>
      </c>
      <c r="HQ1857" s="9" t="e">
        <f ca="1">IF($GV1857=0,NA(),($GX1857*Controls!#REF!))</f>
        <v>#REF!</v>
      </c>
    </row>
    <row r="1858" spans="198:225" x14ac:dyDescent="0.25">
      <c r="GP1858" s="9" t="e">
        <f ca="1">INDIRECT(ADDRESS(ROW(),Controls!#REF!+30))</f>
        <v>#REF!</v>
      </c>
      <c r="GQ1858" s="9" t="e">
        <f ca="1">INDIRECT(ADDRESS(ROW(),Controls!#REF!+45))</f>
        <v>#REF!</v>
      </c>
      <c r="GR1858" s="9" t="e">
        <f ca="1">INDIRECT(ADDRESS(ROW(),Controls!#REF!+60))</f>
        <v>#REF!</v>
      </c>
      <c r="GS1858" s="9" t="e">
        <f ca="1">INDIRECT(ADDRESS(ROW(),Controls!#REF!+75))</f>
        <v>#REF!</v>
      </c>
      <c r="GT1858" s="9" t="e">
        <f ca="1">INDIRECT(ADDRESS(ROW(),Controls!#REF!+90))</f>
        <v>#REF!</v>
      </c>
      <c r="GU1858" s="9" t="e">
        <f ca="1">INDIRECT(ADDRESS(ROW(),Controls!#REF!+105))</f>
        <v>#REF!</v>
      </c>
      <c r="GV1858" s="9" t="e">
        <f ca="1">INDIRECT(ADDRESS(ROW(),Controls!#REF!+120))</f>
        <v>#REF!</v>
      </c>
      <c r="GW1858" s="9" t="e">
        <f ca="1">INDIRECT(ADDRESS(ROW(),Controls!#REF!+15))</f>
        <v>#REF!</v>
      </c>
      <c r="GX1858" s="9" t="e">
        <f ca="1">INDIRECT(ADDRESS(ROW(),Controls!#REF!+135))</f>
        <v>#REF!</v>
      </c>
      <c r="HJ1858" s="9" t="e">
        <f t="shared" ca="1" si="174"/>
        <v>#REF!</v>
      </c>
      <c r="HK1858" s="9" t="e">
        <f t="shared" ca="1" si="175"/>
        <v>#REF!</v>
      </c>
      <c r="HL1858" s="9" t="e">
        <f t="shared" ca="1" si="176"/>
        <v>#REF!</v>
      </c>
      <c r="HM1858" s="9" t="e">
        <f t="shared" ca="1" si="177"/>
        <v>#REF!</v>
      </c>
      <c r="HN1858" s="9" t="e">
        <f ca="1">SQRT($GS1858*(1-$GS1858/Controls!$D$15))</f>
        <v>#REF!</v>
      </c>
      <c r="HO1858" s="9" t="e">
        <f t="shared" ca="1" si="178"/>
        <v>#REF!</v>
      </c>
      <c r="HP1858" s="9" t="e">
        <f t="shared" ca="1" si="179"/>
        <v>#REF!</v>
      </c>
      <c r="HQ1858" s="9" t="e">
        <f ca="1">IF($GV1858=0,NA(),($GX1858*Controls!#REF!))</f>
        <v>#REF!</v>
      </c>
    </row>
    <row r="1859" spans="198:225" x14ac:dyDescent="0.25">
      <c r="GP1859" s="9" t="e">
        <f ca="1">INDIRECT(ADDRESS(ROW(),Controls!#REF!+30))</f>
        <v>#REF!</v>
      </c>
      <c r="GQ1859" s="9" t="e">
        <f ca="1">INDIRECT(ADDRESS(ROW(),Controls!#REF!+45))</f>
        <v>#REF!</v>
      </c>
      <c r="GR1859" s="9" t="e">
        <f ca="1">INDIRECT(ADDRESS(ROW(),Controls!#REF!+60))</f>
        <v>#REF!</v>
      </c>
      <c r="GS1859" s="9" t="e">
        <f ca="1">INDIRECT(ADDRESS(ROW(),Controls!#REF!+75))</f>
        <v>#REF!</v>
      </c>
      <c r="GT1859" s="9" t="e">
        <f ca="1">INDIRECT(ADDRESS(ROW(),Controls!#REF!+90))</f>
        <v>#REF!</v>
      </c>
      <c r="GU1859" s="9" t="e">
        <f ca="1">INDIRECT(ADDRESS(ROW(),Controls!#REF!+105))</f>
        <v>#REF!</v>
      </c>
      <c r="GV1859" s="9" t="e">
        <f ca="1">INDIRECT(ADDRESS(ROW(),Controls!#REF!+120))</f>
        <v>#REF!</v>
      </c>
      <c r="GW1859" s="9" t="e">
        <f ca="1">INDIRECT(ADDRESS(ROW(),Controls!#REF!+15))</f>
        <v>#REF!</v>
      </c>
      <c r="GX1859" s="9" t="e">
        <f ca="1">INDIRECT(ADDRESS(ROW(),Controls!#REF!+135))</f>
        <v>#REF!</v>
      </c>
      <c r="HJ1859" s="9" t="e">
        <f t="shared" ca="1" si="174"/>
        <v>#REF!</v>
      </c>
      <c r="HK1859" s="9" t="e">
        <f t="shared" ca="1" si="175"/>
        <v>#REF!</v>
      </c>
      <c r="HL1859" s="9" t="e">
        <f t="shared" ca="1" si="176"/>
        <v>#REF!</v>
      </c>
      <c r="HM1859" s="9" t="e">
        <f t="shared" ca="1" si="177"/>
        <v>#REF!</v>
      </c>
      <c r="HN1859" s="9" t="e">
        <f ca="1">SQRT($GS1859*(1-$GS1859/Controls!$D$15))</f>
        <v>#REF!</v>
      </c>
      <c r="HO1859" s="9" t="e">
        <f t="shared" ca="1" si="178"/>
        <v>#REF!</v>
      </c>
      <c r="HP1859" s="9" t="e">
        <f t="shared" ca="1" si="179"/>
        <v>#REF!</v>
      </c>
      <c r="HQ1859" s="9" t="e">
        <f ca="1">IF($GV1859=0,NA(),($GX1859*Controls!#REF!))</f>
        <v>#REF!</v>
      </c>
    </row>
    <row r="1860" spans="198:225" x14ac:dyDescent="0.25">
      <c r="GP1860" s="9" t="e">
        <f ca="1">INDIRECT(ADDRESS(ROW(),Controls!#REF!+30))</f>
        <v>#REF!</v>
      </c>
      <c r="GQ1860" s="9" t="e">
        <f ca="1">INDIRECT(ADDRESS(ROW(),Controls!#REF!+45))</f>
        <v>#REF!</v>
      </c>
      <c r="GR1860" s="9" t="e">
        <f ca="1">INDIRECT(ADDRESS(ROW(),Controls!#REF!+60))</f>
        <v>#REF!</v>
      </c>
      <c r="GS1860" s="9" t="e">
        <f ca="1">INDIRECT(ADDRESS(ROW(),Controls!#REF!+75))</f>
        <v>#REF!</v>
      </c>
      <c r="GT1860" s="9" t="e">
        <f ca="1">INDIRECT(ADDRESS(ROW(),Controls!#REF!+90))</f>
        <v>#REF!</v>
      </c>
      <c r="GU1860" s="9" t="e">
        <f ca="1">INDIRECT(ADDRESS(ROW(),Controls!#REF!+105))</f>
        <v>#REF!</v>
      </c>
      <c r="GV1860" s="9" t="e">
        <f ca="1">INDIRECT(ADDRESS(ROW(),Controls!#REF!+120))</f>
        <v>#REF!</v>
      </c>
      <c r="GW1860" s="9" t="e">
        <f ca="1">INDIRECT(ADDRESS(ROW(),Controls!#REF!+15))</f>
        <v>#REF!</v>
      </c>
      <c r="GX1860" s="9" t="e">
        <f ca="1">INDIRECT(ADDRESS(ROW(),Controls!#REF!+135))</f>
        <v>#REF!</v>
      </c>
      <c r="HJ1860" s="9" t="e">
        <f t="shared" ca="1" si="174"/>
        <v>#REF!</v>
      </c>
      <c r="HK1860" s="9" t="e">
        <f t="shared" ca="1" si="175"/>
        <v>#REF!</v>
      </c>
      <c r="HL1860" s="9" t="e">
        <f t="shared" ca="1" si="176"/>
        <v>#REF!</v>
      </c>
      <c r="HM1860" s="9" t="e">
        <f t="shared" ca="1" si="177"/>
        <v>#REF!</v>
      </c>
      <c r="HN1860" s="9" t="e">
        <f ca="1">SQRT($GS1860*(1-$GS1860/Controls!$D$15))</f>
        <v>#REF!</v>
      </c>
      <c r="HO1860" s="9" t="e">
        <f t="shared" ca="1" si="178"/>
        <v>#REF!</v>
      </c>
      <c r="HP1860" s="9" t="e">
        <f t="shared" ca="1" si="179"/>
        <v>#REF!</v>
      </c>
      <c r="HQ1860" s="9" t="e">
        <f ca="1">IF($GV1860=0,NA(),($GX1860*Controls!#REF!))</f>
        <v>#REF!</v>
      </c>
    </row>
    <row r="1861" spans="198:225" x14ac:dyDescent="0.25">
      <c r="GP1861" s="9" t="e">
        <f ca="1">INDIRECT(ADDRESS(ROW(),Controls!#REF!+30))</f>
        <v>#REF!</v>
      </c>
      <c r="GQ1861" s="9" t="e">
        <f ca="1">INDIRECT(ADDRESS(ROW(),Controls!#REF!+45))</f>
        <v>#REF!</v>
      </c>
      <c r="GR1861" s="9" t="e">
        <f ca="1">INDIRECT(ADDRESS(ROW(),Controls!#REF!+60))</f>
        <v>#REF!</v>
      </c>
      <c r="GS1861" s="9" t="e">
        <f ca="1">INDIRECT(ADDRESS(ROW(),Controls!#REF!+75))</f>
        <v>#REF!</v>
      </c>
      <c r="GT1861" s="9" t="e">
        <f ca="1">INDIRECT(ADDRESS(ROW(),Controls!#REF!+90))</f>
        <v>#REF!</v>
      </c>
      <c r="GU1861" s="9" t="e">
        <f ca="1">INDIRECT(ADDRESS(ROW(),Controls!#REF!+105))</f>
        <v>#REF!</v>
      </c>
      <c r="GV1861" s="9" t="e">
        <f ca="1">INDIRECT(ADDRESS(ROW(),Controls!#REF!+120))</f>
        <v>#REF!</v>
      </c>
      <c r="GW1861" s="9" t="e">
        <f ca="1">INDIRECT(ADDRESS(ROW(),Controls!#REF!+15))</f>
        <v>#REF!</v>
      </c>
      <c r="GX1861" s="9" t="e">
        <f ca="1">INDIRECT(ADDRESS(ROW(),Controls!#REF!+135))</f>
        <v>#REF!</v>
      </c>
      <c r="HJ1861" s="9" t="e">
        <f t="shared" ca="1" si="174"/>
        <v>#REF!</v>
      </c>
      <c r="HK1861" s="9" t="e">
        <f t="shared" ca="1" si="175"/>
        <v>#REF!</v>
      </c>
      <c r="HL1861" s="9" t="e">
        <f t="shared" ca="1" si="176"/>
        <v>#REF!</v>
      </c>
      <c r="HM1861" s="9" t="e">
        <f t="shared" ca="1" si="177"/>
        <v>#REF!</v>
      </c>
      <c r="HN1861" s="9" t="e">
        <f ca="1">SQRT($GS1861*(1-$GS1861/Controls!$D$15))</f>
        <v>#REF!</v>
      </c>
      <c r="HO1861" s="9" t="e">
        <f t="shared" ca="1" si="178"/>
        <v>#REF!</v>
      </c>
      <c r="HP1861" s="9" t="e">
        <f t="shared" ca="1" si="179"/>
        <v>#REF!</v>
      </c>
      <c r="HQ1861" s="9" t="e">
        <f ca="1">IF($GV1861=0,NA(),($GX1861*Controls!#REF!))</f>
        <v>#REF!</v>
      </c>
    </row>
    <row r="1862" spans="198:225" x14ac:dyDescent="0.25">
      <c r="GP1862" s="9" t="e">
        <f ca="1">INDIRECT(ADDRESS(ROW(),Controls!#REF!+30))</f>
        <v>#REF!</v>
      </c>
      <c r="GQ1862" s="9" t="e">
        <f ca="1">INDIRECT(ADDRESS(ROW(),Controls!#REF!+45))</f>
        <v>#REF!</v>
      </c>
      <c r="GR1862" s="9" t="e">
        <f ca="1">INDIRECT(ADDRESS(ROW(),Controls!#REF!+60))</f>
        <v>#REF!</v>
      </c>
      <c r="GS1862" s="9" t="e">
        <f ca="1">INDIRECT(ADDRESS(ROW(),Controls!#REF!+75))</f>
        <v>#REF!</v>
      </c>
      <c r="GT1862" s="9" t="e">
        <f ca="1">INDIRECT(ADDRESS(ROW(),Controls!#REF!+90))</f>
        <v>#REF!</v>
      </c>
      <c r="GU1862" s="9" t="e">
        <f ca="1">INDIRECT(ADDRESS(ROW(),Controls!#REF!+105))</f>
        <v>#REF!</v>
      </c>
      <c r="GV1862" s="9" t="e">
        <f ca="1">INDIRECT(ADDRESS(ROW(),Controls!#REF!+120))</f>
        <v>#REF!</v>
      </c>
      <c r="GW1862" s="9" t="e">
        <f ca="1">INDIRECT(ADDRESS(ROW(),Controls!#REF!+15))</f>
        <v>#REF!</v>
      </c>
      <c r="GX1862" s="9" t="e">
        <f ca="1">INDIRECT(ADDRESS(ROW(),Controls!#REF!+135))</f>
        <v>#REF!</v>
      </c>
      <c r="HJ1862" s="9" t="e">
        <f t="shared" ca="1" si="174"/>
        <v>#REF!</v>
      </c>
      <c r="HK1862" s="9" t="e">
        <f t="shared" ca="1" si="175"/>
        <v>#REF!</v>
      </c>
      <c r="HL1862" s="9" t="e">
        <f t="shared" ca="1" si="176"/>
        <v>#REF!</v>
      </c>
      <c r="HM1862" s="9" t="e">
        <f t="shared" ca="1" si="177"/>
        <v>#REF!</v>
      </c>
      <c r="HN1862" s="9" t="e">
        <f ca="1">SQRT($GS1862*(1-$GS1862/Controls!$D$15))</f>
        <v>#REF!</v>
      </c>
      <c r="HO1862" s="9" t="e">
        <f t="shared" ca="1" si="178"/>
        <v>#REF!</v>
      </c>
      <c r="HP1862" s="9" t="e">
        <f t="shared" ca="1" si="179"/>
        <v>#REF!</v>
      </c>
      <c r="HQ1862" s="9" t="e">
        <f ca="1">IF($GV1862=0,NA(),($GX1862*Controls!#REF!))</f>
        <v>#REF!</v>
      </c>
    </row>
    <row r="1863" spans="198:225" x14ac:dyDescent="0.25">
      <c r="GP1863" s="9" t="e">
        <f ca="1">INDIRECT(ADDRESS(ROW(),Controls!#REF!+30))</f>
        <v>#REF!</v>
      </c>
      <c r="GQ1863" s="9" t="e">
        <f ca="1">INDIRECT(ADDRESS(ROW(),Controls!#REF!+45))</f>
        <v>#REF!</v>
      </c>
      <c r="GR1863" s="9" t="e">
        <f ca="1">INDIRECT(ADDRESS(ROW(),Controls!#REF!+60))</f>
        <v>#REF!</v>
      </c>
      <c r="GS1863" s="9" t="e">
        <f ca="1">INDIRECT(ADDRESS(ROW(),Controls!#REF!+75))</f>
        <v>#REF!</v>
      </c>
      <c r="GT1863" s="9" t="e">
        <f ca="1">INDIRECT(ADDRESS(ROW(),Controls!#REF!+90))</f>
        <v>#REF!</v>
      </c>
      <c r="GU1863" s="9" t="e">
        <f ca="1">INDIRECT(ADDRESS(ROW(),Controls!#REF!+105))</f>
        <v>#REF!</v>
      </c>
      <c r="GV1863" s="9" t="e">
        <f ca="1">INDIRECT(ADDRESS(ROW(),Controls!#REF!+120))</f>
        <v>#REF!</v>
      </c>
      <c r="GW1863" s="9" t="e">
        <f ca="1">INDIRECT(ADDRESS(ROW(),Controls!#REF!+15))</f>
        <v>#REF!</v>
      </c>
      <c r="GX1863" s="9" t="e">
        <f ca="1">INDIRECT(ADDRESS(ROW(),Controls!#REF!+135))</f>
        <v>#REF!</v>
      </c>
      <c r="HJ1863" s="9" t="e">
        <f t="shared" ca="1" si="174"/>
        <v>#REF!</v>
      </c>
      <c r="HK1863" s="9" t="e">
        <f t="shared" ca="1" si="175"/>
        <v>#REF!</v>
      </c>
      <c r="HL1863" s="9" t="e">
        <f t="shared" ca="1" si="176"/>
        <v>#REF!</v>
      </c>
      <c r="HM1863" s="9" t="e">
        <f t="shared" ca="1" si="177"/>
        <v>#REF!</v>
      </c>
      <c r="HN1863" s="9" t="e">
        <f ca="1">SQRT($GS1863*(1-$GS1863/Controls!$D$15))</f>
        <v>#REF!</v>
      </c>
      <c r="HO1863" s="9" t="e">
        <f t="shared" ca="1" si="178"/>
        <v>#REF!</v>
      </c>
      <c r="HP1863" s="9" t="e">
        <f t="shared" ca="1" si="179"/>
        <v>#REF!</v>
      </c>
      <c r="HQ1863" s="9" t="e">
        <f ca="1">IF($GV1863=0,NA(),($GX1863*Controls!#REF!))</f>
        <v>#REF!</v>
      </c>
    </row>
    <row r="1864" spans="198:225" x14ac:dyDescent="0.25">
      <c r="GP1864" s="9" t="e">
        <f ca="1">INDIRECT(ADDRESS(ROW(),Controls!#REF!+30))</f>
        <v>#REF!</v>
      </c>
      <c r="GQ1864" s="9" t="e">
        <f ca="1">INDIRECT(ADDRESS(ROW(),Controls!#REF!+45))</f>
        <v>#REF!</v>
      </c>
      <c r="GR1864" s="9" t="e">
        <f ca="1">INDIRECT(ADDRESS(ROW(),Controls!#REF!+60))</f>
        <v>#REF!</v>
      </c>
      <c r="GS1864" s="9" t="e">
        <f ca="1">INDIRECT(ADDRESS(ROW(),Controls!#REF!+75))</f>
        <v>#REF!</v>
      </c>
      <c r="GT1864" s="9" t="e">
        <f ca="1">INDIRECT(ADDRESS(ROW(),Controls!#REF!+90))</f>
        <v>#REF!</v>
      </c>
      <c r="GU1864" s="9" t="e">
        <f ca="1">INDIRECT(ADDRESS(ROW(),Controls!#REF!+105))</f>
        <v>#REF!</v>
      </c>
      <c r="GV1864" s="9" t="e">
        <f ca="1">INDIRECT(ADDRESS(ROW(),Controls!#REF!+120))</f>
        <v>#REF!</v>
      </c>
      <c r="GW1864" s="9" t="e">
        <f ca="1">INDIRECT(ADDRESS(ROW(),Controls!#REF!+15))</f>
        <v>#REF!</v>
      </c>
      <c r="GX1864" s="9" t="e">
        <f ca="1">INDIRECT(ADDRESS(ROW(),Controls!#REF!+135))</f>
        <v>#REF!</v>
      </c>
      <c r="HJ1864" s="9" t="e">
        <f t="shared" ca="1" si="174"/>
        <v>#REF!</v>
      </c>
      <c r="HK1864" s="9" t="e">
        <f t="shared" ca="1" si="175"/>
        <v>#REF!</v>
      </c>
      <c r="HL1864" s="9" t="e">
        <f t="shared" ca="1" si="176"/>
        <v>#REF!</v>
      </c>
      <c r="HM1864" s="9" t="e">
        <f t="shared" ca="1" si="177"/>
        <v>#REF!</v>
      </c>
      <c r="HN1864" s="9" t="e">
        <f ca="1">SQRT($GS1864*(1-$GS1864/Controls!$D$15))</f>
        <v>#REF!</v>
      </c>
      <c r="HO1864" s="9" t="e">
        <f t="shared" ca="1" si="178"/>
        <v>#REF!</v>
      </c>
      <c r="HP1864" s="9" t="e">
        <f t="shared" ca="1" si="179"/>
        <v>#REF!</v>
      </c>
      <c r="HQ1864" s="9" t="e">
        <f ca="1">IF($GV1864=0,NA(),($GX1864*Controls!#REF!))</f>
        <v>#REF!</v>
      </c>
    </row>
    <row r="1865" spans="198:225" x14ac:dyDescent="0.25">
      <c r="GP1865" s="9" t="e">
        <f ca="1">INDIRECT(ADDRESS(ROW(),Controls!#REF!+30))</f>
        <v>#REF!</v>
      </c>
      <c r="GQ1865" s="9" t="e">
        <f ca="1">INDIRECT(ADDRESS(ROW(),Controls!#REF!+45))</f>
        <v>#REF!</v>
      </c>
      <c r="GR1865" s="9" t="e">
        <f ca="1">INDIRECT(ADDRESS(ROW(),Controls!#REF!+60))</f>
        <v>#REF!</v>
      </c>
      <c r="GS1865" s="9" t="e">
        <f ca="1">INDIRECT(ADDRESS(ROW(),Controls!#REF!+75))</f>
        <v>#REF!</v>
      </c>
      <c r="GT1865" s="9" t="e">
        <f ca="1">INDIRECT(ADDRESS(ROW(),Controls!#REF!+90))</f>
        <v>#REF!</v>
      </c>
      <c r="GU1865" s="9" t="e">
        <f ca="1">INDIRECT(ADDRESS(ROW(),Controls!#REF!+105))</f>
        <v>#REF!</v>
      </c>
      <c r="GV1865" s="9" t="e">
        <f ca="1">INDIRECT(ADDRESS(ROW(),Controls!#REF!+120))</f>
        <v>#REF!</v>
      </c>
      <c r="GW1865" s="9" t="e">
        <f ca="1">INDIRECT(ADDRESS(ROW(),Controls!#REF!+15))</f>
        <v>#REF!</v>
      </c>
      <c r="GX1865" s="9" t="e">
        <f ca="1">INDIRECT(ADDRESS(ROW(),Controls!#REF!+135))</f>
        <v>#REF!</v>
      </c>
      <c r="HJ1865" s="9" t="e">
        <f t="shared" ca="1" si="174"/>
        <v>#REF!</v>
      </c>
      <c r="HK1865" s="9" t="e">
        <f t="shared" ca="1" si="175"/>
        <v>#REF!</v>
      </c>
      <c r="HL1865" s="9" t="e">
        <f t="shared" ca="1" si="176"/>
        <v>#REF!</v>
      </c>
      <c r="HM1865" s="9" t="e">
        <f t="shared" ca="1" si="177"/>
        <v>#REF!</v>
      </c>
      <c r="HN1865" s="9" t="e">
        <f ca="1">SQRT($GS1865*(1-$GS1865/Controls!$D$15))</f>
        <v>#REF!</v>
      </c>
      <c r="HO1865" s="9" t="e">
        <f t="shared" ca="1" si="178"/>
        <v>#REF!</v>
      </c>
      <c r="HP1865" s="9" t="e">
        <f t="shared" ca="1" si="179"/>
        <v>#REF!</v>
      </c>
      <c r="HQ1865" s="9" t="e">
        <f ca="1">IF($GV1865=0,NA(),($GX1865*Controls!#REF!))</f>
        <v>#REF!</v>
      </c>
    </row>
    <row r="1866" spans="198:225" x14ac:dyDescent="0.25">
      <c r="GP1866" s="9" t="e">
        <f ca="1">INDIRECT(ADDRESS(ROW(),Controls!#REF!+30))</f>
        <v>#REF!</v>
      </c>
      <c r="GQ1866" s="9" t="e">
        <f ca="1">INDIRECT(ADDRESS(ROW(),Controls!#REF!+45))</f>
        <v>#REF!</v>
      </c>
      <c r="GR1866" s="9" t="e">
        <f ca="1">INDIRECT(ADDRESS(ROW(),Controls!#REF!+60))</f>
        <v>#REF!</v>
      </c>
      <c r="GS1866" s="9" t="e">
        <f ca="1">INDIRECT(ADDRESS(ROW(),Controls!#REF!+75))</f>
        <v>#REF!</v>
      </c>
      <c r="GT1866" s="9" t="e">
        <f ca="1">INDIRECT(ADDRESS(ROW(),Controls!#REF!+90))</f>
        <v>#REF!</v>
      </c>
      <c r="GU1866" s="9" t="e">
        <f ca="1">INDIRECT(ADDRESS(ROW(),Controls!#REF!+105))</f>
        <v>#REF!</v>
      </c>
      <c r="GV1866" s="9" t="e">
        <f ca="1">INDIRECT(ADDRESS(ROW(),Controls!#REF!+120))</f>
        <v>#REF!</v>
      </c>
      <c r="GW1866" s="9" t="e">
        <f ca="1">INDIRECT(ADDRESS(ROW(),Controls!#REF!+15))</f>
        <v>#REF!</v>
      </c>
      <c r="GX1866" s="9" t="e">
        <f ca="1">INDIRECT(ADDRESS(ROW(),Controls!#REF!+135))</f>
        <v>#REF!</v>
      </c>
      <c r="HJ1866" s="9" t="e">
        <f t="shared" ca="1" si="174"/>
        <v>#REF!</v>
      </c>
      <c r="HK1866" s="9" t="e">
        <f t="shared" ca="1" si="175"/>
        <v>#REF!</v>
      </c>
      <c r="HL1866" s="9" t="e">
        <f t="shared" ca="1" si="176"/>
        <v>#REF!</v>
      </c>
      <c r="HM1866" s="9" t="e">
        <f t="shared" ca="1" si="177"/>
        <v>#REF!</v>
      </c>
      <c r="HN1866" s="9" t="e">
        <f ca="1">SQRT($GS1866*(1-$GS1866/Controls!$D$15))</f>
        <v>#REF!</v>
      </c>
      <c r="HO1866" s="9" t="e">
        <f t="shared" ca="1" si="178"/>
        <v>#REF!</v>
      </c>
      <c r="HP1866" s="9" t="e">
        <f t="shared" ca="1" si="179"/>
        <v>#REF!</v>
      </c>
      <c r="HQ1866" s="9" t="e">
        <f ca="1">IF($GV1866=0,NA(),($GX1866*Controls!#REF!))</f>
        <v>#REF!</v>
      </c>
    </row>
    <row r="1867" spans="198:225" x14ac:dyDescent="0.25">
      <c r="GP1867" s="9" t="e">
        <f ca="1">INDIRECT(ADDRESS(ROW(),Controls!#REF!+30))</f>
        <v>#REF!</v>
      </c>
      <c r="GQ1867" s="9" t="e">
        <f ca="1">INDIRECT(ADDRESS(ROW(),Controls!#REF!+45))</f>
        <v>#REF!</v>
      </c>
      <c r="GR1867" s="9" t="e">
        <f ca="1">INDIRECT(ADDRESS(ROW(),Controls!#REF!+60))</f>
        <v>#REF!</v>
      </c>
      <c r="GS1867" s="9" t="e">
        <f ca="1">INDIRECT(ADDRESS(ROW(),Controls!#REF!+75))</f>
        <v>#REF!</v>
      </c>
      <c r="GT1867" s="9" t="e">
        <f ca="1">INDIRECT(ADDRESS(ROW(),Controls!#REF!+90))</f>
        <v>#REF!</v>
      </c>
      <c r="GU1867" s="9" t="e">
        <f ca="1">INDIRECT(ADDRESS(ROW(),Controls!#REF!+105))</f>
        <v>#REF!</v>
      </c>
      <c r="GV1867" s="9" t="e">
        <f ca="1">INDIRECT(ADDRESS(ROW(),Controls!#REF!+120))</f>
        <v>#REF!</v>
      </c>
      <c r="GW1867" s="9" t="e">
        <f ca="1">INDIRECT(ADDRESS(ROW(),Controls!#REF!+15))</f>
        <v>#REF!</v>
      </c>
      <c r="GX1867" s="9" t="e">
        <f ca="1">INDIRECT(ADDRESS(ROW(),Controls!#REF!+135))</f>
        <v>#REF!</v>
      </c>
      <c r="HJ1867" s="9" t="e">
        <f t="shared" ca="1" si="174"/>
        <v>#REF!</v>
      </c>
      <c r="HK1867" s="9" t="e">
        <f t="shared" ca="1" si="175"/>
        <v>#REF!</v>
      </c>
      <c r="HL1867" s="9" t="e">
        <f t="shared" ca="1" si="176"/>
        <v>#REF!</v>
      </c>
      <c r="HM1867" s="9" t="e">
        <f t="shared" ca="1" si="177"/>
        <v>#REF!</v>
      </c>
      <c r="HN1867" s="9" t="e">
        <f ca="1">SQRT($GS1867*(1-$GS1867/Controls!$D$15))</f>
        <v>#REF!</v>
      </c>
      <c r="HO1867" s="9" t="e">
        <f t="shared" ca="1" si="178"/>
        <v>#REF!</v>
      </c>
      <c r="HP1867" s="9" t="e">
        <f t="shared" ca="1" si="179"/>
        <v>#REF!</v>
      </c>
      <c r="HQ1867" s="9" t="e">
        <f ca="1">IF($GV1867=0,NA(),($GX1867*Controls!#REF!))</f>
        <v>#REF!</v>
      </c>
    </row>
    <row r="1868" spans="198:225" x14ac:dyDescent="0.25">
      <c r="GP1868" s="9" t="e">
        <f ca="1">INDIRECT(ADDRESS(ROW(),Controls!#REF!+30))</f>
        <v>#REF!</v>
      </c>
      <c r="GQ1868" s="9" t="e">
        <f ca="1">INDIRECT(ADDRESS(ROW(),Controls!#REF!+45))</f>
        <v>#REF!</v>
      </c>
      <c r="GR1868" s="9" t="e">
        <f ca="1">INDIRECT(ADDRESS(ROW(),Controls!#REF!+60))</f>
        <v>#REF!</v>
      </c>
      <c r="GS1868" s="9" t="e">
        <f ca="1">INDIRECT(ADDRESS(ROW(),Controls!#REF!+75))</f>
        <v>#REF!</v>
      </c>
      <c r="GT1868" s="9" t="e">
        <f ca="1">INDIRECT(ADDRESS(ROW(),Controls!#REF!+90))</f>
        <v>#REF!</v>
      </c>
      <c r="GU1868" s="9" t="e">
        <f ca="1">INDIRECT(ADDRESS(ROW(),Controls!#REF!+105))</f>
        <v>#REF!</v>
      </c>
      <c r="GV1868" s="9" t="e">
        <f ca="1">INDIRECT(ADDRESS(ROW(),Controls!#REF!+120))</f>
        <v>#REF!</v>
      </c>
      <c r="GW1868" s="9" t="e">
        <f ca="1">INDIRECT(ADDRESS(ROW(),Controls!#REF!+15))</f>
        <v>#REF!</v>
      </c>
      <c r="GX1868" s="9" t="e">
        <f ca="1">INDIRECT(ADDRESS(ROW(),Controls!#REF!+135))</f>
        <v>#REF!</v>
      </c>
      <c r="HJ1868" s="9" t="e">
        <f t="shared" ca="1" si="174"/>
        <v>#REF!</v>
      </c>
      <c r="HK1868" s="9" t="e">
        <f t="shared" ca="1" si="175"/>
        <v>#REF!</v>
      </c>
      <c r="HL1868" s="9" t="e">
        <f t="shared" ca="1" si="176"/>
        <v>#REF!</v>
      </c>
      <c r="HM1868" s="9" t="e">
        <f t="shared" ca="1" si="177"/>
        <v>#REF!</v>
      </c>
      <c r="HN1868" s="9" t="e">
        <f ca="1">SQRT($GS1868*(1-$GS1868/Controls!$D$15))</f>
        <v>#REF!</v>
      </c>
      <c r="HO1868" s="9" t="e">
        <f t="shared" ca="1" si="178"/>
        <v>#REF!</v>
      </c>
      <c r="HP1868" s="9" t="e">
        <f t="shared" ca="1" si="179"/>
        <v>#REF!</v>
      </c>
      <c r="HQ1868" s="9" t="e">
        <f ca="1">IF($GV1868=0,NA(),($GX1868*Controls!#REF!))</f>
        <v>#REF!</v>
      </c>
    </row>
    <row r="1869" spans="198:225" x14ac:dyDescent="0.25">
      <c r="GP1869" s="9" t="e">
        <f ca="1">INDIRECT(ADDRESS(ROW(),Controls!#REF!+30))</f>
        <v>#REF!</v>
      </c>
      <c r="GQ1869" s="9" t="e">
        <f ca="1">INDIRECT(ADDRESS(ROW(),Controls!#REF!+45))</f>
        <v>#REF!</v>
      </c>
      <c r="GR1869" s="9" t="e">
        <f ca="1">INDIRECT(ADDRESS(ROW(),Controls!#REF!+60))</f>
        <v>#REF!</v>
      </c>
      <c r="GS1869" s="9" t="e">
        <f ca="1">INDIRECT(ADDRESS(ROW(),Controls!#REF!+75))</f>
        <v>#REF!</v>
      </c>
      <c r="GT1869" s="9" t="e">
        <f ca="1">INDIRECT(ADDRESS(ROW(),Controls!#REF!+90))</f>
        <v>#REF!</v>
      </c>
      <c r="GU1869" s="9" t="e">
        <f ca="1">INDIRECT(ADDRESS(ROW(),Controls!#REF!+105))</f>
        <v>#REF!</v>
      </c>
      <c r="GV1869" s="9" t="e">
        <f ca="1">INDIRECT(ADDRESS(ROW(),Controls!#REF!+120))</f>
        <v>#REF!</v>
      </c>
      <c r="GW1869" s="9" t="e">
        <f ca="1">INDIRECT(ADDRESS(ROW(),Controls!#REF!+15))</f>
        <v>#REF!</v>
      </c>
      <c r="GX1869" s="9" t="e">
        <f ca="1">INDIRECT(ADDRESS(ROW(),Controls!#REF!+135))</f>
        <v>#REF!</v>
      </c>
      <c r="HJ1869" s="9" t="e">
        <f t="shared" ca="1" si="174"/>
        <v>#REF!</v>
      </c>
      <c r="HK1869" s="9" t="e">
        <f t="shared" ca="1" si="175"/>
        <v>#REF!</v>
      </c>
      <c r="HL1869" s="9" t="e">
        <f t="shared" ca="1" si="176"/>
        <v>#REF!</v>
      </c>
      <c r="HM1869" s="9" t="e">
        <f t="shared" ca="1" si="177"/>
        <v>#REF!</v>
      </c>
      <c r="HN1869" s="9" t="e">
        <f ca="1">SQRT($GS1869*(1-$GS1869/Controls!$D$15))</f>
        <v>#REF!</v>
      </c>
      <c r="HO1869" s="9" t="e">
        <f t="shared" ca="1" si="178"/>
        <v>#REF!</v>
      </c>
      <c r="HP1869" s="9" t="e">
        <f t="shared" ca="1" si="179"/>
        <v>#REF!</v>
      </c>
      <c r="HQ1869" s="9" t="e">
        <f ca="1">IF($GV1869=0,NA(),($GX1869*Controls!#REF!))</f>
        <v>#REF!</v>
      </c>
    </row>
    <row r="1870" spans="198:225" x14ac:dyDescent="0.25">
      <c r="GP1870" s="9" t="e">
        <f ca="1">INDIRECT(ADDRESS(ROW(),Controls!#REF!+30))</f>
        <v>#REF!</v>
      </c>
      <c r="GQ1870" s="9" t="e">
        <f ca="1">INDIRECT(ADDRESS(ROW(),Controls!#REF!+45))</f>
        <v>#REF!</v>
      </c>
      <c r="GR1870" s="9" t="e">
        <f ca="1">INDIRECT(ADDRESS(ROW(),Controls!#REF!+60))</f>
        <v>#REF!</v>
      </c>
      <c r="GS1870" s="9" t="e">
        <f ca="1">INDIRECT(ADDRESS(ROW(),Controls!#REF!+75))</f>
        <v>#REF!</v>
      </c>
      <c r="GT1870" s="9" t="e">
        <f ca="1">INDIRECT(ADDRESS(ROW(),Controls!#REF!+90))</f>
        <v>#REF!</v>
      </c>
      <c r="GU1870" s="9" t="e">
        <f ca="1">INDIRECT(ADDRESS(ROW(),Controls!#REF!+105))</f>
        <v>#REF!</v>
      </c>
      <c r="GV1870" s="9" t="e">
        <f ca="1">INDIRECT(ADDRESS(ROW(),Controls!#REF!+120))</f>
        <v>#REF!</v>
      </c>
      <c r="GW1870" s="9" t="e">
        <f ca="1">INDIRECT(ADDRESS(ROW(),Controls!#REF!+15))</f>
        <v>#REF!</v>
      </c>
      <c r="GX1870" s="9" t="e">
        <f ca="1">INDIRECT(ADDRESS(ROW(),Controls!#REF!+135))</f>
        <v>#REF!</v>
      </c>
      <c r="HJ1870" s="9" t="e">
        <f t="shared" ca="1" si="174"/>
        <v>#REF!</v>
      </c>
      <c r="HK1870" s="9" t="e">
        <f t="shared" ca="1" si="175"/>
        <v>#REF!</v>
      </c>
      <c r="HL1870" s="9" t="e">
        <f t="shared" ca="1" si="176"/>
        <v>#REF!</v>
      </c>
      <c r="HM1870" s="9" t="e">
        <f t="shared" ca="1" si="177"/>
        <v>#REF!</v>
      </c>
      <c r="HN1870" s="9" t="e">
        <f ca="1">SQRT($GS1870*(1-$GS1870/Controls!$D$15))</f>
        <v>#REF!</v>
      </c>
      <c r="HO1870" s="9" t="e">
        <f t="shared" ca="1" si="178"/>
        <v>#REF!</v>
      </c>
      <c r="HP1870" s="9" t="e">
        <f t="shared" ca="1" si="179"/>
        <v>#REF!</v>
      </c>
      <c r="HQ1870" s="9" t="e">
        <f ca="1">IF($GV1870=0,NA(),($GX1870*Controls!#REF!))</f>
        <v>#REF!</v>
      </c>
    </row>
    <row r="1871" spans="198:225" x14ac:dyDescent="0.25">
      <c r="GP1871" s="9" t="e">
        <f ca="1">INDIRECT(ADDRESS(ROW(),Controls!#REF!+30))</f>
        <v>#REF!</v>
      </c>
      <c r="GQ1871" s="9" t="e">
        <f ca="1">INDIRECT(ADDRESS(ROW(),Controls!#REF!+45))</f>
        <v>#REF!</v>
      </c>
      <c r="GR1871" s="9" t="e">
        <f ca="1">INDIRECT(ADDRESS(ROW(),Controls!#REF!+60))</f>
        <v>#REF!</v>
      </c>
      <c r="GS1871" s="9" t="e">
        <f ca="1">INDIRECT(ADDRESS(ROW(),Controls!#REF!+75))</f>
        <v>#REF!</v>
      </c>
      <c r="GT1871" s="9" t="e">
        <f ca="1">INDIRECT(ADDRESS(ROW(),Controls!#REF!+90))</f>
        <v>#REF!</v>
      </c>
      <c r="GU1871" s="9" t="e">
        <f ca="1">INDIRECT(ADDRESS(ROW(),Controls!#REF!+105))</f>
        <v>#REF!</v>
      </c>
      <c r="GV1871" s="9" t="e">
        <f ca="1">INDIRECT(ADDRESS(ROW(),Controls!#REF!+120))</f>
        <v>#REF!</v>
      </c>
      <c r="GW1871" s="9" t="e">
        <f ca="1">INDIRECT(ADDRESS(ROW(),Controls!#REF!+15))</f>
        <v>#REF!</v>
      </c>
      <c r="GX1871" s="9" t="e">
        <f ca="1">INDIRECT(ADDRESS(ROW(),Controls!#REF!+135))</f>
        <v>#REF!</v>
      </c>
      <c r="HJ1871" s="9" t="e">
        <f t="shared" ca="1" si="174"/>
        <v>#REF!</v>
      </c>
      <c r="HK1871" s="9" t="e">
        <f t="shared" ca="1" si="175"/>
        <v>#REF!</v>
      </c>
      <c r="HL1871" s="9" t="e">
        <f t="shared" ca="1" si="176"/>
        <v>#REF!</v>
      </c>
      <c r="HM1871" s="9" t="e">
        <f t="shared" ca="1" si="177"/>
        <v>#REF!</v>
      </c>
      <c r="HN1871" s="9" t="e">
        <f ca="1">SQRT($GS1871*(1-$GS1871/Controls!$D$15))</f>
        <v>#REF!</v>
      </c>
      <c r="HO1871" s="9" t="e">
        <f t="shared" ca="1" si="178"/>
        <v>#REF!</v>
      </c>
      <c r="HP1871" s="9" t="e">
        <f t="shared" ca="1" si="179"/>
        <v>#REF!</v>
      </c>
      <c r="HQ1871" s="9" t="e">
        <f ca="1">IF($GV1871=0,NA(),($GX1871*Controls!#REF!))</f>
        <v>#REF!</v>
      </c>
    </row>
    <row r="1872" spans="198:225" x14ac:dyDescent="0.25">
      <c r="GP1872" s="9" t="e">
        <f ca="1">INDIRECT(ADDRESS(ROW(),Controls!#REF!+30))</f>
        <v>#REF!</v>
      </c>
      <c r="GQ1872" s="9" t="e">
        <f ca="1">INDIRECT(ADDRESS(ROW(),Controls!#REF!+45))</f>
        <v>#REF!</v>
      </c>
      <c r="GR1872" s="9" t="e">
        <f ca="1">INDIRECT(ADDRESS(ROW(),Controls!#REF!+60))</f>
        <v>#REF!</v>
      </c>
      <c r="GS1872" s="9" t="e">
        <f ca="1">INDIRECT(ADDRESS(ROW(),Controls!#REF!+75))</f>
        <v>#REF!</v>
      </c>
      <c r="GT1872" s="9" t="e">
        <f ca="1">INDIRECT(ADDRESS(ROW(),Controls!#REF!+90))</f>
        <v>#REF!</v>
      </c>
      <c r="GU1872" s="9" t="e">
        <f ca="1">INDIRECT(ADDRESS(ROW(),Controls!#REF!+105))</f>
        <v>#REF!</v>
      </c>
      <c r="GV1872" s="9" t="e">
        <f ca="1">INDIRECT(ADDRESS(ROW(),Controls!#REF!+120))</f>
        <v>#REF!</v>
      </c>
      <c r="GW1872" s="9" t="e">
        <f ca="1">INDIRECT(ADDRESS(ROW(),Controls!#REF!+15))</f>
        <v>#REF!</v>
      </c>
      <c r="GX1872" s="9" t="e">
        <f ca="1">INDIRECT(ADDRESS(ROW(),Controls!#REF!+135))</f>
        <v>#REF!</v>
      </c>
      <c r="HJ1872" s="9" t="e">
        <f t="shared" ca="1" si="174"/>
        <v>#REF!</v>
      </c>
      <c r="HK1872" s="9" t="e">
        <f t="shared" ca="1" si="175"/>
        <v>#REF!</v>
      </c>
      <c r="HL1872" s="9" t="e">
        <f t="shared" ca="1" si="176"/>
        <v>#REF!</v>
      </c>
      <c r="HM1872" s="9" t="e">
        <f t="shared" ca="1" si="177"/>
        <v>#REF!</v>
      </c>
      <c r="HN1872" s="9" t="e">
        <f ca="1">SQRT($GS1872*(1-$GS1872/Controls!$D$15))</f>
        <v>#REF!</v>
      </c>
      <c r="HO1872" s="9" t="e">
        <f t="shared" ca="1" si="178"/>
        <v>#REF!</v>
      </c>
      <c r="HP1872" s="9" t="e">
        <f t="shared" ca="1" si="179"/>
        <v>#REF!</v>
      </c>
      <c r="HQ1872" s="9" t="e">
        <f ca="1">IF($GV1872=0,NA(),($GX1872*Controls!#REF!))</f>
        <v>#REF!</v>
      </c>
    </row>
    <row r="1873" spans="198:225" x14ac:dyDescent="0.25">
      <c r="GP1873" s="9" t="e">
        <f ca="1">INDIRECT(ADDRESS(ROW(),Controls!#REF!+30))</f>
        <v>#REF!</v>
      </c>
      <c r="GQ1873" s="9" t="e">
        <f ca="1">INDIRECT(ADDRESS(ROW(),Controls!#REF!+45))</f>
        <v>#REF!</v>
      </c>
      <c r="GR1873" s="9" t="e">
        <f ca="1">INDIRECT(ADDRESS(ROW(),Controls!#REF!+60))</f>
        <v>#REF!</v>
      </c>
      <c r="GS1873" s="9" t="e">
        <f ca="1">INDIRECT(ADDRESS(ROW(),Controls!#REF!+75))</f>
        <v>#REF!</v>
      </c>
      <c r="GT1873" s="9" t="e">
        <f ca="1">INDIRECT(ADDRESS(ROW(),Controls!#REF!+90))</f>
        <v>#REF!</v>
      </c>
      <c r="GU1873" s="9" t="e">
        <f ca="1">INDIRECT(ADDRESS(ROW(),Controls!#REF!+105))</f>
        <v>#REF!</v>
      </c>
      <c r="GV1873" s="9" t="e">
        <f ca="1">INDIRECT(ADDRESS(ROW(),Controls!#REF!+120))</f>
        <v>#REF!</v>
      </c>
      <c r="GW1873" s="9" t="e">
        <f ca="1">INDIRECT(ADDRESS(ROW(),Controls!#REF!+15))</f>
        <v>#REF!</v>
      </c>
      <c r="GX1873" s="9" t="e">
        <f ca="1">INDIRECT(ADDRESS(ROW(),Controls!#REF!+135))</f>
        <v>#REF!</v>
      </c>
      <c r="HJ1873" s="9" t="e">
        <f t="shared" ca="1" si="174"/>
        <v>#REF!</v>
      </c>
      <c r="HK1873" s="9" t="e">
        <f t="shared" ca="1" si="175"/>
        <v>#REF!</v>
      </c>
      <c r="HL1873" s="9" t="e">
        <f t="shared" ca="1" si="176"/>
        <v>#REF!</v>
      </c>
      <c r="HM1873" s="9" t="e">
        <f t="shared" ca="1" si="177"/>
        <v>#REF!</v>
      </c>
      <c r="HN1873" s="9" t="e">
        <f ca="1">SQRT($GS1873*(1-$GS1873/Controls!$D$15))</f>
        <v>#REF!</v>
      </c>
      <c r="HO1873" s="9" t="e">
        <f t="shared" ca="1" si="178"/>
        <v>#REF!</v>
      </c>
      <c r="HP1873" s="9" t="e">
        <f t="shared" ca="1" si="179"/>
        <v>#REF!</v>
      </c>
      <c r="HQ1873" s="9" t="e">
        <f ca="1">IF($GV1873=0,NA(),($GX1873*Controls!#REF!))</f>
        <v>#REF!</v>
      </c>
    </row>
    <row r="1874" spans="198:225" x14ac:dyDescent="0.25">
      <c r="GP1874" s="9" t="e">
        <f ca="1">INDIRECT(ADDRESS(ROW(),Controls!#REF!+30))</f>
        <v>#REF!</v>
      </c>
      <c r="GQ1874" s="9" t="e">
        <f ca="1">INDIRECT(ADDRESS(ROW(),Controls!#REF!+45))</f>
        <v>#REF!</v>
      </c>
      <c r="GR1874" s="9" t="e">
        <f ca="1">INDIRECT(ADDRESS(ROW(),Controls!#REF!+60))</f>
        <v>#REF!</v>
      </c>
      <c r="GS1874" s="9" t="e">
        <f ca="1">INDIRECT(ADDRESS(ROW(),Controls!#REF!+75))</f>
        <v>#REF!</v>
      </c>
      <c r="GT1874" s="9" t="e">
        <f ca="1">INDIRECT(ADDRESS(ROW(),Controls!#REF!+90))</f>
        <v>#REF!</v>
      </c>
      <c r="GU1874" s="9" t="e">
        <f ca="1">INDIRECT(ADDRESS(ROW(),Controls!#REF!+105))</f>
        <v>#REF!</v>
      </c>
      <c r="GV1874" s="9" t="e">
        <f ca="1">INDIRECT(ADDRESS(ROW(),Controls!#REF!+120))</f>
        <v>#REF!</v>
      </c>
      <c r="GW1874" s="9" t="e">
        <f ca="1">INDIRECT(ADDRESS(ROW(),Controls!#REF!+15))</f>
        <v>#REF!</v>
      </c>
      <c r="GX1874" s="9" t="e">
        <f ca="1">INDIRECT(ADDRESS(ROW(),Controls!#REF!+135))</f>
        <v>#REF!</v>
      </c>
      <c r="HJ1874" s="9" t="e">
        <f t="shared" ca="1" si="174"/>
        <v>#REF!</v>
      </c>
      <c r="HK1874" s="9" t="e">
        <f t="shared" ca="1" si="175"/>
        <v>#REF!</v>
      </c>
      <c r="HL1874" s="9" t="e">
        <f t="shared" ca="1" si="176"/>
        <v>#REF!</v>
      </c>
      <c r="HM1874" s="9" t="e">
        <f t="shared" ca="1" si="177"/>
        <v>#REF!</v>
      </c>
      <c r="HN1874" s="9" t="e">
        <f ca="1">SQRT($GS1874*(1-$GS1874/Controls!$D$15))</f>
        <v>#REF!</v>
      </c>
      <c r="HO1874" s="9" t="e">
        <f t="shared" ca="1" si="178"/>
        <v>#REF!</v>
      </c>
      <c r="HP1874" s="9" t="e">
        <f t="shared" ca="1" si="179"/>
        <v>#REF!</v>
      </c>
      <c r="HQ1874" s="9" t="e">
        <f ca="1">IF($GV1874=0,NA(),($GX1874*Controls!#REF!))</f>
        <v>#REF!</v>
      </c>
    </row>
    <row r="1875" spans="198:225" x14ac:dyDescent="0.25">
      <c r="GP1875" s="9" t="e">
        <f ca="1">INDIRECT(ADDRESS(ROW(),Controls!#REF!+30))</f>
        <v>#REF!</v>
      </c>
      <c r="GQ1875" s="9" t="e">
        <f ca="1">INDIRECT(ADDRESS(ROW(),Controls!#REF!+45))</f>
        <v>#REF!</v>
      </c>
      <c r="GR1875" s="9" t="e">
        <f ca="1">INDIRECT(ADDRESS(ROW(),Controls!#REF!+60))</f>
        <v>#REF!</v>
      </c>
      <c r="GS1875" s="9" t="e">
        <f ca="1">INDIRECT(ADDRESS(ROW(),Controls!#REF!+75))</f>
        <v>#REF!</v>
      </c>
      <c r="GT1875" s="9" t="e">
        <f ca="1">INDIRECT(ADDRESS(ROW(),Controls!#REF!+90))</f>
        <v>#REF!</v>
      </c>
      <c r="GU1875" s="9" t="e">
        <f ca="1">INDIRECT(ADDRESS(ROW(),Controls!#REF!+105))</f>
        <v>#REF!</v>
      </c>
      <c r="GV1875" s="9" t="e">
        <f ca="1">INDIRECT(ADDRESS(ROW(),Controls!#REF!+120))</f>
        <v>#REF!</v>
      </c>
      <c r="GW1875" s="9" t="e">
        <f ca="1">INDIRECT(ADDRESS(ROW(),Controls!#REF!+15))</f>
        <v>#REF!</v>
      </c>
      <c r="GX1875" s="9" t="e">
        <f ca="1">INDIRECT(ADDRESS(ROW(),Controls!#REF!+135))</f>
        <v>#REF!</v>
      </c>
      <c r="HJ1875" s="9" t="e">
        <f t="shared" ca="1" si="174"/>
        <v>#REF!</v>
      </c>
      <c r="HK1875" s="9" t="e">
        <f t="shared" ca="1" si="175"/>
        <v>#REF!</v>
      </c>
      <c r="HL1875" s="9" t="e">
        <f t="shared" ca="1" si="176"/>
        <v>#REF!</v>
      </c>
      <c r="HM1875" s="9" t="e">
        <f t="shared" ca="1" si="177"/>
        <v>#REF!</v>
      </c>
      <c r="HN1875" s="9" t="e">
        <f ca="1">SQRT($GS1875*(1-$GS1875/Controls!$D$15))</f>
        <v>#REF!</v>
      </c>
      <c r="HO1875" s="9" t="e">
        <f t="shared" ca="1" si="178"/>
        <v>#REF!</v>
      </c>
      <c r="HP1875" s="9" t="e">
        <f t="shared" ca="1" si="179"/>
        <v>#REF!</v>
      </c>
      <c r="HQ1875" s="9" t="e">
        <f ca="1">IF($GV1875=0,NA(),($GX1875*Controls!#REF!))</f>
        <v>#REF!</v>
      </c>
    </row>
    <row r="1876" spans="198:225" x14ac:dyDescent="0.25">
      <c r="GP1876" s="9" t="e">
        <f ca="1">INDIRECT(ADDRESS(ROW(),Controls!#REF!+30))</f>
        <v>#REF!</v>
      </c>
      <c r="GQ1876" s="9" t="e">
        <f ca="1">INDIRECT(ADDRESS(ROW(),Controls!#REF!+45))</f>
        <v>#REF!</v>
      </c>
      <c r="GR1876" s="9" t="e">
        <f ca="1">INDIRECT(ADDRESS(ROW(),Controls!#REF!+60))</f>
        <v>#REF!</v>
      </c>
      <c r="GS1876" s="9" t="e">
        <f ca="1">INDIRECT(ADDRESS(ROW(),Controls!#REF!+75))</f>
        <v>#REF!</v>
      </c>
      <c r="GT1876" s="9" t="e">
        <f ca="1">INDIRECT(ADDRESS(ROW(),Controls!#REF!+90))</f>
        <v>#REF!</v>
      </c>
      <c r="GU1876" s="9" t="e">
        <f ca="1">INDIRECT(ADDRESS(ROW(),Controls!#REF!+105))</f>
        <v>#REF!</v>
      </c>
      <c r="GV1876" s="9" t="e">
        <f ca="1">INDIRECT(ADDRESS(ROW(),Controls!#REF!+120))</f>
        <v>#REF!</v>
      </c>
      <c r="GW1876" s="9" t="e">
        <f ca="1">INDIRECT(ADDRESS(ROW(),Controls!#REF!+15))</f>
        <v>#REF!</v>
      </c>
      <c r="GX1876" s="9" t="e">
        <f ca="1">INDIRECT(ADDRESS(ROW(),Controls!#REF!+135))</f>
        <v>#REF!</v>
      </c>
      <c r="HJ1876" s="9" t="e">
        <f t="shared" ca="1" si="174"/>
        <v>#REF!</v>
      </c>
      <c r="HK1876" s="9" t="e">
        <f t="shared" ca="1" si="175"/>
        <v>#REF!</v>
      </c>
      <c r="HL1876" s="9" t="e">
        <f t="shared" ca="1" si="176"/>
        <v>#REF!</v>
      </c>
      <c r="HM1876" s="9" t="e">
        <f t="shared" ca="1" si="177"/>
        <v>#REF!</v>
      </c>
      <c r="HN1876" s="9" t="e">
        <f ca="1">SQRT($GS1876*(1-$GS1876/Controls!$D$15))</f>
        <v>#REF!</v>
      </c>
      <c r="HO1876" s="9" t="e">
        <f t="shared" ca="1" si="178"/>
        <v>#REF!</v>
      </c>
      <c r="HP1876" s="9" t="e">
        <f t="shared" ca="1" si="179"/>
        <v>#REF!</v>
      </c>
      <c r="HQ1876" s="9" t="e">
        <f ca="1">IF($GV1876=0,NA(),($GX1876*Controls!#REF!))</f>
        <v>#REF!</v>
      </c>
    </row>
    <row r="1877" spans="198:225" x14ac:dyDescent="0.25">
      <c r="GP1877" s="9" t="e">
        <f ca="1">INDIRECT(ADDRESS(ROW(),Controls!#REF!+30))</f>
        <v>#REF!</v>
      </c>
      <c r="GQ1877" s="9" t="e">
        <f ca="1">INDIRECT(ADDRESS(ROW(),Controls!#REF!+45))</f>
        <v>#REF!</v>
      </c>
      <c r="GR1877" s="9" t="e">
        <f ca="1">INDIRECT(ADDRESS(ROW(),Controls!#REF!+60))</f>
        <v>#REF!</v>
      </c>
      <c r="GS1877" s="9" t="e">
        <f ca="1">INDIRECT(ADDRESS(ROW(),Controls!#REF!+75))</f>
        <v>#REF!</v>
      </c>
      <c r="GT1877" s="9" t="e">
        <f ca="1">INDIRECT(ADDRESS(ROW(),Controls!#REF!+90))</f>
        <v>#REF!</v>
      </c>
      <c r="GU1877" s="9" t="e">
        <f ca="1">INDIRECT(ADDRESS(ROW(),Controls!#REF!+105))</f>
        <v>#REF!</v>
      </c>
      <c r="GV1877" s="9" t="e">
        <f ca="1">INDIRECT(ADDRESS(ROW(),Controls!#REF!+120))</f>
        <v>#REF!</v>
      </c>
      <c r="GW1877" s="9" t="e">
        <f ca="1">INDIRECT(ADDRESS(ROW(),Controls!#REF!+15))</f>
        <v>#REF!</v>
      </c>
      <c r="GX1877" s="9" t="e">
        <f ca="1">INDIRECT(ADDRESS(ROW(),Controls!#REF!+135))</f>
        <v>#REF!</v>
      </c>
      <c r="HJ1877" s="9" t="e">
        <f t="shared" ca="1" si="174"/>
        <v>#REF!</v>
      </c>
      <c r="HK1877" s="9" t="e">
        <f t="shared" ca="1" si="175"/>
        <v>#REF!</v>
      </c>
      <c r="HL1877" s="9" t="e">
        <f t="shared" ca="1" si="176"/>
        <v>#REF!</v>
      </c>
      <c r="HM1877" s="9" t="e">
        <f t="shared" ca="1" si="177"/>
        <v>#REF!</v>
      </c>
      <c r="HN1877" s="9" t="e">
        <f ca="1">SQRT($GS1877*(1-$GS1877/Controls!$D$15))</f>
        <v>#REF!</v>
      </c>
      <c r="HO1877" s="9" t="e">
        <f t="shared" ca="1" si="178"/>
        <v>#REF!</v>
      </c>
      <c r="HP1877" s="9" t="e">
        <f t="shared" ca="1" si="179"/>
        <v>#REF!</v>
      </c>
      <c r="HQ1877" s="9" t="e">
        <f ca="1">IF($GV1877=0,NA(),($GX1877*Controls!#REF!))</f>
        <v>#REF!</v>
      </c>
    </row>
    <row r="1878" spans="198:225" x14ac:dyDescent="0.25">
      <c r="GP1878" s="9" t="e">
        <f ca="1">INDIRECT(ADDRESS(ROW(),Controls!#REF!+30))</f>
        <v>#REF!</v>
      </c>
      <c r="GQ1878" s="9" t="e">
        <f ca="1">INDIRECT(ADDRESS(ROW(),Controls!#REF!+45))</f>
        <v>#REF!</v>
      </c>
      <c r="GR1878" s="9" t="e">
        <f ca="1">INDIRECT(ADDRESS(ROW(),Controls!#REF!+60))</f>
        <v>#REF!</v>
      </c>
      <c r="GS1878" s="9" t="e">
        <f ca="1">INDIRECT(ADDRESS(ROW(),Controls!#REF!+75))</f>
        <v>#REF!</v>
      </c>
      <c r="GT1878" s="9" t="e">
        <f ca="1">INDIRECT(ADDRESS(ROW(),Controls!#REF!+90))</f>
        <v>#REF!</v>
      </c>
      <c r="GU1878" s="9" t="e">
        <f ca="1">INDIRECT(ADDRESS(ROW(),Controls!#REF!+105))</f>
        <v>#REF!</v>
      </c>
      <c r="GV1878" s="9" t="e">
        <f ca="1">INDIRECT(ADDRESS(ROW(),Controls!#REF!+120))</f>
        <v>#REF!</v>
      </c>
      <c r="GW1878" s="9" t="e">
        <f ca="1">INDIRECT(ADDRESS(ROW(),Controls!#REF!+15))</f>
        <v>#REF!</v>
      </c>
      <c r="GX1878" s="9" t="e">
        <f ca="1">INDIRECT(ADDRESS(ROW(),Controls!#REF!+135))</f>
        <v>#REF!</v>
      </c>
      <c r="HJ1878" s="9" t="e">
        <f t="shared" ca="1" si="174"/>
        <v>#REF!</v>
      </c>
      <c r="HK1878" s="9" t="e">
        <f t="shared" ca="1" si="175"/>
        <v>#REF!</v>
      </c>
      <c r="HL1878" s="9" t="e">
        <f t="shared" ca="1" si="176"/>
        <v>#REF!</v>
      </c>
      <c r="HM1878" s="9" t="e">
        <f t="shared" ca="1" si="177"/>
        <v>#REF!</v>
      </c>
      <c r="HN1878" s="9" t="e">
        <f ca="1">SQRT($GS1878*(1-$GS1878/Controls!$D$15))</f>
        <v>#REF!</v>
      </c>
      <c r="HO1878" s="9" t="e">
        <f t="shared" ca="1" si="178"/>
        <v>#REF!</v>
      </c>
      <c r="HP1878" s="9" t="e">
        <f t="shared" ca="1" si="179"/>
        <v>#REF!</v>
      </c>
      <c r="HQ1878" s="9" t="e">
        <f ca="1">IF($GV1878=0,NA(),($GX1878*Controls!#REF!))</f>
        <v>#REF!</v>
      </c>
    </row>
    <row r="1879" spans="198:225" x14ac:dyDescent="0.25">
      <c r="GP1879" s="9" t="e">
        <f ca="1">INDIRECT(ADDRESS(ROW(),Controls!#REF!+30))</f>
        <v>#REF!</v>
      </c>
      <c r="GQ1879" s="9" t="e">
        <f ca="1">INDIRECT(ADDRESS(ROW(),Controls!#REF!+45))</f>
        <v>#REF!</v>
      </c>
      <c r="GR1879" s="9" t="e">
        <f ca="1">INDIRECT(ADDRESS(ROW(),Controls!#REF!+60))</f>
        <v>#REF!</v>
      </c>
      <c r="GS1879" s="9" t="e">
        <f ca="1">INDIRECT(ADDRESS(ROW(),Controls!#REF!+75))</f>
        <v>#REF!</v>
      </c>
      <c r="GT1879" s="9" t="e">
        <f ca="1">INDIRECT(ADDRESS(ROW(),Controls!#REF!+90))</f>
        <v>#REF!</v>
      </c>
      <c r="GU1879" s="9" t="e">
        <f ca="1">INDIRECT(ADDRESS(ROW(),Controls!#REF!+105))</f>
        <v>#REF!</v>
      </c>
      <c r="GV1879" s="9" t="e">
        <f ca="1">INDIRECT(ADDRESS(ROW(),Controls!#REF!+120))</f>
        <v>#REF!</v>
      </c>
      <c r="GW1879" s="9" t="e">
        <f ca="1">INDIRECT(ADDRESS(ROW(),Controls!#REF!+15))</f>
        <v>#REF!</v>
      </c>
      <c r="GX1879" s="9" t="e">
        <f ca="1">INDIRECT(ADDRESS(ROW(),Controls!#REF!+135))</f>
        <v>#REF!</v>
      </c>
      <c r="HJ1879" s="9" t="e">
        <f t="shared" ca="1" si="174"/>
        <v>#REF!</v>
      </c>
      <c r="HK1879" s="9" t="e">
        <f t="shared" ca="1" si="175"/>
        <v>#REF!</v>
      </c>
      <c r="HL1879" s="9" t="e">
        <f t="shared" ca="1" si="176"/>
        <v>#REF!</v>
      </c>
      <c r="HM1879" s="9" t="e">
        <f t="shared" ca="1" si="177"/>
        <v>#REF!</v>
      </c>
      <c r="HN1879" s="9" t="e">
        <f ca="1">SQRT($GS1879*(1-$GS1879/Controls!$D$15))</f>
        <v>#REF!</v>
      </c>
      <c r="HO1879" s="9" t="e">
        <f t="shared" ca="1" si="178"/>
        <v>#REF!</v>
      </c>
      <c r="HP1879" s="9" t="e">
        <f t="shared" ca="1" si="179"/>
        <v>#REF!</v>
      </c>
      <c r="HQ1879" s="9" t="e">
        <f ca="1">IF($GV1879=0,NA(),($GX1879*Controls!#REF!))</f>
        <v>#REF!</v>
      </c>
    </row>
    <row r="1880" spans="198:225" x14ac:dyDescent="0.25">
      <c r="GP1880" s="9" t="e">
        <f ca="1">INDIRECT(ADDRESS(ROW(),Controls!#REF!+30))</f>
        <v>#REF!</v>
      </c>
      <c r="GQ1880" s="9" t="e">
        <f ca="1">INDIRECT(ADDRESS(ROW(),Controls!#REF!+45))</f>
        <v>#REF!</v>
      </c>
      <c r="GR1880" s="9" t="e">
        <f ca="1">INDIRECT(ADDRESS(ROW(),Controls!#REF!+60))</f>
        <v>#REF!</v>
      </c>
      <c r="GS1880" s="9" t="e">
        <f ca="1">INDIRECT(ADDRESS(ROW(),Controls!#REF!+75))</f>
        <v>#REF!</v>
      </c>
      <c r="GT1880" s="9" t="e">
        <f ca="1">INDIRECT(ADDRESS(ROW(),Controls!#REF!+90))</f>
        <v>#REF!</v>
      </c>
      <c r="GU1880" s="9" t="e">
        <f ca="1">INDIRECT(ADDRESS(ROW(),Controls!#REF!+105))</f>
        <v>#REF!</v>
      </c>
      <c r="GV1880" s="9" t="e">
        <f ca="1">INDIRECT(ADDRESS(ROW(),Controls!#REF!+120))</f>
        <v>#REF!</v>
      </c>
      <c r="GW1880" s="9" t="e">
        <f ca="1">INDIRECT(ADDRESS(ROW(),Controls!#REF!+15))</f>
        <v>#REF!</v>
      </c>
      <c r="GX1880" s="9" t="e">
        <f ca="1">INDIRECT(ADDRESS(ROW(),Controls!#REF!+135))</f>
        <v>#REF!</v>
      </c>
      <c r="HJ1880" s="9" t="e">
        <f t="shared" ca="1" si="174"/>
        <v>#REF!</v>
      </c>
      <c r="HK1880" s="9" t="e">
        <f t="shared" ca="1" si="175"/>
        <v>#REF!</v>
      </c>
      <c r="HL1880" s="9" t="e">
        <f t="shared" ca="1" si="176"/>
        <v>#REF!</v>
      </c>
      <c r="HM1880" s="9" t="e">
        <f t="shared" ca="1" si="177"/>
        <v>#REF!</v>
      </c>
      <c r="HN1880" s="9" t="e">
        <f ca="1">SQRT($GS1880*(1-$GS1880/Controls!$D$15))</f>
        <v>#REF!</v>
      </c>
      <c r="HO1880" s="9" t="e">
        <f t="shared" ca="1" si="178"/>
        <v>#REF!</v>
      </c>
      <c r="HP1880" s="9" t="e">
        <f t="shared" ca="1" si="179"/>
        <v>#REF!</v>
      </c>
      <c r="HQ1880" s="9" t="e">
        <f ca="1">IF($GV1880=0,NA(),($GX1880*Controls!#REF!))</f>
        <v>#REF!</v>
      </c>
    </row>
    <row r="1881" spans="198:225" x14ac:dyDescent="0.25">
      <c r="GP1881" s="9" t="e">
        <f ca="1">INDIRECT(ADDRESS(ROW(),Controls!#REF!+30))</f>
        <v>#REF!</v>
      </c>
      <c r="GQ1881" s="9" t="e">
        <f ca="1">INDIRECT(ADDRESS(ROW(),Controls!#REF!+45))</f>
        <v>#REF!</v>
      </c>
      <c r="GR1881" s="9" t="e">
        <f ca="1">INDIRECT(ADDRESS(ROW(),Controls!#REF!+60))</f>
        <v>#REF!</v>
      </c>
      <c r="GS1881" s="9" t="e">
        <f ca="1">INDIRECT(ADDRESS(ROW(),Controls!#REF!+75))</f>
        <v>#REF!</v>
      </c>
      <c r="GT1881" s="9" t="e">
        <f ca="1">INDIRECT(ADDRESS(ROW(),Controls!#REF!+90))</f>
        <v>#REF!</v>
      </c>
      <c r="GU1881" s="9" t="e">
        <f ca="1">INDIRECT(ADDRESS(ROW(),Controls!#REF!+105))</f>
        <v>#REF!</v>
      </c>
      <c r="GV1881" s="9" t="e">
        <f ca="1">INDIRECT(ADDRESS(ROW(),Controls!#REF!+120))</f>
        <v>#REF!</v>
      </c>
      <c r="GW1881" s="9" t="e">
        <f ca="1">INDIRECT(ADDRESS(ROW(),Controls!#REF!+15))</f>
        <v>#REF!</v>
      </c>
      <c r="GX1881" s="9" t="e">
        <f ca="1">INDIRECT(ADDRESS(ROW(),Controls!#REF!+135))</f>
        <v>#REF!</v>
      </c>
      <c r="HJ1881" s="9" t="e">
        <f t="shared" ca="1" si="174"/>
        <v>#REF!</v>
      </c>
      <c r="HK1881" s="9" t="e">
        <f t="shared" ca="1" si="175"/>
        <v>#REF!</v>
      </c>
      <c r="HL1881" s="9" t="e">
        <f t="shared" ca="1" si="176"/>
        <v>#REF!</v>
      </c>
      <c r="HM1881" s="9" t="e">
        <f t="shared" ca="1" si="177"/>
        <v>#REF!</v>
      </c>
      <c r="HN1881" s="9" t="e">
        <f ca="1">SQRT($GS1881*(1-$GS1881/Controls!$D$15))</f>
        <v>#REF!</v>
      </c>
      <c r="HO1881" s="9" t="e">
        <f t="shared" ca="1" si="178"/>
        <v>#REF!</v>
      </c>
      <c r="HP1881" s="9" t="e">
        <f t="shared" ca="1" si="179"/>
        <v>#REF!</v>
      </c>
      <c r="HQ1881" s="9" t="e">
        <f ca="1">IF($GV1881=0,NA(),($GX1881*Controls!#REF!))</f>
        <v>#REF!</v>
      </c>
    </row>
    <row r="1882" spans="198:225" x14ac:dyDescent="0.25">
      <c r="GP1882" s="9" t="e">
        <f ca="1">INDIRECT(ADDRESS(ROW(),Controls!#REF!+30))</f>
        <v>#REF!</v>
      </c>
      <c r="GQ1882" s="9" t="e">
        <f ca="1">INDIRECT(ADDRESS(ROW(),Controls!#REF!+45))</f>
        <v>#REF!</v>
      </c>
      <c r="GR1882" s="9" t="e">
        <f ca="1">INDIRECT(ADDRESS(ROW(),Controls!#REF!+60))</f>
        <v>#REF!</v>
      </c>
      <c r="GS1882" s="9" t="e">
        <f ca="1">INDIRECT(ADDRESS(ROW(),Controls!#REF!+75))</f>
        <v>#REF!</v>
      </c>
      <c r="GT1882" s="9" t="e">
        <f ca="1">INDIRECT(ADDRESS(ROW(),Controls!#REF!+90))</f>
        <v>#REF!</v>
      </c>
      <c r="GU1882" s="9" t="e">
        <f ca="1">INDIRECT(ADDRESS(ROW(),Controls!#REF!+105))</f>
        <v>#REF!</v>
      </c>
      <c r="GV1882" s="9" t="e">
        <f ca="1">INDIRECT(ADDRESS(ROW(),Controls!#REF!+120))</f>
        <v>#REF!</v>
      </c>
      <c r="GW1882" s="9" t="e">
        <f ca="1">INDIRECT(ADDRESS(ROW(),Controls!#REF!+15))</f>
        <v>#REF!</v>
      </c>
      <c r="GX1882" s="9" t="e">
        <f ca="1">INDIRECT(ADDRESS(ROW(),Controls!#REF!+135))</f>
        <v>#REF!</v>
      </c>
      <c r="HJ1882" s="9" t="e">
        <f t="shared" ca="1" si="174"/>
        <v>#REF!</v>
      </c>
      <c r="HK1882" s="9" t="e">
        <f t="shared" ca="1" si="175"/>
        <v>#REF!</v>
      </c>
      <c r="HL1882" s="9" t="e">
        <f t="shared" ca="1" si="176"/>
        <v>#REF!</v>
      </c>
      <c r="HM1882" s="9" t="e">
        <f t="shared" ca="1" si="177"/>
        <v>#REF!</v>
      </c>
      <c r="HN1882" s="9" t="e">
        <f ca="1">SQRT($GS1882*(1-$GS1882/Controls!$D$15))</f>
        <v>#REF!</v>
      </c>
      <c r="HO1882" s="9" t="e">
        <f t="shared" ca="1" si="178"/>
        <v>#REF!</v>
      </c>
      <c r="HP1882" s="9" t="e">
        <f t="shared" ca="1" si="179"/>
        <v>#REF!</v>
      </c>
      <c r="HQ1882" s="9" t="e">
        <f ca="1">IF($GV1882=0,NA(),($GX1882*Controls!#REF!))</f>
        <v>#REF!</v>
      </c>
    </row>
    <row r="1883" spans="198:225" x14ac:dyDescent="0.25">
      <c r="GP1883" s="9" t="e">
        <f ca="1">INDIRECT(ADDRESS(ROW(),Controls!#REF!+30))</f>
        <v>#REF!</v>
      </c>
      <c r="GQ1883" s="9" t="e">
        <f ca="1">INDIRECT(ADDRESS(ROW(),Controls!#REF!+45))</f>
        <v>#REF!</v>
      </c>
      <c r="GR1883" s="9" t="e">
        <f ca="1">INDIRECT(ADDRESS(ROW(),Controls!#REF!+60))</f>
        <v>#REF!</v>
      </c>
      <c r="GS1883" s="9" t="e">
        <f ca="1">INDIRECT(ADDRESS(ROW(),Controls!#REF!+75))</f>
        <v>#REF!</v>
      </c>
      <c r="GT1883" s="9" t="e">
        <f ca="1">INDIRECT(ADDRESS(ROW(),Controls!#REF!+90))</f>
        <v>#REF!</v>
      </c>
      <c r="GU1883" s="9" t="e">
        <f ca="1">INDIRECT(ADDRESS(ROW(),Controls!#REF!+105))</f>
        <v>#REF!</v>
      </c>
      <c r="GV1883" s="9" t="e">
        <f ca="1">INDIRECT(ADDRESS(ROW(),Controls!#REF!+120))</f>
        <v>#REF!</v>
      </c>
      <c r="GW1883" s="9" t="e">
        <f ca="1">INDIRECT(ADDRESS(ROW(),Controls!#REF!+15))</f>
        <v>#REF!</v>
      </c>
      <c r="GX1883" s="9" t="e">
        <f ca="1">INDIRECT(ADDRESS(ROW(),Controls!#REF!+135))</f>
        <v>#REF!</v>
      </c>
      <c r="HJ1883" s="9" t="e">
        <f t="shared" ca="1" si="174"/>
        <v>#REF!</v>
      </c>
      <c r="HK1883" s="9" t="e">
        <f t="shared" ca="1" si="175"/>
        <v>#REF!</v>
      </c>
      <c r="HL1883" s="9" t="e">
        <f t="shared" ca="1" si="176"/>
        <v>#REF!</v>
      </c>
      <c r="HM1883" s="9" t="e">
        <f t="shared" ca="1" si="177"/>
        <v>#REF!</v>
      </c>
      <c r="HN1883" s="9" t="e">
        <f ca="1">SQRT($GS1883*(1-$GS1883/Controls!$D$15))</f>
        <v>#REF!</v>
      </c>
      <c r="HO1883" s="9" t="e">
        <f t="shared" ca="1" si="178"/>
        <v>#REF!</v>
      </c>
      <c r="HP1883" s="9" t="e">
        <f t="shared" ca="1" si="179"/>
        <v>#REF!</v>
      </c>
      <c r="HQ1883" s="9" t="e">
        <f ca="1">IF($GV1883=0,NA(),($GX1883*Controls!#REF!))</f>
        <v>#REF!</v>
      </c>
    </row>
    <row r="1884" spans="198:225" x14ac:dyDescent="0.25">
      <c r="GP1884" s="9" t="e">
        <f ca="1">INDIRECT(ADDRESS(ROW(),Controls!#REF!+30))</f>
        <v>#REF!</v>
      </c>
      <c r="GQ1884" s="9" t="e">
        <f ca="1">INDIRECT(ADDRESS(ROW(),Controls!#REF!+45))</f>
        <v>#REF!</v>
      </c>
      <c r="GR1884" s="9" t="e">
        <f ca="1">INDIRECT(ADDRESS(ROW(),Controls!#REF!+60))</f>
        <v>#REF!</v>
      </c>
      <c r="GS1884" s="9" t="e">
        <f ca="1">INDIRECT(ADDRESS(ROW(),Controls!#REF!+75))</f>
        <v>#REF!</v>
      </c>
      <c r="GT1884" s="9" t="e">
        <f ca="1">INDIRECT(ADDRESS(ROW(),Controls!#REF!+90))</f>
        <v>#REF!</v>
      </c>
      <c r="GU1884" s="9" t="e">
        <f ca="1">INDIRECT(ADDRESS(ROW(),Controls!#REF!+105))</f>
        <v>#REF!</v>
      </c>
      <c r="GV1884" s="9" t="e">
        <f ca="1">INDIRECT(ADDRESS(ROW(),Controls!#REF!+120))</f>
        <v>#REF!</v>
      </c>
      <c r="GW1884" s="9" t="e">
        <f ca="1">INDIRECT(ADDRESS(ROW(),Controls!#REF!+15))</f>
        <v>#REF!</v>
      </c>
      <c r="GX1884" s="9" t="e">
        <f ca="1">INDIRECT(ADDRESS(ROW(),Controls!#REF!+135))</f>
        <v>#REF!</v>
      </c>
      <c r="HJ1884" s="9" t="e">
        <f t="shared" ca="1" si="174"/>
        <v>#REF!</v>
      </c>
      <c r="HK1884" s="9" t="e">
        <f t="shared" ca="1" si="175"/>
        <v>#REF!</v>
      </c>
      <c r="HL1884" s="9" t="e">
        <f t="shared" ca="1" si="176"/>
        <v>#REF!</v>
      </c>
      <c r="HM1884" s="9" t="e">
        <f t="shared" ca="1" si="177"/>
        <v>#REF!</v>
      </c>
      <c r="HN1884" s="9" t="e">
        <f ca="1">SQRT($GS1884*(1-$GS1884/Controls!$D$15))</f>
        <v>#REF!</v>
      </c>
      <c r="HO1884" s="9" t="e">
        <f t="shared" ca="1" si="178"/>
        <v>#REF!</v>
      </c>
      <c r="HP1884" s="9" t="e">
        <f t="shared" ca="1" si="179"/>
        <v>#REF!</v>
      </c>
      <c r="HQ1884" s="9" t="e">
        <f ca="1">IF($GV1884=0,NA(),($GX1884*Controls!#REF!))</f>
        <v>#REF!</v>
      </c>
    </row>
    <row r="1885" spans="198:225" x14ac:dyDescent="0.25">
      <c r="GP1885" s="9" t="e">
        <f ca="1">INDIRECT(ADDRESS(ROW(),Controls!#REF!+30))</f>
        <v>#REF!</v>
      </c>
      <c r="GQ1885" s="9" t="e">
        <f ca="1">INDIRECT(ADDRESS(ROW(),Controls!#REF!+45))</f>
        <v>#REF!</v>
      </c>
      <c r="GR1885" s="9" t="e">
        <f ca="1">INDIRECT(ADDRESS(ROW(),Controls!#REF!+60))</f>
        <v>#REF!</v>
      </c>
      <c r="GS1885" s="9" t="e">
        <f ca="1">INDIRECT(ADDRESS(ROW(),Controls!#REF!+75))</f>
        <v>#REF!</v>
      </c>
      <c r="GT1885" s="9" t="e">
        <f ca="1">INDIRECT(ADDRESS(ROW(),Controls!#REF!+90))</f>
        <v>#REF!</v>
      </c>
      <c r="GU1885" s="9" t="e">
        <f ca="1">INDIRECT(ADDRESS(ROW(),Controls!#REF!+105))</f>
        <v>#REF!</v>
      </c>
      <c r="GV1885" s="9" t="e">
        <f ca="1">INDIRECT(ADDRESS(ROW(),Controls!#REF!+120))</f>
        <v>#REF!</v>
      </c>
      <c r="GW1885" s="9" t="e">
        <f ca="1">INDIRECT(ADDRESS(ROW(),Controls!#REF!+15))</f>
        <v>#REF!</v>
      </c>
      <c r="GX1885" s="9" t="e">
        <f ca="1">INDIRECT(ADDRESS(ROW(),Controls!#REF!+135))</f>
        <v>#REF!</v>
      </c>
      <c r="HJ1885" s="9" t="e">
        <f t="shared" ca="1" si="174"/>
        <v>#REF!</v>
      </c>
      <c r="HK1885" s="9" t="e">
        <f t="shared" ca="1" si="175"/>
        <v>#REF!</v>
      </c>
      <c r="HL1885" s="9" t="e">
        <f t="shared" ca="1" si="176"/>
        <v>#REF!</v>
      </c>
      <c r="HM1885" s="9" t="e">
        <f t="shared" ca="1" si="177"/>
        <v>#REF!</v>
      </c>
      <c r="HN1885" s="9" t="e">
        <f ca="1">SQRT($GS1885*(1-$GS1885/Controls!$D$15))</f>
        <v>#REF!</v>
      </c>
      <c r="HO1885" s="9" t="e">
        <f t="shared" ca="1" si="178"/>
        <v>#REF!</v>
      </c>
      <c r="HP1885" s="9" t="e">
        <f t="shared" ca="1" si="179"/>
        <v>#REF!</v>
      </c>
      <c r="HQ1885" s="9" t="e">
        <f ca="1">IF($GV1885=0,NA(),($GX1885*Controls!#REF!))</f>
        <v>#REF!</v>
      </c>
    </row>
    <row r="1886" spans="198:225" x14ac:dyDescent="0.25">
      <c r="GP1886" s="9" t="e">
        <f ca="1">INDIRECT(ADDRESS(ROW(),Controls!#REF!+30))</f>
        <v>#REF!</v>
      </c>
      <c r="GQ1886" s="9" t="e">
        <f ca="1">INDIRECT(ADDRESS(ROW(),Controls!#REF!+45))</f>
        <v>#REF!</v>
      </c>
      <c r="GR1886" s="9" t="e">
        <f ca="1">INDIRECT(ADDRESS(ROW(),Controls!#REF!+60))</f>
        <v>#REF!</v>
      </c>
      <c r="GS1886" s="9" t="e">
        <f ca="1">INDIRECT(ADDRESS(ROW(),Controls!#REF!+75))</f>
        <v>#REF!</v>
      </c>
      <c r="GT1886" s="9" t="e">
        <f ca="1">INDIRECT(ADDRESS(ROW(),Controls!#REF!+90))</f>
        <v>#REF!</v>
      </c>
      <c r="GU1886" s="9" t="e">
        <f ca="1">INDIRECT(ADDRESS(ROW(),Controls!#REF!+105))</f>
        <v>#REF!</v>
      </c>
      <c r="GV1886" s="9" t="e">
        <f ca="1">INDIRECT(ADDRESS(ROW(),Controls!#REF!+120))</f>
        <v>#REF!</v>
      </c>
      <c r="GW1886" s="9" t="e">
        <f ca="1">INDIRECT(ADDRESS(ROW(),Controls!#REF!+15))</f>
        <v>#REF!</v>
      </c>
      <c r="GX1886" s="9" t="e">
        <f ca="1">INDIRECT(ADDRESS(ROW(),Controls!#REF!+135))</f>
        <v>#REF!</v>
      </c>
      <c r="HJ1886" s="9" t="e">
        <f t="shared" ca="1" si="174"/>
        <v>#REF!</v>
      </c>
      <c r="HK1886" s="9" t="e">
        <f t="shared" ca="1" si="175"/>
        <v>#REF!</v>
      </c>
      <c r="HL1886" s="9" t="e">
        <f t="shared" ca="1" si="176"/>
        <v>#REF!</v>
      </c>
      <c r="HM1886" s="9" t="e">
        <f t="shared" ca="1" si="177"/>
        <v>#REF!</v>
      </c>
      <c r="HN1886" s="9" t="e">
        <f ca="1">SQRT($GS1886*(1-$GS1886/Controls!$D$15))</f>
        <v>#REF!</v>
      </c>
      <c r="HO1886" s="9" t="e">
        <f t="shared" ca="1" si="178"/>
        <v>#REF!</v>
      </c>
      <c r="HP1886" s="9" t="e">
        <f t="shared" ca="1" si="179"/>
        <v>#REF!</v>
      </c>
      <c r="HQ1886" s="9" t="e">
        <f ca="1">IF($GV1886=0,NA(),($GX1886*Controls!#REF!))</f>
        <v>#REF!</v>
      </c>
    </row>
    <row r="1887" spans="198:225" x14ac:dyDescent="0.25">
      <c r="GP1887" s="9" t="e">
        <f ca="1">INDIRECT(ADDRESS(ROW(),Controls!#REF!+30))</f>
        <v>#REF!</v>
      </c>
      <c r="GQ1887" s="9" t="e">
        <f ca="1">INDIRECT(ADDRESS(ROW(),Controls!#REF!+45))</f>
        <v>#REF!</v>
      </c>
      <c r="GR1887" s="9" t="e">
        <f ca="1">INDIRECT(ADDRESS(ROW(),Controls!#REF!+60))</f>
        <v>#REF!</v>
      </c>
      <c r="GS1887" s="9" t="e">
        <f ca="1">INDIRECT(ADDRESS(ROW(),Controls!#REF!+75))</f>
        <v>#REF!</v>
      </c>
      <c r="GT1887" s="9" t="e">
        <f ca="1">INDIRECT(ADDRESS(ROW(),Controls!#REF!+90))</f>
        <v>#REF!</v>
      </c>
      <c r="GU1887" s="9" t="e">
        <f ca="1">INDIRECT(ADDRESS(ROW(),Controls!#REF!+105))</f>
        <v>#REF!</v>
      </c>
      <c r="GV1887" s="9" t="e">
        <f ca="1">INDIRECT(ADDRESS(ROW(),Controls!#REF!+120))</f>
        <v>#REF!</v>
      </c>
      <c r="GW1887" s="9" t="e">
        <f ca="1">INDIRECT(ADDRESS(ROW(),Controls!#REF!+15))</f>
        <v>#REF!</v>
      </c>
      <c r="GX1887" s="9" t="e">
        <f ca="1">INDIRECT(ADDRESS(ROW(),Controls!#REF!+135))</f>
        <v>#REF!</v>
      </c>
      <c r="HJ1887" s="9" t="e">
        <f t="shared" ca="1" si="174"/>
        <v>#REF!</v>
      </c>
      <c r="HK1887" s="9" t="e">
        <f t="shared" ca="1" si="175"/>
        <v>#REF!</v>
      </c>
      <c r="HL1887" s="9" t="e">
        <f t="shared" ca="1" si="176"/>
        <v>#REF!</v>
      </c>
      <c r="HM1887" s="9" t="e">
        <f t="shared" ca="1" si="177"/>
        <v>#REF!</v>
      </c>
      <c r="HN1887" s="9" t="e">
        <f ca="1">SQRT($GS1887*(1-$GS1887/Controls!$D$15))</f>
        <v>#REF!</v>
      </c>
      <c r="HO1887" s="9" t="e">
        <f t="shared" ca="1" si="178"/>
        <v>#REF!</v>
      </c>
      <c r="HP1887" s="9" t="e">
        <f t="shared" ca="1" si="179"/>
        <v>#REF!</v>
      </c>
      <c r="HQ1887" s="9" t="e">
        <f ca="1">IF($GV1887=0,NA(),($GX1887*Controls!#REF!))</f>
        <v>#REF!</v>
      </c>
    </row>
    <row r="1888" spans="198:225" x14ac:dyDescent="0.25">
      <c r="GP1888" s="9" t="e">
        <f ca="1">INDIRECT(ADDRESS(ROW(),Controls!#REF!+30))</f>
        <v>#REF!</v>
      </c>
      <c r="GQ1888" s="9" t="e">
        <f ca="1">INDIRECT(ADDRESS(ROW(),Controls!#REF!+45))</f>
        <v>#REF!</v>
      </c>
      <c r="GR1888" s="9" t="e">
        <f ca="1">INDIRECT(ADDRESS(ROW(),Controls!#REF!+60))</f>
        <v>#REF!</v>
      </c>
      <c r="GS1888" s="9" t="e">
        <f ca="1">INDIRECT(ADDRESS(ROW(),Controls!#REF!+75))</f>
        <v>#REF!</v>
      </c>
      <c r="GT1888" s="9" t="e">
        <f ca="1">INDIRECT(ADDRESS(ROW(),Controls!#REF!+90))</f>
        <v>#REF!</v>
      </c>
      <c r="GU1888" s="9" t="e">
        <f ca="1">INDIRECT(ADDRESS(ROW(),Controls!#REF!+105))</f>
        <v>#REF!</v>
      </c>
      <c r="GV1888" s="9" t="e">
        <f ca="1">INDIRECT(ADDRESS(ROW(),Controls!#REF!+120))</f>
        <v>#REF!</v>
      </c>
      <c r="GW1888" s="9" t="e">
        <f ca="1">INDIRECT(ADDRESS(ROW(),Controls!#REF!+15))</f>
        <v>#REF!</v>
      </c>
      <c r="GX1888" s="9" t="e">
        <f ca="1">INDIRECT(ADDRESS(ROW(),Controls!#REF!+135))</f>
        <v>#REF!</v>
      </c>
      <c r="HJ1888" s="9" t="e">
        <f t="shared" ca="1" si="174"/>
        <v>#REF!</v>
      </c>
      <c r="HK1888" s="9" t="e">
        <f t="shared" ca="1" si="175"/>
        <v>#REF!</v>
      </c>
      <c r="HL1888" s="9" t="e">
        <f t="shared" ca="1" si="176"/>
        <v>#REF!</v>
      </c>
      <c r="HM1888" s="9" t="e">
        <f t="shared" ca="1" si="177"/>
        <v>#REF!</v>
      </c>
      <c r="HN1888" s="9" t="e">
        <f ca="1">SQRT($GS1888*(1-$GS1888/Controls!$D$15))</f>
        <v>#REF!</v>
      </c>
      <c r="HO1888" s="9" t="e">
        <f t="shared" ca="1" si="178"/>
        <v>#REF!</v>
      </c>
      <c r="HP1888" s="9" t="e">
        <f t="shared" ca="1" si="179"/>
        <v>#REF!</v>
      </c>
      <c r="HQ1888" s="9" t="e">
        <f ca="1">IF($GV1888=0,NA(),($GX1888*Controls!#REF!))</f>
        <v>#REF!</v>
      </c>
    </row>
    <row r="1889" spans="198:225" x14ac:dyDescent="0.25">
      <c r="GP1889" s="9" t="e">
        <f ca="1">INDIRECT(ADDRESS(ROW(),Controls!#REF!+30))</f>
        <v>#REF!</v>
      </c>
      <c r="GQ1889" s="9" t="e">
        <f ca="1">INDIRECT(ADDRESS(ROW(),Controls!#REF!+45))</f>
        <v>#REF!</v>
      </c>
      <c r="GR1889" s="9" t="e">
        <f ca="1">INDIRECT(ADDRESS(ROW(),Controls!#REF!+60))</f>
        <v>#REF!</v>
      </c>
      <c r="GS1889" s="9" t="e">
        <f ca="1">INDIRECT(ADDRESS(ROW(),Controls!#REF!+75))</f>
        <v>#REF!</v>
      </c>
      <c r="GT1889" s="9" t="e">
        <f ca="1">INDIRECT(ADDRESS(ROW(),Controls!#REF!+90))</f>
        <v>#REF!</v>
      </c>
      <c r="GU1889" s="9" t="e">
        <f ca="1">INDIRECT(ADDRESS(ROW(),Controls!#REF!+105))</f>
        <v>#REF!</v>
      </c>
      <c r="GV1889" s="9" t="e">
        <f ca="1">INDIRECT(ADDRESS(ROW(),Controls!#REF!+120))</f>
        <v>#REF!</v>
      </c>
      <c r="GW1889" s="9" t="e">
        <f ca="1">INDIRECT(ADDRESS(ROW(),Controls!#REF!+15))</f>
        <v>#REF!</v>
      </c>
      <c r="GX1889" s="9" t="e">
        <f ca="1">INDIRECT(ADDRESS(ROW(),Controls!#REF!+135))</f>
        <v>#REF!</v>
      </c>
      <c r="HJ1889" s="9" t="e">
        <f t="shared" ca="1" si="174"/>
        <v>#REF!</v>
      </c>
      <c r="HK1889" s="9" t="e">
        <f t="shared" ca="1" si="175"/>
        <v>#REF!</v>
      </c>
      <c r="HL1889" s="9" t="e">
        <f t="shared" ca="1" si="176"/>
        <v>#REF!</v>
      </c>
      <c r="HM1889" s="9" t="e">
        <f t="shared" ca="1" si="177"/>
        <v>#REF!</v>
      </c>
      <c r="HN1889" s="9" t="e">
        <f ca="1">SQRT($GS1889*(1-$GS1889/Controls!$D$15))</f>
        <v>#REF!</v>
      </c>
      <c r="HO1889" s="9" t="e">
        <f t="shared" ca="1" si="178"/>
        <v>#REF!</v>
      </c>
      <c r="HP1889" s="9" t="e">
        <f t="shared" ca="1" si="179"/>
        <v>#REF!</v>
      </c>
      <c r="HQ1889" s="9" t="e">
        <f ca="1">IF($GV1889=0,NA(),($GX1889*Controls!#REF!))</f>
        <v>#REF!</v>
      </c>
    </row>
    <row r="1890" spans="198:225" x14ac:dyDescent="0.25">
      <c r="GP1890" s="9" t="e">
        <f ca="1">INDIRECT(ADDRESS(ROW(),Controls!#REF!+30))</f>
        <v>#REF!</v>
      </c>
      <c r="GQ1890" s="9" t="e">
        <f ca="1">INDIRECT(ADDRESS(ROW(),Controls!#REF!+45))</f>
        <v>#REF!</v>
      </c>
      <c r="GR1890" s="9" t="e">
        <f ca="1">INDIRECT(ADDRESS(ROW(),Controls!#REF!+60))</f>
        <v>#REF!</v>
      </c>
      <c r="GS1890" s="9" t="e">
        <f ca="1">INDIRECT(ADDRESS(ROW(),Controls!#REF!+75))</f>
        <v>#REF!</v>
      </c>
      <c r="GT1890" s="9" t="e">
        <f ca="1">INDIRECT(ADDRESS(ROW(),Controls!#REF!+90))</f>
        <v>#REF!</v>
      </c>
      <c r="GU1890" s="9" t="e">
        <f ca="1">INDIRECT(ADDRESS(ROW(),Controls!#REF!+105))</f>
        <v>#REF!</v>
      </c>
      <c r="GV1890" s="9" t="e">
        <f ca="1">INDIRECT(ADDRESS(ROW(),Controls!#REF!+120))</f>
        <v>#REF!</v>
      </c>
      <c r="GW1890" s="9" t="e">
        <f ca="1">INDIRECT(ADDRESS(ROW(),Controls!#REF!+15))</f>
        <v>#REF!</v>
      </c>
      <c r="GX1890" s="9" t="e">
        <f ca="1">INDIRECT(ADDRESS(ROW(),Controls!#REF!+135))</f>
        <v>#REF!</v>
      </c>
      <c r="HJ1890" s="9" t="e">
        <f t="shared" ca="1" si="174"/>
        <v>#REF!</v>
      </c>
      <c r="HK1890" s="9" t="e">
        <f t="shared" ca="1" si="175"/>
        <v>#REF!</v>
      </c>
      <c r="HL1890" s="9" t="e">
        <f t="shared" ca="1" si="176"/>
        <v>#REF!</v>
      </c>
      <c r="HM1890" s="9" t="e">
        <f t="shared" ca="1" si="177"/>
        <v>#REF!</v>
      </c>
      <c r="HN1890" s="9" t="e">
        <f ca="1">SQRT($GS1890*(1-$GS1890/Controls!$D$15))</f>
        <v>#REF!</v>
      </c>
      <c r="HO1890" s="9" t="e">
        <f t="shared" ca="1" si="178"/>
        <v>#REF!</v>
      </c>
      <c r="HP1890" s="9" t="e">
        <f t="shared" ca="1" si="179"/>
        <v>#REF!</v>
      </c>
      <c r="HQ1890" s="9" t="e">
        <f ca="1">IF($GV1890=0,NA(),($GX1890*Controls!#REF!))</f>
        <v>#REF!</v>
      </c>
    </row>
    <row r="1891" spans="198:225" x14ac:dyDescent="0.25">
      <c r="GP1891" s="9" t="e">
        <f ca="1">INDIRECT(ADDRESS(ROW(),Controls!#REF!+30))</f>
        <v>#REF!</v>
      </c>
      <c r="GQ1891" s="9" t="e">
        <f ca="1">INDIRECT(ADDRESS(ROW(),Controls!#REF!+45))</f>
        <v>#REF!</v>
      </c>
      <c r="GR1891" s="9" t="e">
        <f ca="1">INDIRECT(ADDRESS(ROW(),Controls!#REF!+60))</f>
        <v>#REF!</v>
      </c>
      <c r="GS1891" s="9" t="e">
        <f ca="1">INDIRECT(ADDRESS(ROW(),Controls!#REF!+75))</f>
        <v>#REF!</v>
      </c>
      <c r="GT1891" s="9" t="e">
        <f ca="1">INDIRECT(ADDRESS(ROW(),Controls!#REF!+90))</f>
        <v>#REF!</v>
      </c>
      <c r="GU1891" s="9" t="e">
        <f ca="1">INDIRECT(ADDRESS(ROW(),Controls!#REF!+105))</f>
        <v>#REF!</v>
      </c>
      <c r="GV1891" s="9" t="e">
        <f ca="1">INDIRECT(ADDRESS(ROW(),Controls!#REF!+120))</f>
        <v>#REF!</v>
      </c>
      <c r="GW1891" s="9" t="e">
        <f ca="1">INDIRECT(ADDRESS(ROW(),Controls!#REF!+15))</f>
        <v>#REF!</v>
      </c>
      <c r="GX1891" s="9" t="e">
        <f ca="1">INDIRECT(ADDRESS(ROW(),Controls!#REF!+135))</f>
        <v>#REF!</v>
      </c>
      <c r="HJ1891" s="9" t="e">
        <f t="shared" ca="1" si="174"/>
        <v>#REF!</v>
      </c>
      <c r="HK1891" s="9" t="e">
        <f t="shared" ca="1" si="175"/>
        <v>#REF!</v>
      </c>
      <c r="HL1891" s="9" t="e">
        <f t="shared" ca="1" si="176"/>
        <v>#REF!</v>
      </c>
      <c r="HM1891" s="9" t="e">
        <f t="shared" ca="1" si="177"/>
        <v>#REF!</v>
      </c>
      <c r="HN1891" s="9" t="e">
        <f ca="1">SQRT($GS1891*(1-$GS1891/Controls!$D$15))</f>
        <v>#REF!</v>
      </c>
      <c r="HO1891" s="9" t="e">
        <f t="shared" ca="1" si="178"/>
        <v>#REF!</v>
      </c>
      <c r="HP1891" s="9" t="e">
        <f t="shared" ca="1" si="179"/>
        <v>#REF!</v>
      </c>
      <c r="HQ1891" s="9" t="e">
        <f ca="1">IF($GV1891=0,NA(),($GX1891*Controls!#REF!))</f>
        <v>#REF!</v>
      </c>
    </row>
    <row r="1892" spans="198:225" x14ac:dyDescent="0.25">
      <c r="GP1892" s="9" t="e">
        <f ca="1">INDIRECT(ADDRESS(ROW(),Controls!#REF!+30))</f>
        <v>#REF!</v>
      </c>
      <c r="GQ1892" s="9" t="e">
        <f ca="1">INDIRECT(ADDRESS(ROW(),Controls!#REF!+45))</f>
        <v>#REF!</v>
      </c>
      <c r="GR1892" s="9" t="e">
        <f ca="1">INDIRECT(ADDRESS(ROW(),Controls!#REF!+60))</f>
        <v>#REF!</v>
      </c>
      <c r="GS1892" s="9" t="e">
        <f ca="1">INDIRECT(ADDRESS(ROW(),Controls!#REF!+75))</f>
        <v>#REF!</v>
      </c>
      <c r="GT1892" s="9" t="e">
        <f ca="1">INDIRECT(ADDRESS(ROW(),Controls!#REF!+90))</f>
        <v>#REF!</v>
      </c>
      <c r="GU1892" s="9" t="e">
        <f ca="1">INDIRECT(ADDRESS(ROW(),Controls!#REF!+105))</f>
        <v>#REF!</v>
      </c>
      <c r="GV1892" s="9" t="e">
        <f ca="1">INDIRECT(ADDRESS(ROW(),Controls!#REF!+120))</f>
        <v>#REF!</v>
      </c>
      <c r="GW1892" s="9" t="e">
        <f ca="1">INDIRECT(ADDRESS(ROW(),Controls!#REF!+15))</f>
        <v>#REF!</v>
      </c>
      <c r="GX1892" s="9" t="e">
        <f ca="1">INDIRECT(ADDRESS(ROW(),Controls!#REF!+135))</f>
        <v>#REF!</v>
      </c>
      <c r="HJ1892" s="9" t="e">
        <f t="shared" ca="1" si="174"/>
        <v>#REF!</v>
      </c>
      <c r="HK1892" s="9" t="e">
        <f t="shared" ca="1" si="175"/>
        <v>#REF!</v>
      </c>
      <c r="HL1892" s="9" t="e">
        <f t="shared" ca="1" si="176"/>
        <v>#REF!</v>
      </c>
      <c r="HM1892" s="9" t="e">
        <f t="shared" ca="1" si="177"/>
        <v>#REF!</v>
      </c>
      <c r="HN1892" s="9" t="e">
        <f ca="1">SQRT($GS1892*(1-$GS1892/Controls!$D$15))</f>
        <v>#REF!</v>
      </c>
      <c r="HO1892" s="9" t="e">
        <f t="shared" ca="1" si="178"/>
        <v>#REF!</v>
      </c>
      <c r="HP1892" s="9" t="e">
        <f t="shared" ca="1" si="179"/>
        <v>#REF!</v>
      </c>
      <c r="HQ1892" s="9" t="e">
        <f ca="1">IF($GV1892=0,NA(),($GX1892*Controls!#REF!))</f>
        <v>#REF!</v>
      </c>
    </row>
    <row r="1893" spans="198:225" x14ac:dyDescent="0.25">
      <c r="GP1893" s="9" t="e">
        <f ca="1">INDIRECT(ADDRESS(ROW(),Controls!#REF!+30))</f>
        <v>#REF!</v>
      </c>
      <c r="GQ1893" s="9" t="e">
        <f ca="1">INDIRECT(ADDRESS(ROW(),Controls!#REF!+45))</f>
        <v>#REF!</v>
      </c>
      <c r="GR1893" s="9" t="e">
        <f ca="1">INDIRECT(ADDRESS(ROW(),Controls!#REF!+60))</f>
        <v>#REF!</v>
      </c>
      <c r="GS1893" s="9" t="e">
        <f ca="1">INDIRECT(ADDRESS(ROW(),Controls!#REF!+75))</f>
        <v>#REF!</v>
      </c>
      <c r="GT1893" s="9" t="e">
        <f ca="1">INDIRECT(ADDRESS(ROW(),Controls!#REF!+90))</f>
        <v>#REF!</v>
      </c>
      <c r="GU1893" s="9" t="e">
        <f ca="1">INDIRECT(ADDRESS(ROW(),Controls!#REF!+105))</f>
        <v>#REF!</v>
      </c>
      <c r="GV1893" s="9" t="e">
        <f ca="1">INDIRECT(ADDRESS(ROW(),Controls!#REF!+120))</f>
        <v>#REF!</v>
      </c>
      <c r="GW1893" s="9" t="e">
        <f ca="1">INDIRECT(ADDRESS(ROW(),Controls!#REF!+15))</f>
        <v>#REF!</v>
      </c>
      <c r="GX1893" s="9" t="e">
        <f ca="1">INDIRECT(ADDRESS(ROW(),Controls!#REF!+135))</f>
        <v>#REF!</v>
      </c>
      <c r="HJ1893" s="9" t="e">
        <f t="shared" ca="1" si="174"/>
        <v>#REF!</v>
      </c>
      <c r="HK1893" s="9" t="e">
        <f t="shared" ca="1" si="175"/>
        <v>#REF!</v>
      </c>
      <c r="HL1893" s="9" t="e">
        <f t="shared" ca="1" si="176"/>
        <v>#REF!</v>
      </c>
      <c r="HM1893" s="9" t="e">
        <f t="shared" ca="1" si="177"/>
        <v>#REF!</v>
      </c>
      <c r="HN1893" s="9" t="e">
        <f ca="1">SQRT($GS1893*(1-$GS1893/Controls!$D$15))</f>
        <v>#REF!</v>
      </c>
      <c r="HO1893" s="9" t="e">
        <f t="shared" ca="1" si="178"/>
        <v>#REF!</v>
      </c>
      <c r="HP1893" s="9" t="e">
        <f t="shared" ca="1" si="179"/>
        <v>#REF!</v>
      </c>
      <c r="HQ1893" s="9" t="e">
        <f ca="1">IF($GV1893=0,NA(),($GX1893*Controls!#REF!))</f>
        <v>#REF!</v>
      </c>
    </row>
    <row r="1894" spans="198:225" x14ac:dyDescent="0.25">
      <c r="GP1894" s="9" t="e">
        <f ca="1">INDIRECT(ADDRESS(ROW(),Controls!#REF!+30))</f>
        <v>#REF!</v>
      </c>
      <c r="GQ1894" s="9" t="e">
        <f ca="1">INDIRECT(ADDRESS(ROW(),Controls!#REF!+45))</f>
        <v>#REF!</v>
      </c>
      <c r="GR1894" s="9" t="e">
        <f ca="1">INDIRECT(ADDRESS(ROW(),Controls!#REF!+60))</f>
        <v>#REF!</v>
      </c>
      <c r="GS1894" s="9" t="e">
        <f ca="1">INDIRECT(ADDRESS(ROW(),Controls!#REF!+75))</f>
        <v>#REF!</v>
      </c>
      <c r="GT1894" s="9" t="e">
        <f ca="1">INDIRECT(ADDRESS(ROW(),Controls!#REF!+90))</f>
        <v>#REF!</v>
      </c>
      <c r="GU1894" s="9" t="e">
        <f ca="1">INDIRECT(ADDRESS(ROW(),Controls!#REF!+105))</f>
        <v>#REF!</v>
      </c>
      <c r="GV1894" s="9" t="e">
        <f ca="1">INDIRECT(ADDRESS(ROW(),Controls!#REF!+120))</f>
        <v>#REF!</v>
      </c>
      <c r="GW1894" s="9" t="e">
        <f ca="1">INDIRECT(ADDRESS(ROW(),Controls!#REF!+15))</f>
        <v>#REF!</v>
      </c>
      <c r="GX1894" s="9" t="e">
        <f ca="1">INDIRECT(ADDRESS(ROW(),Controls!#REF!+135))</f>
        <v>#REF!</v>
      </c>
      <c r="HJ1894" s="9" t="e">
        <f t="shared" ca="1" si="174"/>
        <v>#REF!</v>
      </c>
      <c r="HK1894" s="9" t="e">
        <f t="shared" ca="1" si="175"/>
        <v>#REF!</v>
      </c>
      <c r="HL1894" s="9" t="e">
        <f t="shared" ca="1" si="176"/>
        <v>#REF!</v>
      </c>
      <c r="HM1894" s="9" t="e">
        <f t="shared" ca="1" si="177"/>
        <v>#REF!</v>
      </c>
      <c r="HN1894" s="9" t="e">
        <f ca="1">SQRT($GS1894*(1-$GS1894/Controls!$D$15))</f>
        <v>#REF!</v>
      </c>
      <c r="HO1894" s="9" t="e">
        <f t="shared" ca="1" si="178"/>
        <v>#REF!</v>
      </c>
      <c r="HP1894" s="9" t="e">
        <f t="shared" ca="1" si="179"/>
        <v>#REF!</v>
      </c>
      <c r="HQ1894" s="9" t="e">
        <f ca="1">IF($GV1894=0,NA(),($GX1894*Controls!#REF!))</f>
        <v>#REF!</v>
      </c>
    </row>
    <row r="1895" spans="198:225" x14ac:dyDescent="0.25">
      <c r="GP1895" s="9" t="e">
        <f ca="1">INDIRECT(ADDRESS(ROW(),Controls!#REF!+30))</f>
        <v>#REF!</v>
      </c>
      <c r="GQ1895" s="9" t="e">
        <f ca="1">INDIRECT(ADDRESS(ROW(),Controls!#REF!+45))</f>
        <v>#REF!</v>
      </c>
      <c r="GR1895" s="9" t="e">
        <f ca="1">INDIRECT(ADDRESS(ROW(),Controls!#REF!+60))</f>
        <v>#REF!</v>
      </c>
      <c r="GS1895" s="9" t="e">
        <f ca="1">INDIRECT(ADDRESS(ROW(),Controls!#REF!+75))</f>
        <v>#REF!</v>
      </c>
      <c r="GT1895" s="9" t="e">
        <f ca="1">INDIRECT(ADDRESS(ROW(),Controls!#REF!+90))</f>
        <v>#REF!</v>
      </c>
      <c r="GU1895" s="9" t="e">
        <f ca="1">INDIRECT(ADDRESS(ROW(),Controls!#REF!+105))</f>
        <v>#REF!</v>
      </c>
      <c r="GV1895" s="9" t="e">
        <f ca="1">INDIRECT(ADDRESS(ROW(),Controls!#REF!+120))</f>
        <v>#REF!</v>
      </c>
      <c r="GW1895" s="9" t="e">
        <f ca="1">INDIRECT(ADDRESS(ROW(),Controls!#REF!+15))</f>
        <v>#REF!</v>
      </c>
      <c r="GX1895" s="9" t="e">
        <f ca="1">INDIRECT(ADDRESS(ROW(),Controls!#REF!+135))</f>
        <v>#REF!</v>
      </c>
      <c r="HJ1895" s="9" t="e">
        <f t="shared" ca="1" si="174"/>
        <v>#REF!</v>
      </c>
      <c r="HK1895" s="9" t="e">
        <f t="shared" ca="1" si="175"/>
        <v>#REF!</v>
      </c>
      <c r="HL1895" s="9" t="e">
        <f t="shared" ca="1" si="176"/>
        <v>#REF!</v>
      </c>
      <c r="HM1895" s="9" t="e">
        <f t="shared" ca="1" si="177"/>
        <v>#REF!</v>
      </c>
      <c r="HN1895" s="9" t="e">
        <f ca="1">SQRT($GS1895*(1-$GS1895/Controls!$D$15))</f>
        <v>#REF!</v>
      </c>
      <c r="HO1895" s="9" t="e">
        <f t="shared" ca="1" si="178"/>
        <v>#REF!</v>
      </c>
      <c r="HP1895" s="9" t="e">
        <f t="shared" ca="1" si="179"/>
        <v>#REF!</v>
      </c>
      <c r="HQ1895" s="9" t="e">
        <f ca="1">IF($GV1895=0,NA(),($GX1895*Controls!#REF!))</f>
        <v>#REF!</v>
      </c>
    </row>
    <row r="1896" spans="198:225" x14ac:dyDescent="0.25">
      <c r="GP1896" s="9" t="e">
        <f ca="1">INDIRECT(ADDRESS(ROW(),Controls!#REF!+30))</f>
        <v>#REF!</v>
      </c>
      <c r="GQ1896" s="9" t="e">
        <f ca="1">INDIRECT(ADDRESS(ROW(),Controls!#REF!+45))</f>
        <v>#REF!</v>
      </c>
      <c r="GR1896" s="9" t="e">
        <f ca="1">INDIRECT(ADDRESS(ROW(),Controls!#REF!+60))</f>
        <v>#REF!</v>
      </c>
      <c r="GS1896" s="9" t="e">
        <f ca="1">INDIRECT(ADDRESS(ROW(),Controls!#REF!+75))</f>
        <v>#REF!</v>
      </c>
      <c r="GT1896" s="9" t="e">
        <f ca="1">INDIRECT(ADDRESS(ROW(),Controls!#REF!+90))</f>
        <v>#REF!</v>
      </c>
      <c r="GU1896" s="9" t="e">
        <f ca="1">INDIRECT(ADDRESS(ROW(),Controls!#REF!+105))</f>
        <v>#REF!</v>
      </c>
      <c r="GV1896" s="9" t="e">
        <f ca="1">INDIRECT(ADDRESS(ROW(),Controls!#REF!+120))</f>
        <v>#REF!</v>
      </c>
      <c r="GW1896" s="9" t="e">
        <f ca="1">INDIRECT(ADDRESS(ROW(),Controls!#REF!+15))</f>
        <v>#REF!</v>
      </c>
      <c r="GX1896" s="9" t="e">
        <f ca="1">INDIRECT(ADDRESS(ROW(),Controls!#REF!+135))</f>
        <v>#REF!</v>
      </c>
      <c r="HJ1896" s="9" t="e">
        <f t="shared" ca="1" si="174"/>
        <v>#REF!</v>
      </c>
      <c r="HK1896" s="9" t="e">
        <f t="shared" ca="1" si="175"/>
        <v>#REF!</v>
      </c>
      <c r="HL1896" s="9" t="e">
        <f t="shared" ca="1" si="176"/>
        <v>#REF!</v>
      </c>
      <c r="HM1896" s="9" t="e">
        <f t="shared" ca="1" si="177"/>
        <v>#REF!</v>
      </c>
      <c r="HN1896" s="9" t="e">
        <f ca="1">SQRT($GS1896*(1-$GS1896/Controls!$D$15))</f>
        <v>#REF!</v>
      </c>
      <c r="HO1896" s="9" t="e">
        <f t="shared" ca="1" si="178"/>
        <v>#REF!</v>
      </c>
      <c r="HP1896" s="9" t="e">
        <f t="shared" ca="1" si="179"/>
        <v>#REF!</v>
      </c>
      <c r="HQ1896" s="9" t="e">
        <f ca="1">IF($GV1896=0,NA(),($GX1896*Controls!#REF!))</f>
        <v>#REF!</v>
      </c>
    </row>
    <row r="1897" spans="198:225" x14ac:dyDescent="0.25">
      <c r="GP1897" s="9" t="e">
        <f ca="1">INDIRECT(ADDRESS(ROW(),Controls!#REF!+30))</f>
        <v>#REF!</v>
      </c>
      <c r="GQ1897" s="9" t="e">
        <f ca="1">INDIRECT(ADDRESS(ROW(),Controls!#REF!+45))</f>
        <v>#REF!</v>
      </c>
      <c r="GR1897" s="9" t="e">
        <f ca="1">INDIRECT(ADDRESS(ROW(),Controls!#REF!+60))</f>
        <v>#REF!</v>
      </c>
      <c r="GS1897" s="9" t="e">
        <f ca="1">INDIRECT(ADDRESS(ROW(),Controls!#REF!+75))</f>
        <v>#REF!</v>
      </c>
      <c r="GT1897" s="9" t="e">
        <f ca="1">INDIRECT(ADDRESS(ROW(),Controls!#REF!+90))</f>
        <v>#REF!</v>
      </c>
      <c r="GU1897" s="9" t="e">
        <f ca="1">INDIRECT(ADDRESS(ROW(),Controls!#REF!+105))</f>
        <v>#REF!</v>
      </c>
      <c r="GV1897" s="9" t="e">
        <f ca="1">INDIRECT(ADDRESS(ROW(),Controls!#REF!+120))</f>
        <v>#REF!</v>
      </c>
      <c r="GW1897" s="9" t="e">
        <f ca="1">INDIRECT(ADDRESS(ROW(),Controls!#REF!+15))</f>
        <v>#REF!</v>
      </c>
      <c r="GX1897" s="9" t="e">
        <f ca="1">INDIRECT(ADDRESS(ROW(),Controls!#REF!+135))</f>
        <v>#REF!</v>
      </c>
      <c r="HJ1897" s="9" t="e">
        <f t="shared" ca="1" si="174"/>
        <v>#REF!</v>
      </c>
      <c r="HK1897" s="9" t="e">
        <f t="shared" ca="1" si="175"/>
        <v>#REF!</v>
      </c>
      <c r="HL1897" s="9" t="e">
        <f t="shared" ca="1" si="176"/>
        <v>#REF!</v>
      </c>
      <c r="HM1897" s="9" t="e">
        <f t="shared" ca="1" si="177"/>
        <v>#REF!</v>
      </c>
      <c r="HN1897" s="9" t="e">
        <f ca="1">SQRT($GS1897*(1-$GS1897/Controls!$D$15))</f>
        <v>#REF!</v>
      </c>
      <c r="HO1897" s="9" t="e">
        <f t="shared" ca="1" si="178"/>
        <v>#REF!</v>
      </c>
      <c r="HP1897" s="9" t="e">
        <f t="shared" ca="1" si="179"/>
        <v>#REF!</v>
      </c>
      <c r="HQ1897" s="9" t="e">
        <f ca="1">IF($GV1897=0,NA(),($GX1897*Controls!#REF!))</f>
        <v>#REF!</v>
      </c>
    </row>
    <row r="1898" spans="198:225" x14ac:dyDescent="0.25">
      <c r="GP1898" s="9" t="e">
        <f ca="1">INDIRECT(ADDRESS(ROW(),Controls!#REF!+30))</f>
        <v>#REF!</v>
      </c>
      <c r="GQ1898" s="9" t="e">
        <f ca="1">INDIRECT(ADDRESS(ROW(),Controls!#REF!+45))</f>
        <v>#REF!</v>
      </c>
      <c r="GR1898" s="9" t="e">
        <f ca="1">INDIRECT(ADDRESS(ROW(),Controls!#REF!+60))</f>
        <v>#REF!</v>
      </c>
      <c r="GS1898" s="9" t="e">
        <f ca="1">INDIRECT(ADDRESS(ROW(),Controls!#REF!+75))</f>
        <v>#REF!</v>
      </c>
      <c r="GT1898" s="9" t="e">
        <f ca="1">INDIRECT(ADDRESS(ROW(),Controls!#REF!+90))</f>
        <v>#REF!</v>
      </c>
      <c r="GU1898" s="9" t="e">
        <f ca="1">INDIRECT(ADDRESS(ROW(),Controls!#REF!+105))</f>
        <v>#REF!</v>
      </c>
      <c r="GV1898" s="9" t="e">
        <f ca="1">INDIRECT(ADDRESS(ROW(),Controls!#REF!+120))</f>
        <v>#REF!</v>
      </c>
      <c r="GW1898" s="9" t="e">
        <f ca="1">INDIRECT(ADDRESS(ROW(),Controls!#REF!+15))</f>
        <v>#REF!</v>
      </c>
      <c r="GX1898" s="9" t="e">
        <f ca="1">INDIRECT(ADDRESS(ROW(),Controls!#REF!+135))</f>
        <v>#REF!</v>
      </c>
      <c r="HJ1898" s="9" t="e">
        <f t="shared" ca="1" si="174"/>
        <v>#REF!</v>
      </c>
      <c r="HK1898" s="9" t="e">
        <f t="shared" ca="1" si="175"/>
        <v>#REF!</v>
      </c>
      <c r="HL1898" s="9" t="e">
        <f t="shared" ca="1" si="176"/>
        <v>#REF!</v>
      </c>
      <c r="HM1898" s="9" t="e">
        <f t="shared" ca="1" si="177"/>
        <v>#REF!</v>
      </c>
      <c r="HN1898" s="9" t="e">
        <f ca="1">SQRT($GS1898*(1-$GS1898/Controls!$D$15))</f>
        <v>#REF!</v>
      </c>
      <c r="HO1898" s="9" t="e">
        <f t="shared" ca="1" si="178"/>
        <v>#REF!</v>
      </c>
      <c r="HP1898" s="9" t="e">
        <f t="shared" ca="1" si="179"/>
        <v>#REF!</v>
      </c>
      <c r="HQ1898" s="9" t="e">
        <f ca="1">IF($GV1898=0,NA(),($GX1898*Controls!#REF!))</f>
        <v>#REF!</v>
      </c>
    </row>
    <row r="1899" spans="198:225" x14ac:dyDescent="0.25">
      <c r="GP1899" s="9" t="e">
        <f ca="1">INDIRECT(ADDRESS(ROW(),Controls!#REF!+30))</f>
        <v>#REF!</v>
      </c>
      <c r="GQ1899" s="9" t="e">
        <f ca="1">INDIRECT(ADDRESS(ROW(),Controls!#REF!+45))</f>
        <v>#REF!</v>
      </c>
      <c r="GR1899" s="9" t="e">
        <f ca="1">INDIRECT(ADDRESS(ROW(),Controls!#REF!+60))</f>
        <v>#REF!</v>
      </c>
      <c r="GS1899" s="9" t="e">
        <f ca="1">INDIRECT(ADDRESS(ROW(),Controls!#REF!+75))</f>
        <v>#REF!</v>
      </c>
      <c r="GT1899" s="9" t="e">
        <f ca="1">INDIRECT(ADDRESS(ROW(),Controls!#REF!+90))</f>
        <v>#REF!</v>
      </c>
      <c r="GU1899" s="9" t="e">
        <f ca="1">INDIRECT(ADDRESS(ROW(),Controls!#REF!+105))</f>
        <v>#REF!</v>
      </c>
      <c r="GV1899" s="9" t="e">
        <f ca="1">INDIRECT(ADDRESS(ROW(),Controls!#REF!+120))</f>
        <v>#REF!</v>
      </c>
      <c r="GW1899" s="9" t="e">
        <f ca="1">INDIRECT(ADDRESS(ROW(),Controls!#REF!+15))</f>
        <v>#REF!</v>
      </c>
      <c r="GX1899" s="9" t="e">
        <f ca="1">INDIRECT(ADDRESS(ROW(),Controls!#REF!+135))</f>
        <v>#REF!</v>
      </c>
      <c r="HJ1899" s="9" t="e">
        <f t="shared" ca="1" si="174"/>
        <v>#REF!</v>
      </c>
      <c r="HK1899" s="9" t="e">
        <f t="shared" ca="1" si="175"/>
        <v>#REF!</v>
      </c>
      <c r="HL1899" s="9" t="e">
        <f t="shared" ca="1" si="176"/>
        <v>#REF!</v>
      </c>
      <c r="HM1899" s="9" t="e">
        <f t="shared" ca="1" si="177"/>
        <v>#REF!</v>
      </c>
      <c r="HN1899" s="9" t="e">
        <f ca="1">SQRT($GS1899*(1-$GS1899/Controls!$D$15))</f>
        <v>#REF!</v>
      </c>
      <c r="HO1899" s="9" t="e">
        <f t="shared" ca="1" si="178"/>
        <v>#REF!</v>
      </c>
      <c r="HP1899" s="9" t="e">
        <f t="shared" ca="1" si="179"/>
        <v>#REF!</v>
      </c>
      <c r="HQ1899" s="9" t="e">
        <f ca="1">IF($GV1899=0,NA(),($GX1899*Controls!#REF!))</f>
        <v>#REF!</v>
      </c>
    </row>
    <row r="1900" spans="198:225" x14ac:dyDescent="0.25">
      <c r="GP1900" s="9" t="e">
        <f ca="1">INDIRECT(ADDRESS(ROW(),Controls!#REF!+30))</f>
        <v>#REF!</v>
      </c>
      <c r="GQ1900" s="9" t="e">
        <f ca="1">INDIRECT(ADDRESS(ROW(),Controls!#REF!+45))</f>
        <v>#REF!</v>
      </c>
      <c r="GR1900" s="9" t="e">
        <f ca="1">INDIRECT(ADDRESS(ROW(),Controls!#REF!+60))</f>
        <v>#REF!</v>
      </c>
      <c r="GS1900" s="9" t="e">
        <f ca="1">INDIRECT(ADDRESS(ROW(),Controls!#REF!+75))</f>
        <v>#REF!</v>
      </c>
      <c r="GT1900" s="9" t="e">
        <f ca="1">INDIRECT(ADDRESS(ROW(),Controls!#REF!+90))</f>
        <v>#REF!</v>
      </c>
      <c r="GU1900" s="9" t="e">
        <f ca="1">INDIRECT(ADDRESS(ROW(),Controls!#REF!+105))</f>
        <v>#REF!</v>
      </c>
      <c r="GV1900" s="9" t="e">
        <f ca="1">INDIRECT(ADDRESS(ROW(),Controls!#REF!+120))</f>
        <v>#REF!</v>
      </c>
      <c r="GW1900" s="9" t="e">
        <f ca="1">INDIRECT(ADDRESS(ROW(),Controls!#REF!+15))</f>
        <v>#REF!</v>
      </c>
      <c r="GX1900" s="9" t="e">
        <f ca="1">INDIRECT(ADDRESS(ROW(),Controls!#REF!+135))</f>
        <v>#REF!</v>
      </c>
      <c r="HJ1900" s="9" t="e">
        <f t="shared" ca="1" si="174"/>
        <v>#REF!</v>
      </c>
      <c r="HK1900" s="9" t="e">
        <f t="shared" ca="1" si="175"/>
        <v>#REF!</v>
      </c>
      <c r="HL1900" s="9" t="e">
        <f t="shared" ca="1" si="176"/>
        <v>#REF!</v>
      </c>
      <c r="HM1900" s="9" t="e">
        <f t="shared" ca="1" si="177"/>
        <v>#REF!</v>
      </c>
      <c r="HN1900" s="9" t="e">
        <f ca="1">SQRT($GS1900*(1-$GS1900/Controls!$D$15))</f>
        <v>#REF!</v>
      </c>
      <c r="HO1900" s="9" t="e">
        <f t="shared" ca="1" si="178"/>
        <v>#REF!</v>
      </c>
      <c r="HP1900" s="9" t="e">
        <f t="shared" ca="1" si="179"/>
        <v>#REF!</v>
      </c>
      <c r="HQ1900" s="9" t="e">
        <f ca="1">IF($GV1900=0,NA(),($GX1900*Controls!#REF!))</f>
        <v>#REF!</v>
      </c>
    </row>
    <row r="1901" spans="198:225" x14ac:dyDescent="0.25">
      <c r="GP1901" s="9" t="e">
        <f ca="1">INDIRECT(ADDRESS(ROW(),Controls!#REF!+30))</f>
        <v>#REF!</v>
      </c>
      <c r="GQ1901" s="9" t="e">
        <f ca="1">INDIRECT(ADDRESS(ROW(),Controls!#REF!+45))</f>
        <v>#REF!</v>
      </c>
      <c r="GR1901" s="9" t="e">
        <f ca="1">INDIRECT(ADDRESS(ROW(),Controls!#REF!+60))</f>
        <v>#REF!</v>
      </c>
      <c r="GS1901" s="9" t="e">
        <f ca="1">INDIRECT(ADDRESS(ROW(),Controls!#REF!+75))</f>
        <v>#REF!</v>
      </c>
      <c r="GT1901" s="9" t="e">
        <f ca="1">INDIRECT(ADDRESS(ROW(),Controls!#REF!+90))</f>
        <v>#REF!</v>
      </c>
      <c r="GU1901" s="9" t="e">
        <f ca="1">INDIRECT(ADDRESS(ROW(),Controls!#REF!+105))</f>
        <v>#REF!</v>
      </c>
      <c r="GV1901" s="9" t="e">
        <f ca="1">INDIRECT(ADDRESS(ROW(),Controls!#REF!+120))</f>
        <v>#REF!</v>
      </c>
      <c r="GW1901" s="9" t="e">
        <f ca="1">INDIRECT(ADDRESS(ROW(),Controls!#REF!+15))</f>
        <v>#REF!</v>
      </c>
      <c r="GX1901" s="9" t="e">
        <f ca="1">INDIRECT(ADDRESS(ROW(),Controls!#REF!+135))</f>
        <v>#REF!</v>
      </c>
      <c r="HJ1901" s="9" t="e">
        <f t="shared" ca="1" si="174"/>
        <v>#REF!</v>
      </c>
      <c r="HK1901" s="9" t="e">
        <f t="shared" ca="1" si="175"/>
        <v>#REF!</v>
      </c>
      <c r="HL1901" s="9" t="e">
        <f t="shared" ca="1" si="176"/>
        <v>#REF!</v>
      </c>
      <c r="HM1901" s="9" t="e">
        <f t="shared" ca="1" si="177"/>
        <v>#REF!</v>
      </c>
      <c r="HN1901" s="9" t="e">
        <f ca="1">SQRT($GS1901*(1-$GS1901/Controls!$D$15))</f>
        <v>#REF!</v>
      </c>
      <c r="HO1901" s="9" t="e">
        <f t="shared" ca="1" si="178"/>
        <v>#REF!</v>
      </c>
      <c r="HP1901" s="9" t="e">
        <f t="shared" ca="1" si="179"/>
        <v>#REF!</v>
      </c>
      <c r="HQ1901" s="9" t="e">
        <f ca="1">IF($GV1901=0,NA(),($GX1901*Controls!#REF!))</f>
        <v>#REF!</v>
      </c>
    </row>
    <row r="1902" spans="198:225" x14ac:dyDescent="0.25">
      <c r="GP1902" s="9" t="e">
        <f ca="1">INDIRECT(ADDRESS(ROW(),Controls!#REF!+30))</f>
        <v>#REF!</v>
      </c>
      <c r="GQ1902" s="9" t="e">
        <f ca="1">INDIRECT(ADDRESS(ROW(),Controls!#REF!+45))</f>
        <v>#REF!</v>
      </c>
      <c r="GR1902" s="9" t="e">
        <f ca="1">INDIRECT(ADDRESS(ROW(),Controls!#REF!+60))</f>
        <v>#REF!</v>
      </c>
      <c r="GS1902" s="9" t="e">
        <f ca="1">INDIRECT(ADDRESS(ROW(),Controls!#REF!+75))</f>
        <v>#REF!</v>
      </c>
      <c r="GT1902" s="9" t="e">
        <f ca="1">INDIRECT(ADDRESS(ROW(),Controls!#REF!+90))</f>
        <v>#REF!</v>
      </c>
      <c r="GU1902" s="9" t="e">
        <f ca="1">INDIRECT(ADDRESS(ROW(),Controls!#REF!+105))</f>
        <v>#REF!</v>
      </c>
      <c r="GV1902" s="9" t="e">
        <f ca="1">INDIRECT(ADDRESS(ROW(),Controls!#REF!+120))</f>
        <v>#REF!</v>
      </c>
      <c r="GW1902" s="9" t="e">
        <f ca="1">INDIRECT(ADDRESS(ROW(),Controls!#REF!+15))</f>
        <v>#REF!</v>
      </c>
      <c r="GX1902" s="9" t="e">
        <f ca="1">INDIRECT(ADDRESS(ROW(),Controls!#REF!+135))</f>
        <v>#REF!</v>
      </c>
      <c r="HJ1902" s="9" t="e">
        <f t="shared" ca="1" si="174"/>
        <v>#REF!</v>
      </c>
      <c r="HK1902" s="9" t="e">
        <f t="shared" ca="1" si="175"/>
        <v>#REF!</v>
      </c>
      <c r="HL1902" s="9" t="e">
        <f t="shared" ca="1" si="176"/>
        <v>#REF!</v>
      </c>
      <c r="HM1902" s="9" t="e">
        <f t="shared" ca="1" si="177"/>
        <v>#REF!</v>
      </c>
      <c r="HN1902" s="9" t="e">
        <f ca="1">SQRT($GS1902*(1-$GS1902/Controls!$D$15))</f>
        <v>#REF!</v>
      </c>
      <c r="HO1902" s="9" t="e">
        <f t="shared" ca="1" si="178"/>
        <v>#REF!</v>
      </c>
      <c r="HP1902" s="9" t="e">
        <f t="shared" ca="1" si="179"/>
        <v>#REF!</v>
      </c>
      <c r="HQ1902" s="9" t="e">
        <f ca="1">IF($GV1902=0,NA(),($GX1902*Controls!#REF!))</f>
        <v>#REF!</v>
      </c>
    </row>
    <row r="1903" spans="198:225" x14ac:dyDescent="0.25">
      <c r="GP1903" s="9" t="e">
        <f ca="1">INDIRECT(ADDRESS(ROW(),Controls!#REF!+30))</f>
        <v>#REF!</v>
      </c>
      <c r="GQ1903" s="9" t="e">
        <f ca="1">INDIRECT(ADDRESS(ROW(),Controls!#REF!+45))</f>
        <v>#REF!</v>
      </c>
      <c r="GR1903" s="9" t="e">
        <f ca="1">INDIRECT(ADDRESS(ROW(),Controls!#REF!+60))</f>
        <v>#REF!</v>
      </c>
      <c r="GS1903" s="9" t="e">
        <f ca="1">INDIRECT(ADDRESS(ROW(),Controls!#REF!+75))</f>
        <v>#REF!</v>
      </c>
      <c r="GT1903" s="9" t="e">
        <f ca="1">INDIRECT(ADDRESS(ROW(),Controls!#REF!+90))</f>
        <v>#REF!</v>
      </c>
      <c r="GU1903" s="9" t="e">
        <f ca="1">INDIRECT(ADDRESS(ROW(),Controls!#REF!+105))</f>
        <v>#REF!</v>
      </c>
      <c r="GV1903" s="9" t="e">
        <f ca="1">INDIRECT(ADDRESS(ROW(),Controls!#REF!+120))</f>
        <v>#REF!</v>
      </c>
      <c r="GW1903" s="9" t="e">
        <f ca="1">INDIRECT(ADDRESS(ROW(),Controls!#REF!+15))</f>
        <v>#REF!</v>
      </c>
      <c r="GX1903" s="9" t="e">
        <f ca="1">INDIRECT(ADDRESS(ROW(),Controls!#REF!+135))</f>
        <v>#REF!</v>
      </c>
      <c r="HJ1903" s="9" t="e">
        <f t="shared" ca="1" si="174"/>
        <v>#REF!</v>
      </c>
      <c r="HK1903" s="9" t="e">
        <f t="shared" ca="1" si="175"/>
        <v>#REF!</v>
      </c>
      <c r="HL1903" s="9" t="e">
        <f t="shared" ca="1" si="176"/>
        <v>#REF!</v>
      </c>
      <c r="HM1903" s="9" t="e">
        <f t="shared" ca="1" si="177"/>
        <v>#REF!</v>
      </c>
      <c r="HN1903" s="9" t="e">
        <f ca="1">SQRT($GS1903*(1-$GS1903/Controls!$D$15))</f>
        <v>#REF!</v>
      </c>
      <c r="HO1903" s="9" t="e">
        <f t="shared" ca="1" si="178"/>
        <v>#REF!</v>
      </c>
      <c r="HP1903" s="9" t="e">
        <f t="shared" ca="1" si="179"/>
        <v>#REF!</v>
      </c>
      <c r="HQ1903" s="9" t="e">
        <f ca="1">IF($GV1903=0,NA(),($GX1903*Controls!#REF!))</f>
        <v>#REF!</v>
      </c>
    </row>
    <row r="1904" spans="198:225" x14ac:dyDescent="0.25">
      <c r="GP1904" s="9" t="e">
        <f ca="1">INDIRECT(ADDRESS(ROW(),Controls!#REF!+30))</f>
        <v>#REF!</v>
      </c>
      <c r="GQ1904" s="9" t="e">
        <f ca="1">INDIRECT(ADDRESS(ROW(),Controls!#REF!+45))</f>
        <v>#REF!</v>
      </c>
      <c r="GR1904" s="9" t="e">
        <f ca="1">INDIRECT(ADDRESS(ROW(),Controls!#REF!+60))</f>
        <v>#REF!</v>
      </c>
      <c r="GS1904" s="9" t="e">
        <f ca="1">INDIRECT(ADDRESS(ROW(),Controls!#REF!+75))</f>
        <v>#REF!</v>
      </c>
      <c r="GT1904" s="9" t="e">
        <f ca="1">INDIRECT(ADDRESS(ROW(),Controls!#REF!+90))</f>
        <v>#REF!</v>
      </c>
      <c r="GU1904" s="9" t="e">
        <f ca="1">INDIRECT(ADDRESS(ROW(),Controls!#REF!+105))</f>
        <v>#REF!</v>
      </c>
      <c r="GV1904" s="9" t="e">
        <f ca="1">INDIRECT(ADDRESS(ROW(),Controls!#REF!+120))</f>
        <v>#REF!</v>
      </c>
      <c r="GW1904" s="9" t="e">
        <f ca="1">INDIRECT(ADDRESS(ROW(),Controls!#REF!+15))</f>
        <v>#REF!</v>
      </c>
      <c r="GX1904" s="9" t="e">
        <f ca="1">INDIRECT(ADDRESS(ROW(),Controls!#REF!+135))</f>
        <v>#REF!</v>
      </c>
      <c r="HJ1904" s="9" t="e">
        <f t="shared" ca="1" si="174"/>
        <v>#REF!</v>
      </c>
      <c r="HK1904" s="9" t="e">
        <f t="shared" ca="1" si="175"/>
        <v>#REF!</v>
      </c>
      <c r="HL1904" s="9" t="e">
        <f t="shared" ca="1" si="176"/>
        <v>#REF!</v>
      </c>
      <c r="HM1904" s="9" t="e">
        <f t="shared" ca="1" si="177"/>
        <v>#REF!</v>
      </c>
      <c r="HN1904" s="9" t="e">
        <f ca="1">SQRT($GS1904*(1-$GS1904/Controls!$D$15))</f>
        <v>#REF!</v>
      </c>
      <c r="HO1904" s="9" t="e">
        <f t="shared" ca="1" si="178"/>
        <v>#REF!</v>
      </c>
      <c r="HP1904" s="9" t="e">
        <f t="shared" ca="1" si="179"/>
        <v>#REF!</v>
      </c>
      <c r="HQ1904" s="9" t="e">
        <f ca="1">IF($GV1904=0,NA(),($GX1904*Controls!#REF!))</f>
        <v>#REF!</v>
      </c>
    </row>
    <row r="1905" spans="198:225" x14ac:dyDescent="0.25">
      <c r="GP1905" s="9" t="e">
        <f ca="1">INDIRECT(ADDRESS(ROW(),Controls!#REF!+30))</f>
        <v>#REF!</v>
      </c>
      <c r="GQ1905" s="9" t="e">
        <f ca="1">INDIRECT(ADDRESS(ROW(),Controls!#REF!+45))</f>
        <v>#REF!</v>
      </c>
      <c r="GR1905" s="9" t="e">
        <f ca="1">INDIRECT(ADDRESS(ROW(),Controls!#REF!+60))</f>
        <v>#REF!</v>
      </c>
      <c r="GS1905" s="9" t="e">
        <f ca="1">INDIRECT(ADDRESS(ROW(),Controls!#REF!+75))</f>
        <v>#REF!</v>
      </c>
      <c r="GT1905" s="9" t="e">
        <f ca="1">INDIRECT(ADDRESS(ROW(),Controls!#REF!+90))</f>
        <v>#REF!</v>
      </c>
      <c r="GU1905" s="9" t="e">
        <f ca="1">INDIRECT(ADDRESS(ROW(),Controls!#REF!+105))</f>
        <v>#REF!</v>
      </c>
      <c r="GV1905" s="9" t="e">
        <f ca="1">INDIRECT(ADDRESS(ROW(),Controls!#REF!+120))</f>
        <v>#REF!</v>
      </c>
      <c r="GW1905" s="9" t="e">
        <f ca="1">INDIRECT(ADDRESS(ROW(),Controls!#REF!+15))</f>
        <v>#REF!</v>
      </c>
      <c r="GX1905" s="9" t="e">
        <f ca="1">INDIRECT(ADDRESS(ROW(),Controls!#REF!+135))</f>
        <v>#REF!</v>
      </c>
      <c r="HJ1905" s="9" t="e">
        <f t="shared" ca="1" si="174"/>
        <v>#REF!</v>
      </c>
      <c r="HK1905" s="9" t="e">
        <f t="shared" ca="1" si="175"/>
        <v>#REF!</v>
      </c>
      <c r="HL1905" s="9" t="e">
        <f t="shared" ca="1" si="176"/>
        <v>#REF!</v>
      </c>
      <c r="HM1905" s="9" t="e">
        <f t="shared" ca="1" si="177"/>
        <v>#REF!</v>
      </c>
      <c r="HN1905" s="9" t="e">
        <f ca="1">SQRT($GS1905*(1-$GS1905/Controls!$D$15))</f>
        <v>#REF!</v>
      </c>
      <c r="HO1905" s="9" t="e">
        <f t="shared" ca="1" si="178"/>
        <v>#REF!</v>
      </c>
      <c r="HP1905" s="9" t="e">
        <f t="shared" ca="1" si="179"/>
        <v>#REF!</v>
      </c>
      <c r="HQ1905" s="9" t="e">
        <f ca="1">IF($GV1905=0,NA(),($GX1905*Controls!#REF!))</f>
        <v>#REF!</v>
      </c>
    </row>
    <row r="1906" spans="198:225" x14ac:dyDescent="0.25">
      <c r="GP1906" s="9" t="e">
        <f ca="1">INDIRECT(ADDRESS(ROW(),Controls!#REF!+30))</f>
        <v>#REF!</v>
      </c>
      <c r="GQ1906" s="9" t="e">
        <f ca="1">INDIRECT(ADDRESS(ROW(),Controls!#REF!+45))</f>
        <v>#REF!</v>
      </c>
      <c r="GR1906" s="9" t="e">
        <f ca="1">INDIRECT(ADDRESS(ROW(),Controls!#REF!+60))</f>
        <v>#REF!</v>
      </c>
      <c r="GS1906" s="9" t="e">
        <f ca="1">INDIRECT(ADDRESS(ROW(),Controls!#REF!+75))</f>
        <v>#REF!</v>
      </c>
      <c r="GT1906" s="9" t="e">
        <f ca="1">INDIRECT(ADDRESS(ROW(),Controls!#REF!+90))</f>
        <v>#REF!</v>
      </c>
      <c r="GU1906" s="9" t="e">
        <f ca="1">INDIRECT(ADDRESS(ROW(),Controls!#REF!+105))</f>
        <v>#REF!</v>
      </c>
      <c r="GV1906" s="9" t="e">
        <f ca="1">INDIRECT(ADDRESS(ROW(),Controls!#REF!+120))</f>
        <v>#REF!</v>
      </c>
      <c r="GW1906" s="9" t="e">
        <f ca="1">INDIRECT(ADDRESS(ROW(),Controls!#REF!+15))</f>
        <v>#REF!</v>
      </c>
      <c r="GX1906" s="9" t="e">
        <f ca="1">INDIRECT(ADDRESS(ROW(),Controls!#REF!+135))</f>
        <v>#REF!</v>
      </c>
      <c r="HJ1906" s="9" t="e">
        <f t="shared" ca="1" si="174"/>
        <v>#REF!</v>
      </c>
      <c r="HK1906" s="9" t="e">
        <f t="shared" ca="1" si="175"/>
        <v>#REF!</v>
      </c>
      <c r="HL1906" s="9" t="e">
        <f t="shared" ca="1" si="176"/>
        <v>#REF!</v>
      </c>
      <c r="HM1906" s="9" t="e">
        <f t="shared" ca="1" si="177"/>
        <v>#REF!</v>
      </c>
      <c r="HN1906" s="9" t="e">
        <f ca="1">SQRT($GS1906*(1-$GS1906/Controls!$D$15))</f>
        <v>#REF!</v>
      </c>
      <c r="HO1906" s="9" t="e">
        <f t="shared" ca="1" si="178"/>
        <v>#REF!</v>
      </c>
      <c r="HP1906" s="9" t="e">
        <f t="shared" ca="1" si="179"/>
        <v>#REF!</v>
      </c>
      <c r="HQ1906" s="9" t="e">
        <f ca="1">IF($GV1906=0,NA(),($GX1906*Controls!#REF!))</f>
        <v>#REF!</v>
      </c>
    </row>
    <row r="1907" spans="198:225" x14ac:dyDescent="0.25">
      <c r="GP1907" s="9" t="e">
        <f ca="1">INDIRECT(ADDRESS(ROW(),Controls!#REF!+30))</f>
        <v>#REF!</v>
      </c>
      <c r="GQ1907" s="9" t="e">
        <f ca="1">INDIRECT(ADDRESS(ROW(),Controls!#REF!+45))</f>
        <v>#REF!</v>
      </c>
      <c r="GR1907" s="9" t="e">
        <f ca="1">INDIRECT(ADDRESS(ROW(),Controls!#REF!+60))</f>
        <v>#REF!</v>
      </c>
      <c r="GS1907" s="9" t="e">
        <f ca="1">INDIRECT(ADDRESS(ROW(),Controls!#REF!+75))</f>
        <v>#REF!</v>
      </c>
      <c r="GT1907" s="9" t="e">
        <f ca="1">INDIRECT(ADDRESS(ROW(),Controls!#REF!+90))</f>
        <v>#REF!</v>
      </c>
      <c r="GU1907" s="9" t="e">
        <f ca="1">INDIRECT(ADDRESS(ROW(),Controls!#REF!+105))</f>
        <v>#REF!</v>
      </c>
      <c r="GV1907" s="9" t="e">
        <f ca="1">INDIRECT(ADDRESS(ROW(),Controls!#REF!+120))</f>
        <v>#REF!</v>
      </c>
      <c r="GW1907" s="9" t="e">
        <f ca="1">INDIRECT(ADDRESS(ROW(),Controls!#REF!+15))</f>
        <v>#REF!</v>
      </c>
      <c r="GX1907" s="9" t="e">
        <f ca="1">INDIRECT(ADDRESS(ROW(),Controls!#REF!+135))</f>
        <v>#REF!</v>
      </c>
      <c r="HJ1907" s="9" t="e">
        <f t="shared" ca="1" si="174"/>
        <v>#REF!</v>
      </c>
      <c r="HK1907" s="9" t="e">
        <f t="shared" ca="1" si="175"/>
        <v>#REF!</v>
      </c>
      <c r="HL1907" s="9" t="e">
        <f t="shared" ca="1" si="176"/>
        <v>#REF!</v>
      </c>
      <c r="HM1907" s="9" t="e">
        <f t="shared" ca="1" si="177"/>
        <v>#REF!</v>
      </c>
      <c r="HN1907" s="9" t="e">
        <f ca="1">SQRT($GS1907*(1-$GS1907/Controls!$D$15))</f>
        <v>#REF!</v>
      </c>
      <c r="HO1907" s="9" t="e">
        <f t="shared" ca="1" si="178"/>
        <v>#REF!</v>
      </c>
      <c r="HP1907" s="9" t="e">
        <f t="shared" ca="1" si="179"/>
        <v>#REF!</v>
      </c>
      <c r="HQ1907" s="9" t="e">
        <f ca="1">IF($GV1907=0,NA(),($GX1907*Controls!#REF!))</f>
        <v>#REF!</v>
      </c>
    </row>
    <row r="1908" spans="198:225" x14ac:dyDescent="0.25">
      <c r="GP1908" s="9" t="e">
        <f ca="1">INDIRECT(ADDRESS(ROW(),Controls!#REF!+30))</f>
        <v>#REF!</v>
      </c>
      <c r="GQ1908" s="9" t="e">
        <f ca="1">INDIRECT(ADDRESS(ROW(),Controls!#REF!+45))</f>
        <v>#REF!</v>
      </c>
      <c r="GR1908" s="9" t="e">
        <f ca="1">INDIRECT(ADDRESS(ROW(),Controls!#REF!+60))</f>
        <v>#REF!</v>
      </c>
      <c r="GS1908" s="9" t="e">
        <f ca="1">INDIRECT(ADDRESS(ROW(),Controls!#REF!+75))</f>
        <v>#REF!</v>
      </c>
      <c r="GT1908" s="9" t="e">
        <f ca="1">INDIRECT(ADDRESS(ROW(),Controls!#REF!+90))</f>
        <v>#REF!</v>
      </c>
      <c r="GU1908" s="9" t="e">
        <f ca="1">INDIRECT(ADDRESS(ROW(),Controls!#REF!+105))</f>
        <v>#REF!</v>
      </c>
      <c r="GV1908" s="9" t="e">
        <f ca="1">INDIRECT(ADDRESS(ROW(),Controls!#REF!+120))</f>
        <v>#REF!</v>
      </c>
      <c r="GW1908" s="9" t="e">
        <f ca="1">INDIRECT(ADDRESS(ROW(),Controls!#REF!+15))</f>
        <v>#REF!</v>
      </c>
      <c r="GX1908" s="9" t="e">
        <f ca="1">INDIRECT(ADDRESS(ROW(),Controls!#REF!+135))</f>
        <v>#REF!</v>
      </c>
      <c r="HJ1908" s="9" t="e">
        <f t="shared" ca="1" si="174"/>
        <v>#REF!</v>
      </c>
      <c r="HK1908" s="9" t="e">
        <f t="shared" ca="1" si="175"/>
        <v>#REF!</v>
      </c>
      <c r="HL1908" s="9" t="e">
        <f t="shared" ca="1" si="176"/>
        <v>#REF!</v>
      </c>
      <c r="HM1908" s="9" t="e">
        <f t="shared" ca="1" si="177"/>
        <v>#REF!</v>
      </c>
      <c r="HN1908" s="9" t="e">
        <f ca="1">SQRT($GS1908*(1-$GS1908/Controls!$D$15))</f>
        <v>#REF!</v>
      </c>
      <c r="HO1908" s="9" t="e">
        <f t="shared" ca="1" si="178"/>
        <v>#REF!</v>
      </c>
      <c r="HP1908" s="9" t="e">
        <f t="shared" ca="1" si="179"/>
        <v>#REF!</v>
      </c>
      <c r="HQ1908" s="9" t="e">
        <f ca="1">IF($GV1908=0,NA(),($GX1908*Controls!#REF!))</f>
        <v>#REF!</v>
      </c>
    </row>
    <row r="1909" spans="198:225" x14ac:dyDescent="0.25">
      <c r="GP1909" s="9" t="e">
        <f ca="1">INDIRECT(ADDRESS(ROW(),Controls!#REF!+30))</f>
        <v>#REF!</v>
      </c>
      <c r="GQ1909" s="9" t="e">
        <f ca="1">INDIRECT(ADDRESS(ROW(),Controls!#REF!+45))</f>
        <v>#REF!</v>
      </c>
      <c r="GR1909" s="9" t="e">
        <f ca="1">INDIRECT(ADDRESS(ROW(),Controls!#REF!+60))</f>
        <v>#REF!</v>
      </c>
      <c r="GS1909" s="9" t="e">
        <f ca="1">INDIRECT(ADDRESS(ROW(),Controls!#REF!+75))</f>
        <v>#REF!</v>
      </c>
      <c r="GT1909" s="9" t="e">
        <f ca="1">INDIRECT(ADDRESS(ROW(),Controls!#REF!+90))</f>
        <v>#REF!</v>
      </c>
      <c r="GU1909" s="9" t="e">
        <f ca="1">INDIRECT(ADDRESS(ROW(),Controls!#REF!+105))</f>
        <v>#REF!</v>
      </c>
      <c r="GV1909" s="9" t="e">
        <f ca="1">INDIRECT(ADDRESS(ROW(),Controls!#REF!+120))</f>
        <v>#REF!</v>
      </c>
      <c r="GW1909" s="9" t="e">
        <f ca="1">INDIRECT(ADDRESS(ROW(),Controls!#REF!+15))</f>
        <v>#REF!</v>
      </c>
      <c r="GX1909" s="9" t="e">
        <f ca="1">INDIRECT(ADDRESS(ROW(),Controls!#REF!+135))</f>
        <v>#REF!</v>
      </c>
      <c r="HJ1909" s="9" t="e">
        <f t="shared" ca="1" si="174"/>
        <v>#REF!</v>
      </c>
      <c r="HK1909" s="9" t="e">
        <f t="shared" ca="1" si="175"/>
        <v>#REF!</v>
      </c>
      <c r="HL1909" s="9" t="e">
        <f t="shared" ca="1" si="176"/>
        <v>#REF!</v>
      </c>
      <c r="HM1909" s="9" t="e">
        <f t="shared" ca="1" si="177"/>
        <v>#REF!</v>
      </c>
      <c r="HN1909" s="9" t="e">
        <f ca="1">SQRT($GS1909*(1-$GS1909/Controls!$D$15))</f>
        <v>#REF!</v>
      </c>
      <c r="HO1909" s="9" t="e">
        <f t="shared" ca="1" si="178"/>
        <v>#REF!</v>
      </c>
      <c r="HP1909" s="9" t="e">
        <f t="shared" ca="1" si="179"/>
        <v>#REF!</v>
      </c>
      <c r="HQ1909" s="9" t="e">
        <f ca="1">IF($GV1909=0,NA(),($GX1909*Controls!#REF!))</f>
        <v>#REF!</v>
      </c>
    </row>
    <row r="1910" spans="198:225" x14ac:dyDescent="0.25">
      <c r="GP1910" s="9" t="e">
        <f ca="1">INDIRECT(ADDRESS(ROW(),Controls!#REF!+30))</f>
        <v>#REF!</v>
      </c>
      <c r="GQ1910" s="9" t="e">
        <f ca="1">INDIRECT(ADDRESS(ROW(),Controls!#REF!+45))</f>
        <v>#REF!</v>
      </c>
      <c r="GR1910" s="9" t="e">
        <f ca="1">INDIRECT(ADDRESS(ROW(),Controls!#REF!+60))</f>
        <v>#REF!</v>
      </c>
      <c r="GS1910" s="9" t="e">
        <f ca="1">INDIRECT(ADDRESS(ROW(),Controls!#REF!+75))</f>
        <v>#REF!</v>
      </c>
      <c r="GT1910" s="9" t="e">
        <f ca="1">INDIRECT(ADDRESS(ROW(),Controls!#REF!+90))</f>
        <v>#REF!</v>
      </c>
      <c r="GU1910" s="9" t="e">
        <f ca="1">INDIRECT(ADDRESS(ROW(),Controls!#REF!+105))</f>
        <v>#REF!</v>
      </c>
      <c r="GV1910" s="9" t="e">
        <f ca="1">INDIRECT(ADDRESS(ROW(),Controls!#REF!+120))</f>
        <v>#REF!</v>
      </c>
      <c r="GW1910" s="9" t="e">
        <f ca="1">INDIRECT(ADDRESS(ROW(),Controls!#REF!+15))</f>
        <v>#REF!</v>
      </c>
      <c r="GX1910" s="9" t="e">
        <f ca="1">INDIRECT(ADDRESS(ROW(),Controls!#REF!+135))</f>
        <v>#REF!</v>
      </c>
      <c r="HJ1910" s="9" t="e">
        <f t="shared" ca="1" si="174"/>
        <v>#REF!</v>
      </c>
      <c r="HK1910" s="9" t="e">
        <f t="shared" ca="1" si="175"/>
        <v>#REF!</v>
      </c>
      <c r="HL1910" s="9" t="e">
        <f t="shared" ca="1" si="176"/>
        <v>#REF!</v>
      </c>
      <c r="HM1910" s="9" t="e">
        <f t="shared" ca="1" si="177"/>
        <v>#REF!</v>
      </c>
      <c r="HN1910" s="9" t="e">
        <f ca="1">SQRT($GS1910*(1-$GS1910/Controls!$D$15))</f>
        <v>#REF!</v>
      </c>
      <c r="HO1910" s="9" t="e">
        <f t="shared" ca="1" si="178"/>
        <v>#REF!</v>
      </c>
      <c r="HP1910" s="9" t="e">
        <f t="shared" ca="1" si="179"/>
        <v>#REF!</v>
      </c>
      <c r="HQ1910" s="9" t="e">
        <f ca="1">IF($GV1910=0,NA(),($GX1910*Controls!#REF!))</f>
        <v>#REF!</v>
      </c>
    </row>
    <row r="1911" spans="198:225" x14ac:dyDescent="0.25">
      <c r="GP1911" s="9" t="e">
        <f ca="1">INDIRECT(ADDRESS(ROW(),Controls!#REF!+30))</f>
        <v>#REF!</v>
      </c>
      <c r="GQ1911" s="9" t="e">
        <f ca="1">INDIRECT(ADDRESS(ROW(),Controls!#REF!+45))</f>
        <v>#REF!</v>
      </c>
      <c r="GR1911" s="9" t="e">
        <f ca="1">INDIRECT(ADDRESS(ROW(),Controls!#REF!+60))</f>
        <v>#REF!</v>
      </c>
      <c r="GS1911" s="9" t="e">
        <f ca="1">INDIRECT(ADDRESS(ROW(),Controls!#REF!+75))</f>
        <v>#REF!</v>
      </c>
      <c r="GT1911" s="9" t="e">
        <f ca="1">INDIRECT(ADDRESS(ROW(),Controls!#REF!+90))</f>
        <v>#REF!</v>
      </c>
      <c r="GU1911" s="9" t="e">
        <f ca="1">INDIRECT(ADDRESS(ROW(),Controls!#REF!+105))</f>
        <v>#REF!</v>
      </c>
      <c r="GV1911" s="9" t="e">
        <f ca="1">INDIRECT(ADDRESS(ROW(),Controls!#REF!+120))</f>
        <v>#REF!</v>
      </c>
      <c r="GW1911" s="9" t="e">
        <f ca="1">INDIRECT(ADDRESS(ROW(),Controls!#REF!+15))</f>
        <v>#REF!</v>
      </c>
      <c r="GX1911" s="9" t="e">
        <f ca="1">INDIRECT(ADDRESS(ROW(),Controls!#REF!+135))</f>
        <v>#REF!</v>
      </c>
      <c r="HJ1911" s="9" t="e">
        <f t="shared" ca="1" si="174"/>
        <v>#REF!</v>
      </c>
      <c r="HK1911" s="9" t="e">
        <f t="shared" ca="1" si="175"/>
        <v>#REF!</v>
      </c>
      <c r="HL1911" s="9" t="e">
        <f t="shared" ca="1" si="176"/>
        <v>#REF!</v>
      </c>
      <c r="HM1911" s="9" t="e">
        <f t="shared" ca="1" si="177"/>
        <v>#REF!</v>
      </c>
      <c r="HN1911" s="9" t="e">
        <f ca="1">SQRT($GS1911*(1-$GS1911/Controls!$D$15))</f>
        <v>#REF!</v>
      </c>
      <c r="HO1911" s="9" t="e">
        <f t="shared" ca="1" si="178"/>
        <v>#REF!</v>
      </c>
      <c r="HP1911" s="9" t="e">
        <f t="shared" ca="1" si="179"/>
        <v>#REF!</v>
      </c>
      <c r="HQ1911" s="9" t="e">
        <f ca="1">IF($GV1911=0,NA(),($GX1911*Controls!#REF!))</f>
        <v>#REF!</v>
      </c>
    </row>
    <row r="1912" spans="198:225" x14ac:dyDescent="0.25">
      <c r="GP1912" s="9" t="e">
        <f ca="1">INDIRECT(ADDRESS(ROW(),Controls!#REF!+30))</f>
        <v>#REF!</v>
      </c>
      <c r="GQ1912" s="9" t="e">
        <f ca="1">INDIRECT(ADDRESS(ROW(),Controls!#REF!+45))</f>
        <v>#REF!</v>
      </c>
      <c r="GR1912" s="9" t="e">
        <f ca="1">INDIRECT(ADDRESS(ROW(),Controls!#REF!+60))</f>
        <v>#REF!</v>
      </c>
      <c r="GS1912" s="9" t="e">
        <f ca="1">INDIRECT(ADDRESS(ROW(),Controls!#REF!+75))</f>
        <v>#REF!</v>
      </c>
      <c r="GT1912" s="9" t="e">
        <f ca="1">INDIRECT(ADDRESS(ROW(),Controls!#REF!+90))</f>
        <v>#REF!</v>
      </c>
      <c r="GU1912" s="9" t="e">
        <f ca="1">INDIRECT(ADDRESS(ROW(),Controls!#REF!+105))</f>
        <v>#REF!</v>
      </c>
      <c r="GV1912" s="9" t="e">
        <f ca="1">INDIRECT(ADDRESS(ROW(),Controls!#REF!+120))</f>
        <v>#REF!</v>
      </c>
      <c r="GW1912" s="9" t="e">
        <f ca="1">INDIRECT(ADDRESS(ROW(),Controls!#REF!+15))</f>
        <v>#REF!</v>
      </c>
      <c r="GX1912" s="9" t="e">
        <f ca="1">INDIRECT(ADDRESS(ROW(),Controls!#REF!+135))</f>
        <v>#REF!</v>
      </c>
      <c r="HJ1912" s="9" t="e">
        <f t="shared" ca="1" si="174"/>
        <v>#REF!</v>
      </c>
      <c r="HK1912" s="9" t="e">
        <f t="shared" ca="1" si="175"/>
        <v>#REF!</v>
      </c>
      <c r="HL1912" s="9" t="e">
        <f t="shared" ca="1" si="176"/>
        <v>#REF!</v>
      </c>
      <c r="HM1912" s="9" t="e">
        <f t="shared" ca="1" si="177"/>
        <v>#REF!</v>
      </c>
      <c r="HN1912" s="9" t="e">
        <f ca="1">SQRT($GS1912*(1-$GS1912/Controls!$D$15))</f>
        <v>#REF!</v>
      </c>
      <c r="HO1912" s="9" t="e">
        <f t="shared" ca="1" si="178"/>
        <v>#REF!</v>
      </c>
      <c r="HP1912" s="9" t="e">
        <f t="shared" ca="1" si="179"/>
        <v>#REF!</v>
      </c>
      <c r="HQ1912" s="9" t="e">
        <f ca="1">IF($GV1912=0,NA(),($GX1912*Controls!#REF!))</f>
        <v>#REF!</v>
      </c>
    </row>
    <row r="1913" spans="198:225" x14ac:dyDescent="0.25">
      <c r="GP1913" s="9" t="e">
        <f ca="1">INDIRECT(ADDRESS(ROW(),Controls!#REF!+30))</f>
        <v>#REF!</v>
      </c>
      <c r="GQ1913" s="9" t="e">
        <f ca="1">INDIRECT(ADDRESS(ROW(),Controls!#REF!+45))</f>
        <v>#REF!</v>
      </c>
      <c r="GR1913" s="9" t="e">
        <f ca="1">INDIRECT(ADDRESS(ROW(),Controls!#REF!+60))</f>
        <v>#REF!</v>
      </c>
      <c r="GS1913" s="9" t="e">
        <f ca="1">INDIRECT(ADDRESS(ROW(),Controls!#REF!+75))</f>
        <v>#REF!</v>
      </c>
      <c r="GT1913" s="9" t="e">
        <f ca="1">INDIRECT(ADDRESS(ROW(),Controls!#REF!+90))</f>
        <v>#REF!</v>
      </c>
      <c r="GU1913" s="9" t="e">
        <f ca="1">INDIRECT(ADDRESS(ROW(),Controls!#REF!+105))</f>
        <v>#REF!</v>
      </c>
      <c r="GV1913" s="9" t="e">
        <f ca="1">INDIRECT(ADDRESS(ROW(),Controls!#REF!+120))</f>
        <v>#REF!</v>
      </c>
      <c r="GW1913" s="9" t="e">
        <f ca="1">INDIRECT(ADDRESS(ROW(),Controls!#REF!+15))</f>
        <v>#REF!</v>
      </c>
      <c r="GX1913" s="9" t="e">
        <f ca="1">INDIRECT(ADDRESS(ROW(),Controls!#REF!+135))</f>
        <v>#REF!</v>
      </c>
      <c r="HJ1913" s="9" t="e">
        <f t="shared" ca="1" si="174"/>
        <v>#REF!</v>
      </c>
      <c r="HK1913" s="9" t="e">
        <f t="shared" ca="1" si="175"/>
        <v>#REF!</v>
      </c>
      <c r="HL1913" s="9" t="e">
        <f t="shared" ca="1" si="176"/>
        <v>#REF!</v>
      </c>
      <c r="HM1913" s="9" t="e">
        <f t="shared" ca="1" si="177"/>
        <v>#REF!</v>
      </c>
      <c r="HN1913" s="9" t="e">
        <f ca="1">SQRT($GS1913*(1-$GS1913/Controls!$D$15))</f>
        <v>#REF!</v>
      </c>
      <c r="HO1913" s="9" t="e">
        <f t="shared" ca="1" si="178"/>
        <v>#REF!</v>
      </c>
      <c r="HP1913" s="9" t="e">
        <f t="shared" ca="1" si="179"/>
        <v>#REF!</v>
      </c>
      <c r="HQ1913" s="9" t="e">
        <f ca="1">IF($GV1913=0,NA(),($GX1913*Controls!#REF!))</f>
        <v>#REF!</v>
      </c>
    </row>
    <row r="1914" spans="198:225" x14ac:dyDescent="0.25">
      <c r="GP1914" s="9" t="e">
        <f ca="1">INDIRECT(ADDRESS(ROW(),Controls!#REF!+30))</f>
        <v>#REF!</v>
      </c>
      <c r="GQ1914" s="9" t="e">
        <f ca="1">INDIRECT(ADDRESS(ROW(),Controls!#REF!+45))</f>
        <v>#REF!</v>
      </c>
      <c r="GR1914" s="9" t="e">
        <f ca="1">INDIRECT(ADDRESS(ROW(),Controls!#REF!+60))</f>
        <v>#REF!</v>
      </c>
      <c r="GS1914" s="9" t="e">
        <f ca="1">INDIRECT(ADDRESS(ROW(),Controls!#REF!+75))</f>
        <v>#REF!</v>
      </c>
      <c r="GT1914" s="9" t="e">
        <f ca="1">INDIRECT(ADDRESS(ROW(),Controls!#REF!+90))</f>
        <v>#REF!</v>
      </c>
      <c r="GU1914" s="9" t="e">
        <f ca="1">INDIRECT(ADDRESS(ROW(),Controls!#REF!+105))</f>
        <v>#REF!</v>
      </c>
      <c r="GV1914" s="9" t="e">
        <f ca="1">INDIRECT(ADDRESS(ROW(),Controls!#REF!+120))</f>
        <v>#REF!</v>
      </c>
      <c r="GW1914" s="9" t="e">
        <f ca="1">INDIRECT(ADDRESS(ROW(),Controls!#REF!+15))</f>
        <v>#REF!</v>
      </c>
      <c r="GX1914" s="9" t="e">
        <f ca="1">INDIRECT(ADDRESS(ROW(),Controls!#REF!+135))</f>
        <v>#REF!</v>
      </c>
      <c r="HJ1914" s="9" t="e">
        <f t="shared" ca="1" si="174"/>
        <v>#REF!</v>
      </c>
      <c r="HK1914" s="9" t="e">
        <f t="shared" ca="1" si="175"/>
        <v>#REF!</v>
      </c>
      <c r="HL1914" s="9" t="e">
        <f t="shared" ca="1" si="176"/>
        <v>#REF!</v>
      </c>
      <c r="HM1914" s="9" t="e">
        <f t="shared" ca="1" si="177"/>
        <v>#REF!</v>
      </c>
      <c r="HN1914" s="9" t="e">
        <f ca="1">SQRT($GS1914*(1-$GS1914/Controls!$D$15))</f>
        <v>#REF!</v>
      </c>
      <c r="HO1914" s="9" t="e">
        <f t="shared" ca="1" si="178"/>
        <v>#REF!</v>
      </c>
      <c r="HP1914" s="9" t="e">
        <f t="shared" ca="1" si="179"/>
        <v>#REF!</v>
      </c>
      <c r="HQ1914" s="9" t="e">
        <f ca="1">IF($GV1914=0,NA(),($GX1914*Controls!#REF!))</f>
        <v>#REF!</v>
      </c>
    </row>
    <row r="1915" spans="198:225" x14ac:dyDescent="0.25">
      <c r="GP1915" s="9" t="e">
        <f ca="1">INDIRECT(ADDRESS(ROW(),Controls!#REF!+30))</f>
        <v>#REF!</v>
      </c>
      <c r="GQ1915" s="9" t="e">
        <f ca="1">INDIRECT(ADDRESS(ROW(),Controls!#REF!+45))</f>
        <v>#REF!</v>
      </c>
      <c r="GR1915" s="9" t="e">
        <f ca="1">INDIRECT(ADDRESS(ROW(),Controls!#REF!+60))</f>
        <v>#REF!</v>
      </c>
      <c r="GS1915" s="9" t="e">
        <f ca="1">INDIRECT(ADDRESS(ROW(),Controls!#REF!+75))</f>
        <v>#REF!</v>
      </c>
      <c r="GT1915" s="9" t="e">
        <f ca="1">INDIRECT(ADDRESS(ROW(),Controls!#REF!+90))</f>
        <v>#REF!</v>
      </c>
      <c r="GU1915" s="9" t="e">
        <f ca="1">INDIRECT(ADDRESS(ROW(),Controls!#REF!+105))</f>
        <v>#REF!</v>
      </c>
      <c r="GV1915" s="9" t="e">
        <f ca="1">INDIRECT(ADDRESS(ROW(),Controls!#REF!+120))</f>
        <v>#REF!</v>
      </c>
      <c r="GW1915" s="9" t="e">
        <f ca="1">INDIRECT(ADDRESS(ROW(),Controls!#REF!+15))</f>
        <v>#REF!</v>
      </c>
      <c r="GX1915" s="9" t="e">
        <f ca="1">INDIRECT(ADDRESS(ROW(),Controls!#REF!+135))</f>
        <v>#REF!</v>
      </c>
      <c r="HJ1915" s="9" t="e">
        <f t="shared" ca="1" si="174"/>
        <v>#REF!</v>
      </c>
      <c r="HK1915" s="9" t="e">
        <f t="shared" ca="1" si="175"/>
        <v>#REF!</v>
      </c>
      <c r="HL1915" s="9" t="e">
        <f t="shared" ca="1" si="176"/>
        <v>#REF!</v>
      </c>
      <c r="HM1915" s="9" t="e">
        <f t="shared" ca="1" si="177"/>
        <v>#REF!</v>
      </c>
      <c r="HN1915" s="9" t="e">
        <f ca="1">SQRT($GS1915*(1-$GS1915/Controls!$D$15))</f>
        <v>#REF!</v>
      </c>
      <c r="HO1915" s="9" t="e">
        <f t="shared" ca="1" si="178"/>
        <v>#REF!</v>
      </c>
      <c r="HP1915" s="9" t="e">
        <f t="shared" ca="1" si="179"/>
        <v>#REF!</v>
      </c>
      <c r="HQ1915" s="9" t="e">
        <f ca="1">IF($GV1915=0,NA(),($GX1915*Controls!#REF!))</f>
        <v>#REF!</v>
      </c>
    </row>
    <row r="1916" spans="198:225" x14ac:dyDescent="0.25">
      <c r="GP1916" s="9" t="e">
        <f ca="1">INDIRECT(ADDRESS(ROW(),Controls!#REF!+30))</f>
        <v>#REF!</v>
      </c>
      <c r="GQ1916" s="9" t="e">
        <f ca="1">INDIRECT(ADDRESS(ROW(),Controls!#REF!+45))</f>
        <v>#REF!</v>
      </c>
      <c r="GR1916" s="9" t="e">
        <f ca="1">INDIRECT(ADDRESS(ROW(),Controls!#REF!+60))</f>
        <v>#REF!</v>
      </c>
      <c r="GS1916" s="9" t="e">
        <f ca="1">INDIRECT(ADDRESS(ROW(),Controls!#REF!+75))</f>
        <v>#REF!</v>
      </c>
      <c r="GT1916" s="9" t="e">
        <f ca="1">INDIRECT(ADDRESS(ROW(),Controls!#REF!+90))</f>
        <v>#REF!</v>
      </c>
      <c r="GU1916" s="9" t="e">
        <f ca="1">INDIRECT(ADDRESS(ROW(),Controls!#REF!+105))</f>
        <v>#REF!</v>
      </c>
      <c r="GV1916" s="9" t="e">
        <f ca="1">INDIRECT(ADDRESS(ROW(),Controls!#REF!+120))</f>
        <v>#REF!</v>
      </c>
      <c r="GW1916" s="9" t="e">
        <f ca="1">INDIRECT(ADDRESS(ROW(),Controls!#REF!+15))</f>
        <v>#REF!</v>
      </c>
      <c r="GX1916" s="9" t="e">
        <f ca="1">INDIRECT(ADDRESS(ROW(),Controls!#REF!+135))</f>
        <v>#REF!</v>
      </c>
      <c r="HJ1916" s="9" t="e">
        <f t="shared" ca="1" si="174"/>
        <v>#REF!</v>
      </c>
      <c r="HK1916" s="9" t="e">
        <f t="shared" ca="1" si="175"/>
        <v>#REF!</v>
      </c>
      <c r="HL1916" s="9" t="e">
        <f t="shared" ca="1" si="176"/>
        <v>#REF!</v>
      </c>
      <c r="HM1916" s="9" t="e">
        <f t="shared" ca="1" si="177"/>
        <v>#REF!</v>
      </c>
      <c r="HN1916" s="9" t="e">
        <f ca="1">SQRT($GS1916*(1-$GS1916/Controls!$D$15))</f>
        <v>#REF!</v>
      </c>
      <c r="HO1916" s="9" t="e">
        <f t="shared" ca="1" si="178"/>
        <v>#REF!</v>
      </c>
      <c r="HP1916" s="9" t="e">
        <f t="shared" ca="1" si="179"/>
        <v>#REF!</v>
      </c>
      <c r="HQ1916" s="9" t="e">
        <f ca="1">IF($GV1916=0,NA(),($GX1916*Controls!#REF!))</f>
        <v>#REF!</v>
      </c>
    </row>
    <row r="1917" spans="198:225" x14ac:dyDescent="0.25">
      <c r="GP1917" s="9" t="e">
        <f ca="1">INDIRECT(ADDRESS(ROW(),Controls!#REF!+30))</f>
        <v>#REF!</v>
      </c>
      <c r="GQ1917" s="9" t="e">
        <f ca="1">INDIRECT(ADDRESS(ROW(),Controls!#REF!+45))</f>
        <v>#REF!</v>
      </c>
      <c r="GR1917" s="9" t="e">
        <f ca="1">INDIRECT(ADDRESS(ROW(),Controls!#REF!+60))</f>
        <v>#REF!</v>
      </c>
      <c r="GS1917" s="9" t="e">
        <f ca="1">INDIRECT(ADDRESS(ROW(),Controls!#REF!+75))</f>
        <v>#REF!</v>
      </c>
      <c r="GT1917" s="9" t="e">
        <f ca="1">INDIRECT(ADDRESS(ROW(),Controls!#REF!+90))</f>
        <v>#REF!</v>
      </c>
      <c r="GU1917" s="9" t="e">
        <f ca="1">INDIRECT(ADDRESS(ROW(),Controls!#REF!+105))</f>
        <v>#REF!</v>
      </c>
      <c r="GV1917" s="9" t="e">
        <f ca="1">INDIRECT(ADDRESS(ROW(),Controls!#REF!+120))</f>
        <v>#REF!</v>
      </c>
      <c r="GW1917" s="9" t="e">
        <f ca="1">INDIRECT(ADDRESS(ROW(),Controls!#REF!+15))</f>
        <v>#REF!</v>
      </c>
      <c r="GX1917" s="9" t="e">
        <f ca="1">INDIRECT(ADDRESS(ROW(),Controls!#REF!+135))</f>
        <v>#REF!</v>
      </c>
      <c r="HJ1917" s="9" t="e">
        <f t="shared" ca="1" si="174"/>
        <v>#REF!</v>
      </c>
      <c r="HK1917" s="9" t="e">
        <f t="shared" ca="1" si="175"/>
        <v>#REF!</v>
      </c>
      <c r="HL1917" s="9" t="e">
        <f t="shared" ca="1" si="176"/>
        <v>#REF!</v>
      </c>
      <c r="HM1917" s="9" t="e">
        <f t="shared" ca="1" si="177"/>
        <v>#REF!</v>
      </c>
      <c r="HN1917" s="9" t="e">
        <f ca="1">SQRT($GS1917*(1-$GS1917/Controls!$D$15))</f>
        <v>#REF!</v>
      </c>
      <c r="HO1917" s="9" t="e">
        <f t="shared" ca="1" si="178"/>
        <v>#REF!</v>
      </c>
      <c r="HP1917" s="9" t="e">
        <f t="shared" ca="1" si="179"/>
        <v>#REF!</v>
      </c>
      <c r="HQ1917" s="9" t="e">
        <f ca="1">IF($GV1917=0,NA(),($GX1917*Controls!#REF!))</f>
        <v>#REF!</v>
      </c>
    </row>
    <row r="1918" spans="198:225" x14ac:dyDescent="0.25">
      <c r="GP1918" s="9" t="e">
        <f ca="1">INDIRECT(ADDRESS(ROW(),Controls!#REF!+30))</f>
        <v>#REF!</v>
      </c>
      <c r="GQ1918" s="9" t="e">
        <f ca="1">INDIRECT(ADDRESS(ROW(),Controls!#REF!+45))</f>
        <v>#REF!</v>
      </c>
      <c r="GR1918" s="9" t="e">
        <f ca="1">INDIRECT(ADDRESS(ROW(),Controls!#REF!+60))</f>
        <v>#REF!</v>
      </c>
      <c r="GS1918" s="9" t="e">
        <f ca="1">INDIRECT(ADDRESS(ROW(),Controls!#REF!+75))</f>
        <v>#REF!</v>
      </c>
      <c r="GT1918" s="9" t="e">
        <f ca="1">INDIRECT(ADDRESS(ROW(),Controls!#REF!+90))</f>
        <v>#REF!</v>
      </c>
      <c r="GU1918" s="9" t="e">
        <f ca="1">INDIRECT(ADDRESS(ROW(),Controls!#REF!+105))</f>
        <v>#REF!</v>
      </c>
      <c r="GV1918" s="9" t="e">
        <f ca="1">INDIRECT(ADDRESS(ROW(),Controls!#REF!+120))</f>
        <v>#REF!</v>
      </c>
      <c r="GW1918" s="9" t="e">
        <f ca="1">INDIRECT(ADDRESS(ROW(),Controls!#REF!+15))</f>
        <v>#REF!</v>
      </c>
      <c r="GX1918" s="9" t="e">
        <f ca="1">INDIRECT(ADDRESS(ROW(),Controls!#REF!+135))</f>
        <v>#REF!</v>
      </c>
      <c r="HJ1918" s="9" t="e">
        <f t="shared" ca="1" si="174"/>
        <v>#REF!</v>
      </c>
      <c r="HK1918" s="9" t="e">
        <f t="shared" ca="1" si="175"/>
        <v>#REF!</v>
      </c>
      <c r="HL1918" s="9" t="e">
        <f t="shared" ca="1" si="176"/>
        <v>#REF!</v>
      </c>
      <c r="HM1918" s="9" t="e">
        <f t="shared" ca="1" si="177"/>
        <v>#REF!</v>
      </c>
      <c r="HN1918" s="9" t="e">
        <f ca="1">SQRT($GS1918*(1-$GS1918/Controls!$D$15))</f>
        <v>#REF!</v>
      </c>
      <c r="HO1918" s="9" t="e">
        <f t="shared" ca="1" si="178"/>
        <v>#REF!</v>
      </c>
      <c r="HP1918" s="9" t="e">
        <f t="shared" ca="1" si="179"/>
        <v>#REF!</v>
      </c>
      <c r="HQ1918" s="9" t="e">
        <f ca="1">IF($GV1918=0,NA(),($GX1918*Controls!#REF!))</f>
        <v>#REF!</v>
      </c>
    </row>
    <row r="1919" spans="198:225" x14ac:dyDescent="0.25">
      <c r="GP1919" s="9" t="e">
        <f ca="1">INDIRECT(ADDRESS(ROW(),Controls!#REF!+30))</f>
        <v>#REF!</v>
      </c>
      <c r="GQ1919" s="9" t="e">
        <f ca="1">INDIRECT(ADDRESS(ROW(),Controls!#REF!+45))</f>
        <v>#REF!</v>
      </c>
      <c r="GR1919" s="9" t="e">
        <f ca="1">INDIRECT(ADDRESS(ROW(),Controls!#REF!+60))</f>
        <v>#REF!</v>
      </c>
      <c r="GS1919" s="9" t="e">
        <f ca="1">INDIRECT(ADDRESS(ROW(),Controls!#REF!+75))</f>
        <v>#REF!</v>
      </c>
      <c r="GT1919" s="9" t="e">
        <f ca="1">INDIRECT(ADDRESS(ROW(),Controls!#REF!+90))</f>
        <v>#REF!</v>
      </c>
      <c r="GU1919" s="9" t="e">
        <f ca="1">INDIRECT(ADDRESS(ROW(),Controls!#REF!+105))</f>
        <v>#REF!</v>
      </c>
      <c r="GV1919" s="9" t="e">
        <f ca="1">INDIRECT(ADDRESS(ROW(),Controls!#REF!+120))</f>
        <v>#REF!</v>
      </c>
      <c r="GW1919" s="9" t="e">
        <f ca="1">INDIRECT(ADDRESS(ROW(),Controls!#REF!+15))</f>
        <v>#REF!</v>
      </c>
      <c r="GX1919" s="9" t="e">
        <f ca="1">INDIRECT(ADDRESS(ROW(),Controls!#REF!+135))</f>
        <v>#REF!</v>
      </c>
      <c r="HJ1919" s="9" t="e">
        <f t="shared" ca="1" si="174"/>
        <v>#REF!</v>
      </c>
      <c r="HK1919" s="9" t="e">
        <f t="shared" ca="1" si="175"/>
        <v>#REF!</v>
      </c>
      <c r="HL1919" s="9" t="e">
        <f t="shared" ca="1" si="176"/>
        <v>#REF!</v>
      </c>
      <c r="HM1919" s="9" t="e">
        <f t="shared" ca="1" si="177"/>
        <v>#REF!</v>
      </c>
      <c r="HN1919" s="9" t="e">
        <f ca="1">SQRT($GS1919*(1-$GS1919/Controls!$D$15))</f>
        <v>#REF!</v>
      </c>
      <c r="HO1919" s="9" t="e">
        <f t="shared" ca="1" si="178"/>
        <v>#REF!</v>
      </c>
      <c r="HP1919" s="9" t="e">
        <f t="shared" ca="1" si="179"/>
        <v>#REF!</v>
      </c>
      <c r="HQ1919" s="9" t="e">
        <f ca="1">IF($GV1919=0,NA(),($GX1919*Controls!#REF!))</f>
        <v>#REF!</v>
      </c>
    </row>
    <row r="1920" spans="198:225" x14ac:dyDescent="0.25">
      <c r="GP1920" s="9" t="e">
        <f ca="1">INDIRECT(ADDRESS(ROW(),Controls!#REF!+30))</f>
        <v>#REF!</v>
      </c>
      <c r="GQ1920" s="9" t="e">
        <f ca="1">INDIRECT(ADDRESS(ROW(),Controls!#REF!+45))</f>
        <v>#REF!</v>
      </c>
      <c r="GR1920" s="9" t="e">
        <f ca="1">INDIRECT(ADDRESS(ROW(),Controls!#REF!+60))</f>
        <v>#REF!</v>
      </c>
      <c r="GS1920" s="9" t="e">
        <f ca="1">INDIRECT(ADDRESS(ROW(),Controls!#REF!+75))</f>
        <v>#REF!</v>
      </c>
      <c r="GT1920" s="9" t="e">
        <f ca="1">INDIRECT(ADDRESS(ROW(),Controls!#REF!+90))</f>
        <v>#REF!</v>
      </c>
      <c r="GU1920" s="9" t="e">
        <f ca="1">INDIRECT(ADDRESS(ROW(),Controls!#REF!+105))</f>
        <v>#REF!</v>
      </c>
      <c r="GV1920" s="9" t="e">
        <f ca="1">INDIRECT(ADDRESS(ROW(),Controls!#REF!+120))</f>
        <v>#REF!</v>
      </c>
      <c r="GW1920" s="9" t="e">
        <f ca="1">INDIRECT(ADDRESS(ROW(),Controls!#REF!+15))</f>
        <v>#REF!</v>
      </c>
      <c r="GX1920" s="9" t="e">
        <f ca="1">INDIRECT(ADDRESS(ROW(),Controls!#REF!+135))</f>
        <v>#REF!</v>
      </c>
      <c r="HJ1920" s="9" t="e">
        <f t="shared" ca="1" si="174"/>
        <v>#REF!</v>
      </c>
      <c r="HK1920" s="9" t="e">
        <f t="shared" ca="1" si="175"/>
        <v>#REF!</v>
      </c>
      <c r="HL1920" s="9" t="e">
        <f t="shared" ca="1" si="176"/>
        <v>#REF!</v>
      </c>
      <c r="HM1920" s="9" t="e">
        <f t="shared" ca="1" si="177"/>
        <v>#REF!</v>
      </c>
      <c r="HN1920" s="9" t="e">
        <f ca="1">SQRT($GS1920*(1-$GS1920/Controls!$D$15))</f>
        <v>#REF!</v>
      </c>
      <c r="HO1920" s="9" t="e">
        <f t="shared" ca="1" si="178"/>
        <v>#REF!</v>
      </c>
      <c r="HP1920" s="9" t="e">
        <f t="shared" ca="1" si="179"/>
        <v>#REF!</v>
      </c>
      <c r="HQ1920" s="9" t="e">
        <f ca="1">IF($GV1920=0,NA(),($GX1920*Controls!#REF!))</f>
        <v>#REF!</v>
      </c>
    </row>
    <row r="1921" spans="198:225" x14ac:dyDescent="0.25">
      <c r="GP1921" s="9" t="e">
        <f ca="1">INDIRECT(ADDRESS(ROW(),Controls!#REF!+30))</f>
        <v>#REF!</v>
      </c>
      <c r="GQ1921" s="9" t="e">
        <f ca="1">INDIRECT(ADDRESS(ROW(),Controls!#REF!+45))</f>
        <v>#REF!</v>
      </c>
      <c r="GR1921" s="9" t="e">
        <f ca="1">INDIRECT(ADDRESS(ROW(),Controls!#REF!+60))</f>
        <v>#REF!</v>
      </c>
      <c r="GS1921" s="9" t="e">
        <f ca="1">INDIRECT(ADDRESS(ROW(),Controls!#REF!+75))</f>
        <v>#REF!</v>
      </c>
      <c r="GT1921" s="9" t="e">
        <f ca="1">INDIRECT(ADDRESS(ROW(),Controls!#REF!+90))</f>
        <v>#REF!</v>
      </c>
      <c r="GU1921" s="9" t="e">
        <f ca="1">INDIRECT(ADDRESS(ROW(),Controls!#REF!+105))</f>
        <v>#REF!</v>
      </c>
      <c r="GV1921" s="9" t="e">
        <f ca="1">INDIRECT(ADDRESS(ROW(),Controls!#REF!+120))</f>
        <v>#REF!</v>
      </c>
      <c r="GW1921" s="9" t="e">
        <f ca="1">INDIRECT(ADDRESS(ROW(),Controls!#REF!+15))</f>
        <v>#REF!</v>
      </c>
      <c r="GX1921" s="9" t="e">
        <f ca="1">INDIRECT(ADDRESS(ROW(),Controls!#REF!+135))</f>
        <v>#REF!</v>
      </c>
      <c r="HJ1921" s="9" t="e">
        <f t="shared" ref="HJ1921:HJ1984" ca="1" si="180">IF($GV1921=0,NA(),MAX($GP1921,0.01)/$GQ1921)</f>
        <v>#REF!</v>
      </c>
      <c r="HK1921" s="9" t="e">
        <f t="shared" ref="HK1921:HK1984" ca="1" si="181">IF($GV1921=0,NA(),($GP1921-$GQ1921)/$GV1921)</f>
        <v>#REF!</v>
      </c>
      <c r="HL1921" s="9" t="e">
        <f t="shared" ref="HL1921:HL1984" ca="1" si="182">IF($GV1921=0,NA(),MAX($GU1921/$GT1921,0.01))</f>
        <v>#REF!</v>
      </c>
      <c r="HM1921" s="9" t="e">
        <f t="shared" ref="HM1921:HM1984" ca="1" si="183">IF($GV1921=0,NA(),($GU1921-$GT1921)/$GV1921)</f>
        <v>#REF!</v>
      </c>
      <c r="HN1921" s="9" t="e">
        <f ca="1">SQRT($GS1921*(1-$GS1921/Controls!$D$15))</f>
        <v>#REF!</v>
      </c>
      <c r="HO1921" s="9" t="e">
        <f t="shared" ref="HO1921:HO1984" ca="1" si="184">IF($HN1921=0,0,$GR1921/$HN1921)</f>
        <v>#REF!</v>
      </c>
      <c r="HP1921" s="9" t="e">
        <f t="shared" ref="HP1921:HP1984" ca="1" si="185">IF($GV1921=0,NA(),$GW1921/$GV1921)</f>
        <v>#REF!</v>
      </c>
      <c r="HQ1921" s="9" t="e">
        <f ca="1">IF($GV1921=0,NA(),($GX1921*Controls!#REF!))</f>
        <v>#REF!</v>
      </c>
    </row>
    <row r="1922" spans="198:225" x14ac:dyDescent="0.25">
      <c r="GP1922" s="9" t="e">
        <f ca="1">INDIRECT(ADDRESS(ROW(),Controls!#REF!+30))</f>
        <v>#REF!</v>
      </c>
      <c r="GQ1922" s="9" t="e">
        <f ca="1">INDIRECT(ADDRESS(ROW(),Controls!#REF!+45))</f>
        <v>#REF!</v>
      </c>
      <c r="GR1922" s="9" t="e">
        <f ca="1">INDIRECT(ADDRESS(ROW(),Controls!#REF!+60))</f>
        <v>#REF!</v>
      </c>
      <c r="GS1922" s="9" t="e">
        <f ca="1">INDIRECT(ADDRESS(ROW(),Controls!#REF!+75))</f>
        <v>#REF!</v>
      </c>
      <c r="GT1922" s="9" t="e">
        <f ca="1">INDIRECT(ADDRESS(ROW(),Controls!#REF!+90))</f>
        <v>#REF!</v>
      </c>
      <c r="GU1922" s="9" t="e">
        <f ca="1">INDIRECT(ADDRESS(ROW(),Controls!#REF!+105))</f>
        <v>#REF!</v>
      </c>
      <c r="GV1922" s="9" t="e">
        <f ca="1">INDIRECT(ADDRESS(ROW(),Controls!#REF!+120))</f>
        <v>#REF!</v>
      </c>
      <c r="GW1922" s="9" t="e">
        <f ca="1">INDIRECT(ADDRESS(ROW(),Controls!#REF!+15))</f>
        <v>#REF!</v>
      </c>
      <c r="GX1922" s="9" t="e">
        <f ca="1">INDIRECT(ADDRESS(ROW(),Controls!#REF!+135))</f>
        <v>#REF!</v>
      </c>
      <c r="HJ1922" s="9" t="e">
        <f t="shared" ca="1" si="180"/>
        <v>#REF!</v>
      </c>
      <c r="HK1922" s="9" t="e">
        <f t="shared" ca="1" si="181"/>
        <v>#REF!</v>
      </c>
      <c r="HL1922" s="9" t="e">
        <f t="shared" ca="1" si="182"/>
        <v>#REF!</v>
      </c>
      <c r="HM1922" s="9" t="e">
        <f t="shared" ca="1" si="183"/>
        <v>#REF!</v>
      </c>
      <c r="HN1922" s="9" t="e">
        <f ca="1">SQRT($GS1922*(1-$GS1922/Controls!$D$15))</f>
        <v>#REF!</v>
      </c>
      <c r="HO1922" s="9" t="e">
        <f t="shared" ca="1" si="184"/>
        <v>#REF!</v>
      </c>
      <c r="HP1922" s="9" t="e">
        <f t="shared" ca="1" si="185"/>
        <v>#REF!</v>
      </c>
      <c r="HQ1922" s="9" t="e">
        <f ca="1">IF($GV1922=0,NA(),($GX1922*Controls!#REF!))</f>
        <v>#REF!</v>
      </c>
    </row>
    <row r="1923" spans="198:225" x14ac:dyDescent="0.25">
      <c r="GP1923" s="9" t="e">
        <f ca="1">INDIRECT(ADDRESS(ROW(),Controls!#REF!+30))</f>
        <v>#REF!</v>
      </c>
      <c r="GQ1923" s="9" t="e">
        <f ca="1">INDIRECT(ADDRESS(ROW(),Controls!#REF!+45))</f>
        <v>#REF!</v>
      </c>
      <c r="GR1923" s="9" t="e">
        <f ca="1">INDIRECT(ADDRESS(ROW(),Controls!#REF!+60))</f>
        <v>#REF!</v>
      </c>
      <c r="GS1923" s="9" t="e">
        <f ca="1">INDIRECT(ADDRESS(ROW(),Controls!#REF!+75))</f>
        <v>#REF!</v>
      </c>
      <c r="GT1923" s="9" t="e">
        <f ca="1">INDIRECT(ADDRESS(ROW(),Controls!#REF!+90))</f>
        <v>#REF!</v>
      </c>
      <c r="GU1923" s="9" t="e">
        <f ca="1">INDIRECT(ADDRESS(ROW(),Controls!#REF!+105))</f>
        <v>#REF!</v>
      </c>
      <c r="GV1923" s="9" t="e">
        <f ca="1">INDIRECT(ADDRESS(ROW(),Controls!#REF!+120))</f>
        <v>#REF!</v>
      </c>
      <c r="GW1923" s="9" t="e">
        <f ca="1">INDIRECT(ADDRESS(ROW(),Controls!#REF!+15))</f>
        <v>#REF!</v>
      </c>
      <c r="GX1923" s="9" t="e">
        <f ca="1">INDIRECT(ADDRESS(ROW(),Controls!#REF!+135))</f>
        <v>#REF!</v>
      </c>
      <c r="HJ1923" s="9" t="e">
        <f t="shared" ca="1" si="180"/>
        <v>#REF!</v>
      </c>
      <c r="HK1923" s="9" t="e">
        <f t="shared" ca="1" si="181"/>
        <v>#REF!</v>
      </c>
      <c r="HL1923" s="9" t="e">
        <f t="shared" ca="1" si="182"/>
        <v>#REF!</v>
      </c>
      <c r="HM1923" s="9" t="e">
        <f t="shared" ca="1" si="183"/>
        <v>#REF!</v>
      </c>
      <c r="HN1923" s="9" t="e">
        <f ca="1">SQRT($GS1923*(1-$GS1923/Controls!$D$15))</f>
        <v>#REF!</v>
      </c>
      <c r="HO1923" s="9" t="e">
        <f t="shared" ca="1" si="184"/>
        <v>#REF!</v>
      </c>
      <c r="HP1923" s="9" t="e">
        <f t="shared" ca="1" si="185"/>
        <v>#REF!</v>
      </c>
      <c r="HQ1923" s="9" t="e">
        <f ca="1">IF($GV1923=0,NA(),($GX1923*Controls!#REF!))</f>
        <v>#REF!</v>
      </c>
    </row>
    <row r="1924" spans="198:225" x14ac:dyDescent="0.25">
      <c r="GP1924" s="9" t="e">
        <f ca="1">INDIRECT(ADDRESS(ROW(),Controls!#REF!+30))</f>
        <v>#REF!</v>
      </c>
      <c r="GQ1924" s="9" t="e">
        <f ca="1">INDIRECT(ADDRESS(ROW(),Controls!#REF!+45))</f>
        <v>#REF!</v>
      </c>
      <c r="GR1924" s="9" t="e">
        <f ca="1">INDIRECT(ADDRESS(ROW(),Controls!#REF!+60))</f>
        <v>#REF!</v>
      </c>
      <c r="GS1924" s="9" t="e">
        <f ca="1">INDIRECT(ADDRESS(ROW(),Controls!#REF!+75))</f>
        <v>#REF!</v>
      </c>
      <c r="GT1924" s="9" t="e">
        <f ca="1">INDIRECT(ADDRESS(ROW(),Controls!#REF!+90))</f>
        <v>#REF!</v>
      </c>
      <c r="GU1924" s="9" t="e">
        <f ca="1">INDIRECT(ADDRESS(ROW(),Controls!#REF!+105))</f>
        <v>#REF!</v>
      </c>
      <c r="GV1924" s="9" t="e">
        <f ca="1">INDIRECT(ADDRESS(ROW(),Controls!#REF!+120))</f>
        <v>#REF!</v>
      </c>
      <c r="GW1924" s="9" t="e">
        <f ca="1">INDIRECT(ADDRESS(ROW(),Controls!#REF!+15))</f>
        <v>#REF!</v>
      </c>
      <c r="GX1924" s="9" t="e">
        <f ca="1">INDIRECT(ADDRESS(ROW(),Controls!#REF!+135))</f>
        <v>#REF!</v>
      </c>
      <c r="HJ1924" s="9" t="e">
        <f t="shared" ca="1" si="180"/>
        <v>#REF!</v>
      </c>
      <c r="HK1924" s="9" t="e">
        <f t="shared" ca="1" si="181"/>
        <v>#REF!</v>
      </c>
      <c r="HL1924" s="9" t="e">
        <f t="shared" ca="1" si="182"/>
        <v>#REF!</v>
      </c>
      <c r="HM1924" s="9" t="e">
        <f t="shared" ca="1" si="183"/>
        <v>#REF!</v>
      </c>
      <c r="HN1924" s="9" t="e">
        <f ca="1">SQRT($GS1924*(1-$GS1924/Controls!$D$15))</f>
        <v>#REF!</v>
      </c>
      <c r="HO1924" s="9" t="e">
        <f t="shared" ca="1" si="184"/>
        <v>#REF!</v>
      </c>
      <c r="HP1924" s="9" t="e">
        <f t="shared" ca="1" si="185"/>
        <v>#REF!</v>
      </c>
      <c r="HQ1924" s="9" t="e">
        <f ca="1">IF($GV1924=0,NA(),($GX1924*Controls!#REF!))</f>
        <v>#REF!</v>
      </c>
    </row>
    <row r="1925" spans="198:225" x14ac:dyDescent="0.25">
      <c r="GP1925" s="9" t="e">
        <f ca="1">INDIRECT(ADDRESS(ROW(),Controls!#REF!+30))</f>
        <v>#REF!</v>
      </c>
      <c r="GQ1925" s="9" t="e">
        <f ca="1">INDIRECT(ADDRESS(ROW(),Controls!#REF!+45))</f>
        <v>#REF!</v>
      </c>
      <c r="GR1925" s="9" t="e">
        <f ca="1">INDIRECT(ADDRESS(ROW(),Controls!#REF!+60))</f>
        <v>#REF!</v>
      </c>
      <c r="GS1925" s="9" t="e">
        <f ca="1">INDIRECT(ADDRESS(ROW(),Controls!#REF!+75))</f>
        <v>#REF!</v>
      </c>
      <c r="GT1925" s="9" t="e">
        <f ca="1">INDIRECT(ADDRESS(ROW(),Controls!#REF!+90))</f>
        <v>#REF!</v>
      </c>
      <c r="GU1925" s="9" t="e">
        <f ca="1">INDIRECT(ADDRESS(ROW(),Controls!#REF!+105))</f>
        <v>#REF!</v>
      </c>
      <c r="GV1925" s="9" t="e">
        <f ca="1">INDIRECT(ADDRESS(ROW(),Controls!#REF!+120))</f>
        <v>#REF!</v>
      </c>
      <c r="GW1925" s="9" t="e">
        <f ca="1">INDIRECT(ADDRESS(ROW(),Controls!#REF!+15))</f>
        <v>#REF!</v>
      </c>
      <c r="GX1925" s="9" t="e">
        <f ca="1">INDIRECT(ADDRESS(ROW(),Controls!#REF!+135))</f>
        <v>#REF!</v>
      </c>
      <c r="HJ1925" s="9" t="e">
        <f t="shared" ca="1" si="180"/>
        <v>#REF!</v>
      </c>
      <c r="HK1925" s="9" t="e">
        <f t="shared" ca="1" si="181"/>
        <v>#REF!</v>
      </c>
      <c r="HL1925" s="9" t="e">
        <f t="shared" ca="1" si="182"/>
        <v>#REF!</v>
      </c>
      <c r="HM1925" s="9" t="e">
        <f t="shared" ca="1" si="183"/>
        <v>#REF!</v>
      </c>
      <c r="HN1925" s="9" t="e">
        <f ca="1">SQRT($GS1925*(1-$GS1925/Controls!$D$15))</f>
        <v>#REF!</v>
      </c>
      <c r="HO1925" s="9" t="e">
        <f t="shared" ca="1" si="184"/>
        <v>#REF!</v>
      </c>
      <c r="HP1925" s="9" t="e">
        <f t="shared" ca="1" si="185"/>
        <v>#REF!</v>
      </c>
      <c r="HQ1925" s="9" t="e">
        <f ca="1">IF($GV1925=0,NA(),($GX1925*Controls!#REF!))</f>
        <v>#REF!</v>
      </c>
    </row>
    <row r="1926" spans="198:225" x14ac:dyDescent="0.25">
      <c r="GP1926" s="9" t="e">
        <f ca="1">INDIRECT(ADDRESS(ROW(),Controls!#REF!+30))</f>
        <v>#REF!</v>
      </c>
      <c r="GQ1926" s="9" t="e">
        <f ca="1">INDIRECT(ADDRESS(ROW(),Controls!#REF!+45))</f>
        <v>#REF!</v>
      </c>
      <c r="GR1926" s="9" t="e">
        <f ca="1">INDIRECT(ADDRESS(ROW(),Controls!#REF!+60))</f>
        <v>#REF!</v>
      </c>
      <c r="GS1926" s="9" t="e">
        <f ca="1">INDIRECT(ADDRESS(ROW(),Controls!#REF!+75))</f>
        <v>#REF!</v>
      </c>
      <c r="GT1926" s="9" t="e">
        <f ca="1">INDIRECT(ADDRESS(ROW(),Controls!#REF!+90))</f>
        <v>#REF!</v>
      </c>
      <c r="GU1926" s="9" t="e">
        <f ca="1">INDIRECT(ADDRESS(ROW(),Controls!#REF!+105))</f>
        <v>#REF!</v>
      </c>
      <c r="GV1926" s="9" t="e">
        <f ca="1">INDIRECT(ADDRESS(ROW(),Controls!#REF!+120))</f>
        <v>#REF!</v>
      </c>
      <c r="GW1926" s="9" t="e">
        <f ca="1">INDIRECT(ADDRESS(ROW(),Controls!#REF!+15))</f>
        <v>#REF!</v>
      </c>
      <c r="GX1926" s="9" t="e">
        <f ca="1">INDIRECT(ADDRESS(ROW(),Controls!#REF!+135))</f>
        <v>#REF!</v>
      </c>
      <c r="HJ1926" s="9" t="e">
        <f t="shared" ca="1" si="180"/>
        <v>#REF!</v>
      </c>
      <c r="HK1926" s="9" t="e">
        <f t="shared" ca="1" si="181"/>
        <v>#REF!</v>
      </c>
      <c r="HL1926" s="9" t="e">
        <f t="shared" ca="1" si="182"/>
        <v>#REF!</v>
      </c>
      <c r="HM1926" s="9" t="e">
        <f t="shared" ca="1" si="183"/>
        <v>#REF!</v>
      </c>
      <c r="HN1926" s="9" t="e">
        <f ca="1">SQRT($GS1926*(1-$GS1926/Controls!$D$15))</f>
        <v>#REF!</v>
      </c>
      <c r="HO1926" s="9" t="e">
        <f t="shared" ca="1" si="184"/>
        <v>#REF!</v>
      </c>
      <c r="HP1926" s="9" t="e">
        <f t="shared" ca="1" si="185"/>
        <v>#REF!</v>
      </c>
      <c r="HQ1926" s="9" t="e">
        <f ca="1">IF($GV1926=0,NA(),($GX1926*Controls!#REF!))</f>
        <v>#REF!</v>
      </c>
    </row>
    <row r="1927" spans="198:225" x14ac:dyDescent="0.25">
      <c r="GP1927" s="9" t="e">
        <f ca="1">INDIRECT(ADDRESS(ROW(),Controls!#REF!+30))</f>
        <v>#REF!</v>
      </c>
      <c r="GQ1927" s="9" t="e">
        <f ca="1">INDIRECT(ADDRESS(ROW(),Controls!#REF!+45))</f>
        <v>#REF!</v>
      </c>
      <c r="GR1927" s="9" t="e">
        <f ca="1">INDIRECT(ADDRESS(ROW(),Controls!#REF!+60))</f>
        <v>#REF!</v>
      </c>
      <c r="GS1927" s="9" t="e">
        <f ca="1">INDIRECT(ADDRESS(ROW(),Controls!#REF!+75))</f>
        <v>#REF!</v>
      </c>
      <c r="GT1927" s="9" t="e">
        <f ca="1">INDIRECT(ADDRESS(ROW(),Controls!#REF!+90))</f>
        <v>#REF!</v>
      </c>
      <c r="GU1927" s="9" t="e">
        <f ca="1">INDIRECT(ADDRESS(ROW(),Controls!#REF!+105))</f>
        <v>#REF!</v>
      </c>
      <c r="GV1927" s="9" t="e">
        <f ca="1">INDIRECT(ADDRESS(ROW(),Controls!#REF!+120))</f>
        <v>#REF!</v>
      </c>
      <c r="GW1927" s="9" t="e">
        <f ca="1">INDIRECT(ADDRESS(ROW(),Controls!#REF!+15))</f>
        <v>#REF!</v>
      </c>
      <c r="GX1927" s="9" t="e">
        <f ca="1">INDIRECT(ADDRESS(ROW(),Controls!#REF!+135))</f>
        <v>#REF!</v>
      </c>
      <c r="HJ1927" s="9" t="e">
        <f t="shared" ca="1" si="180"/>
        <v>#REF!</v>
      </c>
      <c r="HK1927" s="9" t="e">
        <f t="shared" ca="1" si="181"/>
        <v>#REF!</v>
      </c>
      <c r="HL1927" s="9" t="e">
        <f t="shared" ca="1" si="182"/>
        <v>#REF!</v>
      </c>
      <c r="HM1927" s="9" t="e">
        <f t="shared" ca="1" si="183"/>
        <v>#REF!</v>
      </c>
      <c r="HN1927" s="9" t="e">
        <f ca="1">SQRT($GS1927*(1-$GS1927/Controls!$D$15))</f>
        <v>#REF!</v>
      </c>
      <c r="HO1927" s="9" t="e">
        <f t="shared" ca="1" si="184"/>
        <v>#REF!</v>
      </c>
      <c r="HP1927" s="9" t="e">
        <f t="shared" ca="1" si="185"/>
        <v>#REF!</v>
      </c>
      <c r="HQ1927" s="9" t="e">
        <f ca="1">IF($GV1927=0,NA(),($GX1927*Controls!#REF!))</f>
        <v>#REF!</v>
      </c>
    </row>
    <row r="1928" spans="198:225" x14ac:dyDescent="0.25">
      <c r="GP1928" s="9" t="e">
        <f ca="1">INDIRECT(ADDRESS(ROW(),Controls!#REF!+30))</f>
        <v>#REF!</v>
      </c>
      <c r="GQ1928" s="9" t="e">
        <f ca="1">INDIRECT(ADDRESS(ROW(),Controls!#REF!+45))</f>
        <v>#REF!</v>
      </c>
      <c r="GR1928" s="9" t="e">
        <f ca="1">INDIRECT(ADDRESS(ROW(),Controls!#REF!+60))</f>
        <v>#REF!</v>
      </c>
      <c r="GS1928" s="9" t="e">
        <f ca="1">INDIRECT(ADDRESS(ROW(),Controls!#REF!+75))</f>
        <v>#REF!</v>
      </c>
      <c r="GT1928" s="9" t="e">
        <f ca="1">INDIRECT(ADDRESS(ROW(),Controls!#REF!+90))</f>
        <v>#REF!</v>
      </c>
      <c r="GU1928" s="9" t="e">
        <f ca="1">INDIRECT(ADDRESS(ROW(),Controls!#REF!+105))</f>
        <v>#REF!</v>
      </c>
      <c r="GV1928" s="9" t="e">
        <f ca="1">INDIRECT(ADDRESS(ROW(),Controls!#REF!+120))</f>
        <v>#REF!</v>
      </c>
      <c r="GW1928" s="9" t="e">
        <f ca="1">INDIRECT(ADDRESS(ROW(),Controls!#REF!+15))</f>
        <v>#REF!</v>
      </c>
      <c r="GX1928" s="9" t="e">
        <f ca="1">INDIRECT(ADDRESS(ROW(),Controls!#REF!+135))</f>
        <v>#REF!</v>
      </c>
      <c r="HJ1928" s="9" t="e">
        <f t="shared" ca="1" si="180"/>
        <v>#REF!</v>
      </c>
      <c r="HK1928" s="9" t="e">
        <f t="shared" ca="1" si="181"/>
        <v>#REF!</v>
      </c>
      <c r="HL1928" s="9" t="e">
        <f t="shared" ca="1" si="182"/>
        <v>#REF!</v>
      </c>
      <c r="HM1928" s="9" t="e">
        <f t="shared" ca="1" si="183"/>
        <v>#REF!</v>
      </c>
      <c r="HN1928" s="9" t="e">
        <f ca="1">SQRT($GS1928*(1-$GS1928/Controls!$D$15))</f>
        <v>#REF!</v>
      </c>
      <c r="HO1928" s="9" t="e">
        <f t="shared" ca="1" si="184"/>
        <v>#REF!</v>
      </c>
      <c r="HP1928" s="9" t="e">
        <f t="shared" ca="1" si="185"/>
        <v>#REF!</v>
      </c>
      <c r="HQ1928" s="9" t="e">
        <f ca="1">IF($GV1928=0,NA(),($GX1928*Controls!#REF!))</f>
        <v>#REF!</v>
      </c>
    </row>
    <row r="1929" spans="198:225" x14ac:dyDescent="0.25">
      <c r="GP1929" s="9" t="e">
        <f ca="1">INDIRECT(ADDRESS(ROW(),Controls!#REF!+30))</f>
        <v>#REF!</v>
      </c>
      <c r="GQ1929" s="9" t="e">
        <f ca="1">INDIRECT(ADDRESS(ROW(),Controls!#REF!+45))</f>
        <v>#REF!</v>
      </c>
      <c r="GR1929" s="9" t="e">
        <f ca="1">INDIRECT(ADDRESS(ROW(),Controls!#REF!+60))</f>
        <v>#REF!</v>
      </c>
      <c r="GS1929" s="9" t="e">
        <f ca="1">INDIRECT(ADDRESS(ROW(),Controls!#REF!+75))</f>
        <v>#REF!</v>
      </c>
      <c r="GT1929" s="9" t="e">
        <f ca="1">INDIRECT(ADDRESS(ROW(),Controls!#REF!+90))</f>
        <v>#REF!</v>
      </c>
      <c r="GU1929" s="9" t="e">
        <f ca="1">INDIRECT(ADDRESS(ROW(),Controls!#REF!+105))</f>
        <v>#REF!</v>
      </c>
      <c r="GV1929" s="9" t="e">
        <f ca="1">INDIRECT(ADDRESS(ROW(),Controls!#REF!+120))</f>
        <v>#REF!</v>
      </c>
      <c r="GW1929" s="9" t="e">
        <f ca="1">INDIRECT(ADDRESS(ROW(),Controls!#REF!+15))</f>
        <v>#REF!</v>
      </c>
      <c r="GX1929" s="9" t="e">
        <f ca="1">INDIRECT(ADDRESS(ROW(),Controls!#REF!+135))</f>
        <v>#REF!</v>
      </c>
      <c r="HJ1929" s="9" t="e">
        <f t="shared" ca="1" si="180"/>
        <v>#REF!</v>
      </c>
      <c r="HK1929" s="9" t="e">
        <f t="shared" ca="1" si="181"/>
        <v>#REF!</v>
      </c>
      <c r="HL1929" s="9" t="e">
        <f t="shared" ca="1" si="182"/>
        <v>#REF!</v>
      </c>
      <c r="HM1929" s="9" t="e">
        <f t="shared" ca="1" si="183"/>
        <v>#REF!</v>
      </c>
      <c r="HN1929" s="9" t="e">
        <f ca="1">SQRT($GS1929*(1-$GS1929/Controls!$D$15))</f>
        <v>#REF!</v>
      </c>
      <c r="HO1929" s="9" t="e">
        <f t="shared" ca="1" si="184"/>
        <v>#REF!</v>
      </c>
      <c r="HP1929" s="9" t="e">
        <f t="shared" ca="1" si="185"/>
        <v>#REF!</v>
      </c>
      <c r="HQ1929" s="9" t="e">
        <f ca="1">IF($GV1929=0,NA(),($GX1929*Controls!#REF!))</f>
        <v>#REF!</v>
      </c>
    </row>
    <row r="1930" spans="198:225" x14ac:dyDescent="0.25">
      <c r="GP1930" s="9" t="e">
        <f ca="1">INDIRECT(ADDRESS(ROW(),Controls!#REF!+30))</f>
        <v>#REF!</v>
      </c>
      <c r="GQ1930" s="9" t="e">
        <f ca="1">INDIRECT(ADDRESS(ROW(),Controls!#REF!+45))</f>
        <v>#REF!</v>
      </c>
      <c r="GR1930" s="9" t="e">
        <f ca="1">INDIRECT(ADDRESS(ROW(),Controls!#REF!+60))</f>
        <v>#REF!</v>
      </c>
      <c r="GS1930" s="9" t="e">
        <f ca="1">INDIRECT(ADDRESS(ROW(),Controls!#REF!+75))</f>
        <v>#REF!</v>
      </c>
      <c r="GT1930" s="9" t="e">
        <f ca="1">INDIRECT(ADDRESS(ROW(),Controls!#REF!+90))</f>
        <v>#REF!</v>
      </c>
      <c r="GU1930" s="9" t="e">
        <f ca="1">INDIRECT(ADDRESS(ROW(),Controls!#REF!+105))</f>
        <v>#REF!</v>
      </c>
      <c r="GV1930" s="9" t="e">
        <f ca="1">INDIRECT(ADDRESS(ROW(),Controls!#REF!+120))</f>
        <v>#REF!</v>
      </c>
      <c r="GW1930" s="9" t="e">
        <f ca="1">INDIRECT(ADDRESS(ROW(),Controls!#REF!+15))</f>
        <v>#REF!</v>
      </c>
      <c r="GX1930" s="9" t="e">
        <f ca="1">INDIRECT(ADDRESS(ROW(),Controls!#REF!+135))</f>
        <v>#REF!</v>
      </c>
      <c r="HJ1930" s="9" t="e">
        <f t="shared" ca="1" si="180"/>
        <v>#REF!</v>
      </c>
      <c r="HK1930" s="9" t="e">
        <f t="shared" ca="1" si="181"/>
        <v>#REF!</v>
      </c>
      <c r="HL1930" s="9" t="e">
        <f t="shared" ca="1" si="182"/>
        <v>#REF!</v>
      </c>
      <c r="HM1930" s="9" t="e">
        <f t="shared" ca="1" si="183"/>
        <v>#REF!</v>
      </c>
      <c r="HN1930" s="9" t="e">
        <f ca="1">SQRT($GS1930*(1-$GS1930/Controls!$D$15))</f>
        <v>#REF!</v>
      </c>
      <c r="HO1930" s="9" t="e">
        <f t="shared" ca="1" si="184"/>
        <v>#REF!</v>
      </c>
      <c r="HP1930" s="9" t="e">
        <f t="shared" ca="1" si="185"/>
        <v>#REF!</v>
      </c>
      <c r="HQ1930" s="9" t="e">
        <f ca="1">IF($GV1930=0,NA(),($GX1930*Controls!#REF!))</f>
        <v>#REF!</v>
      </c>
    </row>
    <row r="1931" spans="198:225" x14ac:dyDescent="0.25">
      <c r="GP1931" s="9" t="e">
        <f ca="1">INDIRECT(ADDRESS(ROW(),Controls!#REF!+30))</f>
        <v>#REF!</v>
      </c>
      <c r="GQ1931" s="9" t="e">
        <f ca="1">INDIRECT(ADDRESS(ROW(),Controls!#REF!+45))</f>
        <v>#REF!</v>
      </c>
      <c r="GR1931" s="9" t="e">
        <f ca="1">INDIRECT(ADDRESS(ROW(),Controls!#REF!+60))</f>
        <v>#REF!</v>
      </c>
      <c r="GS1931" s="9" t="e">
        <f ca="1">INDIRECT(ADDRESS(ROW(),Controls!#REF!+75))</f>
        <v>#REF!</v>
      </c>
      <c r="GT1931" s="9" t="e">
        <f ca="1">INDIRECT(ADDRESS(ROW(),Controls!#REF!+90))</f>
        <v>#REF!</v>
      </c>
      <c r="GU1931" s="9" t="e">
        <f ca="1">INDIRECT(ADDRESS(ROW(),Controls!#REF!+105))</f>
        <v>#REF!</v>
      </c>
      <c r="GV1931" s="9" t="e">
        <f ca="1">INDIRECT(ADDRESS(ROW(),Controls!#REF!+120))</f>
        <v>#REF!</v>
      </c>
      <c r="GW1931" s="9" t="e">
        <f ca="1">INDIRECT(ADDRESS(ROW(),Controls!#REF!+15))</f>
        <v>#REF!</v>
      </c>
      <c r="GX1931" s="9" t="e">
        <f ca="1">INDIRECT(ADDRESS(ROW(),Controls!#REF!+135))</f>
        <v>#REF!</v>
      </c>
      <c r="HJ1931" s="9" t="e">
        <f t="shared" ca="1" si="180"/>
        <v>#REF!</v>
      </c>
      <c r="HK1931" s="9" t="e">
        <f t="shared" ca="1" si="181"/>
        <v>#REF!</v>
      </c>
      <c r="HL1931" s="9" t="e">
        <f t="shared" ca="1" si="182"/>
        <v>#REF!</v>
      </c>
      <c r="HM1931" s="9" t="e">
        <f t="shared" ca="1" si="183"/>
        <v>#REF!</v>
      </c>
      <c r="HN1931" s="9" t="e">
        <f ca="1">SQRT($GS1931*(1-$GS1931/Controls!$D$15))</f>
        <v>#REF!</v>
      </c>
      <c r="HO1931" s="9" t="e">
        <f t="shared" ca="1" si="184"/>
        <v>#REF!</v>
      </c>
      <c r="HP1931" s="9" t="e">
        <f t="shared" ca="1" si="185"/>
        <v>#REF!</v>
      </c>
      <c r="HQ1931" s="9" t="e">
        <f ca="1">IF($GV1931=0,NA(),($GX1931*Controls!#REF!))</f>
        <v>#REF!</v>
      </c>
    </row>
    <row r="1932" spans="198:225" x14ac:dyDescent="0.25">
      <c r="GP1932" s="9" t="e">
        <f ca="1">INDIRECT(ADDRESS(ROW(),Controls!#REF!+30))</f>
        <v>#REF!</v>
      </c>
      <c r="GQ1932" s="9" t="e">
        <f ca="1">INDIRECT(ADDRESS(ROW(),Controls!#REF!+45))</f>
        <v>#REF!</v>
      </c>
      <c r="GR1932" s="9" t="e">
        <f ca="1">INDIRECT(ADDRESS(ROW(),Controls!#REF!+60))</f>
        <v>#REF!</v>
      </c>
      <c r="GS1932" s="9" t="e">
        <f ca="1">INDIRECT(ADDRESS(ROW(),Controls!#REF!+75))</f>
        <v>#REF!</v>
      </c>
      <c r="GT1932" s="9" t="e">
        <f ca="1">INDIRECT(ADDRESS(ROW(),Controls!#REF!+90))</f>
        <v>#REF!</v>
      </c>
      <c r="GU1932" s="9" t="e">
        <f ca="1">INDIRECT(ADDRESS(ROW(),Controls!#REF!+105))</f>
        <v>#REF!</v>
      </c>
      <c r="GV1932" s="9" t="e">
        <f ca="1">INDIRECT(ADDRESS(ROW(),Controls!#REF!+120))</f>
        <v>#REF!</v>
      </c>
      <c r="GW1932" s="9" t="e">
        <f ca="1">INDIRECT(ADDRESS(ROW(),Controls!#REF!+15))</f>
        <v>#REF!</v>
      </c>
      <c r="GX1932" s="9" t="e">
        <f ca="1">INDIRECT(ADDRESS(ROW(),Controls!#REF!+135))</f>
        <v>#REF!</v>
      </c>
      <c r="HJ1932" s="9" t="e">
        <f t="shared" ca="1" si="180"/>
        <v>#REF!</v>
      </c>
      <c r="HK1932" s="9" t="e">
        <f t="shared" ca="1" si="181"/>
        <v>#REF!</v>
      </c>
      <c r="HL1932" s="9" t="e">
        <f t="shared" ca="1" si="182"/>
        <v>#REF!</v>
      </c>
      <c r="HM1932" s="9" t="e">
        <f t="shared" ca="1" si="183"/>
        <v>#REF!</v>
      </c>
      <c r="HN1932" s="9" t="e">
        <f ca="1">SQRT($GS1932*(1-$GS1932/Controls!$D$15))</f>
        <v>#REF!</v>
      </c>
      <c r="HO1932" s="9" t="e">
        <f t="shared" ca="1" si="184"/>
        <v>#REF!</v>
      </c>
      <c r="HP1932" s="9" t="e">
        <f t="shared" ca="1" si="185"/>
        <v>#REF!</v>
      </c>
      <c r="HQ1932" s="9" t="e">
        <f ca="1">IF($GV1932=0,NA(),($GX1932*Controls!#REF!))</f>
        <v>#REF!</v>
      </c>
    </row>
    <row r="1933" spans="198:225" x14ac:dyDescent="0.25">
      <c r="GP1933" s="9" t="e">
        <f ca="1">INDIRECT(ADDRESS(ROW(),Controls!#REF!+30))</f>
        <v>#REF!</v>
      </c>
      <c r="GQ1933" s="9" t="e">
        <f ca="1">INDIRECT(ADDRESS(ROW(),Controls!#REF!+45))</f>
        <v>#REF!</v>
      </c>
      <c r="GR1933" s="9" t="e">
        <f ca="1">INDIRECT(ADDRESS(ROW(),Controls!#REF!+60))</f>
        <v>#REF!</v>
      </c>
      <c r="GS1933" s="9" t="e">
        <f ca="1">INDIRECT(ADDRESS(ROW(),Controls!#REF!+75))</f>
        <v>#REF!</v>
      </c>
      <c r="GT1933" s="9" t="e">
        <f ca="1">INDIRECT(ADDRESS(ROW(),Controls!#REF!+90))</f>
        <v>#REF!</v>
      </c>
      <c r="GU1933" s="9" t="e">
        <f ca="1">INDIRECT(ADDRESS(ROW(),Controls!#REF!+105))</f>
        <v>#REF!</v>
      </c>
      <c r="GV1933" s="9" t="e">
        <f ca="1">INDIRECT(ADDRESS(ROW(),Controls!#REF!+120))</f>
        <v>#REF!</v>
      </c>
      <c r="GW1933" s="9" t="e">
        <f ca="1">INDIRECT(ADDRESS(ROW(),Controls!#REF!+15))</f>
        <v>#REF!</v>
      </c>
      <c r="GX1933" s="9" t="e">
        <f ca="1">INDIRECT(ADDRESS(ROW(),Controls!#REF!+135))</f>
        <v>#REF!</v>
      </c>
      <c r="HJ1933" s="9" t="e">
        <f t="shared" ca="1" si="180"/>
        <v>#REF!</v>
      </c>
      <c r="HK1933" s="9" t="e">
        <f t="shared" ca="1" si="181"/>
        <v>#REF!</v>
      </c>
      <c r="HL1933" s="9" t="e">
        <f t="shared" ca="1" si="182"/>
        <v>#REF!</v>
      </c>
      <c r="HM1933" s="9" t="e">
        <f t="shared" ca="1" si="183"/>
        <v>#REF!</v>
      </c>
      <c r="HN1933" s="9" t="e">
        <f ca="1">SQRT($GS1933*(1-$GS1933/Controls!$D$15))</f>
        <v>#REF!</v>
      </c>
      <c r="HO1933" s="9" t="e">
        <f t="shared" ca="1" si="184"/>
        <v>#REF!</v>
      </c>
      <c r="HP1933" s="9" t="e">
        <f t="shared" ca="1" si="185"/>
        <v>#REF!</v>
      </c>
      <c r="HQ1933" s="9" t="e">
        <f ca="1">IF($GV1933=0,NA(),($GX1933*Controls!#REF!))</f>
        <v>#REF!</v>
      </c>
    </row>
    <row r="1934" spans="198:225" x14ac:dyDescent="0.25">
      <c r="GP1934" s="9" t="e">
        <f ca="1">INDIRECT(ADDRESS(ROW(),Controls!#REF!+30))</f>
        <v>#REF!</v>
      </c>
      <c r="GQ1934" s="9" t="e">
        <f ca="1">INDIRECT(ADDRESS(ROW(),Controls!#REF!+45))</f>
        <v>#REF!</v>
      </c>
      <c r="GR1934" s="9" t="e">
        <f ca="1">INDIRECT(ADDRESS(ROW(),Controls!#REF!+60))</f>
        <v>#REF!</v>
      </c>
      <c r="GS1934" s="9" t="e">
        <f ca="1">INDIRECT(ADDRESS(ROW(),Controls!#REF!+75))</f>
        <v>#REF!</v>
      </c>
      <c r="GT1934" s="9" t="e">
        <f ca="1">INDIRECT(ADDRESS(ROW(),Controls!#REF!+90))</f>
        <v>#REF!</v>
      </c>
      <c r="GU1934" s="9" t="e">
        <f ca="1">INDIRECT(ADDRESS(ROW(),Controls!#REF!+105))</f>
        <v>#REF!</v>
      </c>
      <c r="GV1934" s="9" t="e">
        <f ca="1">INDIRECT(ADDRESS(ROW(),Controls!#REF!+120))</f>
        <v>#REF!</v>
      </c>
      <c r="GW1934" s="9" t="e">
        <f ca="1">INDIRECT(ADDRESS(ROW(),Controls!#REF!+15))</f>
        <v>#REF!</v>
      </c>
      <c r="GX1934" s="9" t="e">
        <f ca="1">INDIRECT(ADDRESS(ROW(),Controls!#REF!+135))</f>
        <v>#REF!</v>
      </c>
      <c r="HJ1934" s="9" t="e">
        <f t="shared" ca="1" si="180"/>
        <v>#REF!</v>
      </c>
      <c r="HK1934" s="9" t="e">
        <f t="shared" ca="1" si="181"/>
        <v>#REF!</v>
      </c>
      <c r="HL1934" s="9" t="e">
        <f t="shared" ca="1" si="182"/>
        <v>#REF!</v>
      </c>
      <c r="HM1934" s="9" t="e">
        <f t="shared" ca="1" si="183"/>
        <v>#REF!</v>
      </c>
      <c r="HN1934" s="9" t="e">
        <f ca="1">SQRT($GS1934*(1-$GS1934/Controls!$D$15))</f>
        <v>#REF!</v>
      </c>
      <c r="HO1934" s="9" t="e">
        <f t="shared" ca="1" si="184"/>
        <v>#REF!</v>
      </c>
      <c r="HP1934" s="9" t="e">
        <f t="shared" ca="1" si="185"/>
        <v>#REF!</v>
      </c>
      <c r="HQ1934" s="9" t="e">
        <f ca="1">IF($GV1934=0,NA(),($GX1934*Controls!#REF!))</f>
        <v>#REF!</v>
      </c>
    </row>
    <row r="1935" spans="198:225" x14ac:dyDescent="0.25">
      <c r="GP1935" s="9" t="e">
        <f ca="1">INDIRECT(ADDRESS(ROW(),Controls!#REF!+30))</f>
        <v>#REF!</v>
      </c>
      <c r="GQ1935" s="9" t="e">
        <f ca="1">INDIRECT(ADDRESS(ROW(),Controls!#REF!+45))</f>
        <v>#REF!</v>
      </c>
      <c r="GR1935" s="9" t="e">
        <f ca="1">INDIRECT(ADDRESS(ROW(),Controls!#REF!+60))</f>
        <v>#REF!</v>
      </c>
      <c r="GS1935" s="9" t="e">
        <f ca="1">INDIRECT(ADDRESS(ROW(),Controls!#REF!+75))</f>
        <v>#REF!</v>
      </c>
      <c r="GT1935" s="9" t="e">
        <f ca="1">INDIRECT(ADDRESS(ROW(),Controls!#REF!+90))</f>
        <v>#REF!</v>
      </c>
      <c r="GU1935" s="9" t="e">
        <f ca="1">INDIRECT(ADDRESS(ROW(),Controls!#REF!+105))</f>
        <v>#REF!</v>
      </c>
      <c r="GV1935" s="9" t="e">
        <f ca="1">INDIRECT(ADDRESS(ROW(),Controls!#REF!+120))</f>
        <v>#REF!</v>
      </c>
      <c r="GW1935" s="9" t="e">
        <f ca="1">INDIRECT(ADDRESS(ROW(),Controls!#REF!+15))</f>
        <v>#REF!</v>
      </c>
      <c r="GX1935" s="9" t="e">
        <f ca="1">INDIRECT(ADDRESS(ROW(),Controls!#REF!+135))</f>
        <v>#REF!</v>
      </c>
      <c r="HJ1935" s="9" t="e">
        <f t="shared" ca="1" si="180"/>
        <v>#REF!</v>
      </c>
      <c r="HK1935" s="9" t="e">
        <f t="shared" ca="1" si="181"/>
        <v>#REF!</v>
      </c>
      <c r="HL1935" s="9" t="e">
        <f t="shared" ca="1" si="182"/>
        <v>#REF!</v>
      </c>
      <c r="HM1935" s="9" t="e">
        <f t="shared" ca="1" si="183"/>
        <v>#REF!</v>
      </c>
      <c r="HN1935" s="9" t="e">
        <f ca="1">SQRT($GS1935*(1-$GS1935/Controls!$D$15))</f>
        <v>#REF!</v>
      </c>
      <c r="HO1935" s="9" t="e">
        <f t="shared" ca="1" si="184"/>
        <v>#REF!</v>
      </c>
      <c r="HP1935" s="9" t="e">
        <f t="shared" ca="1" si="185"/>
        <v>#REF!</v>
      </c>
      <c r="HQ1935" s="9" t="e">
        <f ca="1">IF($GV1935=0,NA(),($GX1935*Controls!#REF!))</f>
        <v>#REF!</v>
      </c>
    </row>
    <row r="1936" spans="198:225" x14ac:dyDescent="0.25">
      <c r="GP1936" s="9" t="e">
        <f ca="1">INDIRECT(ADDRESS(ROW(),Controls!#REF!+30))</f>
        <v>#REF!</v>
      </c>
      <c r="GQ1936" s="9" t="e">
        <f ca="1">INDIRECT(ADDRESS(ROW(),Controls!#REF!+45))</f>
        <v>#REF!</v>
      </c>
      <c r="GR1936" s="9" t="e">
        <f ca="1">INDIRECT(ADDRESS(ROW(),Controls!#REF!+60))</f>
        <v>#REF!</v>
      </c>
      <c r="GS1936" s="9" t="e">
        <f ca="1">INDIRECT(ADDRESS(ROW(),Controls!#REF!+75))</f>
        <v>#REF!</v>
      </c>
      <c r="GT1936" s="9" t="e">
        <f ca="1">INDIRECT(ADDRESS(ROW(),Controls!#REF!+90))</f>
        <v>#REF!</v>
      </c>
      <c r="GU1936" s="9" t="e">
        <f ca="1">INDIRECT(ADDRESS(ROW(),Controls!#REF!+105))</f>
        <v>#REF!</v>
      </c>
      <c r="GV1936" s="9" t="e">
        <f ca="1">INDIRECT(ADDRESS(ROW(),Controls!#REF!+120))</f>
        <v>#REF!</v>
      </c>
      <c r="GW1936" s="9" t="e">
        <f ca="1">INDIRECT(ADDRESS(ROW(),Controls!#REF!+15))</f>
        <v>#REF!</v>
      </c>
      <c r="GX1936" s="9" t="e">
        <f ca="1">INDIRECT(ADDRESS(ROW(),Controls!#REF!+135))</f>
        <v>#REF!</v>
      </c>
      <c r="HJ1936" s="9" t="e">
        <f t="shared" ca="1" si="180"/>
        <v>#REF!</v>
      </c>
      <c r="HK1936" s="9" t="e">
        <f t="shared" ca="1" si="181"/>
        <v>#REF!</v>
      </c>
      <c r="HL1936" s="9" t="e">
        <f t="shared" ca="1" si="182"/>
        <v>#REF!</v>
      </c>
      <c r="HM1936" s="9" t="e">
        <f t="shared" ca="1" si="183"/>
        <v>#REF!</v>
      </c>
      <c r="HN1936" s="9" t="e">
        <f ca="1">SQRT($GS1936*(1-$GS1936/Controls!$D$15))</f>
        <v>#REF!</v>
      </c>
      <c r="HO1936" s="9" t="e">
        <f t="shared" ca="1" si="184"/>
        <v>#REF!</v>
      </c>
      <c r="HP1936" s="9" t="e">
        <f t="shared" ca="1" si="185"/>
        <v>#REF!</v>
      </c>
      <c r="HQ1936" s="9" t="e">
        <f ca="1">IF($GV1936=0,NA(),($GX1936*Controls!#REF!))</f>
        <v>#REF!</v>
      </c>
    </row>
    <row r="1937" spans="198:225" x14ac:dyDescent="0.25">
      <c r="GP1937" s="9" t="e">
        <f ca="1">INDIRECT(ADDRESS(ROW(),Controls!#REF!+30))</f>
        <v>#REF!</v>
      </c>
      <c r="GQ1937" s="9" t="e">
        <f ca="1">INDIRECT(ADDRESS(ROW(),Controls!#REF!+45))</f>
        <v>#REF!</v>
      </c>
      <c r="GR1937" s="9" t="e">
        <f ca="1">INDIRECT(ADDRESS(ROW(),Controls!#REF!+60))</f>
        <v>#REF!</v>
      </c>
      <c r="GS1937" s="9" t="e">
        <f ca="1">INDIRECT(ADDRESS(ROW(),Controls!#REF!+75))</f>
        <v>#REF!</v>
      </c>
      <c r="GT1937" s="9" t="e">
        <f ca="1">INDIRECT(ADDRESS(ROW(),Controls!#REF!+90))</f>
        <v>#REF!</v>
      </c>
      <c r="GU1937" s="9" t="e">
        <f ca="1">INDIRECT(ADDRESS(ROW(),Controls!#REF!+105))</f>
        <v>#REF!</v>
      </c>
      <c r="GV1937" s="9" t="e">
        <f ca="1">INDIRECT(ADDRESS(ROW(),Controls!#REF!+120))</f>
        <v>#REF!</v>
      </c>
      <c r="GW1937" s="9" t="e">
        <f ca="1">INDIRECT(ADDRESS(ROW(),Controls!#REF!+15))</f>
        <v>#REF!</v>
      </c>
      <c r="GX1937" s="9" t="e">
        <f ca="1">INDIRECT(ADDRESS(ROW(),Controls!#REF!+135))</f>
        <v>#REF!</v>
      </c>
      <c r="HJ1937" s="9" t="e">
        <f t="shared" ca="1" si="180"/>
        <v>#REF!</v>
      </c>
      <c r="HK1937" s="9" t="e">
        <f t="shared" ca="1" si="181"/>
        <v>#REF!</v>
      </c>
      <c r="HL1937" s="9" t="e">
        <f t="shared" ca="1" si="182"/>
        <v>#REF!</v>
      </c>
      <c r="HM1937" s="9" t="e">
        <f t="shared" ca="1" si="183"/>
        <v>#REF!</v>
      </c>
      <c r="HN1937" s="9" t="e">
        <f ca="1">SQRT($GS1937*(1-$GS1937/Controls!$D$15))</f>
        <v>#REF!</v>
      </c>
      <c r="HO1937" s="9" t="e">
        <f t="shared" ca="1" si="184"/>
        <v>#REF!</v>
      </c>
      <c r="HP1937" s="9" t="e">
        <f t="shared" ca="1" si="185"/>
        <v>#REF!</v>
      </c>
      <c r="HQ1937" s="9" t="e">
        <f ca="1">IF($GV1937=0,NA(),($GX1937*Controls!#REF!))</f>
        <v>#REF!</v>
      </c>
    </row>
    <row r="1938" spans="198:225" x14ac:dyDescent="0.25">
      <c r="GP1938" s="9" t="e">
        <f ca="1">INDIRECT(ADDRESS(ROW(),Controls!#REF!+30))</f>
        <v>#REF!</v>
      </c>
      <c r="GQ1938" s="9" t="e">
        <f ca="1">INDIRECT(ADDRESS(ROW(),Controls!#REF!+45))</f>
        <v>#REF!</v>
      </c>
      <c r="GR1938" s="9" t="e">
        <f ca="1">INDIRECT(ADDRESS(ROW(),Controls!#REF!+60))</f>
        <v>#REF!</v>
      </c>
      <c r="GS1938" s="9" t="e">
        <f ca="1">INDIRECT(ADDRESS(ROW(),Controls!#REF!+75))</f>
        <v>#REF!</v>
      </c>
      <c r="GT1938" s="9" t="e">
        <f ca="1">INDIRECT(ADDRESS(ROW(),Controls!#REF!+90))</f>
        <v>#REF!</v>
      </c>
      <c r="GU1938" s="9" t="e">
        <f ca="1">INDIRECT(ADDRESS(ROW(),Controls!#REF!+105))</f>
        <v>#REF!</v>
      </c>
      <c r="GV1938" s="9" t="e">
        <f ca="1">INDIRECT(ADDRESS(ROW(),Controls!#REF!+120))</f>
        <v>#REF!</v>
      </c>
      <c r="GW1938" s="9" t="e">
        <f ca="1">INDIRECT(ADDRESS(ROW(),Controls!#REF!+15))</f>
        <v>#REF!</v>
      </c>
      <c r="GX1938" s="9" t="e">
        <f ca="1">INDIRECT(ADDRESS(ROW(),Controls!#REF!+135))</f>
        <v>#REF!</v>
      </c>
      <c r="HJ1938" s="9" t="e">
        <f t="shared" ca="1" si="180"/>
        <v>#REF!</v>
      </c>
      <c r="HK1938" s="9" t="e">
        <f t="shared" ca="1" si="181"/>
        <v>#REF!</v>
      </c>
      <c r="HL1938" s="9" t="e">
        <f t="shared" ca="1" si="182"/>
        <v>#REF!</v>
      </c>
      <c r="HM1938" s="9" t="e">
        <f t="shared" ca="1" si="183"/>
        <v>#REF!</v>
      </c>
      <c r="HN1938" s="9" t="e">
        <f ca="1">SQRT($GS1938*(1-$GS1938/Controls!$D$15))</f>
        <v>#REF!</v>
      </c>
      <c r="HO1938" s="9" t="e">
        <f t="shared" ca="1" si="184"/>
        <v>#REF!</v>
      </c>
      <c r="HP1938" s="9" t="e">
        <f t="shared" ca="1" si="185"/>
        <v>#REF!</v>
      </c>
      <c r="HQ1938" s="9" t="e">
        <f ca="1">IF($GV1938=0,NA(),($GX1938*Controls!#REF!))</f>
        <v>#REF!</v>
      </c>
    </row>
    <row r="1939" spans="198:225" x14ac:dyDescent="0.25">
      <c r="GP1939" s="9" t="e">
        <f ca="1">INDIRECT(ADDRESS(ROW(),Controls!#REF!+30))</f>
        <v>#REF!</v>
      </c>
      <c r="GQ1939" s="9" t="e">
        <f ca="1">INDIRECT(ADDRESS(ROW(),Controls!#REF!+45))</f>
        <v>#REF!</v>
      </c>
      <c r="GR1939" s="9" t="e">
        <f ca="1">INDIRECT(ADDRESS(ROW(),Controls!#REF!+60))</f>
        <v>#REF!</v>
      </c>
      <c r="GS1939" s="9" t="e">
        <f ca="1">INDIRECT(ADDRESS(ROW(),Controls!#REF!+75))</f>
        <v>#REF!</v>
      </c>
      <c r="GT1939" s="9" t="e">
        <f ca="1">INDIRECT(ADDRESS(ROW(),Controls!#REF!+90))</f>
        <v>#REF!</v>
      </c>
      <c r="GU1939" s="9" t="e">
        <f ca="1">INDIRECT(ADDRESS(ROW(),Controls!#REF!+105))</f>
        <v>#REF!</v>
      </c>
      <c r="GV1939" s="9" t="e">
        <f ca="1">INDIRECT(ADDRESS(ROW(),Controls!#REF!+120))</f>
        <v>#REF!</v>
      </c>
      <c r="GW1939" s="9" t="e">
        <f ca="1">INDIRECT(ADDRESS(ROW(),Controls!#REF!+15))</f>
        <v>#REF!</v>
      </c>
      <c r="GX1939" s="9" t="e">
        <f ca="1">INDIRECT(ADDRESS(ROW(),Controls!#REF!+135))</f>
        <v>#REF!</v>
      </c>
      <c r="HJ1939" s="9" t="e">
        <f t="shared" ca="1" si="180"/>
        <v>#REF!</v>
      </c>
      <c r="HK1939" s="9" t="e">
        <f t="shared" ca="1" si="181"/>
        <v>#REF!</v>
      </c>
      <c r="HL1939" s="9" t="e">
        <f t="shared" ca="1" si="182"/>
        <v>#REF!</v>
      </c>
      <c r="HM1939" s="9" t="e">
        <f t="shared" ca="1" si="183"/>
        <v>#REF!</v>
      </c>
      <c r="HN1939" s="9" t="e">
        <f ca="1">SQRT($GS1939*(1-$GS1939/Controls!$D$15))</f>
        <v>#REF!</v>
      </c>
      <c r="HO1939" s="9" t="e">
        <f t="shared" ca="1" si="184"/>
        <v>#REF!</v>
      </c>
      <c r="HP1939" s="9" t="e">
        <f t="shared" ca="1" si="185"/>
        <v>#REF!</v>
      </c>
      <c r="HQ1939" s="9" t="e">
        <f ca="1">IF($GV1939=0,NA(),($GX1939*Controls!#REF!))</f>
        <v>#REF!</v>
      </c>
    </row>
    <row r="1940" spans="198:225" x14ac:dyDescent="0.25">
      <c r="GP1940" s="9" t="e">
        <f ca="1">INDIRECT(ADDRESS(ROW(),Controls!#REF!+30))</f>
        <v>#REF!</v>
      </c>
      <c r="GQ1940" s="9" t="e">
        <f ca="1">INDIRECT(ADDRESS(ROW(),Controls!#REF!+45))</f>
        <v>#REF!</v>
      </c>
      <c r="GR1940" s="9" t="e">
        <f ca="1">INDIRECT(ADDRESS(ROW(),Controls!#REF!+60))</f>
        <v>#REF!</v>
      </c>
      <c r="GS1940" s="9" t="e">
        <f ca="1">INDIRECT(ADDRESS(ROW(),Controls!#REF!+75))</f>
        <v>#REF!</v>
      </c>
      <c r="GT1940" s="9" t="e">
        <f ca="1">INDIRECT(ADDRESS(ROW(),Controls!#REF!+90))</f>
        <v>#REF!</v>
      </c>
      <c r="GU1940" s="9" t="e">
        <f ca="1">INDIRECT(ADDRESS(ROW(),Controls!#REF!+105))</f>
        <v>#REF!</v>
      </c>
      <c r="GV1940" s="9" t="e">
        <f ca="1">INDIRECT(ADDRESS(ROW(),Controls!#REF!+120))</f>
        <v>#REF!</v>
      </c>
      <c r="GW1940" s="9" t="e">
        <f ca="1">INDIRECT(ADDRESS(ROW(),Controls!#REF!+15))</f>
        <v>#REF!</v>
      </c>
      <c r="GX1940" s="9" t="e">
        <f ca="1">INDIRECT(ADDRESS(ROW(),Controls!#REF!+135))</f>
        <v>#REF!</v>
      </c>
      <c r="HJ1940" s="9" t="e">
        <f t="shared" ca="1" si="180"/>
        <v>#REF!</v>
      </c>
      <c r="HK1940" s="9" t="e">
        <f t="shared" ca="1" si="181"/>
        <v>#REF!</v>
      </c>
      <c r="HL1940" s="9" t="e">
        <f t="shared" ca="1" si="182"/>
        <v>#REF!</v>
      </c>
      <c r="HM1940" s="9" t="e">
        <f t="shared" ca="1" si="183"/>
        <v>#REF!</v>
      </c>
      <c r="HN1940" s="9" t="e">
        <f ca="1">SQRT($GS1940*(1-$GS1940/Controls!$D$15))</f>
        <v>#REF!</v>
      </c>
      <c r="HO1940" s="9" t="e">
        <f t="shared" ca="1" si="184"/>
        <v>#REF!</v>
      </c>
      <c r="HP1940" s="9" t="e">
        <f t="shared" ca="1" si="185"/>
        <v>#REF!</v>
      </c>
      <c r="HQ1940" s="9" t="e">
        <f ca="1">IF($GV1940=0,NA(),($GX1940*Controls!#REF!))</f>
        <v>#REF!</v>
      </c>
    </row>
    <row r="1941" spans="198:225" x14ac:dyDescent="0.25">
      <c r="GP1941" s="9" t="e">
        <f ca="1">INDIRECT(ADDRESS(ROW(),Controls!#REF!+30))</f>
        <v>#REF!</v>
      </c>
      <c r="GQ1941" s="9" t="e">
        <f ca="1">INDIRECT(ADDRESS(ROW(),Controls!#REF!+45))</f>
        <v>#REF!</v>
      </c>
      <c r="GR1941" s="9" t="e">
        <f ca="1">INDIRECT(ADDRESS(ROW(),Controls!#REF!+60))</f>
        <v>#REF!</v>
      </c>
      <c r="GS1941" s="9" t="e">
        <f ca="1">INDIRECT(ADDRESS(ROW(),Controls!#REF!+75))</f>
        <v>#REF!</v>
      </c>
      <c r="GT1941" s="9" t="e">
        <f ca="1">INDIRECT(ADDRESS(ROW(),Controls!#REF!+90))</f>
        <v>#REF!</v>
      </c>
      <c r="GU1941" s="9" t="e">
        <f ca="1">INDIRECT(ADDRESS(ROW(),Controls!#REF!+105))</f>
        <v>#REF!</v>
      </c>
      <c r="GV1941" s="9" t="e">
        <f ca="1">INDIRECT(ADDRESS(ROW(),Controls!#REF!+120))</f>
        <v>#REF!</v>
      </c>
      <c r="GW1941" s="9" t="e">
        <f ca="1">INDIRECT(ADDRESS(ROW(),Controls!#REF!+15))</f>
        <v>#REF!</v>
      </c>
      <c r="GX1941" s="9" t="e">
        <f ca="1">INDIRECT(ADDRESS(ROW(),Controls!#REF!+135))</f>
        <v>#REF!</v>
      </c>
      <c r="HJ1941" s="9" t="e">
        <f t="shared" ca="1" si="180"/>
        <v>#REF!</v>
      </c>
      <c r="HK1941" s="9" t="e">
        <f t="shared" ca="1" si="181"/>
        <v>#REF!</v>
      </c>
      <c r="HL1941" s="9" t="e">
        <f t="shared" ca="1" si="182"/>
        <v>#REF!</v>
      </c>
      <c r="HM1941" s="9" t="e">
        <f t="shared" ca="1" si="183"/>
        <v>#REF!</v>
      </c>
      <c r="HN1941" s="9" t="e">
        <f ca="1">SQRT($GS1941*(1-$GS1941/Controls!$D$15))</f>
        <v>#REF!</v>
      </c>
      <c r="HO1941" s="9" t="e">
        <f t="shared" ca="1" si="184"/>
        <v>#REF!</v>
      </c>
      <c r="HP1941" s="9" t="e">
        <f t="shared" ca="1" si="185"/>
        <v>#REF!</v>
      </c>
      <c r="HQ1941" s="9" t="e">
        <f ca="1">IF($GV1941=0,NA(),($GX1941*Controls!#REF!))</f>
        <v>#REF!</v>
      </c>
    </row>
    <row r="1942" spans="198:225" x14ac:dyDescent="0.25">
      <c r="GP1942" s="9" t="e">
        <f ca="1">INDIRECT(ADDRESS(ROW(),Controls!#REF!+30))</f>
        <v>#REF!</v>
      </c>
      <c r="GQ1942" s="9" t="e">
        <f ca="1">INDIRECT(ADDRESS(ROW(),Controls!#REF!+45))</f>
        <v>#REF!</v>
      </c>
      <c r="GR1942" s="9" t="e">
        <f ca="1">INDIRECT(ADDRESS(ROW(),Controls!#REF!+60))</f>
        <v>#REF!</v>
      </c>
      <c r="GS1942" s="9" t="e">
        <f ca="1">INDIRECT(ADDRESS(ROW(),Controls!#REF!+75))</f>
        <v>#REF!</v>
      </c>
      <c r="GT1942" s="9" t="e">
        <f ca="1">INDIRECT(ADDRESS(ROW(),Controls!#REF!+90))</f>
        <v>#REF!</v>
      </c>
      <c r="GU1942" s="9" t="e">
        <f ca="1">INDIRECT(ADDRESS(ROW(),Controls!#REF!+105))</f>
        <v>#REF!</v>
      </c>
      <c r="GV1942" s="9" t="e">
        <f ca="1">INDIRECT(ADDRESS(ROW(),Controls!#REF!+120))</f>
        <v>#REF!</v>
      </c>
      <c r="GW1942" s="9" t="e">
        <f ca="1">INDIRECT(ADDRESS(ROW(),Controls!#REF!+15))</f>
        <v>#REF!</v>
      </c>
      <c r="GX1942" s="9" t="e">
        <f ca="1">INDIRECT(ADDRESS(ROW(),Controls!#REF!+135))</f>
        <v>#REF!</v>
      </c>
      <c r="HJ1942" s="9" t="e">
        <f t="shared" ca="1" si="180"/>
        <v>#REF!</v>
      </c>
      <c r="HK1942" s="9" t="e">
        <f t="shared" ca="1" si="181"/>
        <v>#REF!</v>
      </c>
      <c r="HL1942" s="9" t="e">
        <f t="shared" ca="1" si="182"/>
        <v>#REF!</v>
      </c>
      <c r="HM1942" s="9" t="e">
        <f t="shared" ca="1" si="183"/>
        <v>#REF!</v>
      </c>
      <c r="HN1942" s="9" t="e">
        <f ca="1">SQRT($GS1942*(1-$GS1942/Controls!$D$15))</f>
        <v>#REF!</v>
      </c>
      <c r="HO1942" s="9" t="e">
        <f t="shared" ca="1" si="184"/>
        <v>#REF!</v>
      </c>
      <c r="HP1942" s="9" t="e">
        <f t="shared" ca="1" si="185"/>
        <v>#REF!</v>
      </c>
      <c r="HQ1942" s="9" t="e">
        <f ca="1">IF($GV1942=0,NA(),($GX1942*Controls!#REF!))</f>
        <v>#REF!</v>
      </c>
    </row>
    <row r="1943" spans="198:225" x14ac:dyDescent="0.25">
      <c r="GP1943" s="9" t="e">
        <f ca="1">INDIRECT(ADDRESS(ROW(),Controls!#REF!+30))</f>
        <v>#REF!</v>
      </c>
      <c r="GQ1943" s="9" t="e">
        <f ca="1">INDIRECT(ADDRESS(ROW(),Controls!#REF!+45))</f>
        <v>#REF!</v>
      </c>
      <c r="GR1943" s="9" t="e">
        <f ca="1">INDIRECT(ADDRESS(ROW(),Controls!#REF!+60))</f>
        <v>#REF!</v>
      </c>
      <c r="GS1943" s="9" t="e">
        <f ca="1">INDIRECT(ADDRESS(ROW(),Controls!#REF!+75))</f>
        <v>#REF!</v>
      </c>
      <c r="GT1943" s="9" t="e">
        <f ca="1">INDIRECT(ADDRESS(ROW(),Controls!#REF!+90))</f>
        <v>#REF!</v>
      </c>
      <c r="GU1943" s="9" t="e">
        <f ca="1">INDIRECT(ADDRESS(ROW(),Controls!#REF!+105))</f>
        <v>#REF!</v>
      </c>
      <c r="GV1943" s="9" t="e">
        <f ca="1">INDIRECT(ADDRESS(ROW(),Controls!#REF!+120))</f>
        <v>#REF!</v>
      </c>
      <c r="GW1943" s="9" t="e">
        <f ca="1">INDIRECT(ADDRESS(ROW(),Controls!#REF!+15))</f>
        <v>#REF!</v>
      </c>
      <c r="GX1943" s="9" t="e">
        <f ca="1">INDIRECT(ADDRESS(ROW(),Controls!#REF!+135))</f>
        <v>#REF!</v>
      </c>
      <c r="HJ1943" s="9" t="e">
        <f t="shared" ca="1" si="180"/>
        <v>#REF!</v>
      </c>
      <c r="HK1943" s="9" t="e">
        <f t="shared" ca="1" si="181"/>
        <v>#REF!</v>
      </c>
      <c r="HL1943" s="9" t="e">
        <f t="shared" ca="1" si="182"/>
        <v>#REF!</v>
      </c>
      <c r="HM1943" s="9" t="e">
        <f t="shared" ca="1" si="183"/>
        <v>#REF!</v>
      </c>
      <c r="HN1943" s="9" t="e">
        <f ca="1">SQRT($GS1943*(1-$GS1943/Controls!$D$15))</f>
        <v>#REF!</v>
      </c>
      <c r="HO1943" s="9" t="e">
        <f t="shared" ca="1" si="184"/>
        <v>#REF!</v>
      </c>
      <c r="HP1943" s="9" t="e">
        <f t="shared" ca="1" si="185"/>
        <v>#REF!</v>
      </c>
      <c r="HQ1943" s="9" t="e">
        <f ca="1">IF($GV1943=0,NA(),($GX1943*Controls!#REF!))</f>
        <v>#REF!</v>
      </c>
    </row>
    <row r="1944" spans="198:225" x14ac:dyDescent="0.25">
      <c r="GP1944" s="9" t="e">
        <f ca="1">INDIRECT(ADDRESS(ROW(),Controls!#REF!+30))</f>
        <v>#REF!</v>
      </c>
      <c r="GQ1944" s="9" t="e">
        <f ca="1">INDIRECT(ADDRESS(ROW(),Controls!#REF!+45))</f>
        <v>#REF!</v>
      </c>
      <c r="GR1944" s="9" t="e">
        <f ca="1">INDIRECT(ADDRESS(ROW(),Controls!#REF!+60))</f>
        <v>#REF!</v>
      </c>
      <c r="GS1944" s="9" t="e">
        <f ca="1">INDIRECT(ADDRESS(ROW(),Controls!#REF!+75))</f>
        <v>#REF!</v>
      </c>
      <c r="GT1944" s="9" t="e">
        <f ca="1">INDIRECT(ADDRESS(ROW(),Controls!#REF!+90))</f>
        <v>#REF!</v>
      </c>
      <c r="GU1944" s="9" t="e">
        <f ca="1">INDIRECT(ADDRESS(ROW(),Controls!#REF!+105))</f>
        <v>#REF!</v>
      </c>
      <c r="GV1944" s="9" t="e">
        <f ca="1">INDIRECT(ADDRESS(ROW(),Controls!#REF!+120))</f>
        <v>#REF!</v>
      </c>
      <c r="GW1944" s="9" t="e">
        <f ca="1">INDIRECT(ADDRESS(ROW(),Controls!#REF!+15))</f>
        <v>#REF!</v>
      </c>
      <c r="GX1944" s="9" t="e">
        <f ca="1">INDIRECT(ADDRESS(ROW(),Controls!#REF!+135))</f>
        <v>#REF!</v>
      </c>
      <c r="HJ1944" s="9" t="e">
        <f t="shared" ca="1" si="180"/>
        <v>#REF!</v>
      </c>
      <c r="HK1944" s="9" t="e">
        <f t="shared" ca="1" si="181"/>
        <v>#REF!</v>
      </c>
      <c r="HL1944" s="9" t="e">
        <f t="shared" ca="1" si="182"/>
        <v>#REF!</v>
      </c>
      <c r="HM1944" s="9" t="e">
        <f t="shared" ca="1" si="183"/>
        <v>#REF!</v>
      </c>
      <c r="HN1944" s="9" t="e">
        <f ca="1">SQRT($GS1944*(1-$GS1944/Controls!$D$15))</f>
        <v>#REF!</v>
      </c>
      <c r="HO1944" s="9" t="e">
        <f t="shared" ca="1" si="184"/>
        <v>#REF!</v>
      </c>
      <c r="HP1944" s="9" t="e">
        <f t="shared" ca="1" si="185"/>
        <v>#REF!</v>
      </c>
      <c r="HQ1944" s="9" t="e">
        <f ca="1">IF($GV1944=0,NA(),($GX1944*Controls!#REF!))</f>
        <v>#REF!</v>
      </c>
    </row>
    <row r="1945" spans="198:225" x14ac:dyDescent="0.25">
      <c r="GP1945" s="9" t="e">
        <f ca="1">INDIRECT(ADDRESS(ROW(),Controls!#REF!+30))</f>
        <v>#REF!</v>
      </c>
      <c r="GQ1945" s="9" t="e">
        <f ca="1">INDIRECT(ADDRESS(ROW(),Controls!#REF!+45))</f>
        <v>#REF!</v>
      </c>
      <c r="GR1945" s="9" t="e">
        <f ca="1">INDIRECT(ADDRESS(ROW(),Controls!#REF!+60))</f>
        <v>#REF!</v>
      </c>
      <c r="GS1945" s="9" t="e">
        <f ca="1">INDIRECT(ADDRESS(ROW(),Controls!#REF!+75))</f>
        <v>#REF!</v>
      </c>
      <c r="GT1945" s="9" t="e">
        <f ca="1">INDIRECT(ADDRESS(ROW(),Controls!#REF!+90))</f>
        <v>#REF!</v>
      </c>
      <c r="GU1945" s="9" t="e">
        <f ca="1">INDIRECT(ADDRESS(ROW(),Controls!#REF!+105))</f>
        <v>#REF!</v>
      </c>
      <c r="GV1945" s="9" t="e">
        <f ca="1">INDIRECT(ADDRESS(ROW(),Controls!#REF!+120))</f>
        <v>#REF!</v>
      </c>
      <c r="GW1945" s="9" t="e">
        <f ca="1">INDIRECT(ADDRESS(ROW(),Controls!#REF!+15))</f>
        <v>#REF!</v>
      </c>
      <c r="GX1945" s="9" t="e">
        <f ca="1">INDIRECT(ADDRESS(ROW(),Controls!#REF!+135))</f>
        <v>#REF!</v>
      </c>
      <c r="HJ1945" s="9" t="e">
        <f t="shared" ca="1" si="180"/>
        <v>#REF!</v>
      </c>
      <c r="HK1945" s="9" t="e">
        <f t="shared" ca="1" si="181"/>
        <v>#REF!</v>
      </c>
      <c r="HL1945" s="9" t="e">
        <f t="shared" ca="1" si="182"/>
        <v>#REF!</v>
      </c>
      <c r="HM1945" s="9" t="e">
        <f t="shared" ca="1" si="183"/>
        <v>#REF!</v>
      </c>
      <c r="HN1945" s="9" t="e">
        <f ca="1">SQRT($GS1945*(1-$GS1945/Controls!$D$15))</f>
        <v>#REF!</v>
      </c>
      <c r="HO1945" s="9" t="e">
        <f t="shared" ca="1" si="184"/>
        <v>#REF!</v>
      </c>
      <c r="HP1945" s="9" t="e">
        <f t="shared" ca="1" si="185"/>
        <v>#REF!</v>
      </c>
      <c r="HQ1945" s="9" t="e">
        <f ca="1">IF($GV1945=0,NA(),($GX1945*Controls!#REF!))</f>
        <v>#REF!</v>
      </c>
    </row>
    <row r="1946" spans="198:225" x14ac:dyDescent="0.25">
      <c r="GP1946" s="9" t="e">
        <f ca="1">INDIRECT(ADDRESS(ROW(),Controls!#REF!+30))</f>
        <v>#REF!</v>
      </c>
      <c r="GQ1946" s="9" t="e">
        <f ca="1">INDIRECT(ADDRESS(ROW(),Controls!#REF!+45))</f>
        <v>#REF!</v>
      </c>
      <c r="GR1946" s="9" t="e">
        <f ca="1">INDIRECT(ADDRESS(ROW(),Controls!#REF!+60))</f>
        <v>#REF!</v>
      </c>
      <c r="GS1946" s="9" t="e">
        <f ca="1">INDIRECT(ADDRESS(ROW(),Controls!#REF!+75))</f>
        <v>#REF!</v>
      </c>
      <c r="GT1946" s="9" t="e">
        <f ca="1">INDIRECT(ADDRESS(ROW(),Controls!#REF!+90))</f>
        <v>#REF!</v>
      </c>
      <c r="GU1946" s="9" t="e">
        <f ca="1">INDIRECT(ADDRESS(ROW(),Controls!#REF!+105))</f>
        <v>#REF!</v>
      </c>
      <c r="GV1946" s="9" t="e">
        <f ca="1">INDIRECT(ADDRESS(ROW(),Controls!#REF!+120))</f>
        <v>#REF!</v>
      </c>
      <c r="GW1946" s="9" t="e">
        <f ca="1">INDIRECT(ADDRESS(ROW(),Controls!#REF!+15))</f>
        <v>#REF!</v>
      </c>
      <c r="GX1946" s="9" t="e">
        <f ca="1">INDIRECT(ADDRESS(ROW(),Controls!#REF!+135))</f>
        <v>#REF!</v>
      </c>
      <c r="HJ1946" s="9" t="e">
        <f t="shared" ca="1" si="180"/>
        <v>#REF!</v>
      </c>
      <c r="HK1946" s="9" t="e">
        <f t="shared" ca="1" si="181"/>
        <v>#REF!</v>
      </c>
      <c r="HL1946" s="9" t="e">
        <f t="shared" ca="1" si="182"/>
        <v>#REF!</v>
      </c>
      <c r="HM1946" s="9" t="e">
        <f t="shared" ca="1" si="183"/>
        <v>#REF!</v>
      </c>
      <c r="HN1946" s="9" t="e">
        <f ca="1">SQRT($GS1946*(1-$GS1946/Controls!$D$15))</f>
        <v>#REF!</v>
      </c>
      <c r="HO1946" s="9" t="e">
        <f t="shared" ca="1" si="184"/>
        <v>#REF!</v>
      </c>
      <c r="HP1946" s="9" t="e">
        <f t="shared" ca="1" si="185"/>
        <v>#REF!</v>
      </c>
      <c r="HQ1946" s="9" t="e">
        <f ca="1">IF($GV1946=0,NA(),($GX1946*Controls!#REF!))</f>
        <v>#REF!</v>
      </c>
    </row>
    <row r="1947" spans="198:225" x14ac:dyDescent="0.25">
      <c r="GP1947" s="9" t="e">
        <f ca="1">INDIRECT(ADDRESS(ROW(),Controls!#REF!+30))</f>
        <v>#REF!</v>
      </c>
      <c r="GQ1947" s="9" t="e">
        <f ca="1">INDIRECT(ADDRESS(ROW(),Controls!#REF!+45))</f>
        <v>#REF!</v>
      </c>
      <c r="GR1947" s="9" t="e">
        <f ca="1">INDIRECT(ADDRESS(ROW(),Controls!#REF!+60))</f>
        <v>#REF!</v>
      </c>
      <c r="GS1947" s="9" t="e">
        <f ca="1">INDIRECT(ADDRESS(ROW(),Controls!#REF!+75))</f>
        <v>#REF!</v>
      </c>
      <c r="GT1947" s="9" t="e">
        <f ca="1">INDIRECT(ADDRESS(ROW(),Controls!#REF!+90))</f>
        <v>#REF!</v>
      </c>
      <c r="GU1947" s="9" t="e">
        <f ca="1">INDIRECT(ADDRESS(ROW(),Controls!#REF!+105))</f>
        <v>#REF!</v>
      </c>
      <c r="GV1947" s="9" t="e">
        <f ca="1">INDIRECT(ADDRESS(ROW(),Controls!#REF!+120))</f>
        <v>#REF!</v>
      </c>
      <c r="GW1947" s="9" t="e">
        <f ca="1">INDIRECT(ADDRESS(ROW(),Controls!#REF!+15))</f>
        <v>#REF!</v>
      </c>
      <c r="GX1947" s="9" t="e">
        <f ca="1">INDIRECT(ADDRESS(ROW(),Controls!#REF!+135))</f>
        <v>#REF!</v>
      </c>
      <c r="HJ1947" s="9" t="e">
        <f t="shared" ca="1" si="180"/>
        <v>#REF!</v>
      </c>
      <c r="HK1947" s="9" t="e">
        <f t="shared" ca="1" si="181"/>
        <v>#REF!</v>
      </c>
      <c r="HL1947" s="9" t="e">
        <f t="shared" ca="1" si="182"/>
        <v>#REF!</v>
      </c>
      <c r="HM1947" s="9" t="e">
        <f t="shared" ca="1" si="183"/>
        <v>#REF!</v>
      </c>
      <c r="HN1947" s="9" t="e">
        <f ca="1">SQRT($GS1947*(1-$GS1947/Controls!$D$15))</f>
        <v>#REF!</v>
      </c>
      <c r="HO1947" s="9" t="e">
        <f t="shared" ca="1" si="184"/>
        <v>#REF!</v>
      </c>
      <c r="HP1947" s="9" t="e">
        <f t="shared" ca="1" si="185"/>
        <v>#REF!</v>
      </c>
      <c r="HQ1947" s="9" t="e">
        <f ca="1">IF($GV1947=0,NA(),($GX1947*Controls!#REF!))</f>
        <v>#REF!</v>
      </c>
    </row>
    <row r="1948" spans="198:225" x14ac:dyDescent="0.25">
      <c r="GP1948" s="9" t="e">
        <f ca="1">INDIRECT(ADDRESS(ROW(),Controls!#REF!+30))</f>
        <v>#REF!</v>
      </c>
      <c r="GQ1948" s="9" t="e">
        <f ca="1">INDIRECT(ADDRESS(ROW(),Controls!#REF!+45))</f>
        <v>#REF!</v>
      </c>
      <c r="GR1948" s="9" t="e">
        <f ca="1">INDIRECT(ADDRESS(ROW(),Controls!#REF!+60))</f>
        <v>#REF!</v>
      </c>
      <c r="GS1948" s="9" t="e">
        <f ca="1">INDIRECT(ADDRESS(ROW(),Controls!#REF!+75))</f>
        <v>#REF!</v>
      </c>
      <c r="GT1948" s="9" t="e">
        <f ca="1">INDIRECT(ADDRESS(ROW(),Controls!#REF!+90))</f>
        <v>#REF!</v>
      </c>
      <c r="GU1948" s="9" t="e">
        <f ca="1">INDIRECT(ADDRESS(ROW(),Controls!#REF!+105))</f>
        <v>#REF!</v>
      </c>
      <c r="GV1948" s="9" t="e">
        <f ca="1">INDIRECT(ADDRESS(ROW(),Controls!#REF!+120))</f>
        <v>#REF!</v>
      </c>
      <c r="GW1948" s="9" t="e">
        <f ca="1">INDIRECT(ADDRESS(ROW(),Controls!#REF!+15))</f>
        <v>#REF!</v>
      </c>
      <c r="GX1948" s="9" t="e">
        <f ca="1">INDIRECT(ADDRESS(ROW(),Controls!#REF!+135))</f>
        <v>#REF!</v>
      </c>
      <c r="HJ1948" s="9" t="e">
        <f t="shared" ca="1" si="180"/>
        <v>#REF!</v>
      </c>
      <c r="HK1948" s="9" t="e">
        <f t="shared" ca="1" si="181"/>
        <v>#REF!</v>
      </c>
      <c r="HL1948" s="9" t="e">
        <f t="shared" ca="1" si="182"/>
        <v>#REF!</v>
      </c>
      <c r="HM1948" s="9" t="e">
        <f t="shared" ca="1" si="183"/>
        <v>#REF!</v>
      </c>
      <c r="HN1948" s="9" t="e">
        <f ca="1">SQRT($GS1948*(1-$GS1948/Controls!$D$15))</f>
        <v>#REF!</v>
      </c>
      <c r="HO1948" s="9" t="e">
        <f t="shared" ca="1" si="184"/>
        <v>#REF!</v>
      </c>
      <c r="HP1948" s="9" t="e">
        <f t="shared" ca="1" si="185"/>
        <v>#REF!</v>
      </c>
      <c r="HQ1948" s="9" t="e">
        <f ca="1">IF($GV1948=0,NA(),($GX1948*Controls!#REF!))</f>
        <v>#REF!</v>
      </c>
    </row>
    <row r="1949" spans="198:225" x14ac:dyDescent="0.25">
      <c r="GP1949" s="9" t="e">
        <f ca="1">INDIRECT(ADDRESS(ROW(),Controls!#REF!+30))</f>
        <v>#REF!</v>
      </c>
      <c r="GQ1949" s="9" t="e">
        <f ca="1">INDIRECT(ADDRESS(ROW(),Controls!#REF!+45))</f>
        <v>#REF!</v>
      </c>
      <c r="GR1949" s="9" t="e">
        <f ca="1">INDIRECT(ADDRESS(ROW(),Controls!#REF!+60))</f>
        <v>#REF!</v>
      </c>
      <c r="GS1949" s="9" t="e">
        <f ca="1">INDIRECT(ADDRESS(ROW(),Controls!#REF!+75))</f>
        <v>#REF!</v>
      </c>
      <c r="GT1949" s="9" t="e">
        <f ca="1">INDIRECT(ADDRESS(ROW(),Controls!#REF!+90))</f>
        <v>#REF!</v>
      </c>
      <c r="GU1949" s="9" t="e">
        <f ca="1">INDIRECT(ADDRESS(ROW(),Controls!#REF!+105))</f>
        <v>#REF!</v>
      </c>
      <c r="GV1949" s="9" t="e">
        <f ca="1">INDIRECT(ADDRESS(ROW(),Controls!#REF!+120))</f>
        <v>#REF!</v>
      </c>
      <c r="GW1949" s="9" t="e">
        <f ca="1">INDIRECT(ADDRESS(ROW(),Controls!#REF!+15))</f>
        <v>#REF!</v>
      </c>
      <c r="GX1949" s="9" t="e">
        <f ca="1">INDIRECT(ADDRESS(ROW(),Controls!#REF!+135))</f>
        <v>#REF!</v>
      </c>
      <c r="HJ1949" s="9" t="e">
        <f t="shared" ca="1" si="180"/>
        <v>#REF!</v>
      </c>
      <c r="HK1949" s="9" t="e">
        <f t="shared" ca="1" si="181"/>
        <v>#REF!</v>
      </c>
      <c r="HL1949" s="9" t="e">
        <f t="shared" ca="1" si="182"/>
        <v>#REF!</v>
      </c>
      <c r="HM1949" s="9" t="e">
        <f t="shared" ca="1" si="183"/>
        <v>#REF!</v>
      </c>
      <c r="HN1949" s="9" t="e">
        <f ca="1">SQRT($GS1949*(1-$GS1949/Controls!$D$15))</f>
        <v>#REF!</v>
      </c>
      <c r="HO1949" s="9" t="e">
        <f t="shared" ca="1" si="184"/>
        <v>#REF!</v>
      </c>
      <c r="HP1949" s="9" t="e">
        <f t="shared" ca="1" si="185"/>
        <v>#REF!</v>
      </c>
      <c r="HQ1949" s="9" t="e">
        <f ca="1">IF($GV1949=0,NA(),($GX1949*Controls!#REF!))</f>
        <v>#REF!</v>
      </c>
    </row>
    <row r="1950" spans="198:225" x14ac:dyDescent="0.25">
      <c r="GP1950" s="9" t="e">
        <f ca="1">INDIRECT(ADDRESS(ROW(),Controls!#REF!+30))</f>
        <v>#REF!</v>
      </c>
      <c r="GQ1950" s="9" t="e">
        <f ca="1">INDIRECT(ADDRESS(ROW(),Controls!#REF!+45))</f>
        <v>#REF!</v>
      </c>
      <c r="GR1950" s="9" t="e">
        <f ca="1">INDIRECT(ADDRESS(ROW(),Controls!#REF!+60))</f>
        <v>#REF!</v>
      </c>
      <c r="GS1950" s="9" t="e">
        <f ca="1">INDIRECT(ADDRESS(ROW(),Controls!#REF!+75))</f>
        <v>#REF!</v>
      </c>
      <c r="GT1950" s="9" t="e">
        <f ca="1">INDIRECT(ADDRESS(ROW(),Controls!#REF!+90))</f>
        <v>#REF!</v>
      </c>
      <c r="GU1950" s="9" t="e">
        <f ca="1">INDIRECT(ADDRESS(ROW(),Controls!#REF!+105))</f>
        <v>#REF!</v>
      </c>
      <c r="GV1950" s="9" t="e">
        <f ca="1">INDIRECT(ADDRESS(ROW(),Controls!#REF!+120))</f>
        <v>#REF!</v>
      </c>
      <c r="GW1950" s="9" t="e">
        <f ca="1">INDIRECT(ADDRESS(ROW(),Controls!#REF!+15))</f>
        <v>#REF!</v>
      </c>
      <c r="GX1950" s="9" t="e">
        <f ca="1">INDIRECT(ADDRESS(ROW(),Controls!#REF!+135))</f>
        <v>#REF!</v>
      </c>
      <c r="HJ1950" s="9" t="e">
        <f t="shared" ca="1" si="180"/>
        <v>#REF!</v>
      </c>
      <c r="HK1950" s="9" t="e">
        <f t="shared" ca="1" si="181"/>
        <v>#REF!</v>
      </c>
      <c r="HL1950" s="9" t="e">
        <f t="shared" ca="1" si="182"/>
        <v>#REF!</v>
      </c>
      <c r="HM1950" s="9" t="e">
        <f t="shared" ca="1" si="183"/>
        <v>#REF!</v>
      </c>
      <c r="HN1950" s="9" t="e">
        <f ca="1">SQRT($GS1950*(1-$GS1950/Controls!$D$15))</f>
        <v>#REF!</v>
      </c>
      <c r="HO1950" s="9" t="e">
        <f t="shared" ca="1" si="184"/>
        <v>#REF!</v>
      </c>
      <c r="HP1950" s="9" t="e">
        <f t="shared" ca="1" si="185"/>
        <v>#REF!</v>
      </c>
      <c r="HQ1950" s="9" t="e">
        <f ca="1">IF($GV1950=0,NA(),($GX1950*Controls!#REF!))</f>
        <v>#REF!</v>
      </c>
    </row>
    <row r="1951" spans="198:225" x14ac:dyDescent="0.25">
      <c r="GP1951" s="9" t="e">
        <f ca="1">INDIRECT(ADDRESS(ROW(),Controls!#REF!+30))</f>
        <v>#REF!</v>
      </c>
      <c r="GQ1951" s="9" t="e">
        <f ca="1">INDIRECT(ADDRESS(ROW(),Controls!#REF!+45))</f>
        <v>#REF!</v>
      </c>
      <c r="GR1951" s="9" t="e">
        <f ca="1">INDIRECT(ADDRESS(ROW(),Controls!#REF!+60))</f>
        <v>#REF!</v>
      </c>
      <c r="GS1951" s="9" t="e">
        <f ca="1">INDIRECT(ADDRESS(ROW(),Controls!#REF!+75))</f>
        <v>#REF!</v>
      </c>
      <c r="GT1951" s="9" t="e">
        <f ca="1">INDIRECT(ADDRESS(ROW(),Controls!#REF!+90))</f>
        <v>#REF!</v>
      </c>
      <c r="GU1951" s="9" t="e">
        <f ca="1">INDIRECT(ADDRESS(ROW(),Controls!#REF!+105))</f>
        <v>#REF!</v>
      </c>
      <c r="GV1951" s="9" t="e">
        <f ca="1">INDIRECT(ADDRESS(ROW(),Controls!#REF!+120))</f>
        <v>#REF!</v>
      </c>
      <c r="GW1951" s="9" t="e">
        <f ca="1">INDIRECT(ADDRESS(ROW(),Controls!#REF!+15))</f>
        <v>#REF!</v>
      </c>
      <c r="GX1951" s="9" t="e">
        <f ca="1">INDIRECT(ADDRESS(ROW(),Controls!#REF!+135))</f>
        <v>#REF!</v>
      </c>
      <c r="HJ1951" s="9" t="e">
        <f t="shared" ca="1" si="180"/>
        <v>#REF!</v>
      </c>
      <c r="HK1951" s="9" t="e">
        <f t="shared" ca="1" si="181"/>
        <v>#REF!</v>
      </c>
      <c r="HL1951" s="9" t="e">
        <f t="shared" ca="1" si="182"/>
        <v>#REF!</v>
      </c>
      <c r="HM1951" s="9" t="e">
        <f t="shared" ca="1" si="183"/>
        <v>#REF!</v>
      </c>
      <c r="HN1951" s="9" t="e">
        <f ca="1">SQRT($GS1951*(1-$GS1951/Controls!$D$15))</f>
        <v>#REF!</v>
      </c>
      <c r="HO1951" s="9" t="e">
        <f t="shared" ca="1" si="184"/>
        <v>#REF!</v>
      </c>
      <c r="HP1951" s="9" t="e">
        <f t="shared" ca="1" si="185"/>
        <v>#REF!</v>
      </c>
      <c r="HQ1951" s="9" t="e">
        <f ca="1">IF($GV1951=0,NA(),($GX1951*Controls!#REF!))</f>
        <v>#REF!</v>
      </c>
    </row>
    <row r="1952" spans="198:225" x14ac:dyDescent="0.25">
      <c r="GP1952" s="9" t="e">
        <f ca="1">INDIRECT(ADDRESS(ROW(),Controls!#REF!+30))</f>
        <v>#REF!</v>
      </c>
      <c r="GQ1952" s="9" t="e">
        <f ca="1">INDIRECT(ADDRESS(ROW(),Controls!#REF!+45))</f>
        <v>#REF!</v>
      </c>
      <c r="GR1952" s="9" t="e">
        <f ca="1">INDIRECT(ADDRESS(ROW(),Controls!#REF!+60))</f>
        <v>#REF!</v>
      </c>
      <c r="GS1952" s="9" t="e">
        <f ca="1">INDIRECT(ADDRESS(ROW(),Controls!#REF!+75))</f>
        <v>#REF!</v>
      </c>
      <c r="GT1952" s="9" t="e">
        <f ca="1">INDIRECT(ADDRESS(ROW(),Controls!#REF!+90))</f>
        <v>#REF!</v>
      </c>
      <c r="GU1952" s="9" t="e">
        <f ca="1">INDIRECT(ADDRESS(ROW(),Controls!#REF!+105))</f>
        <v>#REF!</v>
      </c>
      <c r="GV1952" s="9" t="e">
        <f ca="1">INDIRECT(ADDRESS(ROW(),Controls!#REF!+120))</f>
        <v>#REF!</v>
      </c>
      <c r="GW1952" s="9" t="e">
        <f ca="1">INDIRECT(ADDRESS(ROW(),Controls!#REF!+15))</f>
        <v>#REF!</v>
      </c>
      <c r="GX1952" s="9" t="e">
        <f ca="1">INDIRECT(ADDRESS(ROW(),Controls!#REF!+135))</f>
        <v>#REF!</v>
      </c>
      <c r="HJ1952" s="9" t="e">
        <f t="shared" ca="1" si="180"/>
        <v>#REF!</v>
      </c>
      <c r="HK1952" s="9" t="e">
        <f t="shared" ca="1" si="181"/>
        <v>#REF!</v>
      </c>
      <c r="HL1952" s="9" t="e">
        <f t="shared" ca="1" si="182"/>
        <v>#REF!</v>
      </c>
      <c r="HM1952" s="9" t="e">
        <f t="shared" ca="1" si="183"/>
        <v>#REF!</v>
      </c>
      <c r="HN1952" s="9" t="e">
        <f ca="1">SQRT($GS1952*(1-$GS1952/Controls!$D$15))</f>
        <v>#REF!</v>
      </c>
      <c r="HO1952" s="9" t="e">
        <f t="shared" ca="1" si="184"/>
        <v>#REF!</v>
      </c>
      <c r="HP1952" s="9" t="e">
        <f t="shared" ca="1" si="185"/>
        <v>#REF!</v>
      </c>
      <c r="HQ1952" s="9" t="e">
        <f ca="1">IF($GV1952=0,NA(),($GX1952*Controls!#REF!))</f>
        <v>#REF!</v>
      </c>
    </row>
    <row r="1953" spans="198:225" x14ac:dyDescent="0.25">
      <c r="GP1953" s="9" t="e">
        <f ca="1">INDIRECT(ADDRESS(ROW(),Controls!#REF!+30))</f>
        <v>#REF!</v>
      </c>
      <c r="GQ1953" s="9" t="e">
        <f ca="1">INDIRECT(ADDRESS(ROW(),Controls!#REF!+45))</f>
        <v>#REF!</v>
      </c>
      <c r="GR1953" s="9" t="e">
        <f ca="1">INDIRECT(ADDRESS(ROW(),Controls!#REF!+60))</f>
        <v>#REF!</v>
      </c>
      <c r="GS1953" s="9" t="e">
        <f ca="1">INDIRECT(ADDRESS(ROW(),Controls!#REF!+75))</f>
        <v>#REF!</v>
      </c>
      <c r="GT1953" s="9" t="e">
        <f ca="1">INDIRECT(ADDRESS(ROW(),Controls!#REF!+90))</f>
        <v>#REF!</v>
      </c>
      <c r="GU1953" s="9" t="e">
        <f ca="1">INDIRECT(ADDRESS(ROW(),Controls!#REF!+105))</f>
        <v>#REF!</v>
      </c>
      <c r="GV1953" s="9" t="e">
        <f ca="1">INDIRECT(ADDRESS(ROW(),Controls!#REF!+120))</f>
        <v>#REF!</v>
      </c>
      <c r="GW1953" s="9" t="e">
        <f ca="1">INDIRECT(ADDRESS(ROW(),Controls!#REF!+15))</f>
        <v>#REF!</v>
      </c>
      <c r="GX1953" s="9" t="e">
        <f ca="1">INDIRECT(ADDRESS(ROW(),Controls!#REF!+135))</f>
        <v>#REF!</v>
      </c>
      <c r="HJ1953" s="9" t="e">
        <f t="shared" ca="1" si="180"/>
        <v>#REF!</v>
      </c>
      <c r="HK1953" s="9" t="e">
        <f t="shared" ca="1" si="181"/>
        <v>#REF!</v>
      </c>
      <c r="HL1953" s="9" t="e">
        <f t="shared" ca="1" si="182"/>
        <v>#REF!</v>
      </c>
      <c r="HM1953" s="9" t="e">
        <f t="shared" ca="1" si="183"/>
        <v>#REF!</v>
      </c>
      <c r="HN1953" s="9" t="e">
        <f ca="1">SQRT($GS1953*(1-$GS1953/Controls!$D$15))</f>
        <v>#REF!</v>
      </c>
      <c r="HO1953" s="9" t="e">
        <f t="shared" ca="1" si="184"/>
        <v>#REF!</v>
      </c>
      <c r="HP1953" s="9" t="e">
        <f t="shared" ca="1" si="185"/>
        <v>#REF!</v>
      </c>
      <c r="HQ1953" s="9" t="e">
        <f ca="1">IF($GV1953=0,NA(),($GX1953*Controls!#REF!))</f>
        <v>#REF!</v>
      </c>
    </row>
    <row r="1954" spans="198:225" x14ac:dyDescent="0.25">
      <c r="GP1954" s="9" t="e">
        <f ca="1">INDIRECT(ADDRESS(ROW(),Controls!#REF!+30))</f>
        <v>#REF!</v>
      </c>
      <c r="GQ1954" s="9" t="e">
        <f ca="1">INDIRECT(ADDRESS(ROW(),Controls!#REF!+45))</f>
        <v>#REF!</v>
      </c>
      <c r="GR1954" s="9" t="e">
        <f ca="1">INDIRECT(ADDRESS(ROW(),Controls!#REF!+60))</f>
        <v>#REF!</v>
      </c>
      <c r="GS1954" s="9" t="e">
        <f ca="1">INDIRECT(ADDRESS(ROW(),Controls!#REF!+75))</f>
        <v>#REF!</v>
      </c>
      <c r="GT1954" s="9" t="e">
        <f ca="1">INDIRECT(ADDRESS(ROW(),Controls!#REF!+90))</f>
        <v>#REF!</v>
      </c>
      <c r="GU1954" s="9" t="e">
        <f ca="1">INDIRECT(ADDRESS(ROW(),Controls!#REF!+105))</f>
        <v>#REF!</v>
      </c>
      <c r="GV1954" s="9" t="e">
        <f ca="1">INDIRECT(ADDRESS(ROW(),Controls!#REF!+120))</f>
        <v>#REF!</v>
      </c>
      <c r="GW1954" s="9" t="e">
        <f ca="1">INDIRECT(ADDRESS(ROW(),Controls!#REF!+15))</f>
        <v>#REF!</v>
      </c>
      <c r="GX1954" s="9" t="e">
        <f ca="1">INDIRECT(ADDRESS(ROW(),Controls!#REF!+135))</f>
        <v>#REF!</v>
      </c>
      <c r="HJ1954" s="9" t="e">
        <f t="shared" ca="1" si="180"/>
        <v>#REF!</v>
      </c>
      <c r="HK1954" s="9" t="e">
        <f t="shared" ca="1" si="181"/>
        <v>#REF!</v>
      </c>
      <c r="HL1954" s="9" t="e">
        <f t="shared" ca="1" si="182"/>
        <v>#REF!</v>
      </c>
      <c r="HM1954" s="9" t="e">
        <f t="shared" ca="1" si="183"/>
        <v>#REF!</v>
      </c>
      <c r="HN1954" s="9" t="e">
        <f ca="1">SQRT($GS1954*(1-$GS1954/Controls!$D$15))</f>
        <v>#REF!</v>
      </c>
      <c r="HO1954" s="9" t="e">
        <f t="shared" ca="1" si="184"/>
        <v>#REF!</v>
      </c>
      <c r="HP1954" s="9" t="e">
        <f t="shared" ca="1" si="185"/>
        <v>#REF!</v>
      </c>
      <c r="HQ1954" s="9" t="e">
        <f ca="1">IF($GV1954=0,NA(),($GX1954*Controls!#REF!))</f>
        <v>#REF!</v>
      </c>
    </row>
    <row r="1955" spans="198:225" x14ac:dyDescent="0.25">
      <c r="GP1955" s="9" t="e">
        <f ca="1">INDIRECT(ADDRESS(ROW(),Controls!#REF!+30))</f>
        <v>#REF!</v>
      </c>
      <c r="GQ1955" s="9" t="e">
        <f ca="1">INDIRECT(ADDRESS(ROW(),Controls!#REF!+45))</f>
        <v>#REF!</v>
      </c>
      <c r="GR1955" s="9" t="e">
        <f ca="1">INDIRECT(ADDRESS(ROW(),Controls!#REF!+60))</f>
        <v>#REF!</v>
      </c>
      <c r="GS1955" s="9" t="e">
        <f ca="1">INDIRECT(ADDRESS(ROW(),Controls!#REF!+75))</f>
        <v>#REF!</v>
      </c>
      <c r="GT1955" s="9" t="e">
        <f ca="1">INDIRECT(ADDRESS(ROW(),Controls!#REF!+90))</f>
        <v>#REF!</v>
      </c>
      <c r="GU1955" s="9" t="e">
        <f ca="1">INDIRECT(ADDRESS(ROW(),Controls!#REF!+105))</f>
        <v>#REF!</v>
      </c>
      <c r="GV1955" s="9" t="e">
        <f ca="1">INDIRECT(ADDRESS(ROW(),Controls!#REF!+120))</f>
        <v>#REF!</v>
      </c>
      <c r="GW1955" s="9" t="e">
        <f ca="1">INDIRECT(ADDRESS(ROW(),Controls!#REF!+15))</f>
        <v>#REF!</v>
      </c>
      <c r="GX1955" s="9" t="e">
        <f ca="1">INDIRECT(ADDRESS(ROW(),Controls!#REF!+135))</f>
        <v>#REF!</v>
      </c>
      <c r="HJ1955" s="9" t="e">
        <f t="shared" ca="1" si="180"/>
        <v>#REF!</v>
      </c>
      <c r="HK1955" s="9" t="e">
        <f t="shared" ca="1" si="181"/>
        <v>#REF!</v>
      </c>
      <c r="HL1955" s="9" t="e">
        <f t="shared" ca="1" si="182"/>
        <v>#REF!</v>
      </c>
      <c r="HM1955" s="9" t="e">
        <f t="shared" ca="1" si="183"/>
        <v>#REF!</v>
      </c>
      <c r="HN1955" s="9" t="e">
        <f ca="1">SQRT($GS1955*(1-$GS1955/Controls!$D$15))</f>
        <v>#REF!</v>
      </c>
      <c r="HO1955" s="9" t="e">
        <f t="shared" ca="1" si="184"/>
        <v>#REF!</v>
      </c>
      <c r="HP1955" s="9" t="e">
        <f t="shared" ca="1" si="185"/>
        <v>#REF!</v>
      </c>
      <c r="HQ1955" s="9" t="e">
        <f ca="1">IF($GV1955=0,NA(),($GX1955*Controls!#REF!))</f>
        <v>#REF!</v>
      </c>
    </row>
    <row r="1956" spans="198:225" x14ac:dyDescent="0.25">
      <c r="GP1956" s="9" t="e">
        <f ca="1">INDIRECT(ADDRESS(ROW(),Controls!#REF!+30))</f>
        <v>#REF!</v>
      </c>
      <c r="GQ1956" s="9" t="e">
        <f ca="1">INDIRECT(ADDRESS(ROW(),Controls!#REF!+45))</f>
        <v>#REF!</v>
      </c>
      <c r="GR1956" s="9" t="e">
        <f ca="1">INDIRECT(ADDRESS(ROW(),Controls!#REF!+60))</f>
        <v>#REF!</v>
      </c>
      <c r="GS1956" s="9" t="e">
        <f ca="1">INDIRECT(ADDRESS(ROW(),Controls!#REF!+75))</f>
        <v>#REF!</v>
      </c>
      <c r="GT1956" s="9" t="e">
        <f ca="1">INDIRECT(ADDRESS(ROW(),Controls!#REF!+90))</f>
        <v>#REF!</v>
      </c>
      <c r="GU1956" s="9" t="e">
        <f ca="1">INDIRECT(ADDRESS(ROW(),Controls!#REF!+105))</f>
        <v>#REF!</v>
      </c>
      <c r="GV1956" s="9" t="e">
        <f ca="1">INDIRECT(ADDRESS(ROW(),Controls!#REF!+120))</f>
        <v>#REF!</v>
      </c>
      <c r="GW1956" s="9" t="e">
        <f ca="1">INDIRECT(ADDRESS(ROW(),Controls!#REF!+15))</f>
        <v>#REF!</v>
      </c>
      <c r="GX1956" s="9" t="e">
        <f ca="1">INDIRECT(ADDRESS(ROW(),Controls!#REF!+135))</f>
        <v>#REF!</v>
      </c>
      <c r="HJ1956" s="9" t="e">
        <f t="shared" ca="1" si="180"/>
        <v>#REF!</v>
      </c>
      <c r="HK1956" s="9" t="e">
        <f t="shared" ca="1" si="181"/>
        <v>#REF!</v>
      </c>
      <c r="HL1956" s="9" t="e">
        <f t="shared" ca="1" si="182"/>
        <v>#REF!</v>
      </c>
      <c r="HM1956" s="9" t="e">
        <f t="shared" ca="1" si="183"/>
        <v>#REF!</v>
      </c>
      <c r="HN1956" s="9" t="e">
        <f ca="1">SQRT($GS1956*(1-$GS1956/Controls!$D$15))</f>
        <v>#REF!</v>
      </c>
      <c r="HO1956" s="9" t="e">
        <f t="shared" ca="1" si="184"/>
        <v>#REF!</v>
      </c>
      <c r="HP1956" s="9" t="e">
        <f t="shared" ca="1" si="185"/>
        <v>#REF!</v>
      </c>
      <c r="HQ1956" s="9" t="e">
        <f ca="1">IF($GV1956=0,NA(),($GX1956*Controls!#REF!))</f>
        <v>#REF!</v>
      </c>
    </row>
    <row r="1957" spans="198:225" x14ac:dyDescent="0.25">
      <c r="GP1957" s="9" t="e">
        <f ca="1">INDIRECT(ADDRESS(ROW(),Controls!#REF!+30))</f>
        <v>#REF!</v>
      </c>
      <c r="GQ1957" s="9" t="e">
        <f ca="1">INDIRECT(ADDRESS(ROW(),Controls!#REF!+45))</f>
        <v>#REF!</v>
      </c>
      <c r="GR1957" s="9" t="e">
        <f ca="1">INDIRECT(ADDRESS(ROW(),Controls!#REF!+60))</f>
        <v>#REF!</v>
      </c>
      <c r="GS1957" s="9" t="e">
        <f ca="1">INDIRECT(ADDRESS(ROW(),Controls!#REF!+75))</f>
        <v>#REF!</v>
      </c>
      <c r="GT1957" s="9" t="e">
        <f ca="1">INDIRECT(ADDRESS(ROW(),Controls!#REF!+90))</f>
        <v>#REF!</v>
      </c>
      <c r="GU1957" s="9" t="e">
        <f ca="1">INDIRECT(ADDRESS(ROW(),Controls!#REF!+105))</f>
        <v>#REF!</v>
      </c>
      <c r="GV1957" s="9" t="e">
        <f ca="1">INDIRECT(ADDRESS(ROW(),Controls!#REF!+120))</f>
        <v>#REF!</v>
      </c>
      <c r="GW1957" s="9" t="e">
        <f ca="1">INDIRECT(ADDRESS(ROW(),Controls!#REF!+15))</f>
        <v>#REF!</v>
      </c>
      <c r="GX1957" s="9" t="e">
        <f ca="1">INDIRECT(ADDRESS(ROW(),Controls!#REF!+135))</f>
        <v>#REF!</v>
      </c>
      <c r="HJ1957" s="9" t="e">
        <f t="shared" ca="1" si="180"/>
        <v>#REF!</v>
      </c>
      <c r="HK1957" s="9" t="e">
        <f t="shared" ca="1" si="181"/>
        <v>#REF!</v>
      </c>
      <c r="HL1957" s="9" t="e">
        <f t="shared" ca="1" si="182"/>
        <v>#REF!</v>
      </c>
      <c r="HM1957" s="9" t="e">
        <f t="shared" ca="1" si="183"/>
        <v>#REF!</v>
      </c>
      <c r="HN1957" s="9" t="e">
        <f ca="1">SQRT($GS1957*(1-$GS1957/Controls!$D$15))</f>
        <v>#REF!</v>
      </c>
      <c r="HO1957" s="9" t="e">
        <f t="shared" ca="1" si="184"/>
        <v>#REF!</v>
      </c>
      <c r="HP1957" s="9" t="e">
        <f t="shared" ca="1" si="185"/>
        <v>#REF!</v>
      </c>
      <c r="HQ1957" s="9" t="e">
        <f ca="1">IF($GV1957=0,NA(),($GX1957*Controls!#REF!))</f>
        <v>#REF!</v>
      </c>
    </row>
    <row r="1958" spans="198:225" x14ac:dyDescent="0.25">
      <c r="GP1958" s="9" t="e">
        <f ca="1">INDIRECT(ADDRESS(ROW(),Controls!#REF!+30))</f>
        <v>#REF!</v>
      </c>
      <c r="GQ1958" s="9" t="e">
        <f ca="1">INDIRECT(ADDRESS(ROW(),Controls!#REF!+45))</f>
        <v>#REF!</v>
      </c>
      <c r="GR1958" s="9" t="e">
        <f ca="1">INDIRECT(ADDRESS(ROW(),Controls!#REF!+60))</f>
        <v>#REF!</v>
      </c>
      <c r="GS1958" s="9" t="e">
        <f ca="1">INDIRECT(ADDRESS(ROW(),Controls!#REF!+75))</f>
        <v>#REF!</v>
      </c>
      <c r="GT1958" s="9" t="e">
        <f ca="1">INDIRECT(ADDRESS(ROW(),Controls!#REF!+90))</f>
        <v>#REF!</v>
      </c>
      <c r="GU1958" s="9" t="e">
        <f ca="1">INDIRECT(ADDRESS(ROW(),Controls!#REF!+105))</f>
        <v>#REF!</v>
      </c>
      <c r="GV1958" s="9" t="e">
        <f ca="1">INDIRECT(ADDRESS(ROW(),Controls!#REF!+120))</f>
        <v>#REF!</v>
      </c>
      <c r="GW1958" s="9" t="e">
        <f ca="1">INDIRECT(ADDRESS(ROW(),Controls!#REF!+15))</f>
        <v>#REF!</v>
      </c>
      <c r="GX1958" s="9" t="e">
        <f ca="1">INDIRECT(ADDRESS(ROW(),Controls!#REF!+135))</f>
        <v>#REF!</v>
      </c>
      <c r="HJ1958" s="9" t="e">
        <f t="shared" ca="1" si="180"/>
        <v>#REF!</v>
      </c>
      <c r="HK1958" s="9" t="e">
        <f t="shared" ca="1" si="181"/>
        <v>#REF!</v>
      </c>
      <c r="HL1958" s="9" t="e">
        <f t="shared" ca="1" si="182"/>
        <v>#REF!</v>
      </c>
      <c r="HM1958" s="9" t="e">
        <f t="shared" ca="1" si="183"/>
        <v>#REF!</v>
      </c>
      <c r="HN1958" s="9" t="e">
        <f ca="1">SQRT($GS1958*(1-$GS1958/Controls!$D$15))</f>
        <v>#REF!</v>
      </c>
      <c r="HO1958" s="9" t="e">
        <f t="shared" ca="1" si="184"/>
        <v>#REF!</v>
      </c>
      <c r="HP1958" s="9" t="e">
        <f t="shared" ca="1" si="185"/>
        <v>#REF!</v>
      </c>
      <c r="HQ1958" s="9" t="e">
        <f ca="1">IF($GV1958=0,NA(),($GX1958*Controls!#REF!))</f>
        <v>#REF!</v>
      </c>
    </row>
    <row r="1959" spans="198:225" x14ac:dyDescent="0.25">
      <c r="GP1959" s="9" t="e">
        <f ca="1">INDIRECT(ADDRESS(ROW(),Controls!#REF!+30))</f>
        <v>#REF!</v>
      </c>
      <c r="GQ1959" s="9" t="e">
        <f ca="1">INDIRECT(ADDRESS(ROW(),Controls!#REF!+45))</f>
        <v>#REF!</v>
      </c>
      <c r="GR1959" s="9" t="e">
        <f ca="1">INDIRECT(ADDRESS(ROW(),Controls!#REF!+60))</f>
        <v>#REF!</v>
      </c>
      <c r="GS1959" s="9" t="e">
        <f ca="1">INDIRECT(ADDRESS(ROW(),Controls!#REF!+75))</f>
        <v>#REF!</v>
      </c>
      <c r="GT1959" s="9" t="e">
        <f ca="1">INDIRECT(ADDRESS(ROW(),Controls!#REF!+90))</f>
        <v>#REF!</v>
      </c>
      <c r="GU1959" s="9" t="e">
        <f ca="1">INDIRECT(ADDRESS(ROW(),Controls!#REF!+105))</f>
        <v>#REF!</v>
      </c>
      <c r="GV1959" s="9" t="e">
        <f ca="1">INDIRECT(ADDRESS(ROW(),Controls!#REF!+120))</f>
        <v>#REF!</v>
      </c>
      <c r="GW1959" s="9" t="e">
        <f ca="1">INDIRECT(ADDRESS(ROW(),Controls!#REF!+15))</f>
        <v>#REF!</v>
      </c>
      <c r="GX1959" s="9" t="e">
        <f ca="1">INDIRECT(ADDRESS(ROW(),Controls!#REF!+135))</f>
        <v>#REF!</v>
      </c>
      <c r="HJ1959" s="9" t="e">
        <f t="shared" ca="1" si="180"/>
        <v>#REF!</v>
      </c>
      <c r="HK1959" s="9" t="e">
        <f t="shared" ca="1" si="181"/>
        <v>#REF!</v>
      </c>
      <c r="HL1959" s="9" t="e">
        <f t="shared" ca="1" si="182"/>
        <v>#REF!</v>
      </c>
      <c r="HM1959" s="9" t="e">
        <f t="shared" ca="1" si="183"/>
        <v>#REF!</v>
      </c>
      <c r="HN1959" s="9" t="e">
        <f ca="1">SQRT($GS1959*(1-$GS1959/Controls!$D$15))</f>
        <v>#REF!</v>
      </c>
      <c r="HO1959" s="9" t="e">
        <f t="shared" ca="1" si="184"/>
        <v>#REF!</v>
      </c>
      <c r="HP1959" s="9" t="e">
        <f t="shared" ca="1" si="185"/>
        <v>#REF!</v>
      </c>
      <c r="HQ1959" s="9" t="e">
        <f ca="1">IF($GV1959=0,NA(),($GX1959*Controls!#REF!))</f>
        <v>#REF!</v>
      </c>
    </row>
    <row r="1960" spans="198:225" x14ac:dyDescent="0.25">
      <c r="GP1960" s="9" t="e">
        <f ca="1">INDIRECT(ADDRESS(ROW(),Controls!#REF!+30))</f>
        <v>#REF!</v>
      </c>
      <c r="GQ1960" s="9" t="e">
        <f ca="1">INDIRECT(ADDRESS(ROW(),Controls!#REF!+45))</f>
        <v>#REF!</v>
      </c>
      <c r="GR1960" s="9" t="e">
        <f ca="1">INDIRECT(ADDRESS(ROW(),Controls!#REF!+60))</f>
        <v>#REF!</v>
      </c>
      <c r="GS1960" s="9" t="e">
        <f ca="1">INDIRECT(ADDRESS(ROW(),Controls!#REF!+75))</f>
        <v>#REF!</v>
      </c>
      <c r="GT1960" s="9" t="e">
        <f ca="1">INDIRECT(ADDRESS(ROW(),Controls!#REF!+90))</f>
        <v>#REF!</v>
      </c>
      <c r="GU1960" s="9" t="e">
        <f ca="1">INDIRECT(ADDRESS(ROW(),Controls!#REF!+105))</f>
        <v>#REF!</v>
      </c>
      <c r="GV1960" s="9" t="e">
        <f ca="1">INDIRECT(ADDRESS(ROW(),Controls!#REF!+120))</f>
        <v>#REF!</v>
      </c>
      <c r="GW1960" s="9" t="e">
        <f ca="1">INDIRECT(ADDRESS(ROW(),Controls!#REF!+15))</f>
        <v>#REF!</v>
      </c>
      <c r="GX1960" s="9" t="e">
        <f ca="1">INDIRECT(ADDRESS(ROW(),Controls!#REF!+135))</f>
        <v>#REF!</v>
      </c>
      <c r="HJ1960" s="9" t="e">
        <f t="shared" ca="1" si="180"/>
        <v>#REF!</v>
      </c>
      <c r="HK1960" s="9" t="e">
        <f t="shared" ca="1" si="181"/>
        <v>#REF!</v>
      </c>
      <c r="HL1960" s="9" t="e">
        <f t="shared" ca="1" si="182"/>
        <v>#REF!</v>
      </c>
      <c r="HM1960" s="9" t="e">
        <f t="shared" ca="1" si="183"/>
        <v>#REF!</v>
      </c>
      <c r="HN1960" s="9" t="e">
        <f ca="1">SQRT($GS1960*(1-$GS1960/Controls!$D$15))</f>
        <v>#REF!</v>
      </c>
      <c r="HO1960" s="9" t="e">
        <f t="shared" ca="1" si="184"/>
        <v>#REF!</v>
      </c>
      <c r="HP1960" s="9" t="e">
        <f t="shared" ca="1" si="185"/>
        <v>#REF!</v>
      </c>
      <c r="HQ1960" s="9" t="e">
        <f ca="1">IF($GV1960=0,NA(),($GX1960*Controls!#REF!))</f>
        <v>#REF!</v>
      </c>
    </row>
    <row r="1961" spans="198:225" x14ac:dyDescent="0.25">
      <c r="GP1961" s="9" t="e">
        <f ca="1">INDIRECT(ADDRESS(ROW(),Controls!#REF!+30))</f>
        <v>#REF!</v>
      </c>
      <c r="GQ1961" s="9" t="e">
        <f ca="1">INDIRECT(ADDRESS(ROW(),Controls!#REF!+45))</f>
        <v>#REF!</v>
      </c>
      <c r="GR1961" s="9" t="e">
        <f ca="1">INDIRECT(ADDRESS(ROW(),Controls!#REF!+60))</f>
        <v>#REF!</v>
      </c>
      <c r="GS1961" s="9" t="e">
        <f ca="1">INDIRECT(ADDRESS(ROW(),Controls!#REF!+75))</f>
        <v>#REF!</v>
      </c>
      <c r="GT1961" s="9" t="e">
        <f ca="1">INDIRECT(ADDRESS(ROW(),Controls!#REF!+90))</f>
        <v>#REF!</v>
      </c>
      <c r="GU1961" s="9" t="e">
        <f ca="1">INDIRECT(ADDRESS(ROW(),Controls!#REF!+105))</f>
        <v>#REF!</v>
      </c>
      <c r="GV1961" s="9" t="e">
        <f ca="1">INDIRECT(ADDRESS(ROW(),Controls!#REF!+120))</f>
        <v>#REF!</v>
      </c>
      <c r="GW1961" s="9" t="e">
        <f ca="1">INDIRECT(ADDRESS(ROW(),Controls!#REF!+15))</f>
        <v>#REF!</v>
      </c>
      <c r="GX1961" s="9" t="e">
        <f ca="1">INDIRECT(ADDRESS(ROW(),Controls!#REF!+135))</f>
        <v>#REF!</v>
      </c>
      <c r="HJ1961" s="9" t="e">
        <f t="shared" ca="1" si="180"/>
        <v>#REF!</v>
      </c>
      <c r="HK1961" s="9" t="e">
        <f t="shared" ca="1" si="181"/>
        <v>#REF!</v>
      </c>
      <c r="HL1961" s="9" t="e">
        <f t="shared" ca="1" si="182"/>
        <v>#REF!</v>
      </c>
      <c r="HM1961" s="9" t="e">
        <f t="shared" ca="1" si="183"/>
        <v>#REF!</v>
      </c>
      <c r="HN1961" s="9" t="e">
        <f ca="1">SQRT($GS1961*(1-$GS1961/Controls!$D$15))</f>
        <v>#REF!</v>
      </c>
      <c r="HO1961" s="9" t="e">
        <f t="shared" ca="1" si="184"/>
        <v>#REF!</v>
      </c>
      <c r="HP1961" s="9" t="e">
        <f t="shared" ca="1" si="185"/>
        <v>#REF!</v>
      </c>
      <c r="HQ1961" s="9" t="e">
        <f ca="1">IF($GV1961=0,NA(),($GX1961*Controls!#REF!))</f>
        <v>#REF!</v>
      </c>
    </row>
    <row r="1962" spans="198:225" x14ac:dyDescent="0.25">
      <c r="GP1962" s="9" t="e">
        <f ca="1">INDIRECT(ADDRESS(ROW(),Controls!#REF!+30))</f>
        <v>#REF!</v>
      </c>
      <c r="GQ1962" s="9" t="e">
        <f ca="1">INDIRECT(ADDRESS(ROW(),Controls!#REF!+45))</f>
        <v>#REF!</v>
      </c>
      <c r="GR1962" s="9" t="e">
        <f ca="1">INDIRECT(ADDRESS(ROW(),Controls!#REF!+60))</f>
        <v>#REF!</v>
      </c>
      <c r="GS1962" s="9" t="e">
        <f ca="1">INDIRECT(ADDRESS(ROW(),Controls!#REF!+75))</f>
        <v>#REF!</v>
      </c>
      <c r="GT1962" s="9" t="e">
        <f ca="1">INDIRECT(ADDRESS(ROW(),Controls!#REF!+90))</f>
        <v>#REF!</v>
      </c>
      <c r="GU1962" s="9" t="e">
        <f ca="1">INDIRECT(ADDRESS(ROW(),Controls!#REF!+105))</f>
        <v>#REF!</v>
      </c>
      <c r="GV1962" s="9" t="e">
        <f ca="1">INDIRECT(ADDRESS(ROW(),Controls!#REF!+120))</f>
        <v>#REF!</v>
      </c>
      <c r="GW1962" s="9" t="e">
        <f ca="1">INDIRECT(ADDRESS(ROW(),Controls!#REF!+15))</f>
        <v>#REF!</v>
      </c>
      <c r="GX1962" s="9" t="e">
        <f ca="1">INDIRECT(ADDRESS(ROW(),Controls!#REF!+135))</f>
        <v>#REF!</v>
      </c>
      <c r="HJ1962" s="9" t="e">
        <f t="shared" ca="1" si="180"/>
        <v>#REF!</v>
      </c>
      <c r="HK1962" s="9" t="e">
        <f t="shared" ca="1" si="181"/>
        <v>#REF!</v>
      </c>
      <c r="HL1962" s="9" t="e">
        <f t="shared" ca="1" si="182"/>
        <v>#REF!</v>
      </c>
      <c r="HM1962" s="9" t="e">
        <f t="shared" ca="1" si="183"/>
        <v>#REF!</v>
      </c>
      <c r="HN1962" s="9" t="e">
        <f ca="1">SQRT($GS1962*(1-$GS1962/Controls!$D$15))</f>
        <v>#REF!</v>
      </c>
      <c r="HO1962" s="9" t="e">
        <f t="shared" ca="1" si="184"/>
        <v>#REF!</v>
      </c>
      <c r="HP1962" s="9" t="e">
        <f t="shared" ca="1" si="185"/>
        <v>#REF!</v>
      </c>
      <c r="HQ1962" s="9" t="e">
        <f ca="1">IF($GV1962=0,NA(),($GX1962*Controls!#REF!))</f>
        <v>#REF!</v>
      </c>
    </row>
    <row r="1963" spans="198:225" x14ac:dyDescent="0.25">
      <c r="GP1963" s="9" t="e">
        <f ca="1">INDIRECT(ADDRESS(ROW(),Controls!#REF!+30))</f>
        <v>#REF!</v>
      </c>
      <c r="GQ1963" s="9" t="e">
        <f ca="1">INDIRECT(ADDRESS(ROW(),Controls!#REF!+45))</f>
        <v>#REF!</v>
      </c>
      <c r="GR1963" s="9" t="e">
        <f ca="1">INDIRECT(ADDRESS(ROW(),Controls!#REF!+60))</f>
        <v>#REF!</v>
      </c>
      <c r="GS1963" s="9" t="e">
        <f ca="1">INDIRECT(ADDRESS(ROW(),Controls!#REF!+75))</f>
        <v>#REF!</v>
      </c>
      <c r="GT1963" s="9" t="e">
        <f ca="1">INDIRECT(ADDRESS(ROW(),Controls!#REF!+90))</f>
        <v>#REF!</v>
      </c>
      <c r="GU1963" s="9" t="e">
        <f ca="1">INDIRECT(ADDRESS(ROW(),Controls!#REF!+105))</f>
        <v>#REF!</v>
      </c>
      <c r="GV1963" s="9" t="e">
        <f ca="1">INDIRECT(ADDRESS(ROW(),Controls!#REF!+120))</f>
        <v>#REF!</v>
      </c>
      <c r="GW1963" s="9" t="e">
        <f ca="1">INDIRECT(ADDRESS(ROW(),Controls!#REF!+15))</f>
        <v>#REF!</v>
      </c>
      <c r="GX1963" s="9" t="e">
        <f ca="1">INDIRECT(ADDRESS(ROW(),Controls!#REF!+135))</f>
        <v>#REF!</v>
      </c>
      <c r="HJ1963" s="9" t="e">
        <f t="shared" ca="1" si="180"/>
        <v>#REF!</v>
      </c>
      <c r="HK1963" s="9" t="e">
        <f t="shared" ca="1" si="181"/>
        <v>#REF!</v>
      </c>
      <c r="HL1963" s="9" t="e">
        <f t="shared" ca="1" si="182"/>
        <v>#REF!</v>
      </c>
      <c r="HM1963" s="9" t="e">
        <f t="shared" ca="1" si="183"/>
        <v>#REF!</v>
      </c>
      <c r="HN1963" s="9" t="e">
        <f ca="1">SQRT($GS1963*(1-$GS1963/Controls!$D$15))</f>
        <v>#REF!</v>
      </c>
      <c r="HO1963" s="9" t="e">
        <f t="shared" ca="1" si="184"/>
        <v>#REF!</v>
      </c>
      <c r="HP1963" s="9" t="e">
        <f t="shared" ca="1" si="185"/>
        <v>#REF!</v>
      </c>
      <c r="HQ1963" s="9" t="e">
        <f ca="1">IF($GV1963=0,NA(),($GX1963*Controls!#REF!))</f>
        <v>#REF!</v>
      </c>
    </row>
    <row r="1964" spans="198:225" x14ac:dyDescent="0.25">
      <c r="GP1964" s="9" t="e">
        <f ca="1">INDIRECT(ADDRESS(ROW(),Controls!#REF!+30))</f>
        <v>#REF!</v>
      </c>
      <c r="GQ1964" s="9" t="e">
        <f ca="1">INDIRECT(ADDRESS(ROW(),Controls!#REF!+45))</f>
        <v>#REF!</v>
      </c>
      <c r="GR1964" s="9" t="e">
        <f ca="1">INDIRECT(ADDRESS(ROW(),Controls!#REF!+60))</f>
        <v>#REF!</v>
      </c>
      <c r="GS1964" s="9" t="e">
        <f ca="1">INDIRECT(ADDRESS(ROW(),Controls!#REF!+75))</f>
        <v>#REF!</v>
      </c>
      <c r="GT1964" s="9" t="e">
        <f ca="1">INDIRECT(ADDRESS(ROW(),Controls!#REF!+90))</f>
        <v>#REF!</v>
      </c>
      <c r="GU1964" s="9" t="e">
        <f ca="1">INDIRECT(ADDRESS(ROW(),Controls!#REF!+105))</f>
        <v>#REF!</v>
      </c>
      <c r="GV1964" s="9" t="e">
        <f ca="1">INDIRECT(ADDRESS(ROW(),Controls!#REF!+120))</f>
        <v>#REF!</v>
      </c>
      <c r="GW1964" s="9" t="e">
        <f ca="1">INDIRECT(ADDRESS(ROW(),Controls!#REF!+15))</f>
        <v>#REF!</v>
      </c>
      <c r="GX1964" s="9" t="e">
        <f ca="1">INDIRECT(ADDRESS(ROW(),Controls!#REF!+135))</f>
        <v>#REF!</v>
      </c>
      <c r="HJ1964" s="9" t="e">
        <f t="shared" ca="1" si="180"/>
        <v>#REF!</v>
      </c>
      <c r="HK1964" s="9" t="e">
        <f t="shared" ca="1" si="181"/>
        <v>#REF!</v>
      </c>
      <c r="HL1964" s="9" t="e">
        <f t="shared" ca="1" si="182"/>
        <v>#REF!</v>
      </c>
      <c r="HM1964" s="9" t="e">
        <f t="shared" ca="1" si="183"/>
        <v>#REF!</v>
      </c>
      <c r="HN1964" s="9" t="e">
        <f ca="1">SQRT($GS1964*(1-$GS1964/Controls!$D$15))</f>
        <v>#REF!</v>
      </c>
      <c r="HO1964" s="9" t="e">
        <f t="shared" ca="1" si="184"/>
        <v>#REF!</v>
      </c>
      <c r="HP1964" s="9" t="e">
        <f t="shared" ca="1" si="185"/>
        <v>#REF!</v>
      </c>
      <c r="HQ1964" s="9" t="e">
        <f ca="1">IF($GV1964=0,NA(),($GX1964*Controls!#REF!))</f>
        <v>#REF!</v>
      </c>
    </row>
    <row r="1965" spans="198:225" x14ac:dyDescent="0.25">
      <c r="GP1965" s="9" t="e">
        <f ca="1">INDIRECT(ADDRESS(ROW(),Controls!#REF!+30))</f>
        <v>#REF!</v>
      </c>
      <c r="GQ1965" s="9" t="e">
        <f ca="1">INDIRECT(ADDRESS(ROW(),Controls!#REF!+45))</f>
        <v>#REF!</v>
      </c>
      <c r="GR1965" s="9" t="e">
        <f ca="1">INDIRECT(ADDRESS(ROW(),Controls!#REF!+60))</f>
        <v>#REF!</v>
      </c>
      <c r="GS1965" s="9" t="e">
        <f ca="1">INDIRECT(ADDRESS(ROW(),Controls!#REF!+75))</f>
        <v>#REF!</v>
      </c>
      <c r="GT1965" s="9" t="e">
        <f ca="1">INDIRECT(ADDRESS(ROW(),Controls!#REF!+90))</f>
        <v>#REF!</v>
      </c>
      <c r="GU1965" s="9" t="e">
        <f ca="1">INDIRECT(ADDRESS(ROW(),Controls!#REF!+105))</f>
        <v>#REF!</v>
      </c>
      <c r="GV1965" s="9" t="e">
        <f ca="1">INDIRECT(ADDRESS(ROW(),Controls!#REF!+120))</f>
        <v>#REF!</v>
      </c>
      <c r="GW1965" s="9" t="e">
        <f ca="1">INDIRECT(ADDRESS(ROW(),Controls!#REF!+15))</f>
        <v>#REF!</v>
      </c>
      <c r="GX1965" s="9" t="e">
        <f ca="1">INDIRECT(ADDRESS(ROW(),Controls!#REF!+135))</f>
        <v>#REF!</v>
      </c>
      <c r="HJ1965" s="9" t="e">
        <f t="shared" ca="1" si="180"/>
        <v>#REF!</v>
      </c>
      <c r="HK1965" s="9" t="e">
        <f t="shared" ca="1" si="181"/>
        <v>#REF!</v>
      </c>
      <c r="HL1965" s="9" t="e">
        <f t="shared" ca="1" si="182"/>
        <v>#REF!</v>
      </c>
      <c r="HM1965" s="9" t="e">
        <f t="shared" ca="1" si="183"/>
        <v>#REF!</v>
      </c>
      <c r="HN1965" s="9" t="e">
        <f ca="1">SQRT($GS1965*(1-$GS1965/Controls!$D$15))</f>
        <v>#REF!</v>
      </c>
      <c r="HO1965" s="9" t="e">
        <f t="shared" ca="1" si="184"/>
        <v>#REF!</v>
      </c>
      <c r="HP1965" s="9" t="e">
        <f t="shared" ca="1" si="185"/>
        <v>#REF!</v>
      </c>
      <c r="HQ1965" s="9" t="e">
        <f ca="1">IF($GV1965=0,NA(),($GX1965*Controls!#REF!))</f>
        <v>#REF!</v>
      </c>
    </row>
    <row r="1966" spans="198:225" x14ac:dyDescent="0.25">
      <c r="GP1966" s="9" t="e">
        <f ca="1">INDIRECT(ADDRESS(ROW(),Controls!#REF!+30))</f>
        <v>#REF!</v>
      </c>
      <c r="GQ1966" s="9" t="e">
        <f ca="1">INDIRECT(ADDRESS(ROW(),Controls!#REF!+45))</f>
        <v>#REF!</v>
      </c>
      <c r="GR1966" s="9" t="e">
        <f ca="1">INDIRECT(ADDRESS(ROW(),Controls!#REF!+60))</f>
        <v>#REF!</v>
      </c>
      <c r="GS1966" s="9" t="e">
        <f ca="1">INDIRECT(ADDRESS(ROW(),Controls!#REF!+75))</f>
        <v>#REF!</v>
      </c>
      <c r="GT1966" s="9" t="e">
        <f ca="1">INDIRECT(ADDRESS(ROW(),Controls!#REF!+90))</f>
        <v>#REF!</v>
      </c>
      <c r="GU1966" s="9" t="e">
        <f ca="1">INDIRECT(ADDRESS(ROW(),Controls!#REF!+105))</f>
        <v>#REF!</v>
      </c>
      <c r="GV1966" s="9" t="e">
        <f ca="1">INDIRECT(ADDRESS(ROW(),Controls!#REF!+120))</f>
        <v>#REF!</v>
      </c>
      <c r="GW1966" s="9" t="e">
        <f ca="1">INDIRECT(ADDRESS(ROW(),Controls!#REF!+15))</f>
        <v>#REF!</v>
      </c>
      <c r="GX1966" s="9" t="e">
        <f ca="1">INDIRECT(ADDRESS(ROW(),Controls!#REF!+135))</f>
        <v>#REF!</v>
      </c>
      <c r="HJ1966" s="9" t="e">
        <f t="shared" ca="1" si="180"/>
        <v>#REF!</v>
      </c>
      <c r="HK1966" s="9" t="e">
        <f t="shared" ca="1" si="181"/>
        <v>#REF!</v>
      </c>
      <c r="HL1966" s="9" t="e">
        <f t="shared" ca="1" si="182"/>
        <v>#REF!</v>
      </c>
      <c r="HM1966" s="9" t="e">
        <f t="shared" ca="1" si="183"/>
        <v>#REF!</v>
      </c>
      <c r="HN1966" s="9" t="e">
        <f ca="1">SQRT($GS1966*(1-$GS1966/Controls!$D$15))</f>
        <v>#REF!</v>
      </c>
      <c r="HO1966" s="9" t="e">
        <f t="shared" ca="1" si="184"/>
        <v>#REF!</v>
      </c>
      <c r="HP1966" s="9" t="e">
        <f t="shared" ca="1" si="185"/>
        <v>#REF!</v>
      </c>
      <c r="HQ1966" s="9" t="e">
        <f ca="1">IF($GV1966=0,NA(),($GX1966*Controls!#REF!))</f>
        <v>#REF!</v>
      </c>
    </row>
    <row r="1967" spans="198:225" x14ac:dyDescent="0.25">
      <c r="GP1967" s="9" t="e">
        <f ca="1">INDIRECT(ADDRESS(ROW(),Controls!#REF!+30))</f>
        <v>#REF!</v>
      </c>
      <c r="GQ1967" s="9" t="e">
        <f ca="1">INDIRECT(ADDRESS(ROW(),Controls!#REF!+45))</f>
        <v>#REF!</v>
      </c>
      <c r="GR1967" s="9" t="e">
        <f ca="1">INDIRECT(ADDRESS(ROW(),Controls!#REF!+60))</f>
        <v>#REF!</v>
      </c>
      <c r="GS1967" s="9" t="e">
        <f ca="1">INDIRECT(ADDRESS(ROW(),Controls!#REF!+75))</f>
        <v>#REF!</v>
      </c>
      <c r="GT1967" s="9" t="e">
        <f ca="1">INDIRECT(ADDRESS(ROW(),Controls!#REF!+90))</f>
        <v>#REF!</v>
      </c>
      <c r="GU1967" s="9" t="e">
        <f ca="1">INDIRECT(ADDRESS(ROW(),Controls!#REF!+105))</f>
        <v>#REF!</v>
      </c>
      <c r="GV1967" s="9" t="e">
        <f ca="1">INDIRECT(ADDRESS(ROW(),Controls!#REF!+120))</f>
        <v>#REF!</v>
      </c>
      <c r="GW1967" s="9" t="e">
        <f ca="1">INDIRECT(ADDRESS(ROW(),Controls!#REF!+15))</f>
        <v>#REF!</v>
      </c>
      <c r="GX1967" s="9" t="e">
        <f ca="1">INDIRECT(ADDRESS(ROW(),Controls!#REF!+135))</f>
        <v>#REF!</v>
      </c>
      <c r="HJ1967" s="9" t="e">
        <f t="shared" ca="1" si="180"/>
        <v>#REF!</v>
      </c>
      <c r="HK1967" s="9" t="e">
        <f t="shared" ca="1" si="181"/>
        <v>#REF!</v>
      </c>
      <c r="HL1967" s="9" t="e">
        <f t="shared" ca="1" si="182"/>
        <v>#REF!</v>
      </c>
      <c r="HM1967" s="9" t="e">
        <f t="shared" ca="1" si="183"/>
        <v>#REF!</v>
      </c>
      <c r="HN1967" s="9" t="e">
        <f ca="1">SQRT($GS1967*(1-$GS1967/Controls!$D$15))</f>
        <v>#REF!</v>
      </c>
      <c r="HO1967" s="9" t="e">
        <f t="shared" ca="1" si="184"/>
        <v>#REF!</v>
      </c>
      <c r="HP1967" s="9" t="e">
        <f t="shared" ca="1" si="185"/>
        <v>#REF!</v>
      </c>
      <c r="HQ1967" s="9" t="e">
        <f ca="1">IF($GV1967=0,NA(),($GX1967*Controls!#REF!))</f>
        <v>#REF!</v>
      </c>
    </row>
    <row r="1968" spans="198:225" x14ac:dyDescent="0.25">
      <c r="GP1968" s="9" t="e">
        <f ca="1">INDIRECT(ADDRESS(ROW(),Controls!#REF!+30))</f>
        <v>#REF!</v>
      </c>
      <c r="GQ1968" s="9" t="e">
        <f ca="1">INDIRECT(ADDRESS(ROW(),Controls!#REF!+45))</f>
        <v>#REF!</v>
      </c>
      <c r="GR1968" s="9" t="e">
        <f ca="1">INDIRECT(ADDRESS(ROW(),Controls!#REF!+60))</f>
        <v>#REF!</v>
      </c>
      <c r="GS1968" s="9" t="e">
        <f ca="1">INDIRECT(ADDRESS(ROW(),Controls!#REF!+75))</f>
        <v>#REF!</v>
      </c>
      <c r="GT1968" s="9" t="e">
        <f ca="1">INDIRECT(ADDRESS(ROW(),Controls!#REF!+90))</f>
        <v>#REF!</v>
      </c>
      <c r="GU1968" s="9" t="e">
        <f ca="1">INDIRECT(ADDRESS(ROW(),Controls!#REF!+105))</f>
        <v>#REF!</v>
      </c>
      <c r="GV1968" s="9" t="e">
        <f ca="1">INDIRECT(ADDRESS(ROW(),Controls!#REF!+120))</f>
        <v>#REF!</v>
      </c>
      <c r="GW1968" s="9" t="e">
        <f ca="1">INDIRECT(ADDRESS(ROW(),Controls!#REF!+15))</f>
        <v>#REF!</v>
      </c>
      <c r="GX1968" s="9" t="e">
        <f ca="1">INDIRECT(ADDRESS(ROW(),Controls!#REF!+135))</f>
        <v>#REF!</v>
      </c>
      <c r="HJ1968" s="9" t="e">
        <f t="shared" ca="1" si="180"/>
        <v>#REF!</v>
      </c>
      <c r="HK1968" s="9" t="e">
        <f t="shared" ca="1" si="181"/>
        <v>#REF!</v>
      </c>
      <c r="HL1968" s="9" t="e">
        <f t="shared" ca="1" si="182"/>
        <v>#REF!</v>
      </c>
      <c r="HM1968" s="9" t="e">
        <f t="shared" ca="1" si="183"/>
        <v>#REF!</v>
      </c>
      <c r="HN1968" s="9" t="e">
        <f ca="1">SQRT($GS1968*(1-$GS1968/Controls!$D$15))</f>
        <v>#REF!</v>
      </c>
      <c r="HO1968" s="9" t="e">
        <f t="shared" ca="1" si="184"/>
        <v>#REF!</v>
      </c>
      <c r="HP1968" s="9" t="e">
        <f t="shared" ca="1" si="185"/>
        <v>#REF!</v>
      </c>
      <c r="HQ1968" s="9" t="e">
        <f ca="1">IF($GV1968=0,NA(),($GX1968*Controls!#REF!))</f>
        <v>#REF!</v>
      </c>
    </row>
    <row r="1969" spans="198:225" x14ac:dyDescent="0.25">
      <c r="GP1969" s="9" t="e">
        <f ca="1">INDIRECT(ADDRESS(ROW(),Controls!#REF!+30))</f>
        <v>#REF!</v>
      </c>
      <c r="GQ1969" s="9" t="e">
        <f ca="1">INDIRECT(ADDRESS(ROW(),Controls!#REF!+45))</f>
        <v>#REF!</v>
      </c>
      <c r="GR1969" s="9" t="e">
        <f ca="1">INDIRECT(ADDRESS(ROW(),Controls!#REF!+60))</f>
        <v>#REF!</v>
      </c>
      <c r="GS1969" s="9" t="e">
        <f ca="1">INDIRECT(ADDRESS(ROW(),Controls!#REF!+75))</f>
        <v>#REF!</v>
      </c>
      <c r="GT1969" s="9" t="e">
        <f ca="1">INDIRECT(ADDRESS(ROW(),Controls!#REF!+90))</f>
        <v>#REF!</v>
      </c>
      <c r="GU1969" s="9" t="e">
        <f ca="1">INDIRECT(ADDRESS(ROW(),Controls!#REF!+105))</f>
        <v>#REF!</v>
      </c>
      <c r="GV1969" s="9" t="e">
        <f ca="1">INDIRECT(ADDRESS(ROW(),Controls!#REF!+120))</f>
        <v>#REF!</v>
      </c>
      <c r="GW1969" s="9" t="e">
        <f ca="1">INDIRECT(ADDRESS(ROW(),Controls!#REF!+15))</f>
        <v>#REF!</v>
      </c>
      <c r="GX1969" s="9" t="e">
        <f ca="1">INDIRECT(ADDRESS(ROW(),Controls!#REF!+135))</f>
        <v>#REF!</v>
      </c>
      <c r="HJ1969" s="9" t="e">
        <f t="shared" ca="1" si="180"/>
        <v>#REF!</v>
      </c>
      <c r="HK1969" s="9" t="e">
        <f t="shared" ca="1" si="181"/>
        <v>#REF!</v>
      </c>
      <c r="HL1969" s="9" t="e">
        <f t="shared" ca="1" si="182"/>
        <v>#REF!</v>
      </c>
      <c r="HM1969" s="9" t="e">
        <f t="shared" ca="1" si="183"/>
        <v>#REF!</v>
      </c>
      <c r="HN1969" s="9" t="e">
        <f ca="1">SQRT($GS1969*(1-$GS1969/Controls!$D$15))</f>
        <v>#REF!</v>
      </c>
      <c r="HO1969" s="9" t="e">
        <f t="shared" ca="1" si="184"/>
        <v>#REF!</v>
      </c>
      <c r="HP1969" s="9" t="e">
        <f t="shared" ca="1" si="185"/>
        <v>#REF!</v>
      </c>
      <c r="HQ1969" s="9" t="e">
        <f ca="1">IF($GV1969=0,NA(),($GX1969*Controls!#REF!))</f>
        <v>#REF!</v>
      </c>
    </row>
    <row r="1970" spans="198:225" x14ac:dyDescent="0.25">
      <c r="GP1970" s="9" t="e">
        <f ca="1">INDIRECT(ADDRESS(ROW(),Controls!#REF!+30))</f>
        <v>#REF!</v>
      </c>
      <c r="GQ1970" s="9" t="e">
        <f ca="1">INDIRECT(ADDRESS(ROW(),Controls!#REF!+45))</f>
        <v>#REF!</v>
      </c>
      <c r="GR1970" s="9" t="e">
        <f ca="1">INDIRECT(ADDRESS(ROW(),Controls!#REF!+60))</f>
        <v>#REF!</v>
      </c>
      <c r="GS1970" s="9" t="e">
        <f ca="1">INDIRECT(ADDRESS(ROW(),Controls!#REF!+75))</f>
        <v>#REF!</v>
      </c>
      <c r="GT1970" s="9" t="e">
        <f ca="1">INDIRECT(ADDRESS(ROW(),Controls!#REF!+90))</f>
        <v>#REF!</v>
      </c>
      <c r="GU1970" s="9" t="e">
        <f ca="1">INDIRECT(ADDRESS(ROW(),Controls!#REF!+105))</f>
        <v>#REF!</v>
      </c>
      <c r="GV1970" s="9" t="e">
        <f ca="1">INDIRECT(ADDRESS(ROW(),Controls!#REF!+120))</f>
        <v>#REF!</v>
      </c>
      <c r="GW1970" s="9" t="e">
        <f ca="1">INDIRECT(ADDRESS(ROW(),Controls!#REF!+15))</f>
        <v>#REF!</v>
      </c>
      <c r="GX1970" s="9" t="e">
        <f ca="1">INDIRECT(ADDRESS(ROW(),Controls!#REF!+135))</f>
        <v>#REF!</v>
      </c>
      <c r="HJ1970" s="9" t="e">
        <f t="shared" ca="1" si="180"/>
        <v>#REF!</v>
      </c>
      <c r="HK1970" s="9" t="e">
        <f t="shared" ca="1" si="181"/>
        <v>#REF!</v>
      </c>
      <c r="HL1970" s="9" t="e">
        <f t="shared" ca="1" si="182"/>
        <v>#REF!</v>
      </c>
      <c r="HM1970" s="9" t="e">
        <f t="shared" ca="1" si="183"/>
        <v>#REF!</v>
      </c>
      <c r="HN1970" s="9" t="e">
        <f ca="1">SQRT($GS1970*(1-$GS1970/Controls!$D$15))</f>
        <v>#REF!</v>
      </c>
      <c r="HO1970" s="9" t="e">
        <f t="shared" ca="1" si="184"/>
        <v>#REF!</v>
      </c>
      <c r="HP1970" s="9" t="e">
        <f t="shared" ca="1" si="185"/>
        <v>#REF!</v>
      </c>
      <c r="HQ1970" s="9" t="e">
        <f ca="1">IF($GV1970=0,NA(),($GX1970*Controls!#REF!))</f>
        <v>#REF!</v>
      </c>
    </row>
    <row r="1971" spans="198:225" x14ac:dyDescent="0.25">
      <c r="GP1971" s="9" t="e">
        <f ca="1">INDIRECT(ADDRESS(ROW(),Controls!#REF!+30))</f>
        <v>#REF!</v>
      </c>
      <c r="GQ1971" s="9" t="e">
        <f ca="1">INDIRECT(ADDRESS(ROW(),Controls!#REF!+45))</f>
        <v>#REF!</v>
      </c>
      <c r="GR1971" s="9" t="e">
        <f ca="1">INDIRECT(ADDRESS(ROW(),Controls!#REF!+60))</f>
        <v>#REF!</v>
      </c>
      <c r="GS1971" s="9" t="e">
        <f ca="1">INDIRECT(ADDRESS(ROW(),Controls!#REF!+75))</f>
        <v>#REF!</v>
      </c>
      <c r="GT1971" s="9" t="e">
        <f ca="1">INDIRECT(ADDRESS(ROW(),Controls!#REF!+90))</f>
        <v>#REF!</v>
      </c>
      <c r="GU1971" s="9" t="e">
        <f ca="1">INDIRECT(ADDRESS(ROW(),Controls!#REF!+105))</f>
        <v>#REF!</v>
      </c>
      <c r="GV1971" s="9" t="e">
        <f ca="1">INDIRECT(ADDRESS(ROW(),Controls!#REF!+120))</f>
        <v>#REF!</v>
      </c>
      <c r="GW1971" s="9" t="e">
        <f ca="1">INDIRECT(ADDRESS(ROW(),Controls!#REF!+15))</f>
        <v>#REF!</v>
      </c>
      <c r="GX1971" s="9" t="e">
        <f ca="1">INDIRECT(ADDRESS(ROW(),Controls!#REF!+135))</f>
        <v>#REF!</v>
      </c>
      <c r="HJ1971" s="9" t="e">
        <f t="shared" ca="1" si="180"/>
        <v>#REF!</v>
      </c>
      <c r="HK1971" s="9" t="e">
        <f t="shared" ca="1" si="181"/>
        <v>#REF!</v>
      </c>
      <c r="HL1971" s="9" t="e">
        <f t="shared" ca="1" si="182"/>
        <v>#REF!</v>
      </c>
      <c r="HM1971" s="9" t="e">
        <f t="shared" ca="1" si="183"/>
        <v>#REF!</v>
      </c>
      <c r="HN1971" s="9" t="e">
        <f ca="1">SQRT($GS1971*(1-$GS1971/Controls!$D$15))</f>
        <v>#REF!</v>
      </c>
      <c r="HO1971" s="9" t="e">
        <f t="shared" ca="1" si="184"/>
        <v>#REF!</v>
      </c>
      <c r="HP1971" s="9" t="e">
        <f t="shared" ca="1" si="185"/>
        <v>#REF!</v>
      </c>
      <c r="HQ1971" s="9" t="e">
        <f ca="1">IF($GV1971=0,NA(),($GX1971*Controls!#REF!))</f>
        <v>#REF!</v>
      </c>
    </row>
    <row r="1972" spans="198:225" x14ac:dyDescent="0.25">
      <c r="GP1972" s="9" t="e">
        <f ca="1">INDIRECT(ADDRESS(ROW(),Controls!#REF!+30))</f>
        <v>#REF!</v>
      </c>
      <c r="GQ1972" s="9" t="e">
        <f ca="1">INDIRECT(ADDRESS(ROW(),Controls!#REF!+45))</f>
        <v>#REF!</v>
      </c>
      <c r="GR1972" s="9" t="e">
        <f ca="1">INDIRECT(ADDRESS(ROW(),Controls!#REF!+60))</f>
        <v>#REF!</v>
      </c>
      <c r="GS1972" s="9" t="e">
        <f ca="1">INDIRECT(ADDRESS(ROW(),Controls!#REF!+75))</f>
        <v>#REF!</v>
      </c>
      <c r="GT1972" s="9" t="e">
        <f ca="1">INDIRECT(ADDRESS(ROW(),Controls!#REF!+90))</f>
        <v>#REF!</v>
      </c>
      <c r="GU1972" s="9" t="e">
        <f ca="1">INDIRECT(ADDRESS(ROW(),Controls!#REF!+105))</f>
        <v>#REF!</v>
      </c>
      <c r="GV1972" s="9" t="e">
        <f ca="1">INDIRECT(ADDRESS(ROW(),Controls!#REF!+120))</f>
        <v>#REF!</v>
      </c>
      <c r="GW1972" s="9" t="e">
        <f ca="1">INDIRECT(ADDRESS(ROW(),Controls!#REF!+15))</f>
        <v>#REF!</v>
      </c>
      <c r="GX1972" s="9" t="e">
        <f ca="1">INDIRECT(ADDRESS(ROW(),Controls!#REF!+135))</f>
        <v>#REF!</v>
      </c>
      <c r="HJ1972" s="9" t="e">
        <f t="shared" ca="1" si="180"/>
        <v>#REF!</v>
      </c>
      <c r="HK1972" s="9" t="e">
        <f t="shared" ca="1" si="181"/>
        <v>#REF!</v>
      </c>
      <c r="HL1972" s="9" t="e">
        <f t="shared" ca="1" si="182"/>
        <v>#REF!</v>
      </c>
      <c r="HM1972" s="9" t="e">
        <f t="shared" ca="1" si="183"/>
        <v>#REF!</v>
      </c>
      <c r="HN1972" s="9" t="e">
        <f ca="1">SQRT($GS1972*(1-$GS1972/Controls!$D$15))</f>
        <v>#REF!</v>
      </c>
      <c r="HO1972" s="9" t="e">
        <f t="shared" ca="1" si="184"/>
        <v>#REF!</v>
      </c>
      <c r="HP1972" s="9" t="e">
        <f t="shared" ca="1" si="185"/>
        <v>#REF!</v>
      </c>
      <c r="HQ1972" s="9" t="e">
        <f ca="1">IF($GV1972=0,NA(),($GX1972*Controls!#REF!))</f>
        <v>#REF!</v>
      </c>
    </row>
    <row r="1973" spans="198:225" x14ac:dyDescent="0.25">
      <c r="GP1973" s="9" t="e">
        <f ca="1">INDIRECT(ADDRESS(ROW(),Controls!#REF!+30))</f>
        <v>#REF!</v>
      </c>
      <c r="GQ1973" s="9" t="e">
        <f ca="1">INDIRECT(ADDRESS(ROW(),Controls!#REF!+45))</f>
        <v>#REF!</v>
      </c>
      <c r="GR1973" s="9" t="e">
        <f ca="1">INDIRECT(ADDRESS(ROW(),Controls!#REF!+60))</f>
        <v>#REF!</v>
      </c>
      <c r="GS1973" s="9" t="e">
        <f ca="1">INDIRECT(ADDRESS(ROW(),Controls!#REF!+75))</f>
        <v>#REF!</v>
      </c>
      <c r="GT1973" s="9" t="e">
        <f ca="1">INDIRECT(ADDRESS(ROW(),Controls!#REF!+90))</f>
        <v>#REF!</v>
      </c>
      <c r="GU1973" s="9" t="e">
        <f ca="1">INDIRECT(ADDRESS(ROW(),Controls!#REF!+105))</f>
        <v>#REF!</v>
      </c>
      <c r="GV1973" s="9" t="e">
        <f ca="1">INDIRECT(ADDRESS(ROW(),Controls!#REF!+120))</f>
        <v>#REF!</v>
      </c>
      <c r="GW1973" s="9" t="e">
        <f ca="1">INDIRECT(ADDRESS(ROW(),Controls!#REF!+15))</f>
        <v>#REF!</v>
      </c>
      <c r="GX1973" s="9" t="e">
        <f ca="1">INDIRECT(ADDRESS(ROW(),Controls!#REF!+135))</f>
        <v>#REF!</v>
      </c>
      <c r="HJ1973" s="9" t="e">
        <f t="shared" ca="1" si="180"/>
        <v>#REF!</v>
      </c>
      <c r="HK1973" s="9" t="e">
        <f t="shared" ca="1" si="181"/>
        <v>#REF!</v>
      </c>
      <c r="HL1973" s="9" t="e">
        <f t="shared" ca="1" si="182"/>
        <v>#REF!</v>
      </c>
      <c r="HM1973" s="9" t="e">
        <f t="shared" ca="1" si="183"/>
        <v>#REF!</v>
      </c>
      <c r="HN1973" s="9" t="e">
        <f ca="1">SQRT($GS1973*(1-$GS1973/Controls!$D$15))</f>
        <v>#REF!</v>
      </c>
      <c r="HO1973" s="9" t="e">
        <f t="shared" ca="1" si="184"/>
        <v>#REF!</v>
      </c>
      <c r="HP1973" s="9" t="e">
        <f t="shared" ca="1" si="185"/>
        <v>#REF!</v>
      </c>
      <c r="HQ1973" s="9" t="e">
        <f ca="1">IF($GV1973=0,NA(),($GX1973*Controls!#REF!))</f>
        <v>#REF!</v>
      </c>
    </row>
    <row r="1974" spans="198:225" x14ac:dyDescent="0.25">
      <c r="GP1974" s="9" t="e">
        <f ca="1">INDIRECT(ADDRESS(ROW(),Controls!#REF!+30))</f>
        <v>#REF!</v>
      </c>
      <c r="GQ1974" s="9" t="e">
        <f ca="1">INDIRECT(ADDRESS(ROW(),Controls!#REF!+45))</f>
        <v>#REF!</v>
      </c>
      <c r="GR1974" s="9" t="e">
        <f ca="1">INDIRECT(ADDRESS(ROW(),Controls!#REF!+60))</f>
        <v>#REF!</v>
      </c>
      <c r="GS1974" s="9" t="e">
        <f ca="1">INDIRECT(ADDRESS(ROW(),Controls!#REF!+75))</f>
        <v>#REF!</v>
      </c>
      <c r="GT1974" s="9" t="e">
        <f ca="1">INDIRECT(ADDRESS(ROW(),Controls!#REF!+90))</f>
        <v>#REF!</v>
      </c>
      <c r="GU1974" s="9" t="e">
        <f ca="1">INDIRECT(ADDRESS(ROW(),Controls!#REF!+105))</f>
        <v>#REF!</v>
      </c>
      <c r="GV1974" s="9" t="e">
        <f ca="1">INDIRECT(ADDRESS(ROW(),Controls!#REF!+120))</f>
        <v>#REF!</v>
      </c>
      <c r="GW1974" s="9" t="e">
        <f ca="1">INDIRECT(ADDRESS(ROW(),Controls!#REF!+15))</f>
        <v>#REF!</v>
      </c>
      <c r="GX1974" s="9" t="e">
        <f ca="1">INDIRECT(ADDRESS(ROW(),Controls!#REF!+135))</f>
        <v>#REF!</v>
      </c>
      <c r="HJ1974" s="9" t="e">
        <f t="shared" ca="1" si="180"/>
        <v>#REF!</v>
      </c>
      <c r="HK1974" s="9" t="e">
        <f t="shared" ca="1" si="181"/>
        <v>#REF!</v>
      </c>
      <c r="HL1974" s="9" t="e">
        <f t="shared" ca="1" si="182"/>
        <v>#REF!</v>
      </c>
      <c r="HM1974" s="9" t="e">
        <f t="shared" ca="1" si="183"/>
        <v>#REF!</v>
      </c>
      <c r="HN1974" s="9" t="e">
        <f ca="1">SQRT($GS1974*(1-$GS1974/Controls!$D$15))</f>
        <v>#REF!</v>
      </c>
      <c r="HO1974" s="9" t="e">
        <f t="shared" ca="1" si="184"/>
        <v>#REF!</v>
      </c>
      <c r="HP1974" s="9" t="e">
        <f t="shared" ca="1" si="185"/>
        <v>#REF!</v>
      </c>
      <c r="HQ1974" s="9" t="e">
        <f ca="1">IF($GV1974=0,NA(),($GX1974*Controls!#REF!))</f>
        <v>#REF!</v>
      </c>
    </row>
    <row r="1975" spans="198:225" x14ac:dyDescent="0.25">
      <c r="GP1975" s="9" t="e">
        <f ca="1">INDIRECT(ADDRESS(ROW(),Controls!#REF!+30))</f>
        <v>#REF!</v>
      </c>
      <c r="GQ1975" s="9" t="e">
        <f ca="1">INDIRECT(ADDRESS(ROW(),Controls!#REF!+45))</f>
        <v>#REF!</v>
      </c>
      <c r="GR1975" s="9" t="e">
        <f ca="1">INDIRECT(ADDRESS(ROW(),Controls!#REF!+60))</f>
        <v>#REF!</v>
      </c>
      <c r="GS1975" s="9" t="e">
        <f ca="1">INDIRECT(ADDRESS(ROW(),Controls!#REF!+75))</f>
        <v>#REF!</v>
      </c>
      <c r="GT1975" s="9" t="e">
        <f ca="1">INDIRECT(ADDRESS(ROW(),Controls!#REF!+90))</f>
        <v>#REF!</v>
      </c>
      <c r="GU1975" s="9" t="e">
        <f ca="1">INDIRECT(ADDRESS(ROW(),Controls!#REF!+105))</f>
        <v>#REF!</v>
      </c>
      <c r="GV1975" s="9" t="e">
        <f ca="1">INDIRECT(ADDRESS(ROW(),Controls!#REF!+120))</f>
        <v>#REF!</v>
      </c>
      <c r="GW1975" s="9" t="e">
        <f ca="1">INDIRECT(ADDRESS(ROW(),Controls!#REF!+15))</f>
        <v>#REF!</v>
      </c>
      <c r="GX1975" s="9" t="e">
        <f ca="1">INDIRECT(ADDRESS(ROW(),Controls!#REF!+135))</f>
        <v>#REF!</v>
      </c>
      <c r="HJ1975" s="9" t="e">
        <f t="shared" ca="1" si="180"/>
        <v>#REF!</v>
      </c>
      <c r="HK1975" s="9" t="e">
        <f t="shared" ca="1" si="181"/>
        <v>#REF!</v>
      </c>
      <c r="HL1975" s="9" t="e">
        <f t="shared" ca="1" si="182"/>
        <v>#REF!</v>
      </c>
      <c r="HM1975" s="9" t="e">
        <f t="shared" ca="1" si="183"/>
        <v>#REF!</v>
      </c>
      <c r="HN1975" s="9" t="e">
        <f ca="1">SQRT($GS1975*(1-$GS1975/Controls!$D$15))</f>
        <v>#REF!</v>
      </c>
      <c r="HO1975" s="9" t="e">
        <f t="shared" ca="1" si="184"/>
        <v>#REF!</v>
      </c>
      <c r="HP1975" s="9" t="e">
        <f t="shared" ca="1" si="185"/>
        <v>#REF!</v>
      </c>
      <c r="HQ1975" s="9" t="e">
        <f ca="1">IF($GV1975=0,NA(),($GX1975*Controls!#REF!))</f>
        <v>#REF!</v>
      </c>
    </row>
    <row r="1976" spans="198:225" x14ac:dyDescent="0.25">
      <c r="GP1976" s="9" t="e">
        <f ca="1">INDIRECT(ADDRESS(ROW(),Controls!#REF!+30))</f>
        <v>#REF!</v>
      </c>
      <c r="GQ1976" s="9" t="e">
        <f ca="1">INDIRECT(ADDRESS(ROW(),Controls!#REF!+45))</f>
        <v>#REF!</v>
      </c>
      <c r="GR1976" s="9" t="e">
        <f ca="1">INDIRECT(ADDRESS(ROW(),Controls!#REF!+60))</f>
        <v>#REF!</v>
      </c>
      <c r="GS1976" s="9" t="e">
        <f ca="1">INDIRECT(ADDRESS(ROW(),Controls!#REF!+75))</f>
        <v>#REF!</v>
      </c>
      <c r="GT1976" s="9" t="e">
        <f ca="1">INDIRECT(ADDRESS(ROW(),Controls!#REF!+90))</f>
        <v>#REF!</v>
      </c>
      <c r="GU1976" s="9" t="e">
        <f ca="1">INDIRECT(ADDRESS(ROW(),Controls!#REF!+105))</f>
        <v>#REF!</v>
      </c>
      <c r="GV1976" s="9" t="e">
        <f ca="1">INDIRECT(ADDRESS(ROW(),Controls!#REF!+120))</f>
        <v>#REF!</v>
      </c>
      <c r="GW1976" s="9" t="e">
        <f ca="1">INDIRECT(ADDRESS(ROW(),Controls!#REF!+15))</f>
        <v>#REF!</v>
      </c>
      <c r="GX1976" s="9" t="e">
        <f ca="1">INDIRECT(ADDRESS(ROW(),Controls!#REF!+135))</f>
        <v>#REF!</v>
      </c>
      <c r="HJ1976" s="9" t="e">
        <f t="shared" ca="1" si="180"/>
        <v>#REF!</v>
      </c>
      <c r="HK1976" s="9" t="e">
        <f t="shared" ca="1" si="181"/>
        <v>#REF!</v>
      </c>
      <c r="HL1976" s="9" t="e">
        <f t="shared" ca="1" si="182"/>
        <v>#REF!</v>
      </c>
      <c r="HM1976" s="9" t="e">
        <f t="shared" ca="1" si="183"/>
        <v>#REF!</v>
      </c>
      <c r="HN1976" s="9" t="e">
        <f ca="1">SQRT($GS1976*(1-$GS1976/Controls!$D$15))</f>
        <v>#REF!</v>
      </c>
      <c r="HO1976" s="9" t="e">
        <f t="shared" ca="1" si="184"/>
        <v>#REF!</v>
      </c>
      <c r="HP1976" s="9" t="e">
        <f t="shared" ca="1" si="185"/>
        <v>#REF!</v>
      </c>
      <c r="HQ1976" s="9" t="e">
        <f ca="1">IF($GV1976=0,NA(),($GX1976*Controls!#REF!))</f>
        <v>#REF!</v>
      </c>
    </row>
    <row r="1977" spans="198:225" x14ac:dyDescent="0.25">
      <c r="GP1977" s="9" t="e">
        <f ca="1">INDIRECT(ADDRESS(ROW(),Controls!#REF!+30))</f>
        <v>#REF!</v>
      </c>
      <c r="GQ1977" s="9" t="e">
        <f ca="1">INDIRECT(ADDRESS(ROW(),Controls!#REF!+45))</f>
        <v>#REF!</v>
      </c>
      <c r="GR1977" s="9" t="e">
        <f ca="1">INDIRECT(ADDRESS(ROW(),Controls!#REF!+60))</f>
        <v>#REF!</v>
      </c>
      <c r="GS1977" s="9" t="e">
        <f ca="1">INDIRECT(ADDRESS(ROW(),Controls!#REF!+75))</f>
        <v>#REF!</v>
      </c>
      <c r="GT1977" s="9" t="e">
        <f ca="1">INDIRECT(ADDRESS(ROW(),Controls!#REF!+90))</f>
        <v>#REF!</v>
      </c>
      <c r="GU1977" s="9" t="e">
        <f ca="1">INDIRECT(ADDRESS(ROW(),Controls!#REF!+105))</f>
        <v>#REF!</v>
      </c>
      <c r="GV1977" s="9" t="e">
        <f ca="1">INDIRECT(ADDRESS(ROW(),Controls!#REF!+120))</f>
        <v>#REF!</v>
      </c>
      <c r="GW1977" s="9" t="e">
        <f ca="1">INDIRECT(ADDRESS(ROW(),Controls!#REF!+15))</f>
        <v>#REF!</v>
      </c>
      <c r="GX1977" s="9" t="e">
        <f ca="1">INDIRECT(ADDRESS(ROW(),Controls!#REF!+135))</f>
        <v>#REF!</v>
      </c>
      <c r="HJ1977" s="9" t="e">
        <f t="shared" ca="1" si="180"/>
        <v>#REF!</v>
      </c>
      <c r="HK1977" s="9" t="e">
        <f t="shared" ca="1" si="181"/>
        <v>#REF!</v>
      </c>
      <c r="HL1977" s="9" t="e">
        <f t="shared" ca="1" si="182"/>
        <v>#REF!</v>
      </c>
      <c r="HM1977" s="9" t="e">
        <f t="shared" ca="1" si="183"/>
        <v>#REF!</v>
      </c>
      <c r="HN1977" s="9" t="e">
        <f ca="1">SQRT($GS1977*(1-$GS1977/Controls!$D$15))</f>
        <v>#REF!</v>
      </c>
      <c r="HO1977" s="9" t="e">
        <f t="shared" ca="1" si="184"/>
        <v>#REF!</v>
      </c>
      <c r="HP1977" s="9" t="e">
        <f t="shared" ca="1" si="185"/>
        <v>#REF!</v>
      </c>
      <c r="HQ1977" s="9" t="e">
        <f ca="1">IF($GV1977=0,NA(),($GX1977*Controls!#REF!))</f>
        <v>#REF!</v>
      </c>
    </row>
    <row r="1978" spans="198:225" x14ac:dyDescent="0.25">
      <c r="GP1978" s="9" t="e">
        <f ca="1">INDIRECT(ADDRESS(ROW(),Controls!#REF!+30))</f>
        <v>#REF!</v>
      </c>
      <c r="GQ1978" s="9" t="e">
        <f ca="1">INDIRECT(ADDRESS(ROW(),Controls!#REF!+45))</f>
        <v>#REF!</v>
      </c>
      <c r="GR1978" s="9" t="e">
        <f ca="1">INDIRECT(ADDRESS(ROW(),Controls!#REF!+60))</f>
        <v>#REF!</v>
      </c>
      <c r="GS1978" s="9" t="e">
        <f ca="1">INDIRECT(ADDRESS(ROW(),Controls!#REF!+75))</f>
        <v>#REF!</v>
      </c>
      <c r="GT1978" s="9" t="e">
        <f ca="1">INDIRECT(ADDRESS(ROW(),Controls!#REF!+90))</f>
        <v>#REF!</v>
      </c>
      <c r="GU1978" s="9" t="e">
        <f ca="1">INDIRECT(ADDRESS(ROW(),Controls!#REF!+105))</f>
        <v>#REF!</v>
      </c>
      <c r="GV1978" s="9" t="e">
        <f ca="1">INDIRECT(ADDRESS(ROW(),Controls!#REF!+120))</f>
        <v>#REF!</v>
      </c>
      <c r="GW1978" s="9" t="e">
        <f ca="1">INDIRECT(ADDRESS(ROW(),Controls!#REF!+15))</f>
        <v>#REF!</v>
      </c>
      <c r="GX1978" s="9" t="e">
        <f ca="1">INDIRECT(ADDRESS(ROW(),Controls!#REF!+135))</f>
        <v>#REF!</v>
      </c>
      <c r="HJ1978" s="9" t="e">
        <f t="shared" ca="1" si="180"/>
        <v>#REF!</v>
      </c>
      <c r="HK1978" s="9" t="e">
        <f t="shared" ca="1" si="181"/>
        <v>#REF!</v>
      </c>
      <c r="HL1978" s="9" t="e">
        <f t="shared" ca="1" si="182"/>
        <v>#REF!</v>
      </c>
      <c r="HM1978" s="9" t="e">
        <f t="shared" ca="1" si="183"/>
        <v>#REF!</v>
      </c>
      <c r="HN1978" s="9" t="e">
        <f ca="1">SQRT($GS1978*(1-$GS1978/Controls!$D$15))</f>
        <v>#REF!</v>
      </c>
      <c r="HO1978" s="9" t="e">
        <f t="shared" ca="1" si="184"/>
        <v>#REF!</v>
      </c>
      <c r="HP1978" s="9" t="e">
        <f t="shared" ca="1" si="185"/>
        <v>#REF!</v>
      </c>
      <c r="HQ1978" s="9" t="e">
        <f ca="1">IF($GV1978=0,NA(),($GX1978*Controls!#REF!))</f>
        <v>#REF!</v>
      </c>
    </row>
    <row r="1979" spans="198:225" x14ac:dyDescent="0.25">
      <c r="GP1979" s="9" t="e">
        <f ca="1">INDIRECT(ADDRESS(ROW(),Controls!#REF!+30))</f>
        <v>#REF!</v>
      </c>
      <c r="GQ1979" s="9" t="e">
        <f ca="1">INDIRECT(ADDRESS(ROW(),Controls!#REF!+45))</f>
        <v>#REF!</v>
      </c>
      <c r="GR1979" s="9" t="e">
        <f ca="1">INDIRECT(ADDRESS(ROW(),Controls!#REF!+60))</f>
        <v>#REF!</v>
      </c>
      <c r="GS1979" s="9" t="e">
        <f ca="1">INDIRECT(ADDRESS(ROW(),Controls!#REF!+75))</f>
        <v>#REF!</v>
      </c>
      <c r="GT1979" s="9" t="e">
        <f ca="1">INDIRECT(ADDRESS(ROW(),Controls!#REF!+90))</f>
        <v>#REF!</v>
      </c>
      <c r="GU1979" s="9" t="e">
        <f ca="1">INDIRECT(ADDRESS(ROW(),Controls!#REF!+105))</f>
        <v>#REF!</v>
      </c>
      <c r="GV1979" s="9" t="e">
        <f ca="1">INDIRECT(ADDRESS(ROW(),Controls!#REF!+120))</f>
        <v>#REF!</v>
      </c>
      <c r="GW1979" s="9" t="e">
        <f ca="1">INDIRECT(ADDRESS(ROW(),Controls!#REF!+15))</f>
        <v>#REF!</v>
      </c>
      <c r="GX1979" s="9" t="e">
        <f ca="1">INDIRECT(ADDRESS(ROW(),Controls!#REF!+135))</f>
        <v>#REF!</v>
      </c>
      <c r="HJ1979" s="9" t="e">
        <f t="shared" ca="1" si="180"/>
        <v>#REF!</v>
      </c>
      <c r="HK1979" s="9" t="e">
        <f t="shared" ca="1" si="181"/>
        <v>#REF!</v>
      </c>
      <c r="HL1979" s="9" t="e">
        <f t="shared" ca="1" si="182"/>
        <v>#REF!</v>
      </c>
      <c r="HM1979" s="9" t="e">
        <f t="shared" ca="1" si="183"/>
        <v>#REF!</v>
      </c>
      <c r="HN1979" s="9" t="e">
        <f ca="1">SQRT($GS1979*(1-$GS1979/Controls!$D$15))</f>
        <v>#REF!</v>
      </c>
      <c r="HO1979" s="9" t="e">
        <f t="shared" ca="1" si="184"/>
        <v>#REF!</v>
      </c>
      <c r="HP1979" s="9" t="e">
        <f t="shared" ca="1" si="185"/>
        <v>#REF!</v>
      </c>
      <c r="HQ1979" s="9" t="e">
        <f ca="1">IF($GV1979=0,NA(),($GX1979*Controls!#REF!))</f>
        <v>#REF!</v>
      </c>
    </row>
    <row r="1980" spans="198:225" x14ac:dyDescent="0.25">
      <c r="GP1980" s="9" t="e">
        <f ca="1">INDIRECT(ADDRESS(ROW(),Controls!#REF!+30))</f>
        <v>#REF!</v>
      </c>
      <c r="GQ1980" s="9" t="e">
        <f ca="1">INDIRECT(ADDRESS(ROW(),Controls!#REF!+45))</f>
        <v>#REF!</v>
      </c>
      <c r="GR1980" s="9" t="e">
        <f ca="1">INDIRECT(ADDRESS(ROW(),Controls!#REF!+60))</f>
        <v>#REF!</v>
      </c>
      <c r="GS1980" s="9" t="e">
        <f ca="1">INDIRECT(ADDRESS(ROW(),Controls!#REF!+75))</f>
        <v>#REF!</v>
      </c>
      <c r="GT1980" s="9" t="e">
        <f ca="1">INDIRECT(ADDRESS(ROW(),Controls!#REF!+90))</f>
        <v>#REF!</v>
      </c>
      <c r="GU1980" s="9" t="e">
        <f ca="1">INDIRECT(ADDRESS(ROW(),Controls!#REF!+105))</f>
        <v>#REF!</v>
      </c>
      <c r="GV1980" s="9" t="e">
        <f ca="1">INDIRECT(ADDRESS(ROW(),Controls!#REF!+120))</f>
        <v>#REF!</v>
      </c>
      <c r="GW1980" s="9" t="e">
        <f ca="1">INDIRECT(ADDRESS(ROW(),Controls!#REF!+15))</f>
        <v>#REF!</v>
      </c>
      <c r="GX1980" s="9" t="e">
        <f ca="1">INDIRECT(ADDRESS(ROW(),Controls!#REF!+135))</f>
        <v>#REF!</v>
      </c>
      <c r="HJ1980" s="9" t="e">
        <f t="shared" ca="1" si="180"/>
        <v>#REF!</v>
      </c>
      <c r="HK1980" s="9" t="e">
        <f t="shared" ca="1" si="181"/>
        <v>#REF!</v>
      </c>
      <c r="HL1980" s="9" t="e">
        <f t="shared" ca="1" si="182"/>
        <v>#REF!</v>
      </c>
      <c r="HM1980" s="9" t="e">
        <f t="shared" ca="1" si="183"/>
        <v>#REF!</v>
      </c>
      <c r="HN1980" s="9" t="e">
        <f ca="1">SQRT($GS1980*(1-$GS1980/Controls!$D$15))</f>
        <v>#REF!</v>
      </c>
      <c r="HO1980" s="9" t="e">
        <f t="shared" ca="1" si="184"/>
        <v>#REF!</v>
      </c>
      <c r="HP1980" s="9" t="e">
        <f t="shared" ca="1" si="185"/>
        <v>#REF!</v>
      </c>
      <c r="HQ1980" s="9" t="e">
        <f ca="1">IF($GV1980=0,NA(),($GX1980*Controls!#REF!))</f>
        <v>#REF!</v>
      </c>
    </row>
    <row r="1981" spans="198:225" x14ac:dyDescent="0.25">
      <c r="GP1981" s="9" t="e">
        <f ca="1">INDIRECT(ADDRESS(ROW(),Controls!#REF!+30))</f>
        <v>#REF!</v>
      </c>
      <c r="GQ1981" s="9" t="e">
        <f ca="1">INDIRECT(ADDRESS(ROW(),Controls!#REF!+45))</f>
        <v>#REF!</v>
      </c>
      <c r="GR1981" s="9" t="e">
        <f ca="1">INDIRECT(ADDRESS(ROW(),Controls!#REF!+60))</f>
        <v>#REF!</v>
      </c>
      <c r="GS1981" s="9" t="e">
        <f ca="1">INDIRECT(ADDRESS(ROW(),Controls!#REF!+75))</f>
        <v>#REF!</v>
      </c>
      <c r="GT1981" s="9" t="e">
        <f ca="1">INDIRECT(ADDRESS(ROW(),Controls!#REF!+90))</f>
        <v>#REF!</v>
      </c>
      <c r="GU1981" s="9" t="e">
        <f ca="1">INDIRECT(ADDRESS(ROW(),Controls!#REF!+105))</f>
        <v>#REF!</v>
      </c>
      <c r="GV1981" s="9" t="e">
        <f ca="1">INDIRECT(ADDRESS(ROW(),Controls!#REF!+120))</f>
        <v>#REF!</v>
      </c>
      <c r="GW1981" s="9" t="e">
        <f ca="1">INDIRECT(ADDRESS(ROW(),Controls!#REF!+15))</f>
        <v>#REF!</v>
      </c>
      <c r="GX1981" s="9" t="e">
        <f ca="1">INDIRECT(ADDRESS(ROW(),Controls!#REF!+135))</f>
        <v>#REF!</v>
      </c>
      <c r="HJ1981" s="9" t="e">
        <f t="shared" ca="1" si="180"/>
        <v>#REF!</v>
      </c>
      <c r="HK1981" s="9" t="e">
        <f t="shared" ca="1" si="181"/>
        <v>#REF!</v>
      </c>
      <c r="HL1981" s="9" t="e">
        <f t="shared" ca="1" si="182"/>
        <v>#REF!</v>
      </c>
      <c r="HM1981" s="9" t="e">
        <f t="shared" ca="1" si="183"/>
        <v>#REF!</v>
      </c>
      <c r="HN1981" s="9" t="e">
        <f ca="1">SQRT($GS1981*(1-$GS1981/Controls!$D$15))</f>
        <v>#REF!</v>
      </c>
      <c r="HO1981" s="9" t="e">
        <f t="shared" ca="1" si="184"/>
        <v>#REF!</v>
      </c>
      <c r="HP1981" s="9" t="e">
        <f t="shared" ca="1" si="185"/>
        <v>#REF!</v>
      </c>
      <c r="HQ1981" s="9" t="e">
        <f ca="1">IF($GV1981=0,NA(),($GX1981*Controls!#REF!))</f>
        <v>#REF!</v>
      </c>
    </row>
    <row r="1982" spans="198:225" x14ac:dyDescent="0.25">
      <c r="GP1982" s="9" t="e">
        <f ca="1">INDIRECT(ADDRESS(ROW(),Controls!#REF!+30))</f>
        <v>#REF!</v>
      </c>
      <c r="GQ1982" s="9" t="e">
        <f ca="1">INDIRECT(ADDRESS(ROW(),Controls!#REF!+45))</f>
        <v>#REF!</v>
      </c>
      <c r="GR1982" s="9" t="e">
        <f ca="1">INDIRECT(ADDRESS(ROW(),Controls!#REF!+60))</f>
        <v>#REF!</v>
      </c>
      <c r="GS1982" s="9" t="e">
        <f ca="1">INDIRECT(ADDRESS(ROW(),Controls!#REF!+75))</f>
        <v>#REF!</v>
      </c>
      <c r="GT1982" s="9" t="e">
        <f ca="1">INDIRECT(ADDRESS(ROW(),Controls!#REF!+90))</f>
        <v>#REF!</v>
      </c>
      <c r="GU1982" s="9" t="e">
        <f ca="1">INDIRECT(ADDRESS(ROW(),Controls!#REF!+105))</f>
        <v>#REF!</v>
      </c>
      <c r="GV1982" s="9" t="e">
        <f ca="1">INDIRECT(ADDRESS(ROW(),Controls!#REF!+120))</f>
        <v>#REF!</v>
      </c>
      <c r="GW1982" s="9" t="e">
        <f ca="1">INDIRECT(ADDRESS(ROW(),Controls!#REF!+15))</f>
        <v>#REF!</v>
      </c>
      <c r="GX1982" s="9" t="e">
        <f ca="1">INDIRECT(ADDRESS(ROW(),Controls!#REF!+135))</f>
        <v>#REF!</v>
      </c>
      <c r="HJ1982" s="9" t="e">
        <f t="shared" ca="1" si="180"/>
        <v>#REF!</v>
      </c>
      <c r="HK1982" s="9" t="e">
        <f t="shared" ca="1" si="181"/>
        <v>#REF!</v>
      </c>
      <c r="HL1982" s="9" t="e">
        <f t="shared" ca="1" si="182"/>
        <v>#REF!</v>
      </c>
      <c r="HM1982" s="9" t="e">
        <f t="shared" ca="1" si="183"/>
        <v>#REF!</v>
      </c>
      <c r="HN1982" s="9" t="e">
        <f ca="1">SQRT($GS1982*(1-$GS1982/Controls!$D$15))</f>
        <v>#REF!</v>
      </c>
      <c r="HO1982" s="9" t="e">
        <f t="shared" ca="1" si="184"/>
        <v>#REF!</v>
      </c>
      <c r="HP1982" s="9" t="e">
        <f t="shared" ca="1" si="185"/>
        <v>#REF!</v>
      </c>
      <c r="HQ1982" s="9" t="e">
        <f ca="1">IF($GV1982=0,NA(),($GX1982*Controls!#REF!))</f>
        <v>#REF!</v>
      </c>
    </row>
    <row r="1983" spans="198:225" x14ac:dyDescent="0.25">
      <c r="GP1983" s="9" t="e">
        <f ca="1">INDIRECT(ADDRESS(ROW(),Controls!#REF!+30))</f>
        <v>#REF!</v>
      </c>
      <c r="GQ1983" s="9" t="e">
        <f ca="1">INDIRECT(ADDRESS(ROW(),Controls!#REF!+45))</f>
        <v>#REF!</v>
      </c>
      <c r="GR1983" s="9" t="e">
        <f ca="1">INDIRECT(ADDRESS(ROW(),Controls!#REF!+60))</f>
        <v>#REF!</v>
      </c>
      <c r="GS1983" s="9" t="e">
        <f ca="1">INDIRECT(ADDRESS(ROW(),Controls!#REF!+75))</f>
        <v>#REF!</v>
      </c>
      <c r="GT1983" s="9" t="e">
        <f ca="1">INDIRECT(ADDRESS(ROW(),Controls!#REF!+90))</f>
        <v>#REF!</v>
      </c>
      <c r="GU1983" s="9" t="e">
        <f ca="1">INDIRECT(ADDRESS(ROW(),Controls!#REF!+105))</f>
        <v>#REF!</v>
      </c>
      <c r="GV1983" s="9" t="e">
        <f ca="1">INDIRECT(ADDRESS(ROW(),Controls!#REF!+120))</f>
        <v>#REF!</v>
      </c>
      <c r="GW1983" s="9" t="e">
        <f ca="1">INDIRECT(ADDRESS(ROW(),Controls!#REF!+15))</f>
        <v>#REF!</v>
      </c>
      <c r="GX1983" s="9" t="e">
        <f ca="1">INDIRECT(ADDRESS(ROW(),Controls!#REF!+135))</f>
        <v>#REF!</v>
      </c>
      <c r="HJ1983" s="9" t="e">
        <f t="shared" ca="1" si="180"/>
        <v>#REF!</v>
      </c>
      <c r="HK1983" s="9" t="e">
        <f t="shared" ca="1" si="181"/>
        <v>#REF!</v>
      </c>
      <c r="HL1983" s="9" t="e">
        <f t="shared" ca="1" si="182"/>
        <v>#REF!</v>
      </c>
      <c r="HM1983" s="9" t="e">
        <f t="shared" ca="1" si="183"/>
        <v>#REF!</v>
      </c>
      <c r="HN1983" s="9" t="e">
        <f ca="1">SQRT($GS1983*(1-$GS1983/Controls!$D$15))</f>
        <v>#REF!</v>
      </c>
      <c r="HO1983" s="9" t="e">
        <f t="shared" ca="1" si="184"/>
        <v>#REF!</v>
      </c>
      <c r="HP1983" s="9" t="e">
        <f t="shared" ca="1" si="185"/>
        <v>#REF!</v>
      </c>
      <c r="HQ1983" s="9" t="e">
        <f ca="1">IF($GV1983=0,NA(),($GX1983*Controls!#REF!))</f>
        <v>#REF!</v>
      </c>
    </row>
    <row r="1984" spans="198:225" x14ac:dyDescent="0.25">
      <c r="GP1984" s="9" t="e">
        <f ca="1">INDIRECT(ADDRESS(ROW(),Controls!#REF!+30))</f>
        <v>#REF!</v>
      </c>
      <c r="GQ1984" s="9" t="e">
        <f ca="1">INDIRECT(ADDRESS(ROW(),Controls!#REF!+45))</f>
        <v>#REF!</v>
      </c>
      <c r="GR1984" s="9" t="e">
        <f ca="1">INDIRECT(ADDRESS(ROW(),Controls!#REF!+60))</f>
        <v>#REF!</v>
      </c>
      <c r="GS1984" s="9" t="e">
        <f ca="1">INDIRECT(ADDRESS(ROW(),Controls!#REF!+75))</f>
        <v>#REF!</v>
      </c>
      <c r="GT1984" s="9" t="e">
        <f ca="1">INDIRECT(ADDRESS(ROW(),Controls!#REF!+90))</f>
        <v>#REF!</v>
      </c>
      <c r="GU1984" s="9" t="e">
        <f ca="1">INDIRECT(ADDRESS(ROW(),Controls!#REF!+105))</f>
        <v>#REF!</v>
      </c>
      <c r="GV1984" s="9" t="e">
        <f ca="1">INDIRECT(ADDRESS(ROW(),Controls!#REF!+120))</f>
        <v>#REF!</v>
      </c>
      <c r="GW1984" s="9" t="e">
        <f ca="1">INDIRECT(ADDRESS(ROW(),Controls!#REF!+15))</f>
        <v>#REF!</v>
      </c>
      <c r="GX1984" s="9" t="e">
        <f ca="1">INDIRECT(ADDRESS(ROW(),Controls!#REF!+135))</f>
        <v>#REF!</v>
      </c>
      <c r="HJ1984" s="9" t="e">
        <f t="shared" ca="1" si="180"/>
        <v>#REF!</v>
      </c>
      <c r="HK1984" s="9" t="e">
        <f t="shared" ca="1" si="181"/>
        <v>#REF!</v>
      </c>
      <c r="HL1984" s="9" t="e">
        <f t="shared" ca="1" si="182"/>
        <v>#REF!</v>
      </c>
      <c r="HM1984" s="9" t="e">
        <f t="shared" ca="1" si="183"/>
        <v>#REF!</v>
      </c>
      <c r="HN1984" s="9" t="e">
        <f ca="1">SQRT($GS1984*(1-$GS1984/Controls!$D$15))</f>
        <v>#REF!</v>
      </c>
      <c r="HO1984" s="9" t="e">
        <f t="shared" ca="1" si="184"/>
        <v>#REF!</v>
      </c>
      <c r="HP1984" s="9" t="e">
        <f t="shared" ca="1" si="185"/>
        <v>#REF!</v>
      </c>
      <c r="HQ1984" s="9" t="e">
        <f ca="1">IF($GV1984=0,NA(),($GX1984*Controls!#REF!))</f>
        <v>#REF!</v>
      </c>
    </row>
    <row r="1985" spans="198:225" x14ac:dyDescent="0.25">
      <c r="GP1985" s="9" t="e">
        <f ca="1">INDIRECT(ADDRESS(ROW(),Controls!#REF!+30))</f>
        <v>#REF!</v>
      </c>
      <c r="GQ1985" s="9" t="e">
        <f ca="1">INDIRECT(ADDRESS(ROW(),Controls!#REF!+45))</f>
        <v>#REF!</v>
      </c>
      <c r="GR1985" s="9" t="e">
        <f ca="1">INDIRECT(ADDRESS(ROW(),Controls!#REF!+60))</f>
        <v>#REF!</v>
      </c>
      <c r="GS1985" s="9" t="e">
        <f ca="1">INDIRECT(ADDRESS(ROW(),Controls!#REF!+75))</f>
        <v>#REF!</v>
      </c>
      <c r="GT1985" s="9" t="e">
        <f ca="1">INDIRECT(ADDRESS(ROW(),Controls!#REF!+90))</f>
        <v>#REF!</v>
      </c>
      <c r="GU1985" s="9" t="e">
        <f ca="1">INDIRECT(ADDRESS(ROW(),Controls!#REF!+105))</f>
        <v>#REF!</v>
      </c>
      <c r="GV1985" s="9" t="e">
        <f ca="1">INDIRECT(ADDRESS(ROW(),Controls!#REF!+120))</f>
        <v>#REF!</v>
      </c>
      <c r="GW1985" s="9" t="e">
        <f ca="1">INDIRECT(ADDRESS(ROW(),Controls!#REF!+15))</f>
        <v>#REF!</v>
      </c>
      <c r="GX1985" s="9" t="e">
        <f ca="1">INDIRECT(ADDRESS(ROW(),Controls!#REF!+135))</f>
        <v>#REF!</v>
      </c>
      <c r="HJ1985" s="9" t="e">
        <f t="shared" ref="HJ1985:HJ2048" ca="1" si="186">IF($GV1985=0,NA(),MAX($GP1985,0.01)/$GQ1985)</f>
        <v>#REF!</v>
      </c>
      <c r="HK1985" s="9" t="e">
        <f t="shared" ref="HK1985:HK2048" ca="1" si="187">IF($GV1985=0,NA(),($GP1985-$GQ1985)/$GV1985)</f>
        <v>#REF!</v>
      </c>
      <c r="HL1985" s="9" t="e">
        <f t="shared" ref="HL1985:HL2048" ca="1" si="188">IF($GV1985=0,NA(),MAX($GU1985/$GT1985,0.01))</f>
        <v>#REF!</v>
      </c>
      <c r="HM1985" s="9" t="e">
        <f t="shared" ref="HM1985:HM2048" ca="1" si="189">IF($GV1985=0,NA(),($GU1985-$GT1985)/$GV1985)</f>
        <v>#REF!</v>
      </c>
      <c r="HN1985" s="9" t="e">
        <f ca="1">SQRT($GS1985*(1-$GS1985/Controls!$D$15))</f>
        <v>#REF!</v>
      </c>
      <c r="HO1985" s="9" t="e">
        <f t="shared" ref="HO1985:HO2048" ca="1" si="190">IF($HN1985=0,0,$GR1985/$HN1985)</f>
        <v>#REF!</v>
      </c>
      <c r="HP1985" s="9" t="e">
        <f t="shared" ref="HP1985:HP2048" ca="1" si="191">IF($GV1985=0,NA(),$GW1985/$GV1985)</f>
        <v>#REF!</v>
      </c>
      <c r="HQ1985" s="9" t="e">
        <f ca="1">IF($GV1985=0,NA(),($GX1985*Controls!#REF!))</f>
        <v>#REF!</v>
      </c>
    </row>
    <row r="1986" spans="198:225" x14ac:dyDescent="0.25">
      <c r="GP1986" s="9" t="e">
        <f ca="1">INDIRECT(ADDRESS(ROW(),Controls!#REF!+30))</f>
        <v>#REF!</v>
      </c>
      <c r="GQ1986" s="9" t="e">
        <f ca="1">INDIRECT(ADDRESS(ROW(),Controls!#REF!+45))</f>
        <v>#REF!</v>
      </c>
      <c r="GR1986" s="9" t="e">
        <f ca="1">INDIRECT(ADDRESS(ROW(),Controls!#REF!+60))</f>
        <v>#REF!</v>
      </c>
      <c r="GS1986" s="9" t="e">
        <f ca="1">INDIRECT(ADDRESS(ROW(),Controls!#REF!+75))</f>
        <v>#REF!</v>
      </c>
      <c r="GT1986" s="9" t="e">
        <f ca="1">INDIRECT(ADDRESS(ROW(),Controls!#REF!+90))</f>
        <v>#REF!</v>
      </c>
      <c r="GU1986" s="9" t="e">
        <f ca="1">INDIRECT(ADDRESS(ROW(),Controls!#REF!+105))</f>
        <v>#REF!</v>
      </c>
      <c r="GV1986" s="9" t="e">
        <f ca="1">INDIRECT(ADDRESS(ROW(),Controls!#REF!+120))</f>
        <v>#REF!</v>
      </c>
      <c r="GW1986" s="9" t="e">
        <f ca="1">INDIRECT(ADDRESS(ROW(),Controls!#REF!+15))</f>
        <v>#REF!</v>
      </c>
      <c r="GX1986" s="9" t="e">
        <f ca="1">INDIRECT(ADDRESS(ROW(),Controls!#REF!+135))</f>
        <v>#REF!</v>
      </c>
      <c r="HJ1986" s="9" t="e">
        <f t="shared" ca="1" si="186"/>
        <v>#REF!</v>
      </c>
      <c r="HK1986" s="9" t="e">
        <f t="shared" ca="1" si="187"/>
        <v>#REF!</v>
      </c>
      <c r="HL1986" s="9" t="e">
        <f t="shared" ca="1" si="188"/>
        <v>#REF!</v>
      </c>
      <c r="HM1986" s="9" t="e">
        <f t="shared" ca="1" si="189"/>
        <v>#REF!</v>
      </c>
      <c r="HN1986" s="9" t="e">
        <f ca="1">SQRT($GS1986*(1-$GS1986/Controls!$D$15))</f>
        <v>#REF!</v>
      </c>
      <c r="HO1986" s="9" t="e">
        <f t="shared" ca="1" si="190"/>
        <v>#REF!</v>
      </c>
      <c r="HP1986" s="9" t="e">
        <f t="shared" ca="1" si="191"/>
        <v>#REF!</v>
      </c>
      <c r="HQ1986" s="9" t="e">
        <f ca="1">IF($GV1986=0,NA(),($GX1986*Controls!#REF!))</f>
        <v>#REF!</v>
      </c>
    </row>
    <row r="1987" spans="198:225" x14ac:dyDescent="0.25">
      <c r="GP1987" s="9" t="e">
        <f ca="1">INDIRECT(ADDRESS(ROW(),Controls!#REF!+30))</f>
        <v>#REF!</v>
      </c>
      <c r="GQ1987" s="9" t="e">
        <f ca="1">INDIRECT(ADDRESS(ROW(),Controls!#REF!+45))</f>
        <v>#REF!</v>
      </c>
      <c r="GR1987" s="9" t="e">
        <f ca="1">INDIRECT(ADDRESS(ROW(),Controls!#REF!+60))</f>
        <v>#REF!</v>
      </c>
      <c r="GS1987" s="9" t="e">
        <f ca="1">INDIRECT(ADDRESS(ROW(),Controls!#REF!+75))</f>
        <v>#REF!</v>
      </c>
      <c r="GT1987" s="9" t="e">
        <f ca="1">INDIRECT(ADDRESS(ROW(),Controls!#REF!+90))</f>
        <v>#REF!</v>
      </c>
      <c r="GU1987" s="9" t="e">
        <f ca="1">INDIRECT(ADDRESS(ROW(),Controls!#REF!+105))</f>
        <v>#REF!</v>
      </c>
      <c r="GV1987" s="9" t="e">
        <f ca="1">INDIRECT(ADDRESS(ROW(),Controls!#REF!+120))</f>
        <v>#REF!</v>
      </c>
      <c r="GW1987" s="9" t="e">
        <f ca="1">INDIRECT(ADDRESS(ROW(),Controls!#REF!+15))</f>
        <v>#REF!</v>
      </c>
      <c r="GX1987" s="9" t="e">
        <f ca="1">INDIRECT(ADDRESS(ROW(),Controls!#REF!+135))</f>
        <v>#REF!</v>
      </c>
      <c r="HJ1987" s="9" t="e">
        <f t="shared" ca="1" si="186"/>
        <v>#REF!</v>
      </c>
      <c r="HK1987" s="9" t="e">
        <f t="shared" ca="1" si="187"/>
        <v>#REF!</v>
      </c>
      <c r="HL1987" s="9" t="e">
        <f t="shared" ca="1" si="188"/>
        <v>#REF!</v>
      </c>
      <c r="HM1987" s="9" t="e">
        <f t="shared" ca="1" si="189"/>
        <v>#REF!</v>
      </c>
      <c r="HN1987" s="9" t="e">
        <f ca="1">SQRT($GS1987*(1-$GS1987/Controls!$D$15))</f>
        <v>#REF!</v>
      </c>
      <c r="HO1987" s="9" t="e">
        <f t="shared" ca="1" si="190"/>
        <v>#REF!</v>
      </c>
      <c r="HP1987" s="9" t="e">
        <f t="shared" ca="1" si="191"/>
        <v>#REF!</v>
      </c>
      <c r="HQ1987" s="9" t="e">
        <f ca="1">IF($GV1987=0,NA(),($GX1987*Controls!#REF!))</f>
        <v>#REF!</v>
      </c>
    </row>
    <row r="1988" spans="198:225" x14ac:dyDescent="0.25">
      <c r="GP1988" s="9" t="e">
        <f ca="1">INDIRECT(ADDRESS(ROW(),Controls!#REF!+30))</f>
        <v>#REF!</v>
      </c>
      <c r="GQ1988" s="9" t="e">
        <f ca="1">INDIRECT(ADDRESS(ROW(),Controls!#REF!+45))</f>
        <v>#REF!</v>
      </c>
      <c r="GR1988" s="9" t="e">
        <f ca="1">INDIRECT(ADDRESS(ROW(),Controls!#REF!+60))</f>
        <v>#REF!</v>
      </c>
      <c r="GS1988" s="9" t="e">
        <f ca="1">INDIRECT(ADDRESS(ROW(),Controls!#REF!+75))</f>
        <v>#REF!</v>
      </c>
      <c r="GT1988" s="9" t="e">
        <f ca="1">INDIRECT(ADDRESS(ROW(),Controls!#REF!+90))</f>
        <v>#REF!</v>
      </c>
      <c r="GU1988" s="9" t="e">
        <f ca="1">INDIRECT(ADDRESS(ROW(),Controls!#REF!+105))</f>
        <v>#REF!</v>
      </c>
      <c r="GV1988" s="9" t="e">
        <f ca="1">INDIRECT(ADDRESS(ROW(),Controls!#REF!+120))</f>
        <v>#REF!</v>
      </c>
      <c r="GW1988" s="9" t="e">
        <f ca="1">INDIRECT(ADDRESS(ROW(),Controls!#REF!+15))</f>
        <v>#REF!</v>
      </c>
      <c r="GX1988" s="9" t="e">
        <f ca="1">INDIRECT(ADDRESS(ROW(),Controls!#REF!+135))</f>
        <v>#REF!</v>
      </c>
      <c r="HJ1988" s="9" t="e">
        <f t="shared" ca="1" si="186"/>
        <v>#REF!</v>
      </c>
      <c r="HK1988" s="9" t="e">
        <f t="shared" ca="1" si="187"/>
        <v>#REF!</v>
      </c>
      <c r="HL1988" s="9" t="e">
        <f t="shared" ca="1" si="188"/>
        <v>#REF!</v>
      </c>
      <c r="HM1988" s="9" t="e">
        <f t="shared" ca="1" si="189"/>
        <v>#REF!</v>
      </c>
      <c r="HN1988" s="9" t="e">
        <f ca="1">SQRT($GS1988*(1-$GS1988/Controls!$D$15))</f>
        <v>#REF!</v>
      </c>
      <c r="HO1988" s="9" t="e">
        <f t="shared" ca="1" si="190"/>
        <v>#REF!</v>
      </c>
      <c r="HP1988" s="9" t="e">
        <f t="shared" ca="1" si="191"/>
        <v>#REF!</v>
      </c>
      <c r="HQ1988" s="9" t="e">
        <f ca="1">IF($GV1988=0,NA(),($GX1988*Controls!#REF!))</f>
        <v>#REF!</v>
      </c>
    </row>
    <row r="1989" spans="198:225" x14ac:dyDescent="0.25">
      <c r="GP1989" s="9" t="e">
        <f ca="1">INDIRECT(ADDRESS(ROW(),Controls!#REF!+30))</f>
        <v>#REF!</v>
      </c>
      <c r="GQ1989" s="9" t="e">
        <f ca="1">INDIRECT(ADDRESS(ROW(),Controls!#REF!+45))</f>
        <v>#REF!</v>
      </c>
      <c r="GR1989" s="9" t="e">
        <f ca="1">INDIRECT(ADDRESS(ROW(),Controls!#REF!+60))</f>
        <v>#REF!</v>
      </c>
      <c r="GS1989" s="9" t="e">
        <f ca="1">INDIRECT(ADDRESS(ROW(),Controls!#REF!+75))</f>
        <v>#REF!</v>
      </c>
      <c r="GT1989" s="9" t="e">
        <f ca="1">INDIRECT(ADDRESS(ROW(),Controls!#REF!+90))</f>
        <v>#REF!</v>
      </c>
      <c r="GU1989" s="9" t="e">
        <f ca="1">INDIRECT(ADDRESS(ROW(),Controls!#REF!+105))</f>
        <v>#REF!</v>
      </c>
      <c r="GV1989" s="9" t="e">
        <f ca="1">INDIRECT(ADDRESS(ROW(),Controls!#REF!+120))</f>
        <v>#REF!</v>
      </c>
      <c r="GW1989" s="9" t="e">
        <f ca="1">INDIRECT(ADDRESS(ROW(),Controls!#REF!+15))</f>
        <v>#REF!</v>
      </c>
      <c r="GX1989" s="9" t="e">
        <f ca="1">INDIRECT(ADDRESS(ROW(),Controls!#REF!+135))</f>
        <v>#REF!</v>
      </c>
      <c r="HJ1989" s="9" t="e">
        <f t="shared" ca="1" si="186"/>
        <v>#REF!</v>
      </c>
      <c r="HK1989" s="9" t="e">
        <f t="shared" ca="1" si="187"/>
        <v>#REF!</v>
      </c>
      <c r="HL1989" s="9" t="e">
        <f t="shared" ca="1" si="188"/>
        <v>#REF!</v>
      </c>
      <c r="HM1989" s="9" t="e">
        <f t="shared" ca="1" si="189"/>
        <v>#REF!</v>
      </c>
      <c r="HN1989" s="9" t="e">
        <f ca="1">SQRT($GS1989*(1-$GS1989/Controls!$D$15))</f>
        <v>#REF!</v>
      </c>
      <c r="HO1989" s="9" t="e">
        <f t="shared" ca="1" si="190"/>
        <v>#REF!</v>
      </c>
      <c r="HP1989" s="9" t="e">
        <f t="shared" ca="1" si="191"/>
        <v>#REF!</v>
      </c>
      <c r="HQ1989" s="9" t="e">
        <f ca="1">IF($GV1989=0,NA(),($GX1989*Controls!#REF!))</f>
        <v>#REF!</v>
      </c>
    </row>
    <row r="1990" spans="198:225" x14ac:dyDescent="0.25">
      <c r="GP1990" s="9" t="e">
        <f ca="1">INDIRECT(ADDRESS(ROW(),Controls!#REF!+30))</f>
        <v>#REF!</v>
      </c>
      <c r="GQ1990" s="9" t="e">
        <f ca="1">INDIRECT(ADDRESS(ROW(),Controls!#REF!+45))</f>
        <v>#REF!</v>
      </c>
      <c r="GR1990" s="9" t="e">
        <f ca="1">INDIRECT(ADDRESS(ROW(),Controls!#REF!+60))</f>
        <v>#REF!</v>
      </c>
      <c r="GS1990" s="9" t="e">
        <f ca="1">INDIRECT(ADDRESS(ROW(),Controls!#REF!+75))</f>
        <v>#REF!</v>
      </c>
      <c r="GT1990" s="9" t="e">
        <f ca="1">INDIRECT(ADDRESS(ROW(),Controls!#REF!+90))</f>
        <v>#REF!</v>
      </c>
      <c r="GU1990" s="9" t="e">
        <f ca="1">INDIRECT(ADDRESS(ROW(),Controls!#REF!+105))</f>
        <v>#REF!</v>
      </c>
      <c r="GV1990" s="9" t="e">
        <f ca="1">INDIRECT(ADDRESS(ROW(),Controls!#REF!+120))</f>
        <v>#REF!</v>
      </c>
      <c r="GW1990" s="9" t="e">
        <f ca="1">INDIRECT(ADDRESS(ROW(),Controls!#REF!+15))</f>
        <v>#REF!</v>
      </c>
      <c r="GX1990" s="9" t="e">
        <f ca="1">INDIRECT(ADDRESS(ROW(),Controls!#REF!+135))</f>
        <v>#REF!</v>
      </c>
      <c r="HJ1990" s="9" t="e">
        <f t="shared" ca="1" si="186"/>
        <v>#REF!</v>
      </c>
      <c r="HK1990" s="9" t="e">
        <f t="shared" ca="1" si="187"/>
        <v>#REF!</v>
      </c>
      <c r="HL1990" s="9" t="e">
        <f t="shared" ca="1" si="188"/>
        <v>#REF!</v>
      </c>
      <c r="HM1990" s="9" t="e">
        <f t="shared" ca="1" si="189"/>
        <v>#REF!</v>
      </c>
      <c r="HN1990" s="9" t="e">
        <f ca="1">SQRT($GS1990*(1-$GS1990/Controls!$D$15))</f>
        <v>#REF!</v>
      </c>
      <c r="HO1990" s="9" t="e">
        <f t="shared" ca="1" si="190"/>
        <v>#REF!</v>
      </c>
      <c r="HP1990" s="9" t="e">
        <f t="shared" ca="1" si="191"/>
        <v>#REF!</v>
      </c>
      <c r="HQ1990" s="9" t="e">
        <f ca="1">IF($GV1990=0,NA(),($GX1990*Controls!#REF!))</f>
        <v>#REF!</v>
      </c>
    </row>
    <row r="1991" spans="198:225" x14ac:dyDescent="0.25">
      <c r="GP1991" s="9" t="e">
        <f ca="1">INDIRECT(ADDRESS(ROW(),Controls!#REF!+30))</f>
        <v>#REF!</v>
      </c>
      <c r="GQ1991" s="9" t="e">
        <f ca="1">INDIRECT(ADDRESS(ROW(),Controls!#REF!+45))</f>
        <v>#REF!</v>
      </c>
      <c r="GR1991" s="9" t="e">
        <f ca="1">INDIRECT(ADDRESS(ROW(),Controls!#REF!+60))</f>
        <v>#REF!</v>
      </c>
      <c r="GS1991" s="9" t="e">
        <f ca="1">INDIRECT(ADDRESS(ROW(),Controls!#REF!+75))</f>
        <v>#REF!</v>
      </c>
      <c r="GT1991" s="9" t="e">
        <f ca="1">INDIRECT(ADDRESS(ROW(),Controls!#REF!+90))</f>
        <v>#REF!</v>
      </c>
      <c r="GU1991" s="9" t="e">
        <f ca="1">INDIRECT(ADDRESS(ROW(),Controls!#REF!+105))</f>
        <v>#REF!</v>
      </c>
      <c r="GV1991" s="9" t="e">
        <f ca="1">INDIRECT(ADDRESS(ROW(),Controls!#REF!+120))</f>
        <v>#REF!</v>
      </c>
      <c r="GW1991" s="9" t="e">
        <f ca="1">INDIRECT(ADDRESS(ROW(),Controls!#REF!+15))</f>
        <v>#REF!</v>
      </c>
      <c r="GX1991" s="9" t="e">
        <f ca="1">INDIRECT(ADDRESS(ROW(),Controls!#REF!+135))</f>
        <v>#REF!</v>
      </c>
      <c r="HJ1991" s="9" t="e">
        <f t="shared" ca="1" si="186"/>
        <v>#REF!</v>
      </c>
      <c r="HK1991" s="9" t="e">
        <f t="shared" ca="1" si="187"/>
        <v>#REF!</v>
      </c>
      <c r="HL1991" s="9" t="e">
        <f t="shared" ca="1" si="188"/>
        <v>#REF!</v>
      </c>
      <c r="HM1991" s="9" t="e">
        <f t="shared" ca="1" si="189"/>
        <v>#REF!</v>
      </c>
      <c r="HN1991" s="9" t="e">
        <f ca="1">SQRT($GS1991*(1-$GS1991/Controls!$D$15))</f>
        <v>#REF!</v>
      </c>
      <c r="HO1991" s="9" t="e">
        <f t="shared" ca="1" si="190"/>
        <v>#REF!</v>
      </c>
      <c r="HP1991" s="9" t="e">
        <f t="shared" ca="1" si="191"/>
        <v>#REF!</v>
      </c>
      <c r="HQ1991" s="9" t="e">
        <f ca="1">IF($GV1991=0,NA(),($GX1991*Controls!#REF!))</f>
        <v>#REF!</v>
      </c>
    </row>
    <row r="1992" spans="198:225" x14ac:dyDescent="0.25">
      <c r="GP1992" s="9" t="e">
        <f ca="1">INDIRECT(ADDRESS(ROW(),Controls!#REF!+30))</f>
        <v>#REF!</v>
      </c>
      <c r="GQ1992" s="9" t="e">
        <f ca="1">INDIRECT(ADDRESS(ROW(),Controls!#REF!+45))</f>
        <v>#REF!</v>
      </c>
      <c r="GR1992" s="9" t="e">
        <f ca="1">INDIRECT(ADDRESS(ROW(),Controls!#REF!+60))</f>
        <v>#REF!</v>
      </c>
      <c r="GS1992" s="9" t="e">
        <f ca="1">INDIRECT(ADDRESS(ROW(),Controls!#REF!+75))</f>
        <v>#REF!</v>
      </c>
      <c r="GT1992" s="9" t="e">
        <f ca="1">INDIRECT(ADDRESS(ROW(),Controls!#REF!+90))</f>
        <v>#REF!</v>
      </c>
      <c r="GU1992" s="9" t="e">
        <f ca="1">INDIRECT(ADDRESS(ROW(),Controls!#REF!+105))</f>
        <v>#REF!</v>
      </c>
      <c r="GV1992" s="9" t="e">
        <f ca="1">INDIRECT(ADDRESS(ROW(),Controls!#REF!+120))</f>
        <v>#REF!</v>
      </c>
      <c r="GW1992" s="9" t="e">
        <f ca="1">INDIRECT(ADDRESS(ROW(),Controls!#REF!+15))</f>
        <v>#REF!</v>
      </c>
      <c r="GX1992" s="9" t="e">
        <f ca="1">INDIRECT(ADDRESS(ROW(),Controls!#REF!+135))</f>
        <v>#REF!</v>
      </c>
      <c r="HJ1992" s="9" t="e">
        <f t="shared" ca="1" si="186"/>
        <v>#REF!</v>
      </c>
      <c r="HK1992" s="9" t="e">
        <f t="shared" ca="1" si="187"/>
        <v>#REF!</v>
      </c>
      <c r="HL1992" s="9" t="e">
        <f t="shared" ca="1" si="188"/>
        <v>#REF!</v>
      </c>
      <c r="HM1992" s="9" t="e">
        <f t="shared" ca="1" si="189"/>
        <v>#REF!</v>
      </c>
      <c r="HN1992" s="9" t="e">
        <f ca="1">SQRT($GS1992*(1-$GS1992/Controls!$D$15))</f>
        <v>#REF!</v>
      </c>
      <c r="HO1992" s="9" t="e">
        <f t="shared" ca="1" si="190"/>
        <v>#REF!</v>
      </c>
      <c r="HP1992" s="9" t="e">
        <f t="shared" ca="1" si="191"/>
        <v>#REF!</v>
      </c>
      <c r="HQ1992" s="9" t="e">
        <f ca="1">IF($GV1992=0,NA(),($GX1992*Controls!#REF!))</f>
        <v>#REF!</v>
      </c>
    </row>
    <row r="1993" spans="198:225" x14ac:dyDescent="0.25">
      <c r="GP1993" s="9" t="e">
        <f ca="1">INDIRECT(ADDRESS(ROW(),Controls!#REF!+30))</f>
        <v>#REF!</v>
      </c>
      <c r="GQ1993" s="9" t="e">
        <f ca="1">INDIRECT(ADDRESS(ROW(),Controls!#REF!+45))</f>
        <v>#REF!</v>
      </c>
      <c r="GR1993" s="9" t="e">
        <f ca="1">INDIRECT(ADDRESS(ROW(),Controls!#REF!+60))</f>
        <v>#REF!</v>
      </c>
      <c r="GS1993" s="9" t="e">
        <f ca="1">INDIRECT(ADDRESS(ROW(),Controls!#REF!+75))</f>
        <v>#REF!</v>
      </c>
      <c r="GT1993" s="9" t="e">
        <f ca="1">INDIRECT(ADDRESS(ROW(),Controls!#REF!+90))</f>
        <v>#REF!</v>
      </c>
      <c r="GU1993" s="9" t="e">
        <f ca="1">INDIRECT(ADDRESS(ROW(),Controls!#REF!+105))</f>
        <v>#REF!</v>
      </c>
      <c r="GV1993" s="9" t="e">
        <f ca="1">INDIRECT(ADDRESS(ROW(),Controls!#REF!+120))</f>
        <v>#REF!</v>
      </c>
      <c r="GW1993" s="9" t="e">
        <f ca="1">INDIRECT(ADDRESS(ROW(),Controls!#REF!+15))</f>
        <v>#REF!</v>
      </c>
      <c r="GX1993" s="9" t="e">
        <f ca="1">INDIRECT(ADDRESS(ROW(),Controls!#REF!+135))</f>
        <v>#REF!</v>
      </c>
      <c r="HJ1993" s="9" t="e">
        <f t="shared" ca="1" si="186"/>
        <v>#REF!</v>
      </c>
      <c r="HK1993" s="9" t="e">
        <f t="shared" ca="1" si="187"/>
        <v>#REF!</v>
      </c>
      <c r="HL1993" s="9" t="e">
        <f t="shared" ca="1" si="188"/>
        <v>#REF!</v>
      </c>
      <c r="HM1993" s="9" t="e">
        <f t="shared" ca="1" si="189"/>
        <v>#REF!</v>
      </c>
      <c r="HN1993" s="9" t="e">
        <f ca="1">SQRT($GS1993*(1-$GS1993/Controls!$D$15))</f>
        <v>#REF!</v>
      </c>
      <c r="HO1993" s="9" t="e">
        <f t="shared" ca="1" si="190"/>
        <v>#REF!</v>
      </c>
      <c r="HP1993" s="9" t="e">
        <f t="shared" ca="1" si="191"/>
        <v>#REF!</v>
      </c>
      <c r="HQ1993" s="9" t="e">
        <f ca="1">IF($GV1993=0,NA(),($GX1993*Controls!#REF!))</f>
        <v>#REF!</v>
      </c>
    </row>
    <row r="1994" spans="198:225" x14ac:dyDescent="0.25">
      <c r="GP1994" s="9" t="e">
        <f ca="1">INDIRECT(ADDRESS(ROW(),Controls!#REF!+30))</f>
        <v>#REF!</v>
      </c>
      <c r="GQ1994" s="9" t="e">
        <f ca="1">INDIRECT(ADDRESS(ROW(),Controls!#REF!+45))</f>
        <v>#REF!</v>
      </c>
      <c r="GR1994" s="9" t="e">
        <f ca="1">INDIRECT(ADDRESS(ROW(),Controls!#REF!+60))</f>
        <v>#REF!</v>
      </c>
      <c r="GS1994" s="9" t="e">
        <f ca="1">INDIRECT(ADDRESS(ROW(),Controls!#REF!+75))</f>
        <v>#REF!</v>
      </c>
      <c r="GT1994" s="9" t="e">
        <f ca="1">INDIRECT(ADDRESS(ROW(),Controls!#REF!+90))</f>
        <v>#REF!</v>
      </c>
      <c r="GU1994" s="9" t="e">
        <f ca="1">INDIRECT(ADDRESS(ROW(),Controls!#REF!+105))</f>
        <v>#REF!</v>
      </c>
      <c r="GV1994" s="9" t="e">
        <f ca="1">INDIRECT(ADDRESS(ROW(),Controls!#REF!+120))</f>
        <v>#REF!</v>
      </c>
      <c r="GW1994" s="9" t="e">
        <f ca="1">INDIRECT(ADDRESS(ROW(),Controls!#REF!+15))</f>
        <v>#REF!</v>
      </c>
      <c r="GX1994" s="9" t="e">
        <f ca="1">INDIRECT(ADDRESS(ROW(),Controls!#REF!+135))</f>
        <v>#REF!</v>
      </c>
      <c r="HJ1994" s="9" t="e">
        <f t="shared" ca="1" si="186"/>
        <v>#REF!</v>
      </c>
      <c r="HK1994" s="9" t="e">
        <f t="shared" ca="1" si="187"/>
        <v>#REF!</v>
      </c>
      <c r="HL1994" s="9" t="e">
        <f t="shared" ca="1" si="188"/>
        <v>#REF!</v>
      </c>
      <c r="HM1994" s="9" t="e">
        <f t="shared" ca="1" si="189"/>
        <v>#REF!</v>
      </c>
      <c r="HN1994" s="9" t="e">
        <f ca="1">SQRT($GS1994*(1-$GS1994/Controls!$D$15))</f>
        <v>#REF!</v>
      </c>
      <c r="HO1994" s="9" t="e">
        <f t="shared" ca="1" si="190"/>
        <v>#REF!</v>
      </c>
      <c r="HP1994" s="9" t="e">
        <f t="shared" ca="1" si="191"/>
        <v>#REF!</v>
      </c>
      <c r="HQ1994" s="9" t="e">
        <f ca="1">IF($GV1994=0,NA(),($GX1994*Controls!#REF!))</f>
        <v>#REF!</v>
      </c>
    </row>
    <row r="1995" spans="198:225" x14ac:dyDescent="0.25">
      <c r="GP1995" s="9" t="e">
        <f ca="1">INDIRECT(ADDRESS(ROW(),Controls!#REF!+30))</f>
        <v>#REF!</v>
      </c>
      <c r="GQ1995" s="9" t="e">
        <f ca="1">INDIRECT(ADDRESS(ROW(),Controls!#REF!+45))</f>
        <v>#REF!</v>
      </c>
      <c r="GR1995" s="9" t="e">
        <f ca="1">INDIRECT(ADDRESS(ROW(),Controls!#REF!+60))</f>
        <v>#REF!</v>
      </c>
      <c r="GS1995" s="9" t="e">
        <f ca="1">INDIRECT(ADDRESS(ROW(),Controls!#REF!+75))</f>
        <v>#REF!</v>
      </c>
      <c r="GT1995" s="9" t="e">
        <f ca="1">INDIRECT(ADDRESS(ROW(),Controls!#REF!+90))</f>
        <v>#REF!</v>
      </c>
      <c r="GU1995" s="9" t="e">
        <f ca="1">INDIRECT(ADDRESS(ROW(),Controls!#REF!+105))</f>
        <v>#REF!</v>
      </c>
      <c r="GV1995" s="9" t="e">
        <f ca="1">INDIRECT(ADDRESS(ROW(),Controls!#REF!+120))</f>
        <v>#REF!</v>
      </c>
      <c r="GW1995" s="9" t="e">
        <f ca="1">INDIRECT(ADDRESS(ROW(),Controls!#REF!+15))</f>
        <v>#REF!</v>
      </c>
      <c r="GX1995" s="9" t="e">
        <f ca="1">INDIRECT(ADDRESS(ROW(),Controls!#REF!+135))</f>
        <v>#REF!</v>
      </c>
      <c r="HJ1995" s="9" t="e">
        <f t="shared" ca="1" si="186"/>
        <v>#REF!</v>
      </c>
      <c r="HK1995" s="9" t="e">
        <f t="shared" ca="1" si="187"/>
        <v>#REF!</v>
      </c>
      <c r="HL1995" s="9" t="e">
        <f t="shared" ca="1" si="188"/>
        <v>#REF!</v>
      </c>
      <c r="HM1995" s="9" t="e">
        <f t="shared" ca="1" si="189"/>
        <v>#REF!</v>
      </c>
      <c r="HN1995" s="9" t="e">
        <f ca="1">SQRT($GS1995*(1-$GS1995/Controls!$D$15))</f>
        <v>#REF!</v>
      </c>
      <c r="HO1995" s="9" t="e">
        <f t="shared" ca="1" si="190"/>
        <v>#REF!</v>
      </c>
      <c r="HP1995" s="9" t="e">
        <f t="shared" ca="1" si="191"/>
        <v>#REF!</v>
      </c>
      <c r="HQ1995" s="9" t="e">
        <f ca="1">IF($GV1995=0,NA(),($GX1995*Controls!#REF!))</f>
        <v>#REF!</v>
      </c>
    </row>
    <row r="1996" spans="198:225" x14ac:dyDescent="0.25">
      <c r="GP1996" s="9" t="e">
        <f ca="1">INDIRECT(ADDRESS(ROW(),Controls!#REF!+30))</f>
        <v>#REF!</v>
      </c>
      <c r="GQ1996" s="9" t="e">
        <f ca="1">INDIRECT(ADDRESS(ROW(),Controls!#REF!+45))</f>
        <v>#REF!</v>
      </c>
      <c r="GR1996" s="9" t="e">
        <f ca="1">INDIRECT(ADDRESS(ROW(),Controls!#REF!+60))</f>
        <v>#REF!</v>
      </c>
      <c r="GS1996" s="9" t="e">
        <f ca="1">INDIRECT(ADDRESS(ROW(),Controls!#REF!+75))</f>
        <v>#REF!</v>
      </c>
      <c r="GT1996" s="9" t="e">
        <f ca="1">INDIRECT(ADDRESS(ROW(),Controls!#REF!+90))</f>
        <v>#REF!</v>
      </c>
      <c r="GU1996" s="9" t="e">
        <f ca="1">INDIRECT(ADDRESS(ROW(),Controls!#REF!+105))</f>
        <v>#REF!</v>
      </c>
      <c r="GV1996" s="9" t="e">
        <f ca="1">INDIRECT(ADDRESS(ROW(),Controls!#REF!+120))</f>
        <v>#REF!</v>
      </c>
      <c r="GW1996" s="9" t="e">
        <f ca="1">INDIRECT(ADDRESS(ROW(),Controls!#REF!+15))</f>
        <v>#REF!</v>
      </c>
      <c r="GX1996" s="9" t="e">
        <f ca="1">INDIRECT(ADDRESS(ROW(),Controls!#REF!+135))</f>
        <v>#REF!</v>
      </c>
      <c r="HJ1996" s="9" t="e">
        <f t="shared" ca="1" si="186"/>
        <v>#REF!</v>
      </c>
      <c r="HK1996" s="9" t="e">
        <f t="shared" ca="1" si="187"/>
        <v>#REF!</v>
      </c>
      <c r="HL1996" s="9" t="e">
        <f t="shared" ca="1" si="188"/>
        <v>#REF!</v>
      </c>
      <c r="HM1996" s="9" t="e">
        <f t="shared" ca="1" si="189"/>
        <v>#REF!</v>
      </c>
      <c r="HN1996" s="9" t="e">
        <f ca="1">SQRT($GS1996*(1-$GS1996/Controls!$D$15))</f>
        <v>#REF!</v>
      </c>
      <c r="HO1996" s="9" t="e">
        <f t="shared" ca="1" si="190"/>
        <v>#REF!</v>
      </c>
      <c r="HP1996" s="9" t="e">
        <f t="shared" ca="1" si="191"/>
        <v>#REF!</v>
      </c>
      <c r="HQ1996" s="9" t="e">
        <f ca="1">IF($GV1996=0,NA(),($GX1996*Controls!#REF!))</f>
        <v>#REF!</v>
      </c>
    </row>
    <row r="1997" spans="198:225" x14ac:dyDescent="0.25">
      <c r="GP1997" s="9" t="e">
        <f ca="1">INDIRECT(ADDRESS(ROW(),Controls!#REF!+30))</f>
        <v>#REF!</v>
      </c>
      <c r="GQ1997" s="9" t="e">
        <f ca="1">INDIRECT(ADDRESS(ROW(),Controls!#REF!+45))</f>
        <v>#REF!</v>
      </c>
      <c r="GR1997" s="9" t="e">
        <f ca="1">INDIRECT(ADDRESS(ROW(),Controls!#REF!+60))</f>
        <v>#REF!</v>
      </c>
      <c r="GS1997" s="9" t="e">
        <f ca="1">INDIRECT(ADDRESS(ROW(),Controls!#REF!+75))</f>
        <v>#REF!</v>
      </c>
      <c r="GT1997" s="9" t="e">
        <f ca="1">INDIRECT(ADDRESS(ROW(),Controls!#REF!+90))</f>
        <v>#REF!</v>
      </c>
      <c r="GU1997" s="9" t="e">
        <f ca="1">INDIRECT(ADDRESS(ROW(),Controls!#REF!+105))</f>
        <v>#REF!</v>
      </c>
      <c r="GV1997" s="9" t="e">
        <f ca="1">INDIRECT(ADDRESS(ROW(),Controls!#REF!+120))</f>
        <v>#REF!</v>
      </c>
      <c r="GW1997" s="9" t="e">
        <f ca="1">INDIRECT(ADDRESS(ROW(),Controls!#REF!+15))</f>
        <v>#REF!</v>
      </c>
      <c r="GX1997" s="9" t="e">
        <f ca="1">INDIRECT(ADDRESS(ROW(),Controls!#REF!+135))</f>
        <v>#REF!</v>
      </c>
      <c r="HJ1997" s="9" t="e">
        <f t="shared" ca="1" si="186"/>
        <v>#REF!</v>
      </c>
      <c r="HK1997" s="9" t="e">
        <f t="shared" ca="1" si="187"/>
        <v>#REF!</v>
      </c>
      <c r="HL1997" s="9" t="e">
        <f t="shared" ca="1" si="188"/>
        <v>#REF!</v>
      </c>
      <c r="HM1997" s="9" t="e">
        <f t="shared" ca="1" si="189"/>
        <v>#REF!</v>
      </c>
      <c r="HN1997" s="9" t="e">
        <f ca="1">SQRT($GS1997*(1-$GS1997/Controls!$D$15))</f>
        <v>#REF!</v>
      </c>
      <c r="HO1997" s="9" t="e">
        <f t="shared" ca="1" si="190"/>
        <v>#REF!</v>
      </c>
      <c r="HP1997" s="9" t="e">
        <f t="shared" ca="1" si="191"/>
        <v>#REF!</v>
      </c>
      <c r="HQ1997" s="9" t="e">
        <f ca="1">IF($GV1997=0,NA(),($GX1997*Controls!#REF!))</f>
        <v>#REF!</v>
      </c>
    </row>
    <row r="1998" spans="198:225" x14ac:dyDescent="0.25">
      <c r="GP1998" s="9" t="e">
        <f ca="1">INDIRECT(ADDRESS(ROW(),Controls!#REF!+30))</f>
        <v>#REF!</v>
      </c>
      <c r="GQ1998" s="9" t="e">
        <f ca="1">INDIRECT(ADDRESS(ROW(),Controls!#REF!+45))</f>
        <v>#REF!</v>
      </c>
      <c r="GR1998" s="9" t="e">
        <f ca="1">INDIRECT(ADDRESS(ROW(),Controls!#REF!+60))</f>
        <v>#REF!</v>
      </c>
      <c r="GS1998" s="9" t="e">
        <f ca="1">INDIRECT(ADDRESS(ROW(),Controls!#REF!+75))</f>
        <v>#REF!</v>
      </c>
      <c r="GT1998" s="9" t="e">
        <f ca="1">INDIRECT(ADDRESS(ROW(),Controls!#REF!+90))</f>
        <v>#REF!</v>
      </c>
      <c r="GU1998" s="9" t="e">
        <f ca="1">INDIRECT(ADDRESS(ROW(),Controls!#REF!+105))</f>
        <v>#REF!</v>
      </c>
      <c r="GV1998" s="9" t="e">
        <f ca="1">INDIRECT(ADDRESS(ROW(),Controls!#REF!+120))</f>
        <v>#REF!</v>
      </c>
      <c r="GW1998" s="9" t="e">
        <f ca="1">INDIRECT(ADDRESS(ROW(),Controls!#REF!+15))</f>
        <v>#REF!</v>
      </c>
      <c r="GX1998" s="9" t="e">
        <f ca="1">INDIRECT(ADDRESS(ROW(),Controls!#REF!+135))</f>
        <v>#REF!</v>
      </c>
      <c r="HJ1998" s="9" t="e">
        <f t="shared" ca="1" si="186"/>
        <v>#REF!</v>
      </c>
      <c r="HK1998" s="9" t="e">
        <f t="shared" ca="1" si="187"/>
        <v>#REF!</v>
      </c>
      <c r="HL1998" s="9" t="e">
        <f t="shared" ca="1" si="188"/>
        <v>#REF!</v>
      </c>
      <c r="HM1998" s="9" t="e">
        <f t="shared" ca="1" si="189"/>
        <v>#REF!</v>
      </c>
      <c r="HN1998" s="9" t="e">
        <f ca="1">SQRT($GS1998*(1-$GS1998/Controls!$D$15))</f>
        <v>#REF!</v>
      </c>
      <c r="HO1998" s="9" t="e">
        <f t="shared" ca="1" si="190"/>
        <v>#REF!</v>
      </c>
      <c r="HP1998" s="9" t="e">
        <f t="shared" ca="1" si="191"/>
        <v>#REF!</v>
      </c>
      <c r="HQ1998" s="9" t="e">
        <f ca="1">IF($GV1998=0,NA(),($GX1998*Controls!#REF!))</f>
        <v>#REF!</v>
      </c>
    </row>
    <row r="1999" spans="198:225" x14ac:dyDescent="0.25">
      <c r="GP1999" s="9" t="e">
        <f ca="1">INDIRECT(ADDRESS(ROW(),Controls!#REF!+30))</f>
        <v>#REF!</v>
      </c>
      <c r="GQ1999" s="9" t="e">
        <f ca="1">INDIRECT(ADDRESS(ROW(),Controls!#REF!+45))</f>
        <v>#REF!</v>
      </c>
      <c r="GR1999" s="9" t="e">
        <f ca="1">INDIRECT(ADDRESS(ROW(),Controls!#REF!+60))</f>
        <v>#REF!</v>
      </c>
      <c r="GS1999" s="9" t="e">
        <f ca="1">INDIRECT(ADDRESS(ROW(),Controls!#REF!+75))</f>
        <v>#REF!</v>
      </c>
      <c r="GT1999" s="9" t="e">
        <f ca="1">INDIRECT(ADDRESS(ROW(),Controls!#REF!+90))</f>
        <v>#REF!</v>
      </c>
      <c r="GU1999" s="9" t="e">
        <f ca="1">INDIRECT(ADDRESS(ROW(),Controls!#REF!+105))</f>
        <v>#REF!</v>
      </c>
      <c r="GV1999" s="9" t="e">
        <f ca="1">INDIRECT(ADDRESS(ROW(),Controls!#REF!+120))</f>
        <v>#REF!</v>
      </c>
      <c r="GW1999" s="9" t="e">
        <f ca="1">INDIRECT(ADDRESS(ROW(),Controls!#REF!+15))</f>
        <v>#REF!</v>
      </c>
      <c r="GX1999" s="9" t="e">
        <f ca="1">INDIRECT(ADDRESS(ROW(),Controls!#REF!+135))</f>
        <v>#REF!</v>
      </c>
      <c r="HJ1999" s="9" t="e">
        <f t="shared" ca="1" si="186"/>
        <v>#REF!</v>
      </c>
      <c r="HK1999" s="9" t="e">
        <f t="shared" ca="1" si="187"/>
        <v>#REF!</v>
      </c>
      <c r="HL1999" s="9" t="e">
        <f t="shared" ca="1" si="188"/>
        <v>#REF!</v>
      </c>
      <c r="HM1999" s="9" t="e">
        <f t="shared" ca="1" si="189"/>
        <v>#REF!</v>
      </c>
      <c r="HN1999" s="9" t="e">
        <f ca="1">SQRT($GS1999*(1-$GS1999/Controls!$D$15))</f>
        <v>#REF!</v>
      </c>
      <c r="HO1999" s="9" t="e">
        <f t="shared" ca="1" si="190"/>
        <v>#REF!</v>
      </c>
      <c r="HP1999" s="9" t="e">
        <f t="shared" ca="1" si="191"/>
        <v>#REF!</v>
      </c>
      <c r="HQ1999" s="9" t="e">
        <f ca="1">IF($GV1999=0,NA(),($GX1999*Controls!#REF!))</f>
        <v>#REF!</v>
      </c>
    </row>
    <row r="2000" spans="198:225" x14ac:dyDescent="0.25">
      <c r="GP2000" s="9" t="e">
        <f ca="1">INDIRECT(ADDRESS(ROW(),Controls!#REF!+30))</f>
        <v>#REF!</v>
      </c>
      <c r="GQ2000" s="9" t="e">
        <f ca="1">INDIRECT(ADDRESS(ROW(),Controls!#REF!+45))</f>
        <v>#REF!</v>
      </c>
      <c r="GR2000" s="9" t="e">
        <f ca="1">INDIRECT(ADDRESS(ROW(),Controls!#REF!+60))</f>
        <v>#REF!</v>
      </c>
      <c r="GS2000" s="9" t="e">
        <f ca="1">INDIRECT(ADDRESS(ROW(),Controls!#REF!+75))</f>
        <v>#REF!</v>
      </c>
      <c r="GT2000" s="9" t="e">
        <f ca="1">INDIRECT(ADDRESS(ROW(),Controls!#REF!+90))</f>
        <v>#REF!</v>
      </c>
      <c r="GU2000" s="9" t="e">
        <f ca="1">INDIRECT(ADDRESS(ROW(),Controls!#REF!+105))</f>
        <v>#REF!</v>
      </c>
      <c r="GV2000" s="9" t="e">
        <f ca="1">INDIRECT(ADDRESS(ROW(),Controls!#REF!+120))</f>
        <v>#REF!</v>
      </c>
      <c r="GW2000" s="9" t="e">
        <f ca="1">INDIRECT(ADDRESS(ROW(),Controls!#REF!+15))</f>
        <v>#REF!</v>
      </c>
      <c r="GX2000" s="9" t="e">
        <f ca="1">INDIRECT(ADDRESS(ROW(),Controls!#REF!+135))</f>
        <v>#REF!</v>
      </c>
      <c r="HJ2000" s="9" t="e">
        <f t="shared" ca="1" si="186"/>
        <v>#REF!</v>
      </c>
      <c r="HK2000" s="9" t="e">
        <f t="shared" ca="1" si="187"/>
        <v>#REF!</v>
      </c>
      <c r="HL2000" s="9" t="e">
        <f t="shared" ca="1" si="188"/>
        <v>#REF!</v>
      </c>
      <c r="HM2000" s="9" t="e">
        <f t="shared" ca="1" si="189"/>
        <v>#REF!</v>
      </c>
      <c r="HN2000" s="9" t="e">
        <f ca="1">SQRT($GS2000*(1-$GS2000/Controls!$D$15))</f>
        <v>#REF!</v>
      </c>
      <c r="HO2000" s="9" t="e">
        <f t="shared" ca="1" si="190"/>
        <v>#REF!</v>
      </c>
      <c r="HP2000" s="9" t="e">
        <f t="shared" ca="1" si="191"/>
        <v>#REF!</v>
      </c>
      <c r="HQ2000" s="9" t="e">
        <f ca="1">IF($GV2000=0,NA(),($GX2000*Controls!#REF!))</f>
        <v>#REF!</v>
      </c>
    </row>
    <row r="2001" spans="198:225" x14ac:dyDescent="0.25">
      <c r="GP2001" s="9" t="e">
        <f ca="1">INDIRECT(ADDRESS(ROW(),Controls!#REF!+30))</f>
        <v>#REF!</v>
      </c>
      <c r="GQ2001" s="9" t="e">
        <f ca="1">INDIRECT(ADDRESS(ROW(),Controls!#REF!+45))</f>
        <v>#REF!</v>
      </c>
      <c r="GR2001" s="9" t="e">
        <f ca="1">INDIRECT(ADDRESS(ROW(),Controls!#REF!+60))</f>
        <v>#REF!</v>
      </c>
      <c r="GS2001" s="9" t="e">
        <f ca="1">INDIRECT(ADDRESS(ROW(),Controls!#REF!+75))</f>
        <v>#REF!</v>
      </c>
      <c r="GT2001" s="9" t="e">
        <f ca="1">INDIRECT(ADDRESS(ROW(),Controls!#REF!+90))</f>
        <v>#REF!</v>
      </c>
      <c r="GU2001" s="9" t="e">
        <f ca="1">INDIRECT(ADDRESS(ROW(),Controls!#REF!+105))</f>
        <v>#REF!</v>
      </c>
      <c r="GV2001" s="9" t="e">
        <f ca="1">INDIRECT(ADDRESS(ROW(),Controls!#REF!+120))</f>
        <v>#REF!</v>
      </c>
      <c r="GW2001" s="9" t="e">
        <f ca="1">INDIRECT(ADDRESS(ROW(),Controls!#REF!+15))</f>
        <v>#REF!</v>
      </c>
      <c r="GX2001" s="9" t="e">
        <f ca="1">INDIRECT(ADDRESS(ROW(),Controls!#REF!+135))</f>
        <v>#REF!</v>
      </c>
      <c r="HJ2001" s="9" t="e">
        <f t="shared" ca="1" si="186"/>
        <v>#REF!</v>
      </c>
      <c r="HK2001" s="9" t="e">
        <f t="shared" ca="1" si="187"/>
        <v>#REF!</v>
      </c>
      <c r="HL2001" s="9" t="e">
        <f t="shared" ca="1" si="188"/>
        <v>#REF!</v>
      </c>
      <c r="HM2001" s="9" t="e">
        <f t="shared" ca="1" si="189"/>
        <v>#REF!</v>
      </c>
      <c r="HN2001" s="9" t="e">
        <f ca="1">SQRT($GS2001*(1-$GS2001/Controls!$D$15))</f>
        <v>#REF!</v>
      </c>
      <c r="HO2001" s="9" t="e">
        <f t="shared" ca="1" si="190"/>
        <v>#REF!</v>
      </c>
      <c r="HP2001" s="9" t="e">
        <f t="shared" ca="1" si="191"/>
        <v>#REF!</v>
      </c>
      <c r="HQ2001" s="9" t="e">
        <f ca="1">IF($GV2001=0,NA(),($GX2001*Controls!#REF!))</f>
        <v>#REF!</v>
      </c>
    </row>
    <row r="2002" spans="198:225" x14ac:dyDescent="0.25">
      <c r="GP2002" s="9" t="e">
        <f ca="1">INDIRECT(ADDRESS(ROW(),Controls!#REF!+30))</f>
        <v>#REF!</v>
      </c>
      <c r="GQ2002" s="9" t="e">
        <f ca="1">INDIRECT(ADDRESS(ROW(),Controls!#REF!+45))</f>
        <v>#REF!</v>
      </c>
      <c r="GR2002" s="9" t="e">
        <f ca="1">INDIRECT(ADDRESS(ROW(),Controls!#REF!+60))</f>
        <v>#REF!</v>
      </c>
      <c r="GS2002" s="9" t="e">
        <f ca="1">INDIRECT(ADDRESS(ROW(),Controls!#REF!+75))</f>
        <v>#REF!</v>
      </c>
      <c r="GT2002" s="9" t="e">
        <f ca="1">INDIRECT(ADDRESS(ROW(),Controls!#REF!+90))</f>
        <v>#REF!</v>
      </c>
      <c r="GU2002" s="9" t="e">
        <f ca="1">INDIRECT(ADDRESS(ROW(),Controls!#REF!+105))</f>
        <v>#REF!</v>
      </c>
      <c r="GV2002" s="9" t="e">
        <f ca="1">INDIRECT(ADDRESS(ROW(),Controls!#REF!+120))</f>
        <v>#REF!</v>
      </c>
      <c r="GW2002" s="9" t="e">
        <f ca="1">INDIRECT(ADDRESS(ROW(),Controls!#REF!+15))</f>
        <v>#REF!</v>
      </c>
      <c r="GX2002" s="9" t="e">
        <f ca="1">INDIRECT(ADDRESS(ROW(),Controls!#REF!+135))</f>
        <v>#REF!</v>
      </c>
      <c r="HJ2002" s="9" t="e">
        <f t="shared" ca="1" si="186"/>
        <v>#REF!</v>
      </c>
      <c r="HK2002" s="9" t="e">
        <f t="shared" ca="1" si="187"/>
        <v>#REF!</v>
      </c>
      <c r="HL2002" s="9" t="e">
        <f t="shared" ca="1" si="188"/>
        <v>#REF!</v>
      </c>
      <c r="HM2002" s="9" t="e">
        <f t="shared" ca="1" si="189"/>
        <v>#REF!</v>
      </c>
      <c r="HN2002" s="9" t="e">
        <f ca="1">SQRT($GS2002*(1-$GS2002/Controls!$D$15))</f>
        <v>#REF!</v>
      </c>
      <c r="HO2002" s="9" t="e">
        <f t="shared" ca="1" si="190"/>
        <v>#REF!</v>
      </c>
      <c r="HP2002" s="9" t="e">
        <f t="shared" ca="1" si="191"/>
        <v>#REF!</v>
      </c>
      <c r="HQ2002" s="9" t="e">
        <f ca="1">IF($GV2002=0,NA(),($GX2002*Controls!#REF!))</f>
        <v>#REF!</v>
      </c>
    </row>
    <row r="2003" spans="198:225" x14ac:dyDescent="0.25">
      <c r="GP2003" s="9" t="e">
        <f ca="1">INDIRECT(ADDRESS(ROW(),Controls!#REF!+30))</f>
        <v>#REF!</v>
      </c>
      <c r="GQ2003" s="9" t="e">
        <f ca="1">INDIRECT(ADDRESS(ROW(),Controls!#REF!+45))</f>
        <v>#REF!</v>
      </c>
      <c r="GR2003" s="9" t="e">
        <f ca="1">INDIRECT(ADDRESS(ROW(),Controls!#REF!+60))</f>
        <v>#REF!</v>
      </c>
      <c r="GS2003" s="9" t="e">
        <f ca="1">INDIRECT(ADDRESS(ROW(),Controls!#REF!+75))</f>
        <v>#REF!</v>
      </c>
      <c r="GT2003" s="9" t="e">
        <f ca="1">INDIRECT(ADDRESS(ROW(),Controls!#REF!+90))</f>
        <v>#REF!</v>
      </c>
      <c r="GU2003" s="9" t="e">
        <f ca="1">INDIRECT(ADDRESS(ROW(),Controls!#REF!+105))</f>
        <v>#REF!</v>
      </c>
      <c r="GV2003" s="9" t="e">
        <f ca="1">INDIRECT(ADDRESS(ROW(),Controls!#REF!+120))</f>
        <v>#REF!</v>
      </c>
      <c r="GW2003" s="9" t="e">
        <f ca="1">INDIRECT(ADDRESS(ROW(),Controls!#REF!+15))</f>
        <v>#REF!</v>
      </c>
      <c r="GX2003" s="9" t="e">
        <f ca="1">INDIRECT(ADDRESS(ROW(),Controls!#REF!+135))</f>
        <v>#REF!</v>
      </c>
      <c r="HJ2003" s="9" t="e">
        <f t="shared" ca="1" si="186"/>
        <v>#REF!</v>
      </c>
      <c r="HK2003" s="9" t="e">
        <f t="shared" ca="1" si="187"/>
        <v>#REF!</v>
      </c>
      <c r="HL2003" s="9" t="e">
        <f t="shared" ca="1" si="188"/>
        <v>#REF!</v>
      </c>
      <c r="HM2003" s="9" t="e">
        <f t="shared" ca="1" si="189"/>
        <v>#REF!</v>
      </c>
      <c r="HN2003" s="9" t="e">
        <f ca="1">SQRT($GS2003*(1-$GS2003/Controls!$D$15))</f>
        <v>#REF!</v>
      </c>
      <c r="HO2003" s="9" t="e">
        <f t="shared" ca="1" si="190"/>
        <v>#REF!</v>
      </c>
      <c r="HP2003" s="9" t="e">
        <f t="shared" ca="1" si="191"/>
        <v>#REF!</v>
      </c>
      <c r="HQ2003" s="9" t="e">
        <f ca="1">IF($GV2003=0,NA(),($GX2003*Controls!#REF!))</f>
        <v>#REF!</v>
      </c>
    </row>
    <row r="2004" spans="198:225" x14ac:dyDescent="0.25">
      <c r="GP2004" s="9" t="e">
        <f ca="1">INDIRECT(ADDRESS(ROW(),Controls!#REF!+30))</f>
        <v>#REF!</v>
      </c>
      <c r="GQ2004" s="9" t="e">
        <f ca="1">INDIRECT(ADDRESS(ROW(),Controls!#REF!+45))</f>
        <v>#REF!</v>
      </c>
      <c r="GR2004" s="9" t="e">
        <f ca="1">INDIRECT(ADDRESS(ROW(),Controls!#REF!+60))</f>
        <v>#REF!</v>
      </c>
      <c r="GS2004" s="9" t="e">
        <f ca="1">INDIRECT(ADDRESS(ROW(),Controls!#REF!+75))</f>
        <v>#REF!</v>
      </c>
      <c r="GT2004" s="9" t="e">
        <f ca="1">INDIRECT(ADDRESS(ROW(),Controls!#REF!+90))</f>
        <v>#REF!</v>
      </c>
      <c r="GU2004" s="9" t="e">
        <f ca="1">INDIRECT(ADDRESS(ROW(),Controls!#REF!+105))</f>
        <v>#REF!</v>
      </c>
      <c r="GV2004" s="9" t="e">
        <f ca="1">INDIRECT(ADDRESS(ROW(),Controls!#REF!+120))</f>
        <v>#REF!</v>
      </c>
      <c r="GW2004" s="9" t="e">
        <f ca="1">INDIRECT(ADDRESS(ROW(),Controls!#REF!+15))</f>
        <v>#REF!</v>
      </c>
      <c r="GX2004" s="9" t="e">
        <f ca="1">INDIRECT(ADDRESS(ROW(),Controls!#REF!+135))</f>
        <v>#REF!</v>
      </c>
      <c r="HJ2004" s="9" t="e">
        <f t="shared" ca="1" si="186"/>
        <v>#REF!</v>
      </c>
      <c r="HK2004" s="9" t="e">
        <f t="shared" ca="1" si="187"/>
        <v>#REF!</v>
      </c>
      <c r="HL2004" s="9" t="e">
        <f t="shared" ca="1" si="188"/>
        <v>#REF!</v>
      </c>
      <c r="HM2004" s="9" t="e">
        <f t="shared" ca="1" si="189"/>
        <v>#REF!</v>
      </c>
      <c r="HN2004" s="9" t="e">
        <f ca="1">SQRT($GS2004*(1-$GS2004/Controls!$D$15))</f>
        <v>#REF!</v>
      </c>
      <c r="HO2004" s="9" t="e">
        <f t="shared" ca="1" si="190"/>
        <v>#REF!</v>
      </c>
      <c r="HP2004" s="9" t="e">
        <f t="shared" ca="1" si="191"/>
        <v>#REF!</v>
      </c>
      <c r="HQ2004" s="9" t="e">
        <f ca="1">IF($GV2004=0,NA(),($GX2004*Controls!#REF!))</f>
        <v>#REF!</v>
      </c>
    </row>
    <row r="2005" spans="198:225" x14ac:dyDescent="0.25">
      <c r="GP2005" s="9" t="e">
        <f ca="1">INDIRECT(ADDRESS(ROW(),Controls!#REF!+30))</f>
        <v>#REF!</v>
      </c>
      <c r="GQ2005" s="9" t="e">
        <f ca="1">INDIRECT(ADDRESS(ROW(),Controls!#REF!+45))</f>
        <v>#REF!</v>
      </c>
      <c r="GR2005" s="9" t="e">
        <f ca="1">INDIRECT(ADDRESS(ROW(),Controls!#REF!+60))</f>
        <v>#REF!</v>
      </c>
      <c r="GS2005" s="9" t="e">
        <f ca="1">INDIRECT(ADDRESS(ROW(),Controls!#REF!+75))</f>
        <v>#REF!</v>
      </c>
      <c r="GT2005" s="9" t="e">
        <f ca="1">INDIRECT(ADDRESS(ROW(),Controls!#REF!+90))</f>
        <v>#REF!</v>
      </c>
      <c r="GU2005" s="9" t="e">
        <f ca="1">INDIRECT(ADDRESS(ROW(),Controls!#REF!+105))</f>
        <v>#REF!</v>
      </c>
      <c r="GV2005" s="9" t="e">
        <f ca="1">INDIRECT(ADDRESS(ROW(),Controls!#REF!+120))</f>
        <v>#REF!</v>
      </c>
      <c r="GW2005" s="9" t="e">
        <f ca="1">INDIRECT(ADDRESS(ROW(),Controls!#REF!+15))</f>
        <v>#REF!</v>
      </c>
      <c r="GX2005" s="9" t="e">
        <f ca="1">INDIRECT(ADDRESS(ROW(),Controls!#REF!+135))</f>
        <v>#REF!</v>
      </c>
      <c r="HJ2005" s="9" t="e">
        <f t="shared" ca="1" si="186"/>
        <v>#REF!</v>
      </c>
      <c r="HK2005" s="9" t="e">
        <f t="shared" ca="1" si="187"/>
        <v>#REF!</v>
      </c>
      <c r="HL2005" s="9" t="e">
        <f t="shared" ca="1" si="188"/>
        <v>#REF!</v>
      </c>
      <c r="HM2005" s="9" t="e">
        <f t="shared" ca="1" si="189"/>
        <v>#REF!</v>
      </c>
      <c r="HN2005" s="9" t="e">
        <f ca="1">SQRT($GS2005*(1-$GS2005/Controls!$D$15))</f>
        <v>#REF!</v>
      </c>
      <c r="HO2005" s="9" t="e">
        <f t="shared" ca="1" si="190"/>
        <v>#REF!</v>
      </c>
      <c r="HP2005" s="9" t="e">
        <f t="shared" ca="1" si="191"/>
        <v>#REF!</v>
      </c>
      <c r="HQ2005" s="9" t="e">
        <f ca="1">IF($GV2005=0,NA(),($GX2005*Controls!#REF!))</f>
        <v>#REF!</v>
      </c>
    </row>
    <row r="2006" spans="198:225" x14ac:dyDescent="0.25">
      <c r="GP2006" s="9" t="e">
        <f ca="1">INDIRECT(ADDRESS(ROW(),Controls!#REF!+30))</f>
        <v>#REF!</v>
      </c>
      <c r="GQ2006" s="9" t="e">
        <f ca="1">INDIRECT(ADDRESS(ROW(),Controls!#REF!+45))</f>
        <v>#REF!</v>
      </c>
      <c r="GR2006" s="9" t="e">
        <f ca="1">INDIRECT(ADDRESS(ROW(),Controls!#REF!+60))</f>
        <v>#REF!</v>
      </c>
      <c r="GS2006" s="9" t="e">
        <f ca="1">INDIRECT(ADDRESS(ROW(),Controls!#REF!+75))</f>
        <v>#REF!</v>
      </c>
      <c r="GT2006" s="9" t="e">
        <f ca="1">INDIRECT(ADDRESS(ROW(),Controls!#REF!+90))</f>
        <v>#REF!</v>
      </c>
      <c r="GU2006" s="9" t="e">
        <f ca="1">INDIRECT(ADDRESS(ROW(),Controls!#REF!+105))</f>
        <v>#REF!</v>
      </c>
      <c r="GV2006" s="9" t="e">
        <f ca="1">INDIRECT(ADDRESS(ROW(),Controls!#REF!+120))</f>
        <v>#REF!</v>
      </c>
      <c r="GW2006" s="9" t="e">
        <f ca="1">INDIRECT(ADDRESS(ROW(),Controls!#REF!+15))</f>
        <v>#REF!</v>
      </c>
      <c r="GX2006" s="9" t="e">
        <f ca="1">INDIRECT(ADDRESS(ROW(),Controls!#REF!+135))</f>
        <v>#REF!</v>
      </c>
      <c r="HJ2006" s="9" t="e">
        <f t="shared" ca="1" si="186"/>
        <v>#REF!</v>
      </c>
      <c r="HK2006" s="9" t="e">
        <f t="shared" ca="1" si="187"/>
        <v>#REF!</v>
      </c>
      <c r="HL2006" s="9" t="e">
        <f t="shared" ca="1" si="188"/>
        <v>#REF!</v>
      </c>
      <c r="HM2006" s="9" t="e">
        <f t="shared" ca="1" si="189"/>
        <v>#REF!</v>
      </c>
      <c r="HN2006" s="9" t="e">
        <f ca="1">SQRT($GS2006*(1-$GS2006/Controls!$D$15))</f>
        <v>#REF!</v>
      </c>
      <c r="HO2006" s="9" t="e">
        <f t="shared" ca="1" si="190"/>
        <v>#REF!</v>
      </c>
      <c r="HP2006" s="9" t="e">
        <f t="shared" ca="1" si="191"/>
        <v>#REF!</v>
      </c>
      <c r="HQ2006" s="9" t="e">
        <f ca="1">IF($GV2006=0,NA(),($GX2006*Controls!#REF!))</f>
        <v>#REF!</v>
      </c>
    </row>
    <row r="2007" spans="198:225" x14ac:dyDescent="0.25">
      <c r="GP2007" s="9" t="e">
        <f ca="1">INDIRECT(ADDRESS(ROW(),Controls!#REF!+30))</f>
        <v>#REF!</v>
      </c>
      <c r="GQ2007" s="9" t="e">
        <f ca="1">INDIRECT(ADDRESS(ROW(),Controls!#REF!+45))</f>
        <v>#REF!</v>
      </c>
      <c r="GR2007" s="9" t="e">
        <f ca="1">INDIRECT(ADDRESS(ROW(),Controls!#REF!+60))</f>
        <v>#REF!</v>
      </c>
      <c r="GS2007" s="9" t="e">
        <f ca="1">INDIRECT(ADDRESS(ROW(),Controls!#REF!+75))</f>
        <v>#REF!</v>
      </c>
      <c r="GT2007" s="9" t="e">
        <f ca="1">INDIRECT(ADDRESS(ROW(),Controls!#REF!+90))</f>
        <v>#REF!</v>
      </c>
      <c r="GU2007" s="9" t="e">
        <f ca="1">INDIRECT(ADDRESS(ROW(),Controls!#REF!+105))</f>
        <v>#REF!</v>
      </c>
      <c r="GV2007" s="9" t="e">
        <f ca="1">INDIRECT(ADDRESS(ROW(),Controls!#REF!+120))</f>
        <v>#REF!</v>
      </c>
      <c r="GW2007" s="9" t="e">
        <f ca="1">INDIRECT(ADDRESS(ROW(),Controls!#REF!+15))</f>
        <v>#REF!</v>
      </c>
      <c r="GX2007" s="9" t="e">
        <f ca="1">INDIRECT(ADDRESS(ROW(),Controls!#REF!+135))</f>
        <v>#REF!</v>
      </c>
      <c r="HJ2007" s="9" t="e">
        <f t="shared" ca="1" si="186"/>
        <v>#REF!</v>
      </c>
      <c r="HK2007" s="9" t="e">
        <f t="shared" ca="1" si="187"/>
        <v>#REF!</v>
      </c>
      <c r="HL2007" s="9" t="e">
        <f t="shared" ca="1" si="188"/>
        <v>#REF!</v>
      </c>
      <c r="HM2007" s="9" t="e">
        <f t="shared" ca="1" si="189"/>
        <v>#REF!</v>
      </c>
      <c r="HN2007" s="9" t="e">
        <f ca="1">SQRT($GS2007*(1-$GS2007/Controls!$D$15))</f>
        <v>#REF!</v>
      </c>
      <c r="HO2007" s="9" t="e">
        <f t="shared" ca="1" si="190"/>
        <v>#REF!</v>
      </c>
      <c r="HP2007" s="9" t="e">
        <f t="shared" ca="1" si="191"/>
        <v>#REF!</v>
      </c>
      <c r="HQ2007" s="9" t="e">
        <f ca="1">IF($GV2007=0,NA(),($GX2007*Controls!#REF!))</f>
        <v>#REF!</v>
      </c>
    </row>
    <row r="2008" spans="198:225" x14ac:dyDescent="0.25">
      <c r="GP2008" s="9" t="e">
        <f ca="1">INDIRECT(ADDRESS(ROW(),Controls!#REF!+30))</f>
        <v>#REF!</v>
      </c>
      <c r="GQ2008" s="9" t="e">
        <f ca="1">INDIRECT(ADDRESS(ROW(),Controls!#REF!+45))</f>
        <v>#REF!</v>
      </c>
      <c r="GR2008" s="9" t="e">
        <f ca="1">INDIRECT(ADDRESS(ROW(),Controls!#REF!+60))</f>
        <v>#REF!</v>
      </c>
      <c r="GS2008" s="9" t="e">
        <f ca="1">INDIRECT(ADDRESS(ROW(),Controls!#REF!+75))</f>
        <v>#REF!</v>
      </c>
      <c r="GT2008" s="9" t="e">
        <f ca="1">INDIRECT(ADDRESS(ROW(),Controls!#REF!+90))</f>
        <v>#REF!</v>
      </c>
      <c r="GU2008" s="9" t="e">
        <f ca="1">INDIRECT(ADDRESS(ROW(),Controls!#REF!+105))</f>
        <v>#REF!</v>
      </c>
      <c r="GV2008" s="9" t="e">
        <f ca="1">INDIRECT(ADDRESS(ROW(),Controls!#REF!+120))</f>
        <v>#REF!</v>
      </c>
      <c r="GW2008" s="9" t="e">
        <f ca="1">INDIRECT(ADDRESS(ROW(),Controls!#REF!+15))</f>
        <v>#REF!</v>
      </c>
      <c r="GX2008" s="9" t="e">
        <f ca="1">INDIRECT(ADDRESS(ROW(),Controls!#REF!+135))</f>
        <v>#REF!</v>
      </c>
      <c r="HJ2008" s="9" t="e">
        <f t="shared" ca="1" si="186"/>
        <v>#REF!</v>
      </c>
      <c r="HK2008" s="9" t="e">
        <f t="shared" ca="1" si="187"/>
        <v>#REF!</v>
      </c>
      <c r="HL2008" s="9" t="e">
        <f t="shared" ca="1" si="188"/>
        <v>#REF!</v>
      </c>
      <c r="HM2008" s="9" t="e">
        <f t="shared" ca="1" si="189"/>
        <v>#REF!</v>
      </c>
      <c r="HN2008" s="9" t="e">
        <f ca="1">SQRT($GS2008*(1-$GS2008/Controls!$D$15))</f>
        <v>#REF!</v>
      </c>
      <c r="HO2008" s="9" t="e">
        <f t="shared" ca="1" si="190"/>
        <v>#REF!</v>
      </c>
      <c r="HP2008" s="9" t="e">
        <f t="shared" ca="1" si="191"/>
        <v>#REF!</v>
      </c>
      <c r="HQ2008" s="9" t="e">
        <f ca="1">IF($GV2008=0,NA(),($GX2008*Controls!#REF!))</f>
        <v>#REF!</v>
      </c>
    </row>
    <row r="2009" spans="198:225" x14ac:dyDescent="0.25">
      <c r="GP2009" s="9" t="e">
        <f ca="1">INDIRECT(ADDRESS(ROW(),Controls!#REF!+30))</f>
        <v>#REF!</v>
      </c>
      <c r="GQ2009" s="9" t="e">
        <f ca="1">INDIRECT(ADDRESS(ROW(),Controls!#REF!+45))</f>
        <v>#REF!</v>
      </c>
      <c r="GR2009" s="9" t="e">
        <f ca="1">INDIRECT(ADDRESS(ROW(),Controls!#REF!+60))</f>
        <v>#REF!</v>
      </c>
      <c r="GS2009" s="9" t="e">
        <f ca="1">INDIRECT(ADDRESS(ROW(),Controls!#REF!+75))</f>
        <v>#REF!</v>
      </c>
      <c r="GT2009" s="9" t="e">
        <f ca="1">INDIRECT(ADDRESS(ROW(),Controls!#REF!+90))</f>
        <v>#REF!</v>
      </c>
      <c r="GU2009" s="9" t="e">
        <f ca="1">INDIRECT(ADDRESS(ROW(),Controls!#REF!+105))</f>
        <v>#REF!</v>
      </c>
      <c r="GV2009" s="9" t="e">
        <f ca="1">INDIRECT(ADDRESS(ROW(),Controls!#REF!+120))</f>
        <v>#REF!</v>
      </c>
      <c r="GW2009" s="9" t="e">
        <f ca="1">INDIRECT(ADDRESS(ROW(),Controls!#REF!+15))</f>
        <v>#REF!</v>
      </c>
      <c r="GX2009" s="9" t="e">
        <f ca="1">INDIRECT(ADDRESS(ROW(),Controls!#REF!+135))</f>
        <v>#REF!</v>
      </c>
      <c r="HJ2009" s="9" t="e">
        <f t="shared" ca="1" si="186"/>
        <v>#REF!</v>
      </c>
      <c r="HK2009" s="9" t="e">
        <f t="shared" ca="1" si="187"/>
        <v>#REF!</v>
      </c>
      <c r="HL2009" s="9" t="e">
        <f t="shared" ca="1" si="188"/>
        <v>#REF!</v>
      </c>
      <c r="HM2009" s="9" t="e">
        <f t="shared" ca="1" si="189"/>
        <v>#REF!</v>
      </c>
      <c r="HN2009" s="9" t="e">
        <f ca="1">SQRT($GS2009*(1-$GS2009/Controls!$D$15))</f>
        <v>#REF!</v>
      </c>
      <c r="HO2009" s="9" t="e">
        <f t="shared" ca="1" si="190"/>
        <v>#REF!</v>
      </c>
      <c r="HP2009" s="9" t="e">
        <f t="shared" ca="1" si="191"/>
        <v>#REF!</v>
      </c>
      <c r="HQ2009" s="9" t="e">
        <f ca="1">IF($GV2009=0,NA(),($GX2009*Controls!#REF!))</f>
        <v>#REF!</v>
      </c>
    </row>
    <row r="2010" spans="198:225" x14ac:dyDescent="0.25">
      <c r="GP2010" s="9" t="e">
        <f ca="1">INDIRECT(ADDRESS(ROW(),Controls!#REF!+30))</f>
        <v>#REF!</v>
      </c>
      <c r="GQ2010" s="9" t="e">
        <f ca="1">INDIRECT(ADDRESS(ROW(),Controls!#REF!+45))</f>
        <v>#REF!</v>
      </c>
      <c r="GR2010" s="9" t="e">
        <f ca="1">INDIRECT(ADDRESS(ROW(),Controls!#REF!+60))</f>
        <v>#REF!</v>
      </c>
      <c r="GS2010" s="9" t="e">
        <f ca="1">INDIRECT(ADDRESS(ROW(),Controls!#REF!+75))</f>
        <v>#REF!</v>
      </c>
      <c r="GT2010" s="9" t="e">
        <f ca="1">INDIRECT(ADDRESS(ROW(),Controls!#REF!+90))</f>
        <v>#REF!</v>
      </c>
      <c r="GU2010" s="9" t="e">
        <f ca="1">INDIRECT(ADDRESS(ROW(),Controls!#REF!+105))</f>
        <v>#REF!</v>
      </c>
      <c r="GV2010" s="9" t="e">
        <f ca="1">INDIRECT(ADDRESS(ROW(),Controls!#REF!+120))</f>
        <v>#REF!</v>
      </c>
      <c r="GW2010" s="9" t="e">
        <f ca="1">INDIRECT(ADDRESS(ROW(),Controls!#REF!+15))</f>
        <v>#REF!</v>
      </c>
      <c r="GX2010" s="9" t="e">
        <f ca="1">INDIRECT(ADDRESS(ROW(),Controls!#REF!+135))</f>
        <v>#REF!</v>
      </c>
      <c r="HJ2010" s="9" t="e">
        <f t="shared" ca="1" si="186"/>
        <v>#REF!</v>
      </c>
      <c r="HK2010" s="9" t="e">
        <f t="shared" ca="1" si="187"/>
        <v>#REF!</v>
      </c>
      <c r="HL2010" s="9" t="e">
        <f t="shared" ca="1" si="188"/>
        <v>#REF!</v>
      </c>
      <c r="HM2010" s="9" t="e">
        <f t="shared" ca="1" si="189"/>
        <v>#REF!</v>
      </c>
      <c r="HN2010" s="9" t="e">
        <f ca="1">SQRT($GS2010*(1-$GS2010/Controls!$D$15))</f>
        <v>#REF!</v>
      </c>
      <c r="HO2010" s="9" t="e">
        <f t="shared" ca="1" si="190"/>
        <v>#REF!</v>
      </c>
      <c r="HP2010" s="9" t="e">
        <f t="shared" ca="1" si="191"/>
        <v>#REF!</v>
      </c>
      <c r="HQ2010" s="9" t="e">
        <f ca="1">IF($GV2010=0,NA(),($GX2010*Controls!#REF!))</f>
        <v>#REF!</v>
      </c>
    </row>
    <row r="2011" spans="198:225" x14ac:dyDescent="0.25">
      <c r="GP2011" s="9" t="e">
        <f ca="1">INDIRECT(ADDRESS(ROW(),Controls!#REF!+30))</f>
        <v>#REF!</v>
      </c>
      <c r="GQ2011" s="9" t="e">
        <f ca="1">INDIRECT(ADDRESS(ROW(),Controls!#REF!+45))</f>
        <v>#REF!</v>
      </c>
      <c r="GR2011" s="9" t="e">
        <f ca="1">INDIRECT(ADDRESS(ROW(),Controls!#REF!+60))</f>
        <v>#REF!</v>
      </c>
      <c r="GS2011" s="9" t="e">
        <f ca="1">INDIRECT(ADDRESS(ROW(),Controls!#REF!+75))</f>
        <v>#REF!</v>
      </c>
      <c r="GT2011" s="9" t="e">
        <f ca="1">INDIRECT(ADDRESS(ROW(),Controls!#REF!+90))</f>
        <v>#REF!</v>
      </c>
      <c r="GU2011" s="9" t="e">
        <f ca="1">INDIRECT(ADDRESS(ROW(),Controls!#REF!+105))</f>
        <v>#REF!</v>
      </c>
      <c r="GV2011" s="9" t="e">
        <f ca="1">INDIRECT(ADDRESS(ROW(),Controls!#REF!+120))</f>
        <v>#REF!</v>
      </c>
      <c r="GW2011" s="9" t="e">
        <f ca="1">INDIRECT(ADDRESS(ROW(),Controls!#REF!+15))</f>
        <v>#REF!</v>
      </c>
      <c r="GX2011" s="9" t="e">
        <f ca="1">INDIRECT(ADDRESS(ROW(),Controls!#REF!+135))</f>
        <v>#REF!</v>
      </c>
      <c r="HJ2011" s="9" t="e">
        <f t="shared" ca="1" si="186"/>
        <v>#REF!</v>
      </c>
      <c r="HK2011" s="9" t="e">
        <f t="shared" ca="1" si="187"/>
        <v>#REF!</v>
      </c>
      <c r="HL2011" s="9" t="e">
        <f t="shared" ca="1" si="188"/>
        <v>#REF!</v>
      </c>
      <c r="HM2011" s="9" t="e">
        <f t="shared" ca="1" si="189"/>
        <v>#REF!</v>
      </c>
      <c r="HN2011" s="9" t="e">
        <f ca="1">SQRT($GS2011*(1-$GS2011/Controls!$D$15))</f>
        <v>#REF!</v>
      </c>
      <c r="HO2011" s="9" t="e">
        <f t="shared" ca="1" si="190"/>
        <v>#REF!</v>
      </c>
      <c r="HP2011" s="9" t="e">
        <f t="shared" ca="1" si="191"/>
        <v>#REF!</v>
      </c>
      <c r="HQ2011" s="9" t="e">
        <f ca="1">IF($GV2011=0,NA(),($GX2011*Controls!#REF!))</f>
        <v>#REF!</v>
      </c>
    </row>
    <row r="2012" spans="198:225" x14ac:dyDescent="0.25">
      <c r="GP2012" s="9" t="e">
        <f ca="1">INDIRECT(ADDRESS(ROW(),Controls!#REF!+30))</f>
        <v>#REF!</v>
      </c>
      <c r="GQ2012" s="9" t="e">
        <f ca="1">INDIRECT(ADDRESS(ROW(),Controls!#REF!+45))</f>
        <v>#REF!</v>
      </c>
      <c r="GR2012" s="9" t="e">
        <f ca="1">INDIRECT(ADDRESS(ROW(),Controls!#REF!+60))</f>
        <v>#REF!</v>
      </c>
      <c r="GS2012" s="9" t="e">
        <f ca="1">INDIRECT(ADDRESS(ROW(),Controls!#REF!+75))</f>
        <v>#REF!</v>
      </c>
      <c r="GT2012" s="9" t="e">
        <f ca="1">INDIRECT(ADDRESS(ROW(),Controls!#REF!+90))</f>
        <v>#REF!</v>
      </c>
      <c r="GU2012" s="9" t="e">
        <f ca="1">INDIRECT(ADDRESS(ROW(),Controls!#REF!+105))</f>
        <v>#REF!</v>
      </c>
      <c r="GV2012" s="9" t="e">
        <f ca="1">INDIRECT(ADDRESS(ROW(),Controls!#REF!+120))</f>
        <v>#REF!</v>
      </c>
      <c r="GW2012" s="9" t="e">
        <f ca="1">INDIRECT(ADDRESS(ROW(),Controls!#REF!+15))</f>
        <v>#REF!</v>
      </c>
      <c r="GX2012" s="9" t="e">
        <f ca="1">INDIRECT(ADDRESS(ROW(),Controls!#REF!+135))</f>
        <v>#REF!</v>
      </c>
      <c r="HJ2012" s="9" t="e">
        <f t="shared" ca="1" si="186"/>
        <v>#REF!</v>
      </c>
      <c r="HK2012" s="9" t="e">
        <f t="shared" ca="1" si="187"/>
        <v>#REF!</v>
      </c>
      <c r="HL2012" s="9" t="e">
        <f t="shared" ca="1" si="188"/>
        <v>#REF!</v>
      </c>
      <c r="HM2012" s="9" t="e">
        <f t="shared" ca="1" si="189"/>
        <v>#REF!</v>
      </c>
      <c r="HN2012" s="9" t="e">
        <f ca="1">SQRT($GS2012*(1-$GS2012/Controls!$D$15))</f>
        <v>#REF!</v>
      </c>
      <c r="HO2012" s="9" t="e">
        <f t="shared" ca="1" si="190"/>
        <v>#REF!</v>
      </c>
      <c r="HP2012" s="9" t="e">
        <f t="shared" ca="1" si="191"/>
        <v>#REF!</v>
      </c>
      <c r="HQ2012" s="9" t="e">
        <f ca="1">IF($GV2012=0,NA(),($GX2012*Controls!#REF!))</f>
        <v>#REF!</v>
      </c>
    </row>
    <row r="2013" spans="198:225" x14ac:dyDescent="0.25">
      <c r="GP2013" s="9" t="e">
        <f ca="1">INDIRECT(ADDRESS(ROW(),Controls!#REF!+30))</f>
        <v>#REF!</v>
      </c>
      <c r="GQ2013" s="9" t="e">
        <f ca="1">INDIRECT(ADDRESS(ROW(),Controls!#REF!+45))</f>
        <v>#REF!</v>
      </c>
      <c r="GR2013" s="9" t="e">
        <f ca="1">INDIRECT(ADDRESS(ROW(),Controls!#REF!+60))</f>
        <v>#REF!</v>
      </c>
      <c r="GS2013" s="9" t="e">
        <f ca="1">INDIRECT(ADDRESS(ROW(),Controls!#REF!+75))</f>
        <v>#REF!</v>
      </c>
      <c r="GT2013" s="9" t="e">
        <f ca="1">INDIRECT(ADDRESS(ROW(),Controls!#REF!+90))</f>
        <v>#REF!</v>
      </c>
      <c r="GU2013" s="9" t="e">
        <f ca="1">INDIRECT(ADDRESS(ROW(),Controls!#REF!+105))</f>
        <v>#REF!</v>
      </c>
      <c r="GV2013" s="9" t="e">
        <f ca="1">INDIRECT(ADDRESS(ROW(),Controls!#REF!+120))</f>
        <v>#REF!</v>
      </c>
      <c r="GW2013" s="9" t="e">
        <f ca="1">INDIRECT(ADDRESS(ROW(),Controls!#REF!+15))</f>
        <v>#REF!</v>
      </c>
      <c r="GX2013" s="9" t="e">
        <f ca="1">INDIRECT(ADDRESS(ROW(),Controls!#REF!+135))</f>
        <v>#REF!</v>
      </c>
      <c r="HJ2013" s="9" t="e">
        <f t="shared" ca="1" si="186"/>
        <v>#REF!</v>
      </c>
      <c r="HK2013" s="9" t="e">
        <f t="shared" ca="1" si="187"/>
        <v>#REF!</v>
      </c>
      <c r="HL2013" s="9" t="e">
        <f t="shared" ca="1" si="188"/>
        <v>#REF!</v>
      </c>
      <c r="HM2013" s="9" t="e">
        <f t="shared" ca="1" si="189"/>
        <v>#REF!</v>
      </c>
      <c r="HN2013" s="9" t="e">
        <f ca="1">SQRT($GS2013*(1-$GS2013/Controls!$D$15))</f>
        <v>#REF!</v>
      </c>
      <c r="HO2013" s="9" t="e">
        <f t="shared" ca="1" si="190"/>
        <v>#REF!</v>
      </c>
      <c r="HP2013" s="9" t="e">
        <f t="shared" ca="1" si="191"/>
        <v>#REF!</v>
      </c>
      <c r="HQ2013" s="9" t="e">
        <f ca="1">IF($GV2013=0,NA(),($GX2013*Controls!#REF!))</f>
        <v>#REF!</v>
      </c>
    </row>
    <row r="2014" spans="198:225" x14ac:dyDescent="0.25">
      <c r="GP2014" s="9" t="e">
        <f ca="1">INDIRECT(ADDRESS(ROW(),Controls!#REF!+30))</f>
        <v>#REF!</v>
      </c>
      <c r="GQ2014" s="9" t="e">
        <f ca="1">INDIRECT(ADDRESS(ROW(),Controls!#REF!+45))</f>
        <v>#REF!</v>
      </c>
      <c r="GR2014" s="9" t="e">
        <f ca="1">INDIRECT(ADDRESS(ROW(),Controls!#REF!+60))</f>
        <v>#REF!</v>
      </c>
      <c r="GS2014" s="9" t="e">
        <f ca="1">INDIRECT(ADDRESS(ROW(),Controls!#REF!+75))</f>
        <v>#REF!</v>
      </c>
      <c r="GT2014" s="9" t="e">
        <f ca="1">INDIRECT(ADDRESS(ROW(),Controls!#REF!+90))</f>
        <v>#REF!</v>
      </c>
      <c r="GU2014" s="9" t="e">
        <f ca="1">INDIRECT(ADDRESS(ROW(),Controls!#REF!+105))</f>
        <v>#REF!</v>
      </c>
      <c r="GV2014" s="9" t="e">
        <f ca="1">INDIRECT(ADDRESS(ROW(),Controls!#REF!+120))</f>
        <v>#REF!</v>
      </c>
      <c r="GW2014" s="9" t="e">
        <f ca="1">INDIRECT(ADDRESS(ROW(),Controls!#REF!+15))</f>
        <v>#REF!</v>
      </c>
      <c r="GX2014" s="9" t="e">
        <f ca="1">INDIRECT(ADDRESS(ROW(),Controls!#REF!+135))</f>
        <v>#REF!</v>
      </c>
      <c r="HJ2014" s="9" t="e">
        <f t="shared" ca="1" si="186"/>
        <v>#REF!</v>
      </c>
      <c r="HK2014" s="9" t="e">
        <f t="shared" ca="1" si="187"/>
        <v>#REF!</v>
      </c>
      <c r="HL2014" s="9" t="e">
        <f t="shared" ca="1" si="188"/>
        <v>#REF!</v>
      </c>
      <c r="HM2014" s="9" t="e">
        <f t="shared" ca="1" si="189"/>
        <v>#REF!</v>
      </c>
      <c r="HN2014" s="9" t="e">
        <f ca="1">SQRT($GS2014*(1-$GS2014/Controls!$D$15))</f>
        <v>#REF!</v>
      </c>
      <c r="HO2014" s="9" t="e">
        <f t="shared" ca="1" si="190"/>
        <v>#REF!</v>
      </c>
      <c r="HP2014" s="9" t="e">
        <f t="shared" ca="1" si="191"/>
        <v>#REF!</v>
      </c>
      <c r="HQ2014" s="9" t="e">
        <f ca="1">IF($GV2014=0,NA(),($GX2014*Controls!#REF!))</f>
        <v>#REF!</v>
      </c>
    </row>
    <row r="2015" spans="198:225" x14ac:dyDescent="0.25">
      <c r="GP2015" s="9" t="e">
        <f ca="1">INDIRECT(ADDRESS(ROW(),Controls!#REF!+30))</f>
        <v>#REF!</v>
      </c>
      <c r="GQ2015" s="9" t="e">
        <f ca="1">INDIRECT(ADDRESS(ROW(),Controls!#REF!+45))</f>
        <v>#REF!</v>
      </c>
      <c r="GR2015" s="9" t="e">
        <f ca="1">INDIRECT(ADDRESS(ROW(),Controls!#REF!+60))</f>
        <v>#REF!</v>
      </c>
      <c r="GS2015" s="9" t="e">
        <f ca="1">INDIRECT(ADDRESS(ROW(),Controls!#REF!+75))</f>
        <v>#REF!</v>
      </c>
      <c r="GT2015" s="9" t="e">
        <f ca="1">INDIRECT(ADDRESS(ROW(),Controls!#REF!+90))</f>
        <v>#REF!</v>
      </c>
      <c r="GU2015" s="9" t="e">
        <f ca="1">INDIRECT(ADDRESS(ROW(),Controls!#REF!+105))</f>
        <v>#REF!</v>
      </c>
      <c r="GV2015" s="9" t="e">
        <f ca="1">INDIRECT(ADDRESS(ROW(),Controls!#REF!+120))</f>
        <v>#REF!</v>
      </c>
      <c r="GW2015" s="9" t="e">
        <f ca="1">INDIRECT(ADDRESS(ROW(),Controls!#REF!+15))</f>
        <v>#REF!</v>
      </c>
      <c r="GX2015" s="9" t="e">
        <f ca="1">INDIRECT(ADDRESS(ROW(),Controls!#REF!+135))</f>
        <v>#REF!</v>
      </c>
      <c r="HJ2015" s="9" t="e">
        <f t="shared" ca="1" si="186"/>
        <v>#REF!</v>
      </c>
      <c r="HK2015" s="9" t="e">
        <f t="shared" ca="1" si="187"/>
        <v>#REF!</v>
      </c>
      <c r="HL2015" s="9" t="e">
        <f t="shared" ca="1" si="188"/>
        <v>#REF!</v>
      </c>
      <c r="HM2015" s="9" t="e">
        <f t="shared" ca="1" si="189"/>
        <v>#REF!</v>
      </c>
      <c r="HN2015" s="9" t="e">
        <f ca="1">SQRT($GS2015*(1-$GS2015/Controls!$D$15))</f>
        <v>#REF!</v>
      </c>
      <c r="HO2015" s="9" t="e">
        <f t="shared" ca="1" si="190"/>
        <v>#REF!</v>
      </c>
      <c r="HP2015" s="9" t="e">
        <f t="shared" ca="1" si="191"/>
        <v>#REF!</v>
      </c>
      <c r="HQ2015" s="9" t="e">
        <f ca="1">IF($GV2015=0,NA(),($GX2015*Controls!#REF!))</f>
        <v>#REF!</v>
      </c>
    </row>
    <row r="2016" spans="198:225" x14ac:dyDescent="0.25">
      <c r="GP2016" s="9" t="e">
        <f ca="1">INDIRECT(ADDRESS(ROW(),Controls!#REF!+30))</f>
        <v>#REF!</v>
      </c>
      <c r="GQ2016" s="9" t="e">
        <f ca="1">INDIRECT(ADDRESS(ROW(),Controls!#REF!+45))</f>
        <v>#REF!</v>
      </c>
      <c r="GR2016" s="9" t="e">
        <f ca="1">INDIRECT(ADDRESS(ROW(),Controls!#REF!+60))</f>
        <v>#REF!</v>
      </c>
      <c r="GS2016" s="9" t="e">
        <f ca="1">INDIRECT(ADDRESS(ROW(),Controls!#REF!+75))</f>
        <v>#REF!</v>
      </c>
      <c r="GT2016" s="9" t="e">
        <f ca="1">INDIRECT(ADDRESS(ROW(),Controls!#REF!+90))</f>
        <v>#REF!</v>
      </c>
      <c r="GU2016" s="9" t="e">
        <f ca="1">INDIRECT(ADDRESS(ROW(),Controls!#REF!+105))</f>
        <v>#REF!</v>
      </c>
      <c r="GV2016" s="9" t="e">
        <f ca="1">INDIRECT(ADDRESS(ROW(),Controls!#REF!+120))</f>
        <v>#REF!</v>
      </c>
      <c r="GW2016" s="9" t="e">
        <f ca="1">INDIRECT(ADDRESS(ROW(),Controls!#REF!+15))</f>
        <v>#REF!</v>
      </c>
      <c r="GX2016" s="9" t="e">
        <f ca="1">INDIRECT(ADDRESS(ROW(),Controls!#REF!+135))</f>
        <v>#REF!</v>
      </c>
      <c r="HJ2016" s="9" t="e">
        <f t="shared" ca="1" si="186"/>
        <v>#REF!</v>
      </c>
      <c r="HK2016" s="9" t="e">
        <f t="shared" ca="1" si="187"/>
        <v>#REF!</v>
      </c>
      <c r="HL2016" s="9" t="e">
        <f t="shared" ca="1" si="188"/>
        <v>#REF!</v>
      </c>
      <c r="HM2016" s="9" t="e">
        <f t="shared" ca="1" si="189"/>
        <v>#REF!</v>
      </c>
      <c r="HN2016" s="9" t="e">
        <f ca="1">SQRT($GS2016*(1-$GS2016/Controls!$D$15))</f>
        <v>#REF!</v>
      </c>
      <c r="HO2016" s="9" t="e">
        <f t="shared" ca="1" si="190"/>
        <v>#REF!</v>
      </c>
      <c r="HP2016" s="9" t="e">
        <f t="shared" ca="1" si="191"/>
        <v>#REF!</v>
      </c>
      <c r="HQ2016" s="9" t="e">
        <f ca="1">IF($GV2016=0,NA(),($GX2016*Controls!#REF!))</f>
        <v>#REF!</v>
      </c>
    </row>
    <row r="2017" spans="198:225" x14ac:dyDescent="0.25">
      <c r="GP2017" s="9" t="e">
        <f ca="1">INDIRECT(ADDRESS(ROW(),Controls!#REF!+30))</f>
        <v>#REF!</v>
      </c>
      <c r="GQ2017" s="9" t="e">
        <f ca="1">INDIRECT(ADDRESS(ROW(),Controls!#REF!+45))</f>
        <v>#REF!</v>
      </c>
      <c r="GR2017" s="9" t="e">
        <f ca="1">INDIRECT(ADDRESS(ROW(),Controls!#REF!+60))</f>
        <v>#REF!</v>
      </c>
      <c r="GS2017" s="9" t="e">
        <f ca="1">INDIRECT(ADDRESS(ROW(),Controls!#REF!+75))</f>
        <v>#REF!</v>
      </c>
      <c r="GT2017" s="9" t="e">
        <f ca="1">INDIRECT(ADDRESS(ROW(),Controls!#REF!+90))</f>
        <v>#REF!</v>
      </c>
      <c r="GU2017" s="9" t="e">
        <f ca="1">INDIRECT(ADDRESS(ROW(),Controls!#REF!+105))</f>
        <v>#REF!</v>
      </c>
      <c r="GV2017" s="9" t="e">
        <f ca="1">INDIRECT(ADDRESS(ROW(),Controls!#REF!+120))</f>
        <v>#REF!</v>
      </c>
      <c r="GW2017" s="9" t="e">
        <f ca="1">INDIRECT(ADDRESS(ROW(),Controls!#REF!+15))</f>
        <v>#REF!</v>
      </c>
      <c r="GX2017" s="9" t="e">
        <f ca="1">INDIRECT(ADDRESS(ROW(),Controls!#REF!+135))</f>
        <v>#REF!</v>
      </c>
      <c r="HJ2017" s="9" t="e">
        <f t="shared" ca="1" si="186"/>
        <v>#REF!</v>
      </c>
      <c r="HK2017" s="9" t="e">
        <f t="shared" ca="1" si="187"/>
        <v>#REF!</v>
      </c>
      <c r="HL2017" s="9" t="e">
        <f t="shared" ca="1" si="188"/>
        <v>#REF!</v>
      </c>
      <c r="HM2017" s="9" t="e">
        <f t="shared" ca="1" si="189"/>
        <v>#REF!</v>
      </c>
      <c r="HN2017" s="9" t="e">
        <f ca="1">SQRT($GS2017*(1-$GS2017/Controls!$D$15))</f>
        <v>#REF!</v>
      </c>
      <c r="HO2017" s="9" t="e">
        <f t="shared" ca="1" si="190"/>
        <v>#REF!</v>
      </c>
      <c r="HP2017" s="9" t="e">
        <f t="shared" ca="1" si="191"/>
        <v>#REF!</v>
      </c>
      <c r="HQ2017" s="9" t="e">
        <f ca="1">IF($GV2017=0,NA(),($GX2017*Controls!#REF!))</f>
        <v>#REF!</v>
      </c>
    </row>
    <row r="2018" spans="198:225" x14ac:dyDescent="0.25">
      <c r="GP2018" s="9" t="e">
        <f ca="1">INDIRECT(ADDRESS(ROW(),Controls!#REF!+30))</f>
        <v>#REF!</v>
      </c>
      <c r="GQ2018" s="9" t="e">
        <f ca="1">INDIRECT(ADDRESS(ROW(),Controls!#REF!+45))</f>
        <v>#REF!</v>
      </c>
      <c r="GR2018" s="9" t="e">
        <f ca="1">INDIRECT(ADDRESS(ROW(),Controls!#REF!+60))</f>
        <v>#REF!</v>
      </c>
      <c r="GS2018" s="9" t="e">
        <f ca="1">INDIRECT(ADDRESS(ROW(),Controls!#REF!+75))</f>
        <v>#REF!</v>
      </c>
      <c r="GT2018" s="9" t="e">
        <f ca="1">INDIRECT(ADDRESS(ROW(),Controls!#REF!+90))</f>
        <v>#REF!</v>
      </c>
      <c r="GU2018" s="9" t="e">
        <f ca="1">INDIRECT(ADDRESS(ROW(),Controls!#REF!+105))</f>
        <v>#REF!</v>
      </c>
      <c r="GV2018" s="9" t="e">
        <f ca="1">INDIRECT(ADDRESS(ROW(),Controls!#REF!+120))</f>
        <v>#REF!</v>
      </c>
      <c r="GW2018" s="9" t="e">
        <f ca="1">INDIRECT(ADDRESS(ROW(),Controls!#REF!+15))</f>
        <v>#REF!</v>
      </c>
      <c r="GX2018" s="9" t="e">
        <f ca="1">INDIRECT(ADDRESS(ROW(),Controls!#REF!+135))</f>
        <v>#REF!</v>
      </c>
      <c r="HJ2018" s="9" t="e">
        <f t="shared" ca="1" si="186"/>
        <v>#REF!</v>
      </c>
      <c r="HK2018" s="9" t="e">
        <f t="shared" ca="1" si="187"/>
        <v>#REF!</v>
      </c>
      <c r="HL2018" s="9" t="e">
        <f t="shared" ca="1" si="188"/>
        <v>#REF!</v>
      </c>
      <c r="HM2018" s="9" t="e">
        <f t="shared" ca="1" si="189"/>
        <v>#REF!</v>
      </c>
      <c r="HN2018" s="9" t="e">
        <f ca="1">SQRT($GS2018*(1-$GS2018/Controls!$D$15))</f>
        <v>#REF!</v>
      </c>
      <c r="HO2018" s="9" t="e">
        <f t="shared" ca="1" si="190"/>
        <v>#REF!</v>
      </c>
      <c r="HP2018" s="9" t="e">
        <f t="shared" ca="1" si="191"/>
        <v>#REF!</v>
      </c>
      <c r="HQ2018" s="9" t="e">
        <f ca="1">IF($GV2018=0,NA(),($GX2018*Controls!#REF!))</f>
        <v>#REF!</v>
      </c>
    </row>
    <row r="2019" spans="198:225" x14ac:dyDescent="0.25">
      <c r="GP2019" s="9" t="e">
        <f ca="1">INDIRECT(ADDRESS(ROW(),Controls!#REF!+30))</f>
        <v>#REF!</v>
      </c>
      <c r="GQ2019" s="9" t="e">
        <f ca="1">INDIRECT(ADDRESS(ROW(),Controls!#REF!+45))</f>
        <v>#REF!</v>
      </c>
      <c r="GR2019" s="9" t="e">
        <f ca="1">INDIRECT(ADDRESS(ROW(),Controls!#REF!+60))</f>
        <v>#REF!</v>
      </c>
      <c r="GS2019" s="9" t="e">
        <f ca="1">INDIRECT(ADDRESS(ROW(),Controls!#REF!+75))</f>
        <v>#REF!</v>
      </c>
      <c r="GT2019" s="9" t="e">
        <f ca="1">INDIRECT(ADDRESS(ROW(),Controls!#REF!+90))</f>
        <v>#REF!</v>
      </c>
      <c r="GU2019" s="9" t="e">
        <f ca="1">INDIRECT(ADDRESS(ROW(),Controls!#REF!+105))</f>
        <v>#REF!</v>
      </c>
      <c r="GV2019" s="9" t="e">
        <f ca="1">INDIRECT(ADDRESS(ROW(),Controls!#REF!+120))</f>
        <v>#REF!</v>
      </c>
      <c r="GW2019" s="9" t="e">
        <f ca="1">INDIRECT(ADDRESS(ROW(),Controls!#REF!+15))</f>
        <v>#REF!</v>
      </c>
      <c r="GX2019" s="9" t="e">
        <f ca="1">INDIRECT(ADDRESS(ROW(),Controls!#REF!+135))</f>
        <v>#REF!</v>
      </c>
      <c r="HJ2019" s="9" t="e">
        <f t="shared" ca="1" si="186"/>
        <v>#REF!</v>
      </c>
      <c r="HK2019" s="9" t="e">
        <f t="shared" ca="1" si="187"/>
        <v>#REF!</v>
      </c>
      <c r="HL2019" s="9" t="e">
        <f t="shared" ca="1" si="188"/>
        <v>#REF!</v>
      </c>
      <c r="HM2019" s="9" t="e">
        <f t="shared" ca="1" si="189"/>
        <v>#REF!</v>
      </c>
      <c r="HN2019" s="9" t="e">
        <f ca="1">SQRT($GS2019*(1-$GS2019/Controls!$D$15))</f>
        <v>#REF!</v>
      </c>
      <c r="HO2019" s="9" t="e">
        <f t="shared" ca="1" si="190"/>
        <v>#REF!</v>
      </c>
      <c r="HP2019" s="9" t="e">
        <f t="shared" ca="1" si="191"/>
        <v>#REF!</v>
      </c>
      <c r="HQ2019" s="9" t="e">
        <f ca="1">IF($GV2019=0,NA(),($GX2019*Controls!#REF!))</f>
        <v>#REF!</v>
      </c>
    </row>
    <row r="2020" spans="198:225" x14ac:dyDescent="0.25">
      <c r="GP2020" s="9" t="e">
        <f ca="1">INDIRECT(ADDRESS(ROW(),Controls!#REF!+30))</f>
        <v>#REF!</v>
      </c>
      <c r="GQ2020" s="9" t="e">
        <f ca="1">INDIRECT(ADDRESS(ROW(),Controls!#REF!+45))</f>
        <v>#REF!</v>
      </c>
      <c r="GR2020" s="9" t="e">
        <f ca="1">INDIRECT(ADDRESS(ROW(),Controls!#REF!+60))</f>
        <v>#REF!</v>
      </c>
      <c r="GS2020" s="9" t="e">
        <f ca="1">INDIRECT(ADDRESS(ROW(),Controls!#REF!+75))</f>
        <v>#REF!</v>
      </c>
      <c r="GT2020" s="9" t="e">
        <f ca="1">INDIRECT(ADDRESS(ROW(),Controls!#REF!+90))</f>
        <v>#REF!</v>
      </c>
      <c r="GU2020" s="9" t="e">
        <f ca="1">INDIRECT(ADDRESS(ROW(),Controls!#REF!+105))</f>
        <v>#REF!</v>
      </c>
      <c r="GV2020" s="9" t="e">
        <f ca="1">INDIRECT(ADDRESS(ROW(),Controls!#REF!+120))</f>
        <v>#REF!</v>
      </c>
      <c r="GW2020" s="9" t="e">
        <f ca="1">INDIRECT(ADDRESS(ROW(),Controls!#REF!+15))</f>
        <v>#REF!</v>
      </c>
      <c r="GX2020" s="9" t="e">
        <f ca="1">INDIRECT(ADDRESS(ROW(),Controls!#REF!+135))</f>
        <v>#REF!</v>
      </c>
      <c r="HJ2020" s="9" t="e">
        <f t="shared" ca="1" si="186"/>
        <v>#REF!</v>
      </c>
      <c r="HK2020" s="9" t="e">
        <f t="shared" ca="1" si="187"/>
        <v>#REF!</v>
      </c>
      <c r="HL2020" s="9" t="e">
        <f t="shared" ca="1" si="188"/>
        <v>#REF!</v>
      </c>
      <c r="HM2020" s="9" t="e">
        <f t="shared" ca="1" si="189"/>
        <v>#REF!</v>
      </c>
      <c r="HN2020" s="9" t="e">
        <f ca="1">SQRT($GS2020*(1-$GS2020/Controls!$D$15))</f>
        <v>#REF!</v>
      </c>
      <c r="HO2020" s="9" t="e">
        <f t="shared" ca="1" si="190"/>
        <v>#REF!</v>
      </c>
      <c r="HP2020" s="9" t="e">
        <f t="shared" ca="1" si="191"/>
        <v>#REF!</v>
      </c>
      <c r="HQ2020" s="9" t="e">
        <f ca="1">IF($GV2020=0,NA(),($GX2020*Controls!#REF!))</f>
        <v>#REF!</v>
      </c>
    </row>
    <row r="2021" spans="198:225" x14ac:dyDescent="0.25">
      <c r="GP2021" s="9" t="e">
        <f ca="1">INDIRECT(ADDRESS(ROW(),Controls!#REF!+30))</f>
        <v>#REF!</v>
      </c>
      <c r="GQ2021" s="9" t="e">
        <f ca="1">INDIRECT(ADDRESS(ROW(),Controls!#REF!+45))</f>
        <v>#REF!</v>
      </c>
      <c r="GR2021" s="9" t="e">
        <f ca="1">INDIRECT(ADDRESS(ROW(),Controls!#REF!+60))</f>
        <v>#REF!</v>
      </c>
      <c r="GS2021" s="9" t="e">
        <f ca="1">INDIRECT(ADDRESS(ROW(),Controls!#REF!+75))</f>
        <v>#REF!</v>
      </c>
      <c r="GT2021" s="9" t="e">
        <f ca="1">INDIRECT(ADDRESS(ROW(),Controls!#REF!+90))</f>
        <v>#REF!</v>
      </c>
      <c r="GU2021" s="9" t="e">
        <f ca="1">INDIRECT(ADDRESS(ROW(),Controls!#REF!+105))</f>
        <v>#REF!</v>
      </c>
      <c r="GV2021" s="9" t="e">
        <f ca="1">INDIRECT(ADDRESS(ROW(),Controls!#REF!+120))</f>
        <v>#REF!</v>
      </c>
      <c r="GW2021" s="9" t="e">
        <f ca="1">INDIRECT(ADDRESS(ROW(),Controls!#REF!+15))</f>
        <v>#REF!</v>
      </c>
      <c r="GX2021" s="9" t="e">
        <f ca="1">INDIRECT(ADDRESS(ROW(),Controls!#REF!+135))</f>
        <v>#REF!</v>
      </c>
      <c r="HJ2021" s="9" t="e">
        <f t="shared" ca="1" si="186"/>
        <v>#REF!</v>
      </c>
      <c r="HK2021" s="9" t="e">
        <f t="shared" ca="1" si="187"/>
        <v>#REF!</v>
      </c>
      <c r="HL2021" s="9" t="e">
        <f t="shared" ca="1" si="188"/>
        <v>#REF!</v>
      </c>
      <c r="HM2021" s="9" t="e">
        <f t="shared" ca="1" si="189"/>
        <v>#REF!</v>
      </c>
      <c r="HN2021" s="9" t="e">
        <f ca="1">SQRT($GS2021*(1-$GS2021/Controls!$D$15))</f>
        <v>#REF!</v>
      </c>
      <c r="HO2021" s="9" t="e">
        <f t="shared" ca="1" si="190"/>
        <v>#REF!</v>
      </c>
      <c r="HP2021" s="9" t="e">
        <f t="shared" ca="1" si="191"/>
        <v>#REF!</v>
      </c>
      <c r="HQ2021" s="9" t="e">
        <f ca="1">IF($GV2021=0,NA(),($GX2021*Controls!#REF!))</f>
        <v>#REF!</v>
      </c>
    </row>
    <row r="2022" spans="198:225" x14ac:dyDescent="0.25">
      <c r="GP2022" s="9" t="e">
        <f ca="1">INDIRECT(ADDRESS(ROW(),Controls!#REF!+30))</f>
        <v>#REF!</v>
      </c>
      <c r="GQ2022" s="9" t="e">
        <f ca="1">INDIRECT(ADDRESS(ROW(),Controls!#REF!+45))</f>
        <v>#REF!</v>
      </c>
      <c r="GR2022" s="9" t="e">
        <f ca="1">INDIRECT(ADDRESS(ROW(),Controls!#REF!+60))</f>
        <v>#REF!</v>
      </c>
      <c r="GS2022" s="9" t="e">
        <f ca="1">INDIRECT(ADDRESS(ROW(),Controls!#REF!+75))</f>
        <v>#REF!</v>
      </c>
      <c r="GT2022" s="9" t="e">
        <f ca="1">INDIRECT(ADDRESS(ROW(),Controls!#REF!+90))</f>
        <v>#REF!</v>
      </c>
      <c r="GU2022" s="9" t="e">
        <f ca="1">INDIRECT(ADDRESS(ROW(),Controls!#REF!+105))</f>
        <v>#REF!</v>
      </c>
      <c r="GV2022" s="9" t="e">
        <f ca="1">INDIRECT(ADDRESS(ROW(),Controls!#REF!+120))</f>
        <v>#REF!</v>
      </c>
      <c r="GW2022" s="9" t="e">
        <f ca="1">INDIRECT(ADDRESS(ROW(),Controls!#REF!+15))</f>
        <v>#REF!</v>
      </c>
      <c r="GX2022" s="9" t="e">
        <f ca="1">INDIRECT(ADDRESS(ROW(),Controls!#REF!+135))</f>
        <v>#REF!</v>
      </c>
      <c r="HJ2022" s="9" t="e">
        <f t="shared" ca="1" si="186"/>
        <v>#REF!</v>
      </c>
      <c r="HK2022" s="9" t="e">
        <f t="shared" ca="1" si="187"/>
        <v>#REF!</v>
      </c>
      <c r="HL2022" s="9" t="e">
        <f t="shared" ca="1" si="188"/>
        <v>#REF!</v>
      </c>
      <c r="HM2022" s="9" t="e">
        <f t="shared" ca="1" si="189"/>
        <v>#REF!</v>
      </c>
      <c r="HN2022" s="9" t="e">
        <f ca="1">SQRT($GS2022*(1-$GS2022/Controls!$D$15))</f>
        <v>#REF!</v>
      </c>
      <c r="HO2022" s="9" t="e">
        <f t="shared" ca="1" si="190"/>
        <v>#REF!</v>
      </c>
      <c r="HP2022" s="9" t="e">
        <f t="shared" ca="1" si="191"/>
        <v>#REF!</v>
      </c>
      <c r="HQ2022" s="9" t="e">
        <f ca="1">IF($GV2022=0,NA(),($GX2022*Controls!#REF!))</f>
        <v>#REF!</v>
      </c>
    </row>
    <row r="2023" spans="198:225" x14ac:dyDescent="0.25">
      <c r="GP2023" s="9" t="e">
        <f ca="1">INDIRECT(ADDRESS(ROW(),Controls!#REF!+30))</f>
        <v>#REF!</v>
      </c>
      <c r="GQ2023" s="9" t="e">
        <f ca="1">INDIRECT(ADDRESS(ROW(),Controls!#REF!+45))</f>
        <v>#REF!</v>
      </c>
      <c r="GR2023" s="9" t="e">
        <f ca="1">INDIRECT(ADDRESS(ROW(),Controls!#REF!+60))</f>
        <v>#REF!</v>
      </c>
      <c r="GS2023" s="9" t="e">
        <f ca="1">INDIRECT(ADDRESS(ROW(),Controls!#REF!+75))</f>
        <v>#REF!</v>
      </c>
      <c r="GT2023" s="9" t="e">
        <f ca="1">INDIRECT(ADDRESS(ROW(),Controls!#REF!+90))</f>
        <v>#REF!</v>
      </c>
      <c r="GU2023" s="9" t="e">
        <f ca="1">INDIRECT(ADDRESS(ROW(),Controls!#REF!+105))</f>
        <v>#REF!</v>
      </c>
      <c r="GV2023" s="9" t="e">
        <f ca="1">INDIRECT(ADDRESS(ROW(),Controls!#REF!+120))</f>
        <v>#REF!</v>
      </c>
      <c r="GW2023" s="9" t="e">
        <f ca="1">INDIRECT(ADDRESS(ROW(),Controls!#REF!+15))</f>
        <v>#REF!</v>
      </c>
      <c r="GX2023" s="9" t="e">
        <f ca="1">INDIRECT(ADDRESS(ROW(),Controls!#REF!+135))</f>
        <v>#REF!</v>
      </c>
      <c r="HJ2023" s="9" t="e">
        <f t="shared" ca="1" si="186"/>
        <v>#REF!</v>
      </c>
      <c r="HK2023" s="9" t="e">
        <f t="shared" ca="1" si="187"/>
        <v>#REF!</v>
      </c>
      <c r="HL2023" s="9" t="e">
        <f t="shared" ca="1" si="188"/>
        <v>#REF!</v>
      </c>
      <c r="HM2023" s="9" t="e">
        <f t="shared" ca="1" si="189"/>
        <v>#REF!</v>
      </c>
      <c r="HN2023" s="9" t="e">
        <f ca="1">SQRT($GS2023*(1-$GS2023/Controls!$D$15))</f>
        <v>#REF!</v>
      </c>
      <c r="HO2023" s="9" t="e">
        <f t="shared" ca="1" si="190"/>
        <v>#REF!</v>
      </c>
      <c r="HP2023" s="9" t="e">
        <f t="shared" ca="1" si="191"/>
        <v>#REF!</v>
      </c>
      <c r="HQ2023" s="9" t="e">
        <f ca="1">IF($GV2023=0,NA(),($GX2023*Controls!#REF!))</f>
        <v>#REF!</v>
      </c>
    </row>
    <row r="2024" spans="198:225" x14ac:dyDescent="0.25">
      <c r="GP2024" s="9" t="e">
        <f ca="1">INDIRECT(ADDRESS(ROW(),Controls!#REF!+30))</f>
        <v>#REF!</v>
      </c>
      <c r="GQ2024" s="9" t="e">
        <f ca="1">INDIRECT(ADDRESS(ROW(),Controls!#REF!+45))</f>
        <v>#REF!</v>
      </c>
      <c r="GR2024" s="9" t="e">
        <f ca="1">INDIRECT(ADDRESS(ROW(),Controls!#REF!+60))</f>
        <v>#REF!</v>
      </c>
      <c r="GS2024" s="9" t="e">
        <f ca="1">INDIRECT(ADDRESS(ROW(),Controls!#REF!+75))</f>
        <v>#REF!</v>
      </c>
      <c r="GT2024" s="9" t="e">
        <f ca="1">INDIRECT(ADDRESS(ROW(),Controls!#REF!+90))</f>
        <v>#REF!</v>
      </c>
      <c r="GU2024" s="9" t="e">
        <f ca="1">INDIRECT(ADDRESS(ROW(),Controls!#REF!+105))</f>
        <v>#REF!</v>
      </c>
      <c r="GV2024" s="9" t="e">
        <f ca="1">INDIRECT(ADDRESS(ROW(),Controls!#REF!+120))</f>
        <v>#REF!</v>
      </c>
      <c r="GW2024" s="9" t="e">
        <f ca="1">INDIRECT(ADDRESS(ROW(),Controls!#REF!+15))</f>
        <v>#REF!</v>
      </c>
      <c r="GX2024" s="9" t="e">
        <f ca="1">INDIRECT(ADDRESS(ROW(),Controls!#REF!+135))</f>
        <v>#REF!</v>
      </c>
      <c r="HJ2024" s="9" t="e">
        <f t="shared" ca="1" si="186"/>
        <v>#REF!</v>
      </c>
      <c r="HK2024" s="9" t="e">
        <f t="shared" ca="1" si="187"/>
        <v>#REF!</v>
      </c>
      <c r="HL2024" s="9" t="e">
        <f t="shared" ca="1" si="188"/>
        <v>#REF!</v>
      </c>
      <c r="HM2024" s="9" t="e">
        <f t="shared" ca="1" si="189"/>
        <v>#REF!</v>
      </c>
      <c r="HN2024" s="9" t="e">
        <f ca="1">SQRT($GS2024*(1-$GS2024/Controls!$D$15))</f>
        <v>#REF!</v>
      </c>
      <c r="HO2024" s="9" t="e">
        <f t="shared" ca="1" si="190"/>
        <v>#REF!</v>
      </c>
      <c r="HP2024" s="9" t="e">
        <f t="shared" ca="1" si="191"/>
        <v>#REF!</v>
      </c>
      <c r="HQ2024" s="9" t="e">
        <f ca="1">IF($GV2024=0,NA(),($GX2024*Controls!#REF!))</f>
        <v>#REF!</v>
      </c>
    </row>
    <row r="2025" spans="198:225" x14ac:dyDescent="0.25">
      <c r="GP2025" s="9" t="e">
        <f ca="1">INDIRECT(ADDRESS(ROW(),Controls!#REF!+30))</f>
        <v>#REF!</v>
      </c>
      <c r="GQ2025" s="9" t="e">
        <f ca="1">INDIRECT(ADDRESS(ROW(),Controls!#REF!+45))</f>
        <v>#REF!</v>
      </c>
      <c r="GR2025" s="9" t="e">
        <f ca="1">INDIRECT(ADDRESS(ROW(),Controls!#REF!+60))</f>
        <v>#REF!</v>
      </c>
      <c r="GS2025" s="9" t="e">
        <f ca="1">INDIRECT(ADDRESS(ROW(),Controls!#REF!+75))</f>
        <v>#REF!</v>
      </c>
      <c r="GT2025" s="9" t="e">
        <f ca="1">INDIRECT(ADDRESS(ROW(),Controls!#REF!+90))</f>
        <v>#REF!</v>
      </c>
      <c r="GU2025" s="9" t="e">
        <f ca="1">INDIRECT(ADDRESS(ROW(),Controls!#REF!+105))</f>
        <v>#REF!</v>
      </c>
      <c r="GV2025" s="9" t="e">
        <f ca="1">INDIRECT(ADDRESS(ROW(),Controls!#REF!+120))</f>
        <v>#REF!</v>
      </c>
      <c r="GW2025" s="9" t="e">
        <f ca="1">INDIRECT(ADDRESS(ROW(),Controls!#REF!+15))</f>
        <v>#REF!</v>
      </c>
      <c r="GX2025" s="9" t="e">
        <f ca="1">INDIRECT(ADDRESS(ROW(),Controls!#REF!+135))</f>
        <v>#REF!</v>
      </c>
      <c r="HJ2025" s="9" t="e">
        <f t="shared" ca="1" si="186"/>
        <v>#REF!</v>
      </c>
      <c r="HK2025" s="9" t="e">
        <f t="shared" ca="1" si="187"/>
        <v>#REF!</v>
      </c>
      <c r="HL2025" s="9" t="e">
        <f t="shared" ca="1" si="188"/>
        <v>#REF!</v>
      </c>
      <c r="HM2025" s="9" t="e">
        <f t="shared" ca="1" si="189"/>
        <v>#REF!</v>
      </c>
      <c r="HN2025" s="9" t="e">
        <f ca="1">SQRT($GS2025*(1-$GS2025/Controls!$D$15))</f>
        <v>#REF!</v>
      </c>
      <c r="HO2025" s="9" t="e">
        <f t="shared" ca="1" si="190"/>
        <v>#REF!</v>
      </c>
      <c r="HP2025" s="9" t="e">
        <f t="shared" ca="1" si="191"/>
        <v>#REF!</v>
      </c>
      <c r="HQ2025" s="9" t="e">
        <f ca="1">IF($GV2025=0,NA(),($GX2025*Controls!#REF!))</f>
        <v>#REF!</v>
      </c>
    </row>
    <row r="2026" spans="198:225" x14ac:dyDescent="0.25">
      <c r="GP2026" s="9" t="e">
        <f ca="1">INDIRECT(ADDRESS(ROW(),Controls!#REF!+30))</f>
        <v>#REF!</v>
      </c>
      <c r="GQ2026" s="9" t="e">
        <f ca="1">INDIRECT(ADDRESS(ROW(),Controls!#REF!+45))</f>
        <v>#REF!</v>
      </c>
      <c r="GR2026" s="9" t="e">
        <f ca="1">INDIRECT(ADDRESS(ROW(),Controls!#REF!+60))</f>
        <v>#REF!</v>
      </c>
      <c r="GS2026" s="9" t="e">
        <f ca="1">INDIRECT(ADDRESS(ROW(),Controls!#REF!+75))</f>
        <v>#REF!</v>
      </c>
      <c r="GT2026" s="9" t="e">
        <f ca="1">INDIRECT(ADDRESS(ROW(),Controls!#REF!+90))</f>
        <v>#REF!</v>
      </c>
      <c r="GU2026" s="9" t="e">
        <f ca="1">INDIRECT(ADDRESS(ROW(),Controls!#REF!+105))</f>
        <v>#REF!</v>
      </c>
      <c r="GV2026" s="9" t="e">
        <f ca="1">INDIRECT(ADDRESS(ROW(),Controls!#REF!+120))</f>
        <v>#REF!</v>
      </c>
      <c r="GW2026" s="9" t="e">
        <f ca="1">INDIRECT(ADDRESS(ROW(),Controls!#REF!+15))</f>
        <v>#REF!</v>
      </c>
      <c r="GX2026" s="9" t="e">
        <f ca="1">INDIRECT(ADDRESS(ROW(),Controls!#REF!+135))</f>
        <v>#REF!</v>
      </c>
      <c r="HJ2026" s="9" t="e">
        <f t="shared" ca="1" si="186"/>
        <v>#REF!</v>
      </c>
      <c r="HK2026" s="9" t="e">
        <f t="shared" ca="1" si="187"/>
        <v>#REF!</v>
      </c>
      <c r="HL2026" s="9" t="e">
        <f t="shared" ca="1" si="188"/>
        <v>#REF!</v>
      </c>
      <c r="HM2026" s="9" t="e">
        <f t="shared" ca="1" si="189"/>
        <v>#REF!</v>
      </c>
      <c r="HN2026" s="9" t="e">
        <f ca="1">SQRT($GS2026*(1-$GS2026/Controls!$D$15))</f>
        <v>#REF!</v>
      </c>
      <c r="HO2026" s="9" t="e">
        <f t="shared" ca="1" si="190"/>
        <v>#REF!</v>
      </c>
      <c r="HP2026" s="9" t="e">
        <f t="shared" ca="1" si="191"/>
        <v>#REF!</v>
      </c>
      <c r="HQ2026" s="9" t="e">
        <f ca="1">IF($GV2026=0,NA(),($GX2026*Controls!#REF!))</f>
        <v>#REF!</v>
      </c>
    </row>
    <row r="2027" spans="198:225" x14ac:dyDescent="0.25">
      <c r="GP2027" s="9" t="e">
        <f ca="1">INDIRECT(ADDRESS(ROW(),Controls!#REF!+30))</f>
        <v>#REF!</v>
      </c>
      <c r="GQ2027" s="9" t="e">
        <f ca="1">INDIRECT(ADDRESS(ROW(),Controls!#REF!+45))</f>
        <v>#REF!</v>
      </c>
      <c r="GR2027" s="9" t="e">
        <f ca="1">INDIRECT(ADDRESS(ROW(),Controls!#REF!+60))</f>
        <v>#REF!</v>
      </c>
      <c r="GS2027" s="9" t="e">
        <f ca="1">INDIRECT(ADDRESS(ROW(),Controls!#REF!+75))</f>
        <v>#REF!</v>
      </c>
      <c r="GT2027" s="9" t="e">
        <f ca="1">INDIRECT(ADDRESS(ROW(),Controls!#REF!+90))</f>
        <v>#REF!</v>
      </c>
      <c r="GU2027" s="9" t="e">
        <f ca="1">INDIRECT(ADDRESS(ROW(),Controls!#REF!+105))</f>
        <v>#REF!</v>
      </c>
      <c r="GV2027" s="9" t="e">
        <f ca="1">INDIRECT(ADDRESS(ROW(),Controls!#REF!+120))</f>
        <v>#REF!</v>
      </c>
      <c r="GW2027" s="9" t="e">
        <f ca="1">INDIRECT(ADDRESS(ROW(),Controls!#REF!+15))</f>
        <v>#REF!</v>
      </c>
      <c r="GX2027" s="9" t="e">
        <f ca="1">INDIRECT(ADDRESS(ROW(),Controls!#REF!+135))</f>
        <v>#REF!</v>
      </c>
      <c r="HJ2027" s="9" t="e">
        <f t="shared" ca="1" si="186"/>
        <v>#REF!</v>
      </c>
      <c r="HK2027" s="9" t="e">
        <f t="shared" ca="1" si="187"/>
        <v>#REF!</v>
      </c>
      <c r="HL2027" s="9" t="e">
        <f t="shared" ca="1" si="188"/>
        <v>#REF!</v>
      </c>
      <c r="HM2027" s="9" t="e">
        <f t="shared" ca="1" si="189"/>
        <v>#REF!</v>
      </c>
      <c r="HN2027" s="9" t="e">
        <f ca="1">SQRT($GS2027*(1-$GS2027/Controls!$D$15))</f>
        <v>#REF!</v>
      </c>
      <c r="HO2027" s="9" t="e">
        <f t="shared" ca="1" si="190"/>
        <v>#REF!</v>
      </c>
      <c r="HP2027" s="9" t="e">
        <f t="shared" ca="1" si="191"/>
        <v>#REF!</v>
      </c>
      <c r="HQ2027" s="9" t="e">
        <f ca="1">IF($GV2027=0,NA(),($GX2027*Controls!#REF!))</f>
        <v>#REF!</v>
      </c>
    </row>
    <row r="2028" spans="198:225" x14ac:dyDescent="0.25">
      <c r="GP2028" s="9" t="e">
        <f ca="1">INDIRECT(ADDRESS(ROW(),Controls!#REF!+30))</f>
        <v>#REF!</v>
      </c>
      <c r="GQ2028" s="9" t="e">
        <f ca="1">INDIRECT(ADDRESS(ROW(),Controls!#REF!+45))</f>
        <v>#REF!</v>
      </c>
      <c r="GR2028" s="9" t="e">
        <f ca="1">INDIRECT(ADDRESS(ROW(),Controls!#REF!+60))</f>
        <v>#REF!</v>
      </c>
      <c r="GS2028" s="9" t="e">
        <f ca="1">INDIRECT(ADDRESS(ROW(),Controls!#REF!+75))</f>
        <v>#REF!</v>
      </c>
      <c r="GT2028" s="9" t="e">
        <f ca="1">INDIRECT(ADDRESS(ROW(),Controls!#REF!+90))</f>
        <v>#REF!</v>
      </c>
      <c r="GU2028" s="9" t="e">
        <f ca="1">INDIRECT(ADDRESS(ROW(),Controls!#REF!+105))</f>
        <v>#REF!</v>
      </c>
      <c r="GV2028" s="9" t="e">
        <f ca="1">INDIRECT(ADDRESS(ROW(),Controls!#REF!+120))</f>
        <v>#REF!</v>
      </c>
      <c r="GW2028" s="9" t="e">
        <f ca="1">INDIRECT(ADDRESS(ROW(),Controls!#REF!+15))</f>
        <v>#REF!</v>
      </c>
      <c r="GX2028" s="9" t="e">
        <f ca="1">INDIRECT(ADDRESS(ROW(),Controls!#REF!+135))</f>
        <v>#REF!</v>
      </c>
      <c r="HJ2028" s="9" t="e">
        <f t="shared" ca="1" si="186"/>
        <v>#REF!</v>
      </c>
      <c r="HK2028" s="9" t="e">
        <f t="shared" ca="1" si="187"/>
        <v>#REF!</v>
      </c>
      <c r="HL2028" s="9" t="e">
        <f t="shared" ca="1" si="188"/>
        <v>#REF!</v>
      </c>
      <c r="HM2028" s="9" t="e">
        <f t="shared" ca="1" si="189"/>
        <v>#REF!</v>
      </c>
      <c r="HN2028" s="9" t="e">
        <f ca="1">SQRT($GS2028*(1-$GS2028/Controls!$D$15))</f>
        <v>#REF!</v>
      </c>
      <c r="HO2028" s="9" t="e">
        <f t="shared" ca="1" si="190"/>
        <v>#REF!</v>
      </c>
      <c r="HP2028" s="9" t="e">
        <f t="shared" ca="1" si="191"/>
        <v>#REF!</v>
      </c>
      <c r="HQ2028" s="9" t="e">
        <f ca="1">IF($GV2028=0,NA(),($GX2028*Controls!#REF!))</f>
        <v>#REF!</v>
      </c>
    </row>
    <row r="2029" spans="198:225" x14ac:dyDescent="0.25">
      <c r="GP2029" s="9" t="e">
        <f ca="1">INDIRECT(ADDRESS(ROW(),Controls!#REF!+30))</f>
        <v>#REF!</v>
      </c>
      <c r="GQ2029" s="9" t="e">
        <f ca="1">INDIRECT(ADDRESS(ROW(),Controls!#REF!+45))</f>
        <v>#REF!</v>
      </c>
      <c r="GR2029" s="9" t="e">
        <f ca="1">INDIRECT(ADDRESS(ROW(),Controls!#REF!+60))</f>
        <v>#REF!</v>
      </c>
      <c r="GS2029" s="9" t="e">
        <f ca="1">INDIRECT(ADDRESS(ROW(),Controls!#REF!+75))</f>
        <v>#REF!</v>
      </c>
      <c r="GT2029" s="9" t="e">
        <f ca="1">INDIRECT(ADDRESS(ROW(),Controls!#REF!+90))</f>
        <v>#REF!</v>
      </c>
      <c r="GU2029" s="9" t="e">
        <f ca="1">INDIRECT(ADDRESS(ROW(),Controls!#REF!+105))</f>
        <v>#REF!</v>
      </c>
      <c r="GV2029" s="9" t="e">
        <f ca="1">INDIRECT(ADDRESS(ROW(),Controls!#REF!+120))</f>
        <v>#REF!</v>
      </c>
      <c r="GW2029" s="9" t="e">
        <f ca="1">INDIRECT(ADDRESS(ROW(),Controls!#REF!+15))</f>
        <v>#REF!</v>
      </c>
      <c r="GX2029" s="9" t="e">
        <f ca="1">INDIRECT(ADDRESS(ROW(),Controls!#REF!+135))</f>
        <v>#REF!</v>
      </c>
      <c r="HJ2029" s="9" t="e">
        <f t="shared" ca="1" si="186"/>
        <v>#REF!</v>
      </c>
      <c r="HK2029" s="9" t="e">
        <f t="shared" ca="1" si="187"/>
        <v>#REF!</v>
      </c>
      <c r="HL2029" s="9" t="e">
        <f t="shared" ca="1" si="188"/>
        <v>#REF!</v>
      </c>
      <c r="HM2029" s="9" t="e">
        <f t="shared" ca="1" si="189"/>
        <v>#REF!</v>
      </c>
      <c r="HN2029" s="9" t="e">
        <f ca="1">SQRT($GS2029*(1-$GS2029/Controls!$D$15))</f>
        <v>#REF!</v>
      </c>
      <c r="HO2029" s="9" t="e">
        <f t="shared" ca="1" si="190"/>
        <v>#REF!</v>
      </c>
      <c r="HP2029" s="9" t="e">
        <f t="shared" ca="1" si="191"/>
        <v>#REF!</v>
      </c>
      <c r="HQ2029" s="9" t="e">
        <f ca="1">IF($GV2029=0,NA(),($GX2029*Controls!#REF!))</f>
        <v>#REF!</v>
      </c>
    </row>
    <row r="2030" spans="198:225" x14ac:dyDescent="0.25">
      <c r="GP2030" s="9" t="e">
        <f ca="1">INDIRECT(ADDRESS(ROW(),Controls!#REF!+30))</f>
        <v>#REF!</v>
      </c>
      <c r="GQ2030" s="9" t="e">
        <f ca="1">INDIRECT(ADDRESS(ROW(),Controls!#REF!+45))</f>
        <v>#REF!</v>
      </c>
      <c r="GR2030" s="9" t="e">
        <f ca="1">INDIRECT(ADDRESS(ROW(),Controls!#REF!+60))</f>
        <v>#REF!</v>
      </c>
      <c r="GS2030" s="9" t="e">
        <f ca="1">INDIRECT(ADDRESS(ROW(),Controls!#REF!+75))</f>
        <v>#REF!</v>
      </c>
      <c r="GT2030" s="9" t="e">
        <f ca="1">INDIRECT(ADDRESS(ROW(),Controls!#REF!+90))</f>
        <v>#REF!</v>
      </c>
      <c r="GU2030" s="9" t="e">
        <f ca="1">INDIRECT(ADDRESS(ROW(),Controls!#REF!+105))</f>
        <v>#REF!</v>
      </c>
      <c r="GV2030" s="9" t="e">
        <f ca="1">INDIRECT(ADDRESS(ROW(),Controls!#REF!+120))</f>
        <v>#REF!</v>
      </c>
      <c r="GW2030" s="9" t="e">
        <f ca="1">INDIRECT(ADDRESS(ROW(),Controls!#REF!+15))</f>
        <v>#REF!</v>
      </c>
      <c r="GX2030" s="9" t="e">
        <f ca="1">INDIRECT(ADDRESS(ROW(),Controls!#REF!+135))</f>
        <v>#REF!</v>
      </c>
      <c r="HJ2030" s="9" t="e">
        <f t="shared" ca="1" si="186"/>
        <v>#REF!</v>
      </c>
      <c r="HK2030" s="9" t="e">
        <f t="shared" ca="1" si="187"/>
        <v>#REF!</v>
      </c>
      <c r="HL2030" s="9" t="e">
        <f t="shared" ca="1" si="188"/>
        <v>#REF!</v>
      </c>
      <c r="HM2030" s="9" t="e">
        <f t="shared" ca="1" si="189"/>
        <v>#REF!</v>
      </c>
      <c r="HN2030" s="9" t="e">
        <f ca="1">SQRT($GS2030*(1-$GS2030/Controls!$D$15))</f>
        <v>#REF!</v>
      </c>
      <c r="HO2030" s="9" t="e">
        <f t="shared" ca="1" si="190"/>
        <v>#REF!</v>
      </c>
      <c r="HP2030" s="9" t="e">
        <f t="shared" ca="1" si="191"/>
        <v>#REF!</v>
      </c>
      <c r="HQ2030" s="9" t="e">
        <f ca="1">IF($GV2030=0,NA(),($GX2030*Controls!#REF!))</f>
        <v>#REF!</v>
      </c>
    </row>
    <row r="2031" spans="198:225" x14ac:dyDescent="0.25">
      <c r="GP2031" s="9" t="e">
        <f ca="1">INDIRECT(ADDRESS(ROW(),Controls!#REF!+30))</f>
        <v>#REF!</v>
      </c>
      <c r="GQ2031" s="9" t="e">
        <f ca="1">INDIRECT(ADDRESS(ROW(),Controls!#REF!+45))</f>
        <v>#REF!</v>
      </c>
      <c r="GR2031" s="9" t="e">
        <f ca="1">INDIRECT(ADDRESS(ROW(),Controls!#REF!+60))</f>
        <v>#REF!</v>
      </c>
      <c r="GS2031" s="9" t="e">
        <f ca="1">INDIRECT(ADDRESS(ROW(),Controls!#REF!+75))</f>
        <v>#REF!</v>
      </c>
      <c r="GT2031" s="9" t="e">
        <f ca="1">INDIRECT(ADDRESS(ROW(),Controls!#REF!+90))</f>
        <v>#REF!</v>
      </c>
      <c r="GU2031" s="9" t="e">
        <f ca="1">INDIRECT(ADDRESS(ROW(),Controls!#REF!+105))</f>
        <v>#REF!</v>
      </c>
      <c r="GV2031" s="9" t="e">
        <f ca="1">INDIRECT(ADDRESS(ROW(),Controls!#REF!+120))</f>
        <v>#REF!</v>
      </c>
      <c r="GW2031" s="9" t="e">
        <f ca="1">INDIRECT(ADDRESS(ROW(),Controls!#REF!+15))</f>
        <v>#REF!</v>
      </c>
      <c r="GX2031" s="9" t="e">
        <f ca="1">INDIRECT(ADDRESS(ROW(),Controls!#REF!+135))</f>
        <v>#REF!</v>
      </c>
      <c r="HJ2031" s="9" t="e">
        <f t="shared" ca="1" si="186"/>
        <v>#REF!</v>
      </c>
      <c r="HK2031" s="9" t="e">
        <f t="shared" ca="1" si="187"/>
        <v>#REF!</v>
      </c>
      <c r="HL2031" s="9" t="e">
        <f t="shared" ca="1" si="188"/>
        <v>#REF!</v>
      </c>
      <c r="HM2031" s="9" t="e">
        <f t="shared" ca="1" si="189"/>
        <v>#REF!</v>
      </c>
      <c r="HN2031" s="9" t="e">
        <f ca="1">SQRT($GS2031*(1-$GS2031/Controls!$D$15))</f>
        <v>#REF!</v>
      </c>
      <c r="HO2031" s="9" t="e">
        <f t="shared" ca="1" si="190"/>
        <v>#REF!</v>
      </c>
      <c r="HP2031" s="9" t="e">
        <f t="shared" ca="1" si="191"/>
        <v>#REF!</v>
      </c>
      <c r="HQ2031" s="9" t="e">
        <f ca="1">IF($GV2031=0,NA(),($GX2031*Controls!#REF!))</f>
        <v>#REF!</v>
      </c>
    </row>
    <row r="2032" spans="198:225" x14ac:dyDescent="0.25">
      <c r="GP2032" s="9" t="e">
        <f ca="1">INDIRECT(ADDRESS(ROW(),Controls!#REF!+30))</f>
        <v>#REF!</v>
      </c>
      <c r="GQ2032" s="9" t="e">
        <f ca="1">INDIRECT(ADDRESS(ROW(),Controls!#REF!+45))</f>
        <v>#REF!</v>
      </c>
      <c r="GR2032" s="9" t="e">
        <f ca="1">INDIRECT(ADDRESS(ROW(),Controls!#REF!+60))</f>
        <v>#REF!</v>
      </c>
      <c r="GS2032" s="9" t="e">
        <f ca="1">INDIRECT(ADDRESS(ROW(),Controls!#REF!+75))</f>
        <v>#REF!</v>
      </c>
      <c r="GT2032" s="9" t="e">
        <f ca="1">INDIRECT(ADDRESS(ROW(),Controls!#REF!+90))</f>
        <v>#REF!</v>
      </c>
      <c r="GU2032" s="9" t="e">
        <f ca="1">INDIRECT(ADDRESS(ROW(),Controls!#REF!+105))</f>
        <v>#REF!</v>
      </c>
      <c r="GV2032" s="9" t="e">
        <f ca="1">INDIRECT(ADDRESS(ROW(),Controls!#REF!+120))</f>
        <v>#REF!</v>
      </c>
      <c r="GW2032" s="9" t="e">
        <f ca="1">INDIRECT(ADDRESS(ROW(),Controls!#REF!+15))</f>
        <v>#REF!</v>
      </c>
      <c r="GX2032" s="9" t="e">
        <f ca="1">INDIRECT(ADDRESS(ROW(),Controls!#REF!+135))</f>
        <v>#REF!</v>
      </c>
      <c r="HJ2032" s="9" t="e">
        <f t="shared" ca="1" si="186"/>
        <v>#REF!</v>
      </c>
      <c r="HK2032" s="9" t="e">
        <f t="shared" ca="1" si="187"/>
        <v>#REF!</v>
      </c>
      <c r="HL2032" s="9" t="e">
        <f t="shared" ca="1" si="188"/>
        <v>#REF!</v>
      </c>
      <c r="HM2032" s="9" t="e">
        <f t="shared" ca="1" si="189"/>
        <v>#REF!</v>
      </c>
      <c r="HN2032" s="9" t="e">
        <f ca="1">SQRT($GS2032*(1-$GS2032/Controls!$D$15))</f>
        <v>#REF!</v>
      </c>
      <c r="HO2032" s="9" t="e">
        <f t="shared" ca="1" si="190"/>
        <v>#REF!</v>
      </c>
      <c r="HP2032" s="9" t="e">
        <f t="shared" ca="1" si="191"/>
        <v>#REF!</v>
      </c>
      <c r="HQ2032" s="9" t="e">
        <f ca="1">IF($GV2032=0,NA(),($GX2032*Controls!#REF!))</f>
        <v>#REF!</v>
      </c>
    </row>
    <row r="2033" spans="198:225" x14ac:dyDescent="0.25">
      <c r="GP2033" s="9" t="e">
        <f ca="1">INDIRECT(ADDRESS(ROW(),Controls!#REF!+30))</f>
        <v>#REF!</v>
      </c>
      <c r="GQ2033" s="9" t="e">
        <f ca="1">INDIRECT(ADDRESS(ROW(),Controls!#REF!+45))</f>
        <v>#REF!</v>
      </c>
      <c r="GR2033" s="9" t="e">
        <f ca="1">INDIRECT(ADDRESS(ROW(),Controls!#REF!+60))</f>
        <v>#REF!</v>
      </c>
      <c r="GS2033" s="9" t="e">
        <f ca="1">INDIRECT(ADDRESS(ROW(),Controls!#REF!+75))</f>
        <v>#REF!</v>
      </c>
      <c r="GT2033" s="9" t="e">
        <f ca="1">INDIRECT(ADDRESS(ROW(),Controls!#REF!+90))</f>
        <v>#REF!</v>
      </c>
      <c r="GU2033" s="9" t="e">
        <f ca="1">INDIRECT(ADDRESS(ROW(),Controls!#REF!+105))</f>
        <v>#REF!</v>
      </c>
      <c r="GV2033" s="9" t="e">
        <f ca="1">INDIRECT(ADDRESS(ROW(),Controls!#REF!+120))</f>
        <v>#REF!</v>
      </c>
      <c r="GW2033" s="9" t="e">
        <f ca="1">INDIRECT(ADDRESS(ROW(),Controls!#REF!+15))</f>
        <v>#REF!</v>
      </c>
      <c r="GX2033" s="9" t="e">
        <f ca="1">INDIRECT(ADDRESS(ROW(),Controls!#REF!+135))</f>
        <v>#REF!</v>
      </c>
      <c r="HJ2033" s="9" t="e">
        <f t="shared" ca="1" si="186"/>
        <v>#REF!</v>
      </c>
      <c r="HK2033" s="9" t="e">
        <f t="shared" ca="1" si="187"/>
        <v>#REF!</v>
      </c>
      <c r="HL2033" s="9" t="e">
        <f t="shared" ca="1" si="188"/>
        <v>#REF!</v>
      </c>
      <c r="HM2033" s="9" t="e">
        <f t="shared" ca="1" si="189"/>
        <v>#REF!</v>
      </c>
      <c r="HN2033" s="9" t="e">
        <f ca="1">SQRT($GS2033*(1-$GS2033/Controls!$D$15))</f>
        <v>#REF!</v>
      </c>
      <c r="HO2033" s="9" t="e">
        <f t="shared" ca="1" si="190"/>
        <v>#REF!</v>
      </c>
      <c r="HP2033" s="9" t="e">
        <f t="shared" ca="1" si="191"/>
        <v>#REF!</v>
      </c>
      <c r="HQ2033" s="9" t="e">
        <f ca="1">IF($GV2033=0,NA(),($GX2033*Controls!#REF!))</f>
        <v>#REF!</v>
      </c>
    </row>
    <row r="2034" spans="198:225" x14ac:dyDescent="0.25">
      <c r="GP2034" s="9" t="e">
        <f ca="1">INDIRECT(ADDRESS(ROW(),Controls!#REF!+30))</f>
        <v>#REF!</v>
      </c>
      <c r="GQ2034" s="9" t="e">
        <f ca="1">INDIRECT(ADDRESS(ROW(),Controls!#REF!+45))</f>
        <v>#REF!</v>
      </c>
      <c r="GR2034" s="9" t="e">
        <f ca="1">INDIRECT(ADDRESS(ROW(),Controls!#REF!+60))</f>
        <v>#REF!</v>
      </c>
      <c r="GS2034" s="9" t="e">
        <f ca="1">INDIRECT(ADDRESS(ROW(),Controls!#REF!+75))</f>
        <v>#REF!</v>
      </c>
      <c r="GT2034" s="9" t="e">
        <f ca="1">INDIRECT(ADDRESS(ROW(),Controls!#REF!+90))</f>
        <v>#REF!</v>
      </c>
      <c r="GU2034" s="9" t="e">
        <f ca="1">INDIRECT(ADDRESS(ROW(),Controls!#REF!+105))</f>
        <v>#REF!</v>
      </c>
      <c r="GV2034" s="9" t="e">
        <f ca="1">INDIRECT(ADDRESS(ROW(),Controls!#REF!+120))</f>
        <v>#REF!</v>
      </c>
      <c r="GW2034" s="9" t="e">
        <f ca="1">INDIRECT(ADDRESS(ROW(),Controls!#REF!+15))</f>
        <v>#REF!</v>
      </c>
      <c r="GX2034" s="9" t="e">
        <f ca="1">INDIRECT(ADDRESS(ROW(),Controls!#REF!+135))</f>
        <v>#REF!</v>
      </c>
      <c r="HJ2034" s="9" t="e">
        <f t="shared" ca="1" si="186"/>
        <v>#REF!</v>
      </c>
      <c r="HK2034" s="9" t="e">
        <f t="shared" ca="1" si="187"/>
        <v>#REF!</v>
      </c>
      <c r="HL2034" s="9" t="e">
        <f t="shared" ca="1" si="188"/>
        <v>#REF!</v>
      </c>
      <c r="HM2034" s="9" t="e">
        <f t="shared" ca="1" si="189"/>
        <v>#REF!</v>
      </c>
      <c r="HN2034" s="9" t="e">
        <f ca="1">SQRT($GS2034*(1-$GS2034/Controls!$D$15))</f>
        <v>#REF!</v>
      </c>
      <c r="HO2034" s="9" t="e">
        <f t="shared" ca="1" si="190"/>
        <v>#REF!</v>
      </c>
      <c r="HP2034" s="9" t="e">
        <f t="shared" ca="1" si="191"/>
        <v>#REF!</v>
      </c>
      <c r="HQ2034" s="9" t="e">
        <f ca="1">IF($GV2034=0,NA(),($GX2034*Controls!#REF!))</f>
        <v>#REF!</v>
      </c>
    </row>
    <row r="2035" spans="198:225" x14ac:dyDescent="0.25">
      <c r="GP2035" s="9" t="e">
        <f ca="1">INDIRECT(ADDRESS(ROW(),Controls!#REF!+30))</f>
        <v>#REF!</v>
      </c>
      <c r="GQ2035" s="9" t="e">
        <f ca="1">INDIRECT(ADDRESS(ROW(),Controls!#REF!+45))</f>
        <v>#REF!</v>
      </c>
      <c r="GR2035" s="9" t="e">
        <f ca="1">INDIRECT(ADDRESS(ROW(),Controls!#REF!+60))</f>
        <v>#REF!</v>
      </c>
      <c r="GS2035" s="9" t="e">
        <f ca="1">INDIRECT(ADDRESS(ROW(),Controls!#REF!+75))</f>
        <v>#REF!</v>
      </c>
      <c r="GT2035" s="9" t="e">
        <f ca="1">INDIRECT(ADDRESS(ROW(),Controls!#REF!+90))</f>
        <v>#REF!</v>
      </c>
      <c r="GU2035" s="9" t="e">
        <f ca="1">INDIRECT(ADDRESS(ROW(),Controls!#REF!+105))</f>
        <v>#REF!</v>
      </c>
      <c r="GV2035" s="9" t="e">
        <f ca="1">INDIRECT(ADDRESS(ROW(),Controls!#REF!+120))</f>
        <v>#REF!</v>
      </c>
      <c r="GW2035" s="9" t="e">
        <f ca="1">INDIRECT(ADDRESS(ROW(),Controls!#REF!+15))</f>
        <v>#REF!</v>
      </c>
      <c r="GX2035" s="9" t="e">
        <f ca="1">INDIRECT(ADDRESS(ROW(),Controls!#REF!+135))</f>
        <v>#REF!</v>
      </c>
      <c r="HJ2035" s="9" t="e">
        <f t="shared" ca="1" si="186"/>
        <v>#REF!</v>
      </c>
      <c r="HK2035" s="9" t="e">
        <f t="shared" ca="1" si="187"/>
        <v>#REF!</v>
      </c>
      <c r="HL2035" s="9" t="e">
        <f t="shared" ca="1" si="188"/>
        <v>#REF!</v>
      </c>
      <c r="HM2035" s="9" t="e">
        <f t="shared" ca="1" si="189"/>
        <v>#REF!</v>
      </c>
      <c r="HN2035" s="9" t="e">
        <f ca="1">SQRT($GS2035*(1-$GS2035/Controls!$D$15))</f>
        <v>#REF!</v>
      </c>
      <c r="HO2035" s="9" t="e">
        <f t="shared" ca="1" si="190"/>
        <v>#REF!</v>
      </c>
      <c r="HP2035" s="9" t="e">
        <f t="shared" ca="1" si="191"/>
        <v>#REF!</v>
      </c>
      <c r="HQ2035" s="9" t="e">
        <f ca="1">IF($GV2035=0,NA(),($GX2035*Controls!#REF!))</f>
        <v>#REF!</v>
      </c>
    </row>
    <row r="2036" spans="198:225" x14ac:dyDescent="0.25">
      <c r="GP2036" s="9" t="e">
        <f ca="1">INDIRECT(ADDRESS(ROW(),Controls!#REF!+30))</f>
        <v>#REF!</v>
      </c>
      <c r="GQ2036" s="9" t="e">
        <f ca="1">INDIRECT(ADDRESS(ROW(),Controls!#REF!+45))</f>
        <v>#REF!</v>
      </c>
      <c r="GR2036" s="9" t="e">
        <f ca="1">INDIRECT(ADDRESS(ROW(),Controls!#REF!+60))</f>
        <v>#REF!</v>
      </c>
      <c r="GS2036" s="9" t="e">
        <f ca="1">INDIRECT(ADDRESS(ROW(),Controls!#REF!+75))</f>
        <v>#REF!</v>
      </c>
      <c r="GT2036" s="9" t="e">
        <f ca="1">INDIRECT(ADDRESS(ROW(),Controls!#REF!+90))</f>
        <v>#REF!</v>
      </c>
      <c r="GU2036" s="9" t="e">
        <f ca="1">INDIRECT(ADDRESS(ROW(),Controls!#REF!+105))</f>
        <v>#REF!</v>
      </c>
      <c r="GV2036" s="9" t="e">
        <f ca="1">INDIRECT(ADDRESS(ROW(),Controls!#REF!+120))</f>
        <v>#REF!</v>
      </c>
      <c r="GW2036" s="9" t="e">
        <f ca="1">INDIRECT(ADDRESS(ROW(),Controls!#REF!+15))</f>
        <v>#REF!</v>
      </c>
      <c r="GX2036" s="9" t="e">
        <f ca="1">INDIRECT(ADDRESS(ROW(),Controls!#REF!+135))</f>
        <v>#REF!</v>
      </c>
      <c r="HJ2036" s="9" t="e">
        <f t="shared" ca="1" si="186"/>
        <v>#REF!</v>
      </c>
      <c r="HK2036" s="9" t="e">
        <f t="shared" ca="1" si="187"/>
        <v>#REF!</v>
      </c>
      <c r="HL2036" s="9" t="e">
        <f t="shared" ca="1" si="188"/>
        <v>#REF!</v>
      </c>
      <c r="HM2036" s="9" t="e">
        <f t="shared" ca="1" si="189"/>
        <v>#REF!</v>
      </c>
      <c r="HN2036" s="9" t="e">
        <f ca="1">SQRT($GS2036*(1-$GS2036/Controls!$D$15))</f>
        <v>#REF!</v>
      </c>
      <c r="HO2036" s="9" t="e">
        <f t="shared" ca="1" si="190"/>
        <v>#REF!</v>
      </c>
      <c r="HP2036" s="9" t="e">
        <f t="shared" ca="1" si="191"/>
        <v>#REF!</v>
      </c>
      <c r="HQ2036" s="9" t="e">
        <f ca="1">IF($GV2036=0,NA(),($GX2036*Controls!#REF!))</f>
        <v>#REF!</v>
      </c>
    </row>
    <row r="2037" spans="198:225" x14ac:dyDescent="0.25">
      <c r="GP2037" s="9" t="e">
        <f ca="1">INDIRECT(ADDRESS(ROW(),Controls!#REF!+30))</f>
        <v>#REF!</v>
      </c>
      <c r="GQ2037" s="9" t="e">
        <f ca="1">INDIRECT(ADDRESS(ROW(),Controls!#REF!+45))</f>
        <v>#REF!</v>
      </c>
      <c r="GR2037" s="9" t="e">
        <f ca="1">INDIRECT(ADDRESS(ROW(),Controls!#REF!+60))</f>
        <v>#REF!</v>
      </c>
      <c r="GS2037" s="9" t="e">
        <f ca="1">INDIRECT(ADDRESS(ROW(),Controls!#REF!+75))</f>
        <v>#REF!</v>
      </c>
      <c r="GT2037" s="9" t="e">
        <f ca="1">INDIRECT(ADDRESS(ROW(),Controls!#REF!+90))</f>
        <v>#REF!</v>
      </c>
      <c r="GU2037" s="9" t="e">
        <f ca="1">INDIRECT(ADDRESS(ROW(),Controls!#REF!+105))</f>
        <v>#REF!</v>
      </c>
      <c r="GV2037" s="9" t="e">
        <f ca="1">INDIRECT(ADDRESS(ROW(),Controls!#REF!+120))</f>
        <v>#REF!</v>
      </c>
      <c r="GW2037" s="9" t="e">
        <f ca="1">INDIRECT(ADDRESS(ROW(),Controls!#REF!+15))</f>
        <v>#REF!</v>
      </c>
      <c r="GX2037" s="9" t="e">
        <f ca="1">INDIRECT(ADDRESS(ROW(),Controls!#REF!+135))</f>
        <v>#REF!</v>
      </c>
      <c r="HJ2037" s="9" t="e">
        <f t="shared" ca="1" si="186"/>
        <v>#REF!</v>
      </c>
      <c r="HK2037" s="9" t="e">
        <f t="shared" ca="1" si="187"/>
        <v>#REF!</v>
      </c>
      <c r="HL2037" s="9" t="e">
        <f t="shared" ca="1" si="188"/>
        <v>#REF!</v>
      </c>
      <c r="HM2037" s="9" t="e">
        <f t="shared" ca="1" si="189"/>
        <v>#REF!</v>
      </c>
      <c r="HN2037" s="9" t="e">
        <f ca="1">SQRT($GS2037*(1-$GS2037/Controls!$D$15))</f>
        <v>#REF!</v>
      </c>
      <c r="HO2037" s="9" t="e">
        <f t="shared" ca="1" si="190"/>
        <v>#REF!</v>
      </c>
      <c r="HP2037" s="9" t="e">
        <f t="shared" ca="1" si="191"/>
        <v>#REF!</v>
      </c>
      <c r="HQ2037" s="9" t="e">
        <f ca="1">IF($GV2037=0,NA(),($GX2037*Controls!#REF!))</f>
        <v>#REF!</v>
      </c>
    </row>
    <row r="2038" spans="198:225" x14ac:dyDescent="0.25">
      <c r="GP2038" s="9" t="e">
        <f ca="1">INDIRECT(ADDRESS(ROW(),Controls!#REF!+30))</f>
        <v>#REF!</v>
      </c>
      <c r="GQ2038" s="9" t="e">
        <f ca="1">INDIRECT(ADDRESS(ROW(),Controls!#REF!+45))</f>
        <v>#REF!</v>
      </c>
      <c r="GR2038" s="9" t="e">
        <f ca="1">INDIRECT(ADDRESS(ROW(),Controls!#REF!+60))</f>
        <v>#REF!</v>
      </c>
      <c r="GS2038" s="9" t="e">
        <f ca="1">INDIRECT(ADDRESS(ROW(),Controls!#REF!+75))</f>
        <v>#REF!</v>
      </c>
      <c r="GT2038" s="9" t="e">
        <f ca="1">INDIRECT(ADDRESS(ROW(),Controls!#REF!+90))</f>
        <v>#REF!</v>
      </c>
      <c r="GU2038" s="9" t="e">
        <f ca="1">INDIRECT(ADDRESS(ROW(),Controls!#REF!+105))</f>
        <v>#REF!</v>
      </c>
      <c r="GV2038" s="9" t="e">
        <f ca="1">INDIRECT(ADDRESS(ROW(),Controls!#REF!+120))</f>
        <v>#REF!</v>
      </c>
      <c r="GW2038" s="9" t="e">
        <f ca="1">INDIRECT(ADDRESS(ROW(),Controls!#REF!+15))</f>
        <v>#REF!</v>
      </c>
      <c r="GX2038" s="9" t="e">
        <f ca="1">INDIRECT(ADDRESS(ROW(),Controls!#REF!+135))</f>
        <v>#REF!</v>
      </c>
      <c r="HJ2038" s="9" t="e">
        <f t="shared" ca="1" si="186"/>
        <v>#REF!</v>
      </c>
      <c r="HK2038" s="9" t="e">
        <f t="shared" ca="1" si="187"/>
        <v>#REF!</v>
      </c>
      <c r="HL2038" s="9" t="e">
        <f t="shared" ca="1" si="188"/>
        <v>#REF!</v>
      </c>
      <c r="HM2038" s="9" t="e">
        <f t="shared" ca="1" si="189"/>
        <v>#REF!</v>
      </c>
      <c r="HN2038" s="9" t="e">
        <f ca="1">SQRT($GS2038*(1-$GS2038/Controls!$D$15))</f>
        <v>#REF!</v>
      </c>
      <c r="HO2038" s="9" t="e">
        <f t="shared" ca="1" si="190"/>
        <v>#REF!</v>
      </c>
      <c r="HP2038" s="9" t="e">
        <f t="shared" ca="1" si="191"/>
        <v>#REF!</v>
      </c>
      <c r="HQ2038" s="9" t="e">
        <f ca="1">IF($GV2038=0,NA(),($GX2038*Controls!#REF!))</f>
        <v>#REF!</v>
      </c>
    </row>
    <row r="2039" spans="198:225" x14ac:dyDescent="0.25">
      <c r="GP2039" s="9" t="e">
        <f ca="1">INDIRECT(ADDRESS(ROW(),Controls!#REF!+30))</f>
        <v>#REF!</v>
      </c>
      <c r="GQ2039" s="9" t="e">
        <f ca="1">INDIRECT(ADDRESS(ROW(),Controls!#REF!+45))</f>
        <v>#REF!</v>
      </c>
      <c r="GR2039" s="9" t="e">
        <f ca="1">INDIRECT(ADDRESS(ROW(),Controls!#REF!+60))</f>
        <v>#REF!</v>
      </c>
      <c r="GS2039" s="9" t="e">
        <f ca="1">INDIRECT(ADDRESS(ROW(),Controls!#REF!+75))</f>
        <v>#REF!</v>
      </c>
      <c r="GT2039" s="9" t="e">
        <f ca="1">INDIRECT(ADDRESS(ROW(),Controls!#REF!+90))</f>
        <v>#REF!</v>
      </c>
      <c r="GU2039" s="9" t="e">
        <f ca="1">INDIRECT(ADDRESS(ROW(),Controls!#REF!+105))</f>
        <v>#REF!</v>
      </c>
      <c r="GV2039" s="9" t="e">
        <f ca="1">INDIRECT(ADDRESS(ROW(),Controls!#REF!+120))</f>
        <v>#REF!</v>
      </c>
      <c r="GW2039" s="9" t="e">
        <f ca="1">INDIRECT(ADDRESS(ROW(),Controls!#REF!+15))</f>
        <v>#REF!</v>
      </c>
      <c r="GX2039" s="9" t="e">
        <f ca="1">INDIRECT(ADDRESS(ROW(),Controls!#REF!+135))</f>
        <v>#REF!</v>
      </c>
      <c r="HJ2039" s="9" t="e">
        <f t="shared" ca="1" si="186"/>
        <v>#REF!</v>
      </c>
      <c r="HK2039" s="9" t="e">
        <f t="shared" ca="1" si="187"/>
        <v>#REF!</v>
      </c>
      <c r="HL2039" s="9" t="e">
        <f t="shared" ca="1" si="188"/>
        <v>#REF!</v>
      </c>
      <c r="HM2039" s="9" t="e">
        <f t="shared" ca="1" si="189"/>
        <v>#REF!</v>
      </c>
      <c r="HN2039" s="9" t="e">
        <f ca="1">SQRT($GS2039*(1-$GS2039/Controls!$D$15))</f>
        <v>#REF!</v>
      </c>
      <c r="HO2039" s="9" t="e">
        <f t="shared" ca="1" si="190"/>
        <v>#REF!</v>
      </c>
      <c r="HP2039" s="9" t="e">
        <f t="shared" ca="1" si="191"/>
        <v>#REF!</v>
      </c>
      <c r="HQ2039" s="9" t="e">
        <f ca="1">IF($GV2039=0,NA(),($GX2039*Controls!#REF!))</f>
        <v>#REF!</v>
      </c>
    </row>
    <row r="2040" spans="198:225" x14ac:dyDescent="0.25">
      <c r="GP2040" s="9" t="e">
        <f ca="1">INDIRECT(ADDRESS(ROW(),Controls!#REF!+30))</f>
        <v>#REF!</v>
      </c>
      <c r="GQ2040" s="9" t="e">
        <f ca="1">INDIRECT(ADDRESS(ROW(),Controls!#REF!+45))</f>
        <v>#REF!</v>
      </c>
      <c r="GR2040" s="9" t="e">
        <f ca="1">INDIRECT(ADDRESS(ROW(),Controls!#REF!+60))</f>
        <v>#REF!</v>
      </c>
      <c r="GS2040" s="9" t="e">
        <f ca="1">INDIRECT(ADDRESS(ROW(),Controls!#REF!+75))</f>
        <v>#REF!</v>
      </c>
      <c r="GT2040" s="9" t="e">
        <f ca="1">INDIRECT(ADDRESS(ROW(),Controls!#REF!+90))</f>
        <v>#REF!</v>
      </c>
      <c r="GU2040" s="9" t="e">
        <f ca="1">INDIRECT(ADDRESS(ROW(),Controls!#REF!+105))</f>
        <v>#REF!</v>
      </c>
      <c r="GV2040" s="9" t="e">
        <f ca="1">INDIRECT(ADDRESS(ROW(),Controls!#REF!+120))</f>
        <v>#REF!</v>
      </c>
      <c r="GW2040" s="9" t="e">
        <f ca="1">INDIRECT(ADDRESS(ROW(),Controls!#REF!+15))</f>
        <v>#REF!</v>
      </c>
      <c r="GX2040" s="9" t="e">
        <f ca="1">INDIRECT(ADDRESS(ROW(),Controls!#REF!+135))</f>
        <v>#REF!</v>
      </c>
      <c r="HJ2040" s="9" t="e">
        <f t="shared" ca="1" si="186"/>
        <v>#REF!</v>
      </c>
      <c r="HK2040" s="9" t="e">
        <f t="shared" ca="1" si="187"/>
        <v>#REF!</v>
      </c>
      <c r="HL2040" s="9" t="e">
        <f t="shared" ca="1" si="188"/>
        <v>#REF!</v>
      </c>
      <c r="HM2040" s="9" t="e">
        <f t="shared" ca="1" si="189"/>
        <v>#REF!</v>
      </c>
      <c r="HN2040" s="9" t="e">
        <f ca="1">SQRT($GS2040*(1-$GS2040/Controls!$D$15))</f>
        <v>#REF!</v>
      </c>
      <c r="HO2040" s="9" t="e">
        <f t="shared" ca="1" si="190"/>
        <v>#REF!</v>
      </c>
      <c r="HP2040" s="9" t="e">
        <f t="shared" ca="1" si="191"/>
        <v>#REF!</v>
      </c>
      <c r="HQ2040" s="9" t="e">
        <f ca="1">IF($GV2040=0,NA(),($GX2040*Controls!#REF!))</f>
        <v>#REF!</v>
      </c>
    </row>
    <row r="2041" spans="198:225" x14ac:dyDescent="0.25">
      <c r="GP2041" s="9" t="e">
        <f ca="1">INDIRECT(ADDRESS(ROW(),Controls!#REF!+30))</f>
        <v>#REF!</v>
      </c>
      <c r="GQ2041" s="9" t="e">
        <f ca="1">INDIRECT(ADDRESS(ROW(),Controls!#REF!+45))</f>
        <v>#REF!</v>
      </c>
      <c r="GR2041" s="9" t="e">
        <f ca="1">INDIRECT(ADDRESS(ROW(),Controls!#REF!+60))</f>
        <v>#REF!</v>
      </c>
      <c r="GS2041" s="9" t="e">
        <f ca="1">INDIRECT(ADDRESS(ROW(),Controls!#REF!+75))</f>
        <v>#REF!</v>
      </c>
      <c r="GT2041" s="9" t="e">
        <f ca="1">INDIRECT(ADDRESS(ROW(),Controls!#REF!+90))</f>
        <v>#REF!</v>
      </c>
      <c r="GU2041" s="9" t="e">
        <f ca="1">INDIRECT(ADDRESS(ROW(),Controls!#REF!+105))</f>
        <v>#REF!</v>
      </c>
      <c r="GV2041" s="9" t="e">
        <f ca="1">INDIRECT(ADDRESS(ROW(),Controls!#REF!+120))</f>
        <v>#REF!</v>
      </c>
      <c r="GW2041" s="9" t="e">
        <f ca="1">INDIRECT(ADDRESS(ROW(),Controls!#REF!+15))</f>
        <v>#REF!</v>
      </c>
      <c r="GX2041" s="9" t="e">
        <f ca="1">INDIRECT(ADDRESS(ROW(),Controls!#REF!+135))</f>
        <v>#REF!</v>
      </c>
      <c r="HJ2041" s="9" t="e">
        <f t="shared" ca="1" si="186"/>
        <v>#REF!</v>
      </c>
      <c r="HK2041" s="9" t="e">
        <f t="shared" ca="1" si="187"/>
        <v>#REF!</v>
      </c>
      <c r="HL2041" s="9" t="e">
        <f t="shared" ca="1" si="188"/>
        <v>#REF!</v>
      </c>
      <c r="HM2041" s="9" t="e">
        <f t="shared" ca="1" si="189"/>
        <v>#REF!</v>
      </c>
      <c r="HN2041" s="9" t="e">
        <f ca="1">SQRT($GS2041*(1-$GS2041/Controls!$D$15))</f>
        <v>#REF!</v>
      </c>
      <c r="HO2041" s="9" t="e">
        <f t="shared" ca="1" si="190"/>
        <v>#REF!</v>
      </c>
      <c r="HP2041" s="9" t="e">
        <f t="shared" ca="1" si="191"/>
        <v>#REF!</v>
      </c>
      <c r="HQ2041" s="9" t="e">
        <f ca="1">IF($GV2041=0,NA(),($GX2041*Controls!#REF!))</f>
        <v>#REF!</v>
      </c>
    </row>
    <row r="2042" spans="198:225" x14ac:dyDescent="0.25">
      <c r="GP2042" s="9" t="e">
        <f ca="1">INDIRECT(ADDRESS(ROW(),Controls!#REF!+30))</f>
        <v>#REF!</v>
      </c>
      <c r="GQ2042" s="9" t="e">
        <f ca="1">INDIRECT(ADDRESS(ROW(),Controls!#REF!+45))</f>
        <v>#REF!</v>
      </c>
      <c r="GR2042" s="9" t="e">
        <f ca="1">INDIRECT(ADDRESS(ROW(),Controls!#REF!+60))</f>
        <v>#REF!</v>
      </c>
      <c r="GS2042" s="9" t="e">
        <f ca="1">INDIRECT(ADDRESS(ROW(),Controls!#REF!+75))</f>
        <v>#REF!</v>
      </c>
      <c r="GT2042" s="9" t="e">
        <f ca="1">INDIRECT(ADDRESS(ROW(),Controls!#REF!+90))</f>
        <v>#REF!</v>
      </c>
      <c r="GU2042" s="9" t="e">
        <f ca="1">INDIRECT(ADDRESS(ROW(),Controls!#REF!+105))</f>
        <v>#REF!</v>
      </c>
      <c r="GV2042" s="9" t="e">
        <f ca="1">INDIRECT(ADDRESS(ROW(),Controls!#REF!+120))</f>
        <v>#REF!</v>
      </c>
      <c r="GW2042" s="9" t="e">
        <f ca="1">INDIRECT(ADDRESS(ROW(),Controls!#REF!+15))</f>
        <v>#REF!</v>
      </c>
      <c r="GX2042" s="9" t="e">
        <f ca="1">INDIRECT(ADDRESS(ROW(),Controls!#REF!+135))</f>
        <v>#REF!</v>
      </c>
      <c r="HJ2042" s="9" t="e">
        <f t="shared" ca="1" si="186"/>
        <v>#REF!</v>
      </c>
      <c r="HK2042" s="9" t="e">
        <f t="shared" ca="1" si="187"/>
        <v>#REF!</v>
      </c>
      <c r="HL2042" s="9" t="e">
        <f t="shared" ca="1" si="188"/>
        <v>#REF!</v>
      </c>
      <c r="HM2042" s="9" t="e">
        <f t="shared" ca="1" si="189"/>
        <v>#REF!</v>
      </c>
      <c r="HN2042" s="9" t="e">
        <f ca="1">SQRT($GS2042*(1-$GS2042/Controls!$D$15))</f>
        <v>#REF!</v>
      </c>
      <c r="HO2042" s="9" t="e">
        <f t="shared" ca="1" si="190"/>
        <v>#REF!</v>
      </c>
      <c r="HP2042" s="9" t="e">
        <f t="shared" ca="1" si="191"/>
        <v>#REF!</v>
      </c>
      <c r="HQ2042" s="9" t="e">
        <f ca="1">IF($GV2042=0,NA(),($GX2042*Controls!#REF!))</f>
        <v>#REF!</v>
      </c>
    </row>
    <row r="2043" spans="198:225" x14ac:dyDescent="0.25">
      <c r="GP2043" s="9" t="e">
        <f ca="1">INDIRECT(ADDRESS(ROW(),Controls!#REF!+30))</f>
        <v>#REF!</v>
      </c>
      <c r="GQ2043" s="9" t="e">
        <f ca="1">INDIRECT(ADDRESS(ROW(),Controls!#REF!+45))</f>
        <v>#REF!</v>
      </c>
      <c r="GR2043" s="9" t="e">
        <f ca="1">INDIRECT(ADDRESS(ROW(),Controls!#REF!+60))</f>
        <v>#REF!</v>
      </c>
      <c r="GS2043" s="9" t="e">
        <f ca="1">INDIRECT(ADDRESS(ROW(),Controls!#REF!+75))</f>
        <v>#REF!</v>
      </c>
      <c r="GT2043" s="9" t="e">
        <f ca="1">INDIRECT(ADDRESS(ROW(),Controls!#REF!+90))</f>
        <v>#REF!</v>
      </c>
      <c r="GU2043" s="9" t="e">
        <f ca="1">INDIRECT(ADDRESS(ROW(),Controls!#REF!+105))</f>
        <v>#REF!</v>
      </c>
      <c r="GV2043" s="9" t="e">
        <f ca="1">INDIRECT(ADDRESS(ROW(),Controls!#REF!+120))</f>
        <v>#REF!</v>
      </c>
      <c r="GW2043" s="9" t="e">
        <f ca="1">INDIRECT(ADDRESS(ROW(),Controls!#REF!+15))</f>
        <v>#REF!</v>
      </c>
      <c r="GX2043" s="9" t="e">
        <f ca="1">INDIRECT(ADDRESS(ROW(),Controls!#REF!+135))</f>
        <v>#REF!</v>
      </c>
      <c r="HJ2043" s="9" t="e">
        <f t="shared" ca="1" si="186"/>
        <v>#REF!</v>
      </c>
      <c r="HK2043" s="9" t="e">
        <f t="shared" ca="1" si="187"/>
        <v>#REF!</v>
      </c>
      <c r="HL2043" s="9" t="e">
        <f t="shared" ca="1" si="188"/>
        <v>#REF!</v>
      </c>
      <c r="HM2043" s="9" t="e">
        <f t="shared" ca="1" si="189"/>
        <v>#REF!</v>
      </c>
      <c r="HN2043" s="9" t="e">
        <f ca="1">SQRT($GS2043*(1-$GS2043/Controls!$D$15))</f>
        <v>#REF!</v>
      </c>
      <c r="HO2043" s="9" t="e">
        <f t="shared" ca="1" si="190"/>
        <v>#REF!</v>
      </c>
      <c r="HP2043" s="9" t="e">
        <f t="shared" ca="1" si="191"/>
        <v>#REF!</v>
      </c>
      <c r="HQ2043" s="9" t="e">
        <f ca="1">IF($GV2043=0,NA(),($GX2043*Controls!#REF!))</f>
        <v>#REF!</v>
      </c>
    </row>
    <row r="2044" spans="198:225" x14ac:dyDescent="0.25">
      <c r="GP2044" s="9" t="e">
        <f ca="1">INDIRECT(ADDRESS(ROW(),Controls!#REF!+30))</f>
        <v>#REF!</v>
      </c>
      <c r="GQ2044" s="9" t="e">
        <f ca="1">INDIRECT(ADDRESS(ROW(),Controls!#REF!+45))</f>
        <v>#REF!</v>
      </c>
      <c r="GR2044" s="9" t="e">
        <f ca="1">INDIRECT(ADDRESS(ROW(),Controls!#REF!+60))</f>
        <v>#REF!</v>
      </c>
      <c r="GS2044" s="9" t="e">
        <f ca="1">INDIRECT(ADDRESS(ROW(),Controls!#REF!+75))</f>
        <v>#REF!</v>
      </c>
      <c r="GT2044" s="9" t="e">
        <f ca="1">INDIRECT(ADDRESS(ROW(),Controls!#REF!+90))</f>
        <v>#REF!</v>
      </c>
      <c r="GU2044" s="9" t="e">
        <f ca="1">INDIRECT(ADDRESS(ROW(),Controls!#REF!+105))</f>
        <v>#REF!</v>
      </c>
      <c r="GV2044" s="9" t="e">
        <f ca="1">INDIRECT(ADDRESS(ROW(),Controls!#REF!+120))</f>
        <v>#REF!</v>
      </c>
      <c r="GW2044" s="9" t="e">
        <f ca="1">INDIRECT(ADDRESS(ROW(),Controls!#REF!+15))</f>
        <v>#REF!</v>
      </c>
      <c r="GX2044" s="9" t="e">
        <f ca="1">INDIRECT(ADDRESS(ROW(),Controls!#REF!+135))</f>
        <v>#REF!</v>
      </c>
      <c r="HJ2044" s="9" t="e">
        <f t="shared" ca="1" si="186"/>
        <v>#REF!</v>
      </c>
      <c r="HK2044" s="9" t="e">
        <f t="shared" ca="1" si="187"/>
        <v>#REF!</v>
      </c>
      <c r="HL2044" s="9" t="e">
        <f t="shared" ca="1" si="188"/>
        <v>#REF!</v>
      </c>
      <c r="HM2044" s="9" t="e">
        <f t="shared" ca="1" si="189"/>
        <v>#REF!</v>
      </c>
      <c r="HN2044" s="9" t="e">
        <f ca="1">SQRT($GS2044*(1-$GS2044/Controls!$D$15))</f>
        <v>#REF!</v>
      </c>
      <c r="HO2044" s="9" t="e">
        <f t="shared" ca="1" si="190"/>
        <v>#REF!</v>
      </c>
      <c r="HP2044" s="9" t="e">
        <f t="shared" ca="1" si="191"/>
        <v>#REF!</v>
      </c>
      <c r="HQ2044" s="9" t="e">
        <f ca="1">IF($GV2044=0,NA(),($GX2044*Controls!#REF!))</f>
        <v>#REF!</v>
      </c>
    </row>
    <row r="2045" spans="198:225" x14ac:dyDescent="0.25">
      <c r="GP2045" s="9" t="e">
        <f ca="1">INDIRECT(ADDRESS(ROW(),Controls!#REF!+30))</f>
        <v>#REF!</v>
      </c>
      <c r="GQ2045" s="9" t="e">
        <f ca="1">INDIRECT(ADDRESS(ROW(),Controls!#REF!+45))</f>
        <v>#REF!</v>
      </c>
      <c r="GR2045" s="9" t="e">
        <f ca="1">INDIRECT(ADDRESS(ROW(),Controls!#REF!+60))</f>
        <v>#REF!</v>
      </c>
      <c r="GS2045" s="9" t="e">
        <f ca="1">INDIRECT(ADDRESS(ROW(),Controls!#REF!+75))</f>
        <v>#REF!</v>
      </c>
      <c r="GT2045" s="9" t="e">
        <f ca="1">INDIRECT(ADDRESS(ROW(),Controls!#REF!+90))</f>
        <v>#REF!</v>
      </c>
      <c r="GU2045" s="9" t="e">
        <f ca="1">INDIRECT(ADDRESS(ROW(),Controls!#REF!+105))</f>
        <v>#REF!</v>
      </c>
      <c r="GV2045" s="9" t="e">
        <f ca="1">INDIRECT(ADDRESS(ROW(),Controls!#REF!+120))</f>
        <v>#REF!</v>
      </c>
      <c r="GW2045" s="9" t="e">
        <f ca="1">INDIRECT(ADDRESS(ROW(),Controls!#REF!+15))</f>
        <v>#REF!</v>
      </c>
      <c r="GX2045" s="9" t="e">
        <f ca="1">INDIRECT(ADDRESS(ROW(),Controls!#REF!+135))</f>
        <v>#REF!</v>
      </c>
      <c r="HJ2045" s="9" t="e">
        <f t="shared" ca="1" si="186"/>
        <v>#REF!</v>
      </c>
      <c r="HK2045" s="9" t="e">
        <f t="shared" ca="1" si="187"/>
        <v>#REF!</v>
      </c>
      <c r="HL2045" s="9" t="e">
        <f t="shared" ca="1" si="188"/>
        <v>#REF!</v>
      </c>
      <c r="HM2045" s="9" t="e">
        <f t="shared" ca="1" si="189"/>
        <v>#REF!</v>
      </c>
      <c r="HN2045" s="9" t="e">
        <f ca="1">SQRT($GS2045*(1-$GS2045/Controls!$D$15))</f>
        <v>#REF!</v>
      </c>
      <c r="HO2045" s="9" t="e">
        <f t="shared" ca="1" si="190"/>
        <v>#REF!</v>
      </c>
      <c r="HP2045" s="9" t="e">
        <f t="shared" ca="1" si="191"/>
        <v>#REF!</v>
      </c>
      <c r="HQ2045" s="9" t="e">
        <f ca="1">IF($GV2045=0,NA(),($GX2045*Controls!#REF!))</f>
        <v>#REF!</v>
      </c>
    </row>
    <row r="2046" spans="198:225" x14ac:dyDescent="0.25">
      <c r="GP2046" s="9" t="e">
        <f ca="1">INDIRECT(ADDRESS(ROW(),Controls!#REF!+30))</f>
        <v>#REF!</v>
      </c>
      <c r="GQ2046" s="9" t="e">
        <f ca="1">INDIRECT(ADDRESS(ROW(),Controls!#REF!+45))</f>
        <v>#REF!</v>
      </c>
      <c r="GR2046" s="9" t="e">
        <f ca="1">INDIRECT(ADDRESS(ROW(),Controls!#REF!+60))</f>
        <v>#REF!</v>
      </c>
      <c r="GS2046" s="9" t="e">
        <f ca="1">INDIRECT(ADDRESS(ROW(),Controls!#REF!+75))</f>
        <v>#REF!</v>
      </c>
      <c r="GT2046" s="9" t="e">
        <f ca="1">INDIRECT(ADDRESS(ROW(),Controls!#REF!+90))</f>
        <v>#REF!</v>
      </c>
      <c r="GU2046" s="9" t="e">
        <f ca="1">INDIRECT(ADDRESS(ROW(),Controls!#REF!+105))</f>
        <v>#REF!</v>
      </c>
      <c r="GV2046" s="9" t="e">
        <f ca="1">INDIRECT(ADDRESS(ROW(),Controls!#REF!+120))</f>
        <v>#REF!</v>
      </c>
      <c r="GW2046" s="9" t="e">
        <f ca="1">INDIRECT(ADDRESS(ROW(),Controls!#REF!+15))</f>
        <v>#REF!</v>
      </c>
      <c r="GX2046" s="9" t="e">
        <f ca="1">INDIRECT(ADDRESS(ROW(),Controls!#REF!+135))</f>
        <v>#REF!</v>
      </c>
      <c r="HJ2046" s="9" t="e">
        <f t="shared" ca="1" si="186"/>
        <v>#REF!</v>
      </c>
      <c r="HK2046" s="9" t="e">
        <f t="shared" ca="1" si="187"/>
        <v>#REF!</v>
      </c>
      <c r="HL2046" s="9" t="e">
        <f t="shared" ca="1" si="188"/>
        <v>#REF!</v>
      </c>
      <c r="HM2046" s="9" t="e">
        <f t="shared" ca="1" si="189"/>
        <v>#REF!</v>
      </c>
      <c r="HN2046" s="9" t="e">
        <f ca="1">SQRT($GS2046*(1-$GS2046/Controls!$D$15))</f>
        <v>#REF!</v>
      </c>
      <c r="HO2046" s="9" t="e">
        <f t="shared" ca="1" si="190"/>
        <v>#REF!</v>
      </c>
      <c r="HP2046" s="9" t="e">
        <f t="shared" ca="1" si="191"/>
        <v>#REF!</v>
      </c>
      <c r="HQ2046" s="9" t="e">
        <f ca="1">IF($GV2046=0,NA(),($GX2046*Controls!#REF!))</f>
        <v>#REF!</v>
      </c>
    </row>
    <row r="2047" spans="198:225" x14ac:dyDescent="0.25">
      <c r="GP2047" s="9" t="e">
        <f ca="1">INDIRECT(ADDRESS(ROW(),Controls!#REF!+30))</f>
        <v>#REF!</v>
      </c>
      <c r="GQ2047" s="9" t="e">
        <f ca="1">INDIRECT(ADDRESS(ROW(),Controls!#REF!+45))</f>
        <v>#REF!</v>
      </c>
      <c r="GR2047" s="9" t="e">
        <f ca="1">INDIRECT(ADDRESS(ROW(),Controls!#REF!+60))</f>
        <v>#REF!</v>
      </c>
      <c r="GS2047" s="9" t="e">
        <f ca="1">INDIRECT(ADDRESS(ROW(),Controls!#REF!+75))</f>
        <v>#REF!</v>
      </c>
      <c r="GT2047" s="9" t="e">
        <f ca="1">INDIRECT(ADDRESS(ROW(),Controls!#REF!+90))</f>
        <v>#REF!</v>
      </c>
      <c r="GU2047" s="9" t="e">
        <f ca="1">INDIRECT(ADDRESS(ROW(),Controls!#REF!+105))</f>
        <v>#REF!</v>
      </c>
      <c r="GV2047" s="9" t="e">
        <f ca="1">INDIRECT(ADDRESS(ROW(),Controls!#REF!+120))</f>
        <v>#REF!</v>
      </c>
      <c r="GW2047" s="9" t="e">
        <f ca="1">INDIRECT(ADDRESS(ROW(),Controls!#REF!+15))</f>
        <v>#REF!</v>
      </c>
      <c r="GX2047" s="9" t="e">
        <f ca="1">INDIRECT(ADDRESS(ROW(),Controls!#REF!+135))</f>
        <v>#REF!</v>
      </c>
      <c r="HJ2047" s="9" t="e">
        <f t="shared" ca="1" si="186"/>
        <v>#REF!</v>
      </c>
      <c r="HK2047" s="9" t="e">
        <f t="shared" ca="1" si="187"/>
        <v>#REF!</v>
      </c>
      <c r="HL2047" s="9" t="e">
        <f t="shared" ca="1" si="188"/>
        <v>#REF!</v>
      </c>
      <c r="HM2047" s="9" t="e">
        <f t="shared" ca="1" si="189"/>
        <v>#REF!</v>
      </c>
      <c r="HN2047" s="9" t="e">
        <f ca="1">SQRT($GS2047*(1-$GS2047/Controls!$D$15))</f>
        <v>#REF!</v>
      </c>
      <c r="HO2047" s="9" t="e">
        <f t="shared" ca="1" si="190"/>
        <v>#REF!</v>
      </c>
      <c r="HP2047" s="9" t="e">
        <f t="shared" ca="1" si="191"/>
        <v>#REF!</v>
      </c>
      <c r="HQ2047" s="9" t="e">
        <f ca="1">IF($GV2047=0,NA(),($GX2047*Controls!#REF!))</f>
        <v>#REF!</v>
      </c>
    </row>
    <row r="2048" spans="198:225" x14ac:dyDescent="0.25">
      <c r="GP2048" s="9" t="e">
        <f ca="1">INDIRECT(ADDRESS(ROW(),Controls!#REF!+30))</f>
        <v>#REF!</v>
      </c>
      <c r="GQ2048" s="9" t="e">
        <f ca="1">INDIRECT(ADDRESS(ROW(),Controls!#REF!+45))</f>
        <v>#REF!</v>
      </c>
      <c r="GR2048" s="9" t="e">
        <f ca="1">INDIRECT(ADDRESS(ROW(),Controls!#REF!+60))</f>
        <v>#REF!</v>
      </c>
      <c r="GS2048" s="9" t="e">
        <f ca="1">INDIRECT(ADDRESS(ROW(),Controls!#REF!+75))</f>
        <v>#REF!</v>
      </c>
      <c r="GT2048" s="9" t="e">
        <f ca="1">INDIRECT(ADDRESS(ROW(),Controls!#REF!+90))</f>
        <v>#REF!</v>
      </c>
      <c r="GU2048" s="9" t="e">
        <f ca="1">INDIRECT(ADDRESS(ROW(),Controls!#REF!+105))</f>
        <v>#REF!</v>
      </c>
      <c r="GV2048" s="9" t="e">
        <f ca="1">INDIRECT(ADDRESS(ROW(),Controls!#REF!+120))</f>
        <v>#REF!</v>
      </c>
      <c r="GW2048" s="9" t="e">
        <f ca="1">INDIRECT(ADDRESS(ROW(),Controls!#REF!+15))</f>
        <v>#REF!</v>
      </c>
      <c r="GX2048" s="9" t="e">
        <f ca="1">INDIRECT(ADDRESS(ROW(),Controls!#REF!+135))</f>
        <v>#REF!</v>
      </c>
      <c r="HJ2048" s="9" t="e">
        <f t="shared" ca="1" si="186"/>
        <v>#REF!</v>
      </c>
      <c r="HK2048" s="9" t="e">
        <f t="shared" ca="1" si="187"/>
        <v>#REF!</v>
      </c>
      <c r="HL2048" s="9" t="e">
        <f t="shared" ca="1" si="188"/>
        <v>#REF!</v>
      </c>
      <c r="HM2048" s="9" t="e">
        <f t="shared" ca="1" si="189"/>
        <v>#REF!</v>
      </c>
      <c r="HN2048" s="9" t="e">
        <f ca="1">SQRT($GS2048*(1-$GS2048/Controls!$D$15))</f>
        <v>#REF!</v>
      </c>
      <c r="HO2048" s="9" t="e">
        <f t="shared" ca="1" si="190"/>
        <v>#REF!</v>
      </c>
      <c r="HP2048" s="9" t="e">
        <f t="shared" ca="1" si="191"/>
        <v>#REF!</v>
      </c>
      <c r="HQ2048" s="9" t="e">
        <f ca="1">IF($GV2048=0,NA(),($GX2048*Controls!#REF!))</f>
        <v>#REF!</v>
      </c>
    </row>
    <row r="2049" spans="198:225" x14ac:dyDescent="0.25">
      <c r="GP2049" s="9" t="e">
        <f ca="1">INDIRECT(ADDRESS(ROW(),Controls!#REF!+30))</f>
        <v>#REF!</v>
      </c>
      <c r="GQ2049" s="9" t="e">
        <f ca="1">INDIRECT(ADDRESS(ROW(),Controls!#REF!+45))</f>
        <v>#REF!</v>
      </c>
      <c r="GR2049" s="9" t="e">
        <f ca="1">INDIRECT(ADDRESS(ROW(),Controls!#REF!+60))</f>
        <v>#REF!</v>
      </c>
      <c r="GS2049" s="9" t="e">
        <f ca="1">INDIRECT(ADDRESS(ROW(),Controls!#REF!+75))</f>
        <v>#REF!</v>
      </c>
      <c r="GT2049" s="9" t="e">
        <f ca="1">INDIRECT(ADDRESS(ROW(),Controls!#REF!+90))</f>
        <v>#REF!</v>
      </c>
      <c r="GU2049" s="9" t="e">
        <f ca="1">INDIRECT(ADDRESS(ROW(),Controls!#REF!+105))</f>
        <v>#REF!</v>
      </c>
      <c r="GV2049" s="9" t="e">
        <f ca="1">INDIRECT(ADDRESS(ROW(),Controls!#REF!+120))</f>
        <v>#REF!</v>
      </c>
      <c r="GW2049" s="9" t="e">
        <f ca="1">INDIRECT(ADDRESS(ROW(),Controls!#REF!+15))</f>
        <v>#REF!</v>
      </c>
      <c r="GX2049" s="9" t="e">
        <f ca="1">INDIRECT(ADDRESS(ROW(),Controls!#REF!+135))</f>
        <v>#REF!</v>
      </c>
      <c r="HJ2049" s="9" t="e">
        <f t="shared" ref="HJ2049:HJ2112" ca="1" si="192">IF($GV2049=0,NA(),MAX($GP2049,0.01)/$GQ2049)</f>
        <v>#REF!</v>
      </c>
      <c r="HK2049" s="9" t="e">
        <f t="shared" ref="HK2049:HK2112" ca="1" si="193">IF($GV2049=0,NA(),($GP2049-$GQ2049)/$GV2049)</f>
        <v>#REF!</v>
      </c>
      <c r="HL2049" s="9" t="e">
        <f t="shared" ref="HL2049:HL2112" ca="1" si="194">IF($GV2049=0,NA(),MAX($GU2049/$GT2049,0.01))</f>
        <v>#REF!</v>
      </c>
      <c r="HM2049" s="9" t="e">
        <f t="shared" ref="HM2049:HM2112" ca="1" si="195">IF($GV2049=0,NA(),($GU2049-$GT2049)/$GV2049)</f>
        <v>#REF!</v>
      </c>
      <c r="HN2049" s="9" t="e">
        <f ca="1">SQRT($GS2049*(1-$GS2049/Controls!$D$15))</f>
        <v>#REF!</v>
      </c>
      <c r="HO2049" s="9" t="e">
        <f t="shared" ref="HO2049:HO2112" ca="1" si="196">IF($HN2049=0,0,$GR2049/$HN2049)</f>
        <v>#REF!</v>
      </c>
      <c r="HP2049" s="9" t="e">
        <f t="shared" ref="HP2049:HP2112" ca="1" si="197">IF($GV2049=0,NA(),$GW2049/$GV2049)</f>
        <v>#REF!</v>
      </c>
      <c r="HQ2049" s="9" t="e">
        <f ca="1">IF($GV2049=0,NA(),($GX2049*Controls!#REF!))</f>
        <v>#REF!</v>
      </c>
    </row>
    <row r="2050" spans="198:225" x14ac:dyDescent="0.25">
      <c r="GP2050" s="9" t="e">
        <f ca="1">INDIRECT(ADDRESS(ROW(),Controls!#REF!+30))</f>
        <v>#REF!</v>
      </c>
      <c r="GQ2050" s="9" t="e">
        <f ca="1">INDIRECT(ADDRESS(ROW(),Controls!#REF!+45))</f>
        <v>#REF!</v>
      </c>
      <c r="GR2050" s="9" t="e">
        <f ca="1">INDIRECT(ADDRESS(ROW(),Controls!#REF!+60))</f>
        <v>#REF!</v>
      </c>
      <c r="GS2050" s="9" t="e">
        <f ca="1">INDIRECT(ADDRESS(ROW(),Controls!#REF!+75))</f>
        <v>#REF!</v>
      </c>
      <c r="GT2050" s="9" t="e">
        <f ca="1">INDIRECT(ADDRESS(ROW(),Controls!#REF!+90))</f>
        <v>#REF!</v>
      </c>
      <c r="GU2050" s="9" t="e">
        <f ca="1">INDIRECT(ADDRESS(ROW(),Controls!#REF!+105))</f>
        <v>#REF!</v>
      </c>
      <c r="GV2050" s="9" t="e">
        <f ca="1">INDIRECT(ADDRESS(ROW(),Controls!#REF!+120))</f>
        <v>#REF!</v>
      </c>
      <c r="GW2050" s="9" t="e">
        <f ca="1">INDIRECT(ADDRESS(ROW(),Controls!#REF!+15))</f>
        <v>#REF!</v>
      </c>
      <c r="GX2050" s="9" t="e">
        <f ca="1">INDIRECT(ADDRESS(ROW(),Controls!#REF!+135))</f>
        <v>#REF!</v>
      </c>
      <c r="HJ2050" s="9" t="e">
        <f t="shared" ca="1" si="192"/>
        <v>#REF!</v>
      </c>
      <c r="HK2050" s="9" t="e">
        <f t="shared" ca="1" si="193"/>
        <v>#REF!</v>
      </c>
      <c r="HL2050" s="9" t="e">
        <f t="shared" ca="1" si="194"/>
        <v>#REF!</v>
      </c>
      <c r="HM2050" s="9" t="e">
        <f t="shared" ca="1" si="195"/>
        <v>#REF!</v>
      </c>
      <c r="HN2050" s="9" t="e">
        <f ca="1">SQRT($GS2050*(1-$GS2050/Controls!$D$15))</f>
        <v>#REF!</v>
      </c>
      <c r="HO2050" s="9" t="e">
        <f t="shared" ca="1" si="196"/>
        <v>#REF!</v>
      </c>
      <c r="HP2050" s="9" t="e">
        <f t="shared" ca="1" si="197"/>
        <v>#REF!</v>
      </c>
      <c r="HQ2050" s="9" t="e">
        <f ca="1">IF($GV2050=0,NA(),($GX2050*Controls!#REF!))</f>
        <v>#REF!</v>
      </c>
    </row>
    <row r="2051" spans="198:225" x14ac:dyDescent="0.25">
      <c r="GP2051" s="9" t="e">
        <f ca="1">INDIRECT(ADDRESS(ROW(),Controls!#REF!+30))</f>
        <v>#REF!</v>
      </c>
      <c r="GQ2051" s="9" t="e">
        <f ca="1">INDIRECT(ADDRESS(ROW(),Controls!#REF!+45))</f>
        <v>#REF!</v>
      </c>
      <c r="GR2051" s="9" t="e">
        <f ca="1">INDIRECT(ADDRESS(ROW(),Controls!#REF!+60))</f>
        <v>#REF!</v>
      </c>
      <c r="GS2051" s="9" t="e">
        <f ca="1">INDIRECT(ADDRESS(ROW(),Controls!#REF!+75))</f>
        <v>#REF!</v>
      </c>
      <c r="GT2051" s="9" t="e">
        <f ca="1">INDIRECT(ADDRESS(ROW(),Controls!#REF!+90))</f>
        <v>#REF!</v>
      </c>
      <c r="GU2051" s="9" t="e">
        <f ca="1">INDIRECT(ADDRESS(ROW(),Controls!#REF!+105))</f>
        <v>#REF!</v>
      </c>
      <c r="GV2051" s="9" t="e">
        <f ca="1">INDIRECT(ADDRESS(ROW(),Controls!#REF!+120))</f>
        <v>#REF!</v>
      </c>
      <c r="GW2051" s="9" t="e">
        <f ca="1">INDIRECT(ADDRESS(ROW(),Controls!#REF!+15))</f>
        <v>#REF!</v>
      </c>
      <c r="GX2051" s="9" t="e">
        <f ca="1">INDIRECT(ADDRESS(ROW(),Controls!#REF!+135))</f>
        <v>#REF!</v>
      </c>
      <c r="HJ2051" s="9" t="e">
        <f t="shared" ca="1" si="192"/>
        <v>#REF!</v>
      </c>
      <c r="HK2051" s="9" t="e">
        <f t="shared" ca="1" si="193"/>
        <v>#REF!</v>
      </c>
      <c r="HL2051" s="9" t="e">
        <f t="shared" ca="1" si="194"/>
        <v>#REF!</v>
      </c>
      <c r="HM2051" s="9" t="e">
        <f t="shared" ca="1" si="195"/>
        <v>#REF!</v>
      </c>
      <c r="HN2051" s="9" t="e">
        <f ca="1">SQRT($GS2051*(1-$GS2051/Controls!$D$15))</f>
        <v>#REF!</v>
      </c>
      <c r="HO2051" s="9" t="e">
        <f t="shared" ca="1" si="196"/>
        <v>#REF!</v>
      </c>
      <c r="HP2051" s="9" t="e">
        <f t="shared" ca="1" si="197"/>
        <v>#REF!</v>
      </c>
      <c r="HQ2051" s="9" t="e">
        <f ca="1">IF($GV2051=0,NA(),($GX2051*Controls!#REF!))</f>
        <v>#REF!</v>
      </c>
    </row>
    <row r="2052" spans="198:225" x14ac:dyDescent="0.25">
      <c r="GP2052" s="9" t="e">
        <f ca="1">INDIRECT(ADDRESS(ROW(),Controls!#REF!+30))</f>
        <v>#REF!</v>
      </c>
      <c r="GQ2052" s="9" t="e">
        <f ca="1">INDIRECT(ADDRESS(ROW(),Controls!#REF!+45))</f>
        <v>#REF!</v>
      </c>
      <c r="GR2052" s="9" t="e">
        <f ca="1">INDIRECT(ADDRESS(ROW(),Controls!#REF!+60))</f>
        <v>#REF!</v>
      </c>
      <c r="GS2052" s="9" t="e">
        <f ca="1">INDIRECT(ADDRESS(ROW(),Controls!#REF!+75))</f>
        <v>#REF!</v>
      </c>
      <c r="GT2052" s="9" t="e">
        <f ca="1">INDIRECT(ADDRESS(ROW(),Controls!#REF!+90))</f>
        <v>#REF!</v>
      </c>
      <c r="GU2052" s="9" t="e">
        <f ca="1">INDIRECT(ADDRESS(ROW(),Controls!#REF!+105))</f>
        <v>#REF!</v>
      </c>
      <c r="GV2052" s="9" t="e">
        <f ca="1">INDIRECT(ADDRESS(ROW(),Controls!#REF!+120))</f>
        <v>#REF!</v>
      </c>
      <c r="GW2052" s="9" t="e">
        <f ca="1">INDIRECT(ADDRESS(ROW(),Controls!#REF!+15))</f>
        <v>#REF!</v>
      </c>
      <c r="GX2052" s="9" t="e">
        <f ca="1">INDIRECT(ADDRESS(ROW(),Controls!#REF!+135))</f>
        <v>#REF!</v>
      </c>
      <c r="HJ2052" s="9" t="e">
        <f t="shared" ca="1" si="192"/>
        <v>#REF!</v>
      </c>
      <c r="HK2052" s="9" t="e">
        <f t="shared" ca="1" si="193"/>
        <v>#REF!</v>
      </c>
      <c r="HL2052" s="9" t="e">
        <f t="shared" ca="1" si="194"/>
        <v>#REF!</v>
      </c>
      <c r="HM2052" s="9" t="e">
        <f t="shared" ca="1" si="195"/>
        <v>#REF!</v>
      </c>
      <c r="HN2052" s="9" t="e">
        <f ca="1">SQRT($GS2052*(1-$GS2052/Controls!$D$15))</f>
        <v>#REF!</v>
      </c>
      <c r="HO2052" s="9" t="e">
        <f t="shared" ca="1" si="196"/>
        <v>#REF!</v>
      </c>
      <c r="HP2052" s="9" t="e">
        <f t="shared" ca="1" si="197"/>
        <v>#REF!</v>
      </c>
      <c r="HQ2052" s="9" t="e">
        <f ca="1">IF($GV2052=0,NA(),($GX2052*Controls!#REF!))</f>
        <v>#REF!</v>
      </c>
    </row>
    <row r="2053" spans="198:225" x14ac:dyDescent="0.25">
      <c r="GP2053" s="9" t="e">
        <f ca="1">INDIRECT(ADDRESS(ROW(),Controls!#REF!+30))</f>
        <v>#REF!</v>
      </c>
      <c r="GQ2053" s="9" t="e">
        <f ca="1">INDIRECT(ADDRESS(ROW(),Controls!#REF!+45))</f>
        <v>#REF!</v>
      </c>
      <c r="GR2053" s="9" t="e">
        <f ca="1">INDIRECT(ADDRESS(ROW(),Controls!#REF!+60))</f>
        <v>#REF!</v>
      </c>
      <c r="GS2053" s="9" t="e">
        <f ca="1">INDIRECT(ADDRESS(ROW(),Controls!#REF!+75))</f>
        <v>#REF!</v>
      </c>
      <c r="GT2053" s="9" t="e">
        <f ca="1">INDIRECT(ADDRESS(ROW(),Controls!#REF!+90))</f>
        <v>#REF!</v>
      </c>
      <c r="GU2053" s="9" t="e">
        <f ca="1">INDIRECT(ADDRESS(ROW(),Controls!#REF!+105))</f>
        <v>#REF!</v>
      </c>
      <c r="GV2053" s="9" t="e">
        <f ca="1">INDIRECT(ADDRESS(ROW(),Controls!#REF!+120))</f>
        <v>#REF!</v>
      </c>
      <c r="GW2053" s="9" t="e">
        <f ca="1">INDIRECT(ADDRESS(ROW(),Controls!#REF!+15))</f>
        <v>#REF!</v>
      </c>
      <c r="GX2053" s="9" t="e">
        <f ca="1">INDIRECT(ADDRESS(ROW(),Controls!#REF!+135))</f>
        <v>#REF!</v>
      </c>
      <c r="HJ2053" s="9" t="e">
        <f t="shared" ca="1" si="192"/>
        <v>#REF!</v>
      </c>
      <c r="HK2053" s="9" t="e">
        <f t="shared" ca="1" si="193"/>
        <v>#REF!</v>
      </c>
      <c r="HL2053" s="9" t="e">
        <f t="shared" ca="1" si="194"/>
        <v>#REF!</v>
      </c>
      <c r="HM2053" s="9" t="e">
        <f t="shared" ca="1" si="195"/>
        <v>#REF!</v>
      </c>
      <c r="HN2053" s="9" t="e">
        <f ca="1">SQRT($GS2053*(1-$GS2053/Controls!$D$15))</f>
        <v>#REF!</v>
      </c>
      <c r="HO2053" s="9" t="e">
        <f t="shared" ca="1" si="196"/>
        <v>#REF!</v>
      </c>
      <c r="HP2053" s="9" t="e">
        <f t="shared" ca="1" si="197"/>
        <v>#REF!</v>
      </c>
      <c r="HQ2053" s="9" t="e">
        <f ca="1">IF($GV2053=0,NA(),($GX2053*Controls!#REF!))</f>
        <v>#REF!</v>
      </c>
    </row>
    <row r="2054" spans="198:225" x14ac:dyDescent="0.25">
      <c r="GP2054" s="9" t="e">
        <f ca="1">INDIRECT(ADDRESS(ROW(),Controls!#REF!+30))</f>
        <v>#REF!</v>
      </c>
      <c r="GQ2054" s="9" t="e">
        <f ca="1">INDIRECT(ADDRESS(ROW(),Controls!#REF!+45))</f>
        <v>#REF!</v>
      </c>
      <c r="GR2054" s="9" t="e">
        <f ca="1">INDIRECT(ADDRESS(ROW(),Controls!#REF!+60))</f>
        <v>#REF!</v>
      </c>
      <c r="GS2054" s="9" t="e">
        <f ca="1">INDIRECT(ADDRESS(ROW(),Controls!#REF!+75))</f>
        <v>#REF!</v>
      </c>
      <c r="GT2054" s="9" t="e">
        <f ca="1">INDIRECT(ADDRESS(ROW(),Controls!#REF!+90))</f>
        <v>#REF!</v>
      </c>
      <c r="GU2054" s="9" t="e">
        <f ca="1">INDIRECT(ADDRESS(ROW(),Controls!#REF!+105))</f>
        <v>#REF!</v>
      </c>
      <c r="GV2054" s="9" t="e">
        <f ca="1">INDIRECT(ADDRESS(ROW(),Controls!#REF!+120))</f>
        <v>#REF!</v>
      </c>
      <c r="GW2054" s="9" t="e">
        <f ca="1">INDIRECT(ADDRESS(ROW(),Controls!#REF!+15))</f>
        <v>#REF!</v>
      </c>
      <c r="GX2054" s="9" t="e">
        <f ca="1">INDIRECT(ADDRESS(ROW(),Controls!#REF!+135))</f>
        <v>#REF!</v>
      </c>
      <c r="HJ2054" s="9" t="e">
        <f t="shared" ca="1" si="192"/>
        <v>#REF!</v>
      </c>
      <c r="HK2054" s="9" t="e">
        <f t="shared" ca="1" si="193"/>
        <v>#REF!</v>
      </c>
      <c r="HL2054" s="9" t="e">
        <f t="shared" ca="1" si="194"/>
        <v>#REF!</v>
      </c>
      <c r="HM2054" s="9" t="e">
        <f t="shared" ca="1" si="195"/>
        <v>#REF!</v>
      </c>
      <c r="HN2054" s="9" t="e">
        <f ca="1">SQRT($GS2054*(1-$GS2054/Controls!$D$15))</f>
        <v>#REF!</v>
      </c>
      <c r="HO2054" s="9" t="e">
        <f t="shared" ca="1" si="196"/>
        <v>#REF!</v>
      </c>
      <c r="HP2054" s="9" t="e">
        <f t="shared" ca="1" si="197"/>
        <v>#REF!</v>
      </c>
      <c r="HQ2054" s="9" t="e">
        <f ca="1">IF($GV2054=0,NA(),($GX2054*Controls!#REF!))</f>
        <v>#REF!</v>
      </c>
    </row>
    <row r="2055" spans="198:225" x14ac:dyDescent="0.25">
      <c r="GP2055" s="9" t="e">
        <f ca="1">INDIRECT(ADDRESS(ROW(),Controls!#REF!+30))</f>
        <v>#REF!</v>
      </c>
      <c r="GQ2055" s="9" t="e">
        <f ca="1">INDIRECT(ADDRESS(ROW(),Controls!#REF!+45))</f>
        <v>#REF!</v>
      </c>
      <c r="GR2055" s="9" t="e">
        <f ca="1">INDIRECT(ADDRESS(ROW(),Controls!#REF!+60))</f>
        <v>#REF!</v>
      </c>
      <c r="GS2055" s="9" t="e">
        <f ca="1">INDIRECT(ADDRESS(ROW(),Controls!#REF!+75))</f>
        <v>#REF!</v>
      </c>
      <c r="GT2055" s="9" t="e">
        <f ca="1">INDIRECT(ADDRESS(ROW(),Controls!#REF!+90))</f>
        <v>#REF!</v>
      </c>
      <c r="GU2055" s="9" t="e">
        <f ca="1">INDIRECT(ADDRESS(ROW(),Controls!#REF!+105))</f>
        <v>#REF!</v>
      </c>
      <c r="GV2055" s="9" t="e">
        <f ca="1">INDIRECT(ADDRESS(ROW(),Controls!#REF!+120))</f>
        <v>#REF!</v>
      </c>
      <c r="GW2055" s="9" t="e">
        <f ca="1">INDIRECT(ADDRESS(ROW(),Controls!#REF!+15))</f>
        <v>#REF!</v>
      </c>
      <c r="GX2055" s="9" t="e">
        <f ca="1">INDIRECT(ADDRESS(ROW(),Controls!#REF!+135))</f>
        <v>#REF!</v>
      </c>
      <c r="HJ2055" s="9" t="e">
        <f t="shared" ca="1" si="192"/>
        <v>#REF!</v>
      </c>
      <c r="HK2055" s="9" t="e">
        <f t="shared" ca="1" si="193"/>
        <v>#REF!</v>
      </c>
      <c r="HL2055" s="9" t="e">
        <f t="shared" ca="1" si="194"/>
        <v>#REF!</v>
      </c>
      <c r="HM2055" s="9" t="e">
        <f t="shared" ca="1" si="195"/>
        <v>#REF!</v>
      </c>
      <c r="HN2055" s="9" t="e">
        <f ca="1">SQRT($GS2055*(1-$GS2055/Controls!$D$15))</f>
        <v>#REF!</v>
      </c>
      <c r="HO2055" s="9" t="e">
        <f t="shared" ca="1" si="196"/>
        <v>#REF!</v>
      </c>
      <c r="HP2055" s="9" t="e">
        <f t="shared" ca="1" si="197"/>
        <v>#REF!</v>
      </c>
      <c r="HQ2055" s="9" t="e">
        <f ca="1">IF($GV2055=0,NA(),($GX2055*Controls!#REF!))</f>
        <v>#REF!</v>
      </c>
    </row>
    <row r="2056" spans="198:225" x14ac:dyDescent="0.25">
      <c r="GP2056" s="9" t="e">
        <f ca="1">INDIRECT(ADDRESS(ROW(),Controls!#REF!+30))</f>
        <v>#REF!</v>
      </c>
      <c r="GQ2056" s="9" t="e">
        <f ca="1">INDIRECT(ADDRESS(ROW(),Controls!#REF!+45))</f>
        <v>#REF!</v>
      </c>
      <c r="GR2056" s="9" t="e">
        <f ca="1">INDIRECT(ADDRESS(ROW(),Controls!#REF!+60))</f>
        <v>#REF!</v>
      </c>
      <c r="GS2056" s="9" t="e">
        <f ca="1">INDIRECT(ADDRESS(ROW(),Controls!#REF!+75))</f>
        <v>#REF!</v>
      </c>
      <c r="GT2056" s="9" t="e">
        <f ca="1">INDIRECT(ADDRESS(ROW(),Controls!#REF!+90))</f>
        <v>#REF!</v>
      </c>
      <c r="GU2056" s="9" t="e">
        <f ca="1">INDIRECT(ADDRESS(ROW(),Controls!#REF!+105))</f>
        <v>#REF!</v>
      </c>
      <c r="GV2056" s="9" t="e">
        <f ca="1">INDIRECT(ADDRESS(ROW(),Controls!#REF!+120))</f>
        <v>#REF!</v>
      </c>
      <c r="GW2056" s="9" t="e">
        <f ca="1">INDIRECT(ADDRESS(ROW(),Controls!#REF!+15))</f>
        <v>#REF!</v>
      </c>
      <c r="GX2056" s="9" t="e">
        <f ca="1">INDIRECT(ADDRESS(ROW(),Controls!#REF!+135))</f>
        <v>#REF!</v>
      </c>
      <c r="HJ2056" s="9" t="e">
        <f t="shared" ca="1" si="192"/>
        <v>#REF!</v>
      </c>
      <c r="HK2056" s="9" t="e">
        <f t="shared" ca="1" si="193"/>
        <v>#REF!</v>
      </c>
      <c r="HL2056" s="9" t="e">
        <f t="shared" ca="1" si="194"/>
        <v>#REF!</v>
      </c>
      <c r="HM2056" s="9" t="e">
        <f t="shared" ca="1" si="195"/>
        <v>#REF!</v>
      </c>
      <c r="HN2056" s="9" t="e">
        <f ca="1">SQRT($GS2056*(1-$GS2056/Controls!$D$15))</f>
        <v>#REF!</v>
      </c>
      <c r="HO2056" s="9" t="e">
        <f t="shared" ca="1" si="196"/>
        <v>#REF!</v>
      </c>
      <c r="HP2056" s="9" t="e">
        <f t="shared" ca="1" si="197"/>
        <v>#REF!</v>
      </c>
      <c r="HQ2056" s="9" t="e">
        <f ca="1">IF($GV2056=0,NA(),($GX2056*Controls!#REF!))</f>
        <v>#REF!</v>
      </c>
    </row>
    <row r="2057" spans="198:225" x14ac:dyDescent="0.25">
      <c r="GP2057" s="9" t="e">
        <f ca="1">INDIRECT(ADDRESS(ROW(),Controls!#REF!+30))</f>
        <v>#REF!</v>
      </c>
      <c r="GQ2057" s="9" t="e">
        <f ca="1">INDIRECT(ADDRESS(ROW(),Controls!#REF!+45))</f>
        <v>#REF!</v>
      </c>
      <c r="GR2057" s="9" t="e">
        <f ca="1">INDIRECT(ADDRESS(ROW(),Controls!#REF!+60))</f>
        <v>#REF!</v>
      </c>
      <c r="GS2057" s="9" t="e">
        <f ca="1">INDIRECT(ADDRESS(ROW(),Controls!#REF!+75))</f>
        <v>#REF!</v>
      </c>
      <c r="GT2057" s="9" t="e">
        <f ca="1">INDIRECT(ADDRESS(ROW(),Controls!#REF!+90))</f>
        <v>#REF!</v>
      </c>
      <c r="GU2057" s="9" t="e">
        <f ca="1">INDIRECT(ADDRESS(ROW(),Controls!#REF!+105))</f>
        <v>#REF!</v>
      </c>
      <c r="GV2057" s="9" t="e">
        <f ca="1">INDIRECT(ADDRESS(ROW(),Controls!#REF!+120))</f>
        <v>#REF!</v>
      </c>
      <c r="GW2057" s="9" t="e">
        <f ca="1">INDIRECT(ADDRESS(ROW(),Controls!#REF!+15))</f>
        <v>#REF!</v>
      </c>
      <c r="GX2057" s="9" t="e">
        <f ca="1">INDIRECT(ADDRESS(ROW(),Controls!#REF!+135))</f>
        <v>#REF!</v>
      </c>
      <c r="HJ2057" s="9" t="e">
        <f t="shared" ca="1" si="192"/>
        <v>#REF!</v>
      </c>
      <c r="HK2057" s="9" t="e">
        <f t="shared" ca="1" si="193"/>
        <v>#REF!</v>
      </c>
      <c r="HL2057" s="9" t="e">
        <f t="shared" ca="1" si="194"/>
        <v>#REF!</v>
      </c>
      <c r="HM2057" s="9" t="e">
        <f t="shared" ca="1" si="195"/>
        <v>#REF!</v>
      </c>
      <c r="HN2057" s="9" t="e">
        <f ca="1">SQRT($GS2057*(1-$GS2057/Controls!$D$15))</f>
        <v>#REF!</v>
      </c>
      <c r="HO2057" s="9" t="e">
        <f t="shared" ca="1" si="196"/>
        <v>#REF!</v>
      </c>
      <c r="HP2057" s="9" t="e">
        <f t="shared" ca="1" si="197"/>
        <v>#REF!</v>
      </c>
      <c r="HQ2057" s="9" t="e">
        <f ca="1">IF($GV2057=0,NA(),($GX2057*Controls!#REF!))</f>
        <v>#REF!</v>
      </c>
    </row>
    <row r="2058" spans="198:225" x14ac:dyDescent="0.25">
      <c r="GP2058" s="9" t="e">
        <f ca="1">INDIRECT(ADDRESS(ROW(),Controls!#REF!+30))</f>
        <v>#REF!</v>
      </c>
      <c r="GQ2058" s="9" t="e">
        <f ca="1">INDIRECT(ADDRESS(ROW(),Controls!#REF!+45))</f>
        <v>#REF!</v>
      </c>
      <c r="GR2058" s="9" t="e">
        <f ca="1">INDIRECT(ADDRESS(ROW(),Controls!#REF!+60))</f>
        <v>#REF!</v>
      </c>
      <c r="GS2058" s="9" t="e">
        <f ca="1">INDIRECT(ADDRESS(ROW(),Controls!#REF!+75))</f>
        <v>#REF!</v>
      </c>
      <c r="GT2058" s="9" t="e">
        <f ca="1">INDIRECT(ADDRESS(ROW(),Controls!#REF!+90))</f>
        <v>#REF!</v>
      </c>
      <c r="GU2058" s="9" t="e">
        <f ca="1">INDIRECT(ADDRESS(ROW(),Controls!#REF!+105))</f>
        <v>#REF!</v>
      </c>
      <c r="GV2058" s="9" t="e">
        <f ca="1">INDIRECT(ADDRESS(ROW(),Controls!#REF!+120))</f>
        <v>#REF!</v>
      </c>
      <c r="GW2058" s="9" t="e">
        <f ca="1">INDIRECT(ADDRESS(ROW(),Controls!#REF!+15))</f>
        <v>#REF!</v>
      </c>
      <c r="GX2058" s="9" t="e">
        <f ca="1">INDIRECT(ADDRESS(ROW(),Controls!#REF!+135))</f>
        <v>#REF!</v>
      </c>
      <c r="HJ2058" s="9" t="e">
        <f t="shared" ca="1" si="192"/>
        <v>#REF!</v>
      </c>
      <c r="HK2058" s="9" t="e">
        <f t="shared" ca="1" si="193"/>
        <v>#REF!</v>
      </c>
      <c r="HL2058" s="9" t="e">
        <f t="shared" ca="1" si="194"/>
        <v>#REF!</v>
      </c>
      <c r="HM2058" s="9" t="e">
        <f t="shared" ca="1" si="195"/>
        <v>#REF!</v>
      </c>
      <c r="HN2058" s="9" t="e">
        <f ca="1">SQRT($GS2058*(1-$GS2058/Controls!$D$15))</f>
        <v>#REF!</v>
      </c>
      <c r="HO2058" s="9" t="e">
        <f t="shared" ca="1" si="196"/>
        <v>#REF!</v>
      </c>
      <c r="HP2058" s="9" t="e">
        <f t="shared" ca="1" si="197"/>
        <v>#REF!</v>
      </c>
      <c r="HQ2058" s="9" t="e">
        <f ca="1">IF($GV2058=0,NA(),($GX2058*Controls!#REF!))</f>
        <v>#REF!</v>
      </c>
    </row>
    <row r="2059" spans="198:225" x14ac:dyDescent="0.25">
      <c r="GP2059" s="9" t="e">
        <f ca="1">INDIRECT(ADDRESS(ROW(),Controls!#REF!+30))</f>
        <v>#REF!</v>
      </c>
      <c r="GQ2059" s="9" t="e">
        <f ca="1">INDIRECT(ADDRESS(ROW(),Controls!#REF!+45))</f>
        <v>#REF!</v>
      </c>
      <c r="GR2059" s="9" t="e">
        <f ca="1">INDIRECT(ADDRESS(ROW(),Controls!#REF!+60))</f>
        <v>#REF!</v>
      </c>
      <c r="GS2059" s="9" t="e">
        <f ca="1">INDIRECT(ADDRESS(ROW(),Controls!#REF!+75))</f>
        <v>#REF!</v>
      </c>
      <c r="GT2059" s="9" t="e">
        <f ca="1">INDIRECT(ADDRESS(ROW(),Controls!#REF!+90))</f>
        <v>#REF!</v>
      </c>
      <c r="GU2059" s="9" t="e">
        <f ca="1">INDIRECT(ADDRESS(ROW(),Controls!#REF!+105))</f>
        <v>#REF!</v>
      </c>
      <c r="GV2059" s="9" t="e">
        <f ca="1">INDIRECT(ADDRESS(ROW(),Controls!#REF!+120))</f>
        <v>#REF!</v>
      </c>
      <c r="GW2059" s="9" t="e">
        <f ca="1">INDIRECT(ADDRESS(ROW(),Controls!#REF!+15))</f>
        <v>#REF!</v>
      </c>
      <c r="GX2059" s="9" t="e">
        <f ca="1">INDIRECT(ADDRESS(ROW(),Controls!#REF!+135))</f>
        <v>#REF!</v>
      </c>
      <c r="HJ2059" s="9" t="e">
        <f t="shared" ca="1" si="192"/>
        <v>#REF!</v>
      </c>
      <c r="HK2059" s="9" t="e">
        <f t="shared" ca="1" si="193"/>
        <v>#REF!</v>
      </c>
      <c r="HL2059" s="9" t="e">
        <f t="shared" ca="1" si="194"/>
        <v>#REF!</v>
      </c>
      <c r="HM2059" s="9" t="e">
        <f t="shared" ca="1" si="195"/>
        <v>#REF!</v>
      </c>
      <c r="HN2059" s="9" t="e">
        <f ca="1">SQRT($GS2059*(1-$GS2059/Controls!$D$15))</f>
        <v>#REF!</v>
      </c>
      <c r="HO2059" s="9" t="e">
        <f t="shared" ca="1" si="196"/>
        <v>#REF!</v>
      </c>
      <c r="HP2059" s="9" t="e">
        <f t="shared" ca="1" si="197"/>
        <v>#REF!</v>
      </c>
      <c r="HQ2059" s="9" t="e">
        <f ca="1">IF($GV2059=0,NA(),($GX2059*Controls!#REF!))</f>
        <v>#REF!</v>
      </c>
    </row>
    <row r="2060" spans="198:225" x14ac:dyDescent="0.25">
      <c r="GP2060" s="9" t="e">
        <f ca="1">INDIRECT(ADDRESS(ROW(),Controls!#REF!+30))</f>
        <v>#REF!</v>
      </c>
      <c r="GQ2060" s="9" t="e">
        <f ca="1">INDIRECT(ADDRESS(ROW(),Controls!#REF!+45))</f>
        <v>#REF!</v>
      </c>
      <c r="GR2060" s="9" t="e">
        <f ca="1">INDIRECT(ADDRESS(ROW(),Controls!#REF!+60))</f>
        <v>#REF!</v>
      </c>
      <c r="GS2060" s="9" t="e">
        <f ca="1">INDIRECT(ADDRESS(ROW(),Controls!#REF!+75))</f>
        <v>#REF!</v>
      </c>
      <c r="GT2060" s="9" t="e">
        <f ca="1">INDIRECT(ADDRESS(ROW(),Controls!#REF!+90))</f>
        <v>#REF!</v>
      </c>
      <c r="GU2060" s="9" t="e">
        <f ca="1">INDIRECT(ADDRESS(ROW(),Controls!#REF!+105))</f>
        <v>#REF!</v>
      </c>
      <c r="GV2060" s="9" t="e">
        <f ca="1">INDIRECT(ADDRESS(ROW(),Controls!#REF!+120))</f>
        <v>#REF!</v>
      </c>
      <c r="GW2060" s="9" t="e">
        <f ca="1">INDIRECT(ADDRESS(ROW(),Controls!#REF!+15))</f>
        <v>#REF!</v>
      </c>
      <c r="GX2060" s="9" t="e">
        <f ca="1">INDIRECT(ADDRESS(ROW(),Controls!#REF!+135))</f>
        <v>#REF!</v>
      </c>
      <c r="HJ2060" s="9" t="e">
        <f t="shared" ca="1" si="192"/>
        <v>#REF!</v>
      </c>
      <c r="HK2060" s="9" t="e">
        <f t="shared" ca="1" si="193"/>
        <v>#REF!</v>
      </c>
      <c r="HL2060" s="9" t="e">
        <f t="shared" ca="1" si="194"/>
        <v>#REF!</v>
      </c>
      <c r="HM2060" s="9" t="e">
        <f t="shared" ca="1" si="195"/>
        <v>#REF!</v>
      </c>
      <c r="HN2060" s="9" t="e">
        <f ca="1">SQRT($GS2060*(1-$GS2060/Controls!$D$15))</f>
        <v>#REF!</v>
      </c>
      <c r="HO2060" s="9" t="e">
        <f t="shared" ca="1" si="196"/>
        <v>#REF!</v>
      </c>
      <c r="HP2060" s="9" t="e">
        <f t="shared" ca="1" si="197"/>
        <v>#REF!</v>
      </c>
      <c r="HQ2060" s="9" t="e">
        <f ca="1">IF($GV2060=0,NA(),($GX2060*Controls!#REF!))</f>
        <v>#REF!</v>
      </c>
    </row>
    <row r="2061" spans="198:225" x14ac:dyDescent="0.25">
      <c r="GP2061" s="9" t="e">
        <f ca="1">INDIRECT(ADDRESS(ROW(),Controls!#REF!+30))</f>
        <v>#REF!</v>
      </c>
      <c r="GQ2061" s="9" t="e">
        <f ca="1">INDIRECT(ADDRESS(ROW(),Controls!#REF!+45))</f>
        <v>#REF!</v>
      </c>
      <c r="GR2061" s="9" t="e">
        <f ca="1">INDIRECT(ADDRESS(ROW(),Controls!#REF!+60))</f>
        <v>#REF!</v>
      </c>
      <c r="GS2061" s="9" t="e">
        <f ca="1">INDIRECT(ADDRESS(ROW(),Controls!#REF!+75))</f>
        <v>#REF!</v>
      </c>
      <c r="GT2061" s="9" t="e">
        <f ca="1">INDIRECT(ADDRESS(ROW(),Controls!#REF!+90))</f>
        <v>#REF!</v>
      </c>
      <c r="GU2061" s="9" t="e">
        <f ca="1">INDIRECT(ADDRESS(ROW(),Controls!#REF!+105))</f>
        <v>#REF!</v>
      </c>
      <c r="GV2061" s="9" t="e">
        <f ca="1">INDIRECT(ADDRESS(ROW(),Controls!#REF!+120))</f>
        <v>#REF!</v>
      </c>
      <c r="GW2061" s="9" t="e">
        <f ca="1">INDIRECT(ADDRESS(ROW(),Controls!#REF!+15))</f>
        <v>#REF!</v>
      </c>
      <c r="GX2061" s="9" t="e">
        <f ca="1">INDIRECT(ADDRESS(ROW(),Controls!#REF!+135))</f>
        <v>#REF!</v>
      </c>
      <c r="HJ2061" s="9" t="e">
        <f t="shared" ca="1" si="192"/>
        <v>#REF!</v>
      </c>
      <c r="HK2061" s="9" t="e">
        <f t="shared" ca="1" si="193"/>
        <v>#REF!</v>
      </c>
      <c r="HL2061" s="9" t="e">
        <f t="shared" ca="1" si="194"/>
        <v>#REF!</v>
      </c>
      <c r="HM2061" s="9" t="e">
        <f t="shared" ca="1" si="195"/>
        <v>#REF!</v>
      </c>
      <c r="HN2061" s="9" t="e">
        <f ca="1">SQRT($GS2061*(1-$GS2061/Controls!$D$15))</f>
        <v>#REF!</v>
      </c>
      <c r="HO2061" s="9" t="e">
        <f t="shared" ca="1" si="196"/>
        <v>#REF!</v>
      </c>
      <c r="HP2061" s="9" t="e">
        <f t="shared" ca="1" si="197"/>
        <v>#REF!</v>
      </c>
      <c r="HQ2061" s="9" t="e">
        <f ca="1">IF($GV2061=0,NA(),($GX2061*Controls!#REF!))</f>
        <v>#REF!</v>
      </c>
    </row>
    <row r="2062" spans="198:225" x14ac:dyDescent="0.25">
      <c r="GP2062" s="9" t="e">
        <f ca="1">INDIRECT(ADDRESS(ROW(),Controls!#REF!+30))</f>
        <v>#REF!</v>
      </c>
      <c r="GQ2062" s="9" t="e">
        <f ca="1">INDIRECT(ADDRESS(ROW(),Controls!#REF!+45))</f>
        <v>#REF!</v>
      </c>
      <c r="GR2062" s="9" t="e">
        <f ca="1">INDIRECT(ADDRESS(ROW(),Controls!#REF!+60))</f>
        <v>#REF!</v>
      </c>
      <c r="GS2062" s="9" t="e">
        <f ca="1">INDIRECT(ADDRESS(ROW(),Controls!#REF!+75))</f>
        <v>#REF!</v>
      </c>
      <c r="GT2062" s="9" t="e">
        <f ca="1">INDIRECT(ADDRESS(ROW(),Controls!#REF!+90))</f>
        <v>#REF!</v>
      </c>
      <c r="GU2062" s="9" t="e">
        <f ca="1">INDIRECT(ADDRESS(ROW(),Controls!#REF!+105))</f>
        <v>#REF!</v>
      </c>
      <c r="GV2062" s="9" t="e">
        <f ca="1">INDIRECT(ADDRESS(ROW(),Controls!#REF!+120))</f>
        <v>#REF!</v>
      </c>
      <c r="GW2062" s="9" t="e">
        <f ca="1">INDIRECT(ADDRESS(ROW(),Controls!#REF!+15))</f>
        <v>#REF!</v>
      </c>
      <c r="GX2062" s="9" t="e">
        <f ca="1">INDIRECT(ADDRESS(ROW(),Controls!#REF!+135))</f>
        <v>#REF!</v>
      </c>
      <c r="HJ2062" s="9" t="e">
        <f t="shared" ca="1" si="192"/>
        <v>#REF!</v>
      </c>
      <c r="HK2062" s="9" t="e">
        <f t="shared" ca="1" si="193"/>
        <v>#REF!</v>
      </c>
      <c r="HL2062" s="9" t="e">
        <f t="shared" ca="1" si="194"/>
        <v>#REF!</v>
      </c>
      <c r="HM2062" s="9" t="e">
        <f t="shared" ca="1" si="195"/>
        <v>#REF!</v>
      </c>
      <c r="HN2062" s="9" t="e">
        <f ca="1">SQRT($GS2062*(1-$GS2062/Controls!$D$15))</f>
        <v>#REF!</v>
      </c>
      <c r="HO2062" s="9" t="e">
        <f t="shared" ca="1" si="196"/>
        <v>#REF!</v>
      </c>
      <c r="HP2062" s="9" t="e">
        <f t="shared" ca="1" si="197"/>
        <v>#REF!</v>
      </c>
      <c r="HQ2062" s="9" t="e">
        <f ca="1">IF($GV2062=0,NA(),($GX2062*Controls!#REF!))</f>
        <v>#REF!</v>
      </c>
    </row>
    <row r="2063" spans="198:225" x14ac:dyDescent="0.25">
      <c r="GP2063" s="9" t="e">
        <f ca="1">INDIRECT(ADDRESS(ROW(),Controls!#REF!+30))</f>
        <v>#REF!</v>
      </c>
      <c r="GQ2063" s="9" t="e">
        <f ca="1">INDIRECT(ADDRESS(ROW(),Controls!#REF!+45))</f>
        <v>#REF!</v>
      </c>
      <c r="GR2063" s="9" t="e">
        <f ca="1">INDIRECT(ADDRESS(ROW(),Controls!#REF!+60))</f>
        <v>#REF!</v>
      </c>
      <c r="GS2063" s="9" t="e">
        <f ca="1">INDIRECT(ADDRESS(ROW(),Controls!#REF!+75))</f>
        <v>#REF!</v>
      </c>
      <c r="GT2063" s="9" t="e">
        <f ca="1">INDIRECT(ADDRESS(ROW(),Controls!#REF!+90))</f>
        <v>#REF!</v>
      </c>
      <c r="GU2063" s="9" t="e">
        <f ca="1">INDIRECT(ADDRESS(ROW(),Controls!#REF!+105))</f>
        <v>#REF!</v>
      </c>
      <c r="GV2063" s="9" t="e">
        <f ca="1">INDIRECT(ADDRESS(ROW(),Controls!#REF!+120))</f>
        <v>#REF!</v>
      </c>
      <c r="GW2063" s="9" t="e">
        <f ca="1">INDIRECT(ADDRESS(ROW(),Controls!#REF!+15))</f>
        <v>#REF!</v>
      </c>
      <c r="GX2063" s="9" t="e">
        <f ca="1">INDIRECT(ADDRESS(ROW(),Controls!#REF!+135))</f>
        <v>#REF!</v>
      </c>
      <c r="HJ2063" s="9" t="e">
        <f t="shared" ca="1" si="192"/>
        <v>#REF!</v>
      </c>
      <c r="HK2063" s="9" t="e">
        <f t="shared" ca="1" si="193"/>
        <v>#REF!</v>
      </c>
      <c r="HL2063" s="9" t="e">
        <f t="shared" ca="1" si="194"/>
        <v>#REF!</v>
      </c>
      <c r="HM2063" s="9" t="e">
        <f t="shared" ca="1" si="195"/>
        <v>#REF!</v>
      </c>
      <c r="HN2063" s="9" t="e">
        <f ca="1">SQRT($GS2063*(1-$GS2063/Controls!$D$15))</f>
        <v>#REF!</v>
      </c>
      <c r="HO2063" s="9" t="e">
        <f t="shared" ca="1" si="196"/>
        <v>#REF!</v>
      </c>
      <c r="HP2063" s="9" t="e">
        <f t="shared" ca="1" si="197"/>
        <v>#REF!</v>
      </c>
      <c r="HQ2063" s="9" t="e">
        <f ca="1">IF($GV2063=0,NA(),($GX2063*Controls!#REF!))</f>
        <v>#REF!</v>
      </c>
    </row>
    <row r="2064" spans="198:225" x14ac:dyDescent="0.25">
      <c r="GP2064" s="9" t="e">
        <f ca="1">INDIRECT(ADDRESS(ROW(),Controls!#REF!+30))</f>
        <v>#REF!</v>
      </c>
      <c r="GQ2064" s="9" t="e">
        <f ca="1">INDIRECT(ADDRESS(ROW(),Controls!#REF!+45))</f>
        <v>#REF!</v>
      </c>
      <c r="GR2064" s="9" t="e">
        <f ca="1">INDIRECT(ADDRESS(ROW(),Controls!#REF!+60))</f>
        <v>#REF!</v>
      </c>
      <c r="GS2064" s="9" t="e">
        <f ca="1">INDIRECT(ADDRESS(ROW(),Controls!#REF!+75))</f>
        <v>#REF!</v>
      </c>
      <c r="GT2064" s="9" t="e">
        <f ca="1">INDIRECT(ADDRESS(ROW(),Controls!#REF!+90))</f>
        <v>#REF!</v>
      </c>
      <c r="GU2064" s="9" t="e">
        <f ca="1">INDIRECT(ADDRESS(ROW(),Controls!#REF!+105))</f>
        <v>#REF!</v>
      </c>
      <c r="GV2064" s="9" t="e">
        <f ca="1">INDIRECT(ADDRESS(ROW(),Controls!#REF!+120))</f>
        <v>#REF!</v>
      </c>
      <c r="GW2064" s="9" t="e">
        <f ca="1">INDIRECT(ADDRESS(ROW(),Controls!#REF!+15))</f>
        <v>#REF!</v>
      </c>
      <c r="GX2064" s="9" t="e">
        <f ca="1">INDIRECT(ADDRESS(ROW(),Controls!#REF!+135))</f>
        <v>#REF!</v>
      </c>
      <c r="HJ2064" s="9" t="e">
        <f t="shared" ca="1" si="192"/>
        <v>#REF!</v>
      </c>
      <c r="HK2064" s="9" t="e">
        <f t="shared" ca="1" si="193"/>
        <v>#REF!</v>
      </c>
      <c r="HL2064" s="9" t="e">
        <f t="shared" ca="1" si="194"/>
        <v>#REF!</v>
      </c>
      <c r="HM2064" s="9" t="e">
        <f t="shared" ca="1" si="195"/>
        <v>#REF!</v>
      </c>
      <c r="HN2064" s="9" t="e">
        <f ca="1">SQRT($GS2064*(1-$GS2064/Controls!$D$15))</f>
        <v>#REF!</v>
      </c>
      <c r="HO2064" s="9" t="e">
        <f t="shared" ca="1" si="196"/>
        <v>#REF!</v>
      </c>
      <c r="HP2064" s="9" t="e">
        <f t="shared" ca="1" si="197"/>
        <v>#REF!</v>
      </c>
      <c r="HQ2064" s="9" t="e">
        <f ca="1">IF($GV2064=0,NA(),($GX2064*Controls!#REF!))</f>
        <v>#REF!</v>
      </c>
    </row>
    <row r="2065" spans="198:225" x14ac:dyDescent="0.25">
      <c r="GP2065" s="9" t="e">
        <f ca="1">INDIRECT(ADDRESS(ROW(),Controls!#REF!+30))</f>
        <v>#REF!</v>
      </c>
      <c r="GQ2065" s="9" t="e">
        <f ca="1">INDIRECT(ADDRESS(ROW(),Controls!#REF!+45))</f>
        <v>#REF!</v>
      </c>
      <c r="GR2065" s="9" t="e">
        <f ca="1">INDIRECT(ADDRESS(ROW(),Controls!#REF!+60))</f>
        <v>#REF!</v>
      </c>
      <c r="GS2065" s="9" t="e">
        <f ca="1">INDIRECT(ADDRESS(ROW(),Controls!#REF!+75))</f>
        <v>#REF!</v>
      </c>
      <c r="GT2065" s="9" t="e">
        <f ca="1">INDIRECT(ADDRESS(ROW(),Controls!#REF!+90))</f>
        <v>#REF!</v>
      </c>
      <c r="GU2065" s="9" t="e">
        <f ca="1">INDIRECT(ADDRESS(ROW(),Controls!#REF!+105))</f>
        <v>#REF!</v>
      </c>
      <c r="GV2065" s="9" t="e">
        <f ca="1">INDIRECT(ADDRESS(ROW(),Controls!#REF!+120))</f>
        <v>#REF!</v>
      </c>
      <c r="GW2065" s="9" t="e">
        <f ca="1">INDIRECT(ADDRESS(ROW(),Controls!#REF!+15))</f>
        <v>#REF!</v>
      </c>
      <c r="GX2065" s="9" t="e">
        <f ca="1">INDIRECT(ADDRESS(ROW(),Controls!#REF!+135))</f>
        <v>#REF!</v>
      </c>
      <c r="HJ2065" s="9" t="e">
        <f t="shared" ca="1" si="192"/>
        <v>#REF!</v>
      </c>
      <c r="HK2065" s="9" t="e">
        <f t="shared" ca="1" si="193"/>
        <v>#REF!</v>
      </c>
      <c r="HL2065" s="9" t="e">
        <f t="shared" ca="1" si="194"/>
        <v>#REF!</v>
      </c>
      <c r="HM2065" s="9" t="e">
        <f t="shared" ca="1" si="195"/>
        <v>#REF!</v>
      </c>
      <c r="HN2065" s="9" t="e">
        <f ca="1">SQRT($GS2065*(1-$GS2065/Controls!$D$15))</f>
        <v>#REF!</v>
      </c>
      <c r="HO2065" s="9" t="e">
        <f t="shared" ca="1" si="196"/>
        <v>#REF!</v>
      </c>
      <c r="HP2065" s="9" t="e">
        <f t="shared" ca="1" si="197"/>
        <v>#REF!</v>
      </c>
      <c r="HQ2065" s="9" t="e">
        <f ca="1">IF($GV2065=0,NA(),($GX2065*Controls!#REF!))</f>
        <v>#REF!</v>
      </c>
    </row>
    <row r="2066" spans="198:225" x14ac:dyDescent="0.25">
      <c r="GP2066" s="9" t="e">
        <f ca="1">INDIRECT(ADDRESS(ROW(),Controls!#REF!+30))</f>
        <v>#REF!</v>
      </c>
      <c r="GQ2066" s="9" t="e">
        <f ca="1">INDIRECT(ADDRESS(ROW(),Controls!#REF!+45))</f>
        <v>#REF!</v>
      </c>
      <c r="GR2066" s="9" t="e">
        <f ca="1">INDIRECT(ADDRESS(ROW(),Controls!#REF!+60))</f>
        <v>#REF!</v>
      </c>
      <c r="GS2066" s="9" t="e">
        <f ca="1">INDIRECT(ADDRESS(ROW(),Controls!#REF!+75))</f>
        <v>#REF!</v>
      </c>
      <c r="GT2066" s="9" t="e">
        <f ca="1">INDIRECT(ADDRESS(ROW(),Controls!#REF!+90))</f>
        <v>#REF!</v>
      </c>
      <c r="GU2066" s="9" t="e">
        <f ca="1">INDIRECT(ADDRESS(ROW(),Controls!#REF!+105))</f>
        <v>#REF!</v>
      </c>
      <c r="GV2066" s="9" t="e">
        <f ca="1">INDIRECT(ADDRESS(ROW(),Controls!#REF!+120))</f>
        <v>#REF!</v>
      </c>
      <c r="GW2066" s="9" t="e">
        <f ca="1">INDIRECT(ADDRESS(ROW(),Controls!#REF!+15))</f>
        <v>#REF!</v>
      </c>
      <c r="GX2066" s="9" t="e">
        <f ca="1">INDIRECT(ADDRESS(ROW(),Controls!#REF!+135))</f>
        <v>#REF!</v>
      </c>
      <c r="HJ2066" s="9" t="e">
        <f t="shared" ca="1" si="192"/>
        <v>#REF!</v>
      </c>
      <c r="HK2066" s="9" t="e">
        <f t="shared" ca="1" si="193"/>
        <v>#REF!</v>
      </c>
      <c r="HL2066" s="9" t="e">
        <f t="shared" ca="1" si="194"/>
        <v>#REF!</v>
      </c>
      <c r="HM2066" s="9" t="e">
        <f t="shared" ca="1" si="195"/>
        <v>#REF!</v>
      </c>
      <c r="HN2066" s="9" t="e">
        <f ca="1">SQRT($GS2066*(1-$GS2066/Controls!$D$15))</f>
        <v>#REF!</v>
      </c>
      <c r="HO2066" s="9" t="e">
        <f t="shared" ca="1" si="196"/>
        <v>#REF!</v>
      </c>
      <c r="HP2066" s="9" t="e">
        <f t="shared" ca="1" si="197"/>
        <v>#REF!</v>
      </c>
      <c r="HQ2066" s="9" t="e">
        <f ca="1">IF($GV2066=0,NA(),($GX2066*Controls!#REF!))</f>
        <v>#REF!</v>
      </c>
    </row>
    <row r="2067" spans="198:225" x14ac:dyDescent="0.25">
      <c r="GP2067" s="9" t="e">
        <f ca="1">INDIRECT(ADDRESS(ROW(),Controls!#REF!+30))</f>
        <v>#REF!</v>
      </c>
      <c r="GQ2067" s="9" t="e">
        <f ca="1">INDIRECT(ADDRESS(ROW(),Controls!#REF!+45))</f>
        <v>#REF!</v>
      </c>
      <c r="GR2067" s="9" t="e">
        <f ca="1">INDIRECT(ADDRESS(ROW(),Controls!#REF!+60))</f>
        <v>#REF!</v>
      </c>
      <c r="GS2067" s="9" t="e">
        <f ca="1">INDIRECT(ADDRESS(ROW(),Controls!#REF!+75))</f>
        <v>#REF!</v>
      </c>
      <c r="GT2067" s="9" t="e">
        <f ca="1">INDIRECT(ADDRESS(ROW(),Controls!#REF!+90))</f>
        <v>#REF!</v>
      </c>
      <c r="GU2067" s="9" t="e">
        <f ca="1">INDIRECT(ADDRESS(ROW(),Controls!#REF!+105))</f>
        <v>#REF!</v>
      </c>
      <c r="GV2067" s="9" t="e">
        <f ca="1">INDIRECT(ADDRESS(ROW(),Controls!#REF!+120))</f>
        <v>#REF!</v>
      </c>
      <c r="GW2067" s="9" t="e">
        <f ca="1">INDIRECT(ADDRESS(ROW(),Controls!#REF!+15))</f>
        <v>#REF!</v>
      </c>
      <c r="GX2067" s="9" t="e">
        <f ca="1">INDIRECT(ADDRESS(ROW(),Controls!#REF!+135))</f>
        <v>#REF!</v>
      </c>
      <c r="HJ2067" s="9" t="e">
        <f t="shared" ca="1" si="192"/>
        <v>#REF!</v>
      </c>
      <c r="HK2067" s="9" t="e">
        <f t="shared" ca="1" si="193"/>
        <v>#REF!</v>
      </c>
      <c r="HL2067" s="9" t="e">
        <f t="shared" ca="1" si="194"/>
        <v>#REF!</v>
      </c>
      <c r="HM2067" s="9" t="e">
        <f t="shared" ca="1" si="195"/>
        <v>#REF!</v>
      </c>
      <c r="HN2067" s="9" t="e">
        <f ca="1">SQRT($GS2067*(1-$GS2067/Controls!$D$15))</f>
        <v>#REF!</v>
      </c>
      <c r="HO2067" s="9" t="e">
        <f t="shared" ca="1" si="196"/>
        <v>#REF!</v>
      </c>
      <c r="HP2067" s="9" t="e">
        <f t="shared" ca="1" si="197"/>
        <v>#REF!</v>
      </c>
      <c r="HQ2067" s="9" t="e">
        <f ca="1">IF($GV2067=0,NA(),($GX2067*Controls!#REF!))</f>
        <v>#REF!</v>
      </c>
    </row>
    <row r="2068" spans="198:225" x14ac:dyDescent="0.25">
      <c r="GP2068" s="9" t="e">
        <f ca="1">INDIRECT(ADDRESS(ROW(),Controls!#REF!+30))</f>
        <v>#REF!</v>
      </c>
      <c r="GQ2068" s="9" t="e">
        <f ca="1">INDIRECT(ADDRESS(ROW(),Controls!#REF!+45))</f>
        <v>#REF!</v>
      </c>
      <c r="GR2068" s="9" t="e">
        <f ca="1">INDIRECT(ADDRESS(ROW(),Controls!#REF!+60))</f>
        <v>#REF!</v>
      </c>
      <c r="GS2068" s="9" t="e">
        <f ca="1">INDIRECT(ADDRESS(ROW(),Controls!#REF!+75))</f>
        <v>#REF!</v>
      </c>
      <c r="GT2068" s="9" t="e">
        <f ca="1">INDIRECT(ADDRESS(ROW(),Controls!#REF!+90))</f>
        <v>#REF!</v>
      </c>
      <c r="GU2068" s="9" t="e">
        <f ca="1">INDIRECT(ADDRESS(ROW(),Controls!#REF!+105))</f>
        <v>#REF!</v>
      </c>
      <c r="GV2068" s="9" t="e">
        <f ca="1">INDIRECT(ADDRESS(ROW(),Controls!#REF!+120))</f>
        <v>#REF!</v>
      </c>
      <c r="GW2068" s="9" t="e">
        <f ca="1">INDIRECT(ADDRESS(ROW(),Controls!#REF!+15))</f>
        <v>#REF!</v>
      </c>
      <c r="GX2068" s="9" t="e">
        <f ca="1">INDIRECT(ADDRESS(ROW(),Controls!#REF!+135))</f>
        <v>#REF!</v>
      </c>
      <c r="HJ2068" s="9" t="e">
        <f t="shared" ca="1" si="192"/>
        <v>#REF!</v>
      </c>
      <c r="HK2068" s="9" t="e">
        <f t="shared" ca="1" si="193"/>
        <v>#REF!</v>
      </c>
      <c r="HL2068" s="9" t="e">
        <f t="shared" ca="1" si="194"/>
        <v>#REF!</v>
      </c>
      <c r="HM2068" s="9" t="e">
        <f t="shared" ca="1" si="195"/>
        <v>#REF!</v>
      </c>
      <c r="HN2068" s="9" t="e">
        <f ca="1">SQRT($GS2068*(1-$GS2068/Controls!$D$15))</f>
        <v>#REF!</v>
      </c>
      <c r="HO2068" s="9" t="e">
        <f t="shared" ca="1" si="196"/>
        <v>#REF!</v>
      </c>
      <c r="HP2068" s="9" t="e">
        <f t="shared" ca="1" si="197"/>
        <v>#REF!</v>
      </c>
      <c r="HQ2068" s="9" t="e">
        <f ca="1">IF($GV2068=0,NA(),($GX2068*Controls!#REF!))</f>
        <v>#REF!</v>
      </c>
    </row>
    <row r="2069" spans="198:225" x14ac:dyDescent="0.25">
      <c r="GP2069" s="9" t="e">
        <f ca="1">INDIRECT(ADDRESS(ROW(),Controls!#REF!+30))</f>
        <v>#REF!</v>
      </c>
      <c r="GQ2069" s="9" t="e">
        <f ca="1">INDIRECT(ADDRESS(ROW(),Controls!#REF!+45))</f>
        <v>#REF!</v>
      </c>
      <c r="GR2069" s="9" t="e">
        <f ca="1">INDIRECT(ADDRESS(ROW(),Controls!#REF!+60))</f>
        <v>#REF!</v>
      </c>
      <c r="GS2069" s="9" t="e">
        <f ca="1">INDIRECT(ADDRESS(ROW(),Controls!#REF!+75))</f>
        <v>#REF!</v>
      </c>
      <c r="GT2069" s="9" t="e">
        <f ca="1">INDIRECT(ADDRESS(ROW(),Controls!#REF!+90))</f>
        <v>#REF!</v>
      </c>
      <c r="GU2069" s="9" t="e">
        <f ca="1">INDIRECT(ADDRESS(ROW(),Controls!#REF!+105))</f>
        <v>#REF!</v>
      </c>
      <c r="GV2069" s="9" t="e">
        <f ca="1">INDIRECT(ADDRESS(ROW(),Controls!#REF!+120))</f>
        <v>#REF!</v>
      </c>
      <c r="GW2069" s="9" t="e">
        <f ca="1">INDIRECT(ADDRESS(ROW(),Controls!#REF!+15))</f>
        <v>#REF!</v>
      </c>
      <c r="GX2069" s="9" t="e">
        <f ca="1">INDIRECT(ADDRESS(ROW(),Controls!#REF!+135))</f>
        <v>#REF!</v>
      </c>
      <c r="HJ2069" s="9" t="e">
        <f t="shared" ca="1" si="192"/>
        <v>#REF!</v>
      </c>
      <c r="HK2069" s="9" t="e">
        <f t="shared" ca="1" si="193"/>
        <v>#REF!</v>
      </c>
      <c r="HL2069" s="9" t="e">
        <f t="shared" ca="1" si="194"/>
        <v>#REF!</v>
      </c>
      <c r="HM2069" s="9" t="e">
        <f t="shared" ca="1" si="195"/>
        <v>#REF!</v>
      </c>
      <c r="HN2069" s="9" t="e">
        <f ca="1">SQRT($GS2069*(1-$GS2069/Controls!$D$15))</f>
        <v>#REF!</v>
      </c>
      <c r="HO2069" s="9" t="e">
        <f t="shared" ca="1" si="196"/>
        <v>#REF!</v>
      </c>
      <c r="HP2069" s="9" t="e">
        <f t="shared" ca="1" si="197"/>
        <v>#REF!</v>
      </c>
      <c r="HQ2069" s="9" t="e">
        <f ca="1">IF($GV2069=0,NA(),($GX2069*Controls!#REF!))</f>
        <v>#REF!</v>
      </c>
    </row>
    <row r="2070" spans="198:225" x14ac:dyDescent="0.25">
      <c r="GP2070" s="9" t="e">
        <f ca="1">INDIRECT(ADDRESS(ROW(),Controls!#REF!+30))</f>
        <v>#REF!</v>
      </c>
      <c r="GQ2070" s="9" t="e">
        <f ca="1">INDIRECT(ADDRESS(ROW(),Controls!#REF!+45))</f>
        <v>#REF!</v>
      </c>
      <c r="GR2070" s="9" t="e">
        <f ca="1">INDIRECT(ADDRESS(ROW(),Controls!#REF!+60))</f>
        <v>#REF!</v>
      </c>
      <c r="GS2070" s="9" t="e">
        <f ca="1">INDIRECT(ADDRESS(ROW(),Controls!#REF!+75))</f>
        <v>#REF!</v>
      </c>
      <c r="GT2070" s="9" t="e">
        <f ca="1">INDIRECT(ADDRESS(ROW(),Controls!#REF!+90))</f>
        <v>#REF!</v>
      </c>
      <c r="GU2070" s="9" t="e">
        <f ca="1">INDIRECT(ADDRESS(ROW(),Controls!#REF!+105))</f>
        <v>#REF!</v>
      </c>
      <c r="GV2070" s="9" t="e">
        <f ca="1">INDIRECT(ADDRESS(ROW(),Controls!#REF!+120))</f>
        <v>#REF!</v>
      </c>
      <c r="GW2070" s="9" t="e">
        <f ca="1">INDIRECT(ADDRESS(ROW(),Controls!#REF!+15))</f>
        <v>#REF!</v>
      </c>
      <c r="GX2070" s="9" t="e">
        <f ca="1">INDIRECT(ADDRESS(ROW(),Controls!#REF!+135))</f>
        <v>#REF!</v>
      </c>
      <c r="HJ2070" s="9" t="e">
        <f t="shared" ca="1" si="192"/>
        <v>#REF!</v>
      </c>
      <c r="HK2070" s="9" t="e">
        <f t="shared" ca="1" si="193"/>
        <v>#REF!</v>
      </c>
      <c r="HL2070" s="9" t="e">
        <f t="shared" ca="1" si="194"/>
        <v>#REF!</v>
      </c>
      <c r="HM2070" s="9" t="e">
        <f t="shared" ca="1" si="195"/>
        <v>#REF!</v>
      </c>
      <c r="HN2070" s="9" t="e">
        <f ca="1">SQRT($GS2070*(1-$GS2070/Controls!$D$15))</f>
        <v>#REF!</v>
      </c>
      <c r="HO2070" s="9" t="e">
        <f t="shared" ca="1" si="196"/>
        <v>#REF!</v>
      </c>
      <c r="HP2070" s="9" t="e">
        <f t="shared" ca="1" si="197"/>
        <v>#REF!</v>
      </c>
      <c r="HQ2070" s="9" t="e">
        <f ca="1">IF($GV2070=0,NA(),($GX2070*Controls!#REF!))</f>
        <v>#REF!</v>
      </c>
    </row>
    <row r="2071" spans="198:225" x14ac:dyDescent="0.25">
      <c r="GP2071" s="9" t="e">
        <f ca="1">INDIRECT(ADDRESS(ROW(),Controls!#REF!+30))</f>
        <v>#REF!</v>
      </c>
      <c r="GQ2071" s="9" t="e">
        <f ca="1">INDIRECT(ADDRESS(ROW(),Controls!#REF!+45))</f>
        <v>#REF!</v>
      </c>
      <c r="GR2071" s="9" t="e">
        <f ca="1">INDIRECT(ADDRESS(ROW(),Controls!#REF!+60))</f>
        <v>#REF!</v>
      </c>
      <c r="GS2071" s="9" t="e">
        <f ca="1">INDIRECT(ADDRESS(ROW(),Controls!#REF!+75))</f>
        <v>#REF!</v>
      </c>
      <c r="GT2071" s="9" t="e">
        <f ca="1">INDIRECT(ADDRESS(ROW(),Controls!#REF!+90))</f>
        <v>#REF!</v>
      </c>
      <c r="GU2071" s="9" t="e">
        <f ca="1">INDIRECT(ADDRESS(ROW(),Controls!#REF!+105))</f>
        <v>#REF!</v>
      </c>
      <c r="GV2071" s="9" t="e">
        <f ca="1">INDIRECT(ADDRESS(ROW(),Controls!#REF!+120))</f>
        <v>#REF!</v>
      </c>
      <c r="GW2071" s="9" t="e">
        <f ca="1">INDIRECT(ADDRESS(ROW(),Controls!#REF!+15))</f>
        <v>#REF!</v>
      </c>
      <c r="GX2071" s="9" t="e">
        <f ca="1">INDIRECT(ADDRESS(ROW(),Controls!#REF!+135))</f>
        <v>#REF!</v>
      </c>
      <c r="HJ2071" s="9" t="e">
        <f t="shared" ca="1" si="192"/>
        <v>#REF!</v>
      </c>
      <c r="HK2071" s="9" t="e">
        <f t="shared" ca="1" si="193"/>
        <v>#REF!</v>
      </c>
      <c r="HL2071" s="9" t="e">
        <f t="shared" ca="1" si="194"/>
        <v>#REF!</v>
      </c>
      <c r="HM2071" s="9" t="e">
        <f t="shared" ca="1" si="195"/>
        <v>#REF!</v>
      </c>
      <c r="HN2071" s="9" t="e">
        <f ca="1">SQRT($GS2071*(1-$GS2071/Controls!$D$15))</f>
        <v>#REF!</v>
      </c>
      <c r="HO2071" s="9" t="e">
        <f t="shared" ca="1" si="196"/>
        <v>#REF!</v>
      </c>
      <c r="HP2071" s="9" t="e">
        <f t="shared" ca="1" si="197"/>
        <v>#REF!</v>
      </c>
      <c r="HQ2071" s="9" t="e">
        <f ca="1">IF($GV2071=0,NA(),($GX2071*Controls!#REF!))</f>
        <v>#REF!</v>
      </c>
    </row>
    <row r="2072" spans="198:225" x14ac:dyDescent="0.25">
      <c r="GP2072" s="9" t="e">
        <f ca="1">INDIRECT(ADDRESS(ROW(),Controls!#REF!+30))</f>
        <v>#REF!</v>
      </c>
      <c r="GQ2072" s="9" t="e">
        <f ca="1">INDIRECT(ADDRESS(ROW(),Controls!#REF!+45))</f>
        <v>#REF!</v>
      </c>
      <c r="GR2072" s="9" t="e">
        <f ca="1">INDIRECT(ADDRESS(ROW(),Controls!#REF!+60))</f>
        <v>#REF!</v>
      </c>
      <c r="GS2072" s="9" t="e">
        <f ca="1">INDIRECT(ADDRESS(ROW(),Controls!#REF!+75))</f>
        <v>#REF!</v>
      </c>
      <c r="GT2072" s="9" t="e">
        <f ca="1">INDIRECT(ADDRESS(ROW(),Controls!#REF!+90))</f>
        <v>#REF!</v>
      </c>
      <c r="GU2072" s="9" t="e">
        <f ca="1">INDIRECT(ADDRESS(ROW(),Controls!#REF!+105))</f>
        <v>#REF!</v>
      </c>
      <c r="GV2072" s="9" t="e">
        <f ca="1">INDIRECT(ADDRESS(ROW(),Controls!#REF!+120))</f>
        <v>#REF!</v>
      </c>
      <c r="GW2072" s="9" t="e">
        <f ca="1">INDIRECT(ADDRESS(ROW(),Controls!#REF!+15))</f>
        <v>#REF!</v>
      </c>
      <c r="GX2072" s="9" t="e">
        <f ca="1">INDIRECT(ADDRESS(ROW(),Controls!#REF!+135))</f>
        <v>#REF!</v>
      </c>
      <c r="HJ2072" s="9" t="e">
        <f t="shared" ca="1" si="192"/>
        <v>#REF!</v>
      </c>
      <c r="HK2072" s="9" t="e">
        <f t="shared" ca="1" si="193"/>
        <v>#REF!</v>
      </c>
      <c r="HL2072" s="9" t="e">
        <f t="shared" ca="1" si="194"/>
        <v>#REF!</v>
      </c>
      <c r="HM2072" s="9" t="e">
        <f t="shared" ca="1" si="195"/>
        <v>#REF!</v>
      </c>
      <c r="HN2072" s="9" t="e">
        <f ca="1">SQRT($GS2072*(1-$GS2072/Controls!$D$15))</f>
        <v>#REF!</v>
      </c>
      <c r="HO2072" s="9" t="e">
        <f t="shared" ca="1" si="196"/>
        <v>#REF!</v>
      </c>
      <c r="HP2072" s="9" t="e">
        <f t="shared" ca="1" si="197"/>
        <v>#REF!</v>
      </c>
      <c r="HQ2072" s="9" t="e">
        <f ca="1">IF($GV2072=0,NA(),($GX2072*Controls!#REF!))</f>
        <v>#REF!</v>
      </c>
    </row>
    <row r="2073" spans="198:225" x14ac:dyDescent="0.25">
      <c r="GP2073" s="9" t="e">
        <f ca="1">INDIRECT(ADDRESS(ROW(),Controls!#REF!+30))</f>
        <v>#REF!</v>
      </c>
      <c r="GQ2073" s="9" t="e">
        <f ca="1">INDIRECT(ADDRESS(ROW(),Controls!#REF!+45))</f>
        <v>#REF!</v>
      </c>
      <c r="GR2073" s="9" t="e">
        <f ca="1">INDIRECT(ADDRESS(ROW(),Controls!#REF!+60))</f>
        <v>#REF!</v>
      </c>
      <c r="GS2073" s="9" t="e">
        <f ca="1">INDIRECT(ADDRESS(ROW(),Controls!#REF!+75))</f>
        <v>#REF!</v>
      </c>
      <c r="GT2073" s="9" t="e">
        <f ca="1">INDIRECT(ADDRESS(ROW(),Controls!#REF!+90))</f>
        <v>#REF!</v>
      </c>
      <c r="GU2073" s="9" t="e">
        <f ca="1">INDIRECT(ADDRESS(ROW(),Controls!#REF!+105))</f>
        <v>#REF!</v>
      </c>
      <c r="GV2073" s="9" t="e">
        <f ca="1">INDIRECT(ADDRESS(ROW(),Controls!#REF!+120))</f>
        <v>#REF!</v>
      </c>
      <c r="GW2073" s="9" t="e">
        <f ca="1">INDIRECT(ADDRESS(ROW(),Controls!#REF!+15))</f>
        <v>#REF!</v>
      </c>
      <c r="GX2073" s="9" t="e">
        <f ca="1">INDIRECT(ADDRESS(ROW(),Controls!#REF!+135))</f>
        <v>#REF!</v>
      </c>
      <c r="HJ2073" s="9" t="e">
        <f t="shared" ca="1" si="192"/>
        <v>#REF!</v>
      </c>
      <c r="HK2073" s="9" t="e">
        <f t="shared" ca="1" si="193"/>
        <v>#REF!</v>
      </c>
      <c r="HL2073" s="9" t="e">
        <f t="shared" ca="1" si="194"/>
        <v>#REF!</v>
      </c>
      <c r="HM2073" s="9" t="e">
        <f t="shared" ca="1" si="195"/>
        <v>#REF!</v>
      </c>
      <c r="HN2073" s="9" t="e">
        <f ca="1">SQRT($GS2073*(1-$GS2073/Controls!$D$15))</f>
        <v>#REF!</v>
      </c>
      <c r="HO2073" s="9" t="e">
        <f t="shared" ca="1" si="196"/>
        <v>#REF!</v>
      </c>
      <c r="HP2073" s="9" t="e">
        <f t="shared" ca="1" si="197"/>
        <v>#REF!</v>
      </c>
      <c r="HQ2073" s="9" t="e">
        <f ca="1">IF($GV2073=0,NA(),($GX2073*Controls!#REF!))</f>
        <v>#REF!</v>
      </c>
    </row>
    <row r="2074" spans="198:225" x14ac:dyDescent="0.25">
      <c r="GP2074" s="9" t="e">
        <f ca="1">INDIRECT(ADDRESS(ROW(),Controls!#REF!+30))</f>
        <v>#REF!</v>
      </c>
      <c r="GQ2074" s="9" t="e">
        <f ca="1">INDIRECT(ADDRESS(ROW(),Controls!#REF!+45))</f>
        <v>#REF!</v>
      </c>
      <c r="GR2074" s="9" t="e">
        <f ca="1">INDIRECT(ADDRESS(ROW(),Controls!#REF!+60))</f>
        <v>#REF!</v>
      </c>
      <c r="GS2074" s="9" t="e">
        <f ca="1">INDIRECT(ADDRESS(ROW(),Controls!#REF!+75))</f>
        <v>#REF!</v>
      </c>
      <c r="GT2074" s="9" t="e">
        <f ca="1">INDIRECT(ADDRESS(ROW(),Controls!#REF!+90))</f>
        <v>#REF!</v>
      </c>
      <c r="GU2074" s="9" t="e">
        <f ca="1">INDIRECT(ADDRESS(ROW(),Controls!#REF!+105))</f>
        <v>#REF!</v>
      </c>
      <c r="GV2074" s="9" t="e">
        <f ca="1">INDIRECT(ADDRESS(ROW(),Controls!#REF!+120))</f>
        <v>#REF!</v>
      </c>
      <c r="GW2074" s="9" t="e">
        <f ca="1">INDIRECT(ADDRESS(ROW(),Controls!#REF!+15))</f>
        <v>#REF!</v>
      </c>
      <c r="GX2074" s="9" t="e">
        <f ca="1">INDIRECT(ADDRESS(ROW(),Controls!#REF!+135))</f>
        <v>#REF!</v>
      </c>
      <c r="HJ2074" s="9" t="e">
        <f t="shared" ca="1" si="192"/>
        <v>#REF!</v>
      </c>
      <c r="HK2074" s="9" t="e">
        <f t="shared" ca="1" si="193"/>
        <v>#REF!</v>
      </c>
      <c r="HL2074" s="9" t="e">
        <f t="shared" ca="1" si="194"/>
        <v>#REF!</v>
      </c>
      <c r="HM2074" s="9" t="e">
        <f t="shared" ca="1" si="195"/>
        <v>#REF!</v>
      </c>
      <c r="HN2074" s="9" t="e">
        <f ca="1">SQRT($GS2074*(1-$GS2074/Controls!$D$15))</f>
        <v>#REF!</v>
      </c>
      <c r="HO2074" s="9" t="e">
        <f t="shared" ca="1" si="196"/>
        <v>#REF!</v>
      </c>
      <c r="HP2074" s="9" t="e">
        <f t="shared" ca="1" si="197"/>
        <v>#REF!</v>
      </c>
      <c r="HQ2074" s="9" t="e">
        <f ca="1">IF($GV2074=0,NA(),($GX2074*Controls!#REF!))</f>
        <v>#REF!</v>
      </c>
    </row>
    <row r="2075" spans="198:225" x14ac:dyDescent="0.25">
      <c r="GP2075" s="9" t="e">
        <f ca="1">INDIRECT(ADDRESS(ROW(),Controls!#REF!+30))</f>
        <v>#REF!</v>
      </c>
      <c r="GQ2075" s="9" t="e">
        <f ca="1">INDIRECT(ADDRESS(ROW(),Controls!#REF!+45))</f>
        <v>#REF!</v>
      </c>
      <c r="GR2075" s="9" t="e">
        <f ca="1">INDIRECT(ADDRESS(ROW(),Controls!#REF!+60))</f>
        <v>#REF!</v>
      </c>
      <c r="GS2075" s="9" t="e">
        <f ca="1">INDIRECT(ADDRESS(ROW(),Controls!#REF!+75))</f>
        <v>#REF!</v>
      </c>
      <c r="GT2075" s="9" t="e">
        <f ca="1">INDIRECT(ADDRESS(ROW(),Controls!#REF!+90))</f>
        <v>#REF!</v>
      </c>
      <c r="GU2075" s="9" t="e">
        <f ca="1">INDIRECT(ADDRESS(ROW(),Controls!#REF!+105))</f>
        <v>#REF!</v>
      </c>
      <c r="GV2075" s="9" t="e">
        <f ca="1">INDIRECT(ADDRESS(ROW(),Controls!#REF!+120))</f>
        <v>#REF!</v>
      </c>
      <c r="GW2075" s="9" t="e">
        <f ca="1">INDIRECT(ADDRESS(ROW(),Controls!#REF!+15))</f>
        <v>#REF!</v>
      </c>
      <c r="GX2075" s="9" t="e">
        <f ca="1">INDIRECT(ADDRESS(ROW(),Controls!#REF!+135))</f>
        <v>#REF!</v>
      </c>
      <c r="HJ2075" s="9" t="e">
        <f t="shared" ca="1" si="192"/>
        <v>#REF!</v>
      </c>
      <c r="HK2075" s="9" t="e">
        <f t="shared" ca="1" si="193"/>
        <v>#REF!</v>
      </c>
      <c r="HL2075" s="9" t="e">
        <f t="shared" ca="1" si="194"/>
        <v>#REF!</v>
      </c>
      <c r="HM2075" s="9" t="e">
        <f t="shared" ca="1" si="195"/>
        <v>#REF!</v>
      </c>
      <c r="HN2075" s="9" t="e">
        <f ca="1">SQRT($GS2075*(1-$GS2075/Controls!$D$15))</f>
        <v>#REF!</v>
      </c>
      <c r="HO2075" s="9" t="e">
        <f t="shared" ca="1" si="196"/>
        <v>#REF!</v>
      </c>
      <c r="HP2075" s="9" t="e">
        <f t="shared" ca="1" si="197"/>
        <v>#REF!</v>
      </c>
      <c r="HQ2075" s="9" t="e">
        <f ca="1">IF($GV2075=0,NA(),($GX2075*Controls!#REF!))</f>
        <v>#REF!</v>
      </c>
    </row>
    <row r="2076" spans="198:225" x14ac:dyDescent="0.25">
      <c r="GP2076" s="9" t="e">
        <f ca="1">INDIRECT(ADDRESS(ROW(),Controls!#REF!+30))</f>
        <v>#REF!</v>
      </c>
      <c r="GQ2076" s="9" t="e">
        <f ca="1">INDIRECT(ADDRESS(ROW(),Controls!#REF!+45))</f>
        <v>#REF!</v>
      </c>
      <c r="GR2076" s="9" t="e">
        <f ca="1">INDIRECT(ADDRESS(ROW(),Controls!#REF!+60))</f>
        <v>#REF!</v>
      </c>
      <c r="GS2076" s="9" t="e">
        <f ca="1">INDIRECT(ADDRESS(ROW(),Controls!#REF!+75))</f>
        <v>#REF!</v>
      </c>
      <c r="GT2076" s="9" t="e">
        <f ca="1">INDIRECT(ADDRESS(ROW(),Controls!#REF!+90))</f>
        <v>#REF!</v>
      </c>
      <c r="GU2076" s="9" t="e">
        <f ca="1">INDIRECT(ADDRESS(ROW(),Controls!#REF!+105))</f>
        <v>#REF!</v>
      </c>
      <c r="GV2076" s="9" t="e">
        <f ca="1">INDIRECT(ADDRESS(ROW(),Controls!#REF!+120))</f>
        <v>#REF!</v>
      </c>
      <c r="GW2076" s="9" t="e">
        <f ca="1">INDIRECT(ADDRESS(ROW(),Controls!#REF!+15))</f>
        <v>#REF!</v>
      </c>
      <c r="GX2076" s="9" t="e">
        <f ca="1">INDIRECT(ADDRESS(ROW(),Controls!#REF!+135))</f>
        <v>#REF!</v>
      </c>
      <c r="HJ2076" s="9" t="e">
        <f t="shared" ca="1" si="192"/>
        <v>#REF!</v>
      </c>
      <c r="HK2076" s="9" t="e">
        <f t="shared" ca="1" si="193"/>
        <v>#REF!</v>
      </c>
      <c r="HL2076" s="9" t="e">
        <f t="shared" ca="1" si="194"/>
        <v>#REF!</v>
      </c>
      <c r="HM2076" s="9" t="e">
        <f t="shared" ca="1" si="195"/>
        <v>#REF!</v>
      </c>
      <c r="HN2076" s="9" t="e">
        <f ca="1">SQRT($GS2076*(1-$GS2076/Controls!$D$15))</f>
        <v>#REF!</v>
      </c>
      <c r="HO2076" s="9" t="e">
        <f t="shared" ca="1" si="196"/>
        <v>#REF!</v>
      </c>
      <c r="HP2076" s="9" t="e">
        <f t="shared" ca="1" si="197"/>
        <v>#REF!</v>
      </c>
      <c r="HQ2076" s="9" t="e">
        <f ca="1">IF($GV2076=0,NA(),($GX2076*Controls!#REF!))</f>
        <v>#REF!</v>
      </c>
    </row>
    <row r="2077" spans="198:225" x14ac:dyDescent="0.25">
      <c r="GP2077" s="9" t="e">
        <f ca="1">INDIRECT(ADDRESS(ROW(),Controls!#REF!+30))</f>
        <v>#REF!</v>
      </c>
      <c r="GQ2077" s="9" t="e">
        <f ca="1">INDIRECT(ADDRESS(ROW(),Controls!#REF!+45))</f>
        <v>#REF!</v>
      </c>
      <c r="GR2077" s="9" t="e">
        <f ca="1">INDIRECT(ADDRESS(ROW(),Controls!#REF!+60))</f>
        <v>#REF!</v>
      </c>
      <c r="GS2077" s="9" t="e">
        <f ca="1">INDIRECT(ADDRESS(ROW(),Controls!#REF!+75))</f>
        <v>#REF!</v>
      </c>
      <c r="GT2077" s="9" t="e">
        <f ca="1">INDIRECT(ADDRESS(ROW(),Controls!#REF!+90))</f>
        <v>#REF!</v>
      </c>
      <c r="GU2077" s="9" t="e">
        <f ca="1">INDIRECT(ADDRESS(ROW(),Controls!#REF!+105))</f>
        <v>#REF!</v>
      </c>
      <c r="GV2077" s="9" t="e">
        <f ca="1">INDIRECT(ADDRESS(ROW(),Controls!#REF!+120))</f>
        <v>#REF!</v>
      </c>
      <c r="GW2077" s="9" t="e">
        <f ca="1">INDIRECT(ADDRESS(ROW(),Controls!#REF!+15))</f>
        <v>#REF!</v>
      </c>
      <c r="GX2077" s="9" t="e">
        <f ca="1">INDIRECT(ADDRESS(ROW(),Controls!#REF!+135))</f>
        <v>#REF!</v>
      </c>
      <c r="HJ2077" s="9" t="e">
        <f t="shared" ca="1" si="192"/>
        <v>#REF!</v>
      </c>
      <c r="HK2077" s="9" t="e">
        <f t="shared" ca="1" si="193"/>
        <v>#REF!</v>
      </c>
      <c r="HL2077" s="9" t="e">
        <f t="shared" ca="1" si="194"/>
        <v>#REF!</v>
      </c>
      <c r="HM2077" s="9" t="e">
        <f t="shared" ca="1" si="195"/>
        <v>#REF!</v>
      </c>
      <c r="HN2077" s="9" t="e">
        <f ca="1">SQRT($GS2077*(1-$GS2077/Controls!$D$15))</f>
        <v>#REF!</v>
      </c>
      <c r="HO2077" s="9" t="e">
        <f t="shared" ca="1" si="196"/>
        <v>#REF!</v>
      </c>
      <c r="HP2077" s="9" t="e">
        <f t="shared" ca="1" si="197"/>
        <v>#REF!</v>
      </c>
      <c r="HQ2077" s="9" t="e">
        <f ca="1">IF($GV2077=0,NA(),($GX2077*Controls!#REF!))</f>
        <v>#REF!</v>
      </c>
    </row>
    <row r="2078" spans="198:225" x14ac:dyDescent="0.25">
      <c r="GP2078" s="9" t="e">
        <f ca="1">INDIRECT(ADDRESS(ROW(),Controls!#REF!+30))</f>
        <v>#REF!</v>
      </c>
      <c r="GQ2078" s="9" t="e">
        <f ca="1">INDIRECT(ADDRESS(ROW(),Controls!#REF!+45))</f>
        <v>#REF!</v>
      </c>
      <c r="GR2078" s="9" t="e">
        <f ca="1">INDIRECT(ADDRESS(ROW(),Controls!#REF!+60))</f>
        <v>#REF!</v>
      </c>
      <c r="GS2078" s="9" t="e">
        <f ca="1">INDIRECT(ADDRESS(ROW(),Controls!#REF!+75))</f>
        <v>#REF!</v>
      </c>
      <c r="GT2078" s="9" t="e">
        <f ca="1">INDIRECT(ADDRESS(ROW(),Controls!#REF!+90))</f>
        <v>#REF!</v>
      </c>
      <c r="GU2078" s="9" t="e">
        <f ca="1">INDIRECT(ADDRESS(ROW(),Controls!#REF!+105))</f>
        <v>#REF!</v>
      </c>
      <c r="GV2078" s="9" t="e">
        <f ca="1">INDIRECT(ADDRESS(ROW(),Controls!#REF!+120))</f>
        <v>#REF!</v>
      </c>
      <c r="GW2078" s="9" t="e">
        <f ca="1">INDIRECT(ADDRESS(ROW(),Controls!#REF!+15))</f>
        <v>#REF!</v>
      </c>
      <c r="GX2078" s="9" t="e">
        <f ca="1">INDIRECT(ADDRESS(ROW(),Controls!#REF!+135))</f>
        <v>#REF!</v>
      </c>
      <c r="HJ2078" s="9" t="e">
        <f t="shared" ca="1" si="192"/>
        <v>#REF!</v>
      </c>
      <c r="HK2078" s="9" t="e">
        <f t="shared" ca="1" si="193"/>
        <v>#REF!</v>
      </c>
      <c r="HL2078" s="9" t="e">
        <f t="shared" ca="1" si="194"/>
        <v>#REF!</v>
      </c>
      <c r="HM2078" s="9" t="e">
        <f t="shared" ca="1" si="195"/>
        <v>#REF!</v>
      </c>
      <c r="HN2078" s="9" t="e">
        <f ca="1">SQRT($GS2078*(1-$GS2078/Controls!$D$15))</f>
        <v>#REF!</v>
      </c>
      <c r="HO2078" s="9" t="e">
        <f t="shared" ca="1" si="196"/>
        <v>#REF!</v>
      </c>
      <c r="HP2078" s="9" t="e">
        <f t="shared" ca="1" si="197"/>
        <v>#REF!</v>
      </c>
      <c r="HQ2078" s="9" t="e">
        <f ca="1">IF($GV2078=0,NA(),($GX2078*Controls!#REF!))</f>
        <v>#REF!</v>
      </c>
    </row>
    <row r="2079" spans="198:225" x14ac:dyDescent="0.25">
      <c r="GP2079" s="9" t="e">
        <f ca="1">INDIRECT(ADDRESS(ROW(),Controls!#REF!+30))</f>
        <v>#REF!</v>
      </c>
      <c r="GQ2079" s="9" t="e">
        <f ca="1">INDIRECT(ADDRESS(ROW(),Controls!#REF!+45))</f>
        <v>#REF!</v>
      </c>
      <c r="GR2079" s="9" t="e">
        <f ca="1">INDIRECT(ADDRESS(ROW(),Controls!#REF!+60))</f>
        <v>#REF!</v>
      </c>
      <c r="GS2079" s="9" t="e">
        <f ca="1">INDIRECT(ADDRESS(ROW(),Controls!#REF!+75))</f>
        <v>#REF!</v>
      </c>
      <c r="GT2079" s="9" t="e">
        <f ca="1">INDIRECT(ADDRESS(ROW(),Controls!#REF!+90))</f>
        <v>#REF!</v>
      </c>
      <c r="GU2079" s="9" t="e">
        <f ca="1">INDIRECT(ADDRESS(ROW(),Controls!#REF!+105))</f>
        <v>#REF!</v>
      </c>
      <c r="GV2079" s="9" t="e">
        <f ca="1">INDIRECT(ADDRESS(ROW(),Controls!#REF!+120))</f>
        <v>#REF!</v>
      </c>
      <c r="GW2079" s="9" t="e">
        <f ca="1">INDIRECT(ADDRESS(ROW(),Controls!#REF!+15))</f>
        <v>#REF!</v>
      </c>
      <c r="GX2079" s="9" t="e">
        <f ca="1">INDIRECT(ADDRESS(ROW(),Controls!#REF!+135))</f>
        <v>#REF!</v>
      </c>
      <c r="HJ2079" s="9" t="e">
        <f t="shared" ca="1" si="192"/>
        <v>#REF!</v>
      </c>
      <c r="HK2079" s="9" t="e">
        <f t="shared" ca="1" si="193"/>
        <v>#REF!</v>
      </c>
      <c r="HL2079" s="9" t="e">
        <f t="shared" ca="1" si="194"/>
        <v>#REF!</v>
      </c>
      <c r="HM2079" s="9" t="e">
        <f t="shared" ca="1" si="195"/>
        <v>#REF!</v>
      </c>
      <c r="HN2079" s="9" t="e">
        <f ca="1">SQRT($GS2079*(1-$GS2079/Controls!$D$15))</f>
        <v>#REF!</v>
      </c>
      <c r="HO2079" s="9" t="e">
        <f t="shared" ca="1" si="196"/>
        <v>#REF!</v>
      </c>
      <c r="HP2079" s="9" t="e">
        <f t="shared" ca="1" si="197"/>
        <v>#REF!</v>
      </c>
      <c r="HQ2079" s="9" t="e">
        <f ca="1">IF($GV2079=0,NA(),($GX2079*Controls!#REF!))</f>
        <v>#REF!</v>
      </c>
    </row>
    <row r="2080" spans="198:225" x14ac:dyDescent="0.25">
      <c r="GP2080" s="9" t="e">
        <f ca="1">INDIRECT(ADDRESS(ROW(),Controls!#REF!+30))</f>
        <v>#REF!</v>
      </c>
      <c r="GQ2080" s="9" t="e">
        <f ca="1">INDIRECT(ADDRESS(ROW(),Controls!#REF!+45))</f>
        <v>#REF!</v>
      </c>
      <c r="GR2080" s="9" t="e">
        <f ca="1">INDIRECT(ADDRESS(ROW(),Controls!#REF!+60))</f>
        <v>#REF!</v>
      </c>
      <c r="GS2080" s="9" t="e">
        <f ca="1">INDIRECT(ADDRESS(ROW(),Controls!#REF!+75))</f>
        <v>#REF!</v>
      </c>
      <c r="GT2080" s="9" t="e">
        <f ca="1">INDIRECT(ADDRESS(ROW(),Controls!#REF!+90))</f>
        <v>#REF!</v>
      </c>
      <c r="GU2080" s="9" t="e">
        <f ca="1">INDIRECT(ADDRESS(ROW(),Controls!#REF!+105))</f>
        <v>#REF!</v>
      </c>
      <c r="GV2080" s="9" t="e">
        <f ca="1">INDIRECT(ADDRESS(ROW(),Controls!#REF!+120))</f>
        <v>#REF!</v>
      </c>
      <c r="GW2080" s="9" t="e">
        <f ca="1">INDIRECT(ADDRESS(ROW(),Controls!#REF!+15))</f>
        <v>#REF!</v>
      </c>
      <c r="GX2080" s="9" t="e">
        <f ca="1">INDIRECT(ADDRESS(ROW(),Controls!#REF!+135))</f>
        <v>#REF!</v>
      </c>
      <c r="HJ2080" s="9" t="e">
        <f t="shared" ca="1" si="192"/>
        <v>#REF!</v>
      </c>
      <c r="HK2080" s="9" t="e">
        <f t="shared" ca="1" si="193"/>
        <v>#REF!</v>
      </c>
      <c r="HL2080" s="9" t="e">
        <f t="shared" ca="1" si="194"/>
        <v>#REF!</v>
      </c>
      <c r="HM2080" s="9" t="e">
        <f t="shared" ca="1" si="195"/>
        <v>#REF!</v>
      </c>
      <c r="HN2080" s="9" t="e">
        <f ca="1">SQRT($GS2080*(1-$GS2080/Controls!$D$15))</f>
        <v>#REF!</v>
      </c>
      <c r="HO2080" s="9" t="e">
        <f t="shared" ca="1" si="196"/>
        <v>#REF!</v>
      </c>
      <c r="HP2080" s="9" t="e">
        <f t="shared" ca="1" si="197"/>
        <v>#REF!</v>
      </c>
      <c r="HQ2080" s="9" t="e">
        <f ca="1">IF($GV2080=0,NA(),($GX2080*Controls!#REF!))</f>
        <v>#REF!</v>
      </c>
    </row>
    <row r="2081" spans="198:225" x14ac:dyDescent="0.25">
      <c r="GP2081" s="9" t="e">
        <f ca="1">INDIRECT(ADDRESS(ROW(),Controls!#REF!+30))</f>
        <v>#REF!</v>
      </c>
      <c r="GQ2081" s="9" t="e">
        <f ca="1">INDIRECT(ADDRESS(ROW(),Controls!#REF!+45))</f>
        <v>#REF!</v>
      </c>
      <c r="GR2081" s="9" t="e">
        <f ca="1">INDIRECT(ADDRESS(ROW(),Controls!#REF!+60))</f>
        <v>#REF!</v>
      </c>
      <c r="GS2081" s="9" t="e">
        <f ca="1">INDIRECT(ADDRESS(ROW(),Controls!#REF!+75))</f>
        <v>#REF!</v>
      </c>
      <c r="GT2081" s="9" t="e">
        <f ca="1">INDIRECT(ADDRESS(ROW(),Controls!#REF!+90))</f>
        <v>#REF!</v>
      </c>
      <c r="GU2081" s="9" t="e">
        <f ca="1">INDIRECT(ADDRESS(ROW(),Controls!#REF!+105))</f>
        <v>#REF!</v>
      </c>
      <c r="GV2081" s="9" t="e">
        <f ca="1">INDIRECT(ADDRESS(ROW(),Controls!#REF!+120))</f>
        <v>#REF!</v>
      </c>
      <c r="GW2081" s="9" t="e">
        <f ca="1">INDIRECT(ADDRESS(ROW(),Controls!#REF!+15))</f>
        <v>#REF!</v>
      </c>
      <c r="GX2081" s="9" t="e">
        <f ca="1">INDIRECT(ADDRESS(ROW(),Controls!#REF!+135))</f>
        <v>#REF!</v>
      </c>
      <c r="HJ2081" s="9" t="e">
        <f t="shared" ca="1" si="192"/>
        <v>#REF!</v>
      </c>
      <c r="HK2081" s="9" t="e">
        <f t="shared" ca="1" si="193"/>
        <v>#REF!</v>
      </c>
      <c r="HL2081" s="9" t="e">
        <f t="shared" ca="1" si="194"/>
        <v>#REF!</v>
      </c>
      <c r="HM2081" s="9" t="e">
        <f t="shared" ca="1" si="195"/>
        <v>#REF!</v>
      </c>
      <c r="HN2081" s="9" t="e">
        <f ca="1">SQRT($GS2081*(1-$GS2081/Controls!$D$15))</f>
        <v>#REF!</v>
      </c>
      <c r="HO2081" s="9" t="e">
        <f t="shared" ca="1" si="196"/>
        <v>#REF!</v>
      </c>
      <c r="HP2081" s="9" t="e">
        <f t="shared" ca="1" si="197"/>
        <v>#REF!</v>
      </c>
      <c r="HQ2081" s="9" t="e">
        <f ca="1">IF($GV2081=0,NA(),($GX2081*Controls!#REF!))</f>
        <v>#REF!</v>
      </c>
    </row>
    <row r="2082" spans="198:225" x14ac:dyDescent="0.25">
      <c r="GP2082" s="9" t="e">
        <f ca="1">INDIRECT(ADDRESS(ROW(),Controls!#REF!+30))</f>
        <v>#REF!</v>
      </c>
      <c r="GQ2082" s="9" t="e">
        <f ca="1">INDIRECT(ADDRESS(ROW(),Controls!#REF!+45))</f>
        <v>#REF!</v>
      </c>
      <c r="GR2082" s="9" t="e">
        <f ca="1">INDIRECT(ADDRESS(ROW(),Controls!#REF!+60))</f>
        <v>#REF!</v>
      </c>
      <c r="GS2082" s="9" t="e">
        <f ca="1">INDIRECT(ADDRESS(ROW(),Controls!#REF!+75))</f>
        <v>#REF!</v>
      </c>
      <c r="GT2082" s="9" t="e">
        <f ca="1">INDIRECT(ADDRESS(ROW(),Controls!#REF!+90))</f>
        <v>#REF!</v>
      </c>
      <c r="GU2082" s="9" t="e">
        <f ca="1">INDIRECT(ADDRESS(ROW(),Controls!#REF!+105))</f>
        <v>#REF!</v>
      </c>
      <c r="GV2082" s="9" t="e">
        <f ca="1">INDIRECT(ADDRESS(ROW(),Controls!#REF!+120))</f>
        <v>#REF!</v>
      </c>
      <c r="GW2082" s="9" t="e">
        <f ca="1">INDIRECT(ADDRESS(ROW(),Controls!#REF!+15))</f>
        <v>#REF!</v>
      </c>
      <c r="GX2082" s="9" t="e">
        <f ca="1">INDIRECT(ADDRESS(ROW(),Controls!#REF!+135))</f>
        <v>#REF!</v>
      </c>
      <c r="HJ2082" s="9" t="e">
        <f t="shared" ca="1" si="192"/>
        <v>#REF!</v>
      </c>
      <c r="HK2082" s="9" t="e">
        <f t="shared" ca="1" si="193"/>
        <v>#REF!</v>
      </c>
      <c r="HL2082" s="9" t="e">
        <f t="shared" ca="1" si="194"/>
        <v>#REF!</v>
      </c>
      <c r="HM2082" s="9" t="e">
        <f t="shared" ca="1" si="195"/>
        <v>#REF!</v>
      </c>
      <c r="HN2082" s="9" t="e">
        <f ca="1">SQRT($GS2082*(1-$GS2082/Controls!$D$15))</f>
        <v>#REF!</v>
      </c>
      <c r="HO2082" s="9" t="e">
        <f t="shared" ca="1" si="196"/>
        <v>#REF!</v>
      </c>
      <c r="HP2082" s="9" t="e">
        <f t="shared" ca="1" si="197"/>
        <v>#REF!</v>
      </c>
      <c r="HQ2082" s="9" t="e">
        <f ca="1">IF($GV2082=0,NA(),($GX2082*Controls!#REF!))</f>
        <v>#REF!</v>
      </c>
    </row>
    <row r="2083" spans="198:225" x14ac:dyDescent="0.25">
      <c r="GP2083" s="9" t="e">
        <f ca="1">INDIRECT(ADDRESS(ROW(),Controls!#REF!+30))</f>
        <v>#REF!</v>
      </c>
      <c r="GQ2083" s="9" t="e">
        <f ca="1">INDIRECT(ADDRESS(ROW(),Controls!#REF!+45))</f>
        <v>#REF!</v>
      </c>
      <c r="GR2083" s="9" t="e">
        <f ca="1">INDIRECT(ADDRESS(ROW(),Controls!#REF!+60))</f>
        <v>#REF!</v>
      </c>
      <c r="GS2083" s="9" t="e">
        <f ca="1">INDIRECT(ADDRESS(ROW(),Controls!#REF!+75))</f>
        <v>#REF!</v>
      </c>
      <c r="GT2083" s="9" t="e">
        <f ca="1">INDIRECT(ADDRESS(ROW(),Controls!#REF!+90))</f>
        <v>#REF!</v>
      </c>
      <c r="GU2083" s="9" t="e">
        <f ca="1">INDIRECT(ADDRESS(ROW(),Controls!#REF!+105))</f>
        <v>#REF!</v>
      </c>
      <c r="GV2083" s="9" t="e">
        <f ca="1">INDIRECT(ADDRESS(ROW(),Controls!#REF!+120))</f>
        <v>#REF!</v>
      </c>
      <c r="GW2083" s="9" t="e">
        <f ca="1">INDIRECT(ADDRESS(ROW(),Controls!#REF!+15))</f>
        <v>#REF!</v>
      </c>
      <c r="GX2083" s="9" t="e">
        <f ca="1">INDIRECT(ADDRESS(ROW(),Controls!#REF!+135))</f>
        <v>#REF!</v>
      </c>
      <c r="HJ2083" s="9" t="e">
        <f t="shared" ca="1" si="192"/>
        <v>#REF!</v>
      </c>
      <c r="HK2083" s="9" t="e">
        <f t="shared" ca="1" si="193"/>
        <v>#REF!</v>
      </c>
      <c r="HL2083" s="9" t="e">
        <f t="shared" ca="1" si="194"/>
        <v>#REF!</v>
      </c>
      <c r="HM2083" s="9" t="e">
        <f t="shared" ca="1" si="195"/>
        <v>#REF!</v>
      </c>
      <c r="HN2083" s="9" t="e">
        <f ca="1">SQRT($GS2083*(1-$GS2083/Controls!$D$15))</f>
        <v>#REF!</v>
      </c>
      <c r="HO2083" s="9" t="e">
        <f t="shared" ca="1" si="196"/>
        <v>#REF!</v>
      </c>
      <c r="HP2083" s="9" t="e">
        <f t="shared" ca="1" si="197"/>
        <v>#REF!</v>
      </c>
      <c r="HQ2083" s="9" t="e">
        <f ca="1">IF($GV2083=0,NA(),($GX2083*Controls!#REF!))</f>
        <v>#REF!</v>
      </c>
    </row>
    <row r="2084" spans="198:225" x14ac:dyDescent="0.25">
      <c r="GP2084" s="9" t="e">
        <f ca="1">INDIRECT(ADDRESS(ROW(),Controls!#REF!+30))</f>
        <v>#REF!</v>
      </c>
      <c r="GQ2084" s="9" t="e">
        <f ca="1">INDIRECT(ADDRESS(ROW(),Controls!#REF!+45))</f>
        <v>#REF!</v>
      </c>
      <c r="GR2084" s="9" t="e">
        <f ca="1">INDIRECT(ADDRESS(ROW(),Controls!#REF!+60))</f>
        <v>#REF!</v>
      </c>
      <c r="GS2084" s="9" t="e">
        <f ca="1">INDIRECT(ADDRESS(ROW(),Controls!#REF!+75))</f>
        <v>#REF!</v>
      </c>
      <c r="GT2084" s="9" t="e">
        <f ca="1">INDIRECT(ADDRESS(ROW(),Controls!#REF!+90))</f>
        <v>#REF!</v>
      </c>
      <c r="GU2084" s="9" t="e">
        <f ca="1">INDIRECT(ADDRESS(ROW(),Controls!#REF!+105))</f>
        <v>#REF!</v>
      </c>
      <c r="GV2084" s="9" t="e">
        <f ca="1">INDIRECT(ADDRESS(ROW(),Controls!#REF!+120))</f>
        <v>#REF!</v>
      </c>
      <c r="GW2084" s="9" t="e">
        <f ca="1">INDIRECT(ADDRESS(ROW(),Controls!#REF!+15))</f>
        <v>#REF!</v>
      </c>
      <c r="GX2084" s="9" t="e">
        <f ca="1">INDIRECT(ADDRESS(ROW(),Controls!#REF!+135))</f>
        <v>#REF!</v>
      </c>
      <c r="HJ2084" s="9" t="e">
        <f t="shared" ca="1" si="192"/>
        <v>#REF!</v>
      </c>
      <c r="HK2084" s="9" t="e">
        <f t="shared" ca="1" si="193"/>
        <v>#REF!</v>
      </c>
      <c r="HL2084" s="9" t="e">
        <f t="shared" ca="1" si="194"/>
        <v>#REF!</v>
      </c>
      <c r="HM2084" s="9" t="e">
        <f t="shared" ca="1" si="195"/>
        <v>#REF!</v>
      </c>
      <c r="HN2084" s="9" t="e">
        <f ca="1">SQRT($GS2084*(1-$GS2084/Controls!$D$15))</f>
        <v>#REF!</v>
      </c>
      <c r="HO2084" s="9" t="e">
        <f t="shared" ca="1" si="196"/>
        <v>#REF!</v>
      </c>
      <c r="HP2084" s="9" t="e">
        <f t="shared" ca="1" si="197"/>
        <v>#REF!</v>
      </c>
      <c r="HQ2084" s="9" t="e">
        <f ca="1">IF($GV2084=0,NA(),($GX2084*Controls!#REF!))</f>
        <v>#REF!</v>
      </c>
    </row>
    <row r="2085" spans="198:225" x14ac:dyDescent="0.25">
      <c r="GP2085" s="9" t="e">
        <f ca="1">INDIRECT(ADDRESS(ROW(),Controls!#REF!+30))</f>
        <v>#REF!</v>
      </c>
      <c r="GQ2085" s="9" t="e">
        <f ca="1">INDIRECT(ADDRESS(ROW(),Controls!#REF!+45))</f>
        <v>#REF!</v>
      </c>
      <c r="GR2085" s="9" t="e">
        <f ca="1">INDIRECT(ADDRESS(ROW(),Controls!#REF!+60))</f>
        <v>#REF!</v>
      </c>
      <c r="GS2085" s="9" t="e">
        <f ca="1">INDIRECT(ADDRESS(ROW(),Controls!#REF!+75))</f>
        <v>#REF!</v>
      </c>
      <c r="GT2085" s="9" t="e">
        <f ca="1">INDIRECT(ADDRESS(ROW(),Controls!#REF!+90))</f>
        <v>#REF!</v>
      </c>
      <c r="GU2085" s="9" t="e">
        <f ca="1">INDIRECT(ADDRESS(ROW(),Controls!#REF!+105))</f>
        <v>#REF!</v>
      </c>
      <c r="GV2085" s="9" t="e">
        <f ca="1">INDIRECT(ADDRESS(ROW(),Controls!#REF!+120))</f>
        <v>#REF!</v>
      </c>
      <c r="GW2085" s="9" t="e">
        <f ca="1">INDIRECT(ADDRESS(ROW(),Controls!#REF!+15))</f>
        <v>#REF!</v>
      </c>
      <c r="GX2085" s="9" t="e">
        <f ca="1">INDIRECT(ADDRESS(ROW(),Controls!#REF!+135))</f>
        <v>#REF!</v>
      </c>
      <c r="HJ2085" s="9" t="e">
        <f t="shared" ca="1" si="192"/>
        <v>#REF!</v>
      </c>
      <c r="HK2085" s="9" t="e">
        <f t="shared" ca="1" si="193"/>
        <v>#REF!</v>
      </c>
      <c r="HL2085" s="9" t="e">
        <f t="shared" ca="1" si="194"/>
        <v>#REF!</v>
      </c>
      <c r="HM2085" s="9" t="e">
        <f t="shared" ca="1" si="195"/>
        <v>#REF!</v>
      </c>
      <c r="HN2085" s="9" t="e">
        <f ca="1">SQRT($GS2085*(1-$GS2085/Controls!$D$15))</f>
        <v>#REF!</v>
      </c>
      <c r="HO2085" s="9" t="e">
        <f t="shared" ca="1" si="196"/>
        <v>#REF!</v>
      </c>
      <c r="HP2085" s="9" t="e">
        <f t="shared" ca="1" si="197"/>
        <v>#REF!</v>
      </c>
      <c r="HQ2085" s="9" t="e">
        <f ca="1">IF($GV2085=0,NA(),($GX2085*Controls!#REF!))</f>
        <v>#REF!</v>
      </c>
    </row>
    <row r="2086" spans="198:225" x14ac:dyDescent="0.25">
      <c r="GP2086" s="9" t="e">
        <f ca="1">INDIRECT(ADDRESS(ROW(),Controls!#REF!+30))</f>
        <v>#REF!</v>
      </c>
      <c r="GQ2086" s="9" t="e">
        <f ca="1">INDIRECT(ADDRESS(ROW(),Controls!#REF!+45))</f>
        <v>#REF!</v>
      </c>
      <c r="GR2086" s="9" t="e">
        <f ca="1">INDIRECT(ADDRESS(ROW(),Controls!#REF!+60))</f>
        <v>#REF!</v>
      </c>
      <c r="GS2086" s="9" t="e">
        <f ca="1">INDIRECT(ADDRESS(ROW(),Controls!#REF!+75))</f>
        <v>#REF!</v>
      </c>
      <c r="GT2086" s="9" t="e">
        <f ca="1">INDIRECT(ADDRESS(ROW(),Controls!#REF!+90))</f>
        <v>#REF!</v>
      </c>
      <c r="GU2086" s="9" t="e">
        <f ca="1">INDIRECT(ADDRESS(ROW(),Controls!#REF!+105))</f>
        <v>#REF!</v>
      </c>
      <c r="GV2086" s="9" t="e">
        <f ca="1">INDIRECT(ADDRESS(ROW(),Controls!#REF!+120))</f>
        <v>#REF!</v>
      </c>
      <c r="GW2086" s="9" t="e">
        <f ca="1">INDIRECT(ADDRESS(ROW(),Controls!#REF!+15))</f>
        <v>#REF!</v>
      </c>
      <c r="GX2086" s="9" t="e">
        <f ca="1">INDIRECT(ADDRESS(ROW(),Controls!#REF!+135))</f>
        <v>#REF!</v>
      </c>
      <c r="HJ2086" s="9" t="e">
        <f t="shared" ca="1" si="192"/>
        <v>#REF!</v>
      </c>
      <c r="HK2086" s="9" t="e">
        <f t="shared" ca="1" si="193"/>
        <v>#REF!</v>
      </c>
      <c r="HL2086" s="9" t="e">
        <f t="shared" ca="1" si="194"/>
        <v>#REF!</v>
      </c>
      <c r="HM2086" s="9" t="e">
        <f t="shared" ca="1" si="195"/>
        <v>#REF!</v>
      </c>
      <c r="HN2086" s="9" t="e">
        <f ca="1">SQRT($GS2086*(1-$GS2086/Controls!$D$15))</f>
        <v>#REF!</v>
      </c>
      <c r="HO2086" s="9" t="e">
        <f t="shared" ca="1" si="196"/>
        <v>#REF!</v>
      </c>
      <c r="HP2086" s="9" t="e">
        <f t="shared" ca="1" si="197"/>
        <v>#REF!</v>
      </c>
      <c r="HQ2086" s="9" t="e">
        <f ca="1">IF($GV2086=0,NA(),($GX2086*Controls!#REF!))</f>
        <v>#REF!</v>
      </c>
    </row>
    <row r="2087" spans="198:225" x14ac:dyDescent="0.25">
      <c r="GP2087" s="9" t="e">
        <f ca="1">INDIRECT(ADDRESS(ROW(),Controls!#REF!+30))</f>
        <v>#REF!</v>
      </c>
      <c r="GQ2087" s="9" t="e">
        <f ca="1">INDIRECT(ADDRESS(ROW(),Controls!#REF!+45))</f>
        <v>#REF!</v>
      </c>
      <c r="GR2087" s="9" t="e">
        <f ca="1">INDIRECT(ADDRESS(ROW(),Controls!#REF!+60))</f>
        <v>#REF!</v>
      </c>
      <c r="GS2087" s="9" t="e">
        <f ca="1">INDIRECT(ADDRESS(ROW(),Controls!#REF!+75))</f>
        <v>#REF!</v>
      </c>
      <c r="GT2087" s="9" t="e">
        <f ca="1">INDIRECT(ADDRESS(ROW(),Controls!#REF!+90))</f>
        <v>#REF!</v>
      </c>
      <c r="GU2087" s="9" t="e">
        <f ca="1">INDIRECT(ADDRESS(ROW(),Controls!#REF!+105))</f>
        <v>#REF!</v>
      </c>
      <c r="GV2087" s="9" t="e">
        <f ca="1">INDIRECT(ADDRESS(ROW(),Controls!#REF!+120))</f>
        <v>#REF!</v>
      </c>
      <c r="GW2087" s="9" t="e">
        <f ca="1">INDIRECT(ADDRESS(ROW(),Controls!#REF!+15))</f>
        <v>#REF!</v>
      </c>
      <c r="GX2087" s="9" t="e">
        <f ca="1">INDIRECT(ADDRESS(ROW(),Controls!#REF!+135))</f>
        <v>#REF!</v>
      </c>
      <c r="HJ2087" s="9" t="e">
        <f t="shared" ca="1" si="192"/>
        <v>#REF!</v>
      </c>
      <c r="HK2087" s="9" t="e">
        <f t="shared" ca="1" si="193"/>
        <v>#REF!</v>
      </c>
      <c r="HL2087" s="9" t="e">
        <f t="shared" ca="1" si="194"/>
        <v>#REF!</v>
      </c>
      <c r="HM2087" s="9" t="e">
        <f t="shared" ca="1" si="195"/>
        <v>#REF!</v>
      </c>
      <c r="HN2087" s="9" t="e">
        <f ca="1">SQRT($GS2087*(1-$GS2087/Controls!$D$15))</f>
        <v>#REF!</v>
      </c>
      <c r="HO2087" s="9" t="e">
        <f t="shared" ca="1" si="196"/>
        <v>#REF!</v>
      </c>
      <c r="HP2087" s="9" t="e">
        <f t="shared" ca="1" si="197"/>
        <v>#REF!</v>
      </c>
      <c r="HQ2087" s="9" t="e">
        <f ca="1">IF($GV2087=0,NA(),($GX2087*Controls!#REF!))</f>
        <v>#REF!</v>
      </c>
    </row>
    <row r="2088" spans="198:225" x14ac:dyDescent="0.25">
      <c r="GP2088" s="9" t="e">
        <f ca="1">INDIRECT(ADDRESS(ROW(),Controls!#REF!+30))</f>
        <v>#REF!</v>
      </c>
      <c r="GQ2088" s="9" t="e">
        <f ca="1">INDIRECT(ADDRESS(ROW(),Controls!#REF!+45))</f>
        <v>#REF!</v>
      </c>
      <c r="GR2088" s="9" t="e">
        <f ca="1">INDIRECT(ADDRESS(ROW(),Controls!#REF!+60))</f>
        <v>#REF!</v>
      </c>
      <c r="GS2088" s="9" t="e">
        <f ca="1">INDIRECT(ADDRESS(ROW(),Controls!#REF!+75))</f>
        <v>#REF!</v>
      </c>
      <c r="GT2088" s="9" t="e">
        <f ca="1">INDIRECT(ADDRESS(ROW(),Controls!#REF!+90))</f>
        <v>#REF!</v>
      </c>
      <c r="GU2088" s="9" t="e">
        <f ca="1">INDIRECT(ADDRESS(ROW(),Controls!#REF!+105))</f>
        <v>#REF!</v>
      </c>
      <c r="GV2088" s="9" t="e">
        <f ca="1">INDIRECT(ADDRESS(ROW(),Controls!#REF!+120))</f>
        <v>#REF!</v>
      </c>
      <c r="GW2088" s="9" t="e">
        <f ca="1">INDIRECT(ADDRESS(ROW(),Controls!#REF!+15))</f>
        <v>#REF!</v>
      </c>
      <c r="GX2088" s="9" t="e">
        <f ca="1">INDIRECT(ADDRESS(ROW(),Controls!#REF!+135))</f>
        <v>#REF!</v>
      </c>
      <c r="HJ2088" s="9" t="e">
        <f t="shared" ca="1" si="192"/>
        <v>#REF!</v>
      </c>
      <c r="HK2088" s="9" t="e">
        <f t="shared" ca="1" si="193"/>
        <v>#REF!</v>
      </c>
      <c r="HL2088" s="9" t="e">
        <f t="shared" ca="1" si="194"/>
        <v>#REF!</v>
      </c>
      <c r="HM2088" s="9" t="e">
        <f t="shared" ca="1" si="195"/>
        <v>#REF!</v>
      </c>
      <c r="HN2088" s="9" t="e">
        <f ca="1">SQRT($GS2088*(1-$GS2088/Controls!$D$15))</f>
        <v>#REF!</v>
      </c>
      <c r="HO2088" s="9" t="e">
        <f t="shared" ca="1" si="196"/>
        <v>#REF!</v>
      </c>
      <c r="HP2088" s="9" t="e">
        <f t="shared" ca="1" si="197"/>
        <v>#REF!</v>
      </c>
      <c r="HQ2088" s="9" t="e">
        <f ca="1">IF($GV2088=0,NA(),($GX2088*Controls!#REF!))</f>
        <v>#REF!</v>
      </c>
    </row>
    <row r="2089" spans="198:225" x14ac:dyDescent="0.25">
      <c r="GP2089" s="9" t="e">
        <f ca="1">INDIRECT(ADDRESS(ROW(),Controls!#REF!+30))</f>
        <v>#REF!</v>
      </c>
      <c r="GQ2089" s="9" t="e">
        <f ca="1">INDIRECT(ADDRESS(ROW(),Controls!#REF!+45))</f>
        <v>#REF!</v>
      </c>
      <c r="GR2089" s="9" t="e">
        <f ca="1">INDIRECT(ADDRESS(ROW(),Controls!#REF!+60))</f>
        <v>#REF!</v>
      </c>
      <c r="GS2089" s="9" t="e">
        <f ca="1">INDIRECT(ADDRESS(ROW(),Controls!#REF!+75))</f>
        <v>#REF!</v>
      </c>
      <c r="GT2089" s="9" t="e">
        <f ca="1">INDIRECT(ADDRESS(ROW(),Controls!#REF!+90))</f>
        <v>#REF!</v>
      </c>
      <c r="GU2089" s="9" t="e">
        <f ca="1">INDIRECT(ADDRESS(ROW(),Controls!#REF!+105))</f>
        <v>#REF!</v>
      </c>
      <c r="GV2089" s="9" t="e">
        <f ca="1">INDIRECT(ADDRESS(ROW(),Controls!#REF!+120))</f>
        <v>#REF!</v>
      </c>
      <c r="GW2089" s="9" t="e">
        <f ca="1">INDIRECT(ADDRESS(ROW(),Controls!#REF!+15))</f>
        <v>#REF!</v>
      </c>
      <c r="GX2089" s="9" t="e">
        <f ca="1">INDIRECT(ADDRESS(ROW(),Controls!#REF!+135))</f>
        <v>#REF!</v>
      </c>
      <c r="HJ2089" s="9" t="e">
        <f t="shared" ca="1" si="192"/>
        <v>#REF!</v>
      </c>
      <c r="HK2089" s="9" t="e">
        <f t="shared" ca="1" si="193"/>
        <v>#REF!</v>
      </c>
      <c r="HL2089" s="9" t="e">
        <f t="shared" ca="1" si="194"/>
        <v>#REF!</v>
      </c>
      <c r="HM2089" s="9" t="e">
        <f t="shared" ca="1" si="195"/>
        <v>#REF!</v>
      </c>
      <c r="HN2089" s="9" t="e">
        <f ca="1">SQRT($GS2089*(1-$GS2089/Controls!$D$15))</f>
        <v>#REF!</v>
      </c>
      <c r="HO2089" s="9" t="e">
        <f t="shared" ca="1" si="196"/>
        <v>#REF!</v>
      </c>
      <c r="HP2089" s="9" t="e">
        <f t="shared" ca="1" si="197"/>
        <v>#REF!</v>
      </c>
      <c r="HQ2089" s="9" t="e">
        <f ca="1">IF($GV2089=0,NA(),($GX2089*Controls!#REF!))</f>
        <v>#REF!</v>
      </c>
    </row>
    <row r="2090" spans="198:225" x14ac:dyDescent="0.25">
      <c r="GP2090" s="9" t="e">
        <f ca="1">INDIRECT(ADDRESS(ROW(),Controls!#REF!+30))</f>
        <v>#REF!</v>
      </c>
      <c r="GQ2090" s="9" t="e">
        <f ca="1">INDIRECT(ADDRESS(ROW(),Controls!#REF!+45))</f>
        <v>#REF!</v>
      </c>
      <c r="GR2090" s="9" t="e">
        <f ca="1">INDIRECT(ADDRESS(ROW(),Controls!#REF!+60))</f>
        <v>#REF!</v>
      </c>
      <c r="GS2090" s="9" t="e">
        <f ca="1">INDIRECT(ADDRESS(ROW(),Controls!#REF!+75))</f>
        <v>#REF!</v>
      </c>
      <c r="GT2090" s="9" t="e">
        <f ca="1">INDIRECT(ADDRESS(ROW(),Controls!#REF!+90))</f>
        <v>#REF!</v>
      </c>
      <c r="GU2090" s="9" t="e">
        <f ca="1">INDIRECT(ADDRESS(ROW(),Controls!#REF!+105))</f>
        <v>#REF!</v>
      </c>
      <c r="GV2090" s="9" t="e">
        <f ca="1">INDIRECT(ADDRESS(ROW(),Controls!#REF!+120))</f>
        <v>#REF!</v>
      </c>
      <c r="GW2090" s="9" t="e">
        <f ca="1">INDIRECT(ADDRESS(ROW(),Controls!#REF!+15))</f>
        <v>#REF!</v>
      </c>
      <c r="GX2090" s="9" t="e">
        <f ca="1">INDIRECT(ADDRESS(ROW(),Controls!#REF!+135))</f>
        <v>#REF!</v>
      </c>
      <c r="HJ2090" s="9" t="e">
        <f t="shared" ca="1" si="192"/>
        <v>#REF!</v>
      </c>
      <c r="HK2090" s="9" t="e">
        <f t="shared" ca="1" si="193"/>
        <v>#REF!</v>
      </c>
      <c r="HL2090" s="9" t="e">
        <f t="shared" ca="1" si="194"/>
        <v>#REF!</v>
      </c>
      <c r="HM2090" s="9" t="e">
        <f t="shared" ca="1" si="195"/>
        <v>#REF!</v>
      </c>
      <c r="HN2090" s="9" t="e">
        <f ca="1">SQRT($GS2090*(1-$GS2090/Controls!$D$15))</f>
        <v>#REF!</v>
      </c>
      <c r="HO2090" s="9" t="e">
        <f t="shared" ca="1" si="196"/>
        <v>#REF!</v>
      </c>
      <c r="HP2090" s="9" t="e">
        <f t="shared" ca="1" si="197"/>
        <v>#REF!</v>
      </c>
      <c r="HQ2090" s="9" t="e">
        <f ca="1">IF($GV2090=0,NA(),($GX2090*Controls!#REF!))</f>
        <v>#REF!</v>
      </c>
    </row>
    <row r="2091" spans="198:225" x14ac:dyDescent="0.25">
      <c r="GP2091" s="9" t="e">
        <f ca="1">INDIRECT(ADDRESS(ROW(),Controls!#REF!+30))</f>
        <v>#REF!</v>
      </c>
      <c r="GQ2091" s="9" t="e">
        <f ca="1">INDIRECT(ADDRESS(ROW(),Controls!#REF!+45))</f>
        <v>#REF!</v>
      </c>
      <c r="GR2091" s="9" t="e">
        <f ca="1">INDIRECT(ADDRESS(ROW(),Controls!#REF!+60))</f>
        <v>#REF!</v>
      </c>
      <c r="GS2091" s="9" t="e">
        <f ca="1">INDIRECT(ADDRESS(ROW(),Controls!#REF!+75))</f>
        <v>#REF!</v>
      </c>
      <c r="GT2091" s="9" t="e">
        <f ca="1">INDIRECT(ADDRESS(ROW(),Controls!#REF!+90))</f>
        <v>#REF!</v>
      </c>
      <c r="GU2091" s="9" t="e">
        <f ca="1">INDIRECT(ADDRESS(ROW(),Controls!#REF!+105))</f>
        <v>#REF!</v>
      </c>
      <c r="GV2091" s="9" t="e">
        <f ca="1">INDIRECT(ADDRESS(ROW(),Controls!#REF!+120))</f>
        <v>#REF!</v>
      </c>
      <c r="GW2091" s="9" t="e">
        <f ca="1">INDIRECT(ADDRESS(ROW(),Controls!#REF!+15))</f>
        <v>#REF!</v>
      </c>
      <c r="GX2091" s="9" t="e">
        <f ca="1">INDIRECT(ADDRESS(ROW(),Controls!#REF!+135))</f>
        <v>#REF!</v>
      </c>
      <c r="HJ2091" s="9" t="e">
        <f t="shared" ca="1" si="192"/>
        <v>#REF!</v>
      </c>
      <c r="HK2091" s="9" t="e">
        <f t="shared" ca="1" si="193"/>
        <v>#REF!</v>
      </c>
      <c r="HL2091" s="9" t="e">
        <f t="shared" ca="1" si="194"/>
        <v>#REF!</v>
      </c>
      <c r="HM2091" s="9" t="e">
        <f t="shared" ca="1" si="195"/>
        <v>#REF!</v>
      </c>
      <c r="HN2091" s="9" t="e">
        <f ca="1">SQRT($GS2091*(1-$GS2091/Controls!$D$15))</f>
        <v>#REF!</v>
      </c>
      <c r="HO2091" s="9" t="e">
        <f t="shared" ca="1" si="196"/>
        <v>#REF!</v>
      </c>
      <c r="HP2091" s="9" t="e">
        <f t="shared" ca="1" si="197"/>
        <v>#REF!</v>
      </c>
      <c r="HQ2091" s="9" t="e">
        <f ca="1">IF($GV2091=0,NA(),($GX2091*Controls!#REF!))</f>
        <v>#REF!</v>
      </c>
    </row>
    <row r="2092" spans="198:225" x14ac:dyDescent="0.25">
      <c r="GP2092" s="9" t="e">
        <f ca="1">INDIRECT(ADDRESS(ROW(),Controls!#REF!+30))</f>
        <v>#REF!</v>
      </c>
      <c r="GQ2092" s="9" t="e">
        <f ca="1">INDIRECT(ADDRESS(ROW(),Controls!#REF!+45))</f>
        <v>#REF!</v>
      </c>
      <c r="GR2092" s="9" t="e">
        <f ca="1">INDIRECT(ADDRESS(ROW(),Controls!#REF!+60))</f>
        <v>#REF!</v>
      </c>
      <c r="GS2092" s="9" t="e">
        <f ca="1">INDIRECT(ADDRESS(ROW(),Controls!#REF!+75))</f>
        <v>#REF!</v>
      </c>
      <c r="GT2092" s="9" t="e">
        <f ca="1">INDIRECT(ADDRESS(ROW(),Controls!#REF!+90))</f>
        <v>#REF!</v>
      </c>
      <c r="GU2092" s="9" t="e">
        <f ca="1">INDIRECT(ADDRESS(ROW(),Controls!#REF!+105))</f>
        <v>#REF!</v>
      </c>
      <c r="GV2092" s="9" t="e">
        <f ca="1">INDIRECT(ADDRESS(ROW(),Controls!#REF!+120))</f>
        <v>#REF!</v>
      </c>
      <c r="GW2092" s="9" t="e">
        <f ca="1">INDIRECT(ADDRESS(ROW(),Controls!#REF!+15))</f>
        <v>#REF!</v>
      </c>
      <c r="GX2092" s="9" t="e">
        <f ca="1">INDIRECT(ADDRESS(ROW(),Controls!#REF!+135))</f>
        <v>#REF!</v>
      </c>
      <c r="HJ2092" s="9" t="e">
        <f t="shared" ca="1" si="192"/>
        <v>#REF!</v>
      </c>
      <c r="HK2092" s="9" t="e">
        <f t="shared" ca="1" si="193"/>
        <v>#REF!</v>
      </c>
      <c r="HL2092" s="9" t="e">
        <f t="shared" ca="1" si="194"/>
        <v>#REF!</v>
      </c>
      <c r="HM2092" s="9" t="e">
        <f t="shared" ca="1" si="195"/>
        <v>#REF!</v>
      </c>
      <c r="HN2092" s="9" t="e">
        <f ca="1">SQRT($GS2092*(1-$GS2092/Controls!$D$15))</f>
        <v>#REF!</v>
      </c>
      <c r="HO2092" s="9" t="e">
        <f t="shared" ca="1" si="196"/>
        <v>#REF!</v>
      </c>
      <c r="HP2092" s="9" t="e">
        <f t="shared" ca="1" si="197"/>
        <v>#REF!</v>
      </c>
      <c r="HQ2092" s="9" t="e">
        <f ca="1">IF($GV2092=0,NA(),($GX2092*Controls!#REF!))</f>
        <v>#REF!</v>
      </c>
    </row>
    <row r="2093" spans="198:225" x14ac:dyDescent="0.25">
      <c r="GP2093" s="9" t="e">
        <f ca="1">INDIRECT(ADDRESS(ROW(),Controls!#REF!+30))</f>
        <v>#REF!</v>
      </c>
      <c r="GQ2093" s="9" t="e">
        <f ca="1">INDIRECT(ADDRESS(ROW(),Controls!#REF!+45))</f>
        <v>#REF!</v>
      </c>
      <c r="GR2093" s="9" t="e">
        <f ca="1">INDIRECT(ADDRESS(ROW(),Controls!#REF!+60))</f>
        <v>#REF!</v>
      </c>
      <c r="GS2093" s="9" t="e">
        <f ca="1">INDIRECT(ADDRESS(ROW(),Controls!#REF!+75))</f>
        <v>#REF!</v>
      </c>
      <c r="GT2093" s="9" t="e">
        <f ca="1">INDIRECT(ADDRESS(ROW(),Controls!#REF!+90))</f>
        <v>#REF!</v>
      </c>
      <c r="GU2093" s="9" t="e">
        <f ca="1">INDIRECT(ADDRESS(ROW(),Controls!#REF!+105))</f>
        <v>#REF!</v>
      </c>
      <c r="GV2093" s="9" t="e">
        <f ca="1">INDIRECT(ADDRESS(ROW(),Controls!#REF!+120))</f>
        <v>#REF!</v>
      </c>
      <c r="GW2093" s="9" t="e">
        <f ca="1">INDIRECT(ADDRESS(ROW(),Controls!#REF!+15))</f>
        <v>#REF!</v>
      </c>
      <c r="GX2093" s="9" t="e">
        <f ca="1">INDIRECT(ADDRESS(ROW(),Controls!#REF!+135))</f>
        <v>#REF!</v>
      </c>
      <c r="HJ2093" s="9" t="e">
        <f t="shared" ca="1" si="192"/>
        <v>#REF!</v>
      </c>
      <c r="HK2093" s="9" t="e">
        <f t="shared" ca="1" si="193"/>
        <v>#REF!</v>
      </c>
      <c r="HL2093" s="9" t="e">
        <f t="shared" ca="1" si="194"/>
        <v>#REF!</v>
      </c>
      <c r="HM2093" s="9" t="e">
        <f t="shared" ca="1" si="195"/>
        <v>#REF!</v>
      </c>
      <c r="HN2093" s="9" t="e">
        <f ca="1">SQRT($GS2093*(1-$GS2093/Controls!$D$15))</f>
        <v>#REF!</v>
      </c>
      <c r="HO2093" s="9" t="e">
        <f t="shared" ca="1" si="196"/>
        <v>#REF!</v>
      </c>
      <c r="HP2093" s="9" t="e">
        <f t="shared" ca="1" si="197"/>
        <v>#REF!</v>
      </c>
      <c r="HQ2093" s="9" t="e">
        <f ca="1">IF($GV2093=0,NA(),($GX2093*Controls!#REF!))</f>
        <v>#REF!</v>
      </c>
    </row>
    <row r="2094" spans="198:225" x14ac:dyDescent="0.25">
      <c r="GP2094" s="9" t="e">
        <f ca="1">INDIRECT(ADDRESS(ROW(),Controls!#REF!+30))</f>
        <v>#REF!</v>
      </c>
      <c r="GQ2094" s="9" t="e">
        <f ca="1">INDIRECT(ADDRESS(ROW(),Controls!#REF!+45))</f>
        <v>#REF!</v>
      </c>
      <c r="GR2094" s="9" t="e">
        <f ca="1">INDIRECT(ADDRESS(ROW(),Controls!#REF!+60))</f>
        <v>#REF!</v>
      </c>
      <c r="GS2094" s="9" t="e">
        <f ca="1">INDIRECT(ADDRESS(ROW(),Controls!#REF!+75))</f>
        <v>#REF!</v>
      </c>
      <c r="GT2094" s="9" t="e">
        <f ca="1">INDIRECT(ADDRESS(ROW(),Controls!#REF!+90))</f>
        <v>#REF!</v>
      </c>
      <c r="GU2094" s="9" t="e">
        <f ca="1">INDIRECT(ADDRESS(ROW(),Controls!#REF!+105))</f>
        <v>#REF!</v>
      </c>
      <c r="GV2094" s="9" t="e">
        <f ca="1">INDIRECT(ADDRESS(ROW(),Controls!#REF!+120))</f>
        <v>#REF!</v>
      </c>
      <c r="GW2094" s="9" t="e">
        <f ca="1">INDIRECT(ADDRESS(ROW(),Controls!#REF!+15))</f>
        <v>#REF!</v>
      </c>
      <c r="GX2094" s="9" t="e">
        <f ca="1">INDIRECT(ADDRESS(ROW(),Controls!#REF!+135))</f>
        <v>#REF!</v>
      </c>
      <c r="HJ2094" s="9" t="e">
        <f t="shared" ca="1" si="192"/>
        <v>#REF!</v>
      </c>
      <c r="HK2094" s="9" t="e">
        <f t="shared" ca="1" si="193"/>
        <v>#REF!</v>
      </c>
      <c r="HL2094" s="9" t="e">
        <f t="shared" ca="1" si="194"/>
        <v>#REF!</v>
      </c>
      <c r="HM2094" s="9" t="e">
        <f t="shared" ca="1" si="195"/>
        <v>#REF!</v>
      </c>
      <c r="HN2094" s="9" t="e">
        <f ca="1">SQRT($GS2094*(1-$GS2094/Controls!$D$15))</f>
        <v>#REF!</v>
      </c>
      <c r="HO2094" s="9" t="e">
        <f t="shared" ca="1" si="196"/>
        <v>#REF!</v>
      </c>
      <c r="HP2094" s="9" t="e">
        <f t="shared" ca="1" si="197"/>
        <v>#REF!</v>
      </c>
      <c r="HQ2094" s="9" t="e">
        <f ca="1">IF($GV2094=0,NA(),($GX2094*Controls!#REF!))</f>
        <v>#REF!</v>
      </c>
    </row>
    <row r="2095" spans="198:225" x14ac:dyDescent="0.25">
      <c r="GP2095" s="9" t="e">
        <f ca="1">INDIRECT(ADDRESS(ROW(),Controls!#REF!+30))</f>
        <v>#REF!</v>
      </c>
      <c r="GQ2095" s="9" t="e">
        <f ca="1">INDIRECT(ADDRESS(ROW(),Controls!#REF!+45))</f>
        <v>#REF!</v>
      </c>
      <c r="GR2095" s="9" t="e">
        <f ca="1">INDIRECT(ADDRESS(ROW(),Controls!#REF!+60))</f>
        <v>#REF!</v>
      </c>
      <c r="GS2095" s="9" t="e">
        <f ca="1">INDIRECT(ADDRESS(ROW(),Controls!#REF!+75))</f>
        <v>#REF!</v>
      </c>
      <c r="GT2095" s="9" t="e">
        <f ca="1">INDIRECT(ADDRESS(ROW(),Controls!#REF!+90))</f>
        <v>#REF!</v>
      </c>
      <c r="GU2095" s="9" t="e">
        <f ca="1">INDIRECT(ADDRESS(ROW(),Controls!#REF!+105))</f>
        <v>#REF!</v>
      </c>
      <c r="GV2095" s="9" t="e">
        <f ca="1">INDIRECT(ADDRESS(ROW(),Controls!#REF!+120))</f>
        <v>#REF!</v>
      </c>
      <c r="GW2095" s="9" t="e">
        <f ca="1">INDIRECT(ADDRESS(ROW(),Controls!#REF!+15))</f>
        <v>#REF!</v>
      </c>
      <c r="GX2095" s="9" t="e">
        <f ca="1">INDIRECT(ADDRESS(ROW(),Controls!#REF!+135))</f>
        <v>#REF!</v>
      </c>
      <c r="HJ2095" s="9" t="e">
        <f t="shared" ca="1" si="192"/>
        <v>#REF!</v>
      </c>
      <c r="HK2095" s="9" t="e">
        <f t="shared" ca="1" si="193"/>
        <v>#REF!</v>
      </c>
      <c r="HL2095" s="9" t="e">
        <f t="shared" ca="1" si="194"/>
        <v>#REF!</v>
      </c>
      <c r="HM2095" s="9" t="e">
        <f t="shared" ca="1" si="195"/>
        <v>#REF!</v>
      </c>
      <c r="HN2095" s="9" t="e">
        <f ca="1">SQRT($GS2095*(1-$GS2095/Controls!$D$15))</f>
        <v>#REF!</v>
      </c>
      <c r="HO2095" s="9" t="e">
        <f t="shared" ca="1" si="196"/>
        <v>#REF!</v>
      </c>
      <c r="HP2095" s="9" t="e">
        <f t="shared" ca="1" si="197"/>
        <v>#REF!</v>
      </c>
      <c r="HQ2095" s="9" t="e">
        <f ca="1">IF($GV2095=0,NA(),($GX2095*Controls!#REF!))</f>
        <v>#REF!</v>
      </c>
    </row>
    <row r="2096" spans="198:225" x14ac:dyDescent="0.25">
      <c r="GP2096" s="9" t="e">
        <f ca="1">INDIRECT(ADDRESS(ROW(),Controls!#REF!+30))</f>
        <v>#REF!</v>
      </c>
      <c r="GQ2096" s="9" t="e">
        <f ca="1">INDIRECT(ADDRESS(ROW(),Controls!#REF!+45))</f>
        <v>#REF!</v>
      </c>
      <c r="GR2096" s="9" t="e">
        <f ca="1">INDIRECT(ADDRESS(ROW(),Controls!#REF!+60))</f>
        <v>#REF!</v>
      </c>
      <c r="GS2096" s="9" t="e">
        <f ca="1">INDIRECT(ADDRESS(ROW(),Controls!#REF!+75))</f>
        <v>#REF!</v>
      </c>
      <c r="GT2096" s="9" t="e">
        <f ca="1">INDIRECT(ADDRESS(ROW(),Controls!#REF!+90))</f>
        <v>#REF!</v>
      </c>
      <c r="GU2096" s="9" t="e">
        <f ca="1">INDIRECT(ADDRESS(ROW(),Controls!#REF!+105))</f>
        <v>#REF!</v>
      </c>
      <c r="GV2096" s="9" t="e">
        <f ca="1">INDIRECT(ADDRESS(ROW(),Controls!#REF!+120))</f>
        <v>#REF!</v>
      </c>
      <c r="GW2096" s="9" t="e">
        <f ca="1">INDIRECT(ADDRESS(ROW(),Controls!#REF!+15))</f>
        <v>#REF!</v>
      </c>
      <c r="GX2096" s="9" t="e">
        <f ca="1">INDIRECT(ADDRESS(ROW(),Controls!#REF!+135))</f>
        <v>#REF!</v>
      </c>
      <c r="HJ2096" s="9" t="e">
        <f t="shared" ca="1" si="192"/>
        <v>#REF!</v>
      </c>
      <c r="HK2096" s="9" t="e">
        <f t="shared" ca="1" si="193"/>
        <v>#REF!</v>
      </c>
      <c r="HL2096" s="9" t="e">
        <f t="shared" ca="1" si="194"/>
        <v>#REF!</v>
      </c>
      <c r="HM2096" s="9" t="e">
        <f t="shared" ca="1" si="195"/>
        <v>#REF!</v>
      </c>
      <c r="HN2096" s="9" t="e">
        <f ca="1">SQRT($GS2096*(1-$GS2096/Controls!$D$15))</f>
        <v>#REF!</v>
      </c>
      <c r="HO2096" s="9" t="e">
        <f t="shared" ca="1" si="196"/>
        <v>#REF!</v>
      </c>
      <c r="HP2096" s="9" t="e">
        <f t="shared" ca="1" si="197"/>
        <v>#REF!</v>
      </c>
      <c r="HQ2096" s="9" t="e">
        <f ca="1">IF($GV2096=0,NA(),($GX2096*Controls!#REF!))</f>
        <v>#REF!</v>
      </c>
    </row>
    <row r="2097" spans="198:225" x14ac:dyDescent="0.25">
      <c r="GP2097" s="9" t="e">
        <f ca="1">INDIRECT(ADDRESS(ROW(),Controls!#REF!+30))</f>
        <v>#REF!</v>
      </c>
      <c r="GQ2097" s="9" t="e">
        <f ca="1">INDIRECT(ADDRESS(ROW(),Controls!#REF!+45))</f>
        <v>#REF!</v>
      </c>
      <c r="GR2097" s="9" t="e">
        <f ca="1">INDIRECT(ADDRESS(ROW(),Controls!#REF!+60))</f>
        <v>#REF!</v>
      </c>
      <c r="GS2097" s="9" t="e">
        <f ca="1">INDIRECT(ADDRESS(ROW(),Controls!#REF!+75))</f>
        <v>#REF!</v>
      </c>
      <c r="GT2097" s="9" t="e">
        <f ca="1">INDIRECT(ADDRESS(ROW(),Controls!#REF!+90))</f>
        <v>#REF!</v>
      </c>
      <c r="GU2097" s="9" t="e">
        <f ca="1">INDIRECT(ADDRESS(ROW(),Controls!#REF!+105))</f>
        <v>#REF!</v>
      </c>
      <c r="GV2097" s="9" t="e">
        <f ca="1">INDIRECT(ADDRESS(ROW(),Controls!#REF!+120))</f>
        <v>#REF!</v>
      </c>
      <c r="GW2097" s="9" t="e">
        <f ca="1">INDIRECT(ADDRESS(ROW(),Controls!#REF!+15))</f>
        <v>#REF!</v>
      </c>
      <c r="GX2097" s="9" t="e">
        <f ca="1">INDIRECT(ADDRESS(ROW(),Controls!#REF!+135))</f>
        <v>#REF!</v>
      </c>
      <c r="HJ2097" s="9" t="e">
        <f t="shared" ca="1" si="192"/>
        <v>#REF!</v>
      </c>
      <c r="HK2097" s="9" t="e">
        <f t="shared" ca="1" si="193"/>
        <v>#REF!</v>
      </c>
      <c r="HL2097" s="9" t="e">
        <f t="shared" ca="1" si="194"/>
        <v>#REF!</v>
      </c>
      <c r="HM2097" s="9" t="e">
        <f t="shared" ca="1" si="195"/>
        <v>#REF!</v>
      </c>
      <c r="HN2097" s="9" t="e">
        <f ca="1">SQRT($GS2097*(1-$GS2097/Controls!$D$15))</f>
        <v>#REF!</v>
      </c>
      <c r="HO2097" s="9" t="e">
        <f t="shared" ca="1" si="196"/>
        <v>#REF!</v>
      </c>
      <c r="HP2097" s="9" t="e">
        <f t="shared" ca="1" si="197"/>
        <v>#REF!</v>
      </c>
      <c r="HQ2097" s="9" t="e">
        <f ca="1">IF($GV2097=0,NA(),($GX2097*Controls!#REF!))</f>
        <v>#REF!</v>
      </c>
    </row>
    <row r="2098" spans="198:225" x14ac:dyDescent="0.25">
      <c r="GP2098" s="9" t="e">
        <f ca="1">INDIRECT(ADDRESS(ROW(),Controls!#REF!+30))</f>
        <v>#REF!</v>
      </c>
      <c r="GQ2098" s="9" t="e">
        <f ca="1">INDIRECT(ADDRESS(ROW(),Controls!#REF!+45))</f>
        <v>#REF!</v>
      </c>
      <c r="GR2098" s="9" t="e">
        <f ca="1">INDIRECT(ADDRESS(ROW(),Controls!#REF!+60))</f>
        <v>#REF!</v>
      </c>
      <c r="GS2098" s="9" t="e">
        <f ca="1">INDIRECT(ADDRESS(ROW(),Controls!#REF!+75))</f>
        <v>#REF!</v>
      </c>
      <c r="GT2098" s="9" t="e">
        <f ca="1">INDIRECT(ADDRESS(ROW(),Controls!#REF!+90))</f>
        <v>#REF!</v>
      </c>
      <c r="GU2098" s="9" t="e">
        <f ca="1">INDIRECT(ADDRESS(ROW(),Controls!#REF!+105))</f>
        <v>#REF!</v>
      </c>
      <c r="GV2098" s="9" t="e">
        <f ca="1">INDIRECT(ADDRESS(ROW(),Controls!#REF!+120))</f>
        <v>#REF!</v>
      </c>
      <c r="GW2098" s="9" t="e">
        <f ca="1">INDIRECT(ADDRESS(ROW(),Controls!#REF!+15))</f>
        <v>#REF!</v>
      </c>
      <c r="GX2098" s="9" t="e">
        <f ca="1">INDIRECT(ADDRESS(ROW(),Controls!#REF!+135))</f>
        <v>#REF!</v>
      </c>
      <c r="HJ2098" s="9" t="e">
        <f t="shared" ca="1" si="192"/>
        <v>#REF!</v>
      </c>
      <c r="HK2098" s="9" t="e">
        <f t="shared" ca="1" si="193"/>
        <v>#REF!</v>
      </c>
      <c r="HL2098" s="9" t="e">
        <f t="shared" ca="1" si="194"/>
        <v>#REF!</v>
      </c>
      <c r="HM2098" s="9" t="e">
        <f t="shared" ca="1" si="195"/>
        <v>#REF!</v>
      </c>
      <c r="HN2098" s="9" t="e">
        <f ca="1">SQRT($GS2098*(1-$GS2098/Controls!$D$15))</f>
        <v>#REF!</v>
      </c>
      <c r="HO2098" s="9" t="e">
        <f t="shared" ca="1" si="196"/>
        <v>#REF!</v>
      </c>
      <c r="HP2098" s="9" t="e">
        <f t="shared" ca="1" si="197"/>
        <v>#REF!</v>
      </c>
      <c r="HQ2098" s="9" t="e">
        <f ca="1">IF($GV2098=0,NA(),($GX2098*Controls!#REF!))</f>
        <v>#REF!</v>
      </c>
    </row>
    <row r="2099" spans="198:225" x14ac:dyDescent="0.25">
      <c r="GP2099" s="9" t="e">
        <f ca="1">INDIRECT(ADDRESS(ROW(),Controls!#REF!+30))</f>
        <v>#REF!</v>
      </c>
      <c r="GQ2099" s="9" t="e">
        <f ca="1">INDIRECT(ADDRESS(ROW(),Controls!#REF!+45))</f>
        <v>#REF!</v>
      </c>
      <c r="GR2099" s="9" t="e">
        <f ca="1">INDIRECT(ADDRESS(ROW(),Controls!#REF!+60))</f>
        <v>#REF!</v>
      </c>
      <c r="GS2099" s="9" t="e">
        <f ca="1">INDIRECT(ADDRESS(ROW(),Controls!#REF!+75))</f>
        <v>#REF!</v>
      </c>
      <c r="GT2099" s="9" t="e">
        <f ca="1">INDIRECT(ADDRESS(ROW(),Controls!#REF!+90))</f>
        <v>#REF!</v>
      </c>
      <c r="GU2099" s="9" t="e">
        <f ca="1">INDIRECT(ADDRESS(ROW(),Controls!#REF!+105))</f>
        <v>#REF!</v>
      </c>
      <c r="GV2099" s="9" t="e">
        <f ca="1">INDIRECT(ADDRESS(ROW(),Controls!#REF!+120))</f>
        <v>#REF!</v>
      </c>
      <c r="GW2099" s="9" t="e">
        <f ca="1">INDIRECT(ADDRESS(ROW(),Controls!#REF!+15))</f>
        <v>#REF!</v>
      </c>
      <c r="GX2099" s="9" t="e">
        <f ca="1">INDIRECT(ADDRESS(ROW(),Controls!#REF!+135))</f>
        <v>#REF!</v>
      </c>
      <c r="HJ2099" s="9" t="e">
        <f t="shared" ca="1" si="192"/>
        <v>#REF!</v>
      </c>
      <c r="HK2099" s="9" t="e">
        <f t="shared" ca="1" si="193"/>
        <v>#REF!</v>
      </c>
      <c r="HL2099" s="9" t="e">
        <f t="shared" ca="1" si="194"/>
        <v>#REF!</v>
      </c>
      <c r="HM2099" s="9" t="e">
        <f t="shared" ca="1" si="195"/>
        <v>#REF!</v>
      </c>
      <c r="HN2099" s="9" t="e">
        <f ca="1">SQRT($GS2099*(1-$GS2099/Controls!$D$15))</f>
        <v>#REF!</v>
      </c>
      <c r="HO2099" s="9" t="e">
        <f t="shared" ca="1" si="196"/>
        <v>#REF!</v>
      </c>
      <c r="HP2099" s="9" t="e">
        <f t="shared" ca="1" si="197"/>
        <v>#REF!</v>
      </c>
      <c r="HQ2099" s="9" t="e">
        <f ca="1">IF($GV2099=0,NA(),($GX2099*Controls!#REF!))</f>
        <v>#REF!</v>
      </c>
    </row>
    <row r="2100" spans="198:225" x14ac:dyDescent="0.25">
      <c r="GP2100" s="9" t="e">
        <f ca="1">INDIRECT(ADDRESS(ROW(),Controls!#REF!+30))</f>
        <v>#REF!</v>
      </c>
      <c r="GQ2100" s="9" t="e">
        <f ca="1">INDIRECT(ADDRESS(ROW(),Controls!#REF!+45))</f>
        <v>#REF!</v>
      </c>
      <c r="GR2100" s="9" t="e">
        <f ca="1">INDIRECT(ADDRESS(ROW(),Controls!#REF!+60))</f>
        <v>#REF!</v>
      </c>
      <c r="GS2100" s="9" t="e">
        <f ca="1">INDIRECT(ADDRESS(ROW(),Controls!#REF!+75))</f>
        <v>#REF!</v>
      </c>
      <c r="GT2100" s="9" t="e">
        <f ca="1">INDIRECT(ADDRESS(ROW(),Controls!#REF!+90))</f>
        <v>#REF!</v>
      </c>
      <c r="GU2100" s="9" t="e">
        <f ca="1">INDIRECT(ADDRESS(ROW(),Controls!#REF!+105))</f>
        <v>#REF!</v>
      </c>
      <c r="GV2100" s="9" t="e">
        <f ca="1">INDIRECT(ADDRESS(ROW(),Controls!#REF!+120))</f>
        <v>#REF!</v>
      </c>
      <c r="GW2100" s="9" t="e">
        <f ca="1">INDIRECT(ADDRESS(ROW(),Controls!#REF!+15))</f>
        <v>#REF!</v>
      </c>
      <c r="GX2100" s="9" t="e">
        <f ca="1">INDIRECT(ADDRESS(ROW(),Controls!#REF!+135))</f>
        <v>#REF!</v>
      </c>
      <c r="HJ2100" s="9" t="e">
        <f t="shared" ca="1" si="192"/>
        <v>#REF!</v>
      </c>
      <c r="HK2100" s="9" t="e">
        <f t="shared" ca="1" si="193"/>
        <v>#REF!</v>
      </c>
      <c r="HL2100" s="9" t="e">
        <f t="shared" ca="1" si="194"/>
        <v>#REF!</v>
      </c>
      <c r="HM2100" s="9" t="e">
        <f t="shared" ca="1" si="195"/>
        <v>#REF!</v>
      </c>
      <c r="HN2100" s="9" t="e">
        <f ca="1">SQRT($GS2100*(1-$GS2100/Controls!$D$15))</f>
        <v>#REF!</v>
      </c>
      <c r="HO2100" s="9" t="e">
        <f t="shared" ca="1" si="196"/>
        <v>#REF!</v>
      </c>
      <c r="HP2100" s="9" t="e">
        <f t="shared" ca="1" si="197"/>
        <v>#REF!</v>
      </c>
      <c r="HQ2100" s="9" t="e">
        <f ca="1">IF($GV2100=0,NA(),($GX2100*Controls!#REF!))</f>
        <v>#REF!</v>
      </c>
    </row>
    <row r="2101" spans="198:225" x14ac:dyDescent="0.25">
      <c r="GP2101" s="9" t="e">
        <f ca="1">INDIRECT(ADDRESS(ROW(),Controls!#REF!+30))</f>
        <v>#REF!</v>
      </c>
      <c r="GQ2101" s="9" t="e">
        <f ca="1">INDIRECT(ADDRESS(ROW(),Controls!#REF!+45))</f>
        <v>#REF!</v>
      </c>
      <c r="GR2101" s="9" t="e">
        <f ca="1">INDIRECT(ADDRESS(ROW(),Controls!#REF!+60))</f>
        <v>#REF!</v>
      </c>
      <c r="GS2101" s="9" t="e">
        <f ca="1">INDIRECT(ADDRESS(ROW(),Controls!#REF!+75))</f>
        <v>#REF!</v>
      </c>
      <c r="GT2101" s="9" t="e">
        <f ca="1">INDIRECT(ADDRESS(ROW(),Controls!#REF!+90))</f>
        <v>#REF!</v>
      </c>
      <c r="GU2101" s="9" t="e">
        <f ca="1">INDIRECT(ADDRESS(ROW(),Controls!#REF!+105))</f>
        <v>#REF!</v>
      </c>
      <c r="GV2101" s="9" t="e">
        <f ca="1">INDIRECT(ADDRESS(ROW(),Controls!#REF!+120))</f>
        <v>#REF!</v>
      </c>
      <c r="GW2101" s="9" t="e">
        <f ca="1">INDIRECT(ADDRESS(ROW(),Controls!#REF!+15))</f>
        <v>#REF!</v>
      </c>
      <c r="GX2101" s="9" t="e">
        <f ca="1">INDIRECT(ADDRESS(ROW(),Controls!#REF!+135))</f>
        <v>#REF!</v>
      </c>
      <c r="HJ2101" s="9" t="e">
        <f t="shared" ca="1" si="192"/>
        <v>#REF!</v>
      </c>
      <c r="HK2101" s="9" t="e">
        <f t="shared" ca="1" si="193"/>
        <v>#REF!</v>
      </c>
      <c r="HL2101" s="9" t="e">
        <f t="shared" ca="1" si="194"/>
        <v>#REF!</v>
      </c>
      <c r="HM2101" s="9" t="e">
        <f t="shared" ca="1" si="195"/>
        <v>#REF!</v>
      </c>
      <c r="HN2101" s="9" t="e">
        <f ca="1">SQRT($GS2101*(1-$GS2101/Controls!$D$15))</f>
        <v>#REF!</v>
      </c>
      <c r="HO2101" s="9" t="e">
        <f t="shared" ca="1" si="196"/>
        <v>#REF!</v>
      </c>
      <c r="HP2101" s="9" t="e">
        <f t="shared" ca="1" si="197"/>
        <v>#REF!</v>
      </c>
      <c r="HQ2101" s="9" t="e">
        <f ca="1">IF($GV2101=0,NA(),($GX2101*Controls!#REF!))</f>
        <v>#REF!</v>
      </c>
    </row>
    <row r="2102" spans="198:225" x14ac:dyDescent="0.25">
      <c r="GP2102" s="9" t="e">
        <f ca="1">INDIRECT(ADDRESS(ROW(),Controls!#REF!+30))</f>
        <v>#REF!</v>
      </c>
      <c r="GQ2102" s="9" t="e">
        <f ca="1">INDIRECT(ADDRESS(ROW(),Controls!#REF!+45))</f>
        <v>#REF!</v>
      </c>
      <c r="GR2102" s="9" t="e">
        <f ca="1">INDIRECT(ADDRESS(ROW(),Controls!#REF!+60))</f>
        <v>#REF!</v>
      </c>
      <c r="GS2102" s="9" t="e">
        <f ca="1">INDIRECT(ADDRESS(ROW(),Controls!#REF!+75))</f>
        <v>#REF!</v>
      </c>
      <c r="GT2102" s="9" t="e">
        <f ca="1">INDIRECT(ADDRESS(ROW(),Controls!#REF!+90))</f>
        <v>#REF!</v>
      </c>
      <c r="GU2102" s="9" t="e">
        <f ca="1">INDIRECT(ADDRESS(ROW(),Controls!#REF!+105))</f>
        <v>#REF!</v>
      </c>
      <c r="GV2102" s="9" t="e">
        <f ca="1">INDIRECT(ADDRESS(ROW(),Controls!#REF!+120))</f>
        <v>#REF!</v>
      </c>
      <c r="GW2102" s="9" t="e">
        <f ca="1">INDIRECT(ADDRESS(ROW(),Controls!#REF!+15))</f>
        <v>#REF!</v>
      </c>
      <c r="GX2102" s="9" t="e">
        <f ca="1">INDIRECT(ADDRESS(ROW(),Controls!#REF!+135))</f>
        <v>#REF!</v>
      </c>
      <c r="HJ2102" s="9" t="e">
        <f t="shared" ca="1" si="192"/>
        <v>#REF!</v>
      </c>
      <c r="HK2102" s="9" t="e">
        <f t="shared" ca="1" si="193"/>
        <v>#REF!</v>
      </c>
      <c r="HL2102" s="9" t="e">
        <f t="shared" ca="1" si="194"/>
        <v>#REF!</v>
      </c>
      <c r="HM2102" s="9" t="e">
        <f t="shared" ca="1" si="195"/>
        <v>#REF!</v>
      </c>
      <c r="HN2102" s="9" t="e">
        <f ca="1">SQRT($GS2102*(1-$GS2102/Controls!$D$15))</f>
        <v>#REF!</v>
      </c>
      <c r="HO2102" s="9" t="e">
        <f t="shared" ca="1" si="196"/>
        <v>#REF!</v>
      </c>
      <c r="HP2102" s="9" t="e">
        <f t="shared" ca="1" si="197"/>
        <v>#REF!</v>
      </c>
      <c r="HQ2102" s="9" t="e">
        <f ca="1">IF($GV2102=0,NA(),($GX2102*Controls!#REF!))</f>
        <v>#REF!</v>
      </c>
    </row>
    <row r="2103" spans="198:225" x14ac:dyDescent="0.25">
      <c r="GP2103" s="9" t="e">
        <f ca="1">INDIRECT(ADDRESS(ROW(),Controls!#REF!+30))</f>
        <v>#REF!</v>
      </c>
      <c r="GQ2103" s="9" t="e">
        <f ca="1">INDIRECT(ADDRESS(ROW(),Controls!#REF!+45))</f>
        <v>#REF!</v>
      </c>
      <c r="GR2103" s="9" t="e">
        <f ca="1">INDIRECT(ADDRESS(ROW(),Controls!#REF!+60))</f>
        <v>#REF!</v>
      </c>
      <c r="GS2103" s="9" t="e">
        <f ca="1">INDIRECT(ADDRESS(ROW(),Controls!#REF!+75))</f>
        <v>#REF!</v>
      </c>
      <c r="GT2103" s="9" t="e">
        <f ca="1">INDIRECT(ADDRESS(ROW(),Controls!#REF!+90))</f>
        <v>#REF!</v>
      </c>
      <c r="GU2103" s="9" t="e">
        <f ca="1">INDIRECT(ADDRESS(ROW(),Controls!#REF!+105))</f>
        <v>#REF!</v>
      </c>
      <c r="GV2103" s="9" t="e">
        <f ca="1">INDIRECT(ADDRESS(ROW(),Controls!#REF!+120))</f>
        <v>#REF!</v>
      </c>
      <c r="GW2103" s="9" t="e">
        <f ca="1">INDIRECT(ADDRESS(ROW(),Controls!#REF!+15))</f>
        <v>#REF!</v>
      </c>
      <c r="GX2103" s="9" t="e">
        <f ca="1">INDIRECT(ADDRESS(ROW(),Controls!#REF!+135))</f>
        <v>#REF!</v>
      </c>
      <c r="HJ2103" s="9" t="e">
        <f t="shared" ca="1" si="192"/>
        <v>#REF!</v>
      </c>
      <c r="HK2103" s="9" t="e">
        <f t="shared" ca="1" si="193"/>
        <v>#REF!</v>
      </c>
      <c r="HL2103" s="9" t="e">
        <f t="shared" ca="1" si="194"/>
        <v>#REF!</v>
      </c>
      <c r="HM2103" s="9" t="e">
        <f t="shared" ca="1" si="195"/>
        <v>#REF!</v>
      </c>
      <c r="HN2103" s="9" t="e">
        <f ca="1">SQRT($GS2103*(1-$GS2103/Controls!$D$15))</f>
        <v>#REF!</v>
      </c>
      <c r="HO2103" s="9" t="e">
        <f t="shared" ca="1" si="196"/>
        <v>#REF!</v>
      </c>
      <c r="HP2103" s="9" t="e">
        <f t="shared" ca="1" si="197"/>
        <v>#REF!</v>
      </c>
      <c r="HQ2103" s="9" t="e">
        <f ca="1">IF($GV2103=0,NA(),($GX2103*Controls!#REF!))</f>
        <v>#REF!</v>
      </c>
    </row>
    <row r="2104" spans="198:225" x14ac:dyDescent="0.25">
      <c r="GP2104" s="9" t="e">
        <f ca="1">INDIRECT(ADDRESS(ROW(),Controls!#REF!+30))</f>
        <v>#REF!</v>
      </c>
      <c r="GQ2104" s="9" t="e">
        <f ca="1">INDIRECT(ADDRESS(ROW(),Controls!#REF!+45))</f>
        <v>#REF!</v>
      </c>
      <c r="GR2104" s="9" t="e">
        <f ca="1">INDIRECT(ADDRESS(ROW(),Controls!#REF!+60))</f>
        <v>#REF!</v>
      </c>
      <c r="GS2104" s="9" t="e">
        <f ca="1">INDIRECT(ADDRESS(ROW(),Controls!#REF!+75))</f>
        <v>#REF!</v>
      </c>
      <c r="GT2104" s="9" t="e">
        <f ca="1">INDIRECT(ADDRESS(ROW(),Controls!#REF!+90))</f>
        <v>#REF!</v>
      </c>
      <c r="GU2104" s="9" t="e">
        <f ca="1">INDIRECT(ADDRESS(ROW(),Controls!#REF!+105))</f>
        <v>#REF!</v>
      </c>
      <c r="GV2104" s="9" t="e">
        <f ca="1">INDIRECT(ADDRESS(ROW(),Controls!#REF!+120))</f>
        <v>#REF!</v>
      </c>
      <c r="GW2104" s="9" t="e">
        <f ca="1">INDIRECT(ADDRESS(ROW(),Controls!#REF!+15))</f>
        <v>#REF!</v>
      </c>
      <c r="GX2104" s="9" t="e">
        <f ca="1">INDIRECT(ADDRESS(ROW(),Controls!#REF!+135))</f>
        <v>#REF!</v>
      </c>
      <c r="HJ2104" s="9" t="e">
        <f t="shared" ca="1" si="192"/>
        <v>#REF!</v>
      </c>
      <c r="HK2104" s="9" t="e">
        <f t="shared" ca="1" si="193"/>
        <v>#REF!</v>
      </c>
      <c r="HL2104" s="9" t="e">
        <f t="shared" ca="1" si="194"/>
        <v>#REF!</v>
      </c>
      <c r="HM2104" s="9" t="e">
        <f t="shared" ca="1" si="195"/>
        <v>#REF!</v>
      </c>
      <c r="HN2104" s="9" t="e">
        <f ca="1">SQRT($GS2104*(1-$GS2104/Controls!$D$15))</f>
        <v>#REF!</v>
      </c>
      <c r="HO2104" s="9" t="e">
        <f t="shared" ca="1" si="196"/>
        <v>#REF!</v>
      </c>
      <c r="HP2104" s="9" t="e">
        <f t="shared" ca="1" si="197"/>
        <v>#REF!</v>
      </c>
      <c r="HQ2104" s="9" t="e">
        <f ca="1">IF($GV2104=0,NA(),($GX2104*Controls!#REF!))</f>
        <v>#REF!</v>
      </c>
    </row>
    <row r="2105" spans="198:225" x14ac:dyDescent="0.25">
      <c r="GP2105" s="9" t="e">
        <f ca="1">INDIRECT(ADDRESS(ROW(),Controls!#REF!+30))</f>
        <v>#REF!</v>
      </c>
      <c r="GQ2105" s="9" t="e">
        <f ca="1">INDIRECT(ADDRESS(ROW(),Controls!#REF!+45))</f>
        <v>#REF!</v>
      </c>
      <c r="GR2105" s="9" t="e">
        <f ca="1">INDIRECT(ADDRESS(ROW(),Controls!#REF!+60))</f>
        <v>#REF!</v>
      </c>
      <c r="GS2105" s="9" t="e">
        <f ca="1">INDIRECT(ADDRESS(ROW(),Controls!#REF!+75))</f>
        <v>#REF!</v>
      </c>
      <c r="GT2105" s="9" t="e">
        <f ca="1">INDIRECT(ADDRESS(ROW(),Controls!#REF!+90))</f>
        <v>#REF!</v>
      </c>
      <c r="GU2105" s="9" t="e">
        <f ca="1">INDIRECT(ADDRESS(ROW(),Controls!#REF!+105))</f>
        <v>#REF!</v>
      </c>
      <c r="GV2105" s="9" t="e">
        <f ca="1">INDIRECT(ADDRESS(ROW(),Controls!#REF!+120))</f>
        <v>#REF!</v>
      </c>
      <c r="GW2105" s="9" t="e">
        <f ca="1">INDIRECT(ADDRESS(ROW(),Controls!#REF!+15))</f>
        <v>#REF!</v>
      </c>
      <c r="GX2105" s="9" t="e">
        <f ca="1">INDIRECT(ADDRESS(ROW(),Controls!#REF!+135))</f>
        <v>#REF!</v>
      </c>
      <c r="HJ2105" s="9" t="e">
        <f t="shared" ca="1" si="192"/>
        <v>#REF!</v>
      </c>
      <c r="HK2105" s="9" t="e">
        <f t="shared" ca="1" si="193"/>
        <v>#REF!</v>
      </c>
      <c r="HL2105" s="9" t="e">
        <f t="shared" ca="1" si="194"/>
        <v>#REF!</v>
      </c>
      <c r="HM2105" s="9" t="e">
        <f t="shared" ca="1" si="195"/>
        <v>#REF!</v>
      </c>
      <c r="HN2105" s="9" t="e">
        <f ca="1">SQRT($GS2105*(1-$GS2105/Controls!$D$15))</f>
        <v>#REF!</v>
      </c>
      <c r="HO2105" s="9" t="e">
        <f t="shared" ca="1" si="196"/>
        <v>#REF!</v>
      </c>
      <c r="HP2105" s="9" t="e">
        <f t="shared" ca="1" si="197"/>
        <v>#REF!</v>
      </c>
      <c r="HQ2105" s="9" t="e">
        <f ca="1">IF($GV2105=0,NA(),($GX2105*Controls!#REF!))</f>
        <v>#REF!</v>
      </c>
    </row>
    <row r="2106" spans="198:225" x14ac:dyDescent="0.25">
      <c r="GP2106" s="9" t="e">
        <f ca="1">INDIRECT(ADDRESS(ROW(),Controls!#REF!+30))</f>
        <v>#REF!</v>
      </c>
      <c r="GQ2106" s="9" t="e">
        <f ca="1">INDIRECT(ADDRESS(ROW(),Controls!#REF!+45))</f>
        <v>#REF!</v>
      </c>
      <c r="GR2106" s="9" t="e">
        <f ca="1">INDIRECT(ADDRESS(ROW(),Controls!#REF!+60))</f>
        <v>#REF!</v>
      </c>
      <c r="GS2106" s="9" t="e">
        <f ca="1">INDIRECT(ADDRESS(ROW(),Controls!#REF!+75))</f>
        <v>#REF!</v>
      </c>
      <c r="GT2106" s="9" t="e">
        <f ca="1">INDIRECT(ADDRESS(ROW(),Controls!#REF!+90))</f>
        <v>#REF!</v>
      </c>
      <c r="GU2106" s="9" t="e">
        <f ca="1">INDIRECT(ADDRESS(ROW(),Controls!#REF!+105))</f>
        <v>#REF!</v>
      </c>
      <c r="GV2106" s="9" t="e">
        <f ca="1">INDIRECT(ADDRESS(ROW(),Controls!#REF!+120))</f>
        <v>#REF!</v>
      </c>
      <c r="GW2106" s="9" t="e">
        <f ca="1">INDIRECT(ADDRESS(ROW(),Controls!#REF!+15))</f>
        <v>#REF!</v>
      </c>
      <c r="GX2106" s="9" t="e">
        <f ca="1">INDIRECT(ADDRESS(ROW(),Controls!#REF!+135))</f>
        <v>#REF!</v>
      </c>
      <c r="HJ2106" s="9" t="e">
        <f t="shared" ca="1" si="192"/>
        <v>#REF!</v>
      </c>
      <c r="HK2106" s="9" t="e">
        <f t="shared" ca="1" si="193"/>
        <v>#REF!</v>
      </c>
      <c r="HL2106" s="9" t="e">
        <f t="shared" ca="1" si="194"/>
        <v>#REF!</v>
      </c>
      <c r="HM2106" s="9" t="e">
        <f t="shared" ca="1" si="195"/>
        <v>#REF!</v>
      </c>
      <c r="HN2106" s="9" t="e">
        <f ca="1">SQRT($GS2106*(1-$GS2106/Controls!$D$15))</f>
        <v>#REF!</v>
      </c>
      <c r="HO2106" s="9" t="e">
        <f t="shared" ca="1" si="196"/>
        <v>#REF!</v>
      </c>
      <c r="HP2106" s="9" t="e">
        <f t="shared" ca="1" si="197"/>
        <v>#REF!</v>
      </c>
      <c r="HQ2106" s="9" t="e">
        <f ca="1">IF($GV2106=0,NA(),($GX2106*Controls!#REF!))</f>
        <v>#REF!</v>
      </c>
    </row>
    <row r="2107" spans="198:225" x14ac:dyDescent="0.25">
      <c r="GP2107" s="9" t="e">
        <f ca="1">INDIRECT(ADDRESS(ROW(),Controls!#REF!+30))</f>
        <v>#REF!</v>
      </c>
      <c r="GQ2107" s="9" t="e">
        <f ca="1">INDIRECT(ADDRESS(ROW(),Controls!#REF!+45))</f>
        <v>#REF!</v>
      </c>
      <c r="GR2107" s="9" t="e">
        <f ca="1">INDIRECT(ADDRESS(ROW(),Controls!#REF!+60))</f>
        <v>#REF!</v>
      </c>
      <c r="GS2107" s="9" t="e">
        <f ca="1">INDIRECT(ADDRESS(ROW(),Controls!#REF!+75))</f>
        <v>#REF!</v>
      </c>
      <c r="GT2107" s="9" t="e">
        <f ca="1">INDIRECT(ADDRESS(ROW(),Controls!#REF!+90))</f>
        <v>#REF!</v>
      </c>
      <c r="GU2107" s="9" t="e">
        <f ca="1">INDIRECT(ADDRESS(ROW(),Controls!#REF!+105))</f>
        <v>#REF!</v>
      </c>
      <c r="GV2107" s="9" t="e">
        <f ca="1">INDIRECT(ADDRESS(ROW(),Controls!#REF!+120))</f>
        <v>#REF!</v>
      </c>
      <c r="GW2107" s="9" t="e">
        <f ca="1">INDIRECT(ADDRESS(ROW(),Controls!#REF!+15))</f>
        <v>#REF!</v>
      </c>
      <c r="GX2107" s="9" t="e">
        <f ca="1">INDIRECT(ADDRESS(ROW(),Controls!#REF!+135))</f>
        <v>#REF!</v>
      </c>
      <c r="HJ2107" s="9" t="e">
        <f t="shared" ca="1" si="192"/>
        <v>#REF!</v>
      </c>
      <c r="HK2107" s="9" t="e">
        <f t="shared" ca="1" si="193"/>
        <v>#REF!</v>
      </c>
      <c r="HL2107" s="9" t="e">
        <f t="shared" ca="1" si="194"/>
        <v>#REF!</v>
      </c>
      <c r="HM2107" s="9" t="e">
        <f t="shared" ca="1" si="195"/>
        <v>#REF!</v>
      </c>
      <c r="HN2107" s="9" t="e">
        <f ca="1">SQRT($GS2107*(1-$GS2107/Controls!$D$15))</f>
        <v>#REF!</v>
      </c>
      <c r="HO2107" s="9" t="e">
        <f t="shared" ca="1" si="196"/>
        <v>#REF!</v>
      </c>
      <c r="HP2107" s="9" t="e">
        <f t="shared" ca="1" si="197"/>
        <v>#REF!</v>
      </c>
      <c r="HQ2107" s="9" t="e">
        <f ca="1">IF($GV2107=0,NA(),($GX2107*Controls!#REF!))</f>
        <v>#REF!</v>
      </c>
    </row>
    <row r="2108" spans="198:225" x14ac:dyDescent="0.25">
      <c r="GP2108" s="9" t="e">
        <f ca="1">INDIRECT(ADDRESS(ROW(),Controls!#REF!+30))</f>
        <v>#REF!</v>
      </c>
      <c r="GQ2108" s="9" t="e">
        <f ca="1">INDIRECT(ADDRESS(ROW(),Controls!#REF!+45))</f>
        <v>#REF!</v>
      </c>
      <c r="GR2108" s="9" t="e">
        <f ca="1">INDIRECT(ADDRESS(ROW(),Controls!#REF!+60))</f>
        <v>#REF!</v>
      </c>
      <c r="GS2108" s="9" t="e">
        <f ca="1">INDIRECT(ADDRESS(ROW(),Controls!#REF!+75))</f>
        <v>#REF!</v>
      </c>
      <c r="GT2108" s="9" t="e">
        <f ca="1">INDIRECT(ADDRESS(ROW(),Controls!#REF!+90))</f>
        <v>#REF!</v>
      </c>
      <c r="GU2108" s="9" t="e">
        <f ca="1">INDIRECT(ADDRESS(ROW(),Controls!#REF!+105))</f>
        <v>#REF!</v>
      </c>
      <c r="GV2108" s="9" t="e">
        <f ca="1">INDIRECT(ADDRESS(ROW(),Controls!#REF!+120))</f>
        <v>#REF!</v>
      </c>
      <c r="GW2108" s="9" t="e">
        <f ca="1">INDIRECT(ADDRESS(ROW(),Controls!#REF!+15))</f>
        <v>#REF!</v>
      </c>
      <c r="GX2108" s="9" t="e">
        <f ca="1">INDIRECT(ADDRESS(ROW(),Controls!#REF!+135))</f>
        <v>#REF!</v>
      </c>
      <c r="HJ2108" s="9" t="e">
        <f t="shared" ca="1" si="192"/>
        <v>#REF!</v>
      </c>
      <c r="HK2108" s="9" t="e">
        <f t="shared" ca="1" si="193"/>
        <v>#REF!</v>
      </c>
      <c r="HL2108" s="9" t="e">
        <f t="shared" ca="1" si="194"/>
        <v>#REF!</v>
      </c>
      <c r="HM2108" s="9" t="e">
        <f t="shared" ca="1" si="195"/>
        <v>#REF!</v>
      </c>
      <c r="HN2108" s="9" t="e">
        <f ca="1">SQRT($GS2108*(1-$GS2108/Controls!$D$15))</f>
        <v>#REF!</v>
      </c>
      <c r="HO2108" s="9" t="e">
        <f t="shared" ca="1" si="196"/>
        <v>#REF!</v>
      </c>
      <c r="HP2108" s="9" t="e">
        <f t="shared" ca="1" si="197"/>
        <v>#REF!</v>
      </c>
      <c r="HQ2108" s="9" t="e">
        <f ca="1">IF($GV2108=0,NA(),($GX2108*Controls!#REF!))</f>
        <v>#REF!</v>
      </c>
    </row>
    <row r="2109" spans="198:225" x14ac:dyDescent="0.25">
      <c r="GP2109" s="9" t="e">
        <f ca="1">INDIRECT(ADDRESS(ROW(),Controls!#REF!+30))</f>
        <v>#REF!</v>
      </c>
      <c r="GQ2109" s="9" t="e">
        <f ca="1">INDIRECT(ADDRESS(ROW(),Controls!#REF!+45))</f>
        <v>#REF!</v>
      </c>
      <c r="GR2109" s="9" t="e">
        <f ca="1">INDIRECT(ADDRESS(ROW(),Controls!#REF!+60))</f>
        <v>#REF!</v>
      </c>
      <c r="GS2109" s="9" t="e">
        <f ca="1">INDIRECT(ADDRESS(ROW(),Controls!#REF!+75))</f>
        <v>#REF!</v>
      </c>
      <c r="GT2109" s="9" t="e">
        <f ca="1">INDIRECT(ADDRESS(ROW(),Controls!#REF!+90))</f>
        <v>#REF!</v>
      </c>
      <c r="GU2109" s="9" t="e">
        <f ca="1">INDIRECT(ADDRESS(ROW(),Controls!#REF!+105))</f>
        <v>#REF!</v>
      </c>
      <c r="GV2109" s="9" t="e">
        <f ca="1">INDIRECT(ADDRESS(ROW(),Controls!#REF!+120))</f>
        <v>#REF!</v>
      </c>
      <c r="GW2109" s="9" t="e">
        <f ca="1">INDIRECT(ADDRESS(ROW(),Controls!#REF!+15))</f>
        <v>#REF!</v>
      </c>
      <c r="GX2109" s="9" t="e">
        <f ca="1">INDIRECT(ADDRESS(ROW(),Controls!#REF!+135))</f>
        <v>#REF!</v>
      </c>
      <c r="HJ2109" s="9" t="e">
        <f t="shared" ca="1" si="192"/>
        <v>#REF!</v>
      </c>
      <c r="HK2109" s="9" t="e">
        <f t="shared" ca="1" si="193"/>
        <v>#REF!</v>
      </c>
      <c r="HL2109" s="9" t="e">
        <f t="shared" ca="1" si="194"/>
        <v>#REF!</v>
      </c>
      <c r="HM2109" s="9" t="e">
        <f t="shared" ca="1" si="195"/>
        <v>#REF!</v>
      </c>
      <c r="HN2109" s="9" t="e">
        <f ca="1">SQRT($GS2109*(1-$GS2109/Controls!$D$15))</f>
        <v>#REF!</v>
      </c>
      <c r="HO2109" s="9" t="e">
        <f t="shared" ca="1" si="196"/>
        <v>#REF!</v>
      </c>
      <c r="HP2109" s="9" t="e">
        <f t="shared" ca="1" si="197"/>
        <v>#REF!</v>
      </c>
      <c r="HQ2109" s="9" t="e">
        <f ca="1">IF($GV2109=0,NA(),($GX2109*Controls!#REF!))</f>
        <v>#REF!</v>
      </c>
    </row>
    <row r="2110" spans="198:225" x14ac:dyDescent="0.25">
      <c r="GP2110" s="9" t="e">
        <f ca="1">INDIRECT(ADDRESS(ROW(),Controls!#REF!+30))</f>
        <v>#REF!</v>
      </c>
      <c r="GQ2110" s="9" t="e">
        <f ca="1">INDIRECT(ADDRESS(ROW(),Controls!#REF!+45))</f>
        <v>#REF!</v>
      </c>
      <c r="GR2110" s="9" t="e">
        <f ca="1">INDIRECT(ADDRESS(ROW(),Controls!#REF!+60))</f>
        <v>#REF!</v>
      </c>
      <c r="GS2110" s="9" t="e">
        <f ca="1">INDIRECT(ADDRESS(ROW(),Controls!#REF!+75))</f>
        <v>#REF!</v>
      </c>
      <c r="GT2110" s="9" t="e">
        <f ca="1">INDIRECT(ADDRESS(ROW(),Controls!#REF!+90))</f>
        <v>#REF!</v>
      </c>
      <c r="GU2110" s="9" t="e">
        <f ca="1">INDIRECT(ADDRESS(ROW(),Controls!#REF!+105))</f>
        <v>#REF!</v>
      </c>
      <c r="GV2110" s="9" t="e">
        <f ca="1">INDIRECT(ADDRESS(ROW(),Controls!#REF!+120))</f>
        <v>#REF!</v>
      </c>
      <c r="GW2110" s="9" t="e">
        <f ca="1">INDIRECT(ADDRESS(ROW(),Controls!#REF!+15))</f>
        <v>#REF!</v>
      </c>
      <c r="GX2110" s="9" t="e">
        <f ca="1">INDIRECT(ADDRESS(ROW(),Controls!#REF!+135))</f>
        <v>#REF!</v>
      </c>
      <c r="HJ2110" s="9" t="e">
        <f t="shared" ca="1" si="192"/>
        <v>#REF!</v>
      </c>
      <c r="HK2110" s="9" t="e">
        <f t="shared" ca="1" si="193"/>
        <v>#REF!</v>
      </c>
      <c r="HL2110" s="9" t="e">
        <f t="shared" ca="1" si="194"/>
        <v>#REF!</v>
      </c>
      <c r="HM2110" s="9" t="e">
        <f t="shared" ca="1" si="195"/>
        <v>#REF!</v>
      </c>
      <c r="HN2110" s="9" t="e">
        <f ca="1">SQRT($GS2110*(1-$GS2110/Controls!$D$15))</f>
        <v>#REF!</v>
      </c>
      <c r="HO2110" s="9" t="e">
        <f t="shared" ca="1" si="196"/>
        <v>#REF!</v>
      </c>
      <c r="HP2110" s="9" t="e">
        <f t="shared" ca="1" si="197"/>
        <v>#REF!</v>
      </c>
      <c r="HQ2110" s="9" t="e">
        <f ca="1">IF($GV2110=0,NA(),($GX2110*Controls!#REF!))</f>
        <v>#REF!</v>
      </c>
    </row>
    <row r="2111" spans="198:225" x14ac:dyDescent="0.25">
      <c r="GP2111" s="9" t="e">
        <f ca="1">INDIRECT(ADDRESS(ROW(),Controls!#REF!+30))</f>
        <v>#REF!</v>
      </c>
      <c r="GQ2111" s="9" t="e">
        <f ca="1">INDIRECT(ADDRESS(ROW(),Controls!#REF!+45))</f>
        <v>#REF!</v>
      </c>
      <c r="GR2111" s="9" t="e">
        <f ca="1">INDIRECT(ADDRESS(ROW(),Controls!#REF!+60))</f>
        <v>#REF!</v>
      </c>
      <c r="GS2111" s="9" t="e">
        <f ca="1">INDIRECT(ADDRESS(ROW(),Controls!#REF!+75))</f>
        <v>#REF!</v>
      </c>
      <c r="GT2111" s="9" t="e">
        <f ca="1">INDIRECT(ADDRESS(ROW(),Controls!#REF!+90))</f>
        <v>#REF!</v>
      </c>
      <c r="GU2111" s="9" t="e">
        <f ca="1">INDIRECT(ADDRESS(ROW(),Controls!#REF!+105))</f>
        <v>#REF!</v>
      </c>
      <c r="GV2111" s="9" t="e">
        <f ca="1">INDIRECT(ADDRESS(ROW(),Controls!#REF!+120))</f>
        <v>#REF!</v>
      </c>
      <c r="GW2111" s="9" t="e">
        <f ca="1">INDIRECT(ADDRESS(ROW(),Controls!#REF!+15))</f>
        <v>#REF!</v>
      </c>
      <c r="GX2111" s="9" t="e">
        <f ca="1">INDIRECT(ADDRESS(ROW(),Controls!#REF!+135))</f>
        <v>#REF!</v>
      </c>
      <c r="HJ2111" s="9" t="e">
        <f t="shared" ca="1" si="192"/>
        <v>#REF!</v>
      </c>
      <c r="HK2111" s="9" t="e">
        <f t="shared" ca="1" si="193"/>
        <v>#REF!</v>
      </c>
      <c r="HL2111" s="9" t="e">
        <f t="shared" ca="1" si="194"/>
        <v>#REF!</v>
      </c>
      <c r="HM2111" s="9" t="e">
        <f t="shared" ca="1" si="195"/>
        <v>#REF!</v>
      </c>
      <c r="HN2111" s="9" t="e">
        <f ca="1">SQRT($GS2111*(1-$GS2111/Controls!$D$15))</f>
        <v>#REF!</v>
      </c>
      <c r="HO2111" s="9" t="e">
        <f t="shared" ca="1" si="196"/>
        <v>#REF!</v>
      </c>
      <c r="HP2111" s="9" t="e">
        <f t="shared" ca="1" si="197"/>
        <v>#REF!</v>
      </c>
      <c r="HQ2111" s="9" t="e">
        <f ca="1">IF($GV2111=0,NA(),($GX2111*Controls!#REF!))</f>
        <v>#REF!</v>
      </c>
    </row>
    <row r="2112" spans="198:225" x14ac:dyDescent="0.25">
      <c r="GP2112" s="9" t="e">
        <f ca="1">INDIRECT(ADDRESS(ROW(),Controls!#REF!+30))</f>
        <v>#REF!</v>
      </c>
      <c r="GQ2112" s="9" t="e">
        <f ca="1">INDIRECT(ADDRESS(ROW(),Controls!#REF!+45))</f>
        <v>#REF!</v>
      </c>
      <c r="GR2112" s="9" t="e">
        <f ca="1">INDIRECT(ADDRESS(ROW(),Controls!#REF!+60))</f>
        <v>#REF!</v>
      </c>
      <c r="GS2112" s="9" t="e">
        <f ca="1">INDIRECT(ADDRESS(ROW(),Controls!#REF!+75))</f>
        <v>#REF!</v>
      </c>
      <c r="GT2112" s="9" t="e">
        <f ca="1">INDIRECT(ADDRESS(ROW(),Controls!#REF!+90))</f>
        <v>#REF!</v>
      </c>
      <c r="GU2112" s="9" t="e">
        <f ca="1">INDIRECT(ADDRESS(ROW(),Controls!#REF!+105))</f>
        <v>#REF!</v>
      </c>
      <c r="GV2112" s="9" t="e">
        <f ca="1">INDIRECT(ADDRESS(ROW(),Controls!#REF!+120))</f>
        <v>#REF!</v>
      </c>
      <c r="GW2112" s="9" t="e">
        <f ca="1">INDIRECT(ADDRESS(ROW(),Controls!#REF!+15))</f>
        <v>#REF!</v>
      </c>
      <c r="GX2112" s="9" t="e">
        <f ca="1">INDIRECT(ADDRESS(ROW(),Controls!#REF!+135))</f>
        <v>#REF!</v>
      </c>
      <c r="HJ2112" s="9" t="e">
        <f t="shared" ca="1" si="192"/>
        <v>#REF!</v>
      </c>
      <c r="HK2112" s="9" t="e">
        <f t="shared" ca="1" si="193"/>
        <v>#REF!</v>
      </c>
      <c r="HL2112" s="9" t="e">
        <f t="shared" ca="1" si="194"/>
        <v>#REF!</v>
      </c>
      <c r="HM2112" s="9" t="e">
        <f t="shared" ca="1" si="195"/>
        <v>#REF!</v>
      </c>
      <c r="HN2112" s="9" t="e">
        <f ca="1">SQRT($GS2112*(1-$GS2112/Controls!$D$15))</f>
        <v>#REF!</v>
      </c>
      <c r="HO2112" s="9" t="e">
        <f t="shared" ca="1" si="196"/>
        <v>#REF!</v>
      </c>
      <c r="HP2112" s="9" t="e">
        <f t="shared" ca="1" si="197"/>
        <v>#REF!</v>
      </c>
      <c r="HQ2112" s="9" t="e">
        <f ca="1">IF($GV2112=0,NA(),($GX2112*Controls!#REF!))</f>
        <v>#REF!</v>
      </c>
    </row>
    <row r="2113" spans="198:225" x14ac:dyDescent="0.25">
      <c r="GP2113" s="9" t="e">
        <f ca="1">INDIRECT(ADDRESS(ROW(),Controls!#REF!+30))</f>
        <v>#REF!</v>
      </c>
      <c r="GQ2113" s="9" t="e">
        <f ca="1">INDIRECT(ADDRESS(ROW(),Controls!#REF!+45))</f>
        <v>#REF!</v>
      </c>
      <c r="GR2113" s="9" t="e">
        <f ca="1">INDIRECT(ADDRESS(ROW(),Controls!#REF!+60))</f>
        <v>#REF!</v>
      </c>
      <c r="GS2113" s="9" t="e">
        <f ca="1">INDIRECT(ADDRESS(ROW(),Controls!#REF!+75))</f>
        <v>#REF!</v>
      </c>
      <c r="GT2113" s="9" t="e">
        <f ca="1">INDIRECT(ADDRESS(ROW(),Controls!#REF!+90))</f>
        <v>#REF!</v>
      </c>
      <c r="GU2113" s="9" t="e">
        <f ca="1">INDIRECT(ADDRESS(ROW(),Controls!#REF!+105))</f>
        <v>#REF!</v>
      </c>
      <c r="GV2113" s="9" t="e">
        <f ca="1">INDIRECT(ADDRESS(ROW(),Controls!#REF!+120))</f>
        <v>#REF!</v>
      </c>
      <c r="GW2113" s="9" t="e">
        <f ca="1">INDIRECT(ADDRESS(ROW(),Controls!#REF!+15))</f>
        <v>#REF!</v>
      </c>
      <c r="GX2113" s="9" t="e">
        <f ca="1">INDIRECT(ADDRESS(ROW(),Controls!#REF!+135))</f>
        <v>#REF!</v>
      </c>
      <c r="HJ2113" s="9" t="e">
        <f t="shared" ref="HJ2113:HJ2176" ca="1" si="198">IF($GV2113=0,NA(),MAX($GP2113,0.01)/$GQ2113)</f>
        <v>#REF!</v>
      </c>
      <c r="HK2113" s="9" t="e">
        <f t="shared" ref="HK2113:HK2176" ca="1" si="199">IF($GV2113=0,NA(),($GP2113-$GQ2113)/$GV2113)</f>
        <v>#REF!</v>
      </c>
      <c r="HL2113" s="9" t="e">
        <f t="shared" ref="HL2113:HL2176" ca="1" si="200">IF($GV2113=0,NA(),MAX($GU2113/$GT2113,0.01))</f>
        <v>#REF!</v>
      </c>
      <c r="HM2113" s="9" t="e">
        <f t="shared" ref="HM2113:HM2176" ca="1" si="201">IF($GV2113=0,NA(),($GU2113-$GT2113)/$GV2113)</f>
        <v>#REF!</v>
      </c>
      <c r="HN2113" s="9" t="e">
        <f ca="1">SQRT($GS2113*(1-$GS2113/Controls!$D$15))</f>
        <v>#REF!</v>
      </c>
      <c r="HO2113" s="9" t="e">
        <f t="shared" ref="HO2113:HO2176" ca="1" si="202">IF($HN2113=0,0,$GR2113/$HN2113)</f>
        <v>#REF!</v>
      </c>
      <c r="HP2113" s="9" t="e">
        <f t="shared" ref="HP2113:HP2176" ca="1" si="203">IF($GV2113=0,NA(),$GW2113/$GV2113)</f>
        <v>#REF!</v>
      </c>
      <c r="HQ2113" s="9" t="e">
        <f ca="1">IF($GV2113=0,NA(),($GX2113*Controls!#REF!))</f>
        <v>#REF!</v>
      </c>
    </row>
    <row r="2114" spans="198:225" x14ac:dyDescent="0.25">
      <c r="GP2114" s="9" t="e">
        <f ca="1">INDIRECT(ADDRESS(ROW(),Controls!#REF!+30))</f>
        <v>#REF!</v>
      </c>
      <c r="GQ2114" s="9" t="e">
        <f ca="1">INDIRECT(ADDRESS(ROW(),Controls!#REF!+45))</f>
        <v>#REF!</v>
      </c>
      <c r="GR2114" s="9" t="e">
        <f ca="1">INDIRECT(ADDRESS(ROW(),Controls!#REF!+60))</f>
        <v>#REF!</v>
      </c>
      <c r="GS2114" s="9" t="e">
        <f ca="1">INDIRECT(ADDRESS(ROW(),Controls!#REF!+75))</f>
        <v>#REF!</v>
      </c>
      <c r="GT2114" s="9" t="e">
        <f ca="1">INDIRECT(ADDRESS(ROW(),Controls!#REF!+90))</f>
        <v>#REF!</v>
      </c>
      <c r="GU2114" s="9" t="e">
        <f ca="1">INDIRECT(ADDRESS(ROW(),Controls!#REF!+105))</f>
        <v>#REF!</v>
      </c>
      <c r="GV2114" s="9" t="e">
        <f ca="1">INDIRECT(ADDRESS(ROW(),Controls!#REF!+120))</f>
        <v>#REF!</v>
      </c>
      <c r="GW2114" s="9" t="e">
        <f ca="1">INDIRECT(ADDRESS(ROW(),Controls!#REF!+15))</f>
        <v>#REF!</v>
      </c>
      <c r="GX2114" s="9" t="e">
        <f ca="1">INDIRECT(ADDRESS(ROW(),Controls!#REF!+135))</f>
        <v>#REF!</v>
      </c>
      <c r="HJ2114" s="9" t="e">
        <f t="shared" ca="1" si="198"/>
        <v>#REF!</v>
      </c>
      <c r="HK2114" s="9" t="e">
        <f t="shared" ca="1" si="199"/>
        <v>#REF!</v>
      </c>
      <c r="HL2114" s="9" t="e">
        <f t="shared" ca="1" si="200"/>
        <v>#REF!</v>
      </c>
      <c r="HM2114" s="9" t="e">
        <f t="shared" ca="1" si="201"/>
        <v>#REF!</v>
      </c>
      <c r="HN2114" s="9" t="e">
        <f ca="1">SQRT($GS2114*(1-$GS2114/Controls!$D$15))</f>
        <v>#REF!</v>
      </c>
      <c r="HO2114" s="9" t="e">
        <f t="shared" ca="1" si="202"/>
        <v>#REF!</v>
      </c>
      <c r="HP2114" s="9" t="e">
        <f t="shared" ca="1" si="203"/>
        <v>#REF!</v>
      </c>
      <c r="HQ2114" s="9" t="e">
        <f ca="1">IF($GV2114=0,NA(),($GX2114*Controls!#REF!))</f>
        <v>#REF!</v>
      </c>
    </row>
    <row r="2115" spans="198:225" x14ac:dyDescent="0.25">
      <c r="GP2115" s="9" t="e">
        <f ca="1">INDIRECT(ADDRESS(ROW(),Controls!#REF!+30))</f>
        <v>#REF!</v>
      </c>
      <c r="GQ2115" s="9" t="e">
        <f ca="1">INDIRECT(ADDRESS(ROW(),Controls!#REF!+45))</f>
        <v>#REF!</v>
      </c>
      <c r="GR2115" s="9" t="e">
        <f ca="1">INDIRECT(ADDRESS(ROW(),Controls!#REF!+60))</f>
        <v>#REF!</v>
      </c>
      <c r="GS2115" s="9" t="e">
        <f ca="1">INDIRECT(ADDRESS(ROW(),Controls!#REF!+75))</f>
        <v>#REF!</v>
      </c>
      <c r="GT2115" s="9" t="e">
        <f ca="1">INDIRECT(ADDRESS(ROW(),Controls!#REF!+90))</f>
        <v>#REF!</v>
      </c>
      <c r="GU2115" s="9" t="e">
        <f ca="1">INDIRECT(ADDRESS(ROW(),Controls!#REF!+105))</f>
        <v>#REF!</v>
      </c>
      <c r="GV2115" s="9" t="e">
        <f ca="1">INDIRECT(ADDRESS(ROW(),Controls!#REF!+120))</f>
        <v>#REF!</v>
      </c>
      <c r="GW2115" s="9" t="e">
        <f ca="1">INDIRECT(ADDRESS(ROW(),Controls!#REF!+15))</f>
        <v>#REF!</v>
      </c>
      <c r="GX2115" s="9" t="e">
        <f ca="1">INDIRECT(ADDRESS(ROW(),Controls!#REF!+135))</f>
        <v>#REF!</v>
      </c>
      <c r="HJ2115" s="9" t="e">
        <f t="shared" ca="1" si="198"/>
        <v>#REF!</v>
      </c>
      <c r="HK2115" s="9" t="e">
        <f t="shared" ca="1" si="199"/>
        <v>#REF!</v>
      </c>
      <c r="HL2115" s="9" t="e">
        <f t="shared" ca="1" si="200"/>
        <v>#REF!</v>
      </c>
      <c r="HM2115" s="9" t="e">
        <f t="shared" ca="1" si="201"/>
        <v>#REF!</v>
      </c>
      <c r="HN2115" s="9" t="e">
        <f ca="1">SQRT($GS2115*(1-$GS2115/Controls!$D$15))</f>
        <v>#REF!</v>
      </c>
      <c r="HO2115" s="9" t="e">
        <f t="shared" ca="1" si="202"/>
        <v>#REF!</v>
      </c>
      <c r="HP2115" s="9" t="e">
        <f t="shared" ca="1" si="203"/>
        <v>#REF!</v>
      </c>
      <c r="HQ2115" s="9" t="e">
        <f ca="1">IF($GV2115=0,NA(),($GX2115*Controls!#REF!))</f>
        <v>#REF!</v>
      </c>
    </row>
    <row r="2116" spans="198:225" x14ac:dyDescent="0.25">
      <c r="GP2116" s="9" t="e">
        <f ca="1">INDIRECT(ADDRESS(ROW(),Controls!#REF!+30))</f>
        <v>#REF!</v>
      </c>
      <c r="GQ2116" s="9" t="e">
        <f ca="1">INDIRECT(ADDRESS(ROW(),Controls!#REF!+45))</f>
        <v>#REF!</v>
      </c>
      <c r="GR2116" s="9" t="e">
        <f ca="1">INDIRECT(ADDRESS(ROW(),Controls!#REF!+60))</f>
        <v>#REF!</v>
      </c>
      <c r="GS2116" s="9" t="e">
        <f ca="1">INDIRECT(ADDRESS(ROW(),Controls!#REF!+75))</f>
        <v>#REF!</v>
      </c>
      <c r="GT2116" s="9" t="e">
        <f ca="1">INDIRECT(ADDRESS(ROW(),Controls!#REF!+90))</f>
        <v>#REF!</v>
      </c>
      <c r="GU2116" s="9" t="e">
        <f ca="1">INDIRECT(ADDRESS(ROW(),Controls!#REF!+105))</f>
        <v>#REF!</v>
      </c>
      <c r="GV2116" s="9" t="e">
        <f ca="1">INDIRECT(ADDRESS(ROW(),Controls!#REF!+120))</f>
        <v>#REF!</v>
      </c>
      <c r="GW2116" s="9" t="e">
        <f ca="1">INDIRECT(ADDRESS(ROW(),Controls!#REF!+15))</f>
        <v>#REF!</v>
      </c>
      <c r="GX2116" s="9" t="e">
        <f ca="1">INDIRECT(ADDRESS(ROW(),Controls!#REF!+135))</f>
        <v>#REF!</v>
      </c>
      <c r="HJ2116" s="9" t="e">
        <f t="shared" ca="1" si="198"/>
        <v>#REF!</v>
      </c>
      <c r="HK2116" s="9" t="e">
        <f t="shared" ca="1" si="199"/>
        <v>#REF!</v>
      </c>
      <c r="HL2116" s="9" t="e">
        <f t="shared" ca="1" si="200"/>
        <v>#REF!</v>
      </c>
      <c r="HM2116" s="9" t="e">
        <f t="shared" ca="1" si="201"/>
        <v>#REF!</v>
      </c>
      <c r="HN2116" s="9" t="e">
        <f ca="1">SQRT($GS2116*(1-$GS2116/Controls!$D$15))</f>
        <v>#REF!</v>
      </c>
      <c r="HO2116" s="9" t="e">
        <f t="shared" ca="1" si="202"/>
        <v>#REF!</v>
      </c>
      <c r="HP2116" s="9" t="e">
        <f t="shared" ca="1" si="203"/>
        <v>#REF!</v>
      </c>
      <c r="HQ2116" s="9" t="e">
        <f ca="1">IF($GV2116=0,NA(),($GX2116*Controls!#REF!))</f>
        <v>#REF!</v>
      </c>
    </row>
    <row r="2117" spans="198:225" x14ac:dyDescent="0.25">
      <c r="GP2117" s="9" t="e">
        <f ca="1">INDIRECT(ADDRESS(ROW(),Controls!#REF!+30))</f>
        <v>#REF!</v>
      </c>
      <c r="GQ2117" s="9" t="e">
        <f ca="1">INDIRECT(ADDRESS(ROW(),Controls!#REF!+45))</f>
        <v>#REF!</v>
      </c>
      <c r="GR2117" s="9" t="e">
        <f ca="1">INDIRECT(ADDRESS(ROW(),Controls!#REF!+60))</f>
        <v>#REF!</v>
      </c>
      <c r="GS2117" s="9" t="e">
        <f ca="1">INDIRECT(ADDRESS(ROW(),Controls!#REF!+75))</f>
        <v>#REF!</v>
      </c>
      <c r="GT2117" s="9" t="e">
        <f ca="1">INDIRECT(ADDRESS(ROW(),Controls!#REF!+90))</f>
        <v>#REF!</v>
      </c>
      <c r="GU2117" s="9" t="e">
        <f ca="1">INDIRECT(ADDRESS(ROW(),Controls!#REF!+105))</f>
        <v>#REF!</v>
      </c>
      <c r="GV2117" s="9" t="e">
        <f ca="1">INDIRECT(ADDRESS(ROW(),Controls!#REF!+120))</f>
        <v>#REF!</v>
      </c>
      <c r="GW2117" s="9" t="e">
        <f ca="1">INDIRECT(ADDRESS(ROW(),Controls!#REF!+15))</f>
        <v>#REF!</v>
      </c>
      <c r="GX2117" s="9" t="e">
        <f ca="1">INDIRECT(ADDRESS(ROW(),Controls!#REF!+135))</f>
        <v>#REF!</v>
      </c>
      <c r="HJ2117" s="9" t="e">
        <f t="shared" ca="1" si="198"/>
        <v>#REF!</v>
      </c>
      <c r="HK2117" s="9" t="e">
        <f t="shared" ca="1" si="199"/>
        <v>#REF!</v>
      </c>
      <c r="HL2117" s="9" t="e">
        <f t="shared" ca="1" si="200"/>
        <v>#REF!</v>
      </c>
      <c r="HM2117" s="9" t="e">
        <f t="shared" ca="1" si="201"/>
        <v>#REF!</v>
      </c>
      <c r="HN2117" s="9" t="e">
        <f ca="1">SQRT($GS2117*(1-$GS2117/Controls!$D$15))</f>
        <v>#REF!</v>
      </c>
      <c r="HO2117" s="9" t="e">
        <f t="shared" ca="1" si="202"/>
        <v>#REF!</v>
      </c>
      <c r="HP2117" s="9" t="e">
        <f t="shared" ca="1" si="203"/>
        <v>#REF!</v>
      </c>
      <c r="HQ2117" s="9" t="e">
        <f ca="1">IF($GV2117=0,NA(),($GX2117*Controls!#REF!))</f>
        <v>#REF!</v>
      </c>
    </row>
    <row r="2118" spans="198:225" x14ac:dyDescent="0.25">
      <c r="GP2118" s="9" t="e">
        <f ca="1">INDIRECT(ADDRESS(ROW(),Controls!#REF!+30))</f>
        <v>#REF!</v>
      </c>
      <c r="GQ2118" s="9" t="e">
        <f ca="1">INDIRECT(ADDRESS(ROW(),Controls!#REF!+45))</f>
        <v>#REF!</v>
      </c>
      <c r="GR2118" s="9" t="e">
        <f ca="1">INDIRECT(ADDRESS(ROW(),Controls!#REF!+60))</f>
        <v>#REF!</v>
      </c>
      <c r="GS2118" s="9" t="e">
        <f ca="1">INDIRECT(ADDRESS(ROW(),Controls!#REF!+75))</f>
        <v>#REF!</v>
      </c>
      <c r="GT2118" s="9" t="e">
        <f ca="1">INDIRECT(ADDRESS(ROW(),Controls!#REF!+90))</f>
        <v>#REF!</v>
      </c>
      <c r="GU2118" s="9" t="e">
        <f ca="1">INDIRECT(ADDRESS(ROW(),Controls!#REF!+105))</f>
        <v>#REF!</v>
      </c>
      <c r="GV2118" s="9" t="e">
        <f ca="1">INDIRECT(ADDRESS(ROW(),Controls!#REF!+120))</f>
        <v>#REF!</v>
      </c>
      <c r="GW2118" s="9" t="e">
        <f ca="1">INDIRECT(ADDRESS(ROW(),Controls!#REF!+15))</f>
        <v>#REF!</v>
      </c>
      <c r="GX2118" s="9" t="e">
        <f ca="1">INDIRECT(ADDRESS(ROW(),Controls!#REF!+135))</f>
        <v>#REF!</v>
      </c>
      <c r="HJ2118" s="9" t="e">
        <f t="shared" ca="1" si="198"/>
        <v>#REF!</v>
      </c>
      <c r="HK2118" s="9" t="e">
        <f t="shared" ca="1" si="199"/>
        <v>#REF!</v>
      </c>
      <c r="HL2118" s="9" t="e">
        <f t="shared" ca="1" si="200"/>
        <v>#REF!</v>
      </c>
      <c r="HM2118" s="9" t="e">
        <f t="shared" ca="1" si="201"/>
        <v>#REF!</v>
      </c>
      <c r="HN2118" s="9" t="e">
        <f ca="1">SQRT($GS2118*(1-$GS2118/Controls!$D$15))</f>
        <v>#REF!</v>
      </c>
      <c r="HO2118" s="9" t="e">
        <f t="shared" ca="1" si="202"/>
        <v>#REF!</v>
      </c>
      <c r="HP2118" s="9" t="e">
        <f t="shared" ca="1" si="203"/>
        <v>#REF!</v>
      </c>
      <c r="HQ2118" s="9" t="e">
        <f ca="1">IF($GV2118=0,NA(),($GX2118*Controls!#REF!))</f>
        <v>#REF!</v>
      </c>
    </row>
    <row r="2119" spans="198:225" x14ac:dyDescent="0.25">
      <c r="GP2119" s="9" t="e">
        <f ca="1">INDIRECT(ADDRESS(ROW(),Controls!#REF!+30))</f>
        <v>#REF!</v>
      </c>
      <c r="GQ2119" s="9" t="e">
        <f ca="1">INDIRECT(ADDRESS(ROW(),Controls!#REF!+45))</f>
        <v>#REF!</v>
      </c>
      <c r="GR2119" s="9" t="e">
        <f ca="1">INDIRECT(ADDRESS(ROW(),Controls!#REF!+60))</f>
        <v>#REF!</v>
      </c>
      <c r="GS2119" s="9" t="e">
        <f ca="1">INDIRECT(ADDRESS(ROW(),Controls!#REF!+75))</f>
        <v>#REF!</v>
      </c>
      <c r="GT2119" s="9" t="e">
        <f ca="1">INDIRECT(ADDRESS(ROW(),Controls!#REF!+90))</f>
        <v>#REF!</v>
      </c>
      <c r="GU2119" s="9" t="e">
        <f ca="1">INDIRECT(ADDRESS(ROW(),Controls!#REF!+105))</f>
        <v>#REF!</v>
      </c>
      <c r="GV2119" s="9" t="e">
        <f ca="1">INDIRECT(ADDRESS(ROW(),Controls!#REF!+120))</f>
        <v>#REF!</v>
      </c>
      <c r="GW2119" s="9" t="e">
        <f ca="1">INDIRECT(ADDRESS(ROW(),Controls!#REF!+15))</f>
        <v>#REF!</v>
      </c>
      <c r="GX2119" s="9" t="e">
        <f ca="1">INDIRECT(ADDRESS(ROW(),Controls!#REF!+135))</f>
        <v>#REF!</v>
      </c>
      <c r="HJ2119" s="9" t="e">
        <f t="shared" ca="1" si="198"/>
        <v>#REF!</v>
      </c>
      <c r="HK2119" s="9" t="e">
        <f t="shared" ca="1" si="199"/>
        <v>#REF!</v>
      </c>
      <c r="HL2119" s="9" t="e">
        <f t="shared" ca="1" si="200"/>
        <v>#REF!</v>
      </c>
      <c r="HM2119" s="9" t="e">
        <f t="shared" ca="1" si="201"/>
        <v>#REF!</v>
      </c>
      <c r="HN2119" s="9" t="e">
        <f ca="1">SQRT($GS2119*(1-$GS2119/Controls!$D$15))</f>
        <v>#REF!</v>
      </c>
      <c r="HO2119" s="9" t="e">
        <f t="shared" ca="1" si="202"/>
        <v>#REF!</v>
      </c>
      <c r="HP2119" s="9" t="e">
        <f t="shared" ca="1" si="203"/>
        <v>#REF!</v>
      </c>
      <c r="HQ2119" s="9" t="e">
        <f ca="1">IF($GV2119=0,NA(),($GX2119*Controls!#REF!))</f>
        <v>#REF!</v>
      </c>
    </row>
    <row r="2120" spans="198:225" x14ac:dyDescent="0.25">
      <c r="GP2120" s="9" t="e">
        <f ca="1">INDIRECT(ADDRESS(ROW(),Controls!#REF!+30))</f>
        <v>#REF!</v>
      </c>
      <c r="GQ2120" s="9" t="e">
        <f ca="1">INDIRECT(ADDRESS(ROW(),Controls!#REF!+45))</f>
        <v>#REF!</v>
      </c>
      <c r="GR2120" s="9" t="e">
        <f ca="1">INDIRECT(ADDRESS(ROW(),Controls!#REF!+60))</f>
        <v>#REF!</v>
      </c>
      <c r="GS2120" s="9" t="e">
        <f ca="1">INDIRECT(ADDRESS(ROW(),Controls!#REF!+75))</f>
        <v>#REF!</v>
      </c>
      <c r="GT2120" s="9" t="e">
        <f ca="1">INDIRECT(ADDRESS(ROW(),Controls!#REF!+90))</f>
        <v>#REF!</v>
      </c>
      <c r="GU2120" s="9" t="e">
        <f ca="1">INDIRECT(ADDRESS(ROW(),Controls!#REF!+105))</f>
        <v>#REF!</v>
      </c>
      <c r="GV2120" s="9" t="e">
        <f ca="1">INDIRECT(ADDRESS(ROW(),Controls!#REF!+120))</f>
        <v>#REF!</v>
      </c>
      <c r="GW2120" s="9" t="e">
        <f ca="1">INDIRECT(ADDRESS(ROW(),Controls!#REF!+15))</f>
        <v>#REF!</v>
      </c>
      <c r="GX2120" s="9" t="e">
        <f ca="1">INDIRECT(ADDRESS(ROW(),Controls!#REF!+135))</f>
        <v>#REF!</v>
      </c>
      <c r="HJ2120" s="9" t="e">
        <f t="shared" ca="1" si="198"/>
        <v>#REF!</v>
      </c>
      <c r="HK2120" s="9" t="e">
        <f t="shared" ca="1" si="199"/>
        <v>#REF!</v>
      </c>
      <c r="HL2120" s="9" t="e">
        <f t="shared" ca="1" si="200"/>
        <v>#REF!</v>
      </c>
      <c r="HM2120" s="9" t="e">
        <f t="shared" ca="1" si="201"/>
        <v>#REF!</v>
      </c>
      <c r="HN2120" s="9" t="e">
        <f ca="1">SQRT($GS2120*(1-$GS2120/Controls!$D$15))</f>
        <v>#REF!</v>
      </c>
      <c r="HO2120" s="9" t="e">
        <f t="shared" ca="1" si="202"/>
        <v>#REF!</v>
      </c>
      <c r="HP2120" s="9" t="e">
        <f t="shared" ca="1" si="203"/>
        <v>#REF!</v>
      </c>
      <c r="HQ2120" s="9" t="e">
        <f ca="1">IF($GV2120=0,NA(),($GX2120*Controls!#REF!))</f>
        <v>#REF!</v>
      </c>
    </row>
    <row r="2121" spans="198:225" x14ac:dyDescent="0.25">
      <c r="GP2121" s="9" t="e">
        <f ca="1">INDIRECT(ADDRESS(ROW(),Controls!#REF!+30))</f>
        <v>#REF!</v>
      </c>
      <c r="GQ2121" s="9" t="e">
        <f ca="1">INDIRECT(ADDRESS(ROW(),Controls!#REF!+45))</f>
        <v>#REF!</v>
      </c>
      <c r="GR2121" s="9" t="e">
        <f ca="1">INDIRECT(ADDRESS(ROW(),Controls!#REF!+60))</f>
        <v>#REF!</v>
      </c>
      <c r="GS2121" s="9" t="e">
        <f ca="1">INDIRECT(ADDRESS(ROW(),Controls!#REF!+75))</f>
        <v>#REF!</v>
      </c>
      <c r="GT2121" s="9" t="e">
        <f ca="1">INDIRECT(ADDRESS(ROW(),Controls!#REF!+90))</f>
        <v>#REF!</v>
      </c>
      <c r="GU2121" s="9" t="e">
        <f ca="1">INDIRECT(ADDRESS(ROW(),Controls!#REF!+105))</f>
        <v>#REF!</v>
      </c>
      <c r="GV2121" s="9" t="e">
        <f ca="1">INDIRECT(ADDRESS(ROW(),Controls!#REF!+120))</f>
        <v>#REF!</v>
      </c>
      <c r="GW2121" s="9" t="e">
        <f ca="1">INDIRECT(ADDRESS(ROW(),Controls!#REF!+15))</f>
        <v>#REF!</v>
      </c>
      <c r="GX2121" s="9" t="e">
        <f ca="1">INDIRECT(ADDRESS(ROW(),Controls!#REF!+135))</f>
        <v>#REF!</v>
      </c>
      <c r="HJ2121" s="9" t="e">
        <f t="shared" ca="1" si="198"/>
        <v>#REF!</v>
      </c>
      <c r="HK2121" s="9" t="e">
        <f t="shared" ca="1" si="199"/>
        <v>#REF!</v>
      </c>
      <c r="HL2121" s="9" t="e">
        <f t="shared" ca="1" si="200"/>
        <v>#REF!</v>
      </c>
      <c r="HM2121" s="9" t="e">
        <f t="shared" ca="1" si="201"/>
        <v>#REF!</v>
      </c>
      <c r="HN2121" s="9" t="e">
        <f ca="1">SQRT($GS2121*(1-$GS2121/Controls!$D$15))</f>
        <v>#REF!</v>
      </c>
      <c r="HO2121" s="9" t="e">
        <f t="shared" ca="1" si="202"/>
        <v>#REF!</v>
      </c>
      <c r="HP2121" s="9" t="e">
        <f t="shared" ca="1" si="203"/>
        <v>#REF!</v>
      </c>
      <c r="HQ2121" s="9" t="e">
        <f ca="1">IF($GV2121=0,NA(),($GX2121*Controls!#REF!))</f>
        <v>#REF!</v>
      </c>
    </row>
    <row r="2122" spans="198:225" x14ac:dyDescent="0.25">
      <c r="GP2122" s="9" t="e">
        <f ca="1">INDIRECT(ADDRESS(ROW(),Controls!#REF!+30))</f>
        <v>#REF!</v>
      </c>
      <c r="GQ2122" s="9" t="e">
        <f ca="1">INDIRECT(ADDRESS(ROW(),Controls!#REF!+45))</f>
        <v>#REF!</v>
      </c>
      <c r="GR2122" s="9" t="e">
        <f ca="1">INDIRECT(ADDRESS(ROW(),Controls!#REF!+60))</f>
        <v>#REF!</v>
      </c>
      <c r="GS2122" s="9" t="e">
        <f ca="1">INDIRECT(ADDRESS(ROW(),Controls!#REF!+75))</f>
        <v>#REF!</v>
      </c>
      <c r="GT2122" s="9" t="e">
        <f ca="1">INDIRECT(ADDRESS(ROW(),Controls!#REF!+90))</f>
        <v>#REF!</v>
      </c>
      <c r="GU2122" s="9" t="e">
        <f ca="1">INDIRECT(ADDRESS(ROW(),Controls!#REF!+105))</f>
        <v>#REF!</v>
      </c>
      <c r="GV2122" s="9" t="e">
        <f ca="1">INDIRECT(ADDRESS(ROW(),Controls!#REF!+120))</f>
        <v>#REF!</v>
      </c>
      <c r="GW2122" s="9" t="e">
        <f ca="1">INDIRECT(ADDRESS(ROW(),Controls!#REF!+15))</f>
        <v>#REF!</v>
      </c>
      <c r="GX2122" s="9" t="e">
        <f ca="1">INDIRECT(ADDRESS(ROW(),Controls!#REF!+135))</f>
        <v>#REF!</v>
      </c>
      <c r="HJ2122" s="9" t="e">
        <f t="shared" ca="1" si="198"/>
        <v>#REF!</v>
      </c>
      <c r="HK2122" s="9" t="e">
        <f t="shared" ca="1" si="199"/>
        <v>#REF!</v>
      </c>
      <c r="HL2122" s="9" t="e">
        <f t="shared" ca="1" si="200"/>
        <v>#REF!</v>
      </c>
      <c r="HM2122" s="9" t="e">
        <f t="shared" ca="1" si="201"/>
        <v>#REF!</v>
      </c>
      <c r="HN2122" s="9" t="e">
        <f ca="1">SQRT($GS2122*(1-$GS2122/Controls!$D$15))</f>
        <v>#REF!</v>
      </c>
      <c r="HO2122" s="9" t="e">
        <f t="shared" ca="1" si="202"/>
        <v>#REF!</v>
      </c>
      <c r="HP2122" s="9" t="e">
        <f t="shared" ca="1" si="203"/>
        <v>#REF!</v>
      </c>
      <c r="HQ2122" s="9" t="e">
        <f ca="1">IF($GV2122=0,NA(),($GX2122*Controls!#REF!))</f>
        <v>#REF!</v>
      </c>
    </row>
    <row r="2123" spans="198:225" x14ac:dyDescent="0.25">
      <c r="GP2123" s="9" t="e">
        <f ca="1">INDIRECT(ADDRESS(ROW(),Controls!#REF!+30))</f>
        <v>#REF!</v>
      </c>
      <c r="GQ2123" s="9" t="e">
        <f ca="1">INDIRECT(ADDRESS(ROW(),Controls!#REF!+45))</f>
        <v>#REF!</v>
      </c>
      <c r="GR2123" s="9" t="e">
        <f ca="1">INDIRECT(ADDRESS(ROW(),Controls!#REF!+60))</f>
        <v>#REF!</v>
      </c>
      <c r="GS2123" s="9" t="e">
        <f ca="1">INDIRECT(ADDRESS(ROW(),Controls!#REF!+75))</f>
        <v>#REF!</v>
      </c>
      <c r="GT2123" s="9" t="e">
        <f ca="1">INDIRECT(ADDRESS(ROW(),Controls!#REF!+90))</f>
        <v>#REF!</v>
      </c>
      <c r="GU2123" s="9" t="e">
        <f ca="1">INDIRECT(ADDRESS(ROW(),Controls!#REF!+105))</f>
        <v>#REF!</v>
      </c>
      <c r="GV2123" s="9" t="e">
        <f ca="1">INDIRECT(ADDRESS(ROW(),Controls!#REF!+120))</f>
        <v>#REF!</v>
      </c>
      <c r="GW2123" s="9" t="e">
        <f ca="1">INDIRECT(ADDRESS(ROW(),Controls!#REF!+15))</f>
        <v>#REF!</v>
      </c>
      <c r="GX2123" s="9" t="e">
        <f ca="1">INDIRECT(ADDRESS(ROW(),Controls!#REF!+135))</f>
        <v>#REF!</v>
      </c>
      <c r="HJ2123" s="9" t="e">
        <f t="shared" ca="1" si="198"/>
        <v>#REF!</v>
      </c>
      <c r="HK2123" s="9" t="e">
        <f t="shared" ca="1" si="199"/>
        <v>#REF!</v>
      </c>
      <c r="HL2123" s="9" t="e">
        <f t="shared" ca="1" si="200"/>
        <v>#REF!</v>
      </c>
      <c r="HM2123" s="9" t="e">
        <f t="shared" ca="1" si="201"/>
        <v>#REF!</v>
      </c>
      <c r="HN2123" s="9" t="e">
        <f ca="1">SQRT($GS2123*(1-$GS2123/Controls!$D$15))</f>
        <v>#REF!</v>
      </c>
      <c r="HO2123" s="9" t="e">
        <f t="shared" ca="1" si="202"/>
        <v>#REF!</v>
      </c>
      <c r="HP2123" s="9" t="e">
        <f t="shared" ca="1" si="203"/>
        <v>#REF!</v>
      </c>
      <c r="HQ2123" s="9" t="e">
        <f ca="1">IF($GV2123=0,NA(),($GX2123*Controls!#REF!))</f>
        <v>#REF!</v>
      </c>
    </row>
    <row r="2124" spans="198:225" x14ac:dyDescent="0.25">
      <c r="GP2124" s="9" t="e">
        <f ca="1">INDIRECT(ADDRESS(ROW(),Controls!#REF!+30))</f>
        <v>#REF!</v>
      </c>
      <c r="GQ2124" s="9" t="e">
        <f ca="1">INDIRECT(ADDRESS(ROW(),Controls!#REF!+45))</f>
        <v>#REF!</v>
      </c>
      <c r="GR2124" s="9" t="e">
        <f ca="1">INDIRECT(ADDRESS(ROW(),Controls!#REF!+60))</f>
        <v>#REF!</v>
      </c>
      <c r="GS2124" s="9" t="e">
        <f ca="1">INDIRECT(ADDRESS(ROW(),Controls!#REF!+75))</f>
        <v>#REF!</v>
      </c>
      <c r="GT2124" s="9" t="e">
        <f ca="1">INDIRECT(ADDRESS(ROW(),Controls!#REF!+90))</f>
        <v>#REF!</v>
      </c>
      <c r="GU2124" s="9" t="e">
        <f ca="1">INDIRECT(ADDRESS(ROW(),Controls!#REF!+105))</f>
        <v>#REF!</v>
      </c>
      <c r="GV2124" s="9" t="e">
        <f ca="1">INDIRECT(ADDRESS(ROW(),Controls!#REF!+120))</f>
        <v>#REF!</v>
      </c>
      <c r="GW2124" s="9" t="e">
        <f ca="1">INDIRECT(ADDRESS(ROW(),Controls!#REF!+15))</f>
        <v>#REF!</v>
      </c>
      <c r="GX2124" s="9" t="e">
        <f ca="1">INDIRECT(ADDRESS(ROW(),Controls!#REF!+135))</f>
        <v>#REF!</v>
      </c>
      <c r="HJ2124" s="9" t="e">
        <f t="shared" ca="1" si="198"/>
        <v>#REF!</v>
      </c>
      <c r="HK2124" s="9" t="e">
        <f t="shared" ca="1" si="199"/>
        <v>#REF!</v>
      </c>
      <c r="HL2124" s="9" t="e">
        <f t="shared" ca="1" si="200"/>
        <v>#REF!</v>
      </c>
      <c r="HM2124" s="9" t="e">
        <f t="shared" ca="1" si="201"/>
        <v>#REF!</v>
      </c>
      <c r="HN2124" s="9" t="e">
        <f ca="1">SQRT($GS2124*(1-$GS2124/Controls!$D$15))</f>
        <v>#REF!</v>
      </c>
      <c r="HO2124" s="9" t="e">
        <f t="shared" ca="1" si="202"/>
        <v>#REF!</v>
      </c>
      <c r="HP2124" s="9" t="e">
        <f t="shared" ca="1" si="203"/>
        <v>#REF!</v>
      </c>
      <c r="HQ2124" s="9" t="e">
        <f ca="1">IF($GV2124=0,NA(),($GX2124*Controls!#REF!))</f>
        <v>#REF!</v>
      </c>
    </row>
    <row r="2125" spans="198:225" x14ac:dyDescent="0.25">
      <c r="GP2125" s="9" t="e">
        <f ca="1">INDIRECT(ADDRESS(ROW(),Controls!#REF!+30))</f>
        <v>#REF!</v>
      </c>
      <c r="GQ2125" s="9" t="e">
        <f ca="1">INDIRECT(ADDRESS(ROW(),Controls!#REF!+45))</f>
        <v>#REF!</v>
      </c>
      <c r="GR2125" s="9" t="e">
        <f ca="1">INDIRECT(ADDRESS(ROW(),Controls!#REF!+60))</f>
        <v>#REF!</v>
      </c>
      <c r="GS2125" s="9" t="e">
        <f ca="1">INDIRECT(ADDRESS(ROW(),Controls!#REF!+75))</f>
        <v>#REF!</v>
      </c>
      <c r="GT2125" s="9" t="e">
        <f ca="1">INDIRECT(ADDRESS(ROW(),Controls!#REF!+90))</f>
        <v>#REF!</v>
      </c>
      <c r="GU2125" s="9" t="e">
        <f ca="1">INDIRECT(ADDRESS(ROW(),Controls!#REF!+105))</f>
        <v>#REF!</v>
      </c>
      <c r="GV2125" s="9" t="e">
        <f ca="1">INDIRECT(ADDRESS(ROW(),Controls!#REF!+120))</f>
        <v>#REF!</v>
      </c>
      <c r="GW2125" s="9" t="e">
        <f ca="1">INDIRECT(ADDRESS(ROW(),Controls!#REF!+15))</f>
        <v>#REF!</v>
      </c>
      <c r="GX2125" s="9" t="e">
        <f ca="1">INDIRECT(ADDRESS(ROW(),Controls!#REF!+135))</f>
        <v>#REF!</v>
      </c>
      <c r="HJ2125" s="9" t="e">
        <f t="shared" ca="1" si="198"/>
        <v>#REF!</v>
      </c>
      <c r="HK2125" s="9" t="e">
        <f t="shared" ca="1" si="199"/>
        <v>#REF!</v>
      </c>
      <c r="HL2125" s="9" t="e">
        <f t="shared" ca="1" si="200"/>
        <v>#REF!</v>
      </c>
      <c r="HM2125" s="9" t="e">
        <f t="shared" ca="1" si="201"/>
        <v>#REF!</v>
      </c>
      <c r="HN2125" s="9" t="e">
        <f ca="1">SQRT($GS2125*(1-$GS2125/Controls!$D$15))</f>
        <v>#REF!</v>
      </c>
      <c r="HO2125" s="9" t="e">
        <f t="shared" ca="1" si="202"/>
        <v>#REF!</v>
      </c>
      <c r="HP2125" s="9" t="e">
        <f t="shared" ca="1" si="203"/>
        <v>#REF!</v>
      </c>
      <c r="HQ2125" s="9" t="e">
        <f ca="1">IF($GV2125=0,NA(),($GX2125*Controls!#REF!))</f>
        <v>#REF!</v>
      </c>
    </row>
    <row r="2126" spans="198:225" x14ac:dyDescent="0.25">
      <c r="GP2126" s="9" t="e">
        <f ca="1">INDIRECT(ADDRESS(ROW(),Controls!#REF!+30))</f>
        <v>#REF!</v>
      </c>
      <c r="GQ2126" s="9" t="e">
        <f ca="1">INDIRECT(ADDRESS(ROW(),Controls!#REF!+45))</f>
        <v>#REF!</v>
      </c>
      <c r="GR2126" s="9" t="e">
        <f ca="1">INDIRECT(ADDRESS(ROW(),Controls!#REF!+60))</f>
        <v>#REF!</v>
      </c>
      <c r="GS2126" s="9" t="e">
        <f ca="1">INDIRECT(ADDRESS(ROW(),Controls!#REF!+75))</f>
        <v>#REF!</v>
      </c>
      <c r="GT2126" s="9" t="e">
        <f ca="1">INDIRECT(ADDRESS(ROW(),Controls!#REF!+90))</f>
        <v>#REF!</v>
      </c>
      <c r="GU2126" s="9" t="e">
        <f ca="1">INDIRECT(ADDRESS(ROW(),Controls!#REF!+105))</f>
        <v>#REF!</v>
      </c>
      <c r="GV2126" s="9" t="e">
        <f ca="1">INDIRECT(ADDRESS(ROW(),Controls!#REF!+120))</f>
        <v>#REF!</v>
      </c>
      <c r="GW2126" s="9" t="e">
        <f ca="1">INDIRECT(ADDRESS(ROW(),Controls!#REF!+15))</f>
        <v>#REF!</v>
      </c>
      <c r="GX2126" s="9" t="e">
        <f ca="1">INDIRECT(ADDRESS(ROW(),Controls!#REF!+135))</f>
        <v>#REF!</v>
      </c>
      <c r="HJ2126" s="9" t="e">
        <f t="shared" ca="1" si="198"/>
        <v>#REF!</v>
      </c>
      <c r="HK2126" s="9" t="e">
        <f t="shared" ca="1" si="199"/>
        <v>#REF!</v>
      </c>
      <c r="HL2126" s="9" t="e">
        <f t="shared" ca="1" si="200"/>
        <v>#REF!</v>
      </c>
      <c r="HM2126" s="9" t="e">
        <f t="shared" ca="1" si="201"/>
        <v>#REF!</v>
      </c>
      <c r="HN2126" s="9" t="e">
        <f ca="1">SQRT($GS2126*(1-$GS2126/Controls!$D$15))</f>
        <v>#REF!</v>
      </c>
      <c r="HO2126" s="9" t="e">
        <f t="shared" ca="1" si="202"/>
        <v>#REF!</v>
      </c>
      <c r="HP2126" s="9" t="e">
        <f t="shared" ca="1" si="203"/>
        <v>#REF!</v>
      </c>
      <c r="HQ2126" s="9" t="e">
        <f ca="1">IF($GV2126=0,NA(),($GX2126*Controls!#REF!))</f>
        <v>#REF!</v>
      </c>
    </row>
    <row r="2127" spans="198:225" x14ac:dyDescent="0.25">
      <c r="GP2127" s="9" t="e">
        <f ca="1">INDIRECT(ADDRESS(ROW(),Controls!#REF!+30))</f>
        <v>#REF!</v>
      </c>
      <c r="GQ2127" s="9" t="e">
        <f ca="1">INDIRECT(ADDRESS(ROW(),Controls!#REF!+45))</f>
        <v>#REF!</v>
      </c>
      <c r="GR2127" s="9" t="e">
        <f ca="1">INDIRECT(ADDRESS(ROW(),Controls!#REF!+60))</f>
        <v>#REF!</v>
      </c>
      <c r="GS2127" s="9" t="e">
        <f ca="1">INDIRECT(ADDRESS(ROW(),Controls!#REF!+75))</f>
        <v>#REF!</v>
      </c>
      <c r="GT2127" s="9" t="e">
        <f ca="1">INDIRECT(ADDRESS(ROW(),Controls!#REF!+90))</f>
        <v>#REF!</v>
      </c>
      <c r="GU2127" s="9" t="e">
        <f ca="1">INDIRECT(ADDRESS(ROW(),Controls!#REF!+105))</f>
        <v>#REF!</v>
      </c>
      <c r="GV2127" s="9" t="e">
        <f ca="1">INDIRECT(ADDRESS(ROW(),Controls!#REF!+120))</f>
        <v>#REF!</v>
      </c>
      <c r="GW2127" s="9" t="e">
        <f ca="1">INDIRECT(ADDRESS(ROW(),Controls!#REF!+15))</f>
        <v>#REF!</v>
      </c>
      <c r="GX2127" s="9" t="e">
        <f ca="1">INDIRECT(ADDRESS(ROW(),Controls!#REF!+135))</f>
        <v>#REF!</v>
      </c>
      <c r="HJ2127" s="9" t="e">
        <f t="shared" ca="1" si="198"/>
        <v>#REF!</v>
      </c>
      <c r="HK2127" s="9" t="e">
        <f t="shared" ca="1" si="199"/>
        <v>#REF!</v>
      </c>
      <c r="HL2127" s="9" t="e">
        <f t="shared" ca="1" si="200"/>
        <v>#REF!</v>
      </c>
      <c r="HM2127" s="9" t="e">
        <f t="shared" ca="1" si="201"/>
        <v>#REF!</v>
      </c>
      <c r="HN2127" s="9" t="e">
        <f ca="1">SQRT($GS2127*(1-$GS2127/Controls!$D$15))</f>
        <v>#REF!</v>
      </c>
      <c r="HO2127" s="9" t="e">
        <f t="shared" ca="1" si="202"/>
        <v>#REF!</v>
      </c>
      <c r="HP2127" s="9" t="e">
        <f t="shared" ca="1" si="203"/>
        <v>#REF!</v>
      </c>
      <c r="HQ2127" s="9" t="e">
        <f ca="1">IF($GV2127=0,NA(),($GX2127*Controls!#REF!))</f>
        <v>#REF!</v>
      </c>
    </row>
    <row r="2128" spans="198:225" x14ac:dyDescent="0.25">
      <c r="GP2128" s="9" t="e">
        <f ca="1">INDIRECT(ADDRESS(ROW(),Controls!#REF!+30))</f>
        <v>#REF!</v>
      </c>
      <c r="GQ2128" s="9" t="e">
        <f ca="1">INDIRECT(ADDRESS(ROW(),Controls!#REF!+45))</f>
        <v>#REF!</v>
      </c>
      <c r="GR2128" s="9" t="e">
        <f ca="1">INDIRECT(ADDRESS(ROW(),Controls!#REF!+60))</f>
        <v>#REF!</v>
      </c>
      <c r="GS2128" s="9" t="e">
        <f ca="1">INDIRECT(ADDRESS(ROW(),Controls!#REF!+75))</f>
        <v>#REF!</v>
      </c>
      <c r="GT2128" s="9" t="e">
        <f ca="1">INDIRECT(ADDRESS(ROW(),Controls!#REF!+90))</f>
        <v>#REF!</v>
      </c>
      <c r="GU2128" s="9" t="e">
        <f ca="1">INDIRECT(ADDRESS(ROW(),Controls!#REF!+105))</f>
        <v>#REF!</v>
      </c>
      <c r="GV2128" s="9" t="e">
        <f ca="1">INDIRECT(ADDRESS(ROW(),Controls!#REF!+120))</f>
        <v>#REF!</v>
      </c>
      <c r="GW2128" s="9" t="e">
        <f ca="1">INDIRECT(ADDRESS(ROW(),Controls!#REF!+15))</f>
        <v>#REF!</v>
      </c>
      <c r="GX2128" s="9" t="e">
        <f ca="1">INDIRECT(ADDRESS(ROW(),Controls!#REF!+135))</f>
        <v>#REF!</v>
      </c>
      <c r="HJ2128" s="9" t="e">
        <f t="shared" ca="1" si="198"/>
        <v>#REF!</v>
      </c>
      <c r="HK2128" s="9" t="e">
        <f t="shared" ca="1" si="199"/>
        <v>#REF!</v>
      </c>
      <c r="HL2128" s="9" t="e">
        <f t="shared" ca="1" si="200"/>
        <v>#REF!</v>
      </c>
      <c r="HM2128" s="9" t="e">
        <f t="shared" ca="1" si="201"/>
        <v>#REF!</v>
      </c>
      <c r="HN2128" s="9" t="e">
        <f ca="1">SQRT($GS2128*(1-$GS2128/Controls!$D$15))</f>
        <v>#REF!</v>
      </c>
      <c r="HO2128" s="9" t="e">
        <f t="shared" ca="1" si="202"/>
        <v>#REF!</v>
      </c>
      <c r="HP2128" s="9" t="e">
        <f t="shared" ca="1" si="203"/>
        <v>#REF!</v>
      </c>
      <c r="HQ2128" s="9" t="e">
        <f ca="1">IF($GV2128=0,NA(),($GX2128*Controls!#REF!))</f>
        <v>#REF!</v>
      </c>
    </row>
    <row r="2129" spans="198:225" x14ac:dyDescent="0.25">
      <c r="GP2129" s="9" t="e">
        <f ca="1">INDIRECT(ADDRESS(ROW(),Controls!#REF!+30))</f>
        <v>#REF!</v>
      </c>
      <c r="GQ2129" s="9" t="e">
        <f ca="1">INDIRECT(ADDRESS(ROW(),Controls!#REF!+45))</f>
        <v>#REF!</v>
      </c>
      <c r="GR2129" s="9" t="e">
        <f ca="1">INDIRECT(ADDRESS(ROW(),Controls!#REF!+60))</f>
        <v>#REF!</v>
      </c>
      <c r="GS2129" s="9" t="e">
        <f ca="1">INDIRECT(ADDRESS(ROW(),Controls!#REF!+75))</f>
        <v>#REF!</v>
      </c>
      <c r="GT2129" s="9" t="e">
        <f ca="1">INDIRECT(ADDRESS(ROW(),Controls!#REF!+90))</f>
        <v>#REF!</v>
      </c>
      <c r="GU2129" s="9" t="e">
        <f ca="1">INDIRECT(ADDRESS(ROW(),Controls!#REF!+105))</f>
        <v>#REF!</v>
      </c>
      <c r="GV2129" s="9" t="e">
        <f ca="1">INDIRECT(ADDRESS(ROW(),Controls!#REF!+120))</f>
        <v>#REF!</v>
      </c>
      <c r="GW2129" s="9" t="e">
        <f ca="1">INDIRECT(ADDRESS(ROW(),Controls!#REF!+15))</f>
        <v>#REF!</v>
      </c>
      <c r="GX2129" s="9" t="e">
        <f ca="1">INDIRECT(ADDRESS(ROW(),Controls!#REF!+135))</f>
        <v>#REF!</v>
      </c>
      <c r="HJ2129" s="9" t="e">
        <f t="shared" ca="1" si="198"/>
        <v>#REF!</v>
      </c>
      <c r="HK2129" s="9" t="e">
        <f t="shared" ca="1" si="199"/>
        <v>#REF!</v>
      </c>
      <c r="HL2129" s="9" t="e">
        <f t="shared" ca="1" si="200"/>
        <v>#REF!</v>
      </c>
      <c r="HM2129" s="9" t="e">
        <f t="shared" ca="1" si="201"/>
        <v>#REF!</v>
      </c>
      <c r="HN2129" s="9" t="e">
        <f ca="1">SQRT($GS2129*(1-$GS2129/Controls!$D$15))</f>
        <v>#REF!</v>
      </c>
      <c r="HO2129" s="9" t="e">
        <f t="shared" ca="1" si="202"/>
        <v>#REF!</v>
      </c>
      <c r="HP2129" s="9" t="e">
        <f t="shared" ca="1" si="203"/>
        <v>#REF!</v>
      </c>
      <c r="HQ2129" s="9" t="e">
        <f ca="1">IF($GV2129=0,NA(),($GX2129*Controls!#REF!))</f>
        <v>#REF!</v>
      </c>
    </row>
    <row r="2130" spans="198:225" x14ac:dyDescent="0.25">
      <c r="GP2130" s="9" t="e">
        <f ca="1">INDIRECT(ADDRESS(ROW(),Controls!#REF!+30))</f>
        <v>#REF!</v>
      </c>
      <c r="GQ2130" s="9" t="e">
        <f ca="1">INDIRECT(ADDRESS(ROW(),Controls!#REF!+45))</f>
        <v>#REF!</v>
      </c>
      <c r="GR2130" s="9" t="e">
        <f ca="1">INDIRECT(ADDRESS(ROW(),Controls!#REF!+60))</f>
        <v>#REF!</v>
      </c>
      <c r="GS2130" s="9" t="e">
        <f ca="1">INDIRECT(ADDRESS(ROW(),Controls!#REF!+75))</f>
        <v>#REF!</v>
      </c>
      <c r="GT2130" s="9" t="e">
        <f ca="1">INDIRECT(ADDRESS(ROW(),Controls!#REF!+90))</f>
        <v>#REF!</v>
      </c>
      <c r="GU2130" s="9" t="e">
        <f ca="1">INDIRECT(ADDRESS(ROW(),Controls!#REF!+105))</f>
        <v>#REF!</v>
      </c>
      <c r="GV2130" s="9" t="e">
        <f ca="1">INDIRECT(ADDRESS(ROW(),Controls!#REF!+120))</f>
        <v>#REF!</v>
      </c>
      <c r="GW2130" s="9" t="e">
        <f ca="1">INDIRECT(ADDRESS(ROW(),Controls!#REF!+15))</f>
        <v>#REF!</v>
      </c>
      <c r="GX2130" s="9" t="e">
        <f ca="1">INDIRECT(ADDRESS(ROW(),Controls!#REF!+135))</f>
        <v>#REF!</v>
      </c>
      <c r="HJ2130" s="9" t="e">
        <f t="shared" ca="1" si="198"/>
        <v>#REF!</v>
      </c>
      <c r="HK2130" s="9" t="e">
        <f t="shared" ca="1" si="199"/>
        <v>#REF!</v>
      </c>
      <c r="HL2130" s="9" t="e">
        <f t="shared" ca="1" si="200"/>
        <v>#REF!</v>
      </c>
      <c r="HM2130" s="9" t="e">
        <f t="shared" ca="1" si="201"/>
        <v>#REF!</v>
      </c>
      <c r="HN2130" s="9" t="e">
        <f ca="1">SQRT($GS2130*(1-$GS2130/Controls!$D$15))</f>
        <v>#REF!</v>
      </c>
      <c r="HO2130" s="9" t="e">
        <f t="shared" ca="1" si="202"/>
        <v>#REF!</v>
      </c>
      <c r="HP2130" s="9" t="e">
        <f t="shared" ca="1" si="203"/>
        <v>#REF!</v>
      </c>
      <c r="HQ2130" s="9" t="e">
        <f ca="1">IF($GV2130=0,NA(),($GX2130*Controls!#REF!))</f>
        <v>#REF!</v>
      </c>
    </row>
    <row r="2131" spans="198:225" x14ac:dyDescent="0.25">
      <c r="GP2131" s="9" t="e">
        <f ca="1">INDIRECT(ADDRESS(ROW(),Controls!#REF!+30))</f>
        <v>#REF!</v>
      </c>
      <c r="GQ2131" s="9" t="e">
        <f ca="1">INDIRECT(ADDRESS(ROW(),Controls!#REF!+45))</f>
        <v>#REF!</v>
      </c>
      <c r="GR2131" s="9" t="e">
        <f ca="1">INDIRECT(ADDRESS(ROW(),Controls!#REF!+60))</f>
        <v>#REF!</v>
      </c>
      <c r="GS2131" s="9" t="e">
        <f ca="1">INDIRECT(ADDRESS(ROW(),Controls!#REF!+75))</f>
        <v>#REF!</v>
      </c>
      <c r="GT2131" s="9" t="e">
        <f ca="1">INDIRECT(ADDRESS(ROW(),Controls!#REF!+90))</f>
        <v>#REF!</v>
      </c>
      <c r="GU2131" s="9" t="e">
        <f ca="1">INDIRECT(ADDRESS(ROW(),Controls!#REF!+105))</f>
        <v>#REF!</v>
      </c>
      <c r="GV2131" s="9" t="e">
        <f ca="1">INDIRECT(ADDRESS(ROW(),Controls!#REF!+120))</f>
        <v>#REF!</v>
      </c>
      <c r="GW2131" s="9" t="e">
        <f ca="1">INDIRECT(ADDRESS(ROW(),Controls!#REF!+15))</f>
        <v>#REF!</v>
      </c>
      <c r="GX2131" s="9" t="e">
        <f ca="1">INDIRECT(ADDRESS(ROW(),Controls!#REF!+135))</f>
        <v>#REF!</v>
      </c>
      <c r="HJ2131" s="9" t="e">
        <f t="shared" ca="1" si="198"/>
        <v>#REF!</v>
      </c>
      <c r="HK2131" s="9" t="e">
        <f t="shared" ca="1" si="199"/>
        <v>#REF!</v>
      </c>
      <c r="HL2131" s="9" t="e">
        <f t="shared" ca="1" si="200"/>
        <v>#REF!</v>
      </c>
      <c r="HM2131" s="9" t="e">
        <f t="shared" ca="1" si="201"/>
        <v>#REF!</v>
      </c>
      <c r="HN2131" s="9" t="e">
        <f ca="1">SQRT($GS2131*(1-$GS2131/Controls!$D$15))</f>
        <v>#REF!</v>
      </c>
      <c r="HO2131" s="9" t="e">
        <f t="shared" ca="1" si="202"/>
        <v>#REF!</v>
      </c>
      <c r="HP2131" s="9" t="e">
        <f t="shared" ca="1" si="203"/>
        <v>#REF!</v>
      </c>
      <c r="HQ2131" s="9" t="e">
        <f ca="1">IF($GV2131=0,NA(),($GX2131*Controls!#REF!))</f>
        <v>#REF!</v>
      </c>
    </row>
    <row r="2132" spans="198:225" x14ac:dyDescent="0.25">
      <c r="GP2132" s="9" t="e">
        <f ca="1">INDIRECT(ADDRESS(ROW(),Controls!#REF!+30))</f>
        <v>#REF!</v>
      </c>
      <c r="GQ2132" s="9" t="e">
        <f ca="1">INDIRECT(ADDRESS(ROW(),Controls!#REF!+45))</f>
        <v>#REF!</v>
      </c>
      <c r="GR2132" s="9" t="e">
        <f ca="1">INDIRECT(ADDRESS(ROW(),Controls!#REF!+60))</f>
        <v>#REF!</v>
      </c>
      <c r="GS2132" s="9" t="e">
        <f ca="1">INDIRECT(ADDRESS(ROW(),Controls!#REF!+75))</f>
        <v>#REF!</v>
      </c>
      <c r="GT2132" s="9" t="e">
        <f ca="1">INDIRECT(ADDRESS(ROW(),Controls!#REF!+90))</f>
        <v>#REF!</v>
      </c>
      <c r="GU2132" s="9" t="e">
        <f ca="1">INDIRECT(ADDRESS(ROW(),Controls!#REF!+105))</f>
        <v>#REF!</v>
      </c>
      <c r="GV2132" s="9" t="e">
        <f ca="1">INDIRECT(ADDRESS(ROW(),Controls!#REF!+120))</f>
        <v>#REF!</v>
      </c>
      <c r="GW2132" s="9" t="e">
        <f ca="1">INDIRECT(ADDRESS(ROW(),Controls!#REF!+15))</f>
        <v>#REF!</v>
      </c>
      <c r="GX2132" s="9" t="e">
        <f ca="1">INDIRECT(ADDRESS(ROW(),Controls!#REF!+135))</f>
        <v>#REF!</v>
      </c>
      <c r="HJ2132" s="9" t="e">
        <f t="shared" ca="1" si="198"/>
        <v>#REF!</v>
      </c>
      <c r="HK2132" s="9" t="e">
        <f t="shared" ca="1" si="199"/>
        <v>#REF!</v>
      </c>
      <c r="HL2132" s="9" t="e">
        <f t="shared" ca="1" si="200"/>
        <v>#REF!</v>
      </c>
      <c r="HM2132" s="9" t="e">
        <f t="shared" ca="1" si="201"/>
        <v>#REF!</v>
      </c>
      <c r="HN2132" s="9" t="e">
        <f ca="1">SQRT($GS2132*(1-$GS2132/Controls!$D$15))</f>
        <v>#REF!</v>
      </c>
      <c r="HO2132" s="9" t="e">
        <f t="shared" ca="1" si="202"/>
        <v>#REF!</v>
      </c>
      <c r="HP2132" s="9" t="e">
        <f t="shared" ca="1" si="203"/>
        <v>#REF!</v>
      </c>
      <c r="HQ2132" s="9" t="e">
        <f ca="1">IF($GV2132=0,NA(),($GX2132*Controls!#REF!))</f>
        <v>#REF!</v>
      </c>
    </row>
    <row r="2133" spans="198:225" x14ac:dyDescent="0.25">
      <c r="GP2133" s="9" t="e">
        <f ca="1">INDIRECT(ADDRESS(ROW(),Controls!#REF!+30))</f>
        <v>#REF!</v>
      </c>
      <c r="GQ2133" s="9" t="e">
        <f ca="1">INDIRECT(ADDRESS(ROW(),Controls!#REF!+45))</f>
        <v>#REF!</v>
      </c>
      <c r="GR2133" s="9" t="e">
        <f ca="1">INDIRECT(ADDRESS(ROW(),Controls!#REF!+60))</f>
        <v>#REF!</v>
      </c>
      <c r="GS2133" s="9" t="e">
        <f ca="1">INDIRECT(ADDRESS(ROW(),Controls!#REF!+75))</f>
        <v>#REF!</v>
      </c>
      <c r="GT2133" s="9" t="e">
        <f ca="1">INDIRECT(ADDRESS(ROW(),Controls!#REF!+90))</f>
        <v>#REF!</v>
      </c>
      <c r="GU2133" s="9" t="e">
        <f ca="1">INDIRECT(ADDRESS(ROW(),Controls!#REF!+105))</f>
        <v>#REF!</v>
      </c>
      <c r="GV2133" s="9" t="e">
        <f ca="1">INDIRECT(ADDRESS(ROW(),Controls!#REF!+120))</f>
        <v>#REF!</v>
      </c>
      <c r="GW2133" s="9" t="e">
        <f ca="1">INDIRECT(ADDRESS(ROW(),Controls!#REF!+15))</f>
        <v>#REF!</v>
      </c>
      <c r="GX2133" s="9" t="e">
        <f ca="1">INDIRECT(ADDRESS(ROW(),Controls!#REF!+135))</f>
        <v>#REF!</v>
      </c>
      <c r="HJ2133" s="9" t="e">
        <f t="shared" ca="1" si="198"/>
        <v>#REF!</v>
      </c>
      <c r="HK2133" s="9" t="e">
        <f t="shared" ca="1" si="199"/>
        <v>#REF!</v>
      </c>
      <c r="HL2133" s="9" t="e">
        <f t="shared" ca="1" si="200"/>
        <v>#REF!</v>
      </c>
      <c r="HM2133" s="9" t="e">
        <f t="shared" ca="1" si="201"/>
        <v>#REF!</v>
      </c>
      <c r="HN2133" s="9" t="e">
        <f ca="1">SQRT($GS2133*(1-$GS2133/Controls!$D$15))</f>
        <v>#REF!</v>
      </c>
      <c r="HO2133" s="9" t="e">
        <f t="shared" ca="1" si="202"/>
        <v>#REF!</v>
      </c>
      <c r="HP2133" s="9" t="e">
        <f t="shared" ca="1" si="203"/>
        <v>#REF!</v>
      </c>
      <c r="HQ2133" s="9" t="e">
        <f ca="1">IF($GV2133=0,NA(),($GX2133*Controls!#REF!))</f>
        <v>#REF!</v>
      </c>
    </row>
    <row r="2134" spans="198:225" x14ac:dyDescent="0.25">
      <c r="GP2134" s="9" t="e">
        <f ca="1">INDIRECT(ADDRESS(ROW(),Controls!#REF!+30))</f>
        <v>#REF!</v>
      </c>
      <c r="GQ2134" s="9" t="e">
        <f ca="1">INDIRECT(ADDRESS(ROW(),Controls!#REF!+45))</f>
        <v>#REF!</v>
      </c>
      <c r="GR2134" s="9" t="e">
        <f ca="1">INDIRECT(ADDRESS(ROW(),Controls!#REF!+60))</f>
        <v>#REF!</v>
      </c>
      <c r="GS2134" s="9" t="e">
        <f ca="1">INDIRECT(ADDRESS(ROW(),Controls!#REF!+75))</f>
        <v>#REF!</v>
      </c>
      <c r="GT2134" s="9" t="e">
        <f ca="1">INDIRECT(ADDRESS(ROW(),Controls!#REF!+90))</f>
        <v>#REF!</v>
      </c>
      <c r="GU2134" s="9" t="e">
        <f ca="1">INDIRECT(ADDRESS(ROW(),Controls!#REF!+105))</f>
        <v>#REF!</v>
      </c>
      <c r="GV2134" s="9" t="e">
        <f ca="1">INDIRECT(ADDRESS(ROW(),Controls!#REF!+120))</f>
        <v>#REF!</v>
      </c>
      <c r="GW2134" s="9" t="e">
        <f ca="1">INDIRECT(ADDRESS(ROW(),Controls!#REF!+15))</f>
        <v>#REF!</v>
      </c>
      <c r="GX2134" s="9" t="e">
        <f ca="1">INDIRECT(ADDRESS(ROW(),Controls!#REF!+135))</f>
        <v>#REF!</v>
      </c>
      <c r="HJ2134" s="9" t="e">
        <f t="shared" ca="1" si="198"/>
        <v>#REF!</v>
      </c>
      <c r="HK2134" s="9" t="e">
        <f t="shared" ca="1" si="199"/>
        <v>#REF!</v>
      </c>
      <c r="HL2134" s="9" t="e">
        <f t="shared" ca="1" si="200"/>
        <v>#REF!</v>
      </c>
      <c r="HM2134" s="9" t="e">
        <f t="shared" ca="1" si="201"/>
        <v>#REF!</v>
      </c>
      <c r="HN2134" s="9" t="e">
        <f ca="1">SQRT($GS2134*(1-$GS2134/Controls!$D$15))</f>
        <v>#REF!</v>
      </c>
      <c r="HO2134" s="9" t="e">
        <f t="shared" ca="1" si="202"/>
        <v>#REF!</v>
      </c>
      <c r="HP2134" s="9" t="e">
        <f t="shared" ca="1" si="203"/>
        <v>#REF!</v>
      </c>
      <c r="HQ2134" s="9" t="e">
        <f ca="1">IF($GV2134=0,NA(),($GX2134*Controls!#REF!))</f>
        <v>#REF!</v>
      </c>
    </row>
    <row r="2135" spans="198:225" x14ac:dyDescent="0.25">
      <c r="GP2135" s="9" t="e">
        <f ca="1">INDIRECT(ADDRESS(ROW(),Controls!#REF!+30))</f>
        <v>#REF!</v>
      </c>
      <c r="GQ2135" s="9" t="e">
        <f ca="1">INDIRECT(ADDRESS(ROW(),Controls!#REF!+45))</f>
        <v>#REF!</v>
      </c>
      <c r="GR2135" s="9" t="e">
        <f ca="1">INDIRECT(ADDRESS(ROW(),Controls!#REF!+60))</f>
        <v>#REF!</v>
      </c>
      <c r="GS2135" s="9" t="e">
        <f ca="1">INDIRECT(ADDRESS(ROW(),Controls!#REF!+75))</f>
        <v>#REF!</v>
      </c>
      <c r="GT2135" s="9" t="e">
        <f ca="1">INDIRECT(ADDRESS(ROW(),Controls!#REF!+90))</f>
        <v>#REF!</v>
      </c>
      <c r="GU2135" s="9" t="e">
        <f ca="1">INDIRECT(ADDRESS(ROW(),Controls!#REF!+105))</f>
        <v>#REF!</v>
      </c>
      <c r="GV2135" s="9" t="e">
        <f ca="1">INDIRECT(ADDRESS(ROW(),Controls!#REF!+120))</f>
        <v>#REF!</v>
      </c>
      <c r="GW2135" s="9" t="e">
        <f ca="1">INDIRECT(ADDRESS(ROW(),Controls!#REF!+15))</f>
        <v>#REF!</v>
      </c>
      <c r="GX2135" s="9" t="e">
        <f ca="1">INDIRECT(ADDRESS(ROW(),Controls!#REF!+135))</f>
        <v>#REF!</v>
      </c>
      <c r="HJ2135" s="9" t="e">
        <f t="shared" ca="1" si="198"/>
        <v>#REF!</v>
      </c>
      <c r="HK2135" s="9" t="e">
        <f t="shared" ca="1" si="199"/>
        <v>#REF!</v>
      </c>
      <c r="HL2135" s="9" t="e">
        <f t="shared" ca="1" si="200"/>
        <v>#REF!</v>
      </c>
      <c r="HM2135" s="9" t="e">
        <f t="shared" ca="1" si="201"/>
        <v>#REF!</v>
      </c>
      <c r="HN2135" s="9" t="e">
        <f ca="1">SQRT($GS2135*(1-$GS2135/Controls!$D$15))</f>
        <v>#REF!</v>
      </c>
      <c r="HO2135" s="9" t="e">
        <f t="shared" ca="1" si="202"/>
        <v>#REF!</v>
      </c>
      <c r="HP2135" s="9" t="e">
        <f t="shared" ca="1" si="203"/>
        <v>#REF!</v>
      </c>
      <c r="HQ2135" s="9" t="e">
        <f ca="1">IF($GV2135=0,NA(),($GX2135*Controls!#REF!))</f>
        <v>#REF!</v>
      </c>
    </row>
    <row r="2136" spans="198:225" x14ac:dyDescent="0.25">
      <c r="GP2136" s="9" t="e">
        <f ca="1">INDIRECT(ADDRESS(ROW(),Controls!#REF!+30))</f>
        <v>#REF!</v>
      </c>
      <c r="GQ2136" s="9" t="e">
        <f ca="1">INDIRECT(ADDRESS(ROW(),Controls!#REF!+45))</f>
        <v>#REF!</v>
      </c>
      <c r="GR2136" s="9" t="e">
        <f ca="1">INDIRECT(ADDRESS(ROW(),Controls!#REF!+60))</f>
        <v>#REF!</v>
      </c>
      <c r="GS2136" s="9" t="e">
        <f ca="1">INDIRECT(ADDRESS(ROW(),Controls!#REF!+75))</f>
        <v>#REF!</v>
      </c>
      <c r="GT2136" s="9" t="e">
        <f ca="1">INDIRECT(ADDRESS(ROW(),Controls!#REF!+90))</f>
        <v>#REF!</v>
      </c>
      <c r="GU2136" s="9" t="e">
        <f ca="1">INDIRECT(ADDRESS(ROW(),Controls!#REF!+105))</f>
        <v>#REF!</v>
      </c>
      <c r="GV2136" s="9" t="e">
        <f ca="1">INDIRECT(ADDRESS(ROW(),Controls!#REF!+120))</f>
        <v>#REF!</v>
      </c>
      <c r="GW2136" s="9" t="e">
        <f ca="1">INDIRECT(ADDRESS(ROW(),Controls!#REF!+15))</f>
        <v>#REF!</v>
      </c>
      <c r="GX2136" s="9" t="e">
        <f ca="1">INDIRECT(ADDRESS(ROW(),Controls!#REF!+135))</f>
        <v>#REF!</v>
      </c>
      <c r="HJ2136" s="9" t="e">
        <f t="shared" ca="1" si="198"/>
        <v>#REF!</v>
      </c>
      <c r="HK2136" s="9" t="e">
        <f t="shared" ca="1" si="199"/>
        <v>#REF!</v>
      </c>
      <c r="HL2136" s="9" t="e">
        <f t="shared" ca="1" si="200"/>
        <v>#REF!</v>
      </c>
      <c r="HM2136" s="9" t="e">
        <f t="shared" ca="1" si="201"/>
        <v>#REF!</v>
      </c>
      <c r="HN2136" s="9" t="e">
        <f ca="1">SQRT($GS2136*(1-$GS2136/Controls!$D$15))</f>
        <v>#REF!</v>
      </c>
      <c r="HO2136" s="9" t="e">
        <f t="shared" ca="1" si="202"/>
        <v>#REF!</v>
      </c>
      <c r="HP2136" s="9" t="e">
        <f t="shared" ca="1" si="203"/>
        <v>#REF!</v>
      </c>
      <c r="HQ2136" s="9" t="e">
        <f ca="1">IF($GV2136=0,NA(),($GX2136*Controls!#REF!))</f>
        <v>#REF!</v>
      </c>
    </row>
    <row r="2137" spans="198:225" x14ac:dyDescent="0.25">
      <c r="GP2137" s="9" t="e">
        <f ca="1">INDIRECT(ADDRESS(ROW(),Controls!#REF!+30))</f>
        <v>#REF!</v>
      </c>
      <c r="GQ2137" s="9" t="e">
        <f ca="1">INDIRECT(ADDRESS(ROW(),Controls!#REF!+45))</f>
        <v>#REF!</v>
      </c>
      <c r="GR2137" s="9" t="e">
        <f ca="1">INDIRECT(ADDRESS(ROW(),Controls!#REF!+60))</f>
        <v>#REF!</v>
      </c>
      <c r="GS2137" s="9" t="e">
        <f ca="1">INDIRECT(ADDRESS(ROW(),Controls!#REF!+75))</f>
        <v>#REF!</v>
      </c>
      <c r="GT2137" s="9" t="e">
        <f ca="1">INDIRECT(ADDRESS(ROW(),Controls!#REF!+90))</f>
        <v>#REF!</v>
      </c>
      <c r="GU2137" s="9" t="e">
        <f ca="1">INDIRECT(ADDRESS(ROW(),Controls!#REF!+105))</f>
        <v>#REF!</v>
      </c>
      <c r="GV2137" s="9" t="e">
        <f ca="1">INDIRECT(ADDRESS(ROW(),Controls!#REF!+120))</f>
        <v>#REF!</v>
      </c>
      <c r="GW2137" s="9" t="e">
        <f ca="1">INDIRECT(ADDRESS(ROW(),Controls!#REF!+15))</f>
        <v>#REF!</v>
      </c>
      <c r="GX2137" s="9" t="e">
        <f ca="1">INDIRECT(ADDRESS(ROW(),Controls!#REF!+135))</f>
        <v>#REF!</v>
      </c>
      <c r="HJ2137" s="9" t="e">
        <f t="shared" ca="1" si="198"/>
        <v>#REF!</v>
      </c>
      <c r="HK2137" s="9" t="e">
        <f t="shared" ca="1" si="199"/>
        <v>#REF!</v>
      </c>
      <c r="HL2137" s="9" t="e">
        <f t="shared" ca="1" si="200"/>
        <v>#REF!</v>
      </c>
      <c r="HM2137" s="9" t="e">
        <f t="shared" ca="1" si="201"/>
        <v>#REF!</v>
      </c>
      <c r="HN2137" s="9" t="e">
        <f ca="1">SQRT($GS2137*(1-$GS2137/Controls!$D$15))</f>
        <v>#REF!</v>
      </c>
      <c r="HO2137" s="9" t="e">
        <f t="shared" ca="1" si="202"/>
        <v>#REF!</v>
      </c>
      <c r="HP2137" s="9" t="e">
        <f t="shared" ca="1" si="203"/>
        <v>#REF!</v>
      </c>
      <c r="HQ2137" s="9" t="e">
        <f ca="1">IF($GV2137=0,NA(),($GX2137*Controls!#REF!))</f>
        <v>#REF!</v>
      </c>
    </row>
    <row r="2138" spans="198:225" x14ac:dyDescent="0.25">
      <c r="GP2138" s="9" t="e">
        <f ca="1">INDIRECT(ADDRESS(ROW(),Controls!#REF!+30))</f>
        <v>#REF!</v>
      </c>
      <c r="GQ2138" s="9" t="e">
        <f ca="1">INDIRECT(ADDRESS(ROW(),Controls!#REF!+45))</f>
        <v>#REF!</v>
      </c>
      <c r="GR2138" s="9" t="e">
        <f ca="1">INDIRECT(ADDRESS(ROW(),Controls!#REF!+60))</f>
        <v>#REF!</v>
      </c>
      <c r="GS2138" s="9" t="e">
        <f ca="1">INDIRECT(ADDRESS(ROW(),Controls!#REF!+75))</f>
        <v>#REF!</v>
      </c>
      <c r="GT2138" s="9" t="e">
        <f ca="1">INDIRECT(ADDRESS(ROW(),Controls!#REF!+90))</f>
        <v>#REF!</v>
      </c>
      <c r="GU2138" s="9" t="e">
        <f ca="1">INDIRECT(ADDRESS(ROW(),Controls!#REF!+105))</f>
        <v>#REF!</v>
      </c>
      <c r="GV2138" s="9" t="e">
        <f ca="1">INDIRECT(ADDRESS(ROW(),Controls!#REF!+120))</f>
        <v>#REF!</v>
      </c>
      <c r="GW2138" s="9" t="e">
        <f ca="1">INDIRECT(ADDRESS(ROW(),Controls!#REF!+15))</f>
        <v>#REF!</v>
      </c>
      <c r="GX2138" s="9" t="e">
        <f ca="1">INDIRECT(ADDRESS(ROW(),Controls!#REF!+135))</f>
        <v>#REF!</v>
      </c>
      <c r="HJ2138" s="9" t="e">
        <f t="shared" ca="1" si="198"/>
        <v>#REF!</v>
      </c>
      <c r="HK2138" s="9" t="e">
        <f t="shared" ca="1" si="199"/>
        <v>#REF!</v>
      </c>
      <c r="HL2138" s="9" t="e">
        <f t="shared" ca="1" si="200"/>
        <v>#REF!</v>
      </c>
      <c r="HM2138" s="9" t="e">
        <f t="shared" ca="1" si="201"/>
        <v>#REF!</v>
      </c>
      <c r="HN2138" s="9" t="e">
        <f ca="1">SQRT($GS2138*(1-$GS2138/Controls!$D$15))</f>
        <v>#REF!</v>
      </c>
      <c r="HO2138" s="9" t="e">
        <f t="shared" ca="1" si="202"/>
        <v>#REF!</v>
      </c>
      <c r="HP2138" s="9" t="e">
        <f t="shared" ca="1" si="203"/>
        <v>#REF!</v>
      </c>
      <c r="HQ2138" s="9" t="e">
        <f ca="1">IF($GV2138=0,NA(),($GX2138*Controls!#REF!))</f>
        <v>#REF!</v>
      </c>
    </row>
    <row r="2139" spans="198:225" x14ac:dyDescent="0.25">
      <c r="GP2139" s="9" t="e">
        <f ca="1">INDIRECT(ADDRESS(ROW(),Controls!#REF!+30))</f>
        <v>#REF!</v>
      </c>
      <c r="GQ2139" s="9" t="e">
        <f ca="1">INDIRECT(ADDRESS(ROW(),Controls!#REF!+45))</f>
        <v>#REF!</v>
      </c>
      <c r="GR2139" s="9" t="e">
        <f ca="1">INDIRECT(ADDRESS(ROW(),Controls!#REF!+60))</f>
        <v>#REF!</v>
      </c>
      <c r="GS2139" s="9" t="e">
        <f ca="1">INDIRECT(ADDRESS(ROW(),Controls!#REF!+75))</f>
        <v>#REF!</v>
      </c>
      <c r="GT2139" s="9" t="e">
        <f ca="1">INDIRECT(ADDRESS(ROW(),Controls!#REF!+90))</f>
        <v>#REF!</v>
      </c>
      <c r="GU2139" s="9" t="e">
        <f ca="1">INDIRECT(ADDRESS(ROW(),Controls!#REF!+105))</f>
        <v>#REF!</v>
      </c>
      <c r="GV2139" s="9" t="e">
        <f ca="1">INDIRECT(ADDRESS(ROW(),Controls!#REF!+120))</f>
        <v>#REF!</v>
      </c>
      <c r="GW2139" s="9" t="e">
        <f ca="1">INDIRECT(ADDRESS(ROW(),Controls!#REF!+15))</f>
        <v>#REF!</v>
      </c>
      <c r="GX2139" s="9" t="e">
        <f ca="1">INDIRECT(ADDRESS(ROW(),Controls!#REF!+135))</f>
        <v>#REF!</v>
      </c>
      <c r="HJ2139" s="9" t="e">
        <f t="shared" ca="1" si="198"/>
        <v>#REF!</v>
      </c>
      <c r="HK2139" s="9" t="e">
        <f t="shared" ca="1" si="199"/>
        <v>#REF!</v>
      </c>
      <c r="HL2139" s="9" t="e">
        <f t="shared" ca="1" si="200"/>
        <v>#REF!</v>
      </c>
      <c r="HM2139" s="9" t="e">
        <f t="shared" ca="1" si="201"/>
        <v>#REF!</v>
      </c>
      <c r="HN2139" s="9" t="e">
        <f ca="1">SQRT($GS2139*(1-$GS2139/Controls!$D$15))</f>
        <v>#REF!</v>
      </c>
      <c r="HO2139" s="9" t="e">
        <f t="shared" ca="1" si="202"/>
        <v>#REF!</v>
      </c>
      <c r="HP2139" s="9" t="e">
        <f t="shared" ca="1" si="203"/>
        <v>#REF!</v>
      </c>
      <c r="HQ2139" s="9" t="e">
        <f ca="1">IF($GV2139=0,NA(),($GX2139*Controls!#REF!))</f>
        <v>#REF!</v>
      </c>
    </row>
    <row r="2140" spans="198:225" x14ac:dyDescent="0.25">
      <c r="GP2140" s="9" t="e">
        <f ca="1">INDIRECT(ADDRESS(ROW(),Controls!#REF!+30))</f>
        <v>#REF!</v>
      </c>
      <c r="GQ2140" s="9" t="e">
        <f ca="1">INDIRECT(ADDRESS(ROW(),Controls!#REF!+45))</f>
        <v>#REF!</v>
      </c>
      <c r="GR2140" s="9" t="e">
        <f ca="1">INDIRECT(ADDRESS(ROW(),Controls!#REF!+60))</f>
        <v>#REF!</v>
      </c>
      <c r="GS2140" s="9" t="e">
        <f ca="1">INDIRECT(ADDRESS(ROW(),Controls!#REF!+75))</f>
        <v>#REF!</v>
      </c>
      <c r="GT2140" s="9" t="e">
        <f ca="1">INDIRECT(ADDRESS(ROW(),Controls!#REF!+90))</f>
        <v>#REF!</v>
      </c>
      <c r="GU2140" s="9" t="e">
        <f ca="1">INDIRECT(ADDRESS(ROW(),Controls!#REF!+105))</f>
        <v>#REF!</v>
      </c>
      <c r="GV2140" s="9" t="e">
        <f ca="1">INDIRECT(ADDRESS(ROW(),Controls!#REF!+120))</f>
        <v>#REF!</v>
      </c>
      <c r="GW2140" s="9" t="e">
        <f ca="1">INDIRECT(ADDRESS(ROW(),Controls!#REF!+15))</f>
        <v>#REF!</v>
      </c>
      <c r="GX2140" s="9" t="e">
        <f ca="1">INDIRECT(ADDRESS(ROW(),Controls!#REF!+135))</f>
        <v>#REF!</v>
      </c>
      <c r="HJ2140" s="9" t="e">
        <f t="shared" ca="1" si="198"/>
        <v>#REF!</v>
      </c>
      <c r="HK2140" s="9" t="e">
        <f t="shared" ca="1" si="199"/>
        <v>#REF!</v>
      </c>
      <c r="HL2140" s="9" t="e">
        <f t="shared" ca="1" si="200"/>
        <v>#REF!</v>
      </c>
      <c r="HM2140" s="9" t="e">
        <f t="shared" ca="1" si="201"/>
        <v>#REF!</v>
      </c>
      <c r="HN2140" s="9" t="e">
        <f ca="1">SQRT($GS2140*(1-$GS2140/Controls!$D$15))</f>
        <v>#REF!</v>
      </c>
      <c r="HO2140" s="9" t="e">
        <f t="shared" ca="1" si="202"/>
        <v>#REF!</v>
      </c>
      <c r="HP2140" s="9" t="e">
        <f t="shared" ca="1" si="203"/>
        <v>#REF!</v>
      </c>
      <c r="HQ2140" s="9" t="e">
        <f ca="1">IF($GV2140=0,NA(),($GX2140*Controls!#REF!))</f>
        <v>#REF!</v>
      </c>
    </row>
    <row r="2141" spans="198:225" x14ac:dyDescent="0.25">
      <c r="GP2141" s="9" t="e">
        <f ca="1">INDIRECT(ADDRESS(ROW(),Controls!#REF!+30))</f>
        <v>#REF!</v>
      </c>
      <c r="GQ2141" s="9" t="e">
        <f ca="1">INDIRECT(ADDRESS(ROW(),Controls!#REF!+45))</f>
        <v>#REF!</v>
      </c>
      <c r="GR2141" s="9" t="e">
        <f ca="1">INDIRECT(ADDRESS(ROW(),Controls!#REF!+60))</f>
        <v>#REF!</v>
      </c>
      <c r="GS2141" s="9" t="e">
        <f ca="1">INDIRECT(ADDRESS(ROW(),Controls!#REF!+75))</f>
        <v>#REF!</v>
      </c>
      <c r="GT2141" s="9" t="e">
        <f ca="1">INDIRECT(ADDRESS(ROW(),Controls!#REF!+90))</f>
        <v>#REF!</v>
      </c>
      <c r="GU2141" s="9" t="e">
        <f ca="1">INDIRECT(ADDRESS(ROW(),Controls!#REF!+105))</f>
        <v>#REF!</v>
      </c>
      <c r="GV2141" s="9" t="e">
        <f ca="1">INDIRECT(ADDRESS(ROW(),Controls!#REF!+120))</f>
        <v>#REF!</v>
      </c>
      <c r="GW2141" s="9" t="e">
        <f ca="1">INDIRECT(ADDRESS(ROW(),Controls!#REF!+15))</f>
        <v>#REF!</v>
      </c>
      <c r="GX2141" s="9" t="e">
        <f ca="1">INDIRECT(ADDRESS(ROW(),Controls!#REF!+135))</f>
        <v>#REF!</v>
      </c>
      <c r="HJ2141" s="9" t="e">
        <f t="shared" ca="1" si="198"/>
        <v>#REF!</v>
      </c>
      <c r="HK2141" s="9" t="e">
        <f t="shared" ca="1" si="199"/>
        <v>#REF!</v>
      </c>
      <c r="HL2141" s="9" t="e">
        <f t="shared" ca="1" si="200"/>
        <v>#REF!</v>
      </c>
      <c r="HM2141" s="9" t="e">
        <f t="shared" ca="1" si="201"/>
        <v>#REF!</v>
      </c>
      <c r="HN2141" s="9" t="e">
        <f ca="1">SQRT($GS2141*(1-$GS2141/Controls!$D$15))</f>
        <v>#REF!</v>
      </c>
      <c r="HO2141" s="9" t="e">
        <f t="shared" ca="1" si="202"/>
        <v>#REF!</v>
      </c>
      <c r="HP2141" s="9" t="e">
        <f t="shared" ca="1" si="203"/>
        <v>#REF!</v>
      </c>
      <c r="HQ2141" s="9" t="e">
        <f ca="1">IF($GV2141=0,NA(),($GX2141*Controls!#REF!))</f>
        <v>#REF!</v>
      </c>
    </row>
    <row r="2142" spans="198:225" x14ac:dyDescent="0.25">
      <c r="GP2142" s="9" t="e">
        <f ca="1">INDIRECT(ADDRESS(ROW(),Controls!#REF!+30))</f>
        <v>#REF!</v>
      </c>
      <c r="GQ2142" s="9" t="e">
        <f ca="1">INDIRECT(ADDRESS(ROW(),Controls!#REF!+45))</f>
        <v>#REF!</v>
      </c>
      <c r="GR2142" s="9" t="e">
        <f ca="1">INDIRECT(ADDRESS(ROW(),Controls!#REF!+60))</f>
        <v>#REF!</v>
      </c>
      <c r="GS2142" s="9" t="e">
        <f ca="1">INDIRECT(ADDRESS(ROW(),Controls!#REF!+75))</f>
        <v>#REF!</v>
      </c>
      <c r="GT2142" s="9" t="e">
        <f ca="1">INDIRECT(ADDRESS(ROW(),Controls!#REF!+90))</f>
        <v>#REF!</v>
      </c>
      <c r="GU2142" s="9" t="e">
        <f ca="1">INDIRECT(ADDRESS(ROW(),Controls!#REF!+105))</f>
        <v>#REF!</v>
      </c>
      <c r="GV2142" s="9" t="e">
        <f ca="1">INDIRECT(ADDRESS(ROW(),Controls!#REF!+120))</f>
        <v>#REF!</v>
      </c>
      <c r="GW2142" s="9" t="e">
        <f ca="1">INDIRECT(ADDRESS(ROW(),Controls!#REF!+15))</f>
        <v>#REF!</v>
      </c>
      <c r="GX2142" s="9" t="e">
        <f ca="1">INDIRECT(ADDRESS(ROW(),Controls!#REF!+135))</f>
        <v>#REF!</v>
      </c>
      <c r="HJ2142" s="9" t="e">
        <f t="shared" ca="1" si="198"/>
        <v>#REF!</v>
      </c>
      <c r="HK2142" s="9" t="e">
        <f t="shared" ca="1" si="199"/>
        <v>#REF!</v>
      </c>
      <c r="HL2142" s="9" t="e">
        <f t="shared" ca="1" si="200"/>
        <v>#REF!</v>
      </c>
      <c r="HM2142" s="9" t="e">
        <f t="shared" ca="1" si="201"/>
        <v>#REF!</v>
      </c>
      <c r="HN2142" s="9" t="e">
        <f ca="1">SQRT($GS2142*(1-$GS2142/Controls!$D$15))</f>
        <v>#REF!</v>
      </c>
      <c r="HO2142" s="9" t="e">
        <f t="shared" ca="1" si="202"/>
        <v>#REF!</v>
      </c>
      <c r="HP2142" s="9" t="e">
        <f t="shared" ca="1" si="203"/>
        <v>#REF!</v>
      </c>
      <c r="HQ2142" s="9" t="e">
        <f ca="1">IF($GV2142=0,NA(),($GX2142*Controls!#REF!))</f>
        <v>#REF!</v>
      </c>
    </row>
    <row r="2143" spans="198:225" x14ac:dyDescent="0.25">
      <c r="GP2143" s="9" t="e">
        <f ca="1">INDIRECT(ADDRESS(ROW(),Controls!#REF!+30))</f>
        <v>#REF!</v>
      </c>
      <c r="GQ2143" s="9" t="e">
        <f ca="1">INDIRECT(ADDRESS(ROW(),Controls!#REF!+45))</f>
        <v>#REF!</v>
      </c>
      <c r="GR2143" s="9" t="e">
        <f ca="1">INDIRECT(ADDRESS(ROW(),Controls!#REF!+60))</f>
        <v>#REF!</v>
      </c>
      <c r="GS2143" s="9" t="e">
        <f ca="1">INDIRECT(ADDRESS(ROW(),Controls!#REF!+75))</f>
        <v>#REF!</v>
      </c>
      <c r="GT2143" s="9" t="e">
        <f ca="1">INDIRECT(ADDRESS(ROW(),Controls!#REF!+90))</f>
        <v>#REF!</v>
      </c>
      <c r="GU2143" s="9" t="e">
        <f ca="1">INDIRECT(ADDRESS(ROW(),Controls!#REF!+105))</f>
        <v>#REF!</v>
      </c>
      <c r="GV2143" s="9" t="e">
        <f ca="1">INDIRECT(ADDRESS(ROW(),Controls!#REF!+120))</f>
        <v>#REF!</v>
      </c>
      <c r="GW2143" s="9" t="e">
        <f ca="1">INDIRECT(ADDRESS(ROW(),Controls!#REF!+15))</f>
        <v>#REF!</v>
      </c>
      <c r="GX2143" s="9" t="e">
        <f ca="1">INDIRECT(ADDRESS(ROW(),Controls!#REF!+135))</f>
        <v>#REF!</v>
      </c>
      <c r="HJ2143" s="9" t="e">
        <f t="shared" ca="1" si="198"/>
        <v>#REF!</v>
      </c>
      <c r="HK2143" s="9" t="e">
        <f t="shared" ca="1" si="199"/>
        <v>#REF!</v>
      </c>
      <c r="HL2143" s="9" t="e">
        <f t="shared" ca="1" si="200"/>
        <v>#REF!</v>
      </c>
      <c r="HM2143" s="9" t="e">
        <f t="shared" ca="1" si="201"/>
        <v>#REF!</v>
      </c>
      <c r="HN2143" s="9" t="e">
        <f ca="1">SQRT($GS2143*(1-$GS2143/Controls!$D$15))</f>
        <v>#REF!</v>
      </c>
      <c r="HO2143" s="9" t="e">
        <f t="shared" ca="1" si="202"/>
        <v>#REF!</v>
      </c>
      <c r="HP2143" s="9" t="e">
        <f t="shared" ca="1" si="203"/>
        <v>#REF!</v>
      </c>
      <c r="HQ2143" s="9" t="e">
        <f ca="1">IF($GV2143=0,NA(),($GX2143*Controls!#REF!))</f>
        <v>#REF!</v>
      </c>
    </row>
    <row r="2144" spans="198:225" x14ac:dyDescent="0.25">
      <c r="GP2144" s="9" t="e">
        <f ca="1">INDIRECT(ADDRESS(ROW(),Controls!#REF!+30))</f>
        <v>#REF!</v>
      </c>
      <c r="GQ2144" s="9" t="e">
        <f ca="1">INDIRECT(ADDRESS(ROW(),Controls!#REF!+45))</f>
        <v>#REF!</v>
      </c>
      <c r="GR2144" s="9" t="e">
        <f ca="1">INDIRECT(ADDRESS(ROW(),Controls!#REF!+60))</f>
        <v>#REF!</v>
      </c>
      <c r="GS2144" s="9" t="e">
        <f ca="1">INDIRECT(ADDRESS(ROW(),Controls!#REF!+75))</f>
        <v>#REF!</v>
      </c>
      <c r="GT2144" s="9" t="e">
        <f ca="1">INDIRECT(ADDRESS(ROW(),Controls!#REF!+90))</f>
        <v>#REF!</v>
      </c>
      <c r="GU2144" s="9" t="e">
        <f ca="1">INDIRECT(ADDRESS(ROW(),Controls!#REF!+105))</f>
        <v>#REF!</v>
      </c>
      <c r="GV2144" s="9" t="e">
        <f ca="1">INDIRECT(ADDRESS(ROW(),Controls!#REF!+120))</f>
        <v>#REF!</v>
      </c>
      <c r="GW2144" s="9" t="e">
        <f ca="1">INDIRECT(ADDRESS(ROW(),Controls!#REF!+15))</f>
        <v>#REF!</v>
      </c>
      <c r="GX2144" s="9" t="e">
        <f ca="1">INDIRECT(ADDRESS(ROW(),Controls!#REF!+135))</f>
        <v>#REF!</v>
      </c>
      <c r="HJ2144" s="9" t="e">
        <f t="shared" ca="1" si="198"/>
        <v>#REF!</v>
      </c>
      <c r="HK2144" s="9" t="e">
        <f t="shared" ca="1" si="199"/>
        <v>#REF!</v>
      </c>
      <c r="HL2144" s="9" t="e">
        <f t="shared" ca="1" si="200"/>
        <v>#REF!</v>
      </c>
      <c r="HM2144" s="9" t="e">
        <f t="shared" ca="1" si="201"/>
        <v>#REF!</v>
      </c>
      <c r="HN2144" s="9" t="e">
        <f ca="1">SQRT($GS2144*(1-$GS2144/Controls!$D$15))</f>
        <v>#REF!</v>
      </c>
      <c r="HO2144" s="9" t="e">
        <f t="shared" ca="1" si="202"/>
        <v>#REF!</v>
      </c>
      <c r="HP2144" s="9" t="e">
        <f t="shared" ca="1" si="203"/>
        <v>#REF!</v>
      </c>
      <c r="HQ2144" s="9" t="e">
        <f ca="1">IF($GV2144=0,NA(),($GX2144*Controls!#REF!))</f>
        <v>#REF!</v>
      </c>
    </row>
    <row r="2145" spans="198:225" x14ac:dyDescent="0.25">
      <c r="GP2145" s="9" t="e">
        <f ca="1">INDIRECT(ADDRESS(ROW(),Controls!#REF!+30))</f>
        <v>#REF!</v>
      </c>
      <c r="GQ2145" s="9" t="e">
        <f ca="1">INDIRECT(ADDRESS(ROW(),Controls!#REF!+45))</f>
        <v>#REF!</v>
      </c>
      <c r="GR2145" s="9" t="e">
        <f ca="1">INDIRECT(ADDRESS(ROW(),Controls!#REF!+60))</f>
        <v>#REF!</v>
      </c>
      <c r="GS2145" s="9" t="e">
        <f ca="1">INDIRECT(ADDRESS(ROW(),Controls!#REF!+75))</f>
        <v>#REF!</v>
      </c>
      <c r="GT2145" s="9" t="e">
        <f ca="1">INDIRECT(ADDRESS(ROW(),Controls!#REF!+90))</f>
        <v>#REF!</v>
      </c>
      <c r="GU2145" s="9" t="e">
        <f ca="1">INDIRECT(ADDRESS(ROW(),Controls!#REF!+105))</f>
        <v>#REF!</v>
      </c>
      <c r="GV2145" s="9" t="e">
        <f ca="1">INDIRECT(ADDRESS(ROW(),Controls!#REF!+120))</f>
        <v>#REF!</v>
      </c>
      <c r="GW2145" s="9" t="e">
        <f ca="1">INDIRECT(ADDRESS(ROW(),Controls!#REF!+15))</f>
        <v>#REF!</v>
      </c>
      <c r="GX2145" s="9" t="e">
        <f ca="1">INDIRECT(ADDRESS(ROW(),Controls!#REF!+135))</f>
        <v>#REF!</v>
      </c>
      <c r="HJ2145" s="9" t="e">
        <f t="shared" ca="1" si="198"/>
        <v>#REF!</v>
      </c>
      <c r="HK2145" s="9" t="e">
        <f t="shared" ca="1" si="199"/>
        <v>#REF!</v>
      </c>
      <c r="HL2145" s="9" t="e">
        <f t="shared" ca="1" si="200"/>
        <v>#REF!</v>
      </c>
      <c r="HM2145" s="9" t="e">
        <f t="shared" ca="1" si="201"/>
        <v>#REF!</v>
      </c>
      <c r="HN2145" s="9" t="e">
        <f ca="1">SQRT($GS2145*(1-$GS2145/Controls!$D$15))</f>
        <v>#REF!</v>
      </c>
      <c r="HO2145" s="9" t="e">
        <f t="shared" ca="1" si="202"/>
        <v>#REF!</v>
      </c>
      <c r="HP2145" s="9" t="e">
        <f t="shared" ca="1" si="203"/>
        <v>#REF!</v>
      </c>
      <c r="HQ2145" s="9" t="e">
        <f ca="1">IF($GV2145=0,NA(),($GX2145*Controls!#REF!))</f>
        <v>#REF!</v>
      </c>
    </row>
    <row r="2146" spans="198:225" x14ac:dyDescent="0.25">
      <c r="GP2146" s="9" t="e">
        <f ca="1">INDIRECT(ADDRESS(ROW(),Controls!#REF!+30))</f>
        <v>#REF!</v>
      </c>
      <c r="GQ2146" s="9" t="e">
        <f ca="1">INDIRECT(ADDRESS(ROW(),Controls!#REF!+45))</f>
        <v>#REF!</v>
      </c>
      <c r="GR2146" s="9" t="e">
        <f ca="1">INDIRECT(ADDRESS(ROW(),Controls!#REF!+60))</f>
        <v>#REF!</v>
      </c>
      <c r="GS2146" s="9" t="e">
        <f ca="1">INDIRECT(ADDRESS(ROW(),Controls!#REF!+75))</f>
        <v>#REF!</v>
      </c>
      <c r="GT2146" s="9" t="e">
        <f ca="1">INDIRECT(ADDRESS(ROW(),Controls!#REF!+90))</f>
        <v>#REF!</v>
      </c>
      <c r="GU2146" s="9" t="e">
        <f ca="1">INDIRECT(ADDRESS(ROW(),Controls!#REF!+105))</f>
        <v>#REF!</v>
      </c>
      <c r="GV2146" s="9" t="e">
        <f ca="1">INDIRECT(ADDRESS(ROW(),Controls!#REF!+120))</f>
        <v>#REF!</v>
      </c>
      <c r="GW2146" s="9" t="e">
        <f ca="1">INDIRECT(ADDRESS(ROW(),Controls!#REF!+15))</f>
        <v>#REF!</v>
      </c>
      <c r="GX2146" s="9" t="e">
        <f ca="1">INDIRECT(ADDRESS(ROW(),Controls!#REF!+135))</f>
        <v>#REF!</v>
      </c>
      <c r="HJ2146" s="9" t="e">
        <f t="shared" ca="1" si="198"/>
        <v>#REF!</v>
      </c>
      <c r="HK2146" s="9" t="e">
        <f t="shared" ca="1" si="199"/>
        <v>#REF!</v>
      </c>
      <c r="HL2146" s="9" t="e">
        <f t="shared" ca="1" si="200"/>
        <v>#REF!</v>
      </c>
      <c r="HM2146" s="9" t="e">
        <f t="shared" ca="1" si="201"/>
        <v>#REF!</v>
      </c>
      <c r="HN2146" s="9" t="e">
        <f ca="1">SQRT($GS2146*(1-$GS2146/Controls!$D$15))</f>
        <v>#REF!</v>
      </c>
      <c r="HO2146" s="9" t="e">
        <f t="shared" ca="1" si="202"/>
        <v>#REF!</v>
      </c>
      <c r="HP2146" s="9" t="e">
        <f t="shared" ca="1" si="203"/>
        <v>#REF!</v>
      </c>
      <c r="HQ2146" s="9" t="e">
        <f ca="1">IF($GV2146=0,NA(),($GX2146*Controls!#REF!))</f>
        <v>#REF!</v>
      </c>
    </row>
    <row r="2147" spans="198:225" x14ac:dyDescent="0.25">
      <c r="GP2147" s="9" t="e">
        <f ca="1">INDIRECT(ADDRESS(ROW(),Controls!#REF!+30))</f>
        <v>#REF!</v>
      </c>
      <c r="GQ2147" s="9" t="e">
        <f ca="1">INDIRECT(ADDRESS(ROW(),Controls!#REF!+45))</f>
        <v>#REF!</v>
      </c>
      <c r="GR2147" s="9" t="e">
        <f ca="1">INDIRECT(ADDRESS(ROW(),Controls!#REF!+60))</f>
        <v>#REF!</v>
      </c>
      <c r="GS2147" s="9" t="e">
        <f ca="1">INDIRECT(ADDRESS(ROW(),Controls!#REF!+75))</f>
        <v>#REF!</v>
      </c>
      <c r="GT2147" s="9" t="e">
        <f ca="1">INDIRECT(ADDRESS(ROW(),Controls!#REF!+90))</f>
        <v>#REF!</v>
      </c>
      <c r="GU2147" s="9" t="e">
        <f ca="1">INDIRECT(ADDRESS(ROW(),Controls!#REF!+105))</f>
        <v>#REF!</v>
      </c>
      <c r="GV2147" s="9" t="e">
        <f ca="1">INDIRECT(ADDRESS(ROW(),Controls!#REF!+120))</f>
        <v>#REF!</v>
      </c>
      <c r="GW2147" s="9" t="e">
        <f ca="1">INDIRECT(ADDRESS(ROW(),Controls!#REF!+15))</f>
        <v>#REF!</v>
      </c>
      <c r="GX2147" s="9" t="e">
        <f ca="1">INDIRECT(ADDRESS(ROW(),Controls!#REF!+135))</f>
        <v>#REF!</v>
      </c>
      <c r="HJ2147" s="9" t="e">
        <f t="shared" ca="1" si="198"/>
        <v>#REF!</v>
      </c>
      <c r="HK2147" s="9" t="e">
        <f t="shared" ca="1" si="199"/>
        <v>#REF!</v>
      </c>
      <c r="HL2147" s="9" t="e">
        <f t="shared" ca="1" si="200"/>
        <v>#REF!</v>
      </c>
      <c r="HM2147" s="9" t="e">
        <f t="shared" ca="1" si="201"/>
        <v>#REF!</v>
      </c>
      <c r="HN2147" s="9" t="e">
        <f ca="1">SQRT($GS2147*(1-$GS2147/Controls!$D$15))</f>
        <v>#REF!</v>
      </c>
      <c r="HO2147" s="9" t="e">
        <f t="shared" ca="1" si="202"/>
        <v>#REF!</v>
      </c>
      <c r="HP2147" s="9" t="e">
        <f t="shared" ca="1" si="203"/>
        <v>#REF!</v>
      </c>
      <c r="HQ2147" s="9" t="e">
        <f ca="1">IF($GV2147=0,NA(),($GX2147*Controls!#REF!))</f>
        <v>#REF!</v>
      </c>
    </row>
    <row r="2148" spans="198:225" x14ac:dyDescent="0.25">
      <c r="GP2148" s="9" t="e">
        <f ca="1">INDIRECT(ADDRESS(ROW(),Controls!#REF!+30))</f>
        <v>#REF!</v>
      </c>
      <c r="GQ2148" s="9" t="e">
        <f ca="1">INDIRECT(ADDRESS(ROW(),Controls!#REF!+45))</f>
        <v>#REF!</v>
      </c>
      <c r="GR2148" s="9" t="e">
        <f ca="1">INDIRECT(ADDRESS(ROW(),Controls!#REF!+60))</f>
        <v>#REF!</v>
      </c>
      <c r="GS2148" s="9" t="e">
        <f ca="1">INDIRECT(ADDRESS(ROW(),Controls!#REF!+75))</f>
        <v>#REF!</v>
      </c>
      <c r="GT2148" s="9" t="e">
        <f ca="1">INDIRECT(ADDRESS(ROW(),Controls!#REF!+90))</f>
        <v>#REF!</v>
      </c>
      <c r="GU2148" s="9" t="e">
        <f ca="1">INDIRECT(ADDRESS(ROW(),Controls!#REF!+105))</f>
        <v>#REF!</v>
      </c>
      <c r="GV2148" s="9" t="e">
        <f ca="1">INDIRECT(ADDRESS(ROW(),Controls!#REF!+120))</f>
        <v>#REF!</v>
      </c>
      <c r="GW2148" s="9" t="e">
        <f ca="1">INDIRECT(ADDRESS(ROW(),Controls!#REF!+15))</f>
        <v>#REF!</v>
      </c>
      <c r="GX2148" s="9" t="e">
        <f ca="1">INDIRECT(ADDRESS(ROW(),Controls!#REF!+135))</f>
        <v>#REF!</v>
      </c>
      <c r="HJ2148" s="9" t="e">
        <f t="shared" ca="1" si="198"/>
        <v>#REF!</v>
      </c>
      <c r="HK2148" s="9" t="e">
        <f t="shared" ca="1" si="199"/>
        <v>#REF!</v>
      </c>
      <c r="HL2148" s="9" t="e">
        <f t="shared" ca="1" si="200"/>
        <v>#REF!</v>
      </c>
      <c r="HM2148" s="9" t="e">
        <f t="shared" ca="1" si="201"/>
        <v>#REF!</v>
      </c>
      <c r="HN2148" s="9" t="e">
        <f ca="1">SQRT($GS2148*(1-$GS2148/Controls!$D$15))</f>
        <v>#REF!</v>
      </c>
      <c r="HO2148" s="9" t="e">
        <f t="shared" ca="1" si="202"/>
        <v>#REF!</v>
      </c>
      <c r="HP2148" s="9" t="e">
        <f t="shared" ca="1" si="203"/>
        <v>#REF!</v>
      </c>
      <c r="HQ2148" s="9" t="e">
        <f ca="1">IF($GV2148=0,NA(),($GX2148*Controls!#REF!))</f>
        <v>#REF!</v>
      </c>
    </row>
    <row r="2149" spans="198:225" x14ac:dyDescent="0.25">
      <c r="GP2149" s="9" t="e">
        <f ca="1">INDIRECT(ADDRESS(ROW(),Controls!#REF!+30))</f>
        <v>#REF!</v>
      </c>
      <c r="GQ2149" s="9" t="e">
        <f ca="1">INDIRECT(ADDRESS(ROW(),Controls!#REF!+45))</f>
        <v>#REF!</v>
      </c>
      <c r="GR2149" s="9" t="e">
        <f ca="1">INDIRECT(ADDRESS(ROW(),Controls!#REF!+60))</f>
        <v>#REF!</v>
      </c>
      <c r="GS2149" s="9" t="e">
        <f ca="1">INDIRECT(ADDRESS(ROW(),Controls!#REF!+75))</f>
        <v>#REF!</v>
      </c>
      <c r="GT2149" s="9" t="e">
        <f ca="1">INDIRECT(ADDRESS(ROW(),Controls!#REF!+90))</f>
        <v>#REF!</v>
      </c>
      <c r="GU2149" s="9" t="e">
        <f ca="1">INDIRECT(ADDRESS(ROW(),Controls!#REF!+105))</f>
        <v>#REF!</v>
      </c>
      <c r="GV2149" s="9" t="e">
        <f ca="1">INDIRECT(ADDRESS(ROW(),Controls!#REF!+120))</f>
        <v>#REF!</v>
      </c>
      <c r="GW2149" s="9" t="e">
        <f ca="1">INDIRECT(ADDRESS(ROW(),Controls!#REF!+15))</f>
        <v>#REF!</v>
      </c>
      <c r="GX2149" s="9" t="e">
        <f ca="1">INDIRECT(ADDRESS(ROW(),Controls!#REF!+135))</f>
        <v>#REF!</v>
      </c>
      <c r="HJ2149" s="9" t="e">
        <f t="shared" ca="1" si="198"/>
        <v>#REF!</v>
      </c>
      <c r="HK2149" s="9" t="e">
        <f t="shared" ca="1" si="199"/>
        <v>#REF!</v>
      </c>
      <c r="HL2149" s="9" t="e">
        <f t="shared" ca="1" si="200"/>
        <v>#REF!</v>
      </c>
      <c r="HM2149" s="9" t="e">
        <f t="shared" ca="1" si="201"/>
        <v>#REF!</v>
      </c>
      <c r="HN2149" s="9" t="e">
        <f ca="1">SQRT($GS2149*(1-$GS2149/Controls!$D$15))</f>
        <v>#REF!</v>
      </c>
      <c r="HO2149" s="9" t="e">
        <f t="shared" ca="1" si="202"/>
        <v>#REF!</v>
      </c>
      <c r="HP2149" s="9" t="e">
        <f t="shared" ca="1" si="203"/>
        <v>#REF!</v>
      </c>
      <c r="HQ2149" s="9" t="e">
        <f ca="1">IF($GV2149=0,NA(),($GX2149*Controls!#REF!))</f>
        <v>#REF!</v>
      </c>
    </row>
    <row r="2150" spans="198:225" x14ac:dyDescent="0.25">
      <c r="GP2150" s="9" t="e">
        <f ca="1">INDIRECT(ADDRESS(ROW(),Controls!#REF!+30))</f>
        <v>#REF!</v>
      </c>
      <c r="GQ2150" s="9" t="e">
        <f ca="1">INDIRECT(ADDRESS(ROW(),Controls!#REF!+45))</f>
        <v>#REF!</v>
      </c>
      <c r="GR2150" s="9" t="e">
        <f ca="1">INDIRECT(ADDRESS(ROW(),Controls!#REF!+60))</f>
        <v>#REF!</v>
      </c>
      <c r="GS2150" s="9" t="e">
        <f ca="1">INDIRECT(ADDRESS(ROW(),Controls!#REF!+75))</f>
        <v>#REF!</v>
      </c>
      <c r="GT2150" s="9" t="e">
        <f ca="1">INDIRECT(ADDRESS(ROW(),Controls!#REF!+90))</f>
        <v>#REF!</v>
      </c>
      <c r="GU2150" s="9" t="e">
        <f ca="1">INDIRECT(ADDRESS(ROW(),Controls!#REF!+105))</f>
        <v>#REF!</v>
      </c>
      <c r="GV2150" s="9" t="e">
        <f ca="1">INDIRECT(ADDRESS(ROW(),Controls!#REF!+120))</f>
        <v>#REF!</v>
      </c>
      <c r="GW2150" s="9" t="e">
        <f ca="1">INDIRECT(ADDRESS(ROW(),Controls!#REF!+15))</f>
        <v>#REF!</v>
      </c>
      <c r="GX2150" s="9" t="e">
        <f ca="1">INDIRECT(ADDRESS(ROW(),Controls!#REF!+135))</f>
        <v>#REF!</v>
      </c>
      <c r="HJ2150" s="9" t="e">
        <f t="shared" ca="1" si="198"/>
        <v>#REF!</v>
      </c>
      <c r="HK2150" s="9" t="e">
        <f t="shared" ca="1" si="199"/>
        <v>#REF!</v>
      </c>
      <c r="HL2150" s="9" t="e">
        <f t="shared" ca="1" si="200"/>
        <v>#REF!</v>
      </c>
      <c r="HM2150" s="9" t="e">
        <f t="shared" ca="1" si="201"/>
        <v>#REF!</v>
      </c>
      <c r="HN2150" s="9" t="e">
        <f ca="1">SQRT($GS2150*(1-$GS2150/Controls!$D$15))</f>
        <v>#REF!</v>
      </c>
      <c r="HO2150" s="9" t="e">
        <f t="shared" ca="1" si="202"/>
        <v>#REF!</v>
      </c>
      <c r="HP2150" s="9" t="e">
        <f t="shared" ca="1" si="203"/>
        <v>#REF!</v>
      </c>
      <c r="HQ2150" s="9" t="e">
        <f ca="1">IF($GV2150=0,NA(),($GX2150*Controls!#REF!))</f>
        <v>#REF!</v>
      </c>
    </row>
    <row r="2151" spans="198:225" x14ac:dyDescent="0.25">
      <c r="GP2151" s="9" t="e">
        <f ca="1">INDIRECT(ADDRESS(ROW(),Controls!#REF!+30))</f>
        <v>#REF!</v>
      </c>
      <c r="GQ2151" s="9" t="e">
        <f ca="1">INDIRECT(ADDRESS(ROW(),Controls!#REF!+45))</f>
        <v>#REF!</v>
      </c>
      <c r="GR2151" s="9" t="e">
        <f ca="1">INDIRECT(ADDRESS(ROW(),Controls!#REF!+60))</f>
        <v>#REF!</v>
      </c>
      <c r="GS2151" s="9" t="e">
        <f ca="1">INDIRECT(ADDRESS(ROW(),Controls!#REF!+75))</f>
        <v>#REF!</v>
      </c>
      <c r="GT2151" s="9" t="e">
        <f ca="1">INDIRECT(ADDRESS(ROW(),Controls!#REF!+90))</f>
        <v>#REF!</v>
      </c>
      <c r="GU2151" s="9" t="e">
        <f ca="1">INDIRECT(ADDRESS(ROW(),Controls!#REF!+105))</f>
        <v>#REF!</v>
      </c>
      <c r="GV2151" s="9" t="e">
        <f ca="1">INDIRECT(ADDRESS(ROW(),Controls!#REF!+120))</f>
        <v>#REF!</v>
      </c>
      <c r="GW2151" s="9" t="e">
        <f ca="1">INDIRECT(ADDRESS(ROW(),Controls!#REF!+15))</f>
        <v>#REF!</v>
      </c>
      <c r="GX2151" s="9" t="e">
        <f ca="1">INDIRECT(ADDRESS(ROW(),Controls!#REF!+135))</f>
        <v>#REF!</v>
      </c>
      <c r="HJ2151" s="9" t="e">
        <f t="shared" ca="1" si="198"/>
        <v>#REF!</v>
      </c>
      <c r="HK2151" s="9" t="e">
        <f t="shared" ca="1" si="199"/>
        <v>#REF!</v>
      </c>
      <c r="HL2151" s="9" t="e">
        <f t="shared" ca="1" si="200"/>
        <v>#REF!</v>
      </c>
      <c r="HM2151" s="9" t="e">
        <f t="shared" ca="1" si="201"/>
        <v>#REF!</v>
      </c>
      <c r="HN2151" s="9" t="e">
        <f ca="1">SQRT($GS2151*(1-$GS2151/Controls!$D$15))</f>
        <v>#REF!</v>
      </c>
      <c r="HO2151" s="9" t="e">
        <f t="shared" ca="1" si="202"/>
        <v>#REF!</v>
      </c>
      <c r="HP2151" s="9" t="e">
        <f t="shared" ca="1" si="203"/>
        <v>#REF!</v>
      </c>
      <c r="HQ2151" s="9" t="e">
        <f ca="1">IF($GV2151=0,NA(),($GX2151*Controls!#REF!))</f>
        <v>#REF!</v>
      </c>
    </row>
    <row r="2152" spans="198:225" x14ac:dyDescent="0.25">
      <c r="GP2152" s="9" t="e">
        <f ca="1">INDIRECT(ADDRESS(ROW(),Controls!#REF!+30))</f>
        <v>#REF!</v>
      </c>
      <c r="GQ2152" s="9" t="e">
        <f ca="1">INDIRECT(ADDRESS(ROW(),Controls!#REF!+45))</f>
        <v>#REF!</v>
      </c>
      <c r="GR2152" s="9" t="e">
        <f ca="1">INDIRECT(ADDRESS(ROW(),Controls!#REF!+60))</f>
        <v>#REF!</v>
      </c>
      <c r="GS2152" s="9" t="e">
        <f ca="1">INDIRECT(ADDRESS(ROW(),Controls!#REF!+75))</f>
        <v>#REF!</v>
      </c>
      <c r="GT2152" s="9" t="e">
        <f ca="1">INDIRECT(ADDRESS(ROW(),Controls!#REF!+90))</f>
        <v>#REF!</v>
      </c>
      <c r="GU2152" s="9" t="e">
        <f ca="1">INDIRECT(ADDRESS(ROW(),Controls!#REF!+105))</f>
        <v>#REF!</v>
      </c>
      <c r="GV2152" s="9" t="e">
        <f ca="1">INDIRECT(ADDRESS(ROW(),Controls!#REF!+120))</f>
        <v>#REF!</v>
      </c>
      <c r="GW2152" s="9" t="e">
        <f ca="1">INDIRECT(ADDRESS(ROW(),Controls!#REF!+15))</f>
        <v>#REF!</v>
      </c>
      <c r="GX2152" s="9" t="e">
        <f ca="1">INDIRECT(ADDRESS(ROW(),Controls!#REF!+135))</f>
        <v>#REF!</v>
      </c>
      <c r="HJ2152" s="9" t="e">
        <f t="shared" ca="1" si="198"/>
        <v>#REF!</v>
      </c>
      <c r="HK2152" s="9" t="e">
        <f t="shared" ca="1" si="199"/>
        <v>#REF!</v>
      </c>
      <c r="HL2152" s="9" t="e">
        <f t="shared" ca="1" si="200"/>
        <v>#REF!</v>
      </c>
      <c r="HM2152" s="9" t="e">
        <f t="shared" ca="1" si="201"/>
        <v>#REF!</v>
      </c>
      <c r="HN2152" s="9" t="e">
        <f ca="1">SQRT($GS2152*(1-$GS2152/Controls!$D$15))</f>
        <v>#REF!</v>
      </c>
      <c r="HO2152" s="9" t="e">
        <f t="shared" ca="1" si="202"/>
        <v>#REF!</v>
      </c>
      <c r="HP2152" s="9" t="e">
        <f t="shared" ca="1" si="203"/>
        <v>#REF!</v>
      </c>
      <c r="HQ2152" s="9" t="e">
        <f ca="1">IF($GV2152=0,NA(),($GX2152*Controls!#REF!))</f>
        <v>#REF!</v>
      </c>
    </row>
    <row r="2153" spans="198:225" x14ac:dyDescent="0.25">
      <c r="GP2153" s="9" t="e">
        <f ca="1">INDIRECT(ADDRESS(ROW(),Controls!#REF!+30))</f>
        <v>#REF!</v>
      </c>
      <c r="GQ2153" s="9" t="e">
        <f ca="1">INDIRECT(ADDRESS(ROW(),Controls!#REF!+45))</f>
        <v>#REF!</v>
      </c>
      <c r="GR2153" s="9" t="e">
        <f ca="1">INDIRECT(ADDRESS(ROW(),Controls!#REF!+60))</f>
        <v>#REF!</v>
      </c>
      <c r="GS2153" s="9" t="e">
        <f ca="1">INDIRECT(ADDRESS(ROW(),Controls!#REF!+75))</f>
        <v>#REF!</v>
      </c>
      <c r="GT2153" s="9" t="e">
        <f ca="1">INDIRECT(ADDRESS(ROW(),Controls!#REF!+90))</f>
        <v>#REF!</v>
      </c>
      <c r="GU2153" s="9" t="e">
        <f ca="1">INDIRECT(ADDRESS(ROW(),Controls!#REF!+105))</f>
        <v>#REF!</v>
      </c>
      <c r="GV2153" s="9" t="e">
        <f ca="1">INDIRECT(ADDRESS(ROW(),Controls!#REF!+120))</f>
        <v>#REF!</v>
      </c>
      <c r="GW2153" s="9" t="e">
        <f ca="1">INDIRECT(ADDRESS(ROW(),Controls!#REF!+15))</f>
        <v>#REF!</v>
      </c>
      <c r="GX2153" s="9" t="e">
        <f ca="1">INDIRECT(ADDRESS(ROW(),Controls!#REF!+135))</f>
        <v>#REF!</v>
      </c>
      <c r="HJ2153" s="9" t="e">
        <f t="shared" ca="1" si="198"/>
        <v>#REF!</v>
      </c>
      <c r="HK2153" s="9" t="e">
        <f t="shared" ca="1" si="199"/>
        <v>#REF!</v>
      </c>
      <c r="HL2153" s="9" t="e">
        <f t="shared" ca="1" si="200"/>
        <v>#REF!</v>
      </c>
      <c r="HM2153" s="9" t="e">
        <f t="shared" ca="1" si="201"/>
        <v>#REF!</v>
      </c>
      <c r="HN2153" s="9" t="e">
        <f ca="1">SQRT($GS2153*(1-$GS2153/Controls!$D$15))</f>
        <v>#REF!</v>
      </c>
      <c r="HO2153" s="9" t="e">
        <f t="shared" ca="1" si="202"/>
        <v>#REF!</v>
      </c>
      <c r="HP2153" s="9" t="e">
        <f t="shared" ca="1" si="203"/>
        <v>#REF!</v>
      </c>
      <c r="HQ2153" s="9" t="e">
        <f ca="1">IF($GV2153=0,NA(),($GX2153*Controls!#REF!))</f>
        <v>#REF!</v>
      </c>
    </row>
    <row r="2154" spans="198:225" x14ac:dyDescent="0.25">
      <c r="GP2154" s="9" t="e">
        <f ca="1">INDIRECT(ADDRESS(ROW(),Controls!#REF!+30))</f>
        <v>#REF!</v>
      </c>
      <c r="GQ2154" s="9" t="e">
        <f ca="1">INDIRECT(ADDRESS(ROW(),Controls!#REF!+45))</f>
        <v>#REF!</v>
      </c>
      <c r="GR2154" s="9" t="e">
        <f ca="1">INDIRECT(ADDRESS(ROW(),Controls!#REF!+60))</f>
        <v>#REF!</v>
      </c>
      <c r="GS2154" s="9" t="e">
        <f ca="1">INDIRECT(ADDRESS(ROW(),Controls!#REF!+75))</f>
        <v>#REF!</v>
      </c>
      <c r="GT2154" s="9" t="e">
        <f ca="1">INDIRECT(ADDRESS(ROW(),Controls!#REF!+90))</f>
        <v>#REF!</v>
      </c>
      <c r="GU2154" s="9" t="e">
        <f ca="1">INDIRECT(ADDRESS(ROW(),Controls!#REF!+105))</f>
        <v>#REF!</v>
      </c>
      <c r="GV2154" s="9" t="e">
        <f ca="1">INDIRECT(ADDRESS(ROW(),Controls!#REF!+120))</f>
        <v>#REF!</v>
      </c>
      <c r="GW2154" s="9" t="e">
        <f ca="1">INDIRECT(ADDRESS(ROW(),Controls!#REF!+15))</f>
        <v>#REF!</v>
      </c>
      <c r="GX2154" s="9" t="e">
        <f ca="1">INDIRECT(ADDRESS(ROW(),Controls!#REF!+135))</f>
        <v>#REF!</v>
      </c>
      <c r="HJ2154" s="9" t="e">
        <f t="shared" ca="1" si="198"/>
        <v>#REF!</v>
      </c>
      <c r="HK2154" s="9" t="e">
        <f t="shared" ca="1" si="199"/>
        <v>#REF!</v>
      </c>
      <c r="HL2154" s="9" t="e">
        <f t="shared" ca="1" si="200"/>
        <v>#REF!</v>
      </c>
      <c r="HM2154" s="9" t="e">
        <f t="shared" ca="1" si="201"/>
        <v>#REF!</v>
      </c>
      <c r="HN2154" s="9" t="e">
        <f ca="1">SQRT($GS2154*(1-$GS2154/Controls!$D$15))</f>
        <v>#REF!</v>
      </c>
      <c r="HO2154" s="9" t="e">
        <f t="shared" ca="1" si="202"/>
        <v>#REF!</v>
      </c>
      <c r="HP2154" s="9" t="e">
        <f t="shared" ca="1" si="203"/>
        <v>#REF!</v>
      </c>
      <c r="HQ2154" s="9" t="e">
        <f ca="1">IF($GV2154=0,NA(),($GX2154*Controls!#REF!))</f>
        <v>#REF!</v>
      </c>
    </row>
    <row r="2155" spans="198:225" x14ac:dyDescent="0.25">
      <c r="GP2155" s="9" t="e">
        <f ca="1">INDIRECT(ADDRESS(ROW(),Controls!#REF!+30))</f>
        <v>#REF!</v>
      </c>
      <c r="GQ2155" s="9" t="e">
        <f ca="1">INDIRECT(ADDRESS(ROW(),Controls!#REF!+45))</f>
        <v>#REF!</v>
      </c>
      <c r="GR2155" s="9" t="e">
        <f ca="1">INDIRECT(ADDRESS(ROW(),Controls!#REF!+60))</f>
        <v>#REF!</v>
      </c>
      <c r="GS2155" s="9" t="e">
        <f ca="1">INDIRECT(ADDRESS(ROW(),Controls!#REF!+75))</f>
        <v>#REF!</v>
      </c>
      <c r="GT2155" s="9" t="e">
        <f ca="1">INDIRECT(ADDRESS(ROW(),Controls!#REF!+90))</f>
        <v>#REF!</v>
      </c>
      <c r="GU2155" s="9" t="e">
        <f ca="1">INDIRECT(ADDRESS(ROW(),Controls!#REF!+105))</f>
        <v>#REF!</v>
      </c>
      <c r="GV2155" s="9" t="e">
        <f ca="1">INDIRECT(ADDRESS(ROW(),Controls!#REF!+120))</f>
        <v>#REF!</v>
      </c>
      <c r="GW2155" s="9" t="e">
        <f ca="1">INDIRECT(ADDRESS(ROW(),Controls!#REF!+15))</f>
        <v>#REF!</v>
      </c>
      <c r="GX2155" s="9" t="e">
        <f ca="1">INDIRECT(ADDRESS(ROW(),Controls!#REF!+135))</f>
        <v>#REF!</v>
      </c>
      <c r="HJ2155" s="9" t="e">
        <f t="shared" ca="1" si="198"/>
        <v>#REF!</v>
      </c>
      <c r="HK2155" s="9" t="e">
        <f t="shared" ca="1" si="199"/>
        <v>#REF!</v>
      </c>
      <c r="HL2155" s="9" t="e">
        <f t="shared" ca="1" si="200"/>
        <v>#REF!</v>
      </c>
      <c r="HM2155" s="9" t="e">
        <f t="shared" ca="1" si="201"/>
        <v>#REF!</v>
      </c>
      <c r="HN2155" s="9" t="e">
        <f ca="1">SQRT($GS2155*(1-$GS2155/Controls!$D$15))</f>
        <v>#REF!</v>
      </c>
      <c r="HO2155" s="9" t="e">
        <f t="shared" ca="1" si="202"/>
        <v>#REF!</v>
      </c>
      <c r="HP2155" s="9" t="e">
        <f t="shared" ca="1" si="203"/>
        <v>#REF!</v>
      </c>
      <c r="HQ2155" s="9" t="e">
        <f ca="1">IF($GV2155=0,NA(),($GX2155*Controls!#REF!))</f>
        <v>#REF!</v>
      </c>
    </row>
    <row r="2156" spans="198:225" x14ac:dyDescent="0.25">
      <c r="GP2156" s="9" t="e">
        <f ca="1">INDIRECT(ADDRESS(ROW(),Controls!#REF!+30))</f>
        <v>#REF!</v>
      </c>
      <c r="GQ2156" s="9" t="e">
        <f ca="1">INDIRECT(ADDRESS(ROW(),Controls!#REF!+45))</f>
        <v>#REF!</v>
      </c>
      <c r="GR2156" s="9" t="e">
        <f ca="1">INDIRECT(ADDRESS(ROW(),Controls!#REF!+60))</f>
        <v>#REF!</v>
      </c>
      <c r="GS2156" s="9" t="e">
        <f ca="1">INDIRECT(ADDRESS(ROW(),Controls!#REF!+75))</f>
        <v>#REF!</v>
      </c>
      <c r="GT2156" s="9" t="e">
        <f ca="1">INDIRECT(ADDRESS(ROW(),Controls!#REF!+90))</f>
        <v>#REF!</v>
      </c>
      <c r="GU2156" s="9" t="e">
        <f ca="1">INDIRECT(ADDRESS(ROW(),Controls!#REF!+105))</f>
        <v>#REF!</v>
      </c>
      <c r="GV2156" s="9" t="e">
        <f ca="1">INDIRECT(ADDRESS(ROW(),Controls!#REF!+120))</f>
        <v>#REF!</v>
      </c>
      <c r="GW2156" s="9" t="e">
        <f ca="1">INDIRECT(ADDRESS(ROW(),Controls!#REF!+15))</f>
        <v>#REF!</v>
      </c>
      <c r="GX2156" s="9" t="e">
        <f ca="1">INDIRECT(ADDRESS(ROW(),Controls!#REF!+135))</f>
        <v>#REF!</v>
      </c>
      <c r="HJ2156" s="9" t="e">
        <f t="shared" ca="1" si="198"/>
        <v>#REF!</v>
      </c>
      <c r="HK2156" s="9" t="e">
        <f t="shared" ca="1" si="199"/>
        <v>#REF!</v>
      </c>
      <c r="HL2156" s="9" t="e">
        <f t="shared" ca="1" si="200"/>
        <v>#REF!</v>
      </c>
      <c r="HM2156" s="9" t="e">
        <f t="shared" ca="1" si="201"/>
        <v>#REF!</v>
      </c>
      <c r="HN2156" s="9" t="e">
        <f ca="1">SQRT($GS2156*(1-$GS2156/Controls!$D$15))</f>
        <v>#REF!</v>
      </c>
      <c r="HO2156" s="9" t="e">
        <f t="shared" ca="1" si="202"/>
        <v>#REF!</v>
      </c>
      <c r="HP2156" s="9" t="e">
        <f t="shared" ca="1" si="203"/>
        <v>#REF!</v>
      </c>
      <c r="HQ2156" s="9" t="e">
        <f ca="1">IF($GV2156=0,NA(),($GX2156*Controls!#REF!))</f>
        <v>#REF!</v>
      </c>
    </row>
    <row r="2157" spans="198:225" x14ac:dyDescent="0.25">
      <c r="GP2157" s="9" t="e">
        <f ca="1">INDIRECT(ADDRESS(ROW(),Controls!#REF!+30))</f>
        <v>#REF!</v>
      </c>
      <c r="GQ2157" s="9" t="e">
        <f ca="1">INDIRECT(ADDRESS(ROW(),Controls!#REF!+45))</f>
        <v>#REF!</v>
      </c>
      <c r="GR2157" s="9" t="e">
        <f ca="1">INDIRECT(ADDRESS(ROW(),Controls!#REF!+60))</f>
        <v>#REF!</v>
      </c>
      <c r="GS2157" s="9" t="e">
        <f ca="1">INDIRECT(ADDRESS(ROW(),Controls!#REF!+75))</f>
        <v>#REF!</v>
      </c>
      <c r="GT2157" s="9" t="e">
        <f ca="1">INDIRECT(ADDRESS(ROW(),Controls!#REF!+90))</f>
        <v>#REF!</v>
      </c>
      <c r="GU2157" s="9" t="e">
        <f ca="1">INDIRECT(ADDRESS(ROW(),Controls!#REF!+105))</f>
        <v>#REF!</v>
      </c>
      <c r="GV2157" s="9" t="e">
        <f ca="1">INDIRECT(ADDRESS(ROW(),Controls!#REF!+120))</f>
        <v>#REF!</v>
      </c>
      <c r="GW2157" s="9" t="e">
        <f ca="1">INDIRECT(ADDRESS(ROW(),Controls!#REF!+15))</f>
        <v>#REF!</v>
      </c>
      <c r="GX2157" s="9" t="e">
        <f ca="1">INDIRECT(ADDRESS(ROW(),Controls!#REF!+135))</f>
        <v>#REF!</v>
      </c>
      <c r="HJ2157" s="9" t="e">
        <f t="shared" ca="1" si="198"/>
        <v>#REF!</v>
      </c>
      <c r="HK2157" s="9" t="e">
        <f t="shared" ca="1" si="199"/>
        <v>#REF!</v>
      </c>
      <c r="HL2157" s="9" t="e">
        <f t="shared" ca="1" si="200"/>
        <v>#REF!</v>
      </c>
      <c r="HM2157" s="9" t="e">
        <f t="shared" ca="1" si="201"/>
        <v>#REF!</v>
      </c>
      <c r="HN2157" s="9" t="e">
        <f ca="1">SQRT($GS2157*(1-$GS2157/Controls!$D$15))</f>
        <v>#REF!</v>
      </c>
      <c r="HO2157" s="9" t="e">
        <f t="shared" ca="1" si="202"/>
        <v>#REF!</v>
      </c>
      <c r="HP2157" s="9" t="e">
        <f t="shared" ca="1" si="203"/>
        <v>#REF!</v>
      </c>
      <c r="HQ2157" s="9" t="e">
        <f ca="1">IF($GV2157=0,NA(),($GX2157*Controls!#REF!))</f>
        <v>#REF!</v>
      </c>
    </row>
    <row r="2158" spans="198:225" x14ac:dyDescent="0.25">
      <c r="GP2158" s="9" t="e">
        <f ca="1">INDIRECT(ADDRESS(ROW(),Controls!#REF!+30))</f>
        <v>#REF!</v>
      </c>
      <c r="GQ2158" s="9" t="e">
        <f ca="1">INDIRECT(ADDRESS(ROW(),Controls!#REF!+45))</f>
        <v>#REF!</v>
      </c>
      <c r="GR2158" s="9" t="e">
        <f ca="1">INDIRECT(ADDRESS(ROW(),Controls!#REF!+60))</f>
        <v>#REF!</v>
      </c>
      <c r="GS2158" s="9" t="e">
        <f ca="1">INDIRECT(ADDRESS(ROW(),Controls!#REF!+75))</f>
        <v>#REF!</v>
      </c>
      <c r="GT2158" s="9" t="e">
        <f ca="1">INDIRECT(ADDRESS(ROW(),Controls!#REF!+90))</f>
        <v>#REF!</v>
      </c>
      <c r="GU2158" s="9" t="e">
        <f ca="1">INDIRECT(ADDRESS(ROW(),Controls!#REF!+105))</f>
        <v>#REF!</v>
      </c>
      <c r="GV2158" s="9" t="e">
        <f ca="1">INDIRECT(ADDRESS(ROW(),Controls!#REF!+120))</f>
        <v>#REF!</v>
      </c>
      <c r="GW2158" s="9" t="e">
        <f ca="1">INDIRECT(ADDRESS(ROW(),Controls!#REF!+15))</f>
        <v>#REF!</v>
      </c>
      <c r="GX2158" s="9" t="e">
        <f ca="1">INDIRECT(ADDRESS(ROW(),Controls!#REF!+135))</f>
        <v>#REF!</v>
      </c>
      <c r="HJ2158" s="9" t="e">
        <f t="shared" ca="1" si="198"/>
        <v>#REF!</v>
      </c>
      <c r="HK2158" s="9" t="e">
        <f t="shared" ca="1" si="199"/>
        <v>#REF!</v>
      </c>
      <c r="HL2158" s="9" t="e">
        <f t="shared" ca="1" si="200"/>
        <v>#REF!</v>
      </c>
      <c r="HM2158" s="9" t="e">
        <f t="shared" ca="1" si="201"/>
        <v>#REF!</v>
      </c>
      <c r="HN2158" s="9" t="e">
        <f ca="1">SQRT($GS2158*(1-$GS2158/Controls!$D$15))</f>
        <v>#REF!</v>
      </c>
      <c r="HO2158" s="9" t="e">
        <f t="shared" ca="1" si="202"/>
        <v>#REF!</v>
      </c>
      <c r="HP2158" s="9" t="e">
        <f t="shared" ca="1" si="203"/>
        <v>#REF!</v>
      </c>
      <c r="HQ2158" s="9" t="e">
        <f ca="1">IF($GV2158=0,NA(),($GX2158*Controls!#REF!))</f>
        <v>#REF!</v>
      </c>
    </row>
    <row r="2159" spans="198:225" x14ac:dyDescent="0.25">
      <c r="GP2159" s="9" t="e">
        <f ca="1">INDIRECT(ADDRESS(ROW(),Controls!#REF!+30))</f>
        <v>#REF!</v>
      </c>
      <c r="GQ2159" s="9" t="e">
        <f ca="1">INDIRECT(ADDRESS(ROW(),Controls!#REF!+45))</f>
        <v>#REF!</v>
      </c>
      <c r="GR2159" s="9" t="e">
        <f ca="1">INDIRECT(ADDRESS(ROW(),Controls!#REF!+60))</f>
        <v>#REF!</v>
      </c>
      <c r="GS2159" s="9" t="e">
        <f ca="1">INDIRECT(ADDRESS(ROW(),Controls!#REF!+75))</f>
        <v>#REF!</v>
      </c>
      <c r="GT2159" s="9" t="e">
        <f ca="1">INDIRECT(ADDRESS(ROW(),Controls!#REF!+90))</f>
        <v>#REF!</v>
      </c>
      <c r="GU2159" s="9" t="e">
        <f ca="1">INDIRECT(ADDRESS(ROW(),Controls!#REF!+105))</f>
        <v>#REF!</v>
      </c>
      <c r="GV2159" s="9" t="e">
        <f ca="1">INDIRECT(ADDRESS(ROW(),Controls!#REF!+120))</f>
        <v>#REF!</v>
      </c>
      <c r="GW2159" s="9" t="e">
        <f ca="1">INDIRECT(ADDRESS(ROW(),Controls!#REF!+15))</f>
        <v>#REF!</v>
      </c>
      <c r="GX2159" s="9" t="e">
        <f ca="1">INDIRECT(ADDRESS(ROW(),Controls!#REF!+135))</f>
        <v>#REF!</v>
      </c>
      <c r="HJ2159" s="9" t="e">
        <f t="shared" ca="1" si="198"/>
        <v>#REF!</v>
      </c>
      <c r="HK2159" s="9" t="e">
        <f t="shared" ca="1" si="199"/>
        <v>#REF!</v>
      </c>
      <c r="HL2159" s="9" t="e">
        <f t="shared" ca="1" si="200"/>
        <v>#REF!</v>
      </c>
      <c r="HM2159" s="9" t="e">
        <f t="shared" ca="1" si="201"/>
        <v>#REF!</v>
      </c>
      <c r="HN2159" s="9" t="e">
        <f ca="1">SQRT($GS2159*(1-$GS2159/Controls!$D$15))</f>
        <v>#REF!</v>
      </c>
      <c r="HO2159" s="9" t="e">
        <f t="shared" ca="1" si="202"/>
        <v>#REF!</v>
      </c>
      <c r="HP2159" s="9" t="e">
        <f t="shared" ca="1" si="203"/>
        <v>#REF!</v>
      </c>
      <c r="HQ2159" s="9" t="e">
        <f ca="1">IF($GV2159=0,NA(),($GX2159*Controls!#REF!))</f>
        <v>#REF!</v>
      </c>
    </row>
    <row r="2160" spans="198:225" x14ac:dyDescent="0.25">
      <c r="GP2160" s="9" t="e">
        <f ca="1">INDIRECT(ADDRESS(ROW(),Controls!#REF!+30))</f>
        <v>#REF!</v>
      </c>
      <c r="GQ2160" s="9" t="e">
        <f ca="1">INDIRECT(ADDRESS(ROW(),Controls!#REF!+45))</f>
        <v>#REF!</v>
      </c>
      <c r="GR2160" s="9" t="e">
        <f ca="1">INDIRECT(ADDRESS(ROW(),Controls!#REF!+60))</f>
        <v>#REF!</v>
      </c>
      <c r="GS2160" s="9" t="e">
        <f ca="1">INDIRECT(ADDRESS(ROW(),Controls!#REF!+75))</f>
        <v>#REF!</v>
      </c>
      <c r="GT2160" s="9" t="e">
        <f ca="1">INDIRECT(ADDRESS(ROW(),Controls!#REF!+90))</f>
        <v>#REF!</v>
      </c>
      <c r="GU2160" s="9" t="e">
        <f ca="1">INDIRECT(ADDRESS(ROW(),Controls!#REF!+105))</f>
        <v>#REF!</v>
      </c>
      <c r="GV2160" s="9" t="e">
        <f ca="1">INDIRECT(ADDRESS(ROW(),Controls!#REF!+120))</f>
        <v>#REF!</v>
      </c>
      <c r="GW2160" s="9" t="e">
        <f ca="1">INDIRECT(ADDRESS(ROW(),Controls!#REF!+15))</f>
        <v>#REF!</v>
      </c>
      <c r="GX2160" s="9" t="e">
        <f ca="1">INDIRECT(ADDRESS(ROW(),Controls!#REF!+135))</f>
        <v>#REF!</v>
      </c>
      <c r="HJ2160" s="9" t="e">
        <f t="shared" ca="1" si="198"/>
        <v>#REF!</v>
      </c>
      <c r="HK2160" s="9" t="e">
        <f t="shared" ca="1" si="199"/>
        <v>#REF!</v>
      </c>
      <c r="HL2160" s="9" t="e">
        <f t="shared" ca="1" si="200"/>
        <v>#REF!</v>
      </c>
      <c r="HM2160" s="9" t="e">
        <f t="shared" ca="1" si="201"/>
        <v>#REF!</v>
      </c>
      <c r="HN2160" s="9" t="e">
        <f ca="1">SQRT($GS2160*(1-$GS2160/Controls!$D$15))</f>
        <v>#REF!</v>
      </c>
      <c r="HO2160" s="9" t="e">
        <f t="shared" ca="1" si="202"/>
        <v>#REF!</v>
      </c>
      <c r="HP2160" s="9" t="e">
        <f t="shared" ca="1" si="203"/>
        <v>#REF!</v>
      </c>
      <c r="HQ2160" s="9" t="e">
        <f ca="1">IF($GV2160=0,NA(),($GX2160*Controls!#REF!))</f>
        <v>#REF!</v>
      </c>
    </row>
    <row r="2161" spans="198:225" x14ac:dyDescent="0.25">
      <c r="GP2161" s="9" t="e">
        <f ca="1">INDIRECT(ADDRESS(ROW(),Controls!#REF!+30))</f>
        <v>#REF!</v>
      </c>
      <c r="GQ2161" s="9" t="e">
        <f ca="1">INDIRECT(ADDRESS(ROW(),Controls!#REF!+45))</f>
        <v>#REF!</v>
      </c>
      <c r="GR2161" s="9" t="e">
        <f ca="1">INDIRECT(ADDRESS(ROW(),Controls!#REF!+60))</f>
        <v>#REF!</v>
      </c>
      <c r="GS2161" s="9" t="e">
        <f ca="1">INDIRECT(ADDRESS(ROW(),Controls!#REF!+75))</f>
        <v>#REF!</v>
      </c>
      <c r="GT2161" s="9" t="e">
        <f ca="1">INDIRECT(ADDRESS(ROW(),Controls!#REF!+90))</f>
        <v>#REF!</v>
      </c>
      <c r="GU2161" s="9" t="e">
        <f ca="1">INDIRECT(ADDRESS(ROW(),Controls!#REF!+105))</f>
        <v>#REF!</v>
      </c>
      <c r="GV2161" s="9" t="e">
        <f ca="1">INDIRECT(ADDRESS(ROW(),Controls!#REF!+120))</f>
        <v>#REF!</v>
      </c>
      <c r="GW2161" s="9" t="e">
        <f ca="1">INDIRECT(ADDRESS(ROW(),Controls!#REF!+15))</f>
        <v>#REF!</v>
      </c>
      <c r="GX2161" s="9" t="e">
        <f ca="1">INDIRECT(ADDRESS(ROW(),Controls!#REF!+135))</f>
        <v>#REF!</v>
      </c>
      <c r="HJ2161" s="9" t="e">
        <f t="shared" ca="1" si="198"/>
        <v>#REF!</v>
      </c>
      <c r="HK2161" s="9" t="e">
        <f t="shared" ca="1" si="199"/>
        <v>#REF!</v>
      </c>
      <c r="HL2161" s="9" t="e">
        <f t="shared" ca="1" si="200"/>
        <v>#REF!</v>
      </c>
      <c r="HM2161" s="9" t="e">
        <f t="shared" ca="1" si="201"/>
        <v>#REF!</v>
      </c>
      <c r="HN2161" s="9" t="e">
        <f ca="1">SQRT($GS2161*(1-$GS2161/Controls!$D$15))</f>
        <v>#REF!</v>
      </c>
      <c r="HO2161" s="9" t="e">
        <f t="shared" ca="1" si="202"/>
        <v>#REF!</v>
      </c>
      <c r="HP2161" s="9" t="e">
        <f t="shared" ca="1" si="203"/>
        <v>#REF!</v>
      </c>
      <c r="HQ2161" s="9" t="e">
        <f ca="1">IF($GV2161=0,NA(),($GX2161*Controls!#REF!))</f>
        <v>#REF!</v>
      </c>
    </row>
    <row r="2162" spans="198:225" x14ac:dyDescent="0.25">
      <c r="GP2162" s="9" t="e">
        <f ca="1">INDIRECT(ADDRESS(ROW(),Controls!#REF!+30))</f>
        <v>#REF!</v>
      </c>
      <c r="GQ2162" s="9" t="e">
        <f ca="1">INDIRECT(ADDRESS(ROW(),Controls!#REF!+45))</f>
        <v>#REF!</v>
      </c>
      <c r="GR2162" s="9" t="e">
        <f ca="1">INDIRECT(ADDRESS(ROW(),Controls!#REF!+60))</f>
        <v>#REF!</v>
      </c>
      <c r="GS2162" s="9" t="e">
        <f ca="1">INDIRECT(ADDRESS(ROW(),Controls!#REF!+75))</f>
        <v>#REF!</v>
      </c>
      <c r="GT2162" s="9" t="e">
        <f ca="1">INDIRECT(ADDRESS(ROW(),Controls!#REF!+90))</f>
        <v>#REF!</v>
      </c>
      <c r="GU2162" s="9" t="e">
        <f ca="1">INDIRECT(ADDRESS(ROW(),Controls!#REF!+105))</f>
        <v>#REF!</v>
      </c>
      <c r="GV2162" s="9" t="e">
        <f ca="1">INDIRECT(ADDRESS(ROW(),Controls!#REF!+120))</f>
        <v>#REF!</v>
      </c>
      <c r="GW2162" s="9" t="e">
        <f ca="1">INDIRECT(ADDRESS(ROW(),Controls!#REF!+15))</f>
        <v>#REF!</v>
      </c>
      <c r="GX2162" s="9" t="e">
        <f ca="1">INDIRECT(ADDRESS(ROW(),Controls!#REF!+135))</f>
        <v>#REF!</v>
      </c>
      <c r="HJ2162" s="9" t="e">
        <f t="shared" ca="1" si="198"/>
        <v>#REF!</v>
      </c>
      <c r="HK2162" s="9" t="e">
        <f t="shared" ca="1" si="199"/>
        <v>#REF!</v>
      </c>
      <c r="HL2162" s="9" t="e">
        <f t="shared" ca="1" si="200"/>
        <v>#REF!</v>
      </c>
      <c r="HM2162" s="9" t="e">
        <f t="shared" ca="1" si="201"/>
        <v>#REF!</v>
      </c>
      <c r="HN2162" s="9" t="e">
        <f ca="1">SQRT($GS2162*(1-$GS2162/Controls!$D$15))</f>
        <v>#REF!</v>
      </c>
      <c r="HO2162" s="9" t="e">
        <f t="shared" ca="1" si="202"/>
        <v>#REF!</v>
      </c>
      <c r="HP2162" s="9" t="e">
        <f t="shared" ca="1" si="203"/>
        <v>#REF!</v>
      </c>
      <c r="HQ2162" s="9" t="e">
        <f ca="1">IF($GV2162=0,NA(),($GX2162*Controls!#REF!))</f>
        <v>#REF!</v>
      </c>
    </row>
    <row r="2163" spans="198:225" x14ac:dyDescent="0.25">
      <c r="GP2163" s="9" t="e">
        <f ca="1">INDIRECT(ADDRESS(ROW(),Controls!#REF!+30))</f>
        <v>#REF!</v>
      </c>
      <c r="GQ2163" s="9" t="e">
        <f ca="1">INDIRECT(ADDRESS(ROW(),Controls!#REF!+45))</f>
        <v>#REF!</v>
      </c>
      <c r="GR2163" s="9" t="e">
        <f ca="1">INDIRECT(ADDRESS(ROW(),Controls!#REF!+60))</f>
        <v>#REF!</v>
      </c>
      <c r="GS2163" s="9" t="e">
        <f ca="1">INDIRECT(ADDRESS(ROW(),Controls!#REF!+75))</f>
        <v>#REF!</v>
      </c>
      <c r="GT2163" s="9" t="e">
        <f ca="1">INDIRECT(ADDRESS(ROW(),Controls!#REF!+90))</f>
        <v>#REF!</v>
      </c>
      <c r="GU2163" s="9" t="e">
        <f ca="1">INDIRECT(ADDRESS(ROW(),Controls!#REF!+105))</f>
        <v>#REF!</v>
      </c>
      <c r="GV2163" s="9" t="e">
        <f ca="1">INDIRECT(ADDRESS(ROW(),Controls!#REF!+120))</f>
        <v>#REF!</v>
      </c>
      <c r="GW2163" s="9" t="e">
        <f ca="1">INDIRECT(ADDRESS(ROW(),Controls!#REF!+15))</f>
        <v>#REF!</v>
      </c>
      <c r="GX2163" s="9" t="e">
        <f ca="1">INDIRECT(ADDRESS(ROW(),Controls!#REF!+135))</f>
        <v>#REF!</v>
      </c>
      <c r="HJ2163" s="9" t="e">
        <f t="shared" ca="1" si="198"/>
        <v>#REF!</v>
      </c>
      <c r="HK2163" s="9" t="e">
        <f t="shared" ca="1" si="199"/>
        <v>#REF!</v>
      </c>
      <c r="HL2163" s="9" t="e">
        <f t="shared" ca="1" si="200"/>
        <v>#REF!</v>
      </c>
      <c r="HM2163" s="9" t="e">
        <f t="shared" ca="1" si="201"/>
        <v>#REF!</v>
      </c>
      <c r="HN2163" s="9" t="e">
        <f ca="1">SQRT($GS2163*(1-$GS2163/Controls!$D$15))</f>
        <v>#REF!</v>
      </c>
      <c r="HO2163" s="9" t="e">
        <f t="shared" ca="1" si="202"/>
        <v>#REF!</v>
      </c>
      <c r="HP2163" s="9" t="e">
        <f t="shared" ca="1" si="203"/>
        <v>#REF!</v>
      </c>
      <c r="HQ2163" s="9" t="e">
        <f ca="1">IF($GV2163=0,NA(),($GX2163*Controls!#REF!))</f>
        <v>#REF!</v>
      </c>
    </row>
    <row r="2164" spans="198:225" x14ac:dyDescent="0.25">
      <c r="GP2164" s="9" t="e">
        <f ca="1">INDIRECT(ADDRESS(ROW(),Controls!#REF!+30))</f>
        <v>#REF!</v>
      </c>
      <c r="GQ2164" s="9" t="e">
        <f ca="1">INDIRECT(ADDRESS(ROW(),Controls!#REF!+45))</f>
        <v>#REF!</v>
      </c>
      <c r="GR2164" s="9" t="e">
        <f ca="1">INDIRECT(ADDRESS(ROW(),Controls!#REF!+60))</f>
        <v>#REF!</v>
      </c>
      <c r="GS2164" s="9" t="e">
        <f ca="1">INDIRECT(ADDRESS(ROW(),Controls!#REF!+75))</f>
        <v>#REF!</v>
      </c>
      <c r="GT2164" s="9" t="e">
        <f ca="1">INDIRECT(ADDRESS(ROW(),Controls!#REF!+90))</f>
        <v>#REF!</v>
      </c>
      <c r="GU2164" s="9" t="e">
        <f ca="1">INDIRECT(ADDRESS(ROW(),Controls!#REF!+105))</f>
        <v>#REF!</v>
      </c>
      <c r="GV2164" s="9" t="e">
        <f ca="1">INDIRECT(ADDRESS(ROW(),Controls!#REF!+120))</f>
        <v>#REF!</v>
      </c>
      <c r="GW2164" s="9" t="e">
        <f ca="1">INDIRECT(ADDRESS(ROW(),Controls!#REF!+15))</f>
        <v>#REF!</v>
      </c>
      <c r="GX2164" s="9" t="e">
        <f ca="1">INDIRECT(ADDRESS(ROW(),Controls!#REF!+135))</f>
        <v>#REF!</v>
      </c>
      <c r="HJ2164" s="9" t="e">
        <f t="shared" ca="1" si="198"/>
        <v>#REF!</v>
      </c>
      <c r="HK2164" s="9" t="e">
        <f t="shared" ca="1" si="199"/>
        <v>#REF!</v>
      </c>
      <c r="HL2164" s="9" t="e">
        <f t="shared" ca="1" si="200"/>
        <v>#REF!</v>
      </c>
      <c r="HM2164" s="9" t="e">
        <f t="shared" ca="1" si="201"/>
        <v>#REF!</v>
      </c>
      <c r="HN2164" s="9" t="e">
        <f ca="1">SQRT($GS2164*(1-$GS2164/Controls!$D$15))</f>
        <v>#REF!</v>
      </c>
      <c r="HO2164" s="9" t="e">
        <f t="shared" ca="1" si="202"/>
        <v>#REF!</v>
      </c>
      <c r="HP2164" s="9" t="e">
        <f t="shared" ca="1" si="203"/>
        <v>#REF!</v>
      </c>
      <c r="HQ2164" s="9" t="e">
        <f ca="1">IF($GV2164=0,NA(),($GX2164*Controls!#REF!))</f>
        <v>#REF!</v>
      </c>
    </row>
    <row r="2165" spans="198:225" x14ac:dyDescent="0.25">
      <c r="GP2165" s="9" t="e">
        <f ca="1">INDIRECT(ADDRESS(ROW(),Controls!#REF!+30))</f>
        <v>#REF!</v>
      </c>
      <c r="GQ2165" s="9" t="e">
        <f ca="1">INDIRECT(ADDRESS(ROW(),Controls!#REF!+45))</f>
        <v>#REF!</v>
      </c>
      <c r="GR2165" s="9" t="e">
        <f ca="1">INDIRECT(ADDRESS(ROW(),Controls!#REF!+60))</f>
        <v>#REF!</v>
      </c>
      <c r="GS2165" s="9" t="e">
        <f ca="1">INDIRECT(ADDRESS(ROW(),Controls!#REF!+75))</f>
        <v>#REF!</v>
      </c>
      <c r="GT2165" s="9" t="e">
        <f ca="1">INDIRECT(ADDRESS(ROW(),Controls!#REF!+90))</f>
        <v>#REF!</v>
      </c>
      <c r="GU2165" s="9" t="e">
        <f ca="1">INDIRECT(ADDRESS(ROW(),Controls!#REF!+105))</f>
        <v>#REF!</v>
      </c>
      <c r="GV2165" s="9" t="e">
        <f ca="1">INDIRECT(ADDRESS(ROW(),Controls!#REF!+120))</f>
        <v>#REF!</v>
      </c>
      <c r="GW2165" s="9" t="e">
        <f ca="1">INDIRECT(ADDRESS(ROW(),Controls!#REF!+15))</f>
        <v>#REF!</v>
      </c>
      <c r="GX2165" s="9" t="e">
        <f ca="1">INDIRECT(ADDRESS(ROW(),Controls!#REF!+135))</f>
        <v>#REF!</v>
      </c>
      <c r="HJ2165" s="9" t="e">
        <f t="shared" ca="1" si="198"/>
        <v>#REF!</v>
      </c>
      <c r="HK2165" s="9" t="e">
        <f t="shared" ca="1" si="199"/>
        <v>#REF!</v>
      </c>
      <c r="HL2165" s="9" t="e">
        <f t="shared" ca="1" si="200"/>
        <v>#REF!</v>
      </c>
      <c r="HM2165" s="9" t="e">
        <f t="shared" ca="1" si="201"/>
        <v>#REF!</v>
      </c>
      <c r="HN2165" s="9" t="e">
        <f ca="1">SQRT($GS2165*(1-$GS2165/Controls!$D$15))</f>
        <v>#REF!</v>
      </c>
      <c r="HO2165" s="9" t="e">
        <f t="shared" ca="1" si="202"/>
        <v>#REF!</v>
      </c>
      <c r="HP2165" s="9" t="e">
        <f t="shared" ca="1" si="203"/>
        <v>#REF!</v>
      </c>
      <c r="HQ2165" s="9" t="e">
        <f ca="1">IF($GV2165=0,NA(),($GX2165*Controls!#REF!))</f>
        <v>#REF!</v>
      </c>
    </row>
    <row r="2166" spans="198:225" x14ac:dyDescent="0.25">
      <c r="GP2166" s="9" t="e">
        <f ca="1">INDIRECT(ADDRESS(ROW(),Controls!#REF!+30))</f>
        <v>#REF!</v>
      </c>
      <c r="GQ2166" s="9" t="e">
        <f ca="1">INDIRECT(ADDRESS(ROW(),Controls!#REF!+45))</f>
        <v>#REF!</v>
      </c>
      <c r="GR2166" s="9" t="e">
        <f ca="1">INDIRECT(ADDRESS(ROW(),Controls!#REF!+60))</f>
        <v>#REF!</v>
      </c>
      <c r="GS2166" s="9" t="e">
        <f ca="1">INDIRECT(ADDRESS(ROW(),Controls!#REF!+75))</f>
        <v>#REF!</v>
      </c>
      <c r="GT2166" s="9" t="e">
        <f ca="1">INDIRECT(ADDRESS(ROW(),Controls!#REF!+90))</f>
        <v>#REF!</v>
      </c>
      <c r="GU2166" s="9" t="e">
        <f ca="1">INDIRECT(ADDRESS(ROW(),Controls!#REF!+105))</f>
        <v>#REF!</v>
      </c>
      <c r="GV2166" s="9" t="e">
        <f ca="1">INDIRECT(ADDRESS(ROW(),Controls!#REF!+120))</f>
        <v>#REF!</v>
      </c>
      <c r="GW2166" s="9" t="e">
        <f ca="1">INDIRECT(ADDRESS(ROW(),Controls!#REF!+15))</f>
        <v>#REF!</v>
      </c>
      <c r="GX2166" s="9" t="e">
        <f ca="1">INDIRECT(ADDRESS(ROW(),Controls!#REF!+135))</f>
        <v>#REF!</v>
      </c>
      <c r="HJ2166" s="9" t="e">
        <f t="shared" ca="1" si="198"/>
        <v>#REF!</v>
      </c>
      <c r="HK2166" s="9" t="e">
        <f t="shared" ca="1" si="199"/>
        <v>#REF!</v>
      </c>
      <c r="HL2166" s="9" t="e">
        <f t="shared" ca="1" si="200"/>
        <v>#REF!</v>
      </c>
      <c r="HM2166" s="9" t="e">
        <f t="shared" ca="1" si="201"/>
        <v>#REF!</v>
      </c>
      <c r="HN2166" s="9" t="e">
        <f ca="1">SQRT($GS2166*(1-$GS2166/Controls!$D$15))</f>
        <v>#REF!</v>
      </c>
      <c r="HO2166" s="9" t="e">
        <f t="shared" ca="1" si="202"/>
        <v>#REF!</v>
      </c>
      <c r="HP2166" s="9" t="e">
        <f t="shared" ca="1" si="203"/>
        <v>#REF!</v>
      </c>
      <c r="HQ2166" s="9" t="e">
        <f ca="1">IF($GV2166=0,NA(),($GX2166*Controls!#REF!))</f>
        <v>#REF!</v>
      </c>
    </row>
    <row r="2167" spans="198:225" x14ac:dyDescent="0.25">
      <c r="GP2167" s="9" t="e">
        <f ca="1">INDIRECT(ADDRESS(ROW(),Controls!#REF!+30))</f>
        <v>#REF!</v>
      </c>
      <c r="GQ2167" s="9" t="e">
        <f ca="1">INDIRECT(ADDRESS(ROW(),Controls!#REF!+45))</f>
        <v>#REF!</v>
      </c>
      <c r="GR2167" s="9" t="e">
        <f ca="1">INDIRECT(ADDRESS(ROW(),Controls!#REF!+60))</f>
        <v>#REF!</v>
      </c>
      <c r="GS2167" s="9" t="e">
        <f ca="1">INDIRECT(ADDRESS(ROW(),Controls!#REF!+75))</f>
        <v>#REF!</v>
      </c>
      <c r="GT2167" s="9" t="e">
        <f ca="1">INDIRECT(ADDRESS(ROW(),Controls!#REF!+90))</f>
        <v>#REF!</v>
      </c>
      <c r="GU2167" s="9" t="e">
        <f ca="1">INDIRECT(ADDRESS(ROW(),Controls!#REF!+105))</f>
        <v>#REF!</v>
      </c>
      <c r="GV2167" s="9" t="e">
        <f ca="1">INDIRECT(ADDRESS(ROW(),Controls!#REF!+120))</f>
        <v>#REF!</v>
      </c>
      <c r="GW2167" s="9" t="e">
        <f ca="1">INDIRECT(ADDRESS(ROW(),Controls!#REF!+15))</f>
        <v>#REF!</v>
      </c>
      <c r="GX2167" s="9" t="e">
        <f ca="1">INDIRECT(ADDRESS(ROW(),Controls!#REF!+135))</f>
        <v>#REF!</v>
      </c>
      <c r="HJ2167" s="9" t="e">
        <f t="shared" ca="1" si="198"/>
        <v>#REF!</v>
      </c>
      <c r="HK2167" s="9" t="e">
        <f t="shared" ca="1" si="199"/>
        <v>#REF!</v>
      </c>
      <c r="HL2167" s="9" t="e">
        <f t="shared" ca="1" si="200"/>
        <v>#REF!</v>
      </c>
      <c r="HM2167" s="9" t="e">
        <f t="shared" ca="1" si="201"/>
        <v>#REF!</v>
      </c>
      <c r="HN2167" s="9" t="e">
        <f ca="1">SQRT($GS2167*(1-$GS2167/Controls!$D$15))</f>
        <v>#REF!</v>
      </c>
      <c r="HO2167" s="9" t="e">
        <f t="shared" ca="1" si="202"/>
        <v>#REF!</v>
      </c>
      <c r="HP2167" s="9" t="e">
        <f t="shared" ca="1" si="203"/>
        <v>#REF!</v>
      </c>
      <c r="HQ2167" s="9" t="e">
        <f ca="1">IF($GV2167=0,NA(),($GX2167*Controls!#REF!))</f>
        <v>#REF!</v>
      </c>
    </row>
    <row r="2168" spans="198:225" x14ac:dyDescent="0.25">
      <c r="GP2168" s="9" t="e">
        <f ca="1">INDIRECT(ADDRESS(ROW(),Controls!#REF!+30))</f>
        <v>#REF!</v>
      </c>
      <c r="GQ2168" s="9" t="e">
        <f ca="1">INDIRECT(ADDRESS(ROW(),Controls!#REF!+45))</f>
        <v>#REF!</v>
      </c>
      <c r="GR2168" s="9" t="e">
        <f ca="1">INDIRECT(ADDRESS(ROW(),Controls!#REF!+60))</f>
        <v>#REF!</v>
      </c>
      <c r="GS2168" s="9" t="e">
        <f ca="1">INDIRECT(ADDRESS(ROW(),Controls!#REF!+75))</f>
        <v>#REF!</v>
      </c>
      <c r="GT2168" s="9" t="e">
        <f ca="1">INDIRECT(ADDRESS(ROW(),Controls!#REF!+90))</f>
        <v>#REF!</v>
      </c>
      <c r="GU2168" s="9" t="e">
        <f ca="1">INDIRECT(ADDRESS(ROW(),Controls!#REF!+105))</f>
        <v>#REF!</v>
      </c>
      <c r="GV2168" s="9" t="e">
        <f ca="1">INDIRECT(ADDRESS(ROW(),Controls!#REF!+120))</f>
        <v>#REF!</v>
      </c>
      <c r="GW2168" s="9" t="e">
        <f ca="1">INDIRECT(ADDRESS(ROW(),Controls!#REF!+15))</f>
        <v>#REF!</v>
      </c>
      <c r="GX2168" s="9" t="e">
        <f ca="1">INDIRECT(ADDRESS(ROW(),Controls!#REF!+135))</f>
        <v>#REF!</v>
      </c>
      <c r="HJ2168" s="9" t="e">
        <f t="shared" ca="1" si="198"/>
        <v>#REF!</v>
      </c>
      <c r="HK2168" s="9" t="e">
        <f t="shared" ca="1" si="199"/>
        <v>#REF!</v>
      </c>
      <c r="HL2168" s="9" t="e">
        <f t="shared" ca="1" si="200"/>
        <v>#REF!</v>
      </c>
      <c r="HM2168" s="9" t="e">
        <f t="shared" ca="1" si="201"/>
        <v>#REF!</v>
      </c>
      <c r="HN2168" s="9" t="e">
        <f ca="1">SQRT($GS2168*(1-$GS2168/Controls!$D$15))</f>
        <v>#REF!</v>
      </c>
      <c r="HO2168" s="9" t="e">
        <f t="shared" ca="1" si="202"/>
        <v>#REF!</v>
      </c>
      <c r="HP2168" s="9" t="e">
        <f t="shared" ca="1" si="203"/>
        <v>#REF!</v>
      </c>
      <c r="HQ2168" s="9" t="e">
        <f ca="1">IF($GV2168=0,NA(),($GX2168*Controls!#REF!))</f>
        <v>#REF!</v>
      </c>
    </row>
    <row r="2169" spans="198:225" x14ac:dyDescent="0.25">
      <c r="GP2169" s="9" t="e">
        <f ca="1">INDIRECT(ADDRESS(ROW(),Controls!#REF!+30))</f>
        <v>#REF!</v>
      </c>
      <c r="GQ2169" s="9" t="e">
        <f ca="1">INDIRECT(ADDRESS(ROW(),Controls!#REF!+45))</f>
        <v>#REF!</v>
      </c>
      <c r="GR2169" s="9" t="e">
        <f ca="1">INDIRECT(ADDRESS(ROW(),Controls!#REF!+60))</f>
        <v>#REF!</v>
      </c>
      <c r="GS2169" s="9" t="e">
        <f ca="1">INDIRECT(ADDRESS(ROW(),Controls!#REF!+75))</f>
        <v>#REF!</v>
      </c>
      <c r="GT2169" s="9" t="e">
        <f ca="1">INDIRECT(ADDRESS(ROW(),Controls!#REF!+90))</f>
        <v>#REF!</v>
      </c>
      <c r="GU2169" s="9" t="e">
        <f ca="1">INDIRECT(ADDRESS(ROW(),Controls!#REF!+105))</f>
        <v>#REF!</v>
      </c>
      <c r="GV2169" s="9" t="e">
        <f ca="1">INDIRECT(ADDRESS(ROW(),Controls!#REF!+120))</f>
        <v>#REF!</v>
      </c>
      <c r="GW2169" s="9" t="e">
        <f ca="1">INDIRECT(ADDRESS(ROW(),Controls!#REF!+15))</f>
        <v>#REF!</v>
      </c>
      <c r="GX2169" s="9" t="e">
        <f ca="1">INDIRECT(ADDRESS(ROW(),Controls!#REF!+135))</f>
        <v>#REF!</v>
      </c>
      <c r="HJ2169" s="9" t="e">
        <f t="shared" ca="1" si="198"/>
        <v>#REF!</v>
      </c>
      <c r="HK2169" s="9" t="e">
        <f t="shared" ca="1" si="199"/>
        <v>#REF!</v>
      </c>
      <c r="HL2169" s="9" t="e">
        <f t="shared" ca="1" si="200"/>
        <v>#REF!</v>
      </c>
      <c r="HM2169" s="9" t="e">
        <f t="shared" ca="1" si="201"/>
        <v>#REF!</v>
      </c>
      <c r="HN2169" s="9" t="e">
        <f ca="1">SQRT($GS2169*(1-$GS2169/Controls!$D$15))</f>
        <v>#REF!</v>
      </c>
      <c r="HO2169" s="9" t="e">
        <f t="shared" ca="1" si="202"/>
        <v>#REF!</v>
      </c>
      <c r="HP2169" s="9" t="e">
        <f t="shared" ca="1" si="203"/>
        <v>#REF!</v>
      </c>
      <c r="HQ2169" s="9" t="e">
        <f ca="1">IF($GV2169=0,NA(),($GX2169*Controls!#REF!))</f>
        <v>#REF!</v>
      </c>
    </row>
    <row r="2170" spans="198:225" x14ac:dyDescent="0.25">
      <c r="GP2170" s="9" t="e">
        <f ca="1">INDIRECT(ADDRESS(ROW(),Controls!#REF!+30))</f>
        <v>#REF!</v>
      </c>
      <c r="GQ2170" s="9" t="e">
        <f ca="1">INDIRECT(ADDRESS(ROW(),Controls!#REF!+45))</f>
        <v>#REF!</v>
      </c>
      <c r="GR2170" s="9" t="e">
        <f ca="1">INDIRECT(ADDRESS(ROW(),Controls!#REF!+60))</f>
        <v>#REF!</v>
      </c>
      <c r="GS2170" s="9" t="e">
        <f ca="1">INDIRECT(ADDRESS(ROW(),Controls!#REF!+75))</f>
        <v>#REF!</v>
      </c>
      <c r="GT2170" s="9" t="e">
        <f ca="1">INDIRECT(ADDRESS(ROW(),Controls!#REF!+90))</f>
        <v>#REF!</v>
      </c>
      <c r="GU2170" s="9" t="e">
        <f ca="1">INDIRECT(ADDRESS(ROW(),Controls!#REF!+105))</f>
        <v>#REF!</v>
      </c>
      <c r="GV2170" s="9" t="e">
        <f ca="1">INDIRECT(ADDRESS(ROW(),Controls!#REF!+120))</f>
        <v>#REF!</v>
      </c>
      <c r="GW2170" s="9" t="e">
        <f ca="1">INDIRECT(ADDRESS(ROW(),Controls!#REF!+15))</f>
        <v>#REF!</v>
      </c>
      <c r="GX2170" s="9" t="e">
        <f ca="1">INDIRECT(ADDRESS(ROW(),Controls!#REF!+135))</f>
        <v>#REF!</v>
      </c>
      <c r="HJ2170" s="9" t="e">
        <f t="shared" ca="1" si="198"/>
        <v>#REF!</v>
      </c>
      <c r="HK2170" s="9" t="e">
        <f t="shared" ca="1" si="199"/>
        <v>#REF!</v>
      </c>
      <c r="HL2170" s="9" t="e">
        <f t="shared" ca="1" si="200"/>
        <v>#REF!</v>
      </c>
      <c r="HM2170" s="9" t="e">
        <f t="shared" ca="1" si="201"/>
        <v>#REF!</v>
      </c>
      <c r="HN2170" s="9" t="e">
        <f ca="1">SQRT($GS2170*(1-$GS2170/Controls!$D$15))</f>
        <v>#REF!</v>
      </c>
      <c r="HO2170" s="9" t="e">
        <f t="shared" ca="1" si="202"/>
        <v>#REF!</v>
      </c>
      <c r="HP2170" s="9" t="e">
        <f t="shared" ca="1" si="203"/>
        <v>#REF!</v>
      </c>
      <c r="HQ2170" s="9" t="e">
        <f ca="1">IF($GV2170=0,NA(),($GX2170*Controls!#REF!))</f>
        <v>#REF!</v>
      </c>
    </row>
    <row r="2171" spans="198:225" x14ac:dyDescent="0.25">
      <c r="GP2171" s="9" t="e">
        <f ca="1">INDIRECT(ADDRESS(ROW(),Controls!#REF!+30))</f>
        <v>#REF!</v>
      </c>
      <c r="GQ2171" s="9" t="e">
        <f ca="1">INDIRECT(ADDRESS(ROW(),Controls!#REF!+45))</f>
        <v>#REF!</v>
      </c>
      <c r="GR2171" s="9" t="e">
        <f ca="1">INDIRECT(ADDRESS(ROW(),Controls!#REF!+60))</f>
        <v>#REF!</v>
      </c>
      <c r="GS2171" s="9" t="e">
        <f ca="1">INDIRECT(ADDRESS(ROW(),Controls!#REF!+75))</f>
        <v>#REF!</v>
      </c>
      <c r="GT2171" s="9" t="e">
        <f ca="1">INDIRECT(ADDRESS(ROW(),Controls!#REF!+90))</f>
        <v>#REF!</v>
      </c>
      <c r="GU2171" s="9" t="e">
        <f ca="1">INDIRECT(ADDRESS(ROW(),Controls!#REF!+105))</f>
        <v>#REF!</v>
      </c>
      <c r="GV2171" s="9" t="e">
        <f ca="1">INDIRECT(ADDRESS(ROW(),Controls!#REF!+120))</f>
        <v>#REF!</v>
      </c>
      <c r="GW2171" s="9" t="e">
        <f ca="1">INDIRECT(ADDRESS(ROW(),Controls!#REF!+15))</f>
        <v>#REF!</v>
      </c>
      <c r="GX2171" s="9" t="e">
        <f ca="1">INDIRECT(ADDRESS(ROW(),Controls!#REF!+135))</f>
        <v>#REF!</v>
      </c>
      <c r="HJ2171" s="9" t="e">
        <f t="shared" ca="1" si="198"/>
        <v>#REF!</v>
      </c>
      <c r="HK2171" s="9" t="e">
        <f t="shared" ca="1" si="199"/>
        <v>#REF!</v>
      </c>
      <c r="HL2171" s="9" t="e">
        <f t="shared" ca="1" si="200"/>
        <v>#REF!</v>
      </c>
      <c r="HM2171" s="9" t="e">
        <f t="shared" ca="1" si="201"/>
        <v>#REF!</v>
      </c>
      <c r="HN2171" s="9" t="e">
        <f ca="1">SQRT($GS2171*(1-$GS2171/Controls!$D$15))</f>
        <v>#REF!</v>
      </c>
      <c r="HO2171" s="9" t="e">
        <f t="shared" ca="1" si="202"/>
        <v>#REF!</v>
      </c>
      <c r="HP2171" s="9" t="e">
        <f t="shared" ca="1" si="203"/>
        <v>#REF!</v>
      </c>
      <c r="HQ2171" s="9" t="e">
        <f ca="1">IF($GV2171=0,NA(),($GX2171*Controls!#REF!))</f>
        <v>#REF!</v>
      </c>
    </row>
    <row r="2172" spans="198:225" x14ac:dyDescent="0.25">
      <c r="GP2172" s="9" t="e">
        <f ca="1">INDIRECT(ADDRESS(ROW(),Controls!#REF!+30))</f>
        <v>#REF!</v>
      </c>
      <c r="GQ2172" s="9" t="e">
        <f ca="1">INDIRECT(ADDRESS(ROW(),Controls!#REF!+45))</f>
        <v>#REF!</v>
      </c>
      <c r="GR2172" s="9" t="e">
        <f ca="1">INDIRECT(ADDRESS(ROW(),Controls!#REF!+60))</f>
        <v>#REF!</v>
      </c>
      <c r="GS2172" s="9" t="e">
        <f ca="1">INDIRECT(ADDRESS(ROW(),Controls!#REF!+75))</f>
        <v>#REF!</v>
      </c>
      <c r="GT2172" s="9" t="e">
        <f ca="1">INDIRECT(ADDRESS(ROW(),Controls!#REF!+90))</f>
        <v>#REF!</v>
      </c>
      <c r="GU2172" s="9" t="e">
        <f ca="1">INDIRECT(ADDRESS(ROW(),Controls!#REF!+105))</f>
        <v>#REF!</v>
      </c>
      <c r="GV2172" s="9" t="e">
        <f ca="1">INDIRECT(ADDRESS(ROW(),Controls!#REF!+120))</f>
        <v>#REF!</v>
      </c>
      <c r="GW2172" s="9" t="e">
        <f ca="1">INDIRECT(ADDRESS(ROW(),Controls!#REF!+15))</f>
        <v>#REF!</v>
      </c>
      <c r="GX2172" s="9" t="e">
        <f ca="1">INDIRECT(ADDRESS(ROW(),Controls!#REF!+135))</f>
        <v>#REF!</v>
      </c>
      <c r="HJ2172" s="9" t="e">
        <f t="shared" ca="1" si="198"/>
        <v>#REF!</v>
      </c>
      <c r="HK2172" s="9" t="e">
        <f t="shared" ca="1" si="199"/>
        <v>#REF!</v>
      </c>
      <c r="HL2172" s="9" t="e">
        <f t="shared" ca="1" si="200"/>
        <v>#REF!</v>
      </c>
      <c r="HM2172" s="9" t="e">
        <f t="shared" ca="1" si="201"/>
        <v>#REF!</v>
      </c>
      <c r="HN2172" s="9" t="e">
        <f ca="1">SQRT($GS2172*(1-$GS2172/Controls!$D$15))</f>
        <v>#REF!</v>
      </c>
      <c r="HO2172" s="9" t="e">
        <f t="shared" ca="1" si="202"/>
        <v>#REF!</v>
      </c>
      <c r="HP2172" s="9" t="e">
        <f t="shared" ca="1" si="203"/>
        <v>#REF!</v>
      </c>
      <c r="HQ2172" s="9" t="e">
        <f ca="1">IF($GV2172=0,NA(),($GX2172*Controls!#REF!))</f>
        <v>#REF!</v>
      </c>
    </row>
    <row r="2173" spans="198:225" x14ac:dyDescent="0.25">
      <c r="GP2173" s="9" t="e">
        <f ca="1">INDIRECT(ADDRESS(ROW(),Controls!#REF!+30))</f>
        <v>#REF!</v>
      </c>
      <c r="GQ2173" s="9" t="e">
        <f ca="1">INDIRECT(ADDRESS(ROW(),Controls!#REF!+45))</f>
        <v>#REF!</v>
      </c>
      <c r="GR2173" s="9" t="e">
        <f ca="1">INDIRECT(ADDRESS(ROW(),Controls!#REF!+60))</f>
        <v>#REF!</v>
      </c>
      <c r="GS2173" s="9" t="e">
        <f ca="1">INDIRECT(ADDRESS(ROW(),Controls!#REF!+75))</f>
        <v>#REF!</v>
      </c>
      <c r="GT2173" s="9" t="e">
        <f ca="1">INDIRECT(ADDRESS(ROW(),Controls!#REF!+90))</f>
        <v>#REF!</v>
      </c>
      <c r="GU2173" s="9" t="e">
        <f ca="1">INDIRECT(ADDRESS(ROW(),Controls!#REF!+105))</f>
        <v>#REF!</v>
      </c>
      <c r="GV2173" s="9" t="e">
        <f ca="1">INDIRECT(ADDRESS(ROW(),Controls!#REF!+120))</f>
        <v>#REF!</v>
      </c>
      <c r="GW2173" s="9" t="e">
        <f ca="1">INDIRECT(ADDRESS(ROW(),Controls!#REF!+15))</f>
        <v>#REF!</v>
      </c>
      <c r="GX2173" s="9" t="e">
        <f ca="1">INDIRECT(ADDRESS(ROW(),Controls!#REF!+135))</f>
        <v>#REF!</v>
      </c>
      <c r="HJ2173" s="9" t="e">
        <f t="shared" ca="1" si="198"/>
        <v>#REF!</v>
      </c>
      <c r="HK2173" s="9" t="e">
        <f t="shared" ca="1" si="199"/>
        <v>#REF!</v>
      </c>
      <c r="HL2173" s="9" t="e">
        <f t="shared" ca="1" si="200"/>
        <v>#REF!</v>
      </c>
      <c r="HM2173" s="9" t="e">
        <f t="shared" ca="1" si="201"/>
        <v>#REF!</v>
      </c>
      <c r="HN2173" s="9" t="e">
        <f ca="1">SQRT($GS2173*(1-$GS2173/Controls!$D$15))</f>
        <v>#REF!</v>
      </c>
      <c r="HO2173" s="9" t="e">
        <f t="shared" ca="1" si="202"/>
        <v>#REF!</v>
      </c>
      <c r="HP2173" s="9" t="e">
        <f t="shared" ca="1" si="203"/>
        <v>#REF!</v>
      </c>
      <c r="HQ2173" s="9" t="e">
        <f ca="1">IF($GV2173=0,NA(),($GX2173*Controls!#REF!))</f>
        <v>#REF!</v>
      </c>
    </row>
    <row r="2174" spans="198:225" x14ac:dyDescent="0.25">
      <c r="GP2174" s="9" t="e">
        <f ca="1">INDIRECT(ADDRESS(ROW(),Controls!#REF!+30))</f>
        <v>#REF!</v>
      </c>
      <c r="GQ2174" s="9" t="e">
        <f ca="1">INDIRECT(ADDRESS(ROW(),Controls!#REF!+45))</f>
        <v>#REF!</v>
      </c>
      <c r="GR2174" s="9" t="e">
        <f ca="1">INDIRECT(ADDRESS(ROW(),Controls!#REF!+60))</f>
        <v>#REF!</v>
      </c>
      <c r="GS2174" s="9" t="e">
        <f ca="1">INDIRECT(ADDRESS(ROW(),Controls!#REF!+75))</f>
        <v>#REF!</v>
      </c>
      <c r="GT2174" s="9" t="e">
        <f ca="1">INDIRECT(ADDRESS(ROW(),Controls!#REF!+90))</f>
        <v>#REF!</v>
      </c>
      <c r="GU2174" s="9" t="e">
        <f ca="1">INDIRECT(ADDRESS(ROW(),Controls!#REF!+105))</f>
        <v>#REF!</v>
      </c>
      <c r="GV2174" s="9" t="e">
        <f ca="1">INDIRECT(ADDRESS(ROW(),Controls!#REF!+120))</f>
        <v>#REF!</v>
      </c>
      <c r="GW2174" s="9" t="e">
        <f ca="1">INDIRECT(ADDRESS(ROW(),Controls!#REF!+15))</f>
        <v>#REF!</v>
      </c>
      <c r="GX2174" s="9" t="e">
        <f ca="1">INDIRECT(ADDRESS(ROW(),Controls!#REF!+135))</f>
        <v>#REF!</v>
      </c>
      <c r="HJ2174" s="9" t="e">
        <f t="shared" ca="1" si="198"/>
        <v>#REF!</v>
      </c>
      <c r="HK2174" s="9" t="e">
        <f t="shared" ca="1" si="199"/>
        <v>#REF!</v>
      </c>
      <c r="HL2174" s="9" t="e">
        <f t="shared" ca="1" si="200"/>
        <v>#REF!</v>
      </c>
      <c r="HM2174" s="9" t="e">
        <f t="shared" ca="1" si="201"/>
        <v>#REF!</v>
      </c>
      <c r="HN2174" s="9" t="e">
        <f ca="1">SQRT($GS2174*(1-$GS2174/Controls!$D$15))</f>
        <v>#REF!</v>
      </c>
      <c r="HO2174" s="9" t="e">
        <f t="shared" ca="1" si="202"/>
        <v>#REF!</v>
      </c>
      <c r="HP2174" s="9" t="e">
        <f t="shared" ca="1" si="203"/>
        <v>#REF!</v>
      </c>
      <c r="HQ2174" s="9" t="e">
        <f ca="1">IF($GV2174=0,NA(),($GX2174*Controls!#REF!))</f>
        <v>#REF!</v>
      </c>
    </row>
    <row r="2175" spans="198:225" x14ac:dyDescent="0.25">
      <c r="GP2175" s="9" t="e">
        <f ca="1">INDIRECT(ADDRESS(ROW(),Controls!#REF!+30))</f>
        <v>#REF!</v>
      </c>
      <c r="GQ2175" s="9" t="e">
        <f ca="1">INDIRECT(ADDRESS(ROW(),Controls!#REF!+45))</f>
        <v>#REF!</v>
      </c>
      <c r="GR2175" s="9" t="e">
        <f ca="1">INDIRECT(ADDRESS(ROW(),Controls!#REF!+60))</f>
        <v>#REF!</v>
      </c>
      <c r="GS2175" s="9" t="e">
        <f ca="1">INDIRECT(ADDRESS(ROW(),Controls!#REF!+75))</f>
        <v>#REF!</v>
      </c>
      <c r="GT2175" s="9" t="e">
        <f ca="1">INDIRECT(ADDRESS(ROW(),Controls!#REF!+90))</f>
        <v>#REF!</v>
      </c>
      <c r="GU2175" s="9" t="e">
        <f ca="1">INDIRECT(ADDRESS(ROW(),Controls!#REF!+105))</f>
        <v>#REF!</v>
      </c>
      <c r="GV2175" s="9" t="e">
        <f ca="1">INDIRECT(ADDRESS(ROW(),Controls!#REF!+120))</f>
        <v>#REF!</v>
      </c>
      <c r="GW2175" s="9" t="e">
        <f ca="1">INDIRECT(ADDRESS(ROW(),Controls!#REF!+15))</f>
        <v>#REF!</v>
      </c>
      <c r="GX2175" s="9" t="e">
        <f ca="1">INDIRECT(ADDRESS(ROW(),Controls!#REF!+135))</f>
        <v>#REF!</v>
      </c>
      <c r="HJ2175" s="9" t="e">
        <f t="shared" ca="1" si="198"/>
        <v>#REF!</v>
      </c>
      <c r="HK2175" s="9" t="e">
        <f t="shared" ca="1" si="199"/>
        <v>#REF!</v>
      </c>
      <c r="HL2175" s="9" t="e">
        <f t="shared" ca="1" si="200"/>
        <v>#REF!</v>
      </c>
      <c r="HM2175" s="9" t="e">
        <f t="shared" ca="1" si="201"/>
        <v>#REF!</v>
      </c>
      <c r="HN2175" s="9" t="e">
        <f ca="1">SQRT($GS2175*(1-$GS2175/Controls!$D$15))</f>
        <v>#REF!</v>
      </c>
      <c r="HO2175" s="9" t="e">
        <f t="shared" ca="1" si="202"/>
        <v>#REF!</v>
      </c>
      <c r="HP2175" s="9" t="e">
        <f t="shared" ca="1" si="203"/>
        <v>#REF!</v>
      </c>
      <c r="HQ2175" s="9" t="e">
        <f ca="1">IF($GV2175=0,NA(),($GX2175*Controls!#REF!))</f>
        <v>#REF!</v>
      </c>
    </row>
    <row r="2176" spans="198:225" x14ac:dyDescent="0.25">
      <c r="GP2176" s="9" t="e">
        <f ca="1">INDIRECT(ADDRESS(ROW(),Controls!#REF!+30))</f>
        <v>#REF!</v>
      </c>
      <c r="GQ2176" s="9" t="e">
        <f ca="1">INDIRECT(ADDRESS(ROW(),Controls!#REF!+45))</f>
        <v>#REF!</v>
      </c>
      <c r="GR2176" s="9" t="e">
        <f ca="1">INDIRECT(ADDRESS(ROW(),Controls!#REF!+60))</f>
        <v>#REF!</v>
      </c>
      <c r="GS2176" s="9" t="e">
        <f ca="1">INDIRECT(ADDRESS(ROW(),Controls!#REF!+75))</f>
        <v>#REF!</v>
      </c>
      <c r="GT2176" s="9" t="e">
        <f ca="1">INDIRECT(ADDRESS(ROW(),Controls!#REF!+90))</f>
        <v>#REF!</v>
      </c>
      <c r="GU2176" s="9" t="e">
        <f ca="1">INDIRECT(ADDRESS(ROW(),Controls!#REF!+105))</f>
        <v>#REF!</v>
      </c>
      <c r="GV2176" s="9" t="e">
        <f ca="1">INDIRECT(ADDRESS(ROW(),Controls!#REF!+120))</f>
        <v>#REF!</v>
      </c>
      <c r="GW2176" s="9" t="e">
        <f ca="1">INDIRECT(ADDRESS(ROW(),Controls!#REF!+15))</f>
        <v>#REF!</v>
      </c>
      <c r="GX2176" s="9" t="e">
        <f ca="1">INDIRECT(ADDRESS(ROW(),Controls!#REF!+135))</f>
        <v>#REF!</v>
      </c>
      <c r="HJ2176" s="9" t="e">
        <f t="shared" ca="1" si="198"/>
        <v>#REF!</v>
      </c>
      <c r="HK2176" s="9" t="e">
        <f t="shared" ca="1" si="199"/>
        <v>#REF!</v>
      </c>
      <c r="HL2176" s="9" t="e">
        <f t="shared" ca="1" si="200"/>
        <v>#REF!</v>
      </c>
      <c r="HM2176" s="9" t="e">
        <f t="shared" ca="1" si="201"/>
        <v>#REF!</v>
      </c>
      <c r="HN2176" s="9" t="e">
        <f ca="1">SQRT($GS2176*(1-$GS2176/Controls!$D$15))</f>
        <v>#REF!</v>
      </c>
      <c r="HO2176" s="9" t="e">
        <f t="shared" ca="1" si="202"/>
        <v>#REF!</v>
      </c>
      <c r="HP2176" s="9" t="e">
        <f t="shared" ca="1" si="203"/>
        <v>#REF!</v>
      </c>
      <c r="HQ2176" s="9" t="e">
        <f ca="1">IF($GV2176=0,NA(),($GX2176*Controls!#REF!))</f>
        <v>#REF!</v>
      </c>
    </row>
    <row r="2177" spans="198:225" x14ac:dyDescent="0.25">
      <c r="GP2177" s="9" t="e">
        <f ca="1">INDIRECT(ADDRESS(ROW(),Controls!#REF!+30))</f>
        <v>#REF!</v>
      </c>
      <c r="GQ2177" s="9" t="e">
        <f ca="1">INDIRECT(ADDRESS(ROW(),Controls!#REF!+45))</f>
        <v>#REF!</v>
      </c>
      <c r="GR2177" s="9" t="e">
        <f ca="1">INDIRECT(ADDRESS(ROW(),Controls!#REF!+60))</f>
        <v>#REF!</v>
      </c>
      <c r="GS2177" s="9" t="e">
        <f ca="1">INDIRECT(ADDRESS(ROW(),Controls!#REF!+75))</f>
        <v>#REF!</v>
      </c>
      <c r="GT2177" s="9" t="e">
        <f ca="1">INDIRECT(ADDRESS(ROW(),Controls!#REF!+90))</f>
        <v>#REF!</v>
      </c>
      <c r="GU2177" s="9" t="e">
        <f ca="1">INDIRECT(ADDRESS(ROW(),Controls!#REF!+105))</f>
        <v>#REF!</v>
      </c>
      <c r="GV2177" s="9" t="e">
        <f ca="1">INDIRECT(ADDRESS(ROW(),Controls!#REF!+120))</f>
        <v>#REF!</v>
      </c>
      <c r="GW2177" s="9" t="e">
        <f ca="1">INDIRECT(ADDRESS(ROW(),Controls!#REF!+15))</f>
        <v>#REF!</v>
      </c>
      <c r="GX2177" s="9" t="e">
        <f ca="1">INDIRECT(ADDRESS(ROW(),Controls!#REF!+135))</f>
        <v>#REF!</v>
      </c>
      <c r="HJ2177" s="9" t="e">
        <f t="shared" ref="HJ2177:HJ2240" ca="1" si="204">IF($GV2177=0,NA(),MAX($GP2177,0.01)/$GQ2177)</f>
        <v>#REF!</v>
      </c>
      <c r="HK2177" s="9" t="e">
        <f t="shared" ref="HK2177:HK2240" ca="1" si="205">IF($GV2177=0,NA(),($GP2177-$GQ2177)/$GV2177)</f>
        <v>#REF!</v>
      </c>
      <c r="HL2177" s="9" t="e">
        <f t="shared" ref="HL2177:HL2240" ca="1" si="206">IF($GV2177=0,NA(),MAX($GU2177/$GT2177,0.01))</f>
        <v>#REF!</v>
      </c>
      <c r="HM2177" s="9" t="e">
        <f t="shared" ref="HM2177:HM2240" ca="1" si="207">IF($GV2177=0,NA(),($GU2177-$GT2177)/$GV2177)</f>
        <v>#REF!</v>
      </c>
      <c r="HN2177" s="9" t="e">
        <f ca="1">SQRT($GS2177*(1-$GS2177/Controls!$D$15))</f>
        <v>#REF!</v>
      </c>
      <c r="HO2177" s="9" t="e">
        <f t="shared" ref="HO2177:HO2240" ca="1" si="208">IF($HN2177=0,0,$GR2177/$HN2177)</f>
        <v>#REF!</v>
      </c>
      <c r="HP2177" s="9" t="e">
        <f t="shared" ref="HP2177:HP2240" ca="1" si="209">IF($GV2177=0,NA(),$GW2177/$GV2177)</f>
        <v>#REF!</v>
      </c>
      <c r="HQ2177" s="9" t="e">
        <f ca="1">IF($GV2177=0,NA(),($GX2177*Controls!#REF!))</f>
        <v>#REF!</v>
      </c>
    </row>
    <row r="2178" spans="198:225" x14ac:dyDescent="0.25">
      <c r="GP2178" s="9" t="e">
        <f ca="1">INDIRECT(ADDRESS(ROW(),Controls!#REF!+30))</f>
        <v>#REF!</v>
      </c>
      <c r="GQ2178" s="9" t="e">
        <f ca="1">INDIRECT(ADDRESS(ROW(),Controls!#REF!+45))</f>
        <v>#REF!</v>
      </c>
      <c r="GR2178" s="9" t="e">
        <f ca="1">INDIRECT(ADDRESS(ROW(),Controls!#REF!+60))</f>
        <v>#REF!</v>
      </c>
      <c r="GS2178" s="9" t="e">
        <f ca="1">INDIRECT(ADDRESS(ROW(),Controls!#REF!+75))</f>
        <v>#REF!</v>
      </c>
      <c r="GT2178" s="9" t="e">
        <f ca="1">INDIRECT(ADDRESS(ROW(),Controls!#REF!+90))</f>
        <v>#REF!</v>
      </c>
      <c r="GU2178" s="9" t="e">
        <f ca="1">INDIRECT(ADDRESS(ROW(),Controls!#REF!+105))</f>
        <v>#REF!</v>
      </c>
      <c r="GV2178" s="9" t="e">
        <f ca="1">INDIRECT(ADDRESS(ROW(),Controls!#REF!+120))</f>
        <v>#REF!</v>
      </c>
      <c r="GW2178" s="9" t="e">
        <f ca="1">INDIRECT(ADDRESS(ROW(),Controls!#REF!+15))</f>
        <v>#REF!</v>
      </c>
      <c r="GX2178" s="9" t="e">
        <f ca="1">INDIRECT(ADDRESS(ROW(),Controls!#REF!+135))</f>
        <v>#REF!</v>
      </c>
      <c r="HJ2178" s="9" t="e">
        <f t="shared" ca="1" si="204"/>
        <v>#REF!</v>
      </c>
      <c r="HK2178" s="9" t="e">
        <f t="shared" ca="1" si="205"/>
        <v>#REF!</v>
      </c>
      <c r="HL2178" s="9" t="e">
        <f t="shared" ca="1" si="206"/>
        <v>#REF!</v>
      </c>
      <c r="HM2178" s="9" t="e">
        <f t="shared" ca="1" si="207"/>
        <v>#REF!</v>
      </c>
      <c r="HN2178" s="9" t="e">
        <f ca="1">SQRT($GS2178*(1-$GS2178/Controls!$D$15))</f>
        <v>#REF!</v>
      </c>
      <c r="HO2178" s="9" t="e">
        <f t="shared" ca="1" si="208"/>
        <v>#REF!</v>
      </c>
      <c r="HP2178" s="9" t="e">
        <f t="shared" ca="1" si="209"/>
        <v>#REF!</v>
      </c>
      <c r="HQ2178" s="9" t="e">
        <f ca="1">IF($GV2178=0,NA(),($GX2178*Controls!#REF!))</f>
        <v>#REF!</v>
      </c>
    </row>
    <row r="2179" spans="198:225" x14ac:dyDescent="0.25">
      <c r="GP2179" s="9" t="e">
        <f ca="1">INDIRECT(ADDRESS(ROW(),Controls!#REF!+30))</f>
        <v>#REF!</v>
      </c>
      <c r="GQ2179" s="9" t="e">
        <f ca="1">INDIRECT(ADDRESS(ROW(),Controls!#REF!+45))</f>
        <v>#REF!</v>
      </c>
      <c r="GR2179" s="9" t="e">
        <f ca="1">INDIRECT(ADDRESS(ROW(),Controls!#REF!+60))</f>
        <v>#REF!</v>
      </c>
      <c r="GS2179" s="9" t="e">
        <f ca="1">INDIRECT(ADDRESS(ROW(),Controls!#REF!+75))</f>
        <v>#REF!</v>
      </c>
      <c r="GT2179" s="9" t="e">
        <f ca="1">INDIRECT(ADDRESS(ROW(),Controls!#REF!+90))</f>
        <v>#REF!</v>
      </c>
      <c r="GU2179" s="9" t="e">
        <f ca="1">INDIRECT(ADDRESS(ROW(),Controls!#REF!+105))</f>
        <v>#REF!</v>
      </c>
      <c r="GV2179" s="9" t="e">
        <f ca="1">INDIRECT(ADDRESS(ROW(),Controls!#REF!+120))</f>
        <v>#REF!</v>
      </c>
      <c r="GW2179" s="9" t="e">
        <f ca="1">INDIRECT(ADDRESS(ROW(),Controls!#REF!+15))</f>
        <v>#REF!</v>
      </c>
      <c r="GX2179" s="9" t="e">
        <f ca="1">INDIRECT(ADDRESS(ROW(),Controls!#REF!+135))</f>
        <v>#REF!</v>
      </c>
      <c r="HJ2179" s="9" t="e">
        <f t="shared" ca="1" si="204"/>
        <v>#REF!</v>
      </c>
      <c r="HK2179" s="9" t="e">
        <f t="shared" ca="1" si="205"/>
        <v>#REF!</v>
      </c>
      <c r="HL2179" s="9" t="e">
        <f t="shared" ca="1" si="206"/>
        <v>#REF!</v>
      </c>
      <c r="HM2179" s="9" t="e">
        <f t="shared" ca="1" si="207"/>
        <v>#REF!</v>
      </c>
      <c r="HN2179" s="9" t="e">
        <f ca="1">SQRT($GS2179*(1-$GS2179/Controls!$D$15))</f>
        <v>#REF!</v>
      </c>
      <c r="HO2179" s="9" t="e">
        <f t="shared" ca="1" si="208"/>
        <v>#REF!</v>
      </c>
      <c r="HP2179" s="9" t="e">
        <f t="shared" ca="1" si="209"/>
        <v>#REF!</v>
      </c>
      <c r="HQ2179" s="9" t="e">
        <f ca="1">IF($GV2179=0,NA(),($GX2179*Controls!#REF!))</f>
        <v>#REF!</v>
      </c>
    </row>
    <row r="2180" spans="198:225" x14ac:dyDescent="0.25">
      <c r="GP2180" s="9" t="e">
        <f ca="1">INDIRECT(ADDRESS(ROW(),Controls!#REF!+30))</f>
        <v>#REF!</v>
      </c>
      <c r="GQ2180" s="9" t="e">
        <f ca="1">INDIRECT(ADDRESS(ROW(),Controls!#REF!+45))</f>
        <v>#REF!</v>
      </c>
      <c r="GR2180" s="9" t="e">
        <f ca="1">INDIRECT(ADDRESS(ROW(),Controls!#REF!+60))</f>
        <v>#REF!</v>
      </c>
      <c r="GS2180" s="9" t="e">
        <f ca="1">INDIRECT(ADDRESS(ROW(),Controls!#REF!+75))</f>
        <v>#REF!</v>
      </c>
      <c r="GT2180" s="9" t="e">
        <f ca="1">INDIRECT(ADDRESS(ROW(),Controls!#REF!+90))</f>
        <v>#REF!</v>
      </c>
      <c r="GU2180" s="9" t="e">
        <f ca="1">INDIRECT(ADDRESS(ROW(),Controls!#REF!+105))</f>
        <v>#REF!</v>
      </c>
      <c r="GV2180" s="9" t="e">
        <f ca="1">INDIRECT(ADDRESS(ROW(),Controls!#REF!+120))</f>
        <v>#REF!</v>
      </c>
      <c r="GW2180" s="9" t="e">
        <f ca="1">INDIRECT(ADDRESS(ROW(),Controls!#REF!+15))</f>
        <v>#REF!</v>
      </c>
      <c r="GX2180" s="9" t="e">
        <f ca="1">INDIRECT(ADDRESS(ROW(),Controls!#REF!+135))</f>
        <v>#REF!</v>
      </c>
      <c r="HJ2180" s="9" t="e">
        <f t="shared" ca="1" si="204"/>
        <v>#REF!</v>
      </c>
      <c r="HK2180" s="9" t="e">
        <f t="shared" ca="1" si="205"/>
        <v>#REF!</v>
      </c>
      <c r="HL2180" s="9" t="e">
        <f t="shared" ca="1" si="206"/>
        <v>#REF!</v>
      </c>
      <c r="HM2180" s="9" t="e">
        <f t="shared" ca="1" si="207"/>
        <v>#REF!</v>
      </c>
      <c r="HN2180" s="9" t="e">
        <f ca="1">SQRT($GS2180*(1-$GS2180/Controls!$D$15))</f>
        <v>#REF!</v>
      </c>
      <c r="HO2180" s="9" t="e">
        <f t="shared" ca="1" si="208"/>
        <v>#REF!</v>
      </c>
      <c r="HP2180" s="9" t="e">
        <f t="shared" ca="1" si="209"/>
        <v>#REF!</v>
      </c>
      <c r="HQ2180" s="9" t="e">
        <f ca="1">IF($GV2180=0,NA(),($GX2180*Controls!#REF!))</f>
        <v>#REF!</v>
      </c>
    </row>
    <row r="2181" spans="198:225" x14ac:dyDescent="0.25">
      <c r="GP2181" s="9" t="e">
        <f ca="1">INDIRECT(ADDRESS(ROW(),Controls!#REF!+30))</f>
        <v>#REF!</v>
      </c>
      <c r="GQ2181" s="9" t="e">
        <f ca="1">INDIRECT(ADDRESS(ROW(),Controls!#REF!+45))</f>
        <v>#REF!</v>
      </c>
      <c r="GR2181" s="9" t="e">
        <f ca="1">INDIRECT(ADDRESS(ROW(),Controls!#REF!+60))</f>
        <v>#REF!</v>
      </c>
      <c r="GS2181" s="9" t="e">
        <f ca="1">INDIRECT(ADDRESS(ROW(),Controls!#REF!+75))</f>
        <v>#REF!</v>
      </c>
      <c r="GT2181" s="9" t="e">
        <f ca="1">INDIRECT(ADDRESS(ROW(),Controls!#REF!+90))</f>
        <v>#REF!</v>
      </c>
      <c r="GU2181" s="9" t="e">
        <f ca="1">INDIRECT(ADDRESS(ROW(),Controls!#REF!+105))</f>
        <v>#REF!</v>
      </c>
      <c r="GV2181" s="9" t="e">
        <f ca="1">INDIRECT(ADDRESS(ROW(),Controls!#REF!+120))</f>
        <v>#REF!</v>
      </c>
      <c r="GW2181" s="9" t="e">
        <f ca="1">INDIRECT(ADDRESS(ROW(),Controls!#REF!+15))</f>
        <v>#REF!</v>
      </c>
      <c r="GX2181" s="9" t="e">
        <f ca="1">INDIRECT(ADDRESS(ROW(),Controls!#REF!+135))</f>
        <v>#REF!</v>
      </c>
      <c r="HJ2181" s="9" t="e">
        <f t="shared" ca="1" si="204"/>
        <v>#REF!</v>
      </c>
      <c r="HK2181" s="9" t="e">
        <f t="shared" ca="1" si="205"/>
        <v>#REF!</v>
      </c>
      <c r="HL2181" s="9" t="e">
        <f t="shared" ca="1" si="206"/>
        <v>#REF!</v>
      </c>
      <c r="HM2181" s="9" t="e">
        <f t="shared" ca="1" si="207"/>
        <v>#REF!</v>
      </c>
      <c r="HN2181" s="9" t="e">
        <f ca="1">SQRT($GS2181*(1-$GS2181/Controls!$D$15))</f>
        <v>#REF!</v>
      </c>
      <c r="HO2181" s="9" t="e">
        <f t="shared" ca="1" si="208"/>
        <v>#REF!</v>
      </c>
      <c r="HP2181" s="9" t="e">
        <f t="shared" ca="1" si="209"/>
        <v>#REF!</v>
      </c>
      <c r="HQ2181" s="9" t="e">
        <f ca="1">IF($GV2181=0,NA(),($GX2181*Controls!#REF!))</f>
        <v>#REF!</v>
      </c>
    </row>
    <row r="2182" spans="198:225" x14ac:dyDescent="0.25">
      <c r="GP2182" s="9" t="e">
        <f ca="1">INDIRECT(ADDRESS(ROW(),Controls!#REF!+30))</f>
        <v>#REF!</v>
      </c>
      <c r="GQ2182" s="9" t="e">
        <f ca="1">INDIRECT(ADDRESS(ROW(),Controls!#REF!+45))</f>
        <v>#REF!</v>
      </c>
      <c r="GR2182" s="9" t="e">
        <f ca="1">INDIRECT(ADDRESS(ROW(),Controls!#REF!+60))</f>
        <v>#REF!</v>
      </c>
      <c r="GS2182" s="9" t="e">
        <f ca="1">INDIRECT(ADDRESS(ROW(),Controls!#REF!+75))</f>
        <v>#REF!</v>
      </c>
      <c r="GT2182" s="9" t="e">
        <f ca="1">INDIRECT(ADDRESS(ROW(),Controls!#REF!+90))</f>
        <v>#REF!</v>
      </c>
      <c r="GU2182" s="9" t="e">
        <f ca="1">INDIRECT(ADDRESS(ROW(),Controls!#REF!+105))</f>
        <v>#REF!</v>
      </c>
      <c r="GV2182" s="9" t="e">
        <f ca="1">INDIRECT(ADDRESS(ROW(),Controls!#REF!+120))</f>
        <v>#REF!</v>
      </c>
      <c r="GW2182" s="9" t="e">
        <f ca="1">INDIRECT(ADDRESS(ROW(),Controls!#REF!+15))</f>
        <v>#REF!</v>
      </c>
      <c r="GX2182" s="9" t="e">
        <f ca="1">INDIRECT(ADDRESS(ROW(),Controls!#REF!+135))</f>
        <v>#REF!</v>
      </c>
      <c r="HJ2182" s="9" t="e">
        <f t="shared" ca="1" si="204"/>
        <v>#REF!</v>
      </c>
      <c r="HK2182" s="9" t="e">
        <f t="shared" ca="1" si="205"/>
        <v>#REF!</v>
      </c>
      <c r="HL2182" s="9" t="e">
        <f t="shared" ca="1" si="206"/>
        <v>#REF!</v>
      </c>
      <c r="HM2182" s="9" t="e">
        <f t="shared" ca="1" si="207"/>
        <v>#REF!</v>
      </c>
      <c r="HN2182" s="9" t="e">
        <f ca="1">SQRT($GS2182*(1-$GS2182/Controls!$D$15))</f>
        <v>#REF!</v>
      </c>
      <c r="HO2182" s="9" t="e">
        <f t="shared" ca="1" si="208"/>
        <v>#REF!</v>
      </c>
      <c r="HP2182" s="9" t="e">
        <f t="shared" ca="1" si="209"/>
        <v>#REF!</v>
      </c>
      <c r="HQ2182" s="9" t="e">
        <f ca="1">IF($GV2182=0,NA(),($GX2182*Controls!#REF!))</f>
        <v>#REF!</v>
      </c>
    </row>
    <row r="2183" spans="198:225" x14ac:dyDescent="0.25">
      <c r="GP2183" s="9" t="e">
        <f ca="1">INDIRECT(ADDRESS(ROW(),Controls!#REF!+30))</f>
        <v>#REF!</v>
      </c>
      <c r="GQ2183" s="9" t="e">
        <f ca="1">INDIRECT(ADDRESS(ROW(),Controls!#REF!+45))</f>
        <v>#REF!</v>
      </c>
      <c r="GR2183" s="9" t="e">
        <f ca="1">INDIRECT(ADDRESS(ROW(),Controls!#REF!+60))</f>
        <v>#REF!</v>
      </c>
      <c r="GS2183" s="9" t="e">
        <f ca="1">INDIRECT(ADDRESS(ROW(),Controls!#REF!+75))</f>
        <v>#REF!</v>
      </c>
      <c r="GT2183" s="9" t="e">
        <f ca="1">INDIRECT(ADDRESS(ROW(),Controls!#REF!+90))</f>
        <v>#REF!</v>
      </c>
      <c r="GU2183" s="9" t="e">
        <f ca="1">INDIRECT(ADDRESS(ROW(),Controls!#REF!+105))</f>
        <v>#REF!</v>
      </c>
      <c r="GV2183" s="9" t="e">
        <f ca="1">INDIRECT(ADDRESS(ROW(),Controls!#REF!+120))</f>
        <v>#REF!</v>
      </c>
      <c r="GW2183" s="9" t="e">
        <f ca="1">INDIRECT(ADDRESS(ROW(),Controls!#REF!+15))</f>
        <v>#REF!</v>
      </c>
      <c r="GX2183" s="9" t="e">
        <f ca="1">INDIRECT(ADDRESS(ROW(),Controls!#REF!+135))</f>
        <v>#REF!</v>
      </c>
      <c r="HJ2183" s="9" t="e">
        <f t="shared" ca="1" si="204"/>
        <v>#REF!</v>
      </c>
      <c r="HK2183" s="9" t="e">
        <f t="shared" ca="1" si="205"/>
        <v>#REF!</v>
      </c>
      <c r="HL2183" s="9" t="e">
        <f t="shared" ca="1" si="206"/>
        <v>#REF!</v>
      </c>
      <c r="HM2183" s="9" t="e">
        <f t="shared" ca="1" si="207"/>
        <v>#REF!</v>
      </c>
      <c r="HN2183" s="9" t="e">
        <f ca="1">SQRT($GS2183*(1-$GS2183/Controls!$D$15))</f>
        <v>#REF!</v>
      </c>
      <c r="HO2183" s="9" t="e">
        <f t="shared" ca="1" si="208"/>
        <v>#REF!</v>
      </c>
      <c r="HP2183" s="9" t="e">
        <f t="shared" ca="1" si="209"/>
        <v>#REF!</v>
      </c>
      <c r="HQ2183" s="9" t="e">
        <f ca="1">IF($GV2183=0,NA(),($GX2183*Controls!#REF!))</f>
        <v>#REF!</v>
      </c>
    </row>
    <row r="2184" spans="198:225" x14ac:dyDescent="0.25">
      <c r="GP2184" s="9" t="e">
        <f ca="1">INDIRECT(ADDRESS(ROW(),Controls!#REF!+30))</f>
        <v>#REF!</v>
      </c>
      <c r="GQ2184" s="9" t="e">
        <f ca="1">INDIRECT(ADDRESS(ROW(),Controls!#REF!+45))</f>
        <v>#REF!</v>
      </c>
      <c r="GR2184" s="9" t="e">
        <f ca="1">INDIRECT(ADDRESS(ROW(),Controls!#REF!+60))</f>
        <v>#REF!</v>
      </c>
      <c r="GS2184" s="9" t="e">
        <f ca="1">INDIRECT(ADDRESS(ROW(),Controls!#REF!+75))</f>
        <v>#REF!</v>
      </c>
      <c r="GT2184" s="9" t="e">
        <f ca="1">INDIRECT(ADDRESS(ROW(),Controls!#REF!+90))</f>
        <v>#REF!</v>
      </c>
      <c r="GU2184" s="9" t="e">
        <f ca="1">INDIRECT(ADDRESS(ROW(),Controls!#REF!+105))</f>
        <v>#REF!</v>
      </c>
      <c r="GV2184" s="9" t="e">
        <f ca="1">INDIRECT(ADDRESS(ROW(),Controls!#REF!+120))</f>
        <v>#REF!</v>
      </c>
      <c r="GW2184" s="9" t="e">
        <f ca="1">INDIRECT(ADDRESS(ROW(),Controls!#REF!+15))</f>
        <v>#REF!</v>
      </c>
      <c r="GX2184" s="9" t="e">
        <f ca="1">INDIRECT(ADDRESS(ROW(),Controls!#REF!+135))</f>
        <v>#REF!</v>
      </c>
      <c r="HJ2184" s="9" t="e">
        <f t="shared" ca="1" si="204"/>
        <v>#REF!</v>
      </c>
      <c r="HK2184" s="9" t="e">
        <f t="shared" ca="1" si="205"/>
        <v>#REF!</v>
      </c>
      <c r="HL2184" s="9" t="e">
        <f t="shared" ca="1" si="206"/>
        <v>#REF!</v>
      </c>
      <c r="HM2184" s="9" t="e">
        <f t="shared" ca="1" si="207"/>
        <v>#REF!</v>
      </c>
      <c r="HN2184" s="9" t="e">
        <f ca="1">SQRT($GS2184*(1-$GS2184/Controls!$D$15))</f>
        <v>#REF!</v>
      </c>
      <c r="HO2184" s="9" t="e">
        <f t="shared" ca="1" si="208"/>
        <v>#REF!</v>
      </c>
      <c r="HP2184" s="9" t="e">
        <f t="shared" ca="1" si="209"/>
        <v>#REF!</v>
      </c>
      <c r="HQ2184" s="9" t="e">
        <f ca="1">IF($GV2184=0,NA(),($GX2184*Controls!#REF!))</f>
        <v>#REF!</v>
      </c>
    </row>
    <row r="2185" spans="198:225" x14ac:dyDescent="0.25">
      <c r="GP2185" s="9" t="e">
        <f ca="1">INDIRECT(ADDRESS(ROW(),Controls!#REF!+30))</f>
        <v>#REF!</v>
      </c>
      <c r="GQ2185" s="9" t="e">
        <f ca="1">INDIRECT(ADDRESS(ROW(),Controls!#REF!+45))</f>
        <v>#REF!</v>
      </c>
      <c r="GR2185" s="9" t="e">
        <f ca="1">INDIRECT(ADDRESS(ROW(),Controls!#REF!+60))</f>
        <v>#REF!</v>
      </c>
      <c r="GS2185" s="9" t="e">
        <f ca="1">INDIRECT(ADDRESS(ROW(),Controls!#REF!+75))</f>
        <v>#REF!</v>
      </c>
      <c r="GT2185" s="9" t="e">
        <f ca="1">INDIRECT(ADDRESS(ROW(),Controls!#REF!+90))</f>
        <v>#REF!</v>
      </c>
      <c r="GU2185" s="9" t="e">
        <f ca="1">INDIRECT(ADDRESS(ROW(),Controls!#REF!+105))</f>
        <v>#REF!</v>
      </c>
      <c r="GV2185" s="9" t="e">
        <f ca="1">INDIRECT(ADDRESS(ROW(),Controls!#REF!+120))</f>
        <v>#REF!</v>
      </c>
      <c r="GW2185" s="9" t="e">
        <f ca="1">INDIRECT(ADDRESS(ROW(),Controls!#REF!+15))</f>
        <v>#REF!</v>
      </c>
      <c r="GX2185" s="9" t="e">
        <f ca="1">INDIRECT(ADDRESS(ROW(),Controls!#REF!+135))</f>
        <v>#REF!</v>
      </c>
      <c r="HJ2185" s="9" t="e">
        <f t="shared" ca="1" si="204"/>
        <v>#REF!</v>
      </c>
      <c r="HK2185" s="9" t="e">
        <f t="shared" ca="1" si="205"/>
        <v>#REF!</v>
      </c>
      <c r="HL2185" s="9" t="e">
        <f t="shared" ca="1" si="206"/>
        <v>#REF!</v>
      </c>
      <c r="HM2185" s="9" t="e">
        <f t="shared" ca="1" si="207"/>
        <v>#REF!</v>
      </c>
      <c r="HN2185" s="9" t="e">
        <f ca="1">SQRT($GS2185*(1-$GS2185/Controls!$D$15))</f>
        <v>#REF!</v>
      </c>
      <c r="HO2185" s="9" t="e">
        <f t="shared" ca="1" si="208"/>
        <v>#REF!</v>
      </c>
      <c r="HP2185" s="9" t="e">
        <f t="shared" ca="1" si="209"/>
        <v>#REF!</v>
      </c>
      <c r="HQ2185" s="9" t="e">
        <f ca="1">IF($GV2185=0,NA(),($GX2185*Controls!#REF!))</f>
        <v>#REF!</v>
      </c>
    </row>
    <row r="2186" spans="198:225" x14ac:dyDescent="0.25">
      <c r="GP2186" s="9" t="e">
        <f ca="1">INDIRECT(ADDRESS(ROW(),Controls!#REF!+30))</f>
        <v>#REF!</v>
      </c>
      <c r="GQ2186" s="9" t="e">
        <f ca="1">INDIRECT(ADDRESS(ROW(),Controls!#REF!+45))</f>
        <v>#REF!</v>
      </c>
      <c r="GR2186" s="9" t="e">
        <f ca="1">INDIRECT(ADDRESS(ROW(),Controls!#REF!+60))</f>
        <v>#REF!</v>
      </c>
      <c r="GS2186" s="9" t="e">
        <f ca="1">INDIRECT(ADDRESS(ROW(),Controls!#REF!+75))</f>
        <v>#REF!</v>
      </c>
      <c r="GT2186" s="9" t="e">
        <f ca="1">INDIRECT(ADDRESS(ROW(),Controls!#REF!+90))</f>
        <v>#REF!</v>
      </c>
      <c r="GU2186" s="9" t="e">
        <f ca="1">INDIRECT(ADDRESS(ROW(),Controls!#REF!+105))</f>
        <v>#REF!</v>
      </c>
      <c r="GV2186" s="9" t="e">
        <f ca="1">INDIRECT(ADDRESS(ROW(),Controls!#REF!+120))</f>
        <v>#REF!</v>
      </c>
      <c r="GW2186" s="9" t="e">
        <f ca="1">INDIRECT(ADDRESS(ROW(),Controls!#REF!+15))</f>
        <v>#REF!</v>
      </c>
      <c r="GX2186" s="9" t="e">
        <f ca="1">INDIRECT(ADDRESS(ROW(),Controls!#REF!+135))</f>
        <v>#REF!</v>
      </c>
      <c r="HJ2186" s="9" t="e">
        <f t="shared" ca="1" si="204"/>
        <v>#REF!</v>
      </c>
      <c r="HK2186" s="9" t="e">
        <f t="shared" ca="1" si="205"/>
        <v>#REF!</v>
      </c>
      <c r="HL2186" s="9" t="e">
        <f t="shared" ca="1" si="206"/>
        <v>#REF!</v>
      </c>
      <c r="HM2186" s="9" t="e">
        <f t="shared" ca="1" si="207"/>
        <v>#REF!</v>
      </c>
      <c r="HN2186" s="9" t="e">
        <f ca="1">SQRT($GS2186*(1-$GS2186/Controls!$D$15))</f>
        <v>#REF!</v>
      </c>
      <c r="HO2186" s="9" t="e">
        <f t="shared" ca="1" si="208"/>
        <v>#REF!</v>
      </c>
      <c r="HP2186" s="9" t="e">
        <f t="shared" ca="1" si="209"/>
        <v>#REF!</v>
      </c>
      <c r="HQ2186" s="9" t="e">
        <f ca="1">IF($GV2186=0,NA(),($GX2186*Controls!#REF!))</f>
        <v>#REF!</v>
      </c>
    </row>
    <row r="2187" spans="198:225" x14ac:dyDescent="0.25">
      <c r="GP2187" s="9" t="e">
        <f ca="1">INDIRECT(ADDRESS(ROW(),Controls!#REF!+30))</f>
        <v>#REF!</v>
      </c>
      <c r="GQ2187" s="9" t="e">
        <f ca="1">INDIRECT(ADDRESS(ROW(),Controls!#REF!+45))</f>
        <v>#REF!</v>
      </c>
      <c r="GR2187" s="9" t="e">
        <f ca="1">INDIRECT(ADDRESS(ROW(),Controls!#REF!+60))</f>
        <v>#REF!</v>
      </c>
      <c r="GS2187" s="9" t="e">
        <f ca="1">INDIRECT(ADDRESS(ROW(),Controls!#REF!+75))</f>
        <v>#REF!</v>
      </c>
      <c r="GT2187" s="9" t="e">
        <f ca="1">INDIRECT(ADDRESS(ROW(),Controls!#REF!+90))</f>
        <v>#REF!</v>
      </c>
      <c r="GU2187" s="9" t="e">
        <f ca="1">INDIRECT(ADDRESS(ROW(),Controls!#REF!+105))</f>
        <v>#REF!</v>
      </c>
      <c r="GV2187" s="9" t="e">
        <f ca="1">INDIRECT(ADDRESS(ROW(),Controls!#REF!+120))</f>
        <v>#REF!</v>
      </c>
      <c r="GW2187" s="9" t="e">
        <f ca="1">INDIRECT(ADDRESS(ROW(),Controls!#REF!+15))</f>
        <v>#REF!</v>
      </c>
      <c r="GX2187" s="9" t="e">
        <f ca="1">INDIRECT(ADDRESS(ROW(),Controls!#REF!+135))</f>
        <v>#REF!</v>
      </c>
      <c r="HJ2187" s="9" t="e">
        <f t="shared" ca="1" si="204"/>
        <v>#REF!</v>
      </c>
      <c r="HK2187" s="9" t="e">
        <f t="shared" ca="1" si="205"/>
        <v>#REF!</v>
      </c>
      <c r="HL2187" s="9" t="e">
        <f t="shared" ca="1" si="206"/>
        <v>#REF!</v>
      </c>
      <c r="HM2187" s="9" t="e">
        <f t="shared" ca="1" si="207"/>
        <v>#REF!</v>
      </c>
      <c r="HN2187" s="9" t="e">
        <f ca="1">SQRT($GS2187*(1-$GS2187/Controls!$D$15))</f>
        <v>#REF!</v>
      </c>
      <c r="HO2187" s="9" t="e">
        <f t="shared" ca="1" si="208"/>
        <v>#REF!</v>
      </c>
      <c r="HP2187" s="9" t="e">
        <f t="shared" ca="1" si="209"/>
        <v>#REF!</v>
      </c>
      <c r="HQ2187" s="9" t="e">
        <f ca="1">IF($GV2187=0,NA(),($GX2187*Controls!#REF!))</f>
        <v>#REF!</v>
      </c>
    </row>
    <row r="2188" spans="198:225" x14ac:dyDescent="0.25">
      <c r="GP2188" s="9" t="e">
        <f ca="1">INDIRECT(ADDRESS(ROW(),Controls!#REF!+30))</f>
        <v>#REF!</v>
      </c>
      <c r="GQ2188" s="9" t="e">
        <f ca="1">INDIRECT(ADDRESS(ROW(),Controls!#REF!+45))</f>
        <v>#REF!</v>
      </c>
      <c r="GR2188" s="9" t="e">
        <f ca="1">INDIRECT(ADDRESS(ROW(),Controls!#REF!+60))</f>
        <v>#REF!</v>
      </c>
      <c r="GS2188" s="9" t="e">
        <f ca="1">INDIRECT(ADDRESS(ROW(),Controls!#REF!+75))</f>
        <v>#REF!</v>
      </c>
      <c r="GT2188" s="9" t="e">
        <f ca="1">INDIRECT(ADDRESS(ROW(),Controls!#REF!+90))</f>
        <v>#REF!</v>
      </c>
      <c r="GU2188" s="9" t="e">
        <f ca="1">INDIRECT(ADDRESS(ROW(),Controls!#REF!+105))</f>
        <v>#REF!</v>
      </c>
      <c r="GV2188" s="9" t="e">
        <f ca="1">INDIRECT(ADDRESS(ROW(),Controls!#REF!+120))</f>
        <v>#REF!</v>
      </c>
      <c r="GW2188" s="9" t="e">
        <f ca="1">INDIRECT(ADDRESS(ROW(),Controls!#REF!+15))</f>
        <v>#REF!</v>
      </c>
      <c r="GX2188" s="9" t="e">
        <f ca="1">INDIRECT(ADDRESS(ROW(),Controls!#REF!+135))</f>
        <v>#REF!</v>
      </c>
      <c r="HJ2188" s="9" t="e">
        <f t="shared" ca="1" si="204"/>
        <v>#REF!</v>
      </c>
      <c r="HK2188" s="9" t="e">
        <f t="shared" ca="1" si="205"/>
        <v>#REF!</v>
      </c>
      <c r="HL2188" s="9" t="e">
        <f t="shared" ca="1" si="206"/>
        <v>#REF!</v>
      </c>
      <c r="HM2188" s="9" t="e">
        <f t="shared" ca="1" si="207"/>
        <v>#REF!</v>
      </c>
      <c r="HN2188" s="9" t="e">
        <f ca="1">SQRT($GS2188*(1-$GS2188/Controls!$D$15))</f>
        <v>#REF!</v>
      </c>
      <c r="HO2188" s="9" t="e">
        <f t="shared" ca="1" si="208"/>
        <v>#REF!</v>
      </c>
      <c r="HP2188" s="9" t="e">
        <f t="shared" ca="1" si="209"/>
        <v>#REF!</v>
      </c>
      <c r="HQ2188" s="9" t="e">
        <f ca="1">IF($GV2188=0,NA(),($GX2188*Controls!#REF!))</f>
        <v>#REF!</v>
      </c>
    </row>
    <row r="2189" spans="198:225" x14ac:dyDescent="0.25">
      <c r="GP2189" s="9" t="e">
        <f ca="1">INDIRECT(ADDRESS(ROW(),Controls!#REF!+30))</f>
        <v>#REF!</v>
      </c>
      <c r="GQ2189" s="9" t="e">
        <f ca="1">INDIRECT(ADDRESS(ROW(),Controls!#REF!+45))</f>
        <v>#REF!</v>
      </c>
      <c r="GR2189" s="9" t="e">
        <f ca="1">INDIRECT(ADDRESS(ROW(),Controls!#REF!+60))</f>
        <v>#REF!</v>
      </c>
      <c r="GS2189" s="9" t="e">
        <f ca="1">INDIRECT(ADDRESS(ROW(),Controls!#REF!+75))</f>
        <v>#REF!</v>
      </c>
      <c r="GT2189" s="9" t="e">
        <f ca="1">INDIRECT(ADDRESS(ROW(),Controls!#REF!+90))</f>
        <v>#REF!</v>
      </c>
      <c r="GU2189" s="9" t="e">
        <f ca="1">INDIRECT(ADDRESS(ROW(),Controls!#REF!+105))</f>
        <v>#REF!</v>
      </c>
      <c r="GV2189" s="9" t="e">
        <f ca="1">INDIRECT(ADDRESS(ROW(),Controls!#REF!+120))</f>
        <v>#REF!</v>
      </c>
      <c r="GW2189" s="9" t="e">
        <f ca="1">INDIRECT(ADDRESS(ROW(),Controls!#REF!+15))</f>
        <v>#REF!</v>
      </c>
      <c r="GX2189" s="9" t="e">
        <f ca="1">INDIRECT(ADDRESS(ROW(),Controls!#REF!+135))</f>
        <v>#REF!</v>
      </c>
      <c r="HJ2189" s="9" t="e">
        <f t="shared" ca="1" si="204"/>
        <v>#REF!</v>
      </c>
      <c r="HK2189" s="9" t="e">
        <f t="shared" ca="1" si="205"/>
        <v>#REF!</v>
      </c>
      <c r="HL2189" s="9" t="e">
        <f t="shared" ca="1" si="206"/>
        <v>#REF!</v>
      </c>
      <c r="HM2189" s="9" t="e">
        <f t="shared" ca="1" si="207"/>
        <v>#REF!</v>
      </c>
      <c r="HN2189" s="9" t="e">
        <f ca="1">SQRT($GS2189*(1-$GS2189/Controls!$D$15))</f>
        <v>#REF!</v>
      </c>
      <c r="HO2189" s="9" t="e">
        <f t="shared" ca="1" si="208"/>
        <v>#REF!</v>
      </c>
      <c r="HP2189" s="9" t="e">
        <f t="shared" ca="1" si="209"/>
        <v>#REF!</v>
      </c>
      <c r="HQ2189" s="9" t="e">
        <f ca="1">IF($GV2189=0,NA(),($GX2189*Controls!#REF!))</f>
        <v>#REF!</v>
      </c>
    </row>
    <row r="2190" spans="198:225" x14ac:dyDescent="0.25">
      <c r="GP2190" s="9" t="e">
        <f ca="1">INDIRECT(ADDRESS(ROW(),Controls!#REF!+30))</f>
        <v>#REF!</v>
      </c>
      <c r="GQ2190" s="9" t="e">
        <f ca="1">INDIRECT(ADDRESS(ROW(),Controls!#REF!+45))</f>
        <v>#REF!</v>
      </c>
      <c r="GR2190" s="9" t="e">
        <f ca="1">INDIRECT(ADDRESS(ROW(),Controls!#REF!+60))</f>
        <v>#REF!</v>
      </c>
      <c r="GS2190" s="9" t="e">
        <f ca="1">INDIRECT(ADDRESS(ROW(),Controls!#REF!+75))</f>
        <v>#REF!</v>
      </c>
      <c r="GT2190" s="9" t="e">
        <f ca="1">INDIRECT(ADDRESS(ROW(),Controls!#REF!+90))</f>
        <v>#REF!</v>
      </c>
      <c r="GU2190" s="9" t="e">
        <f ca="1">INDIRECT(ADDRESS(ROW(),Controls!#REF!+105))</f>
        <v>#REF!</v>
      </c>
      <c r="GV2190" s="9" t="e">
        <f ca="1">INDIRECT(ADDRESS(ROW(),Controls!#REF!+120))</f>
        <v>#REF!</v>
      </c>
      <c r="GW2190" s="9" t="e">
        <f ca="1">INDIRECT(ADDRESS(ROW(),Controls!#REF!+15))</f>
        <v>#REF!</v>
      </c>
      <c r="GX2190" s="9" t="e">
        <f ca="1">INDIRECT(ADDRESS(ROW(),Controls!#REF!+135))</f>
        <v>#REF!</v>
      </c>
      <c r="HJ2190" s="9" t="e">
        <f t="shared" ca="1" si="204"/>
        <v>#REF!</v>
      </c>
      <c r="HK2190" s="9" t="e">
        <f t="shared" ca="1" si="205"/>
        <v>#REF!</v>
      </c>
      <c r="HL2190" s="9" t="e">
        <f t="shared" ca="1" si="206"/>
        <v>#REF!</v>
      </c>
      <c r="HM2190" s="9" t="e">
        <f t="shared" ca="1" si="207"/>
        <v>#REF!</v>
      </c>
      <c r="HN2190" s="9" t="e">
        <f ca="1">SQRT($GS2190*(1-$GS2190/Controls!$D$15))</f>
        <v>#REF!</v>
      </c>
      <c r="HO2190" s="9" t="e">
        <f t="shared" ca="1" si="208"/>
        <v>#REF!</v>
      </c>
      <c r="HP2190" s="9" t="e">
        <f t="shared" ca="1" si="209"/>
        <v>#REF!</v>
      </c>
      <c r="HQ2190" s="9" t="e">
        <f ca="1">IF($GV2190=0,NA(),($GX2190*Controls!#REF!))</f>
        <v>#REF!</v>
      </c>
    </row>
    <row r="2191" spans="198:225" x14ac:dyDescent="0.25">
      <c r="GP2191" s="9" t="e">
        <f ca="1">INDIRECT(ADDRESS(ROW(),Controls!#REF!+30))</f>
        <v>#REF!</v>
      </c>
      <c r="GQ2191" s="9" t="e">
        <f ca="1">INDIRECT(ADDRESS(ROW(),Controls!#REF!+45))</f>
        <v>#REF!</v>
      </c>
      <c r="GR2191" s="9" t="e">
        <f ca="1">INDIRECT(ADDRESS(ROW(),Controls!#REF!+60))</f>
        <v>#REF!</v>
      </c>
      <c r="GS2191" s="9" t="e">
        <f ca="1">INDIRECT(ADDRESS(ROW(),Controls!#REF!+75))</f>
        <v>#REF!</v>
      </c>
      <c r="GT2191" s="9" t="e">
        <f ca="1">INDIRECT(ADDRESS(ROW(),Controls!#REF!+90))</f>
        <v>#REF!</v>
      </c>
      <c r="GU2191" s="9" t="e">
        <f ca="1">INDIRECT(ADDRESS(ROW(),Controls!#REF!+105))</f>
        <v>#REF!</v>
      </c>
      <c r="GV2191" s="9" t="e">
        <f ca="1">INDIRECT(ADDRESS(ROW(),Controls!#REF!+120))</f>
        <v>#REF!</v>
      </c>
      <c r="GW2191" s="9" t="e">
        <f ca="1">INDIRECT(ADDRESS(ROW(),Controls!#REF!+15))</f>
        <v>#REF!</v>
      </c>
      <c r="GX2191" s="9" t="e">
        <f ca="1">INDIRECT(ADDRESS(ROW(),Controls!#REF!+135))</f>
        <v>#REF!</v>
      </c>
      <c r="HJ2191" s="9" t="e">
        <f t="shared" ca="1" si="204"/>
        <v>#REF!</v>
      </c>
      <c r="HK2191" s="9" t="e">
        <f t="shared" ca="1" si="205"/>
        <v>#REF!</v>
      </c>
      <c r="HL2191" s="9" t="e">
        <f t="shared" ca="1" si="206"/>
        <v>#REF!</v>
      </c>
      <c r="HM2191" s="9" t="e">
        <f t="shared" ca="1" si="207"/>
        <v>#REF!</v>
      </c>
      <c r="HN2191" s="9" t="e">
        <f ca="1">SQRT($GS2191*(1-$GS2191/Controls!$D$15))</f>
        <v>#REF!</v>
      </c>
      <c r="HO2191" s="9" t="e">
        <f t="shared" ca="1" si="208"/>
        <v>#REF!</v>
      </c>
      <c r="HP2191" s="9" t="e">
        <f t="shared" ca="1" si="209"/>
        <v>#REF!</v>
      </c>
      <c r="HQ2191" s="9" t="e">
        <f ca="1">IF($GV2191=0,NA(),($GX2191*Controls!#REF!))</f>
        <v>#REF!</v>
      </c>
    </row>
    <row r="2192" spans="198:225" x14ac:dyDescent="0.25">
      <c r="GP2192" s="9" t="e">
        <f ca="1">INDIRECT(ADDRESS(ROW(),Controls!#REF!+30))</f>
        <v>#REF!</v>
      </c>
      <c r="GQ2192" s="9" t="e">
        <f ca="1">INDIRECT(ADDRESS(ROW(),Controls!#REF!+45))</f>
        <v>#REF!</v>
      </c>
      <c r="GR2192" s="9" t="e">
        <f ca="1">INDIRECT(ADDRESS(ROW(),Controls!#REF!+60))</f>
        <v>#REF!</v>
      </c>
      <c r="GS2192" s="9" t="e">
        <f ca="1">INDIRECT(ADDRESS(ROW(),Controls!#REF!+75))</f>
        <v>#REF!</v>
      </c>
      <c r="GT2192" s="9" t="e">
        <f ca="1">INDIRECT(ADDRESS(ROW(),Controls!#REF!+90))</f>
        <v>#REF!</v>
      </c>
      <c r="GU2192" s="9" t="e">
        <f ca="1">INDIRECT(ADDRESS(ROW(),Controls!#REF!+105))</f>
        <v>#REF!</v>
      </c>
      <c r="GV2192" s="9" t="e">
        <f ca="1">INDIRECT(ADDRESS(ROW(),Controls!#REF!+120))</f>
        <v>#REF!</v>
      </c>
      <c r="GW2192" s="9" t="e">
        <f ca="1">INDIRECT(ADDRESS(ROW(),Controls!#REF!+15))</f>
        <v>#REF!</v>
      </c>
      <c r="GX2192" s="9" t="e">
        <f ca="1">INDIRECT(ADDRESS(ROW(),Controls!#REF!+135))</f>
        <v>#REF!</v>
      </c>
      <c r="HJ2192" s="9" t="e">
        <f t="shared" ca="1" si="204"/>
        <v>#REF!</v>
      </c>
      <c r="HK2192" s="9" t="e">
        <f t="shared" ca="1" si="205"/>
        <v>#REF!</v>
      </c>
      <c r="HL2192" s="9" t="e">
        <f t="shared" ca="1" si="206"/>
        <v>#REF!</v>
      </c>
      <c r="HM2192" s="9" t="e">
        <f t="shared" ca="1" si="207"/>
        <v>#REF!</v>
      </c>
      <c r="HN2192" s="9" t="e">
        <f ca="1">SQRT($GS2192*(1-$GS2192/Controls!$D$15))</f>
        <v>#REF!</v>
      </c>
      <c r="HO2192" s="9" t="e">
        <f t="shared" ca="1" si="208"/>
        <v>#REF!</v>
      </c>
      <c r="HP2192" s="9" t="e">
        <f t="shared" ca="1" si="209"/>
        <v>#REF!</v>
      </c>
      <c r="HQ2192" s="9" t="e">
        <f ca="1">IF($GV2192=0,NA(),($GX2192*Controls!#REF!))</f>
        <v>#REF!</v>
      </c>
    </row>
    <row r="2193" spans="198:225" x14ac:dyDescent="0.25">
      <c r="GP2193" s="9" t="e">
        <f ca="1">INDIRECT(ADDRESS(ROW(),Controls!#REF!+30))</f>
        <v>#REF!</v>
      </c>
      <c r="GQ2193" s="9" t="e">
        <f ca="1">INDIRECT(ADDRESS(ROW(),Controls!#REF!+45))</f>
        <v>#REF!</v>
      </c>
      <c r="GR2193" s="9" t="e">
        <f ca="1">INDIRECT(ADDRESS(ROW(),Controls!#REF!+60))</f>
        <v>#REF!</v>
      </c>
      <c r="GS2193" s="9" t="e">
        <f ca="1">INDIRECT(ADDRESS(ROW(),Controls!#REF!+75))</f>
        <v>#REF!</v>
      </c>
      <c r="GT2193" s="9" t="e">
        <f ca="1">INDIRECT(ADDRESS(ROW(),Controls!#REF!+90))</f>
        <v>#REF!</v>
      </c>
      <c r="GU2193" s="9" t="e">
        <f ca="1">INDIRECT(ADDRESS(ROW(),Controls!#REF!+105))</f>
        <v>#REF!</v>
      </c>
      <c r="GV2193" s="9" t="e">
        <f ca="1">INDIRECT(ADDRESS(ROW(),Controls!#REF!+120))</f>
        <v>#REF!</v>
      </c>
      <c r="GW2193" s="9" t="e">
        <f ca="1">INDIRECT(ADDRESS(ROW(),Controls!#REF!+15))</f>
        <v>#REF!</v>
      </c>
      <c r="GX2193" s="9" t="e">
        <f ca="1">INDIRECT(ADDRESS(ROW(),Controls!#REF!+135))</f>
        <v>#REF!</v>
      </c>
      <c r="HJ2193" s="9" t="e">
        <f t="shared" ca="1" si="204"/>
        <v>#REF!</v>
      </c>
      <c r="HK2193" s="9" t="e">
        <f t="shared" ca="1" si="205"/>
        <v>#REF!</v>
      </c>
      <c r="HL2193" s="9" t="e">
        <f t="shared" ca="1" si="206"/>
        <v>#REF!</v>
      </c>
      <c r="HM2193" s="9" t="e">
        <f t="shared" ca="1" si="207"/>
        <v>#REF!</v>
      </c>
      <c r="HN2193" s="9" t="e">
        <f ca="1">SQRT($GS2193*(1-$GS2193/Controls!$D$15))</f>
        <v>#REF!</v>
      </c>
      <c r="HO2193" s="9" t="e">
        <f t="shared" ca="1" si="208"/>
        <v>#REF!</v>
      </c>
      <c r="HP2193" s="9" t="e">
        <f t="shared" ca="1" si="209"/>
        <v>#REF!</v>
      </c>
      <c r="HQ2193" s="9" t="e">
        <f ca="1">IF($GV2193=0,NA(),($GX2193*Controls!#REF!))</f>
        <v>#REF!</v>
      </c>
    </row>
    <row r="2194" spans="198:225" x14ac:dyDescent="0.25">
      <c r="GP2194" s="9" t="e">
        <f ca="1">INDIRECT(ADDRESS(ROW(),Controls!#REF!+30))</f>
        <v>#REF!</v>
      </c>
      <c r="GQ2194" s="9" t="e">
        <f ca="1">INDIRECT(ADDRESS(ROW(),Controls!#REF!+45))</f>
        <v>#REF!</v>
      </c>
      <c r="GR2194" s="9" t="e">
        <f ca="1">INDIRECT(ADDRESS(ROW(),Controls!#REF!+60))</f>
        <v>#REF!</v>
      </c>
      <c r="GS2194" s="9" t="e">
        <f ca="1">INDIRECT(ADDRESS(ROW(),Controls!#REF!+75))</f>
        <v>#REF!</v>
      </c>
      <c r="GT2194" s="9" t="e">
        <f ca="1">INDIRECT(ADDRESS(ROW(),Controls!#REF!+90))</f>
        <v>#REF!</v>
      </c>
      <c r="GU2194" s="9" t="e">
        <f ca="1">INDIRECT(ADDRESS(ROW(),Controls!#REF!+105))</f>
        <v>#REF!</v>
      </c>
      <c r="GV2194" s="9" t="e">
        <f ca="1">INDIRECT(ADDRESS(ROW(),Controls!#REF!+120))</f>
        <v>#REF!</v>
      </c>
      <c r="GW2194" s="9" t="e">
        <f ca="1">INDIRECT(ADDRESS(ROW(),Controls!#REF!+15))</f>
        <v>#REF!</v>
      </c>
      <c r="GX2194" s="9" t="e">
        <f ca="1">INDIRECT(ADDRESS(ROW(),Controls!#REF!+135))</f>
        <v>#REF!</v>
      </c>
      <c r="HJ2194" s="9" t="e">
        <f t="shared" ca="1" si="204"/>
        <v>#REF!</v>
      </c>
      <c r="HK2194" s="9" t="e">
        <f t="shared" ca="1" si="205"/>
        <v>#REF!</v>
      </c>
      <c r="HL2194" s="9" t="e">
        <f t="shared" ca="1" si="206"/>
        <v>#REF!</v>
      </c>
      <c r="HM2194" s="9" t="e">
        <f t="shared" ca="1" si="207"/>
        <v>#REF!</v>
      </c>
      <c r="HN2194" s="9" t="e">
        <f ca="1">SQRT($GS2194*(1-$GS2194/Controls!$D$15))</f>
        <v>#REF!</v>
      </c>
      <c r="HO2194" s="9" t="e">
        <f t="shared" ca="1" si="208"/>
        <v>#REF!</v>
      </c>
      <c r="HP2194" s="9" t="e">
        <f t="shared" ca="1" si="209"/>
        <v>#REF!</v>
      </c>
      <c r="HQ2194" s="9" t="e">
        <f ca="1">IF($GV2194=0,NA(),($GX2194*Controls!#REF!))</f>
        <v>#REF!</v>
      </c>
    </row>
    <row r="2195" spans="198:225" x14ac:dyDescent="0.25">
      <c r="GP2195" s="9" t="e">
        <f ca="1">INDIRECT(ADDRESS(ROW(),Controls!#REF!+30))</f>
        <v>#REF!</v>
      </c>
      <c r="GQ2195" s="9" t="e">
        <f ca="1">INDIRECT(ADDRESS(ROW(),Controls!#REF!+45))</f>
        <v>#REF!</v>
      </c>
      <c r="GR2195" s="9" t="e">
        <f ca="1">INDIRECT(ADDRESS(ROW(),Controls!#REF!+60))</f>
        <v>#REF!</v>
      </c>
      <c r="GS2195" s="9" t="e">
        <f ca="1">INDIRECT(ADDRESS(ROW(),Controls!#REF!+75))</f>
        <v>#REF!</v>
      </c>
      <c r="GT2195" s="9" t="e">
        <f ca="1">INDIRECT(ADDRESS(ROW(),Controls!#REF!+90))</f>
        <v>#REF!</v>
      </c>
      <c r="GU2195" s="9" t="e">
        <f ca="1">INDIRECT(ADDRESS(ROW(),Controls!#REF!+105))</f>
        <v>#REF!</v>
      </c>
      <c r="GV2195" s="9" t="e">
        <f ca="1">INDIRECT(ADDRESS(ROW(),Controls!#REF!+120))</f>
        <v>#REF!</v>
      </c>
      <c r="GW2195" s="9" t="e">
        <f ca="1">INDIRECT(ADDRESS(ROW(),Controls!#REF!+15))</f>
        <v>#REF!</v>
      </c>
      <c r="GX2195" s="9" t="e">
        <f ca="1">INDIRECT(ADDRESS(ROW(),Controls!#REF!+135))</f>
        <v>#REF!</v>
      </c>
      <c r="HJ2195" s="9" t="e">
        <f t="shared" ca="1" si="204"/>
        <v>#REF!</v>
      </c>
      <c r="HK2195" s="9" t="e">
        <f t="shared" ca="1" si="205"/>
        <v>#REF!</v>
      </c>
      <c r="HL2195" s="9" t="e">
        <f t="shared" ca="1" si="206"/>
        <v>#REF!</v>
      </c>
      <c r="HM2195" s="9" t="e">
        <f t="shared" ca="1" si="207"/>
        <v>#REF!</v>
      </c>
      <c r="HN2195" s="9" t="e">
        <f ca="1">SQRT($GS2195*(1-$GS2195/Controls!$D$15))</f>
        <v>#REF!</v>
      </c>
      <c r="HO2195" s="9" t="e">
        <f t="shared" ca="1" si="208"/>
        <v>#REF!</v>
      </c>
      <c r="HP2195" s="9" t="e">
        <f t="shared" ca="1" si="209"/>
        <v>#REF!</v>
      </c>
      <c r="HQ2195" s="9" t="e">
        <f ca="1">IF($GV2195=0,NA(),($GX2195*Controls!#REF!))</f>
        <v>#REF!</v>
      </c>
    </row>
    <row r="2196" spans="198:225" x14ac:dyDescent="0.25">
      <c r="GP2196" s="9" t="e">
        <f ca="1">INDIRECT(ADDRESS(ROW(),Controls!#REF!+30))</f>
        <v>#REF!</v>
      </c>
      <c r="GQ2196" s="9" t="e">
        <f ca="1">INDIRECT(ADDRESS(ROW(),Controls!#REF!+45))</f>
        <v>#REF!</v>
      </c>
      <c r="GR2196" s="9" t="e">
        <f ca="1">INDIRECT(ADDRESS(ROW(),Controls!#REF!+60))</f>
        <v>#REF!</v>
      </c>
      <c r="GS2196" s="9" t="e">
        <f ca="1">INDIRECT(ADDRESS(ROW(),Controls!#REF!+75))</f>
        <v>#REF!</v>
      </c>
      <c r="GT2196" s="9" t="e">
        <f ca="1">INDIRECT(ADDRESS(ROW(),Controls!#REF!+90))</f>
        <v>#REF!</v>
      </c>
      <c r="GU2196" s="9" t="e">
        <f ca="1">INDIRECT(ADDRESS(ROW(),Controls!#REF!+105))</f>
        <v>#REF!</v>
      </c>
      <c r="GV2196" s="9" t="e">
        <f ca="1">INDIRECT(ADDRESS(ROW(),Controls!#REF!+120))</f>
        <v>#REF!</v>
      </c>
      <c r="GW2196" s="9" t="e">
        <f ca="1">INDIRECT(ADDRESS(ROW(),Controls!#REF!+15))</f>
        <v>#REF!</v>
      </c>
      <c r="GX2196" s="9" t="e">
        <f ca="1">INDIRECT(ADDRESS(ROW(),Controls!#REF!+135))</f>
        <v>#REF!</v>
      </c>
      <c r="HJ2196" s="9" t="e">
        <f t="shared" ca="1" si="204"/>
        <v>#REF!</v>
      </c>
      <c r="HK2196" s="9" t="e">
        <f t="shared" ca="1" si="205"/>
        <v>#REF!</v>
      </c>
      <c r="HL2196" s="9" t="e">
        <f t="shared" ca="1" si="206"/>
        <v>#REF!</v>
      </c>
      <c r="HM2196" s="9" t="e">
        <f t="shared" ca="1" si="207"/>
        <v>#REF!</v>
      </c>
      <c r="HN2196" s="9" t="e">
        <f ca="1">SQRT($GS2196*(1-$GS2196/Controls!$D$15))</f>
        <v>#REF!</v>
      </c>
      <c r="HO2196" s="9" t="e">
        <f t="shared" ca="1" si="208"/>
        <v>#REF!</v>
      </c>
      <c r="HP2196" s="9" t="e">
        <f t="shared" ca="1" si="209"/>
        <v>#REF!</v>
      </c>
      <c r="HQ2196" s="9" t="e">
        <f ca="1">IF($GV2196=0,NA(),($GX2196*Controls!#REF!))</f>
        <v>#REF!</v>
      </c>
    </row>
    <row r="2197" spans="198:225" x14ac:dyDescent="0.25">
      <c r="GP2197" s="9" t="e">
        <f ca="1">INDIRECT(ADDRESS(ROW(),Controls!#REF!+30))</f>
        <v>#REF!</v>
      </c>
      <c r="GQ2197" s="9" t="e">
        <f ca="1">INDIRECT(ADDRESS(ROW(),Controls!#REF!+45))</f>
        <v>#REF!</v>
      </c>
      <c r="GR2197" s="9" t="e">
        <f ca="1">INDIRECT(ADDRESS(ROW(),Controls!#REF!+60))</f>
        <v>#REF!</v>
      </c>
      <c r="GS2197" s="9" t="e">
        <f ca="1">INDIRECT(ADDRESS(ROW(),Controls!#REF!+75))</f>
        <v>#REF!</v>
      </c>
      <c r="GT2197" s="9" t="e">
        <f ca="1">INDIRECT(ADDRESS(ROW(),Controls!#REF!+90))</f>
        <v>#REF!</v>
      </c>
      <c r="GU2197" s="9" t="e">
        <f ca="1">INDIRECT(ADDRESS(ROW(),Controls!#REF!+105))</f>
        <v>#REF!</v>
      </c>
      <c r="GV2197" s="9" t="e">
        <f ca="1">INDIRECT(ADDRESS(ROW(),Controls!#REF!+120))</f>
        <v>#REF!</v>
      </c>
      <c r="GW2197" s="9" t="e">
        <f ca="1">INDIRECT(ADDRESS(ROW(),Controls!#REF!+15))</f>
        <v>#REF!</v>
      </c>
      <c r="GX2197" s="9" t="e">
        <f ca="1">INDIRECT(ADDRESS(ROW(),Controls!#REF!+135))</f>
        <v>#REF!</v>
      </c>
      <c r="HJ2197" s="9" t="e">
        <f t="shared" ca="1" si="204"/>
        <v>#REF!</v>
      </c>
      <c r="HK2197" s="9" t="e">
        <f t="shared" ca="1" si="205"/>
        <v>#REF!</v>
      </c>
      <c r="HL2197" s="9" t="e">
        <f t="shared" ca="1" si="206"/>
        <v>#REF!</v>
      </c>
      <c r="HM2197" s="9" t="e">
        <f t="shared" ca="1" si="207"/>
        <v>#REF!</v>
      </c>
      <c r="HN2197" s="9" t="e">
        <f ca="1">SQRT($GS2197*(1-$GS2197/Controls!$D$15))</f>
        <v>#REF!</v>
      </c>
      <c r="HO2197" s="9" t="e">
        <f t="shared" ca="1" si="208"/>
        <v>#REF!</v>
      </c>
      <c r="HP2197" s="9" t="e">
        <f t="shared" ca="1" si="209"/>
        <v>#REF!</v>
      </c>
      <c r="HQ2197" s="9" t="e">
        <f ca="1">IF($GV2197=0,NA(),($GX2197*Controls!#REF!))</f>
        <v>#REF!</v>
      </c>
    </row>
    <row r="2198" spans="198:225" x14ac:dyDescent="0.25">
      <c r="GP2198" s="9" t="e">
        <f ca="1">INDIRECT(ADDRESS(ROW(),Controls!#REF!+30))</f>
        <v>#REF!</v>
      </c>
      <c r="GQ2198" s="9" t="e">
        <f ca="1">INDIRECT(ADDRESS(ROW(),Controls!#REF!+45))</f>
        <v>#REF!</v>
      </c>
      <c r="GR2198" s="9" t="e">
        <f ca="1">INDIRECT(ADDRESS(ROW(),Controls!#REF!+60))</f>
        <v>#REF!</v>
      </c>
      <c r="GS2198" s="9" t="e">
        <f ca="1">INDIRECT(ADDRESS(ROW(),Controls!#REF!+75))</f>
        <v>#REF!</v>
      </c>
      <c r="GT2198" s="9" t="e">
        <f ca="1">INDIRECT(ADDRESS(ROW(),Controls!#REF!+90))</f>
        <v>#REF!</v>
      </c>
      <c r="GU2198" s="9" t="e">
        <f ca="1">INDIRECT(ADDRESS(ROW(),Controls!#REF!+105))</f>
        <v>#REF!</v>
      </c>
      <c r="GV2198" s="9" t="e">
        <f ca="1">INDIRECT(ADDRESS(ROW(),Controls!#REF!+120))</f>
        <v>#REF!</v>
      </c>
      <c r="GW2198" s="9" t="e">
        <f ca="1">INDIRECT(ADDRESS(ROW(),Controls!#REF!+15))</f>
        <v>#REF!</v>
      </c>
      <c r="GX2198" s="9" t="e">
        <f ca="1">INDIRECT(ADDRESS(ROW(),Controls!#REF!+135))</f>
        <v>#REF!</v>
      </c>
      <c r="HJ2198" s="9" t="e">
        <f t="shared" ca="1" si="204"/>
        <v>#REF!</v>
      </c>
      <c r="HK2198" s="9" t="e">
        <f t="shared" ca="1" si="205"/>
        <v>#REF!</v>
      </c>
      <c r="HL2198" s="9" t="e">
        <f t="shared" ca="1" si="206"/>
        <v>#REF!</v>
      </c>
      <c r="HM2198" s="9" t="e">
        <f t="shared" ca="1" si="207"/>
        <v>#REF!</v>
      </c>
      <c r="HN2198" s="9" t="e">
        <f ca="1">SQRT($GS2198*(1-$GS2198/Controls!$D$15))</f>
        <v>#REF!</v>
      </c>
      <c r="HO2198" s="9" t="e">
        <f t="shared" ca="1" si="208"/>
        <v>#REF!</v>
      </c>
      <c r="HP2198" s="9" t="e">
        <f t="shared" ca="1" si="209"/>
        <v>#REF!</v>
      </c>
      <c r="HQ2198" s="9" t="e">
        <f ca="1">IF($GV2198=0,NA(),($GX2198*Controls!#REF!))</f>
        <v>#REF!</v>
      </c>
    </row>
    <row r="2199" spans="198:225" x14ac:dyDescent="0.25">
      <c r="GP2199" s="9" t="e">
        <f ca="1">INDIRECT(ADDRESS(ROW(),Controls!#REF!+30))</f>
        <v>#REF!</v>
      </c>
      <c r="GQ2199" s="9" t="e">
        <f ca="1">INDIRECT(ADDRESS(ROW(),Controls!#REF!+45))</f>
        <v>#REF!</v>
      </c>
      <c r="GR2199" s="9" t="e">
        <f ca="1">INDIRECT(ADDRESS(ROW(),Controls!#REF!+60))</f>
        <v>#REF!</v>
      </c>
      <c r="GS2199" s="9" t="e">
        <f ca="1">INDIRECT(ADDRESS(ROW(),Controls!#REF!+75))</f>
        <v>#REF!</v>
      </c>
      <c r="GT2199" s="9" t="e">
        <f ca="1">INDIRECT(ADDRESS(ROW(),Controls!#REF!+90))</f>
        <v>#REF!</v>
      </c>
      <c r="GU2199" s="9" t="e">
        <f ca="1">INDIRECT(ADDRESS(ROW(),Controls!#REF!+105))</f>
        <v>#REF!</v>
      </c>
      <c r="GV2199" s="9" t="e">
        <f ca="1">INDIRECT(ADDRESS(ROW(),Controls!#REF!+120))</f>
        <v>#REF!</v>
      </c>
      <c r="GW2199" s="9" t="e">
        <f ca="1">INDIRECT(ADDRESS(ROW(),Controls!#REF!+15))</f>
        <v>#REF!</v>
      </c>
      <c r="GX2199" s="9" t="e">
        <f ca="1">INDIRECT(ADDRESS(ROW(),Controls!#REF!+135))</f>
        <v>#REF!</v>
      </c>
      <c r="HJ2199" s="9" t="e">
        <f t="shared" ca="1" si="204"/>
        <v>#REF!</v>
      </c>
      <c r="HK2199" s="9" t="e">
        <f t="shared" ca="1" si="205"/>
        <v>#REF!</v>
      </c>
      <c r="HL2199" s="9" t="e">
        <f t="shared" ca="1" si="206"/>
        <v>#REF!</v>
      </c>
      <c r="HM2199" s="9" t="e">
        <f t="shared" ca="1" si="207"/>
        <v>#REF!</v>
      </c>
      <c r="HN2199" s="9" t="e">
        <f ca="1">SQRT($GS2199*(1-$GS2199/Controls!$D$15))</f>
        <v>#REF!</v>
      </c>
      <c r="HO2199" s="9" t="e">
        <f t="shared" ca="1" si="208"/>
        <v>#REF!</v>
      </c>
      <c r="HP2199" s="9" t="e">
        <f t="shared" ca="1" si="209"/>
        <v>#REF!</v>
      </c>
      <c r="HQ2199" s="9" t="e">
        <f ca="1">IF($GV2199=0,NA(),($GX2199*Controls!#REF!))</f>
        <v>#REF!</v>
      </c>
    </row>
    <row r="2200" spans="198:225" x14ac:dyDescent="0.25">
      <c r="GP2200" s="9" t="e">
        <f ca="1">INDIRECT(ADDRESS(ROW(),Controls!#REF!+30))</f>
        <v>#REF!</v>
      </c>
      <c r="GQ2200" s="9" t="e">
        <f ca="1">INDIRECT(ADDRESS(ROW(),Controls!#REF!+45))</f>
        <v>#REF!</v>
      </c>
      <c r="GR2200" s="9" t="e">
        <f ca="1">INDIRECT(ADDRESS(ROW(),Controls!#REF!+60))</f>
        <v>#REF!</v>
      </c>
      <c r="GS2200" s="9" t="e">
        <f ca="1">INDIRECT(ADDRESS(ROW(),Controls!#REF!+75))</f>
        <v>#REF!</v>
      </c>
      <c r="GT2200" s="9" t="e">
        <f ca="1">INDIRECT(ADDRESS(ROW(),Controls!#REF!+90))</f>
        <v>#REF!</v>
      </c>
      <c r="GU2200" s="9" t="e">
        <f ca="1">INDIRECT(ADDRESS(ROW(),Controls!#REF!+105))</f>
        <v>#REF!</v>
      </c>
      <c r="GV2200" s="9" t="e">
        <f ca="1">INDIRECT(ADDRESS(ROW(),Controls!#REF!+120))</f>
        <v>#REF!</v>
      </c>
      <c r="GW2200" s="9" t="e">
        <f ca="1">INDIRECT(ADDRESS(ROW(),Controls!#REF!+15))</f>
        <v>#REF!</v>
      </c>
      <c r="GX2200" s="9" t="e">
        <f ca="1">INDIRECT(ADDRESS(ROW(),Controls!#REF!+135))</f>
        <v>#REF!</v>
      </c>
      <c r="HJ2200" s="9" t="e">
        <f t="shared" ca="1" si="204"/>
        <v>#REF!</v>
      </c>
      <c r="HK2200" s="9" t="e">
        <f t="shared" ca="1" si="205"/>
        <v>#REF!</v>
      </c>
      <c r="HL2200" s="9" t="e">
        <f t="shared" ca="1" si="206"/>
        <v>#REF!</v>
      </c>
      <c r="HM2200" s="9" t="e">
        <f t="shared" ca="1" si="207"/>
        <v>#REF!</v>
      </c>
      <c r="HN2200" s="9" t="e">
        <f ca="1">SQRT($GS2200*(1-$GS2200/Controls!$D$15))</f>
        <v>#REF!</v>
      </c>
      <c r="HO2200" s="9" t="e">
        <f t="shared" ca="1" si="208"/>
        <v>#REF!</v>
      </c>
      <c r="HP2200" s="9" t="e">
        <f t="shared" ca="1" si="209"/>
        <v>#REF!</v>
      </c>
      <c r="HQ2200" s="9" t="e">
        <f ca="1">IF($GV2200=0,NA(),($GX2200*Controls!#REF!))</f>
        <v>#REF!</v>
      </c>
    </row>
    <row r="2201" spans="198:225" x14ac:dyDescent="0.25">
      <c r="GP2201" s="9" t="e">
        <f ca="1">INDIRECT(ADDRESS(ROW(),Controls!#REF!+30))</f>
        <v>#REF!</v>
      </c>
      <c r="GQ2201" s="9" t="e">
        <f ca="1">INDIRECT(ADDRESS(ROW(),Controls!#REF!+45))</f>
        <v>#REF!</v>
      </c>
      <c r="GR2201" s="9" t="e">
        <f ca="1">INDIRECT(ADDRESS(ROW(),Controls!#REF!+60))</f>
        <v>#REF!</v>
      </c>
      <c r="GS2201" s="9" t="e">
        <f ca="1">INDIRECT(ADDRESS(ROW(),Controls!#REF!+75))</f>
        <v>#REF!</v>
      </c>
      <c r="GT2201" s="9" t="e">
        <f ca="1">INDIRECT(ADDRESS(ROW(),Controls!#REF!+90))</f>
        <v>#REF!</v>
      </c>
      <c r="GU2201" s="9" t="e">
        <f ca="1">INDIRECT(ADDRESS(ROW(),Controls!#REF!+105))</f>
        <v>#REF!</v>
      </c>
      <c r="GV2201" s="9" t="e">
        <f ca="1">INDIRECT(ADDRESS(ROW(),Controls!#REF!+120))</f>
        <v>#REF!</v>
      </c>
      <c r="GW2201" s="9" t="e">
        <f ca="1">INDIRECT(ADDRESS(ROW(),Controls!#REF!+15))</f>
        <v>#REF!</v>
      </c>
      <c r="GX2201" s="9" t="e">
        <f ca="1">INDIRECT(ADDRESS(ROW(),Controls!#REF!+135))</f>
        <v>#REF!</v>
      </c>
      <c r="HJ2201" s="9" t="e">
        <f t="shared" ca="1" si="204"/>
        <v>#REF!</v>
      </c>
      <c r="HK2201" s="9" t="e">
        <f t="shared" ca="1" si="205"/>
        <v>#REF!</v>
      </c>
      <c r="HL2201" s="9" t="e">
        <f t="shared" ca="1" si="206"/>
        <v>#REF!</v>
      </c>
      <c r="HM2201" s="9" t="e">
        <f t="shared" ca="1" si="207"/>
        <v>#REF!</v>
      </c>
      <c r="HN2201" s="9" t="e">
        <f ca="1">SQRT($GS2201*(1-$GS2201/Controls!$D$15))</f>
        <v>#REF!</v>
      </c>
      <c r="HO2201" s="9" t="e">
        <f t="shared" ca="1" si="208"/>
        <v>#REF!</v>
      </c>
      <c r="HP2201" s="9" t="e">
        <f t="shared" ca="1" si="209"/>
        <v>#REF!</v>
      </c>
      <c r="HQ2201" s="9" t="e">
        <f ca="1">IF($GV2201=0,NA(),($GX2201*Controls!#REF!))</f>
        <v>#REF!</v>
      </c>
    </row>
    <row r="2202" spans="198:225" x14ac:dyDescent="0.25">
      <c r="GP2202" s="9" t="e">
        <f ca="1">INDIRECT(ADDRESS(ROW(),Controls!#REF!+30))</f>
        <v>#REF!</v>
      </c>
      <c r="GQ2202" s="9" t="e">
        <f ca="1">INDIRECT(ADDRESS(ROW(),Controls!#REF!+45))</f>
        <v>#REF!</v>
      </c>
      <c r="GR2202" s="9" t="e">
        <f ca="1">INDIRECT(ADDRESS(ROW(),Controls!#REF!+60))</f>
        <v>#REF!</v>
      </c>
      <c r="GS2202" s="9" t="e">
        <f ca="1">INDIRECT(ADDRESS(ROW(),Controls!#REF!+75))</f>
        <v>#REF!</v>
      </c>
      <c r="GT2202" s="9" t="e">
        <f ca="1">INDIRECT(ADDRESS(ROW(),Controls!#REF!+90))</f>
        <v>#REF!</v>
      </c>
      <c r="GU2202" s="9" t="e">
        <f ca="1">INDIRECT(ADDRESS(ROW(),Controls!#REF!+105))</f>
        <v>#REF!</v>
      </c>
      <c r="GV2202" s="9" t="e">
        <f ca="1">INDIRECT(ADDRESS(ROW(),Controls!#REF!+120))</f>
        <v>#REF!</v>
      </c>
      <c r="GW2202" s="9" t="e">
        <f ca="1">INDIRECT(ADDRESS(ROW(),Controls!#REF!+15))</f>
        <v>#REF!</v>
      </c>
      <c r="GX2202" s="9" t="e">
        <f ca="1">INDIRECT(ADDRESS(ROW(),Controls!#REF!+135))</f>
        <v>#REF!</v>
      </c>
      <c r="HJ2202" s="9" t="e">
        <f t="shared" ca="1" si="204"/>
        <v>#REF!</v>
      </c>
      <c r="HK2202" s="9" t="e">
        <f t="shared" ca="1" si="205"/>
        <v>#REF!</v>
      </c>
      <c r="HL2202" s="9" t="e">
        <f t="shared" ca="1" si="206"/>
        <v>#REF!</v>
      </c>
      <c r="HM2202" s="9" t="e">
        <f t="shared" ca="1" si="207"/>
        <v>#REF!</v>
      </c>
      <c r="HN2202" s="9" t="e">
        <f ca="1">SQRT($GS2202*(1-$GS2202/Controls!$D$15))</f>
        <v>#REF!</v>
      </c>
      <c r="HO2202" s="9" t="e">
        <f t="shared" ca="1" si="208"/>
        <v>#REF!</v>
      </c>
      <c r="HP2202" s="9" t="e">
        <f t="shared" ca="1" si="209"/>
        <v>#REF!</v>
      </c>
      <c r="HQ2202" s="9" t="e">
        <f ca="1">IF($GV2202=0,NA(),($GX2202*Controls!#REF!))</f>
        <v>#REF!</v>
      </c>
    </row>
    <row r="2203" spans="198:225" x14ac:dyDescent="0.25">
      <c r="GP2203" s="9" t="e">
        <f ca="1">INDIRECT(ADDRESS(ROW(),Controls!#REF!+30))</f>
        <v>#REF!</v>
      </c>
      <c r="GQ2203" s="9" t="e">
        <f ca="1">INDIRECT(ADDRESS(ROW(),Controls!#REF!+45))</f>
        <v>#REF!</v>
      </c>
      <c r="GR2203" s="9" t="e">
        <f ca="1">INDIRECT(ADDRESS(ROW(),Controls!#REF!+60))</f>
        <v>#REF!</v>
      </c>
      <c r="GS2203" s="9" t="e">
        <f ca="1">INDIRECT(ADDRESS(ROW(),Controls!#REF!+75))</f>
        <v>#REF!</v>
      </c>
      <c r="GT2203" s="9" t="e">
        <f ca="1">INDIRECT(ADDRESS(ROW(),Controls!#REF!+90))</f>
        <v>#REF!</v>
      </c>
      <c r="GU2203" s="9" t="e">
        <f ca="1">INDIRECT(ADDRESS(ROW(),Controls!#REF!+105))</f>
        <v>#REF!</v>
      </c>
      <c r="GV2203" s="9" t="e">
        <f ca="1">INDIRECT(ADDRESS(ROW(),Controls!#REF!+120))</f>
        <v>#REF!</v>
      </c>
      <c r="GW2203" s="9" t="e">
        <f ca="1">INDIRECT(ADDRESS(ROW(),Controls!#REF!+15))</f>
        <v>#REF!</v>
      </c>
      <c r="GX2203" s="9" t="e">
        <f ca="1">INDIRECT(ADDRESS(ROW(),Controls!#REF!+135))</f>
        <v>#REF!</v>
      </c>
      <c r="HJ2203" s="9" t="e">
        <f t="shared" ca="1" si="204"/>
        <v>#REF!</v>
      </c>
      <c r="HK2203" s="9" t="e">
        <f t="shared" ca="1" si="205"/>
        <v>#REF!</v>
      </c>
      <c r="HL2203" s="9" t="e">
        <f t="shared" ca="1" si="206"/>
        <v>#REF!</v>
      </c>
      <c r="HM2203" s="9" t="e">
        <f t="shared" ca="1" si="207"/>
        <v>#REF!</v>
      </c>
      <c r="HN2203" s="9" t="e">
        <f ca="1">SQRT($GS2203*(1-$GS2203/Controls!$D$15))</f>
        <v>#REF!</v>
      </c>
      <c r="HO2203" s="9" t="e">
        <f t="shared" ca="1" si="208"/>
        <v>#REF!</v>
      </c>
      <c r="HP2203" s="9" t="e">
        <f t="shared" ca="1" si="209"/>
        <v>#REF!</v>
      </c>
      <c r="HQ2203" s="9" t="e">
        <f ca="1">IF($GV2203=0,NA(),($GX2203*Controls!#REF!))</f>
        <v>#REF!</v>
      </c>
    </row>
    <row r="2204" spans="198:225" x14ac:dyDescent="0.25">
      <c r="GP2204" s="9" t="e">
        <f ca="1">INDIRECT(ADDRESS(ROW(),Controls!#REF!+30))</f>
        <v>#REF!</v>
      </c>
      <c r="GQ2204" s="9" t="e">
        <f ca="1">INDIRECT(ADDRESS(ROW(),Controls!#REF!+45))</f>
        <v>#REF!</v>
      </c>
      <c r="GR2204" s="9" t="e">
        <f ca="1">INDIRECT(ADDRESS(ROW(),Controls!#REF!+60))</f>
        <v>#REF!</v>
      </c>
      <c r="GS2204" s="9" t="e">
        <f ca="1">INDIRECT(ADDRESS(ROW(),Controls!#REF!+75))</f>
        <v>#REF!</v>
      </c>
      <c r="GT2204" s="9" t="e">
        <f ca="1">INDIRECT(ADDRESS(ROW(),Controls!#REF!+90))</f>
        <v>#REF!</v>
      </c>
      <c r="GU2204" s="9" t="e">
        <f ca="1">INDIRECT(ADDRESS(ROW(),Controls!#REF!+105))</f>
        <v>#REF!</v>
      </c>
      <c r="GV2204" s="9" t="e">
        <f ca="1">INDIRECT(ADDRESS(ROW(),Controls!#REF!+120))</f>
        <v>#REF!</v>
      </c>
      <c r="GW2204" s="9" t="e">
        <f ca="1">INDIRECT(ADDRESS(ROW(),Controls!#REF!+15))</f>
        <v>#REF!</v>
      </c>
      <c r="GX2204" s="9" t="e">
        <f ca="1">INDIRECT(ADDRESS(ROW(),Controls!#REF!+135))</f>
        <v>#REF!</v>
      </c>
      <c r="HJ2204" s="9" t="e">
        <f t="shared" ca="1" si="204"/>
        <v>#REF!</v>
      </c>
      <c r="HK2204" s="9" t="e">
        <f t="shared" ca="1" si="205"/>
        <v>#REF!</v>
      </c>
      <c r="HL2204" s="9" t="e">
        <f t="shared" ca="1" si="206"/>
        <v>#REF!</v>
      </c>
      <c r="HM2204" s="9" t="e">
        <f t="shared" ca="1" si="207"/>
        <v>#REF!</v>
      </c>
      <c r="HN2204" s="9" t="e">
        <f ca="1">SQRT($GS2204*(1-$GS2204/Controls!$D$15))</f>
        <v>#REF!</v>
      </c>
      <c r="HO2204" s="9" t="e">
        <f t="shared" ca="1" si="208"/>
        <v>#REF!</v>
      </c>
      <c r="HP2204" s="9" t="e">
        <f t="shared" ca="1" si="209"/>
        <v>#REF!</v>
      </c>
      <c r="HQ2204" s="9" t="e">
        <f ca="1">IF($GV2204=0,NA(),($GX2204*Controls!#REF!))</f>
        <v>#REF!</v>
      </c>
    </row>
    <row r="2205" spans="198:225" x14ac:dyDescent="0.25">
      <c r="GP2205" s="9" t="e">
        <f ca="1">INDIRECT(ADDRESS(ROW(),Controls!#REF!+30))</f>
        <v>#REF!</v>
      </c>
      <c r="GQ2205" s="9" t="e">
        <f ca="1">INDIRECT(ADDRESS(ROW(),Controls!#REF!+45))</f>
        <v>#REF!</v>
      </c>
      <c r="GR2205" s="9" t="e">
        <f ca="1">INDIRECT(ADDRESS(ROW(),Controls!#REF!+60))</f>
        <v>#REF!</v>
      </c>
      <c r="GS2205" s="9" t="e">
        <f ca="1">INDIRECT(ADDRESS(ROW(),Controls!#REF!+75))</f>
        <v>#REF!</v>
      </c>
      <c r="GT2205" s="9" t="e">
        <f ca="1">INDIRECT(ADDRESS(ROW(),Controls!#REF!+90))</f>
        <v>#REF!</v>
      </c>
      <c r="GU2205" s="9" t="e">
        <f ca="1">INDIRECT(ADDRESS(ROW(),Controls!#REF!+105))</f>
        <v>#REF!</v>
      </c>
      <c r="GV2205" s="9" t="e">
        <f ca="1">INDIRECT(ADDRESS(ROW(),Controls!#REF!+120))</f>
        <v>#REF!</v>
      </c>
      <c r="GW2205" s="9" t="e">
        <f ca="1">INDIRECT(ADDRESS(ROW(),Controls!#REF!+15))</f>
        <v>#REF!</v>
      </c>
      <c r="GX2205" s="9" t="e">
        <f ca="1">INDIRECT(ADDRESS(ROW(),Controls!#REF!+135))</f>
        <v>#REF!</v>
      </c>
      <c r="HJ2205" s="9" t="e">
        <f t="shared" ca="1" si="204"/>
        <v>#REF!</v>
      </c>
      <c r="HK2205" s="9" t="e">
        <f t="shared" ca="1" si="205"/>
        <v>#REF!</v>
      </c>
      <c r="HL2205" s="9" t="e">
        <f t="shared" ca="1" si="206"/>
        <v>#REF!</v>
      </c>
      <c r="HM2205" s="9" t="e">
        <f t="shared" ca="1" si="207"/>
        <v>#REF!</v>
      </c>
      <c r="HN2205" s="9" t="e">
        <f ca="1">SQRT($GS2205*(1-$GS2205/Controls!$D$15))</f>
        <v>#REF!</v>
      </c>
      <c r="HO2205" s="9" t="e">
        <f t="shared" ca="1" si="208"/>
        <v>#REF!</v>
      </c>
      <c r="HP2205" s="9" t="e">
        <f t="shared" ca="1" si="209"/>
        <v>#REF!</v>
      </c>
      <c r="HQ2205" s="9" t="e">
        <f ca="1">IF($GV2205=0,NA(),($GX2205*Controls!#REF!))</f>
        <v>#REF!</v>
      </c>
    </row>
    <row r="2206" spans="198:225" x14ac:dyDescent="0.25">
      <c r="GP2206" s="9" t="e">
        <f ca="1">INDIRECT(ADDRESS(ROW(),Controls!#REF!+30))</f>
        <v>#REF!</v>
      </c>
      <c r="GQ2206" s="9" t="e">
        <f ca="1">INDIRECT(ADDRESS(ROW(),Controls!#REF!+45))</f>
        <v>#REF!</v>
      </c>
      <c r="GR2206" s="9" t="e">
        <f ca="1">INDIRECT(ADDRESS(ROW(),Controls!#REF!+60))</f>
        <v>#REF!</v>
      </c>
      <c r="GS2206" s="9" t="e">
        <f ca="1">INDIRECT(ADDRESS(ROW(),Controls!#REF!+75))</f>
        <v>#REF!</v>
      </c>
      <c r="GT2206" s="9" t="e">
        <f ca="1">INDIRECT(ADDRESS(ROW(),Controls!#REF!+90))</f>
        <v>#REF!</v>
      </c>
      <c r="GU2206" s="9" t="e">
        <f ca="1">INDIRECT(ADDRESS(ROW(),Controls!#REF!+105))</f>
        <v>#REF!</v>
      </c>
      <c r="GV2206" s="9" t="e">
        <f ca="1">INDIRECT(ADDRESS(ROW(),Controls!#REF!+120))</f>
        <v>#REF!</v>
      </c>
      <c r="GW2206" s="9" t="e">
        <f ca="1">INDIRECT(ADDRESS(ROW(),Controls!#REF!+15))</f>
        <v>#REF!</v>
      </c>
      <c r="GX2206" s="9" t="e">
        <f ca="1">INDIRECT(ADDRESS(ROW(),Controls!#REF!+135))</f>
        <v>#REF!</v>
      </c>
      <c r="HJ2206" s="9" t="e">
        <f t="shared" ca="1" si="204"/>
        <v>#REF!</v>
      </c>
      <c r="HK2206" s="9" t="e">
        <f t="shared" ca="1" si="205"/>
        <v>#REF!</v>
      </c>
      <c r="HL2206" s="9" t="e">
        <f t="shared" ca="1" si="206"/>
        <v>#REF!</v>
      </c>
      <c r="HM2206" s="9" t="e">
        <f t="shared" ca="1" si="207"/>
        <v>#REF!</v>
      </c>
      <c r="HN2206" s="9" t="e">
        <f ca="1">SQRT($GS2206*(1-$GS2206/Controls!$D$15))</f>
        <v>#REF!</v>
      </c>
      <c r="HO2206" s="9" t="e">
        <f t="shared" ca="1" si="208"/>
        <v>#REF!</v>
      </c>
      <c r="HP2206" s="9" t="e">
        <f t="shared" ca="1" si="209"/>
        <v>#REF!</v>
      </c>
      <c r="HQ2206" s="9" t="e">
        <f ca="1">IF($GV2206=0,NA(),($GX2206*Controls!#REF!))</f>
        <v>#REF!</v>
      </c>
    </row>
    <row r="2207" spans="198:225" x14ac:dyDescent="0.25">
      <c r="GP2207" s="9" t="e">
        <f ca="1">INDIRECT(ADDRESS(ROW(),Controls!#REF!+30))</f>
        <v>#REF!</v>
      </c>
      <c r="GQ2207" s="9" t="e">
        <f ca="1">INDIRECT(ADDRESS(ROW(),Controls!#REF!+45))</f>
        <v>#REF!</v>
      </c>
      <c r="GR2207" s="9" t="e">
        <f ca="1">INDIRECT(ADDRESS(ROW(),Controls!#REF!+60))</f>
        <v>#REF!</v>
      </c>
      <c r="GS2207" s="9" t="e">
        <f ca="1">INDIRECT(ADDRESS(ROW(),Controls!#REF!+75))</f>
        <v>#REF!</v>
      </c>
      <c r="GT2207" s="9" t="e">
        <f ca="1">INDIRECT(ADDRESS(ROW(),Controls!#REF!+90))</f>
        <v>#REF!</v>
      </c>
      <c r="GU2207" s="9" t="e">
        <f ca="1">INDIRECT(ADDRESS(ROW(),Controls!#REF!+105))</f>
        <v>#REF!</v>
      </c>
      <c r="GV2207" s="9" t="e">
        <f ca="1">INDIRECT(ADDRESS(ROW(),Controls!#REF!+120))</f>
        <v>#REF!</v>
      </c>
      <c r="GW2207" s="9" t="e">
        <f ca="1">INDIRECT(ADDRESS(ROW(),Controls!#REF!+15))</f>
        <v>#REF!</v>
      </c>
      <c r="GX2207" s="9" t="e">
        <f ca="1">INDIRECT(ADDRESS(ROW(),Controls!#REF!+135))</f>
        <v>#REF!</v>
      </c>
      <c r="HJ2207" s="9" t="e">
        <f t="shared" ca="1" si="204"/>
        <v>#REF!</v>
      </c>
      <c r="HK2207" s="9" t="e">
        <f t="shared" ca="1" si="205"/>
        <v>#REF!</v>
      </c>
      <c r="HL2207" s="9" t="e">
        <f t="shared" ca="1" si="206"/>
        <v>#REF!</v>
      </c>
      <c r="HM2207" s="9" t="e">
        <f t="shared" ca="1" si="207"/>
        <v>#REF!</v>
      </c>
      <c r="HN2207" s="9" t="e">
        <f ca="1">SQRT($GS2207*(1-$GS2207/Controls!$D$15))</f>
        <v>#REF!</v>
      </c>
      <c r="HO2207" s="9" t="e">
        <f t="shared" ca="1" si="208"/>
        <v>#REF!</v>
      </c>
      <c r="HP2207" s="9" t="e">
        <f t="shared" ca="1" si="209"/>
        <v>#REF!</v>
      </c>
      <c r="HQ2207" s="9" t="e">
        <f ca="1">IF($GV2207=0,NA(),($GX2207*Controls!#REF!))</f>
        <v>#REF!</v>
      </c>
    </row>
    <row r="2208" spans="198:225" x14ac:dyDescent="0.25">
      <c r="GP2208" s="9" t="e">
        <f ca="1">INDIRECT(ADDRESS(ROW(),Controls!#REF!+30))</f>
        <v>#REF!</v>
      </c>
      <c r="GQ2208" s="9" t="e">
        <f ca="1">INDIRECT(ADDRESS(ROW(),Controls!#REF!+45))</f>
        <v>#REF!</v>
      </c>
      <c r="GR2208" s="9" t="e">
        <f ca="1">INDIRECT(ADDRESS(ROW(),Controls!#REF!+60))</f>
        <v>#REF!</v>
      </c>
      <c r="GS2208" s="9" t="e">
        <f ca="1">INDIRECT(ADDRESS(ROW(),Controls!#REF!+75))</f>
        <v>#REF!</v>
      </c>
      <c r="GT2208" s="9" t="e">
        <f ca="1">INDIRECT(ADDRESS(ROW(),Controls!#REF!+90))</f>
        <v>#REF!</v>
      </c>
      <c r="GU2208" s="9" t="e">
        <f ca="1">INDIRECT(ADDRESS(ROW(),Controls!#REF!+105))</f>
        <v>#REF!</v>
      </c>
      <c r="GV2208" s="9" t="e">
        <f ca="1">INDIRECT(ADDRESS(ROW(),Controls!#REF!+120))</f>
        <v>#REF!</v>
      </c>
      <c r="GW2208" s="9" t="e">
        <f ca="1">INDIRECT(ADDRESS(ROW(),Controls!#REF!+15))</f>
        <v>#REF!</v>
      </c>
      <c r="GX2208" s="9" t="e">
        <f ca="1">INDIRECT(ADDRESS(ROW(),Controls!#REF!+135))</f>
        <v>#REF!</v>
      </c>
      <c r="HJ2208" s="9" t="e">
        <f t="shared" ca="1" si="204"/>
        <v>#REF!</v>
      </c>
      <c r="HK2208" s="9" t="e">
        <f t="shared" ca="1" si="205"/>
        <v>#REF!</v>
      </c>
      <c r="HL2208" s="9" t="e">
        <f t="shared" ca="1" si="206"/>
        <v>#REF!</v>
      </c>
      <c r="HM2208" s="9" t="e">
        <f t="shared" ca="1" si="207"/>
        <v>#REF!</v>
      </c>
      <c r="HN2208" s="9" t="e">
        <f ca="1">SQRT($GS2208*(1-$GS2208/Controls!$D$15))</f>
        <v>#REF!</v>
      </c>
      <c r="HO2208" s="9" t="e">
        <f t="shared" ca="1" si="208"/>
        <v>#REF!</v>
      </c>
      <c r="HP2208" s="9" t="e">
        <f t="shared" ca="1" si="209"/>
        <v>#REF!</v>
      </c>
      <c r="HQ2208" s="9" t="e">
        <f ca="1">IF($GV2208=0,NA(),($GX2208*Controls!#REF!))</f>
        <v>#REF!</v>
      </c>
    </row>
    <row r="2209" spans="198:225" x14ac:dyDescent="0.25">
      <c r="GP2209" s="9" t="e">
        <f ca="1">INDIRECT(ADDRESS(ROW(),Controls!#REF!+30))</f>
        <v>#REF!</v>
      </c>
      <c r="GQ2209" s="9" t="e">
        <f ca="1">INDIRECT(ADDRESS(ROW(),Controls!#REF!+45))</f>
        <v>#REF!</v>
      </c>
      <c r="GR2209" s="9" t="e">
        <f ca="1">INDIRECT(ADDRESS(ROW(),Controls!#REF!+60))</f>
        <v>#REF!</v>
      </c>
      <c r="GS2209" s="9" t="e">
        <f ca="1">INDIRECT(ADDRESS(ROW(),Controls!#REF!+75))</f>
        <v>#REF!</v>
      </c>
      <c r="GT2209" s="9" t="e">
        <f ca="1">INDIRECT(ADDRESS(ROW(),Controls!#REF!+90))</f>
        <v>#REF!</v>
      </c>
      <c r="GU2209" s="9" t="e">
        <f ca="1">INDIRECT(ADDRESS(ROW(),Controls!#REF!+105))</f>
        <v>#REF!</v>
      </c>
      <c r="GV2209" s="9" t="e">
        <f ca="1">INDIRECT(ADDRESS(ROW(),Controls!#REF!+120))</f>
        <v>#REF!</v>
      </c>
      <c r="GW2209" s="9" t="e">
        <f ca="1">INDIRECT(ADDRESS(ROW(),Controls!#REF!+15))</f>
        <v>#REF!</v>
      </c>
      <c r="GX2209" s="9" t="e">
        <f ca="1">INDIRECT(ADDRESS(ROW(),Controls!#REF!+135))</f>
        <v>#REF!</v>
      </c>
      <c r="HJ2209" s="9" t="e">
        <f t="shared" ca="1" si="204"/>
        <v>#REF!</v>
      </c>
      <c r="HK2209" s="9" t="e">
        <f t="shared" ca="1" si="205"/>
        <v>#REF!</v>
      </c>
      <c r="HL2209" s="9" t="e">
        <f t="shared" ca="1" si="206"/>
        <v>#REF!</v>
      </c>
      <c r="HM2209" s="9" t="e">
        <f t="shared" ca="1" si="207"/>
        <v>#REF!</v>
      </c>
      <c r="HN2209" s="9" t="e">
        <f ca="1">SQRT($GS2209*(1-$GS2209/Controls!$D$15))</f>
        <v>#REF!</v>
      </c>
      <c r="HO2209" s="9" t="e">
        <f t="shared" ca="1" si="208"/>
        <v>#REF!</v>
      </c>
      <c r="HP2209" s="9" t="e">
        <f t="shared" ca="1" si="209"/>
        <v>#REF!</v>
      </c>
      <c r="HQ2209" s="9" t="e">
        <f ca="1">IF($GV2209=0,NA(),($GX2209*Controls!#REF!))</f>
        <v>#REF!</v>
      </c>
    </row>
    <row r="2210" spans="198:225" x14ac:dyDescent="0.25">
      <c r="GP2210" s="9" t="e">
        <f ca="1">INDIRECT(ADDRESS(ROW(),Controls!#REF!+30))</f>
        <v>#REF!</v>
      </c>
      <c r="GQ2210" s="9" t="e">
        <f ca="1">INDIRECT(ADDRESS(ROW(),Controls!#REF!+45))</f>
        <v>#REF!</v>
      </c>
      <c r="GR2210" s="9" t="e">
        <f ca="1">INDIRECT(ADDRESS(ROW(),Controls!#REF!+60))</f>
        <v>#REF!</v>
      </c>
      <c r="GS2210" s="9" t="e">
        <f ca="1">INDIRECT(ADDRESS(ROW(),Controls!#REF!+75))</f>
        <v>#REF!</v>
      </c>
      <c r="GT2210" s="9" t="e">
        <f ca="1">INDIRECT(ADDRESS(ROW(),Controls!#REF!+90))</f>
        <v>#REF!</v>
      </c>
      <c r="GU2210" s="9" t="e">
        <f ca="1">INDIRECT(ADDRESS(ROW(),Controls!#REF!+105))</f>
        <v>#REF!</v>
      </c>
      <c r="GV2210" s="9" t="e">
        <f ca="1">INDIRECT(ADDRESS(ROW(),Controls!#REF!+120))</f>
        <v>#REF!</v>
      </c>
      <c r="GW2210" s="9" t="e">
        <f ca="1">INDIRECT(ADDRESS(ROW(),Controls!#REF!+15))</f>
        <v>#REF!</v>
      </c>
      <c r="GX2210" s="9" t="e">
        <f ca="1">INDIRECT(ADDRESS(ROW(),Controls!#REF!+135))</f>
        <v>#REF!</v>
      </c>
      <c r="HJ2210" s="9" t="e">
        <f t="shared" ca="1" si="204"/>
        <v>#REF!</v>
      </c>
      <c r="HK2210" s="9" t="e">
        <f t="shared" ca="1" si="205"/>
        <v>#REF!</v>
      </c>
      <c r="HL2210" s="9" t="e">
        <f t="shared" ca="1" si="206"/>
        <v>#REF!</v>
      </c>
      <c r="HM2210" s="9" t="e">
        <f t="shared" ca="1" si="207"/>
        <v>#REF!</v>
      </c>
      <c r="HN2210" s="9" t="e">
        <f ca="1">SQRT($GS2210*(1-$GS2210/Controls!$D$15))</f>
        <v>#REF!</v>
      </c>
      <c r="HO2210" s="9" t="e">
        <f t="shared" ca="1" si="208"/>
        <v>#REF!</v>
      </c>
      <c r="HP2210" s="9" t="e">
        <f t="shared" ca="1" si="209"/>
        <v>#REF!</v>
      </c>
      <c r="HQ2210" s="9" t="e">
        <f ca="1">IF($GV2210=0,NA(),($GX2210*Controls!#REF!))</f>
        <v>#REF!</v>
      </c>
    </row>
    <row r="2211" spans="198:225" x14ac:dyDescent="0.25">
      <c r="GP2211" s="9" t="e">
        <f ca="1">INDIRECT(ADDRESS(ROW(),Controls!#REF!+30))</f>
        <v>#REF!</v>
      </c>
      <c r="GQ2211" s="9" t="e">
        <f ca="1">INDIRECT(ADDRESS(ROW(),Controls!#REF!+45))</f>
        <v>#REF!</v>
      </c>
      <c r="GR2211" s="9" t="e">
        <f ca="1">INDIRECT(ADDRESS(ROW(),Controls!#REF!+60))</f>
        <v>#REF!</v>
      </c>
      <c r="GS2211" s="9" t="e">
        <f ca="1">INDIRECT(ADDRESS(ROW(),Controls!#REF!+75))</f>
        <v>#REF!</v>
      </c>
      <c r="GT2211" s="9" t="e">
        <f ca="1">INDIRECT(ADDRESS(ROW(),Controls!#REF!+90))</f>
        <v>#REF!</v>
      </c>
      <c r="GU2211" s="9" t="e">
        <f ca="1">INDIRECT(ADDRESS(ROW(),Controls!#REF!+105))</f>
        <v>#REF!</v>
      </c>
      <c r="GV2211" s="9" t="e">
        <f ca="1">INDIRECT(ADDRESS(ROW(),Controls!#REF!+120))</f>
        <v>#REF!</v>
      </c>
      <c r="GW2211" s="9" t="e">
        <f ca="1">INDIRECT(ADDRESS(ROW(),Controls!#REF!+15))</f>
        <v>#REF!</v>
      </c>
      <c r="GX2211" s="9" t="e">
        <f ca="1">INDIRECT(ADDRESS(ROW(),Controls!#REF!+135))</f>
        <v>#REF!</v>
      </c>
      <c r="HJ2211" s="9" t="e">
        <f t="shared" ca="1" si="204"/>
        <v>#REF!</v>
      </c>
      <c r="HK2211" s="9" t="e">
        <f t="shared" ca="1" si="205"/>
        <v>#REF!</v>
      </c>
      <c r="HL2211" s="9" t="e">
        <f t="shared" ca="1" si="206"/>
        <v>#REF!</v>
      </c>
      <c r="HM2211" s="9" t="e">
        <f t="shared" ca="1" si="207"/>
        <v>#REF!</v>
      </c>
      <c r="HN2211" s="9" t="e">
        <f ca="1">SQRT($GS2211*(1-$GS2211/Controls!$D$15))</f>
        <v>#REF!</v>
      </c>
      <c r="HO2211" s="9" t="e">
        <f t="shared" ca="1" si="208"/>
        <v>#REF!</v>
      </c>
      <c r="HP2211" s="9" t="e">
        <f t="shared" ca="1" si="209"/>
        <v>#REF!</v>
      </c>
      <c r="HQ2211" s="9" t="e">
        <f ca="1">IF($GV2211=0,NA(),($GX2211*Controls!#REF!))</f>
        <v>#REF!</v>
      </c>
    </row>
    <row r="2212" spans="198:225" x14ac:dyDescent="0.25">
      <c r="GP2212" s="9" t="e">
        <f ca="1">INDIRECT(ADDRESS(ROW(),Controls!#REF!+30))</f>
        <v>#REF!</v>
      </c>
      <c r="GQ2212" s="9" t="e">
        <f ca="1">INDIRECT(ADDRESS(ROW(),Controls!#REF!+45))</f>
        <v>#REF!</v>
      </c>
      <c r="GR2212" s="9" t="e">
        <f ca="1">INDIRECT(ADDRESS(ROW(),Controls!#REF!+60))</f>
        <v>#REF!</v>
      </c>
      <c r="GS2212" s="9" t="e">
        <f ca="1">INDIRECT(ADDRESS(ROW(),Controls!#REF!+75))</f>
        <v>#REF!</v>
      </c>
      <c r="GT2212" s="9" t="e">
        <f ca="1">INDIRECT(ADDRESS(ROW(),Controls!#REF!+90))</f>
        <v>#REF!</v>
      </c>
      <c r="GU2212" s="9" t="e">
        <f ca="1">INDIRECT(ADDRESS(ROW(),Controls!#REF!+105))</f>
        <v>#REF!</v>
      </c>
      <c r="GV2212" s="9" t="e">
        <f ca="1">INDIRECT(ADDRESS(ROW(),Controls!#REF!+120))</f>
        <v>#REF!</v>
      </c>
      <c r="GW2212" s="9" t="e">
        <f ca="1">INDIRECT(ADDRESS(ROW(),Controls!#REF!+15))</f>
        <v>#REF!</v>
      </c>
      <c r="GX2212" s="9" t="e">
        <f ca="1">INDIRECT(ADDRESS(ROW(),Controls!#REF!+135))</f>
        <v>#REF!</v>
      </c>
      <c r="HJ2212" s="9" t="e">
        <f t="shared" ca="1" si="204"/>
        <v>#REF!</v>
      </c>
      <c r="HK2212" s="9" t="e">
        <f t="shared" ca="1" si="205"/>
        <v>#REF!</v>
      </c>
      <c r="HL2212" s="9" t="e">
        <f t="shared" ca="1" si="206"/>
        <v>#REF!</v>
      </c>
      <c r="HM2212" s="9" t="e">
        <f t="shared" ca="1" si="207"/>
        <v>#REF!</v>
      </c>
      <c r="HN2212" s="9" t="e">
        <f ca="1">SQRT($GS2212*(1-$GS2212/Controls!$D$15))</f>
        <v>#REF!</v>
      </c>
      <c r="HO2212" s="9" t="e">
        <f t="shared" ca="1" si="208"/>
        <v>#REF!</v>
      </c>
      <c r="HP2212" s="9" t="e">
        <f t="shared" ca="1" si="209"/>
        <v>#REF!</v>
      </c>
      <c r="HQ2212" s="9" t="e">
        <f ca="1">IF($GV2212=0,NA(),($GX2212*Controls!#REF!))</f>
        <v>#REF!</v>
      </c>
    </row>
    <row r="2213" spans="198:225" x14ac:dyDescent="0.25">
      <c r="GP2213" s="9" t="e">
        <f ca="1">INDIRECT(ADDRESS(ROW(),Controls!#REF!+30))</f>
        <v>#REF!</v>
      </c>
      <c r="GQ2213" s="9" t="e">
        <f ca="1">INDIRECT(ADDRESS(ROW(),Controls!#REF!+45))</f>
        <v>#REF!</v>
      </c>
      <c r="GR2213" s="9" t="e">
        <f ca="1">INDIRECT(ADDRESS(ROW(),Controls!#REF!+60))</f>
        <v>#REF!</v>
      </c>
      <c r="GS2213" s="9" t="e">
        <f ca="1">INDIRECT(ADDRESS(ROW(),Controls!#REF!+75))</f>
        <v>#REF!</v>
      </c>
      <c r="GT2213" s="9" t="e">
        <f ca="1">INDIRECT(ADDRESS(ROW(),Controls!#REF!+90))</f>
        <v>#REF!</v>
      </c>
      <c r="GU2213" s="9" t="e">
        <f ca="1">INDIRECT(ADDRESS(ROW(),Controls!#REF!+105))</f>
        <v>#REF!</v>
      </c>
      <c r="GV2213" s="9" t="e">
        <f ca="1">INDIRECT(ADDRESS(ROW(),Controls!#REF!+120))</f>
        <v>#REF!</v>
      </c>
      <c r="GW2213" s="9" t="e">
        <f ca="1">INDIRECT(ADDRESS(ROW(),Controls!#REF!+15))</f>
        <v>#REF!</v>
      </c>
      <c r="GX2213" s="9" t="e">
        <f ca="1">INDIRECT(ADDRESS(ROW(),Controls!#REF!+135))</f>
        <v>#REF!</v>
      </c>
      <c r="HJ2213" s="9" t="e">
        <f t="shared" ca="1" si="204"/>
        <v>#REF!</v>
      </c>
      <c r="HK2213" s="9" t="e">
        <f t="shared" ca="1" si="205"/>
        <v>#REF!</v>
      </c>
      <c r="HL2213" s="9" t="e">
        <f t="shared" ca="1" si="206"/>
        <v>#REF!</v>
      </c>
      <c r="HM2213" s="9" t="e">
        <f t="shared" ca="1" si="207"/>
        <v>#REF!</v>
      </c>
      <c r="HN2213" s="9" t="e">
        <f ca="1">SQRT($GS2213*(1-$GS2213/Controls!$D$15))</f>
        <v>#REF!</v>
      </c>
      <c r="HO2213" s="9" t="e">
        <f t="shared" ca="1" si="208"/>
        <v>#REF!</v>
      </c>
      <c r="HP2213" s="9" t="e">
        <f t="shared" ca="1" si="209"/>
        <v>#REF!</v>
      </c>
      <c r="HQ2213" s="9" t="e">
        <f ca="1">IF($GV2213=0,NA(),($GX2213*Controls!#REF!))</f>
        <v>#REF!</v>
      </c>
    </row>
    <row r="2214" spans="198:225" x14ac:dyDescent="0.25">
      <c r="GP2214" s="9" t="e">
        <f ca="1">INDIRECT(ADDRESS(ROW(),Controls!#REF!+30))</f>
        <v>#REF!</v>
      </c>
      <c r="GQ2214" s="9" t="e">
        <f ca="1">INDIRECT(ADDRESS(ROW(),Controls!#REF!+45))</f>
        <v>#REF!</v>
      </c>
      <c r="GR2214" s="9" t="e">
        <f ca="1">INDIRECT(ADDRESS(ROW(),Controls!#REF!+60))</f>
        <v>#REF!</v>
      </c>
      <c r="GS2214" s="9" t="e">
        <f ca="1">INDIRECT(ADDRESS(ROW(),Controls!#REF!+75))</f>
        <v>#REF!</v>
      </c>
      <c r="GT2214" s="9" t="e">
        <f ca="1">INDIRECT(ADDRESS(ROW(),Controls!#REF!+90))</f>
        <v>#REF!</v>
      </c>
      <c r="GU2214" s="9" t="e">
        <f ca="1">INDIRECT(ADDRESS(ROW(),Controls!#REF!+105))</f>
        <v>#REF!</v>
      </c>
      <c r="GV2214" s="9" t="e">
        <f ca="1">INDIRECT(ADDRESS(ROW(),Controls!#REF!+120))</f>
        <v>#REF!</v>
      </c>
      <c r="GW2214" s="9" t="e">
        <f ca="1">INDIRECT(ADDRESS(ROW(),Controls!#REF!+15))</f>
        <v>#REF!</v>
      </c>
      <c r="GX2214" s="9" t="e">
        <f ca="1">INDIRECT(ADDRESS(ROW(),Controls!#REF!+135))</f>
        <v>#REF!</v>
      </c>
      <c r="HJ2214" s="9" t="e">
        <f t="shared" ca="1" si="204"/>
        <v>#REF!</v>
      </c>
      <c r="HK2214" s="9" t="e">
        <f t="shared" ca="1" si="205"/>
        <v>#REF!</v>
      </c>
      <c r="HL2214" s="9" t="e">
        <f t="shared" ca="1" si="206"/>
        <v>#REF!</v>
      </c>
      <c r="HM2214" s="9" t="e">
        <f t="shared" ca="1" si="207"/>
        <v>#REF!</v>
      </c>
      <c r="HN2214" s="9" t="e">
        <f ca="1">SQRT($GS2214*(1-$GS2214/Controls!$D$15))</f>
        <v>#REF!</v>
      </c>
      <c r="HO2214" s="9" t="e">
        <f t="shared" ca="1" si="208"/>
        <v>#REF!</v>
      </c>
      <c r="HP2214" s="9" t="e">
        <f t="shared" ca="1" si="209"/>
        <v>#REF!</v>
      </c>
      <c r="HQ2214" s="9" t="e">
        <f ca="1">IF($GV2214=0,NA(),($GX2214*Controls!#REF!))</f>
        <v>#REF!</v>
      </c>
    </row>
    <row r="2215" spans="198:225" x14ac:dyDescent="0.25">
      <c r="GP2215" s="9" t="e">
        <f ca="1">INDIRECT(ADDRESS(ROW(),Controls!#REF!+30))</f>
        <v>#REF!</v>
      </c>
      <c r="GQ2215" s="9" t="e">
        <f ca="1">INDIRECT(ADDRESS(ROW(),Controls!#REF!+45))</f>
        <v>#REF!</v>
      </c>
      <c r="GR2215" s="9" t="e">
        <f ca="1">INDIRECT(ADDRESS(ROW(),Controls!#REF!+60))</f>
        <v>#REF!</v>
      </c>
      <c r="GS2215" s="9" t="e">
        <f ca="1">INDIRECT(ADDRESS(ROW(),Controls!#REF!+75))</f>
        <v>#REF!</v>
      </c>
      <c r="GT2215" s="9" t="e">
        <f ca="1">INDIRECT(ADDRESS(ROW(),Controls!#REF!+90))</f>
        <v>#REF!</v>
      </c>
      <c r="GU2215" s="9" t="e">
        <f ca="1">INDIRECT(ADDRESS(ROW(),Controls!#REF!+105))</f>
        <v>#REF!</v>
      </c>
      <c r="GV2215" s="9" t="e">
        <f ca="1">INDIRECT(ADDRESS(ROW(),Controls!#REF!+120))</f>
        <v>#REF!</v>
      </c>
      <c r="GW2215" s="9" t="e">
        <f ca="1">INDIRECT(ADDRESS(ROW(),Controls!#REF!+15))</f>
        <v>#REF!</v>
      </c>
      <c r="GX2215" s="9" t="e">
        <f ca="1">INDIRECT(ADDRESS(ROW(),Controls!#REF!+135))</f>
        <v>#REF!</v>
      </c>
      <c r="HJ2215" s="9" t="e">
        <f t="shared" ca="1" si="204"/>
        <v>#REF!</v>
      </c>
      <c r="HK2215" s="9" t="e">
        <f t="shared" ca="1" si="205"/>
        <v>#REF!</v>
      </c>
      <c r="HL2215" s="9" t="e">
        <f t="shared" ca="1" si="206"/>
        <v>#REF!</v>
      </c>
      <c r="HM2215" s="9" t="e">
        <f t="shared" ca="1" si="207"/>
        <v>#REF!</v>
      </c>
      <c r="HN2215" s="9" t="e">
        <f ca="1">SQRT($GS2215*(1-$GS2215/Controls!$D$15))</f>
        <v>#REF!</v>
      </c>
      <c r="HO2215" s="9" t="e">
        <f t="shared" ca="1" si="208"/>
        <v>#REF!</v>
      </c>
      <c r="HP2215" s="9" t="e">
        <f t="shared" ca="1" si="209"/>
        <v>#REF!</v>
      </c>
      <c r="HQ2215" s="9" t="e">
        <f ca="1">IF($GV2215=0,NA(),($GX2215*Controls!#REF!))</f>
        <v>#REF!</v>
      </c>
    </row>
    <row r="2216" spans="198:225" x14ac:dyDescent="0.25">
      <c r="GP2216" s="9" t="e">
        <f ca="1">INDIRECT(ADDRESS(ROW(),Controls!#REF!+30))</f>
        <v>#REF!</v>
      </c>
      <c r="GQ2216" s="9" t="e">
        <f ca="1">INDIRECT(ADDRESS(ROW(),Controls!#REF!+45))</f>
        <v>#REF!</v>
      </c>
      <c r="GR2216" s="9" t="e">
        <f ca="1">INDIRECT(ADDRESS(ROW(),Controls!#REF!+60))</f>
        <v>#REF!</v>
      </c>
      <c r="GS2216" s="9" t="e">
        <f ca="1">INDIRECT(ADDRESS(ROW(),Controls!#REF!+75))</f>
        <v>#REF!</v>
      </c>
      <c r="GT2216" s="9" t="e">
        <f ca="1">INDIRECT(ADDRESS(ROW(),Controls!#REF!+90))</f>
        <v>#REF!</v>
      </c>
      <c r="GU2216" s="9" t="e">
        <f ca="1">INDIRECT(ADDRESS(ROW(),Controls!#REF!+105))</f>
        <v>#REF!</v>
      </c>
      <c r="GV2216" s="9" t="e">
        <f ca="1">INDIRECT(ADDRESS(ROW(),Controls!#REF!+120))</f>
        <v>#REF!</v>
      </c>
      <c r="GW2216" s="9" t="e">
        <f ca="1">INDIRECT(ADDRESS(ROW(),Controls!#REF!+15))</f>
        <v>#REF!</v>
      </c>
      <c r="GX2216" s="9" t="e">
        <f ca="1">INDIRECT(ADDRESS(ROW(),Controls!#REF!+135))</f>
        <v>#REF!</v>
      </c>
      <c r="HJ2216" s="9" t="e">
        <f t="shared" ca="1" si="204"/>
        <v>#REF!</v>
      </c>
      <c r="HK2216" s="9" t="e">
        <f t="shared" ca="1" si="205"/>
        <v>#REF!</v>
      </c>
      <c r="HL2216" s="9" t="e">
        <f t="shared" ca="1" si="206"/>
        <v>#REF!</v>
      </c>
      <c r="HM2216" s="9" t="e">
        <f t="shared" ca="1" si="207"/>
        <v>#REF!</v>
      </c>
      <c r="HN2216" s="9" t="e">
        <f ca="1">SQRT($GS2216*(1-$GS2216/Controls!$D$15))</f>
        <v>#REF!</v>
      </c>
      <c r="HO2216" s="9" t="e">
        <f t="shared" ca="1" si="208"/>
        <v>#REF!</v>
      </c>
      <c r="HP2216" s="9" t="e">
        <f t="shared" ca="1" si="209"/>
        <v>#REF!</v>
      </c>
      <c r="HQ2216" s="9" t="e">
        <f ca="1">IF($GV2216=0,NA(),($GX2216*Controls!#REF!))</f>
        <v>#REF!</v>
      </c>
    </row>
    <row r="2217" spans="198:225" x14ac:dyDescent="0.25">
      <c r="GP2217" s="9" t="e">
        <f ca="1">INDIRECT(ADDRESS(ROW(),Controls!#REF!+30))</f>
        <v>#REF!</v>
      </c>
      <c r="GQ2217" s="9" t="e">
        <f ca="1">INDIRECT(ADDRESS(ROW(),Controls!#REF!+45))</f>
        <v>#REF!</v>
      </c>
      <c r="GR2217" s="9" t="e">
        <f ca="1">INDIRECT(ADDRESS(ROW(),Controls!#REF!+60))</f>
        <v>#REF!</v>
      </c>
      <c r="GS2217" s="9" t="e">
        <f ca="1">INDIRECT(ADDRESS(ROW(),Controls!#REF!+75))</f>
        <v>#REF!</v>
      </c>
      <c r="GT2217" s="9" t="e">
        <f ca="1">INDIRECT(ADDRESS(ROW(),Controls!#REF!+90))</f>
        <v>#REF!</v>
      </c>
      <c r="GU2217" s="9" t="e">
        <f ca="1">INDIRECT(ADDRESS(ROW(),Controls!#REF!+105))</f>
        <v>#REF!</v>
      </c>
      <c r="GV2217" s="9" t="e">
        <f ca="1">INDIRECT(ADDRESS(ROW(),Controls!#REF!+120))</f>
        <v>#REF!</v>
      </c>
      <c r="GW2217" s="9" t="e">
        <f ca="1">INDIRECT(ADDRESS(ROW(),Controls!#REF!+15))</f>
        <v>#REF!</v>
      </c>
      <c r="GX2217" s="9" t="e">
        <f ca="1">INDIRECT(ADDRESS(ROW(),Controls!#REF!+135))</f>
        <v>#REF!</v>
      </c>
      <c r="HJ2217" s="9" t="e">
        <f t="shared" ca="1" si="204"/>
        <v>#REF!</v>
      </c>
      <c r="HK2217" s="9" t="e">
        <f t="shared" ca="1" si="205"/>
        <v>#REF!</v>
      </c>
      <c r="HL2217" s="9" t="e">
        <f t="shared" ca="1" si="206"/>
        <v>#REF!</v>
      </c>
      <c r="HM2217" s="9" t="e">
        <f t="shared" ca="1" si="207"/>
        <v>#REF!</v>
      </c>
      <c r="HN2217" s="9" t="e">
        <f ca="1">SQRT($GS2217*(1-$GS2217/Controls!$D$15))</f>
        <v>#REF!</v>
      </c>
      <c r="HO2217" s="9" t="e">
        <f t="shared" ca="1" si="208"/>
        <v>#REF!</v>
      </c>
      <c r="HP2217" s="9" t="e">
        <f t="shared" ca="1" si="209"/>
        <v>#REF!</v>
      </c>
      <c r="HQ2217" s="9" t="e">
        <f ca="1">IF($GV2217=0,NA(),($GX2217*Controls!#REF!))</f>
        <v>#REF!</v>
      </c>
    </row>
    <row r="2218" spans="198:225" x14ac:dyDescent="0.25">
      <c r="GP2218" s="9" t="e">
        <f ca="1">INDIRECT(ADDRESS(ROW(),Controls!#REF!+30))</f>
        <v>#REF!</v>
      </c>
      <c r="GQ2218" s="9" t="e">
        <f ca="1">INDIRECT(ADDRESS(ROW(),Controls!#REF!+45))</f>
        <v>#REF!</v>
      </c>
      <c r="GR2218" s="9" t="e">
        <f ca="1">INDIRECT(ADDRESS(ROW(),Controls!#REF!+60))</f>
        <v>#REF!</v>
      </c>
      <c r="GS2218" s="9" t="e">
        <f ca="1">INDIRECT(ADDRESS(ROW(),Controls!#REF!+75))</f>
        <v>#REF!</v>
      </c>
      <c r="GT2218" s="9" t="e">
        <f ca="1">INDIRECT(ADDRESS(ROW(),Controls!#REF!+90))</f>
        <v>#REF!</v>
      </c>
      <c r="GU2218" s="9" t="e">
        <f ca="1">INDIRECT(ADDRESS(ROW(),Controls!#REF!+105))</f>
        <v>#REF!</v>
      </c>
      <c r="GV2218" s="9" t="e">
        <f ca="1">INDIRECT(ADDRESS(ROW(),Controls!#REF!+120))</f>
        <v>#REF!</v>
      </c>
      <c r="GW2218" s="9" t="e">
        <f ca="1">INDIRECT(ADDRESS(ROW(),Controls!#REF!+15))</f>
        <v>#REF!</v>
      </c>
      <c r="GX2218" s="9" t="e">
        <f ca="1">INDIRECT(ADDRESS(ROW(),Controls!#REF!+135))</f>
        <v>#REF!</v>
      </c>
      <c r="HJ2218" s="9" t="e">
        <f t="shared" ca="1" si="204"/>
        <v>#REF!</v>
      </c>
      <c r="HK2218" s="9" t="e">
        <f t="shared" ca="1" si="205"/>
        <v>#REF!</v>
      </c>
      <c r="HL2218" s="9" t="e">
        <f t="shared" ca="1" si="206"/>
        <v>#REF!</v>
      </c>
      <c r="HM2218" s="9" t="e">
        <f t="shared" ca="1" si="207"/>
        <v>#REF!</v>
      </c>
      <c r="HN2218" s="9" t="e">
        <f ca="1">SQRT($GS2218*(1-$GS2218/Controls!$D$15))</f>
        <v>#REF!</v>
      </c>
      <c r="HO2218" s="9" t="e">
        <f t="shared" ca="1" si="208"/>
        <v>#REF!</v>
      </c>
      <c r="HP2218" s="9" t="e">
        <f t="shared" ca="1" si="209"/>
        <v>#REF!</v>
      </c>
      <c r="HQ2218" s="9" t="e">
        <f ca="1">IF($GV2218=0,NA(),($GX2218*Controls!#REF!))</f>
        <v>#REF!</v>
      </c>
    </row>
    <row r="2219" spans="198:225" x14ac:dyDescent="0.25">
      <c r="GP2219" s="9" t="e">
        <f ca="1">INDIRECT(ADDRESS(ROW(),Controls!#REF!+30))</f>
        <v>#REF!</v>
      </c>
      <c r="GQ2219" s="9" t="e">
        <f ca="1">INDIRECT(ADDRESS(ROW(),Controls!#REF!+45))</f>
        <v>#REF!</v>
      </c>
      <c r="GR2219" s="9" t="e">
        <f ca="1">INDIRECT(ADDRESS(ROW(),Controls!#REF!+60))</f>
        <v>#REF!</v>
      </c>
      <c r="GS2219" s="9" t="e">
        <f ca="1">INDIRECT(ADDRESS(ROW(),Controls!#REF!+75))</f>
        <v>#REF!</v>
      </c>
      <c r="GT2219" s="9" t="e">
        <f ca="1">INDIRECT(ADDRESS(ROW(),Controls!#REF!+90))</f>
        <v>#REF!</v>
      </c>
      <c r="GU2219" s="9" t="e">
        <f ca="1">INDIRECT(ADDRESS(ROW(),Controls!#REF!+105))</f>
        <v>#REF!</v>
      </c>
      <c r="GV2219" s="9" t="e">
        <f ca="1">INDIRECT(ADDRESS(ROW(),Controls!#REF!+120))</f>
        <v>#REF!</v>
      </c>
      <c r="GW2219" s="9" t="e">
        <f ca="1">INDIRECT(ADDRESS(ROW(),Controls!#REF!+15))</f>
        <v>#REF!</v>
      </c>
      <c r="GX2219" s="9" t="e">
        <f ca="1">INDIRECT(ADDRESS(ROW(),Controls!#REF!+135))</f>
        <v>#REF!</v>
      </c>
      <c r="HJ2219" s="9" t="e">
        <f t="shared" ca="1" si="204"/>
        <v>#REF!</v>
      </c>
      <c r="HK2219" s="9" t="e">
        <f t="shared" ca="1" si="205"/>
        <v>#REF!</v>
      </c>
      <c r="HL2219" s="9" t="e">
        <f t="shared" ca="1" si="206"/>
        <v>#REF!</v>
      </c>
      <c r="HM2219" s="9" t="e">
        <f t="shared" ca="1" si="207"/>
        <v>#REF!</v>
      </c>
      <c r="HN2219" s="9" t="e">
        <f ca="1">SQRT($GS2219*(1-$GS2219/Controls!$D$15))</f>
        <v>#REF!</v>
      </c>
      <c r="HO2219" s="9" t="e">
        <f t="shared" ca="1" si="208"/>
        <v>#REF!</v>
      </c>
      <c r="HP2219" s="9" t="e">
        <f t="shared" ca="1" si="209"/>
        <v>#REF!</v>
      </c>
      <c r="HQ2219" s="9" t="e">
        <f ca="1">IF($GV2219=0,NA(),($GX2219*Controls!#REF!))</f>
        <v>#REF!</v>
      </c>
    </row>
    <row r="2220" spans="198:225" x14ac:dyDescent="0.25">
      <c r="GP2220" s="9" t="e">
        <f ca="1">INDIRECT(ADDRESS(ROW(),Controls!#REF!+30))</f>
        <v>#REF!</v>
      </c>
      <c r="GQ2220" s="9" t="e">
        <f ca="1">INDIRECT(ADDRESS(ROW(),Controls!#REF!+45))</f>
        <v>#REF!</v>
      </c>
      <c r="GR2220" s="9" t="e">
        <f ca="1">INDIRECT(ADDRESS(ROW(),Controls!#REF!+60))</f>
        <v>#REF!</v>
      </c>
      <c r="GS2220" s="9" t="e">
        <f ca="1">INDIRECT(ADDRESS(ROW(),Controls!#REF!+75))</f>
        <v>#REF!</v>
      </c>
      <c r="GT2220" s="9" t="e">
        <f ca="1">INDIRECT(ADDRESS(ROW(),Controls!#REF!+90))</f>
        <v>#REF!</v>
      </c>
      <c r="GU2220" s="9" t="e">
        <f ca="1">INDIRECT(ADDRESS(ROW(),Controls!#REF!+105))</f>
        <v>#REF!</v>
      </c>
      <c r="GV2220" s="9" t="e">
        <f ca="1">INDIRECT(ADDRESS(ROW(),Controls!#REF!+120))</f>
        <v>#REF!</v>
      </c>
      <c r="GW2220" s="9" t="e">
        <f ca="1">INDIRECT(ADDRESS(ROW(),Controls!#REF!+15))</f>
        <v>#REF!</v>
      </c>
      <c r="GX2220" s="9" t="e">
        <f ca="1">INDIRECT(ADDRESS(ROW(),Controls!#REF!+135))</f>
        <v>#REF!</v>
      </c>
      <c r="HJ2220" s="9" t="e">
        <f t="shared" ca="1" si="204"/>
        <v>#REF!</v>
      </c>
      <c r="HK2220" s="9" t="e">
        <f t="shared" ca="1" si="205"/>
        <v>#REF!</v>
      </c>
      <c r="HL2220" s="9" t="e">
        <f t="shared" ca="1" si="206"/>
        <v>#REF!</v>
      </c>
      <c r="HM2220" s="9" t="e">
        <f t="shared" ca="1" si="207"/>
        <v>#REF!</v>
      </c>
      <c r="HN2220" s="9" t="e">
        <f ca="1">SQRT($GS2220*(1-$GS2220/Controls!$D$15))</f>
        <v>#REF!</v>
      </c>
      <c r="HO2220" s="9" t="e">
        <f t="shared" ca="1" si="208"/>
        <v>#REF!</v>
      </c>
      <c r="HP2220" s="9" t="e">
        <f t="shared" ca="1" si="209"/>
        <v>#REF!</v>
      </c>
      <c r="HQ2220" s="9" t="e">
        <f ca="1">IF($GV2220=0,NA(),($GX2220*Controls!#REF!))</f>
        <v>#REF!</v>
      </c>
    </row>
    <row r="2221" spans="198:225" x14ac:dyDescent="0.25">
      <c r="GP2221" s="9" t="e">
        <f ca="1">INDIRECT(ADDRESS(ROW(),Controls!#REF!+30))</f>
        <v>#REF!</v>
      </c>
      <c r="GQ2221" s="9" t="e">
        <f ca="1">INDIRECT(ADDRESS(ROW(),Controls!#REF!+45))</f>
        <v>#REF!</v>
      </c>
      <c r="GR2221" s="9" t="e">
        <f ca="1">INDIRECT(ADDRESS(ROW(),Controls!#REF!+60))</f>
        <v>#REF!</v>
      </c>
      <c r="GS2221" s="9" t="e">
        <f ca="1">INDIRECT(ADDRESS(ROW(),Controls!#REF!+75))</f>
        <v>#REF!</v>
      </c>
      <c r="GT2221" s="9" t="e">
        <f ca="1">INDIRECT(ADDRESS(ROW(),Controls!#REF!+90))</f>
        <v>#REF!</v>
      </c>
      <c r="GU2221" s="9" t="e">
        <f ca="1">INDIRECT(ADDRESS(ROW(),Controls!#REF!+105))</f>
        <v>#REF!</v>
      </c>
      <c r="GV2221" s="9" t="e">
        <f ca="1">INDIRECT(ADDRESS(ROW(),Controls!#REF!+120))</f>
        <v>#REF!</v>
      </c>
      <c r="GW2221" s="9" t="e">
        <f ca="1">INDIRECT(ADDRESS(ROW(),Controls!#REF!+15))</f>
        <v>#REF!</v>
      </c>
      <c r="GX2221" s="9" t="e">
        <f ca="1">INDIRECT(ADDRESS(ROW(),Controls!#REF!+135))</f>
        <v>#REF!</v>
      </c>
      <c r="HJ2221" s="9" t="e">
        <f t="shared" ca="1" si="204"/>
        <v>#REF!</v>
      </c>
      <c r="HK2221" s="9" t="e">
        <f t="shared" ca="1" si="205"/>
        <v>#REF!</v>
      </c>
      <c r="HL2221" s="9" t="e">
        <f t="shared" ca="1" si="206"/>
        <v>#REF!</v>
      </c>
      <c r="HM2221" s="9" t="e">
        <f t="shared" ca="1" si="207"/>
        <v>#REF!</v>
      </c>
      <c r="HN2221" s="9" t="e">
        <f ca="1">SQRT($GS2221*(1-$GS2221/Controls!$D$15))</f>
        <v>#REF!</v>
      </c>
      <c r="HO2221" s="9" t="e">
        <f t="shared" ca="1" si="208"/>
        <v>#REF!</v>
      </c>
      <c r="HP2221" s="9" t="e">
        <f t="shared" ca="1" si="209"/>
        <v>#REF!</v>
      </c>
      <c r="HQ2221" s="9" t="e">
        <f ca="1">IF($GV2221=0,NA(),($GX2221*Controls!#REF!))</f>
        <v>#REF!</v>
      </c>
    </row>
    <row r="2222" spans="198:225" x14ac:dyDescent="0.25">
      <c r="GP2222" s="9" t="e">
        <f ca="1">INDIRECT(ADDRESS(ROW(),Controls!#REF!+30))</f>
        <v>#REF!</v>
      </c>
      <c r="GQ2222" s="9" t="e">
        <f ca="1">INDIRECT(ADDRESS(ROW(),Controls!#REF!+45))</f>
        <v>#REF!</v>
      </c>
      <c r="GR2222" s="9" t="e">
        <f ca="1">INDIRECT(ADDRESS(ROW(),Controls!#REF!+60))</f>
        <v>#REF!</v>
      </c>
      <c r="GS2222" s="9" t="e">
        <f ca="1">INDIRECT(ADDRESS(ROW(),Controls!#REF!+75))</f>
        <v>#REF!</v>
      </c>
      <c r="GT2222" s="9" t="e">
        <f ca="1">INDIRECT(ADDRESS(ROW(),Controls!#REF!+90))</f>
        <v>#REF!</v>
      </c>
      <c r="GU2222" s="9" t="e">
        <f ca="1">INDIRECT(ADDRESS(ROW(),Controls!#REF!+105))</f>
        <v>#REF!</v>
      </c>
      <c r="GV2222" s="9" t="e">
        <f ca="1">INDIRECT(ADDRESS(ROW(),Controls!#REF!+120))</f>
        <v>#REF!</v>
      </c>
      <c r="GW2222" s="9" t="e">
        <f ca="1">INDIRECT(ADDRESS(ROW(),Controls!#REF!+15))</f>
        <v>#REF!</v>
      </c>
      <c r="GX2222" s="9" t="e">
        <f ca="1">INDIRECT(ADDRESS(ROW(),Controls!#REF!+135))</f>
        <v>#REF!</v>
      </c>
      <c r="HJ2222" s="9" t="e">
        <f t="shared" ca="1" si="204"/>
        <v>#REF!</v>
      </c>
      <c r="HK2222" s="9" t="e">
        <f t="shared" ca="1" si="205"/>
        <v>#REF!</v>
      </c>
      <c r="HL2222" s="9" t="e">
        <f t="shared" ca="1" si="206"/>
        <v>#REF!</v>
      </c>
      <c r="HM2222" s="9" t="e">
        <f t="shared" ca="1" si="207"/>
        <v>#REF!</v>
      </c>
      <c r="HN2222" s="9" t="e">
        <f ca="1">SQRT($GS2222*(1-$GS2222/Controls!$D$15))</f>
        <v>#REF!</v>
      </c>
      <c r="HO2222" s="9" t="e">
        <f t="shared" ca="1" si="208"/>
        <v>#REF!</v>
      </c>
      <c r="HP2222" s="9" t="e">
        <f t="shared" ca="1" si="209"/>
        <v>#REF!</v>
      </c>
      <c r="HQ2222" s="9" t="e">
        <f ca="1">IF($GV2222=0,NA(),($GX2222*Controls!#REF!))</f>
        <v>#REF!</v>
      </c>
    </row>
    <row r="2223" spans="198:225" x14ac:dyDescent="0.25">
      <c r="GP2223" s="9" t="e">
        <f ca="1">INDIRECT(ADDRESS(ROW(),Controls!#REF!+30))</f>
        <v>#REF!</v>
      </c>
      <c r="GQ2223" s="9" t="e">
        <f ca="1">INDIRECT(ADDRESS(ROW(),Controls!#REF!+45))</f>
        <v>#REF!</v>
      </c>
      <c r="GR2223" s="9" t="e">
        <f ca="1">INDIRECT(ADDRESS(ROW(),Controls!#REF!+60))</f>
        <v>#REF!</v>
      </c>
      <c r="GS2223" s="9" t="e">
        <f ca="1">INDIRECT(ADDRESS(ROW(),Controls!#REF!+75))</f>
        <v>#REF!</v>
      </c>
      <c r="GT2223" s="9" t="e">
        <f ca="1">INDIRECT(ADDRESS(ROW(),Controls!#REF!+90))</f>
        <v>#REF!</v>
      </c>
      <c r="GU2223" s="9" t="e">
        <f ca="1">INDIRECT(ADDRESS(ROW(),Controls!#REF!+105))</f>
        <v>#REF!</v>
      </c>
      <c r="GV2223" s="9" t="e">
        <f ca="1">INDIRECT(ADDRESS(ROW(),Controls!#REF!+120))</f>
        <v>#REF!</v>
      </c>
      <c r="GW2223" s="9" t="e">
        <f ca="1">INDIRECT(ADDRESS(ROW(),Controls!#REF!+15))</f>
        <v>#REF!</v>
      </c>
      <c r="GX2223" s="9" t="e">
        <f ca="1">INDIRECT(ADDRESS(ROW(),Controls!#REF!+135))</f>
        <v>#REF!</v>
      </c>
      <c r="HJ2223" s="9" t="e">
        <f t="shared" ca="1" si="204"/>
        <v>#REF!</v>
      </c>
      <c r="HK2223" s="9" t="e">
        <f t="shared" ca="1" si="205"/>
        <v>#REF!</v>
      </c>
      <c r="HL2223" s="9" t="e">
        <f t="shared" ca="1" si="206"/>
        <v>#REF!</v>
      </c>
      <c r="HM2223" s="9" t="e">
        <f t="shared" ca="1" si="207"/>
        <v>#REF!</v>
      </c>
      <c r="HN2223" s="9" t="e">
        <f ca="1">SQRT($GS2223*(1-$GS2223/Controls!$D$15))</f>
        <v>#REF!</v>
      </c>
      <c r="HO2223" s="9" t="e">
        <f t="shared" ca="1" si="208"/>
        <v>#REF!</v>
      </c>
      <c r="HP2223" s="9" t="e">
        <f t="shared" ca="1" si="209"/>
        <v>#REF!</v>
      </c>
      <c r="HQ2223" s="9" t="e">
        <f ca="1">IF($GV2223=0,NA(),($GX2223*Controls!#REF!))</f>
        <v>#REF!</v>
      </c>
    </row>
    <row r="2224" spans="198:225" x14ac:dyDescent="0.25">
      <c r="GP2224" s="9" t="e">
        <f ca="1">INDIRECT(ADDRESS(ROW(),Controls!#REF!+30))</f>
        <v>#REF!</v>
      </c>
      <c r="GQ2224" s="9" t="e">
        <f ca="1">INDIRECT(ADDRESS(ROW(),Controls!#REF!+45))</f>
        <v>#REF!</v>
      </c>
      <c r="GR2224" s="9" t="e">
        <f ca="1">INDIRECT(ADDRESS(ROW(),Controls!#REF!+60))</f>
        <v>#REF!</v>
      </c>
      <c r="GS2224" s="9" t="e">
        <f ca="1">INDIRECT(ADDRESS(ROW(),Controls!#REF!+75))</f>
        <v>#REF!</v>
      </c>
      <c r="GT2224" s="9" t="e">
        <f ca="1">INDIRECT(ADDRESS(ROW(),Controls!#REF!+90))</f>
        <v>#REF!</v>
      </c>
      <c r="GU2224" s="9" t="e">
        <f ca="1">INDIRECT(ADDRESS(ROW(),Controls!#REF!+105))</f>
        <v>#REF!</v>
      </c>
      <c r="GV2224" s="9" t="e">
        <f ca="1">INDIRECT(ADDRESS(ROW(),Controls!#REF!+120))</f>
        <v>#REF!</v>
      </c>
      <c r="GW2224" s="9" t="e">
        <f ca="1">INDIRECT(ADDRESS(ROW(),Controls!#REF!+15))</f>
        <v>#REF!</v>
      </c>
      <c r="GX2224" s="9" t="e">
        <f ca="1">INDIRECT(ADDRESS(ROW(),Controls!#REF!+135))</f>
        <v>#REF!</v>
      </c>
      <c r="HJ2224" s="9" t="e">
        <f t="shared" ca="1" si="204"/>
        <v>#REF!</v>
      </c>
      <c r="HK2224" s="9" t="e">
        <f t="shared" ca="1" si="205"/>
        <v>#REF!</v>
      </c>
      <c r="HL2224" s="9" t="e">
        <f t="shared" ca="1" si="206"/>
        <v>#REF!</v>
      </c>
      <c r="HM2224" s="9" t="e">
        <f t="shared" ca="1" si="207"/>
        <v>#REF!</v>
      </c>
      <c r="HN2224" s="9" t="e">
        <f ca="1">SQRT($GS2224*(1-$GS2224/Controls!$D$15))</f>
        <v>#REF!</v>
      </c>
      <c r="HO2224" s="9" t="e">
        <f t="shared" ca="1" si="208"/>
        <v>#REF!</v>
      </c>
      <c r="HP2224" s="9" t="e">
        <f t="shared" ca="1" si="209"/>
        <v>#REF!</v>
      </c>
      <c r="HQ2224" s="9" t="e">
        <f ca="1">IF($GV2224=0,NA(),($GX2224*Controls!#REF!))</f>
        <v>#REF!</v>
      </c>
    </row>
    <row r="2225" spans="198:225" x14ac:dyDescent="0.25">
      <c r="GP2225" s="9" t="e">
        <f ca="1">INDIRECT(ADDRESS(ROW(),Controls!#REF!+30))</f>
        <v>#REF!</v>
      </c>
      <c r="GQ2225" s="9" t="e">
        <f ca="1">INDIRECT(ADDRESS(ROW(),Controls!#REF!+45))</f>
        <v>#REF!</v>
      </c>
      <c r="GR2225" s="9" t="e">
        <f ca="1">INDIRECT(ADDRESS(ROW(),Controls!#REF!+60))</f>
        <v>#REF!</v>
      </c>
      <c r="GS2225" s="9" t="e">
        <f ca="1">INDIRECT(ADDRESS(ROW(),Controls!#REF!+75))</f>
        <v>#REF!</v>
      </c>
      <c r="GT2225" s="9" t="e">
        <f ca="1">INDIRECT(ADDRESS(ROW(),Controls!#REF!+90))</f>
        <v>#REF!</v>
      </c>
      <c r="GU2225" s="9" t="e">
        <f ca="1">INDIRECT(ADDRESS(ROW(),Controls!#REF!+105))</f>
        <v>#REF!</v>
      </c>
      <c r="GV2225" s="9" t="e">
        <f ca="1">INDIRECT(ADDRESS(ROW(),Controls!#REF!+120))</f>
        <v>#REF!</v>
      </c>
      <c r="GW2225" s="9" t="e">
        <f ca="1">INDIRECT(ADDRESS(ROW(),Controls!#REF!+15))</f>
        <v>#REF!</v>
      </c>
      <c r="GX2225" s="9" t="e">
        <f ca="1">INDIRECT(ADDRESS(ROW(),Controls!#REF!+135))</f>
        <v>#REF!</v>
      </c>
      <c r="HJ2225" s="9" t="e">
        <f t="shared" ca="1" si="204"/>
        <v>#REF!</v>
      </c>
      <c r="HK2225" s="9" t="e">
        <f t="shared" ca="1" si="205"/>
        <v>#REF!</v>
      </c>
      <c r="HL2225" s="9" t="e">
        <f t="shared" ca="1" si="206"/>
        <v>#REF!</v>
      </c>
      <c r="HM2225" s="9" t="e">
        <f t="shared" ca="1" si="207"/>
        <v>#REF!</v>
      </c>
      <c r="HN2225" s="9" t="e">
        <f ca="1">SQRT($GS2225*(1-$GS2225/Controls!$D$15))</f>
        <v>#REF!</v>
      </c>
      <c r="HO2225" s="9" t="e">
        <f t="shared" ca="1" si="208"/>
        <v>#REF!</v>
      </c>
      <c r="HP2225" s="9" t="e">
        <f t="shared" ca="1" si="209"/>
        <v>#REF!</v>
      </c>
      <c r="HQ2225" s="9" t="e">
        <f ca="1">IF($GV2225=0,NA(),($GX2225*Controls!#REF!))</f>
        <v>#REF!</v>
      </c>
    </row>
    <row r="2226" spans="198:225" x14ac:dyDescent="0.25">
      <c r="GP2226" s="9" t="e">
        <f ca="1">INDIRECT(ADDRESS(ROW(),Controls!#REF!+30))</f>
        <v>#REF!</v>
      </c>
      <c r="GQ2226" s="9" t="e">
        <f ca="1">INDIRECT(ADDRESS(ROW(),Controls!#REF!+45))</f>
        <v>#REF!</v>
      </c>
      <c r="GR2226" s="9" t="e">
        <f ca="1">INDIRECT(ADDRESS(ROW(),Controls!#REF!+60))</f>
        <v>#REF!</v>
      </c>
      <c r="GS2226" s="9" t="e">
        <f ca="1">INDIRECT(ADDRESS(ROW(),Controls!#REF!+75))</f>
        <v>#REF!</v>
      </c>
      <c r="GT2226" s="9" t="e">
        <f ca="1">INDIRECT(ADDRESS(ROW(),Controls!#REF!+90))</f>
        <v>#REF!</v>
      </c>
      <c r="GU2226" s="9" t="e">
        <f ca="1">INDIRECT(ADDRESS(ROW(),Controls!#REF!+105))</f>
        <v>#REF!</v>
      </c>
      <c r="GV2226" s="9" t="e">
        <f ca="1">INDIRECT(ADDRESS(ROW(),Controls!#REF!+120))</f>
        <v>#REF!</v>
      </c>
      <c r="GW2226" s="9" t="e">
        <f ca="1">INDIRECT(ADDRESS(ROW(),Controls!#REF!+15))</f>
        <v>#REF!</v>
      </c>
      <c r="GX2226" s="9" t="e">
        <f ca="1">INDIRECT(ADDRESS(ROW(),Controls!#REF!+135))</f>
        <v>#REF!</v>
      </c>
      <c r="HJ2226" s="9" t="e">
        <f t="shared" ca="1" si="204"/>
        <v>#REF!</v>
      </c>
      <c r="HK2226" s="9" t="e">
        <f t="shared" ca="1" si="205"/>
        <v>#REF!</v>
      </c>
      <c r="HL2226" s="9" t="e">
        <f t="shared" ca="1" si="206"/>
        <v>#REF!</v>
      </c>
      <c r="HM2226" s="9" t="e">
        <f t="shared" ca="1" si="207"/>
        <v>#REF!</v>
      </c>
      <c r="HN2226" s="9" t="e">
        <f ca="1">SQRT($GS2226*(1-$GS2226/Controls!$D$15))</f>
        <v>#REF!</v>
      </c>
      <c r="HO2226" s="9" t="e">
        <f t="shared" ca="1" si="208"/>
        <v>#REF!</v>
      </c>
      <c r="HP2226" s="9" t="e">
        <f t="shared" ca="1" si="209"/>
        <v>#REF!</v>
      </c>
      <c r="HQ2226" s="9" t="e">
        <f ca="1">IF($GV2226=0,NA(),($GX2226*Controls!#REF!))</f>
        <v>#REF!</v>
      </c>
    </row>
    <row r="2227" spans="198:225" x14ac:dyDescent="0.25">
      <c r="GP2227" s="9" t="e">
        <f ca="1">INDIRECT(ADDRESS(ROW(),Controls!#REF!+30))</f>
        <v>#REF!</v>
      </c>
      <c r="GQ2227" s="9" t="e">
        <f ca="1">INDIRECT(ADDRESS(ROW(),Controls!#REF!+45))</f>
        <v>#REF!</v>
      </c>
      <c r="GR2227" s="9" t="e">
        <f ca="1">INDIRECT(ADDRESS(ROW(),Controls!#REF!+60))</f>
        <v>#REF!</v>
      </c>
      <c r="GS2227" s="9" t="e">
        <f ca="1">INDIRECT(ADDRESS(ROW(),Controls!#REF!+75))</f>
        <v>#REF!</v>
      </c>
      <c r="GT2227" s="9" t="e">
        <f ca="1">INDIRECT(ADDRESS(ROW(),Controls!#REF!+90))</f>
        <v>#REF!</v>
      </c>
      <c r="GU2227" s="9" t="e">
        <f ca="1">INDIRECT(ADDRESS(ROW(),Controls!#REF!+105))</f>
        <v>#REF!</v>
      </c>
      <c r="GV2227" s="9" t="e">
        <f ca="1">INDIRECT(ADDRESS(ROW(),Controls!#REF!+120))</f>
        <v>#REF!</v>
      </c>
      <c r="GW2227" s="9" t="e">
        <f ca="1">INDIRECT(ADDRESS(ROW(),Controls!#REF!+15))</f>
        <v>#REF!</v>
      </c>
      <c r="GX2227" s="9" t="e">
        <f ca="1">INDIRECT(ADDRESS(ROW(),Controls!#REF!+135))</f>
        <v>#REF!</v>
      </c>
      <c r="HJ2227" s="9" t="e">
        <f t="shared" ca="1" si="204"/>
        <v>#REF!</v>
      </c>
      <c r="HK2227" s="9" t="e">
        <f t="shared" ca="1" si="205"/>
        <v>#REF!</v>
      </c>
      <c r="HL2227" s="9" t="e">
        <f t="shared" ca="1" si="206"/>
        <v>#REF!</v>
      </c>
      <c r="HM2227" s="9" t="e">
        <f t="shared" ca="1" si="207"/>
        <v>#REF!</v>
      </c>
      <c r="HN2227" s="9" t="e">
        <f ca="1">SQRT($GS2227*(1-$GS2227/Controls!$D$15))</f>
        <v>#REF!</v>
      </c>
      <c r="HO2227" s="9" t="e">
        <f t="shared" ca="1" si="208"/>
        <v>#REF!</v>
      </c>
      <c r="HP2227" s="9" t="e">
        <f t="shared" ca="1" si="209"/>
        <v>#REF!</v>
      </c>
      <c r="HQ2227" s="9" t="e">
        <f ca="1">IF($GV2227=0,NA(),($GX2227*Controls!#REF!))</f>
        <v>#REF!</v>
      </c>
    </row>
    <row r="2228" spans="198:225" x14ac:dyDescent="0.25">
      <c r="GP2228" s="9" t="e">
        <f ca="1">INDIRECT(ADDRESS(ROW(),Controls!#REF!+30))</f>
        <v>#REF!</v>
      </c>
      <c r="GQ2228" s="9" t="e">
        <f ca="1">INDIRECT(ADDRESS(ROW(),Controls!#REF!+45))</f>
        <v>#REF!</v>
      </c>
      <c r="GR2228" s="9" t="e">
        <f ca="1">INDIRECT(ADDRESS(ROW(),Controls!#REF!+60))</f>
        <v>#REF!</v>
      </c>
      <c r="GS2228" s="9" t="e">
        <f ca="1">INDIRECT(ADDRESS(ROW(),Controls!#REF!+75))</f>
        <v>#REF!</v>
      </c>
      <c r="GT2228" s="9" t="e">
        <f ca="1">INDIRECT(ADDRESS(ROW(),Controls!#REF!+90))</f>
        <v>#REF!</v>
      </c>
      <c r="GU2228" s="9" t="e">
        <f ca="1">INDIRECT(ADDRESS(ROW(),Controls!#REF!+105))</f>
        <v>#REF!</v>
      </c>
      <c r="GV2228" s="9" t="e">
        <f ca="1">INDIRECT(ADDRESS(ROW(),Controls!#REF!+120))</f>
        <v>#REF!</v>
      </c>
      <c r="GW2228" s="9" t="e">
        <f ca="1">INDIRECT(ADDRESS(ROW(),Controls!#REF!+15))</f>
        <v>#REF!</v>
      </c>
      <c r="GX2228" s="9" t="e">
        <f ca="1">INDIRECT(ADDRESS(ROW(),Controls!#REF!+135))</f>
        <v>#REF!</v>
      </c>
      <c r="HJ2228" s="9" t="e">
        <f t="shared" ca="1" si="204"/>
        <v>#REF!</v>
      </c>
      <c r="HK2228" s="9" t="e">
        <f t="shared" ca="1" si="205"/>
        <v>#REF!</v>
      </c>
      <c r="HL2228" s="9" t="e">
        <f t="shared" ca="1" si="206"/>
        <v>#REF!</v>
      </c>
      <c r="HM2228" s="9" t="e">
        <f t="shared" ca="1" si="207"/>
        <v>#REF!</v>
      </c>
      <c r="HN2228" s="9" t="e">
        <f ca="1">SQRT($GS2228*(1-$GS2228/Controls!$D$15))</f>
        <v>#REF!</v>
      </c>
      <c r="HO2228" s="9" t="e">
        <f t="shared" ca="1" si="208"/>
        <v>#REF!</v>
      </c>
      <c r="HP2228" s="9" t="e">
        <f t="shared" ca="1" si="209"/>
        <v>#REF!</v>
      </c>
      <c r="HQ2228" s="9" t="e">
        <f ca="1">IF($GV2228=0,NA(),($GX2228*Controls!#REF!))</f>
        <v>#REF!</v>
      </c>
    </row>
    <row r="2229" spans="198:225" x14ac:dyDescent="0.25">
      <c r="GP2229" s="9" t="e">
        <f ca="1">INDIRECT(ADDRESS(ROW(),Controls!#REF!+30))</f>
        <v>#REF!</v>
      </c>
      <c r="GQ2229" s="9" t="e">
        <f ca="1">INDIRECT(ADDRESS(ROW(),Controls!#REF!+45))</f>
        <v>#REF!</v>
      </c>
      <c r="GR2229" s="9" t="e">
        <f ca="1">INDIRECT(ADDRESS(ROW(),Controls!#REF!+60))</f>
        <v>#REF!</v>
      </c>
      <c r="GS2229" s="9" t="e">
        <f ca="1">INDIRECT(ADDRESS(ROW(),Controls!#REF!+75))</f>
        <v>#REF!</v>
      </c>
      <c r="GT2229" s="9" t="e">
        <f ca="1">INDIRECT(ADDRESS(ROW(),Controls!#REF!+90))</f>
        <v>#REF!</v>
      </c>
      <c r="GU2229" s="9" t="e">
        <f ca="1">INDIRECT(ADDRESS(ROW(),Controls!#REF!+105))</f>
        <v>#REF!</v>
      </c>
      <c r="GV2229" s="9" t="e">
        <f ca="1">INDIRECT(ADDRESS(ROW(),Controls!#REF!+120))</f>
        <v>#REF!</v>
      </c>
      <c r="GW2229" s="9" t="e">
        <f ca="1">INDIRECT(ADDRESS(ROW(),Controls!#REF!+15))</f>
        <v>#REF!</v>
      </c>
      <c r="GX2229" s="9" t="e">
        <f ca="1">INDIRECT(ADDRESS(ROW(),Controls!#REF!+135))</f>
        <v>#REF!</v>
      </c>
      <c r="HJ2229" s="9" t="e">
        <f t="shared" ca="1" si="204"/>
        <v>#REF!</v>
      </c>
      <c r="HK2229" s="9" t="e">
        <f t="shared" ca="1" si="205"/>
        <v>#REF!</v>
      </c>
      <c r="HL2229" s="9" t="e">
        <f t="shared" ca="1" si="206"/>
        <v>#REF!</v>
      </c>
      <c r="HM2229" s="9" t="e">
        <f t="shared" ca="1" si="207"/>
        <v>#REF!</v>
      </c>
      <c r="HN2229" s="9" t="e">
        <f ca="1">SQRT($GS2229*(1-$GS2229/Controls!$D$15))</f>
        <v>#REF!</v>
      </c>
      <c r="HO2229" s="9" t="e">
        <f t="shared" ca="1" si="208"/>
        <v>#REF!</v>
      </c>
      <c r="HP2229" s="9" t="e">
        <f t="shared" ca="1" si="209"/>
        <v>#REF!</v>
      </c>
      <c r="HQ2229" s="9" t="e">
        <f ca="1">IF($GV2229=0,NA(),($GX2229*Controls!#REF!))</f>
        <v>#REF!</v>
      </c>
    </row>
    <row r="2230" spans="198:225" x14ac:dyDescent="0.25">
      <c r="GP2230" s="9" t="e">
        <f ca="1">INDIRECT(ADDRESS(ROW(),Controls!#REF!+30))</f>
        <v>#REF!</v>
      </c>
      <c r="GQ2230" s="9" t="e">
        <f ca="1">INDIRECT(ADDRESS(ROW(),Controls!#REF!+45))</f>
        <v>#REF!</v>
      </c>
      <c r="GR2230" s="9" t="e">
        <f ca="1">INDIRECT(ADDRESS(ROW(),Controls!#REF!+60))</f>
        <v>#REF!</v>
      </c>
      <c r="GS2230" s="9" t="e">
        <f ca="1">INDIRECT(ADDRESS(ROW(),Controls!#REF!+75))</f>
        <v>#REF!</v>
      </c>
      <c r="GT2230" s="9" t="e">
        <f ca="1">INDIRECT(ADDRESS(ROW(),Controls!#REF!+90))</f>
        <v>#REF!</v>
      </c>
      <c r="GU2230" s="9" t="e">
        <f ca="1">INDIRECT(ADDRESS(ROW(),Controls!#REF!+105))</f>
        <v>#REF!</v>
      </c>
      <c r="GV2230" s="9" t="e">
        <f ca="1">INDIRECT(ADDRESS(ROW(),Controls!#REF!+120))</f>
        <v>#REF!</v>
      </c>
      <c r="GW2230" s="9" t="e">
        <f ca="1">INDIRECT(ADDRESS(ROW(),Controls!#REF!+15))</f>
        <v>#REF!</v>
      </c>
      <c r="GX2230" s="9" t="e">
        <f ca="1">INDIRECT(ADDRESS(ROW(),Controls!#REF!+135))</f>
        <v>#REF!</v>
      </c>
      <c r="HJ2230" s="9" t="e">
        <f t="shared" ca="1" si="204"/>
        <v>#REF!</v>
      </c>
      <c r="HK2230" s="9" t="e">
        <f t="shared" ca="1" si="205"/>
        <v>#REF!</v>
      </c>
      <c r="HL2230" s="9" t="e">
        <f t="shared" ca="1" si="206"/>
        <v>#REF!</v>
      </c>
      <c r="HM2230" s="9" t="e">
        <f t="shared" ca="1" si="207"/>
        <v>#REF!</v>
      </c>
      <c r="HN2230" s="9" t="e">
        <f ca="1">SQRT($GS2230*(1-$GS2230/Controls!$D$15))</f>
        <v>#REF!</v>
      </c>
      <c r="HO2230" s="9" t="e">
        <f t="shared" ca="1" si="208"/>
        <v>#REF!</v>
      </c>
      <c r="HP2230" s="9" t="e">
        <f t="shared" ca="1" si="209"/>
        <v>#REF!</v>
      </c>
      <c r="HQ2230" s="9" t="e">
        <f ca="1">IF($GV2230=0,NA(),($GX2230*Controls!#REF!))</f>
        <v>#REF!</v>
      </c>
    </row>
    <row r="2231" spans="198:225" x14ac:dyDescent="0.25">
      <c r="GP2231" s="9" t="e">
        <f ca="1">INDIRECT(ADDRESS(ROW(),Controls!#REF!+30))</f>
        <v>#REF!</v>
      </c>
      <c r="GQ2231" s="9" t="e">
        <f ca="1">INDIRECT(ADDRESS(ROW(),Controls!#REF!+45))</f>
        <v>#REF!</v>
      </c>
      <c r="GR2231" s="9" t="e">
        <f ca="1">INDIRECT(ADDRESS(ROW(),Controls!#REF!+60))</f>
        <v>#REF!</v>
      </c>
      <c r="GS2231" s="9" t="e">
        <f ca="1">INDIRECT(ADDRESS(ROW(),Controls!#REF!+75))</f>
        <v>#REF!</v>
      </c>
      <c r="GT2231" s="9" t="e">
        <f ca="1">INDIRECT(ADDRESS(ROW(),Controls!#REF!+90))</f>
        <v>#REF!</v>
      </c>
      <c r="GU2231" s="9" t="e">
        <f ca="1">INDIRECT(ADDRESS(ROW(),Controls!#REF!+105))</f>
        <v>#REF!</v>
      </c>
      <c r="GV2231" s="9" t="e">
        <f ca="1">INDIRECT(ADDRESS(ROW(),Controls!#REF!+120))</f>
        <v>#REF!</v>
      </c>
      <c r="GW2231" s="9" t="e">
        <f ca="1">INDIRECT(ADDRESS(ROW(),Controls!#REF!+15))</f>
        <v>#REF!</v>
      </c>
      <c r="GX2231" s="9" t="e">
        <f ca="1">INDIRECT(ADDRESS(ROW(),Controls!#REF!+135))</f>
        <v>#REF!</v>
      </c>
      <c r="HJ2231" s="9" t="e">
        <f t="shared" ca="1" si="204"/>
        <v>#REF!</v>
      </c>
      <c r="HK2231" s="9" t="e">
        <f t="shared" ca="1" si="205"/>
        <v>#REF!</v>
      </c>
      <c r="HL2231" s="9" t="e">
        <f t="shared" ca="1" si="206"/>
        <v>#REF!</v>
      </c>
      <c r="HM2231" s="9" t="e">
        <f t="shared" ca="1" si="207"/>
        <v>#REF!</v>
      </c>
      <c r="HN2231" s="9" t="e">
        <f ca="1">SQRT($GS2231*(1-$GS2231/Controls!$D$15))</f>
        <v>#REF!</v>
      </c>
      <c r="HO2231" s="9" t="e">
        <f t="shared" ca="1" si="208"/>
        <v>#REF!</v>
      </c>
      <c r="HP2231" s="9" t="e">
        <f t="shared" ca="1" si="209"/>
        <v>#REF!</v>
      </c>
      <c r="HQ2231" s="9" t="e">
        <f ca="1">IF($GV2231=0,NA(),($GX2231*Controls!#REF!))</f>
        <v>#REF!</v>
      </c>
    </row>
    <row r="2232" spans="198:225" x14ac:dyDescent="0.25">
      <c r="GP2232" s="9" t="e">
        <f ca="1">INDIRECT(ADDRESS(ROW(),Controls!#REF!+30))</f>
        <v>#REF!</v>
      </c>
      <c r="GQ2232" s="9" t="e">
        <f ca="1">INDIRECT(ADDRESS(ROW(),Controls!#REF!+45))</f>
        <v>#REF!</v>
      </c>
      <c r="GR2232" s="9" t="e">
        <f ca="1">INDIRECT(ADDRESS(ROW(),Controls!#REF!+60))</f>
        <v>#REF!</v>
      </c>
      <c r="GS2232" s="9" t="e">
        <f ca="1">INDIRECT(ADDRESS(ROW(),Controls!#REF!+75))</f>
        <v>#REF!</v>
      </c>
      <c r="GT2232" s="9" t="e">
        <f ca="1">INDIRECT(ADDRESS(ROW(),Controls!#REF!+90))</f>
        <v>#REF!</v>
      </c>
      <c r="GU2232" s="9" t="e">
        <f ca="1">INDIRECT(ADDRESS(ROW(),Controls!#REF!+105))</f>
        <v>#REF!</v>
      </c>
      <c r="GV2232" s="9" t="e">
        <f ca="1">INDIRECT(ADDRESS(ROW(),Controls!#REF!+120))</f>
        <v>#REF!</v>
      </c>
      <c r="GW2232" s="9" t="e">
        <f ca="1">INDIRECT(ADDRESS(ROW(),Controls!#REF!+15))</f>
        <v>#REF!</v>
      </c>
      <c r="GX2232" s="9" t="e">
        <f ca="1">INDIRECT(ADDRESS(ROW(),Controls!#REF!+135))</f>
        <v>#REF!</v>
      </c>
      <c r="HJ2232" s="9" t="e">
        <f t="shared" ca="1" si="204"/>
        <v>#REF!</v>
      </c>
      <c r="HK2232" s="9" t="e">
        <f t="shared" ca="1" si="205"/>
        <v>#REF!</v>
      </c>
      <c r="HL2232" s="9" t="e">
        <f t="shared" ca="1" si="206"/>
        <v>#REF!</v>
      </c>
      <c r="HM2232" s="9" t="e">
        <f t="shared" ca="1" si="207"/>
        <v>#REF!</v>
      </c>
      <c r="HN2232" s="9" t="e">
        <f ca="1">SQRT($GS2232*(1-$GS2232/Controls!$D$15))</f>
        <v>#REF!</v>
      </c>
      <c r="HO2232" s="9" t="e">
        <f t="shared" ca="1" si="208"/>
        <v>#REF!</v>
      </c>
      <c r="HP2232" s="9" t="e">
        <f t="shared" ca="1" si="209"/>
        <v>#REF!</v>
      </c>
      <c r="HQ2232" s="9" t="e">
        <f ca="1">IF($GV2232=0,NA(),($GX2232*Controls!#REF!))</f>
        <v>#REF!</v>
      </c>
    </row>
    <row r="2233" spans="198:225" x14ac:dyDescent="0.25">
      <c r="GP2233" s="9" t="e">
        <f ca="1">INDIRECT(ADDRESS(ROW(),Controls!#REF!+30))</f>
        <v>#REF!</v>
      </c>
      <c r="GQ2233" s="9" t="e">
        <f ca="1">INDIRECT(ADDRESS(ROW(),Controls!#REF!+45))</f>
        <v>#REF!</v>
      </c>
      <c r="GR2233" s="9" t="e">
        <f ca="1">INDIRECT(ADDRESS(ROW(),Controls!#REF!+60))</f>
        <v>#REF!</v>
      </c>
      <c r="GS2233" s="9" t="e">
        <f ca="1">INDIRECT(ADDRESS(ROW(),Controls!#REF!+75))</f>
        <v>#REF!</v>
      </c>
      <c r="GT2233" s="9" t="e">
        <f ca="1">INDIRECT(ADDRESS(ROW(),Controls!#REF!+90))</f>
        <v>#REF!</v>
      </c>
      <c r="GU2233" s="9" t="e">
        <f ca="1">INDIRECT(ADDRESS(ROW(),Controls!#REF!+105))</f>
        <v>#REF!</v>
      </c>
      <c r="GV2233" s="9" t="e">
        <f ca="1">INDIRECT(ADDRESS(ROW(),Controls!#REF!+120))</f>
        <v>#REF!</v>
      </c>
      <c r="GW2233" s="9" t="e">
        <f ca="1">INDIRECT(ADDRESS(ROW(),Controls!#REF!+15))</f>
        <v>#REF!</v>
      </c>
      <c r="GX2233" s="9" t="e">
        <f ca="1">INDIRECT(ADDRESS(ROW(),Controls!#REF!+135))</f>
        <v>#REF!</v>
      </c>
      <c r="HJ2233" s="9" t="e">
        <f t="shared" ca="1" si="204"/>
        <v>#REF!</v>
      </c>
      <c r="HK2233" s="9" t="e">
        <f t="shared" ca="1" si="205"/>
        <v>#REF!</v>
      </c>
      <c r="HL2233" s="9" t="e">
        <f t="shared" ca="1" si="206"/>
        <v>#REF!</v>
      </c>
      <c r="HM2233" s="9" t="e">
        <f t="shared" ca="1" si="207"/>
        <v>#REF!</v>
      </c>
      <c r="HN2233" s="9" t="e">
        <f ca="1">SQRT($GS2233*(1-$GS2233/Controls!$D$15))</f>
        <v>#REF!</v>
      </c>
      <c r="HO2233" s="9" t="e">
        <f t="shared" ca="1" si="208"/>
        <v>#REF!</v>
      </c>
      <c r="HP2233" s="9" t="e">
        <f t="shared" ca="1" si="209"/>
        <v>#REF!</v>
      </c>
      <c r="HQ2233" s="9" t="e">
        <f ca="1">IF($GV2233=0,NA(),($GX2233*Controls!#REF!))</f>
        <v>#REF!</v>
      </c>
    </row>
    <row r="2234" spans="198:225" x14ac:dyDescent="0.25">
      <c r="GP2234" s="9" t="e">
        <f ca="1">INDIRECT(ADDRESS(ROW(),Controls!#REF!+30))</f>
        <v>#REF!</v>
      </c>
      <c r="GQ2234" s="9" t="e">
        <f ca="1">INDIRECT(ADDRESS(ROW(),Controls!#REF!+45))</f>
        <v>#REF!</v>
      </c>
      <c r="GR2234" s="9" t="e">
        <f ca="1">INDIRECT(ADDRESS(ROW(),Controls!#REF!+60))</f>
        <v>#REF!</v>
      </c>
      <c r="GS2234" s="9" t="e">
        <f ca="1">INDIRECT(ADDRESS(ROW(),Controls!#REF!+75))</f>
        <v>#REF!</v>
      </c>
      <c r="GT2234" s="9" t="e">
        <f ca="1">INDIRECT(ADDRESS(ROW(),Controls!#REF!+90))</f>
        <v>#REF!</v>
      </c>
      <c r="GU2234" s="9" t="e">
        <f ca="1">INDIRECT(ADDRESS(ROW(),Controls!#REF!+105))</f>
        <v>#REF!</v>
      </c>
      <c r="GV2234" s="9" t="e">
        <f ca="1">INDIRECT(ADDRESS(ROW(),Controls!#REF!+120))</f>
        <v>#REF!</v>
      </c>
      <c r="GW2234" s="9" t="e">
        <f ca="1">INDIRECT(ADDRESS(ROW(),Controls!#REF!+15))</f>
        <v>#REF!</v>
      </c>
      <c r="GX2234" s="9" t="e">
        <f ca="1">INDIRECT(ADDRESS(ROW(),Controls!#REF!+135))</f>
        <v>#REF!</v>
      </c>
      <c r="HJ2234" s="9" t="e">
        <f t="shared" ca="1" si="204"/>
        <v>#REF!</v>
      </c>
      <c r="HK2234" s="9" t="e">
        <f t="shared" ca="1" si="205"/>
        <v>#REF!</v>
      </c>
      <c r="HL2234" s="9" t="e">
        <f t="shared" ca="1" si="206"/>
        <v>#REF!</v>
      </c>
      <c r="HM2234" s="9" t="e">
        <f t="shared" ca="1" si="207"/>
        <v>#REF!</v>
      </c>
      <c r="HN2234" s="9" t="e">
        <f ca="1">SQRT($GS2234*(1-$GS2234/Controls!$D$15))</f>
        <v>#REF!</v>
      </c>
      <c r="HO2234" s="9" t="e">
        <f t="shared" ca="1" si="208"/>
        <v>#REF!</v>
      </c>
      <c r="HP2234" s="9" t="e">
        <f t="shared" ca="1" si="209"/>
        <v>#REF!</v>
      </c>
      <c r="HQ2234" s="9" t="e">
        <f ca="1">IF($GV2234=0,NA(),($GX2234*Controls!#REF!))</f>
        <v>#REF!</v>
      </c>
    </row>
    <row r="2235" spans="198:225" x14ac:dyDescent="0.25">
      <c r="GP2235" s="9" t="e">
        <f ca="1">INDIRECT(ADDRESS(ROW(),Controls!#REF!+30))</f>
        <v>#REF!</v>
      </c>
      <c r="GQ2235" s="9" t="e">
        <f ca="1">INDIRECT(ADDRESS(ROW(),Controls!#REF!+45))</f>
        <v>#REF!</v>
      </c>
      <c r="GR2235" s="9" t="e">
        <f ca="1">INDIRECT(ADDRESS(ROW(),Controls!#REF!+60))</f>
        <v>#REF!</v>
      </c>
      <c r="GS2235" s="9" t="e">
        <f ca="1">INDIRECT(ADDRESS(ROW(),Controls!#REF!+75))</f>
        <v>#REF!</v>
      </c>
      <c r="GT2235" s="9" t="e">
        <f ca="1">INDIRECT(ADDRESS(ROW(),Controls!#REF!+90))</f>
        <v>#REF!</v>
      </c>
      <c r="GU2235" s="9" t="e">
        <f ca="1">INDIRECT(ADDRESS(ROW(),Controls!#REF!+105))</f>
        <v>#REF!</v>
      </c>
      <c r="GV2235" s="9" t="e">
        <f ca="1">INDIRECT(ADDRESS(ROW(),Controls!#REF!+120))</f>
        <v>#REF!</v>
      </c>
      <c r="GW2235" s="9" t="e">
        <f ca="1">INDIRECT(ADDRESS(ROW(),Controls!#REF!+15))</f>
        <v>#REF!</v>
      </c>
      <c r="GX2235" s="9" t="e">
        <f ca="1">INDIRECT(ADDRESS(ROW(),Controls!#REF!+135))</f>
        <v>#REF!</v>
      </c>
      <c r="HJ2235" s="9" t="e">
        <f t="shared" ca="1" si="204"/>
        <v>#REF!</v>
      </c>
      <c r="HK2235" s="9" t="e">
        <f t="shared" ca="1" si="205"/>
        <v>#REF!</v>
      </c>
      <c r="HL2235" s="9" t="e">
        <f t="shared" ca="1" si="206"/>
        <v>#REF!</v>
      </c>
      <c r="HM2235" s="9" t="e">
        <f t="shared" ca="1" si="207"/>
        <v>#REF!</v>
      </c>
      <c r="HN2235" s="9" t="e">
        <f ca="1">SQRT($GS2235*(1-$GS2235/Controls!$D$15))</f>
        <v>#REF!</v>
      </c>
      <c r="HO2235" s="9" t="e">
        <f t="shared" ca="1" si="208"/>
        <v>#REF!</v>
      </c>
      <c r="HP2235" s="9" t="e">
        <f t="shared" ca="1" si="209"/>
        <v>#REF!</v>
      </c>
      <c r="HQ2235" s="9" t="e">
        <f ca="1">IF($GV2235=0,NA(),($GX2235*Controls!#REF!))</f>
        <v>#REF!</v>
      </c>
    </row>
    <row r="2236" spans="198:225" x14ac:dyDescent="0.25">
      <c r="GP2236" s="9" t="e">
        <f ca="1">INDIRECT(ADDRESS(ROW(),Controls!#REF!+30))</f>
        <v>#REF!</v>
      </c>
      <c r="GQ2236" s="9" t="e">
        <f ca="1">INDIRECT(ADDRESS(ROW(),Controls!#REF!+45))</f>
        <v>#REF!</v>
      </c>
      <c r="GR2236" s="9" t="e">
        <f ca="1">INDIRECT(ADDRESS(ROW(),Controls!#REF!+60))</f>
        <v>#REF!</v>
      </c>
      <c r="GS2236" s="9" t="e">
        <f ca="1">INDIRECT(ADDRESS(ROW(),Controls!#REF!+75))</f>
        <v>#REF!</v>
      </c>
      <c r="GT2236" s="9" t="e">
        <f ca="1">INDIRECT(ADDRESS(ROW(),Controls!#REF!+90))</f>
        <v>#REF!</v>
      </c>
      <c r="GU2236" s="9" t="e">
        <f ca="1">INDIRECT(ADDRESS(ROW(),Controls!#REF!+105))</f>
        <v>#REF!</v>
      </c>
      <c r="GV2236" s="9" t="e">
        <f ca="1">INDIRECT(ADDRESS(ROW(),Controls!#REF!+120))</f>
        <v>#REF!</v>
      </c>
      <c r="GW2236" s="9" t="e">
        <f ca="1">INDIRECT(ADDRESS(ROW(),Controls!#REF!+15))</f>
        <v>#REF!</v>
      </c>
      <c r="GX2236" s="9" t="e">
        <f ca="1">INDIRECT(ADDRESS(ROW(),Controls!#REF!+135))</f>
        <v>#REF!</v>
      </c>
      <c r="HJ2236" s="9" t="e">
        <f t="shared" ca="1" si="204"/>
        <v>#REF!</v>
      </c>
      <c r="HK2236" s="9" t="e">
        <f t="shared" ca="1" si="205"/>
        <v>#REF!</v>
      </c>
      <c r="HL2236" s="9" t="e">
        <f t="shared" ca="1" si="206"/>
        <v>#REF!</v>
      </c>
      <c r="HM2236" s="9" t="e">
        <f t="shared" ca="1" si="207"/>
        <v>#REF!</v>
      </c>
      <c r="HN2236" s="9" t="e">
        <f ca="1">SQRT($GS2236*(1-$GS2236/Controls!$D$15))</f>
        <v>#REF!</v>
      </c>
      <c r="HO2236" s="9" t="e">
        <f t="shared" ca="1" si="208"/>
        <v>#REF!</v>
      </c>
      <c r="HP2236" s="9" t="e">
        <f t="shared" ca="1" si="209"/>
        <v>#REF!</v>
      </c>
      <c r="HQ2236" s="9" t="e">
        <f ca="1">IF($GV2236=0,NA(),($GX2236*Controls!#REF!))</f>
        <v>#REF!</v>
      </c>
    </row>
    <row r="2237" spans="198:225" x14ac:dyDescent="0.25">
      <c r="GP2237" s="9" t="e">
        <f ca="1">INDIRECT(ADDRESS(ROW(),Controls!#REF!+30))</f>
        <v>#REF!</v>
      </c>
      <c r="GQ2237" s="9" t="e">
        <f ca="1">INDIRECT(ADDRESS(ROW(),Controls!#REF!+45))</f>
        <v>#REF!</v>
      </c>
      <c r="GR2237" s="9" t="e">
        <f ca="1">INDIRECT(ADDRESS(ROW(),Controls!#REF!+60))</f>
        <v>#REF!</v>
      </c>
      <c r="GS2237" s="9" t="e">
        <f ca="1">INDIRECT(ADDRESS(ROW(),Controls!#REF!+75))</f>
        <v>#REF!</v>
      </c>
      <c r="GT2237" s="9" t="e">
        <f ca="1">INDIRECT(ADDRESS(ROW(),Controls!#REF!+90))</f>
        <v>#REF!</v>
      </c>
      <c r="GU2237" s="9" t="e">
        <f ca="1">INDIRECT(ADDRESS(ROW(),Controls!#REF!+105))</f>
        <v>#REF!</v>
      </c>
      <c r="GV2237" s="9" t="e">
        <f ca="1">INDIRECT(ADDRESS(ROW(),Controls!#REF!+120))</f>
        <v>#REF!</v>
      </c>
      <c r="GW2237" s="9" t="e">
        <f ca="1">INDIRECT(ADDRESS(ROW(),Controls!#REF!+15))</f>
        <v>#REF!</v>
      </c>
      <c r="GX2237" s="9" t="e">
        <f ca="1">INDIRECT(ADDRESS(ROW(),Controls!#REF!+135))</f>
        <v>#REF!</v>
      </c>
      <c r="HJ2237" s="9" t="e">
        <f t="shared" ca="1" si="204"/>
        <v>#REF!</v>
      </c>
      <c r="HK2237" s="9" t="e">
        <f t="shared" ca="1" si="205"/>
        <v>#REF!</v>
      </c>
      <c r="HL2237" s="9" t="e">
        <f t="shared" ca="1" si="206"/>
        <v>#REF!</v>
      </c>
      <c r="HM2237" s="9" t="e">
        <f t="shared" ca="1" si="207"/>
        <v>#REF!</v>
      </c>
      <c r="HN2237" s="9" t="e">
        <f ca="1">SQRT($GS2237*(1-$GS2237/Controls!$D$15))</f>
        <v>#REF!</v>
      </c>
      <c r="HO2237" s="9" t="e">
        <f t="shared" ca="1" si="208"/>
        <v>#REF!</v>
      </c>
      <c r="HP2237" s="9" t="e">
        <f t="shared" ca="1" si="209"/>
        <v>#REF!</v>
      </c>
      <c r="HQ2237" s="9" t="e">
        <f ca="1">IF($GV2237=0,NA(),($GX2237*Controls!#REF!))</f>
        <v>#REF!</v>
      </c>
    </row>
    <row r="2238" spans="198:225" x14ac:dyDescent="0.25">
      <c r="GP2238" s="9" t="e">
        <f ca="1">INDIRECT(ADDRESS(ROW(),Controls!#REF!+30))</f>
        <v>#REF!</v>
      </c>
      <c r="GQ2238" s="9" t="e">
        <f ca="1">INDIRECT(ADDRESS(ROW(),Controls!#REF!+45))</f>
        <v>#REF!</v>
      </c>
      <c r="GR2238" s="9" t="e">
        <f ca="1">INDIRECT(ADDRESS(ROW(),Controls!#REF!+60))</f>
        <v>#REF!</v>
      </c>
      <c r="GS2238" s="9" t="e">
        <f ca="1">INDIRECT(ADDRESS(ROW(),Controls!#REF!+75))</f>
        <v>#REF!</v>
      </c>
      <c r="GT2238" s="9" t="e">
        <f ca="1">INDIRECT(ADDRESS(ROW(),Controls!#REF!+90))</f>
        <v>#REF!</v>
      </c>
      <c r="GU2238" s="9" t="e">
        <f ca="1">INDIRECT(ADDRESS(ROW(),Controls!#REF!+105))</f>
        <v>#REF!</v>
      </c>
      <c r="GV2238" s="9" t="e">
        <f ca="1">INDIRECT(ADDRESS(ROW(),Controls!#REF!+120))</f>
        <v>#REF!</v>
      </c>
      <c r="GW2238" s="9" t="e">
        <f ca="1">INDIRECT(ADDRESS(ROW(),Controls!#REF!+15))</f>
        <v>#REF!</v>
      </c>
      <c r="GX2238" s="9" t="e">
        <f ca="1">INDIRECT(ADDRESS(ROW(),Controls!#REF!+135))</f>
        <v>#REF!</v>
      </c>
      <c r="HJ2238" s="9" t="e">
        <f t="shared" ca="1" si="204"/>
        <v>#REF!</v>
      </c>
      <c r="HK2238" s="9" t="e">
        <f t="shared" ca="1" si="205"/>
        <v>#REF!</v>
      </c>
      <c r="HL2238" s="9" t="e">
        <f t="shared" ca="1" si="206"/>
        <v>#REF!</v>
      </c>
      <c r="HM2238" s="9" t="e">
        <f t="shared" ca="1" si="207"/>
        <v>#REF!</v>
      </c>
      <c r="HN2238" s="9" t="e">
        <f ca="1">SQRT($GS2238*(1-$GS2238/Controls!$D$15))</f>
        <v>#REF!</v>
      </c>
      <c r="HO2238" s="9" t="e">
        <f t="shared" ca="1" si="208"/>
        <v>#REF!</v>
      </c>
      <c r="HP2238" s="9" t="e">
        <f t="shared" ca="1" si="209"/>
        <v>#REF!</v>
      </c>
      <c r="HQ2238" s="9" t="e">
        <f ca="1">IF($GV2238=0,NA(),($GX2238*Controls!#REF!))</f>
        <v>#REF!</v>
      </c>
    </row>
    <row r="2239" spans="198:225" x14ac:dyDescent="0.25">
      <c r="GP2239" s="9" t="e">
        <f ca="1">INDIRECT(ADDRESS(ROW(),Controls!#REF!+30))</f>
        <v>#REF!</v>
      </c>
      <c r="GQ2239" s="9" t="e">
        <f ca="1">INDIRECT(ADDRESS(ROW(),Controls!#REF!+45))</f>
        <v>#REF!</v>
      </c>
      <c r="GR2239" s="9" t="e">
        <f ca="1">INDIRECT(ADDRESS(ROW(),Controls!#REF!+60))</f>
        <v>#REF!</v>
      </c>
      <c r="GS2239" s="9" t="e">
        <f ca="1">INDIRECT(ADDRESS(ROW(),Controls!#REF!+75))</f>
        <v>#REF!</v>
      </c>
      <c r="GT2239" s="9" t="e">
        <f ca="1">INDIRECT(ADDRESS(ROW(),Controls!#REF!+90))</f>
        <v>#REF!</v>
      </c>
      <c r="GU2239" s="9" t="e">
        <f ca="1">INDIRECT(ADDRESS(ROW(),Controls!#REF!+105))</f>
        <v>#REF!</v>
      </c>
      <c r="GV2239" s="9" t="e">
        <f ca="1">INDIRECT(ADDRESS(ROW(),Controls!#REF!+120))</f>
        <v>#REF!</v>
      </c>
      <c r="GW2239" s="9" t="e">
        <f ca="1">INDIRECT(ADDRESS(ROW(),Controls!#REF!+15))</f>
        <v>#REF!</v>
      </c>
      <c r="GX2239" s="9" t="e">
        <f ca="1">INDIRECT(ADDRESS(ROW(),Controls!#REF!+135))</f>
        <v>#REF!</v>
      </c>
      <c r="HJ2239" s="9" t="e">
        <f t="shared" ca="1" si="204"/>
        <v>#REF!</v>
      </c>
      <c r="HK2239" s="9" t="e">
        <f t="shared" ca="1" si="205"/>
        <v>#REF!</v>
      </c>
      <c r="HL2239" s="9" t="e">
        <f t="shared" ca="1" si="206"/>
        <v>#REF!</v>
      </c>
      <c r="HM2239" s="9" t="e">
        <f t="shared" ca="1" si="207"/>
        <v>#REF!</v>
      </c>
      <c r="HN2239" s="9" t="e">
        <f ca="1">SQRT($GS2239*(1-$GS2239/Controls!$D$15))</f>
        <v>#REF!</v>
      </c>
      <c r="HO2239" s="9" t="e">
        <f t="shared" ca="1" si="208"/>
        <v>#REF!</v>
      </c>
      <c r="HP2239" s="9" t="e">
        <f t="shared" ca="1" si="209"/>
        <v>#REF!</v>
      </c>
      <c r="HQ2239" s="9" t="e">
        <f ca="1">IF($GV2239=0,NA(),($GX2239*Controls!#REF!))</f>
        <v>#REF!</v>
      </c>
    </row>
    <row r="2240" spans="198:225" x14ac:dyDescent="0.25">
      <c r="GP2240" s="9" t="e">
        <f ca="1">INDIRECT(ADDRESS(ROW(),Controls!#REF!+30))</f>
        <v>#REF!</v>
      </c>
      <c r="GQ2240" s="9" t="e">
        <f ca="1">INDIRECT(ADDRESS(ROW(),Controls!#REF!+45))</f>
        <v>#REF!</v>
      </c>
      <c r="GR2240" s="9" t="e">
        <f ca="1">INDIRECT(ADDRESS(ROW(),Controls!#REF!+60))</f>
        <v>#REF!</v>
      </c>
      <c r="GS2240" s="9" t="e">
        <f ca="1">INDIRECT(ADDRESS(ROW(),Controls!#REF!+75))</f>
        <v>#REF!</v>
      </c>
      <c r="GT2240" s="9" t="e">
        <f ca="1">INDIRECT(ADDRESS(ROW(),Controls!#REF!+90))</f>
        <v>#REF!</v>
      </c>
      <c r="GU2240" s="9" t="e">
        <f ca="1">INDIRECT(ADDRESS(ROW(),Controls!#REF!+105))</f>
        <v>#REF!</v>
      </c>
      <c r="GV2240" s="9" t="e">
        <f ca="1">INDIRECT(ADDRESS(ROW(),Controls!#REF!+120))</f>
        <v>#REF!</v>
      </c>
      <c r="GW2240" s="9" t="e">
        <f ca="1">INDIRECT(ADDRESS(ROW(),Controls!#REF!+15))</f>
        <v>#REF!</v>
      </c>
      <c r="GX2240" s="9" t="e">
        <f ca="1">INDIRECT(ADDRESS(ROW(),Controls!#REF!+135))</f>
        <v>#REF!</v>
      </c>
      <c r="HJ2240" s="9" t="e">
        <f t="shared" ca="1" si="204"/>
        <v>#REF!</v>
      </c>
      <c r="HK2240" s="9" t="e">
        <f t="shared" ca="1" si="205"/>
        <v>#REF!</v>
      </c>
      <c r="HL2240" s="9" t="e">
        <f t="shared" ca="1" si="206"/>
        <v>#REF!</v>
      </c>
      <c r="HM2240" s="9" t="e">
        <f t="shared" ca="1" si="207"/>
        <v>#REF!</v>
      </c>
      <c r="HN2240" s="9" t="e">
        <f ca="1">SQRT($GS2240*(1-$GS2240/Controls!$D$15))</f>
        <v>#REF!</v>
      </c>
      <c r="HO2240" s="9" t="e">
        <f t="shared" ca="1" si="208"/>
        <v>#REF!</v>
      </c>
      <c r="HP2240" s="9" t="e">
        <f t="shared" ca="1" si="209"/>
        <v>#REF!</v>
      </c>
      <c r="HQ2240" s="9" t="e">
        <f ca="1">IF($GV2240=0,NA(),($GX2240*Controls!#REF!))</f>
        <v>#REF!</v>
      </c>
    </row>
    <row r="2241" spans="198:225" x14ac:dyDescent="0.25">
      <c r="GP2241" s="9" t="e">
        <f ca="1">INDIRECT(ADDRESS(ROW(),Controls!#REF!+30))</f>
        <v>#REF!</v>
      </c>
      <c r="GQ2241" s="9" t="e">
        <f ca="1">INDIRECT(ADDRESS(ROW(),Controls!#REF!+45))</f>
        <v>#REF!</v>
      </c>
      <c r="GR2241" s="9" t="e">
        <f ca="1">INDIRECT(ADDRESS(ROW(),Controls!#REF!+60))</f>
        <v>#REF!</v>
      </c>
      <c r="GS2241" s="9" t="e">
        <f ca="1">INDIRECT(ADDRESS(ROW(),Controls!#REF!+75))</f>
        <v>#REF!</v>
      </c>
      <c r="GT2241" s="9" t="e">
        <f ca="1">INDIRECT(ADDRESS(ROW(),Controls!#REF!+90))</f>
        <v>#REF!</v>
      </c>
      <c r="GU2241" s="9" t="e">
        <f ca="1">INDIRECT(ADDRESS(ROW(),Controls!#REF!+105))</f>
        <v>#REF!</v>
      </c>
      <c r="GV2241" s="9" t="e">
        <f ca="1">INDIRECT(ADDRESS(ROW(),Controls!#REF!+120))</f>
        <v>#REF!</v>
      </c>
      <c r="GW2241" s="9" t="e">
        <f ca="1">INDIRECT(ADDRESS(ROW(),Controls!#REF!+15))</f>
        <v>#REF!</v>
      </c>
      <c r="GX2241" s="9" t="e">
        <f ca="1">INDIRECT(ADDRESS(ROW(),Controls!#REF!+135))</f>
        <v>#REF!</v>
      </c>
      <c r="HJ2241" s="9" t="e">
        <f t="shared" ref="HJ2241:HJ2304" ca="1" si="210">IF($GV2241=0,NA(),MAX($GP2241,0.01)/$GQ2241)</f>
        <v>#REF!</v>
      </c>
      <c r="HK2241" s="9" t="e">
        <f t="shared" ref="HK2241:HK2304" ca="1" si="211">IF($GV2241=0,NA(),($GP2241-$GQ2241)/$GV2241)</f>
        <v>#REF!</v>
      </c>
      <c r="HL2241" s="9" t="e">
        <f t="shared" ref="HL2241:HL2304" ca="1" si="212">IF($GV2241=0,NA(),MAX($GU2241/$GT2241,0.01))</f>
        <v>#REF!</v>
      </c>
      <c r="HM2241" s="9" t="e">
        <f t="shared" ref="HM2241:HM2304" ca="1" si="213">IF($GV2241=0,NA(),($GU2241-$GT2241)/$GV2241)</f>
        <v>#REF!</v>
      </c>
      <c r="HN2241" s="9" t="e">
        <f ca="1">SQRT($GS2241*(1-$GS2241/Controls!$D$15))</f>
        <v>#REF!</v>
      </c>
      <c r="HO2241" s="9" t="e">
        <f t="shared" ref="HO2241:HO2304" ca="1" si="214">IF($HN2241=0,0,$GR2241/$HN2241)</f>
        <v>#REF!</v>
      </c>
      <c r="HP2241" s="9" t="e">
        <f t="shared" ref="HP2241:HP2304" ca="1" si="215">IF($GV2241=0,NA(),$GW2241/$GV2241)</f>
        <v>#REF!</v>
      </c>
      <c r="HQ2241" s="9" t="e">
        <f ca="1">IF($GV2241=0,NA(),($GX2241*Controls!#REF!))</f>
        <v>#REF!</v>
      </c>
    </row>
    <row r="2242" spans="198:225" x14ac:dyDescent="0.25">
      <c r="GP2242" s="9" t="e">
        <f ca="1">INDIRECT(ADDRESS(ROW(),Controls!#REF!+30))</f>
        <v>#REF!</v>
      </c>
      <c r="GQ2242" s="9" t="e">
        <f ca="1">INDIRECT(ADDRESS(ROW(),Controls!#REF!+45))</f>
        <v>#REF!</v>
      </c>
      <c r="GR2242" s="9" t="e">
        <f ca="1">INDIRECT(ADDRESS(ROW(),Controls!#REF!+60))</f>
        <v>#REF!</v>
      </c>
      <c r="GS2242" s="9" t="e">
        <f ca="1">INDIRECT(ADDRESS(ROW(),Controls!#REF!+75))</f>
        <v>#REF!</v>
      </c>
      <c r="GT2242" s="9" t="e">
        <f ca="1">INDIRECT(ADDRESS(ROW(),Controls!#REF!+90))</f>
        <v>#REF!</v>
      </c>
      <c r="GU2242" s="9" t="e">
        <f ca="1">INDIRECT(ADDRESS(ROW(),Controls!#REF!+105))</f>
        <v>#REF!</v>
      </c>
      <c r="GV2242" s="9" t="e">
        <f ca="1">INDIRECT(ADDRESS(ROW(),Controls!#REF!+120))</f>
        <v>#REF!</v>
      </c>
      <c r="GW2242" s="9" t="e">
        <f ca="1">INDIRECT(ADDRESS(ROW(),Controls!#REF!+15))</f>
        <v>#REF!</v>
      </c>
      <c r="GX2242" s="9" t="e">
        <f ca="1">INDIRECT(ADDRESS(ROW(),Controls!#REF!+135))</f>
        <v>#REF!</v>
      </c>
      <c r="HJ2242" s="9" t="e">
        <f t="shared" ca="1" si="210"/>
        <v>#REF!</v>
      </c>
      <c r="HK2242" s="9" t="e">
        <f t="shared" ca="1" si="211"/>
        <v>#REF!</v>
      </c>
      <c r="HL2242" s="9" t="e">
        <f t="shared" ca="1" si="212"/>
        <v>#REF!</v>
      </c>
      <c r="HM2242" s="9" t="e">
        <f t="shared" ca="1" si="213"/>
        <v>#REF!</v>
      </c>
      <c r="HN2242" s="9" t="e">
        <f ca="1">SQRT($GS2242*(1-$GS2242/Controls!$D$15))</f>
        <v>#REF!</v>
      </c>
      <c r="HO2242" s="9" t="e">
        <f t="shared" ca="1" si="214"/>
        <v>#REF!</v>
      </c>
      <c r="HP2242" s="9" t="e">
        <f t="shared" ca="1" si="215"/>
        <v>#REF!</v>
      </c>
      <c r="HQ2242" s="9" t="e">
        <f ca="1">IF($GV2242=0,NA(),($GX2242*Controls!#REF!))</f>
        <v>#REF!</v>
      </c>
    </row>
    <row r="2243" spans="198:225" x14ac:dyDescent="0.25">
      <c r="GP2243" s="9" t="e">
        <f ca="1">INDIRECT(ADDRESS(ROW(),Controls!#REF!+30))</f>
        <v>#REF!</v>
      </c>
      <c r="GQ2243" s="9" t="e">
        <f ca="1">INDIRECT(ADDRESS(ROW(),Controls!#REF!+45))</f>
        <v>#REF!</v>
      </c>
      <c r="GR2243" s="9" t="e">
        <f ca="1">INDIRECT(ADDRESS(ROW(),Controls!#REF!+60))</f>
        <v>#REF!</v>
      </c>
      <c r="GS2243" s="9" t="e">
        <f ca="1">INDIRECT(ADDRESS(ROW(),Controls!#REF!+75))</f>
        <v>#REF!</v>
      </c>
      <c r="GT2243" s="9" t="e">
        <f ca="1">INDIRECT(ADDRESS(ROW(),Controls!#REF!+90))</f>
        <v>#REF!</v>
      </c>
      <c r="GU2243" s="9" t="e">
        <f ca="1">INDIRECT(ADDRESS(ROW(),Controls!#REF!+105))</f>
        <v>#REF!</v>
      </c>
      <c r="GV2243" s="9" t="e">
        <f ca="1">INDIRECT(ADDRESS(ROW(),Controls!#REF!+120))</f>
        <v>#REF!</v>
      </c>
      <c r="GW2243" s="9" t="e">
        <f ca="1">INDIRECT(ADDRESS(ROW(),Controls!#REF!+15))</f>
        <v>#REF!</v>
      </c>
      <c r="GX2243" s="9" t="e">
        <f ca="1">INDIRECT(ADDRESS(ROW(),Controls!#REF!+135))</f>
        <v>#REF!</v>
      </c>
      <c r="HJ2243" s="9" t="e">
        <f t="shared" ca="1" si="210"/>
        <v>#REF!</v>
      </c>
      <c r="HK2243" s="9" t="e">
        <f t="shared" ca="1" si="211"/>
        <v>#REF!</v>
      </c>
      <c r="HL2243" s="9" t="e">
        <f t="shared" ca="1" si="212"/>
        <v>#REF!</v>
      </c>
      <c r="HM2243" s="9" t="e">
        <f t="shared" ca="1" si="213"/>
        <v>#REF!</v>
      </c>
      <c r="HN2243" s="9" t="e">
        <f ca="1">SQRT($GS2243*(1-$GS2243/Controls!$D$15))</f>
        <v>#REF!</v>
      </c>
      <c r="HO2243" s="9" t="e">
        <f t="shared" ca="1" si="214"/>
        <v>#REF!</v>
      </c>
      <c r="HP2243" s="9" t="e">
        <f t="shared" ca="1" si="215"/>
        <v>#REF!</v>
      </c>
      <c r="HQ2243" s="9" t="e">
        <f ca="1">IF($GV2243=0,NA(),($GX2243*Controls!#REF!))</f>
        <v>#REF!</v>
      </c>
    </row>
    <row r="2244" spans="198:225" x14ac:dyDescent="0.25">
      <c r="GP2244" s="9" t="e">
        <f ca="1">INDIRECT(ADDRESS(ROW(),Controls!#REF!+30))</f>
        <v>#REF!</v>
      </c>
      <c r="GQ2244" s="9" t="e">
        <f ca="1">INDIRECT(ADDRESS(ROW(),Controls!#REF!+45))</f>
        <v>#REF!</v>
      </c>
      <c r="GR2244" s="9" t="e">
        <f ca="1">INDIRECT(ADDRESS(ROW(),Controls!#REF!+60))</f>
        <v>#REF!</v>
      </c>
      <c r="GS2244" s="9" t="e">
        <f ca="1">INDIRECT(ADDRESS(ROW(),Controls!#REF!+75))</f>
        <v>#REF!</v>
      </c>
      <c r="GT2244" s="9" t="e">
        <f ca="1">INDIRECT(ADDRESS(ROW(),Controls!#REF!+90))</f>
        <v>#REF!</v>
      </c>
      <c r="GU2244" s="9" t="e">
        <f ca="1">INDIRECT(ADDRESS(ROW(),Controls!#REF!+105))</f>
        <v>#REF!</v>
      </c>
      <c r="GV2244" s="9" t="e">
        <f ca="1">INDIRECT(ADDRESS(ROW(),Controls!#REF!+120))</f>
        <v>#REF!</v>
      </c>
      <c r="GW2244" s="9" t="e">
        <f ca="1">INDIRECT(ADDRESS(ROW(),Controls!#REF!+15))</f>
        <v>#REF!</v>
      </c>
      <c r="GX2244" s="9" t="e">
        <f ca="1">INDIRECT(ADDRESS(ROW(),Controls!#REF!+135))</f>
        <v>#REF!</v>
      </c>
      <c r="HJ2244" s="9" t="e">
        <f t="shared" ca="1" si="210"/>
        <v>#REF!</v>
      </c>
      <c r="HK2244" s="9" t="e">
        <f t="shared" ca="1" si="211"/>
        <v>#REF!</v>
      </c>
      <c r="HL2244" s="9" t="e">
        <f t="shared" ca="1" si="212"/>
        <v>#REF!</v>
      </c>
      <c r="HM2244" s="9" t="e">
        <f t="shared" ca="1" si="213"/>
        <v>#REF!</v>
      </c>
      <c r="HN2244" s="9" t="e">
        <f ca="1">SQRT($GS2244*(1-$GS2244/Controls!$D$15))</f>
        <v>#REF!</v>
      </c>
      <c r="HO2244" s="9" t="e">
        <f t="shared" ca="1" si="214"/>
        <v>#REF!</v>
      </c>
      <c r="HP2244" s="9" t="e">
        <f t="shared" ca="1" si="215"/>
        <v>#REF!</v>
      </c>
      <c r="HQ2244" s="9" t="e">
        <f ca="1">IF($GV2244=0,NA(),($GX2244*Controls!#REF!))</f>
        <v>#REF!</v>
      </c>
    </row>
    <row r="2245" spans="198:225" x14ac:dyDescent="0.25">
      <c r="GP2245" s="9" t="e">
        <f ca="1">INDIRECT(ADDRESS(ROW(),Controls!#REF!+30))</f>
        <v>#REF!</v>
      </c>
      <c r="GQ2245" s="9" t="e">
        <f ca="1">INDIRECT(ADDRESS(ROW(),Controls!#REF!+45))</f>
        <v>#REF!</v>
      </c>
      <c r="GR2245" s="9" t="e">
        <f ca="1">INDIRECT(ADDRESS(ROW(),Controls!#REF!+60))</f>
        <v>#REF!</v>
      </c>
      <c r="GS2245" s="9" t="e">
        <f ca="1">INDIRECT(ADDRESS(ROW(),Controls!#REF!+75))</f>
        <v>#REF!</v>
      </c>
      <c r="GT2245" s="9" t="e">
        <f ca="1">INDIRECT(ADDRESS(ROW(),Controls!#REF!+90))</f>
        <v>#REF!</v>
      </c>
      <c r="GU2245" s="9" t="e">
        <f ca="1">INDIRECT(ADDRESS(ROW(),Controls!#REF!+105))</f>
        <v>#REF!</v>
      </c>
      <c r="GV2245" s="9" t="e">
        <f ca="1">INDIRECT(ADDRESS(ROW(),Controls!#REF!+120))</f>
        <v>#REF!</v>
      </c>
      <c r="GW2245" s="9" t="e">
        <f ca="1">INDIRECT(ADDRESS(ROW(),Controls!#REF!+15))</f>
        <v>#REF!</v>
      </c>
      <c r="GX2245" s="9" t="e">
        <f ca="1">INDIRECT(ADDRESS(ROW(),Controls!#REF!+135))</f>
        <v>#REF!</v>
      </c>
      <c r="HJ2245" s="9" t="e">
        <f t="shared" ca="1" si="210"/>
        <v>#REF!</v>
      </c>
      <c r="HK2245" s="9" t="e">
        <f t="shared" ca="1" si="211"/>
        <v>#REF!</v>
      </c>
      <c r="HL2245" s="9" t="e">
        <f t="shared" ca="1" si="212"/>
        <v>#REF!</v>
      </c>
      <c r="HM2245" s="9" t="e">
        <f t="shared" ca="1" si="213"/>
        <v>#REF!</v>
      </c>
      <c r="HN2245" s="9" t="e">
        <f ca="1">SQRT($GS2245*(1-$GS2245/Controls!$D$15))</f>
        <v>#REF!</v>
      </c>
      <c r="HO2245" s="9" t="e">
        <f t="shared" ca="1" si="214"/>
        <v>#REF!</v>
      </c>
      <c r="HP2245" s="9" t="e">
        <f t="shared" ca="1" si="215"/>
        <v>#REF!</v>
      </c>
      <c r="HQ2245" s="9" t="e">
        <f ca="1">IF($GV2245=0,NA(),($GX2245*Controls!#REF!))</f>
        <v>#REF!</v>
      </c>
    </row>
    <row r="2246" spans="198:225" x14ac:dyDescent="0.25">
      <c r="GP2246" s="9" t="e">
        <f ca="1">INDIRECT(ADDRESS(ROW(),Controls!#REF!+30))</f>
        <v>#REF!</v>
      </c>
      <c r="GQ2246" s="9" t="e">
        <f ca="1">INDIRECT(ADDRESS(ROW(),Controls!#REF!+45))</f>
        <v>#REF!</v>
      </c>
      <c r="GR2246" s="9" t="e">
        <f ca="1">INDIRECT(ADDRESS(ROW(),Controls!#REF!+60))</f>
        <v>#REF!</v>
      </c>
      <c r="GS2246" s="9" t="e">
        <f ca="1">INDIRECT(ADDRESS(ROW(),Controls!#REF!+75))</f>
        <v>#REF!</v>
      </c>
      <c r="GT2246" s="9" t="e">
        <f ca="1">INDIRECT(ADDRESS(ROW(),Controls!#REF!+90))</f>
        <v>#REF!</v>
      </c>
      <c r="GU2246" s="9" t="e">
        <f ca="1">INDIRECT(ADDRESS(ROW(),Controls!#REF!+105))</f>
        <v>#REF!</v>
      </c>
      <c r="GV2246" s="9" t="e">
        <f ca="1">INDIRECT(ADDRESS(ROW(),Controls!#REF!+120))</f>
        <v>#REF!</v>
      </c>
      <c r="GW2246" s="9" t="e">
        <f ca="1">INDIRECT(ADDRESS(ROW(),Controls!#REF!+15))</f>
        <v>#REF!</v>
      </c>
      <c r="GX2246" s="9" t="e">
        <f ca="1">INDIRECT(ADDRESS(ROW(),Controls!#REF!+135))</f>
        <v>#REF!</v>
      </c>
      <c r="HJ2246" s="9" t="e">
        <f t="shared" ca="1" si="210"/>
        <v>#REF!</v>
      </c>
      <c r="HK2246" s="9" t="e">
        <f t="shared" ca="1" si="211"/>
        <v>#REF!</v>
      </c>
      <c r="HL2246" s="9" t="e">
        <f t="shared" ca="1" si="212"/>
        <v>#REF!</v>
      </c>
      <c r="HM2246" s="9" t="e">
        <f t="shared" ca="1" si="213"/>
        <v>#REF!</v>
      </c>
      <c r="HN2246" s="9" t="e">
        <f ca="1">SQRT($GS2246*(1-$GS2246/Controls!$D$15))</f>
        <v>#REF!</v>
      </c>
      <c r="HO2246" s="9" t="e">
        <f t="shared" ca="1" si="214"/>
        <v>#REF!</v>
      </c>
      <c r="HP2246" s="9" t="e">
        <f t="shared" ca="1" si="215"/>
        <v>#REF!</v>
      </c>
      <c r="HQ2246" s="9" t="e">
        <f ca="1">IF($GV2246=0,NA(),($GX2246*Controls!#REF!))</f>
        <v>#REF!</v>
      </c>
    </row>
    <row r="2247" spans="198:225" x14ac:dyDescent="0.25">
      <c r="GP2247" s="9" t="e">
        <f ca="1">INDIRECT(ADDRESS(ROW(),Controls!#REF!+30))</f>
        <v>#REF!</v>
      </c>
      <c r="GQ2247" s="9" t="e">
        <f ca="1">INDIRECT(ADDRESS(ROW(),Controls!#REF!+45))</f>
        <v>#REF!</v>
      </c>
      <c r="GR2247" s="9" t="e">
        <f ca="1">INDIRECT(ADDRESS(ROW(),Controls!#REF!+60))</f>
        <v>#REF!</v>
      </c>
      <c r="GS2247" s="9" t="e">
        <f ca="1">INDIRECT(ADDRESS(ROW(),Controls!#REF!+75))</f>
        <v>#REF!</v>
      </c>
      <c r="GT2247" s="9" t="e">
        <f ca="1">INDIRECT(ADDRESS(ROW(),Controls!#REF!+90))</f>
        <v>#REF!</v>
      </c>
      <c r="GU2247" s="9" t="e">
        <f ca="1">INDIRECT(ADDRESS(ROW(),Controls!#REF!+105))</f>
        <v>#REF!</v>
      </c>
      <c r="GV2247" s="9" t="e">
        <f ca="1">INDIRECT(ADDRESS(ROW(),Controls!#REF!+120))</f>
        <v>#REF!</v>
      </c>
      <c r="GW2247" s="9" t="e">
        <f ca="1">INDIRECT(ADDRESS(ROW(),Controls!#REF!+15))</f>
        <v>#REF!</v>
      </c>
      <c r="GX2247" s="9" t="e">
        <f ca="1">INDIRECT(ADDRESS(ROW(),Controls!#REF!+135))</f>
        <v>#REF!</v>
      </c>
      <c r="HJ2247" s="9" t="e">
        <f t="shared" ca="1" si="210"/>
        <v>#REF!</v>
      </c>
      <c r="HK2247" s="9" t="e">
        <f t="shared" ca="1" si="211"/>
        <v>#REF!</v>
      </c>
      <c r="HL2247" s="9" t="e">
        <f t="shared" ca="1" si="212"/>
        <v>#REF!</v>
      </c>
      <c r="HM2247" s="9" t="e">
        <f t="shared" ca="1" si="213"/>
        <v>#REF!</v>
      </c>
      <c r="HN2247" s="9" t="e">
        <f ca="1">SQRT($GS2247*(1-$GS2247/Controls!$D$15))</f>
        <v>#REF!</v>
      </c>
      <c r="HO2247" s="9" t="e">
        <f t="shared" ca="1" si="214"/>
        <v>#REF!</v>
      </c>
      <c r="HP2247" s="9" t="e">
        <f t="shared" ca="1" si="215"/>
        <v>#REF!</v>
      </c>
      <c r="HQ2247" s="9" t="e">
        <f ca="1">IF($GV2247=0,NA(),($GX2247*Controls!#REF!))</f>
        <v>#REF!</v>
      </c>
    </row>
    <row r="2248" spans="198:225" x14ac:dyDescent="0.25">
      <c r="GP2248" s="9" t="e">
        <f ca="1">INDIRECT(ADDRESS(ROW(),Controls!#REF!+30))</f>
        <v>#REF!</v>
      </c>
      <c r="GQ2248" s="9" t="e">
        <f ca="1">INDIRECT(ADDRESS(ROW(),Controls!#REF!+45))</f>
        <v>#REF!</v>
      </c>
      <c r="GR2248" s="9" t="e">
        <f ca="1">INDIRECT(ADDRESS(ROW(),Controls!#REF!+60))</f>
        <v>#REF!</v>
      </c>
      <c r="GS2248" s="9" t="e">
        <f ca="1">INDIRECT(ADDRESS(ROW(),Controls!#REF!+75))</f>
        <v>#REF!</v>
      </c>
      <c r="GT2248" s="9" t="e">
        <f ca="1">INDIRECT(ADDRESS(ROW(),Controls!#REF!+90))</f>
        <v>#REF!</v>
      </c>
      <c r="GU2248" s="9" t="e">
        <f ca="1">INDIRECT(ADDRESS(ROW(),Controls!#REF!+105))</f>
        <v>#REF!</v>
      </c>
      <c r="GV2248" s="9" t="e">
        <f ca="1">INDIRECT(ADDRESS(ROW(),Controls!#REF!+120))</f>
        <v>#REF!</v>
      </c>
      <c r="GW2248" s="9" t="e">
        <f ca="1">INDIRECT(ADDRESS(ROW(),Controls!#REF!+15))</f>
        <v>#REF!</v>
      </c>
      <c r="GX2248" s="9" t="e">
        <f ca="1">INDIRECT(ADDRESS(ROW(),Controls!#REF!+135))</f>
        <v>#REF!</v>
      </c>
      <c r="HJ2248" s="9" t="e">
        <f t="shared" ca="1" si="210"/>
        <v>#REF!</v>
      </c>
      <c r="HK2248" s="9" t="e">
        <f t="shared" ca="1" si="211"/>
        <v>#REF!</v>
      </c>
      <c r="HL2248" s="9" t="e">
        <f t="shared" ca="1" si="212"/>
        <v>#REF!</v>
      </c>
      <c r="HM2248" s="9" t="e">
        <f t="shared" ca="1" si="213"/>
        <v>#REF!</v>
      </c>
      <c r="HN2248" s="9" t="e">
        <f ca="1">SQRT($GS2248*(1-$GS2248/Controls!$D$15))</f>
        <v>#REF!</v>
      </c>
      <c r="HO2248" s="9" t="e">
        <f t="shared" ca="1" si="214"/>
        <v>#REF!</v>
      </c>
      <c r="HP2248" s="9" t="e">
        <f t="shared" ca="1" si="215"/>
        <v>#REF!</v>
      </c>
      <c r="HQ2248" s="9" t="e">
        <f ca="1">IF($GV2248=0,NA(),($GX2248*Controls!#REF!))</f>
        <v>#REF!</v>
      </c>
    </row>
    <row r="2249" spans="198:225" x14ac:dyDescent="0.25">
      <c r="GP2249" s="9" t="e">
        <f ca="1">INDIRECT(ADDRESS(ROW(),Controls!#REF!+30))</f>
        <v>#REF!</v>
      </c>
      <c r="GQ2249" s="9" t="e">
        <f ca="1">INDIRECT(ADDRESS(ROW(),Controls!#REF!+45))</f>
        <v>#REF!</v>
      </c>
      <c r="GR2249" s="9" t="e">
        <f ca="1">INDIRECT(ADDRESS(ROW(),Controls!#REF!+60))</f>
        <v>#REF!</v>
      </c>
      <c r="GS2249" s="9" t="e">
        <f ca="1">INDIRECT(ADDRESS(ROW(),Controls!#REF!+75))</f>
        <v>#REF!</v>
      </c>
      <c r="GT2249" s="9" t="e">
        <f ca="1">INDIRECT(ADDRESS(ROW(),Controls!#REF!+90))</f>
        <v>#REF!</v>
      </c>
      <c r="GU2249" s="9" t="e">
        <f ca="1">INDIRECT(ADDRESS(ROW(),Controls!#REF!+105))</f>
        <v>#REF!</v>
      </c>
      <c r="GV2249" s="9" t="e">
        <f ca="1">INDIRECT(ADDRESS(ROW(),Controls!#REF!+120))</f>
        <v>#REF!</v>
      </c>
      <c r="GW2249" s="9" t="e">
        <f ca="1">INDIRECT(ADDRESS(ROW(),Controls!#REF!+15))</f>
        <v>#REF!</v>
      </c>
      <c r="GX2249" s="9" t="e">
        <f ca="1">INDIRECT(ADDRESS(ROW(),Controls!#REF!+135))</f>
        <v>#REF!</v>
      </c>
      <c r="HJ2249" s="9" t="e">
        <f t="shared" ca="1" si="210"/>
        <v>#REF!</v>
      </c>
      <c r="HK2249" s="9" t="e">
        <f t="shared" ca="1" si="211"/>
        <v>#REF!</v>
      </c>
      <c r="HL2249" s="9" t="e">
        <f t="shared" ca="1" si="212"/>
        <v>#REF!</v>
      </c>
      <c r="HM2249" s="9" t="e">
        <f t="shared" ca="1" si="213"/>
        <v>#REF!</v>
      </c>
      <c r="HN2249" s="9" t="e">
        <f ca="1">SQRT($GS2249*(1-$GS2249/Controls!$D$15))</f>
        <v>#REF!</v>
      </c>
      <c r="HO2249" s="9" t="e">
        <f t="shared" ca="1" si="214"/>
        <v>#REF!</v>
      </c>
      <c r="HP2249" s="9" t="e">
        <f t="shared" ca="1" si="215"/>
        <v>#REF!</v>
      </c>
      <c r="HQ2249" s="9" t="e">
        <f ca="1">IF($GV2249=0,NA(),($GX2249*Controls!#REF!))</f>
        <v>#REF!</v>
      </c>
    </row>
    <row r="2250" spans="198:225" x14ac:dyDescent="0.25">
      <c r="GP2250" s="9" t="e">
        <f ca="1">INDIRECT(ADDRESS(ROW(),Controls!#REF!+30))</f>
        <v>#REF!</v>
      </c>
      <c r="GQ2250" s="9" t="e">
        <f ca="1">INDIRECT(ADDRESS(ROW(),Controls!#REF!+45))</f>
        <v>#REF!</v>
      </c>
      <c r="GR2250" s="9" t="e">
        <f ca="1">INDIRECT(ADDRESS(ROW(),Controls!#REF!+60))</f>
        <v>#REF!</v>
      </c>
      <c r="GS2250" s="9" t="e">
        <f ca="1">INDIRECT(ADDRESS(ROW(),Controls!#REF!+75))</f>
        <v>#REF!</v>
      </c>
      <c r="GT2250" s="9" t="e">
        <f ca="1">INDIRECT(ADDRESS(ROW(),Controls!#REF!+90))</f>
        <v>#REF!</v>
      </c>
      <c r="GU2250" s="9" t="e">
        <f ca="1">INDIRECT(ADDRESS(ROW(),Controls!#REF!+105))</f>
        <v>#REF!</v>
      </c>
      <c r="GV2250" s="9" t="e">
        <f ca="1">INDIRECT(ADDRESS(ROW(),Controls!#REF!+120))</f>
        <v>#REF!</v>
      </c>
      <c r="GW2250" s="9" t="e">
        <f ca="1">INDIRECT(ADDRESS(ROW(),Controls!#REF!+15))</f>
        <v>#REF!</v>
      </c>
      <c r="GX2250" s="9" t="e">
        <f ca="1">INDIRECT(ADDRESS(ROW(),Controls!#REF!+135))</f>
        <v>#REF!</v>
      </c>
      <c r="HJ2250" s="9" t="e">
        <f t="shared" ca="1" si="210"/>
        <v>#REF!</v>
      </c>
      <c r="HK2250" s="9" t="e">
        <f t="shared" ca="1" si="211"/>
        <v>#REF!</v>
      </c>
      <c r="HL2250" s="9" t="e">
        <f t="shared" ca="1" si="212"/>
        <v>#REF!</v>
      </c>
      <c r="HM2250" s="9" t="e">
        <f t="shared" ca="1" si="213"/>
        <v>#REF!</v>
      </c>
      <c r="HN2250" s="9" t="e">
        <f ca="1">SQRT($GS2250*(1-$GS2250/Controls!$D$15))</f>
        <v>#REF!</v>
      </c>
      <c r="HO2250" s="9" t="e">
        <f t="shared" ca="1" si="214"/>
        <v>#REF!</v>
      </c>
      <c r="HP2250" s="9" t="e">
        <f t="shared" ca="1" si="215"/>
        <v>#REF!</v>
      </c>
      <c r="HQ2250" s="9" t="e">
        <f ca="1">IF($GV2250=0,NA(),($GX2250*Controls!#REF!))</f>
        <v>#REF!</v>
      </c>
    </row>
    <row r="2251" spans="198:225" x14ac:dyDescent="0.25">
      <c r="GP2251" s="9" t="e">
        <f ca="1">INDIRECT(ADDRESS(ROW(),Controls!#REF!+30))</f>
        <v>#REF!</v>
      </c>
      <c r="GQ2251" s="9" t="e">
        <f ca="1">INDIRECT(ADDRESS(ROW(),Controls!#REF!+45))</f>
        <v>#REF!</v>
      </c>
      <c r="GR2251" s="9" t="e">
        <f ca="1">INDIRECT(ADDRESS(ROW(),Controls!#REF!+60))</f>
        <v>#REF!</v>
      </c>
      <c r="GS2251" s="9" t="e">
        <f ca="1">INDIRECT(ADDRESS(ROW(),Controls!#REF!+75))</f>
        <v>#REF!</v>
      </c>
      <c r="GT2251" s="9" t="e">
        <f ca="1">INDIRECT(ADDRESS(ROW(),Controls!#REF!+90))</f>
        <v>#REF!</v>
      </c>
      <c r="GU2251" s="9" t="e">
        <f ca="1">INDIRECT(ADDRESS(ROW(),Controls!#REF!+105))</f>
        <v>#REF!</v>
      </c>
      <c r="GV2251" s="9" t="e">
        <f ca="1">INDIRECT(ADDRESS(ROW(),Controls!#REF!+120))</f>
        <v>#REF!</v>
      </c>
      <c r="GW2251" s="9" t="e">
        <f ca="1">INDIRECT(ADDRESS(ROW(),Controls!#REF!+15))</f>
        <v>#REF!</v>
      </c>
      <c r="GX2251" s="9" t="e">
        <f ca="1">INDIRECT(ADDRESS(ROW(),Controls!#REF!+135))</f>
        <v>#REF!</v>
      </c>
      <c r="HJ2251" s="9" t="e">
        <f t="shared" ca="1" si="210"/>
        <v>#REF!</v>
      </c>
      <c r="HK2251" s="9" t="e">
        <f t="shared" ca="1" si="211"/>
        <v>#REF!</v>
      </c>
      <c r="HL2251" s="9" t="e">
        <f t="shared" ca="1" si="212"/>
        <v>#REF!</v>
      </c>
      <c r="HM2251" s="9" t="e">
        <f t="shared" ca="1" si="213"/>
        <v>#REF!</v>
      </c>
      <c r="HN2251" s="9" t="e">
        <f ca="1">SQRT($GS2251*(1-$GS2251/Controls!$D$15))</f>
        <v>#REF!</v>
      </c>
      <c r="HO2251" s="9" t="e">
        <f t="shared" ca="1" si="214"/>
        <v>#REF!</v>
      </c>
      <c r="HP2251" s="9" t="e">
        <f t="shared" ca="1" si="215"/>
        <v>#REF!</v>
      </c>
      <c r="HQ2251" s="9" t="e">
        <f ca="1">IF($GV2251=0,NA(),($GX2251*Controls!#REF!))</f>
        <v>#REF!</v>
      </c>
    </row>
    <row r="2252" spans="198:225" x14ac:dyDescent="0.25">
      <c r="GP2252" s="9" t="e">
        <f ca="1">INDIRECT(ADDRESS(ROW(),Controls!#REF!+30))</f>
        <v>#REF!</v>
      </c>
      <c r="GQ2252" s="9" t="e">
        <f ca="1">INDIRECT(ADDRESS(ROW(),Controls!#REF!+45))</f>
        <v>#REF!</v>
      </c>
      <c r="GR2252" s="9" t="e">
        <f ca="1">INDIRECT(ADDRESS(ROW(),Controls!#REF!+60))</f>
        <v>#REF!</v>
      </c>
      <c r="GS2252" s="9" t="e">
        <f ca="1">INDIRECT(ADDRESS(ROW(),Controls!#REF!+75))</f>
        <v>#REF!</v>
      </c>
      <c r="GT2252" s="9" t="e">
        <f ca="1">INDIRECT(ADDRESS(ROW(),Controls!#REF!+90))</f>
        <v>#REF!</v>
      </c>
      <c r="GU2252" s="9" t="e">
        <f ca="1">INDIRECT(ADDRESS(ROW(),Controls!#REF!+105))</f>
        <v>#REF!</v>
      </c>
      <c r="GV2252" s="9" t="e">
        <f ca="1">INDIRECT(ADDRESS(ROW(),Controls!#REF!+120))</f>
        <v>#REF!</v>
      </c>
      <c r="GW2252" s="9" t="e">
        <f ca="1">INDIRECT(ADDRESS(ROW(),Controls!#REF!+15))</f>
        <v>#REF!</v>
      </c>
      <c r="GX2252" s="9" t="e">
        <f ca="1">INDIRECT(ADDRESS(ROW(),Controls!#REF!+135))</f>
        <v>#REF!</v>
      </c>
      <c r="HJ2252" s="9" t="e">
        <f t="shared" ca="1" si="210"/>
        <v>#REF!</v>
      </c>
      <c r="HK2252" s="9" t="e">
        <f t="shared" ca="1" si="211"/>
        <v>#REF!</v>
      </c>
      <c r="HL2252" s="9" t="e">
        <f t="shared" ca="1" si="212"/>
        <v>#REF!</v>
      </c>
      <c r="HM2252" s="9" t="e">
        <f t="shared" ca="1" si="213"/>
        <v>#REF!</v>
      </c>
      <c r="HN2252" s="9" t="e">
        <f ca="1">SQRT($GS2252*(1-$GS2252/Controls!$D$15))</f>
        <v>#REF!</v>
      </c>
      <c r="HO2252" s="9" t="e">
        <f t="shared" ca="1" si="214"/>
        <v>#REF!</v>
      </c>
      <c r="HP2252" s="9" t="e">
        <f t="shared" ca="1" si="215"/>
        <v>#REF!</v>
      </c>
      <c r="HQ2252" s="9" t="e">
        <f ca="1">IF($GV2252=0,NA(),($GX2252*Controls!#REF!))</f>
        <v>#REF!</v>
      </c>
    </row>
    <row r="2253" spans="198:225" x14ac:dyDescent="0.25">
      <c r="GP2253" s="9" t="e">
        <f ca="1">INDIRECT(ADDRESS(ROW(),Controls!#REF!+30))</f>
        <v>#REF!</v>
      </c>
      <c r="GQ2253" s="9" t="e">
        <f ca="1">INDIRECT(ADDRESS(ROW(),Controls!#REF!+45))</f>
        <v>#REF!</v>
      </c>
      <c r="GR2253" s="9" t="e">
        <f ca="1">INDIRECT(ADDRESS(ROW(),Controls!#REF!+60))</f>
        <v>#REF!</v>
      </c>
      <c r="GS2253" s="9" t="e">
        <f ca="1">INDIRECT(ADDRESS(ROW(),Controls!#REF!+75))</f>
        <v>#REF!</v>
      </c>
      <c r="GT2253" s="9" t="e">
        <f ca="1">INDIRECT(ADDRESS(ROW(),Controls!#REF!+90))</f>
        <v>#REF!</v>
      </c>
      <c r="GU2253" s="9" t="e">
        <f ca="1">INDIRECT(ADDRESS(ROW(),Controls!#REF!+105))</f>
        <v>#REF!</v>
      </c>
      <c r="GV2253" s="9" t="e">
        <f ca="1">INDIRECT(ADDRESS(ROW(),Controls!#REF!+120))</f>
        <v>#REF!</v>
      </c>
      <c r="GW2253" s="9" t="e">
        <f ca="1">INDIRECT(ADDRESS(ROW(),Controls!#REF!+15))</f>
        <v>#REF!</v>
      </c>
      <c r="GX2253" s="9" t="e">
        <f ca="1">INDIRECT(ADDRESS(ROW(),Controls!#REF!+135))</f>
        <v>#REF!</v>
      </c>
      <c r="HJ2253" s="9" t="e">
        <f t="shared" ca="1" si="210"/>
        <v>#REF!</v>
      </c>
      <c r="HK2253" s="9" t="e">
        <f t="shared" ca="1" si="211"/>
        <v>#REF!</v>
      </c>
      <c r="HL2253" s="9" t="e">
        <f t="shared" ca="1" si="212"/>
        <v>#REF!</v>
      </c>
      <c r="HM2253" s="9" t="e">
        <f t="shared" ca="1" si="213"/>
        <v>#REF!</v>
      </c>
      <c r="HN2253" s="9" t="e">
        <f ca="1">SQRT($GS2253*(1-$GS2253/Controls!$D$15))</f>
        <v>#REF!</v>
      </c>
      <c r="HO2253" s="9" t="e">
        <f t="shared" ca="1" si="214"/>
        <v>#REF!</v>
      </c>
      <c r="HP2253" s="9" t="e">
        <f t="shared" ca="1" si="215"/>
        <v>#REF!</v>
      </c>
      <c r="HQ2253" s="9" t="e">
        <f ca="1">IF($GV2253=0,NA(),($GX2253*Controls!#REF!))</f>
        <v>#REF!</v>
      </c>
    </row>
    <row r="2254" spans="198:225" x14ac:dyDescent="0.25">
      <c r="GP2254" s="9" t="e">
        <f ca="1">INDIRECT(ADDRESS(ROW(),Controls!#REF!+30))</f>
        <v>#REF!</v>
      </c>
      <c r="GQ2254" s="9" t="e">
        <f ca="1">INDIRECT(ADDRESS(ROW(),Controls!#REF!+45))</f>
        <v>#REF!</v>
      </c>
      <c r="GR2254" s="9" t="e">
        <f ca="1">INDIRECT(ADDRESS(ROW(),Controls!#REF!+60))</f>
        <v>#REF!</v>
      </c>
      <c r="GS2254" s="9" t="e">
        <f ca="1">INDIRECT(ADDRESS(ROW(),Controls!#REF!+75))</f>
        <v>#REF!</v>
      </c>
      <c r="GT2254" s="9" t="e">
        <f ca="1">INDIRECT(ADDRESS(ROW(),Controls!#REF!+90))</f>
        <v>#REF!</v>
      </c>
      <c r="GU2254" s="9" t="e">
        <f ca="1">INDIRECT(ADDRESS(ROW(),Controls!#REF!+105))</f>
        <v>#REF!</v>
      </c>
      <c r="GV2254" s="9" t="e">
        <f ca="1">INDIRECT(ADDRESS(ROW(),Controls!#REF!+120))</f>
        <v>#REF!</v>
      </c>
      <c r="GW2254" s="9" t="e">
        <f ca="1">INDIRECT(ADDRESS(ROW(),Controls!#REF!+15))</f>
        <v>#REF!</v>
      </c>
      <c r="GX2254" s="9" t="e">
        <f ca="1">INDIRECT(ADDRESS(ROW(),Controls!#REF!+135))</f>
        <v>#REF!</v>
      </c>
      <c r="HJ2254" s="9" t="e">
        <f t="shared" ca="1" si="210"/>
        <v>#REF!</v>
      </c>
      <c r="HK2254" s="9" t="e">
        <f t="shared" ca="1" si="211"/>
        <v>#REF!</v>
      </c>
      <c r="HL2254" s="9" t="e">
        <f t="shared" ca="1" si="212"/>
        <v>#REF!</v>
      </c>
      <c r="HM2254" s="9" t="e">
        <f t="shared" ca="1" si="213"/>
        <v>#REF!</v>
      </c>
      <c r="HN2254" s="9" t="e">
        <f ca="1">SQRT($GS2254*(1-$GS2254/Controls!$D$15))</f>
        <v>#REF!</v>
      </c>
      <c r="HO2254" s="9" t="e">
        <f t="shared" ca="1" si="214"/>
        <v>#REF!</v>
      </c>
      <c r="HP2254" s="9" t="e">
        <f t="shared" ca="1" si="215"/>
        <v>#REF!</v>
      </c>
      <c r="HQ2254" s="9" t="e">
        <f ca="1">IF($GV2254=0,NA(),($GX2254*Controls!#REF!))</f>
        <v>#REF!</v>
      </c>
    </row>
    <row r="2255" spans="198:225" x14ac:dyDescent="0.25">
      <c r="GP2255" s="9" t="e">
        <f ca="1">INDIRECT(ADDRESS(ROW(),Controls!#REF!+30))</f>
        <v>#REF!</v>
      </c>
      <c r="GQ2255" s="9" t="e">
        <f ca="1">INDIRECT(ADDRESS(ROW(),Controls!#REF!+45))</f>
        <v>#REF!</v>
      </c>
      <c r="GR2255" s="9" t="e">
        <f ca="1">INDIRECT(ADDRESS(ROW(),Controls!#REF!+60))</f>
        <v>#REF!</v>
      </c>
      <c r="GS2255" s="9" t="e">
        <f ca="1">INDIRECT(ADDRESS(ROW(),Controls!#REF!+75))</f>
        <v>#REF!</v>
      </c>
      <c r="GT2255" s="9" t="e">
        <f ca="1">INDIRECT(ADDRESS(ROW(),Controls!#REF!+90))</f>
        <v>#REF!</v>
      </c>
      <c r="GU2255" s="9" t="e">
        <f ca="1">INDIRECT(ADDRESS(ROW(),Controls!#REF!+105))</f>
        <v>#REF!</v>
      </c>
      <c r="GV2255" s="9" t="e">
        <f ca="1">INDIRECT(ADDRESS(ROW(),Controls!#REF!+120))</f>
        <v>#REF!</v>
      </c>
      <c r="GW2255" s="9" t="e">
        <f ca="1">INDIRECT(ADDRESS(ROW(),Controls!#REF!+15))</f>
        <v>#REF!</v>
      </c>
      <c r="GX2255" s="9" t="e">
        <f ca="1">INDIRECT(ADDRESS(ROW(),Controls!#REF!+135))</f>
        <v>#REF!</v>
      </c>
      <c r="HJ2255" s="9" t="e">
        <f t="shared" ca="1" si="210"/>
        <v>#REF!</v>
      </c>
      <c r="HK2255" s="9" t="e">
        <f t="shared" ca="1" si="211"/>
        <v>#REF!</v>
      </c>
      <c r="HL2255" s="9" t="e">
        <f t="shared" ca="1" si="212"/>
        <v>#REF!</v>
      </c>
      <c r="HM2255" s="9" t="e">
        <f t="shared" ca="1" si="213"/>
        <v>#REF!</v>
      </c>
      <c r="HN2255" s="9" t="e">
        <f ca="1">SQRT($GS2255*(1-$GS2255/Controls!$D$15))</f>
        <v>#REF!</v>
      </c>
      <c r="HO2255" s="9" t="e">
        <f t="shared" ca="1" si="214"/>
        <v>#REF!</v>
      </c>
      <c r="HP2255" s="9" t="e">
        <f t="shared" ca="1" si="215"/>
        <v>#REF!</v>
      </c>
      <c r="HQ2255" s="9" t="e">
        <f ca="1">IF($GV2255=0,NA(),($GX2255*Controls!#REF!))</f>
        <v>#REF!</v>
      </c>
    </row>
    <row r="2256" spans="198:225" x14ac:dyDescent="0.25">
      <c r="GP2256" s="9" t="e">
        <f ca="1">INDIRECT(ADDRESS(ROW(),Controls!#REF!+30))</f>
        <v>#REF!</v>
      </c>
      <c r="GQ2256" s="9" t="e">
        <f ca="1">INDIRECT(ADDRESS(ROW(),Controls!#REF!+45))</f>
        <v>#REF!</v>
      </c>
      <c r="GR2256" s="9" t="e">
        <f ca="1">INDIRECT(ADDRESS(ROW(),Controls!#REF!+60))</f>
        <v>#REF!</v>
      </c>
      <c r="GS2256" s="9" t="e">
        <f ca="1">INDIRECT(ADDRESS(ROW(),Controls!#REF!+75))</f>
        <v>#REF!</v>
      </c>
      <c r="GT2256" s="9" t="e">
        <f ca="1">INDIRECT(ADDRESS(ROW(),Controls!#REF!+90))</f>
        <v>#REF!</v>
      </c>
      <c r="GU2256" s="9" t="e">
        <f ca="1">INDIRECT(ADDRESS(ROW(),Controls!#REF!+105))</f>
        <v>#REF!</v>
      </c>
      <c r="GV2256" s="9" t="e">
        <f ca="1">INDIRECT(ADDRESS(ROW(),Controls!#REF!+120))</f>
        <v>#REF!</v>
      </c>
      <c r="GW2256" s="9" t="e">
        <f ca="1">INDIRECT(ADDRESS(ROW(),Controls!#REF!+15))</f>
        <v>#REF!</v>
      </c>
      <c r="GX2256" s="9" t="e">
        <f ca="1">INDIRECT(ADDRESS(ROW(),Controls!#REF!+135))</f>
        <v>#REF!</v>
      </c>
      <c r="HJ2256" s="9" t="e">
        <f t="shared" ca="1" si="210"/>
        <v>#REF!</v>
      </c>
      <c r="HK2256" s="9" t="e">
        <f t="shared" ca="1" si="211"/>
        <v>#REF!</v>
      </c>
      <c r="HL2256" s="9" t="e">
        <f t="shared" ca="1" si="212"/>
        <v>#REF!</v>
      </c>
      <c r="HM2256" s="9" t="e">
        <f t="shared" ca="1" si="213"/>
        <v>#REF!</v>
      </c>
      <c r="HN2256" s="9" t="e">
        <f ca="1">SQRT($GS2256*(1-$GS2256/Controls!$D$15))</f>
        <v>#REF!</v>
      </c>
      <c r="HO2256" s="9" t="e">
        <f t="shared" ca="1" si="214"/>
        <v>#REF!</v>
      </c>
      <c r="HP2256" s="9" t="e">
        <f t="shared" ca="1" si="215"/>
        <v>#REF!</v>
      </c>
      <c r="HQ2256" s="9" t="e">
        <f ca="1">IF($GV2256=0,NA(),($GX2256*Controls!#REF!))</f>
        <v>#REF!</v>
      </c>
    </row>
    <row r="2257" spans="198:225" x14ac:dyDescent="0.25">
      <c r="GP2257" s="9" t="e">
        <f ca="1">INDIRECT(ADDRESS(ROW(),Controls!#REF!+30))</f>
        <v>#REF!</v>
      </c>
      <c r="GQ2257" s="9" t="e">
        <f ca="1">INDIRECT(ADDRESS(ROW(),Controls!#REF!+45))</f>
        <v>#REF!</v>
      </c>
      <c r="GR2257" s="9" t="e">
        <f ca="1">INDIRECT(ADDRESS(ROW(),Controls!#REF!+60))</f>
        <v>#REF!</v>
      </c>
      <c r="GS2257" s="9" t="e">
        <f ca="1">INDIRECT(ADDRESS(ROW(),Controls!#REF!+75))</f>
        <v>#REF!</v>
      </c>
      <c r="GT2257" s="9" t="e">
        <f ca="1">INDIRECT(ADDRESS(ROW(),Controls!#REF!+90))</f>
        <v>#REF!</v>
      </c>
      <c r="GU2257" s="9" t="e">
        <f ca="1">INDIRECT(ADDRESS(ROW(),Controls!#REF!+105))</f>
        <v>#REF!</v>
      </c>
      <c r="GV2257" s="9" t="e">
        <f ca="1">INDIRECT(ADDRESS(ROW(),Controls!#REF!+120))</f>
        <v>#REF!</v>
      </c>
      <c r="GW2257" s="9" t="e">
        <f ca="1">INDIRECT(ADDRESS(ROW(),Controls!#REF!+15))</f>
        <v>#REF!</v>
      </c>
      <c r="GX2257" s="9" t="e">
        <f ca="1">INDIRECT(ADDRESS(ROW(),Controls!#REF!+135))</f>
        <v>#REF!</v>
      </c>
      <c r="HJ2257" s="9" t="e">
        <f t="shared" ca="1" si="210"/>
        <v>#REF!</v>
      </c>
      <c r="HK2257" s="9" t="e">
        <f t="shared" ca="1" si="211"/>
        <v>#REF!</v>
      </c>
      <c r="HL2257" s="9" t="e">
        <f t="shared" ca="1" si="212"/>
        <v>#REF!</v>
      </c>
      <c r="HM2257" s="9" t="e">
        <f t="shared" ca="1" si="213"/>
        <v>#REF!</v>
      </c>
      <c r="HN2257" s="9" t="e">
        <f ca="1">SQRT($GS2257*(1-$GS2257/Controls!$D$15))</f>
        <v>#REF!</v>
      </c>
      <c r="HO2257" s="9" t="e">
        <f t="shared" ca="1" si="214"/>
        <v>#REF!</v>
      </c>
      <c r="HP2257" s="9" t="e">
        <f t="shared" ca="1" si="215"/>
        <v>#REF!</v>
      </c>
      <c r="HQ2257" s="9" t="e">
        <f ca="1">IF($GV2257=0,NA(),($GX2257*Controls!#REF!))</f>
        <v>#REF!</v>
      </c>
    </row>
    <row r="2258" spans="198:225" x14ac:dyDescent="0.25">
      <c r="GP2258" s="9" t="e">
        <f ca="1">INDIRECT(ADDRESS(ROW(),Controls!#REF!+30))</f>
        <v>#REF!</v>
      </c>
      <c r="GQ2258" s="9" t="e">
        <f ca="1">INDIRECT(ADDRESS(ROW(),Controls!#REF!+45))</f>
        <v>#REF!</v>
      </c>
      <c r="GR2258" s="9" t="e">
        <f ca="1">INDIRECT(ADDRESS(ROW(),Controls!#REF!+60))</f>
        <v>#REF!</v>
      </c>
      <c r="GS2258" s="9" t="e">
        <f ca="1">INDIRECT(ADDRESS(ROW(),Controls!#REF!+75))</f>
        <v>#REF!</v>
      </c>
      <c r="GT2258" s="9" t="e">
        <f ca="1">INDIRECT(ADDRESS(ROW(),Controls!#REF!+90))</f>
        <v>#REF!</v>
      </c>
      <c r="GU2258" s="9" t="e">
        <f ca="1">INDIRECT(ADDRESS(ROW(),Controls!#REF!+105))</f>
        <v>#REF!</v>
      </c>
      <c r="GV2258" s="9" t="e">
        <f ca="1">INDIRECT(ADDRESS(ROW(),Controls!#REF!+120))</f>
        <v>#REF!</v>
      </c>
      <c r="GW2258" s="9" t="e">
        <f ca="1">INDIRECT(ADDRESS(ROW(),Controls!#REF!+15))</f>
        <v>#REF!</v>
      </c>
      <c r="GX2258" s="9" t="e">
        <f ca="1">INDIRECT(ADDRESS(ROW(),Controls!#REF!+135))</f>
        <v>#REF!</v>
      </c>
      <c r="HJ2258" s="9" t="e">
        <f t="shared" ca="1" si="210"/>
        <v>#REF!</v>
      </c>
      <c r="HK2258" s="9" t="e">
        <f t="shared" ca="1" si="211"/>
        <v>#REF!</v>
      </c>
      <c r="HL2258" s="9" t="e">
        <f t="shared" ca="1" si="212"/>
        <v>#REF!</v>
      </c>
      <c r="HM2258" s="9" t="e">
        <f t="shared" ca="1" si="213"/>
        <v>#REF!</v>
      </c>
      <c r="HN2258" s="9" t="e">
        <f ca="1">SQRT($GS2258*(1-$GS2258/Controls!$D$15))</f>
        <v>#REF!</v>
      </c>
      <c r="HO2258" s="9" t="e">
        <f t="shared" ca="1" si="214"/>
        <v>#REF!</v>
      </c>
      <c r="HP2258" s="9" t="e">
        <f t="shared" ca="1" si="215"/>
        <v>#REF!</v>
      </c>
      <c r="HQ2258" s="9" t="e">
        <f ca="1">IF($GV2258=0,NA(),($GX2258*Controls!#REF!))</f>
        <v>#REF!</v>
      </c>
    </row>
    <row r="2259" spans="198:225" x14ac:dyDescent="0.25">
      <c r="GP2259" s="9" t="e">
        <f ca="1">INDIRECT(ADDRESS(ROW(),Controls!#REF!+30))</f>
        <v>#REF!</v>
      </c>
      <c r="GQ2259" s="9" t="e">
        <f ca="1">INDIRECT(ADDRESS(ROW(),Controls!#REF!+45))</f>
        <v>#REF!</v>
      </c>
      <c r="GR2259" s="9" t="e">
        <f ca="1">INDIRECT(ADDRESS(ROW(),Controls!#REF!+60))</f>
        <v>#REF!</v>
      </c>
      <c r="GS2259" s="9" t="e">
        <f ca="1">INDIRECT(ADDRESS(ROW(),Controls!#REF!+75))</f>
        <v>#REF!</v>
      </c>
      <c r="GT2259" s="9" t="e">
        <f ca="1">INDIRECT(ADDRESS(ROW(),Controls!#REF!+90))</f>
        <v>#REF!</v>
      </c>
      <c r="GU2259" s="9" t="e">
        <f ca="1">INDIRECT(ADDRESS(ROW(),Controls!#REF!+105))</f>
        <v>#REF!</v>
      </c>
      <c r="GV2259" s="9" t="e">
        <f ca="1">INDIRECT(ADDRESS(ROW(),Controls!#REF!+120))</f>
        <v>#REF!</v>
      </c>
      <c r="GW2259" s="9" t="e">
        <f ca="1">INDIRECT(ADDRESS(ROW(),Controls!#REF!+15))</f>
        <v>#REF!</v>
      </c>
      <c r="GX2259" s="9" t="e">
        <f ca="1">INDIRECT(ADDRESS(ROW(),Controls!#REF!+135))</f>
        <v>#REF!</v>
      </c>
      <c r="HJ2259" s="9" t="e">
        <f t="shared" ca="1" si="210"/>
        <v>#REF!</v>
      </c>
      <c r="HK2259" s="9" t="e">
        <f t="shared" ca="1" si="211"/>
        <v>#REF!</v>
      </c>
      <c r="HL2259" s="9" t="e">
        <f t="shared" ca="1" si="212"/>
        <v>#REF!</v>
      </c>
      <c r="HM2259" s="9" t="e">
        <f t="shared" ca="1" si="213"/>
        <v>#REF!</v>
      </c>
      <c r="HN2259" s="9" t="e">
        <f ca="1">SQRT($GS2259*(1-$GS2259/Controls!$D$15))</f>
        <v>#REF!</v>
      </c>
      <c r="HO2259" s="9" t="e">
        <f t="shared" ca="1" si="214"/>
        <v>#REF!</v>
      </c>
      <c r="HP2259" s="9" t="e">
        <f t="shared" ca="1" si="215"/>
        <v>#REF!</v>
      </c>
      <c r="HQ2259" s="9" t="e">
        <f ca="1">IF($GV2259=0,NA(),($GX2259*Controls!#REF!))</f>
        <v>#REF!</v>
      </c>
    </row>
    <row r="2260" spans="198:225" x14ac:dyDescent="0.25">
      <c r="GP2260" s="9" t="e">
        <f ca="1">INDIRECT(ADDRESS(ROW(),Controls!#REF!+30))</f>
        <v>#REF!</v>
      </c>
      <c r="GQ2260" s="9" t="e">
        <f ca="1">INDIRECT(ADDRESS(ROW(),Controls!#REF!+45))</f>
        <v>#REF!</v>
      </c>
      <c r="GR2260" s="9" t="e">
        <f ca="1">INDIRECT(ADDRESS(ROW(),Controls!#REF!+60))</f>
        <v>#REF!</v>
      </c>
      <c r="GS2260" s="9" t="e">
        <f ca="1">INDIRECT(ADDRESS(ROW(),Controls!#REF!+75))</f>
        <v>#REF!</v>
      </c>
      <c r="GT2260" s="9" t="e">
        <f ca="1">INDIRECT(ADDRESS(ROW(),Controls!#REF!+90))</f>
        <v>#REF!</v>
      </c>
      <c r="GU2260" s="9" t="e">
        <f ca="1">INDIRECT(ADDRESS(ROW(),Controls!#REF!+105))</f>
        <v>#REF!</v>
      </c>
      <c r="GV2260" s="9" t="e">
        <f ca="1">INDIRECT(ADDRESS(ROW(),Controls!#REF!+120))</f>
        <v>#REF!</v>
      </c>
      <c r="GW2260" s="9" t="e">
        <f ca="1">INDIRECT(ADDRESS(ROW(),Controls!#REF!+15))</f>
        <v>#REF!</v>
      </c>
      <c r="GX2260" s="9" t="e">
        <f ca="1">INDIRECT(ADDRESS(ROW(),Controls!#REF!+135))</f>
        <v>#REF!</v>
      </c>
      <c r="HJ2260" s="9" t="e">
        <f t="shared" ca="1" si="210"/>
        <v>#REF!</v>
      </c>
      <c r="HK2260" s="9" t="e">
        <f t="shared" ca="1" si="211"/>
        <v>#REF!</v>
      </c>
      <c r="HL2260" s="9" t="e">
        <f t="shared" ca="1" si="212"/>
        <v>#REF!</v>
      </c>
      <c r="HM2260" s="9" t="e">
        <f t="shared" ca="1" si="213"/>
        <v>#REF!</v>
      </c>
      <c r="HN2260" s="9" t="e">
        <f ca="1">SQRT($GS2260*(1-$GS2260/Controls!$D$15))</f>
        <v>#REF!</v>
      </c>
      <c r="HO2260" s="9" t="e">
        <f t="shared" ca="1" si="214"/>
        <v>#REF!</v>
      </c>
      <c r="HP2260" s="9" t="e">
        <f t="shared" ca="1" si="215"/>
        <v>#REF!</v>
      </c>
      <c r="HQ2260" s="9" t="e">
        <f ca="1">IF($GV2260=0,NA(),($GX2260*Controls!#REF!))</f>
        <v>#REF!</v>
      </c>
    </row>
    <row r="2261" spans="198:225" x14ac:dyDescent="0.25">
      <c r="GP2261" s="9" t="e">
        <f ca="1">INDIRECT(ADDRESS(ROW(),Controls!#REF!+30))</f>
        <v>#REF!</v>
      </c>
      <c r="GQ2261" s="9" t="e">
        <f ca="1">INDIRECT(ADDRESS(ROW(),Controls!#REF!+45))</f>
        <v>#REF!</v>
      </c>
      <c r="GR2261" s="9" t="e">
        <f ca="1">INDIRECT(ADDRESS(ROW(),Controls!#REF!+60))</f>
        <v>#REF!</v>
      </c>
      <c r="GS2261" s="9" t="e">
        <f ca="1">INDIRECT(ADDRESS(ROW(),Controls!#REF!+75))</f>
        <v>#REF!</v>
      </c>
      <c r="GT2261" s="9" t="e">
        <f ca="1">INDIRECT(ADDRESS(ROW(),Controls!#REF!+90))</f>
        <v>#REF!</v>
      </c>
      <c r="GU2261" s="9" t="e">
        <f ca="1">INDIRECT(ADDRESS(ROW(),Controls!#REF!+105))</f>
        <v>#REF!</v>
      </c>
      <c r="GV2261" s="9" t="e">
        <f ca="1">INDIRECT(ADDRESS(ROW(),Controls!#REF!+120))</f>
        <v>#REF!</v>
      </c>
      <c r="GW2261" s="9" t="e">
        <f ca="1">INDIRECT(ADDRESS(ROW(),Controls!#REF!+15))</f>
        <v>#REF!</v>
      </c>
      <c r="GX2261" s="9" t="e">
        <f ca="1">INDIRECT(ADDRESS(ROW(),Controls!#REF!+135))</f>
        <v>#REF!</v>
      </c>
      <c r="HJ2261" s="9" t="e">
        <f t="shared" ca="1" si="210"/>
        <v>#REF!</v>
      </c>
      <c r="HK2261" s="9" t="e">
        <f t="shared" ca="1" si="211"/>
        <v>#REF!</v>
      </c>
      <c r="HL2261" s="9" t="e">
        <f t="shared" ca="1" si="212"/>
        <v>#REF!</v>
      </c>
      <c r="HM2261" s="9" t="e">
        <f t="shared" ca="1" si="213"/>
        <v>#REF!</v>
      </c>
      <c r="HN2261" s="9" t="e">
        <f ca="1">SQRT($GS2261*(1-$GS2261/Controls!$D$15))</f>
        <v>#REF!</v>
      </c>
      <c r="HO2261" s="9" t="e">
        <f t="shared" ca="1" si="214"/>
        <v>#REF!</v>
      </c>
      <c r="HP2261" s="9" t="e">
        <f t="shared" ca="1" si="215"/>
        <v>#REF!</v>
      </c>
      <c r="HQ2261" s="9" t="e">
        <f ca="1">IF($GV2261=0,NA(),($GX2261*Controls!#REF!))</f>
        <v>#REF!</v>
      </c>
    </row>
    <row r="2262" spans="198:225" x14ac:dyDescent="0.25">
      <c r="GP2262" s="9" t="e">
        <f ca="1">INDIRECT(ADDRESS(ROW(),Controls!#REF!+30))</f>
        <v>#REF!</v>
      </c>
      <c r="GQ2262" s="9" t="e">
        <f ca="1">INDIRECT(ADDRESS(ROW(),Controls!#REF!+45))</f>
        <v>#REF!</v>
      </c>
      <c r="GR2262" s="9" t="e">
        <f ca="1">INDIRECT(ADDRESS(ROW(),Controls!#REF!+60))</f>
        <v>#REF!</v>
      </c>
      <c r="GS2262" s="9" t="e">
        <f ca="1">INDIRECT(ADDRESS(ROW(),Controls!#REF!+75))</f>
        <v>#REF!</v>
      </c>
      <c r="GT2262" s="9" t="e">
        <f ca="1">INDIRECT(ADDRESS(ROW(),Controls!#REF!+90))</f>
        <v>#REF!</v>
      </c>
      <c r="GU2262" s="9" t="e">
        <f ca="1">INDIRECT(ADDRESS(ROW(),Controls!#REF!+105))</f>
        <v>#REF!</v>
      </c>
      <c r="GV2262" s="9" t="e">
        <f ca="1">INDIRECT(ADDRESS(ROW(),Controls!#REF!+120))</f>
        <v>#REF!</v>
      </c>
      <c r="GW2262" s="9" t="e">
        <f ca="1">INDIRECT(ADDRESS(ROW(),Controls!#REF!+15))</f>
        <v>#REF!</v>
      </c>
      <c r="GX2262" s="9" t="e">
        <f ca="1">INDIRECT(ADDRESS(ROW(),Controls!#REF!+135))</f>
        <v>#REF!</v>
      </c>
      <c r="HJ2262" s="9" t="e">
        <f t="shared" ca="1" si="210"/>
        <v>#REF!</v>
      </c>
      <c r="HK2262" s="9" t="e">
        <f t="shared" ca="1" si="211"/>
        <v>#REF!</v>
      </c>
      <c r="HL2262" s="9" t="e">
        <f t="shared" ca="1" si="212"/>
        <v>#REF!</v>
      </c>
      <c r="HM2262" s="9" t="e">
        <f t="shared" ca="1" si="213"/>
        <v>#REF!</v>
      </c>
      <c r="HN2262" s="9" t="e">
        <f ca="1">SQRT($GS2262*(1-$GS2262/Controls!$D$15))</f>
        <v>#REF!</v>
      </c>
      <c r="HO2262" s="9" t="e">
        <f t="shared" ca="1" si="214"/>
        <v>#REF!</v>
      </c>
      <c r="HP2262" s="9" t="e">
        <f t="shared" ca="1" si="215"/>
        <v>#REF!</v>
      </c>
      <c r="HQ2262" s="9" t="e">
        <f ca="1">IF($GV2262=0,NA(),($GX2262*Controls!#REF!))</f>
        <v>#REF!</v>
      </c>
    </row>
    <row r="2263" spans="198:225" x14ac:dyDescent="0.25">
      <c r="GP2263" s="9" t="e">
        <f ca="1">INDIRECT(ADDRESS(ROW(),Controls!#REF!+30))</f>
        <v>#REF!</v>
      </c>
      <c r="GQ2263" s="9" t="e">
        <f ca="1">INDIRECT(ADDRESS(ROW(),Controls!#REF!+45))</f>
        <v>#REF!</v>
      </c>
      <c r="GR2263" s="9" t="e">
        <f ca="1">INDIRECT(ADDRESS(ROW(),Controls!#REF!+60))</f>
        <v>#REF!</v>
      </c>
      <c r="GS2263" s="9" t="e">
        <f ca="1">INDIRECT(ADDRESS(ROW(),Controls!#REF!+75))</f>
        <v>#REF!</v>
      </c>
      <c r="GT2263" s="9" t="e">
        <f ca="1">INDIRECT(ADDRESS(ROW(),Controls!#REF!+90))</f>
        <v>#REF!</v>
      </c>
      <c r="GU2263" s="9" t="e">
        <f ca="1">INDIRECT(ADDRESS(ROW(),Controls!#REF!+105))</f>
        <v>#REF!</v>
      </c>
      <c r="GV2263" s="9" t="e">
        <f ca="1">INDIRECT(ADDRESS(ROW(),Controls!#REF!+120))</f>
        <v>#REF!</v>
      </c>
      <c r="GW2263" s="9" t="e">
        <f ca="1">INDIRECT(ADDRESS(ROW(),Controls!#REF!+15))</f>
        <v>#REF!</v>
      </c>
      <c r="GX2263" s="9" t="e">
        <f ca="1">INDIRECT(ADDRESS(ROW(),Controls!#REF!+135))</f>
        <v>#REF!</v>
      </c>
      <c r="HJ2263" s="9" t="e">
        <f t="shared" ca="1" si="210"/>
        <v>#REF!</v>
      </c>
      <c r="HK2263" s="9" t="e">
        <f t="shared" ca="1" si="211"/>
        <v>#REF!</v>
      </c>
      <c r="HL2263" s="9" t="e">
        <f t="shared" ca="1" si="212"/>
        <v>#REF!</v>
      </c>
      <c r="HM2263" s="9" t="e">
        <f t="shared" ca="1" si="213"/>
        <v>#REF!</v>
      </c>
      <c r="HN2263" s="9" t="e">
        <f ca="1">SQRT($GS2263*(1-$GS2263/Controls!$D$15))</f>
        <v>#REF!</v>
      </c>
      <c r="HO2263" s="9" t="e">
        <f t="shared" ca="1" si="214"/>
        <v>#REF!</v>
      </c>
      <c r="HP2263" s="9" t="e">
        <f t="shared" ca="1" si="215"/>
        <v>#REF!</v>
      </c>
      <c r="HQ2263" s="9" t="e">
        <f ca="1">IF($GV2263=0,NA(),($GX2263*Controls!#REF!))</f>
        <v>#REF!</v>
      </c>
    </row>
    <row r="2264" spans="198:225" x14ac:dyDescent="0.25">
      <c r="GP2264" s="9" t="e">
        <f ca="1">INDIRECT(ADDRESS(ROW(),Controls!#REF!+30))</f>
        <v>#REF!</v>
      </c>
      <c r="GQ2264" s="9" t="e">
        <f ca="1">INDIRECT(ADDRESS(ROW(),Controls!#REF!+45))</f>
        <v>#REF!</v>
      </c>
      <c r="GR2264" s="9" t="e">
        <f ca="1">INDIRECT(ADDRESS(ROW(),Controls!#REF!+60))</f>
        <v>#REF!</v>
      </c>
      <c r="GS2264" s="9" t="e">
        <f ca="1">INDIRECT(ADDRESS(ROW(),Controls!#REF!+75))</f>
        <v>#REF!</v>
      </c>
      <c r="GT2264" s="9" t="e">
        <f ca="1">INDIRECT(ADDRESS(ROW(),Controls!#REF!+90))</f>
        <v>#REF!</v>
      </c>
      <c r="GU2264" s="9" t="e">
        <f ca="1">INDIRECT(ADDRESS(ROW(),Controls!#REF!+105))</f>
        <v>#REF!</v>
      </c>
      <c r="GV2264" s="9" t="e">
        <f ca="1">INDIRECT(ADDRESS(ROW(),Controls!#REF!+120))</f>
        <v>#REF!</v>
      </c>
      <c r="GW2264" s="9" t="e">
        <f ca="1">INDIRECT(ADDRESS(ROW(),Controls!#REF!+15))</f>
        <v>#REF!</v>
      </c>
      <c r="GX2264" s="9" t="e">
        <f ca="1">INDIRECT(ADDRESS(ROW(),Controls!#REF!+135))</f>
        <v>#REF!</v>
      </c>
      <c r="HJ2264" s="9" t="e">
        <f t="shared" ca="1" si="210"/>
        <v>#REF!</v>
      </c>
      <c r="HK2264" s="9" t="e">
        <f t="shared" ca="1" si="211"/>
        <v>#REF!</v>
      </c>
      <c r="HL2264" s="9" t="e">
        <f t="shared" ca="1" si="212"/>
        <v>#REF!</v>
      </c>
      <c r="HM2264" s="9" t="e">
        <f t="shared" ca="1" si="213"/>
        <v>#REF!</v>
      </c>
      <c r="HN2264" s="9" t="e">
        <f ca="1">SQRT($GS2264*(1-$GS2264/Controls!$D$15))</f>
        <v>#REF!</v>
      </c>
      <c r="HO2264" s="9" t="e">
        <f t="shared" ca="1" si="214"/>
        <v>#REF!</v>
      </c>
      <c r="HP2264" s="9" t="e">
        <f t="shared" ca="1" si="215"/>
        <v>#REF!</v>
      </c>
      <c r="HQ2264" s="9" t="e">
        <f ca="1">IF($GV2264=0,NA(),($GX2264*Controls!#REF!))</f>
        <v>#REF!</v>
      </c>
    </row>
    <row r="2265" spans="198:225" x14ac:dyDescent="0.25">
      <c r="GP2265" s="9" t="e">
        <f ca="1">INDIRECT(ADDRESS(ROW(),Controls!#REF!+30))</f>
        <v>#REF!</v>
      </c>
      <c r="GQ2265" s="9" t="e">
        <f ca="1">INDIRECT(ADDRESS(ROW(),Controls!#REF!+45))</f>
        <v>#REF!</v>
      </c>
      <c r="GR2265" s="9" t="e">
        <f ca="1">INDIRECT(ADDRESS(ROW(),Controls!#REF!+60))</f>
        <v>#REF!</v>
      </c>
      <c r="GS2265" s="9" t="e">
        <f ca="1">INDIRECT(ADDRESS(ROW(),Controls!#REF!+75))</f>
        <v>#REF!</v>
      </c>
      <c r="GT2265" s="9" t="e">
        <f ca="1">INDIRECT(ADDRESS(ROW(),Controls!#REF!+90))</f>
        <v>#REF!</v>
      </c>
      <c r="GU2265" s="9" t="e">
        <f ca="1">INDIRECT(ADDRESS(ROW(),Controls!#REF!+105))</f>
        <v>#REF!</v>
      </c>
      <c r="GV2265" s="9" t="e">
        <f ca="1">INDIRECT(ADDRESS(ROW(),Controls!#REF!+120))</f>
        <v>#REF!</v>
      </c>
      <c r="GW2265" s="9" t="e">
        <f ca="1">INDIRECT(ADDRESS(ROW(),Controls!#REF!+15))</f>
        <v>#REF!</v>
      </c>
      <c r="GX2265" s="9" t="e">
        <f ca="1">INDIRECT(ADDRESS(ROW(),Controls!#REF!+135))</f>
        <v>#REF!</v>
      </c>
      <c r="HJ2265" s="9" t="e">
        <f t="shared" ca="1" si="210"/>
        <v>#REF!</v>
      </c>
      <c r="HK2265" s="9" t="e">
        <f t="shared" ca="1" si="211"/>
        <v>#REF!</v>
      </c>
      <c r="HL2265" s="9" t="e">
        <f t="shared" ca="1" si="212"/>
        <v>#REF!</v>
      </c>
      <c r="HM2265" s="9" t="e">
        <f t="shared" ca="1" si="213"/>
        <v>#REF!</v>
      </c>
      <c r="HN2265" s="9" t="e">
        <f ca="1">SQRT($GS2265*(1-$GS2265/Controls!$D$15))</f>
        <v>#REF!</v>
      </c>
      <c r="HO2265" s="9" t="e">
        <f t="shared" ca="1" si="214"/>
        <v>#REF!</v>
      </c>
      <c r="HP2265" s="9" t="e">
        <f t="shared" ca="1" si="215"/>
        <v>#REF!</v>
      </c>
      <c r="HQ2265" s="9" t="e">
        <f ca="1">IF($GV2265=0,NA(),($GX2265*Controls!#REF!))</f>
        <v>#REF!</v>
      </c>
    </row>
    <row r="2266" spans="198:225" x14ac:dyDescent="0.25">
      <c r="GP2266" s="9" t="e">
        <f ca="1">INDIRECT(ADDRESS(ROW(),Controls!#REF!+30))</f>
        <v>#REF!</v>
      </c>
      <c r="GQ2266" s="9" t="e">
        <f ca="1">INDIRECT(ADDRESS(ROW(),Controls!#REF!+45))</f>
        <v>#REF!</v>
      </c>
      <c r="GR2266" s="9" t="e">
        <f ca="1">INDIRECT(ADDRESS(ROW(),Controls!#REF!+60))</f>
        <v>#REF!</v>
      </c>
      <c r="GS2266" s="9" t="e">
        <f ca="1">INDIRECT(ADDRESS(ROW(),Controls!#REF!+75))</f>
        <v>#REF!</v>
      </c>
      <c r="GT2266" s="9" t="e">
        <f ca="1">INDIRECT(ADDRESS(ROW(),Controls!#REF!+90))</f>
        <v>#REF!</v>
      </c>
      <c r="GU2266" s="9" t="e">
        <f ca="1">INDIRECT(ADDRESS(ROW(),Controls!#REF!+105))</f>
        <v>#REF!</v>
      </c>
      <c r="GV2266" s="9" t="e">
        <f ca="1">INDIRECT(ADDRESS(ROW(),Controls!#REF!+120))</f>
        <v>#REF!</v>
      </c>
      <c r="GW2266" s="9" t="e">
        <f ca="1">INDIRECT(ADDRESS(ROW(),Controls!#REF!+15))</f>
        <v>#REF!</v>
      </c>
      <c r="GX2266" s="9" t="e">
        <f ca="1">INDIRECT(ADDRESS(ROW(),Controls!#REF!+135))</f>
        <v>#REF!</v>
      </c>
      <c r="HJ2266" s="9" t="e">
        <f t="shared" ca="1" si="210"/>
        <v>#REF!</v>
      </c>
      <c r="HK2266" s="9" t="e">
        <f t="shared" ca="1" si="211"/>
        <v>#REF!</v>
      </c>
      <c r="HL2266" s="9" t="e">
        <f t="shared" ca="1" si="212"/>
        <v>#REF!</v>
      </c>
      <c r="HM2266" s="9" t="e">
        <f t="shared" ca="1" si="213"/>
        <v>#REF!</v>
      </c>
      <c r="HN2266" s="9" t="e">
        <f ca="1">SQRT($GS2266*(1-$GS2266/Controls!$D$15))</f>
        <v>#REF!</v>
      </c>
      <c r="HO2266" s="9" t="e">
        <f t="shared" ca="1" si="214"/>
        <v>#REF!</v>
      </c>
      <c r="HP2266" s="9" t="e">
        <f t="shared" ca="1" si="215"/>
        <v>#REF!</v>
      </c>
      <c r="HQ2266" s="9" t="e">
        <f ca="1">IF($GV2266=0,NA(),($GX2266*Controls!#REF!))</f>
        <v>#REF!</v>
      </c>
    </row>
    <row r="2267" spans="198:225" x14ac:dyDescent="0.25">
      <c r="GP2267" s="9" t="e">
        <f ca="1">INDIRECT(ADDRESS(ROW(),Controls!#REF!+30))</f>
        <v>#REF!</v>
      </c>
      <c r="GQ2267" s="9" t="e">
        <f ca="1">INDIRECT(ADDRESS(ROW(),Controls!#REF!+45))</f>
        <v>#REF!</v>
      </c>
      <c r="GR2267" s="9" t="e">
        <f ca="1">INDIRECT(ADDRESS(ROW(),Controls!#REF!+60))</f>
        <v>#REF!</v>
      </c>
      <c r="GS2267" s="9" t="e">
        <f ca="1">INDIRECT(ADDRESS(ROW(),Controls!#REF!+75))</f>
        <v>#REF!</v>
      </c>
      <c r="GT2267" s="9" t="e">
        <f ca="1">INDIRECT(ADDRESS(ROW(),Controls!#REF!+90))</f>
        <v>#REF!</v>
      </c>
      <c r="GU2267" s="9" t="e">
        <f ca="1">INDIRECT(ADDRESS(ROW(),Controls!#REF!+105))</f>
        <v>#REF!</v>
      </c>
      <c r="GV2267" s="9" t="e">
        <f ca="1">INDIRECT(ADDRESS(ROW(),Controls!#REF!+120))</f>
        <v>#REF!</v>
      </c>
      <c r="GW2267" s="9" t="e">
        <f ca="1">INDIRECT(ADDRESS(ROW(),Controls!#REF!+15))</f>
        <v>#REF!</v>
      </c>
      <c r="GX2267" s="9" t="e">
        <f ca="1">INDIRECT(ADDRESS(ROW(),Controls!#REF!+135))</f>
        <v>#REF!</v>
      </c>
      <c r="HJ2267" s="9" t="e">
        <f t="shared" ca="1" si="210"/>
        <v>#REF!</v>
      </c>
      <c r="HK2267" s="9" t="e">
        <f t="shared" ca="1" si="211"/>
        <v>#REF!</v>
      </c>
      <c r="HL2267" s="9" t="e">
        <f t="shared" ca="1" si="212"/>
        <v>#REF!</v>
      </c>
      <c r="HM2267" s="9" t="e">
        <f t="shared" ca="1" si="213"/>
        <v>#REF!</v>
      </c>
      <c r="HN2267" s="9" t="e">
        <f ca="1">SQRT($GS2267*(1-$GS2267/Controls!$D$15))</f>
        <v>#REF!</v>
      </c>
      <c r="HO2267" s="9" t="e">
        <f t="shared" ca="1" si="214"/>
        <v>#REF!</v>
      </c>
      <c r="HP2267" s="9" t="e">
        <f t="shared" ca="1" si="215"/>
        <v>#REF!</v>
      </c>
      <c r="HQ2267" s="9" t="e">
        <f ca="1">IF($GV2267=0,NA(),($GX2267*Controls!#REF!))</f>
        <v>#REF!</v>
      </c>
    </row>
    <row r="2268" spans="198:225" x14ac:dyDescent="0.25">
      <c r="GP2268" s="9" t="e">
        <f ca="1">INDIRECT(ADDRESS(ROW(),Controls!#REF!+30))</f>
        <v>#REF!</v>
      </c>
      <c r="GQ2268" s="9" t="e">
        <f ca="1">INDIRECT(ADDRESS(ROW(),Controls!#REF!+45))</f>
        <v>#REF!</v>
      </c>
      <c r="GR2268" s="9" t="e">
        <f ca="1">INDIRECT(ADDRESS(ROW(),Controls!#REF!+60))</f>
        <v>#REF!</v>
      </c>
      <c r="GS2268" s="9" t="e">
        <f ca="1">INDIRECT(ADDRESS(ROW(),Controls!#REF!+75))</f>
        <v>#REF!</v>
      </c>
      <c r="GT2268" s="9" t="e">
        <f ca="1">INDIRECT(ADDRESS(ROW(),Controls!#REF!+90))</f>
        <v>#REF!</v>
      </c>
      <c r="GU2268" s="9" t="e">
        <f ca="1">INDIRECT(ADDRESS(ROW(),Controls!#REF!+105))</f>
        <v>#REF!</v>
      </c>
      <c r="GV2268" s="9" t="e">
        <f ca="1">INDIRECT(ADDRESS(ROW(),Controls!#REF!+120))</f>
        <v>#REF!</v>
      </c>
      <c r="GW2268" s="9" t="e">
        <f ca="1">INDIRECT(ADDRESS(ROW(),Controls!#REF!+15))</f>
        <v>#REF!</v>
      </c>
      <c r="GX2268" s="9" t="e">
        <f ca="1">INDIRECT(ADDRESS(ROW(),Controls!#REF!+135))</f>
        <v>#REF!</v>
      </c>
      <c r="HJ2268" s="9" t="e">
        <f t="shared" ca="1" si="210"/>
        <v>#REF!</v>
      </c>
      <c r="HK2268" s="9" t="e">
        <f t="shared" ca="1" si="211"/>
        <v>#REF!</v>
      </c>
      <c r="HL2268" s="9" t="e">
        <f t="shared" ca="1" si="212"/>
        <v>#REF!</v>
      </c>
      <c r="HM2268" s="9" t="e">
        <f t="shared" ca="1" si="213"/>
        <v>#REF!</v>
      </c>
      <c r="HN2268" s="9" t="e">
        <f ca="1">SQRT($GS2268*(1-$GS2268/Controls!$D$15))</f>
        <v>#REF!</v>
      </c>
      <c r="HO2268" s="9" t="e">
        <f t="shared" ca="1" si="214"/>
        <v>#REF!</v>
      </c>
      <c r="HP2268" s="9" t="e">
        <f t="shared" ca="1" si="215"/>
        <v>#REF!</v>
      </c>
      <c r="HQ2268" s="9" t="e">
        <f ca="1">IF($GV2268=0,NA(),($GX2268*Controls!#REF!))</f>
        <v>#REF!</v>
      </c>
    </row>
    <row r="2269" spans="198:225" x14ac:dyDescent="0.25">
      <c r="GP2269" s="9" t="e">
        <f ca="1">INDIRECT(ADDRESS(ROW(),Controls!#REF!+30))</f>
        <v>#REF!</v>
      </c>
      <c r="GQ2269" s="9" t="e">
        <f ca="1">INDIRECT(ADDRESS(ROW(),Controls!#REF!+45))</f>
        <v>#REF!</v>
      </c>
      <c r="GR2269" s="9" t="e">
        <f ca="1">INDIRECT(ADDRESS(ROW(),Controls!#REF!+60))</f>
        <v>#REF!</v>
      </c>
      <c r="GS2269" s="9" t="e">
        <f ca="1">INDIRECT(ADDRESS(ROW(),Controls!#REF!+75))</f>
        <v>#REF!</v>
      </c>
      <c r="GT2269" s="9" t="e">
        <f ca="1">INDIRECT(ADDRESS(ROW(),Controls!#REF!+90))</f>
        <v>#REF!</v>
      </c>
      <c r="GU2269" s="9" t="e">
        <f ca="1">INDIRECT(ADDRESS(ROW(),Controls!#REF!+105))</f>
        <v>#REF!</v>
      </c>
      <c r="GV2269" s="9" t="e">
        <f ca="1">INDIRECT(ADDRESS(ROW(),Controls!#REF!+120))</f>
        <v>#REF!</v>
      </c>
      <c r="GW2269" s="9" t="e">
        <f ca="1">INDIRECT(ADDRESS(ROW(),Controls!#REF!+15))</f>
        <v>#REF!</v>
      </c>
      <c r="GX2269" s="9" t="e">
        <f ca="1">INDIRECT(ADDRESS(ROW(),Controls!#REF!+135))</f>
        <v>#REF!</v>
      </c>
      <c r="HJ2269" s="9" t="e">
        <f t="shared" ca="1" si="210"/>
        <v>#REF!</v>
      </c>
      <c r="HK2269" s="9" t="e">
        <f t="shared" ca="1" si="211"/>
        <v>#REF!</v>
      </c>
      <c r="HL2269" s="9" t="e">
        <f t="shared" ca="1" si="212"/>
        <v>#REF!</v>
      </c>
      <c r="HM2269" s="9" t="e">
        <f t="shared" ca="1" si="213"/>
        <v>#REF!</v>
      </c>
      <c r="HN2269" s="9" t="e">
        <f ca="1">SQRT($GS2269*(1-$GS2269/Controls!$D$15))</f>
        <v>#REF!</v>
      </c>
      <c r="HO2269" s="9" t="e">
        <f t="shared" ca="1" si="214"/>
        <v>#REF!</v>
      </c>
      <c r="HP2269" s="9" t="e">
        <f t="shared" ca="1" si="215"/>
        <v>#REF!</v>
      </c>
      <c r="HQ2269" s="9" t="e">
        <f ca="1">IF($GV2269=0,NA(),($GX2269*Controls!#REF!))</f>
        <v>#REF!</v>
      </c>
    </row>
    <row r="2270" spans="198:225" x14ac:dyDescent="0.25">
      <c r="GP2270" s="9" t="e">
        <f ca="1">INDIRECT(ADDRESS(ROW(),Controls!#REF!+30))</f>
        <v>#REF!</v>
      </c>
      <c r="GQ2270" s="9" t="e">
        <f ca="1">INDIRECT(ADDRESS(ROW(),Controls!#REF!+45))</f>
        <v>#REF!</v>
      </c>
      <c r="GR2270" s="9" t="e">
        <f ca="1">INDIRECT(ADDRESS(ROW(),Controls!#REF!+60))</f>
        <v>#REF!</v>
      </c>
      <c r="GS2270" s="9" t="e">
        <f ca="1">INDIRECT(ADDRESS(ROW(),Controls!#REF!+75))</f>
        <v>#REF!</v>
      </c>
      <c r="GT2270" s="9" t="e">
        <f ca="1">INDIRECT(ADDRESS(ROW(),Controls!#REF!+90))</f>
        <v>#REF!</v>
      </c>
      <c r="GU2270" s="9" t="e">
        <f ca="1">INDIRECT(ADDRESS(ROW(),Controls!#REF!+105))</f>
        <v>#REF!</v>
      </c>
      <c r="GV2270" s="9" t="e">
        <f ca="1">INDIRECT(ADDRESS(ROW(),Controls!#REF!+120))</f>
        <v>#REF!</v>
      </c>
      <c r="GW2270" s="9" t="e">
        <f ca="1">INDIRECT(ADDRESS(ROW(),Controls!#REF!+15))</f>
        <v>#REF!</v>
      </c>
      <c r="GX2270" s="9" t="e">
        <f ca="1">INDIRECT(ADDRESS(ROW(),Controls!#REF!+135))</f>
        <v>#REF!</v>
      </c>
      <c r="HJ2270" s="9" t="e">
        <f t="shared" ca="1" si="210"/>
        <v>#REF!</v>
      </c>
      <c r="HK2270" s="9" t="e">
        <f t="shared" ca="1" si="211"/>
        <v>#REF!</v>
      </c>
      <c r="HL2270" s="9" t="e">
        <f t="shared" ca="1" si="212"/>
        <v>#REF!</v>
      </c>
      <c r="HM2270" s="9" t="e">
        <f t="shared" ca="1" si="213"/>
        <v>#REF!</v>
      </c>
      <c r="HN2270" s="9" t="e">
        <f ca="1">SQRT($GS2270*(1-$GS2270/Controls!$D$15))</f>
        <v>#REF!</v>
      </c>
      <c r="HO2270" s="9" t="e">
        <f t="shared" ca="1" si="214"/>
        <v>#REF!</v>
      </c>
      <c r="HP2270" s="9" t="e">
        <f t="shared" ca="1" si="215"/>
        <v>#REF!</v>
      </c>
      <c r="HQ2270" s="9" t="e">
        <f ca="1">IF($GV2270=0,NA(),($GX2270*Controls!#REF!))</f>
        <v>#REF!</v>
      </c>
    </row>
    <row r="2271" spans="198:225" x14ac:dyDescent="0.25">
      <c r="GP2271" s="9" t="e">
        <f ca="1">INDIRECT(ADDRESS(ROW(),Controls!#REF!+30))</f>
        <v>#REF!</v>
      </c>
      <c r="GQ2271" s="9" t="e">
        <f ca="1">INDIRECT(ADDRESS(ROW(),Controls!#REF!+45))</f>
        <v>#REF!</v>
      </c>
      <c r="GR2271" s="9" t="e">
        <f ca="1">INDIRECT(ADDRESS(ROW(),Controls!#REF!+60))</f>
        <v>#REF!</v>
      </c>
      <c r="GS2271" s="9" t="e">
        <f ca="1">INDIRECT(ADDRESS(ROW(),Controls!#REF!+75))</f>
        <v>#REF!</v>
      </c>
      <c r="GT2271" s="9" t="e">
        <f ca="1">INDIRECT(ADDRESS(ROW(),Controls!#REF!+90))</f>
        <v>#REF!</v>
      </c>
      <c r="GU2271" s="9" t="e">
        <f ca="1">INDIRECT(ADDRESS(ROW(),Controls!#REF!+105))</f>
        <v>#REF!</v>
      </c>
      <c r="GV2271" s="9" t="e">
        <f ca="1">INDIRECT(ADDRESS(ROW(),Controls!#REF!+120))</f>
        <v>#REF!</v>
      </c>
      <c r="GW2271" s="9" t="e">
        <f ca="1">INDIRECT(ADDRESS(ROW(),Controls!#REF!+15))</f>
        <v>#REF!</v>
      </c>
      <c r="GX2271" s="9" t="e">
        <f ca="1">INDIRECT(ADDRESS(ROW(),Controls!#REF!+135))</f>
        <v>#REF!</v>
      </c>
      <c r="HJ2271" s="9" t="e">
        <f t="shared" ca="1" si="210"/>
        <v>#REF!</v>
      </c>
      <c r="HK2271" s="9" t="e">
        <f t="shared" ca="1" si="211"/>
        <v>#REF!</v>
      </c>
      <c r="HL2271" s="9" t="e">
        <f t="shared" ca="1" si="212"/>
        <v>#REF!</v>
      </c>
      <c r="HM2271" s="9" t="e">
        <f t="shared" ca="1" si="213"/>
        <v>#REF!</v>
      </c>
      <c r="HN2271" s="9" t="e">
        <f ca="1">SQRT($GS2271*(1-$GS2271/Controls!$D$15))</f>
        <v>#REF!</v>
      </c>
      <c r="HO2271" s="9" t="e">
        <f t="shared" ca="1" si="214"/>
        <v>#REF!</v>
      </c>
      <c r="HP2271" s="9" t="e">
        <f t="shared" ca="1" si="215"/>
        <v>#REF!</v>
      </c>
      <c r="HQ2271" s="9" t="e">
        <f ca="1">IF($GV2271=0,NA(),($GX2271*Controls!#REF!))</f>
        <v>#REF!</v>
      </c>
    </row>
    <row r="2272" spans="198:225" x14ac:dyDescent="0.25">
      <c r="GP2272" s="9" t="e">
        <f ca="1">INDIRECT(ADDRESS(ROW(),Controls!#REF!+30))</f>
        <v>#REF!</v>
      </c>
      <c r="GQ2272" s="9" t="e">
        <f ca="1">INDIRECT(ADDRESS(ROW(),Controls!#REF!+45))</f>
        <v>#REF!</v>
      </c>
      <c r="GR2272" s="9" t="e">
        <f ca="1">INDIRECT(ADDRESS(ROW(),Controls!#REF!+60))</f>
        <v>#REF!</v>
      </c>
      <c r="GS2272" s="9" t="e">
        <f ca="1">INDIRECT(ADDRESS(ROW(),Controls!#REF!+75))</f>
        <v>#REF!</v>
      </c>
      <c r="GT2272" s="9" t="e">
        <f ca="1">INDIRECT(ADDRESS(ROW(),Controls!#REF!+90))</f>
        <v>#REF!</v>
      </c>
      <c r="GU2272" s="9" t="e">
        <f ca="1">INDIRECT(ADDRESS(ROW(),Controls!#REF!+105))</f>
        <v>#REF!</v>
      </c>
      <c r="GV2272" s="9" t="e">
        <f ca="1">INDIRECT(ADDRESS(ROW(),Controls!#REF!+120))</f>
        <v>#REF!</v>
      </c>
      <c r="GW2272" s="9" t="e">
        <f ca="1">INDIRECT(ADDRESS(ROW(),Controls!#REF!+15))</f>
        <v>#REF!</v>
      </c>
      <c r="GX2272" s="9" t="e">
        <f ca="1">INDIRECT(ADDRESS(ROW(),Controls!#REF!+135))</f>
        <v>#REF!</v>
      </c>
      <c r="HJ2272" s="9" t="e">
        <f t="shared" ca="1" si="210"/>
        <v>#REF!</v>
      </c>
      <c r="HK2272" s="9" t="e">
        <f t="shared" ca="1" si="211"/>
        <v>#REF!</v>
      </c>
      <c r="HL2272" s="9" t="e">
        <f t="shared" ca="1" si="212"/>
        <v>#REF!</v>
      </c>
      <c r="HM2272" s="9" t="e">
        <f t="shared" ca="1" si="213"/>
        <v>#REF!</v>
      </c>
      <c r="HN2272" s="9" t="e">
        <f ca="1">SQRT($GS2272*(1-$GS2272/Controls!$D$15))</f>
        <v>#REF!</v>
      </c>
      <c r="HO2272" s="9" t="e">
        <f t="shared" ca="1" si="214"/>
        <v>#REF!</v>
      </c>
      <c r="HP2272" s="9" t="e">
        <f t="shared" ca="1" si="215"/>
        <v>#REF!</v>
      </c>
      <c r="HQ2272" s="9" t="e">
        <f ca="1">IF($GV2272=0,NA(),($GX2272*Controls!#REF!))</f>
        <v>#REF!</v>
      </c>
    </row>
    <row r="2273" spans="198:225" x14ac:dyDescent="0.25">
      <c r="GP2273" s="9" t="e">
        <f ca="1">INDIRECT(ADDRESS(ROW(),Controls!#REF!+30))</f>
        <v>#REF!</v>
      </c>
      <c r="GQ2273" s="9" t="e">
        <f ca="1">INDIRECT(ADDRESS(ROW(),Controls!#REF!+45))</f>
        <v>#REF!</v>
      </c>
      <c r="GR2273" s="9" t="e">
        <f ca="1">INDIRECT(ADDRESS(ROW(),Controls!#REF!+60))</f>
        <v>#REF!</v>
      </c>
      <c r="GS2273" s="9" t="e">
        <f ca="1">INDIRECT(ADDRESS(ROW(),Controls!#REF!+75))</f>
        <v>#REF!</v>
      </c>
      <c r="GT2273" s="9" t="e">
        <f ca="1">INDIRECT(ADDRESS(ROW(),Controls!#REF!+90))</f>
        <v>#REF!</v>
      </c>
      <c r="GU2273" s="9" t="e">
        <f ca="1">INDIRECT(ADDRESS(ROW(),Controls!#REF!+105))</f>
        <v>#REF!</v>
      </c>
      <c r="GV2273" s="9" t="e">
        <f ca="1">INDIRECT(ADDRESS(ROW(),Controls!#REF!+120))</f>
        <v>#REF!</v>
      </c>
      <c r="GW2273" s="9" t="e">
        <f ca="1">INDIRECT(ADDRESS(ROW(),Controls!#REF!+15))</f>
        <v>#REF!</v>
      </c>
      <c r="GX2273" s="9" t="e">
        <f ca="1">INDIRECT(ADDRESS(ROW(),Controls!#REF!+135))</f>
        <v>#REF!</v>
      </c>
      <c r="HJ2273" s="9" t="e">
        <f t="shared" ca="1" si="210"/>
        <v>#REF!</v>
      </c>
      <c r="HK2273" s="9" t="e">
        <f t="shared" ca="1" si="211"/>
        <v>#REF!</v>
      </c>
      <c r="HL2273" s="9" t="e">
        <f t="shared" ca="1" si="212"/>
        <v>#REF!</v>
      </c>
      <c r="HM2273" s="9" t="e">
        <f t="shared" ca="1" si="213"/>
        <v>#REF!</v>
      </c>
      <c r="HN2273" s="9" t="e">
        <f ca="1">SQRT($GS2273*(1-$GS2273/Controls!$D$15))</f>
        <v>#REF!</v>
      </c>
      <c r="HO2273" s="9" t="e">
        <f t="shared" ca="1" si="214"/>
        <v>#REF!</v>
      </c>
      <c r="HP2273" s="9" t="e">
        <f t="shared" ca="1" si="215"/>
        <v>#REF!</v>
      </c>
      <c r="HQ2273" s="9" t="e">
        <f ca="1">IF($GV2273=0,NA(),($GX2273*Controls!#REF!))</f>
        <v>#REF!</v>
      </c>
    </row>
    <row r="2274" spans="198:225" x14ac:dyDescent="0.25">
      <c r="GP2274" s="9" t="e">
        <f ca="1">INDIRECT(ADDRESS(ROW(),Controls!#REF!+30))</f>
        <v>#REF!</v>
      </c>
      <c r="GQ2274" s="9" t="e">
        <f ca="1">INDIRECT(ADDRESS(ROW(),Controls!#REF!+45))</f>
        <v>#REF!</v>
      </c>
      <c r="GR2274" s="9" t="e">
        <f ca="1">INDIRECT(ADDRESS(ROW(),Controls!#REF!+60))</f>
        <v>#REF!</v>
      </c>
      <c r="GS2274" s="9" t="e">
        <f ca="1">INDIRECT(ADDRESS(ROW(),Controls!#REF!+75))</f>
        <v>#REF!</v>
      </c>
      <c r="GT2274" s="9" t="e">
        <f ca="1">INDIRECT(ADDRESS(ROW(),Controls!#REF!+90))</f>
        <v>#REF!</v>
      </c>
      <c r="GU2274" s="9" t="e">
        <f ca="1">INDIRECT(ADDRESS(ROW(),Controls!#REF!+105))</f>
        <v>#REF!</v>
      </c>
      <c r="GV2274" s="9" t="e">
        <f ca="1">INDIRECT(ADDRESS(ROW(),Controls!#REF!+120))</f>
        <v>#REF!</v>
      </c>
      <c r="GW2274" s="9" t="e">
        <f ca="1">INDIRECT(ADDRESS(ROW(),Controls!#REF!+15))</f>
        <v>#REF!</v>
      </c>
      <c r="GX2274" s="9" t="e">
        <f ca="1">INDIRECT(ADDRESS(ROW(),Controls!#REF!+135))</f>
        <v>#REF!</v>
      </c>
      <c r="HJ2274" s="9" t="e">
        <f t="shared" ca="1" si="210"/>
        <v>#REF!</v>
      </c>
      <c r="HK2274" s="9" t="e">
        <f t="shared" ca="1" si="211"/>
        <v>#REF!</v>
      </c>
      <c r="HL2274" s="9" t="e">
        <f t="shared" ca="1" si="212"/>
        <v>#REF!</v>
      </c>
      <c r="HM2274" s="9" t="e">
        <f t="shared" ca="1" si="213"/>
        <v>#REF!</v>
      </c>
      <c r="HN2274" s="9" t="e">
        <f ca="1">SQRT($GS2274*(1-$GS2274/Controls!$D$15))</f>
        <v>#REF!</v>
      </c>
      <c r="HO2274" s="9" t="e">
        <f t="shared" ca="1" si="214"/>
        <v>#REF!</v>
      </c>
      <c r="HP2274" s="9" t="e">
        <f t="shared" ca="1" si="215"/>
        <v>#REF!</v>
      </c>
      <c r="HQ2274" s="9" t="e">
        <f ca="1">IF($GV2274=0,NA(),($GX2274*Controls!#REF!))</f>
        <v>#REF!</v>
      </c>
    </row>
    <row r="2275" spans="198:225" x14ac:dyDescent="0.25">
      <c r="GP2275" s="9" t="e">
        <f ca="1">INDIRECT(ADDRESS(ROW(),Controls!#REF!+30))</f>
        <v>#REF!</v>
      </c>
      <c r="GQ2275" s="9" t="e">
        <f ca="1">INDIRECT(ADDRESS(ROW(),Controls!#REF!+45))</f>
        <v>#REF!</v>
      </c>
      <c r="GR2275" s="9" t="e">
        <f ca="1">INDIRECT(ADDRESS(ROW(),Controls!#REF!+60))</f>
        <v>#REF!</v>
      </c>
      <c r="GS2275" s="9" t="e">
        <f ca="1">INDIRECT(ADDRESS(ROW(),Controls!#REF!+75))</f>
        <v>#REF!</v>
      </c>
      <c r="GT2275" s="9" t="e">
        <f ca="1">INDIRECT(ADDRESS(ROW(),Controls!#REF!+90))</f>
        <v>#REF!</v>
      </c>
      <c r="GU2275" s="9" t="e">
        <f ca="1">INDIRECT(ADDRESS(ROW(),Controls!#REF!+105))</f>
        <v>#REF!</v>
      </c>
      <c r="GV2275" s="9" t="e">
        <f ca="1">INDIRECT(ADDRESS(ROW(),Controls!#REF!+120))</f>
        <v>#REF!</v>
      </c>
      <c r="GW2275" s="9" t="e">
        <f ca="1">INDIRECT(ADDRESS(ROW(),Controls!#REF!+15))</f>
        <v>#REF!</v>
      </c>
      <c r="GX2275" s="9" t="e">
        <f ca="1">INDIRECT(ADDRESS(ROW(),Controls!#REF!+135))</f>
        <v>#REF!</v>
      </c>
      <c r="HJ2275" s="9" t="e">
        <f t="shared" ca="1" si="210"/>
        <v>#REF!</v>
      </c>
      <c r="HK2275" s="9" t="e">
        <f t="shared" ca="1" si="211"/>
        <v>#REF!</v>
      </c>
      <c r="HL2275" s="9" t="e">
        <f t="shared" ca="1" si="212"/>
        <v>#REF!</v>
      </c>
      <c r="HM2275" s="9" t="e">
        <f t="shared" ca="1" si="213"/>
        <v>#REF!</v>
      </c>
      <c r="HN2275" s="9" t="e">
        <f ca="1">SQRT($GS2275*(1-$GS2275/Controls!$D$15))</f>
        <v>#REF!</v>
      </c>
      <c r="HO2275" s="9" t="e">
        <f t="shared" ca="1" si="214"/>
        <v>#REF!</v>
      </c>
      <c r="HP2275" s="9" t="e">
        <f t="shared" ca="1" si="215"/>
        <v>#REF!</v>
      </c>
      <c r="HQ2275" s="9" t="e">
        <f ca="1">IF($GV2275=0,NA(),($GX2275*Controls!#REF!))</f>
        <v>#REF!</v>
      </c>
    </row>
    <row r="2276" spans="198:225" x14ac:dyDescent="0.25">
      <c r="GP2276" s="9" t="e">
        <f ca="1">INDIRECT(ADDRESS(ROW(),Controls!#REF!+30))</f>
        <v>#REF!</v>
      </c>
      <c r="GQ2276" s="9" t="e">
        <f ca="1">INDIRECT(ADDRESS(ROW(),Controls!#REF!+45))</f>
        <v>#REF!</v>
      </c>
      <c r="GR2276" s="9" t="e">
        <f ca="1">INDIRECT(ADDRESS(ROW(),Controls!#REF!+60))</f>
        <v>#REF!</v>
      </c>
      <c r="GS2276" s="9" t="e">
        <f ca="1">INDIRECT(ADDRESS(ROW(),Controls!#REF!+75))</f>
        <v>#REF!</v>
      </c>
      <c r="GT2276" s="9" t="e">
        <f ca="1">INDIRECT(ADDRESS(ROW(),Controls!#REF!+90))</f>
        <v>#REF!</v>
      </c>
      <c r="GU2276" s="9" t="e">
        <f ca="1">INDIRECT(ADDRESS(ROW(),Controls!#REF!+105))</f>
        <v>#REF!</v>
      </c>
      <c r="GV2276" s="9" t="e">
        <f ca="1">INDIRECT(ADDRESS(ROW(),Controls!#REF!+120))</f>
        <v>#REF!</v>
      </c>
      <c r="GW2276" s="9" t="e">
        <f ca="1">INDIRECT(ADDRESS(ROW(),Controls!#REF!+15))</f>
        <v>#REF!</v>
      </c>
      <c r="GX2276" s="9" t="e">
        <f ca="1">INDIRECT(ADDRESS(ROW(),Controls!#REF!+135))</f>
        <v>#REF!</v>
      </c>
      <c r="HJ2276" s="9" t="e">
        <f t="shared" ca="1" si="210"/>
        <v>#REF!</v>
      </c>
      <c r="HK2276" s="9" t="e">
        <f t="shared" ca="1" si="211"/>
        <v>#REF!</v>
      </c>
      <c r="HL2276" s="9" t="e">
        <f t="shared" ca="1" si="212"/>
        <v>#REF!</v>
      </c>
      <c r="HM2276" s="9" t="e">
        <f t="shared" ca="1" si="213"/>
        <v>#REF!</v>
      </c>
      <c r="HN2276" s="9" t="e">
        <f ca="1">SQRT($GS2276*(1-$GS2276/Controls!$D$15))</f>
        <v>#REF!</v>
      </c>
      <c r="HO2276" s="9" t="e">
        <f t="shared" ca="1" si="214"/>
        <v>#REF!</v>
      </c>
      <c r="HP2276" s="9" t="e">
        <f t="shared" ca="1" si="215"/>
        <v>#REF!</v>
      </c>
      <c r="HQ2276" s="9" t="e">
        <f ca="1">IF($GV2276=0,NA(),($GX2276*Controls!#REF!))</f>
        <v>#REF!</v>
      </c>
    </row>
    <row r="2277" spans="198:225" x14ac:dyDescent="0.25">
      <c r="GP2277" s="9" t="e">
        <f ca="1">INDIRECT(ADDRESS(ROW(),Controls!#REF!+30))</f>
        <v>#REF!</v>
      </c>
      <c r="GQ2277" s="9" t="e">
        <f ca="1">INDIRECT(ADDRESS(ROW(),Controls!#REF!+45))</f>
        <v>#REF!</v>
      </c>
      <c r="GR2277" s="9" t="e">
        <f ca="1">INDIRECT(ADDRESS(ROW(),Controls!#REF!+60))</f>
        <v>#REF!</v>
      </c>
      <c r="GS2277" s="9" t="e">
        <f ca="1">INDIRECT(ADDRESS(ROW(),Controls!#REF!+75))</f>
        <v>#REF!</v>
      </c>
      <c r="GT2277" s="9" t="e">
        <f ca="1">INDIRECT(ADDRESS(ROW(),Controls!#REF!+90))</f>
        <v>#REF!</v>
      </c>
      <c r="GU2277" s="9" t="e">
        <f ca="1">INDIRECT(ADDRESS(ROW(),Controls!#REF!+105))</f>
        <v>#REF!</v>
      </c>
      <c r="GV2277" s="9" t="e">
        <f ca="1">INDIRECT(ADDRESS(ROW(),Controls!#REF!+120))</f>
        <v>#REF!</v>
      </c>
      <c r="GW2277" s="9" t="e">
        <f ca="1">INDIRECT(ADDRESS(ROW(),Controls!#REF!+15))</f>
        <v>#REF!</v>
      </c>
      <c r="GX2277" s="9" t="e">
        <f ca="1">INDIRECT(ADDRESS(ROW(),Controls!#REF!+135))</f>
        <v>#REF!</v>
      </c>
      <c r="HJ2277" s="9" t="e">
        <f t="shared" ca="1" si="210"/>
        <v>#REF!</v>
      </c>
      <c r="HK2277" s="9" t="e">
        <f t="shared" ca="1" si="211"/>
        <v>#REF!</v>
      </c>
      <c r="HL2277" s="9" t="e">
        <f t="shared" ca="1" si="212"/>
        <v>#REF!</v>
      </c>
      <c r="HM2277" s="9" t="e">
        <f t="shared" ca="1" si="213"/>
        <v>#REF!</v>
      </c>
      <c r="HN2277" s="9" t="e">
        <f ca="1">SQRT($GS2277*(1-$GS2277/Controls!$D$15))</f>
        <v>#REF!</v>
      </c>
      <c r="HO2277" s="9" t="e">
        <f t="shared" ca="1" si="214"/>
        <v>#REF!</v>
      </c>
      <c r="HP2277" s="9" t="e">
        <f t="shared" ca="1" si="215"/>
        <v>#REF!</v>
      </c>
      <c r="HQ2277" s="9" t="e">
        <f ca="1">IF($GV2277=0,NA(),($GX2277*Controls!#REF!))</f>
        <v>#REF!</v>
      </c>
    </row>
    <row r="2278" spans="198:225" x14ac:dyDescent="0.25">
      <c r="GP2278" s="9" t="e">
        <f ca="1">INDIRECT(ADDRESS(ROW(),Controls!#REF!+30))</f>
        <v>#REF!</v>
      </c>
      <c r="GQ2278" s="9" t="e">
        <f ca="1">INDIRECT(ADDRESS(ROW(),Controls!#REF!+45))</f>
        <v>#REF!</v>
      </c>
      <c r="GR2278" s="9" t="e">
        <f ca="1">INDIRECT(ADDRESS(ROW(),Controls!#REF!+60))</f>
        <v>#REF!</v>
      </c>
      <c r="GS2278" s="9" t="e">
        <f ca="1">INDIRECT(ADDRESS(ROW(),Controls!#REF!+75))</f>
        <v>#REF!</v>
      </c>
      <c r="GT2278" s="9" t="e">
        <f ca="1">INDIRECT(ADDRESS(ROW(),Controls!#REF!+90))</f>
        <v>#REF!</v>
      </c>
      <c r="GU2278" s="9" t="e">
        <f ca="1">INDIRECT(ADDRESS(ROW(),Controls!#REF!+105))</f>
        <v>#REF!</v>
      </c>
      <c r="GV2278" s="9" t="e">
        <f ca="1">INDIRECT(ADDRESS(ROW(),Controls!#REF!+120))</f>
        <v>#REF!</v>
      </c>
      <c r="GW2278" s="9" t="e">
        <f ca="1">INDIRECT(ADDRESS(ROW(),Controls!#REF!+15))</f>
        <v>#REF!</v>
      </c>
      <c r="GX2278" s="9" t="e">
        <f ca="1">INDIRECT(ADDRESS(ROW(),Controls!#REF!+135))</f>
        <v>#REF!</v>
      </c>
      <c r="HJ2278" s="9" t="e">
        <f t="shared" ca="1" si="210"/>
        <v>#REF!</v>
      </c>
      <c r="HK2278" s="9" t="e">
        <f t="shared" ca="1" si="211"/>
        <v>#REF!</v>
      </c>
      <c r="HL2278" s="9" t="e">
        <f t="shared" ca="1" si="212"/>
        <v>#REF!</v>
      </c>
      <c r="HM2278" s="9" t="e">
        <f t="shared" ca="1" si="213"/>
        <v>#REF!</v>
      </c>
      <c r="HN2278" s="9" t="e">
        <f ca="1">SQRT($GS2278*(1-$GS2278/Controls!$D$15))</f>
        <v>#REF!</v>
      </c>
      <c r="HO2278" s="9" t="e">
        <f t="shared" ca="1" si="214"/>
        <v>#REF!</v>
      </c>
      <c r="HP2278" s="9" t="e">
        <f t="shared" ca="1" si="215"/>
        <v>#REF!</v>
      </c>
      <c r="HQ2278" s="9" t="e">
        <f ca="1">IF($GV2278=0,NA(),($GX2278*Controls!#REF!))</f>
        <v>#REF!</v>
      </c>
    </row>
    <row r="2279" spans="198:225" x14ac:dyDescent="0.25">
      <c r="GP2279" s="9" t="e">
        <f ca="1">INDIRECT(ADDRESS(ROW(),Controls!#REF!+30))</f>
        <v>#REF!</v>
      </c>
      <c r="GQ2279" s="9" t="e">
        <f ca="1">INDIRECT(ADDRESS(ROW(),Controls!#REF!+45))</f>
        <v>#REF!</v>
      </c>
      <c r="GR2279" s="9" t="e">
        <f ca="1">INDIRECT(ADDRESS(ROW(),Controls!#REF!+60))</f>
        <v>#REF!</v>
      </c>
      <c r="GS2279" s="9" t="e">
        <f ca="1">INDIRECT(ADDRESS(ROW(),Controls!#REF!+75))</f>
        <v>#REF!</v>
      </c>
      <c r="GT2279" s="9" t="e">
        <f ca="1">INDIRECT(ADDRESS(ROW(),Controls!#REF!+90))</f>
        <v>#REF!</v>
      </c>
      <c r="GU2279" s="9" t="e">
        <f ca="1">INDIRECT(ADDRESS(ROW(),Controls!#REF!+105))</f>
        <v>#REF!</v>
      </c>
      <c r="GV2279" s="9" t="e">
        <f ca="1">INDIRECT(ADDRESS(ROW(),Controls!#REF!+120))</f>
        <v>#REF!</v>
      </c>
      <c r="GW2279" s="9" t="e">
        <f ca="1">INDIRECT(ADDRESS(ROW(),Controls!#REF!+15))</f>
        <v>#REF!</v>
      </c>
      <c r="GX2279" s="9" t="e">
        <f ca="1">INDIRECT(ADDRESS(ROW(),Controls!#REF!+135))</f>
        <v>#REF!</v>
      </c>
      <c r="HJ2279" s="9" t="e">
        <f t="shared" ca="1" si="210"/>
        <v>#REF!</v>
      </c>
      <c r="HK2279" s="9" t="e">
        <f t="shared" ca="1" si="211"/>
        <v>#REF!</v>
      </c>
      <c r="HL2279" s="9" t="e">
        <f t="shared" ca="1" si="212"/>
        <v>#REF!</v>
      </c>
      <c r="HM2279" s="9" t="e">
        <f t="shared" ca="1" si="213"/>
        <v>#REF!</v>
      </c>
      <c r="HN2279" s="9" t="e">
        <f ca="1">SQRT($GS2279*(1-$GS2279/Controls!$D$15))</f>
        <v>#REF!</v>
      </c>
      <c r="HO2279" s="9" t="e">
        <f t="shared" ca="1" si="214"/>
        <v>#REF!</v>
      </c>
      <c r="HP2279" s="9" t="e">
        <f t="shared" ca="1" si="215"/>
        <v>#REF!</v>
      </c>
      <c r="HQ2279" s="9" t="e">
        <f ca="1">IF($GV2279=0,NA(),($GX2279*Controls!#REF!))</f>
        <v>#REF!</v>
      </c>
    </row>
    <row r="2280" spans="198:225" x14ac:dyDescent="0.25">
      <c r="GP2280" s="9" t="e">
        <f ca="1">INDIRECT(ADDRESS(ROW(),Controls!#REF!+30))</f>
        <v>#REF!</v>
      </c>
      <c r="GQ2280" s="9" t="e">
        <f ca="1">INDIRECT(ADDRESS(ROW(),Controls!#REF!+45))</f>
        <v>#REF!</v>
      </c>
      <c r="GR2280" s="9" t="e">
        <f ca="1">INDIRECT(ADDRESS(ROW(),Controls!#REF!+60))</f>
        <v>#REF!</v>
      </c>
      <c r="GS2280" s="9" t="e">
        <f ca="1">INDIRECT(ADDRESS(ROW(),Controls!#REF!+75))</f>
        <v>#REF!</v>
      </c>
      <c r="GT2280" s="9" t="e">
        <f ca="1">INDIRECT(ADDRESS(ROW(),Controls!#REF!+90))</f>
        <v>#REF!</v>
      </c>
      <c r="GU2280" s="9" t="e">
        <f ca="1">INDIRECT(ADDRESS(ROW(),Controls!#REF!+105))</f>
        <v>#REF!</v>
      </c>
      <c r="GV2280" s="9" t="e">
        <f ca="1">INDIRECT(ADDRESS(ROW(),Controls!#REF!+120))</f>
        <v>#REF!</v>
      </c>
      <c r="GW2280" s="9" t="e">
        <f ca="1">INDIRECT(ADDRESS(ROW(),Controls!#REF!+15))</f>
        <v>#REF!</v>
      </c>
      <c r="GX2280" s="9" t="e">
        <f ca="1">INDIRECT(ADDRESS(ROW(),Controls!#REF!+135))</f>
        <v>#REF!</v>
      </c>
      <c r="HJ2280" s="9" t="e">
        <f t="shared" ca="1" si="210"/>
        <v>#REF!</v>
      </c>
      <c r="HK2280" s="9" t="e">
        <f t="shared" ca="1" si="211"/>
        <v>#REF!</v>
      </c>
      <c r="HL2280" s="9" t="e">
        <f t="shared" ca="1" si="212"/>
        <v>#REF!</v>
      </c>
      <c r="HM2280" s="9" t="e">
        <f t="shared" ca="1" si="213"/>
        <v>#REF!</v>
      </c>
      <c r="HN2280" s="9" t="e">
        <f ca="1">SQRT($GS2280*(1-$GS2280/Controls!$D$15))</f>
        <v>#REF!</v>
      </c>
      <c r="HO2280" s="9" t="e">
        <f t="shared" ca="1" si="214"/>
        <v>#REF!</v>
      </c>
      <c r="HP2280" s="9" t="e">
        <f t="shared" ca="1" si="215"/>
        <v>#REF!</v>
      </c>
      <c r="HQ2280" s="9" t="e">
        <f ca="1">IF($GV2280=0,NA(),($GX2280*Controls!#REF!))</f>
        <v>#REF!</v>
      </c>
    </row>
    <row r="2281" spans="198:225" x14ac:dyDescent="0.25">
      <c r="GP2281" s="9" t="e">
        <f ca="1">INDIRECT(ADDRESS(ROW(),Controls!#REF!+30))</f>
        <v>#REF!</v>
      </c>
      <c r="GQ2281" s="9" t="e">
        <f ca="1">INDIRECT(ADDRESS(ROW(),Controls!#REF!+45))</f>
        <v>#REF!</v>
      </c>
      <c r="GR2281" s="9" t="e">
        <f ca="1">INDIRECT(ADDRESS(ROW(),Controls!#REF!+60))</f>
        <v>#REF!</v>
      </c>
      <c r="GS2281" s="9" t="e">
        <f ca="1">INDIRECT(ADDRESS(ROW(),Controls!#REF!+75))</f>
        <v>#REF!</v>
      </c>
      <c r="GT2281" s="9" t="e">
        <f ca="1">INDIRECT(ADDRESS(ROW(),Controls!#REF!+90))</f>
        <v>#REF!</v>
      </c>
      <c r="GU2281" s="9" t="e">
        <f ca="1">INDIRECT(ADDRESS(ROW(),Controls!#REF!+105))</f>
        <v>#REF!</v>
      </c>
      <c r="GV2281" s="9" t="e">
        <f ca="1">INDIRECT(ADDRESS(ROW(),Controls!#REF!+120))</f>
        <v>#REF!</v>
      </c>
      <c r="GW2281" s="9" t="e">
        <f ca="1">INDIRECT(ADDRESS(ROW(),Controls!#REF!+15))</f>
        <v>#REF!</v>
      </c>
      <c r="GX2281" s="9" t="e">
        <f ca="1">INDIRECT(ADDRESS(ROW(),Controls!#REF!+135))</f>
        <v>#REF!</v>
      </c>
      <c r="HJ2281" s="9" t="e">
        <f t="shared" ca="1" si="210"/>
        <v>#REF!</v>
      </c>
      <c r="HK2281" s="9" t="e">
        <f t="shared" ca="1" si="211"/>
        <v>#REF!</v>
      </c>
      <c r="HL2281" s="9" t="e">
        <f t="shared" ca="1" si="212"/>
        <v>#REF!</v>
      </c>
      <c r="HM2281" s="9" t="e">
        <f t="shared" ca="1" si="213"/>
        <v>#REF!</v>
      </c>
      <c r="HN2281" s="9" t="e">
        <f ca="1">SQRT($GS2281*(1-$GS2281/Controls!$D$15))</f>
        <v>#REF!</v>
      </c>
      <c r="HO2281" s="9" t="e">
        <f t="shared" ca="1" si="214"/>
        <v>#REF!</v>
      </c>
      <c r="HP2281" s="9" t="e">
        <f t="shared" ca="1" si="215"/>
        <v>#REF!</v>
      </c>
      <c r="HQ2281" s="9" t="e">
        <f ca="1">IF($GV2281=0,NA(),($GX2281*Controls!#REF!))</f>
        <v>#REF!</v>
      </c>
    </row>
    <row r="2282" spans="198:225" x14ac:dyDescent="0.25">
      <c r="GP2282" s="9" t="e">
        <f ca="1">INDIRECT(ADDRESS(ROW(),Controls!#REF!+30))</f>
        <v>#REF!</v>
      </c>
      <c r="GQ2282" s="9" t="e">
        <f ca="1">INDIRECT(ADDRESS(ROW(),Controls!#REF!+45))</f>
        <v>#REF!</v>
      </c>
      <c r="GR2282" s="9" t="e">
        <f ca="1">INDIRECT(ADDRESS(ROW(),Controls!#REF!+60))</f>
        <v>#REF!</v>
      </c>
      <c r="GS2282" s="9" t="e">
        <f ca="1">INDIRECT(ADDRESS(ROW(),Controls!#REF!+75))</f>
        <v>#REF!</v>
      </c>
      <c r="GT2282" s="9" t="e">
        <f ca="1">INDIRECT(ADDRESS(ROW(),Controls!#REF!+90))</f>
        <v>#REF!</v>
      </c>
      <c r="GU2282" s="9" t="e">
        <f ca="1">INDIRECT(ADDRESS(ROW(),Controls!#REF!+105))</f>
        <v>#REF!</v>
      </c>
      <c r="GV2282" s="9" t="e">
        <f ca="1">INDIRECT(ADDRESS(ROW(),Controls!#REF!+120))</f>
        <v>#REF!</v>
      </c>
      <c r="GW2282" s="9" t="e">
        <f ca="1">INDIRECT(ADDRESS(ROW(),Controls!#REF!+15))</f>
        <v>#REF!</v>
      </c>
      <c r="GX2282" s="9" t="e">
        <f ca="1">INDIRECT(ADDRESS(ROW(),Controls!#REF!+135))</f>
        <v>#REF!</v>
      </c>
      <c r="HJ2282" s="9" t="e">
        <f t="shared" ca="1" si="210"/>
        <v>#REF!</v>
      </c>
      <c r="HK2282" s="9" t="e">
        <f t="shared" ca="1" si="211"/>
        <v>#REF!</v>
      </c>
      <c r="HL2282" s="9" t="e">
        <f t="shared" ca="1" si="212"/>
        <v>#REF!</v>
      </c>
      <c r="HM2282" s="9" t="e">
        <f t="shared" ca="1" si="213"/>
        <v>#REF!</v>
      </c>
      <c r="HN2282" s="9" t="e">
        <f ca="1">SQRT($GS2282*(1-$GS2282/Controls!$D$15))</f>
        <v>#REF!</v>
      </c>
      <c r="HO2282" s="9" t="e">
        <f t="shared" ca="1" si="214"/>
        <v>#REF!</v>
      </c>
      <c r="HP2282" s="9" t="e">
        <f t="shared" ca="1" si="215"/>
        <v>#REF!</v>
      </c>
      <c r="HQ2282" s="9" t="e">
        <f ca="1">IF($GV2282=0,NA(),($GX2282*Controls!#REF!))</f>
        <v>#REF!</v>
      </c>
    </row>
    <row r="2283" spans="198:225" x14ac:dyDescent="0.25">
      <c r="GP2283" s="9" t="e">
        <f ca="1">INDIRECT(ADDRESS(ROW(),Controls!#REF!+30))</f>
        <v>#REF!</v>
      </c>
      <c r="GQ2283" s="9" t="e">
        <f ca="1">INDIRECT(ADDRESS(ROW(),Controls!#REF!+45))</f>
        <v>#REF!</v>
      </c>
      <c r="GR2283" s="9" t="e">
        <f ca="1">INDIRECT(ADDRESS(ROW(),Controls!#REF!+60))</f>
        <v>#REF!</v>
      </c>
      <c r="GS2283" s="9" t="e">
        <f ca="1">INDIRECT(ADDRESS(ROW(),Controls!#REF!+75))</f>
        <v>#REF!</v>
      </c>
      <c r="GT2283" s="9" t="e">
        <f ca="1">INDIRECT(ADDRESS(ROW(),Controls!#REF!+90))</f>
        <v>#REF!</v>
      </c>
      <c r="GU2283" s="9" t="e">
        <f ca="1">INDIRECT(ADDRESS(ROW(),Controls!#REF!+105))</f>
        <v>#REF!</v>
      </c>
      <c r="GV2283" s="9" t="e">
        <f ca="1">INDIRECT(ADDRESS(ROW(),Controls!#REF!+120))</f>
        <v>#REF!</v>
      </c>
      <c r="GW2283" s="9" t="e">
        <f ca="1">INDIRECT(ADDRESS(ROW(),Controls!#REF!+15))</f>
        <v>#REF!</v>
      </c>
      <c r="GX2283" s="9" t="e">
        <f ca="1">INDIRECT(ADDRESS(ROW(),Controls!#REF!+135))</f>
        <v>#REF!</v>
      </c>
      <c r="HJ2283" s="9" t="e">
        <f t="shared" ca="1" si="210"/>
        <v>#REF!</v>
      </c>
      <c r="HK2283" s="9" t="e">
        <f t="shared" ca="1" si="211"/>
        <v>#REF!</v>
      </c>
      <c r="HL2283" s="9" t="e">
        <f t="shared" ca="1" si="212"/>
        <v>#REF!</v>
      </c>
      <c r="HM2283" s="9" t="e">
        <f t="shared" ca="1" si="213"/>
        <v>#REF!</v>
      </c>
      <c r="HN2283" s="9" t="e">
        <f ca="1">SQRT($GS2283*(1-$GS2283/Controls!$D$15))</f>
        <v>#REF!</v>
      </c>
      <c r="HO2283" s="9" t="e">
        <f t="shared" ca="1" si="214"/>
        <v>#REF!</v>
      </c>
      <c r="HP2283" s="9" t="e">
        <f t="shared" ca="1" si="215"/>
        <v>#REF!</v>
      </c>
      <c r="HQ2283" s="9" t="e">
        <f ca="1">IF($GV2283=0,NA(),($GX2283*Controls!#REF!))</f>
        <v>#REF!</v>
      </c>
    </row>
    <row r="2284" spans="198:225" x14ac:dyDescent="0.25">
      <c r="GP2284" s="9" t="e">
        <f ca="1">INDIRECT(ADDRESS(ROW(),Controls!#REF!+30))</f>
        <v>#REF!</v>
      </c>
      <c r="GQ2284" s="9" t="e">
        <f ca="1">INDIRECT(ADDRESS(ROW(),Controls!#REF!+45))</f>
        <v>#REF!</v>
      </c>
      <c r="GR2284" s="9" t="e">
        <f ca="1">INDIRECT(ADDRESS(ROW(),Controls!#REF!+60))</f>
        <v>#REF!</v>
      </c>
      <c r="GS2284" s="9" t="e">
        <f ca="1">INDIRECT(ADDRESS(ROW(),Controls!#REF!+75))</f>
        <v>#REF!</v>
      </c>
      <c r="GT2284" s="9" t="e">
        <f ca="1">INDIRECT(ADDRESS(ROW(),Controls!#REF!+90))</f>
        <v>#REF!</v>
      </c>
      <c r="GU2284" s="9" t="e">
        <f ca="1">INDIRECT(ADDRESS(ROW(),Controls!#REF!+105))</f>
        <v>#REF!</v>
      </c>
      <c r="GV2284" s="9" t="e">
        <f ca="1">INDIRECT(ADDRESS(ROW(),Controls!#REF!+120))</f>
        <v>#REF!</v>
      </c>
      <c r="GW2284" s="9" t="e">
        <f ca="1">INDIRECT(ADDRESS(ROW(),Controls!#REF!+15))</f>
        <v>#REF!</v>
      </c>
      <c r="GX2284" s="9" t="e">
        <f ca="1">INDIRECT(ADDRESS(ROW(),Controls!#REF!+135))</f>
        <v>#REF!</v>
      </c>
      <c r="HJ2284" s="9" t="e">
        <f t="shared" ca="1" si="210"/>
        <v>#REF!</v>
      </c>
      <c r="HK2284" s="9" t="e">
        <f t="shared" ca="1" si="211"/>
        <v>#REF!</v>
      </c>
      <c r="HL2284" s="9" t="e">
        <f t="shared" ca="1" si="212"/>
        <v>#REF!</v>
      </c>
      <c r="HM2284" s="9" t="e">
        <f t="shared" ca="1" si="213"/>
        <v>#REF!</v>
      </c>
      <c r="HN2284" s="9" t="e">
        <f ca="1">SQRT($GS2284*(1-$GS2284/Controls!$D$15))</f>
        <v>#REF!</v>
      </c>
      <c r="HO2284" s="9" t="e">
        <f t="shared" ca="1" si="214"/>
        <v>#REF!</v>
      </c>
      <c r="HP2284" s="9" t="e">
        <f t="shared" ca="1" si="215"/>
        <v>#REF!</v>
      </c>
      <c r="HQ2284" s="9" t="e">
        <f ca="1">IF($GV2284=0,NA(),($GX2284*Controls!#REF!))</f>
        <v>#REF!</v>
      </c>
    </row>
    <row r="2285" spans="198:225" x14ac:dyDescent="0.25">
      <c r="GP2285" s="9" t="e">
        <f ca="1">INDIRECT(ADDRESS(ROW(),Controls!#REF!+30))</f>
        <v>#REF!</v>
      </c>
      <c r="GQ2285" s="9" t="e">
        <f ca="1">INDIRECT(ADDRESS(ROW(),Controls!#REF!+45))</f>
        <v>#REF!</v>
      </c>
      <c r="GR2285" s="9" t="e">
        <f ca="1">INDIRECT(ADDRESS(ROW(),Controls!#REF!+60))</f>
        <v>#REF!</v>
      </c>
      <c r="GS2285" s="9" t="e">
        <f ca="1">INDIRECT(ADDRESS(ROW(),Controls!#REF!+75))</f>
        <v>#REF!</v>
      </c>
      <c r="GT2285" s="9" t="e">
        <f ca="1">INDIRECT(ADDRESS(ROW(),Controls!#REF!+90))</f>
        <v>#REF!</v>
      </c>
      <c r="GU2285" s="9" t="e">
        <f ca="1">INDIRECT(ADDRESS(ROW(),Controls!#REF!+105))</f>
        <v>#REF!</v>
      </c>
      <c r="GV2285" s="9" t="e">
        <f ca="1">INDIRECT(ADDRESS(ROW(),Controls!#REF!+120))</f>
        <v>#REF!</v>
      </c>
      <c r="GW2285" s="9" t="e">
        <f ca="1">INDIRECT(ADDRESS(ROW(),Controls!#REF!+15))</f>
        <v>#REF!</v>
      </c>
      <c r="GX2285" s="9" t="e">
        <f ca="1">INDIRECT(ADDRESS(ROW(),Controls!#REF!+135))</f>
        <v>#REF!</v>
      </c>
      <c r="HJ2285" s="9" t="e">
        <f t="shared" ca="1" si="210"/>
        <v>#REF!</v>
      </c>
      <c r="HK2285" s="9" t="e">
        <f t="shared" ca="1" si="211"/>
        <v>#REF!</v>
      </c>
      <c r="HL2285" s="9" t="e">
        <f t="shared" ca="1" si="212"/>
        <v>#REF!</v>
      </c>
      <c r="HM2285" s="9" t="e">
        <f t="shared" ca="1" si="213"/>
        <v>#REF!</v>
      </c>
      <c r="HN2285" s="9" t="e">
        <f ca="1">SQRT($GS2285*(1-$GS2285/Controls!$D$15))</f>
        <v>#REF!</v>
      </c>
      <c r="HO2285" s="9" t="e">
        <f t="shared" ca="1" si="214"/>
        <v>#REF!</v>
      </c>
      <c r="HP2285" s="9" t="e">
        <f t="shared" ca="1" si="215"/>
        <v>#REF!</v>
      </c>
      <c r="HQ2285" s="9" t="e">
        <f ca="1">IF($GV2285=0,NA(),($GX2285*Controls!#REF!))</f>
        <v>#REF!</v>
      </c>
    </row>
    <row r="2286" spans="198:225" x14ac:dyDescent="0.25">
      <c r="GP2286" s="9" t="e">
        <f ca="1">INDIRECT(ADDRESS(ROW(),Controls!#REF!+30))</f>
        <v>#REF!</v>
      </c>
      <c r="GQ2286" s="9" t="e">
        <f ca="1">INDIRECT(ADDRESS(ROW(),Controls!#REF!+45))</f>
        <v>#REF!</v>
      </c>
      <c r="GR2286" s="9" t="e">
        <f ca="1">INDIRECT(ADDRESS(ROW(),Controls!#REF!+60))</f>
        <v>#REF!</v>
      </c>
      <c r="GS2286" s="9" t="e">
        <f ca="1">INDIRECT(ADDRESS(ROW(),Controls!#REF!+75))</f>
        <v>#REF!</v>
      </c>
      <c r="GT2286" s="9" t="e">
        <f ca="1">INDIRECT(ADDRESS(ROW(),Controls!#REF!+90))</f>
        <v>#REF!</v>
      </c>
      <c r="GU2286" s="9" t="e">
        <f ca="1">INDIRECT(ADDRESS(ROW(),Controls!#REF!+105))</f>
        <v>#REF!</v>
      </c>
      <c r="GV2286" s="9" t="e">
        <f ca="1">INDIRECT(ADDRESS(ROW(),Controls!#REF!+120))</f>
        <v>#REF!</v>
      </c>
      <c r="GW2286" s="9" t="e">
        <f ca="1">INDIRECT(ADDRESS(ROW(),Controls!#REF!+15))</f>
        <v>#REF!</v>
      </c>
      <c r="GX2286" s="9" t="e">
        <f ca="1">INDIRECT(ADDRESS(ROW(),Controls!#REF!+135))</f>
        <v>#REF!</v>
      </c>
      <c r="HJ2286" s="9" t="e">
        <f t="shared" ca="1" si="210"/>
        <v>#REF!</v>
      </c>
      <c r="HK2286" s="9" t="e">
        <f t="shared" ca="1" si="211"/>
        <v>#REF!</v>
      </c>
      <c r="HL2286" s="9" t="e">
        <f t="shared" ca="1" si="212"/>
        <v>#REF!</v>
      </c>
      <c r="HM2286" s="9" t="e">
        <f t="shared" ca="1" si="213"/>
        <v>#REF!</v>
      </c>
      <c r="HN2286" s="9" t="e">
        <f ca="1">SQRT($GS2286*(1-$GS2286/Controls!$D$15))</f>
        <v>#REF!</v>
      </c>
      <c r="HO2286" s="9" t="e">
        <f t="shared" ca="1" si="214"/>
        <v>#REF!</v>
      </c>
      <c r="HP2286" s="9" t="e">
        <f t="shared" ca="1" si="215"/>
        <v>#REF!</v>
      </c>
      <c r="HQ2286" s="9" t="e">
        <f ca="1">IF($GV2286=0,NA(),($GX2286*Controls!#REF!))</f>
        <v>#REF!</v>
      </c>
    </row>
    <row r="2287" spans="198:225" x14ac:dyDescent="0.25">
      <c r="GP2287" s="9" t="e">
        <f ca="1">INDIRECT(ADDRESS(ROW(),Controls!#REF!+30))</f>
        <v>#REF!</v>
      </c>
      <c r="GQ2287" s="9" t="e">
        <f ca="1">INDIRECT(ADDRESS(ROW(),Controls!#REF!+45))</f>
        <v>#REF!</v>
      </c>
      <c r="GR2287" s="9" t="e">
        <f ca="1">INDIRECT(ADDRESS(ROW(),Controls!#REF!+60))</f>
        <v>#REF!</v>
      </c>
      <c r="GS2287" s="9" t="e">
        <f ca="1">INDIRECT(ADDRESS(ROW(),Controls!#REF!+75))</f>
        <v>#REF!</v>
      </c>
      <c r="GT2287" s="9" t="e">
        <f ca="1">INDIRECT(ADDRESS(ROW(),Controls!#REF!+90))</f>
        <v>#REF!</v>
      </c>
      <c r="GU2287" s="9" t="e">
        <f ca="1">INDIRECT(ADDRESS(ROW(),Controls!#REF!+105))</f>
        <v>#REF!</v>
      </c>
      <c r="GV2287" s="9" t="e">
        <f ca="1">INDIRECT(ADDRESS(ROW(),Controls!#REF!+120))</f>
        <v>#REF!</v>
      </c>
      <c r="GW2287" s="9" t="e">
        <f ca="1">INDIRECT(ADDRESS(ROW(),Controls!#REF!+15))</f>
        <v>#REF!</v>
      </c>
      <c r="GX2287" s="9" t="e">
        <f ca="1">INDIRECT(ADDRESS(ROW(),Controls!#REF!+135))</f>
        <v>#REF!</v>
      </c>
      <c r="HJ2287" s="9" t="e">
        <f t="shared" ca="1" si="210"/>
        <v>#REF!</v>
      </c>
      <c r="HK2287" s="9" t="e">
        <f t="shared" ca="1" si="211"/>
        <v>#REF!</v>
      </c>
      <c r="HL2287" s="9" t="e">
        <f t="shared" ca="1" si="212"/>
        <v>#REF!</v>
      </c>
      <c r="HM2287" s="9" t="e">
        <f t="shared" ca="1" si="213"/>
        <v>#REF!</v>
      </c>
      <c r="HN2287" s="9" t="e">
        <f ca="1">SQRT($GS2287*(1-$GS2287/Controls!$D$15))</f>
        <v>#REF!</v>
      </c>
      <c r="HO2287" s="9" t="e">
        <f t="shared" ca="1" si="214"/>
        <v>#REF!</v>
      </c>
      <c r="HP2287" s="9" t="e">
        <f t="shared" ca="1" si="215"/>
        <v>#REF!</v>
      </c>
      <c r="HQ2287" s="9" t="e">
        <f ca="1">IF($GV2287=0,NA(),($GX2287*Controls!#REF!))</f>
        <v>#REF!</v>
      </c>
    </row>
    <row r="2288" spans="198:225" x14ac:dyDescent="0.25">
      <c r="GP2288" s="9" t="e">
        <f ca="1">INDIRECT(ADDRESS(ROW(),Controls!#REF!+30))</f>
        <v>#REF!</v>
      </c>
      <c r="GQ2288" s="9" t="e">
        <f ca="1">INDIRECT(ADDRESS(ROW(),Controls!#REF!+45))</f>
        <v>#REF!</v>
      </c>
      <c r="GR2288" s="9" t="e">
        <f ca="1">INDIRECT(ADDRESS(ROW(),Controls!#REF!+60))</f>
        <v>#REF!</v>
      </c>
      <c r="GS2288" s="9" t="e">
        <f ca="1">INDIRECT(ADDRESS(ROW(),Controls!#REF!+75))</f>
        <v>#REF!</v>
      </c>
      <c r="GT2288" s="9" t="e">
        <f ca="1">INDIRECT(ADDRESS(ROW(),Controls!#REF!+90))</f>
        <v>#REF!</v>
      </c>
      <c r="GU2288" s="9" t="e">
        <f ca="1">INDIRECT(ADDRESS(ROW(),Controls!#REF!+105))</f>
        <v>#REF!</v>
      </c>
      <c r="GV2288" s="9" t="e">
        <f ca="1">INDIRECT(ADDRESS(ROW(),Controls!#REF!+120))</f>
        <v>#REF!</v>
      </c>
      <c r="GW2288" s="9" t="e">
        <f ca="1">INDIRECT(ADDRESS(ROW(),Controls!#REF!+15))</f>
        <v>#REF!</v>
      </c>
      <c r="GX2288" s="9" t="e">
        <f ca="1">INDIRECT(ADDRESS(ROW(),Controls!#REF!+135))</f>
        <v>#REF!</v>
      </c>
      <c r="HJ2288" s="9" t="e">
        <f t="shared" ca="1" si="210"/>
        <v>#REF!</v>
      </c>
      <c r="HK2288" s="9" t="e">
        <f t="shared" ca="1" si="211"/>
        <v>#REF!</v>
      </c>
      <c r="HL2288" s="9" t="e">
        <f t="shared" ca="1" si="212"/>
        <v>#REF!</v>
      </c>
      <c r="HM2288" s="9" t="e">
        <f t="shared" ca="1" si="213"/>
        <v>#REF!</v>
      </c>
      <c r="HN2288" s="9" t="e">
        <f ca="1">SQRT($GS2288*(1-$GS2288/Controls!$D$15))</f>
        <v>#REF!</v>
      </c>
      <c r="HO2288" s="9" t="e">
        <f t="shared" ca="1" si="214"/>
        <v>#REF!</v>
      </c>
      <c r="HP2288" s="9" t="e">
        <f t="shared" ca="1" si="215"/>
        <v>#REF!</v>
      </c>
      <c r="HQ2288" s="9" t="e">
        <f ca="1">IF($GV2288=0,NA(),($GX2288*Controls!#REF!))</f>
        <v>#REF!</v>
      </c>
    </row>
    <row r="2289" spans="198:225" x14ac:dyDescent="0.25">
      <c r="GP2289" s="9" t="e">
        <f ca="1">INDIRECT(ADDRESS(ROW(),Controls!#REF!+30))</f>
        <v>#REF!</v>
      </c>
      <c r="GQ2289" s="9" t="e">
        <f ca="1">INDIRECT(ADDRESS(ROW(),Controls!#REF!+45))</f>
        <v>#REF!</v>
      </c>
      <c r="GR2289" s="9" t="e">
        <f ca="1">INDIRECT(ADDRESS(ROW(),Controls!#REF!+60))</f>
        <v>#REF!</v>
      </c>
      <c r="GS2289" s="9" t="e">
        <f ca="1">INDIRECT(ADDRESS(ROW(),Controls!#REF!+75))</f>
        <v>#REF!</v>
      </c>
      <c r="GT2289" s="9" t="e">
        <f ca="1">INDIRECT(ADDRESS(ROW(),Controls!#REF!+90))</f>
        <v>#REF!</v>
      </c>
      <c r="GU2289" s="9" t="e">
        <f ca="1">INDIRECT(ADDRESS(ROW(),Controls!#REF!+105))</f>
        <v>#REF!</v>
      </c>
      <c r="GV2289" s="9" t="e">
        <f ca="1">INDIRECT(ADDRESS(ROW(),Controls!#REF!+120))</f>
        <v>#REF!</v>
      </c>
      <c r="GW2289" s="9" t="e">
        <f ca="1">INDIRECT(ADDRESS(ROW(),Controls!#REF!+15))</f>
        <v>#REF!</v>
      </c>
      <c r="GX2289" s="9" t="e">
        <f ca="1">INDIRECT(ADDRESS(ROW(),Controls!#REF!+135))</f>
        <v>#REF!</v>
      </c>
      <c r="HJ2289" s="9" t="e">
        <f t="shared" ca="1" si="210"/>
        <v>#REF!</v>
      </c>
      <c r="HK2289" s="9" t="e">
        <f t="shared" ca="1" si="211"/>
        <v>#REF!</v>
      </c>
      <c r="HL2289" s="9" t="e">
        <f t="shared" ca="1" si="212"/>
        <v>#REF!</v>
      </c>
      <c r="HM2289" s="9" t="e">
        <f t="shared" ca="1" si="213"/>
        <v>#REF!</v>
      </c>
      <c r="HN2289" s="9" t="e">
        <f ca="1">SQRT($GS2289*(1-$GS2289/Controls!$D$15))</f>
        <v>#REF!</v>
      </c>
      <c r="HO2289" s="9" t="e">
        <f t="shared" ca="1" si="214"/>
        <v>#REF!</v>
      </c>
      <c r="HP2289" s="9" t="e">
        <f t="shared" ca="1" si="215"/>
        <v>#REF!</v>
      </c>
      <c r="HQ2289" s="9" t="e">
        <f ca="1">IF($GV2289=0,NA(),($GX2289*Controls!#REF!))</f>
        <v>#REF!</v>
      </c>
    </row>
    <row r="2290" spans="198:225" x14ac:dyDescent="0.25">
      <c r="GP2290" s="9" t="e">
        <f ca="1">INDIRECT(ADDRESS(ROW(),Controls!#REF!+30))</f>
        <v>#REF!</v>
      </c>
      <c r="GQ2290" s="9" t="e">
        <f ca="1">INDIRECT(ADDRESS(ROW(),Controls!#REF!+45))</f>
        <v>#REF!</v>
      </c>
      <c r="GR2290" s="9" t="e">
        <f ca="1">INDIRECT(ADDRESS(ROW(),Controls!#REF!+60))</f>
        <v>#REF!</v>
      </c>
      <c r="GS2290" s="9" t="e">
        <f ca="1">INDIRECT(ADDRESS(ROW(),Controls!#REF!+75))</f>
        <v>#REF!</v>
      </c>
      <c r="GT2290" s="9" t="e">
        <f ca="1">INDIRECT(ADDRESS(ROW(),Controls!#REF!+90))</f>
        <v>#REF!</v>
      </c>
      <c r="GU2290" s="9" t="e">
        <f ca="1">INDIRECT(ADDRESS(ROW(),Controls!#REF!+105))</f>
        <v>#REF!</v>
      </c>
      <c r="GV2290" s="9" t="e">
        <f ca="1">INDIRECT(ADDRESS(ROW(),Controls!#REF!+120))</f>
        <v>#REF!</v>
      </c>
      <c r="GW2290" s="9" t="e">
        <f ca="1">INDIRECT(ADDRESS(ROW(),Controls!#REF!+15))</f>
        <v>#REF!</v>
      </c>
      <c r="GX2290" s="9" t="e">
        <f ca="1">INDIRECT(ADDRESS(ROW(),Controls!#REF!+135))</f>
        <v>#REF!</v>
      </c>
      <c r="HJ2290" s="9" t="e">
        <f t="shared" ca="1" si="210"/>
        <v>#REF!</v>
      </c>
      <c r="HK2290" s="9" t="e">
        <f t="shared" ca="1" si="211"/>
        <v>#REF!</v>
      </c>
      <c r="HL2290" s="9" t="e">
        <f t="shared" ca="1" si="212"/>
        <v>#REF!</v>
      </c>
      <c r="HM2290" s="9" t="e">
        <f t="shared" ca="1" si="213"/>
        <v>#REF!</v>
      </c>
      <c r="HN2290" s="9" t="e">
        <f ca="1">SQRT($GS2290*(1-$GS2290/Controls!$D$15))</f>
        <v>#REF!</v>
      </c>
      <c r="HO2290" s="9" t="e">
        <f t="shared" ca="1" si="214"/>
        <v>#REF!</v>
      </c>
      <c r="HP2290" s="9" t="e">
        <f t="shared" ca="1" si="215"/>
        <v>#REF!</v>
      </c>
      <c r="HQ2290" s="9" t="e">
        <f ca="1">IF($GV2290=0,NA(),($GX2290*Controls!#REF!))</f>
        <v>#REF!</v>
      </c>
    </row>
    <row r="2291" spans="198:225" x14ac:dyDescent="0.25">
      <c r="GP2291" s="9" t="e">
        <f ca="1">INDIRECT(ADDRESS(ROW(),Controls!#REF!+30))</f>
        <v>#REF!</v>
      </c>
      <c r="GQ2291" s="9" t="e">
        <f ca="1">INDIRECT(ADDRESS(ROW(),Controls!#REF!+45))</f>
        <v>#REF!</v>
      </c>
      <c r="GR2291" s="9" t="e">
        <f ca="1">INDIRECT(ADDRESS(ROW(),Controls!#REF!+60))</f>
        <v>#REF!</v>
      </c>
      <c r="GS2291" s="9" t="e">
        <f ca="1">INDIRECT(ADDRESS(ROW(),Controls!#REF!+75))</f>
        <v>#REF!</v>
      </c>
      <c r="GT2291" s="9" t="e">
        <f ca="1">INDIRECT(ADDRESS(ROW(),Controls!#REF!+90))</f>
        <v>#REF!</v>
      </c>
      <c r="GU2291" s="9" t="e">
        <f ca="1">INDIRECT(ADDRESS(ROW(),Controls!#REF!+105))</f>
        <v>#REF!</v>
      </c>
      <c r="GV2291" s="9" t="e">
        <f ca="1">INDIRECT(ADDRESS(ROW(),Controls!#REF!+120))</f>
        <v>#REF!</v>
      </c>
      <c r="GW2291" s="9" t="e">
        <f ca="1">INDIRECT(ADDRESS(ROW(),Controls!#REF!+15))</f>
        <v>#REF!</v>
      </c>
      <c r="GX2291" s="9" t="e">
        <f ca="1">INDIRECT(ADDRESS(ROW(),Controls!#REF!+135))</f>
        <v>#REF!</v>
      </c>
      <c r="HJ2291" s="9" t="e">
        <f t="shared" ca="1" si="210"/>
        <v>#REF!</v>
      </c>
      <c r="HK2291" s="9" t="e">
        <f t="shared" ca="1" si="211"/>
        <v>#REF!</v>
      </c>
      <c r="HL2291" s="9" t="e">
        <f t="shared" ca="1" si="212"/>
        <v>#REF!</v>
      </c>
      <c r="HM2291" s="9" t="e">
        <f t="shared" ca="1" si="213"/>
        <v>#REF!</v>
      </c>
      <c r="HN2291" s="9" t="e">
        <f ca="1">SQRT($GS2291*(1-$GS2291/Controls!$D$15))</f>
        <v>#REF!</v>
      </c>
      <c r="HO2291" s="9" t="e">
        <f t="shared" ca="1" si="214"/>
        <v>#REF!</v>
      </c>
      <c r="HP2291" s="9" t="e">
        <f t="shared" ca="1" si="215"/>
        <v>#REF!</v>
      </c>
      <c r="HQ2291" s="9" t="e">
        <f ca="1">IF($GV2291=0,NA(),($GX2291*Controls!#REF!))</f>
        <v>#REF!</v>
      </c>
    </row>
    <row r="2292" spans="198:225" x14ac:dyDescent="0.25">
      <c r="GP2292" s="9" t="e">
        <f ca="1">INDIRECT(ADDRESS(ROW(),Controls!#REF!+30))</f>
        <v>#REF!</v>
      </c>
      <c r="GQ2292" s="9" t="e">
        <f ca="1">INDIRECT(ADDRESS(ROW(),Controls!#REF!+45))</f>
        <v>#REF!</v>
      </c>
      <c r="GR2292" s="9" t="e">
        <f ca="1">INDIRECT(ADDRESS(ROW(),Controls!#REF!+60))</f>
        <v>#REF!</v>
      </c>
      <c r="GS2292" s="9" t="e">
        <f ca="1">INDIRECT(ADDRESS(ROW(),Controls!#REF!+75))</f>
        <v>#REF!</v>
      </c>
      <c r="GT2292" s="9" t="e">
        <f ca="1">INDIRECT(ADDRESS(ROW(),Controls!#REF!+90))</f>
        <v>#REF!</v>
      </c>
      <c r="GU2292" s="9" t="e">
        <f ca="1">INDIRECT(ADDRESS(ROW(),Controls!#REF!+105))</f>
        <v>#REF!</v>
      </c>
      <c r="GV2292" s="9" t="e">
        <f ca="1">INDIRECT(ADDRESS(ROW(),Controls!#REF!+120))</f>
        <v>#REF!</v>
      </c>
      <c r="GW2292" s="9" t="e">
        <f ca="1">INDIRECT(ADDRESS(ROW(),Controls!#REF!+15))</f>
        <v>#REF!</v>
      </c>
      <c r="GX2292" s="9" t="e">
        <f ca="1">INDIRECT(ADDRESS(ROW(),Controls!#REF!+135))</f>
        <v>#REF!</v>
      </c>
      <c r="HJ2292" s="9" t="e">
        <f t="shared" ca="1" si="210"/>
        <v>#REF!</v>
      </c>
      <c r="HK2292" s="9" t="e">
        <f t="shared" ca="1" si="211"/>
        <v>#REF!</v>
      </c>
      <c r="HL2292" s="9" t="e">
        <f t="shared" ca="1" si="212"/>
        <v>#REF!</v>
      </c>
      <c r="HM2292" s="9" t="e">
        <f t="shared" ca="1" si="213"/>
        <v>#REF!</v>
      </c>
      <c r="HN2292" s="9" t="e">
        <f ca="1">SQRT($GS2292*(1-$GS2292/Controls!$D$15))</f>
        <v>#REF!</v>
      </c>
      <c r="HO2292" s="9" t="e">
        <f t="shared" ca="1" si="214"/>
        <v>#REF!</v>
      </c>
      <c r="HP2292" s="9" t="e">
        <f t="shared" ca="1" si="215"/>
        <v>#REF!</v>
      </c>
      <c r="HQ2292" s="9" t="e">
        <f ca="1">IF($GV2292=0,NA(),($GX2292*Controls!#REF!))</f>
        <v>#REF!</v>
      </c>
    </row>
    <row r="2293" spans="198:225" x14ac:dyDescent="0.25">
      <c r="GP2293" s="9" t="e">
        <f ca="1">INDIRECT(ADDRESS(ROW(),Controls!#REF!+30))</f>
        <v>#REF!</v>
      </c>
      <c r="GQ2293" s="9" t="e">
        <f ca="1">INDIRECT(ADDRESS(ROW(),Controls!#REF!+45))</f>
        <v>#REF!</v>
      </c>
      <c r="GR2293" s="9" t="e">
        <f ca="1">INDIRECT(ADDRESS(ROW(),Controls!#REF!+60))</f>
        <v>#REF!</v>
      </c>
      <c r="GS2293" s="9" t="e">
        <f ca="1">INDIRECT(ADDRESS(ROW(),Controls!#REF!+75))</f>
        <v>#REF!</v>
      </c>
      <c r="GT2293" s="9" t="e">
        <f ca="1">INDIRECT(ADDRESS(ROW(),Controls!#REF!+90))</f>
        <v>#REF!</v>
      </c>
      <c r="GU2293" s="9" t="e">
        <f ca="1">INDIRECT(ADDRESS(ROW(),Controls!#REF!+105))</f>
        <v>#REF!</v>
      </c>
      <c r="GV2293" s="9" t="e">
        <f ca="1">INDIRECT(ADDRESS(ROW(),Controls!#REF!+120))</f>
        <v>#REF!</v>
      </c>
      <c r="GW2293" s="9" t="e">
        <f ca="1">INDIRECT(ADDRESS(ROW(),Controls!#REF!+15))</f>
        <v>#REF!</v>
      </c>
      <c r="GX2293" s="9" t="e">
        <f ca="1">INDIRECT(ADDRESS(ROW(),Controls!#REF!+135))</f>
        <v>#REF!</v>
      </c>
      <c r="HJ2293" s="9" t="e">
        <f t="shared" ca="1" si="210"/>
        <v>#REF!</v>
      </c>
      <c r="HK2293" s="9" t="e">
        <f t="shared" ca="1" si="211"/>
        <v>#REF!</v>
      </c>
      <c r="HL2293" s="9" t="e">
        <f t="shared" ca="1" si="212"/>
        <v>#REF!</v>
      </c>
      <c r="HM2293" s="9" t="e">
        <f t="shared" ca="1" si="213"/>
        <v>#REF!</v>
      </c>
      <c r="HN2293" s="9" t="e">
        <f ca="1">SQRT($GS2293*(1-$GS2293/Controls!$D$15))</f>
        <v>#REF!</v>
      </c>
      <c r="HO2293" s="9" t="e">
        <f t="shared" ca="1" si="214"/>
        <v>#REF!</v>
      </c>
      <c r="HP2293" s="9" t="e">
        <f t="shared" ca="1" si="215"/>
        <v>#REF!</v>
      </c>
      <c r="HQ2293" s="9" t="e">
        <f ca="1">IF($GV2293=0,NA(),($GX2293*Controls!#REF!))</f>
        <v>#REF!</v>
      </c>
    </row>
    <row r="2294" spans="198:225" x14ac:dyDescent="0.25">
      <c r="GP2294" s="9" t="e">
        <f ca="1">INDIRECT(ADDRESS(ROW(),Controls!#REF!+30))</f>
        <v>#REF!</v>
      </c>
      <c r="GQ2294" s="9" t="e">
        <f ca="1">INDIRECT(ADDRESS(ROW(),Controls!#REF!+45))</f>
        <v>#REF!</v>
      </c>
      <c r="GR2294" s="9" t="e">
        <f ca="1">INDIRECT(ADDRESS(ROW(),Controls!#REF!+60))</f>
        <v>#REF!</v>
      </c>
      <c r="GS2294" s="9" t="e">
        <f ca="1">INDIRECT(ADDRESS(ROW(),Controls!#REF!+75))</f>
        <v>#REF!</v>
      </c>
      <c r="GT2294" s="9" t="e">
        <f ca="1">INDIRECT(ADDRESS(ROW(),Controls!#REF!+90))</f>
        <v>#REF!</v>
      </c>
      <c r="GU2294" s="9" t="e">
        <f ca="1">INDIRECT(ADDRESS(ROW(),Controls!#REF!+105))</f>
        <v>#REF!</v>
      </c>
      <c r="GV2294" s="9" t="e">
        <f ca="1">INDIRECT(ADDRESS(ROW(),Controls!#REF!+120))</f>
        <v>#REF!</v>
      </c>
      <c r="GW2294" s="9" t="e">
        <f ca="1">INDIRECT(ADDRESS(ROW(),Controls!#REF!+15))</f>
        <v>#REF!</v>
      </c>
      <c r="GX2294" s="9" t="e">
        <f ca="1">INDIRECT(ADDRESS(ROW(),Controls!#REF!+135))</f>
        <v>#REF!</v>
      </c>
      <c r="HJ2294" s="9" t="e">
        <f t="shared" ca="1" si="210"/>
        <v>#REF!</v>
      </c>
      <c r="HK2294" s="9" t="e">
        <f t="shared" ca="1" si="211"/>
        <v>#REF!</v>
      </c>
      <c r="HL2294" s="9" t="e">
        <f t="shared" ca="1" si="212"/>
        <v>#REF!</v>
      </c>
      <c r="HM2294" s="9" t="e">
        <f t="shared" ca="1" si="213"/>
        <v>#REF!</v>
      </c>
      <c r="HN2294" s="9" t="e">
        <f ca="1">SQRT($GS2294*(1-$GS2294/Controls!$D$15))</f>
        <v>#REF!</v>
      </c>
      <c r="HO2294" s="9" t="e">
        <f t="shared" ca="1" si="214"/>
        <v>#REF!</v>
      </c>
      <c r="HP2294" s="9" t="e">
        <f t="shared" ca="1" si="215"/>
        <v>#REF!</v>
      </c>
      <c r="HQ2294" s="9" t="e">
        <f ca="1">IF($GV2294=0,NA(),($GX2294*Controls!#REF!))</f>
        <v>#REF!</v>
      </c>
    </row>
    <row r="2295" spans="198:225" x14ac:dyDescent="0.25">
      <c r="GP2295" s="9" t="e">
        <f ca="1">INDIRECT(ADDRESS(ROW(),Controls!#REF!+30))</f>
        <v>#REF!</v>
      </c>
      <c r="GQ2295" s="9" t="e">
        <f ca="1">INDIRECT(ADDRESS(ROW(),Controls!#REF!+45))</f>
        <v>#REF!</v>
      </c>
      <c r="GR2295" s="9" t="e">
        <f ca="1">INDIRECT(ADDRESS(ROW(),Controls!#REF!+60))</f>
        <v>#REF!</v>
      </c>
      <c r="GS2295" s="9" t="e">
        <f ca="1">INDIRECT(ADDRESS(ROW(),Controls!#REF!+75))</f>
        <v>#REF!</v>
      </c>
      <c r="GT2295" s="9" t="e">
        <f ca="1">INDIRECT(ADDRESS(ROW(),Controls!#REF!+90))</f>
        <v>#REF!</v>
      </c>
      <c r="GU2295" s="9" t="e">
        <f ca="1">INDIRECT(ADDRESS(ROW(),Controls!#REF!+105))</f>
        <v>#REF!</v>
      </c>
      <c r="GV2295" s="9" t="e">
        <f ca="1">INDIRECT(ADDRESS(ROW(),Controls!#REF!+120))</f>
        <v>#REF!</v>
      </c>
      <c r="GW2295" s="9" t="e">
        <f ca="1">INDIRECT(ADDRESS(ROW(),Controls!#REF!+15))</f>
        <v>#REF!</v>
      </c>
      <c r="GX2295" s="9" t="e">
        <f ca="1">INDIRECT(ADDRESS(ROW(),Controls!#REF!+135))</f>
        <v>#REF!</v>
      </c>
      <c r="HJ2295" s="9" t="e">
        <f t="shared" ca="1" si="210"/>
        <v>#REF!</v>
      </c>
      <c r="HK2295" s="9" t="e">
        <f t="shared" ca="1" si="211"/>
        <v>#REF!</v>
      </c>
      <c r="HL2295" s="9" t="e">
        <f t="shared" ca="1" si="212"/>
        <v>#REF!</v>
      </c>
      <c r="HM2295" s="9" t="e">
        <f t="shared" ca="1" si="213"/>
        <v>#REF!</v>
      </c>
      <c r="HN2295" s="9" t="e">
        <f ca="1">SQRT($GS2295*(1-$GS2295/Controls!$D$15))</f>
        <v>#REF!</v>
      </c>
      <c r="HO2295" s="9" t="e">
        <f t="shared" ca="1" si="214"/>
        <v>#REF!</v>
      </c>
      <c r="HP2295" s="9" t="e">
        <f t="shared" ca="1" si="215"/>
        <v>#REF!</v>
      </c>
      <c r="HQ2295" s="9" t="e">
        <f ca="1">IF($GV2295=0,NA(),($GX2295*Controls!#REF!))</f>
        <v>#REF!</v>
      </c>
    </row>
    <row r="2296" spans="198:225" x14ac:dyDescent="0.25">
      <c r="GP2296" s="9" t="e">
        <f ca="1">INDIRECT(ADDRESS(ROW(),Controls!#REF!+30))</f>
        <v>#REF!</v>
      </c>
      <c r="GQ2296" s="9" t="e">
        <f ca="1">INDIRECT(ADDRESS(ROW(),Controls!#REF!+45))</f>
        <v>#REF!</v>
      </c>
      <c r="GR2296" s="9" t="e">
        <f ca="1">INDIRECT(ADDRESS(ROW(),Controls!#REF!+60))</f>
        <v>#REF!</v>
      </c>
      <c r="GS2296" s="9" t="e">
        <f ca="1">INDIRECT(ADDRESS(ROW(),Controls!#REF!+75))</f>
        <v>#REF!</v>
      </c>
      <c r="GT2296" s="9" t="e">
        <f ca="1">INDIRECT(ADDRESS(ROW(),Controls!#REF!+90))</f>
        <v>#REF!</v>
      </c>
      <c r="GU2296" s="9" t="e">
        <f ca="1">INDIRECT(ADDRESS(ROW(),Controls!#REF!+105))</f>
        <v>#REF!</v>
      </c>
      <c r="GV2296" s="9" t="e">
        <f ca="1">INDIRECT(ADDRESS(ROW(),Controls!#REF!+120))</f>
        <v>#REF!</v>
      </c>
      <c r="GW2296" s="9" t="e">
        <f ca="1">INDIRECT(ADDRESS(ROW(),Controls!#REF!+15))</f>
        <v>#REF!</v>
      </c>
      <c r="GX2296" s="9" t="e">
        <f ca="1">INDIRECT(ADDRESS(ROW(),Controls!#REF!+135))</f>
        <v>#REF!</v>
      </c>
      <c r="HJ2296" s="9" t="e">
        <f t="shared" ca="1" si="210"/>
        <v>#REF!</v>
      </c>
      <c r="HK2296" s="9" t="e">
        <f t="shared" ca="1" si="211"/>
        <v>#REF!</v>
      </c>
      <c r="HL2296" s="9" t="e">
        <f t="shared" ca="1" si="212"/>
        <v>#REF!</v>
      </c>
      <c r="HM2296" s="9" t="e">
        <f t="shared" ca="1" si="213"/>
        <v>#REF!</v>
      </c>
      <c r="HN2296" s="9" t="e">
        <f ca="1">SQRT($GS2296*(1-$GS2296/Controls!$D$15))</f>
        <v>#REF!</v>
      </c>
      <c r="HO2296" s="9" t="e">
        <f t="shared" ca="1" si="214"/>
        <v>#REF!</v>
      </c>
      <c r="HP2296" s="9" t="e">
        <f t="shared" ca="1" si="215"/>
        <v>#REF!</v>
      </c>
      <c r="HQ2296" s="9" t="e">
        <f ca="1">IF($GV2296=0,NA(),($GX2296*Controls!#REF!))</f>
        <v>#REF!</v>
      </c>
    </row>
    <row r="2297" spans="198:225" x14ac:dyDescent="0.25">
      <c r="GP2297" s="9" t="e">
        <f ca="1">INDIRECT(ADDRESS(ROW(),Controls!#REF!+30))</f>
        <v>#REF!</v>
      </c>
      <c r="GQ2297" s="9" t="e">
        <f ca="1">INDIRECT(ADDRESS(ROW(),Controls!#REF!+45))</f>
        <v>#REF!</v>
      </c>
      <c r="GR2297" s="9" t="e">
        <f ca="1">INDIRECT(ADDRESS(ROW(),Controls!#REF!+60))</f>
        <v>#REF!</v>
      </c>
      <c r="GS2297" s="9" t="e">
        <f ca="1">INDIRECT(ADDRESS(ROW(),Controls!#REF!+75))</f>
        <v>#REF!</v>
      </c>
      <c r="GT2297" s="9" t="e">
        <f ca="1">INDIRECT(ADDRESS(ROW(),Controls!#REF!+90))</f>
        <v>#REF!</v>
      </c>
      <c r="GU2297" s="9" t="e">
        <f ca="1">INDIRECT(ADDRESS(ROW(),Controls!#REF!+105))</f>
        <v>#REF!</v>
      </c>
      <c r="GV2297" s="9" t="e">
        <f ca="1">INDIRECT(ADDRESS(ROW(),Controls!#REF!+120))</f>
        <v>#REF!</v>
      </c>
      <c r="GW2297" s="9" t="e">
        <f ca="1">INDIRECT(ADDRESS(ROW(),Controls!#REF!+15))</f>
        <v>#REF!</v>
      </c>
      <c r="GX2297" s="9" t="e">
        <f ca="1">INDIRECT(ADDRESS(ROW(),Controls!#REF!+135))</f>
        <v>#REF!</v>
      </c>
      <c r="HJ2297" s="9" t="e">
        <f t="shared" ca="1" si="210"/>
        <v>#REF!</v>
      </c>
      <c r="HK2297" s="9" t="e">
        <f t="shared" ca="1" si="211"/>
        <v>#REF!</v>
      </c>
      <c r="HL2297" s="9" t="e">
        <f t="shared" ca="1" si="212"/>
        <v>#REF!</v>
      </c>
      <c r="HM2297" s="9" t="e">
        <f t="shared" ca="1" si="213"/>
        <v>#REF!</v>
      </c>
      <c r="HN2297" s="9" t="e">
        <f ca="1">SQRT($GS2297*(1-$GS2297/Controls!$D$15))</f>
        <v>#REF!</v>
      </c>
      <c r="HO2297" s="9" t="e">
        <f t="shared" ca="1" si="214"/>
        <v>#REF!</v>
      </c>
      <c r="HP2297" s="9" t="e">
        <f t="shared" ca="1" si="215"/>
        <v>#REF!</v>
      </c>
      <c r="HQ2297" s="9" t="e">
        <f ca="1">IF($GV2297=0,NA(),($GX2297*Controls!#REF!))</f>
        <v>#REF!</v>
      </c>
    </row>
    <row r="2298" spans="198:225" x14ac:dyDescent="0.25">
      <c r="GP2298" s="9" t="e">
        <f ca="1">INDIRECT(ADDRESS(ROW(),Controls!#REF!+30))</f>
        <v>#REF!</v>
      </c>
      <c r="GQ2298" s="9" t="e">
        <f ca="1">INDIRECT(ADDRESS(ROW(),Controls!#REF!+45))</f>
        <v>#REF!</v>
      </c>
      <c r="GR2298" s="9" t="e">
        <f ca="1">INDIRECT(ADDRESS(ROW(),Controls!#REF!+60))</f>
        <v>#REF!</v>
      </c>
      <c r="GS2298" s="9" t="e">
        <f ca="1">INDIRECT(ADDRESS(ROW(),Controls!#REF!+75))</f>
        <v>#REF!</v>
      </c>
      <c r="GT2298" s="9" t="e">
        <f ca="1">INDIRECT(ADDRESS(ROW(),Controls!#REF!+90))</f>
        <v>#REF!</v>
      </c>
      <c r="GU2298" s="9" t="e">
        <f ca="1">INDIRECT(ADDRESS(ROW(),Controls!#REF!+105))</f>
        <v>#REF!</v>
      </c>
      <c r="GV2298" s="9" t="e">
        <f ca="1">INDIRECT(ADDRESS(ROW(),Controls!#REF!+120))</f>
        <v>#REF!</v>
      </c>
      <c r="GW2298" s="9" t="e">
        <f ca="1">INDIRECT(ADDRESS(ROW(),Controls!#REF!+15))</f>
        <v>#REF!</v>
      </c>
      <c r="GX2298" s="9" t="e">
        <f ca="1">INDIRECT(ADDRESS(ROW(),Controls!#REF!+135))</f>
        <v>#REF!</v>
      </c>
      <c r="HJ2298" s="9" t="e">
        <f t="shared" ca="1" si="210"/>
        <v>#REF!</v>
      </c>
      <c r="HK2298" s="9" t="e">
        <f t="shared" ca="1" si="211"/>
        <v>#REF!</v>
      </c>
      <c r="HL2298" s="9" t="e">
        <f t="shared" ca="1" si="212"/>
        <v>#REF!</v>
      </c>
      <c r="HM2298" s="9" t="e">
        <f t="shared" ca="1" si="213"/>
        <v>#REF!</v>
      </c>
      <c r="HN2298" s="9" t="e">
        <f ca="1">SQRT($GS2298*(1-$GS2298/Controls!$D$15))</f>
        <v>#REF!</v>
      </c>
      <c r="HO2298" s="9" t="e">
        <f t="shared" ca="1" si="214"/>
        <v>#REF!</v>
      </c>
      <c r="HP2298" s="9" t="e">
        <f t="shared" ca="1" si="215"/>
        <v>#REF!</v>
      </c>
      <c r="HQ2298" s="9" t="e">
        <f ca="1">IF($GV2298=0,NA(),($GX2298*Controls!#REF!))</f>
        <v>#REF!</v>
      </c>
    </row>
    <row r="2299" spans="198:225" x14ac:dyDescent="0.25">
      <c r="GP2299" s="9" t="e">
        <f ca="1">INDIRECT(ADDRESS(ROW(),Controls!#REF!+30))</f>
        <v>#REF!</v>
      </c>
      <c r="GQ2299" s="9" t="e">
        <f ca="1">INDIRECT(ADDRESS(ROW(),Controls!#REF!+45))</f>
        <v>#REF!</v>
      </c>
      <c r="GR2299" s="9" t="e">
        <f ca="1">INDIRECT(ADDRESS(ROW(),Controls!#REF!+60))</f>
        <v>#REF!</v>
      </c>
      <c r="GS2299" s="9" t="e">
        <f ca="1">INDIRECT(ADDRESS(ROW(),Controls!#REF!+75))</f>
        <v>#REF!</v>
      </c>
      <c r="GT2299" s="9" t="e">
        <f ca="1">INDIRECT(ADDRESS(ROW(),Controls!#REF!+90))</f>
        <v>#REF!</v>
      </c>
      <c r="GU2299" s="9" t="e">
        <f ca="1">INDIRECT(ADDRESS(ROW(),Controls!#REF!+105))</f>
        <v>#REF!</v>
      </c>
      <c r="GV2299" s="9" t="e">
        <f ca="1">INDIRECT(ADDRESS(ROW(),Controls!#REF!+120))</f>
        <v>#REF!</v>
      </c>
      <c r="GW2299" s="9" t="e">
        <f ca="1">INDIRECT(ADDRESS(ROW(),Controls!#REF!+15))</f>
        <v>#REF!</v>
      </c>
      <c r="GX2299" s="9" t="e">
        <f ca="1">INDIRECT(ADDRESS(ROW(),Controls!#REF!+135))</f>
        <v>#REF!</v>
      </c>
      <c r="HJ2299" s="9" t="e">
        <f t="shared" ca="1" si="210"/>
        <v>#REF!</v>
      </c>
      <c r="HK2299" s="9" t="e">
        <f t="shared" ca="1" si="211"/>
        <v>#REF!</v>
      </c>
      <c r="HL2299" s="9" t="e">
        <f t="shared" ca="1" si="212"/>
        <v>#REF!</v>
      </c>
      <c r="HM2299" s="9" t="e">
        <f t="shared" ca="1" si="213"/>
        <v>#REF!</v>
      </c>
      <c r="HN2299" s="9" t="e">
        <f ca="1">SQRT($GS2299*(1-$GS2299/Controls!$D$15))</f>
        <v>#REF!</v>
      </c>
      <c r="HO2299" s="9" t="e">
        <f t="shared" ca="1" si="214"/>
        <v>#REF!</v>
      </c>
      <c r="HP2299" s="9" t="e">
        <f t="shared" ca="1" si="215"/>
        <v>#REF!</v>
      </c>
      <c r="HQ2299" s="9" t="e">
        <f ca="1">IF($GV2299=0,NA(),($GX2299*Controls!#REF!))</f>
        <v>#REF!</v>
      </c>
    </row>
    <row r="2300" spans="198:225" x14ac:dyDescent="0.25">
      <c r="GP2300" s="9" t="e">
        <f ca="1">INDIRECT(ADDRESS(ROW(),Controls!#REF!+30))</f>
        <v>#REF!</v>
      </c>
      <c r="GQ2300" s="9" t="e">
        <f ca="1">INDIRECT(ADDRESS(ROW(),Controls!#REF!+45))</f>
        <v>#REF!</v>
      </c>
      <c r="GR2300" s="9" t="e">
        <f ca="1">INDIRECT(ADDRESS(ROW(),Controls!#REF!+60))</f>
        <v>#REF!</v>
      </c>
      <c r="GS2300" s="9" t="e">
        <f ca="1">INDIRECT(ADDRESS(ROW(),Controls!#REF!+75))</f>
        <v>#REF!</v>
      </c>
      <c r="GT2300" s="9" t="e">
        <f ca="1">INDIRECT(ADDRESS(ROW(),Controls!#REF!+90))</f>
        <v>#REF!</v>
      </c>
      <c r="GU2300" s="9" t="e">
        <f ca="1">INDIRECT(ADDRESS(ROW(),Controls!#REF!+105))</f>
        <v>#REF!</v>
      </c>
      <c r="GV2300" s="9" t="e">
        <f ca="1">INDIRECT(ADDRESS(ROW(),Controls!#REF!+120))</f>
        <v>#REF!</v>
      </c>
      <c r="GW2300" s="9" t="e">
        <f ca="1">INDIRECT(ADDRESS(ROW(),Controls!#REF!+15))</f>
        <v>#REF!</v>
      </c>
      <c r="GX2300" s="9" t="e">
        <f ca="1">INDIRECT(ADDRESS(ROW(),Controls!#REF!+135))</f>
        <v>#REF!</v>
      </c>
      <c r="HJ2300" s="9" t="e">
        <f t="shared" ca="1" si="210"/>
        <v>#REF!</v>
      </c>
      <c r="HK2300" s="9" t="e">
        <f t="shared" ca="1" si="211"/>
        <v>#REF!</v>
      </c>
      <c r="HL2300" s="9" t="e">
        <f t="shared" ca="1" si="212"/>
        <v>#REF!</v>
      </c>
      <c r="HM2300" s="9" t="e">
        <f t="shared" ca="1" si="213"/>
        <v>#REF!</v>
      </c>
      <c r="HN2300" s="9" t="e">
        <f ca="1">SQRT($GS2300*(1-$GS2300/Controls!$D$15))</f>
        <v>#REF!</v>
      </c>
      <c r="HO2300" s="9" t="e">
        <f t="shared" ca="1" si="214"/>
        <v>#REF!</v>
      </c>
      <c r="HP2300" s="9" t="e">
        <f t="shared" ca="1" si="215"/>
        <v>#REF!</v>
      </c>
      <c r="HQ2300" s="9" t="e">
        <f ca="1">IF($GV2300=0,NA(),($GX2300*Controls!#REF!))</f>
        <v>#REF!</v>
      </c>
    </row>
    <row r="2301" spans="198:225" x14ac:dyDescent="0.25">
      <c r="GP2301" s="9" t="e">
        <f ca="1">INDIRECT(ADDRESS(ROW(),Controls!#REF!+30))</f>
        <v>#REF!</v>
      </c>
      <c r="GQ2301" s="9" t="e">
        <f ca="1">INDIRECT(ADDRESS(ROW(),Controls!#REF!+45))</f>
        <v>#REF!</v>
      </c>
      <c r="GR2301" s="9" t="e">
        <f ca="1">INDIRECT(ADDRESS(ROW(),Controls!#REF!+60))</f>
        <v>#REF!</v>
      </c>
      <c r="GS2301" s="9" t="e">
        <f ca="1">INDIRECT(ADDRESS(ROW(),Controls!#REF!+75))</f>
        <v>#REF!</v>
      </c>
      <c r="GT2301" s="9" t="e">
        <f ca="1">INDIRECT(ADDRESS(ROW(),Controls!#REF!+90))</f>
        <v>#REF!</v>
      </c>
      <c r="GU2301" s="9" t="e">
        <f ca="1">INDIRECT(ADDRESS(ROW(),Controls!#REF!+105))</f>
        <v>#REF!</v>
      </c>
      <c r="GV2301" s="9" t="e">
        <f ca="1">INDIRECT(ADDRESS(ROW(),Controls!#REF!+120))</f>
        <v>#REF!</v>
      </c>
      <c r="GW2301" s="9" t="e">
        <f ca="1">INDIRECT(ADDRESS(ROW(),Controls!#REF!+15))</f>
        <v>#REF!</v>
      </c>
      <c r="GX2301" s="9" t="e">
        <f ca="1">INDIRECT(ADDRESS(ROW(),Controls!#REF!+135))</f>
        <v>#REF!</v>
      </c>
      <c r="HJ2301" s="9" t="e">
        <f t="shared" ca="1" si="210"/>
        <v>#REF!</v>
      </c>
      <c r="HK2301" s="9" t="e">
        <f t="shared" ca="1" si="211"/>
        <v>#REF!</v>
      </c>
      <c r="HL2301" s="9" t="e">
        <f t="shared" ca="1" si="212"/>
        <v>#REF!</v>
      </c>
      <c r="HM2301" s="9" t="e">
        <f t="shared" ca="1" si="213"/>
        <v>#REF!</v>
      </c>
      <c r="HN2301" s="9" t="e">
        <f ca="1">SQRT($GS2301*(1-$GS2301/Controls!$D$15))</f>
        <v>#REF!</v>
      </c>
      <c r="HO2301" s="9" t="e">
        <f t="shared" ca="1" si="214"/>
        <v>#REF!</v>
      </c>
      <c r="HP2301" s="9" t="e">
        <f t="shared" ca="1" si="215"/>
        <v>#REF!</v>
      </c>
      <c r="HQ2301" s="9" t="e">
        <f ca="1">IF($GV2301=0,NA(),($GX2301*Controls!#REF!))</f>
        <v>#REF!</v>
      </c>
    </row>
    <row r="2302" spans="198:225" x14ac:dyDescent="0.25">
      <c r="GP2302" s="9" t="e">
        <f ca="1">INDIRECT(ADDRESS(ROW(),Controls!#REF!+30))</f>
        <v>#REF!</v>
      </c>
      <c r="GQ2302" s="9" t="e">
        <f ca="1">INDIRECT(ADDRESS(ROW(),Controls!#REF!+45))</f>
        <v>#REF!</v>
      </c>
      <c r="GR2302" s="9" t="e">
        <f ca="1">INDIRECT(ADDRESS(ROW(),Controls!#REF!+60))</f>
        <v>#REF!</v>
      </c>
      <c r="GS2302" s="9" t="e">
        <f ca="1">INDIRECT(ADDRESS(ROW(),Controls!#REF!+75))</f>
        <v>#REF!</v>
      </c>
      <c r="GT2302" s="9" t="e">
        <f ca="1">INDIRECT(ADDRESS(ROW(),Controls!#REF!+90))</f>
        <v>#REF!</v>
      </c>
      <c r="GU2302" s="9" t="e">
        <f ca="1">INDIRECT(ADDRESS(ROW(),Controls!#REF!+105))</f>
        <v>#REF!</v>
      </c>
      <c r="GV2302" s="9" t="e">
        <f ca="1">INDIRECT(ADDRESS(ROW(),Controls!#REF!+120))</f>
        <v>#REF!</v>
      </c>
      <c r="GW2302" s="9" t="e">
        <f ca="1">INDIRECT(ADDRESS(ROW(),Controls!#REF!+15))</f>
        <v>#REF!</v>
      </c>
      <c r="GX2302" s="9" t="e">
        <f ca="1">INDIRECT(ADDRESS(ROW(),Controls!#REF!+135))</f>
        <v>#REF!</v>
      </c>
      <c r="HJ2302" s="9" t="e">
        <f t="shared" ca="1" si="210"/>
        <v>#REF!</v>
      </c>
      <c r="HK2302" s="9" t="e">
        <f t="shared" ca="1" si="211"/>
        <v>#REF!</v>
      </c>
      <c r="HL2302" s="9" t="e">
        <f t="shared" ca="1" si="212"/>
        <v>#REF!</v>
      </c>
      <c r="HM2302" s="9" t="e">
        <f t="shared" ca="1" si="213"/>
        <v>#REF!</v>
      </c>
      <c r="HN2302" s="9" t="e">
        <f ca="1">SQRT($GS2302*(1-$GS2302/Controls!$D$15))</f>
        <v>#REF!</v>
      </c>
      <c r="HO2302" s="9" t="e">
        <f t="shared" ca="1" si="214"/>
        <v>#REF!</v>
      </c>
      <c r="HP2302" s="9" t="e">
        <f t="shared" ca="1" si="215"/>
        <v>#REF!</v>
      </c>
      <c r="HQ2302" s="9" t="e">
        <f ca="1">IF($GV2302=0,NA(),($GX2302*Controls!#REF!))</f>
        <v>#REF!</v>
      </c>
    </row>
    <row r="2303" spans="198:225" x14ac:dyDescent="0.25">
      <c r="GP2303" s="9" t="e">
        <f ca="1">INDIRECT(ADDRESS(ROW(),Controls!#REF!+30))</f>
        <v>#REF!</v>
      </c>
      <c r="GQ2303" s="9" t="e">
        <f ca="1">INDIRECT(ADDRESS(ROW(),Controls!#REF!+45))</f>
        <v>#REF!</v>
      </c>
      <c r="GR2303" s="9" t="e">
        <f ca="1">INDIRECT(ADDRESS(ROW(),Controls!#REF!+60))</f>
        <v>#REF!</v>
      </c>
      <c r="GS2303" s="9" t="e">
        <f ca="1">INDIRECT(ADDRESS(ROW(),Controls!#REF!+75))</f>
        <v>#REF!</v>
      </c>
      <c r="GT2303" s="9" t="e">
        <f ca="1">INDIRECT(ADDRESS(ROW(),Controls!#REF!+90))</f>
        <v>#REF!</v>
      </c>
      <c r="GU2303" s="9" t="e">
        <f ca="1">INDIRECT(ADDRESS(ROW(),Controls!#REF!+105))</f>
        <v>#REF!</v>
      </c>
      <c r="GV2303" s="9" t="e">
        <f ca="1">INDIRECT(ADDRESS(ROW(),Controls!#REF!+120))</f>
        <v>#REF!</v>
      </c>
      <c r="GW2303" s="9" t="e">
        <f ca="1">INDIRECT(ADDRESS(ROW(),Controls!#REF!+15))</f>
        <v>#REF!</v>
      </c>
      <c r="GX2303" s="9" t="e">
        <f ca="1">INDIRECT(ADDRESS(ROW(),Controls!#REF!+135))</f>
        <v>#REF!</v>
      </c>
      <c r="HJ2303" s="9" t="e">
        <f t="shared" ca="1" si="210"/>
        <v>#REF!</v>
      </c>
      <c r="HK2303" s="9" t="e">
        <f t="shared" ca="1" si="211"/>
        <v>#REF!</v>
      </c>
      <c r="HL2303" s="9" t="e">
        <f t="shared" ca="1" si="212"/>
        <v>#REF!</v>
      </c>
      <c r="HM2303" s="9" t="e">
        <f t="shared" ca="1" si="213"/>
        <v>#REF!</v>
      </c>
      <c r="HN2303" s="9" t="e">
        <f ca="1">SQRT($GS2303*(1-$GS2303/Controls!$D$15))</f>
        <v>#REF!</v>
      </c>
      <c r="HO2303" s="9" t="e">
        <f t="shared" ca="1" si="214"/>
        <v>#REF!</v>
      </c>
      <c r="HP2303" s="9" t="e">
        <f t="shared" ca="1" si="215"/>
        <v>#REF!</v>
      </c>
      <c r="HQ2303" s="9" t="e">
        <f ca="1">IF($GV2303=0,NA(),($GX2303*Controls!#REF!))</f>
        <v>#REF!</v>
      </c>
    </row>
    <row r="2304" spans="198:225" x14ac:dyDescent="0.25">
      <c r="GP2304" s="9" t="e">
        <f ca="1">INDIRECT(ADDRESS(ROW(),Controls!#REF!+30))</f>
        <v>#REF!</v>
      </c>
      <c r="GQ2304" s="9" t="e">
        <f ca="1">INDIRECT(ADDRESS(ROW(),Controls!#REF!+45))</f>
        <v>#REF!</v>
      </c>
      <c r="GR2304" s="9" t="e">
        <f ca="1">INDIRECT(ADDRESS(ROW(),Controls!#REF!+60))</f>
        <v>#REF!</v>
      </c>
      <c r="GS2304" s="9" t="e">
        <f ca="1">INDIRECT(ADDRESS(ROW(),Controls!#REF!+75))</f>
        <v>#REF!</v>
      </c>
      <c r="GT2304" s="9" t="e">
        <f ca="1">INDIRECT(ADDRESS(ROW(),Controls!#REF!+90))</f>
        <v>#REF!</v>
      </c>
      <c r="GU2304" s="9" t="e">
        <f ca="1">INDIRECT(ADDRESS(ROW(),Controls!#REF!+105))</f>
        <v>#REF!</v>
      </c>
      <c r="GV2304" s="9" t="e">
        <f ca="1">INDIRECT(ADDRESS(ROW(),Controls!#REF!+120))</f>
        <v>#REF!</v>
      </c>
      <c r="GW2304" s="9" t="e">
        <f ca="1">INDIRECT(ADDRESS(ROW(),Controls!#REF!+15))</f>
        <v>#REF!</v>
      </c>
      <c r="GX2304" s="9" t="e">
        <f ca="1">INDIRECT(ADDRESS(ROW(),Controls!#REF!+135))</f>
        <v>#REF!</v>
      </c>
      <c r="HJ2304" s="9" t="e">
        <f t="shared" ca="1" si="210"/>
        <v>#REF!</v>
      </c>
      <c r="HK2304" s="9" t="e">
        <f t="shared" ca="1" si="211"/>
        <v>#REF!</v>
      </c>
      <c r="HL2304" s="9" t="e">
        <f t="shared" ca="1" si="212"/>
        <v>#REF!</v>
      </c>
      <c r="HM2304" s="9" t="e">
        <f t="shared" ca="1" si="213"/>
        <v>#REF!</v>
      </c>
      <c r="HN2304" s="9" t="e">
        <f ca="1">SQRT($GS2304*(1-$GS2304/Controls!$D$15))</f>
        <v>#REF!</v>
      </c>
      <c r="HO2304" s="9" t="e">
        <f t="shared" ca="1" si="214"/>
        <v>#REF!</v>
      </c>
      <c r="HP2304" s="9" t="e">
        <f t="shared" ca="1" si="215"/>
        <v>#REF!</v>
      </c>
      <c r="HQ2304" s="9" t="e">
        <f ca="1">IF($GV2304=0,NA(),($GX2304*Controls!#REF!))</f>
        <v>#REF!</v>
      </c>
    </row>
    <row r="2305" spans="198:225" x14ac:dyDescent="0.25">
      <c r="GP2305" s="9" t="e">
        <f ca="1">INDIRECT(ADDRESS(ROW(),Controls!#REF!+30))</f>
        <v>#REF!</v>
      </c>
      <c r="GQ2305" s="9" t="e">
        <f ca="1">INDIRECT(ADDRESS(ROW(),Controls!#REF!+45))</f>
        <v>#REF!</v>
      </c>
      <c r="GR2305" s="9" t="e">
        <f ca="1">INDIRECT(ADDRESS(ROW(),Controls!#REF!+60))</f>
        <v>#REF!</v>
      </c>
      <c r="GS2305" s="9" t="e">
        <f ca="1">INDIRECT(ADDRESS(ROW(),Controls!#REF!+75))</f>
        <v>#REF!</v>
      </c>
      <c r="GT2305" s="9" t="e">
        <f ca="1">INDIRECT(ADDRESS(ROW(),Controls!#REF!+90))</f>
        <v>#REF!</v>
      </c>
      <c r="GU2305" s="9" t="e">
        <f ca="1">INDIRECT(ADDRESS(ROW(),Controls!#REF!+105))</f>
        <v>#REF!</v>
      </c>
      <c r="GV2305" s="9" t="e">
        <f ca="1">INDIRECT(ADDRESS(ROW(),Controls!#REF!+120))</f>
        <v>#REF!</v>
      </c>
      <c r="GW2305" s="9" t="e">
        <f ca="1">INDIRECT(ADDRESS(ROW(),Controls!#REF!+15))</f>
        <v>#REF!</v>
      </c>
      <c r="GX2305" s="9" t="e">
        <f ca="1">INDIRECT(ADDRESS(ROW(),Controls!#REF!+135))</f>
        <v>#REF!</v>
      </c>
      <c r="HJ2305" s="9" t="e">
        <f t="shared" ref="HJ2305:HJ2368" ca="1" si="216">IF($GV2305=0,NA(),MAX($GP2305,0.01)/$GQ2305)</f>
        <v>#REF!</v>
      </c>
      <c r="HK2305" s="9" t="e">
        <f t="shared" ref="HK2305:HK2368" ca="1" si="217">IF($GV2305=0,NA(),($GP2305-$GQ2305)/$GV2305)</f>
        <v>#REF!</v>
      </c>
      <c r="HL2305" s="9" t="e">
        <f t="shared" ref="HL2305:HL2368" ca="1" si="218">IF($GV2305=0,NA(),MAX($GU2305/$GT2305,0.01))</f>
        <v>#REF!</v>
      </c>
      <c r="HM2305" s="9" t="e">
        <f t="shared" ref="HM2305:HM2368" ca="1" si="219">IF($GV2305=0,NA(),($GU2305-$GT2305)/$GV2305)</f>
        <v>#REF!</v>
      </c>
      <c r="HN2305" s="9" t="e">
        <f ca="1">SQRT($GS2305*(1-$GS2305/Controls!$D$15))</f>
        <v>#REF!</v>
      </c>
      <c r="HO2305" s="9" t="e">
        <f t="shared" ref="HO2305:HO2368" ca="1" si="220">IF($HN2305=0,0,$GR2305/$HN2305)</f>
        <v>#REF!</v>
      </c>
      <c r="HP2305" s="9" t="e">
        <f t="shared" ref="HP2305:HP2368" ca="1" si="221">IF($GV2305=0,NA(),$GW2305/$GV2305)</f>
        <v>#REF!</v>
      </c>
      <c r="HQ2305" s="9" t="e">
        <f ca="1">IF($GV2305=0,NA(),($GX2305*Controls!#REF!))</f>
        <v>#REF!</v>
      </c>
    </row>
    <row r="2306" spans="198:225" x14ac:dyDescent="0.25">
      <c r="GP2306" s="9" t="e">
        <f ca="1">INDIRECT(ADDRESS(ROW(),Controls!#REF!+30))</f>
        <v>#REF!</v>
      </c>
      <c r="GQ2306" s="9" t="e">
        <f ca="1">INDIRECT(ADDRESS(ROW(),Controls!#REF!+45))</f>
        <v>#REF!</v>
      </c>
      <c r="GR2306" s="9" t="e">
        <f ca="1">INDIRECT(ADDRESS(ROW(),Controls!#REF!+60))</f>
        <v>#REF!</v>
      </c>
      <c r="GS2306" s="9" t="e">
        <f ca="1">INDIRECT(ADDRESS(ROW(),Controls!#REF!+75))</f>
        <v>#REF!</v>
      </c>
      <c r="GT2306" s="9" t="e">
        <f ca="1">INDIRECT(ADDRESS(ROW(),Controls!#REF!+90))</f>
        <v>#REF!</v>
      </c>
      <c r="GU2306" s="9" t="e">
        <f ca="1">INDIRECT(ADDRESS(ROW(),Controls!#REF!+105))</f>
        <v>#REF!</v>
      </c>
      <c r="GV2306" s="9" t="e">
        <f ca="1">INDIRECT(ADDRESS(ROW(),Controls!#REF!+120))</f>
        <v>#REF!</v>
      </c>
      <c r="GW2306" s="9" t="e">
        <f ca="1">INDIRECT(ADDRESS(ROW(),Controls!#REF!+15))</f>
        <v>#REF!</v>
      </c>
      <c r="GX2306" s="9" t="e">
        <f ca="1">INDIRECT(ADDRESS(ROW(),Controls!#REF!+135))</f>
        <v>#REF!</v>
      </c>
      <c r="HJ2306" s="9" t="e">
        <f t="shared" ca="1" si="216"/>
        <v>#REF!</v>
      </c>
      <c r="HK2306" s="9" t="e">
        <f t="shared" ca="1" si="217"/>
        <v>#REF!</v>
      </c>
      <c r="HL2306" s="9" t="e">
        <f t="shared" ca="1" si="218"/>
        <v>#REF!</v>
      </c>
      <c r="HM2306" s="9" t="e">
        <f t="shared" ca="1" si="219"/>
        <v>#REF!</v>
      </c>
      <c r="HN2306" s="9" t="e">
        <f ca="1">SQRT($GS2306*(1-$GS2306/Controls!$D$15))</f>
        <v>#REF!</v>
      </c>
      <c r="HO2306" s="9" t="e">
        <f t="shared" ca="1" si="220"/>
        <v>#REF!</v>
      </c>
      <c r="HP2306" s="9" t="e">
        <f t="shared" ca="1" si="221"/>
        <v>#REF!</v>
      </c>
      <c r="HQ2306" s="9" t="e">
        <f ca="1">IF($GV2306=0,NA(),($GX2306*Controls!#REF!))</f>
        <v>#REF!</v>
      </c>
    </row>
    <row r="2307" spans="198:225" x14ac:dyDescent="0.25">
      <c r="GP2307" s="9" t="e">
        <f ca="1">INDIRECT(ADDRESS(ROW(),Controls!#REF!+30))</f>
        <v>#REF!</v>
      </c>
      <c r="GQ2307" s="9" t="e">
        <f ca="1">INDIRECT(ADDRESS(ROW(),Controls!#REF!+45))</f>
        <v>#REF!</v>
      </c>
      <c r="GR2307" s="9" t="e">
        <f ca="1">INDIRECT(ADDRESS(ROW(),Controls!#REF!+60))</f>
        <v>#REF!</v>
      </c>
      <c r="GS2307" s="9" t="e">
        <f ca="1">INDIRECT(ADDRESS(ROW(),Controls!#REF!+75))</f>
        <v>#REF!</v>
      </c>
      <c r="GT2307" s="9" t="e">
        <f ca="1">INDIRECT(ADDRESS(ROW(),Controls!#REF!+90))</f>
        <v>#REF!</v>
      </c>
      <c r="GU2307" s="9" t="e">
        <f ca="1">INDIRECT(ADDRESS(ROW(),Controls!#REF!+105))</f>
        <v>#REF!</v>
      </c>
      <c r="GV2307" s="9" t="e">
        <f ca="1">INDIRECT(ADDRESS(ROW(),Controls!#REF!+120))</f>
        <v>#REF!</v>
      </c>
      <c r="GW2307" s="9" t="e">
        <f ca="1">INDIRECT(ADDRESS(ROW(),Controls!#REF!+15))</f>
        <v>#REF!</v>
      </c>
      <c r="GX2307" s="9" t="e">
        <f ca="1">INDIRECT(ADDRESS(ROW(),Controls!#REF!+135))</f>
        <v>#REF!</v>
      </c>
      <c r="HJ2307" s="9" t="e">
        <f t="shared" ca="1" si="216"/>
        <v>#REF!</v>
      </c>
      <c r="HK2307" s="9" t="e">
        <f t="shared" ca="1" si="217"/>
        <v>#REF!</v>
      </c>
      <c r="HL2307" s="9" t="e">
        <f t="shared" ca="1" si="218"/>
        <v>#REF!</v>
      </c>
      <c r="HM2307" s="9" t="e">
        <f t="shared" ca="1" si="219"/>
        <v>#REF!</v>
      </c>
      <c r="HN2307" s="9" t="e">
        <f ca="1">SQRT($GS2307*(1-$GS2307/Controls!$D$15))</f>
        <v>#REF!</v>
      </c>
      <c r="HO2307" s="9" t="e">
        <f t="shared" ca="1" si="220"/>
        <v>#REF!</v>
      </c>
      <c r="HP2307" s="9" t="e">
        <f t="shared" ca="1" si="221"/>
        <v>#REF!</v>
      </c>
      <c r="HQ2307" s="9" t="e">
        <f ca="1">IF($GV2307=0,NA(),($GX2307*Controls!#REF!))</f>
        <v>#REF!</v>
      </c>
    </row>
    <row r="2308" spans="198:225" x14ac:dyDescent="0.25">
      <c r="GP2308" s="9" t="e">
        <f ca="1">INDIRECT(ADDRESS(ROW(),Controls!#REF!+30))</f>
        <v>#REF!</v>
      </c>
      <c r="GQ2308" s="9" t="e">
        <f ca="1">INDIRECT(ADDRESS(ROW(),Controls!#REF!+45))</f>
        <v>#REF!</v>
      </c>
      <c r="GR2308" s="9" t="e">
        <f ca="1">INDIRECT(ADDRESS(ROW(),Controls!#REF!+60))</f>
        <v>#REF!</v>
      </c>
      <c r="GS2308" s="9" t="e">
        <f ca="1">INDIRECT(ADDRESS(ROW(),Controls!#REF!+75))</f>
        <v>#REF!</v>
      </c>
      <c r="GT2308" s="9" t="e">
        <f ca="1">INDIRECT(ADDRESS(ROW(),Controls!#REF!+90))</f>
        <v>#REF!</v>
      </c>
      <c r="GU2308" s="9" t="e">
        <f ca="1">INDIRECT(ADDRESS(ROW(),Controls!#REF!+105))</f>
        <v>#REF!</v>
      </c>
      <c r="GV2308" s="9" t="e">
        <f ca="1">INDIRECT(ADDRESS(ROW(),Controls!#REF!+120))</f>
        <v>#REF!</v>
      </c>
      <c r="GW2308" s="9" t="e">
        <f ca="1">INDIRECT(ADDRESS(ROW(),Controls!#REF!+15))</f>
        <v>#REF!</v>
      </c>
      <c r="GX2308" s="9" t="e">
        <f ca="1">INDIRECT(ADDRESS(ROW(),Controls!#REF!+135))</f>
        <v>#REF!</v>
      </c>
      <c r="HJ2308" s="9" t="e">
        <f t="shared" ca="1" si="216"/>
        <v>#REF!</v>
      </c>
      <c r="HK2308" s="9" t="e">
        <f t="shared" ca="1" si="217"/>
        <v>#REF!</v>
      </c>
      <c r="HL2308" s="9" t="e">
        <f t="shared" ca="1" si="218"/>
        <v>#REF!</v>
      </c>
      <c r="HM2308" s="9" t="e">
        <f t="shared" ca="1" si="219"/>
        <v>#REF!</v>
      </c>
      <c r="HN2308" s="9" t="e">
        <f ca="1">SQRT($GS2308*(1-$GS2308/Controls!$D$15))</f>
        <v>#REF!</v>
      </c>
      <c r="HO2308" s="9" t="e">
        <f t="shared" ca="1" si="220"/>
        <v>#REF!</v>
      </c>
      <c r="HP2308" s="9" t="e">
        <f t="shared" ca="1" si="221"/>
        <v>#REF!</v>
      </c>
      <c r="HQ2308" s="9" t="e">
        <f ca="1">IF($GV2308=0,NA(),($GX2308*Controls!#REF!))</f>
        <v>#REF!</v>
      </c>
    </row>
    <row r="2309" spans="198:225" x14ac:dyDescent="0.25">
      <c r="GP2309" s="9" t="e">
        <f ca="1">INDIRECT(ADDRESS(ROW(),Controls!#REF!+30))</f>
        <v>#REF!</v>
      </c>
      <c r="GQ2309" s="9" t="e">
        <f ca="1">INDIRECT(ADDRESS(ROW(),Controls!#REF!+45))</f>
        <v>#REF!</v>
      </c>
      <c r="GR2309" s="9" t="e">
        <f ca="1">INDIRECT(ADDRESS(ROW(),Controls!#REF!+60))</f>
        <v>#REF!</v>
      </c>
      <c r="GS2309" s="9" t="e">
        <f ca="1">INDIRECT(ADDRESS(ROW(),Controls!#REF!+75))</f>
        <v>#REF!</v>
      </c>
      <c r="GT2309" s="9" t="e">
        <f ca="1">INDIRECT(ADDRESS(ROW(),Controls!#REF!+90))</f>
        <v>#REF!</v>
      </c>
      <c r="GU2309" s="9" t="e">
        <f ca="1">INDIRECT(ADDRESS(ROW(),Controls!#REF!+105))</f>
        <v>#REF!</v>
      </c>
      <c r="GV2309" s="9" t="e">
        <f ca="1">INDIRECT(ADDRESS(ROW(),Controls!#REF!+120))</f>
        <v>#REF!</v>
      </c>
      <c r="GW2309" s="9" t="e">
        <f ca="1">INDIRECT(ADDRESS(ROW(),Controls!#REF!+15))</f>
        <v>#REF!</v>
      </c>
      <c r="GX2309" s="9" t="e">
        <f ca="1">INDIRECT(ADDRESS(ROW(),Controls!#REF!+135))</f>
        <v>#REF!</v>
      </c>
      <c r="HJ2309" s="9" t="e">
        <f t="shared" ca="1" si="216"/>
        <v>#REF!</v>
      </c>
      <c r="HK2309" s="9" t="e">
        <f t="shared" ca="1" si="217"/>
        <v>#REF!</v>
      </c>
      <c r="HL2309" s="9" t="e">
        <f t="shared" ca="1" si="218"/>
        <v>#REF!</v>
      </c>
      <c r="HM2309" s="9" t="e">
        <f t="shared" ca="1" si="219"/>
        <v>#REF!</v>
      </c>
      <c r="HN2309" s="9" t="e">
        <f ca="1">SQRT($GS2309*(1-$GS2309/Controls!$D$15))</f>
        <v>#REF!</v>
      </c>
      <c r="HO2309" s="9" t="e">
        <f t="shared" ca="1" si="220"/>
        <v>#REF!</v>
      </c>
      <c r="HP2309" s="9" t="e">
        <f t="shared" ca="1" si="221"/>
        <v>#REF!</v>
      </c>
      <c r="HQ2309" s="9" t="e">
        <f ca="1">IF($GV2309=0,NA(),($GX2309*Controls!#REF!))</f>
        <v>#REF!</v>
      </c>
    </row>
    <row r="2310" spans="198:225" x14ac:dyDescent="0.25">
      <c r="GP2310" s="9" t="e">
        <f ca="1">INDIRECT(ADDRESS(ROW(),Controls!#REF!+30))</f>
        <v>#REF!</v>
      </c>
      <c r="GQ2310" s="9" t="e">
        <f ca="1">INDIRECT(ADDRESS(ROW(),Controls!#REF!+45))</f>
        <v>#REF!</v>
      </c>
      <c r="GR2310" s="9" t="e">
        <f ca="1">INDIRECT(ADDRESS(ROW(),Controls!#REF!+60))</f>
        <v>#REF!</v>
      </c>
      <c r="GS2310" s="9" t="e">
        <f ca="1">INDIRECT(ADDRESS(ROW(),Controls!#REF!+75))</f>
        <v>#REF!</v>
      </c>
      <c r="GT2310" s="9" t="e">
        <f ca="1">INDIRECT(ADDRESS(ROW(),Controls!#REF!+90))</f>
        <v>#REF!</v>
      </c>
      <c r="GU2310" s="9" t="e">
        <f ca="1">INDIRECT(ADDRESS(ROW(),Controls!#REF!+105))</f>
        <v>#REF!</v>
      </c>
      <c r="GV2310" s="9" t="e">
        <f ca="1">INDIRECT(ADDRESS(ROW(),Controls!#REF!+120))</f>
        <v>#REF!</v>
      </c>
      <c r="GW2310" s="9" t="e">
        <f ca="1">INDIRECT(ADDRESS(ROW(),Controls!#REF!+15))</f>
        <v>#REF!</v>
      </c>
      <c r="GX2310" s="9" t="e">
        <f ca="1">INDIRECT(ADDRESS(ROW(),Controls!#REF!+135))</f>
        <v>#REF!</v>
      </c>
      <c r="HJ2310" s="9" t="e">
        <f t="shared" ca="1" si="216"/>
        <v>#REF!</v>
      </c>
      <c r="HK2310" s="9" t="e">
        <f t="shared" ca="1" si="217"/>
        <v>#REF!</v>
      </c>
      <c r="HL2310" s="9" t="e">
        <f t="shared" ca="1" si="218"/>
        <v>#REF!</v>
      </c>
      <c r="HM2310" s="9" t="e">
        <f t="shared" ca="1" si="219"/>
        <v>#REF!</v>
      </c>
      <c r="HN2310" s="9" t="e">
        <f ca="1">SQRT($GS2310*(1-$GS2310/Controls!$D$15))</f>
        <v>#REF!</v>
      </c>
      <c r="HO2310" s="9" t="e">
        <f t="shared" ca="1" si="220"/>
        <v>#REF!</v>
      </c>
      <c r="HP2310" s="9" t="e">
        <f t="shared" ca="1" si="221"/>
        <v>#REF!</v>
      </c>
      <c r="HQ2310" s="9" t="e">
        <f ca="1">IF($GV2310=0,NA(),($GX2310*Controls!#REF!))</f>
        <v>#REF!</v>
      </c>
    </row>
    <row r="2311" spans="198:225" x14ac:dyDescent="0.25">
      <c r="GP2311" s="9" t="e">
        <f ca="1">INDIRECT(ADDRESS(ROW(),Controls!#REF!+30))</f>
        <v>#REF!</v>
      </c>
      <c r="GQ2311" s="9" t="e">
        <f ca="1">INDIRECT(ADDRESS(ROW(),Controls!#REF!+45))</f>
        <v>#REF!</v>
      </c>
      <c r="GR2311" s="9" t="e">
        <f ca="1">INDIRECT(ADDRESS(ROW(),Controls!#REF!+60))</f>
        <v>#REF!</v>
      </c>
      <c r="GS2311" s="9" t="e">
        <f ca="1">INDIRECT(ADDRESS(ROW(),Controls!#REF!+75))</f>
        <v>#REF!</v>
      </c>
      <c r="GT2311" s="9" t="e">
        <f ca="1">INDIRECT(ADDRESS(ROW(),Controls!#REF!+90))</f>
        <v>#REF!</v>
      </c>
      <c r="GU2311" s="9" t="e">
        <f ca="1">INDIRECT(ADDRESS(ROW(),Controls!#REF!+105))</f>
        <v>#REF!</v>
      </c>
      <c r="GV2311" s="9" t="e">
        <f ca="1">INDIRECT(ADDRESS(ROW(),Controls!#REF!+120))</f>
        <v>#REF!</v>
      </c>
      <c r="GW2311" s="9" t="e">
        <f ca="1">INDIRECT(ADDRESS(ROW(),Controls!#REF!+15))</f>
        <v>#REF!</v>
      </c>
      <c r="GX2311" s="9" t="e">
        <f ca="1">INDIRECT(ADDRESS(ROW(),Controls!#REF!+135))</f>
        <v>#REF!</v>
      </c>
      <c r="HJ2311" s="9" t="e">
        <f t="shared" ca="1" si="216"/>
        <v>#REF!</v>
      </c>
      <c r="HK2311" s="9" t="e">
        <f t="shared" ca="1" si="217"/>
        <v>#REF!</v>
      </c>
      <c r="HL2311" s="9" t="e">
        <f t="shared" ca="1" si="218"/>
        <v>#REF!</v>
      </c>
      <c r="HM2311" s="9" t="e">
        <f t="shared" ca="1" si="219"/>
        <v>#REF!</v>
      </c>
      <c r="HN2311" s="9" t="e">
        <f ca="1">SQRT($GS2311*(1-$GS2311/Controls!$D$15))</f>
        <v>#REF!</v>
      </c>
      <c r="HO2311" s="9" t="e">
        <f t="shared" ca="1" si="220"/>
        <v>#REF!</v>
      </c>
      <c r="HP2311" s="9" t="e">
        <f t="shared" ca="1" si="221"/>
        <v>#REF!</v>
      </c>
      <c r="HQ2311" s="9" t="e">
        <f ca="1">IF($GV2311=0,NA(),($GX2311*Controls!#REF!))</f>
        <v>#REF!</v>
      </c>
    </row>
    <row r="2312" spans="198:225" x14ac:dyDescent="0.25">
      <c r="GP2312" s="9" t="e">
        <f ca="1">INDIRECT(ADDRESS(ROW(),Controls!#REF!+30))</f>
        <v>#REF!</v>
      </c>
      <c r="GQ2312" s="9" t="e">
        <f ca="1">INDIRECT(ADDRESS(ROW(),Controls!#REF!+45))</f>
        <v>#REF!</v>
      </c>
      <c r="GR2312" s="9" t="e">
        <f ca="1">INDIRECT(ADDRESS(ROW(),Controls!#REF!+60))</f>
        <v>#REF!</v>
      </c>
      <c r="GS2312" s="9" t="e">
        <f ca="1">INDIRECT(ADDRESS(ROW(),Controls!#REF!+75))</f>
        <v>#REF!</v>
      </c>
      <c r="GT2312" s="9" t="e">
        <f ca="1">INDIRECT(ADDRESS(ROW(),Controls!#REF!+90))</f>
        <v>#REF!</v>
      </c>
      <c r="GU2312" s="9" t="e">
        <f ca="1">INDIRECT(ADDRESS(ROW(),Controls!#REF!+105))</f>
        <v>#REF!</v>
      </c>
      <c r="GV2312" s="9" t="e">
        <f ca="1">INDIRECT(ADDRESS(ROW(),Controls!#REF!+120))</f>
        <v>#REF!</v>
      </c>
      <c r="GW2312" s="9" t="e">
        <f ca="1">INDIRECT(ADDRESS(ROW(),Controls!#REF!+15))</f>
        <v>#REF!</v>
      </c>
      <c r="GX2312" s="9" t="e">
        <f ca="1">INDIRECT(ADDRESS(ROW(),Controls!#REF!+135))</f>
        <v>#REF!</v>
      </c>
      <c r="HJ2312" s="9" t="e">
        <f t="shared" ca="1" si="216"/>
        <v>#REF!</v>
      </c>
      <c r="HK2312" s="9" t="e">
        <f t="shared" ca="1" si="217"/>
        <v>#REF!</v>
      </c>
      <c r="HL2312" s="9" t="e">
        <f t="shared" ca="1" si="218"/>
        <v>#REF!</v>
      </c>
      <c r="HM2312" s="9" t="e">
        <f t="shared" ca="1" si="219"/>
        <v>#REF!</v>
      </c>
      <c r="HN2312" s="9" t="e">
        <f ca="1">SQRT($GS2312*(1-$GS2312/Controls!$D$15))</f>
        <v>#REF!</v>
      </c>
      <c r="HO2312" s="9" t="e">
        <f t="shared" ca="1" si="220"/>
        <v>#REF!</v>
      </c>
      <c r="HP2312" s="9" t="e">
        <f t="shared" ca="1" si="221"/>
        <v>#REF!</v>
      </c>
      <c r="HQ2312" s="9" t="e">
        <f ca="1">IF($GV2312=0,NA(),($GX2312*Controls!#REF!))</f>
        <v>#REF!</v>
      </c>
    </row>
    <row r="2313" spans="198:225" x14ac:dyDescent="0.25">
      <c r="GP2313" s="9" t="e">
        <f ca="1">INDIRECT(ADDRESS(ROW(),Controls!#REF!+30))</f>
        <v>#REF!</v>
      </c>
      <c r="GQ2313" s="9" t="e">
        <f ca="1">INDIRECT(ADDRESS(ROW(),Controls!#REF!+45))</f>
        <v>#REF!</v>
      </c>
      <c r="GR2313" s="9" t="e">
        <f ca="1">INDIRECT(ADDRESS(ROW(),Controls!#REF!+60))</f>
        <v>#REF!</v>
      </c>
      <c r="GS2313" s="9" t="e">
        <f ca="1">INDIRECT(ADDRESS(ROW(),Controls!#REF!+75))</f>
        <v>#REF!</v>
      </c>
      <c r="GT2313" s="9" t="e">
        <f ca="1">INDIRECT(ADDRESS(ROW(),Controls!#REF!+90))</f>
        <v>#REF!</v>
      </c>
      <c r="GU2313" s="9" t="e">
        <f ca="1">INDIRECT(ADDRESS(ROW(),Controls!#REF!+105))</f>
        <v>#REF!</v>
      </c>
      <c r="GV2313" s="9" t="e">
        <f ca="1">INDIRECT(ADDRESS(ROW(),Controls!#REF!+120))</f>
        <v>#REF!</v>
      </c>
      <c r="GW2313" s="9" t="e">
        <f ca="1">INDIRECT(ADDRESS(ROW(),Controls!#REF!+15))</f>
        <v>#REF!</v>
      </c>
      <c r="GX2313" s="9" t="e">
        <f ca="1">INDIRECT(ADDRESS(ROW(),Controls!#REF!+135))</f>
        <v>#REF!</v>
      </c>
      <c r="HJ2313" s="9" t="e">
        <f t="shared" ca="1" si="216"/>
        <v>#REF!</v>
      </c>
      <c r="HK2313" s="9" t="e">
        <f t="shared" ca="1" si="217"/>
        <v>#REF!</v>
      </c>
      <c r="HL2313" s="9" t="e">
        <f t="shared" ca="1" si="218"/>
        <v>#REF!</v>
      </c>
      <c r="HM2313" s="9" t="e">
        <f t="shared" ca="1" si="219"/>
        <v>#REF!</v>
      </c>
      <c r="HN2313" s="9" t="e">
        <f ca="1">SQRT($GS2313*(1-$GS2313/Controls!$D$15))</f>
        <v>#REF!</v>
      </c>
      <c r="HO2313" s="9" t="e">
        <f t="shared" ca="1" si="220"/>
        <v>#REF!</v>
      </c>
      <c r="HP2313" s="9" t="e">
        <f t="shared" ca="1" si="221"/>
        <v>#REF!</v>
      </c>
      <c r="HQ2313" s="9" t="e">
        <f ca="1">IF($GV2313=0,NA(),($GX2313*Controls!#REF!))</f>
        <v>#REF!</v>
      </c>
    </row>
    <row r="2314" spans="198:225" x14ac:dyDescent="0.25">
      <c r="GP2314" s="9" t="e">
        <f ca="1">INDIRECT(ADDRESS(ROW(),Controls!#REF!+30))</f>
        <v>#REF!</v>
      </c>
      <c r="GQ2314" s="9" t="e">
        <f ca="1">INDIRECT(ADDRESS(ROW(),Controls!#REF!+45))</f>
        <v>#REF!</v>
      </c>
      <c r="GR2314" s="9" t="e">
        <f ca="1">INDIRECT(ADDRESS(ROW(),Controls!#REF!+60))</f>
        <v>#REF!</v>
      </c>
      <c r="GS2314" s="9" t="e">
        <f ca="1">INDIRECT(ADDRESS(ROW(),Controls!#REF!+75))</f>
        <v>#REF!</v>
      </c>
      <c r="GT2314" s="9" t="e">
        <f ca="1">INDIRECT(ADDRESS(ROW(),Controls!#REF!+90))</f>
        <v>#REF!</v>
      </c>
      <c r="GU2314" s="9" t="e">
        <f ca="1">INDIRECT(ADDRESS(ROW(),Controls!#REF!+105))</f>
        <v>#REF!</v>
      </c>
      <c r="GV2314" s="9" t="e">
        <f ca="1">INDIRECT(ADDRESS(ROW(),Controls!#REF!+120))</f>
        <v>#REF!</v>
      </c>
      <c r="GW2314" s="9" t="e">
        <f ca="1">INDIRECT(ADDRESS(ROW(),Controls!#REF!+15))</f>
        <v>#REF!</v>
      </c>
      <c r="GX2314" s="9" t="e">
        <f ca="1">INDIRECT(ADDRESS(ROW(),Controls!#REF!+135))</f>
        <v>#REF!</v>
      </c>
      <c r="HJ2314" s="9" t="e">
        <f t="shared" ca="1" si="216"/>
        <v>#REF!</v>
      </c>
      <c r="HK2314" s="9" t="e">
        <f t="shared" ca="1" si="217"/>
        <v>#REF!</v>
      </c>
      <c r="HL2314" s="9" t="e">
        <f t="shared" ca="1" si="218"/>
        <v>#REF!</v>
      </c>
      <c r="HM2314" s="9" t="e">
        <f t="shared" ca="1" si="219"/>
        <v>#REF!</v>
      </c>
      <c r="HN2314" s="9" t="e">
        <f ca="1">SQRT($GS2314*(1-$GS2314/Controls!$D$15))</f>
        <v>#REF!</v>
      </c>
      <c r="HO2314" s="9" t="e">
        <f t="shared" ca="1" si="220"/>
        <v>#REF!</v>
      </c>
      <c r="HP2314" s="9" t="e">
        <f t="shared" ca="1" si="221"/>
        <v>#REF!</v>
      </c>
      <c r="HQ2314" s="9" t="e">
        <f ca="1">IF($GV2314=0,NA(),($GX2314*Controls!#REF!))</f>
        <v>#REF!</v>
      </c>
    </row>
    <row r="2315" spans="198:225" x14ac:dyDescent="0.25">
      <c r="GP2315" s="9" t="e">
        <f ca="1">INDIRECT(ADDRESS(ROW(),Controls!#REF!+30))</f>
        <v>#REF!</v>
      </c>
      <c r="GQ2315" s="9" t="e">
        <f ca="1">INDIRECT(ADDRESS(ROW(),Controls!#REF!+45))</f>
        <v>#REF!</v>
      </c>
      <c r="GR2315" s="9" t="e">
        <f ca="1">INDIRECT(ADDRESS(ROW(),Controls!#REF!+60))</f>
        <v>#REF!</v>
      </c>
      <c r="GS2315" s="9" t="e">
        <f ca="1">INDIRECT(ADDRESS(ROW(),Controls!#REF!+75))</f>
        <v>#REF!</v>
      </c>
      <c r="GT2315" s="9" t="e">
        <f ca="1">INDIRECT(ADDRESS(ROW(),Controls!#REF!+90))</f>
        <v>#REF!</v>
      </c>
      <c r="GU2315" s="9" t="e">
        <f ca="1">INDIRECT(ADDRESS(ROW(),Controls!#REF!+105))</f>
        <v>#REF!</v>
      </c>
      <c r="GV2315" s="9" t="e">
        <f ca="1">INDIRECT(ADDRESS(ROW(),Controls!#REF!+120))</f>
        <v>#REF!</v>
      </c>
      <c r="GW2315" s="9" t="e">
        <f ca="1">INDIRECT(ADDRESS(ROW(),Controls!#REF!+15))</f>
        <v>#REF!</v>
      </c>
      <c r="GX2315" s="9" t="e">
        <f ca="1">INDIRECT(ADDRESS(ROW(),Controls!#REF!+135))</f>
        <v>#REF!</v>
      </c>
      <c r="HJ2315" s="9" t="e">
        <f t="shared" ca="1" si="216"/>
        <v>#REF!</v>
      </c>
      <c r="HK2315" s="9" t="e">
        <f t="shared" ca="1" si="217"/>
        <v>#REF!</v>
      </c>
      <c r="HL2315" s="9" t="e">
        <f t="shared" ca="1" si="218"/>
        <v>#REF!</v>
      </c>
      <c r="HM2315" s="9" t="e">
        <f t="shared" ca="1" si="219"/>
        <v>#REF!</v>
      </c>
      <c r="HN2315" s="9" t="e">
        <f ca="1">SQRT($GS2315*(1-$GS2315/Controls!$D$15))</f>
        <v>#REF!</v>
      </c>
      <c r="HO2315" s="9" t="e">
        <f t="shared" ca="1" si="220"/>
        <v>#REF!</v>
      </c>
      <c r="HP2315" s="9" t="e">
        <f t="shared" ca="1" si="221"/>
        <v>#REF!</v>
      </c>
      <c r="HQ2315" s="9" t="e">
        <f ca="1">IF($GV2315=0,NA(),($GX2315*Controls!#REF!))</f>
        <v>#REF!</v>
      </c>
    </row>
    <row r="2316" spans="198:225" x14ac:dyDescent="0.25">
      <c r="GP2316" s="9" t="e">
        <f ca="1">INDIRECT(ADDRESS(ROW(),Controls!#REF!+30))</f>
        <v>#REF!</v>
      </c>
      <c r="GQ2316" s="9" t="e">
        <f ca="1">INDIRECT(ADDRESS(ROW(),Controls!#REF!+45))</f>
        <v>#REF!</v>
      </c>
      <c r="GR2316" s="9" t="e">
        <f ca="1">INDIRECT(ADDRESS(ROW(),Controls!#REF!+60))</f>
        <v>#REF!</v>
      </c>
      <c r="GS2316" s="9" t="e">
        <f ca="1">INDIRECT(ADDRESS(ROW(),Controls!#REF!+75))</f>
        <v>#REF!</v>
      </c>
      <c r="GT2316" s="9" t="e">
        <f ca="1">INDIRECT(ADDRESS(ROW(),Controls!#REF!+90))</f>
        <v>#REF!</v>
      </c>
      <c r="GU2316" s="9" t="e">
        <f ca="1">INDIRECT(ADDRESS(ROW(),Controls!#REF!+105))</f>
        <v>#REF!</v>
      </c>
      <c r="GV2316" s="9" t="e">
        <f ca="1">INDIRECT(ADDRESS(ROW(),Controls!#REF!+120))</f>
        <v>#REF!</v>
      </c>
      <c r="GW2316" s="9" t="e">
        <f ca="1">INDIRECT(ADDRESS(ROW(),Controls!#REF!+15))</f>
        <v>#REF!</v>
      </c>
      <c r="GX2316" s="9" t="e">
        <f ca="1">INDIRECT(ADDRESS(ROW(),Controls!#REF!+135))</f>
        <v>#REF!</v>
      </c>
      <c r="HJ2316" s="9" t="e">
        <f t="shared" ca="1" si="216"/>
        <v>#REF!</v>
      </c>
      <c r="HK2316" s="9" t="e">
        <f t="shared" ca="1" si="217"/>
        <v>#REF!</v>
      </c>
      <c r="HL2316" s="9" t="e">
        <f t="shared" ca="1" si="218"/>
        <v>#REF!</v>
      </c>
      <c r="HM2316" s="9" t="e">
        <f t="shared" ca="1" si="219"/>
        <v>#REF!</v>
      </c>
      <c r="HN2316" s="9" t="e">
        <f ca="1">SQRT($GS2316*(1-$GS2316/Controls!$D$15))</f>
        <v>#REF!</v>
      </c>
      <c r="HO2316" s="9" t="e">
        <f t="shared" ca="1" si="220"/>
        <v>#REF!</v>
      </c>
      <c r="HP2316" s="9" t="e">
        <f t="shared" ca="1" si="221"/>
        <v>#REF!</v>
      </c>
      <c r="HQ2316" s="9" t="e">
        <f ca="1">IF($GV2316=0,NA(),($GX2316*Controls!#REF!))</f>
        <v>#REF!</v>
      </c>
    </row>
    <row r="2317" spans="198:225" x14ac:dyDescent="0.25">
      <c r="GP2317" s="9" t="e">
        <f ca="1">INDIRECT(ADDRESS(ROW(),Controls!#REF!+30))</f>
        <v>#REF!</v>
      </c>
      <c r="GQ2317" s="9" t="e">
        <f ca="1">INDIRECT(ADDRESS(ROW(),Controls!#REF!+45))</f>
        <v>#REF!</v>
      </c>
      <c r="GR2317" s="9" t="e">
        <f ca="1">INDIRECT(ADDRESS(ROW(),Controls!#REF!+60))</f>
        <v>#REF!</v>
      </c>
      <c r="GS2317" s="9" t="e">
        <f ca="1">INDIRECT(ADDRESS(ROW(),Controls!#REF!+75))</f>
        <v>#REF!</v>
      </c>
      <c r="GT2317" s="9" t="e">
        <f ca="1">INDIRECT(ADDRESS(ROW(),Controls!#REF!+90))</f>
        <v>#REF!</v>
      </c>
      <c r="GU2317" s="9" t="e">
        <f ca="1">INDIRECT(ADDRESS(ROW(),Controls!#REF!+105))</f>
        <v>#REF!</v>
      </c>
      <c r="GV2317" s="9" t="e">
        <f ca="1">INDIRECT(ADDRESS(ROW(),Controls!#REF!+120))</f>
        <v>#REF!</v>
      </c>
      <c r="GW2317" s="9" t="e">
        <f ca="1">INDIRECT(ADDRESS(ROW(),Controls!#REF!+15))</f>
        <v>#REF!</v>
      </c>
      <c r="GX2317" s="9" t="e">
        <f ca="1">INDIRECT(ADDRESS(ROW(),Controls!#REF!+135))</f>
        <v>#REF!</v>
      </c>
      <c r="HJ2317" s="9" t="e">
        <f t="shared" ca="1" si="216"/>
        <v>#REF!</v>
      </c>
      <c r="HK2317" s="9" t="e">
        <f t="shared" ca="1" si="217"/>
        <v>#REF!</v>
      </c>
      <c r="HL2317" s="9" t="e">
        <f t="shared" ca="1" si="218"/>
        <v>#REF!</v>
      </c>
      <c r="HM2317" s="9" t="e">
        <f t="shared" ca="1" si="219"/>
        <v>#REF!</v>
      </c>
      <c r="HN2317" s="9" t="e">
        <f ca="1">SQRT($GS2317*(1-$GS2317/Controls!$D$15))</f>
        <v>#REF!</v>
      </c>
      <c r="HO2317" s="9" t="e">
        <f t="shared" ca="1" si="220"/>
        <v>#REF!</v>
      </c>
      <c r="HP2317" s="9" t="e">
        <f t="shared" ca="1" si="221"/>
        <v>#REF!</v>
      </c>
      <c r="HQ2317" s="9" t="e">
        <f ca="1">IF($GV2317=0,NA(),($GX2317*Controls!#REF!))</f>
        <v>#REF!</v>
      </c>
    </row>
    <row r="2318" spans="198:225" x14ac:dyDescent="0.25">
      <c r="GP2318" s="9" t="e">
        <f ca="1">INDIRECT(ADDRESS(ROW(),Controls!#REF!+30))</f>
        <v>#REF!</v>
      </c>
      <c r="GQ2318" s="9" t="e">
        <f ca="1">INDIRECT(ADDRESS(ROW(),Controls!#REF!+45))</f>
        <v>#REF!</v>
      </c>
      <c r="GR2318" s="9" t="e">
        <f ca="1">INDIRECT(ADDRESS(ROW(),Controls!#REF!+60))</f>
        <v>#REF!</v>
      </c>
      <c r="GS2318" s="9" t="e">
        <f ca="1">INDIRECT(ADDRESS(ROW(),Controls!#REF!+75))</f>
        <v>#REF!</v>
      </c>
      <c r="GT2318" s="9" t="e">
        <f ca="1">INDIRECT(ADDRESS(ROW(),Controls!#REF!+90))</f>
        <v>#REF!</v>
      </c>
      <c r="GU2318" s="9" t="e">
        <f ca="1">INDIRECT(ADDRESS(ROW(),Controls!#REF!+105))</f>
        <v>#REF!</v>
      </c>
      <c r="GV2318" s="9" t="e">
        <f ca="1">INDIRECT(ADDRESS(ROW(),Controls!#REF!+120))</f>
        <v>#REF!</v>
      </c>
      <c r="GW2318" s="9" t="e">
        <f ca="1">INDIRECT(ADDRESS(ROW(),Controls!#REF!+15))</f>
        <v>#REF!</v>
      </c>
      <c r="GX2318" s="9" t="e">
        <f ca="1">INDIRECT(ADDRESS(ROW(),Controls!#REF!+135))</f>
        <v>#REF!</v>
      </c>
      <c r="HJ2318" s="9" t="e">
        <f t="shared" ca="1" si="216"/>
        <v>#REF!</v>
      </c>
      <c r="HK2318" s="9" t="e">
        <f t="shared" ca="1" si="217"/>
        <v>#REF!</v>
      </c>
      <c r="HL2318" s="9" t="e">
        <f t="shared" ca="1" si="218"/>
        <v>#REF!</v>
      </c>
      <c r="HM2318" s="9" t="e">
        <f t="shared" ca="1" si="219"/>
        <v>#REF!</v>
      </c>
      <c r="HN2318" s="9" t="e">
        <f ca="1">SQRT($GS2318*(1-$GS2318/Controls!$D$15))</f>
        <v>#REF!</v>
      </c>
      <c r="HO2318" s="9" t="e">
        <f t="shared" ca="1" si="220"/>
        <v>#REF!</v>
      </c>
      <c r="HP2318" s="9" t="e">
        <f t="shared" ca="1" si="221"/>
        <v>#REF!</v>
      </c>
      <c r="HQ2318" s="9" t="e">
        <f ca="1">IF($GV2318=0,NA(),($GX2318*Controls!#REF!))</f>
        <v>#REF!</v>
      </c>
    </row>
    <row r="2319" spans="198:225" x14ac:dyDescent="0.25">
      <c r="GP2319" s="9" t="e">
        <f ca="1">INDIRECT(ADDRESS(ROW(),Controls!#REF!+30))</f>
        <v>#REF!</v>
      </c>
      <c r="GQ2319" s="9" t="e">
        <f ca="1">INDIRECT(ADDRESS(ROW(),Controls!#REF!+45))</f>
        <v>#REF!</v>
      </c>
      <c r="GR2319" s="9" t="e">
        <f ca="1">INDIRECT(ADDRESS(ROW(),Controls!#REF!+60))</f>
        <v>#REF!</v>
      </c>
      <c r="GS2319" s="9" t="e">
        <f ca="1">INDIRECT(ADDRESS(ROW(),Controls!#REF!+75))</f>
        <v>#REF!</v>
      </c>
      <c r="GT2319" s="9" t="e">
        <f ca="1">INDIRECT(ADDRESS(ROW(),Controls!#REF!+90))</f>
        <v>#REF!</v>
      </c>
      <c r="GU2319" s="9" t="e">
        <f ca="1">INDIRECT(ADDRESS(ROW(),Controls!#REF!+105))</f>
        <v>#REF!</v>
      </c>
      <c r="GV2319" s="9" t="e">
        <f ca="1">INDIRECT(ADDRESS(ROW(),Controls!#REF!+120))</f>
        <v>#REF!</v>
      </c>
      <c r="GW2319" s="9" t="e">
        <f ca="1">INDIRECT(ADDRESS(ROW(),Controls!#REF!+15))</f>
        <v>#REF!</v>
      </c>
      <c r="GX2319" s="9" t="e">
        <f ca="1">INDIRECT(ADDRESS(ROW(),Controls!#REF!+135))</f>
        <v>#REF!</v>
      </c>
      <c r="HJ2319" s="9" t="e">
        <f t="shared" ca="1" si="216"/>
        <v>#REF!</v>
      </c>
      <c r="HK2319" s="9" t="e">
        <f t="shared" ca="1" si="217"/>
        <v>#REF!</v>
      </c>
      <c r="HL2319" s="9" t="e">
        <f t="shared" ca="1" si="218"/>
        <v>#REF!</v>
      </c>
      <c r="HM2319" s="9" t="e">
        <f t="shared" ca="1" si="219"/>
        <v>#REF!</v>
      </c>
      <c r="HN2319" s="9" t="e">
        <f ca="1">SQRT($GS2319*(1-$GS2319/Controls!$D$15))</f>
        <v>#REF!</v>
      </c>
      <c r="HO2319" s="9" t="e">
        <f t="shared" ca="1" si="220"/>
        <v>#REF!</v>
      </c>
      <c r="HP2319" s="9" t="e">
        <f t="shared" ca="1" si="221"/>
        <v>#REF!</v>
      </c>
      <c r="HQ2319" s="9" t="e">
        <f ca="1">IF($GV2319=0,NA(),($GX2319*Controls!#REF!))</f>
        <v>#REF!</v>
      </c>
    </row>
    <row r="2320" spans="198:225" x14ac:dyDescent="0.25">
      <c r="GP2320" s="9" t="e">
        <f ca="1">INDIRECT(ADDRESS(ROW(),Controls!#REF!+30))</f>
        <v>#REF!</v>
      </c>
      <c r="GQ2320" s="9" t="e">
        <f ca="1">INDIRECT(ADDRESS(ROW(),Controls!#REF!+45))</f>
        <v>#REF!</v>
      </c>
      <c r="GR2320" s="9" t="e">
        <f ca="1">INDIRECT(ADDRESS(ROW(),Controls!#REF!+60))</f>
        <v>#REF!</v>
      </c>
      <c r="GS2320" s="9" t="e">
        <f ca="1">INDIRECT(ADDRESS(ROW(),Controls!#REF!+75))</f>
        <v>#REF!</v>
      </c>
      <c r="GT2320" s="9" t="e">
        <f ca="1">INDIRECT(ADDRESS(ROW(),Controls!#REF!+90))</f>
        <v>#REF!</v>
      </c>
      <c r="GU2320" s="9" t="e">
        <f ca="1">INDIRECT(ADDRESS(ROW(),Controls!#REF!+105))</f>
        <v>#REF!</v>
      </c>
      <c r="GV2320" s="9" t="e">
        <f ca="1">INDIRECT(ADDRESS(ROW(),Controls!#REF!+120))</f>
        <v>#REF!</v>
      </c>
      <c r="GW2320" s="9" t="e">
        <f ca="1">INDIRECT(ADDRESS(ROW(),Controls!#REF!+15))</f>
        <v>#REF!</v>
      </c>
      <c r="GX2320" s="9" t="e">
        <f ca="1">INDIRECT(ADDRESS(ROW(),Controls!#REF!+135))</f>
        <v>#REF!</v>
      </c>
      <c r="HJ2320" s="9" t="e">
        <f t="shared" ca="1" si="216"/>
        <v>#REF!</v>
      </c>
      <c r="HK2320" s="9" t="e">
        <f t="shared" ca="1" si="217"/>
        <v>#REF!</v>
      </c>
      <c r="HL2320" s="9" t="e">
        <f t="shared" ca="1" si="218"/>
        <v>#REF!</v>
      </c>
      <c r="HM2320" s="9" t="e">
        <f t="shared" ca="1" si="219"/>
        <v>#REF!</v>
      </c>
      <c r="HN2320" s="9" t="e">
        <f ca="1">SQRT($GS2320*(1-$GS2320/Controls!$D$15))</f>
        <v>#REF!</v>
      </c>
      <c r="HO2320" s="9" t="e">
        <f t="shared" ca="1" si="220"/>
        <v>#REF!</v>
      </c>
      <c r="HP2320" s="9" t="e">
        <f t="shared" ca="1" si="221"/>
        <v>#REF!</v>
      </c>
      <c r="HQ2320" s="9" t="e">
        <f ca="1">IF($GV2320=0,NA(),($GX2320*Controls!#REF!))</f>
        <v>#REF!</v>
      </c>
    </row>
    <row r="2321" spans="198:225" x14ac:dyDescent="0.25">
      <c r="GP2321" s="9" t="e">
        <f ca="1">INDIRECT(ADDRESS(ROW(),Controls!#REF!+30))</f>
        <v>#REF!</v>
      </c>
      <c r="GQ2321" s="9" t="e">
        <f ca="1">INDIRECT(ADDRESS(ROW(),Controls!#REF!+45))</f>
        <v>#REF!</v>
      </c>
      <c r="GR2321" s="9" t="e">
        <f ca="1">INDIRECT(ADDRESS(ROW(),Controls!#REF!+60))</f>
        <v>#REF!</v>
      </c>
      <c r="GS2321" s="9" t="e">
        <f ca="1">INDIRECT(ADDRESS(ROW(),Controls!#REF!+75))</f>
        <v>#REF!</v>
      </c>
      <c r="GT2321" s="9" t="e">
        <f ca="1">INDIRECT(ADDRESS(ROW(),Controls!#REF!+90))</f>
        <v>#REF!</v>
      </c>
      <c r="GU2321" s="9" t="e">
        <f ca="1">INDIRECT(ADDRESS(ROW(),Controls!#REF!+105))</f>
        <v>#REF!</v>
      </c>
      <c r="GV2321" s="9" t="e">
        <f ca="1">INDIRECT(ADDRESS(ROW(),Controls!#REF!+120))</f>
        <v>#REF!</v>
      </c>
      <c r="GW2321" s="9" t="e">
        <f ca="1">INDIRECT(ADDRESS(ROW(),Controls!#REF!+15))</f>
        <v>#REF!</v>
      </c>
      <c r="GX2321" s="9" t="e">
        <f ca="1">INDIRECT(ADDRESS(ROW(),Controls!#REF!+135))</f>
        <v>#REF!</v>
      </c>
      <c r="HJ2321" s="9" t="e">
        <f t="shared" ca="1" si="216"/>
        <v>#REF!</v>
      </c>
      <c r="HK2321" s="9" t="e">
        <f t="shared" ca="1" si="217"/>
        <v>#REF!</v>
      </c>
      <c r="HL2321" s="9" t="e">
        <f t="shared" ca="1" si="218"/>
        <v>#REF!</v>
      </c>
      <c r="HM2321" s="9" t="e">
        <f t="shared" ca="1" si="219"/>
        <v>#REF!</v>
      </c>
      <c r="HN2321" s="9" t="e">
        <f ca="1">SQRT($GS2321*(1-$GS2321/Controls!$D$15))</f>
        <v>#REF!</v>
      </c>
      <c r="HO2321" s="9" t="e">
        <f t="shared" ca="1" si="220"/>
        <v>#REF!</v>
      </c>
      <c r="HP2321" s="9" t="e">
        <f t="shared" ca="1" si="221"/>
        <v>#REF!</v>
      </c>
      <c r="HQ2321" s="9" t="e">
        <f ca="1">IF($GV2321=0,NA(),($GX2321*Controls!#REF!))</f>
        <v>#REF!</v>
      </c>
    </row>
    <row r="2322" spans="198:225" x14ac:dyDescent="0.25">
      <c r="GP2322" s="9" t="e">
        <f ca="1">INDIRECT(ADDRESS(ROW(),Controls!#REF!+30))</f>
        <v>#REF!</v>
      </c>
      <c r="GQ2322" s="9" t="e">
        <f ca="1">INDIRECT(ADDRESS(ROW(),Controls!#REF!+45))</f>
        <v>#REF!</v>
      </c>
      <c r="GR2322" s="9" t="e">
        <f ca="1">INDIRECT(ADDRESS(ROW(),Controls!#REF!+60))</f>
        <v>#REF!</v>
      </c>
      <c r="GS2322" s="9" t="e">
        <f ca="1">INDIRECT(ADDRESS(ROW(),Controls!#REF!+75))</f>
        <v>#REF!</v>
      </c>
      <c r="GT2322" s="9" t="e">
        <f ca="1">INDIRECT(ADDRESS(ROW(),Controls!#REF!+90))</f>
        <v>#REF!</v>
      </c>
      <c r="GU2322" s="9" t="e">
        <f ca="1">INDIRECT(ADDRESS(ROW(),Controls!#REF!+105))</f>
        <v>#REF!</v>
      </c>
      <c r="GV2322" s="9" t="e">
        <f ca="1">INDIRECT(ADDRESS(ROW(),Controls!#REF!+120))</f>
        <v>#REF!</v>
      </c>
      <c r="GW2322" s="9" t="e">
        <f ca="1">INDIRECT(ADDRESS(ROW(),Controls!#REF!+15))</f>
        <v>#REF!</v>
      </c>
      <c r="GX2322" s="9" t="e">
        <f ca="1">INDIRECT(ADDRESS(ROW(),Controls!#REF!+135))</f>
        <v>#REF!</v>
      </c>
      <c r="HJ2322" s="9" t="e">
        <f t="shared" ca="1" si="216"/>
        <v>#REF!</v>
      </c>
      <c r="HK2322" s="9" t="e">
        <f t="shared" ca="1" si="217"/>
        <v>#REF!</v>
      </c>
      <c r="HL2322" s="9" t="e">
        <f t="shared" ca="1" si="218"/>
        <v>#REF!</v>
      </c>
      <c r="HM2322" s="9" t="e">
        <f t="shared" ca="1" si="219"/>
        <v>#REF!</v>
      </c>
      <c r="HN2322" s="9" t="e">
        <f ca="1">SQRT($GS2322*(1-$GS2322/Controls!$D$15))</f>
        <v>#REF!</v>
      </c>
      <c r="HO2322" s="9" t="e">
        <f t="shared" ca="1" si="220"/>
        <v>#REF!</v>
      </c>
      <c r="HP2322" s="9" t="e">
        <f t="shared" ca="1" si="221"/>
        <v>#REF!</v>
      </c>
      <c r="HQ2322" s="9" t="e">
        <f ca="1">IF($GV2322=0,NA(),($GX2322*Controls!#REF!))</f>
        <v>#REF!</v>
      </c>
    </row>
    <row r="2323" spans="198:225" x14ac:dyDescent="0.25">
      <c r="GP2323" s="9" t="e">
        <f ca="1">INDIRECT(ADDRESS(ROW(),Controls!#REF!+30))</f>
        <v>#REF!</v>
      </c>
      <c r="GQ2323" s="9" t="e">
        <f ca="1">INDIRECT(ADDRESS(ROW(),Controls!#REF!+45))</f>
        <v>#REF!</v>
      </c>
      <c r="GR2323" s="9" t="e">
        <f ca="1">INDIRECT(ADDRESS(ROW(),Controls!#REF!+60))</f>
        <v>#REF!</v>
      </c>
      <c r="GS2323" s="9" t="e">
        <f ca="1">INDIRECT(ADDRESS(ROW(),Controls!#REF!+75))</f>
        <v>#REF!</v>
      </c>
      <c r="GT2323" s="9" t="e">
        <f ca="1">INDIRECT(ADDRESS(ROW(),Controls!#REF!+90))</f>
        <v>#REF!</v>
      </c>
      <c r="GU2323" s="9" t="e">
        <f ca="1">INDIRECT(ADDRESS(ROW(),Controls!#REF!+105))</f>
        <v>#REF!</v>
      </c>
      <c r="GV2323" s="9" t="e">
        <f ca="1">INDIRECT(ADDRESS(ROW(),Controls!#REF!+120))</f>
        <v>#REF!</v>
      </c>
      <c r="GW2323" s="9" t="e">
        <f ca="1">INDIRECT(ADDRESS(ROW(),Controls!#REF!+15))</f>
        <v>#REF!</v>
      </c>
      <c r="GX2323" s="9" t="e">
        <f ca="1">INDIRECT(ADDRESS(ROW(),Controls!#REF!+135))</f>
        <v>#REF!</v>
      </c>
      <c r="HJ2323" s="9" t="e">
        <f t="shared" ca="1" si="216"/>
        <v>#REF!</v>
      </c>
      <c r="HK2323" s="9" t="e">
        <f t="shared" ca="1" si="217"/>
        <v>#REF!</v>
      </c>
      <c r="HL2323" s="9" t="e">
        <f t="shared" ca="1" si="218"/>
        <v>#REF!</v>
      </c>
      <c r="HM2323" s="9" t="e">
        <f t="shared" ca="1" si="219"/>
        <v>#REF!</v>
      </c>
      <c r="HN2323" s="9" t="e">
        <f ca="1">SQRT($GS2323*(1-$GS2323/Controls!$D$15))</f>
        <v>#REF!</v>
      </c>
      <c r="HO2323" s="9" t="e">
        <f t="shared" ca="1" si="220"/>
        <v>#REF!</v>
      </c>
      <c r="HP2323" s="9" t="e">
        <f t="shared" ca="1" si="221"/>
        <v>#REF!</v>
      </c>
      <c r="HQ2323" s="9" t="e">
        <f ca="1">IF($GV2323=0,NA(),($GX2323*Controls!#REF!))</f>
        <v>#REF!</v>
      </c>
    </row>
    <row r="2324" spans="198:225" x14ac:dyDescent="0.25">
      <c r="GP2324" s="9" t="e">
        <f ca="1">INDIRECT(ADDRESS(ROW(),Controls!#REF!+30))</f>
        <v>#REF!</v>
      </c>
      <c r="GQ2324" s="9" t="e">
        <f ca="1">INDIRECT(ADDRESS(ROW(),Controls!#REF!+45))</f>
        <v>#REF!</v>
      </c>
      <c r="GR2324" s="9" t="e">
        <f ca="1">INDIRECT(ADDRESS(ROW(),Controls!#REF!+60))</f>
        <v>#REF!</v>
      </c>
      <c r="GS2324" s="9" t="e">
        <f ca="1">INDIRECT(ADDRESS(ROW(),Controls!#REF!+75))</f>
        <v>#REF!</v>
      </c>
      <c r="GT2324" s="9" t="e">
        <f ca="1">INDIRECT(ADDRESS(ROW(),Controls!#REF!+90))</f>
        <v>#REF!</v>
      </c>
      <c r="GU2324" s="9" t="e">
        <f ca="1">INDIRECT(ADDRESS(ROW(),Controls!#REF!+105))</f>
        <v>#REF!</v>
      </c>
      <c r="GV2324" s="9" t="e">
        <f ca="1">INDIRECT(ADDRESS(ROW(),Controls!#REF!+120))</f>
        <v>#REF!</v>
      </c>
      <c r="GW2324" s="9" t="e">
        <f ca="1">INDIRECT(ADDRESS(ROW(),Controls!#REF!+15))</f>
        <v>#REF!</v>
      </c>
      <c r="GX2324" s="9" t="e">
        <f ca="1">INDIRECT(ADDRESS(ROW(),Controls!#REF!+135))</f>
        <v>#REF!</v>
      </c>
      <c r="HJ2324" s="9" t="e">
        <f t="shared" ca="1" si="216"/>
        <v>#REF!</v>
      </c>
      <c r="HK2324" s="9" t="e">
        <f t="shared" ca="1" si="217"/>
        <v>#REF!</v>
      </c>
      <c r="HL2324" s="9" t="e">
        <f t="shared" ca="1" si="218"/>
        <v>#REF!</v>
      </c>
      <c r="HM2324" s="9" t="e">
        <f t="shared" ca="1" si="219"/>
        <v>#REF!</v>
      </c>
      <c r="HN2324" s="9" t="e">
        <f ca="1">SQRT($GS2324*(1-$GS2324/Controls!$D$15))</f>
        <v>#REF!</v>
      </c>
      <c r="HO2324" s="9" t="e">
        <f t="shared" ca="1" si="220"/>
        <v>#REF!</v>
      </c>
      <c r="HP2324" s="9" t="e">
        <f t="shared" ca="1" si="221"/>
        <v>#REF!</v>
      </c>
      <c r="HQ2324" s="9" t="e">
        <f ca="1">IF($GV2324=0,NA(),($GX2324*Controls!#REF!))</f>
        <v>#REF!</v>
      </c>
    </row>
    <row r="2325" spans="198:225" x14ac:dyDescent="0.25">
      <c r="GP2325" s="9" t="e">
        <f ca="1">INDIRECT(ADDRESS(ROW(),Controls!#REF!+30))</f>
        <v>#REF!</v>
      </c>
      <c r="GQ2325" s="9" t="e">
        <f ca="1">INDIRECT(ADDRESS(ROW(),Controls!#REF!+45))</f>
        <v>#REF!</v>
      </c>
      <c r="GR2325" s="9" t="e">
        <f ca="1">INDIRECT(ADDRESS(ROW(),Controls!#REF!+60))</f>
        <v>#REF!</v>
      </c>
      <c r="GS2325" s="9" t="e">
        <f ca="1">INDIRECT(ADDRESS(ROW(),Controls!#REF!+75))</f>
        <v>#REF!</v>
      </c>
      <c r="GT2325" s="9" t="e">
        <f ca="1">INDIRECT(ADDRESS(ROW(),Controls!#REF!+90))</f>
        <v>#REF!</v>
      </c>
      <c r="GU2325" s="9" t="e">
        <f ca="1">INDIRECT(ADDRESS(ROW(),Controls!#REF!+105))</f>
        <v>#REF!</v>
      </c>
      <c r="GV2325" s="9" t="e">
        <f ca="1">INDIRECT(ADDRESS(ROW(),Controls!#REF!+120))</f>
        <v>#REF!</v>
      </c>
      <c r="GW2325" s="9" t="e">
        <f ca="1">INDIRECT(ADDRESS(ROW(),Controls!#REF!+15))</f>
        <v>#REF!</v>
      </c>
      <c r="GX2325" s="9" t="e">
        <f ca="1">INDIRECT(ADDRESS(ROW(),Controls!#REF!+135))</f>
        <v>#REF!</v>
      </c>
      <c r="HJ2325" s="9" t="e">
        <f t="shared" ca="1" si="216"/>
        <v>#REF!</v>
      </c>
      <c r="HK2325" s="9" t="e">
        <f t="shared" ca="1" si="217"/>
        <v>#REF!</v>
      </c>
      <c r="HL2325" s="9" t="e">
        <f t="shared" ca="1" si="218"/>
        <v>#REF!</v>
      </c>
      <c r="HM2325" s="9" t="e">
        <f t="shared" ca="1" si="219"/>
        <v>#REF!</v>
      </c>
      <c r="HN2325" s="9" t="e">
        <f ca="1">SQRT($GS2325*(1-$GS2325/Controls!$D$15))</f>
        <v>#REF!</v>
      </c>
      <c r="HO2325" s="9" t="e">
        <f t="shared" ca="1" si="220"/>
        <v>#REF!</v>
      </c>
      <c r="HP2325" s="9" t="e">
        <f t="shared" ca="1" si="221"/>
        <v>#REF!</v>
      </c>
      <c r="HQ2325" s="9" t="e">
        <f ca="1">IF($GV2325=0,NA(),($GX2325*Controls!#REF!))</f>
        <v>#REF!</v>
      </c>
    </row>
    <row r="2326" spans="198:225" x14ac:dyDescent="0.25">
      <c r="GP2326" s="9" t="e">
        <f ca="1">INDIRECT(ADDRESS(ROW(),Controls!#REF!+30))</f>
        <v>#REF!</v>
      </c>
      <c r="GQ2326" s="9" t="e">
        <f ca="1">INDIRECT(ADDRESS(ROW(),Controls!#REF!+45))</f>
        <v>#REF!</v>
      </c>
      <c r="GR2326" s="9" t="e">
        <f ca="1">INDIRECT(ADDRESS(ROW(),Controls!#REF!+60))</f>
        <v>#REF!</v>
      </c>
      <c r="GS2326" s="9" t="e">
        <f ca="1">INDIRECT(ADDRESS(ROW(),Controls!#REF!+75))</f>
        <v>#REF!</v>
      </c>
      <c r="GT2326" s="9" t="e">
        <f ca="1">INDIRECT(ADDRESS(ROW(),Controls!#REF!+90))</f>
        <v>#REF!</v>
      </c>
      <c r="GU2326" s="9" t="e">
        <f ca="1">INDIRECT(ADDRESS(ROW(),Controls!#REF!+105))</f>
        <v>#REF!</v>
      </c>
      <c r="GV2326" s="9" t="e">
        <f ca="1">INDIRECT(ADDRESS(ROW(),Controls!#REF!+120))</f>
        <v>#REF!</v>
      </c>
      <c r="GW2326" s="9" t="e">
        <f ca="1">INDIRECT(ADDRESS(ROW(),Controls!#REF!+15))</f>
        <v>#REF!</v>
      </c>
      <c r="GX2326" s="9" t="e">
        <f ca="1">INDIRECT(ADDRESS(ROW(),Controls!#REF!+135))</f>
        <v>#REF!</v>
      </c>
      <c r="HJ2326" s="9" t="e">
        <f t="shared" ca="1" si="216"/>
        <v>#REF!</v>
      </c>
      <c r="HK2326" s="9" t="e">
        <f t="shared" ca="1" si="217"/>
        <v>#REF!</v>
      </c>
      <c r="HL2326" s="9" t="e">
        <f t="shared" ca="1" si="218"/>
        <v>#REF!</v>
      </c>
      <c r="HM2326" s="9" t="e">
        <f t="shared" ca="1" si="219"/>
        <v>#REF!</v>
      </c>
      <c r="HN2326" s="9" t="e">
        <f ca="1">SQRT($GS2326*(1-$GS2326/Controls!$D$15))</f>
        <v>#REF!</v>
      </c>
      <c r="HO2326" s="9" t="e">
        <f t="shared" ca="1" si="220"/>
        <v>#REF!</v>
      </c>
      <c r="HP2326" s="9" t="e">
        <f t="shared" ca="1" si="221"/>
        <v>#REF!</v>
      </c>
      <c r="HQ2326" s="9" t="e">
        <f ca="1">IF($GV2326=0,NA(),($GX2326*Controls!#REF!))</f>
        <v>#REF!</v>
      </c>
    </row>
    <row r="2327" spans="198:225" x14ac:dyDescent="0.25">
      <c r="GP2327" s="9" t="e">
        <f ca="1">INDIRECT(ADDRESS(ROW(),Controls!#REF!+30))</f>
        <v>#REF!</v>
      </c>
      <c r="GQ2327" s="9" t="e">
        <f ca="1">INDIRECT(ADDRESS(ROW(),Controls!#REF!+45))</f>
        <v>#REF!</v>
      </c>
      <c r="GR2327" s="9" t="e">
        <f ca="1">INDIRECT(ADDRESS(ROW(),Controls!#REF!+60))</f>
        <v>#REF!</v>
      </c>
      <c r="GS2327" s="9" t="e">
        <f ca="1">INDIRECT(ADDRESS(ROW(),Controls!#REF!+75))</f>
        <v>#REF!</v>
      </c>
      <c r="GT2327" s="9" t="e">
        <f ca="1">INDIRECT(ADDRESS(ROW(),Controls!#REF!+90))</f>
        <v>#REF!</v>
      </c>
      <c r="GU2327" s="9" t="e">
        <f ca="1">INDIRECT(ADDRESS(ROW(),Controls!#REF!+105))</f>
        <v>#REF!</v>
      </c>
      <c r="GV2327" s="9" t="e">
        <f ca="1">INDIRECT(ADDRESS(ROW(),Controls!#REF!+120))</f>
        <v>#REF!</v>
      </c>
      <c r="GW2327" s="9" t="e">
        <f ca="1">INDIRECT(ADDRESS(ROW(),Controls!#REF!+15))</f>
        <v>#REF!</v>
      </c>
      <c r="GX2327" s="9" t="e">
        <f ca="1">INDIRECT(ADDRESS(ROW(),Controls!#REF!+135))</f>
        <v>#REF!</v>
      </c>
      <c r="HJ2327" s="9" t="e">
        <f t="shared" ca="1" si="216"/>
        <v>#REF!</v>
      </c>
      <c r="HK2327" s="9" t="e">
        <f t="shared" ca="1" si="217"/>
        <v>#REF!</v>
      </c>
      <c r="HL2327" s="9" t="e">
        <f t="shared" ca="1" si="218"/>
        <v>#REF!</v>
      </c>
      <c r="HM2327" s="9" t="e">
        <f t="shared" ca="1" si="219"/>
        <v>#REF!</v>
      </c>
      <c r="HN2327" s="9" t="e">
        <f ca="1">SQRT($GS2327*(1-$GS2327/Controls!$D$15))</f>
        <v>#REF!</v>
      </c>
      <c r="HO2327" s="9" t="e">
        <f t="shared" ca="1" si="220"/>
        <v>#REF!</v>
      </c>
      <c r="HP2327" s="9" t="e">
        <f t="shared" ca="1" si="221"/>
        <v>#REF!</v>
      </c>
      <c r="HQ2327" s="9" t="e">
        <f ca="1">IF($GV2327=0,NA(),($GX2327*Controls!#REF!))</f>
        <v>#REF!</v>
      </c>
    </row>
    <row r="2328" spans="198:225" x14ac:dyDescent="0.25">
      <c r="GP2328" s="9" t="e">
        <f ca="1">INDIRECT(ADDRESS(ROW(),Controls!#REF!+30))</f>
        <v>#REF!</v>
      </c>
      <c r="GQ2328" s="9" t="e">
        <f ca="1">INDIRECT(ADDRESS(ROW(),Controls!#REF!+45))</f>
        <v>#REF!</v>
      </c>
      <c r="GR2328" s="9" t="e">
        <f ca="1">INDIRECT(ADDRESS(ROW(),Controls!#REF!+60))</f>
        <v>#REF!</v>
      </c>
      <c r="GS2328" s="9" t="e">
        <f ca="1">INDIRECT(ADDRESS(ROW(),Controls!#REF!+75))</f>
        <v>#REF!</v>
      </c>
      <c r="GT2328" s="9" t="e">
        <f ca="1">INDIRECT(ADDRESS(ROW(),Controls!#REF!+90))</f>
        <v>#REF!</v>
      </c>
      <c r="GU2328" s="9" t="e">
        <f ca="1">INDIRECT(ADDRESS(ROW(),Controls!#REF!+105))</f>
        <v>#REF!</v>
      </c>
      <c r="GV2328" s="9" t="e">
        <f ca="1">INDIRECT(ADDRESS(ROW(),Controls!#REF!+120))</f>
        <v>#REF!</v>
      </c>
      <c r="GW2328" s="9" t="e">
        <f ca="1">INDIRECT(ADDRESS(ROW(),Controls!#REF!+15))</f>
        <v>#REF!</v>
      </c>
      <c r="GX2328" s="9" t="e">
        <f ca="1">INDIRECT(ADDRESS(ROW(),Controls!#REF!+135))</f>
        <v>#REF!</v>
      </c>
      <c r="HJ2328" s="9" t="e">
        <f t="shared" ca="1" si="216"/>
        <v>#REF!</v>
      </c>
      <c r="HK2328" s="9" t="e">
        <f t="shared" ca="1" si="217"/>
        <v>#REF!</v>
      </c>
      <c r="HL2328" s="9" t="e">
        <f t="shared" ca="1" si="218"/>
        <v>#REF!</v>
      </c>
      <c r="HM2328" s="9" t="e">
        <f t="shared" ca="1" si="219"/>
        <v>#REF!</v>
      </c>
      <c r="HN2328" s="9" t="e">
        <f ca="1">SQRT($GS2328*(1-$GS2328/Controls!$D$15))</f>
        <v>#REF!</v>
      </c>
      <c r="HO2328" s="9" t="e">
        <f t="shared" ca="1" si="220"/>
        <v>#REF!</v>
      </c>
      <c r="HP2328" s="9" t="e">
        <f t="shared" ca="1" si="221"/>
        <v>#REF!</v>
      </c>
      <c r="HQ2328" s="9" t="e">
        <f ca="1">IF($GV2328=0,NA(),($GX2328*Controls!#REF!))</f>
        <v>#REF!</v>
      </c>
    </row>
    <row r="2329" spans="198:225" x14ac:dyDescent="0.25">
      <c r="GP2329" s="9" t="e">
        <f ca="1">INDIRECT(ADDRESS(ROW(),Controls!#REF!+30))</f>
        <v>#REF!</v>
      </c>
      <c r="GQ2329" s="9" t="e">
        <f ca="1">INDIRECT(ADDRESS(ROW(),Controls!#REF!+45))</f>
        <v>#REF!</v>
      </c>
      <c r="GR2329" s="9" t="e">
        <f ca="1">INDIRECT(ADDRESS(ROW(),Controls!#REF!+60))</f>
        <v>#REF!</v>
      </c>
      <c r="GS2329" s="9" t="e">
        <f ca="1">INDIRECT(ADDRESS(ROW(),Controls!#REF!+75))</f>
        <v>#REF!</v>
      </c>
      <c r="GT2329" s="9" t="e">
        <f ca="1">INDIRECT(ADDRESS(ROW(),Controls!#REF!+90))</f>
        <v>#REF!</v>
      </c>
      <c r="GU2329" s="9" t="e">
        <f ca="1">INDIRECT(ADDRESS(ROW(),Controls!#REF!+105))</f>
        <v>#REF!</v>
      </c>
      <c r="GV2329" s="9" t="e">
        <f ca="1">INDIRECT(ADDRESS(ROW(),Controls!#REF!+120))</f>
        <v>#REF!</v>
      </c>
      <c r="GW2329" s="9" t="e">
        <f ca="1">INDIRECT(ADDRESS(ROW(),Controls!#REF!+15))</f>
        <v>#REF!</v>
      </c>
      <c r="GX2329" s="9" t="e">
        <f ca="1">INDIRECT(ADDRESS(ROW(),Controls!#REF!+135))</f>
        <v>#REF!</v>
      </c>
      <c r="HJ2329" s="9" t="e">
        <f t="shared" ca="1" si="216"/>
        <v>#REF!</v>
      </c>
      <c r="HK2329" s="9" t="e">
        <f t="shared" ca="1" si="217"/>
        <v>#REF!</v>
      </c>
      <c r="HL2329" s="9" t="e">
        <f t="shared" ca="1" si="218"/>
        <v>#REF!</v>
      </c>
      <c r="HM2329" s="9" t="e">
        <f t="shared" ca="1" si="219"/>
        <v>#REF!</v>
      </c>
      <c r="HN2329" s="9" t="e">
        <f ca="1">SQRT($GS2329*(1-$GS2329/Controls!$D$15))</f>
        <v>#REF!</v>
      </c>
      <c r="HO2329" s="9" t="e">
        <f t="shared" ca="1" si="220"/>
        <v>#REF!</v>
      </c>
      <c r="HP2329" s="9" t="e">
        <f t="shared" ca="1" si="221"/>
        <v>#REF!</v>
      </c>
      <c r="HQ2329" s="9" t="e">
        <f ca="1">IF($GV2329=0,NA(),($GX2329*Controls!#REF!))</f>
        <v>#REF!</v>
      </c>
    </row>
    <row r="2330" spans="198:225" x14ac:dyDescent="0.25">
      <c r="GP2330" s="9" t="e">
        <f ca="1">INDIRECT(ADDRESS(ROW(),Controls!#REF!+30))</f>
        <v>#REF!</v>
      </c>
      <c r="GQ2330" s="9" t="e">
        <f ca="1">INDIRECT(ADDRESS(ROW(),Controls!#REF!+45))</f>
        <v>#REF!</v>
      </c>
      <c r="GR2330" s="9" t="e">
        <f ca="1">INDIRECT(ADDRESS(ROW(),Controls!#REF!+60))</f>
        <v>#REF!</v>
      </c>
      <c r="GS2330" s="9" t="e">
        <f ca="1">INDIRECT(ADDRESS(ROW(),Controls!#REF!+75))</f>
        <v>#REF!</v>
      </c>
      <c r="GT2330" s="9" t="e">
        <f ca="1">INDIRECT(ADDRESS(ROW(),Controls!#REF!+90))</f>
        <v>#REF!</v>
      </c>
      <c r="GU2330" s="9" t="e">
        <f ca="1">INDIRECT(ADDRESS(ROW(),Controls!#REF!+105))</f>
        <v>#REF!</v>
      </c>
      <c r="GV2330" s="9" t="e">
        <f ca="1">INDIRECT(ADDRESS(ROW(),Controls!#REF!+120))</f>
        <v>#REF!</v>
      </c>
      <c r="GW2330" s="9" t="e">
        <f ca="1">INDIRECT(ADDRESS(ROW(),Controls!#REF!+15))</f>
        <v>#REF!</v>
      </c>
      <c r="GX2330" s="9" t="e">
        <f ca="1">INDIRECT(ADDRESS(ROW(),Controls!#REF!+135))</f>
        <v>#REF!</v>
      </c>
      <c r="HJ2330" s="9" t="e">
        <f t="shared" ca="1" si="216"/>
        <v>#REF!</v>
      </c>
      <c r="HK2330" s="9" t="e">
        <f t="shared" ca="1" si="217"/>
        <v>#REF!</v>
      </c>
      <c r="HL2330" s="9" t="e">
        <f t="shared" ca="1" si="218"/>
        <v>#REF!</v>
      </c>
      <c r="HM2330" s="9" t="e">
        <f t="shared" ca="1" si="219"/>
        <v>#REF!</v>
      </c>
      <c r="HN2330" s="9" t="e">
        <f ca="1">SQRT($GS2330*(1-$GS2330/Controls!$D$15))</f>
        <v>#REF!</v>
      </c>
      <c r="HO2330" s="9" t="e">
        <f t="shared" ca="1" si="220"/>
        <v>#REF!</v>
      </c>
      <c r="HP2330" s="9" t="e">
        <f t="shared" ca="1" si="221"/>
        <v>#REF!</v>
      </c>
      <c r="HQ2330" s="9" t="e">
        <f ca="1">IF($GV2330=0,NA(),($GX2330*Controls!#REF!))</f>
        <v>#REF!</v>
      </c>
    </row>
    <row r="2331" spans="198:225" x14ac:dyDescent="0.25">
      <c r="GP2331" s="9" t="e">
        <f ca="1">INDIRECT(ADDRESS(ROW(),Controls!#REF!+30))</f>
        <v>#REF!</v>
      </c>
      <c r="GQ2331" s="9" t="e">
        <f ca="1">INDIRECT(ADDRESS(ROW(),Controls!#REF!+45))</f>
        <v>#REF!</v>
      </c>
      <c r="GR2331" s="9" t="e">
        <f ca="1">INDIRECT(ADDRESS(ROW(),Controls!#REF!+60))</f>
        <v>#REF!</v>
      </c>
      <c r="GS2331" s="9" t="e">
        <f ca="1">INDIRECT(ADDRESS(ROW(),Controls!#REF!+75))</f>
        <v>#REF!</v>
      </c>
      <c r="GT2331" s="9" t="e">
        <f ca="1">INDIRECT(ADDRESS(ROW(),Controls!#REF!+90))</f>
        <v>#REF!</v>
      </c>
      <c r="GU2331" s="9" t="e">
        <f ca="1">INDIRECT(ADDRESS(ROW(),Controls!#REF!+105))</f>
        <v>#REF!</v>
      </c>
      <c r="GV2331" s="9" t="e">
        <f ca="1">INDIRECT(ADDRESS(ROW(),Controls!#REF!+120))</f>
        <v>#REF!</v>
      </c>
      <c r="GW2331" s="9" t="e">
        <f ca="1">INDIRECT(ADDRESS(ROW(),Controls!#REF!+15))</f>
        <v>#REF!</v>
      </c>
      <c r="GX2331" s="9" t="e">
        <f ca="1">INDIRECT(ADDRESS(ROW(),Controls!#REF!+135))</f>
        <v>#REF!</v>
      </c>
      <c r="HJ2331" s="9" t="e">
        <f t="shared" ca="1" si="216"/>
        <v>#REF!</v>
      </c>
      <c r="HK2331" s="9" t="e">
        <f t="shared" ca="1" si="217"/>
        <v>#REF!</v>
      </c>
      <c r="HL2331" s="9" t="e">
        <f t="shared" ca="1" si="218"/>
        <v>#REF!</v>
      </c>
      <c r="HM2331" s="9" t="e">
        <f t="shared" ca="1" si="219"/>
        <v>#REF!</v>
      </c>
      <c r="HN2331" s="9" t="e">
        <f ca="1">SQRT($GS2331*(1-$GS2331/Controls!$D$15))</f>
        <v>#REF!</v>
      </c>
      <c r="HO2331" s="9" t="e">
        <f t="shared" ca="1" si="220"/>
        <v>#REF!</v>
      </c>
      <c r="HP2331" s="9" t="e">
        <f t="shared" ca="1" si="221"/>
        <v>#REF!</v>
      </c>
      <c r="HQ2331" s="9" t="e">
        <f ca="1">IF($GV2331=0,NA(),($GX2331*Controls!#REF!))</f>
        <v>#REF!</v>
      </c>
    </row>
    <row r="2332" spans="198:225" x14ac:dyDescent="0.25">
      <c r="GP2332" s="9" t="e">
        <f ca="1">INDIRECT(ADDRESS(ROW(),Controls!#REF!+30))</f>
        <v>#REF!</v>
      </c>
      <c r="GQ2332" s="9" t="e">
        <f ca="1">INDIRECT(ADDRESS(ROW(),Controls!#REF!+45))</f>
        <v>#REF!</v>
      </c>
      <c r="GR2332" s="9" t="e">
        <f ca="1">INDIRECT(ADDRESS(ROW(),Controls!#REF!+60))</f>
        <v>#REF!</v>
      </c>
      <c r="GS2332" s="9" t="e">
        <f ca="1">INDIRECT(ADDRESS(ROW(),Controls!#REF!+75))</f>
        <v>#REF!</v>
      </c>
      <c r="GT2332" s="9" t="e">
        <f ca="1">INDIRECT(ADDRESS(ROW(),Controls!#REF!+90))</f>
        <v>#REF!</v>
      </c>
      <c r="GU2332" s="9" t="e">
        <f ca="1">INDIRECT(ADDRESS(ROW(),Controls!#REF!+105))</f>
        <v>#REF!</v>
      </c>
      <c r="GV2332" s="9" t="e">
        <f ca="1">INDIRECT(ADDRESS(ROW(),Controls!#REF!+120))</f>
        <v>#REF!</v>
      </c>
      <c r="GW2332" s="9" t="e">
        <f ca="1">INDIRECT(ADDRESS(ROW(),Controls!#REF!+15))</f>
        <v>#REF!</v>
      </c>
      <c r="GX2332" s="9" t="e">
        <f ca="1">INDIRECT(ADDRESS(ROW(),Controls!#REF!+135))</f>
        <v>#REF!</v>
      </c>
      <c r="HJ2332" s="9" t="e">
        <f t="shared" ca="1" si="216"/>
        <v>#REF!</v>
      </c>
      <c r="HK2332" s="9" t="e">
        <f t="shared" ca="1" si="217"/>
        <v>#REF!</v>
      </c>
      <c r="HL2332" s="9" t="e">
        <f t="shared" ca="1" si="218"/>
        <v>#REF!</v>
      </c>
      <c r="HM2332" s="9" t="e">
        <f t="shared" ca="1" si="219"/>
        <v>#REF!</v>
      </c>
      <c r="HN2332" s="9" t="e">
        <f ca="1">SQRT($GS2332*(1-$GS2332/Controls!$D$15))</f>
        <v>#REF!</v>
      </c>
      <c r="HO2332" s="9" t="e">
        <f t="shared" ca="1" si="220"/>
        <v>#REF!</v>
      </c>
      <c r="HP2332" s="9" t="e">
        <f t="shared" ca="1" si="221"/>
        <v>#REF!</v>
      </c>
      <c r="HQ2332" s="9" t="e">
        <f ca="1">IF($GV2332=0,NA(),($GX2332*Controls!#REF!))</f>
        <v>#REF!</v>
      </c>
    </row>
    <row r="2333" spans="198:225" x14ac:dyDescent="0.25">
      <c r="GP2333" s="9" t="e">
        <f ca="1">INDIRECT(ADDRESS(ROW(),Controls!#REF!+30))</f>
        <v>#REF!</v>
      </c>
      <c r="GQ2333" s="9" t="e">
        <f ca="1">INDIRECT(ADDRESS(ROW(),Controls!#REF!+45))</f>
        <v>#REF!</v>
      </c>
      <c r="GR2333" s="9" t="e">
        <f ca="1">INDIRECT(ADDRESS(ROW(),Controls!#REF!+60))</f>
        <v>#REF!</v>
      </c>
      <c r="GS2333" s="9" t="e">
        <f ca="1">INDIRECT(ADDRESS(ROW(),Controls!#REF!+75))</f>
        <v>#REF!</v>
      </c>
      <c r="GT2333" s="9" t="e">
        <f ca="1">INDIRECT(ADDRESS(ROW(),Controls!#REF!+90))</f>
        <v>#REF!</v>
      </c>
      <c r="GU2333" s="9" t="e">
        <f ca="1">INDIRECT(ADDRESS(ROW(),Controls!#REF!+105))</f>
        <v>#REF!</v>
      </c>
      <c r="GV2333" s="9" t="e">
        <f ca="1">INDIRECT(ADDRESS(ROW(),Controls!#REF!+120))</f>
        <v>#REF!</v>
      </c>
      <c r="GW2333" s="9" t="e">
        <f ca="1">INDIRECT(ADDRESS(ROW(),Controls!#REF!+15))</f>
        <v>#REF!</v>
      </c>
      <c r="GX2333" s="9" t="e">
        <f ca="1">INDIRECT(ADDRESS(ROW(),Controls!#REF!+135))</f>
        <v>#REF!</v>
      </c>
      <c r="HJ2333" s="9" t="e">
        <f t="shared" ca="1" si="216"/>
        <v>#REF!</v>
      </c>
      <c r="HK2333" s="9" t="e">
        <f t="shared" ca="1" si="217"/>
        <v>#REF!</v>
      </c>
      <c r="HL2333" s="9" t="e">
        <f t="shared" ca="1" si="218"/>
        <v>#REF!</v>
      </c>
      <c r="HM2333" s="9" t="e">
        <f t="shared" ca="1" si="219"/>
        <v>#REF!</v>
      </c>
      <c r="HN2333" s="9" t="e">
        <f ca="1">SQRT($GS2333*(1-$GS2333/Controls!$D$15))</f>
        <v>#REF!</v>
      </c>
      <c r="HO2333" s="9" t="e">
        <f t="shared" ca="1" si="220"/>
        <v>#REF!</v>
      </c>
      <c r="HP2333" s="9" t="e">
        <f t="shared" ca="1" si="221"/>
        <v>#REF!</v>
      </c>
      <c r="HQ2333" s="9" t="e">
        <f ca="1">IF($GV2333=0,NA(),($GX2333*Controls!#REF!))</f>
        <v>#REF!</v>
      </c>
    </row>
    <row r="2334" spans="198:225" x14ac:dyDescent="0.25">
      <c r="GP2334" s="9" t="e">
        <f ca="1">INDIRECT(ADDRESS(ROW(),Controls!#REF!+30))</f>
        <v>#REF!</v>
      </c>
      <c r="GQ2334" s="9" t="e">
        <f ca="1">INDIRECT(ADDRESS(ROW(),Controls!#REF!+45))</f>
        <v>#REF!</v>
      </c>
      <c r="GR2334" s="9" t="e">
        <f ca="1">INDIRECT(ADDRESS(ROW(),Controls!#REF!+60))</f>
        <v>#REF!</v>
      </c>
      <c r="GS2334" s="9" t="e">
        <f ca="1">INDIRECT(ADDRESS(ROW(),Controls!#REF!+75))</f>
        <v>#REF!</v>
      </c>
      <c r="GT2334" s="9" t="e">
        <f ca="1">INDIRECT(ADDRESS(ROW(),Controls!#REF!+90))</f>
        <v>#REF!</v>
      </c>
      <c r="GU2334" s="9" t="e">
        <f ca="1">INDIRECT(ADDRESS(ROW(),Controls!#REF!+105))</f>
        <v>#REF!</v>
      </c>
      <c r="GV2334" s="9" t="e">
        <f ca="1">INDIRECT(ADDRESS(ROW(),Controls!#REF!+120))</f>
        <v>#REF!</v>
      </c>
      <c r="GW2334" s="9" t="e">
        <f ca="1">INDIRECT(ADDRESS(ROW(),Controls!#REF!+15))</f>
        <v>#REF!</v>
      </c>
      <c r="GX2334" s="9" t="e">
        <f ca="1">INDIRECT(ADDRESS(ROW(),Controls!#REF!+135))</f>
        <v>#REF!</v>
      </c>
      <c r="HJ2334" s="9" t="e">
        <f t="shared" ca="1" si="216"/>
        <v>#REF!</v>
      </c>
      <c r="HK2334" s="9" t="e">
        <f t="shared" ca="1" si="217"/>
        <v>#REF!</v>
      </c>
      <c r="HL2334" s="9" t="e">
        <f t="shared" ca="1" si="218"/>
        <v>#REF!</v>
      </c>
      <c r="HM2334" s="9" t="e">
        <f t="shared" ca="1" si="219"/>
        <v>#REF!</v>
      </c>
      <c r="HN2334" s="9" t="e">
        <f ca="1">SQRT($GS2334*(1-$GS2334/Controls!$D$15))</f>
        <v>#REF!</v>
      </c>
      <c r="HO2334" s="9" t="e">
        <f t="shared" ca="1" si="220"/>
        <v>#REF!</v>
      </c>
      <c r="HP2334" s="9" t="e">
        <f t="shared" ca="1" si="221"/>
        <v>#REF!</v>
      </c>
      <c r="HQ2334" s="9" t="e">
        <f ca="1">IF($GV2334=0,NA(),($GX2334*Controls!#REF!))</f>
        <v>#REF!</v>
      </c>
    </row>
    <row r="2335" spans="198:225" x14ac:dyDescent="0.25">
      <c r="GP2335" s="9" t="e">
        <f ca="1">INDIRECT(ADDRESS(ROW(),Controls!#REF!+30))</f>
        <v>#REF!</v>
      </c>
      <c r="GQ2335" s="9" t="e">
        <f ca="1">INDIRECT(ADDRESS(ROW(),Controls!#REF!+45))</f>
        <v>#REF!</v>
      </c>
      <c r="GR2335" s="9" t="e">
        <f ca="1">INDIRECT(ADDRESS(ROW(),Controls!#REF!+60))</f>
        <v>#REF!</v>
      </c>
      <c r="GS2335" s="9" t="e">
        <f ca="1">INDIRECT(ADDRESS(ROW(),Controls!#REF!+75))</f>
        <v>#REF!</v>
      </c>
      <c r="GT2335" s="9" t="e">
        <f ca="1">INDIRECT(ADDRESS(ROW(),Controls!#REF!+90))</f>
        <v>#REF!</v>
      </c>
      <c r="GU2335" s="9" t="e">
        <f ca="1">INDIRECT(ADDRESS(ROW(),Controls!#REF!+105))</f>
        <v>#REF!</v>
      </c>
      <c r="GV2335" s="9" t="e">
        <f ca="1">INDIRECT(ADDRESS(ROW(),Controls!#REF!+120))</f>
        <v>#REF!</v>
      </c>
      <c r="GW2335" s="9" t="e">
        <f ca="1">INDIRECT(ADDRESS(ROW(),Controls!#REF!+15))</f>
        <v>#REF!</v>
      </c>
      <c r="GX2335" s="9" t="e">
        <f ca="1">INDIRECT(ADDRESS(ROW(),Controls!#REF!+135))</f>
        <v>#REF!</v>
      </c>
      <c r="HJ2335" s="9" t="e">
        <f t="shared" ca="1" si="216"/>
        <v>#REF!</v>
      </c>
      <c r="HK2335" s="9" t="e">
        <f t="shared" ca="1" si="217"/>
        <v>#REF!</v>
      </c>
      <c r="HL2335" s="9" t="e">
        <f t="shared" ca="1" si="218"/>
        <v>#REF!</v>
      </c>
      <c r="HM2335" s="9" t="e">
        <f t="shared" ca="1" si="219"/>
        <v>#REF!</v>
      </c>
      <c r="HN2335" s="9" t="e">
        <f ca="1">SQRT($GS2335*(1-$GS2335/Controls!$D$15))</f>
        <v>#REF!</v>
      </c>
      <c r="HO2335" s="9" t="e">
        <f t="shared" ca="1" si="220"/>
        <v>#REF!</v>
      </c>
      <c r="HP2335" s="9" t="e">
        <f t="shared" ca="1" si="221"/>
        <v>#REF!</v>
      </c>
      <c r="HQ2335" s="9" t="e">
        <f ca="1">IF($GV2335=0,NA(),($GX2335*Controls!#REF!))</f>
        <v>#REF!</v>
      </c>
    </row>
    <row r="2336" spans="198:225" x14ac:dyDescent="0.25">
      <c r="GP2336" s="9" t="e">
        <f ca="1">INDIRECT(ADDRESS(ROW(),Controls!#REF!+30))</f>
        <v>#REF!</v>
      </c>
      <c r="GQ2336" s="9" t="e">
        <f ca="1">INDIRECT(ADDRESS(ROW(),Controls!#REF!+45))</f>
        <v>#REF!</v>
      </c>
      <c r="GR2336" s="9" t="e">
        <f ca="1">INDIRECT(ADDRESS(ROW(),Controls!#REF!+60))</f>
        <v>#REF!</v>
      </c>
      <c r="GS2336" s="9" t="e">
        <f ca="1">INDIRECT(ADDRESS(ROW(),Controls!#REF!+75))</f>
        <v>#REF!</v>
      </c>
      <c r="GT2336" s="9" t="e">
        <f ca="1">INDIRECT(ADDRESS(ROW(),Controls!#REF!+90))</f>
        <v>#REF!</v>
      </c>
      <c r="GU2336" s="9" t="e">
        <f ca="1">INDIRECT(ADDRESS(ROW(),Controls!#REF!+105))</f>
        <v>#REF!</v>
      </c>
      <c r="GV2336" s="9" t="e">
        <f ca="1">INDIRECT(ADDRESS(ROW(),Controls!#REF!+120))</f>
        <v>#REF!</v>
      </c>
      <c r="GW2336" s="9" t="e">
        <f ca="1">INDIRECT(ADDRESS(ROW(),Controls!#REF!+15))</f>
        <v>#REF!</v>
      </c>
      <c r="GX2336" s="9" t="e">
        <f ca="1">INDIRECT(ADDRESS(ROW(),Controls!#REF!+135))</f>
        <v>#REF!</v>
      </c>
      <c r="HJ2336" s="9" t="e">
        <f t="shared" ca="1" si="216"/>
        <v>#REF!</v>
      </c>
      <c r="HK2336" s="9" t="e">
        <f t="shared" ca="1" si="217"/>
        <v>#REF!</v>
      </c>
      <c r="HL2336" s="9" t="e">
        <f t="shared" ca="1" si="218"/>
        <v>#REF!</v>
      </c>
      <c r="HM2336" s="9" t="e">
        <f t="shared" ca="1" si="219"/>
        <v>#REF!</v>
      </c>
      <c r="HN2336" s="9" t="e">
        <f ca="1">SQRT($GS2336*(1-$GS2336/Controls!$D$15))</f>
        <v>#REF!</v>
      </c>
      <c r="HO2336" s="9" t="e">
        <f t="shared" ca="1" si="220"/>
        <v>#REF!</v>
      </c>
      <c r="HP2336" s="9" t="e">
        <f t="shared" ca="1" si="221"/>
        <v>#REF!</v>
      </c>
      <c r="HQ2336" s="9" t="e">
        <f ca="1">IF($GV2336=0,NA(),($GX2336*Controls!#REF!))</f>
        <v>#REF!</v>
      </c>
    </row>
    <row r="2337" spans="198:225" x14ac:dyDescent="0.25">
      <c r="GP2337" s="9" t="e">
        <f ca="1">INDIRECT(ADDRESS(ROW(),Controls!#REF!+30))</f>
        <v>#REF!</v>
      </c>
      <c r="GQ2337" s="9" t="e">
        <f ca="1">INDIRECT(ADDRESS(ROW(),Controls!#REF!+45))</f>
        <v>#REF!</v>
      </c>
      <c r="GR2337" s="9" t="e">
        <f ca="1">INDIRECT(ADDRESS(ROW(),Controls!#REF!+60))</f>
        <v>#REF!</v>
      </c>
      <c r="GS2337" s="9" t="e">
        <f ca="1">INDIRECT(ADDRESS(ROW(),Controls!#REF!+75))</f>
        <v>#REF!</v>
      </c>
      <c r="GT2337" s="9" t="e">
        <f ca="1">INDIRECT(ADDRESS(ROW(),Controls!#REF!+90))</f>
        <v>#REF!</v>
      </c>
      <c r="GU2337" s="9" t="e">
        <f ca="1">INDIRECT(ADDRESS(ROW(),Controls!#REF!+105))</f>
        <v>#REF!</v>
      </c>
      <c r="GV2337" s="9" t="e">
        <f ca="1">INDIRECT(ADDRESS(ROW(),Controls!#REF!+120))</f>
        <v>#REF!</v>
      </c>
      <c r="GW2337" s="9" t="e">
        <f ca="1">INDIRECT(ADDRESS(ROW(),Controls!#REF!+15))</f>
        <v>#REF!</v>
      </c>
      <c r="GX2337" s="9" t="e">
        <f ca="1">INDIRECT(ADDRESS(ROW(),Controls!#REF!+135))</f>
        <v>#REF!</v>
      </c>
      <c r="HJ2337" s="9" t="e">
        <f t="shared" ca="1" si="216"/>
        <v>#REF!</v>
      </c>
      <c r="HK2337" s="9" t="e">
        <f t="shared" ca="1" si="217"/>
        <v>#REF!</v>
      </c>
      <c r="HL2337" s="9" t="e">
        <f t="shared" ca="1" si="218"/>
        <v>#REF!</v>
      </c>
      <c r="HM2337" s="9" t="e">
        <f t="shared" ca="1" si="219"/>
        <v>#REF!</v>
      </c>
      <c r="HN2337" s="9" t="e">
        <f ca="1">SQRT($GS2337*(1-$GS2337/Controls!$D$15))</f>
        <v>#REF!</v>
      </c>
      <c r="HO2337" s="9" t="e">
        <f t="shared" ca="1" si="220"/>
        <v>#REF!</v>
      </c>
      <c r="HP2337" s="9" t="e">
        <f t="shared" ca="1" si="221"/>
        <v>#REF!</v>
      </c>
      <c r="HQ2337" s="9" t="e">
        <f ca="1">IF($GV2337=0,NA(),($GX2337*Controls!#REF!))</f>
        <v>#REF!</v>
      </c>
    </row>
    <row r="2338" spans="198:225" x14ac:dyDescent="0.25">
      <c r="GP2338" s="9" t="e">
        <f ca="1">INDIRECT(ADDRESS(ROW(),Controls!#REF!+30))</f>
        <v>#REF!</v>
      </c>
      <c r="GQ2338" s="9" t="e">
        <f ca="1">INDIRECT(ADDRESS(ROW(),Controls!#REF!+45))</f>
        <v>#REF!</v>
      </c>
      <c r="GR2338" s="9" t="e">
        <f ca="1">INDIRECT(ADDRESS(ROW(),Controls!#REF!+60))</f>
        <v>#REF!</v>
      </c>
      <c r="GS2338" s="9" t="e">
        <f ca="1">INDIRECT(ADDRESS(ROW(),Controls!#REF!+75))</f>
        <v>#REF!</v>
      </c>
      <c r="GT2338" s="9" t="e">
        <f ca="1">INDIRECT(ADDRESS(ROW(),Controls!#REF!+90))</f>
        <v>#REF!</v>
      </c>
      <c r="GU2338" s="9" t="e">
        <f ca="1">INDIRECT(ADDRESS(ROW(),Controls!#REF!+105))</f>
        <v>#REF!</v>
      </c>
      <c r="GV2338" s="9" t="e">
        <f ca="1">INDIRECT(ADDRESS(ROW(),Controls!#REF!+120))</f>
        <v>#REF!</v>
      </c>
      <c r="GW2338" s="9" t="e">
        <f ca="1">INDIRECT(ADDRESS(ROW(),Controls!#REF!+15))</f>
        <v>#REF!</v>
      </c>
      <c r="GX2338" s="9" t="e">
        <f ca="1">INDIRECT(ADDRESS(ROW(),Controls!#REF!+135))</f>
        <v>#REF!</v>
      </c>
      <c r="HJ2338" s="9" t="e">
        <f t="shared" ca="1" si="216"/>
        <v>#REF!</v>
      </c>
      <c r="HK2338" s="9" t="e">
        <f t="shared" ca="1" si="217"/>
        <v>#REF!</v>
      </c>
      <c r="HL2338" s="9" t="e">
        <f t="shared" ca="1" si="218"/>
        <v>#REF!</v>
      </c>
      <c r="HM2338" s="9" t="e">
        <f t="shared" ca="1" si="219"/>
        <v>#REF!</v>
      </c>
      <c r="HN2338" s="9" t="e">
        <f ca="1">SQRT($GS2338*(1-$GS2338/Controls!$D$15))</f>
        <v>#REF!</v>
      </c>
      <c r="HO2338" s="9" t="e">
        <f t="shared" ca="1" si="220"/>
        <v>#REF!</v>
      </c>
      <c r="HP2338" s="9" t="e">
        <f t="shared" ca="1" si="221"/>
        <v>#REF!</v>
      </c>
      <c r="HQ2338" s="9" t="e">
        <f ca="1">IF($GV2338=0,NA(),($GX2338*Controls!#REF!))</f>
        <v>#REF!</v>
      </c>
    </row>
    <row r="2339" spans="198:225" x14ac:dyDescent="0.25">
      <c r="GP2339" s="9" t="e">
        <f ca="1">INDIRECT(ADDRESS(ROW(),Controls!#REF!+30))</f>
        <v>#REF!</v>
      </c>
      <c r="GQ2339" s="9" t="e">
        <f ca="1">INDIRECT(ADDRESS(ROW(),Controls!#REF!+45))</f>
        <v>#REF!</v>
      </c>
      <c r="GR2339" s="9" t="e">
        <f ca="1">INDIRECT(ADDRESS(ROW(),Controls!#REF!+60))</f>
        <v>#REF!</v>
      </c>
      <c r="GS2339" s="9" t="e">
        <f ca="1">INDIRECT(ADDRESS(ROW(),Controls!#REF!+75))</f>
        <v>#REF!</v>
      </c>
      <c r="GT2339" s="9" t="e">
        <f ca="1">INDIRECT(ADDRESS(ROW(),Controls!#REF!+90))</f>
        <v>#REF!</v>
      </c>
      <c r="GU2339" s="9" t="e">
        <f ca="1">INDIRECT(ADDRESS(ROW(),Controls!#REF!+105))</f>
        <v>#REF!</v>
      </c>
      <c r="GV2339" s="9" t="e">
        <f ca="1">INDIRECT(ADDRESS(ROW(),Controls!#REF!+120))</f>
        <v>#REF!</v>
      </c>
      <c r="GW2339" s="9" t="e">
        <f ca="1">INDIRECT(ADDRESS(ROW(),Controls!#REF!+15))</f>
        <v>#REF!</v>
      </c>
      <c r="GX2339" s="9" t="e">
        <f ca="1">INDIRECT(ADDRESS(ROW(),Controls!#REF!+135))</f>
        <v>#REF!</v>
      </c>
      <c r="HJ2339" s="9" t="e">
        <f t="shared" ca="1" si="216"/>
        <v>#REF!</v>
      </c>
      <c r="HK2339" s="9" t="e">
        <f t="shared" ca="1" si="217"/>
        <v>#REF!</v>
      </c>
      <c r="HL2339" s="9" t="e">
        <f t="shared" ca="1" si="218"/>
        <v>#REF!</v>
      </c>
      <c r="HM2339" s="9" t="e">
        <f t="shared" ca="1" si="219"/>
        <v>#REF!</v>
      </c>
      <c r="HN2339" s="9" t="e">
        <f ca="1">SQRT($GS2339*(1-$GS2339/Controls!$D$15))</f>
        <v>#REF!</v>
      </c>
      <c r="HO2339" s="9" t="e">
        <f t="shared" ca="1" si="220"/>
        <v>#REF!</v>
      </c>
      <c r="HP2339" s="9" t="e">
        <f t="shared" ca="1" si="221"/>
        <v>#REF!</v>
      </c>
      <c r="HQ2339" s="9" t="e">
        <f ca="1">IF($GV2339=0,NA(),($GX2339*Controls!#REF!))</f>
        <v>#REF!</v>
      </c>
    </row>
    <row r="2340" spans="198:225" x14ac:dyDescent="0.25">
      <c r="GP2340" s="9" t="e">
        <f ca="1">INDIRECT(ADDRESS(ROW(),Controls!#REF!+30))</f>
        <v>#REF!</v>
      </c>
      <c r="GQ2340" s="9" t="e">
        <f ca="1">INDIRECT(ADDRESS(ROW(),Controls!#REF!+45))</f>
        <v>#REF!</v>
      </c>
      <c r="GR2340" s="9" t="e">
        <f ca="1">INDIRECT(ADDRESS(ROW(),Controls!#REF!+60))</f>
        <v>#REF!</v>
      </c>
      <c r="GS2340" s="9" t="e">
        <f ca="1">INDIRECT(ADDRESS(ROW(),Controls!#REF!+75))</f>
        <v>#REF!</v>
      </c>
      <c r="GT2340" s="9" t="e">
        <f ca="1">INDIRECT(ADDRESS(ROW(),Controls!#REF!+90))</f>
        <v>#REF!</v>
      </c>
      <c r="GU2340" s="9" t="e">
        <f ca="1">INDIRECT(ADDRESS(ROW(),Controls!#REF!+105))</f>
        <v>#REF!</v>
      </c>
      <c r="GV2340" s="9" t="e">
        <f ca="1">INDIRECT(ADDRESS(ROW(),Controls!#REF!+120))</f>
        <v>#REF!</v>
      </c>
      <c r="GW2340" s="9" t="e">
        <f ca="1">INDIRECT(ADDRESS(ROW(),Controls!#REF!+15))</f>
        <v>#REF!</v>
      </c>
      <c r="GX2340" s="9" t="e">
        <f ca="1">INDIRECT(ADDRESS(ROW(),Controls!#REF!+135))</f>
        <v>#REF!</v>
      </c>
      <c r="HJ2340" s="9" t="e">
        <f t="shared" ca="1" si="216"/>
        <v>#REF!</v>
      </c>
      <c r="HK2340" s="9" t="e">
        <f t="shared" ca="1" si="217"/>
        <v>#REF!</v>
      </c>
      <c r="HL2340" s="9" t="e">
        <f t="shared" ca="1" si="218"/>
        <v>#REF!</v>
      </c>
      <c r="HM2340" s="9" t="e">
        <f t="shared" ca="1" si="219"/>
        <v>#REF!</v>
      </c>
      <c r="HN2340" s="9" t="e">
        <f ca="1">SQRT($GS2340*(1-$GS2340/Controls!$D$15))</f>
        <v>#REF!</v>
      </c>
      <c r="HO2340" s="9" t="e">
        <f t="shared" ca="1" si="220"/>
        <v>#REF!</v>
      </c>
      <c r="HP2340" s="9" t="e">
        <f t="shared" ca="1" si="221"/>
        <v>#REF!</v>
      </c>
      <c r="HQ2340" s="9" t="e">
        <f ca="1">IF($GV2340=0,NA(),($GX2340*Controls!#REF!))</f>
        <v>#REF!</v>
      </c>
    </row>
    <row r="2341" spans="198:225" x14ac:dyDescent="0.25">
      <c r="GP2341" s="9" t="e">
        <f ca="1">INDIRECT(ADDRESS(ROW(),Controls!#REF!+30))</f>
        <v>#REF!</v>
      </c>
      <c r="GQ2341" s="9" t="e">
        <f ca="1">INDIRECT(ADDRESS(ROW(),Controls!#REF!+45))</f>
        <v>#REF!</v>
      </c>
      <c r="GR2341" s="9" t="e">
        <f ca="1">INDIRECT(ADDRESS(ROW(),Controls!#REF!+60))</f>
        <v>#REF!</v>
      </c>
      <c r="GS2341" s="9" t="e">
        <f ca="1">INDIRECT(ADDRESS(ROW(),Controls!#REF!+75))</f>
        <v>#REF!</v>
      </c>
      <c r="GT2341" s="9" t="e">
        <f ca="1">INDIRECT(ADDRESS(ROW(),Controls!#REF!+90))</f>
        <v>#REF!</v>
      </c>
      <c r="GU2341" s="9" t="e">
        <f ca="1">INDIRECT(ADDRESS(ROW(),Controls!#REF!+105))</f>
        <v>#REF!</v>
      </c>
      <c r="GV2341" s="9" t="e">
        <f ca="1">INDIRECT(ADDRESS(ROW(),Controls!#REF!+120))</f>
        <v>#REF!</v>
      </c>
      <c r="GW2341" s="9" t="e">
        <f ca="1">INDIRECT(ADDRESS(ROW(),Controls!#REF!+15))</f>
        <v>#REF!</v>
      </c>
      <c r="GX2341" s="9" t="e">
        <f ca="1">INDIRECT(ADDRESS(ROW(),Controls!#REF!+135))</f>
        <v>#REF!</v>
      </c>
      <c r="HJ2341" s="9" t="e">
        <f t="shared" ca="1" si="216"/>
        <v>#REF!</v>
      </c>
      <c r="HK2341" s="9" t="e">
        <f t="shared" ca="1" si="217"/>
        <v>#REF!</v>
      </c>
      <c r="HL2341" s="9" t="e">
        <f t="shared" ca="1" si="218"/>
        <v>#REF!</v>
      </c>
      <c r="HM2341" s="9" t="e">
        <f t="shared" ca="1" si="219"/>
        <v>#REF!</v>
      </c>
      <c r="HN2341" s="9" t="e">
        <f ca="1">SQRT($GS2341*(1-$GS2341/Controls!$D$15))</f>
        <v>#REF!</v>
      </c>
      <c r="HO2341" s="9" t="e">
        <f t="shared" ca="1" si="220"/>
        <v>#REF!</v>
      </c>
      <c r="HP2341" s="9" t="e">
        <f t="shared" ca="1" si="221"/>
        <v>#REF!</v>
      </c>
      <c r="HQ2341" s="9" t="e">
        <f ca="1">IF($GV2341=0,NA(),($GX2341*Controls!#REF!))</f>
        <v>#REF!</v>
      </c>
    </row>
    <row r="2342" spans="198:225" x14ac:dyDescent="0.25">
      <c r="GP2342" s="9" t="e">
        <f ca="1">INDIRECT(ADDRESS(ROW(),Controls!#REF!+30))</f>
        <v>#REF!</v>
      </c>
      <c r="GQ2342" s="9" t="e">
        <f ca="1">INDIRECT(ADDRESS(ROW(),Controls!#REF!+45))</f>
        <v>#REF!</v>
      </c>
      <c r="GR2342" s="9" t="e">
        <f ca="1">INDIRECT(ADDRESS(ROW(),Controls!#REF!+60))</f>
        <v>#REF!</v>
      </c>
      <c r="GS2342" s="9" t="e">
        <f ca="1">INDIRECT(ADDRESS(ROW(),Controls!#REF!+75))</f>
        <v>#REF!</v>
      </c>
      <c r="GT2342" s="9" t="e">
        <f ca="1">INDIRECT(ADDRESS(ROW(),Controls!#REF!+90))</f>
        <v>#REF!</v>
      </c>
      <c r="GU2342" s="9" t="e">
        <f ca="1">INDIRECT(ADDRESS(ROW(),Controls!#REF!+105))</f>
        <v>#REF!</v>
      </c>
      <c r="GV2342" s="9" t="e">
        <f ca="1">INDIRECT(ADDRESS(ROW(),Controls!#REF!+120))</f>
        <v>#REF!</v>
      </c>
      <c r="GW2342" s="9" t="e">
        <f ca="1">INDIRECT(ADDRESS(ROW(),Controls!#REF!+15))</f>
        <v>#REF!</v>
      </c>
      <c r="GX2342" s="9" t="e">
        <f ca="1">INDIRECT(ADDRESS(ROW(),Controls!#REF!+135))</f>
        <v>#REF!</v>
      </c>
      <c r="HJ2342" s="9" t="e">
        <f t="shared" ca="1" si="216"/>
        <v>#REF!</v>
      </c>
      <c r="HK2342" s="9" t="e">
        <f t="shared" ca="1" si="217"/>
        <v>#REF!</v>
      </c>
      <c r="HL2342" s="9" t="e">
        <f t="shared" ca="1" si="218"/>
        <v>#REF!</v>
      </c>
      <c r="HM2342" s="9" t="e">
        <f t="shared" ca="1" si="219"/>
        <v>#REF!</v>
      </c>
      <c r="HN2342" s="9" t="e">
        <f ca="1">SQRT($GS2342*(1-$GS2342/Controls!$D$15))</f>
        <v>#REF!</v>
      </c>
      <c r="HO2342" s="9" t="e">
        <f t="shared" ca="1" si="220"/>
        <v>#REF!</v>
      </c>
      <c r="HP2342" s="9" t="e">
        <f t="shared" ca="1" si="221"/>
        <v>#REF!</v>
      </c>
      <c r="HQ2342" s="9" t="e">
        <f ca="1">IF($GV2342=0,NA(),($GX2342*Controls!#REF!))</f>
        <v>#REF!</v>
      </c>
    </row>
    <row r="2343" spans="198:225" x14ac:dyDescent="0.25">
      <c r="GP2343" s="9" t="e">
        <f ca="1">INDIRECT(ADDRESS(ROW(),Controls!#REF!+30))</f>
        <v>#REF!</v>
      </c>
      <c r="GQ2343" s="9" t="e">
        <f ca="1">INDIRECT(ADDRESS(ROW(),Controls!#REF!+45))</f>
        <v>#REF!</v>
      </c>
      <c r="GR2343" s="9" t="e">
        <f ca="1">INDIRECT(ADDRESS(ROW(),Controls!#REF!+60))</f>
        <v>#REF!</v>
      </c>
      <c r="GS2343" s="9" t="e">
        <f ca="1">INDIRECT(ADDRESS(ROW(),Controls!#REF!+75))</f>
        <v>#REF!</v>
      </c>
      <c r="GT2343" s="9" t="e">
        <f ca="1">INDIRECT(ADDRESS(ROW(),Controls!#REF!+90))</f>
        <v>#REF!</v>
      </c>
      <c r="GU2343" s="9" t="e">
        <f ca="1">INDIRECT(ADDRESS(ROW(),Controls!#REF!+105))</f>
        <v>#REF!</v>
      </c>
      <c r="GV2343" s="9" t="e">
        <f ca="1">INDIRECT(ADDRESS(ROW(),Controls!#REF!+120))</f>
        <v>#REF!</v>
      </c>
      <c r="GW2343" s="9" t="e">
        <f ca="1">INDIRECT(ADDRESS(ROW(),Controls!#REF!+15))</f>
        <v>#REF!</v>
      </c>
      <c r="GX2343" s="9" t="e">
        <f ca="1">INDIRECT(ADDRESS(ROW(),Controls!#REF!+135))</f>
        <v>#REF!</v>
      </c>
      <c r="HJ2343" s="9" t="e">
        <f t="shared" ca="1" si="216"/>
        <v>#REF!</v>
      </c>
      <c r="HK2343" s="9" t="e">
        <f t="shared" ca="1" si="217"/>
        <v>#REF!</v>
      </c>
      <c r="HL2343" s="9" t="e">
        <f t="shared" ca="1" si="218"/>
        <v>#REF!</v>
      </c>
      <c r="HM2343" s="9" t="e">
        <f t="shared" ca="1" si="219"/>
        <v>#REF!</v>
      </c>
      <c r="HN2343" s="9" t="e">
        <f ca="1">SQRT($GS2343*(1-$GS2343/Controls!$D$15))</f>
        <v>#REF!</v>
      </c>
      <c r="HO2343" s="9" t="e">
        <f t="shared" ca="1" si="220"/>
        <v>#REF!</v>
      </c>
      <c r="HP2343" s="9" t="e">
        <f t="shared" ca="1" si="221"/>
        <v>#REF!</v>
      </c>
      <c r="HQ2343" s="9" t="e">
        <f ca="1">IF($GV2343=0,NA(),($GX2343*Controls!#REF!))</f>
        <v>#REF!</v>
      </c>
    </row>
    <row r="2344" spans="198:225" x14ac:dyDescent="0.25">
      <c r="GP2344" s="9" t="e">
        <f ca="1">INDIRECT(ADDRESS(ROW(),Controls!#REF!+30))</f>
        <v>#REF!</v>
      </c>
      <c r="GQ2344" s="9" t="e">
        <f ca="1">INDIRECT(ADDRESS(ROW(),Controls!#REF!+45))</f>
        <v>#REF!</v>
      </c>
      <c r="GR2344" s="9" t="e">
        <f ca="1">INDIRECT(ADDRESS(ROW(),Controls!#REF!+60))</f>
        <v>#REF!</v>
      </c>
      <c r="GS2344" s="9" t="e">
        <f ca="1">INDIRECT(ADDRESS(ROW(),Controls!#REF!+75))</f>
        <v>#REF!</v>
      </c>
      <c r="GT2344" s="9" t="e">
        <f ca="1">INDIRECT(ADDRESS(ROW(),Controls!#REF!+90))</f>
        <v>#REF!</v>
      </c>
      <c r="GU2344" s="9" t="e">
        <f ca="1">INDIRECT(ADDRESS(ROW(),Controls!#REF!+105))</f>
        <v>#REF!</v>
      </c>
      <c r="GV2344" s="9" t="e">
        <f ca="1">INDIRECT(ADDRESS(ROW(),Controls!#REF!+120))</f>
        <v>#REF!</v>
      </c>
      <c r="GW2344" s="9" t="e">
        <f ca="1">INDIRECT(ADDRESS(ROW(),Controls!#REF!+15))</f>
        <v>#REF!</v>
      </c>
      <c r="GX2344" s="9" t="e">
        <f ca="1">INDIRECT(ADDRESS(ROW(),Controls!#REF!+135))</f>
        <v>#REF!</v>
      </c>
      <c r="HJ2344" s="9" t="e">
        <f t="shared" ca="1" si="216"/>
        <v>#REF!</v>
      </c>
      <c r="HK2344" s="9" t="e">
        <f t="shared" ca="1" si="217"/>
        <v>#REF!</v>
      </c>
      <c r="HL2344" s="9" t="e">
        <f t="shared" ca="1" si="218"/>
        <v>#REF!</v>
      </c>
      <c r="HM2344" s="9" t="e">
        <f t="shared" ca="1" si="219"/>
        <v>#REF!</v>
      </c>
      <c r="HN2344" s="9" t="e">
        <f ca="1">SQRT($GS2344*(1-$GS2344/Controls!$D$15))</f>
        <v>#REF!</v>
      </c>
      <c r="HO2344" s="9" t="e">
        <f t="shared" ca="1" si="220"/>
        <v>#REF!</v>
      </c>
      <c r="HP2344" s="9" t="e">
        <f t="shared" ca="1" si="221"/>
        <v>#REF!</v>
      </c>
      <c r="HQ2344" s="9" t="e">
        <f ca="1">IF($GV2344=0,NA(),($GX2344*Controls!#REF!))</f>
        <v>#REF!</v>
      </c>
    </row>
    <row r="2345" spans="198:225" x14ac:dyDescent="0.25">
      <c r="GP2345" s="9" t="e">
        <f ca="1">INDIRECT(ADDRESS(ROW(),Controls!#REF!+30))</f>
        <v>#REF!</v>
      </c>
      <c r="GQ2345" s="9" t="e">
        <f ca="1">INDIRECT(ADDRESS(ROW(),Controls!#REF!+45))</f>
        <v>#REF!</v>
      </c>
      <c r="GR2345" s="9" t="e">
        <f ca="1">INDIRECT(ADDRESS(ROW(),Controls!#REF!+60))</f>
        <v>#REF!</v>
      </c>
      <c r="GS2345" s="9" t="e">
        <f ca="1">INDIRECT(ADDRESS(ROW(),Controls!#REF!+75))</f>
        <v>#REF!</v>
      </c>
      <c r="GT2345" s="9" t="e">
        <f ca="1">INDIRECT(ADDRESS(ROW(),Controls!#REF!+90))</f>
        <v>#REF!</v>
      </c>
      <c r="GU2345" s="9" t="e">
        <f ca="1">INDIRECT(ADDRESS(ROW(),Controls!#REF!+105))</f>
        <v>#REF!</v>
      </c>
      <c r="GV2345" s="9" t="e">
        <f ca="1">INDIRECT(ADDRESS(ROW(),Controls!#REF!+120))</f>
        <v>#REF!</v>
      </c>
      <c r="GW2345" s="9" t="e">
        <f ca="1">INDIRECT(ADDRESS(ROW(),Controls!#REF!+15))</f>
        <v>#REF!</v>
      </c>
      <c r="GX2345" s="9" t="e">
        <f ca="1">INDIRECT(ADDRESS(ROW(),Controls!#REF!+135))</f>
        <v>#REF!</v>
      </c>
      <c r="HJ2345" s="9" t="e">
        <f t="shared" ca="1" si="216"/>
        <v>#REF!</v>
      </c>
      <c r="HK2345" s="9" t="e">
        <f t="shared" ca="1" si="217"/>
        <v>#REF!</v>
      </c>
      <c r="HL2345" s="9" t="e">
        <f t="shared" ca="1" si="218"/>
        <v>#REF!</v>
      </c>
      <c r="HM2345" s="9" t="e">
        <f t="shared" ca="1" si="219"/>
        <v>#REF!</v>
      </c>
      <c r="HN2345" s="9" t="e">
        <f ca="1">SQRT($GS2345*(1-$GS2345/Controls!$D$15))</f>
        <v>#REF!</v>
      </c>
      <c r="HO2345" s="9" t="e">
        <f t="shared" ca="1" si="220"/>
        <v>#REF!</v>
      </c>
      <c r="HP2345" s="9" t="e">
        <f t="shared" ca="1" si="221"/>
        <v>#REF!</v>
      </c>
      <c r="HQ2345" s="9" t="e">
        <f ca="1">IF($GV2345=0,NA(),($GX2345*Controls!#REF!))</f>
        <v>#REF!</v>
      </c>
    </row>
    <row r="2346" spans="198:225" x14ac:dyDescent="0.25">
      <c r="GP2346" s="9" t="e">
        <f ca="1">INDIRECT(ADDRESS(ROW(),Controls!#REF!+30))</f>
        <v>#REF!</v>
      </c>
      <c r="GQ2346" s="9" t="e">
        <f ca="1">INDIRECT(ADDRESS(ROW(),Controls!#REF!+45))</f>
        <v>#REF!</v>
      </c>
      <c r="GR2346" s="9" t="e">
        <f ca="1">INDIRECT(ADDRESS(ROW(),Controls!#REF!+60))</f>
        <v>#REF!</v>
      </c>
      <c r="GS2346" s="9" t="e">
        <f ca="1">INDIRECT(ADDRESS(ROW(),Controls!#REF!+75))</f>
        <v>#REF!</v>
      </c>
      <c r="GT2346" s="9" t="e">
        <f ca="1">INDIRECT(ADDRESS(ROW(),Controls!#REF!+90))</f>
        <v>#REF!</v>
      </c>
      <c r="GU2346" s="9" t="e">
        <f ca="1">INDIRECT(ADDRESS(ROW(),Controls!#REF!+105))</f>
        <v>#REF!</v>
      </c>
      <c r="GV2346" s="9" t="e">
        <f ca="1">INDIRECT(ADDRESS(ROW(),Controls!#REF!+120))</f>
        <v>#REF!</v>
      </c>
      <c r="GW2346" s="9" t="e">
        <f ca="1">INDIRECT(ADDRESS(ROW(),Controls!#REF!+15))</f>
        <v>#REF!</v>
      </c>
      <c r="GX2346" s="9" t="e">
        <f ca="1">INDIRECT(ADDRESS(ROW(),Controls!#REF!+135))</f>
        <v>#REF!</v>
      </c>
      <c r="HJ2346" s="9" t="e">
        <f t="shared" ca="1" si="216"/>
        <v>#REF!</v>
      </c>
      <c r="HK2346" s="9" t="e">
        <f t="shared" ca="1" si="217"/>
        <v>#REF!</v>
      </c>
      <c r="HL2346" s="9" t="e">
        <f t="shared" ca="1" si="218"/>
        <v>#REF!</v>
      </c>
      <c r="HM2346" s="9" t="e">
        <f t="shared" ca="1" si="219"/>
        <v>#REF!</v>
      </c>
      <c r="HN2346" s="9" t="e">
        <f ca="1">SQRT($GS2346*(1-$GS2346/Controls!$D$15))</f>
        <v>#REF!</v>
      </c>
      <c r="HO2346" s="9" t="e">
        <f t="shared" ca="1" si="220"/>
        <v>#REF!</v>
      </c>
      <c r="HP2346" s="9" t="e">
        <f t="shared" ca="1" si="221"/>
        <v>#REF!</v>
      </c>
      <c r="HQ2346" s="9" t="e">
        <f ca="1">IF($GV2346=0,NA(),($GX2346*Controls!#REF!))</f>
        <v>#REF!</v>
      </c>
    </row>
    <row r="2347" spans="198:225" x14ac:dyDescent="0.25">
      <c r="GP2347" s="9" t="e">
        <f ca="1">INDIRECT(ADDRESS(ROW(),Controls!#REF!+30))</f>
        <v>#REF!</v>
      </c>
      <c r="GQ2347" s="9" t="e">
        <f ca="1">INDIRECT(ADDRESS(ROW(),Controls!#REF!+45))</f>
        <v>#REF!</v>
      </c>
      <c r="GR2347" s="9" t="e">
        <f ca="1">INDIRECT(ADDRESS(ROW(),Controls!#REF!+60))</f>
        <v>#REF!</v>
      </c>
      <c r="GS2347" s="9" t="e">
        <f ca="1">INDIRECT(ADDRESS(ROW(),Controls!#REF!+75))</f>
        <v>#REF!</v>
      </c>
      <c r="GT2347" s="9" t="e">
        <f ca="1">INDIRECT(ADDRESS(ROW(),Controls!#REF!+90))</f>
        <v>#REF!</v>
      </c>
      <c r="GU2347" s="9" t="e">
        <f ca="1">INDIRECT(ADDRESS(ROW(),Controls!#REF!+105))</f>
        <v>#REF!</v>
      </c>
      <c r="GV2347" s="9" t="e">
        <f ca="1">INDIRECT(ADDRESS(ROW(),Controls!#REF!+120))</f>
        <v>#REF!</v>
      </c>
      <c r="GW2347" s="9" t="e">
        <f ca="1">INDIRECT(ADDRESS(ROW(),Controls!#REF!+15))</f>
        <v>#REF!</v>
      </c>
      <c r="GX2347" s="9" t="e">
        <f ca="1">INDIRECT(ADDRESS(ROW(),Controls!#REF!+135))</f>
        <v>#REF!</v>
      </c>
      <c r="HJ2347" s="9" t="e">
        <f t="shared" ca="1" si="216"/>
        <v>#REF!</v>
      </c>
      <c r="HK2347" s="9" t="e">
        <f t="shared" ca="1" si="217"/>
        <v>#REF!</v>
      </c>
      <c r="HL2347" s="9" t="e">
        <f t="shared" ca="1" si="218"/>
        <v>#REF!</v>
      </c>
      <c r="HM2347" s="9" t="e">
        <f t="shared" ca="1" si="219"/>
        <v>#REF!</v>
      </c>
      <c r="HN2347" s="9" t="e">
        <f ca="1">SQRT($GS2347*(1-$GS2347/Controls!$D$15))</f>
        <v>#REF!</v>
      </c>
      <c r="HO2347" s="9" t="e">
        <f t="shared" ca="1" si="220"/>
        <v>#REF!</v>
      </c>
      <c r="HP2347" s="9" t="e">
        <f t="shared" ca="1" si="221"/>
        <v>#REF!</v>
      </c>
      <c r="HQ2347" s="9" t="e">
        <f ca="1">IF($GV2347=0,NA(),($GX2347*Controls!#REF!))</f>
        <v>#REF!</v>
      </c>
    </row>
    <row r="2348" spans="198:225" x14ac:dyDescent="0.25">
      <c r="GP2348" s="9" t="e">
        <f ca="1">INDIRECT(ADDRESS(ROW(),Controls!#REF!+30))</f>
        <v>#REF!</v>
      </c>
      <c r="GQ2348" s="9" t="e">
        <f ca="1">INDIRECT(ADDRESS(ROW(),Controls!#REF!+45))</f>
        <v>#REF!</v>
      </c>
      <c r="GR2348" s="9" t="e">
        <f ca="1">INDIRECT(ADDRESS(ROW(),Controls!#REF!+60))</f>
        <v>#REF!</v>
      </c>
      <c r="GS2348" s="9" t="e">
        <f ca="1">INDIRECT(ADDRESS(ROW(),Controls!#REF!+75))</f>
        <v>#REF!</v>
      </c>
      <c r="GT2348" s="9" t="e">
        <f ca="1">INDIRECT(ADDRESS(ROW(),Controls!#REF!+90))</f>
        <v>#REF!</v>
      </c>
      <c r="GU2348" s="9" t="e">
        <f ca="1">INDIRECT(ADDRESS(ROW(),Controls!#REF!+105))</f>
        <v>#REF!</v>
      </c>
      <c r="GV2348" s="9" t="e">
        <f ca="1">INDIRECT(ADDRESS(ROW(),Controls!#REF!+120))</f>
        <v>#REF!</v>
      </c>
      <c r="GW2348" s="9" t="e">
        <f ca="1">INDIRECT(ADDRESS(ROW(),Controls!#REF!+15))</f>
        <v>#REF!</v>
      </c>
      <c r="GX2348" s="9" t="e">
        <f ca="1">INDIRECT(ADDRESS(ROW(),Controls!#REF!+135))</f>
        <v>#REF!</v>
      </c>
      <c r="HJ2348" s="9" t="e">
        <f t="shared" ca="1" si="216"/>
        <v>#REF!</v>
      </c>
      <c r="HK2348" s="9" t="e">
        <f t="shared" ca="1" si="217"/>
        <v>#REF!</v>
      </c>
      <c r="HL2348" s="9" t="e">
        <f t="shared" ca="1" si="218"/>
        <v>#REF!</v>
      </c>
      <c r="HM2348" s="9" t="e">
        <f t="shared" ca="1" si="219"/>
        <v>#REF!</v>
      </c>
      <c r="HN2348" s="9" t="e">
        <f ca="1">SQRT($GS2348*(1-$GS2348/Controls!$D$15))</f>
        <v>#REF!</v>
      </c>
      <c r="HO2348" s="9" t="e">
        <f t="shared" ca="1" si="220"/>
        <v>#REF!</v>
      </c>
      <c r="HP2348" s="9" t="e">
        <f t="shared" ca="1" si="221"/>
        <v>#REF!</v>
      </c>
      <c r="HQ2348" s="9" t="e">
        <f ca="1">IF($GV2348=0,NA(),($GX2348*Controls!#REF!))</f>
        <v>#REF!</v>
      </c>
    </row>
    <row r="2349" spans="198:225" x14ac:dyDescent="0.25">
      <c r="GP2349" s="9" t="e">
        <f ca="1">INDIRECT(ADDRESS(ROW(),Controls!#REF!+30))</f>
        <v>#REF!</v>
      </c>
      <c r="GQ2349" s="9" t="e">
        <f ca="1">INDIRECT(ADDRESS(ROW(),Controls!#REF!+45))</f>
        <v>#REF!</v>
      </c>
      <c r="GR2349" s="9" t="e">
        <f ca="1">INDIRECT(ADDRESS(ROW(),Controls!#REF!+60))</f>
        <v>#REF!</v>
      </c>
      <c r="GS2349" s="9" t="e">
        <f ca="1">INDIRECT(ADDRESS(ROW(),Controls!#REF!+75))</f>
        <v>#REF!</v>
      </c>
      <c r="GT2349" s="9" t="e">
        <f ca="1">INDIRECT(ADDRESS(ROW(),Controls!#REF!+90))</f>
        <v>#REF!</v>
      </c>
      <c r="GU2349" s="9" t="e">
        <f ca="1">INDIRECT(ADDRESS(ROW(),Controls!#REF!+105))</f>
        <v>#REF!</v>
      </c>
      <c r="GV2349" s="9" t="e">
        <f ca="1">INDIRECT(ADDRESS(ROW(),Controls!#REF!+120))</f>
        <v>#REF!</v>
      </c>
      <c r="GW2349" s="9" t="e">
        <f ca="1">INDIRECT(ADDRESS(ROW(),Controls!#REF!+15))</f>
        <v>#REF!</v>
      </c>
      <c r="GX2349" s="9" t="e">
        <f ca="1">INDIRECT(ADDRESS(ROW(),Controls!#REF!+135))</f>
        <v>#REF!</v>
      </c>
      <c r="HJ2349" s="9" t="e">
        <f t="shared" ca="1" si="216"/>
        <v>#REF!</v>
      </c>
      <c r="HK2349" s="9" t="e">
        <f t="shared" ca="1" si="217"/>
        <v>#REF!</v>
      </c>
      <c r="HL2349" s="9" t="e">
        <f t="shared" ca="1" si="218"/>
        <v>#REF!</v>
      </c>
      <c r="HM2349" s="9" t="e">
        <f t="shared" ca="1" si="219"/>
        <v>#REF!</v>
      </c>
      <c r="HN2349" s="9" t="e">
        <f ca="1">SQRT($GS2349*(1-$GS2349/Controls!$D$15))</f>
        <v>#REF!</v>
      </c>
      <c r="HO2349" s="9" t="e">
        <f t="shared" ca="1" si="220"/>
        <v>#REF!</v>
      </c>
      <c r="HP2349" s="9" t="e">
        <f t="shared" ca="1" si="221"/>
        <v>#REF!</v>
      </c>
      <c r="HQ2349" s="9" t="e">
        <f ca="1">IF($GV2349=0,NA(),($GX2349*Controls!#REF!))</f>
        <v>#REF!</v>
      </c>
    </row>
    <row r="2350" spans="198:225" x14ac:dyDescent="0.25">
      <c r="GP2350" s="9" t="e">
        <f ca="1">INDIRECT(ADDRESS(ROW(),Controls!#REF!+30))</f>
        <v>#REF!</v>
      </c>
      <c r="GQ2350" s="9" t="e">
        <f ca="1">INDIRECT(ADDRESS(ROW(),Controls!#REF!+45))</f>
        <v>#REF!</v>
      </c>
      <c r="GR2350" s="9" t="e">
        <f ca="1">INDIRECT(ADDRESS(ROW(),Controls!#REF!+60))</f>
        <v>#REF!</v>
      </c>
      <c r="GS2350" s="9" t="e">
        <f ca="1">INDIRECT(ADDRESS(ROW(),Controls!#REF!+75))</f>
        <v>#REF!</v>
      </c>
      <c r="GT2350" s="9" t="e">
        <f ca="1">INDIRECT(ADDRESS(ROW(),Controls!#REF!+90))</f>
        <v>#REF!</v>
      </c>
      <c r="GU2350" s="9" t="e">
        <f ca="1">INDIRECT(ADDRESS(ROW(),Controls!#REF!+105))</f>
        <v>#REF!</v>
      </c>
      <c r="GV2350" s="9" t="e">
        <f ca="1">INDIRECT(ADDRESS(ROW(),Controls!#REF!+120))</f>
        <v>#REF!</v>
      </c>
      <c r="GW2350" s="9" t="e">
        <f ca="1">INDIRECT(ADDRESS(ROW(),Controls!#REF!+15))</f>
        <v>#REF!</v>
      </c>
      <c r="GX2350" s="9" t="e">
        <f ca="1">INDIRECT(ADDRESS(ROW(),Controls!#REF!+135))</f>
        <v>#REF!</v>
      </c>
      <c r="HJ2350" s="9" t="e">
        <f t="shared" ca="1" si="216"/>
        <v>#REF!</v>
      </c>
      <c r="HK2350" s="9" t="e">
        <f t="shared" ca="1" si="217"/>
        <v>#REF!</v>
      </c>
      <c r="HL2350" s="9" t="e">
        <f t="shared" ca="1" si="218"/>
        <v>#REF!</v>
      </c>
      <c r="HM2350" s="9" t="e">
        <f t="shared" ca="1" si="219"/>
        <v>#REF!</v>
      </c>
      <c r="HN2350" s="9" t="e">
        <f ca="1">SQRT($GS2350*(1-$GS2350/Controls!$D$15))</f>
        <v>#REF!</v>
      </c>
      <c r="HO2350" s="9" t="e">
        <f t="shared" ca="1" si="220"/>
        <v>#REF!</v>
      </c>
      <c r="HP2350" s="9" t="e">
        <f t="shared" ca="1" si="221"/>
        <v>#REF!</v>
      </c>
      <c r="HQ2350" s="9" t="e">
        <f ca="1">IF($GV2350=0,NA(),($GX2350*Controls!#REF!))</f>
        <v>#REF!</v>
      </c>
    </row>
    <row r="2351" spans="198:225" x14ac:dyDescent="0.25">
      <c r="GP2351" s="9" t="e">
        <f ca="1">INDIRECT(ADDRESS(ROW(),Controls!#REF!+30))</f>
        <v>#REF!</v>
      </c>
      <c r="GQ2351" s="9" t="e">
        <f ca="1">INDIRECT(ADDRESS(ROW(),Controls!#REF!+45))</f>
        <v>#REF!</v>
      </c>
      <c r="GR2351" s="9" t="e">
        <f ca="1">INDIRECT(ADDRESS(ROW(),Controls!#REF!+60))</f>
        <v>#REF!</v>
      </c>
      <c r="GS2351" s="9" t="e">
        <f ca="1">INDIRECT(ADDRESS(ROW(),Controls!#REF!+75))</f>
        <v>#REF!</v>
      </c>
      <c r="GT2351" s="9" t="e">
        <f ca="1">INDIRECT(ADDRESS(ROW(),Controls!#REF!+90))</f>
        <v>#REF!</v>
      </c>
      <c r="GU2351" s="9" t="e">
        <f ca="1">INDIRECT(ADDRESS(ROW(),Controls!#REF!+105))</f>
        <v>#REF!</v>
      </c>
      <c r="GV2351" s="9" t="e">
        <f ca="1">INDIRECT(ADDRESS(ROW(),Controls!#REF!+120))</f>
        <v>#REF!</v>
      </c>
      <c r="GW2351" s="9" t="e">
        <f ca="1">INDIRECT(ADDRESS(ROW(),Controls!#REF!+15))</f>
        <v>#REF!</v>
      </c>
      <c r="GX2351" s="9" t="e">
        <f ca="1">INDIRECT(ADDRESS(ROW(),Controls!#REF!+135))</f>
        <v>#REF!</v>
      </c>
      <c r="HJ2351" s="9" t="e">
        <f t="shared" ca="1" si="216"/>
        <v>#REF!</v>
      </c>
      <c r="HK2351" s="9" t="e">
        <f t="shared" ca="1" si="217"/>
        <v>#REF!</v>
      </c>
      <c r="HL2351" s="9" t="e">
        <f t="shared" ca="1" si="218"/>
        <v>#REF!</v>
      </c>
      <c r="HM2351" s="9" t="e">
        <f t="shared" ca="1" si="219"/>
        <v>#REF!</v>
      </c>
      <c r="HN2351" s="9" t="e">
        <f ca="1">SQRT($GS2351*(1-$GS2351/Controls!$D$15))</f>
        <v>#REF!</v>
      </c>
      <c r="HO2351" s="9" t="e">
        <f t="shared" ca="1" si="220"/>
        <v>#REF!</v>
      </c>
      <c r="HP2351" s="9" t="e">
        <f t="shared" ca="1" si="221"/>
        <v>#REF!</v>
      </c>
      <c r="HQ2351" s="9" t="e">
        <f ca="1">IF($GV2351=0,NA(),($GX2351*Controls!#REF!))</f>
        <v>#REF!</v>
      </c>
    </row>
    <row r="2352" spans="198:225" x14ac:dyDescent="0.25">
      <c r="GP2352" s="9" t="e">
        <f ca="1">INDIRECT(ADDRESS(ROW(),Controls!#REF!+30))</f>
        <v>#REF!</v>
      </c>
      <c r="GQ2352" s="9" t="e">
        <f ca="1">INDIRECT(ADDRESS(ROW(),Controls!#REF!+45))</f>
        <v>#REF!</v>
      </c>
      <c r="GR2352" s="9" t="e">
        <f ca="1">INDIRECT(ADDRESS(ROW(),Controls!#REF!+60))</f>
        <v>#REF!</v>
      </c>
      <c r="GS2352" s="9" t="e">
        <f ca="1">INDIRECT(ADDRESS(ROW(),Controls!#REF!+75))</f>
        <v>#REF!</v>
      </c>
      <c r="GT2352" s="9" t="e">
        <f ca="1">INDIRECT(ADDRESS(ROW(),Controls!#REF!+90))</f>
        <v>#REF!</v>
      </c>
      <c r="GU2352" s="9" t="e">
        <f ca="1">INDIRECT(ADDRESS(ROW(),Controls!#REF!+105))</f>
        <v>#REF!</v>
      </c>
      <c r="GV2352" s="9" t="e">
        <f ca="1">INDIRECT(ADDRESS(ROW(),Controls!#REF!+120))</f>
        <v>#REF!</v>
      </c>
      <c r="GW2352" s="9" t="e">
        <f ca="1">INDIRECT(ADDRESS(ROW(),Controls!#REF!+15))</f>
        <v>#REF!</v>
      </c>
      <c r="GX2352" s="9" t="e">
        <f ca="1">INDIRECT(ADDRESS(ROW(),Controls!#REF!+135))</f>
        <v>#REF!</v>
      </c>
      <c r="HJ2352" s="9" t="e">
        <f t="shared" ca="1" si="216"/>
        <v>#REF!</v>
      </c>
      <c r="HK2352" s="9" t="e">
        <f t="shared" ca="1" si="217"/>
        <v>#REF!</v>
      </c>
      <c r="HL2352" s="9" t="e">
        <f t="shared" ca="1" si="218"/>
        <v>#REF!</v>
      </c>
      <c r="HM2352" s="9" t="e">
        <f t="shared" ca="1" si="219"/>
        <v>#REF!</v>
      </c>
      <c r="HN2352" s="9" t="e">
        <f ca="1">SQRT($GS2352*(1-$GS2352/Controls!$D$15))</f>
        <v>#REF!</v>
      </c>
      <c r="HO2352" s="9" t="e">
        <f t="shared" ca="1" si="220"/>
        <v>#REF!</v>
      </c>
      <c r="HP2352" s="9" t="e">
        <f t="shared" ca="1" si="221"/>
        <v>#REF!</v>
      </c>
      <c r="HQ2352" s="9" t="e">
        <f ca="1">IF($GV2352=0,NA(),($GX2352*Controls!#REF!))</f>
        <v>#REF!</v>
      </c>
    </row>
    <row r="2353" spans="198:225" x14ac:dyDescent="0.25">
      <c r="GP2353" s="9" t="e">
        <f ca="1">INDIRECT(ADDRESS(ROW(),Controls!#REF!+30))</f>
        <v>#REF!</v>
      </c>
      <c r="GQ2353" s="9" t="e">
        <f ca="1">INDIRECT(ADDRESS(ROW(),Controls!#REF!+45))</f>
        <v>#REF!</v>
      </c>
      <c r="GR2353" s="9" t="e">
        <f ca="1">INDIRECT(ADDRESS(ROW(),Controls!#REF!+60))</f>
        <v>#REF!</v>
      </c>
      <c r="GS2353" s="9" t="e">
        <f ca="1">INDIRECT(ADDRESS(ROW(),Controls!#REF!+75))</f>
        <v>#REF!</v>
      </c>
      <c r="GT2353" s="9" t="e">
        <f ca="1">INDIRECT(ADDRESS(ROW(),Controls!#REF!+90))</f>
        <v>#REF!</v>
      </c>
      <c r="GU2353" s="9" t="e">
        <f ca="1">INDIRECT(ADDRESS(ROW(),Controls!#REF!+105))</f>
        <v>#REF!</v>
      </c>
      <c r="GV2353" s="9" t="e">
        <f ca="1">INDIRECT(ADDRESS(ROW(),Controls!#REF!+120))</f>
        <v>#REF!</v>
      </c>
      <c r="GW2353" s="9" t="e">
        <f ca="1">INDIRECT(ADDRESS(ROW(),Controls!#REF!+15))</f>
        <v>#REF!</v>
      </c>
      <c r="GX2353" s="9" t="e">
        <f ca="1">INDIRECT(ADDRESS(ROW(),Controls!#REF!+135))</f>
        <v>#REF!</v>
      </c>
      <c r="HJ2353" s="9" t="e">
        <f t="shared" ca="1" si="216"/>
        <v>#REF!</v>
      </c>
      <c r="HK2353" s="9" t="e">
        <f t="shared" ca="1" si="217"/>
        <v>#REF!</v>
      </c>
      <c r="HL2353" s="9" t="e">
        <f t="shared" ca="1" si="218"/>
        <v>#REF!</v>
      </c>
      <c r="HM2353" s="9" t="e">
        <f t="shared" ca="1" si="219"/>
        <v>#REF!</v>
      </c>
      <c r="HN2353" s="9" t="e">
        <f ca="1">SQRT($GS2353*(1-$GS2353/Controls!$D$15))</f>
        <v>#REF!</v>
      </c>
      <c r="HO2353" s="9" t="e">
        <f t="shared" ca="1" si="220"/>
        <v>#REF!</v>
      </c>
      <c r="HP2353" s="9" t="e">
        <f t="shared" ca="1" si="221"/>
        <v>#REF!</v>
      </c>
      <c r="HQ2353" s="9" t="e">
        <f ca="1">IF($GV2353=0,NA(),($GX2353*Controls!#REF!))</f>
        <v>#REF!</v>
      </c>
    </row>
    <row r="2354" spans="198:225" x14ac:dyDescent="0.25">
      <c r="GP2354" s="9" t="e">
        <f ca="1">INDIRECT(ADDRESS(ROW(),Controls!#REF!+30))</f>
        <v>#REF!</v>
      </c>
      <c r="GQ2354" s="9" t="e">
        <f ca="1">INDIRECT(ADDRESS(ROW(),Controls!#REF!+45))</f>
        <v>#REF!</v>
      </c>
      <c r="GR2354" s="9" t="e">
        <f ca="1">INDIRECT(ADDRESS(ROW(),Controls!#REF!+60))</f>
        <v>#REF!</v>
      </c>
      <c r="GS2354" s="9" t="e">
        <f ca="1">INDIRECT(ADDRESS(ROW(),Controls!#REF!+75))</f>
        <v>#REF!</v>
      </c>
      <c r="GT2354" s="9" t="e">
        <f ca="1">INDIRECT(ADDRESS(ROW(),Controls!#REF!+90))</f>
        <v>#REF!</v>
      </c>
      <c r="GU2354" s="9" t="e">
        <f ca="1">INDIRECT(ADDRESS(ROW(),Controls!#REF!+105))</f>
        <v>#REF!</v>
      </c>
      <c r="GV2354" s="9" t="e">
        <f ca="1">INDIRECT(ADDRESS(ROW(),Controls!#REF!+120))</f>
        <v>#REF!</v>
      </c>
      <c r="GW2354" s="9" t="e">
        <f ca="1">INDIRECT(ADDRESS(ROW(),Controls!#REF!+15))</f>
        <v>#REF!</v>
      </c>
      <c r="GX2354" s="9" t="e">
        <f ca="1">INDIRECT(ADDRESS(ROW(),Controls!#REF!+135))</f>
        <v>#REF!</v>
      </c>
      <c r="HJ2354" s="9" t="e">
        <f t="shared" ca="1" si="216"/>
        <v>#REF!</v>
      </c>
      <c r="HK2354" s="9" t="e">
        <f t="shared" ca="1" si="217"/>
        <v>#REF!</v>
      </c>
      <c r="HL2354" s="9" t="e">
        <f t="shared" ca="1" si="218"/>
        <v>#REF!</v>
      </c>
      <c r="HM2354" s="9" t="e">
        <f t="shared" ca="1" si="219"/>
        <v>#REF!</v>
      </c>
      <c r="HN2354" s="9" t="e">
        <f ca="1">SQRT($GS2354*(1-$GS2354/Controls!$D$15))</f>
        <v>#REF!</v>
      </c>
      <c r="HO2354" s="9" t="e">
        <f t="shared" ca="1" si="220"/>
        <v>#REF!</v>
      </c>
      <c r="HP2354" s="9" t="e">
        <f t="shared" ca="1" si="221"/>
        <v>#REF!</v>
      </c>
      <c r="HQ2354" s="9" t="e">
        <f ca="1">IF($GV2354=0,NA(),($GX2354*Controls!#REF!))</f>
        <v>#REF!</v>
      </c>
    </row>
    <row r="2355" spans="198:225" x14ac:dyDescent="0.25">
      <c r="GP2355" s="9" t="e">
        <f ca="1">INDIRECT(ADDRESS(ROW(),Controls!#REF!+30))</f>
        <v>#REF!</v>
      </c>
      <c r="GQ2355" s="9" t="e">
        <f ca="1">INDIRECT(ADDRESS(ROW(),Controls!#REF!+45))</f>
        <v>#REF!</v>
      </c>
      <c r="GR2355" s="9" t="e">
        <f ca="1">INDIRECT(ADDRESS(ROW(),Controls!#REF!+60))</f>
        <v>#REF!</v>
      </c>
      <c r="GS2355" s="9" t="e">
        <f ca="1">INDIRECT(ADDRESS(ROW(),Controls!#REF!+75))</f>
        <v>#REF!</v>
      </c>
      <c r="GT2355" s="9" t="e">
        <f ca="1">INDIRECT(ADDRESS(ROW(),Controls!#REF!+90))</f>
        <v>#REF!</v>
      </c>
      <c r="GU2355" s="9" t="e">
        <f ca="1">INDIRECT(ADDRESS(ROW(),Controls!#REF!+105))</f>
        <v>#REF!</v>
      </c>
      <c r="GV2355" s="9" t="e">
        <f ca="1">INDIRECT(ADDRESS(ROW(),Controls!#REF!+120))</f>
        <v>#REF!</v>
      </c>
      <c r="GW2355" s="9" t="e">
        <f ca="1">INDIRECT(ADDRESS(ROW(),Controls!#REF!+15))</f>
        <v>#REF!</v>
      </c>
      <c r="GX2355" s="9" t="e">
        <f ca="1">INDIRECT(ADDRESS(ROW(),Controls!#REF!+135))</f>
        <v>#REF!</v>
      </c>
      <c r="HJ2355" s="9" t="e">
        <f t="shared" ca="1" si="216"/>
        <v>#REF!</v>
      </c>
      <c r="HK2355" s="9" t="e">
        <f t="shared" ca="1" si="217"/>
        <v>#REF!</v>
      </c>
      <c r="HL2355" s="9" t="e">
        <f t="shared" ca="1" si="218"/>
        <v>#REF!</v>
      </c>
      <c r="HM2355" s="9" t="e">
        <f t="shared" ca="1" si="219"/>
        <v>#REF!</v>
      </c>
      <c r="HN2355" s="9" t="e">
        <f ca="1">SQRT($GS2355*(1-$GS2355/Controls!$D$15))</f>
        <v>#REF!</v>
      </c>
      <c r="HO2355" s="9" t="e">
        <f t="shared" ca="1" si="220"/>
        <v>#REF!</v>
      </c>
      <c r="HP2355" s="9" t="e">
        <f t="shared" ca="1" si="221"/>
        <v>#REF!</v>
      </c>
      <c r="HQ2355" s="9" t="e">
        <f ca="1">IF($GV2355=0,NA(),($GX2355*Controls!#REF!))</f>
        <v>#REF!</v>
      </c>
    </row>
    <row r="2356" spans="198:225" x14ac:dyDescent="0.25">
      <c r="GP2356" s="9" t="e">
        <f ca="1">INDIRECT(ADDRESS(ROW(),Controls!#REF!+30))</f>
        <v>#REF!</v>
      </c>
      <c r="GQ2356" s="9" t="e">
        <f ca="1">INDIRECT(ADDRESS(ROW(),Controls!#REF!+45))</f>
        <v>#REF!</v>
      </c>
      <c r="GR2356" s="9" t="e">
        <f ca="1">INDIRECT(ADDRESS(ROW(),Controls!#REF!+60))</f>
        <v>#REF!</v>
      </c>
      <c r="GS2356" s="9" t="e">
        <f ca="1">INDIRECT(ADDRESS(ROW(),Controls!#REF!+75))</f>
        <v>#REF!</v>
      </c>
      <c r="GT2356" s="9" t="e">
        <f ca="1">INDIRECT(ADDRESS(ROW(),Controls!#REF!+90))</f>
        <v>#REF!</v>
      </c>
      <c r="GU2356" s="9" t="e">
        <f ca="1">INDIRECT(ADDRESS(ROW(),Controls!#REF!+105))</f>
        <v>#REF!</v>
      </c>
      <c r="GV2356" s="9" t="e">
        <f ca="1">INDIRECT(ADDRESS(ROW(),Controls!#REF!+120))</f>
        <v>#REF!</v>
      </c>
      <c r="GW2356" s="9" t="e">
        <f ca="1">INDIRECT(ADDRESS(ROW(),Controls!#REF!+15))</f>
        <v>#REF!</v>
      </c>
      <c r="GX2356" s="9" t="e">
        <f ca="1">INDIRECT(ADDRESS(ROW(),Controls!#REF!+135))</f>
        <v>#REF!</v>
      </c>
      <c r="HJ2356" s="9" t="e">
        <f t="shared" ca="1" si="216"/>
        <v>#REF!</v>
      </c>
      <c r="HK2356" s="9" t="e">
        <f t="shared" ca="1" si="217"/>
        <v>#REF!</v>
      </c>
      <c r="HL2356" s="9" t="e">
        <f t="shared" ca="1" si="218"/>
        <v>#REF!</v>
      </c>
      <c r="HM2356" s="9" t="e">
        <f t="shared" ca="1" si="219"/>
        <v>#REF!</v>
      </c>
      <c r="HN2356" s="9" t="e">
        <f ca="1">SQRT($GS2356*(1-$GS2356/Controls!$D$15))</f>
        <v>#REF!</v>
      </c>
      <c r="HO2356" s="9" t="e">
        <f t="shared" ca="1" si="220"/>
        <v>#REF!</v>
      </c>
      <c r="HP2356" s="9" t="e">
        <f t="shared" ca="1" si="221"/>
        <v>#REF!</v>
      </c>
      <c r="HQ2356" s="9" t="e">
        <f ca="1">IF($GV2356=0,NA(),($GX2356*Controls!#REF!))</f>
        <v>#REF!</v>
      </c>
    </row>
    <row r="2357" spans="198:225" x14ac:dyDescent="0.25">
      <c r="GP2357" s="9" t="e">
        <f ca="1">INDIRECT(ADDRESS(ROW(),Controls!#REF!+30))</f>
        <v>#REF!</v>
      </c>
      <c r="GQ2357" s="9" t="e">
        <f ca="1">INDIRECT(ADDRESS(ROW(),Controls!#REF!+45))</f>
        <v>#REF!</v>
      </c>
      <c r="GR2357" s="9" t="e">
        <f ca="1">INDIRECT(ADDRESS(ROW(),Controls!#REF!+60))</f>
        <v>#REF!</v>
      </c>
      <c r="GS2357" s="9" t="e">
        <f ca="1">INDIRECT(ADDRESS(ROW(),Controls!#REF!+75))</f>
        <v>#REF!</v>
      </c>
      <c r="GT2357" s="9" t="e">
        <f ca="1">INDIRECT(ADDRESS(ROW(),Controls!#REF!+90))</f>
        <v>#REF!</v>
      </c>
      <c r="GU2357" s="9" t="e">
        <f ca="1">INDIRECT(ADDRESS(ROW(),Controls!#REF!+105))</f>
        <v>#REF!</v>
      </c>
      <c r="GV2357" s="9" t="e">
        <f ca="1">INDIRECT(ADDRESS(ROW(),Controls!#REF!+120))</f>
        <v>#REF!</v>
      </c>
      <c r="GW2357" s="9" t="e">
        <f ca="1">INDIRECT(ADDRESS(ROW(),Controls!#REF!+15))</f>
        <v>#REF!</v>
      </c>
      <c r="GX2357" s="9" t="e">
        <f ca="1">INDIRECT(ADDRESS(ROW(),Controls!#REF!+135))</f>
        <v>#REF!</v>
      </c>
      <c r="HJ2357" s="9" t="e">
        <f t="shared" ca="1" si="216"/>
        <v>#REF!</v>
      </c>
      <c r="HK2357" s="9" t="e">
        <f t="shared" ca="1" si="217"/>
        <v>#REF!</v>
      </c>
      <c r="HL2357" s="9" t="e">
        <f t="shared" ca="1" si="218"/>
        <v>#REF!</v>
      </c>
      <c r="HM2357" s="9" t="e">
        <f t="shared" ca="1" si="219"/>
        <v>#REF!</v>
      </c>
      <c r="HN2357" s="9" t="e">
        <f ca="1">SQRT($GS2357*(1-$GS2357/Controls!$D$15))</f>
        <v>#REF!</v>
      </c>
      <c r="HO2357" s="9" t="e">
        <f t="shared" ca="1" si="220"/>
        <v>#REF!</v>
      </c>
      <c r="HP2357" s="9" t="e">
        <f t="shared" ca="1" si="221"/>
        <v>#REF!</v>
      </c>
      <c r="HQ2357" s="9" t="e">
        <f ca="1">IF($GV2357=0,NA(),($GX2357*Controls!#REF!))</f>
        <v>#REF!</v>
      </c>
    </row>
    <row r="2358" spans="198:225" x14ac:dyDescent="0.25">
      <c r="GP2358" s="9" t="e">
        <f ca="1">INDIRECT(ADDRESS(ROW(),Controls!#REF!+30))</f>
        <v>#REF!</v>
      </c>
      <c r="GQ2358" s="9" t="e">
        <f ca="1">INDIRECT(ADDRESS(ROW(),Controls!#REF!+45))</f>
        <v>#REF!</v>
      </c>
      <c r="GR2358" s="9" t="e">
        <f ca="1">INDIRECT(ADDRESS(ROW(),Controls!#REF!+60))</f>
        <v>#REF!</v>
      </c>
      <c r="GS2358" s="9" t="e">
        <f ca="1">INDIRECT(ADDRESS(ROW(),Controls!#REF!+75))</f>
        <v>#REF!</v>
      </c>
      <c r="GT2358" s="9" t="e">
        <f ca="1">INDIRECT(ADDRESS(ROW(),Controls!#REF!+90))</f>
        <v>#REF!</v>
      </c>
      <c r="GU2358" s="9" t="e">
        <f ca="1">INDIRECT(ADDRESS(ROW(),Controls!#REF!+105))</f>
        <v>#REF!</v>
      </c>
      <c r="GV2358" s="9" t="e">
        <f ca="1">INDIRECT(ADDRESS(ROW(),Controls!#REF!+120))</f>
        <v>#REF!</v>
      </c>
      <c r="GW2358" s="9" t="e">
        <f ca="1">INDIRECT(ADDRESS(ROW(),Controls!#REF!+15))</f>
        <v>#REF!</v>
      </c>
      <c r="GX2358" s="9" t="e">
        <f ca="1">INDIRECT(ADDRESS(ROW(),Controls!#REF!+135))</f>
        <v>#REF!</v>
      </c>
      <c r="HJ2358" s="9" t="e">
        <f t="shared" ca="1" si="216"/>
        <v>#REF!</v>
      </c>
      <c r="HK2358" s="9" t="e">
        <f t="shared" ca="1" si="217"/>
        <v>#REF!</v>
      </c>
      <c r="HL2358" s="9" t="e">
        <f t="shared" ca="1" si="218"/>
        <v>#REF!</v>
      </c>
      <c r="HM2358" s="9" t="e">
        <f t="shared" ca="1" si="219"/>
        <v>#REF!</v>
      </c>
      <c r="HN2358" s="9" t="e">
        <f ca="1">SQRT($GS2358*(1-$GS2358/Controls!$D$15))</f>
        <v>#REF!</v>
      </c>
      <c r="HO2358" s="9" t="e">
        <f t="shared" ca="1" si="220"/>
        <v>#REF!</v>
      </c>
      <c r="HP2358" s="9" t="e">
        <f t="shared" ca="1" si="221"/>
        <v>#REF!</v>
      </c>
      <c r="HQ2358" s="9" t="e">
        <f ca="1">IF($GV2358=0,NA(),($GX2358*Controls!#REF!))</f>
        <v>#REF!</v>
      </c>
    </row>
    <row r="2359" spans="198:225" x14ac:dyDescent="0.25">
      <c r="GP2359" s="9" t="e">
        <f ca="1">INDIRECT(ADDRESS(ROW(),Controls!#REF!+30))</f>
        <v>#REF!</v>
      </c>
      <c r="GQ2359" s="9" t="e">
        <f ca="1">INDIRECT(ADDRESS(ROW(),Controls!#REF!+45))</f>
        <v>#REF!</v>
      </c>
      <c r="GR2359" s="9" t="e">
        <f ca="1">INDIRECT(ADDRESS(ROW(),Controls!#REF!+60))</f>
        <v>#REF!</v>
      </c>
      <c r="GS2359" s="9" t="e">
        <f ca="1">INDIRECT(ADDRESS(ROW(),Controls!#REF!+75))</f>
        <v>#REF!</v>
      </c>
      <c r="GT2359" s="9" t="e">
        <f ca="1">INDIRECT(ADDRESS(ROW(),Controls!#REF!+90))</f>
        <v>#REF!</v>
      </c>
      <c r="GU2359" s="9" t="e">
        <f ca="1">INDIRECT(ADDRESS(ROW(),Controls!#REF!+105))</f>
        <v>#REF!</v>
      </c>
      <c r="GV2359" s="9" t="e">
        <f ca="1">INDIRECT(ADDRESS(ROW(),Controls!#REF!+120))</f>
        <v>#REF!</v>
      </c>
      <c r="GW2359" s="9" t="e">
        <f ca="1">INDIRECT(ADDRESS(ROW(),Controls!#REF!+15))</f>
        <v>#REF!</v>
      </c>
      <c r="GX2359" s="9" t="e">
        <f ca="1">INDIRECT(ADDRESS(ROW(),Controls!#REF!+135))</f>
        <v>#REF!</v>
      </c>
      <c r="HJ2359" s="9" t="e">
        <f t="shared" ca="1" si="216"/>
        <v>#REF!</v>
      </c>
      <c r="HK2359" s="9" t="e">
        <f t="shared" ca="1" si="217"/>
        <v>#REF!</v>
      </c>
      <c r="HL2359" s="9" t="e">
        <f t="shared" ca="1" si="218"/>
        <v>#REF!</v>
      </c>
      <c r="HM2359" s="9" t="e">
        <f t="shared" ca="1" si="219"/>
        <v>#REF!</v>
      </c>
      <c r="HN2359" s="9" t="e">
        <f ca="1">SQRT($GS2359*(1-$GS2359/Controls!$D$15))</f>
        <v>#REF!</v>
      </c>
      <c r="HO2359" s="9" t="e">
        <f t="shared" ca="1" si="220"/>
        <v>#REF!</v>
      </c>
      <c r="HP2359" s="9" t="e">
        <f t="shared" ca="1" si="221"/>
        <v>#REF!</v>
      </c>
      <c r="HQ2359" s="9" t="e">
        <f ca="1">IF($GV2359=0,NA(),($GX2359*Controls!#REF!))</f>
        <v>#REF!</v>
      </c>
    </row>
    <row r="2360" spans="198:225" x14ac:dyDescent="0.25">
      <c r="GP2360" s="9" t="e">
        <f ca="1">INDIRECT(ADDRESS(ROW(),Controls!#REF!+30))</f>
        <v>#REF!</v>
      </c>
      <c r="GQ2360" s="9" t="e">
        <f ca="1">INDIRECT(ADDRESS(ROW(),Controls!#REF!+45))</f>
        <v>#REF!</v>
      </c>
      <c r="GR2360" s="9" t="e">
        <f ca="1">INDIRECT(ADDRESS(ROW(),Controls!#REF!+60))</f>
        <v>#REF!</v>
      </c>
      <c r="GS2360" s="9" t="e">
        <f ca="1">INDIRECT(ADDRESS(ROW(),Controls!#REF!+75))</f>
        <v>#REF!</v>
      </c>
      <c r="GT2360" s="9" t="e">
        <f ca="1">INDIRECT(ADDRESS(ROW(),Controls!#REF!+90))</f>
        <v>#REF!</v>
      </c>
      <c r="GU2360" s="9" t="e">
        <f ca="1">INDIRECT(ADDRESS(ROW(),Controls!#REF!+105))</f>
        <v>#REF!</v>
      </c>
      <c r="GV2360" s="9" t="e">
        <f ca="1">INDIRECT(ADDRESS(ROW(),Controls!#REF!+120))</f>
        <v>#REF!</v>
      </c>
      <c r="GW2360" s="9" t="e">
        <f ca="1">INDIRECT(ADDRESS(ROW(),Controls!#REF!+15))</f>
        <v>#REF!</v>
      </c>
      <c r="GX2360" s="9" t="e">
        <f ca="1">INDIRECT(ADDRESS(ROW(),Controls!#REF!+135))</f>
        <v>#REF!</v>
      </c>
      <c r="HJ2360" s="9" t="e">
        <f t="shared" ca="1" si="216"/>
        <v>#REF!</v>
      </c>
      <c r="HK2360" s="9" t="e">
        <f t="shared" ca="1" si="217"/>
        <v>#REF!</v>
      </c>
      <c r="HL2360" s="9" t="e">
        <f t="shared" ca="1" si="218"/>
        <v>#REF!</v>
      </c>
      <c r="HM2360" s="9" t="e">
        <f t="shared" ca="1" si="219"/>
        <v>#REF!</v>
      </c>
      <c r="HN2360" s="9" t="e">
        <f ca="1">SQRT($GS2360*(1-$GS2360/Controls!$D$15))</f>
        <v>#REF!</v>
      </c>
      <c r="HO2360" s="9" t="e">
        <f t="shared" ca="1" si="220"/>
        <v>#REF!</v>
      </c>
      <c r="HP2360" s="9" t="e">
        <f t="shared" ca="1" si="221"/>
        <v>#REF!</v>
      </c>
      <c r="HQ2360" s="9" t="e">
        <f ca="1">IF($GV2360=0,NA(),($GX2360*Controls!#REF!))</f>
        <v>#REF!</v>
      </c>
    </row>
    <row r="2361" spans="198:225" x14ac:dyDescent="0.25">
      <c r="GP2361" s="9" t="e">
        <f ca="1">INDIRECT(ADDRESS(ROW(),Controls!#REF!+30))</f>
        <v>#REF!</v>
      </c>
      <c r="GQ2361" s="9" t="e">
        <f ca="1">INDIRECT(ADDRESS(ROW(),Controls!#REF!+45))</f>
        <v>#REF!</v>
      </c>
      <c r="GR2361" s="9" t="e">
        <f ca="1">INDIRECT(ADDRESS(ROW(),Controls!#REF!+60))</f>
        <v>#REF!</v>
      </c>
      <c r="GS2361" s="9" t="e">
        <f ca="1">INDIRECT(ADDRESS(ROW(),Controls!#REF!+75))</f>
        <v>#REF!</v>
      </c>
      <c r="GT2361" s="9" t="e">
        <f ca="1">INDIRECT(ADDRESS(ROW(),Controls!#REF!+90))</f>
        <v>#REF!</v>
      </c>
      <c r="GU2361" s="9" t="e">
        <f ca="1">INDIRECT(ADDRESS(ROW(),Controls!#REF!+105))</f>
        <v>#REF!</v>
      </c>
      <c r="GV2361" s="9" t="e">
        <f ca="1">INDIRECT(ADDRESS(ROW(),Controls!#REF!+120))</f>
        <v>#REF!</v>
      </c>
      <c r="GW2361" s="9" t="e">
        <f ca="1">INDIRECT(ADDRESS(ROW(),Controls!#REF!+15))</f>
        <v>#REF!</v>
      </c>
      <c r="GX2361" s="9" t="e">
        <f ca="1">INDIRECT(ADDRESS(ROW(),Controls!#REF!+135))</f>
        <v>#REF!</v>
      </c>
      <c r="HJ2361" s="9" t="e">
        <f t="shared" ca="1" si="216"/>
        <v>#REF!</v>
      </c>
      <c r="HK2361" s="9" t="e">
        <f t="shared" ca="1" si="217"/>
        <v>#REF!</v>
      </c>
      <c r="HL2361" s="9" t="e">
        <f t="shared" ca="1" si="218"/>
        <v>#REF!</v>
      </c>
      <c r="HM2361" s="9" t="e">
        <f t="shared" ca="1" si="219"/>
        <v>#REF!</v>
      </c>
      <c r="HN2361" s="9" t="e">
        <f ca="1">SQRT($GS2361*(1-$GS2361/Controls!$D$15))</f>
        <v>#REF!</v>
      </c>
      <c r="HO2361" s="9" t="e">
        <f t="shared" ca="1" si="220"/>
        <v>#REF!</v>
      </c>
      <c r="HP2361" s="9" t="e">
        <f t="shared" ca="1" si="221"/>
        <v>#REF!</v>
      </c>
      <c r="HQ2361" s="9" t="e">
        <f ca="1">IF($GV2361=0,NA(),($GX2361*Controls!#REF!))</f>
        <v>#REF!</v>
      </c>
    </row>
    <row r="2362" spans="198:225" x14ac:dyDescent="0.25">
      <c r="GP2362" s="9" t="e">
        <f ca="1">INDIRECT(ADDRESS(ROW(),Controls!#REF!+30))</f>
        <v>#REF!</v>
      </c>
      <c r="GQ2362" s="9" t="e">
        <f ca="1">INDIRECT(ADDRESS(ROW(),Controls!#REF!+45))</f>
        <v>#REF!</v>
      </c>
      <c r="GR2362" s="9" t="e">
        <f ca="1">INDIRECT(ADDRESS(ROW(),Controls!#REF!+60))</f>
        <v>#REF!</v>
      </c>
      <c r="GS2362" s="9" t="e">
        <f ca="1">INDIRECT(ADDRESS(ROW(),Controls!#REF!+75))</f>
        <v>#REF!</v>
      </c>
      <c r="GT2362" s="9" t="e">
        <f ca="1">INDIRECT(ADDRESS(ROW(),Controls!#REF!+90))</f>
        <v>#REF!</v>
      </c>
      <c r="GU2362" s="9" t="e">
        <f ca="1">INDIRECT(ADDRESS(ROW(),Controls!#REF!+105))</f>
        <v>#REF!</v>
      </c>
      <c r="GV2362" s="9" t="e">
        <f ca="1">INDIRECT(ADDRESS(ROW(),Controls!#REF!+120))</f>
        <v>#REF!</v>
      </c>
      <c r="GW2362" s="9" t="e">
        <f ca="1">INDIRECT(ADDRESS(ROW(),Controls!#REF!+15))</f>
        <v>#REF!</v>
      </c>
      <c r="GX2362" s="9" t="e">
        <f ca="1">INDIRECT(ADDRESS(ROW(),Controls!#REF!+135))</f>
        <v>#REF!</v>
      </c>
      <c r="HJ2362" s="9" t="e">
        <f t="shared" ca="1" si="216"/>
        <v>#REF!</v>
      </c>
      <c r="HK2362" s="9" t="e">
        <f t="shared" ca="1" si="217"/>
        <v>#REF!</v>
      </c>
      <c r="HL2362" s="9" t="e">
        <f t="shared" ca="1" si="218"/>
        <v>#REF!</v>
      </c>
      <c r="HM2362" s="9" t="e">
        <f t="shared" ca="1" si="219"/>
        <v>#REF!</v>
      </c>
      <c r="HN2362" s="9" t="e">
        <f ca="1">SQRT($GS2362*(1-$GS2362/Controls!$D$15))</f>
        <v>#REF!</v>
      </c>
      <c r="HO2362" s="9" t="e">
        <f t="shared" ca="1" si="220"/>
        <v>#REF!</v>
      </c>
      <c r="HP2362" s="9" t="e">
        <f t="shared" ca="1" si="221"/>
        <v>#REF!</v>
      </c>
      <c r="HQ2362" s="9" t="e">
        <f ca="1">IF($GV2362=0,NA(),($GX2362*Controls!#REF!))</f>
        <v>#REF!</v>
      </c>
    </row>
    <row r="2363" spans="198:225" x14ac:dyDescent="0.25">
      <c r="GP2363" s="9" t="e">
        <f ca="1">INDIRECT(ADDRESS(ROW(),Controls!#REF!+30))</f>
        <v>#REF!</v>
      </c>
      <c r="GQ2363" s="9" t="e">
        <f ca="1">INDIRECT(ADDRESS(ROW(),Controls!#REF!+45))</f>
        <v>#REF!</v>
      </c>
      <c r="GR2363" s="9" t="e">
        <f ca="1">INDIRECT(ADDRESS(ROW(),Controls!#REF!+60))</f>
        <v>#REF!</v>
      </c>
      <c r="GS2363" s="9" t="e">
        <f ca="1">INDIRECT(ADDRESS(ROW(),Controls!#REF!+75))</f>
        <v>#REF!</v>
      </c>
      <c r="GT2363" s="9" t="e">
        <f ca="1">INDIRECT(ADDRESS(ROW(),Controls!#REF!+90))</f>
        <v>#REF!</v>
      </c>
      <c r="GU2363" s="9" t="e">
        <f ca="1">INDIRECT(ADDRESS(ROW(),Controls!#REF!+105))</f>
        <v>#REF!</v>
      </c>
      <c r="GV2363" s="9" t="e">
        <f ca="1">INDIRECT(ADDRESS(ROW(),Controls!#REF!+120))</f>
        <v>#REF!</v>
      </c>
      <c r="GW2363" s="9" t="e">
        <f ca="1">INDIRECT(ADDRESS(ROW(),Controls!#REF!+15))</f>
        <v>#REF!</v>
      </c>
      <c r="GX2363" s="9" t="e">
        <f ca="1">INDIRECT(ADDRESS(ROW(),Controls!#REF!+135))</f>
        <v>#REF!</v>
      </c>
      <c r="HJ2363" s="9" t="e">
        <f t="shared" ca="1" si="216"/>
        <v>#REF!</v>
      </c>
      <c r="HK2363" s="9" t="e">
        <f t="shared" ca="1" si="217"/>
        <v>#REF!</v>
      </c>
      <c r="HL2363" s="9" t="e">
        <f t="shared" ca="1" si="218"/>
        <v>#REF!</v>
      </c>
      <c r="HM2363" s="9" t="e">
        <f t="shared" ca="1" si="219"/>
        <v>#REF!</v>
      </c>
      <c r="HN2363" s="9" t="e">
        <f ca="1">SQRT($GS2363*(1-$GS2363/Controls!$D$15))</f>
        <v>#REF!</v>
      </c>
      <c r="HO2363" s="9" t="e">
        <f t="shared" ca="1" si="220"/>
        <v>#REF!</v>
      </c>
      <c r="HP2363" s="9" t="e">
        <f t="shared" ca="1" si="221"/>
        <v>#REF!</v>
      </c>
      <c r="HQ2363" s="9" t="e">
        <f ca="1">IF($GV2363=0,NA(),($GX2363*Controls!#REF!))</f>
        <v>#REF!</v>
      </c>
    </row>
    <row r="2364" spans="198:225" x14ac:dyDescent="0.25">
      <c r="GP2364" s="9" t="e">
        <f ca="1">INDIRECT(ADDRESS(ROW(),Controls!#REF!+30))</f>
        <v>#REF!</v>
      </c>
      <c r="GQ2364" s="9" t="e">
        <f ca="1">INDIRECT(ADDRESS(ROW(),Controls!#REF!+45))</f>
        <v>#REF!</v>
      </c>
      <c r="GR2364" s="9" t="e">
        <f ca="1">INDIRECT(ADDRESS(ROW(),Controls!#REF!+60))</f>
        <v>#REF!</v>
      </c>
      <c r="GS2364" s="9" t="e">
        <f ca="1">INDIRECT(ADDRESS(ROW(),Controls!#REF!+75))</f>
        <v>#REF!</v>
      </c>
      <c r="GT2364" s="9" t="e">
        <f ca="1">INDIRECT(ADDRESS(ROW(),Controls!#REF!+90))</f>
        <v>#REF!</v>
      </c>
      <c r="GU2364" s="9" t="e">
        <f ca="1">INDIRECT(ADDRESS(ROW(),Controls!#REF!+105))</f>
        <v>#REF!</v>
      </c>
      <c r="GV2364" s="9" t="e">
        <f ca="1">INDIRECT(ADDRESS(ROW(),Controls!#REF!+120))</f>
        <v>#REF!</v>
      </c>
      <c r="GW2364" s="9" t="e">
        <f ca="1">INDIRECT(ADDRESS(ROW(),Controls!#REF!+15))</f>
        <v>#REF!</v>
      </c>
      <c r="GX2364" s="9" t="e">
        <f ca="1">INDIRECT(ADDRESS(ROW(),Controls!#REF!+135))</f>
        <v>#REF!</v>
      </c>
      <c r="HJ2364" s="9" t="e">
        <f t="shared" ca="1" si="216"/>
        <v>#REF!</v>
      </c>
      <c r="HK2364" s="9" t="e">
        <f t="shared" ca="1" si="217"/>
        <v>#REF!</v>
      </c>
      <c r="HL2364" s="9" t="e">
        <f t="shared" ca="1" si="218"/>
        <v>#REF!</v>
      </c>
      <c r="HM2364" s="9" t="e">
        <f t="shared" ca="1" si="219"/>
        <v>#REF!</v>
      </c>
      <c r="HN2364" s="9" t="e">
        <f ca="1">SQRT($GS2364*(1-$GS2364/Controls!$D$15))</f>
        <v>#REF!</v>
      </c>
      <c r="HO2364" s="9" t="e">
        <f t="shared" ca="1" si="220"/>
        <v>#REF!</v>
      </c>
      <c r="HP2364" s="9" t="e">
        <f t="shared" ca="1" si="221"/>
        <v>#REF!</v>
      </c>
      <c r="HQ2364" s="9" t="e">
        <f ca="1">IF($GV2364=0,NA(),($GX2364*Controls!#REF!))</f>
        <v>#REF!</v>
      </c>
    </row>
    <row r="2365" spans="198:225" x14ac:dyDescent="0.25">
      <c r="GP2365" s="9" t="e">
        <f ca="1">INDIRECT(ADDRESS(ROW(),Controls!#REF!+30))</f>
        <v>#REF!</v>
      </c>
      <c r="GQ2365" s="9" t="e">
        <f ca="1">INDIRECT(ADDRESS(ROW(),Controls!#REF!+45))</f>
        <v>#REF!</v>
      </c>
      <c r="GR2365" s="9" t="e">
        <f ca="1">INDIRECT(ADDRESS(ROW(),Controls!#REF!+60))</f>
        <v>#REF!</v>
      </c>
      <c r="GS2365" s="9" t="e">
        <f ca="1">INDIRECT(ADDRESS(ROW(),Controls!#REF!+75))</f>
        <v>#REF!</v>
      </c>
      <c r="GT2365" s="9" t="e">
        <f ca="1">INDIRECT(ADDRESS(ROW(),Controls!#REF!+90))</f>
        <v>#REF!</v>
      </c>
      <c r="GU2365" s="9" t="e">
        <f ca="1">INDIRECT(ADDRESS(ROW(),Controls!#REF!+105))</f>
        <v>#REF!</v>
      </c>
      <c r="GV2365" s="9" t="e">
        <f ca="1">INDIRECT(ADDRESS(ROW(),Controls!#REF!+120))</f>
        <v>#REF!</v>
      </c>
      <c r="GW2365" s="9" t="e">
        <f ca="1">INDIRECT(ADDRESS(ROW(),Controls!#REF!+15))</f>
        <v>#REF!</v>
      </c>
      <c r="GX2365" s="9" t="e">
        <f ca="1">INDIRECT(ADDRESS(ROW(),Controls!#REF!+135))</f>
        <v>#REF!</v>
      </c>
      <c r="HJ2365" s="9" t="e">
        <f t="shared" ca="1" si="216"/>
        <v>#REF!</v>
      </c>
      <c r="HK2365" s="9" t="e">
        <f t="shared" ca="1" si="217"/>
        <v>#REF!</v>
      </c>
      <c r="HL2365" s="9" t="e">
        <f t="shared" ca="1" si="218"/>
        <v>#REF!</v>
      </c>
      <c r="HM2365" s="9" t="e">
        <f t="shared" ca="1" si="219"/>
        <v>#REF!</v>
      </c>
      <c r="HN2365" s="9" t="e">
        <f ca="1">SQRT($GS2365*(1-$GS2365/Controls!$D$15))</f>
        <v>#REF!</v>
      </c>
      <c r="HO2365" s="9" t="e">
        <f t="shared" ca="1" si="220"/>
        <v>#REF!</v>
      </c>
      <c r="HP2365" s="9" t="e">
        <f t="shared" ca="1" si="221"/>
        <v>#REF!</v>
      </c>
      <c r="HQ2365" s="9" t="e">
        <f ca="1">IF($GV2365=0,NA(),($GX2365*Controls!#REF!))</f>
        <v>#REF!</v>
      </c>
    </row>
    <row r="2366" spans="198:225" x14ac:dyDescent="0.25">
      <c r="GP2366" s="9" t="e">
        <f ca="1">INDIRECT(ADDRESS(ROW(),Controls!#REF!+30))</f>
        <v>#REF!</v>
      </c>
      <c r="GQ2366" s="9" t="e">
        <f ca="1">INDIRECT(ADDRESS(ROW(),Controls!#REF!+45))</f>
        <v>#REF!</v>
      </c>
      <c r="GR2366" s="9" t="e">
        <f ca="1">INDIRECT(ADDRESS(ROW(),Controls!#REF!+60))</f>
        <v>#REF!</v>
      </c>
      <c r="GS2366" s="9" t="e">
        <f ca="1">INDIRECT(ADDRESS(ROW(),Controls!#REF!+75))</f>
        <v>#REF!</v>
      </c>
      <c r="GT2366" s="9" t="e">
        <f ca="1">INDIRECT(ADDRESS(ROW(),Controls!#REF!+90))</f>
        <v>#REF!</v>
      </c>
      <c r="GU2366" s="9" t="e">
        <f ca="1">INDIRECT(ADDRESS(ROW(),Controls!#REF!+105))</f>
        <v>#REF!</v>
      </c>
      <c r="GV2366" s="9" t="e">
        <f ca="1">INDIRECT(ADDRESS(ROW(),Controls!#REF!+120))</f>
        <v>#REF!</v>
      </c>
      <c r="GW2366" s="9" t="e">
        <f ca="1">INDIRECT(ADDRESS(ROW(),Controls!#REF!+15))</f>
        <v>#REF!</v>
      </c>
      <c r="GX2366" s="9" t="e">
        <f ca="1">INDIRECT(ADDRESS(ROW(),Controls!#REF!+135))</f>
        <v>#REF!</v>
      </c>
      <c r="HJ2366" s="9" t="e">
        <f t="shared" ca="1" si="216"/>
        <v>#REF!</v>
      </c>
      <c r="HK2366" s="9" t="e">
        <f t="shared" ca="1" si="217"/>
        <v>#REF!</v>
      </c>
      <c r="HL2366" s="9" t="e">
        <f t="shared" ca="1" si="218"/>
        <v>#REF!</v>
      </c>
      <c r="HM2366" s="9" t="e">
        <f t="shared" ca="1" si="219"/>
        <v>#REF!</v>
      </c>
      <c r="HN2366" s="9" t="e">
        <f ca="1">SQRT($GS2366*(1-$GS2366/Controls!$D$15))</f>
        <v>#REF!</v>
      </c>
      <c r="HO2366" s="9" t="e">
        <f t="shared" ca="1" si="220"/>
        <v>#REF!</v>
      </c>
      <c r="HP2366" s="9" t="e">
        <f t="shared" ca="1" si="221"/>
        <v>#REF!</v>
      </c>
      <c r="HQ2366" s="9" t="e">
        <f ca="1">IF($GV2366=0,NA(),($GX2366*Controls!#REF!))</f>
        <v>#REF!</v>
      </c>
    </row>
    <row r="2367" spans="198:225" x14ac:dyDescent="0.25">
      <c r="GP2367" s="9" t="e">
        <f ca="1">INDIRECT(ADDRESS(ROW(),Controls!#REF!+30))</f>
        <v>#REF!</v>
      </c>
      <c r="GQ2367" s="9" t="e">
        <f ca="1">INDIRECT(ADDRESS(ROW(),Controls!#REF!+45))</f>
        <v>#REF!</v>
      </c>
      <c r="GR2367" s="9" t="e">
        <f ca="1">INDIRECT(ADDRESS(ROW(),Controls!#REF!+60))</f>
        <v>#REF!</v>
      </c>
      <c r="GS2367" s="9" t="e">
        <f ca="1">INDIRECT(ADDRESS(ROW(),Controls!#REF!+75))</f>
        <v>#REF!</v>
      </c>
      <c r="GT2367" s="9" t="e">
        <f ca="1">INDIRECT(ADDRESS(ROW(),Controls!#REF!+90))</f>
        <v>#REF!</v>
      </c>
      <c r="GU2367" s="9" t="e">
        <f ca="1">INDIRECT(ADDRESS(ROW(),Controls!#REF!+105))</f>
        <v>#REF!</v>
      </c>
      <c r="GV2367" s="9" t="e">
        <f ca="1">INDIRECT(ADDRESS(ROW(),Controls!#REF!+120))</f>
        <v>#REF!</v>
      </c>
      <c r="GW2367" s="9" t="e">
        <f ca="1">INDIRECT(ADDRESS(ROW(),Controls!#REF!+15))</f>
        <v>#REF!</v>
      </c>
      <c r="GX2367" s="9" t="e">
        <f ca="1">INDIRECT(ADDRESS(ROW(),Controls!#REF!+135))</f>
        <v>#REF!</v>
      </c>
      <c r="HJ2367" s="9" t="e">
        <f t="shared" ca="1" si="216"/>
        <v>#REF!</v>
      </c>
      <c r="HK2367" s="9" t="e">
        <f t="shared" ca="1" si="217"/>
        <v>#REF!</v>
      </c>
      <c r="HL2367" s="9" t="e">
        <f t="shared" ca="1" si="218"/>
        <v>#REF!</v>
      </c>
      <c r="HM2367" s="9" t="e">
        <f t="shared" ca="1" si="219"/>
        <v>#REF!</v>
      </c>
      <c r="HN2367" s="9" t="e">
        <f ca="1">SQRT($GS2367*(1-$GS2367/Controls!$D$15))</f>
        <v>#REF!</v>
      </c>
      <c r="HO2367" s="9" t="e">
        <f t="shared" ca="1" si="220"/>
        <v>#REF!</v>
      </c>
      <c r="HP2367" s="9" t="e">
        <f t="shared" ca="1" si="221"/>
        <v>#REF!</v>
      </c>
      <c r="HQ2367" s="9" t="e">
        <f ca="1">IF($GV2367=0,NA(),($GX2367*Controls!#REF!))</f>
        <v>#REF!</v>
      </c>
    </row>
    <row r="2368" spans="198:225" x14ac:dyDescent="0.25">
      <c r="GP2368" s="9" t="e">
        <f ca="1">INDIRECT(ADDRESS(ROW(),Controls!#REF!+30))</f>
        <v>#REF!</v>
      </c>
      <c r="GQ2368" s="9" t="e">
        <f ca="1">INDIRECT(ADDRESS(ROW(),Controls!#REF!+45))</f>
        <v>#REF!</v>
      </c>
      <c r="GR2368" s="9" t="e">
        <f ca="1">INDIRECT(ADDRESS(ROW(),Controls!#REF!+60))</f>
        <v>#REF!</v>
      </c>
      <c r="GS2368" s="9" t="e">
        <f ca="1">INDIRECT(ADDRESS(ROW(),Controls!#REF!+75))</f>
        <v>#REF!</v>
      </c>
      <c r="GT2368" s="9" t="e">
        <f ca="1">INDIRECT(ADDRESS(ROW(),Controls!#REF!+90))</f>
        <v>#REF!</v>
      </c>
      <c r="GU2368" s="9" t="e">
        <f ca="1">INDIRECT(ADDRESS(ROW(),Controls!#REF!+105))</f>
        <v>#REF!</v>
      </c>
      <c r="GV2368" s="9" t="e">
        <f ca="1">INDIRECT(ADDRESS(ROW(),Controls!#REF!+120))</f>
        <v>#REF!</v>
      </c>
      <c r="GW2368" s="9" t="e">
        <f ca="1">INDIRECT(ADDRESS(ROW(),Controls!#REF!+15))</f>
        <v>#REF!</v>
      </c>
      <c r="GX2368" s="9" t="e">
        <f ca="1">INDIRECT(ADDRESS(ROW(),Controls!#REF!+135))</f>
        <v>#REF!</v>
      </c>
      <c r="HJ2368" s="9" t="e">
        <f t="shared" ca="1" si="216"/>
        <v>#REF!</v>
      </c>
      <c r="HK2368" s="9" t="e">
        <f t="shared" ca="1" si="217"/>
        <v>#REF!</v>
      </c>
      <c r="HL2368" s="9" t="e">
        <f t="shared" ca="1" si="218"/>
        <v>#REF!</v>
      </c>
      <c r="HM2368" s="9" t="e">
        <f t="shared" ca="1" si="219"/>
        <v>#REF!</v>
      </c>
      <c r="HN2368" s="9" t="e">
        <f ca="1">SQRT($GS2368*(1-$GS2368/Controls!$D$15))</f>
        <v>#REF!</v>
      </c>
      <c r="HO2368" s="9" t="e">
        <f t="shared" ca="1" si="220"/>
        <v>#REF!</v>
      </c>
      <c r="HP2368" s="9" t="e">
        <f t="shared" ca="1" si="221"/>
        <v>#REF!</v>
      </c>
      <c r="HQ2368" s="9" t="e">
        <f ca="1">IF($GV2368=0,NA(),($GX2368*Controls!#REF!))</f>
        <v>#REF!</v>
      </c>
    </row>
    <row r="2369" spans="198:225" x14ac:dyDescent="0.25">
      <c r="GP2369" s="9" t="e">
        <f ca="1">INDIRECT(ADDRESS(ROW(),Controls!#REF!+30))</f>
        <v>#REF!</v>
      </c>
      <c r="GQ2369" s="9" t="e">
        <f ca="1">INDIRECT(ADDRESS(ROW(),Controls!#REF!+45))</f>
        <v>#REF!</v>
      </c>
      <c r="GR2369" s="9" t="e">
        <f ca="1">INDIRECT(ADDRESS(ROW(),Controls!#REF!+60))</f>
        <v>#REF!</v>
      </c>
      <c r="GS2369" s="9" t="e">
        <f ca="1">INDIRECT(ADDRESS(ROW(),Controls!#REF!+75))</f>
        <v>#REF!</v>
      </c>
      <c r="GT2369" s="9" t="e">
        <f ca="1">INDIRECT(ADDRESS(ROW(),Controls!#REF!+90))</f>
        <v>#REF!</v>
      </c>
      <c r="GU2369" s="9" t="e">
        <f ca="1">INDIRECT(ADDRESS(ROW(),Controls!#REF!+105))</f>
        <v>#REF!</v>
      </c>
      <c r="GV2369" s="9" t="e">
        <f ca="1">INDIRECT(ADDRESS(ROW(),Controls!#REF!+120))</f>
        <v>#REF!</v>
      </c>
      <c r="GW2369" s="9" t="e">
        <f ca="1">INDIRECT(ADDRESS(ROW(),Controls!#REF!+15))</f>
        <v>#REF!</v>
      </c>
      <c r="GX2369" s="9" t="e">
        <f ca="1">INDIRECT(ADDRESS(ROW(),Controls!#REF!+135))</f>
        <v>#REF!</v>
      </c>
      <c r="HJ2369" s="9" t="e">
        <f t="shared" ref="HJ2369:HJ2432" ca="1" si="222">IF($GV2369=0,NA(),MAX($GP2369,0.01)/$GQ2369)</f>
        <v>#REF!</v>
      </c>
      <c r="HK2369" s="9" t="e">
        <f t="shared" ref="HK2369:HK2432" ca="1" si="223">IF($GV2369=0,NA(),($GP2369-$GQ2369)/$GV2369)</f>
        <v>#REF!</v>
      </c>
      <c r="HL2369" s="9" t="e">
        <f t="shared" ref="HL2369:HL2432" ca="1" si="224">IF($GV2369=0,NA(),MAX($GU2369/$GT2369,0.01))</f>
        <v>#REF!</v>
      </c>
      <c r="HM2369" s="9" t="e">
        <f t="shared" ref="HM2369:HM2432" ca="1" si="225">IF($GV2369=0,NA(),($GU2369-$GT2369)/$GV2369)</f>
        <v>#REF!</v>
      </c>
      <c r="HN2369" s="9" t="e">
        <f ca="1">SQRT($GS2369*(1-$GS2369/Controls!$D$15))</f>
        <v>#REF!</v>
      </c>
      <c r="HO2369" s="9" t="e">
        <f t="shared" ref="HO2369:HO2432" ca="1" si="226">IF($HN2369=0,0,$GR2369/$HN2369)</f>
        <v>#REF!</v>
      </c>
      <c r="HP2369" s="9" t="e">
        <f t="shared" ref="HP2369:HP2432" ca="1" si="227">IF($GV2369=0,NA(),$GW2369/$GV2369)</f>
        <v>#REF!</v>
      </c>
      <c r="HQ2369" s="9" t="e">
        <f ca="1">IF($GV2369=0,NA(),($GX2369*Controls!#REF!))</f>
        <v>#REF!</v>
      </c>
    </row>
    <row r="2370" spans="198:225" x14ac:dyDescent="0.25">
      <c r="GP2370" s="9" t="e">
        <f ca="1">INDIRECT(ADDRESS(ROW(),Controls!#REF!+30))</f>
        <v>#REF!</v>
      </c>
      <c r="GQ2370" s="9" t="e">
        <f ca="1">INDIRECT(ADDRESS(ROW(),Controls!#REF!+45))</f>
        <v>#REF!</v>
      </c>
      <c r="GR2370" s="9" t="e">
        <f ca="1">INDIRECT(ADDRESS(ROW(),Controls!#REF!+60))</f>
        <v>#REF!</v>
      </c>
      <c r="GS2370" s="9" t="e">
        <f ca="1">INDIRECT(ADDRESS(ROW(),Controls!#REF!+75))</f>
        <v>#REF!</v>
      </c>
      <c r="GT2370" s="9" t="e">
        <f ca="1">INDIRECT(ADDRESS(ROW(),Controls!#REF!+90))</f>
        <v>#REF!</v>
      </c>
      <c r="GU2370" s="9" t="e">
        <f ca="1">INDIRECT(ADDRESS(ROW(),Controls!#REF!+105))</f>
        <v>#REF!</v>
      </c>
      <c r="GV2370" s="9" t="e">
        <f ca="1">INDIRECT(ADDRESS(ROW(),Controls!#REF!+120))</f>
        <v>#REF!</v>
      </c>
      <c r="GW2370" s="9" t="e">
        <f ca="1">INDIRECT(ADDRESS(ROW(),Controls!#REF!+15))</f>
        <v>#REF!</v>
      </c>
      <c r="GX2370" s="9" t="e">
        <f ca="1">INDIRECT(ADDRESS(ROW(),Controls!#REF!+135))</f>
        <v>#REF!</v>
      </c>
      <c r="HJ2370" s="9" t="e">
        <f t="shared" ca="1" si="222"/>
        <v>#REF!</v>
      </c>
      <c r="HK2370" s="9" t="e">
        <f t="shared" ca="1" si="223"/>
        <v>#REF!</v>
      </c>
      <c r="HL2370" s="9" t="e">
        <f t="shared" ca="1" si="224"/>
        <v>#REF!</v>
      </c>
      <c r="HM2370" s="9" t="e">
        <f t="shared" ca="1" si="225"/>
        <v>#REF!</v>
      </c>
      <c r="HN2370" s="9" t="e">
        <f ca="1">SQRT($GS2370*(1-$GS2370/Controls!$D$15))</f>
        <v>#REF!</v>
      </c>
      <c r="HO2370" s="9" t="e">
        <f t="shared" ca="1" si="226"/>
        <v>#REF!</v>
      </c>
      <c r="HP2370" s="9" t="e">
        <f t="shared" ca="1" si="227"/>
        <v>#REF!</v>
      </c>
      <c r="HQ2370" s="9" t="e">
        <f ca="1">IF($GV2370=0,NA(),($GX2370*Controls!#REF!))</f>
        <v>#REF!</v>
      </c>
    </row>
    <row r="2371" spans="198:225" x14ac:dyDescent="0.25">
      <c r="GP2371" s="9" t="e">
        <f ca="1">INDIRECT(ADDRESS(ROW(),Controls!#REF!+30))</f>
        <v>#REF!</v>
      </c>
      <c r="GQ2371" s="9" t="e">
        <f ca="1">INDIRECT(ADDRESS(ROW(),Controls!#REF!+45))</f>
        <v>#REF!</v>
      </c>
      <c r="GR2371" s="9" t="e">
        <f ca="1">INDIRECT(ADDRESS(ROW(),Controls!#REF!+60))</f>
        <v>#REF!</v>
      </c>
      <c r="GS2371" s="9" t="e">
        <f ca="1">INDIRECT(ADDRESS(ROW(),Controls!#REF!+75))</f>
        <v>#REF!</v>
      </c>
      <c r="GT2371" s="9" t="e">
        <f ca="1">INDIRECT(ADDRESS(ROW(),Controls!#REF!+90))</f>
        <v>#REF!</v>
      </c>
      <c r="GU2371" s="9" t="e">
        <f ca="1">INDIRECT(ADDRESS(ROW(),Controls!#REF!+105))</f>
        <v>#REF!</v>
      </c>
      <c r="GV2371" s="9" t="e">
        <f ca="1">INDIRECT(ADDRESS(ROW(),Controls!#REF!+120))</f>
        <v>#REF!</v>
      </c>
      <c r="GW2371" s="9" t="e">
        <f ca="1">INDIRECT(ADDRESS(ROW(),Controls!#REF!+15))</f>
        <v>#REF!</v>
      </c>
      <c r="GX2371" s="9" t="e">
        <f ca="1">INDIRECT(ADDRESS(ROW(),Controls!#REF!+135))</f>
        <v>#REF!</v>
      </c>
      <c r="HJ2371" s="9" t="e">
        <f t="shared" ca="1" si="222"/>
        <v>#REF!</v>
      </c>
      <c r="HK2371" s="9" t="e">
        <f t="shared" ca="1" si="223"/>
        <v>#REF!</v>
      </c>
      <c r="HL2371" s="9" t="e">
        <f t="shared" ca="1" si="224"/>
        <v>#REF!</v>
      </c>
      <c r="HM2371" s="9" t="e">
        <f t="shared" ca="1" si="225"/>
        <v>#REF!</v>
      </c>
      <c r="HN2371" s="9" t="e">
        <f ca="1">SQRT($GS2371*(1-$GS2371/Controls!$D$15))</f>
        <v>#REF!</v>
      </c>
      <c r="HO2371" s="9" t="e">
        <f t="shared" ca="1" si="226"/>
        <v>#REF!</v>
      </c>
      <c r="HP2371" s="9" t="e">
        <f t="shared" ca="1" si="227"/>
        <v>#REF!</v>
      </c>
      <c r="HQ2371" s="9" t="e">
        <f ca="1">IF($GV2371=0,NA(),($GX2371*Controls!#REF!))</f>
        <v>#REF!</v>
      </c>
    </row>
    <row r="2372" spans="198:225" x14ac:dyDescent="0.25">
      <c r="GP2372" s="9" t="e">
        <f ca="1">INDIRECT(ADDRESS(ROW(),Controls!#REF!+30))</f>
        <v>#REF!</v>
      </c>
      <c r="GQ2372" s="9" t="e">
        <f ca="1">INDIRECT(ADDRESS(ROW(),Controls!#REF!+45))</f>
        <v>#REF!</v>
      </c>
      <c r="GR2372" s="9" t="e">
        <f ca="1">INDIRECT(ADDRESS(ROW(),Controls!#REF!+60))</f>
        <v>#REF!</v>
      </c>
      <c r="GS2372" s="9" t="e">
        <f ca="1">INDIRECT(ADDRESS(ROW(),Controls!#REF!+75))</f>
        <v>#REF!</v>
      </c>
      <c r="GT2372" s="9" t="e">
        <f ca="1">INDIRECT(ADDRESS(ROW(),Controls!#REF!+90))</f>
        <v>#REF!</v>
      </c>
      <c r="GU2372" s="9" t="e">
        <f ca="1">INDIRECT(ADDRESS(ROW(),Controls!#REF!+105))</f>
        <v>#REF!</v>
      </c>
      <c r="GV2372" s="9" t="e">
        <f ca="1">INDIRECT(ADDRESS(ROW(),Controls!#REF!+120))</f>
        <v>#REF!</v>
      </c>
      <c r="GW2372" s="9" t="e">
        <f ca="1">INDIRECT(ADDRESS(ROW(),Controls!#REF!+15))</f>
        <v>#REF!</v>
      </c>
      <c r="GX2372" s="9" t="e">
        <f ca="1">INDIRECT(ADDRESS(ROW(),Controls!#REF!+135))</f>
        <v>#REF!</v>
      </c>
      <c r="HJ2372" s="9" t="e">
        <f t="shared" ca="1" si="222"/>
        <v>#REF!</v>
      </c>
      <c r="HK2372" s="9" t="e">
        <f t="shared" ca="1" si="223"/>
        <v>#REF!</v>
      </c>
      <c r="HL2372" s="9" t="e">
        <f t="shared" ca="1" si="224"/>
        <v>#REF!</v>
      </c>
      <c r="HM2372" s="9" t="e">
        <f t="shared" ca="1" si="225"/>
        <v>#REF!</v>
      </c>
      <c r="HN2372" s="9" t="e">
        <f ca="1">SQRT($GS2372*(1-$GS2372/Controls!$D$15))</f>
        <v>#REF!</v>
      </c>
      <c r="HO2372" s="9" t="e">
        <f t="shared" ca="1" si="226"/>
        <v>#REF!</v>
      </c>
      <c r="HP2372" s="9" t="e">
        <f t="shared" ca="1" si="227"/>
        <v>#REF!</v>
      </c>
      <c r="HQ2372" s="9" t="e">
        <f ca="1">IF($GV2372=0,NA(),($GX2372*Controls!#REF!))</f>
        <v>#REF!</v>
      </c>
    </row>
    <row r="2373" spans="198:225" x14ac:dyDescent="0.25">
      <c r="GP2373" s="9" t="e">
        <f ca="1">INDIRECT(ADDRESS(ROW(),Controls!#REF!+30))</f>
        <v>#REF!</v>
      </c>
      <c r="GQ2373" s="9" t="e">
        <f ca="1">INDIRECT(ADDRESS(ROW(),Controls!#REF!+45))</f>
        <v>#REF!</v>
      </c>
      <c r="GR2373" s="9" t="e">
        <f ca="1">INDIRECT(ADDRESS(ROW(),Controls!#REF!+60))</f>
        <v>#REF!</v>
      </c>
      <c r="GS2373" s="9" t="e">
        <f ca="1">INDIRECT(ADDRESS(ROW(),Controls!#REF!+75))</f>
        <v>#REF!</v>
      </c>
      <c r="GT2373" s="9" t="e">
        <f ca="1">INDIRECT(ADDRESS(ROW(),Controls!#REF!+90))</f>
        <v>#REF!</v>
      </c>
      <c r="GU2373" s="9" t="e">
        <f ca="1">INDIRECT(ADDRESS(ROW(),Controls!#REF!+105))</f>
        <v>#REF!</v>
      </c>
      <c r="GV2373" s="9" t="e">
        <f ca="1">INDIRECT(ADDRESS(ROW(),Controls!#REF!+120))</f>
        <v>#REF!</v>
      </c>
      <c r="GW2373" s="9" t="e">
        <f ca="1">INDIRECT(ADDRESS(ROW(),Controls!#REF!+15))</f>
        <v>#REF!</v>
      </c>
      <c r="GX2373" s="9" t="e">
        <f ca="1">INDIRECT(ADDRESS(ROW(),Controls!#REF!+135))</f>
        <v>#REF!</v>
      </c>
      <c r="HJ2373" s="9" t="e">
        <f t="shared" ca="1" si="222"/>
        <v>#REF!</v>
      </c>
      <c r="HK2373" s="9" t="e">
        <f t="shared" ca="1" si="223"/>
        <v>#REF!</v>
      </c>
      <c r="HL2373" s="9" t="e">
        <f t="shared" ca="1" si="224"/>
        <v>#REF!</v>
      </c>
      <c r="HM2373" s="9" t="e">
        <f t="shared" ca="1" si="225"/>
        <v>#REF!</v>
      </c>
      <c r="HN2373" s="9" t="e">
        <f ca="1">SQRT($GS2373*(1-$GS2373/Controls!$D$15))</f>
        <v>#REF!</v>
      </c>
      <c r="HO2373" s="9" t="e">
        <f t="shared" ca="1" si="226"/>
        <v>#REF!</v>
      </c>
      <c r="HP2373" s="9" t="e">
        <f t="shared" ca="1" si="227"/>
        <v>#REF!</v>
      </c>
      <c r="HQ2373" s="9" t="e">
        <f ca="1">IF($GV2373=0,NA(),($GX2373*Controls!#REF!))</f>
        <v>#REF!</v>
      </c>
    </row>
    <row r="2374" spans="198:225" x14ac:dyDescent="0.25">
      <c r="GP2374" s="9" t="e">
        <f ca="1">INDIRECT(ADDRESS(ROW(),Controls!#REF!+30))</f>
        <v>#REF!</v>
      </c>
      <c r="GQ2374" s="9" t="e">
        <f ca="1">INDIRECT(ADDRESS(ROW(),Controls!#REF!+45))</f>
        <v>#REF!</v>
      </c>
      <c r="GR2374" s="9" t="e">
        <f ca="1">INDIRECT(ADDRESS(ROW(),Controls!#REF!+60))</f>
        <v>#REF!</v>
      </c>
      <c r="GS2374" s="9" t="e">
        <f ca="1">INDIRECT(ADDRESS(ROW(),Controls!#REF!+75))</f>
        <v>#REF!</v>
      </c>
      <c r="GT2374" s="9" t="e">
        <f ca="1">INDIRECT(ADDRESS(ROW(),Controls!#REF!+90))</f>
        <v>#REF!</v>
      </c>
      <c r="GU2374" s="9" t="e">
        <f ca="1">INDIRECT(ADDRESS(ROW(),Controls!#REF!+105))</f>
        <v>#REF!</v>
      </c>
      <c r="GV2374" s="9" t="e">
        <f ca="1">INDIRECT(ADDRESS(ROW(),Controls!#REF!+120))</f>
        <v>#REF!</v>
      </c>
      <c r="GW2374" s="9" t="e">
        <f ca="1">INDIRECT(ADDRESS(ROW(),Controls!#REF!+15))</f>
        <v>#REF!</v>
      </c>
      <c r="GX2374" s="9" t="e">
        <f ca="1">INDIRECT(ADDRESS(ROW(),Controls!#REF!+135))</f>
        <v>#REF!</v>
      </c>
      <c r="HJ2374" s="9" t="e">
        <f t="shared" ca="1" si="222"/>
        <v>#REF!</v>
      </c>
      <c r="HK2374" s="9" t="e">
        <f t="shared" ca="1" si="223"/>
        <v>#REF!</v>
      </c>
      <c r="HL2374" s="9" t="e">
        <f t="shared" ca="1" si="224"/>
        <v>#REF!</v>
      </c>
      <c r="HM2374" s="9" t="e">
        <f t="shared" ca="1" si="225"/>
        <v>#REF!</v>
      </c>
      <c r="HN2374" s="9" t="e">
        <f ca="1">SQRT($GS2374*(1-$GS2374/Controls!$D$15))</f>
        <v>#REF!</v>
      </c>
      <c r="HO2374" s="9" t="e">
        <f t="shared" ca="1" si="226"/>
        <v>#REF!</v>
      </c>
      <c r="HP2374" s="9" t="e">
        <f t="shared" ca="1" si="227"/>
        <v>#REF!</v>
      </c>
      <c r="HQ2374" s="9" t="e">
        <f ca="1">IF($GV2374=0,NA(),($GX2374*Controls!#REF!))</f>
        <v>#REF!</v>
      </c>
    </row>
    <row r="2375" spans="198:225" x14ac:dyDescent="0.25">
      <c r="GP2375" s="9" t="e">
        <f ca="1">INDIRECT(ADDRESS(ROW(),Controls!#REF!+30))</f>
        <v>#REF!</v>
      </c>
      <c r="GQ2375" s="9" t="e">
        <f ca="1">INDIRECT(ADDRESS(ROW(),Controls!#REF!+45))</f>
        <v>#REF!</v>
      </c>
      <c r="GR2375" s="9" t="e">
        <f ca="1">INDIRECT(ADDRESS(ROW(),Controls!#REF!+60))</f>
        <v>#REF!</v>
      </c>
      <c r="GS2375" s="9" t="e">
        <f ca="1">INDIRECT(ADDRESS(ROW(),Controls!#REF!+75))</f>
        <v>#REF!</v>
      </c>
      <c r="GT2375" s="9" t="e">
        <f ca="1">INDIRECT(ADDRESS(ROW(),Controls!#REF!+90))</f>
        <v>#REF!</v>
      </c>
      <c r="GU2375" s="9" t="e">
        <f ca="1">INDIRECT(ADDRESS(ROW(),Controls!#REF!+105))</f>
        <v>#REF!</v>
      </c>
      <c r="GV2375" s="9" t="e">
        <f ca="1">INDIRECT(ADDRESS(ROW(),Controls!#REF!+120))</f>
        <v>#REF!</v>
      </c>
      <c r="GW2375" s="9" t="e">
        <f ca="1">INDIRECT(ADDRESS(ROW(),Controls!#REF!+15))</f>
        <v>#REF!</v>
      </c>
      <c r="GX2375" s="9" t="e">
        <f ca="1">INDIRECT(ADDRESS(ROW(),Controls!#REF!+135))</f>
        <v>#REF!</v>
      </c>
      <c r="HJ2375" s="9" t="e">
        <f t="shared" ca="1" si="222"/>
        <v>#REF!</v>
      </c>
      <c r="HK2375" s="9" t="e">
        <f t="shared" ca="1" si="223"/>
        <v>#REF!</v>
      </c>
      <c r="HL2375" s="9" t="e">
        <f t="shared" ca="1" si="224"/>
        <v>#REF!</v>
      </c>
      <c r="HM2375" s="9" t="e">
        <f t="shared" ca="1" si="225"/>
        <v>#REF!</v>
      </c>
      <c r="HN2375" s="9" t="e">
        <f ca="1">SQRT($GS2375*(1-$GS2375/Controls!$D$15))</f>
        <v>#REF!</v>
      </c>
      <c r="HO2375" s="9" t="e">
        <f t="shared" ca="1" si="226"/>
        <v>#REF!</v>
      </c>
      <c r="HP2375" s="9" t="e">
        <f t="shared" ca="1" si="227"/>
        <v>#REF!</v>
      </c>
      <c r="HQ2375" s="9" t="e">
        <f ca="1">IF($GV2375=0,NA(),($GX2375*Controls!#REF!))</f>
        <v>#REF!</v>
      </c>
    </row>
    <row r="2376" spans="198:225" x14ac:dyDescent="0.25">
      <c r="GP2376" s="9" t="e">
        <f ca="1">INDIRECT(ADDRESS(ROW(),Controls!#REF!+30))</f>
        <v>#REF!</v>
      </c>
      <c r="GQ2376" s="9" t="e">
        <f ca="1">INDIRECT(ADDRESS(ROW(),Controls!#REF!+45))</f>
        <v>#REF!</v>
      </c>
      <c r="GR2376" s="9" t="e">
        <f ca="1">INDIRECT(ADDRESS(ROW(),Controls!#REF!+60))</f>
        <v>#REF!</v>
      </c>
      <c r="GS2376" s="9" t="e">
        <f ca="1">INDIRECT(ADDRESS(ROW(),Controls!#REF!+75))</f>
        <v>#REF!</v>
      </c>
      <c r="GT2376" s="9" t="e">
        <f ca="1">INDIRECT(ADDRESS(ROW(),Controls!#REF!+90))</f>
        <v>#REF!</v>
      </c>
      <c r="GU2376" s="9" t="e">
        <f ca="1">INDIRECT(ADDRESS(ROW(),Controls!#REF!+105))</f>
        <v>#REF!</v>
      </c>
      <c r="GV2376" s="9" t="e">
        <f ca="1">INDIRECT(ADDRESS(ROW(),Controls!#REF!+120))</f>
        <v>#REF!</v>
      </c>
      <c r="GW2376" s="9" t="e">
        <f ca="1">INDIRECT(ADDRESS(ROW(),Controls!#REF!+15))</f>
        <v>#REF!</v>
      </c>
      <c r="GX2376" s="9" t="e">
        <f ca="1">INDIRECT(ADDRESS(ROW(),Controls!#REF!+135))</f>
        <v>#REF!</v>
      </c>
      <c r="HJ2376" s="9" t="e">
        <f t="shared" ca="1" si="222"/>
        <v>#REF!</v>
      </c>
      <c r="HK2376" s="9" t="e">
        <f t="shared" ca="1" si="223"/>
        <v>#REF!</v>
      </c>
      <c r="HL2376" s="9" t="e">
        <f t="shared" ca="1" si="224"/>
        <v>#REF!</v>
      </c>
      <c r="HM2376" s="9" t="e">
        <f t="shared" ca="1" si="225"/>
        <v>#REF!</v>
      </c>
      <c r="HN2376" s="9" t="e">
        <f ca="1">SQRT($GS2376*(1-$GS2376/Controls!$D$15))</f>
        <v>#REF!</v>
      </c>
      <c r="HO2376" s="9" t="e">
        <f t="shared" ca="1" si="226"/>
        <v>#REF!</v>
      </c>
      <c r="HP2376" s="9" t="e">
        <f t="shared" ca="1" si="227"/>
        <v>#REF!</v>
      </c>
      <c r="HQ2376" s="9" t="e">
        <f ca="1">IF($GV2376=0,NA(),($GX2376*Controls!#REF!))</f>
        <v>#REF!</v>
      </c>
    </row>
    <row r="2377" spans="198:225" x14ac:dyDescent="0.25">
      <c r="GP2377" s="9" t="e">
        <f ca="1">INDIRECT(ADDRESS(ROW(),Controls!#REF!+30))</f>
        <v>#REF!</v>
      </c>
      <c r="GQ2377" s="9" t="e">
        <f ca="1">INDIRECT(ADDRESS(ROW(),Controls!#REF!+45))</f>
        <v>#REF!</v>
      </c>
      <c r="GR2377" s="9" t="e">
        <f ca="1">INDIRECT(ADDRESS(ROW(),Controls!#REF!+60))</f>
        <v>#REF!</v>
      </c>
      <c r="GS2377" s="9" t="e">
        <f ca="1">INDIRECT(ADDRESS(ROW(),Controls!#REF!+75))</f>
        <v>#REF!</v>
      </c>
      <c r="GT2377" s="9" t="e">
        <f ca="1">INDIRECT(ADDRESS(ROW(),Controls!#REF!+90))</f>
        <v>#REF!</v>
      </c>
      <c r="GU2377" s="9" t="e">
        <f ca="1">INDIRECT(ADDRESS(ROW(),Controls!#REF!+105))</f>
        <v>#REF!</v>
      </c>
      <c r="GV2377" s="9" t="e">
        <f ca="1">INDIRECT(ADDRESS(ROW(),Controls!#REF!+120))</f>
        <v>#REF!</v>
      </c>
      <c r="GW2377" s="9" t="e">
        <f ca="1">INDIRECT(ADDRESS(ROW(),Controls!#REF!+15))</f>
        <v>#REF!</v>
      </c>
      <c r="GX2377" s="9" t="e">
        <f ca="1">INDIRECT(ADDRESS(ROW(),Controls!#REF!+135))</f>
        <v>#REF!</v>
      </c>
      <c r="HJ2377" s="9" t="e">
        <f t="shared" ca="1" si="222"/>
        <v>#REF!</v>
      </c>
      <c r="HK2377" s="9" t="e">
        <f t="shared" ca="1" si="223"/>
        <v>#REF!</v>
      </c>
      <c r="HL2377" s="9" t="e">
        <f t="shared" ca="1" si="224"/>
        <v>#REF!</v>
      </c>
      <c r="HM2377" s="9" t="e">
        <f t="shared" ca="1" si="225"/>
        <v>#REF!</v>
      </c>
      <c r="HN2377" s="9" t="e">
        <f ca="1">SQRT($GS2377*(1-$GS2377/Controls!$D$15))</f>
        <v>#REF!</v>
      </c>
      <c r="HO2377" s="9" t="e">
        <f t="shared" ca="1" si="226"/>
        <v>#REF!</v>
      </c>
      <c r="HP2377" s="9" t="e">
        <f t="shared" ca="1" si="227"/>
        <v>#REF!</v>
      </c>
      <c r="HQ2377" s="9" t="e">
        <f ca="1">IF($GV2377=0,NA(),($GX2377*Controls!#REF!))</f>
        <v>#REF!</v>
      </c>
    </row>
    <row r="2378" spans="198:225" x14ac:dyDescent="0.25">
      <c r="GP2378" s="9" t="e">
        <f ca="1">INDIRECT(ADDRESS(ROW(),Controls!#REF!+30))</f>
        <v>#REF!</v>
      </c>
      <c r="GQ2378" s="9" t="e">
        <f ca="1">INDIRECT(ADDRESS(ROW(),Controls!#REF!+45))</f>
        <v>#REF!</v>
      </c>
      <c r="GR2378" s="9" t="e">
        <f ca="1">INDIRECT(ADDRESS(ROW(),Controls!#REF!+60))</f>
        <v>#REF!</v>
      </c>
      <c r="GS2378" s="9" t="e">
        <f ca="1">INDIRECT(ADDRESS(ROW(),Controls!#REF!+75))</f>
        <v>#REF!</v>
      </c>
      <c r="GT2378" s="9" t="e">
        <f ca="1">INDIRECT(ADDRESS(ROW(),Controls!#REF!+90))</f>
        <v>#REF!</v>
      </c>
      <c r="GU2378" s="9" t="e">
        <f ca="1">INDIRECT(ADDRESS(ROW(),Controls!#REF!+105))</f>
        <v>#REF!</v>
      </c>
      <c r="GV2378" s="9" t="e">
        <f ca="1">INDIRECT(ADDRESS(ROW(),Controls!#REF!+120))</f>
        <v>#REF!</v>
      </c>
      <c r="GW2378" s="9" t="e">
        <f ca="1">INDIRECT(ADDRESS(ROW(),Controls!#REF!+15))</f>
        <v>#REF!</v>
      </c>
      <c r="GX2378" s="9" t="e">
        <f ca="1">INDIRECT(ADDRESS(ROW(),Controls!#REF!+135))</f>
        <v>#REF!</v>
      </c>
      <c r="HJ2378" s="9" t="e">
        <f t="shared" ca="1" si="222"/>
        <v>#REF!</v>
      </c>
      <c r="HK2378" s="9" t="e">
        <f t="shared" ca="1" si="223"/>
        <v>#REF!</v>
      </c>
      <c r="HL2378" s="9" t="e">
        <f t="shared" ca="1" si="224"/>
        <v>#REF!</v>
      </c>
      <c r="HM2378" s="9" t="e">
        <f t="shared" ca="1" si="225"/>
        <v>#REF!</v>
      </c>
      <c r="HN2378" s="9" t="e">
        <f ca="1">SQRT($GS2378*(1-$GS2378/Controls!$D$15))</f>
        <v>#REF!</v>
      </c>
      <c r="HO2378" s="9" t="e">
        <f t="shared" ca="1" si="226"/>
        <v>#REF!</v>
      </c>
      <c r="HP2378" s="9" t="e">
        <f t="shared" ca="1" si="227"/>
        <v>#REF!</v>
      </c>
      <c r="HQ2378" s="9" t="e">
        <f ca="1">IF($GV2378=0,NA(),($GX2378*Controls!#REF!))</f>
        <v>#REF!</v>
      </c>
    </row>
    <row r="2379" spans="198:225" x14ac:dyDescent="0.25">
      <c r="GP2379" s="9" t="e">
        <f ca="1">INDIRECT(ADDRESS(ROW(),Controls!#REF!+30))</f>
        <v>#REF!</v>
      </c>
      <c r="GQ2379" s="9" t="e">
        <f ca="1">INDIRECT(ADDRESS(ROW(),Controls!#REF!+45))</f>
        <v>#REF!</v>
      </c>
      <c r="GR2379" s="9" t="e">
        <f ca="1">INDIRECT(ADDRESS(ROW(),Controls!#REF!+60))</f>
        <v>#REF!</v>
      </c>
      <c r="GS2379" s="9" t="e">
        <f ca="1">INDIRECT(ADDRESS(ROW(),Controls!#REF!+75))</f>
        <v>#REF!</v>
      </c>
      <c r="GT2379" s="9" t="e">
        <f ca="1">INDIRECT(ADDRESS(ROW(),Controls!#REF!+90))</f>
        <v>#REF!</v>
      </c>
      <c r="GU2379" s="9" t="e">
        <f ca="1">INDIRECT(ADDRESS(ROW(),Controls!#REF!+105))</f>
        <v>#REF!</v>
      </c>
      <c r="GV2379" s="9" t="e">
        <f ca="1">INDIRECT(ADDRESS(ROW(),Controls!#REF!+120))</f>
        <v>#REF!</v>
      </c>
      <c r="GW2379" s="9" t="e">
        <f ca="1">INDIRECT(ADDRESS(ROW(),Controls!#REF!+15))</f>
        <v>#REF!</v>
      </c>
      <c r="GX2379" s="9" t="e">
        <f ca="1">INDIRECT(ADDRESS(ROW(),Controls!#REF!+135))</f>
        <v>#REF!</v>
      </c>
      <c r="HJ2379" s="9" t="e">
        <f t="shared" ca="1" si="222"/>
        <v>#REF!</v>
      </c>
      <c r="HK2379" s="9" t="e">
        <f t="shared" ca="1" si="223"/>
        <v>#REF!</v>
      </c>
      <c r="HL2379" s="9" t="e">
        <f t="shared" ca="1" si="224"/>
        <v>#REF!</v>
      </c>
      <c r="HM2379" s="9" t="e">
        <f t="shared" ca="1" si="225"/>
        <v>#REF!</v>
      </c>
      <c r="HN2379" s="9" t="e">
        <f ca="1">SQRT($GS2379*(1-$GS2379/Controls!$D$15))</f>
        <v>#REF!</v>
      </c>
      <c r="HO2379" s="9" t="e">
        <f t="shared" ca="1" si="226"/>
        <v>#REF!</v>
      </c>
      <c r="HP2379" s="9" t="e">
        <f t="shared" ca="1" si="227"/>
        <v>#REF!</v>
      </c>
      <c r="HQ2379" s="9" t="e">
        <f ca="1">IF($GV2379=0,NA(),($GX2379*Controls!#REF!))</f>
        <v>#REF!</v>
      </c>
    </row>
    <row r="2380" spans="198:225" x14ac:dyDescent="0.25">
      <c r="GP2380" s="9" t="e">
        <f ca="1">INDIRECT(ADDRESS(ROW(),Controls!#REF!+30))</f>
        <v>#REF!</v>
      </c>
      <c r="GQ2380" s="9" t="e">
        <f ca="1">INDIRECT(ADDRESS(ROW(),Controls!#REF!+45))</f>
        <v>#REF!</v>
      </c>
      <c r="GR2380" s="9" t="e">
        <f ca="1">INDIRECT(ADDRESS(ROW(),Controls!#REF!+60))</f>
        <v>#REF!</v>
      </c>
      <c r="GS2380" s="9" t="e">
        <f ca="1">INDIRECT(ADDRESS(ROW(),Controls!#REF!+75))</f>
        <v>#REF!</v>
      </c>
      <c r="GT2380" s="9" t="e">
        <f ca="1">INDIRECT(ADDRESS(ROW(),Controls!#REF!+90))</f>
        <v>#REF!</v>
      </c>
      <c r="GU2380" s="9" t="e">
        <f ca="1">INDIRECT(ADDRESS(ROW(),Controls!#REF!+105))</f>
        <v>#REF!</v>
      </c>
      <c r="GV2380" s="9" t="e">
        <f ca="1">INDIRECT(ADDRESS(ROW(),Controls!#REF!+120))</f>
        <v>#REF!</v>
      </c>
      <c r="GW2380" s="9" t="e">
        <f ca="1">INDIRECT(ADDRESS(ROW(),Controls!#REF!+15))</f>
        <v>#REF!</v>
      </c>
      <c r="GX2380" s="9" t="e">
        <f ca="1">INDIRECT(ADDRESS(ROW(),Controls!#REF!+135))</f>
        <v>#REF!</v>
      </c>
      <c r="HJ2380" s="9" t="e">
        <f t="shared" ca="1" si="222"/>
        <v>#REF!</v>
      </c>
      <c r="HK2380" s="9" t="e">
        <f t="shared" ca="1" si="223"/>
        <v>#REF!</v>
      </c>
      <c r="HL2380" s="9" t="e">
        <f t="shared" ca="1" si="224"/>
        <v>#REF!</v>
      </c>
      <c r="HM2380" s="9" t="e">
        <f t="shared" ca="1" si="225"/>
        <v>#REF!</v>
      </c>
      <c r="HN2380" s="9" t="e">
        <f ca="1">SQRT($GS2380*(1-$GS2380/Controls!$D$15))</f>
        <v>#REF!</v>
      </c>
      <c r="HO2380" s="9" t="e">
        <f t="shared" ca="1" si="226"/>
        <v>#REF!</v>
      </c>
      <c r="HP2380" s="9" t="e">
        <f t="shared" ca="1" si="227"/>
        <v>#REF!</v>
      </c>
      <c r="HQ2380" s="9" t="e">
        <f ca="1">IF($GV2380=0,NA(),($GX2380*Controls!#REF!))</f>
        <v>#REF!</v>
      </c>
    </row>
    <row r="2381" spans="198:225" x14ac:dyDescent="0.25">
      <c r="GP2381" s="9" t="e">
        <f ca="1">INDIRECT(ADDRESS(ROW(),Controls!#REF!+30))</f>
        <v>#REF!</v>
      </c>
      <c r="GQ2381" s="9" t="e">
        <f ca="1">INDIRECT(ADDRESS(ROW(),Controls!#REF!+45))</f>
        <v>#REF!</v>
      </c>
      <c r="GR2381" s="9" t="e">
        <f ca="1">INDIRECT(ADDRESS(ROW(),Controls!#REF!+60))</f>
        <v>#REF!</v>
      </c>
      <c r="GS2381" s="9" t="e">
        <f ca="1">INDIRECT(ADDRESS(ROW(),Controls!#REF!+75))</f>
        <v>#REF!</v>
      </c>
      <c r="GT2381" s="9" t="e">
        <f ca="1">INDIRECT(ADDRESS(ROW(),Controls!#REF!+90))</f>
        <v>#REF!</v>
      </c>
      <c r="GU2381" s="9" t="e">
        <f ca="1">INDIRECT(ADDRESS(ROW(),Controls!#REF!+105))</f>
        <v>#REF!</v>
      </c>
      <c r="GV2381" s="9" t="e">
        <f ca="1">INDIRECT(ADDRESS(ROW(),Controls!#REF!+120))</f>
        <v>#REF!</v>
      </c>
      <c r="GW2381" s="9" t="e">
        <f ca="1">INDIRECT(ADDRESS(ROW(),Controls!#REF!+15))</f>
        <v>#REF!</v>
      </c>
      <c r="GX2381" s="9" t="e">
        <f ca="1">INDIRECT(ADDRESS(ROW(),Controls!#REF!+135))</f>
        <v>#REF!</v>
      </c>
      <c r="HJ2381" s="9" t="e">
        <f t="shared" ca="1" si="222"/>
        <v>#REF!</v>
      </c>
      <c r="HK2381" s="9" t="e">
        <f t="shared" ca="1" si="223"/>
        <v>#REF!</v>
      </c>
      <c r="HL2381" s="9" t="e">
        <f t="shared" ca="1" si="224"/>
        <v>#REF!</v>
      </c>
      <c r="HM2381" s="9" t="e">
        <f t="shared" ca="1" si="225"/>
        <v>#REF!</v>
      </c>
      <c r="HN2381" s="9" t="e">
        <f ca="1">SQRT($GS2381*(1-$GS2381/Controls!$D$15))</f>
        <v>#REF!</v>
      </c>
      <c r="HO2381" s="9" t="e">
        <f t="shared" ca="1" si="226"/>
        <v>#REF!</v>
      </c>
      <c r="HP2381" s="9" t="e">
        <f t="shared" ca="1" si="227"/>
        <v>#REF!</v>
      </c>
      <c r="HQ2381" s="9" t="e">
        <f ca="1">IF($GV2381=0,NA(),($GX2381*Controls!#REF!))</f>
        <v>#REF!</v>
      </c>
    </row>
    <row r="2382" spans="198:225" x14ac:dyDescent="0.25">
      <c r="GP2382" s="9" t="e">
        <f ca="1">INDIRECT(ADDRESS(ROW(),Controls!#REF!+30))</f>
        <v>#REF!</v>
      </c>
      <c r="GQ2382" s="9" t="e">
        <f ca="1">INDIRECT(ADDRESS(ROW(),Controls!#REF!+45))</f>
        <v>#REF!</v>
      </c>
      <c r="GR2382" s="9" t="e">
        <f ca="1">INDIRECT(ADDRESS(ROW(),Controls!#REF!+60))</f>
        <v>#REF!</v>
      </c>
      <c r="GS2382" s="9" t="e">
        <f ca="1">INDIRECT(ADDRESS(ROW(),Controls!#REF!+75))</f>
        <v>#REF!</v>
      </c>
      <c r="GT2382" s="9" t="e">
        <f ca="1">INDIRECT(ADDRESS(ROW(),Controls!#REF!+90))</f>
        <v>#REF!</v>
      </c>
      <c r="GU2382" s="9" t="e">
        <f ca="1">INDIRECT(ADDRESS(ROW(),Controls!#REF!+105))</f>
        <v>#REF!</v>
      </c>
      <c r="GV2382" s="9" t="e">
        <f ca="1">INDIRECT(ADDRESS(ROW(),Controls!#REF!+120))</f>
        <v>#REF!</v>
      </c>
      <c r="GW2382" s="9" t="e">
        <f ca="1">INDIRECT(ADDRESS(ROW(),Controls!#REF!+15))</f>
        <v>#REF!</v>
      </c>
      <c r="GX2382" s="9" t="e">
        <f ca="1">INDIRECT(ADDRESS(ROW(),Controls!#REF!+135))</f>
        <v>#REF!</v>
      </c>
      <c r="HJ2382" s="9" t="e">
        <f t="shared" ca="1" si="222"/>
        <v>#REF!</v>
      </c>
      <c r="HK2382" s="9" t="e">
        <f t="shared" ca="1" si="223"/>
        <v>#REF!</v>
      </c>
      <c r="HL2382" s="9" t="e">
        <f t="shared" ca="1" si="224"/>
        <v>#REF!</v>
      </c>
      <c r="HM2382" s="9" t="e">
        <f t="shared" ca="1" si="225"/>
        <v>#REF!</v>
      </c>
      <c r="HN2382" s="9" t="e">
        <f ca="1">SQRT($GS2382*(1-$GS2382/Controls!$D$15))</f>
        <v>#REF!</v>
      </c>
      <c r="HO2382" s="9" t="e">
        <f t="shared" ca="1" si="226"/>
        <v>#REF!</v>
      </c>
      <c r="HP2382" s="9" t="e">
        <f t="shared" ca="1" si="227"/>
        <v>#REF!</v>
      </c>
      <c r="HQ2382" s="9" t="e">
        <f ca="1">IF($GV2382=0,NA(),($GX2382*Controls!#REF!))</f>
        <v>#REF!</v>
      </c>
    </row>
    <row r="2383" spans="198:225" x14ac:dyDescent="0.25">
      <c r="GP2383" s="9" t="e">
        <f ca="1">INDIRECT(ADDRESS(ROW(),Controls!#REF!+30))</f>
        <v>#REF!</v>
      </c>
      <c r="GQ2383" s="9" t="e">
        <f ca="1">INDIRECT(ADDRESS(ROW(),Controls!#REF!+45))</f>
        <v>#REF!</v>
      </c>
      <c r="GR2383" s="9" t="e">
        <f ca="1">INDIRECT(ADDRESS(ROW(),Controls!#REF!+60))</f>
        <v>#REF!</v>
      </c>
      <c r="GS2383" s="9" t="e">
        <f ca="1">INDIRECT(ADDRESS(ROW(),Controls!#REF!+75))</f>
        <v>#REF!</v>
      </c>
      <c r="GT2383" s="9" t="e">
        <f ca="1">INDIRECT(ADDRESS(ROW(),Controls!#REF!+90))</f>
        <v>#REF!</v>
      </c>
      <c r="GU2383" s="9" t="e">
        <f ca="1">INDIRECT(ADDRESS(ROW(),Controls!#REF!+105))</f>
        <v>#REF!</v>
      </c>
      <c r="GV2383" s="9" t="e">
        <f ca="1">INDIRECT(ADDRESS(ROW(),Controls!#REF!+120))</f>
        <v>#REF!</v>
      </c>
      <c r="GW2383" s="9" t="e">
        <f ca="1">INDIRECT(ADDRESS(ROW(),Controls!#REF!+15))</f>
        <v>#REF!</v>
      </c>
      <c r="GX2383" s="9" t="e">
        <f ca="1">INDIRECT(ADDRESS(ROW(),Controls!#REF!+135))</f>
        <v>#REF!</v>
      </c>
      <c r="HJ2383" s="9" t="e">
        <f t="shared" ca="1" si="222"/>
        <v>#REF!</v>
      </c>
      <c r="HK2383" s="9" t="e">
        <f t="shared" ca="1" si="223"/>
        <v>#REF!</v>
      </c>
      <c r="HL2383" s="9" t="e">
        <f t="shared" ca="1" si="224"/>
        <v>#REF!</v>
      </c>
      <c r="HM2383" s="9" t="e">
        <f t="shared" ca="1" si="225"/>
        <v>#REF!</v>
      </c>
      <c r="HN2383" s="9" t="e">
        <f ca="1">SQRT($GS2383*(1-$GS2383/Controls!$D$15))</f>
        <v>#REF!</v>
      </c>
      <c r="HO2383" s="9" t="e">
        <f t="shared" ca="1" si="226"/>
        <v>#REF!</v>
      </c>
      <c r="HP2383" s="9" t="e">
        <f t="shared" ca="1" si="227"/>
        <v>#REF!</v>
      </c>
      <c r="HQ2383" s="9" t="e">
        <f ca="1">IF($GV2383=0,NA(),($GX2383*Controls!#REF!))</f>
        <v>#REF!</v>
      </c>
    </row>
    <row r="2384" spans="198:225" x14ac:dyDescent="0.25">
      <c r="GP2384" s="9" t="e">
        <f ca="1">INDIRECT(ADDRESS(ROW(),Controls!#REF!+30))</f>
        <v>#REF!</v>
      </c>
      <c r="GQ2384" s="9" t="e">
        <f ca="1">INDIRECT(ADDRESS(ROW(),Controls!#REF!+45))</f>
        <v>#REF!</v>
      </c>
      <c r="GR2384" s="9" t="e">
        <f ca="1">INDIRECT(ADDRESS(ROW(),Controls!#REF!+60))</f>
        <v>#REF!</v>
      </c>
      <c r="GS2384" s="9" t="e">
        <f ca="1">INDIRECT(ADDRESS(ROW(),Controls!#REF!+75))</f>
        <v>#REF!</v>
      </c>
      <c r="GT2384" s="9" t="e">
        <f ca="1">INDIRECT(ADDRESS(ROW(),Controls!#REF!+90))</f>
        <v>#REF!</v>
      </c>
      <c r="GU2384" s="9" t="e">
        <f ca="1">INDIRECT(ADDRESS(ROW(),Controls!#REF!+105))</f>
        <v>#REF!</v>
      </c>
      <c r="GV2384" s="9" t="e">
        <f ca="1">INDIRECT(ADDRESS(ROW(),Controls!#REF!+120))</f>
        <v>#REF!</v>
      </c>
      <c r="GW2384" s="9" t="e">
        <f ca="1">INDIRECT(ADDRESS(ROW(),Controls!#REF!+15))</f>
        <v>#REF!</v>
      </c>
      <c r="GX2384" s="9" t="e">
        <f ca="1">INDIRECT(ADDRESS(ROW(),Controls!#REF!+135))</f>
        <v>#REF!</v>
      </c>
      <c r="HJ2384" s="9" t="e">
        <f t="shared" ca="1" si="222"/>
        <v>#REF!</v>
      </c>
      <c r="HK2384" s="9" t="e">
        <f t="shared" ca="1" si="223"/>
        <v>#REF!</v>
      </c>
      <c r="HL2384" s="9" t="e">
        <f t="shared" ca="1" si="224"/>
        <v>#REF!</v>
      </c>
      <c r="HM2384" s="9" t="e">
        <f t="shared" ca="1" si="225"/>
        <v>#REF!</v>
      </c>
      <c r="HN2384" s="9" t="e">
        <f ca="1">SQRT($GS2384*(1-$GS2384/Controls!$D$15))</f>
        <v>#REF!</v>
      </c>
      <c r="HO2384" s="9" t="e">
        <f t="shared" ca="1" si="226"/>
        <v>#REF!</v>
      </c>
      <c r="HP2384" s="9" t="e">
        <f t="shared" ca="1" si="227"/>
        <v>#REF!</v>
      </c>
      <c r="HQ2384" s="9" t="e">
        <f ca="1">IF($GV2384=0,NA(),($GX2384*Controls!#REF!))</f>
        <v>#REF!</v>
      </c>
    </row>
    <row r="2385" spans="198:225" x14ac:dyDescent="0.25">
      <c r="GP2385" s="9" t="e">
        <f ca="1">INDIRECT(ADDRESS(ROW(),Controls!#REF!+30))</f>
        <v>#REF!</v>
      </c>
      <c r="GQ2385" s="9" t="e">
        <f ca="1">INDIRECT(ADDRESS(ROW(),Controls!#REF!+45))</f>
        <v>#REF!</v>
      </c>
      <c r="GR2385" s="9" t="e">
        <f ca="1">INDIRECT(ADDRESS(ROW(),Controls!#REF!+60))</f>
        <v>#REF!</v>
      </c>
      <c r="GS2385" s="9" t="e">
        <f ca="1">INDIRECT(ADDRESS(ROW(),Controls!#REF!+75))</f>
        <v>#REF!</v>
      </c>
      <c r="GT2385" s="9" t="e">
        <f ca="1">INDIRECT(ADDRESS(ROW(),Controls!#REF!+90))</f>
        <v>#REF!</v>
      </c>
      <c r="GU2385" s="9" t="e">
        <f ca="1">INDIRECT(ADDRESS(ROW(),Controls!#REF!+105))</f>
        <v>#REF!</v>
      </c>
      <c r="GV2385" s="9" t="e">
        <f ca="1">INDIRECT(ADDRESS(ROW(),Controls!#REF!+120))</f>
        <v>#REF!</v>
      </c>
      <c r="GW2385" s="9" t="e">
        <f ca="1">INDIRECT(ADDRESS(ROW(),Controls!#REF!+15))</f>
        <v>#REF!</v>
      </c>
      <c r="GX2385" s="9" t="e">
        <f ca="1">INDIRECT(ADDRESS(ROW(),Controls!#REF!+135))</f>
        <v>#REF!</v>
      </c>
      <c r="HJ2385" s="9" t="e">
        <f t="shared" ca="1" si="222"/>
        <v>#REF!</v>
      </c>
      <c r="HK2385" s="9" t="e">
        <f t="shared" ca="1" si="223"/>
        <v>#REF!</v>
      </c>
      <c r="HL2385" s="9" t="e">
        <f t="shared" ca="1" si="224"/>
        <v>#REF!</v>
      </c>
      <c r="HM2385" s="9" t="e">
        <f t="shared" ca="1" si="225"/>
        <v>#REF!</v>
      </c>
      <c r="HN2385" s="9" t="e">
        <f ca="1">SQRT($GS2385*(1-$GS2385/Controls!$D$15))</f>
        <v>#REF!</v>
      </c>
      <c r="HO2385" s="9" t="e">
        <f t="shared" ca="1" si="226"/>
        <v>#REF!</v>
      </c>
      <c r="HP2385" s="9" t="e">
        <f t="shared" ca="1" si="227"/>
        <v>#REF!</v>
      </c>
      <c r="HQ2385" s="9" t="e">
        <f ca="1">IF($GV2385=0,NA(),($GX2385*Controls!#REF!))</f>
        <v>#REF!</v>
      </c>
    </row>
    <row r="2386" spans="198:225" x14ac:dyDescent="0.25">
      <c r="GP2386" s="9" t="e">
        <f ca="1">INDIRECT(ADDRESS(ROW(),Controls!#REF!+30))</f>
        <v>#REF!</v>
      </c>
      <c r="GQ2386" s="9" t="e">
        <f ca="1">INDIRECT(ADDRESS(ROW(),Controls!#REF!+45))</f>
        <v>#REF!</v>
      </c>
      <c r="GR2386" s="9" t="e">
        <f ca="1">INDIRECT(ADDRESS(ROW(),Controls!#REF!+60))</f>
        <v>#REF!</v>
      </c>
      <c r="GS2386" s="9" t="e">
        <f ca="1">INDIRECT(ADDRESS(ROW(),Controls!#REF!+75))</f>
        <v>#REF!</v>
      </c>
      <c r="GT2386" s="9" t="e">
        <f ca="1">INDIRECT(ADDRESS(ROW(),Controls!#REF!+90))</f>
        <v>#REF!</v>
      </c>
      <c r="GU2386" s="9" t="e">
        <f ca="1">INDIRECT(ADDRESS(ROW(),Controls!#REF!+105))</f>
        <v>#REF!</v>
      </c>
      <c r="GV2386" s="9" t="e">
        <f ca="1">INDIRECT(ADDRESS(ROW(),Controls!#REF!+120))</f>
        <v>#REF!</v>
      </c>
      <c r="GW2386" s="9" t="e">
        <f ca="1">INDIRECT(ADDRESS(ROW(),Controls!#REF!+15))</f>
        <v>#REF!</v>
      </c>
      <c r="GX2386" s="9" t="e">
        <f ca="1">INDIRECT(ADDRESS(ROW(),Controls!#REF!+135))</f>
        <v>#REF!</v>
      </c>
      <c r="HJ2386" s="9" t="e">
        <f t="shared" ca="1" si="222"/>
        <v>#REF!</v>
      </c>
      <c r="HK2386" s="9" t="e">
        <f t="shared" ca="1" si="223"/>
        <v>#REF!</v>
      </c>
      <c r="HL2386" s="9" t="e">
        <f t="shared" ca="1" si="224"/>
        <v>#REF!</v>
      </c>
      <c r="HM2386" s="9" t="e">
        <f t="shared" ca="1" si="225"/>
        <v>#REF!</v>
      </c>
      <c r="HN2386" s="9" t="e">
        <f ca="1">SQRT($GS2386*(1-$GS2386/Controls!$D$15))</f>
        <v>#REF!</v>
      </c>
      <c r="HO2386" s="9" t="e">
        <f t="shared" ca="1" si="226"/>
        <v>#REF!</v>
      </c>
      <c r="HP2386" s="9" t="e">
        <f t="shared" ca="1" si="227"/>
        <v>#REF!</v>
      </c>
      <c r="HQ2386" s="9" t="e">
        <f ca="1">IF($GV2386=0,NA(),($GX2386*Controls!#REF!))</f>
        <v>#REF!</v>
      </c>
    </row>
    <row r="2387" spans="198:225" x14ac:dyDescent="0.25">
      <c r="GP2387" s="9" t="e">
        <f ca="1">INDIRECT(ADDRESS(ROW(),Controls!#REF!+30))</f>
        <v>#REF!</v>
      </c>
      <c r="GQ2387" s="9" t="e">
        <f ca="1">INDIRECT(ADDRESS(ROW(),Controls!#REF!+45))</f>
        <v>#REF!</v>
      </c>
      <c r="GR2387" s="9" t="e">
        <f ca="1">INDIRECT(ADDRESS(ROW(),Controls!#REF!+60))</f>
        <v>#REF!</v>
      </c>
      <c r="GS2387" s="9" t="e">
        <f ca="1">INDIRECT(ADDRESS(ROW(),Controls!#REF!+75))</f>
        <v>#REF!</v>
      </c>
      <c r="GT2387" s="9" t="e">
        <f ca="1">INDIRECT(ADDRESS(ROW(),Controls!#REF!+90))</f>
        <v>#REF!</v>
      </c>
      <c r="GU2387" s="9" t="e">
        <f ca="1">INDIRECT(ADDRESS(ROW(),Controls!#REF!+105))</f>
        <v>#REF!</v>
      </c>
      <c r="GV2387" s="9" t="e">
        <f ca="1">INDIRECT(ADDRESS(ROW(),Controls!#REF!+120))</f>
        <v>#REF!</v>
      </c>
      <c r="GW2387" s="9" t="e">
        <f ca="1">INDIRECT(ADDRESS(ROW(),Controls!#REF!+15))</f>
        <v>#REF!</v>
      </c>
      <c r="GX2387" s="9" t="e">
        <f ca="1">INDIRECT(ADDRESS(ROW(),Controls!#REF!+135))</f>
        <v>#REF!</v>
      </c>
      <c r="HJ2387" s="9" t="e">
        <f t="shared" ca="1" si="222"/>
        <v>#REF!</v>
      </c>
      <c r="HK2387" s="9" t="e">
        <f t="shared" ca="1" si="223"/>
        <v>#REF!</v>
      </c>
      <c r="HL2387" s="9" t="e">
        <f t="shared" ca="1" si="224"/>
        <v>#REF!</v>
      </c>
      <c r="HM2387" s="9" t="e">
        <f t="shared" ca="1" si="225"/>
        <v>#REF!</v>
      </c>
      <c r="HN2387" s="9" t="e">
        <f ca="1">SQRT($GS2387*(1-$GS2387/Controls!$D$15))</f>
        <v>#REF!</v>
      </c>
      <c r="HO2387" s="9" t="e">
        <f t="shared" ca="1" si="226"/>
        <v>#REF!</v>
      </c>
      <c r="HP2387" s="9" t="e">
        <f t="shared" ca="1" si="227"/>
        <v>#REF!</v>
      </c>
      <c r="HQ2387" s="9" t="e">
        <f ca="1">IF($GV2387=0,NA(),($GX2387*Controls!#REF!))</f>
        <v>#REF!</v>
      </c>
    </row>
    <row r="2388" spans="198:225" x14ac:dyDescent="0.25">
      <c r="GP2388" s="9" t="e">
        <f ca="1">INDIRECT(ADDRESS(ROW(),Controls!#REF!+30))</f>
        <v>#REF!</v>
      </c>
      <c r="GQ2388" s="9" t="e">
        <f ca="1">INDIRECT(ADDRESS(ROW(),Controls!#REF!+45))</f>
        <v>#REF!</v>
      </c>
      <c r="GR2388" s="9" t="e">
        <f ca="1">INDIRECT(ADDRESS(ROW(),Controls!#REF!+60))</f>
        <v>#REF!</v>
      </c>
      <c r="GS2388" s="9" t="e">
        <f ca="1">INDIRECT(ADDRESS(ROW(),Controls!#REF!+75))</f>
        <v>#REF!</v>
      </c>
      <c r="GT2388" s="9" t="e">
        <f ca="1">INDIRECT(ADDRESS(ROW(),Controls!#REF!+90))</f>
        <v>#REF!</v>
      </c>
      <c r="GU2388" s="9" t="e">
        <f ca="1">INDIRECT(ADDRESS(ROW(),Controls!#REF!+105))</f>
        <v>#REF!</v>
      </c>
      <c r="GV2388" s="9" t="e">
        <f ca="1">INDIRECT(ADDRESS(ROW(),Controls!#REF!+120))</f>
        <v>#REF!</v>
      </c>
      <c r="GW2388" s="9" t="e">
        <f ca="1">INDIRECT(ADDRESS(ROW(),Controls!#REF!+15))</f>
        <v>#REF!</v>
      </c>
      <c r="GX2388" s="9" t="e">
        <f ca="1">INDIRECT(ADDRESS(ROW(),Controls!#REF!+135))</f>
        <v>#REF!</v>
      </c>
      <c r="HJ2388" s="9" t="e">
        <f t="shared" ca="1" si="222"/>
        <v>#REF!</v>
      </c>
      <c r="HK2388" s="9" t="e">
        <f t="shared" ca="1" si="223"/>
        <v>#REF!</v>
      </c>
      <c r="HL2388" s="9" t="e">
        <f t="shared" ca="1" si="224"/>
        <v>#REF!</v>
      </c>
      <c r="HM2388" s="9" t="e">
        <f t="shared" ca="1" si="225"/>
        <v>#REF!</v>
      </c>
      <c r="HN2388" s="9" t="e">
        <f ca="1">SQRT($GS2388*(1-$GS2388/Controls!$D$15))</f>
        <v>#REF!</v>
      </c>
      <c r="HO2388" s="9" t="e">
        <f t="shared" ca="1" si="226"/>
        <v>#REF!</v>
      </c>
      <c r="HP2388" s="9" t="e">
        <f t="shared" ca="1" si="227"/>
        <v>#REF!</v>
      </c>
      <c r="HQ2388" s="9" t="e">
        <f ca="1">IF($GV2388=0,NA(),($GX2388*Controls!#REF!))</f>
        <v>#REF!</v>
      </c>
    </row>
    <row r="2389" spans="198:225" x14ac:dyDescent="0.25">
      <c r="GP2389" s="9" t="e">
        <f ca="1">INDIRECT(ADDRESS(ROW(),Controls!#REF!+30))</f>
        <v>#REF!</v>
      </c>
      <c r="GQ2389" s="9" t="e">
        <f ca="1">INDIRECT(ADDRESS(ROW(),Controls!#REF!+45))</f>
        <v>#REF!</v>
      </c>
      <c r="GR2389" s="9" t="e">
        <f ca="1">INDIRECT(ADDRESS(ROW(),Controls!#REF!+60))</f>
        <v>#REF!</v>
      </c>
      <c r="GS2389" s="9" t="e">
        <f ca="1">INDIRECT(ADDRESS(ROW(),Controls!#REF!+75))</f>
        <v>#REF!</v>
      </c>
      <c r="GT2389" s="9" t="e">
        <f ca="1">INDIRECT(ADDRESS(ROW(),Controls!#REF!+90))</f>
        <v>#REF!</v>
      </c>
      <c r="GU2389" s="9" t="e">
        <f ca="1">INDIRECT(ADDRESS(ROW(),Controls!#REF!+105))</f>
        <v>#REF!</v>
      </c>
      <c r="GV2389" s="9" t="e">
        <f ca="1">INDIRECT(ADDRESS(ROW(),Controls!#REF!+120))</f>
        <v>#REF!</v>
      </c>
      <c r="GW2389" s="9" t="e">
        <f ca="1">INDIRECT(ADDRESS(ROW(),Controls!#REF!+15))</f>
        <v>#REF!</v>
      </c>
      <c r="GX2389" s="9" t="e">
        <f ca="1">INDIRECT(ADDRESS(ROW(),Controls!#REF!+135))</f>
        <v>#REF!</v>
      </c>
      <c r="HJ2389" s="9" t="e">
        <f t="shared" ca="1" si="222"/>
        <v>#REF!</v>
      </c>
      <c r="HK2389" s="9" t="e">
        <f t="shared" ca="1" si="223"/>
        <v>#REF!</v>
      </c>
      <c r="HL2389" s="9" t="e">
        <f t="shared" ca="1" si="224"/>
        <v>#REF!</v>
      </c>
      <c r="HM2389" s="9" t="e">
        <f t="shared" ca="1" si="225"/>
        <v>#REF!</v>
      </c>
      <c r="HN2389" s="9" t="e">
        <f ca="1">SQRT($GS2389*(1-$GS2389/Controls!$D$15))</f>
        <v>#REF!</v>
      </c>
      <c r="HO2389" s="9" t="e">
        <f t="shared" ca="1" si="226"/>
        <v>#REF!</v>
      </c>
      <c r="HP2389" s="9" t="e">
        <f t="shared" ca="1" si="227"/>
        <v>#REF!</v>
      </c>
      <c r="HQ2389" s="9" t="e">
        <f ca="1">IF($GV2389=0,NA(),($GX2389*Controls!#REF!))</f>
        <v>#REF!</v>
      </c>
    </row>
    <row r="2390" spans="198:225" x14ac:dyDescent="0.25">
      <c r="GP2390" s="9" t="e">
        <f ca="1">INDIRECT(ADDRESS(ROW(),Controls!#REF!+30))</f>
        <v>#REF!</v>
      </c>
      <c r="GQ2390" s="9" t="e">
        <f ca="1">INDIRECT(ADDRESS(ROW(),Controls!#REF!+45))</f>
        <v>#REF!</v>
      </c>
      <c r="GR2390" s="9" t="e">
        <f ca="1">INDIRECT(ADDRESS(ROW(),Controls!#REF!+60))</f>
        <v>#REF!</v>
      </c>
      <c r="GS2390" s="9" t="e">
        <f ca="1">INDIRECT(ADDRESS(ROW(),Controls!#REF!+75))</f>
        <v>#REF!</v>
      </c>
      <c r="GT2390" s="9" t="e">
        <f ca="1">INDIRECT(ADDRESS(ROW(),Controls!#REF!+90))</f>
        <v>#REF!</v>
      </c>
      <c r="GU2390" s="9" t="e">
        <f ca="1">INDIRECT(ADDRESS(ROW(),Controls!#REF!+105))</f>
        <v>#REF!</v>
      </c>
      <c r="GV2390" s="9" t="e">
        <f ca="1">INDIRECT(ADDRESS(ROW(),Controls!#REF!+120))</f>
        <v>#REF!</v>
      </c>
      <c r="GW2390" s="9" t="e">
        <f ca="1">INDIRECT(ADDRESS(ROW(),Controls!#REF!+15))</f>
        <v>#REF!</v>
      </c>
      <c r="GX2390" s="9" t="e">
        <f ca="1">INDIRECT(ADDRESS(ROW(),Controls!#REF!+135))</f>
        <v>#REF!</v>
      </c>
      <c r="HJ2390" s="9" t="e">
        <f t="shared" ca="1" si="222"/>
        <v>#REF!</v>
      </c>
      <c r="HK2390" s="9" t="e">
        <f t="shared" ca="1" si="223"/>
        <v>#REF!</v>
      </c>
      <c r="HL2390" s="9" t="e">
        <f t="shared" ca="1" si="224"/>
        <v>#REF!</v>
      </c>
      <c r="HM2390" s="9" t="e">
        <f t="shared" ca="1" si="225"/>
        <v>#REF!</v>
      </c>
      <c r="HN2390" s="9" t="e">
        <f ca="1">SQRT($GS2390*(1-$GS2390/Controls!$D$15))</f>
        <v>#REF!</v>
      </c>
      <c r="HO2390" s="9" t="e">
        <f t="shared" ca="1" si="226"/>
        <v>#REF!</v>
      </c>
      <c r="HP2390" s="9" t="e">
        <f t="shared" ca="1" si="227"/>
        <v>#REF!</v>
      </c>
      <c r="HQ2390" s="9" t="e">
        <f ca="1">IF($GV2390=0,NA(),($GX2390*Controls!#REF!))</f>
        <v>#REF!</v>
      </c>
    </row>
    <row r="2391" spans="198:225" x14ac:dyDescent="0.25">
      <c r="GP2391" s="9" t="e">
        <f ca="1">INDIRECT(ADDRESS(ROW(),Controls!#REF!+30))</f>
        <v>#REF!</v>
      </c>
      <c r="GQ2391" s="9" t="e">
        <f ca="1">INDIRECT(ADDRESS(ROW(),Controls!#REF!+45))</f>
        <v>#REF!</v>
      </c>
      <c r="GR2391" s="9" t="e">
        <f ca="1">INDIRECT(ADDRESS(ROW(),Controls!#REF!+60))</f>
        <v>#REF!</v>
      </c>
      <c r="GS2391" s="9" t="e">
        <f ca="1">INDIRECT(ADDRESS(ROW(),Controls!#REF!+75))</f>
        <v>#REF!</v>
      </c>
      <c r="GT2391" s="9" t="e">
        <f ca="1">INDIRECT(ADDRESS(ROW(),Controls!#REF!+90))</f>
        <v>#REF!</v>
      </c>
      <c r="GU2391" s="9" t="e">
        <f ca="1">INDIRECT(ADDRESS(ROW(),Controls!#REF!+105))</f>
        <v>#REF!</v>
      </c>
      <c r="GV2391" s="9" t="e">
        <f ca="1">INDIRECT(ADDRESS(ROW(),Controls!#REF!+120))</f>
        <v>#REF!</v>
      </c>
      <c r="GW2391" s="9" t="e">
        <f ca="1">INDIRECT(ADDRESS(ROW(),Controls!#REF!+15))</f>
        <v>#REF!</v>
      </c>
      <c r="GX2391" s="9" t="e">
        <f ca="1">INDIRECT(ADDRESS(ROW(),Controls!#REF!+135))</f>
        <v>#REF!</v>
      </c>
      <c r="HJ2391" s="9" t="e">
        <f t="shared" ca="1" si="222"/>
        <v>#REF!</v>
      </c>
      <c r="HK2391" s="9" t="e">
        <f t="shared" ca="1" si="223"/>
        <v>#REF!</v>
      </c>
      <c r="HL2391" s="9" t="e">
        <f t="shared" ca="1" si="224"/>
        <v>#REF!</v>
      </c>
      <c r="HM2391" s="9" t="e">
        <f t="shared" ca="1" si="225"/>
        <v>#REF!</v>
      </c>
      <c r="HN2391" s="9" t="e">
        <f ca="1">SQRT($GS2391*(1-$GS2391/Controls!$D$15))</f>
        <v>#REF!</v>
      </c>
      <c r="HO2391" s="9" t="e">
        <f t="shared" ca="1" si="226"/>
        <v>#REF!</v>
      </c>
      <c r="HP2391" s="9" t="e">
        <f t="shared" ca="1" si="227"/>
        <v>#REF!</v>
      </c>
      <c r="HQ2391" s="9" t="e">
        <f ca="1">IF($GV2391=0,NA(),($GX2391*Controls!#REF!))</f>
        <v>#REF!</v>
      </c>
    </row>
    <row r="2392" spans="198:225" x14ac:dyDescent="0.25">
      <c r="GP2392" s="9" t="e">
        <f ca="1">INDIRECT(ADDRESS(ROW(),Controls!#REF!+30))</f>
        <v>#REF!</v>
      </c>
      <c r="GQ2392" s="9" t="e">
        <f ca="1">INDIRECT(ADDRESS(ROW(),Controls!#REF!+45))</f>
        <v>#REF!</v>
      </c>
      <c r="GR2392" s="9" t="e">
        <f ca="1">INDIRECT(ADDRESS(ROW(),Controls!#REF!+60))</f>
        <v>#REF!</v>
      </c>
      <c r="GS2392" s="9" t="e">
        <f ca="1">INDIRECT(ADDRESS(ROW(),Controls!#REF!+75))</f>
        <v>#REF!</v>
      </c>
      <c r="GT2392" s="9" t="e">
        <f ca="1">INDIRECT(ADDRESS(ROW(),Controls!#REF!+90))</f>
        <v>#REF!</v>
      </c>
      <c r="GU2392" s="9" t="e">
        <f ca="1">INDIRECT(ADDRESS(ROW(),Controls!#REF!+105))</f>
        <v>#REF!</v>
      </c>
      <c r="GV2392" s="9" t="e">
        <f ca="1">INDIRECT(ADDRESS(ROW(),Controls!#REF!+120))</f>
        <v>#REF!</v>
      </c>
      <c r="GW2392" s="9" t="e">
        <f ca="1">INDIRECT(ADDRESS(ROW(),Controls!#REF!+15))</f>
        <v>#REF!</v>
      </c>
      <c r="GX2392" s="9" t="e">
        <f ca="1">INDIRECT(ADDRESS(ROW(),Controls!#REF!+135))</f>
        <v>#REF!</v>
      </c>
      <c r="HJ2392" s="9" t="e">
        <f t="shared" ca="1" si="222"/>
        <v>#REF!</v>
      </c>
      <c r="HK2392" s="9" t="e">
        <f t="shared" ca="1" si="223"/>
        <v>#REF!</v>
      </c>
      <c r="HL2392" s="9" t="e">
        <f t="shared" ca="1" si="224"/>
        <v>#REF!</v>
      </c>
      <c r="HM2392" s="9" t="e">
        <f t="shared" ca="1" si="225"/>
        <v>#REF!</v>
      </c>
      <c r="HN2392" s="9" t="e">
        <f ca="1">SQRT($GS2392*(1-$GS2392/Controls!$D$15))</f>
        <v>#REF!</v>
      </c>
      <c r="HO2392" s="9" t="e">
        <f t="shared" ca="1" si="226"/>
        <v>#REF!</v>
      </c>
      <c r="HP2392" s="9" t="e">
        <f t="shared" ca="1" si="227"/>
        <v>#REF!</v>
      </c>
      <c r="HQ2392" s="9" t="e">
        <f ca="1">IF($GV2392=0,NA(),($GX2392*Controls!#REF!))</f>
        <v>#REF!</v>
      </c>
    </row>
    <row r="2393" spans="198:225" x14ac:dyDescent="0.25">
      <c r="GP2393" s="9" t="e">
        <f ca="1">INDIRECT(ADDRESS(ROW(),Controls!#REF!+30))</f>
        <v>#REF!</v>
      </c>
      <c r="GQ2393" s="9" t="e">
        <f ca="1">INDIRECT(ADDRESS(ROW(),Controls!#REF!+45))</f>
        <v>#REF!</v>
      </c>
      <c r="GR2393" s="9" t="e">
        <f ca="1">INDIRECT(ADDRESS(ROW(),Controls!#REF!+60))</f>
        <v>#REF!</v>
      </c>
      <c r="GS2393" s="9" t="e">
        <f ca="1">INDIRECT(ADDRESS(ROW(),Controls!#REF!+75))</f>
        <v>#REF!</v>
      </c>
      <c r="GT2393" s="9" t="e">
        <f ca="1">INDIRECT(ADDRESS(ROW(),Controls!#REF!+90))</f>
        <v>#REF!</v>
      </c>
      <c r="GU2393" s="9" t="e">
        <f ca="1">INDIRECT(ADDRESS(ROW(),Controls!#REF!+105))</f>
        <v>#REF!</v>
      </c>
      <c r="GV2393" s="9" t="e">
        <f ca="1">INDIRECT(ADDRESS(ROW(),Controls!#REF!+120))</f>
        <v>#REF!</v>
      </c>
      <c r="GW2393" s="9" t="e">
        <f ca="1">INDIRECT(ADDRESS(ROW(),Controls!#REF!+15))</f>
        <v>#REF!</v>
      </c>
      <c r="GX2393" s="9" t="e">
        <f ca="1">INDIRECT(ADDRESS(ROW(),Controls!#REF!+135))</f>
        <v>#REF!</v>
      </c>
      <c r="HJ2393" s="9" t="e">
        <f t="shared" ca="1" si="222"/>
        <v>#REF!</v>
      </c>
      <c r="HK2393" s="9" t="e">
        <f t="shared" ca="1" si="223"/>
        <v>#REF!</v>
      </c>
      <c r="HL2393" s="9" t="e">
        <f t="shared" ca="1" si="224"/>
        <v>#REF!</v>
      </c>
      <c r="HM2393" s="9" t="e">
        <f t="shared" ca="1" si="225"/>
        <v>#REF!</v>
      </c>
      <c r="HN2393" s="9" t="e">
        <f ca="1">SQRT($GS2393*(1-$GS2393/Controls!$D$15))</f>
        <v>#REF!</v>
      </c>
      <c r="HO2393" s="9" t="e">
        <f t="shared" ca="1" si="226"/>
        <v>#REF!</v>
      </c>
      <c r="HP2393" s="9" t="e">
        <f t="shared" ca="1" si="227"/>
        <v>#REF!</v>
      </c>
      <c r="HQ2393" s="9" t="e">
        <f ca="1">IF($GV2393=0,NA(),($GX2393*Controls!#REF!))</f>
        <v>#REF!</v>
      </c>
    </row>
    <row r="2394" spans="198:225" x14ac:dyDescent="0.25">
      <c r="GP2394" s="9" t="e">
        <f ca="1">INDIRECT(ADDRESS(ROW(),Controls!#REF!+30))</f>
        <v>#REF!</v>
      </c>
      <c r="GQ2394" s="9" t="e">
        <f ca="1">INDIRECT(ADDRESS(ROW(),Controls!#REF!+45))</f>
        <v>#REF!</v>
      </c>
      <c r="GR2394" s="9" t="e">
        <f ca="1">INDIRECT(ADDRESS(ROW(),Controls!#REF!+60))</f>
        <v>#REF!</v>
      </c>
      <c r="GS2394" s="9" t="e">
        <f ca="1">INDIRECT(ADDRESS(ROW(),Controls!#REF!+75))</f>
        <v>#REF!</v>
      </c>
      <c r="GT2394" s="9" t="e">
        <f ca="1">INDIRECT(ADDRESS(ROW(),Controls!#REF!+90))</f>
        <v>#REF!</v>
      </c>
      <c r="GU2394" s="9" t="e">
        <f ca="1">INDIRECT(ADDRESS(ROW(),Controls!#REF!+105))</f>
        <v>#REF!</v>
      </c>
      <c r="GV2394" s="9" t="e">
        <f ca="1">INDIRECT(ADDRESS(ROW(),Controls!#REF!+120))</f>
        <v>#REF!</v>
      </c>
      <c r="GW2394" s="9" t="e">
        <f ca="1">INDIRECT(ADDRESS(ROW(),Controls!#REF!+15))</f>
        <v>#REF!</v>
      </c>
      <c r="GX2394" s="9" t="e">
        <f ca="1">INDIRECT(ADDRESS(ROW(),Controls!#REF!+135))</f>
        <v>#REF!</v>
      </c>
      <c r="HJ2394" s="9" t="e">
        <f t="shared" ca="1" si="222"/>
        <v>#REF!</v>
      </c>
      <c r="HK2394" s="9" t="e">
        <f t="shared" ca="1" si="223"/>
        <v>#REF!</v>
      </c>
      <c r="HL2394" s="9" t="e">
        <f t="shared" ca="1" si="224"/>
        <v>#REF!</v>
      </c>
      <c r="HM2394" s="9" t="e">
        <f t="shared" ca="1" si="225"/>
        <v>#REF!</v>
      </c>
      <c r="HN2394" s="9" t="e">
        <f ca="1">SQRT($GS2394*(1-$GS2394/Controls!$D$15))</f>
        <v>#REF!</v>
      </c>
      <c r="HO2394" s="9" t="e">
        <f t="shared" ca="1" si="226"/>
        <v>#REF!</v>
      </c>
      <c r="HP2394" s="9" t="e">
        <f t="shared" ca="1" si="227"/>
        <v>#REF!</v>
      </c>
      <c r="HQ2394" s="9" t="e">
        <f ca="1">IF($GV2394=0,NA(),($GX2394*Controls!#REF!))</f>
        <v>#REF!</v>
      </c>
    </row>
    <row r="2395" spans="198:225" x14ac:dyDescent="0.25">
      <c r="GP2395" s="9" t="e">
        <f ca="1">INDIRECT(ADDRESS(ROW(),Controls!#REF!+30))</f>
        <v>#REF!</v>
      </c>
      <c r="GQ2395" s="9" t="e">
        <f ca="1">INDIRECT(ADDRESS(ROW(),Controls!#REF!+45))</f>
        <v>#REF!</v>
      </c>
      <c r="GR2395" s="9" t="e">
        <f ca="1">INDIRECT(ADDRESS(ROW(),Controls!#REF!+60))</f>
        <v>#REF!</v>
      </c>
      <c r="GS2395" s="9" t="e">
        <f ca="1">INDIRECT(ADDRESS(ROW(),Controls!#REF!+75))</f>
        <v>#REF!</v>
      </c>
      <c r="GT2395" s="9" t="e">
        <f ca="1">INDIRECT(ADDRESS(ROW(),Controls!#REF!+90))</f>
        <v>#REF!</v>
      </c>
      <c r="GU2395" s="9" t="e">
        <f ca="1">INDIRECT(ADDRESS(ROW(),Controls!#REF!+105))</f>
        <v>#REF!</v>
      </c>
      <c r="GV2395" s="9" t="e">
        <f ca="1">INDIRECT(ADDRESS(ROW(),Controls!#REF!+120))</f>
        <v>#REF!</v>
      </c>
      <c r="GW2395" s="9" t="e">
        <f ca="1">INDIRECT(ADDRESS(ROW(),Controls!#REF!+15))</f>
        <v>#REF!</v>
      </c>
      <c r="GX2395" s="9" t="e">
        <f ca="1">INDIRECT(ADDRESS(ROW(),Controls!#REF!+135))</f>
        <v>#REF!</v>
      </c>
      <c r="HJ2395" s="9" t="e">
        <f t="shared" ca="1" si="222"/>
        <v>#REF!</v>
      </c>
      <c r="HK2395" s="9" t="e">
        <f t="shared" ca="1" si="223"/>
        <v>#REF!</v>
      </c>
      <c r="HL2395" s="9" t="e">
        <f t="shared" ca="1" si="224"/>
        <v>#REF!</v>
      </c>
      <c r="HM2395" s="9" t="e">
        <f t="shared" ca="1" si="225"/>
        <v>#REF!</v>
      </c>
      <c r="HN2395" s="9" t="e">
        <f ca="1">SQRT($GS2395*(1-$GS2395/Controls!$D$15))</f>
        <v>#REF!</v>
      </c>
      <c r="HO2395" s="9" t="e">
        <f t="shared" ca="1" si="226"/>
        <v>#REF!</v>
      </c>
      <c r="HP2395" s="9" t="e">
        <f t="shared" ca="1" si="227"/>
        <v>#REF!</v>
      </c>
      <c r="HQ2395" s="9" t="e">
        <f ca="1">IF($GV2395=0,NA(),($GX2395*Controls!#REF!))</f>
        <v>#REF!</v>
      </c>
    </row>
    <row r="2396" spans="198:225" x14ac:dyDescent="0.25">
      <c r="GP2396" s="9" t="e">
        <f ca="1">INDIRECT(ADDRESS(ROW(),Controls!#REF!+30))</f>
        <v>#REF!</v>
      </c>
      <c r="GQ2396" s="9" t="e">
        <f ca="1">INDIRECT(ADDRESS(ROW(),Controls!#REF!+45))</f>
        <v>#REF!</v>
      </c>
      <c r="GR2396" s="9" t="e">
        <f ca="1">INDIRECT(ADDRESS(ROW(),Controls!#REF!+60))</f>
        <v>#REF!</v>
      </c>
      <c r="GS2396" s="9" t="e">
        <f ca="1">INDIRECT(ADDRESS(ROW(),Controls!#REF!+75))</f>
        <v>#REF!</v>
      </c>
      <c r="GT2396" s="9" t="e">
        <f ca="1">INDIRECT(ADDRESS(ROW(),Controls!#REF!+90))</f>
        <v>#REF!</v>
      </c>
      <c r="GU2396" s="9" t="e">
        <f ca="1">INDIRECT(ADDRESS(ROW(),Controls!#REF!+105))</f>
        <v>#REF!</v>
      </c>
      <c r="GV2396" s="9" t="e">
        <f ca="1">INDIRECT(ADDRESS(ROW(),Controls!#REF!+120))</f>
        <v>#REF!</v>
      </c>
      <c r="GW2396" s="9" t="e">
        <f ca="1">INDIRECT(ADDRESS(ROW(),Controls!#REF!+15))</f>
        <v>#REF!</v>
      </c>
      <c r="GX2396" s="9" t="e">
        <f ca="1">INDIRECT(ADDRESS(ROW(),Controls!#REF!+135))</f>
        <v>#REF!</v>
      </c>
      <c r="HJ2396" s="9" t="e">
        <f t="shared" ca="1" si="222"/>
        <v>#REF!</v>
      </c>
      <c r="HK2396" s="9" t="e">
        <f t="shared" ca="1" si="223"/>
        <v>#REF!</v>
      </c>
      <c r="HL2396" s="9" t="e">
        <f t="shared" ca="1" si="224"/>
        <v>#REF!</v>
      </c>
      <c r="HM2396" s="9" t="e">
        <f t="shared" ca="1" si="225"/>
        <v>#REF!</v>
      </c>
      <c r="HN2396" s="9" t="e">
        <f ca="1">SQRT($GS2396*(1-$GS2396/Controls!$D$15))</f>
        <v>#REF!</v>
      </c>
      <c r="HO2396" s="9" t="e">
        <f t="shared" ca="1" si="226"/>
        <v>#REF!</v>
      </c>
      <c r="HP2396" s="9" t="e">
        <f t="shared" ca="1" si="227"/>
        <v>#REF!</v>
      </c>
      <c r="HQ2396" s="9" t="e">
        <f ca="1">IF($GV2396=0,NA(),($GX2396*Controls!#REF!))</f>
        <v>#REF!</v>
      </c>
    </row>
    <row r="2397" spans="198:225" x14ac:dyDescent="0.25">
      <c r="GP2397" s="9" t="e">
        <f ca="1">INDIRECT(ADDRESS(ROW(),Controls!#REF!+30))</f>
        <v>#REF!</v>
      </c>
      <c r="GQ2397" s="9" t="e">
        <f ca="1">INDIRECT(ADDRESS(ROW(),Controls!#REF!+45))</f>
        <v>#REF!</v>
      </c>
      <c r="GR2397" s="9" t="e">
        <f ca="1">INDIRECT(ADDRESS(ROW(),Controls!#REF!+60))</f>
        <v>#REF!</v>
      </c>
      <c r="GS2397" s="9" t="e">
        <f ca="1">INDIRECT(ADDRESS(ROW(),Controls!#REF!+75))</f>
        <v>#REF!</v>
      </c>
      <c r="GT2397" s="9" t="e">
        <f ca="1">INDIRECT(ADDRESS(ROW(),Controls!#REF!+90))</f>
        <v>#REF!</v>
      </c>
      <c r="GU2397" s="9" t="e">
        <f ca="1">INDIRECT(ADDRESS(ROW(),Controls!#REF!+105))</f>
        <v>#REF!</v>
      </c>
      <c r="GV2397" s="9" t="e">
        <f ca="1">INDIRECT(ADDRESS(ROW(),Controls!#REF!+120))</f>
        <v>#REF!</v>
      </c>
      <c r="GW2397" s="9" t="e">
        <f ca="1">INDIRECT(ADDRESS(ROW(),Controls!#REF!+15))</f>
        <v>#REF!</v>
      </c>
      <c r="GX2397" s="9" t="e">
        <f ca="1">INDIRECT(ADDRESS(ROW(),Controls!#REF!+135))</f>
        <v>#REF!</v>
      </c>
      <c r="HJ2397" s="9" t="e">
        <f t="shared" ca="1" si="222"/>
        <v>#REF!</v>
      </c>
      <c r="HK2397" s="9" t="e">
        <f t="shared" ca="1" si="223"/>
        <v>#REF!</v>
      </c>
      <c r="HL2397" s="9" t="e">
        <f t="shared" ca="1" si="224"/>
        <v>#REF!</v>
      </c>
      <c r="HM2397" s="9" t="e">
        <f t="shared" ca="1" si="225"/>
        <v>#REF!</v>
      </c>
      <c r="HN2397" s="9" t="e">
        <f ca="1">SQRT($GS2397*(1-$GS2397/Controls!$D$15))</f>
        <v>#REF!</v>
      </c>
      <c r="HO2397" s="9" t="e">
        <f t="shared" ca="1" si="226"/>
        <v>#REF!</v>
      </c>
      <c r="HP2397" s="9" t="e">
        <f t="shared" ca="1" si="227"/>
        <v>#REF!</v>
      </c>
      <c r="HQ2397" s="9" t="e">
        <f ca="1">IF($GV2397=0,NA(),($GX2397*Controls!#REF!))</f>
        <v>#REF!</v>
      </c>
    </row>
    <row r="2398" spans="198:225" x14ac:dyDescent="0.25">
      <c r="GP2398" s="9" t="e">
        <f ca="1">INDIRECT(ADDRESS(ROW(),Controls!#REF!+30))</f>
        <v>#REF!</v>
      </c>
      <c r="GQ2398" s="9" t="e">
        <f ca="1">INDIRECT(ADDRESS(ROW(),Controls!#REF!+45))</f>
        <v>#REF!</v>
      </c>
      <c r="GR2398" s="9" t="e">
        <f ca="1">INDIRECT(ADDRESS(ROW(),Controls!#REF!+60))</f>
        <v>#REF!</v>
      </c>
      <c r="GS2398" s="9" t="e">
        <f ca="1">INDIRECT(ADDRESS(ROW(),Controls!#REF!+75))</f>
        <v>#REF!</v>
      </c>
      <c r="GT2398" s="9" t="e">
        <f ca="1">INDIRECT(ADDRESS(ROW(),Controls!#REF!+90))</f>
        <v>#REF!</v>
      </c>
      <c r="GU2398" s="9" t="e">
        <f ca="1">INDIRECT(ADDRESS(ROW(),Controls!#REF!+105))</f>
        <v>#REF!</v>
      </c>
      <c r="GV2398" s="9" t="e">
        <f ca="1">INDIRECT(ADDRESS(ROW(),Controls!#REF!+120))</f>
        <v>#REF!</v>
      </c>
      <c r="GW2398" s="9" t="e">
        <f ca="1">INDIRECT(ADDRESS(ROW(),Controls!#REF!+15))</f>
        <v>#REF!</v>
      </c>
      <c r="GX2398" s="9" t="e">
        <f ca="1">INDIRECT(ADDRESS(ROW(),Controls!#REF!+135))</f>
        <v>#REF!</v>
      </c>
      <c r="HJ2398" s="9" t="e">
        <f t="shared" ca="1" si="222"/>
        <v>#REF!</v>
      </c>
      <c r="HK2398" s="9" t="e">
        <f t="shared" ca="1" si="223"/>
        <v>#REF!</v>
      </c>
      <c r="HL2398" s="9" t="e">
        <f t="shared" ca="1" si="224"/>
        <v>#REF!</v>
      </c>
      <c r="HM2398" s="9" t="e">
        <f t="shared" ca="1" si="225"/>
        <v>#REF!</v>
      </c>
      <c r="HN2398" s="9" t="e">
        <f ca="1">SQRT($GS2398*(1-$GS2398/Controls!$D$15))</f>
        <v>#REF!</v>
      </c>
      <c r="HO2398" s="9" t="e">
        <f t="shared" ca="1" si="226"/>
        <v>#REF!</v>
      </c>
      <c r="HP2398" s="9" t="e">
        <f t="shared" ca="1" si="227"/>
        <v>#REF!</v>
      </c>
      <c r="HQ2398" s="9" t="e">
        <f ca="1">IF($GV2398=0,NA(),($GX2398*Controls!#REF!))</f>
        <v>#REF!</v>
      </c>
    </row>
    <row r="2399" spans="198:225" x14ac:dyDescent="0.25">
      <c r="GP2399" s="9" t="e">
        <f ca="1">INDIRECT(ADDRESS(ROW(),Controls!#REF!+30))</f>
        <v>#REF!</v>
      </c>
      <c r="GQ2399" s="9" t="e">
        <f ca="1">INDIRECT(ADDRESS(ROW(),Controls!#REF!+45))</f>
        <v>#REF!</v>
      </c>
      <c r="GR2399" s="9" t="e">
        <f ca="1">INDIRECT(ADDRESS(ROW(),Controls!#REF!+60))</f>
        <v>#REF!</v>
      </c>
      <c r="GS2399" s="9" t="e">
        <f ca="1">INDIRECT(ADDRESS(ROW(),Controls!#REF!+75))</f>
        <v>#REF!</v>
      </c>
      <c r="GT2399" s="9" t="e">
        <f ca="1">INDIRECT(ADDRESS(ROW(),Controls!#REF!+90))</f>
        <v>#REF!</v>
      </c>
      <c r="GU2399" s="9" t="e">
        <f ca="1">INDIRECT(ADDRESS(ROW(),Controls!#REF!+105))</f>
        <v>#REF!</v>
      </c>
      <c r="GV2399" s="9" t="e">
        <f ca="1">INDIRECT(ADDRESS(ROW(),Controls!#REF!+120))</f>
        <v>#REF!</v>
      </c>
      <c r="GW2399" s="9" t="e">
        <f ca="1">INDIRECT(ADDRESS(ROW(),Controls!#REF!+15))</f>
        <v>#REF!</v>
      </c>
      <c r="GX2399" s="9" t="e">
        <f ca="1">INDIRECT(ADDRESS(ROW(),Controls!#REF!+135))</f>
        <v>#REF!</v>
      </c>
      <c r="HJ2399" s="9" t="e">
        <f t="shared" ca="1" si="222"/>
        <v>#REF!</v>
      </c>
      <c r="HK2399" s="9" t="e">
        <f t="shared" ca="1" si="223"/>
        <v>#REF!</v>
      </c>
      <c r="HL2399" s="9" t="e">
        <f t="shared" ca="1" si="224"/>
        <v>#REF!</v>
      </c>
      <c r="HM2399" s="9" t="e">
        <f t="shared" ca="1" si="225"/>
        <v>#REF!</v>
      </c>
      <c r="HN2399" s="9" t="e">
        <f ca="1">SQRT($GS2399*(1-$GS2399/Controls!$D$15))</f>
        <v>#REF!</v>
      </c>
      <c r="HO2399" s="9" t="e">
        <f t="shared" ca="1" si="226"/>
        <v>#REF!</v>
      </c>
      <c r="HP2399" s="9" t="e">
        <f t="shared" ca="1" si="227"/>
        <v>#REF!</v>
      </c>
      <c r="HQ2399" s="9" t="e">
        <f ca="1">IF($GV2399=0,NA(),($GX2399*Controls!#REF!))</f>
        <v>#REF!</v>
      </c>
    </row>
    <row r="2400" spans="198:225" x14ac:dyDescent="0.25">
      <c r="GP2400" s="9" t="e">
        <f ca="1">INDIRECT(ADDRESS(ROW(),Controls!#REF!+30))</f>
        <v>#REF!</v>
      </c>
      <c r="GQ2400" s="9" t="e">
        <f ca="1">INDIRECT(ADDRESS(ROW(),Controls!#REF!+45))</f>
        <v>#REF!</v>
      </c>
      <c r="GR2400" s="9" t="e">
        <f ca="1">INDIRECT(ADDRESS(ROW(),Controls!#REF!+60))</f>
        <v>#REF!</v>
      </c>
      <c r="GS2400" s="9" t="e">
        <f ca="1">INDIRECT(ADDRESS(ROW(),Controls!#REF!+75))</f>
        <v>#REF!</v>
      </c>
      <c r="GT2400" s="9" t="e">
        <f ca="1">INDIRECT(ADDRESS(ROW(),Controls!#REF!+90))</f>
        <v>#REF!</v>
      </c>
      <c r="GU2400" s="9" t="e">
        <f ca="1">INDIRECT(ADDRESS(ROW(),Controls!#REF!+105))</f>
        <v>#REF!</v>
      </c>
      <c r="GV2400" s="9" t="e">
        <f ca="1">INDIRECT(ADDRESS(ROW(),Controls!#REF!+120))</f>
        <v>#REF!</v>
      </c>
      <c r="GW2400" s="9" t="e">
        <f ca="1">INDIRECT(ADDRESS(ROW(),Controls!#REF!+15))</f>
        <v>#REF!</v>
      </c>
      <c r="GX2400" s="9" t="e">
        <f ca="1">INDIRECT(ADDRESS(ROW(),Controls!#REF!+135))</f>
        <v>#REF!</v>
      </c>
      <c r="HJ2400" s="9" t="e">
        <f t="shared" ca="1" si="222"/>
        <v>#REF!</v>
      </c>
      <c r="HK2400" s="9" t="e">
        <f t="shared" ca="1" si="223"/>
        <v>#REF!</v>
      </c>
      <c r="HL2400" s="9" t="e">
        <f t="shared" ca="1" si="224"/>
        <v>#REF!</v>
      </c>
      <c r="HM2400" s="9" t="e">
        <f t="shared" ca="1" si="225"/>
        <v>#REF!</v>
      </c>
      <c r="HN2400" s="9" t="e">
        <f ca="1">SQRT($GS2400*(1-$GS2400/Controls!$D$15))</f>
        <v>#REF!</v>
      </c>
      <c r="HO2400" s="9" t="e">
        <f t="shared" ca="1" si="226"/>
        <v>#REF!</v>
      </c>
      <c r="HP2400" s="9" t="e">
        <f t="shared" ca="1" si="227"/>
        <v>#REF!</v>
      </c>
      <c r="HQ2400" s="9" t="e">
        <f ca="1">IF($GV2400=0,NA(),($GX2400*Controls!#REF!))</f>
        <v>#REF!</v>
      </c>
    </row>
    <row r="2401" spans="198:225" x14ac:dyDescent="0.25">
      <c r="GP2401" s="9" t="e">
        <f ca="1">INDIRECT(ADDRESS(ROW(),Controls!#REF!+30))</f>
        <v>#REF!</v>
      </c>
      <c r="GQ2401" s="9" t="e">
        <f ca="1">INDIRECT(ADDRESS(ROW(),Controls!#REF!+45))</f>
        <v>#REF!</v>
      </c>
      <c r="GR2401" s="9" t="e">
        <f ca="1">INDIRECT(ADDRESS(ROW(),Controls!#REF!+60))</f>
        <v>#REF!</v>
      </c>
      <c r="GS2401" s="9" t="e">
        <f ca="1">INDIRECT(ADDRESS(ROW(),Controls!#REF!+75))</f>
        <v>#REF!</v>
      </c>
      <c r="GT2401" s="9" t="e">
        <f ca="1">INDIRECT(ADDRESS(ROW(),Controls!#REF!+90))</f>
        <v>#REF!</v>
      </c>
      <c r="GU2401" s="9" t="e">
        <f ca="1">INDIRECT(ADDRESS(ROW(),Controls!#REF!+105))</f>
        <v>#REF!</v>
      </c>
      <c r="GV2401" s="9" t="e">
        <f ca="1">INDIRECT(ADDRESS(ROW(),Controls!#REF!+120))</f>
        <v>#REF!</v>
      </c>
      <c r="GW2401" s="9" t="e">
        <f ca="1">INDIRECT(ADDRESS(ROW(),Controls!#REF!+15))</f>
        <v>#REF!</v>
      </c>
      <c r="GX2401" s="9" t="e">
        <f ca="1">INDIRECT(ADDRESS(ROW(),Controls!#REF!+135))</f>
        <v>#REF!</v>
      </c>
      <c r="HJ2401" s="9" t="e">
        <f t="shared" ca="1" si="222"/>
        <v>#REF!</v>
      </c>
      <c r="HK2401" s="9" t="e">
        <f t="shared" ca="1" si="223"/>
        <v>#REF!</v>
      </c>
      <c r="HL2401" s="9" t="e">
        <f t="shared" ca="1" si="224"/>
        <v>#REF!</v>
      </c>
      <c r="HM2401" s="9" t="e">
        <f t="shared" ca="1" si="225"/>
        <v>#REF!</v>
      </c>
      <c r="HN2401" s="9" t="e">
        <f ca="1">SQRT($GS2401*(1-$GS2401/Controls!$D$15))</f>
        <v>#REF!</v>
      </c>
      <c r="HO2401" s="9" t="e">
        <f t="shared" ca="1" si="226"/>
        <v>#REF!</v>
      </c>
      <c r="HP2401" s="9" t="e">
        <f t="shared" ca="1" si="227"/>
        <v>#REF!</v>
      </c>
      <c r="HQ2401" s="9" t="e">
        <f ca="1">IF($GV2401=0,NA(),($GX2401*Controls!#REF!))</f>
        <v>#REF!</v>
      </c>
    </row>
    <row r="2402" spans="198:225" x14ac:dyDescent="0.25">
      <c r="GP2402" s="9" t="e">
        <f ca="1">INDIRECT(ADDRESS(ROW(),Controls!#REF!+30))</f>
        <v>#REF!</v>
      </c>
      <c r="GQ2402" s="9" t="e">
        <f ca="1">INDIRECT(ADDRESS(ROW(),Controls!#REF!+45))</f>
        <v>#REF!</v>
      </c>
      <c r="GR2402" s="9" t="e">
        <f ca="1">INDIRECT(ADDRESS(ROW(),Controls!#REF!+60))</f>
        <v>#REF!</v>
      </c>
      <c r="GS2402" s="9" t="e">
        <f ca="1">INDIRECT(ADDRESS(ROW(),Controls!#REF!+75))</f>
        <v>#REF!</v>
      </c>
      <c r="GT2402" s="9" t="e">
        <f ca="1">INDIRECT(ADDRESS(ROW(),Controls!#REF!+90))</f>
        <v>#REF!</v>
      </c>
      <c r="GU2402" s="9" t="e">
        <f ca="1">INDIRECT(ADDRESS(ROW(),Controls!#REF!+105))</f>
        <v>#REF!</v>
      </c>
      <c r="GV2402" s="9" t="e">
        <f ca="1">INDIRECT(ADDRESS(ROW(),Controls!#REF!+120))</f>
        <v>#REF!</v>
      </c>
      <c r="GW2402" s="9" t="e">
        <f ca="1">INDIRECT(ADDRESS(ROW(),Controls!#REF!+15))</f>
        <v>#REF!</v>
      </c>
      <c r="GX2402" s="9" t="e">
        <f ca="1">INDIRECT(ADDRESS(ROW(),Controls!#REF!+135))</f>
        <v>#REF!</v>
      </c>
      <c r="HJ2402" s="9" t="e">
        <f t="shared" ca="1" si="222"/>
        <v>#REF!</v>
      </c>
      <c r="HK2402" s="9" t="e">
        <f t="shared" ca="1" si="223"/>
        <v>#REF!</v>
      </c>
      <c r="HL2402" s="9" t="e">
        <f t="shared" ca="1" si="224"/>
        <v>#REF!</v>
      </c>
      <c r="HM2402" s="9" t="e">
        <f t="shared" ca="1" si="225"/>
        <v>#REF!</v>
      </c>
      <c r="HN2402" s="9" t="e">
        <f ca="1">SQRT($GS2402*(1-$GS2402/Controls!$D$15))</f>
        <v>#REF!</v>
      </c>
      <c r="HO2402" s="9" t="e">
        <f t="shared" ca="1" si="226"/>
        <v>#REF!</v>
      </c>
      <c r="HP2402" s="9" t="e">
        <f t="shared" ca="1" si="227"/>
        <v>#REF!</v>
      </c>
      <c r="HQ2402" s="9" t="e">
        <f ca="1">IF($GV2402=0,NA(),($GX2402*Controls!#REF!))</f>
        <v>#REF!</v>
      </c>
    </row>
    <row r="2403" spans="198:225" x14ac:dyDescent="0.25">
      <c r="GP2403" s="9" t="e">
        <f ca="1">INDIRECT(ADDRESS(ROW(),Controls!#REF!+30))</f>
        <v>#REF!</v>
      </c>
      <c r="GQ2403" s="9" t="e">
        <f ca="1">INDIRECT(ADDRESS(ROW(),Controls!#REF!+45))</f>
        <v>#REF!</v>
      </c>
      <c r="GR2403" s="9" t="e">
        <f ca="1">INDIRECT(ADDRESS(ROW(),Controls!#REF!+60))</f>
        <v>#REF!</v>
      </c>
      <c r="GS2403" s="9" t="e">
        <f ca="1">INDIRECT(ADDRESS(ROW(),Controls!#REF!+75))</f>
        <v>#REF!</v>
      </c>
      <c r="GT2403" s="9" t="e">
        <f ca="1">INDIRECT(ADDRESS(ROW(),Controls!#REF!+90))</f>
        <v>#REF!</v>
      </c>
      <c r="GU2403" s="9" t="e">
        <f ca="1">INDIRECT(ADDRESS(ROW(),Controls!#REF!+105))</f>
        <v>#REF!</v>
      </c>
      <c r="GV2403" s="9" t="e">
        <f ca="1">INDIRECT(ADDRESS(ROW(),Controls!#REF!+120))</f>
        <v>#REF!</v>
      </c>
      <c r="GW2403" s="9" t="e">
        <f ca="1">INDIRECT(ADDRESS(ROW(),Controls!#REF!+15))</f>
        <v>#REF!</v>
      </c>
      <c r="GX2403" s="9" t="e">
        <f ca="1">INDIRECT(ADDRESS(ROW(),Controls!#REF!+135))</f>
        <v>#REF!</v>
      </c>
      <c r="HJ2403" s="9" t="e">
        <f t="shared" ca="1" si="222"/>
        <v>#REF!</v>
      </c>
      <c r="HK2403" s="9" t="e">
        <f t="shared" ca="1" si="223"/>
        <v>#REF!</v>
      </c>
      <c r="HL2403" s="9" t="e">
        <f t="shared" ca="1" si="224"/>
        <v>#REF!</v>
      </c>
      <c r="HM2403" s="9" t="e">
        <f t="shared" ca="1" si="225"/>
        <v>#REF!</v>
      </c>
      <c r="HN2403" s="9" t="e">
        <f ca="1">SQRT($GS2403*(1-$GS2403/Controls!$D$15))</f>
        <v>#REF!</v>
      </c>
      <c r="HO2403" s="9" t="e">
        <f t="shared" ca="1" si="226"/>
        <v>#REF!</v>
      </c>
      <c r="HP2403" s="9" t="e">
        <f t="shared" ca="1" si="227"/>
        <v>#REF!</v>
      </c>
      <c r="HQ2403" s="9" t="e">
        <f ca="1">IF($GV2403=0,NA(),($GX2403*Controls!#REF!))</f>
        <v>#REF!</v>
      </c>
    </row>
    <row r="2404" spans="198:225" x14ac:dyDescent="0.25">
      <c r="GP2404" s="9" t="e">
        <f ca="1">INDIRECT(ADDRESS(ROW(),Controls!#REF!+30))</f>
        <v>#REF!</v>
      </c>
      <c r="GQ2404" s="9" t="e">
        <f ca="1">INDIRECT(ADDRESS(ROW(),Controls!#REF!+45))</f>
        <v>#REF!</v>
      </c>
      <c r="GR2404" s="9" t="e">
        <f ca="1">INDIRECT(ADDRESS(ROW(),Controls!#REF!+60))</f>
        <v>#REF!</v>
      </c>
      <c r="GS2404" s="9" t="e">
        <f ca="1">INDIRECT(ADDRESS(ROW(),Controls!#REF!+75))</f>
        <v>#REF!</v>
      </c>
      <c r="GT2404" s="9" t="e">
        <f ca="1">INDIRECT(ADDRESS(ROW(),Controls!#REF!+90))</f>
        <v>#REF!</v>
      </c>
      <c r="GU2404" s="9" t="e">
        <f ca="1">INDIRECT(ADDRESS(ROW(),Controls!#REF!+105))</f>
        <v>#REF!</v>
      </c>
      <c r="GV2404" s="9" t="e">
        <f ca="1">INDIRECT(ADDRESS(ROW(),Controls!#REF!+120))</f>
        <v>#REF!</v>
      </c>
      <c r="GW2404" s="9" t="e">
        <f ca="1">INDIRECT(ADDRESS(ROW(),Controls!#REF!+15))</f>
        <v>#REF!</v>
      </c>
      <c r="GX2404" s="9" t="e">
        <f ca="1">INDIRECT(ADDRESS(ROW(),Controls!#REF!+135))</f>
        <v>#REF!</v>
      </c>
      <c r="HJ2404" s="9" t="e">
        <f t="shared" ca="1" si="222"/>
        <v>#REF!</v>
      </c>
      <c r="HK2404" s="9" t="e">
        <f t="shared" ca="1" si="223"/>
        <v>#REF!</v>
      </c>
      <c r="HL2404" s="9" t="e">
        <f t="shared" ca="1" si="224"/>
        <v>#REF!</v>
      </c>
      <c r="HM2404" s="9" t="e">
        <f t="shared" ca="1" si="225"/>
        <v>#REF!</v>
      </c>
      <c r="HN2404" s="9" t="e">
        <f ca="1">SQRT($GS2404*(1-$GS2404/Controls!$D$15))</f>
        <v>#REF!</v>
      </c>
      <c r="HO2404" s="9" t="e">
        <f t="shared" ca="1" si="226"/>
        <v>#REF!</v>
      </c>
      <c r="HP2404" s="9" t="e">
        <f t="shared" ca="1" si="227"/>
        <v>#REF!</v>
      </c>
      <c r="HQ2404" s="9" t="e">
        <f ca="1">IF($GV2404=0,NA(),($GX2404*Controls!#REF!))</f>
        <v>#REF!</v>
      </c>
    </row>
    <row r="2405" spans="198:225" x14ac:dyDescent="0.25">
      <c r="GP2405" s="9" t="e">
        <f ca="1">INDIRECT(ADDRESS(ROW(),Controls!#REF!+30))</f>
        <v>#REF!</v>
      </c>
      <c r="GQ2405" s="9" t="e">
        <f ca="1">INDIRECT(ADDRESS(ROW(),Controls!#REF!+45))</f>
        <v>#REF!</v>
      </c>
      <c r="GR2405" s="9" t="e">
        <f ca="1">INDIRECT(ADDRESS(ROW(),Controls!#REF!+60))</f>
        <v>#REF!</v>
      </c>
      <c r="GS2405" s="9" t="e">
        <f ca="1">INDIRECT(ADDRESS(ROW(),Controls!#REF!+75))</f>
        <v>#REF!</v>
      </c>
      <c r="GT2405" s="9" t="e">
        <f ca="1">INDIRECT(ADDRESS(ROW(),Controls!#REF!+90))</f>
        <v>#REF!</v>
      </c>
      <c r="GU2405" s="9" t="e">
        <f ca="1">INDIRECT(ADDRESS(ROW(),Controls!#REF!+105))</f>
        <v>#REF!</v>
      </c>
      <c r="GV2405" s="9" t="e">
        <f ca="1">INDIRECT(ADDRESS(ROW(),Controls!#REF!+120))</f>
        <v>#REF!</v>
      </c>
      <c r="GW2405" s="9" t="e">
        <f ca="1">INDIRECT(ADDRESS(ROW(),Controls!#REF!+15))</f>
        <v>#REF!</v>
      </c>
      <c r="GX2405" s="9" t="e">
        <f ca="1">INDIRECT(ADDRESS(ROW(),Controls!#REF!+135))</f>
        <v>#REF!</v>
      </c>
      <c r="HJ2405" s="9" t="e">
        <f t="shared" ca="1" si="222"/>
        <v>#REF!</v>
      </c>
      <c r="HK2405" s="9" t="e">
        <f t="shared" ca="1" si="223"/>
        <v>#REF!</v>
      </c>
      <c r="HL2405" s="9" t="e">
        <f t="shared" ca="1" si="224"/>
        <v>#REF!</v>
      </c>
      <c r="HM2405" s="9" t="e">
        <f t="shared" ca="1" si="225"/>
        <v>#REF!</v>
      </c>
      <c r="HN2405" s="9" t="e">
        <f ca="1">SQRT($GS2405*(1-$GS2405/Controls!$D$15))</f>
        <v>#REF!</v>
      </c>
      <c r="HO2405" s="9" t="e">
        <f t="shared" ca="1" si="226"/>
        <v>#REF!</v>
      </c>
      <c r="HP2405" s="9" t="e">
        <f t="shared" ca="1" si="227"/>
        <v>#REF!</v>
      </c>
      <c r="HQ2405" s="9" t="e">
        <f ca="1">IF($GV2405=0,NA(),($GX2405*Controls!#REF!))</f>
        <v>#REF!</v>
      </c>
    </row>
    <row r="2406" spans="198:225" x14ac:dyDescent="0.25">
      <c r="GP2406" s="9" t="e">
        <f ca="1">INDIRECT(ADDRESS(ROW(),Controls!#REF!+30))</f>
        <v>#REF!</v>
      </c>
      <c r="GQ2406" s="9" t="e">
        <f ca="1">INDIRECT(ADDRESS(ROW(),Controls!#REF!+45))</f>
        <v>#REF!</v>
      </c>
      <c r="GR2406" s="9" t="e">
        <f ca="1">INDIRECT(ADDRESS(ROW(),Controls!#REF!+60))</f>
        <v>#REF!</v>
      </c>
      <c r="GS2406" s="9" t="e">
        <f ca="1">INDIRECT(ADDRESS(ROW(),Controls!#REF!+75))</f>
        <v>#REF!</v>
      </c>
      <c r="GT2406" s="9" t="e">
        <f ca="1">INDIRECT(ADDRESS(ROW(),Controls!#REF!+90))</f>
        <v>#REF!</v>
      </c>
      <c r="GU2406" s="9" t="e">
        <f ca="1">INDIRECT(ADDRESS(ROW(),Controls!#REF!+105))</f>
        <v>#REF!</v>
      </c>
      <c r="GV2406" s="9" t="e">
        <f ca="1">INDIRECT(ADDRESS(ROW(),Controls!#REF!+120))</f>
        <v>#REF!</v>
      </c>
      <c r="GW2406" s="9" t="e">
        <f ca="1">INDIRECT(ADDRESS(ROW(),Controls!#REF!+15))</f>
        <v>#REF!</v>
      </c>
      <c r="GX2406" s="9" t="e">
        <f ca="1">INDIRECT(ADDRESS(ROW(),Controls!#REF!+135))</f>
        <v>#REF!</v>
      </c>
      <c r="HJ2406" s="9" t="e">
        <f t="shared" ca="1" si="222"/>
        <v>#REF!</v>
      </c>
      <c r="HK2406" s="9" t="e">
        <f t="shared" ca="1" si="223"/>
        <v>#REF!</v>
      </c>
      <c r="HL2406" s="9" t="e">
        <f t="shared" ca="1" si="224"/>
        <v>#REF!</v>
      </c>
      <c r="HM2406" s="9" t="e">
        <f t="shared" ca="1" si="225"/>
        <v>#REF!</v>
      </c>
      <c r="HN2406" s="9" t="e">
        <f ca="1">SQRT($GS2406*(1-$GS2406/Controls!$D$15))</f>
        <v>#REF!</v>
      </c>
      <c r="HO2406" s="9" t="e">
        <f t="shared" ca="1" si="226"/>
        <v>#REF!</v>
      </c>
      <c r="HP2406" s="9" t="e">
        <f t="shared" ca="1" si="227"/>
        <v>#REF!</v>
      </c>
      <c r="HQ2406" s="9" t="e">
        <f ca="1">IF($GV2406=0,NA(),($GX2406*Controls!#REF!))</f>
        <v>#REF!</v>
      </c>
    </row>
    <row r="2407" spans="198:225" x14ac:dyDescent="0.25">
      <c r="GP2407" s="9" t="e">
        <f ca="1">INDIRECT(ADDRESS(ROW(),Controls!#REF!+30))</f>
        <v>#REF!</v>
      </c>
      <c r="GQ2407" s="9" t="e">
        <f ca="1">INDIRECT(ADDRESS(ROW(),Controls!#REF!+45))</f>
        <v>#REF!</v>
      </c>
      <c r="GR2407" s="9" t="e">
        <f ca="1">INDIRECT(ADDRESS(ROW(),Controls!#REF!+60))</f>
        <v>#REF!</v>
      </c>
      <c r="GS2407" s="9" t="e">
        <f ca="1">INDIRECT(ADDRESS(ROW(),Controls!#REF!+75))</f>
        <v>#REF!</v>
      </c>
      <c r="GT2407" s="9" t="e">
        <f ca="1">INDIRECT(ADDRESS(ROW(),Controls!#REF!+90))</f>
        <v>#REF!</v>
      </c>
      <c r="GU2407" s="9" t="e">
        <f ca="1">INDIRECT(ADDRESS(ROW(),Controls!#REF!+105))</f>
        <v>#REF!</v>
      </c>
      <c r="GV2407" s="9" t="e">
        <f ca="1">INDIRECT(ADDRESS(ROW(),Controls!#REF!+120))</f>
        <v>#REF!</v>
      </c>
      <c r="GW2407" s="9" t="e">
        <f ca="1">INDIRECT(ADDRESS(ROW(),Controls!#REF!+15))</f>
        <v>#REF!</v>
      </c>
      <c r="GX2407" s="9" t="e">
        <f ca="1">INDIRECT(ADDRESS(ROW(),Controls!#REF!+135))</f>
        <v>#REF!</v>
      </c>
      <c r="HJ2407" s="9" t="e">
        <f t="shared" ca="1" si="222"/>
        <v>#REF!</v>
      </c>
      <c r="HK2407" s="9" t="e">
        <f t="shared" ca="1" si="223"/>
        <v>#REF!</v>
      </c>
      <c r="HL2407" s="9" t="e">
        <f t="shared" ca="1" si="224"/>
        <v>#REF!</v>
      </c>
      <c r="HM2407" s="9" t="e">
        <f t="shared" ca="1" si="225"/>
        <v>#REF!</v>
      </c>
      <c r="HN2407" s="9" t="e">
        <f ca="1">SQRT($GS2407*(1-$GS2407/Controls!$D$15))</f>
        <v>#REF!</v>
      </c>
      <c r="HO2407" s="9" t="e">
        <f t="shared" ca="1" si="226"/>
        <v>#REF!</v>
      </c>
      <c r="HP2407" s="9" t="e">
        <f t="shared" ca="1" si="227"/>
        <v>#REF!</v>
      </c>
      <c r="HQ2407" s="9" t="e">
        <f ca="1">IF($GV2407=0,NA(),($GX2407*Controls!#REF!))</f>
        <v>#REF!</v>
      </c>
    </row>
    <row r="2408" spans="198:225" x14ac:dyDescent="0.25">
      <c r="GP2408" s="9" t="e">
        <f ca="1">INDIRECT(ADDRESS(ROW(),Controls!#REF!+30))</f>
        <v>#REF!</v>
      </c>
      <c r="GQ2408" s="9" t="e">
        <f ca="1">INDIRECT(ADDRESS(ROW(),Controls!#REF!+45))</f>
        <v>#REF!</v>
      </c>
      <c r="GR2408" s="9" t="e">
        <f ca="1">INDIRECT(ADDRESS(ROW(),Controls!#REF!+60))</f>
        <v>#REF!</v>
      </c>
      <c r="GS2408" s="9" t="e">
        <f ca="1">INDIRECT(ADDRESS(ROW(),Controls!#REF!+75))</f>
        <v>#REF!</v>
      </c>
      <c r="GT2408" s="9" t="e">
        <f ca="1">INDIRECT(ADDRESS(ROW(),Controls!#REF!+90))</f>
        <v>#REF!</v>
      </c>
      <c r="GU2408" s="9" t="e">
        <f ca="1">INDIRECT(ADDRESS(ROW(),Controls!#REF!+105))</f>
        <v>#REF!</v>
      </c>
      <c r="GV2408" s="9" t="e">
        <f ca="1">INDIRECT(ADDRESS(ROW(),Controls!#REF!+120))</f>
        <v>#REF!</v>
      </c>
      <c r="GW2408" s="9" t="e">
        <f ca="1">INDIRECT(ADDRESS(ROW(),Controls!#REF!+15))</f>
        <v>#REF!</v>
      </c>
      <c r="GX2408" s="9" t="e">
        <f ca="1">INDIRECT(ADDRESS(ROW(),Controls!#REF!+135))</f>
        <v>#REF!</v>
      </c>
      <c r="HJ2408" s="9" t="e">
        <f t="shared" ca="1" si="222"/>
        <v>#REF!</v>
      </c>
      <c r="HK2408" s="9" t="e">
        <f t="shared" ca="1" si="223"/>
        <v>#REF!</v>
      </c>
      <c r="HL2408" s="9" t="e">
        <f t="shared" ca="1" si="224"/>
        <v>#REF!</v>
      </c>
      <c r="HM2408" s="9" t="e">
        <f t="shared" ca="1" si="225"/>
        <v>#REF!</v>
      </c>
      <c r="HN2408" s="9" t="e">
        <f ca="1">SQRT($GS2408*(1-$GS2408/Controls!$D$15))</f>
        <v>#REF!</v>
      </c>
      <c r="HO2408" s="9" t="e">
        <f t="shared" ca="1" si="226"/>
        <v>#REF!</v>
      </c>
      <c r="HP2408" s="9" t="e">
        <f t="shared" ca="1" si="227"/>
        <v>#REF!</v>
      </c>
      <c r="HQ2408" s="9" t="e">
        <f ca="1">IF($GV2408=0,NA(),($GX2408*Controls!#REF!))</f>
        <v>#REF!</v>
      </c>
    </row>
    <row r="2409" spans="198:225" x14ac:dyDescent="0.25">
      <c r="GP2409" s="9" t="e">
        <f ca="1">INDIRECT(ADDRESS(ROW(),Controls!#REF!+30))</f>
        <v>#REF!</v>
      </c>
      <c r="GQ2409" s="9" t="e">
        <f ca="1">INDIRECT(ADDRESS(ROW(),Controls!#REF!+45))</f>
        <v>#REF!</v>
      </c>
      <c r="GR2409" s="9" t="e">
        <f ca="1">INDIRECT(ADDRESS(ROW(),Controls!#REF!+60))</f>
        <v>#REF!</v>
      </c>
      <c r="GS2409" s="9" t="e">
        <f ca="1">INDIRECT(ADDRESS(ROW(),Controls!#REF!+75))</f>
        <v>#REF!</v>
      </c>
      <c r="GT2409" s="9" t="e">
        <f ca="1">INDIRECT(ADDRESS(ROW(),Controls!#REF!+90))</f>
        <v>#REF!</v>
      </c>
      <c r="GU2409" s="9" t="e">
        <f ca="1">INDIRECT(ADDRESS(ROW(),Controls!#REF!+105))</f>
        <v>#REF!</v>
      </c>
      <c r="GV2409" s="9" t="e">
        <f ca="1">INDIRECT(ADDRESS(ROW(),Controls!#REF!+120))</f>
        <v>#REF!</v>
      </c>
      <c r="GW2409" s="9" t="e">
        <f ca="1">INDIRECT(ADDRESS(ROW(),Controls!#REF!+15))</f>
        <v>#REF!</v>
      </c>
      <c r="GX2409" s="9" t="e">
        <f ca="1">INDIRECT(ADDRESS(ROW(),Controls!#REF!+135))</f>
        <v>#REF!</v>
      </c>
      <c r="HJ2409" s="9" t="e">
        <f t="shared" ca="1" si="222"/>
        <v>#REF!</v>
      </c>
      <c r="HK2409" s="9" t="e">
        <f t="shared" ca="1" si="223"/>
        <v>#REF!</v>
      </c>
      <c r="HL2409" s="9" t="e">
        <f t="shared" ca="1" si="224"/>
        <v>#REF!</v>
      </c>
      <c r="HM2409" s="9" t="e">
        <f t="shared" ca="1" si="225"/>
        <v>#REF!</v>
      </c>
      <c r="HN2409" s="9" t="e">
        <f ca="1">SQRT($GS2409*(1-$GS2409/Controls!$D$15))</f>
        <v>#REF!</v>
      </c>
      <c r="HO2409" s="9" t="e">
        <f t="shared" ca="1" si="226"/>
        <v>#REF!</v>
      </c>
      <c r="HP2409" s="9" t="e">
        <f t="shared" ca="1" si="227"/>
        <v>#REF!</v>
      </c>
      <c r="HQ2409" s="9" t="e">
        <f ca="1">IF($GV2409=0,NA(),($GX2409*Controls!#REF!))</f>
        <v>#REF!</v>
      </c>
    </row>
    <row r="2410" spans="198:225" x14ac:dyDescent="0.25">
      <c r="GP2410" s="9" t="e">
        <f ca="1">INDIRECT(ADDRESS(ROW(),Controls!#REF!+30))</f>
        <v>#REF!</v>
      </c>
      <c r="GQ2410" s="9" t="e">
        <f ca="1">INDIRECT(ADDRESS(ROW(),Controls!#REF!+45))</f>
        <v>#REF!</v>
      </c>
      <c r="GR2410" s="9" t="e">
        <f ca="1">INDIRECT(ADDRESS(ROW(),Controls!#REF!+60))</f>
        <v>#REF!</v>
      </c>
      <c r="GS2410" s="9" t="e">
        <f ca="1">INDIRECT(ADDRESS(ROW(),Controls!#REF!+75))</f>
        <v>#REF!</v>
      </c>
      <c r="GT2410" s="9" t="e">
        <f ca="1">INDIRECT(ADDRESS(ROW(),Controls!#REF!+90))</f>
        <v>#REF!</v>
      </c>
      <c r="GU2410" s="9" t="e">
        <f ca="1">INDIRECT(ADDRESS(ROW(),Controls!#REF!+105))</f>
        <v>#REF!</v>
      </c>
      <c r="GV2410" s="9" t="e">
        <f ca="1">INDIRECT(ADDRESS(ROW(),Controls!#REF!+120))</f>
        <v>#REF!</v>
      </c>
      <c r="GW2410" s="9" t="e">
        <f ca="1">INDIRECT(ADDRESS(ROW(),Controls!#REF!+15))</f>
        <v>#REF!</v>
      </c>
      <c r="GX2410" s="9" t="e">
        <f ca="1">INDIRECT(ADDRESS(ROW(),Controls!#REF!+135))</f>
        <v>#REF!</v>
      </c>
      <c r="HJ2410" s="9" t="e">
        <f t="shared" ca="1" si="222"/>
        <v>#REF!</v>
      </c>
      <c r="HK2410" s="9" t="e">
        <f t="shared" ca="1" si="223"/>
        <v>#REF!</v>
      </c>
      <c r="HL2410" s="9" t="e">
        <f t="shared" ca="1" si="224"/>
        <v>#REF!</v>
      </c>
      <c r="HM2410" s="9" t="e">
        <f t="shared" ca="1" si="225"/>
        <v>#REF!</v>
      </c>
      <c r="HN2410" s="9" t="e">
        <f ca="1">SQRT($GS2410*(1-$GS2410/Controls!$D$15))</f>
        <v>#REF!</v>
      </c>
      <c r="HO2410" s="9" t="e">
        <f t="shared" ca="1" si="226"/>
        <v>#REF!</v>
      </c>
      <c r="HP2410" s="9" t="e">
        <f t="shared" ca="1" si="227"/>
        <v>#REF!</v>
      </c>
      <c r="HQ2410" s="9" t="e">
        <f ca="1">IF($GV2410=0,NA(),($GX2410*Controls!#REF!))</f>
        <v>#REF!</v>
      </c>
    </row>
    <row r="2411" spans="198:225" x14ac:dyDescent="0.25">
      <c r="GP2411" s="9" t="e">
        <f ca="1">INDIRECT(ADDRESS(ROW(),Controls!#REF!+30))</f>
        <v>#REF!</v>
      </c>
      <c r="GQ2411" s="9" t="e">
        <f ca="1">INDIRECT(ADDRESS(ROW(),Controls!#REF!+45))</f>
        <v>#REF!</v>
      </c>
      <c r="GR2411" s="9" t="e">
        <f ca="1">INDIRECT(ADDRESS(ROW(),Controls!#REF!+60))</f>
        <v>#REF!</v>
      </c>
      <c r="GS2411" s="9" t="e">
        <f ca="1">INDIRECT(ADDRESS(ROW(),Controls!#REF!+75))</f>
        <v>#REF!</v>
      </c>
      <c r="GT2411" s="9" t="e">
        <f ca="1">INDIRECT(ADDRESS(ROW(),Controls!#REF!+90))</f>
        <v>#REF!</v>
      </c>
      <c r="GU2411" s="9" t="e">
        <f ca="1">INDIRECT(ADDRESS(ROW(),Controls!#REF!+105))</f>
        <v>#REF!</v>
      </c>
      <c r="GV2411" s="9" t="e">
        <f ca="1">INDIRECT(ADDRESS(ROW(),Controls!#REF!+120))</f>
        <v>#REF!</v>
      </c>
      <c r="GW2411" s="9" t="e">
        <f ca="1">INDIRECT(ADDRESS(ROW(),Controls!#REF!+15))</f>
        <v>#REF!</v>
      </c>
      <c r="GX2411" s="9" t="e">
        <f ca="1">INDIRECT(ADDRESS(ROW(),Controls!#REF!+135))</f>
        <v>#REF!</v>
      </c>
      <c r="HJ2411" s="9" t="e">
        <f t="shared" ca="1" si="222"/>
        <v>#REF!</v>
      </c>
      <c r="HK2411" s="9" t="e">
        <f t="shared" ca="1" si="223"/>
        <v>#REF!</v>
      </c>
      <c r="HL2411" s="9" t="e">
        <f t="shared" ca="1" si="224"/>
        <v>#REF!</v>
      </c>
      <c r="HM2411" s="9" t="e">
        <f t="shared" ca="1" si="225"/>
        <v>#REF!</v>
      </c>
      <c r="HN2411" s="9" t="e">
        <f ca="1">SQRT($GS2411*(1-$GS2411/Controls!$D$15))</f>
        <v>#REF!</v>
      </c>
      <c r="HO2411" s="9" t="e">
        <f t="shared" ca="1" si="226"/>
        <v>#REF!</v>
      </c>
      <c r="HP2411" s="9" t="e">
        <f t="shared" ca="1" si="227"/>
        <v>#REF!</v>
      </c>
      <c r="HQ2411" s="9" t="e">
        <f ca="1">IF($GV2411=0,NA(),($GX2411*Controls!#REF!))</f>
        <v>#REF!</v>
      </c>
    </row>
    <row r="2412" spans="198:225" x14ac:dyDescent="0.25">
      <c r="GP2412" s="9" t="e">
        <f ca="1">INDIRECT(ADDRESS(ROW(),Controls!#REF!+30))</f>
        <v>#REF!</v>
      </c>
      <c r="GQ2412" s="9" t="e">
        <f ca="1">INDIRECT(ADDRESS(ROW(),Controls!#REF!+45))</f>
        <v>#REF!</v>
      </c>
      <c r="GR2412" s="9" t="e">
        <f ca="1">INDIRECT(ADDRESS(ROW(),Controls!#REF!+60))</f>
        <v>#REF!</v>
      </c>
      <c r="GS2412" s="9" t="e">
        <f ca="1">INDIRECT(ADDRESS(ROW(),Controls!#REF!+75))</f>
        <v>#REF!</v>
      </c>
      <c r="GT2412" s="9" t="e">
        <f ca="1">INDIRECT(ADDRESS(ROW(),Controls!#REF!+90))</f>
        <v>#REF!</v>
      </c>
      <c r="GU2412" s="9" t="e">
        <f ca="1">INDIRECT(ADDRESS(ROW(),Controls!#REF!+105))</f>
        <v>#REF!</v>
      </c>
      <c r="GV2412" s="9" t="e">
        <f ca="1">INDIRECT(ADDRESS(ROW(),Controls!#REF!+120))</f>
        <v>#REF!</v>
      </c>
      <c r="GW2412" s="9" t="e">
        <f ca="1">INDIRECT(ADDRESS(ROW(),Controls!#REF!+15))</f>
        <v>#REF!</v>
      </c>
      <c r="GX2412" s="9" t="e">
        <f ca="1">INDIRECT(ADDRESS(ROW(),Controls!#REF!+135))</f>
        <v>#REF!</v>
      </c>
      <c r="HJ2412" s="9" t="e">
        <f t="shared" ca="1" si="222"/>
        <v>#REF!</v>
      </c>
      <c r="HK2412" s="9" t="e">
        <f t="shared" ca="1" si="223"/>
        <v>#REF!</v>
      </c>
      <c r="HL2412" s="9" t="e">
        <f t="shared" ca="1" si="224"/>
        <v>#REF!</v>
      </c>
      <c r="HM2412" s="9" t="e">
        <f t="shared" ca="1" si="225"/>
        <v>#REF!</v>
      </c>
      <c r="HN2412" s="9" t="e">
        <f ca="1">SQRT($GS2412*(1-$GS2412/Controls!$D$15))</f>
        <v>#REF!</v>
      </c>
      <c r="HO2412" s="9" t="e">
        <f t="shared" ca="1" si="226"/>
        <v>#REF!</v>
      </c>
      <c r="HP2412" s="9" t="e">
        <f t="shared" ca="1" si="227"/>
        <v>#REF!</v>
      </c>
      <c r="HQ2412" s="9" t="e">
        <f ca="1">IF($GV2412=0,NA(),($GX2412*Controls!#REF!))</f>
        <v>#REF!</v>
      </c>
    </row>
    <row r="2413" spans="198:225" x14ac:dyDescent="0.25">
      <c r="GP2413" s="9" t="e">
        <f ca="1">INDIRECT(ADDRESS(ROW(),Controls!#REF!+30))</f>
        <v>#REF!</v>
      </c>
      <c r="GQ2413" s="9" t="e">
        <f ca="1">INDIRECT(ADDRESS(ROW(),Controls!#REF!+45))</f>
        <v>#REF!</v>
      </c>
      <c r="GR2413" s="9" t="e">
        <f ca="1">INDIRECT(ADDRESS(ROW(),Controls!#REF!+60))</f>
        <v>#REF!</v>
      </c>
      <c r="GS2413" s="9" t="e">
        <f ca="1">INDIRECT(ADDRESS(ROW(),Controls!#REF!+75))</f>
        <v>#REF!</v>
      </c>
      <c r="GT2413" s="9" t="e">
        <f ca="1">INDIRECT(ADDRESS(ROW(),Controls!#REF!+90))</f>
        <v>#REF!</v>
      </c>
      <c r="GU2413" s="9" t="e">
        <f ca="1">INDIRECT(ADDRESS(ROW(),Controls!#REF!+105))</f>
        <v>#REF!</v>
      </c>
      <c r="GV2413" s="9" t="e">
        <f ca="1">INDIRECT(ADDRESS(ROW(),Controls!#REF!+120))</f>
        <v>#REF!</v>
      </c>
      <c r="GW2413" s="9" t="e">
        <f ca="1">INDIRECT(ADDRESS(ROW(),Controls!#REF!+15))</f>
        <v>#REF!</v>
      </c>
      <c r="GX2413" s="9" t="e">
        <f ca="1">INDIRECT(ADDRESS(ROW(),Controls!#REF!+135))</f>
        <v>#REF!</v>
      </c>
      <c r="HJ2413" s="9" t="e">
        <f t="shared" ca="1" si="222"/>
        <v>#REF!</v>
      </c>
      <c r="HK2413" s="9" t="e">
        <f t="shared" ca="1" si="223"/>
        <v>#REF!</v>
      </c>
      <c r="HL2413" s="9" t="e">
        <f t="shared" ca="1" si="224"/>
        <v>#REF!</v>
      </c>
      <c r="HM2413" s="9" t="e">
        <f t="shared" ca="1" si="225"/>
        <v>#REF!</v>
      </c>
      <c r="HN2413" s="9" t="e">
        <f ca="1">SQRT($GS2413*(1-$GS2413/Controls!$D$15))</f>
        <v>#REF!</v>
      </c>
      <c r="HO2413" s="9" t="e">
        <f t="shared" ca="1" si="226"/>
        <v>#REF!</v>
      </c>
      <c r="HP2413" s="9" t="e">
        <f t="shared" ca="1" si="227"/>
        <v>#REF!</v>
      </c>
      <c r="HQ2413" s="9" t="e">
        <f ca="1">IF($GV2413=0,NA(),($GX2413*Controls!#REF!))</f>
        <v>#REF!</v>
      </c>
    </row>
    <row r="2414" spans="198:225" x14ac:dyDescent="0.25">
      <c r="GP2414" s="9" t="e">
        <f ca="1">INDIRECT(ADDRESS(ROW(),Controls!#REF!+30))</f>
        <v>#REF!</v>
      </c>
      <c r="GQ2414" s="9" t="e">
        <f ca="1">INDIRECT(ADDRESS(ROW(),Controls!#REF!+45))</f>
        <v>#REF!</v>
      </c>
      <c r="GR2414" s="9" t="e">
        <f ca="1">INDIRECT(ADDRESS(ROW(),Controls!#REF!+60))</f>
        <v>#REF!</v>
      </c>
      <c r="GS2414" s="9" t="e">
        <f ca="1">INDIRECT(ADDRESS(ROW(),Controls!#REF!+75))</f>
        <v>#REF!</v>
      </c>
      <c r="GT2414" s="9" t="e">
        <f ca="1">INDIRECT(ADDRESS(ROW(),Controls!#REF!+90))</f>
        <v>#REF!</v>
      </c>
      <c r="GU2414" s="9" t="e">
        <f ca="1">INDIRECT(ADDRESS(ROW(),Controls!#REF!+105))</f>
        <v>#REF!</v>
      </c>
      <c r="GV2414" s="9" t="e">
        <f ca="1">INDIRECT(ADDRESS(ROW(),Controls!#REF!+120))</f>
        <v>#REF!</v>
      </c>
      <c r="GW2414" s="9" t="e">
        <f ca="1">INDIRECT(ADDRESS(ROW(),Controls!#REF!+15))</f>
        <v>#REF!</v>
      </c>
      <c r="GX2414" s="9" t="e">
        <f ca="1">INDIRECT(ADDRESS(ROW(),Controls!#REF!+135))</f>
        <v>#REF!</v>
      </c>
      <c r="HJ2414" s="9" t="e">
        <f t="shared" ca="1" si="222"/>
        <v>#REF!</v>
      </c>
      <c r="HK2414" s="9" t="e">
        <f t="shared" ca="1" si="223"/>
        <v>#REF!</v>
      </c>
      <c r="HL2414" s="9" t="e">
        <f t="shared" ca="1" si="224"/>
        <v>#REF!</v>
      </c>
      <c r="HM2414" s="9" t="e">
        <f t="shared" ca="1" si="225"/>
        <v>#REF!</v>
      </c>
      <c r="HN2414" s="9" t="e">
        <f ca="1">SQRT($GS2414*(1-$GS2414/Controls!$D$15))</f>
        <v>#REF!</v>
      </c>
      <c r="HO2414" s="9" t="e">
        <f t="shared" ca="1" si="226"/>
        <v>#REF!</v>
      </c>
      <c r="HP2414" s="9" t="e">
        <f t="shared" ca="1" si="227"/>
        <v>#REF!</v>
      </c>
      <c r="HQ2414" s="9" t="e">
        <f ca="1">IF($GV2414=0,NA(),($GX2414*Controls!#REF!))</f>
        <v>#REF!</v>
      </c>
    </row>
    <row r="2415" spans="198:225" x14ac:dyDescent="0.25">
      <c r="GP2415" s="9" t="e">
        <f ca="1">INDIRECT(ADDRESS(ROW(),Controls!#REF!+30))</f>
        <v>#REF!</v>
      </c>
      <c r="GQ2415" s="9" t="e">
        <f ca="1">INDIRECT(ADDRESS(ROW(),Controls!#REF!+45))</f>
        <v>#REF!</v>
      </c>
      <c r="GR2415" s="9" t="e">
        <f ca="1">INDIRECT(ADDRESS(ROW(),Controls!#REF!+60))</f>
        <v>#REF!</v>
      </c>
      <c r="GS2415" s="9" t="e">
        <f ca="1">INDIRECT(ADDRESS(ROW(),Controls!#REF!+75))</f>
        <v>#REF!</v>
      </c>
      <c r="GT2415" s="9" t="e">
        <f ca="1">INDIRECT(ADDRESS(ROW(),Controls!#REF!+90))</f>
        <v>#REF!</v>
      </c>
      <c r="GU2415" s="9" t="e">
        <f ca="1">INDIRECT(ADDRESS(ROW(),Controls!#REF!+105))</f>
        <v>#REF!</v>
      </c>
      <c r="GV2415" s="9" t="e">
        <f ca="1">INDIRECT(ADDRESS(ROW(),Controls!#REF!+120))</f>
        <v>#REF!</v>
      </c>
      <c r="GW2415" s="9" t="e">
        <f ca="1">INDIRECT(ADDRESS(ROW(),Controls!#REF!+15))</f>
        <v>#REF!</v>
      </c>
      <c r="GX2415" s="9" t="e">
        <f ca="1">INDIRECT(ADDRESS(ROW(),Controls!#REF!+135))</f>
        <v>#REF!</v>
      </c>
      <c r="HJ2415" s="9" t="e">
        <f t="shared" ca="1" si="222"/>
        <v>#REF!</v>
      </c>
      <c r="HK2415" s="9" t="e">
        <f t="shared" ca="1" si="223"/>
        <v>#REF!</v>
      </c>
      <c r="HL2415" s="9" t="e">
        <f t="shared" ca="1" si="224"/>
        <v>#REF!</v>
      </c>
      <c r="HM2415" s="9" t="e">
        <f t="shared" ca="1" si="225"/>
        <v>#REF!</v>
      </c>
      <c r="HN2415" s="9" t="e">
        <f ca="1">SQRT($GS2415*(1-$GS2415/Controls!$D$15))</f>
        <v>#REF!</v>
      </c>
      <c r="HO2415" s="9" t="e">
        <f t="shared" ca="1" si="226"/>
        <v>#REF!</v>
      </c>
      <c r="HP2415" s="9" t="e">
        <f t="shared" ca="1" si="227"/>
        <v>#REF!</v>
      </c>
      <c r="HQ2415" s="9" t="e">
        <f ca="1">IF($GV2415=0,NA(),($GX2415*Controls!#REF!))</f>
        <v>#REF!</v>
      </c>
    </row>
    <row r="2416" spans="198:225" x14ac:dyDescent="0.25">
      <c r="GP2416" s="9" t="e">
        <f ca="1">INDIRECT(ADDRESS(ROW(),Controls!#REF!+30))</f>
        <v>#REF!</v>
      </c>
      <c r="GQ2416" s="9" t="e">
        <f ca="1">INDIRECT(ADDRESS(ROW(),Controls!#REF!+45))</f>
        <v>#REF!</v>
      </c>
      <c r="GR2416" s="9" t="e">
        <f ca="1">INDIRECT(ADDRESS(ROW(),Controls!#REF!+60))</f>
        <v>#REF!</v>
      </c>
      <c r="GS2416" s="9" t="e">
        <f ca="1">INDIRECT(ADDRESS(ROW(),Controls!#REF!+75))</f>
        <v>#REF!</v>
      </c>
      <c r="GT2416" s="9" t="e">
        <f ca="1">INDIRECT(ADDRESS(ROW(),Controls!#REF!+90))</f>
        <v>#REF!</v>
      </c>
      <c r="GU2416" s="9" t="e">
        <f ca="1">INDIRECT(ADDRESS(ROW(),Controls!#REF!+105))</f>
        <v>#REF!</v>
      </c>
      <c r="GV2416" s="9" t="e">
        <f ca="1">INDIRECT(ADDRESS(ROW(),Controls!#REF!+120))</f>
        <v>#REF!</v>
      </c>
      <c r="GW2416" s="9" t="e">
        <f ca="1">INDIRECT(ADDRESS(ROW(),Controls!#REF!+15))</f>
        <v>#REF!</v>
      </c>
      <c r="GX2416" s="9" t="e">
        <f ca="1">INDIRECT(ADDRESS(ROW(),Controls!#REF!+135))</f>
        <v>#REF!</v>
      </c>
      <c r="HJ2416" s="9" t="e">
        <f t="shared" ca="1" si="222"/>
        <v>#REF!</v>
      </c>
      <c r="HK2416" s="9" t="e">
        <f t="shared" ca="1" si="223"/>
        <v>#REF!</v>
      </c>
      <c r="HL2416" s="9" t="e">
        <f t="shared" ca="1" si="224"/>
        <v>#REF!</v>
      </c>
      <c r="HM2416" s="9" t="e">
        <f t="shared" ca="1" si="225"/>
        <v>#REF!</v>
      </c>
      <c r="HN2416" s="9" t="e">
        <f ca="1">SQRT($GS2416*(1-$GS2416/Controls!$D$15))</f>
        <v>#REF!</v>
      </c>
      <c r="HO2416" s="9" t="e">
        <f t="shared" ca="1" si="226"/>
        <v>#REF!</v>
      </c>
      <c r="HP2416" s="9" t="e">
        <f t="shared" ca="1" si="227"/>
        <v>#REF!</v>
      </c>
      <c r="HQ2416" s="9" t="e">
        <f ca="1">IF($GV2416=0,NA(),($GX2416*Controls!#REF!))</f>
        <v>#REF!</v>
      </c>
    </row>
    <row r="2417" spans="198:225" x14ac:dyDescent="0.25">
      <c r="GP2417" s="9" t="e">
        <f ca="1">INDIRECT(ADDRESS(ROW(),Controls!#REF!+30))</f>
        <v>#REF!</v>
      </c>
      <c r="GQ2417" s="9" t="e">
        <f ca="1">INDIRECT(ADDRESS(ROW(),Controls!#REF!+45))</f>
        <v>#REF!</v>
      </c>
      <c r="GR2417" s="9" t="e">
        <f ca="1">INDIRECT(ADDRESS(ROW(),Controls!#REF!+60))</f>
        <v>#REF!</v>
      </c>
      <c r="GS2417" s="9" t="e">
        <f ca="1">INDIRECT(ADDRESS(ROW(),Controls!#REF!+75))</f>
        <v>#REF!</v>
      </c>
      <c r="GT2417" s="9" t="e">
        <f ca="1">INDIRECT(ADDRESS(ROW(),Controls!#REF!+90))</f>
        <v>#REF!</v>
      </c>
      <c r="GU2417" s="9" t="e">
        <f ca="1">INDIRECT(ADDRESS(ROW(),Controls!#REF!+105))</f>
        <v>#REF!</v>
      </c>
      <c r="GV2417" s="9" t="e">
        <f ca="1">INDIRECT(ADDRESS(ROW(),Controls!#REF!+120))</f>
        <v>#REF!</v>
      </c>
      <c r="GW2417" s="9" t="e">
        <f ca="1">INDIRECT(ADDRESS(ROW(),Controls!#REF!+15))</f>
        <v>#REF!</v>
      </c>
      <c r="GX2417" s="9" t="e">
        <f ca="1">INDIRECT(ADDRESS(ROW(),Controls!#REF!+135))</f>
        <v>#REF!</v>
      </c>
      <c r="HJ2417" s="9" t="e">
        <f t="shared" ca="1" si="222"/>
        <v>#REF!</v>
      </c>
      <c r="HK2417" s="9" t="e">
        <f t="shared" ca="1" si="223"/>
        <v>#REF!</v>
      </c>
      <c r="HL2417" s="9" t="e">
        <f t="shared" ca="1" si="224"/>
        <v>#REF!</v>
      </c>
      <c r="HM2417" s="9" t="e">
        <f t="shared" ca="1" si="225"/>
        <v>#REF!</v>
      </c>
      <c r="HN2417" s="9" t="e">
        <f ca="1">SQRT($GS2417*(1-$GS2417/Controls!$D$15))</f>
        <v>#REF!</v>
      </c>
      <c r="HO2417" s="9" t="e">
        <f t="shared" ca="1" si="226"/>
        <v>#REF!</v>
      </c>
      <c r="HP2417" s="9" t="e">
        <f t="shared" ca="1" si="227"/>
        <v>#REF!</v>
      </c>
      <c r="HQ2417" s="9" t="e">
        <f ca="1">IF($GV2417=0,NA(),($GX2417*Controls!#REF!))</f>
        <v>#REF!</v>
      </c>
    </row>
    <row r="2418" spans="198:225" x14ac:dyDescent="0.25">
      <c r="GP2418" s="9" t="e">
        <f ca="1">INDIRECT(ADDRESS(ROW(),Controls!#REF!+30))</f>
        <v>#REF!</v>
      </c>
      <c r="GQ2418" s="9" t="e">
        <f ca="1">INDIRECT(ADDRESS(ROW(),Controls!#REF!+45))</f>
        <v>#REF!</v>
      </c>
      <c r="GR2418" s="9" t="e">
        <f ca="1">INDIRECT(ADDRESS(ROW(),Controls!#REF!+60))</f>
        <v>#REF!</v>
      </c>
      <c r="GS2418" s="9" t="e">
        <f ca="1">INDIRECT(ADDRESS(ROW(),Controls!#REF!+75))</f>
        <v>#REF!</v>
      </c>
      <c r="GT2418" s="9" t="e">
        <f ca="1">INDIRECT(ADDRESS(ROW(),Controls!#REF!+90))</f>
        <v>#REF!</v>
      </c>
      <c r="GU2418" s="9" t="e">
        <f ca="1">INDIRECT(ADDRESS(ROW(),Controls!#REF!+105))</f>
        <v>#REF!</v>
      </c>
      <c r="GV2418" s="9" t="e">
        <f ca="1">INDIRECT(ADDRESS(ROW(),Controls!#REF!+120))</f>
        <v>#REF!</v>
      </c>
      <c r="GW2418" s="9" t="e">
        <f ca="1">INDIRECT(ADDRESS(ROW(),Controls!#REF!+15))</f>
        <v>#REF!</v>
      </c>
      <c r="GX2418" s="9" t="e">
        <f ca="1">INDIRECT(ADDRESS(ROW(),Controls!#REF!+135))</f>
        <v>#REF!</v>
      </c>
      <c r="HJ2418" s="9" t="e">
        <f t="shared" ca="1" si="222"/>
        <v>#REF!</v>
      </c>
      <c r="HK2418" s="9" t="e">
        <f t="shared" ca="1" si="223"/>
        <v>#REF!</v>
      </c>
      <c r="HL2418" s="9" t="e">
        <f t="shared" ca="1" si="224"/>
        <v>#REF!</v>
      </c>
      <c r="HM2418" s="9" t="e">
        <f t="shared" ca="1" si="225"/>
        <v>#REF!</v>
      </c>
      <c r="HN2418" s="9" t="e">
        <f ca="1">SQRT($GS2418*(1-$GS2418/Controls!$D$15))</f>
        <v>#REF!</v>
      </c>
      <c r="HO2418" s="9" t="e">
        <f t="shared" ca="1" si="226"/>
        <v>#REF!</v>
      </c>
      <c r="HP2418" s="9" t="e">
        <f t="shared" ca="1" si="227"/>
        <v>#REF!</v>
      </c>
      <c r="HQ2418" s="9" t="e">
        <f ca="1">IF($GV2418=0,NA(),($GX2418*Controls!#REF!))</f>
        <v>#REF!</v>
      </c>
    </row>
    <row r="2419" spans="198:225" x14ac:dyDescent="0.25">
      <c r="GP2419" s="9" t="e">
        <f ca="1">INDIRECT(ADDRESS(ROW(),Controls!#REF!+30))</f>
        <v>#REF!</v>
      </c>
      <c r="GQ2419" s="9" t="e">
        <f ca="1">INDIRECT(ADDRESS(ROW(),Controls!#REF!+45))</f>
        <v>#REF!</v>
      </c>
      <c r="GR2419" s="9" t="e">
        <f ca="1">INDIRECT(ADDRESS(ROW(),Controls!#REF!+60))</f>
        <v>#REF!</v>
      </c>
      <c r="GS2419" s="9" t="e">
        <f ca="1">INDIRECT(ADDRESS(ROW(),Controls!#REF!+75))</f>
        <v>#REF!</v>
      </c>
      <c r="GT2419" s="9" t="e">
        <f ca="1">INDIRECT(ADDRESS(ROW(),Controls!#REF!+90))</f>
        <v>#REF!</v>
      </c>
      <c r="GU2419" s="9" t="e">
        <f ca="1">INDIRECT(ADDRESS(ROW(),Controls!#REF!+105))</f>
        <v>#REF!</v>
      </c>
      <c r="GV2419" s="9" t="e">
        <f ca="1">INDIRECT(ADDRESS(ROW(),Controls!#REF!+120))</f>
        <v>#REF!</v>
      </c>
      <c r="GW2419" s="9" t="e">
        <f ca="1">INDIRECT(ADDRESS(ROW(),Controls!#REF!+15))</f>
        <v>#REF!</v>
      </c>
      <c r="GX2419" s="9" t="e">
        <f ca="1">INDIRECT(ADDRESS(ROW(),Controls!#REF!+135))</f>
        <v>#REF!</v>
      </c>
      <c r="HJ2419" s="9" t="e">
        <f t="shared" ca="1" si="222"/>
        <v>#REF!</v>
      </c>
      <c r="HK2419" s="9" t="e">
        <f t="shared" ca="1" si="223"/>
        <v>#REF!</v>
      </c>
      <c r="HL2419" s="9" t="e">
        <f t="shared" ca="1" si="224"/>
        <v>#REF!</v>
      </c>
      <c r="HM2419" s="9" t="e">
        <f t="shared" ca="1" si="225"/>
        <v>#REF!</v>
      </c>
      <c r="HN2419" s="9" t="e">
        <f ca="1">SQRT($GS2419*(1-$GS2419/Controls!$D$15))</f>
        <v>#REF!</v>
      </c>
      <c r="HO2419" s="9" t="e">
        <f t="shared" ca="1" si="226"/>
        <v>#REF!</v>
      </c>
      <c r="HP2419" s="9" t="e">
        <f t="shared" ca="1" si="227"/>
        <v>#REF!</v>
      </c>
      <c r="HQ2419" s="9" t="e">
        <f ca="1">IF($GV2419=0,NA(),($GX2419*Controls!#REF!))</f>
        <v>#REF!</v>
      </c>
    </row>
    <row r="2420" spans="198:225" x14ac:dyDescent="0.25">
      <c r="GP2420" s="9" t="e">
        <f ca="1">INDIRECT(ADDRESS(ROW(),Controls!#REF!+30))</f>
        <v>#REF!</v>
      </c>
      <c r="GQ2420" s="9" t="e">
        <f ca="1">INDIRECT(ADDRESS(ROW(),Controls!#REF!+45))</f>
        <v>#REF!</v>
      </c>
      <c r="GR2420" s="9" t="e">
        <f ca="1">INDIRECT(ADDRESS(ROW(),Controls!#REF!+60))</f>
        <v>#REF!</v>
      </c>
      <c r="GS2420" s="9" t="e">
        <f ca="1">INDIRECT(ADDRESS(ROW(),Controls!#REF!+75))</f>
        <v>#REF!</v>
      </c>
      <c r="GT2420" s="9" t="e">
        <f ca="1">INDIRECT(ADDRESS(ROW(),Controls!#REF!+90))</f>
        <v>#REF!</v>
      </c>
      <c r="GU2420" s="9" t="e">
        <f ca="1">INDIRECT(ADDRESS(ROW(),Controls!#REF!+105))</f>
        <v>#REF!</v>
      </c>
      <c r="GV2420" s="9" t="e">
        <f ca="1">INDIRECT(ADDRESS(ROW(),Controls!#REF!+120))</f>
        <v>#REF!</v>
      </c>
      <c r="GW2420" s="9" t="e">
        <f ca="1">INDIRECT(ADDRESS(ROW(),Controls!#REF!+15))</f>
        <v>#REF!</v>
      </c>
      <c r="GX2420" s="9" t="e">
        <f ca="1">INDIRECT(ADDRESS(ROW(),Controls!#REF!+135))</f>
        <v>#REF!</v>
      </c>
      <c r="HJ2420" s="9" t="e">
        <f t="shared" ca="1" si="222"/>
        <v>#REF!</v>
      </c>
      <c r="HK2420" s="9" t="e">
        <f t="shared" ca="1" si="223"/>
        <v>#REF!</v>
      </c>
      <c r="HL2420" s="9" t="e">
        <f t="shared" ca="1" si="224"/>
        <v>#REF!</v>
      </c>
      <c r="HM2420" s="9" t="e">
        <f t="shared" ca="1" si="225"/>
        <v>#REF!</v>
      </c>
      <c r="HN2420" s="9" t="e">
        <f ca="1">SQRT($GS2420*(1-$GS2420/Controls!$D$15))</f>
        <v>#REF!</v>
      </c>
      <c r="HO2420" s="9" t="e">
        <f t="shared" ca="1" si="226"/>
        <v>#REF!</v>
      </c>
      <c r="HP2420" s="9" t="e">
        <f t="shared" ca="1" si="227"/>
        <v>#REF!</v>
      </c>
      <c r="HQ2420" s="9" t="e">
        <f ca="1">IF($GV2420=0,NA(),($GX2420*Controls!#REF!))</f>
        <v>#REF!</v>
      </c>
    </row>
    <row r="2421" spans="198:225" x14ac:dyDescent="0.25">
      <c r="GP2421" s="9" t="e">
        <f ca="1">INDIRECT(ADDRESS(ROW(),Controls!#REF!+30))</f>
        <v>#REF!</v>
      </c>
      <c r="GQ2421" s="9" t="e">
        <f ca="1">INDIRECT(ADDRESS(ROW(),Controls!#REF!+45))</f>
        <v>#REF!</v>
      </c>
      <c r="GR2421" s="9" t="e">
        <f ca="1">INDIRECT(ADDRESS(ROW(),Controls!#REF!+60))</f>
        <v>#REF!</v>
      </c>
      <c r="GS2421" s="9" t="e">
        <f ca="1">INDIRECT(ADDRESS(ROW(),Controls!#REF!+75))</f>
        <v>#REF!</v>
      </c>
      <c r="GT2421" s="9" t="e">
        <f ca="1">INDIRECT(ADDRESS(ROW(),Controls!#REF!+90))</f>
        <v>#REF!</v>
      </c>
      <c r="GU2421" s="9" t="e">
        <f ca="1">INDIRECT(ADDRESS(ROW(),Controls!#REF!+105))</f>
        <v>#REF!</v>
      </c>
      <c r="GV2421" s="9" t="e">
        <f ca="1">INDIRECT(ADDRESS(ROW(),Controls!#REF!+120))</f>
        <v>#REF!</v>
      </c>
      <c r="GW2421" s="9" t="e">
        <f ca="1">INDIRECT(ADDRESS(ROW(),Controls!#REF!+15))</f>
        <v>#REF!</v>
      </c>
      <c r="GX2421" s="9" t="e">
        <f ca="1">INDIRECT(ADDRESS(ROW(),Controls!#REF!+135))</f>
        <v>#REF!</v>
      </c>
      <c r="HJ2421" s="9" t="e">
        <f t="shared" ca="1" si="222"/>
        <v>#REF!</v>
      </c>
      <c r="HK2421" s="9" t="e">
        <f t="shared" ca="1" si="223"/>
        <v>#REF!</v>
      </c>
      <c r="HL2421" s="9" t="e">
        <f t="shared" ca="1" si="224"/>
        <v>#REF!</v>
      </c>
      <c r="HM2421" s="9" t="e">
        <f t="shared" ca="1" si="225"/>
        <v>#REF!</v>
      </c>
      <c r="HN2421" s="9" t="e">
        <f ca="1">SQRT($GS2421*(1-$GS2421/Controls!$D$15))</f>
        <v>#REF!</v>
      </c>
      <c r="HO2421" s="9" t="e">
        <f t="shared" ca="1" si="226"/>
        <v>#REF!</v>
      </c>
      <c r="HP2421" s="9" t="e">
        <f t="shared" ca="1" si="227"/>
        <v>#REF!</v>
      </c>
      <c r="HQ2421" s="9" t="e">
        <f ca="1">IF($GV2421=0,NA(),($GX2421*Controls!#REF!))</f>
        <v>#REF!</v>
      </c>
    </row>
    <row r="2422" spans="198:225" x14ac:dyDescent="0.25">
      <c r="GP2422" s="9" t="e">
        <f ca="1">INDIRECT(ADDRESS(ROW(),Controls!#REF!+30))</f>
        <v>#REF!</v>
      </c>
      <c r="GQ2422" s="9" t="e">
        <f ca="1">INDIRECT(ADDRESS(ROW(),Controls!#REF!+45))</f>
        <v>#REF!</v>
      </c>
      <c r="GR2422" s="9" t="e">
        <f ca="1">INDIRECT(ADDRESS(ROW(),Controls!#REF!+60))</f>
        <v>#REF!</v>
      </c>
      <c r="GS2422" s="9" t="e">
        <f ca="1">INDIRECT(ADDRESS(ROW(),Controls!#REF!+75))</f>
        <v>#REF!</v>
      </c>
      <c r="GT2422" s="9" t="e">
        <f ca="1">INDIRECT(ADDRESS(ROW(),Controls!#REF!+90))</f>
        <v>#REF!</v>
      </c>
      <c r="GU2422" s="9" t="e">
        <f ca="1">INDIRECT(ADDRESS(ROW(),Controls!#REF!+105))</f>
        <v>#REF!</v>
      </c>
      <c r="GV2422" s="9" t="e">
        <f ca="1">INDIRECT(ADDRESS(ROW(),Controls!#REF!+120))</f>
        <v>#REF!</v>
      </c>
      <c r="GW2422" s="9" t="e">
        <f ca="1">INDIRECT(ADDRESS(ROW(),Controls!#REF!+15))</f>
        <v>#REF!</v>
      </c>
      <c r="GX2422" s="9" t="e">
        <f ca="1">INDIRECT(ADDRESS(ROW(),Controls!#REF!+135))</f>
        <v>#REF!</v>
      </c>
      <c r="HJ2422" s="9" t="e">
        <f t="shared" ca="1" si="222"/>
        <v>#REF!</v>
      </c>
      <c r="HK2422" s="9" t="e">
        <f t="shared" ca="1" si="223"/>
        <v>#REF!</v>
      </c>
      <c r="HL2422" s="9" t="e">
        <f t="shared" ca="1" si="224"/>
        <v>#REF!</v>
      </c>
      <c r="HM2422" s="9" t="e">
        <f t="shared" ca="1" si="225"/>
        <v>#REF!</v>
      </c>
      <c r="HN2422" s="9" t="e">
        <f ca="1">SQRT($GS2422*(1-$GS2422/Controls!$D$15))</f>
        <v>#REF!</v>
      </c>
      <c r="HO2422" s="9" t="e">
        <f t="shared" ca="1" si="226"/>
        <v>#REF!</v>
      </c>
      <c r="HP2422" s="9" t="e">
        <f t="shared" ca="1" si="227"/>
        <v>#REF!</v>
      </c>
      <c r="HQ2422" s="9" t="e">
        <f ca="1">IF($GV2422=0,NA(),($GX2422*Controls!#REF!))</f>
        <v>#REF!</v>
      </c>
    </row>
    <row r="2423" spans="198:225" x14ac:dyDescent="0.25">
      <c r="GP2423" s="9" t="e">
        <f ca="1">INDIRECT(ADDRESS(ROW(),Controls!#REF!+30))</f>
        <v>#REF!</v>
      </c>
      <c r="GQ2423" s="9" t="e">
        <f ca="1">INDIRECT(ADDRESS(ROW(),Controls!#REF!+45))</f>
        <v>#REF!</v>
      </c>
      <c r="GR2423" s="9" t="e">
        <f ca="1">INDIRECT(ADDRESS(ROW(),Controls!#REF!+60))</f>
        <v>#REF!</v>
      </c>
      <c r="GS2423" s="9" t="e">
        <f ca="1">INDIRECT(ADDRESS(ROW(),Controls!#REF!+75))</f>
        <v>#REF!</v>
      </c>
      <c r="GT2423" s="9" t="e">
        <f ca="1">INDIRECT(ADDRESS(ROW(),Controls!#REF!+90))</f>
        <v>#REF!</v>
      </c>
      <c r="GU2423" s="9" t="e">
        <f ca="1">INDIRECT(ADDRESS(ROW(),Controls!#REF!+105))</f>
        <v>#REF!</v>
      </c>
      <c r="GV2423" s="9" t="e">
        <f ca="1">INDIRECT(ADDRESS(ROW(),Controls!#REF!+120))</f>
        <v>#REF!</v>
      </c>
      <c r="GW2423" s="9" t="e">
        <f ca="1">INDIRECT(ADDRESS(ROW(),Controls!#REF!+15))</f>
        <v>#REF!</v>
      </c>
      <c r="GX2423" s="9" t="e">
        <f ca="1">INDIRECT(ADDRESS(ROW(),Controls!#REF!+135))</f>
        <v>#REF!</v>
      </c>
      <c r="HJ2423" s="9" t="e">
        <f t="shared" ca="1" si="222"/>
        <v>#REF!</v>
      </c>
      <c r="HK2423" s="9" t="e">
        <f t="shared" ca="1" si="223"/>
        <v>#REF!</v>
      </c>
      <c r="HL2423" s="9" t="e">
        <f t="shared" ca="1" si="224"/>
        <v>#REF!</v>
      </c>
      <c r="HM2423" s="9" t="e">
        <f t="shared" ca="1" si="225"/>
        <v>#REF!</v>
      </c>
      <c r="HN2423" s="9" t="e">
        <f ca="1">SQRT($GS2423*(1-$GS2423/Controls!$D$15))</f>
        <v>#REF!</v>
      </c>
      <c r="HO2423" s="9" t="e">
        <f t="shared" ca="1" si="226"/>
        <v>#REF!</v>
      </c>
      <c r="HP2423" s="9" t="e">
        <f t="shared" ca="1" si="227"/>
        <v>#REF!</v>
      </c>
      <c r="HQ2423" s="9" t="e">
        <f ca="1">IF($GV2423=0,NA(),($GX2423*Controls!#REF!))</f>
        <v>#REF!</v>
      </c>
    </row>
    <row r="2424" spans="198:225" x14ac:dyDescent="0.25">
      <c r="GP2424" s="9" t="e">
        <f ca="1">INDIRECT(ADDRESS(ROW(),Controls!#REF!+30))</f>
        <v>#REF!</v>
      </c>
      <c r="GQ2424" s="9" t="e">
        <f ca="1">INDIRECT(ADDRESS(ROW(),Controls!#REF!+45))</f>
        <v>#REF!</v>
      </c>
      <c r="GR2424" s="9" t="e">
        <f ca="1">INDIRECT(ADDRESS(ROW(),Controls!#REF!+60))</f>
        <v>#REF!</v>
      </c>
      <c r="GS2424" s="9" t="e">
        <f ca="1">INDIRECT(ADDRESS(ROW(),Controls!#REF!+75))</f>
        <v>#REF!</v>
      </c>
      <c r="GT2424" s="9" t="e">
        <f ca="1">INDIRECT(ADDRESS(ROW(),Controls!#REF!+90))</f>
        <v>#REF!</v>
      </c>
      <c r="GU2424" s="9" t="e">
        <f ca="1">INDIRECT(ADDRESS(ROW(),Controls!#REF!+105))</f>
        <v>#REF!</v>
      </c>
      <c r="GV2424" s="9" t="e">
        <f ca="1">INDIRECT(ADDRESS(ROW(),Controls!#REF!+120))</f>
        <v>#REF!</v>
      </c>
      <c r="GW2424" s="9" t="e">
        <f ca="1">INDIRECT(ADDRESS(ROW(),Controls!#REF!+15))</f>
        <v>#REF!</v>
      </c>
      <c r="GX2424" s="9" t="e">
        <f ca="1">INDIRECT(ADDRESS(ROW(),Controls!#REF!+135))</f>
        <v>#REF!</v>
      </c>
      <c r="HJ2424" s="9" t="e">
        <f t="shared" ca="1" si="222"/>
        <v>#REF!</v>
      </c>
      <c r="HK2424" s="9" t="e">
        <f t="shared" ca="1" si="223"/>
        <v>#REF!</v>
      </c>
      <c r="HL2424" s="9" t="e">
        <f t="shared" ca="1" si="224"/>
        <v>#REF!</v>
      </c>
      <c r="HM2424" s="9" t="e">
        <f t="shared" ca="1" si="225"/>
        <v>#REF!</v>
      </c>
      <c r="HN2424" s="9" t="e">
        <f ca="1">SQRT($GS2424*(1-$GS2424/Controls!$D$15))</f>
        <v>#REF!</v>
      </c>
      <c r="HO2424" s="9" t="e">
        <f t="shared" ca="1" si="226"/>
        <v>#REF!</v>
      </c>
      <c r="HP2424" s="9" t="e">
        <f t="shared" ca="1" si="227"/>
        <v>#REF!</v>
      </c>
      <c r="HQ2424" s="9" t="e">
        <f ca="1">IF($GV2424=0,NA(),($GX2424*Controls!#REF!))</f>
        <v>#REF!</v>
      </c>
    </row>
    <row r="2425" spans="198:225" x14ac:dyDescent="0.25">
      <c r="GP2425" s="9" t="e">
        <f ca="1">INDIRECT(ADDRESS(ROW(),Controls!#REF!+30))</f>
        <v>#REF!</v>
      </c>
      <c r="GQ2425" s="9" t="e">
        <f ca="1">INDIRECT(ADDRESS(ROW(),Controls!#REF!+45))</f>
        <v>#REF!</v>
      </c>
      <c r="GR2425" s="9" t="e">
        <f ca="1">INDIRECT(ADDRESS(ROW(),Controls!#REF!+60))</f>
        <v>#REF!</v>
      </c>
      <c r="GS2425" s="9" t="e">
        <f ca="1">INDIRECT(ADDRESS(ROW(),Controls!#REF!+75))</f>
        <v>#REF!</v>
      </c>
      <c r="GT2425" s="9" t="e">
        <f ca="1">INDIRECT(ADDRESS(ROW(),Controls!#REF!+90))</f>
        <v>#REF!</v>
      </c>
      <c r="GU2425" s="9" t="e">
        <f ca="1">INDIRECT(ADDRESS(ROW(),Controls!#REF!+105))</f>
        <v>#REF!</v>
      </c>
      <c r="GV2425" s="9" t="e">
        <f ca="1">INDIRECT(ADDRESS(ROW(),Controls!#REF!+120))</f>
        <v>#REF!</v>
      </c>
      <c r="GW2425" s="9" t="e">
        <f ca="1">INDIRECT(ADDRESS(ROW(),Controls!#REF!+15))</f>
        <v>#REF!</v>
      </c>
      <c r="GX2425" s="9" t="e">
        <f ca="1">INDIRECT(ADDRESS(ROW(),Controls!#REF!+135))</f>
        <v>#REF!</v>
      </c>
      <c r="HJ2425" s="9" t="e">
        <f t="shared" ca="1" si="222"/>
        <v>#REF!</v>
      </c>
      <c r="HK2425" s="9" t="e">
        <f t="shared" ca="1" si="223"/>
        <v>#REF!</v>
      </c>
      <c r="HL2425" s="9" t="e">
        <f t="shared" ca="1" si="224"/>
        <v>#REF!</v>
      </c>
      <c r="HM2425" s="9" t="e">
        <f t="shared" ca="1" si="225"/>
        <v>#REF!</v>
      </c>
      <c r="HN2425" s="9" t="e">
        <f ca="1">SQRT($GS2425*(1-$GS2425/Controls!$D$15))</f>
        <v>#REF!</v>
      </c>
      <c r="HO2425" s="9" t="e">
        <f t="shared" ca="1" si="226"/>
        <v>#REF!</v>
      </c>
      <c r="HP2425" s="9" t="e">
        <f t="shared" ca="1" si="227"/>
        <v>#REF!</v>
      </c>
      <c r="HQ2425" s="9" t="e">
        <f ca="1">IF($GV2425=0,NA(),($GX2425*Controls!#REF!))</f>
        <v>#REF!</v>
      </c>
    </row>
    <row r="2426" spans="198:225" x14ac:dyDescent="0.25">
      <c r="GP2426" s="9" t="e">
        <f ca="1">INDIRECT(ADDRESS(ROW(),Controls!#REF!+30))</f>
        <v>#REF!</v>
      </c>
      <c r="GQ2426" s="9" t="e">
        <f ca="1">INDIRECT(ADDRESS(ROW(),Controls!#REF!+45))</f>
        <v>#REF!</v>
      </c>
      <c r="GR2426" s="9" t="e">
        <f ca="1">INDIRECT(ADDRESS(ROW(),Controls!#REF!+60))</f>
        <v>#REF!</v>
      </c>
      <c r="GS2426" s="9" t="e">
        <f ca="1">INDIRECT(ADDRESS(ROW(),Controls!#REF!+75))</f>
        <v>#REF!</v>
      </c>
      <c r="GT2426" s="9" t="e">
        <f ca="1">INDIRECT(ADDRESS(ROW(),Controls!#REF!+90))</f>
        <v>#REF!</v>
      </c>
      <c r="GU2426" s="9" t="e">
        <f ca="1">INDIRECT(ADDRESS(ROW(),Controls!#REF!+105))</f>
        <v>#REF!</v>
      </c>
      <c r="GV2426" s="9" t="e">
        <f ca="1">INDIRECT(ADDRESS(ROW(),Controls!#REF!+120))</f>
        <v>#REF!</v>
      </c>
      <c r="GW2426" s="9" t="e">
        <f ca="1">INDIRECT(ADDRESS(ROW(),Controls!#REF!+15))</f>
        <v>#REF!</v>
      </c>
      <c r="GX2426" s="9" t="e">
        <f ca="1">INDIRECT(ADDRESS(ROW(),Controls!#REF!+135))</f>
        <v>#REF!</v>
      </c>
      <c r="HJ2426" s="9" t="e">
        <f t="shared" ca="1" si="222"/>
        <v>#REF!</v>
      </c>
      <c r="HK2426" s="9" t="e">
        <f t="shared" ca="1" si="223"/>
        <v>#REF!</v>
      </c>
      <c r="HL2426" s="9" t="e">
        <f t="shared" ca="1" si="224"/>
        <v>#REF!</v>
      </c>
      <c r="HM2426" s="9" t="e">
        <f t="shared" ca="1" si="225"/>
        <v>#REF!</v>
      </c>
      <c r="HN2426" s="9" t="e">
        <f ca="1">SQRT($GS2426*(1-$GS2426/Controls!$D$15))</f>
        <v>#REF!</v>
      </c>
      <c r="HO2426" s="9" t="e">
        <f t="shared" ca="1" si="226"/>
        <v>#REF!</v>
      </c>
      <c r="HP2426" s="9" t="e">
        <f t="shared" ca="1" si="227"/>
        <v>#REF!</v>
      </c>
      <c r="HQ2426" s="9" t="e">
        <f ca="1">IF($GV2426=0,NA(),($GX2426*Controls!#REF!))</f>
        <v>#REF!</v>
      </c>
    </row>
    <row r="2427" spans="198:225" x14ac:dyDescent="0.25">
      <c r="GP2427" s="9" t="e">
        <f ca="1">INDIRECT(ADDRESS(ROW(),Controls!#REF!+30))</f>
        <v>#REF!</v>
      </c>
      <c r="GQ2427" s="9" t="e">
        <f ca="1">INDIRECT(ADDRESS(ROW(),Controls!#REF!+45))</f>
        <v>#REF!</v>
      </c>
      <c r="GR2427" s="9" t="e">
        <f ca="1">INDIRECT(ADDRESS(ROW(),Controls!#REF!+60))</f>
        <v>#REF!</v>
      </c>
      <c r="GS2427" s="9" t="e">
        <f ca="1">INDIRECT(ADDRESS(ROW(),Controls!#REF!+75))</f>
        <v>#REF!</v>
      </c>
      <c r="GT2427" s="9" t="e">
        <f ca="1">INDIRECT(ADDRESS(ROW(),Controls!#REF!+90))</f>
        <v>#REF!</v>
      </c>
      <c r="GU2427" s="9" t="e">
        <f ca="1">INDIRECT(ADDRESS(ROW(),Controls!#REF!+105))</f>
        <v>#REF!</v>
      </c>
      <c r="GV2427" s="9" t="e">
        <f ca="1">INDIRECT(ADDRESS(ROW(),Controls!#REF!+120))</f>
        <v>#REF!</v>
      </c>
      <c r="GW2427" s="9" t="e">
        <f ca="1">INDIRECT(ADDRESS(ROW(),Controls!#REF!+15))</f>
        <v>#REF!</v>
      </c>
      <c r="GX2427" s="9" t="e">
        <f ca="1">INDIRECT(ADDRESS(ROW(),Controls!#REF!+135))</f>
        <v>#REF!</v>
      </c>
      <c r="HJ2427" s="9" t="e">
        <f t="shared" ca="1" si="222"/>
        <v>#REF!</v>
      </c>
      <c r="HK2427" s="9" t="e">
        <f t="shared" ca="1" si="223"/>
        <v>#REF!</v>
      </c>
      <c r="HL2427" s="9" t="e">
        <f t="shared" ca="1" si="224"/>
        <v>#REF!</v>
      </c>
      <c r="HM2427" s="9" t="e">
        <f t="shared" ca="1" si="225"/>
        <v>#REF!</v>
      </c>
      <c r="HN2427" s="9" t="e">
        <f ca="1">SQRT($GS2427*(1-$GS2427/Controls!$D$15))</f>
        <v>#REF!</v>
      </c>
      <c r="HO2427" s="9" t="e">
        <f t="shared" ca="1" si="226"/>
        <v>#REF!</v>
      </c>
      <c r="HP2427" s="9" t="e">
        <f t="shared" ca="1" si="227"/>
        <v>#REF!</v>
      </c>
      <c r="HQ2427" s="9" t="e">
        <f ca="1">IF($GV2427=0,NA(),($GX2427*Controls!#REF!))</f>
        <v>#REF!</v>
      </c>
    </row>
    <row r="2428" spans="198:225" x14ac:dyDescent="0.25">
      <c r="GP2428" s="9" t="e">
        <f ca="1">INDIRECT(ADDRESS(ROW(),Controls!#REF!+30))</f>
        <v>#REF!</v>
      </c>
      <c r="GQ2428" s="9" t="e">
        <f ca="1">INDIRECT(ADDRESS(ROW(),Controls!#REF!+45))</f>
        <v>#REF!</v>
      </c>
      <c r="GR2428" s="9" t="e">
        <f ca="1">INDIRECT(ADDRESS(ROW(),Controls!#REF!+60))</f>
        <v>#REF!</v>
      </c>
      <c r="GS2428" s="9" t="e">
        <f ca="1">INDIRECT(ADDRESS(ROW(),Controls!#REF!+75))</f>
        <v>#REF!</v>
      </c>
      <c r="GT2428" s="9" t="e">
        <f ca="1">INDIRECT(ADDRESS(ROW(),Controls!#REF!+90))</f>
        <v>#REF!</v>
      </c>
      <c r="GU2428" s="9" t="e">
        <f ca="1">INDIRECT(ADDRESS(ROW(),Controls!#REF!+105))</f>
        <v>#REF!</v>
      </c>
      <c r="GV2428" s="9" t="e">
        <f ca="1">INDIRECT(ADDRESS(ROW(),Controls!#REF!+120))</f>
        <v>#REF!</v>
      </c>
      <c r="GW2428" s="9" t="e">
        <f ca="1">INDIRECT(ADDRESS(ROW(),Controls!#REF!+15))</f>
        <v>#REF!</v>
      </c>
      <c r="GX2428" s="9" t="e">
        <f ca="1">INDIRECT(ADDRESS(ROW(),Controls!#REF!+135))</f>
        <v>#REF!</v>
      </c>
      <c r="HJ2428" s="9" t="e">
        <f t="shared" ca="1" si="222"/>
        <v>#REF!</v>
      </c>
      <c r="HK2428" s="9" t="e">
        <f t="shared" ca="1" si="223"/>
        <v>#REF!</v>
      </c>
      <c r="HL2428" s="9" t="e">
        <f t="shared" ca="1" si="224"/>
        <v>#REF!</v>
      </c>
      <c r="HM2428" s="9" t="e">
        <f t="shared" ca="1" si="225"/>
        <v>#REF!</v>
      </c>
      <c r="HN2428" s="9" t="e">
        <f ca="1">SQRT($GS2428*(1-$GS2428/Controls!$D$15))</f>
        <v>#REF!</v>
      </c>
      <c r="HO2428" s="9" t="e">
        <f t="shared" ca="1" si="226"/>
        <v>#REF!</v>
      </c>
      <c r="HP2428" s="9" t="e">
        <f t="shared" ca="1" si="227"/>
        <v>#REF!</v>
      </c>
      <c r="HQ2428" s="9" t="e">
        <f ca="1">IF($GV2428=0,NA(),($GX2428*Controls!#REF!))</f>
        <v>#REF!</v>
      </c>
    </row>
    <row r="2429" spans="198:225" x14ac:dyDescent="0.25">
      <c r="GP2429" s="9" t="e">
        <f ca="1">INDIRECT(ADDRESS(ROW(),Controls!#REF!+30))</f>
        <v>#REF!</v>
      </c>
      <c r="GQ2429" s="9" t="e">
        <f ca="1">INDIRECT(ADDRESS(ROW(),Controls!#REF!+45))</f>
        <v>#REF!</v>
      </c>
      <c r="GR2429" s="9" t="e">
        <f ca="1">INDIRECT(ADDRESS(ROW(),Controls!#REF!+60))</f>
        <v>#REF!</v>
      </c>
      <c r="GS2429" s="9" t="e">
        <f ca="1">INDIRECT(ADDRESS(ROW(),Controls!#REF!+75))</f>
        <v>#REF!</v>
      </c>
      <c r="GT2429" s="9" t="e">
        <f ca="1">INDIRECT(ADDRESS(ROW(),Controls!#REF!+90))</f>
        <v>#REF!</v>
      </c>
      <c r="GU2429" s="9" t="e">
        <f ca="1">INDIRECT(ADDRESS(ROW(),Controls!#REF!+105))</f>
        <v>#REF!</v>
      </c>
      <c r="GV2429" s="9" t="e">
        <f ca="1">INDIRECT(ADDRESS(ROW(),Controls!#REF!+120))</f>
        <v>#REF!</v>
      </c>
      <c r="GW2429" s="9" t="e">
        <f ca="1">INDIRECT(ADDRESS(ROW(),Controls!#REF!+15))</f>
        <v>#REF!</v>
      </c>
      <c r="GX2429" s="9" t="e">
        <f ca="1">INDIRECT(ADDRESS(ROW(),Controls!#REF!+135))</f>
        <v>#REF!</v>
      </c>
      <c r="HJ2429" s="9" t="e">
        <f t="shared" ca="1" si="222"/>
        <v>#REF!</v>
      </c>
      <c r="HK2429" s="9" t="e">
        <f t="shared" ca="1" si="223"/>
        <v>#REF!</v>
      </c>
      <c r="HL2429" s="9" t="e">
        <f t="shared" ca="1" si="224"/>
        <v>#REF!</v>
      </c>
      <c r="HM2429" s="9" t="e">
        <f t="shared" ca="1" si="225"/>
        <v>#REF!</v>
      </c>
      <c r="HN2429" s="9" t="e">
        <f ca="1">SQRT($GS2429*(1-$GS2429/Controls!$D$15))</f>
        <v>#REF!</v>
      </c>
      <c r="HO2429" s="9" t="e">
        <f t="shared" ca="1" si="226"/>
        <v>#REF!</v>
      </c>
      <c r="HP2429" s="9" t="e">
        <f t="shared" ca="1" si="227"/>
        <v>#REF!</v>
      </c>
      <c r="HQ2429" s="9" t="e">
        <f ca="1">IF($GV2429=0,NA(),($GX2429*Controls!#REF!))</f>
        <v>#REF!</v>
      </c>
    </row>
    <row r="2430" spans="198:225" x14ac:dyDescent="0.25">
      <c r="GP2430" s="9" t="e">
        <f ca="1">INDIRECT(ADDRESS(ROW(),Controls!#REF!+30))</f>
        <v>#REF!</v>
      </c>
      <c r="GQ2430" s="9" t="e">
        <f ca="1">INDIRECT(ADDRESS(ROW(),Controls!#REF!+45))</f>
        <v>#REF!</v>
      </c>
      <c r="GR2430" s="9" t="e">
        <f ca="1">INDIRECT(ADDRESS(ROW(),Controls!#REF!+60))</f>
        <v>#REF!</v>
      </c>
      <c r="GS2430" s="9" t="e">
        <f ca="1">INDIRECT(ADDRESS(ROW(),Controls!#REF!+75))</f>
        <v>#REF!</v>
      </c>
      <c r="GT2430" s="9" t="e">
        <f ca="1">INDIRECT(ADDRESS(ROW(),Controls!#REF!+90))</f>
        <v>#REF!</v>
      </c>
      <c r="GU2430" s="9" t="e">
        <f ca="1">INDIRECT(ADDRESS(ROW(),Controls!#REF!+105))</f>
        <v>#REF!</v>
      </c>
      <c r="GV2430" s="9" t="e">
        <f ca="1">INDIRECT(ADDRESS(ROW(),Controls!#REF!+120))</f>
        <v>#REF!</v>
      </c>
      <c r="GW2430" s="9" t="e">
        <f ca="1">INDIRECT(ADDRESS(ROW(),Controls!#REF!+15))</f>
        <v>#REF!</v>
      </c>
      <c r="GX2430" s="9" t="e">
        <f ca="1">INDIRECT(ADDRESS(ROW(),Controls!#REF!+135))</f>
        <v>#REF!</v>
      </c>
      <c r="HJ2430" s="9" t="e">
        <f t="shared" ca="1" si="222"/>
        <v>#REF!</v>
      </c>
      <c r="HK2430" s="9" t="e">
        <f t="shared" ca="1" si="223"/>
        <v>#REF!</v>
      </c>
      <c r="HL2430" s="9" t="e">
        <f t="shared" ca="1" si="224"/>
        <v>#REF!</v>
      </c>
      <c r="HM2430" s="9" t="e">
        <f t="shared" ca="1" si="225"/>
        <v>#REF!</v>
      </c>
      <c r="HN2430" s="9" t="e">
        <f ca="1">SQRT($GS2430*(1-$GS2430/Controls!$D$15))</f>
        <v>#REF!</v>
      </c>
      <c r="HO2430" s="9" t="e">
        <f t="shared" ca="1" si="226"/>
        <v>#REF!</v>
      </c>
      <c r="HP2430" s="9" t="e">
        <f t="shared" ca="1" si="227"/>
        <v>#REF!</v>
      </c>
      <c r="HQ2430" s="9" t="e">
        <f ca="1">IF($GV2430=0,NA(),($GX2430*Controls!#REF!))</f>
        <v>#REF!</v>
      </c>
    </row>
    <row r="2431" spans="198:225" x14ac:dyDescent="0.25">
      <c r="GP2431" s="9" t="e">
        <f ca="1">INDIRECT(ADDRESS(ROW(),Controls!#REF!+30))</f>
        <v>#REF!</v>
      </c>
      <c r="GQ2431" s="9" t="e">
        <f ca="1">INDIRECT(ADDRESS(ROW(),Controls!#REF!+45))</f>
        <v>#REF!</v>
      </c>
      <c r="GR2431" s="9" t="e">
        <f ca="1">INDIRECT(ADDRESS(ROW(),Controls!#REF!+60))</f>
        <v>#REF!</v>
      </c>
      <c r="GS2431" s="9" t="e">
        <f ca="1">INDIRECT(ADDRESS(ROW(),Controls!#REF!+75))</f>
        <v>#REF!</v>
      </c>
      <c r="GT2431" s="9" t="e">
        <f ca="1">INDIRECT(ADDRESS(ROW(),Controls!#REF!+90))</f>
        <v>#REF!</v>
      </c>
      <c r="GU2431" s="9" t="e">
        <f ca="1">INDIRECT(ADDRESS(ROW(),Controls!#REF!+105))</f>
        <v>#REF!</v>
      </c>
      <c r="GV2431" s="9" t="e">
        <f ca="1">INDIRECT(ADDRESS(ROW(),Controls!#REF!+120))</f>
        <v>#REF!</v>
      </c>
      <c r="GW2431" s="9" t="e">
        <f ca="1">INDIRECT(ADDRESS(ROW(),Controls!#REF!+15))</f>
        <v>#REF!</v>
      </c>
      <c r="GX2431" s="9" t="e">
        <f ca="1">INDIRECT(ADDRESS(ROW(),Controls!#REF!+135))</f>
        <v>#REF!</v>
      </c>
      <c r="HJ2431" s="9" t="e">
        <f t="shared" ca="1" si="222"/>
        <v>#REF!</v>
      </c>
      <c r="HK2431" s="9" t="e">
        <f t="shared" ca="1" si="223"/>
        <v>#REF!</v>
      </c>
      <c r="HL2431" s="9" t="e">
        <f t="shared" ca="1" si="224"/>
        <v>#REF!</v>
      </c>
      <c r="HM2431" s="9" t="e">
        <f t="shared" ca="1" si="225"/>
        <v>#REF!</v>
      </c>
      <c r="HN2431" s="9" t="e">
        <f ca="1">SQRT($GS2431*(1-$GS2431/Controls!$D$15))</f>
        <v>#REF!</v>
      </c>
      <c r="HO2431" s="9" t="e">
        <f t="shared" ca="1" si="226"/>
        <v>#REF!</v>
      </c>
      <c r="HP2431" s="9" t="e">
        <f t="shared" ca="1" si="227"/>
        <v>#REF!</v>
      </c>
      <c r="HQ2431" s="9" t="e">
        <f ca="1">IF($GV2431=0,NA(),($GX2431*Controls!#REF!))</f>
        <v>#REF!</v>
      </c>
    </row>
    <row r="2432" spans="198:225" x14ac:dyDescent="0.25">
      <c r="GP2432" s="9" t="e">
        <f ca="1">INDIRECT(ADDRESS(ROW(),Controls!#REF!+30))</f>
        <v>#REF!</v>
      </c>
      <c r="GQ2432" s="9" t="e">
        <f ca="1">INDIRECT(ADDRESS(ROW(),Controls!#REF!+45))</f>
        <v>#REF!</v>
      </c>
      <c r="GR2432" s="9" t="e">
        <f ca="1">INDIRECT(ADDRESS(ROW(),Controls!#REF!+60))</f>
        <v>#REF!</v>
      </c>
      <c r="GS2432" s="9" t="e">
        <f ca="1">INDIRECT(ADDRESS(ROW(),Controls!#REF!+75))</f>
        <v>#REF!</v>
      </c>
      <c r="GT2432" s="9" t="e">
        <f ca="1">INDIRECT(ADDRESS(ROW(),Controls!#REF!+90))</f>
        <v>#REF!</v>
      </c>
      <c r="GU2432" s="9" t="e">
        <f ca="1">INDIRECT(ADDRESS(ROW(),Controls!#REF!+105))</f>
        <v>#REF!</v>
      </c>
      <c r="GV2432" s="9" t="e">
        <f ca="1">INDIRECT(ADDRESS(ROW(),Controls!#REF!+120))</f>
        <v>#REF!</v>
      </c>
      <c r="GW2432" s="9" t="e">
        <f ca="1">INDIRECT(ADDRESS(ROW(),Controls!#REF!+15))</f>
        <v>#REF!</v>
      </c>
      <c r="GX2432" s="9" t="e">
        <f ca="1">INDIRECT(ADDRESS(ROW(),Controls!#REF!+135))</f>
        <v>#REF!</v>
      </c>
      <c r="HJ2432" s="9" t="e">
        <f t="shared" ca="1" si="222"/>
        <v>#REF!</v>
      </c>
      <c r="HK2432" s="9" t="e">
        <f t="shared" ca="1" si="223"/>
        <v>#REF!</v>
      </c>
      <c r="HL2432" s="9" t="e">
        <f t="shared" ca="1" si="224"/>
        <v>#REF!</v>
      </c>
      <c r="HM2432" s="9" t="e">
        <f t="shared" ca="1" si="225"/>
        <v>#REF!</v>
      </c>
      <c r="HN2432" s="9" t="e">
        <f ca="1">SQRT($GS2432*(1-$GS2432/Controls!$D$15))</f>
        <v>#REF!</v>
      </c>
      <c r="HO2432" s="9" t="e">
        <f t="shared" ca="1" si="226"/>
        <v>#REF!</v>
      </c>
      <c r="HP2432" s="9" t="e">
        <f t="shared" ca="1" si="227"/>
        <v>#REF!</v>
      </c>
      <c r="HQ2432" s="9" t="e">
        <f ca="1">IF($GV2432=0,NA(),($GX2432*Controls!#REF!))</f>
        <v>#REF!</v>
      </c>
    </row>
    <row r="2433" spans="198:225" x14ac:dyDescent="0.25">
      <c r="GP2433" s="9" t="e">
        <f ca="1">INDIRECT(ADDRESS(ROW(),Controls!#REF!+30))</f>
        <v>#REF!</v>
      </c>
      <c r="GQ2433" s="9" t="e">
        <f ca="1">INDIRECT(ADDRESS(ROW(),Controls!#REF!+45))</f>
        <v>#REF!</v>
      </c>
      <c r="GR2433" s="9" t="e">
        <f ca="1">INDIRECT(ADDRESS(ROW(),Controls!#REF!+60))</f>
        <v>#REF!</v>
      </c>
      <c r="GS2433" s="9" t="e">
        <f ca="1">INDIRECT(ADDRESS(ROW(),Controls!#REF!+75))</f>
        <v>#REF!</v>
      </c>
      <c r="GT2433" s="9" t="e">
        <f ca="1">INDIRECT(ADDRESS(ROW(),Controls!#REF!+90))</f>
        <v>#REF!</v>
      </c>
      <c r="GU2433" s="9" t="e">
        <f ca="1">INDIRECT(ADDRESS(ROW(),Controls!#REF!+105))</f>
        <v>#REF!</v>
      </c>
      <c r="GV2433" s="9" t="e">
        <f ca="1">INDIRECT(ADDRESS(ROW(),Controls!#REF!+120))</f>
        <v>#REF!</v>
      </c>
      <c r="GW2433" s="9" t="e">
        <f ca="1">INDIRECT(ADDRESS(ROW(),Controls!#REF!+15))</f>
        <v>#REF!</v>
      </c>
      <c r="GX2433" s="9" t="e">
        <f ca="1">INDIRECT(ADDRESS(ROW(),Controls!#REF!+135))</f>
        <v>#REF!</v>
      </c>
      <c r="HJ2433" s="9" t="e">
        <f t="shared" ref="HJ2433:HJ2496" ca="1" si="228">IF($GV2433=0,NA(),MAX($GP2433,0.01)/$GQ2433)</f>
        <v>#REF!</v>
      </c>
      <c r="HK2433" s="9" t="e">
        <f t="shared" ref="HK2433:HK2496" ca="1" si="229">IF($GV2433=0,NA(),($GP2433-$GQ2433)/$GV2433)</f>
        <v>#REF!</v>
      </c>
      <c r="HL2433" s="9" t="e">
        <f t="shared" ref="HL2433:HL2496" ca="1" si="230">IF($GV2433=0,NA(),MAX($GU2433/$GT2433,0.01))</f>
        <v>#REF!</v>
      </c>
      <c r="HM2433" s="9" t="e">
        <f t="shared" ref="HM2433:HM2496" ca="1" si="231">IF($GV2433=0,NA(),($GU2433-$GT2433)/$GV2433)</f>
        <v>#REF!</v>
      </c>
      <c r="HN2433" s="9" t="e">
        <f ca="1">SQRT($GS2433*(1-$GS2433/Controls!$D$15))</f>
        <v>#REF!</v>
      </c>
      <c r="HO2433" s="9" t="e">
        <f t="shared" ref="HO2433:HO2496" ca="1" si="232">IF($HN2433=0,0,$GR2433/$HN2433)</f>
        <v>#REF!</v>
      </c>
      <c r="HP2433" s="9" t="e">
        <f t="shared" ref="HP2433:HP2496" ca="1" si="233">IF($GV2433=0,NA(),$GW2433/$GV2433)</f>
        <v>#REF!</v>
      </c>
      <c r="HQ2433" s="9" t="e">
        <f ca="1">IF($GV2433=0,NA(),($GX2433*Controls!#REF!))</f>
        <v>#REF!</v>
      </c>
    </row>
    <row r="2434" spans="198:225" x14ac:dyDescent="0.25">
      <c r="GP2434" s="9" t="e">
        <f ca="1">INDIRECT(ADDRESS(ROW(),Controls!#REF!+30))</f>
        <v>#REF!</v>
      </c>
      <c r="GQ2434" s="9" t="e">
        <f ca="1">INDIRECT(ADDRESS(ROW(),Controls!#REF!+45))</f>
        <v>#REF!</v>
      </c>
      <c r="GR2434" s="9" t="e">
        <f ca="1">INDIRECT(ADDRESS(ROW(),Controls!#REF!+60))</f>
        <v>#REF!</v>
      </c>
      <c r="GS2434" s="9" t="e">
        <f ca="1">INDIRECT(ADDRESS(ROW(),Controls!#REF!+75))</f>
        <v>#REF!</v>
      </c>
      <c r="GT2434" s="9" t="e">
        <f ca="1">INDIRECT(ADDRESS(ROW(),Controls!#REF!+90))</f>
        <v>#REF!</v>
      </c>
      <c r="GU2434" s="9" t="e">
        <f ca="1">INDIRECT(ADDRESS(ROW(),Controls!#REF!+105))</f>
        <v>#REF!</v>
      </c>
      <c r="GV2434" s="9" t="e">
        <f ca="1">INDIRECT(ADDRESS(ROW(),Controls!#REF!+120))</f>
        <v>#REF!</v>
      </c>
      <c r="GW2434" s="9" t="e">
        <f ca="1">INDIRECT(ADDRESS(ROW(),Controls!#REF!+15))</f>
        <v>#REF!</v>
      </c>
      <c r="GX2434" s="9" t="e">
        <f ca="1">INDIRECT(ADDRESS(ROW(),Controls!#REF!+135))</f>
        <v>#REF!</v>
      </c>
      <c r="HJ2434" s="9" t="e">
        <f t="shared" ca="1" si="228"/>
        <v>#REF!</v>
      </c>
      <c r="HK2434" s="9" t="e">
        <f t="shared" ca="1" si="229"/>
        <v>#REF!</v>
      </c>
      <c r="HL2434" s="9" t="e">
        <f t="shared" ca="1" si="230"/>
        <v>#REF!</v>
      </c>
      <c r="HM2434" s="9" t="e">
        <f t="shared" ca="1" si="231"/>
        <v>#REF!</v>
      </c>
      <c r="HN2434" s="9" t="e">
        <f ca="1">SQRT($GS2434*(1-$GS2434/Controls!$D$15))</f>
        <v>#REF!</v>
      </c>
      <c r="HO2434" s="9" t="e">
        <f t="shared" ca="1" si="232"/>
        <v>#REF!</v>
      </c>
      <c r="HP2434" s="9" t="e">
        <f t="shared" ca="1" si="233"/>
        <v>#REF!</v>
      </c>
      <c r="HQ2434" s="9" t="e">
        <f ca="1">IF($GV2434=0,NA(),($GX2434*Controls!#REF!))</f>
        <v>#REF!</v>
      </c>
    </row>
    <row r="2435" spans="198:225" x14ac:dyDescent="0.25">
      <c r="GP2435" s="9" t="e">
        <f ca="1">INDIRECT(ADDRESS(ROW(),Controls!#REF!+30))</f>
        <v>#REF!</v>
      </c>
      <c r="GQ2435" s="9" t="e">
        <f ca="1">INDIRECT(ADDRESS(ROW(),Controls!#REF!+45))</f>
        <v>#REF!</v>
      </c>
      <c r="GR2435" s="9" t="e">
        <f ca="1">INDIRECT(ADDRESS(ROW(),Controls!#REF!+60))</f>
        <v>#REF!</v>
      </c>
      <c r="GS2435" s="9" t="e">
        <f ca="1">INDIRECT(ADDRESS(ROW(),Controls!#REF!+75))</f>
        <v>#REF!</v>
      </c>
      <c r="GT2435" s="9" t="e">
        <f ca="1">INDIRECT(ADDRESS(ROW(),Controls!#REF!+90))</f>
        <v>#REF!</v>
      </c>
      <c r="GU2435" s="9" t="e">
        <f ca="1">INDIRECT(ADDRESS(ROW(),Controls!#REF!+105))</f>
        <v>#REF!</v>
      </c>
      <c r="GV2435" s="9" t="e">
        <f ca="1">INDIRECT(ADDRESS(ROW(),Controls!#REF!+120))</f>
        <v>#REF!</v>
      </c>
      <c r="GW2435" s="9" t="e">
        <f ca="1">INDIRECT(ADDRESS(ROW(),Controls!#REF!+15))</f>
        <v>#REF!</v>
      </c>
      <c r="GX2435" s="9" t="e">
        <f ca="1">INDIRECT(ADDRESS(ROW(),Controls!#REF!+135))</f>
        <v>#REF!</v>
      </c>
      <c r="HJ2435" s="9" t="e">
        <f t="shared" ca="1" si="228"/>
        <v>#REF!</v>
      </c>
      <c r="HK2435" s="9" t="e">
        <f t="shared" ca="1" si="229"/>
        <v>#REF!</v>
      </c>
      <c r="HL2435" s="9" t="e">
        <f t="shared" ca="1" si="230"/>
        <v>#REF!</v>
      </c>
      <c r="HM2435" s="9" t="e">
        <f t="shared" ca="1" si="231"/>
        <v>#REF!</v>
      </c>
      <c r="HN2435" s="9" t="e">
        <f ca="1">SQRT($GS2435*(1-$GS2435/Controls!$D$15))</f>
        <v>#REF!</v>
      </c>
      <c r="HO2435" s="9" t="e">
        <f t="shared" ca="1" si="232"/>
        <v>#REF!</v>
      </c>
      <c r="HP2435" s="9" t="e">
        <f t="shared" ca="1" si="233"/>
        <v>#REF!</v>
      </c>
      <c r="HQ2435" s="9" t="e">
        <f ca="1">IF($GV2435=0,NA(),($GX2435*Controls!#REF!))</f>
        <v>#REF!</v>
      </c>
    </row>
    <row r="2436" spans="198:225" x14ac:dyDescent="0.25">
      <c r="GP2436" s="9" t="e">
        <f ca="1">INDIRECT(ADDRESS(ROW(),Controls!#REF!+30))</f>
        <v>#REF!</v>
      </c>
      <c r="GQ2436" s="9" t="e">
        <f ca="1">INDIRECT(ADDRESS(ROW(),Controls!#REF!+45))</f>
        <v>#REF!</v>
      </c>
      <c r="GR2436" s="9" t="e">
        <f ca="1">INDIRECT(ADDRESS(ROW(),Controls!#REF!+60))</f>
        <v>#REF!</v>
      </c>
      <c r="GS2436" s="9" t="e">
        <f ca="1">INDIRECT(ADDRESS(ROW(),Controls!#REF!+75))</f>
        <v>#REF!</v>
      </c>
      <c r="GT2436" s="9" t="e">
        <f ca="1">INDIRECT(ADDRESS(ROW(),Controls!#REF!+90))</f>
        <v>#REF!</v>
      </c>
      <c r="GU2436" s="9" t="e">
        <f ca="1">INDIRECT(ADDRESS(ROW(),Controls!#REF!+105))</f>
        <v>#REF!</v>
      </c>
      <c r="GV2436" s="9" t="e">
        <f ca="1">INDIRECT(ADDRESS(ROW(),Controls!#REF!+120))</f>
        <v>#REF!</v>
      </c>
      <c r="GW2436" s="9" t="e">
        <f ca="1">INDIRECT(ADDRESS(ROW(),Controls!#REF!+15))</f>
        <v>#REF!</v>
      </c>
      <c r="GX2436" s="9" t="e">
        <f ca="1">INDIRECT(ADDRESS(ROW(),Controls!#REF!+135))</f>
        <v>#REF!</v>
      </c>
      <c r="HJ2436" s="9" t="e">
        <f t="shared" ca="1" si="228"/>
        <v>#REF!</v>
      </c>
      <c r="HK2436" s="9" t="e">
        <f t="shared" ca="1" si="229"/>
        <v>#REF!</v>
      </c>
      <c r="HL2436" s="9" t="e">
        <f t="shared" ca="1" si="230"/>
        <v>#REF!</v>
      </c>
      <c r="HM2436" s="9" t="e">
        <f t="shared" ca="1" si="231"/>
        <v>#REF!</v>
      </c>
      <c r="HN2436" s="9" t="e">
        <f ca="1">SQRT($GS2436*(1-$GS2436/Controls!$D$15))</f>
        <v>#REF!</v>
      </c>
      <c r="HO2436" s="9" t="e">
        <f t="shared" ca="1" si="232"/>
        <v>#REF!</v>
      </c>
      <c r="HP2436" s="9" t="e">
        <f t="shared" ca="1" si="233"/>
        <v>#REF!</v>
      </c>
      <c r="HQ2436" s="9" t="e">
        <f ca="1">IF($GV2436=0,NA(),($GX2436*Controls!#REF!))</f>
        <v>#REF!</v>
      </c>
    </row>
    <row r="2437" spans="198:225" x14ac:dyDescent="0.25">
      <c r="GP2437" s="9" t="e">
        <f ca="1">INDIRECT(ADDRESS(ROW(),Controls!#REF!+30))</f>
        <v>#REF!</v>
      </c>
      <c r="GQ2437" s="9" t="e">
        <f ca="1">INDIRECT(ADDRESS(ROW(),Controls!#REF!+45))</f>
        <v>#REF!</v>
      </c>
      <c r="GR2437" s="9" t="e">
        <f ca="1">INDIRECT(ADDRESS(ROW(),Controls!#REF!+60))</f>
        <v>#REF!</v>
      </c>
      <c r="GS2437" s="9" t="e">
        <f ca="1">INDIRECT(ADDRESS(ROW(),Controls!#REF!+75))</f>
        <v>#REF!</v>
      </c>
      <c r="GT2437" s="9" t="e">
        <f ca="1">INDIRECT(ADDRESS(ROW(),Controls!#REF!+90))</f>
        <v>#REF!</v>
      </c>
      <c r="GU2437" s="9" t="e">
        <f ca="1">INDIRECT(ADDRESS(ROW(),Controls!#REF!+105))</f>
        <v>#REF!</v>
      </c>
      <c r="GV2437" s="9" t="e">
        <f ca="1">INDIRECT(ADDRESS(ROW(),Controls!#REF!+120))</f>
        <v>#REF!</v>
      </c>
      <c r="GW2437" s="9" t="e">
        <f ca="1">INDIRECT(ADDRESS(ROW(),Controls!#REF!+15))</f>
        <v>#REF!</v>
      </c>
      <c r="GX2437" s="9" t="e">
        <f ca="1">INDIRECT(ADDRESS(ROW(),Controls!#REF!+135))</f>
        <v>#REF!</v>
      </c>
      <c r="HJ2437" s="9" t="e">
        <f t="shared" ca="1" si="228"/>
        <v>#REF!</v>
      </c>
      <c r="HK2437" s="9" t="e">
        <f t="shared" ca="1" si="229"/>
        <v>#REF!</v>
      </c>
      <c r="HL2437" s="9" t="e">
        <f t="shared" ca="1" si="230"/>
        <v>#REF!</v>
      </c>
      <c r="HM2437" s="9" t="e">
        <f t="shared" ca="1" si="231"/>
        <v>#REF!</v>
      </c>
      <c r="HN2437" s="9" t="e">
        <f ca="1">SQRT($GS2437*(1-$GS2437/Controls!$D$15))</f>
        <v>#REF!</v>
      </c>
      <c r="HO2437" s="9" t="e">
        <f t="shared" ca="1" si="232"/>
        <v>#REF!</v>
      </c>
      <c r="HP2437" s="9" t="e">
        <f t="shared" ca="1" si="233"/>
        <v>#REF!</v>
      </c>
      <c r="HQ2437" s="9" t="e">
        <f ca="1">IF($GV2437=0,NA(),($GX2437*Controls!#REF!))</f>
        <v>#REF!</v>
      </c>
    </row>
    <row r="2438" spans="198:225" x14ac:dyDescent="0.25">
      <c r="GP2438" s="9" t="e">
        <f ca="1">INDIRECT(ADDRESS(ROW(),Controls!#REF!+30))</f>
        <v>#REF!</v>
      </c>
      <c r="GQ2438" s="9" t="e">
        <f ca="1">INDIRECT(ADDRESS(ROW(),Controls!#REF!+45))</f>
        <v>#REF!</v>
      </c>
      <c r="GR2438" s="9" t="e">
        <f ca="1">INDIRECT(ADDRESS(ROW(),Controls!#REF!+60))</f>
        <v>#REF!</v>
      </c>
      <c r="GS2438" s="9" t="e">
        <f ca="1">INDIRECT(ADDRESS(ROW(),Controls!#REF!+75))</f>
        <v>#REF!</v>
      </c>
      <c r="GT2438" s="9" t="e">
        <f ca="1">INDIRECT(ADDRESS(ROW(),Controls!#REF!+90))</f>
        <v>#REF!</v>
      </c>
      <c r="GU2438" s="9" t="e">
        <f ca="1">INDIRECT(ADDRESS(ROW(),Controls!#REF!+105))</f>
        <v>#REF!</v>
      </c>
      <c r="GV2438" s="9" t="e">
        <f ca="1">INDIRECT(ADDRESS(ROW(),Controls!#REF!+120))</f>
        <v>#REF!</v>
      </c>
      <c r="GW2438" s="9" t="e">
        <f ca="1">INDIRECT(ADDRESS(ROW(),Controls!#REF!+15))</f>
        <v>#REF!</v>
      </c>
      <c r="GX2438" s="9" t="e">
        <f ca="1">INDIRECT(ADDRESS(ROW(),Controls!#REF!+135))</f>
        <v>#REF!</v>
      </c>
      <c r="HJ2438" s="9" t="e">
        <f t="shared" ca="1" si="228"/>
        <v>#REF!</v>
      </c>
      <c r="HK2438" s="9" t="e">
        <f t="shared" ca="1" si="229"/>
        <v>#REF!</v>
      </c>
      <c r="HL2438" s="9" t="e">
        <f t="shared" ca="1" si="230"/>
        <v>#REF!</v>
      </c>
      <c r="HM2438" s="9" t="e">
        <f t="shared" ca="1" si="231"/>
        <v>#REF!</v>
      </c>
      <c r="HN2438" s="9" t="e">
        <f ca="1">SQRT($GS2438*(1-$GS2438/Controls!$D$15))</f>
        <v>#REF!</v>
      </c>
      <c r="HO2438" s="9" t="e">
        <f t="shared" ca="1" si="232"/>
        <v>#REF!</v>
      </c>
      <c r="HP2438" s="9" t="e">
        <f t="shared" ca="1" si="233"/>
        <v>#REF!</v>
      </c>
      <c r="HQ2438" s="9" t="e">
        <f ca="1">IF($GV2438=0,NA(),($GX2438*Controls!#REF!))</f>
        <v>#REF!</v>
      </c>
    </row>
    <row r="2439" spans="198:225" x14ac:dyDescent="0.25">
      <c r="GP2439" s="9" t="e">
        <f ca="1">INDIRECT(ADDRESS(ROW(),Controls!#REF!+30))</f>
        <v>#REF!</v>
      </c>
      <c r="GQ2439" s="9" t="e">
        <f ca="1">INDIRECT(ADDRESS(ROW(),Controls!#REF!+45))</f>
        <v>#REF!</v>
      </c>
      <c r="GR2439" s="9" t="e">
        <f ca="1">INDIRECT(ADDRESS(ROW(),Controls!#REF!+60))</f>
        <v>#REF!</v>
      </c>
      <c r="GS2439" s="9" t="e">
        <f ca="1">INDIRECT(ADDRESS(ROW(),Controls!#REF!+75))</f>
        <v>#REF!</v>
      </c>
      <c r="GT2439" s="9" t="e">
        <f ca="1">INDIRECT(ADDRESS(ROW(),Controls!#REF!+90))</f>
        <v>#REF!</v>
      </c>
      <c r="GU2439" s="9" t="e">
        <f ca="1">INDIRECT(ADDRESS(ROW(),Controls!#REF!+105))</f>
        <v>#REF!</v>
      </c>
      <c r="GV2439" s="9" t="e">
        <f ca="1">INDIRECT(ADDRESS(ROW(),Controls!#REF!+120))</f>
        <v>#REF!</v>
      </c>
      <c r="GW2439" s="9" t="e">
        <f ca="1">INDIRECT(ADDRESS(ROW(),Controls!#REF!+15))</f>
        <v>#REF!</v>
      </c>
      <c r="GX2439" s="9" t="e">
        <f ca="1">INDIRECT(ADDRESS(ROW(),Controls!#REF!+135))</f>
        <v>#REF!</v>
      </c>
      <c r="HJ2439" s="9" t="e">
        <f t="shared" ca="1" si="228"/>
        <v>#REF!</v>
      </c>
      <c r="HK2439" s="9" t="e">
        <f t="shared" ca="1" si="229"/>
        <v>#REF!</v>
      </c>
      <c r="HL2439" s="9" t="e">
        <f t="shared" ca="1" si="230"/>
        <v>#REF!</v>
      </c>
      <c r="HM2439" s="9" t="e">
        <f t="shared" ca="1" si="231"/>
        <v>#REF!</v>
      </c>
      <c r="HN2439" s="9" t="e">
        <f ca="1">SQRT($GS2439*(1-$GS2439/Controls!$D$15))</f>
        <v>#REF!</v>
      </c>
      <c r="HO2439" s="9" t="e">
        <f t="shared" ca="1" si="232"/>
        <v>#REF!</v>
      </c>
      <c r="HP2439" s="9" t="e">
        <f t="shared" ca="1" si="233"/>
        <v>#REF!</v>
      </c>
      <c r="HQ2439" s="9" t="e">
        <f ca="1">IF($GV2439=0,NA(),($GX2439*Controls!#REF!))</f>
        <v>#REF!</v>
      </c>
    </row>
    <row r="2440" spans="198:225" x14ac:dyDescent="0.25">
      <c r="GP2440" s="9" t="e">
        <f ca="1">INDIRECT(ADDRESS(ROW(),Controls!#REF!+30))</f>
        <v>#REF!</v>
      </c>
      <c r="GQ2440" s="9" t="e">
        <f ca="1">INDIRECT(ADDRESS(ROW(),Controls!#REF!+45))</f>
        <v>#REF!</v>
      </c>
      <c r="GR2440" s="9" t="e">
        <f ca="1">INDIRECT(ADDRESS(ROW(),Controls!#REF!+60))</f>
        <v>#REF!</v>
      </c>
      <c r="GS2440" s="9" t="e">
        <f ca="1">INDIRECT(ADDRESS(ROW(),Controls!#REF!+75))</f>
        <v>#REF!</v>
      </c>
      <c r="GT2440" s="9" t="e">
        <f ca="1">INDIRECT(ADDRESS(ROW(),Controls!#REF!+90))</f>
        <v>#REF!</v>
      </c>
      <c r="GU2440" s="9" t="e">
        <f ca="1">INDIRECT(ADDRESS(ROW(),Controls!#REF!+105))</f>
        <v>#REF!</v>
      </c>
      <c r="GV2440" s="9" t="e">
        <f ca="1">INDIRECT(ADDRESS(ROW(),Controls!#REF!+120))</f>
        <v>#REF!</v>
      </c>
      <c r="GW2440" s="9" t="e">
        <f ca="1">INDIRECT(ADDRESS(ROW(),Controls!#REF!+15))</f>
        <v>#REF!</v>
      </c>
      <c r="GX2440" s="9" t="e">
        <f ca="1">INDIRECT(ADDRESS(ROW(),Controls!#REF!+135))</f>
        <v>#REF!</v>
      </c>
      <c r="HJ2440" s="9" t="e">
        <f t="shared" ca="1" si="228"/>
        <v>#REF!</v>
      </c>
      <c r="HK2440" s="9" t="e">
        <f t="shared" ca="1" si="229"/>
        <v>#REF!</v>
      </c>
      <c r="HL2440" s="9" t="e">
        <f t="shared" ca="1" si="230"/>
        <v>#REF!</v>
      </c>
      <c r="HM2440" s="9" t="e">
        <f t="shared" ca="1" si="231"/>
        <v>#REF!</v>
      </c>
      <c r="HN2440" s="9" t="e">
        <f ca="1">SQRT($GS2440*(1-$GS2440/Controls!$D$15))</f>
        <v>#REF!</v>
      </c>
      <c r="HO2440" s="9" t="e">
        <f t="shared" ca="1" si="232"/>
        <v>#REF!</v>
      </c>
      <c r="HP2440" s="9" t="e">
        <f t="shared" ca="1" si="233"/>
        <v>#REF!</v>
      </c>
      <c r="HQ2440" s="9" t="e">
        <f ca="1">IF($GV2440=0,NA(),($GX2440*Controls!#REF!))</f>
        <v>#REF!</v>
      </c>
    </row>
    <row r="2441" spans="198:225" x14ac:dyDescent="0.25">
      <c r="GP2441" s="9" t="e">
        <f ca="1">INDIRECT(ADDRESS(ROW(),Controls!#REF!+30))</f>
        <v>#REF!</v>
      </c>
      <c r="GQ2441" s="9" t="e">
        <f ca="1">INDIRECT(ADDRESS(ROW(),Controls!#REF!+45))</f>
        <v>#REF!</v>
      </c>
      <c r="GR2441" s="9" t="e">
        <f ca="1">INDIRECT(ADDRESS(ROW(),Controls!#REF!+60))</f>
        <v>#REF!</v>
      </c>
      <c r="GS2441" s="9" t="e">
        <f ca="1">INDIRECT(ADDRESS(ROW(),Controls!#REF!+75))</f>
        <v>#REF!</v>
      </c>
      <c r="GT2441" s="9" t="e">
        <f ca="1">INDIRECT(ADDRESS(ROW(),Controls!#REF!+90))</f>
        <v>#REF!</v>
      </c>
      <c r="GU2441" s="9" t="e">
        <f ca="1">INDIRECT(ADDRESS(ROW(),Controls!#REF!+105))</f>
        <v>#REF!</v>
      </c>
      <c r="GV2441" s="9" t="e">
        <f ca="1">INDIRECT(ADDRESS(ROW(),Controls!#REF!+120))</f>
        <v>#REF!</v>
      </c>
      <c r="GW2441" s="9" t="e">
        <f ca="1">INDIRECT(ADDRESS(ROW(),Controls!#REF!+15))</f>
        <v>#REF!</v>
      </c>
      <c r="GX2441" s="9" t="e">
        <f ca="1">INDIRECT(ADDRESS(ROW(),Controls!#REF!+135))</f>
        <v>#REF!</v>
      </c>
      <c r="HJ2441" s="9" t="e">
        <f t="shared" ca="1" si="228"/>
        <v>#REF!</v>
      </c>
      <c r="HK2441" s="9" t="e">
        <f t="shared" ca="1" si="229"/>
        <v>#REF!</v>
      </c>
      <c r="HL2441" s="9" t="e">
        <f t="shared" ca="1" si="230"/>
        <v>#REF!</v>
      </c>
      <c r="HM2441" s="9" t="e">
        <f t="shared" ca="1" si="231"/>
        <v>#REF!</v>
      </c>
      <c r="HN2441" s="9" t="e">
        <f ca="1">SQRT($GS2441*(1-$GS2441/Controls!$D$15))</f>
        <v>#REF!</v>
      </c>
      <c r="HO2441" s="9" t="e">
        <f t="shared" ca="1" si="232"/>
        <v>#REF!</v>
      </c>
      <c r="HP2441" s="9" t="e">
        <f t="shared" ca="1" si="233"/>
        <v>#REF!</v>
      </c>
      <c r="HQ2441" s="9" t="e">
        <f ca="1">IF($GV2441=0,NA(),($GX2441*Controls!#REF!))</f>
        <v>#REF!</v>
      </c>
    </row>
    <row r="2442" spans="198:225" x14ac:dyDescent="0.25">
      <c r="GP2442" s="9" t="e">
        <f ca="1">INDIRECT(ADDRESS(ROW(),Controls!#REF!+30))</f>
        <v>#REF!</v>
      </c>
      <c r="GQ2442" s="9" t="e">
        <f ca="1">INDIRECT(ADDRESS(ROW(),Controls!#REF!+45))</f>
        <v>#REF!</v>
      </c>
      <c r="GR2442" s="9" t="e">
        <f ca="1">INDIRECT(ADDRESS(ROW(),Controls!#REF!+60))</f>
        <v>#REF!</v>
      </c>
      <c r="GS2442" s="9" t="e">
        <f ca="1">INDIRECT(ADDRESS(ROW(),Controls!#REF!+75))</f>
        <v>#REF!</v>
      </c>
      <c r="GT2442" s="9" t="e">
        <f ca="1">INDIRECT(ADDRESS(ROW(),Controls!#REF!+90))</f>
        <v>#REF!</v>
      </c>
      <c r="GU2442" s="9" t="e">
        <f ca="1">INDIRECT(ADDRESS(ROW(),Controls!#REF!+105))</f>
        <v>#REF!</v>
      </c>
      <c r="GV2442" s="9" t="e">
        <f ca="1">INDIRECT(ADDRESS(ROW(),Controls!#REF!+120))</f>
        <v>#REF!</v>
      </c>
      <c r="GW2442" s="9" t="e">
        <f ca="1">INDIRECT(ADDRESS(ROW(),Controls!#REF!+15))</f>
        <v>#REF!</v>
      </c>
      <c r="GX2442" s="9" t="e">
        <f ca="1">INDIRECT(ADDRESS(ROW(),Controls!#REF!+135))</f>
        <v>#REF!</v>
      </c>
      <c r="HJ2442" s="9" t="e">
        <f t="shared" ca="1" si="228"/>
        <v>#REF!</v>
      </c>
      <c r="HK2442" s="9" t="e">
        <f t="shared" ca="1" si="229"/>
        <v>#REF!</v>
      </c>
      <c r="HL2442" s="9" t="e">
        <f t="shared" ca="1" si="230"/>
        <v>#REF!</v>
      </c>
      <c r="HM2442" s="9" t="e">
        <f t="shared" ca="1" si="231"/>
        <v>#REF!</v>
      </c>
      <c r="HN2442" s="9" t="e">
        <f ca="1">SQRT($GS2442*(1-$GS2442/Controls!$D$15))</f>
        <v>#REF!</v>
      </c>
      <c r="HO2442" s="9" t="e">
        <f t="shared" ca="1" si="232"/>
        <v>#REF!</v>
      </c>
      <c r="HP2442" s="9" t="e">
        <f t="shared" ca="1" si="233"/>
        <v>#REF!</v>
      </c>
      <c r="HQ2442" s="9" t="e">
        <f ca="1">IF($GV2442=0,NA(),($GX2442*Controls!#REF!))</f>
        <v>#REF!</v>
      </c>
    </row>
    <row r="2443" spans="198:225" x14ac:dyDescent="0.25">
      <c r="GP2443" s="9" t="e">
        <f ca="1">INDIRECT(ADDRESS(ROW(),Controls!#REF!+30))</f>
        <v>#REF!</v>
      </c>
      <c r="GQ2443" s="9" t="e">
        <f ca="1">INDIRECT(ADDRESS(ROW(),Controls!#REF!+45))</f>
        <v>#REF!</v>
      </c>
      <c r="GR2443" s="9" t="e">
        <f ca="1">INDIRECT(ADDRESS(ROW(),Controls!#REF!+60))</f>
        <v>#REF!</v>
      </c>
      <c r="GS2443" s="9" t="e">
        <f ca="1">INDIRECT(ADDRESS(ROW(),Controls!#REF!+75))</f>
        <v>#REF!</v>
      </c>
      <c r="GT2443" s="9" t="e">
        <f ca="1">INDIRECT(ADDRESS(ROW(),Controls!#REF!+90))</f>
        <v>#REF!</v>
      </c>
      <c r="GU2443" s="9" t="e">
        <f ca="1">INDIRECT(ADDRESS(ROW(),Controls!#REF!+105))</f>
        <v>#REF!</v>
      </c>
      <c r="GV2443" s="9" t="e">
        <f ca="1">INDIRECT(ADDRESS(ROW(),Controls!#REF!+120))</f>
        <v>#REF!</v>
      </c>
      <c r="GW2443" s="9" t="e">
        <f ca="1">INDIRECT(ADDRESS(ROW(),Controls!#REF!+15))</f>
        <v>#REF!</v>
      </c>
      <c r="GX2443" s="9" t="e">
        <f ca="1">INDIRECT(ADDRESS(ROW(),Controls!#REF!+135))</f>
        <v>#REF!</v>
      </c>
      <c r="HJ2443" s="9" t="e">
        <f t="shared" ca="1" si="228"/>
        <v>#REF!</v>
      </c>
      <c r="HK2443" s="9" t="e">
        <f t="shared" ca="1" si="229"/>
        <v>#REF!</v>
      </c>
      <c r="HL2443" s="9" t="e">
        <f t="shared" ca="1" si="230"/>
        <v>#REF!</v>
      </c>
      <c r="HM2443" s="9" t="e">
        <f t="shared" ca="1" si="231"/>
        <v>#REF!</v>
      </c>
      <c r="HN2443" s="9" t="e">
        <f ca="1">SQRT($GS2443*(1-$GS2443/Controls!$D$15))</f>
        <v>#REF!</v>
      </c>
      <c r="HO2443" s="9" t="e">
        <f t="shared" ca="1" si="232"/>
        <v>#REF!</v>
      </c>
      <c r="HP2443" s="9" t="e">
        <f t="shared" ca="1" si="233"/>
        <v>#REF!</v>
      </c>
      <c r="HQ2443" s="9" t="e">
        <f ca="1">IF($GV2443=0,NA(),($GX2443*Controls!#REF!))</f>
        <v>#REF!</v>
      </c>
    </row>
    <row r="2444" spans="198:225" x14ac:dyDescent="0.25">
      <c r="GP2444" s="9" t="e">
        <f ca="1">INDIRECT(ADDRESS(ROW(),Controls!#REF!+30))</f>
        <v>#REF!</v>
      </c>
      <c r="GQ2444" s="9" t="e">
        <f ca="1">INDIRECT(ADDRESS(ROW(),Controls!#REF!+45))</f>
        <v>#REF!</v>
      </c>
      <c r="GR2444" s="9" t="e">
        <f ca="1">INDIRECT(ADDRESS(ROW(),Controls!#REF!+60))</f>
        <v>#REF!</v>
      </c>
      <c r="GS2444" s="9" t="e">
        <f ca="1">INDIRECT(ADDRESS(ROW(),Controls!#REF!+75))</f>
        <v>#REF!</v>
      </c>
      <c r="GT2444" s="9" t="e">
        <f ca="1">INDIRECT(ADDRESS(ROW(),Controls!#REF!+90))</f>
        <v>#REF!</v>
      </c>
      <c r="GU2444" s="9" t="e">
        <f ca="1">INDIRECT(ADDRESS(ROW(),Controls!#REF!+105))</f>
        <v>#REF!</v>
      </c>
      <c r="GV2444" s="9" t="e">
        <f ca="1">INDIRECT(ADDRESS(ROW(),Controls!#REF!+120))</f>
        <v>#REF!</v>
      </c>
      <c r="GW2444" s="9" t="e">
        <f ca="1">INDIRECT(ADDRESS(ROW(),Controls!#REF!+15))</f>
        <v>#REF!</v>
      </c>
      <c r="GX2444" s="9" t="e">
        <f ca="1">INDIRECT(ADDRESS(ROW(),Controls!#REF!+135))</f>
        <v>#REF!</v>
      </c>
      <c r="HJ2444" s="9" t="e">
        <f t="shared" ca="1" si="228"/>
        <v>#REF!</v>
      </c>
      <c r="HK2444" s="9" t="e">
        <f t="shared" ca="1" si="229"/>
        <v>#REF!</v>
      </c>
      <c r="HL2444" s="9" t="e">
        <f t="shared" ca="1" si="230"/>
        <v>#REF!</v>
      </c>
      <c r="HM2444" s="9" t="e">
        <f t="shared" ca="1" si="231"/>
        <v>#REF!</v>
      </c>
      <c r="HN2444" s="9" t="e">
        <f ca="1">SQRT($GS2444*(1-$GS2444/Controls!$D$15))</f>
        <v>#REF!</v>
      </c>
      <c r="HO2444" s="9" t="e">
        <f t="shared" ca="1" si="232"/>
        <v>#REF!</v>
      </c>
      <c r="HP2444" s="9" t="e">
        <f t="shared" ca="1" si="233"/>
        <v>#REF!</v>
      </c>
      <c r="HQ2444" s="9" t="e">
        <f ca="1">IF($GV2444=0,NA(),($GX2444*Controls!#REF!))</f>
        <v>#REF!</v>
      </c>
    </row>
    <row r="2445" spans="198:225" x14ac:dyDescent="0.25">
      <c r="GP2445" s="9" t="e">
        <f ca="1">INDIRECT(ADDRESS(ROW(),Controls!#REF!+30))</f>
        <v>#REF!</v>
      </c>
      <c r="GQ2445" s="9" t="e">
        <f ca="1">INDIRECT(ADDRESS(ROW(),Controls!#REF!+45))</f>
        <v>#REF!</v>
      </c>
      <c r="GR2445" s="9" t="e">
        <f ca="1">INDIRECT(ADDRESS(ROW(),Controls!#REF!+60))</f>
        <v>#REF!</v>
      </c>
      <c r="GS2445" s="9" t="e">
        <f ca="1">INDIRECT(ADDRESS(ROW(),Controls!#REF!+75))</f>
        <v>#REF!</v>
      </c>
      <c r="GT2445" s="9" t="e">
        <f ca="1">INDIRECT(ADDRESS(ROW(),Controls!#REF!+90))</f>
        <v>#REF!</v>
      </c>
      <c r="GU2445" s="9" t="e">
        <f ca="1">INDIRECT(ADDRESS(ROW(),Controls!#REF!+105))</f>
        <v>#REF!</v>
      </c>
      <c r="GV2445" s="9" t="e">
        <f ca="1">INDIRECT(ADDRESS(ROW(),Controls!#REF!+120))</f>
        <v>#REF!</v>
      </c>
      <c r="GW2445" s="9" t="e">
        <f ca="1">INDIRECT(ADDRESS(ROW(),Controls!#REF!+15))</f>
        <v>#REF!</v>
      </c>
      <c r="GX2445" s="9" t="e">
        <f ca="1">INDIRECT(ADDRESS(ROW(),Controls!#REF!+135))</f>
        <v>#REF!</v>
      </c>
      <c r="HJ2445" s="9" t="e">
        <f t="shared" ca="1" si="228"/>
        <v>#REF!</v>
      </c>
      <c r="HK2445" s="9" t="e">
        <f t="shared" ca="1" si="229"/>
        <v>#REF!</v>
      </c>
      <c r="HL2445" s="9" t="e">
        <f t="shared" ca="1" si="230"/>
        <v>#REF!</v>
      </c>
      <c r="HM2445" s="9" t="e">
        <f t="shared" ca="1" si="231"/>
        <v>#REF!</v>
      </c>
      <c r="HN2445" s="9" t="e">
        <f ca="1">SQRT($GS2445*(1-$GS2445/Controls!$D$15))</f>
        <v>#REF!</v>
      </c>
      <c r="HO2445" s="9" t="e">
        <f t="shared" ca="1" si="232"/>
        <v>#REF!</v>
      </c>
      <c r="HP2445" s="9" t="e">
        <f t="shared" ca="1" si="233"/>
        <v>#REF!</v>
      </c>
      <c r="HQ2445" s="9" t="e">
        <f ca="1">IF($GV2445=0,NA(),($GX2445*Controls!#REF!))</f>
        <v>#REF!</v>
      </c>
    </row>
    <row r="2446" spans="198:225" x14ac:dyDescent="0.25">
      <c r="GP2446" s="9" t="e">
        <f ca="1">INDIRECT(ADDRESS(ROW(),Controls!#REF!+30))</f>
        <v>#REF!</v>
      </c>
      <c r="GQ2446" s="9" t="e">
        <f ca="1">INDIRECT(ADDRESS(ROW(),Controls!#REF!+45))</f>
        <v>#REF!</v>
      </c>
      <c r="GR2446" s="9" t="e">
        <f ca="1">INDIRECT(ADDRESS(ROW(),Controls!#REF!+60))</f>
        <v>#REF!</v>
      </c>
      <c r="GS2446" s="9" t="e">
        <f ca="1">INDIRECT(ADDRESS(ROW(),Controls!#REF!+75))</f>
        <v>#REF!</v>
      </c>
      <c r="GT2446" s="9" t="e">
        <f ca="1">INDIRECT(ADDRESS(ROW(),Controls!#REF!+90))</f>
        <v>#REF!</v>
      </c>
      <c r="GU2446" s="9" t="e">
        <f ca="1">INDIRECT(ADDRESS(ROW(),Controls!#REF!+105))</f>
        <v>#REF!</v>
      </c>
      <c r="GV2446" s="9" t="e">
        <f ca="1">INDIRECT(ADDRESS(ROW(),Controls!#REF!+120))</f>
        <v>#REF!</v>
      </c>
      <c r="GW2446" s="9" t="e">
        <f ca="1">INDIRECT(ADDRESS(ROW(),Controls!#REF!+15))</f>
        <v>#REF!</v>
      </c>
      <c r="GX2446" s="9" t="e">
        <f ca="1">INDIRECT(ADDRESS(ROW(),Controls!#REF!+135))</f>
        <v>#REF!</v>
      </c>
      <c r="HJ2446" s="9" t="e">
        <f t="shared" ca="1" si="228"/>
        <v>#REF!</v>
      </c>
      <c r="HK2446" s="9" t="e">
        <f t="shared" ca="1" si="229"/>
        <v>#REF!</v>
      </c>
      <c r="HL2446" s="9" t="e">
        <f t="shared" ca="1" si="230"/>
        <v>#REF!</v>
      </c>
      <c r="HM2446" s="9" t="e">
        <f t="shared" ca="1" si="231"/>
        <v>#REF!</v>
      </c>
      <c r="HN2446" s="9" t="e">
        <f ca="1">SQRT($GS2446*(1-$GS2446/Controls!$D$15))</f>
        <v>#REF!</v>
      </c>
      <c r="HO2446" s="9" t="e">
        <f t="shared" ca="1" si="232"/>
        <v>#REF!</v>
      </c>
      <c r="HP2446" s="9" t="e">
        <f t="shared" ca="1" si="233"/>
        <v>#REF!</v>
      </c>
      <c r="HQ2446" s="9" t="e">
        <f ca="1">IF($GV2446=0,NA(),($GX2446*Controls!#REF!))</f>
        <v>#REF!</v>
      </c>
    </row>
    <row r="2447" spans="198:225" x14ac:dyDescent="0.25">
      <c r="GP2447" s="9" t="e">
        <f ca="1">INDIRECT(ADDRESS(ROW(),Controls!#REF!+30))</f>
        <v>#REF!</v>
      </c>
      <c r="GQ2447" s="9" t="e">
        <f ca="1">INDIRECT(ADDRESS(ROW(),Controls!#REF!+45))</f>
        <v>#REF!</v>
      </c>
      <c r="GR2447" s="9" t="e">
        <f ca="1">INDIRECT(ADDRESS(ROW(),Controls!#REF!+60))</f>
        <v>#REF!</v>
      </c>
      <c r="GS2447" s="9" t="e">
        <f ca="1">INDIRECT(ADDRESS(ROW(),Controls!#REF!+75))</f>
        <v>#REF!</v>
      </c>
      <c r="GT2447" s="9" t="e">
        <f ca="1">INDIRECT(ADDRESS(ROW(),Controls!#REF!+90))</f>
        <v>#REF!</v>
      </c>
      <c r="GU2447" s="9" t="e">
        <f ca="1">INDIRECT(ADDRESS(ROW(),Controls!#REF!+105))</f>
        <v>#REF!</v>
      </c>
      <c r="GV2447" s="9" t="e">
        <f ca="1">INDIRECT(ADDRESS(ROW(),Controls!#REF!+120))</f>
        <v>#REF!</v>
      </c>
      <c r="GW2447" s="9" t="e">
        <f ca="1">INDIRECT(ADDRESS(ROW(),Controls!#REF!+15))</f>
        <v>#REF!</v>
      </c>
      <c r="GX2447" s="9" t="e">
        <f ca="1">INDIRECT(ADDRESS(ROW(),Controls!#REF!+135))</f>
        <v>#REF!</v>
      </c>
      <c r="HJ2447" s="9" t="e">
        <f t="shared" ca="1" si="228"/>
        <v>#REF!</v>
      </c>
      <c r="HK2447" s="9" t="e">
        <f t="shared" ca="1" si="229"/>
        <v>#REF!</v>
      </c>
      <c r="HL2447" s="9" t="e">
        <f t="shared" ca="1" si="230"/>
        <v>#REF!</v>
      </c>
      <c r="HM2447" s="9" t="e">
        <f t="shared" ca="1" si="231"/>
        <v>#REF!</v>
      </c>
      <c r="HN2447" s="9" t="e">
        <f ca="1">SQRT($GS2447*(1-$GS2447/Controls!$D$15))</f>
        <v>#REF!</v>
      </c>
      <c r="HO2447" s="9" t="e">
        <f t="shared" ca="1" si="232"/>
        <v>#REF!</v>
      </c>
      <c r="HP2447" s="9" t="e">
        <f t="shared" ca="1" si="233"/>
        <v>#REF!</v>
      </c>
      <c r="HQ2447" s="9" t="e">
        <f ca="1">IF($GV2447=0,NA(),($GX2447*Controls!#REF!))</f>
        <v>#REF!</v>
      </c>
    </row>
    <row r="2448" spans="198:225" x14ac:dyDescent="0.25">
      <c r="GP2448" s="9" t="e">
        <f ca="1">INDIRECT(ADDRESS(ROW(),Controls!#REF!+30))</f>
        <v>#REF!</v>
      </c>
      <c r="GQ2448" s="9" t="e">
        <f ca="1">INDIRECT(ADDRESS(ROW(),Controls!#REF!+45))</f>
        <v>#REF!</v>
      </c>
      <c r="GR2448" s="9" t="e">
        <f ca="1">INDIRECT(ADDRESS(ROW(),Controls!#REF!+60))</f>
        <v>#REF!</v>
      </c>
      <c r="GS2448" s="9" t="e">
        <f ca="1">INDIRECT(ADDRESS(ROW(),Controls!#REF!+75))</f>
        <v>#REF!</v>
      </c>
      <c r="GT2448" s="9" t="e">
        <f ca="1">INDIRECT(ADDRESS(ROW(),Controls!#REF!+90))</f>
        <v>#REF!</v>
      </c>
      <c r="GU2448" s="9" t="e">
        <f ca="1">INDIRECT(ADDRESS(ROW(),Controls!#REF!+105))</f>
        <v>#REF!</v>
      </c>
      <c r="GV2448" s="9" t="e">
        <f ca="1">INDIRECT(ADDRESS(ROW(),Controls!#REF!+120))</f>
        <v>#REF!</v>
      </c>
      <c r="GW2448" s="9" t="e">
        <f ca="1">INDIRECT(ADDRESS(ROW(),Controls!#REF!+15))</f>
        <v>#REF!</v>
      </c>
      <c r="GX2448" s="9" t="e">
        <f ca="1">INDIRECT(ADDRESS(ROW(),Controls!#REF!+135))</f>
        <v>#REF!</v>
      </c>
      <c r="HJ2448" s="9" t="e">
        <f t="shared" ca="1" si="228"/>
        <v>#REF!</v>
      </c>
      <c r="HK2448" s="9" t="e">
        <f t="shared" ca="1" si="229"/>
        <v>#REF!</v>
      </c>
      <c r="HL2448" s="9" t="e">
        <f t="shared" ca="1" si="230"/>
        <v>#REF!</v>
      </c>
      <c r="HM2448" s="9" t="e">
        <f t="shared" ca="1" si="231"/>
        <v>#REF!</v>
      </c>
      <c r="HN2448" s="9" t="e">
        <f ca="1">SQRT($GS2448*(1-$GS2448/Controls!$D$15))</f>
        <v>#REF!</v>
      </c>
      <c r="HO2448" s="9" t="e">
        <f t="shared" ca="1" si="232"/>
        <v>#REF!</v>
      </c>
      <c r="HP2448" s="9" t="e">
        <f t="shared" ca="1" si="233"/>
        <v>#REF!</v>
      </c>
      <c r="HQ2448" s="9" t="e">
        <f ca="1">IF($GV2448=0,NA(),($GX2448*Controls!#REF!))</f>
        <v>#REF!</v>
      </c>
    </row>
    <row r="2449" spans="198:225" x14ac:dyDescent="0.25">
      <c r="GP2449" s="9" t="e">
        <f ca="1">INDIRECT(ADDRESS(ROW(),Controls!#REF!+30))</f>
        <v>#REF!</v>
      </c>
      <c r="GQ2449" s="9" t="e">
        <f ca="1">INDIRECT(ADDRESS(ROW(),Controls!#REF!+45))</f>
        <v>#REF!</v>
      </c>
      <c r="GR2449" s="9" t="e">
        <f ca="1">INDIRECT(ADDRESS(ROW(),Controls!#REF!+60))</f>
        <v>#REF!</v>
      </c>
      <c r="GS2449" s="9" t="e">
        <f ca="1">INDIRECT(ADDRESS(ROW(),Controls!#REF!+75))</f>
        <v>#REF!</v>
      </c>
      <c r="GT2449" s="9" t="e">
        <f ca="1">INDIRECT(ADDRESS(ROW(),Controls!#REF!+90))</f>
        <v>#REF!</v>
      </c>
      <c r="GU2449" s="9" t="e">
        <f ca="1">INDIRECT(ADDRESS(ROW(),Controls!#REF!+105))</f>
        <v>#REF!</v>
      </c>
      <c r="GV2449" s="9" t="e">
        <f ca="1">INDIRECT(ADDRESS(ROW(),Controls!#REF!+120))</f>
        <v>#REF!</v>
      </c>
      <c r="GW2449" s="9" t="e">
        <f ca="1">INDIRECT(ADDRESS(ROW(),Controls!#REF!+15))</f>
        <v>#REF!</v>
      </c>
      <c r="GX2449" s="9" t="e">
        <f ca="1">INDIRECT(ADDRESS(ROW(),Controls!#REF!+135))</f>
        <v>#REF!</v>
      </c>
      <c r="HJ2449" s="9" t="e">
        <f t="shared" ca="1" si="228"/>
        <v>#REF!</v>
      </c>
      <c r="HK2449" s="9" t="e">
        <f t="shared" ca="1" si="229"/>
        <v>#REF!</v>
      </c>
      <c r="HL2449" s="9" t="e">
        <f t="shared" ca="1" si="230"/>
        <v>#REF!</v>
      </c>
      <c r="HM2449" s="9" t="e">
        <f t="shared" ca="1" si="231"/>
        <v>#REF!</v>
      </c>
      <c r="HN2449" s="9" t="e">
        <f ca="1">SQRT($GS2449*(1-$GS2449/Controls!$D$15))</f>
        <v>#REF!</v>
      </c>
      <c r="HO2449" s="9" t="e">
        <f t="shared" ca="1" si="232"/>
        <v>#REF!</v>
      </c>
      <c r="HP2449" s="9" t="e">
        <f t="shared" ca="1" si="233"/>
        <v>#REF!</v>
      </c>
      <c r="HQ2449" s="9" t="e">
        <f ca="1">IF($GV2449=0,NA(),($GX2449*Controls!#REF!))</f>
        <v>#REF!</v>
      </c>
    </row>
    <row r="2450" spans="198:225" x14ac:dyDescent="0.25">
      <c r="GP2450" s="9" t="e">
        <f ca="1">INDIRECT(ADDRESS(ROW(),Controls!#REF!+30))</f>
        <v>#REF!</v>
      </c>
      <c r="GQ2450" s="9" t="e">
        <f ca="1">INDIRECT(ADDRESS(ROW(),Controls!#REF!+45))</f>
        <v>#REF!</v>
      </c>
      <c r="GR2450" s="9" t="e">
        <f ca="1">INDIRECT(ADDRESS(ROW(),Controls!#REF!+60))</f>
        <v>#REF!</v>
      </c>
      <c r="GS2450" s="9" t="e">
        <f ca="1">INDIRECT(ADDRESS(ROW(),Controls!#REF!+75))</f>
        <v>#REF!</v>
      </c>
      <c r="GT2450" s="9" t="e">
        <f ca="1">INDIRECT(ADDRESS(ROW(),Controls!#REF!+90))</f>
        <v>#REF!</v>
      </c>
      <c r="GU2450" s="9" t="e">
        <f ca="1">INDIRECT(ADDRESS(ROW(),Controls!#REF!+105))</f>
        <v>#REF!</v>
      </c>
      <c r="GV2450" s="9" t="e">
        <f ca="1">INDIRECT(ADDRESS(ROW(),Controls!#REF!+120))</f>
        <v>#REF!</v>
      </c>
      <c r="GW2450" s="9" t="e">
        <f ca="1">INDIRECT(ADDRESS(ROW(),Controls!#REF!+15))</f>
        <v>#REF!</v>
      </c>
      <c r="GX2450" s="9" t="e">
        <f ca="1">INDIRECT(ADDRESS(ROW(),Controls!#REF!+135))</f>
        <v>#REF!</v>
      </c>
      <c r="HJ2450" s="9" t="e">
        <f t="shared" ca="1" si="228"/>
        <v>#REF!</v>
      </c>
      <c r="HK2450" s="9" t="e">
        <f t="shared" ca="1" si="229"/>
        <v>#REF!</v>
      </c>
      <c r="HL2450" s="9" t="e">
        <f t="shared" ca="1" si="230"/>
        <v>#REF!</v>
      </c>
      <c r="HM2450" s="9" t="e">
        <f t="shared" ca="1" si="231"/>
        <v>#REF!</v>
      </c>
      <c r="HN2450" s="9" t="e">
        <f ca="1">SQRT($GS2450*(1-$GS2450/Controls!$D$15))</f>
        <v>#REF!</v>
      </c>
      <c r="HO2450" s="9" t="e">
        <f t="shared" ca="1" si="232"/>
        <v>#REF!</v>
      </c>
      <c r="HP2450" s="9" t="e">
        <f t="shared" ca="1" si="233"/>
        <v>#REF!</v>
      </c>
      <c r="HQ2450" s="9" t="e">
        <f ca="1">IF($GV2450=0,NA(),($GX2450*Controls!#REF!))</f>
        <v>#REF!</v>
      </c>
    </row>
    <row r="2451" spans="198:225" x14ac:dyDescent="0.25">
      <c r="GP2451" s="9" t="e">
        <f ca="1">INDIRECT(ADDRESS(ROW(),Controls!#REF!+30))</f>
        <v>#REF!</v>
      </c>
      <c r="GQ2451" s="9" t="e">
        <f ca="1">INDIRECT(ADDRESS(ROW(),Controls!#REF!+45))</f>
        <v>#REF!</v>
      </c>
      <c r="GR2451" s="9" t="e">
        <f ca="1">INDIRECT(ADDRESS(ROW(),Controls!#REF!+60))</f>
        <v>#REF!</v>
      </c>
      <c r="GS2451" s="9" t="e">
        <f ca="1">INDIRECT(ADDRESS(ROW(),Controls!#REF!+75))</f>
        <v>#REF!</v>
      </c>
      <c r="GT2451" s="9" t="e">
        <f ca="1">INDIRECT(ADDRESS(ROW(),Controls!#REF!+90))</f>
        <v>#REF!</v>
      </c>
      <c r="GU2451" s="9" t="e">
        <f ca="1">INDIRECT(ADDRESS(ROW(),Controls!#REF!+105))</f>
        <v>#REF!</v>
      </c>
      <c r="GV2451" s="9" t="e">
        <f ca="1">INDIRECT(ADDRESS(ROW(),Controls!#REF!+120))</f>
        <v>#REF!</v>
      </c>
      <c r="GW2451" s="9" t="e">
        <f ca="1">INDIRECT(ADDRESS(ROW(),Controls!#REF!+15))</f>
        <v>#REF!</v>
      </c>
      <c r="GX2451" s="9" t="e">
        <f ca="1">INDIRECT(ADDRESS(ROW(),Controls!#REF!+135))</f>
        <v>#REF!</v>
      </c>
      <c r="HJ2451" s="9" t="e">
        <f t="shared" ca="1" si="228"/>
        <v>#REF!</v>
      </c>
      <c r="HK2451" s="9" t="e">
        <f t="shared" ca="1" si="229"/>
        <v>#REF!</v>
      </c>
      <c r="HL2451" s="9" t="e">
        <f t="shared" ca="1" si="230"/>
        <v>#REF!</v>
      </c>
      <c r="HM2451" s="9" t="e">
        <f t="shared" ca="1" si="231"/>
        <v>#REF!</v>
      </c>
      <c r="HN2451" s="9" t="e">
        <f ca="1">SQRT($GS2451*(1-$GS2451/Controls!$D$15))</f>
        <v>#REF!</v>
      </c>
      <c r="HO2451" s="9" t="e">
        <f t="shared" ca="1" si="232"/>
        <v>#REF!</v>
      </c>
      <c r="HP2451" s="9" t="e">
        <f t="shared" ca="1" si="233"/>
        <v>#REF!</v>
      </c>
      <c r="HQ2451" s="9" t="e">
        <f ca="1">IF($GV2451=0,NA(),($GX2451*Controls!#REF!))</f>
        <v>#REF!</v>
      </c>
    </row>
    <row r="2452" spans="198:225" x14ac:dyDescent="0.25">
      <c r="GP2452" s="9" t="e">
        <f ca="1">INDIRECT(ADDRESS(ROW(),Controls!#REF!+30))</f>
        <v>#REF!</v>
      </c>
      <c r="GQ2452" s="9" t="e">
        <f ca="1">INDIRECT(ADDRESS(ROW(),Controls!#REF!+45))</f>
        <v>#REF!</v>
      </c>
      <c r="GR2452" s="9" t="e">
        <f ca="1">INDIRECT(ADDRESS(ROW(),Controls!#REF!+60))</f>
        <v>#REF!</v>
      </c>
      <c r="GS2452" s="9" t="e">
        <f ca="1">INDIRECT(ADDRESS(ROW(),Controls!#REF!+75))</f>
        <v>#REF!</v>
      </c>
      <c r="GT2452" s="9" t="e">
        <f ca="1">INDIRECT(ADDRESS(ROW(),Controls!#REF!+90))</f>
        <v>#REF!</v>
      </c>
      <c r="GU2452" s="9" t="e">
        <f ca="1">INDIRECT(ADDRESS(ROW(),Controls!#REF!+105))</f>
        <v>#REF!</v>
      </c>
      <c r="GV2452" s="9" t="e">
        <f ca="1">INDIRECT(ADDRESS(ROW(),Controls!#REF!+120))</f>
        <v>#REF!</v>
      </c>
      <c r="GW2452" s="9" t="e">
        <f ca="1">INDIRECT(ADDRESS(ROW(),Controls!#REF!+15))</f>
        <v>#REF!</v>
      </c>
      <c r="GX2452" s="9" t="e">
        <f ca="1">INDIRECT(ADDRESS(ROW(),Controls!#REF!+135))</f>
        <v>#REF!</v>
      </c>
      <c r="HJ2452" s="9" t="e">
        <f t="shared" ca="1" si="228"/>
        <v>#REF!</v>
      </c>
      <c r="HK2452" s="9" t="e">
        <f t="shared" ca="1" si="229"/>
        <v>#REF!</v>
      </c>
      <c r="HL2452" s="9" t="e">
        <f t="shared" ca="1" si="230"/>
        <v>#REF!</v>
      </c>
      <c r="HM2452" s="9" t="e">
        <f t="shared" ca="1" si="231"/>
        <v>#REF!</v>
      </c>
      <c r="HN2452" s="9" t="e">
        <f ca="1">SQRT($GS2452*(1-$GS2452/Controls!$D$15))</f>
        <v>#REF!</v>
      </c>
      <c r="HO2452" s="9" t="e">
        <f t="shared" ca="1" si="232"/>
        <v>#REF!</v>
      </c>
      <c r="HP2452" s="9" t="e">
        <f t="shared" ca="1" si="233"/>
        <v>#REF!</v>
      </c>
      <c r="HQ2452" s="9" t="e">
        <f ca="1">IF($GV2452=0,NA(),($GX2452*Controls!#REF!))</f>
        <v>#REF!</v>
      </c>
    </row>
    <row r="2453" spans="198:225" x14ac:dyDescent="0.25">
      <c r="GP2453" s="9" t="e">
        <f ca="1">INDIRECT(ADDRESS(ROW(),Controls!#REF!+30))</f>
        <v>#REF!</v>
      </c>
      <c r="GQ2453" s="9" t="e">
        <f ca="1">INDIRECT(ADDRESS(ROW(),Controls!#REF!+45))</f>
        <v>#REF!</v>
      </c>
      <c r="GR2453" s="9" t="e">
        <f ca="1">INDIRECT(ADDRESS(ROW(),Controls!#REF!+60))</f>
        <v>#REF!</v>
      </c>
      <c r="GS2453" s="9" t="e">
        <f ca="1">INDIRECT(ADDRESS(ROW(),Controls!#REF!+75))</f>
        <v>#REF!</v>
      </c>
      <c r="GT2453" s="9" t="e">
        <f ca="1">INDIRECT(ADDRESS(ROW(),Controls!#REF!+90))</f>
        <v>#REF!</v>
      </c>
      <c r="GU2453" s="9" t="e">
        <f ca="1">INDIRECT(ADDRESS(ROW(),Controls!#REF!+105))</f>
        <v>#REF!</v>
      </c>
      <c r="GV2453" s="9" t="e">
        <f ca="1">INDIRECT(ADDRESS(ROW(),Controls!#REF!+120))</f>
        <v>#REF!</v>
      </c>
      <c r="GW2453" s="9" t="e">
        <f ca="1">INDIRECT(ADDRESS(ROW(),Controls!#REF!+15))</f>
        <v>#REF!</v>
      </c>
      <c r="GX2453" s="9" t="e">
        <f ca="1">INDIRECT(ADDRESS(ROW(),Controls!#REF!+135))</f>
        <v>#REF!</v>
      </c>
      <c r="HJ2453" s="9" t="e">
        <f t="shared" ca="1" si="228"/>
        <v>#REF!</v>
      </c>
      <c r="HK2453" s="9" t="e">
        <f t="shared" ca="1" si="229"/>
        <v>#REF!</v>
      </c>
      <c r="HL2453" s="9" t="e">
        <f t="shared" ca="1" si="230"/>
        <v>#REF!</v>
      </c>
      <c r="HM2453" s="9" t="e">
        <f t="shared" ca="1" si="231"/>
        <v>#REF!</v>
      </c>
      <c r="HN2453" s="9" t="e">
        <f ca="1">SQRT($GS2453*(1-$GS2453/Controls!$D$15))</f>
        <v>#REF!</v>
      </c>
      <c r="HO2453" s="9" t="e">
        <f t="shared" ca="1" si="232"/>
        <v>#REF!</v>
      </c>
      <c r="HP2453" s="9" t="e">
        <f t="shared" ca="1" si="233"/>
        <v>#REF!</v>
      </c>
      <c r="HQ2453" s="9" t="e">
        <f ca="1">IF($GV2453=0,NA(),($GX2453*Controls!#REF!))</f>
        <v>#REF!</v>
      </c>
    </row>
    <row r="2454" spans="198:225" x14ac:dyDescent="0.25">
      <c r="GP2454" s="9" t="e">
        <f ca="1">INDIRECT(ADDRESS(ROW(),Controls!#REF!+30))</f>
        <v>#REF!</v>
      </c>
      <c r="GQ2454" s="9" t="e">
        <f ca="1">INDIRECT(ADDRESS(ROW(),Controls!#REF!+45))</f>
        <v>#REF!</v>
      </c>
      <c r="GR2454" s="9" t="e">
        <f ca="1">INDIRECT(ADDRESS(ROW(),Controls!#REF!+60))</f>
        <v>#REF!</v>
      </c>
      <c r="GS2454" s="9" t="e">
        <f ca="1">INDIRECT(ADDRESS(ROW(),Controls!#REF!+75))</f>
        <v>#REF!</v>
      </c>
      <c r="GT2454" s="9" t="e">
        <f ca="1">INDIRECT(ADDRESS(ROW(),Controls!#REF!+90))</f>
        <v>#REF!</v>
      </c>
      <c r="GU2454" s="9" t="e">
        <f ca="1">INDIRECT(ADDRESS(ROW(),Controls!#REF!+105))</f>
        <v>#REF!</v>
      </c>
      <c r="GV2454" s="9" t="e">
        <f ca="1">INDIRECT(ADDRESS(ROW(),Controls!#REF!+120))</f>
        <v>#REF!</v>
      </c>
      <c r="GW2454" s="9" t="e">
        <f ca="1">INDIRECT(ADDRESS(ROW(),Controls!#REF!+15))</f>
        <v>#REF!</v>
      </c>
      <c r="GX2454" s="9" t="e">
        <f ca="1">INDIRECT(ADDRESS(ROW(),Controls!#REF!+135))</f>
        <v>#REF!</v>
      </c>
      <c r="HJ2454" s="9" t="e">
        <f t="shared" ca="1" si="228"/>
        <v>#REF!</v>
      </c>
      <c r="HK2454" s="9" t="e">
        <f t="shared" ca="1" si="229"/>
        <v>#REF!</v>
      </c>
      <c r="HL2454" s="9" t="e">
        <f t="shared" ca="1" si="230"/>
        <v>#REF!</v>
      </c>
      <c r="HM2454" s="9" t="e">
        <f t="shared" ca="1" si="231"/>
        <v>#REF!</v>
      </c>
      <c r="HN2454" s="9" t="e">
        <f ca="1">SQRT($GS2454*(1-$GS2454/Controls!$D$15))</f>
        <v>#REF!</v>
      </c>
      <c r="HO2454" s="9" t="e">
        <f t="shared" ca="1" si="232"/>
        <v>#REF!</v>
      </c>
      <c r="HP2454" s="9" t="e">
        <f t="shared" ca="1" si="233"/>
        <v>#REF!</v>
      </c>
      <c r="HQ2454" s="9" t="e">
        <f ca="1">IF($GV2454=0,NA(),($GX2454*Controls!#REF!))</f>
        <v>#REF!</v>
      </c>
    </row>
    <row r="2455" spans="198:225" x14ac:dyDescent="0.25">
      <c r="GP2455" s="9" t="e">
        <f ca="1">INDIRECT(ADDRESS(ROW(),Controls!#REF!+30))</f>
        <v>#REF!</v>
      </c>
      <c r="GQ2455" s="9" t="e">
        <f ca="1">INDIRECT(ADDRESS(ROW(),Controls!#REF!+45))</f>
        <v>#REF!</v>
      </c>
      <c r="GR2455" s="9" t="e">
        <f ca="1">INDIRECT(ADDRESS(ROW(),Controls!#REF!+60))</f>
        <v>#REF!</v>
      </c>
      <c r="GS2455" s="9" t="e">
        <f ca="1">INDIRECT(ADDRESS(ROW(),Controls!#REF!+75))</f>
        <v>#REF!</v>
      </c>
      <c r="GT2455" s="9" t="e">
        <f ca="1">INDIRECT(ADDRESS(ROW(),Controls!#REF!+90))</f>
        <v>#REF!</v>
      </c>
      <c r="GU2455" s="9" t="e">
        <f ca="1">INDIRECT(ADDRESS(ROW(),Controls!#REF!+105))</f>
        <v>#REF!</v>
      </c>
      <c r="GV2455" s="9" t="e">
        <f ca="1">INDIRECT(ADDRESS(ROW(),Controls!#REF!+120))</f>
        <v>#REF!</v>
      </c>
      <c r="GW2455" s="9" t="e">
        <f ca="1">INDIRECT(ADDRESS(ROW(),Controls!#REF!+15))</f>
        <v>#REF!</v>
      </c>
      <c r="GX2455" s="9" t="e">
        <f ca="1">INDIRECT(ADDRESS(ROW(),Controls!#REF!+135))</f>
        <v>#REF!</v>
      </c>
      <c r="HJ2455" s="9" t="e">
        <f t="shared" ca="1" si="228"/>
        <v>#REF!</v>
      </c>
      <c r="HK2455" s="9" t="e">
        <f t="shared" ca="1" si="229"/>
        <v>#REF!</v>
      </c>
      <c r="HL2455" s="9" t="e">
        <f t="shared" ca="1" si="230"/>
        <v>#REF!</v>
      </c>
      <c r="HM2455" s="9" t="e">
        <f t="shared" ca="1" si="231"/>
        <v>#REF!</v>
      </c>
      <c r="HN2455" s="9" t="e">
        <f ca="1">SQRT($GS2455*(1-$GS2455/Controls!$D$15))</f>
        <v>#REF!</v>
      </c>
      <c r="HO2455" s="9" t="e">
        <f t="shared" ca="1" si="232"/>
        <v>#REF!</v>
      </c>
      <c r="HP2455" s="9" t="e">
        <f t="shared" ca="1" si="233"/>
        <v>#REF!</v>
      </c>
      <c r="HQ2455" s="9" t="e">
        <f ca="1">IF($GV2455=0,NA(),($GX2455*Controls!#REF!))</f>
        <v>#REF!</v>
      </c>
    </row>
    <row r="2456" spans="198:225" x14ac:dyDescent="0.25">
      <c r="GP2456" s="9" t="e">
        <f ca="1">INDIRECT(ADDRESS(ROW(),Controls!#REF!+30))</f>
        <v>#REF!</v>
      </c>
      <c r="GQ2456" s="9" t="e">
        <f ca="1">INDIRECT(ADDRESS(ROW(),Controls!#REF!+45))</f>
        <v>#REF!</v>
      </c>
      <c r="GR2456" s="9" t="e">
        <f ca="1">INDIRECT(ADDRESS(ROW(),Controls!#REF!+60))</f>
        <v>#REF!</v>
      </c>
      <c r="GS2456" s="9" t="e">
        <f ca="1">INDIRECT(ADDRESS(ROW(),Controls!#REF!+75))</f>
        <v>#REF!</v>
      </c>
      <c r="GT2456" s="9" t="e">
        <f ca="1">INDIRECT(ADDRESS(ROW(),Controls!#REF!+90))</f>
        <v>#REF!</v>
      </c>
      <c r="GU2456" s="9" t="e">
        <f ca="1">INDIRECT(ADDRESS(ROW(),Controls!#REF!+105))</f>
        <v>#REF!</v>
      </c>
      <c r="GV2456" s="9" t="e">
        <f ca="1">INDIRECT(ADDRESS(ROW(),Controls!#REF!+120))</f>
        <v>#REF!</v>
      </c>
      <c r="GW2456" s="9" t="e">
        <f ca="1">INDIRECT(ADDRESS(ROW(),Controls!#REF!+15))</f>
        <v>#REF!</v>
      </c>
      <c r="GX2456" s="9" t="e">
        <f ca="1">INDIRECT(ADDRESS(ROW(),Controls!#REF!+135))</f>
        <v>#REF!</v>
      </c>
      <c r="HJ2456" s="9" t="e">
        <f t="shared" ca="1" si="228"/>
        <v>#REF!</v>
      </c>
      <c r="HK2456" s="9" t="e">
        <f t="shared" ca="1" si="229"/>
        <v>#REF!</v>
      </c>
      <c r="HL2456" s="9" t="e">
        <f t="shared" ca="1" si="230"/>
        <v>#REF!</v>
      </c>
      <c r="HM2456" s="9" t="e">
        <f t="shared" ca="1" si="231"/>
        <v>#REF!</v>
      </c>
      <c r="HN2456" s="9" t="e">
        <f ca="1">SQRT($GS2456*(1-$GS2456/Controls!$D$15))</f>
        <v>#REF!</v>
      </c>
      <c r="HO2456" s="9" t="e">
        <f t="shared" ca="1" si="232"/>
        <v>#REF!</v>
      </c>
      <c r="HP2456" s="9" t="e">
        <f t="shared" ca="1" si="233"/>
        <v>#REF!</v>
      </c>
      <c r="HQ2456" s="9" t="e">
        <f ca="1">IF($GV2456=0,NA(),($GX2456*Controls!#REF!))</f>
        <v>#REF!</v>
      </c>
    </row>
    <row r="2457" spans="198:225" x14ac:dyDescent="0.25">
      <c r="GP2457" s="9" t="e">
        <f ca="1">INDIRECT(ADDRESS(ROW(),Controls!#REF!+30))</f>
        <v>#REF!</v>
      </c>
      <c r="GQ2457" s="9" t="e">
        <f ca="1">INDIRECT(ADDRESS(ROW(),Controls!#REF!+45))</f>
        <v>#REF!</v>
      </c>
      <c r="GR2457" s="9" t="e">
        <f ca="1">INDIRECT(ADDRESS(ROW(),Controls!#REF!+60))</f>
        <v>#REF!</v>
      </c>
      <c r="GS2457" s="9" t="e">
        <f ca="1">INDIRECT(ADDRESS(ROW(),Controls!#REF!+75))</f>
        <v>#REF!</v>
      </c>
      <c r="GT2457" s="9" t="e">
        <f ca="1">INDIRECT(ADDRESS(ROW(),Controls!#REF!+90))</f>
        <v>#REF!</v>
      </c>
      <c r="GU2457" s="9" t="e">
        <f ca="1">INDIRECT(ADDRESS(ROW(),Controls!#REF!+105))</f>
        <v>#REF!</v>
      </c>
      <c r="GV2457" s="9" t="e">
        <f ca="1">INDIRECT(ADDRESS(ROW(),Controls!#REF!+120))</f>
        <v>#REF!</v>
      </c>
      <c r="GW2457" s="9" t="e">
        <f ca="1">INDIRECT(ADDRESS(ROW(),Controls!#REF!+15))</f>
        <v>#REF!</v>
      </c>
      <c r="GX2457" s="9" t="e">
        <f ca="1">INDIRECT(ADDRESS(ROW(),Controls!#REF!+135))</f>
        <v>#REF!</v>
      </c>
      <c r="HJ2457" s="9" t="e">
        <f t="shared" ca="1" si="228"/>
        <v>#REF!</v>
      </c>
      <c r="HK2457" s="9" t="e">
        <f t="shared" ca="1" si="229"/>
        <v>#REF!</v>
      </c>
      <c r="HL2457" s="9" t="e">
        <f t="shared" ca="1" si="230"/>
        <v>#REF!</v>
      </c>
      <c r="HM2457" s="9" t="e">
        <f t="shared" ca="1" si="231"/>
        <v>#REF!</v>
      </c>
      <c r="HN2457" s="9" t="e">
        <f ca="1">SQRT($GS2457*(1-$GS2457/Controls!$D$15))</f>
        <v>#REF!</v>
      </c>
      <c r="HO2457" s="9" t="e">
        <f t="shared" ca="1" si="232"/>
        <v>#REF!</v>
      </c>
      <c r="HP2457" s="9" t="e">
        <f t="shared" ca="1" si="233"/>
        <v>#REF!</v>
      </c>
      <c r="HQ2457" s="9" t="e">
        <f ca="1">IF($GV2457=0,NA(),($GX2457*Controls!#REF!))</f>
        <v>#REF!</v>
      </c>
    </row>
    <row r="2458" spans="198:225" x14ac:dyDescent="0.25">
      <c r="GP2458" s="9" t="e">
        <f ca="1">INDIRECT(ADDRESS(ROW(),Controls!#REF!+30))</f>
        <v>#REF!</v>
      </c>
      <c r="GQ2458" s="9" t="e">
        <f ca="1">INDIRECT(ADDRESS(ROW(),Controls!#REF!+45))</f>
        <v>#REF!</v>
      </c>
      <c r="GR2458" s="9" t="e">
        <f ca="1">INDIRECT(ADDRESS(ROW(),Controls!#REF!+60))</f>
        <v>#REF!</v>
      </c>
      <c r="GS2458" s="9" t="e">
        <f ca="1">INDIRECT(ADDRESS(ROW(),Controls!#REF!+75))</f>
        <v>#REF!</v>
      </c>
      <c r="GT2458" s="9" t="e">
        <f ca="1">INDIRECT(ADDRESS(ROW(),Controls!#REF!+90))</f>
        <v>#REF!</v>
      </c>
      <c r="GU2458" s="9" t="e">
        <f ca="1">INDIRECT(ADDRESS(ROW(),Controls!#REF!+105))</f>
        <v>#REF!</v>
      </c>
      <c r="GV2458" s="9" t="e">
        <f ca="1">INDIRECT(ADDRESS(ROW(),Controls!#REF!+120))</f>
        <v>#REF!</v>
      </c>
      <c r="GW2458" s="9" t="e">
        <f ca="1">INDIRECT(ADDRESS(ROW(),Controls!#REF!+15))</f>
        <v>#REF!</v>
      </c>
      <c r="GX2458" s="9" t="e">
        <f ca="1">INDIRECT(ADDRESS(ROW(),Controls!#REF!+135))</f>
        <v>#REF!</v>
      </c>
      <c r="HJ2458" s="9" t="e">
        <f t="shared" ca="1" si="228"/>
        <v>#REF!</v>
      </c>
      <c r="HK2458" s="9" t="e">
        <f t="shared" ca="1" si="229"/>
        <v>#REF!</v>
      </c>
      <c r="HL2458" s="9" t="e">
        <f t="shared" ca="1" si="230"/>
        <v>#REF!</v>
      </c>
      <c r="HM2458" s="9" t="e">
        <f t="shared" ca="1" si="231"/>
        <v>#REF!</v>
      </c>
      <c r="HN2458" s="9" t="e">
        <f ca="1">SQRT($GS2458*(1-$GS2458/Controls!$D$15))</f>
        <v>#REF!</v>
      </c>
      <c r="HO2458" s="9" t="e">
        <f t="shared" ca="1" si="232"/>
        <v>#REF!</v>
      </c>
      <c r="HP2458" s="9" t="e">
        <f t="shared" ca="1" si="233"/>
        <v>#REF!</v>
      </c>
      <c r="HQ2458" s="9" t="e">
        <f ca="1">IF($GV2458=0,NA(),($GX2458*Controls!#REF!))</f>
        <v>#REF!</v>
      </c>
    </row>
    <row r="2459" spans="198:225" x14ac:dyDescent="0.25">
      <c r="GP2459" s="9" t="e">
        <f ca="1">INDIRECT(ADDRESS(ROW(),Controls!#REF!+30))</f>
        <v>#REF!</v>
      </c>
      <c r="GQ2459" s="9" t="e">
        <f ca="1">INDIRECT(ADDRESS(ROW(),Controls!#REF!+45))</f>
        <v>#REF!</v>
      </c>
      <c r="GR2459" s="9" t="e">
        <f ca="1">INDIRECT(ADDRESS(ROW(),Controls!#REF!+60))</f>
        <v>#REF!</v>
      </c>
      <c r="GS2459" s="9" t="e">
        <f ca="1">INDIRECT(ADDRESS(ROW(),Controls!#REF!+75))</f>
        <v>#REF!</v>
      </c>
      <c r="GT2459" s="9" t="e">
        <f ca="1">INDIRECT(ADDRESS(ROW(),Controls!#REF!+90))</f>
        <v>#REF!</v>
      </c>
      <c r="GU2459" s="9" t="e">
        <f ca="1">INDIRECT(ADDRESS(ROW(),Controls!#REF!+105))</f>
        <v>#REF!</v>
      </c>
      <c r="GV2459" s="9" t="e">
        <f ca="1">INDIRECT(ADDRESS(ROW(),Controls!#REF!+120))</f>
        <v>#REF!</v>
      </c>
      <c r="GW2459" s="9" t="e">
        <f ca="1">INDIRECT(ADDRESS(ROW(),Controls!#REF!+15))</f>
        <v>#REF!</v>
      </c>
      <c r="GX2459" s="9" t="e">
        <f ca="1">INDIRECT(ADDRESS(ROW(),Controls!#REF!+135))</f>
        <v>#REF!</v>
      </c>
      <c r="HJ2459" s="9" t="e">
        <f t="shared" ca="1" si="228"/>
        <v>#REF!</v>
      </c>
      <c r="HK2459" s="9" t="e">
        <f t="shared" ca="1" si="229"/>
        <v>#REF!</v>
      </c>
      <c r="HL2459" s="9" t="e">
        <f t="shared" ca="1" si="230"/>
        <v>#REF!</v>
      </c>
      <c r="HM2459" s="9" t="e">
        <f t="shared" ca="1" si="231"/>
        <v>#REF!</v>
      </c>
      <c r="HN2459" s="9" t="e">
        <f ca="1">SQRT($GS2459*(1-$GS2459/Controls!$D$15))</f>
        <v>#REF!</v>
      </c>
      <c r="HO2459" s="9" t="e">
        <f t="shared" ca="1" si="232"/>
        <v>#REF!</v>
      </c>
      <c r="HP2459" s="9" t="e">
        <f t="shared" ca="1" si="233"/>
        <v>#REF!</v>
      </c>
      <c r="HQ2459" s="9" t="e">
        <f ca="1">IF($GV2459=0,NA(),($GX2459*Controls!#REF!))</f>
        <v>#REF!</v>
      </c>
    </row>
    <row r="2460" spans="198:225" x14ac:dyDescent="0.25">
      <c r="GP2460" s="9" t="e">
        <f ca="1">INDIRECT(ADDRESS(ROW(),Controls!#REF!+30))</f>
        <v>#REF!</v>
      </c>
      <c r="GQ2460" s="9" t="e">
        <f ca="1">INDIRECT(ADDRESS(ROW(),Controls!#REF!+45))</f>
        <v>#REF!</v>
      </c>
      <c r="GR2460" s="9" t="e">
        <f ca="1">INDIRECT(ADDRESS(ROW(),Controls!#REF!+60))</f>
        <v>#REF!</v>
      </c>
      <c r="GS2460" s="9" t="e">
        <f ca="1">INDIRECT(ADDRESS(ROW(),Controls!#REF!+75))</f>
        <v>#REF!</v>
      </c>
      <c r="GT2460" s="9" t="e">
        <f ca="1">INDIRECT(ADDRESS(ROW(),Controls!#REF!+90))</f>
        <v>#REF!</v>
      </c>
      <c r="GU2460" s="9" t="e">
        <f ca="1">INDIRECT(ADDRESS(ROW(),Controls!#REF!+105))</f>
        <v>#REF!</v>
      </c>
      <c r="GV2460" s="9" t="e">
        <f ca="1">INDIRECT(ADDRESS(ROW(),Controls!#REF!+120))</f>
        <v>#REF!</v>
      </c>
      <c r="GW2460" s="9" t="e">
        <f ca="1">INDIRECT(ADDRESS(ROW(),Controls!#REF!+15))</f>
        <v>#REF!</v>
      </c>
      <c r="GX2460" s="9" t="e">
        <f ca="1">INDIRECT(ADDRESS(ROW(),Controls!#REF!+135))</f>
        <v>#REF!</v>
      </c>
      <c r="HJ2460" s="9" t="e">
        <f t="shared" ca="1" si="228"/>
        <v>#REF!</v>
      </c>
      <c r="HK2460" s="9" t="e">
        <f t="shared" ca="1" si="229"/>
        <v>#REF!</v>
      </c>
      <c r="HL2460" s="9" t="e">
        <f t="shared" ca="1" si="230"/>
        <v>#REF!</v>
      </c>
      <c r="HM2460" s="9" t="e">
        <f t="shared" ca="1" si="231"/>
        <v>#REF!</v>
      </c>
      <c r="HN2460" s="9" t="e">
        <f ca="1">SQRT($GS2460*(1-$GS2460/Controls!$D$15))</f>
        <v>#REF!</v>
      </c>
      <c r="HO2460" s="9" t="e">
        <f t="shared" ca="1" si="232"/>
        <v>#REF!</v>
      </c>
      <c r="HP2460" s="9" t="e">
        <f t="shared" ca="1" si="233"/>
        <v>#REF!</v>
      </c>
      <c r="HQ2460" s="9" t="e">
        <f ca="1">IF($GV2460=0,NA(),($GX2460*Controls!#REF!))</f>
        <v>#REF!</v>
      </c>
    </row>
    <row r="2461" spans="198:225" x14ac:dyDescent="0.25">
      <c r="GP2461" s="9" t="e">
        <f ca="1">INDIRECT(ADDRESS(ROW(),Controls!#REF!+30))</f>
        <v>#REF!</v>
      </c>
      <c r="GQ2461" s="9" t="e">
        <f ca="1">INDIRECT(ADDRESS(ROW(),Controls!#REF!+45))</f>
        <v>#REF!</v>
      </c>
      <c r="GR2461" s="9" t="e">
        <f ca="1">INDIRECT(ADDRESS(ROW(),Controls!#REF!+60))</f>
        <v>#REF!</v>
      </c>
      <c r="GS2461" s="9" t="e">
        <f ca="1">INDIRECT(ADDRESS(ROW(),Controls!#REF!+75))</f>
        <v>#REF!</v>
      </c>
      <c r="GT2461" s="9" t="e">
        <f ca="1">INDIRECT(ADDRESS(ROW(),Controls!#REF!+90))</f>
        <v>#REF!</v>
      </c>
      <c r="GU2461" s="9" t="e">
        <f ca="1">INDIRECT(ADDRESS(ROW(),Controls!#REF!+105))</f>
        <v>#REF!</v>
      </c>
      <c r="GV2461" s="9" t="e">
        <f ca="1">INDIRECT(ADDRESS(ROW(),Controls!#REF!+120))</f>
        <v>#REF!</v>
      </c>
      <c r="GW2461" s="9" t="e">
        <f ca="1">INDIRECT(ADDRESS(ROW(),Controls!#REF!+15))</f>
        <v>#REF!</v>
      </c>
      <c r="GX2461" s="9" t="e">
        <f ca="1">INDIRECT(ADDRESS(ROW(),Controls!#REF!+135))</f>
        <v>#REF!</v>
      </c>
      <c r="HJ2461" s="9" t="e">
        <f t="shared" ca="1" si="228"/>
        <v>#REF!</v>
      </c>
      <c r="HK2461" s="9" t="e">
        <f t="shared" ca="1" si="229"/>
        <v>#REF!</v>
      </c>
      <c r="HL2461" s="9" t="e">
        <f t="shared" ca="1" si="230"/>
        <v>#REF!</v>
      </c>
      <c r="HM2461" s="9" t="e">
        <f t="shared" ca="1" si="231"/>
        <v>#REF!</v>
      </c>
      <c r="HN2461" s="9" t="e">
        <f ca="1">SQRT($GS2461*(1-$GS2461/Controls!$D$15))</f>
        <v>#REF!</v>
      </c>
      <c r="HO2461" s="9" t="e">
        <f t="shared" ca="1" si="232"/>
        <v>#REF!</v>
      </c>
      <c r="HP2461" s="9" t="e">
        <f t="shared" ca="1" si="233"/>
        <v>#REF!</v>
      </c>
      <c r="HQ2461" s="9" t="e">
        <f ca="1">IF($GV2461=0,NA(),($GX2461*Controls!#REF!))</f>
        <v>#REF!</v>
      </c>
    </row>
    <row r="2462" spans="198:225" x14ac:dyDescent="0.25">
      <c r="GP2462" s="9" t="e">
        <f ca="1">INDIRECT(ADDRESS(ROW(),Controls!#REF!+30))</f>
        <v>#REF!</v>
      </c>
      <c r="GQ2462" s="9" t="e">
        <f ca="1">INDIRECT(ADDRESS(ROW(),Controls!#REF!+45))</f>
        <v>#REF!</v>
      </c>
      <c r="GR2462" s="9" t="e">
        <f ca="1">INDIRECT(ADDRESS(ROW(),Controls!#REF!+60))</f>
        <v>#REF!</v>
      </c>
      <c r="GS2462" s="9" t="e">
        <f ca="1">INDIRECT(ADDRESS(ROW(),Controls!#REF!+75))</f>
        <v>#REF!</v>
      </c>
      <c r="GT2462" s="9" t="e">
        <f ca="1">INDIRECT(ADDRESS(ROW(),Controls!#REF!+90))</f>
        <v>#REF!</v>
      </c>
      <c r="GU2462" s="9" t="e">
        <f ca="1">INDIRECT(ADDRESS(ROW(),Controls!#REF!+105))</f>
        <v>#REF!</v>
      </c>
      <c r="GV2462" s="9" t="e">
        <f ca="1">INDIRECT(ADDRESS(ROW(),Controls!#REF!+120))</f>
        <v>#REF!</v>
      </c>
      <c r="GW2462" s="9" t="e">
        <f ca="1">INDIRECT(ADDRESS(ROW(),Controls!#REF!+15))</f>
        <v>#REF!</v>
      </c>
      <c r="GX2462" s="9" t="e">
        <f ca="1">INDIRECT(ADDRESS(ROW(),Controls!#REF!+135))</f>
        <v>#REF!</v>
      </c>
      <c r="HJ2462" s="9" t="e">
        <f t="shared" ca="1" si="228"/>
        <v>#REF!</v>
      </c>
      <c r="HK2462" s="9" t="e">
        <f t="shared" ca="1" si="229"/>
        <v>#REF!</v>
      </c>
      <c r="HL2462" s="9" t="e">
        <f t="shared" ca="1" si="230"/>
        <v>#REF!</v>
      </c>
      <c r="HM2462" s="9" t="e">
        <f t="shared" ca="1" si="231"/>
        <v>#REF!</v>
      </c>
      <c r="HN2462" s="9" t="e">
        <f ca="1">SQRT($GS2462*(1-$GS2462/Controls!$D$15))</f>
        <v>#REF!</v>
      </c>
      <c r="HO2462" s="9" t="e">
        <f t="shared" ca="1" si="232"/>
        <v>#REF!</v>
      </c>
      <c r="HP2462" s="9" t="e">
        <f t="shared" ca="1" si="233"/>
        <v>#REF!</v>
      </c>
      <c r="HQ2462" s="9" t="e">
        <f ca="1">IF($GV2462=0,NA(),($GX2462*Controls!#REF!))</f>
        <v>#REF!</v>
      </c>
    </row>
    <row r="2463" spans="198:225" x14ac:dyDescent="0.25">
      <c r="GP2463" s="9" t="e">
        <f ca="1">INDIRECT(ADDRESS(ROW(),Controls!#REF!+30))</f>
        <v>#REF!</v>
      </c>
      <c r="GQ2463" s="9" t="e">
        <f ca="1">INDIRECT(ADDRESS(ROW(),Controls!#REF!+45))</f>
        <v>#REF!</v>
      </c>
      <c r="GR2463" s="9" t="e">
        <f ca="1">INDIRECT(ADDRESS(ROW(),Controls!#REF!+60))</f>
        <v>#REF!</v>
      </c>
      <c r="GS2463" s="9" t="e">
        <f ca="1">INDIRECT(ADDRESS(ROW(),Controls!#REF!+75))</f>
        <v>#REF!</v>
      </c>
      <c r="GT2463" s="9" t="e">
        <f ca="1">INDIRECT(ADDRESS(ROW(),Controls!#REF!+90))</f>
        <v>#REF!</v>
      </c>
      <c r="GU2463" s="9" t="e">
        <f ca="1">INDIRECT(ADDRESS(ROW(),Controls!#REF!+105))</f>
        <v>#REF!</v>
      </c>
      <c r="GV2463" s="9" t="e">
        <f ca="1">INDIRECT(ADDRESS(ROW(),Controls!#REF!+120))</f>
        <v>#REF!</v>
      </c>
      <c r="GW2463" s="9" t="e">
        <f ca="1">INDIRECT(ADDRESS(ROW(),Controls!#REF!+15))</f>
        <v>#REF!</v>
      </c>
      <c r="GX2463" s="9" t="e">
        <f ca="1">INDIRECT(ADDRESS(ROW(),Controls!#REF!+135))</f>
        <v>#REF!</v>
      </c>
      <c r="HJ2463" s="9" t="e">
        <f t="shared" ca="1" si="228"/>
        <v>#REF!</v>
      </c>
      <c r="HK2463" s="9" t="e">
        <f t="shared" ca="1" si="229"/>
        <v>#REF!</v>
      </c>
      <c r="HL2463" s="9" t="e">
        <f t="shared" ca="1" si="230"/>
        <v>#REF!</v>
      </c>
      <c r="HM2463" s="9" t="e">
        <f t="shared" ca="1" si="231"/>
        <v>#REF!</v>
      </c>
      <c r="HN2463" s="9" t="e">
        <f ca="1">SQRT($GS2463*(1-$GS2463/Controls!$D$15))</f>
        <v>#REF!</v>
      </c>
      <c r="HO2463" s="9" t="e">
        <f t="shared" ca="1" si="232"/>
        <v>#REF!</v>
      </c>
      <c r="HP2463" s="9" t="e">
        <f t="shared" ca="1" si="233"/>
        <v>#REF!</v>
      </c>
      <c r="HQ2463" s="9" t="e">
        <f ca="1">IF($GV2463=0,NA(),($GX2463*Controls!#REF!))</f>
        <v>#REF!</v>
      </c>
    </row>
    <row r="2464" spans="198:225" x14ac:dyDescent="0.25">
      <c r="GP2464" s="9" t="e">
        <f ca="1">INDIRECT(ADDRESS(ROW(),Controls!#REF!+30))</f>
        <v>#REF!</v>
      </c>
      <c r="GQ2464" s="9" t="e">
        <f ca="1">INDIRECT(ADDRESS(ROW(),Controls!#REF!+45))</f>
        <v>#REF!</v>
      </c>
      <c r="GR2464" s="9" t="e">
        <f ca="1">INDIRECT(ADDRESS(ROW(),Controls!#REF!+60))</f>
        <v>#REF!</v>
      </c>
      <c r="GS2464" s="9" t="e">
        <f ca="1">INDIRECT(ADDRESS(ROW(),Controls!#REF!+75))</f>
        <v>#REF!</v>
      </c>
      <c r="GT2464" s="9" t="e">
        <f ca="1">INDIRECT(ADDRESS(ROW(),Controls!#REF!+90))</f>
        <v>#REF!</v>
      </c>
      <c r="GU2464" s="9" t="e">
        <f ca="1">INDIRECT(ADDRESS(ROW(),Controls!#REF!+105))</f>
        <v>#REF!</v>
      </c>
      <c r="GV2464" s="9" t="e">
        <f ca="1">INDIRECT(ADDRESS(ROW(),Controls!#REF!+120))</f>
        <v>#REF!</v>
      </c>
      <c r="GW2464" s="9" t="e">
        <f ca="1">INDIRECT(ADDRESS(ROW(),Controls!#REF!+15))</f>
        <v>#REF!</v>
      </c>
      <c r="GX2464" s="9" t="e">
        <f ca="1">INDIRECT(ADDRESS(ROW(),Controls!#REF!+135))</f>
        <v>#REF!</v>
      </c>
      <c r="HJ2464" s="9" t="e">
        <f t="shared" ca="1" si="228"/>
        <v>#REF!</v>
      </c>
      <c r="HK2464" s="9" t="e">
        <f t="shared" ca="1" si="229"/>
        <v>#REF!</v>
      </c>
      <c r="HL2464" s="9" t="e">
        <f t="shared" ca="1" si="230"/>
        <v>#REF!</v>
      </c>
      <c r="HM2464" s="9" t="e">
        <f t="shared" ca="1" si="231"/>
        <v>#REF!</v>
      </c>
      <c r="HN2464" s="9" t="e">
        <f ca="1">SQRT($GS2464*(1-$GS2464/Controls!$D$15))</f>
        <v>#REF!</v>
      </c>
      <c r="HO2464" s="9" t="e">
        <f t="shared" ca="1" si="232"/>
        <v>#REF!</v>
      </c>
      <c r="HP2464" s="9" t="e">
        <f t="shared" ca="1" si="233"/>
        <v>#REF!</v>
      </c>
      <c r="HQ2464" s="9" t="e">
        <f ca="1">IF($GV2464=0,NA(),($GX2464*Controls!#REF!))</f>
        <v>#REF!</v>
      </c>
    </row>
    <row r="2465" spans="198:225" x14ac:dyDescent="0.25">
      <c r="GP2465" s="9" t="e">
        <f ca="1">INDIRECT(ADDRESS(ROW(),Controls!#REF!+30))</f>
        <v>#REF!</v>
      </c>
      <c r="GQ2465" s="9" t="e">
        <f ca="1">INDIRECT(ADDRESS(ROW(),Controls!#REF!+45))</f>
        <v>#REF!</v>
      </c>
      <c r="GR2465" s="9" t="e">
        <f ca="1">INDIRECT(ADDRESS(ROW(),Controls!#REF!+60))</f>
        <v>#REF!</v>
      </c>
      <c r="GS2465" s="9" t="e">
        <f ca="1">INDIRECT(ADDRESS(ROW(),Controls!#REF!+75))</f>
        <v>#REF!</v>
      </c>
      <c r="GT2465" s="9" t="e">
        <f ca="1">INDIRECT(ADDRESS(ROW(),Controls!#REF!+90))</f>
        <v>#REF!</v>
      </c>
      <c r="GU2465" s="9" t="e">
        <f ca="1">INDIRECT(ADDRESS(ROW(),Controls!#REF!+105))</f>
        <v>#REF!</v>
      </c>
      <c r="GV2465" s="9" t="e">
        <f ca="1">INDIRECT(ADDRESS(ROW(),Controls!#REF!+120))</f>
        <v>#REF!</v>
      </c>
      <c r="GW2465" s="9" t="e">
        <f ca="1">INDIRECT(ADDRESS(ROW(),Controls!#REF!+15))</f>
        <v>#REF!</v>
      </c>
      <c r="GX2465" s="9" t="e">
        <f ca="1">INDIRECT(ADDRESS(ROW(),Controls!#REF!+135))</f>
        <v>#REF!</v>
      </c>
      <c r="HJ2465" s="9" t="e">
        <f t="shared" ca="1" si="228"/>
        <v>#REF!</v>
      </c>
      <c r="HK2465" s="9" t="e">
        <f t="shared" ca="1" si="229"/>
        <v>#REF!</v>
      </c>
      <c r="HL2465" s="9" t="e">
        <f t="shared" ca="1" si="230"/>
        <v>#REF!</v>
      </c>
      <c r="HM2465" s="9" t="e">
        <f t="shared" ca="1" si="231"/>
        <v>#REF!</v>
      </c>
      <c r="HN2465" s="9" t="e">
        <f ca="1">SQRT($GS2465*(1-$GS2465/Controls!$D$15))</f>
        <v>#REF!</v>
      </c>
      <c r="HO2465" s="9" t="e">
        <f t="shared" ca="1" si="232"/>
        <v>#REF!</v>
      </c>
      <c r="HP2465" s="9" t="e">
        <f t="shared" ca="1" si="233"/>
        <v>#REF!</v>
      </c>
      <c r="HQ2465" s="9" t="e">
        <f ca="1">IF($GV2465=0,NA(),($GX2465*Controls!#REF!))</f>
        <v>#REF!</v>
      </c>
    </row>
    <row r="2466" spans="198:225" x14ac:dyDescent="0.25">
      <c r="GP2466" s="9" t="e">
        <f ca="1">INDIRECT(ADDRESS(ROW(),Controls!#REF!+30))</f>
        <v>#REF!</v>
      </c>
      <c r="GQ2466" s="9" t="e">
        <f ca="1">INDIRECT(ADDRESS(ROW(),Controls!#REF!+45))</f>
        <v>#REF!</v>
      </c>
      <c r="GR2466" s="9" t="e">
        <f ca="1">INDIRECT(ADDRESS(ROW(),Controls!#REF!+60))</f>
        <v>#REF!</v>
      </c>
      <c r="GS2466" s="9" t="e">
        <f ca="1">INDIRECT(ADDRESS(ROW(),Controls!#REF!+75))</f>
        <v>#REF!</v>
      </c>
      <c r="GT2466" s="9" t="e">
        <f ca="1">INDIRECT(ADDRESS(ROW(),Controls!#REF!+90))</f>
        <v>#REF!</v>
      </c>
      <c r="GU2466" s="9" t="e">
        <f ca="1">INDIRECT(ADDRESS(ROW(),Controls!#REF!+105))</f>
        <v>#REF!</v>
      </c>
      <c r="GV2466" s="9" t="e">
        <f ca="1">INDIRECT(ADDRESS(ROW(),Controls!#REF!+120))</f>
        <v>#REF!</v>
      </c>
      <c r="GW2466" s="9" t="e">
        <f ca="1">INDIRECT(ADDRESS(ROW(),Controls!#REF!+15))</f>
        <v>#REF!</v>
      </c>
      <c r="GX2466" s="9" t="e">
        <f ca="1">INDIRECT(ADDRESS(ROW(),Controls!#REF!+135))</f>
        <v>#REF!</v>
      </c>
      <c r="HJ2466" s="9" t="e">
        <f t="shared" ca="1" si="228"/>
        <v>#REF!</v>
      </c>
      <c r="HK2466" s="9" t="e">
        <f t="shared" ca="1" si="229"/>
        <v>#REF!</v>
      </c>
      <c r="HL2466" s="9" t="e">
        <f t="shared" ca="1" si="230"/>
        <v>#REF!</v>
      </c>
      <c r="HM2466" s="9" t="e">
        <f t="shared" ca="1" si="231"/>
        <v>#REF!</v>
      </c>
      <c r="HN2466" s="9" t="e">
        <f ca="1">SQRT($GS2466*(1-$GS2466/Controls!$D$15))</f>
        <v>#REF!</v>
      </c>
      <c r="HO2466" s="9" t="e">
        <f t="shared" ca="1" si="232"/>
        <v>#REF!</v>
      </c>
      <c r="HP2466" s="9" t="e">
        <f t="shared" ca="1" si="233"/>
        <v>#REF!</v>
      </c>
      <c r="HQ2466" s="9" t="e">
        <f ca="1">IF($GV2466=0,NA(),($GX2466*Controls!#REF!))</f>
        <v>#REF!</v>
      </c>
    </row>
    <row r="2467" spans="198:225" x14ac:dyDescent="0.25">
      <c r="GP2467" s="9" t="e">
        <f ca="1">INDIRECT(ADDRESS(ROW(),Controls!#REF!+30))</f>
        <v>#REF!</v>
      </c>
      <c r="GQ2467" s="9" t="e">
        <f ca="1">INDIRECT(ADDRESS(ROW(),Controls!#REF!+45))</f>
        <v>#REF!</v>
      </c>
      <c r="GR2467" s="9" t="e">
        <f ca="1">INDIRECT(ADDRESS(ROW(),Controls!#REF!+60))</f>
        <v>#REF!</v>
      </c>
      <c r="GS2467" s="9" t="e">
        <f ca="1">INDIRECT(ADDRESS(ROW(),Controls!#REF!+75))</f>
        <v>#REF!</v>
      </c>
      <c r="GT2467" s="9" t="e">
        <f ca="1">INDIRECT(ADDRESS(ROW(),Controls!#REF!+90))</f>
        <v>#REF!</v>
      </c>
      <c r="GU2467" s="9" t="e">
        <f ca="1">INDIRECT(ADDRESS(ROW(),Controls!#REF!+105))</f>
        <v>#REF!</v>
      </c>
      <c r="GV2467" s="9" t="e">
        <f ca="1">INDIRECT(ADDRESS(ROW(),Controls!#REF!+120))</f>
        <v>#REF!</v>
      </c>
      <c r="GW2467" s="9" t="e">
        <f ca="1">INDIRECT(ADDRESS(ROW(),Controls!#REF!+15))</f>
        <v>#REF!</v>
      </c>
      <c r="GX2467" s="9" t="e">
        <f ca="1">INDIRECT(ADDRESS(ROW(),Controls!#REF!+135))</f>
        <v>#REF!</v>
      </c>
      <c r="HJ2467" s="9" t="e">
        <f t="shared" ca="1" si="228"/>
        <v>#REF!</v>
      </c>
      <c r="HK2467" s="9" t="e">
        <f t="shared" ca="1" si="229"/>
        <v>#REF!</v>
      </c>
      <c r="HL2467" s="9" t="e">
        <f t="shared" ca="1" si="230"/>
        <v>#REF!</v>
      </c>
      <c r="HM2467" s="9" t="e">
        <f t="shared" ca="1" si="231"/>
        <v>#REF!</v>
      </c>
      <c r="HN2467" s="9" t="e">
        <f ca="1">SQRT($GS2467*(1-$GS2467/Controls!$D$15))</f>
        <v>#REF!</v>
      </c>
      <c r="HO2467" s="9" t="e">
        <f t="shared" ca="1" si="232"/>
        <v>#REF!</v>
      </c>
      <c r="HP2467" s="9" t="e">
        <f t="shared" ca="1" si="233"/>
        <v>#REF!</v>
      </c>
      <c r="HQ2467" s="9" t="e">
        <f ca="1">IF($GV2467=0,NA(),($GX2467*Controls!#REF!))</f>
        <v>#REF!</v>
      </c>
    </row>
    <row r="2468" spans="198:225" x14ac:dyDescent="0.25">
      <c r="GP2468" s="9" t="e">
        <f ca="1">INDIRECT(ADDRESS(ROW(),Controls!#REF!+30))</f>
        <v>#REF!</v>
      </c>
      <c r="GQ2468" s="9" t="e">
        <f ca="1">INDIRECT(ADDRESS(ROW(),Controls!#REF!+45))</f>
        <v>#REF!</v>
      </c>
      <c r="GR2468" s="9" t="e">
        <f ca="1">INDIRECT(ADDRESS(ROW(),Controls!#REF!+60))</f>
        <v>#REF!</v>
      </c>
      <c r="GS2468" s="9" t="e">
        <f ca="1">INDIRECT(ADDRESS(ROW(),Controls!#REF!+75))</f>
        <v>#REF!</v>
      </c>
      <c r="GT2468" s="9" t="e">
        <f ca="1">INDIRECT(ADDRESS(ROW(),Controls!#REF!+90))</f>
        <v>#REF!</v>
      </c>
      <c r="GU2468" s="9" t="e">
        <f ca="1">INDIRECT(ADDRESS(ROW(),Controls!#REF!+105))</f>
        <v>#REF!</v>
      </c>
      <c r="GV2468" s="9" t="e">
        <f ca="1">INDIRECT(ADDRESS(ROW(),Controls!#REF!+120))</f>
        <v>#REF!</v>
      </c>
      <c r="GW2468" s="9" t="e">
        <f ca="1">INDIRECT(ADDRESS(ROW(),Controls!#REF!+15))</f>
        <v>#REF!</v>
      </c>
      <c r="GX2468" s="9" t="e">
        <f ca="1">INDIRECT(ADDRESS(ROW(),Controls!#REF!+135))</f>
        <v>#REF!</v>
      </c>
      <c r="HJ2468" s="9" t="e">
        <f t="shared" ca="1" si="228"/>
        <v>#REF!</v>
      </c>
      <c r="HK2468" s="9" t="e">
        <f t="shared" ca="1" si="229"/>
        <v>#REF!</v>
      </c>
      <c r="HL2468" s="9" t="e">
        <f t="shared" ca="1" si="230"/>
        <v>#REF!</v>
      </c>
      <c r="HM2468" s="9" t="e">
        <f t="shared" ca="1" si="231"/>
        <v>#REF!</v>
      </c>
      <c r="HN2468" s="9" t="e">
        <f ca="1">SQRT($GS2468*(1-$GS2468/Controls!$D$15))</f>
        <v>#REF!</v>
      </c>
      <c r="HO2468" s="9" t="e">
        <f t="shared" ca="1" si="232"/>
        <v>#REF!</v>
      </c>
      <c r="HP2468" s="9" t="e">
        <f t="shared" ca="1" si="233"/>
        <v>#REF!</v>
      </c>
      <c r="HQ2468" s="9" t="e">
        <f ca="1">IF($GV2468=0,NA(),($GX2468*Controls!#REF!))</f>
        <v>#REF!</v>
      </c>
    </row>
    <row r="2469" spans="198:225" x14ac:dyDescent="0.25">
      <c r="GP2469" s="9" t="e">
        <f ca="1">INDIRECT(ADDRESS(ROW(),Controls!#REF!+30))</f>
        <v>#REF!</v>
      </c>
      <c r="GQ2469" s="9" t="e">
        <f ca="1">INDIRECT(ADDRESS(ROW(),Controls!#REF!+45))</f>
        <v>#REF!</v>
      </c>
      <c r="GR2469" s="9" t="e">
        <f ca="1">INDIRECT(ADDRESS(ROW(),Controls!#REF!+60))</f>
        <v>#REF!</v>
      </c>
      <c r="GS2469" s="9" t="e">
        <f ca="1">INDIRECT(ADDRESS(ROW(),Controls!#REF!+75))</f>
        <v>#REF!</v>
      </c>
      <c r="GT2469" s="9" t="e">
        <f ca="1">INDIRECT(ADDRESS(ROW(),Controls!#REF!+90))</f>
        <v>#REF!</v>
      </c>
      <c r="GU2469" s="9" t="e">
        <f ca="1">INDIRECT(ADDRESS(ROW(),Controls!#REF!+105))</f>
        <v>#REF!</v>
      </c>
      <c r="GV2469" s="9" t="e">
        <f ca="1">INDIRECT(ADDRESS(ROW(),Controls!#REF!+120))</f>
        <v>#REF!</v>
      </c>
      <c r="GW2469" s="9" t="e">
        <f ca="1">INDIRECT(ADDRESS(ROW(),Controls!#REF!+15))</f>
        <v>#REF!</v>
      </c>
      <c r="GX2469" s="9" t="e">
        <f ca="1">INDIRECT(ADDRESS(ROW(),Controls!#REF!+135))</f>
        <v>#REF!</v>
      </c>
      <c r="HJ2469" s="9" t="e">
        <f t="shared" ca="1" si="228"/>
        <v>#REF!</v>
      </c>
      <c r="HK2469" s="9" t="e">
        <f t="shared" ca="1" si="229"/>
        <v>#REF!</v>
      </c>
      <c r="HL2469" s="9" t="e">
        <f t="shared" ca="1" si="230"/>
        <v>#REF!</v>
      </c>
      <c r="HM2469" s="9" t="e">
        <f t="shared" ca="1" si="231"/>
        <v>#REF!</v>
      </c>
      <c r="HN2469" s="9" t="e">
        <f ca="1">SQRT($GS2469*(1-$GS2469/Controls!$D$15))</f>
        <v>#REF!</v>
      </c>
      <c r="HO2469" s="9" t="e">
        <f t="shared" ca="1" si="232"/>
        <v>#REF!</v>
      </c>
      <c r="HP2469" s="9" t="e">
        <f t="shared" ca="1" si="233"/>
        <v>#REF!</v>
      </c>
      <c r="HQ2469" s="9" t="e">
        <f ca="1">IF($GV2469=0,NA(),($GX2469*Controls!#REF!))</f>
        <v>#REF!</v>
      </c>
    </row>
    <row r="2470" spans="198:225" x14ac:dyDescent="0.25">
      <c r="GP2470" s="9" t="e">
        <f ca="1">INDIRECT(ADDRESS(ROW(),Controls!#REF!+30))</f>
        <v>#REF!</v>
      </c>
      <c r="GQ2470" s="9" t="e">
        <f ca="1">INDIRECT(ADDRESS(ROW(),Controls!#REF!+45))</f>
        <v>#REF!</v>
      </c>
      <c r="GR2470" s="9" t="e">
        <f ca="1">INDIRECT(ADDRESS(ROW(),Controls!#REF!+60))</f>
        <v>#REF!</v>
      </c>
      <c r="GS2470" s="9" t="e">
        <f ca="1">INDIRECT(ADDRESS(ROW(),Controls!#REF!+75))</f>
        <v>#REF!</v>
      </c>
      <c r="GT2470" s="9" t="e">
        <f ca="1">INDIRECT(ADDRESS(ROW(),Controls!#REF!+90))</f>
        <v>#REF!</v>
      </c>
      <c r="GU2470" s="9" t="e">
        <f ca="1">INDIRECT(ADDRESS(ROW(),Controls!#REF!+105))</f>
        <v>#REF!</v>
      </c>
      <c r="GV2470" s="9" t="e">
        <f ca="1">INDIRECT(ADDRESS(ROW(),Controls!#REF!+120))</f>
        <v>#REF!</v>
      </c>
      <c r="GW2470" s="9" t="e">
        <f ca="1">INDIRECT(ADDRESS(ROW(),Controls!#REF!+15))</f>
        <v>#REF!</v>
      </c>
      <c r="GX2470" s="9" t="e">
        <f ca="1">INDIRECT(ADDRESS(ROW(),Controls!#REF!+135))</f>
        <v>#REF!</v>
      </c>
      <c r="HJ2470" s="9" t="e">
        <f t="shared" ca="1" si="228"/>
        <v>#REF!</v>
      </c>
      <c r="HK2470" s="9" t="e">
        <f t="shared" ca="1" si="229"/>
        <v>#REF!</v>
      </c>
      <c r="HL2470" s="9" t="e">
        <f t="shared" ca="1" si="230"/>
        <v>#REF!</v>
      </c>
      <c r="HM2470" s="9" t="e">
        <f t="shared" ca="1" si="231"/>
        <v>#REF!</v>
      </c>
      <c r="HN2470" s="9" t="e">
        <f ca="1">SQRT($GS2470*(1-$GS2470/Controls!$D$15))</f>
        <v>#REF!</v>
      </c>
      <c r="HO2470" s="9" t="e">
        <f t="shared" ca="1" si="232"/>
        <v>#REF!</v>
      </c>
      <c r="HP2470" s="9" t="e">
        <f t="shared" ca="1" si="233"/>
        <v>#REF!</v>
      </c>
      <c r="HQ2470" s="9" t="e">
        <f ca="1">IF($GV2470=0,NA(),($GX2470*Controls!#REF!))</f>
        <v>#REF!</v>
      </c>
    </row>
    <row r="2471" spans="198:225" x14ac:dyDescent="0.25">
      <c r="GP2471" s="9" t="e">
        <f ca="1">INDIRECT(ADDRESS(ROW(),Controls!#REF!+30))</f>
        <v>#REF!</v>
      </c>
      <c r="GQ2471" s="9" t="e">
        <f ca="1">INDIRECT(ADDRESS(ROW(),Controls!#REF!+45))</f>
        <v>#REF!</v>
      </c>
      <c r="GR2471" s="9" t="e">
        <f ca="1">INDIRECT(ADDRESS(ROW(),Controls!#REF!+60))</f>
        <v>#REF!</v>
      </c>
      <c r="GS2471" s="9" t="e">
        <f ca="1">INDIRECT(ADDRESS(ROW(),Controls!#REF!+75))</f>
        <v>#REF!</v>
      </c>
      <c r="GT2471" s="9" t="e">
        <f ca="1">INDIRECT(ADDRESS(ROW(),Controls!#REF!+90))</f>
        <v>#REF!</v>
      </c>
      <c r="GU2471" s="9" t="e">
        <f ca="1">INDIRECT(ADDRESS(ROW(),Controls!#REF!+105))</f>
        <v>#REF!</v>
      </c>
      <c r="GV2471" s="9" t="e">
        <f ca="1">INDIRECT(ADDRESS(ROW(),Controls!#REF!+120))</f>
        <v>#REF!</v>
      </c>
      <c r="GW2471" s="9" t="e">
        <f ca="1">INDIRECT(ADDRESS(ROW(),Controls!#REF!+15))</f>
        <v>#REF!</v>
      </c>
      <c r="GX2471" s="9" t="e">
        <f ca="1">INDIRECT(ADDRESS(ROW(),Controls!#REF!+135))</f>
        <v>#REF!</v>
      </c>
      <c r="HJ2471" s="9" t="e">
        <f t="shared" ca="1" si="228"/>
        <v>#REF!</v>
      </c>
      <c r="HK2471" s="9" t="e">
        <f t="shared" ca="1" si="229"/>
        <v>#REF!</v>
      </c>
      <c r="HL2471" s="9" t="e">
        <f t="shared" ca="1" si="230"/>
        <v>#REF!</v>
      </c>
      <c r="HM2471" s="9" t="e">
        <f t="shared" ca="1" si="231"/>
        <v>#REF!</v>
      </c>
      <c r="HN2471" s="9" t="e">
        <f ca="1">SQRT($GS2471*(1-$GS2471/Controls!$D$15))</f>
        <v>#REF!</v>
      </c>
      <c r="HO2471" s="9" t="e">
        <f t="shared" ca="1" si="232"/>
        <v>#REF!</v>
      </c>
      <c r="HP2471" s="9" t="e">
        <f t="shared" ca="1" si="233"/>
        <v>#REF!</v>
      </c>
      <c r="HQ2471" s="9" t="e">
        <f ca="1">IF($GV2471=0,NA(),($GX2471*Controls!#REF!))</f>
        <v>#REF!</v>
      </c>
    </row>
    <row r="2472" spans="198:225" x14ac:dyDescent="0.25">
      <c r="GP2472" s="9" t="e">
        <f ca="1">INDIRECT(ADDRESS(ROW(),Controls!#REF!+30))</f>
        <v>#REF!</v>
      </c>
      <c r="GQ2472" s="9" t="e">
        <f ca="1">INDIRECT(ADDRESS(ROW(),Controls!#REF!+45))</f>
        <v>#REF!</v>
      </c>
      <c r="GR2472" s="9" t="e">
        <f ca="1">INDIRECT(ADDRESS(ROW(),Controls!#REF!+60))</f>
        <v>#REF!</v>
      </c>
      <c r="GS2472" s="9" t="e">
        <f ca="1">INDIRECT(ADDRESS(ROW(),Controls!#REF!+75))</f>
        <v>#REF!</v>
      </c>
      <c r="GT2472" s="9" t="e">
        <f ca="1">INDIRECT(ADDRESS(ROW(),Controls!#REF!+90))</f>
        <v>#REF!</v>
      </c>
      <c r="GU2472" s="9" t="e">
        <f ca="1">INDIRECT(ADDRESS(ROW(),Controls!#REF!+105))</f>
        <v>#REF!</v>
      </c>
      <c r="GV2472" s="9" t="e">
        <f ca="1">INDIRECT(ADDRESS(ROW(),Controls!#REF!+120))</f>
        <v>#REF!</v>
      </c>
      <c r="GW2472" s="9" t="e">
        <f ca="1">INDIRECT(ADDRESS(ROW(),Controls!#REF!+15))</f>
        <v>#REF!</v>
      </c>
      <c r="GX2472" s="9" t="e">
        <f ca="1">INDIRECT(ADDRESS(ROW(),Controls!#REF!+135))</f>
        <v>#REF!</v>
      </c>
      <c r="HJ2472" s="9" t="e">
        <f t="shared" ca="1" si="228"/>
        <v>#REF!</v>
      </c>
      <c r="HK2472" s="9" t="e">
        <f t="shared" ca="1" si="229"/>
        <v>#REF!</v>
      </c>
      <c r="HL2472" s="9" t="e">
        <f t="shared" ca="1" si="230"/>
        <v>#REF!</v>
      </c>
      <c r="HM2472" s="9" t="e">
        <f t="shared" ca="1" si="231"/>
        <v>#REF!</v>
      </c>
      <c r="HN2472" s="9" t="e">
        <f ca="1">SQRT($GS2472*(1-$GS2472/Controls!$D$15))</f>
        <v>#REF!</v>
      </c>
      <c r="HO2472" s="9" t="e">
        <f t="shared" ca="1" si="232"/>
        <v>#REF!</v>
      </c>
      <c r="HP2472" s="9" t="e">
        <f t="shared" ca="1" si="233"/>
        <v>#REF!</v>
      </c>
      <c r="HQ2472" s="9" t="e">
        <f ca="1">IF($GV2472=0,NA(),($GX2472*Controls!#REF!))</f>
        <v>#REF!</v>
      </c>
    </row>
    <row r="2473" spans="198:225" x14ac:dyDescent="0.25">
      <c r="GP2473" s="9" t="e">
        <f ca="1">INDIRECT(ADDRESS(ROW(),Controls!#REF!+30))</f>
        <v>#REF!</v>
      </c>
      <c r="GQ2473" s="9" t="e">
        <f ca="1">INDIRECT(ADDRESS(ROW(),Controls!#REF!+45))</f>
        <v>#REF!</v>
      </c>
      <c r="GR2473" s="9" t="e">
        <f ca="1">INDIRECT(ADDRESS(ROW(),Controls!#REF!+60))</f>
        <v>#REF!</v>
      </c>
      <c r="GS2473" s="9" t="e">
        <f ca="1">INDIRECT(ADDRESS(ROW(),Controls!#REF!+75))</f>
        <v>#REF!</v>
      </c>
      <c r="GT2473" s="9" t="e">
        <f ca="1">INDIRECT(ADDRESS(ROW(),Controls!#REF!+90))</f>
        <v>#REF!</v>
      </c>
      <c r="GU2473" s="9" t="e">
        <f ca="1">INDIRECT(ADDRESS(ROW(),Controls!#REF!+105))</f>
        <v>#REF!</v>
      </c>
      <c r="GV2473" s="9" t="e">
        <f ca="1">INDIRECT(ADDRESS(ROW(),Controls!#REF!+120))</f>
        <v>#REF!</v>
      </c>
      <c r="GW2473" s="9" t="e">
        <f ca="1">INDIRECT(ADDRESS(ROW(),Controls!#REF!+15))</f>
        <v>#REF!</v>
      </c>
      <c r="GX2473" s="9" t="e">
        <f ca="1">INDIRECT(ADDRESS(ROW(),Controls!#REF!+135))</f>
        <v>#REF!</v>
      </c>
      <c r="HJ2473" s="9" t="e">
        <f t="shared" ca="1" si="228"/>
        <v>#REF!</v>
      </c>
      <c r="HK2473" s="9" t="e">
        <f t="shared" ca="1" si="229"/>
        <v>#REF!</v>
      </c>
      <c r="HL2473" s="9" t="e">
        <f t="shared" ca="1" si="230"/>
        <v>#REF!</v>
      </c>
      <c r="HM2473" s="9" t="e">
        <f t="shared" ca="1" si="231"/>
        <v>#REF!</v>
      </c>
      <c r="HN2473" s="9" t="e">
        <f ca="1">SQRT($GS2473*(1-$GS2473/Controls!$D$15))</f>
        <v>#REF!</v>
      </c>
      <c r="HO2473" s="9" t="e">
        <f t="shared" ca="1" si="232"/>
        <v>#REF!</v>
      </c>
      <c r="HP2473" s="9" t="e">
        <f t="shared" ca="1" si="233"/>
        <v>#REF!</v>
      </c>
      <c r="HQ2473" s="9" t="e">
        <f ca="1">IF($GV2473=0,NA(),($GX2473*Controls!#REF!))</f>
        <v>#REF!</v>
      </c>
    </row>
    <row r="2474" spans="198:225" x14ac:dyDescent="0.25">
      <c r="GP2474" s="9" t="e">
        <f ca="1">INDIRECT(ADDRESS(ROW(),Controls!#REF!+30))</f>
        <v>#REF!</v>
      </c>
      <c r="GQ2474" s="9" t="e">
        <f ca="1">INDIRECT(ADDRESS(ROW(),Controls!#REF!+45))</f>
        <v>#REF!</v>
      </c>
      <c r="GR2474" s="9" t="e">
        <f ca="1">INDIRECT(ADDRESS(ROW(),Controls!#REF!+60))</f>
        <v>#REF!</v>
      </c>
      <c r="GS2474" s="9" t="e">
        <f ca="1">INDIRECT(ADDRESS(ROW(),Controls!#REF!+75))</f>
        <v>#REF!</v>
      </c>
      <c r="GT2474" s="9" t="e">
        <f ca="1">INDIRECT(ADDRESS(ROW(),Controls!#REF!+90))</f>
        <v>#REF!</v>
      </c>
      <c r="GU2474" s="9" t="e">
        <f ca="1">INDIRECT(ADDRESS(ROW(),Controls!#REF!+105))</f>
        <v>#REF!</v>
      </c>
      <c r="GV2474" s="9" t="e">
        <f ca="1">INDIRECT(ADDRESS(ROW(),Controls!#REF!+120))</f>
        <v>#REF!</v>
      </c>
      <c r="GW2474" s="9" t="e">
        <f ca="1">INDIRECT(ADDRESS(ROW(),Controls!#REF!+15))</f>
        <v>#REF!</v>
      </c>
      <c r="GX2474" s="9" t="e">
        <f ca="1">INDIRECT(ADDRESS(ROW(),Controls!#REF!+135))</f>
        <v>#REF!</v>
      </c>
      <c r="HJ2474" s="9" t="e">
        <f t="shared" ca="1" si="228"/>
        <v>#REF!</v>
      </c>
      <c r="HK2474" s="9" t="e">
        <f t="shared" ca="1" si="229"/>
        <v>#REF!</v>
      </c>
      <c r="HL2474" s="9" t="e">
        <f t="shared" ca="1" si="230"/>
        <v>#REF!</v>
      </c>
      <c r="HM2474" s="9" t="e">
        <f t="shared" ca="1" si="231"/>
        <v>#REF!</v>
      </c>
      <c r="HN2474" s="9" t="e">
        <f ca="1">SQRT($GS2474*(1-$GS2474/Controls!$D$15))</f>
        <v>#REF!</v>
      </c>
      <c r="HO2474" s="9" t="e">
        <f t="shared" ca="1" si="232"/>
        <v>#REF!</v>
      </c>
      <c r="HP2474" s="9" t="e">
        <f t="shared" ca="1" si="233"/>
        <v>#REF!</v>
      </c>
      <c r="HQ2474" s="9" t="e">
        <f ca="1">IF($GV2474=0,NA(),($GX2474*Controls!#REF!))</f>
        <v>#REF!</v>
      </c>
    </row>
    <row r="2475" spans="198:225" x14ac:dyDescent="0.25">
      <c r="GP2475" s="9" t="e">
        <f ca="1">INDIRECT(ADDRESS(ROW(),Controls!#REF!+30))</f>
        <v>#REF!</v>
      </c>
      <c r="GQ2475" s="9" t="e">
        <f ca="1">INDIRECT(ADDRESS(ROW(),Controls!#REF!+45))</f>
        <v>#REF!</v>
      </c>
      <c r="GR2475" s="9" t="e">
        <f ca="1">INDIRECT(ADDRESS(ROW(),Controls!#REF!+60))</f>
        <v>#REF!</v>
      </c>
      <c r="GS2475" s="9" t="e">
        <f ca="1">INDIRECT(ADDRESS(ROW(),Controls!#REF!+75))</f>
        <v>#REF!</v>
      </c>
      <c r="GT2475" s="9" t="e">
        <f ca="1">INDIRECT(ADDRESS(ROW(),Controls!#REF!+90))</f>
        <v>#REF!</v>
      </c>
      <c r="GU2475" s="9" t="e">
        <f ca="1">INDIRECT(ADDRESS(ROW(),Controls!#REF!+105))</f>
        <v>#REF!</v>
      </c>
      <c r="GV2475" s="9" t="e">
        <f ca="1">INDIRECT(ADDRESS(ROW(),Controls!#REF!+120))</f>
        <v>#REF!</v>
      </c>
      <c r="GW2475" s="9" t="e">
        <f ca="1">INDIRECT(ADDRESS(ROW(),Controls!#REF!+15))</f>
        <v>#REF!</v>
      </c>
      <c r="GX2475" s="9" t="e">
        <f ca="1">INDIRECT(ADDRESS(ROW(),Controls!#REF!+135))</f>
        <v>#REF!</v>
      </c>
      <c r="HJ2475" s="9" t="e">
        <f t="shared" ca="1" si="228"/>
        <v>#REF!</v>
      </c>
      <c r="HK2475" s="9" t="e">
        <f t="shared" ca="1" si="229"/>
        <v>#REF!</v>
      </c>
      <c r="HL2475" s="9" t="e">
        <f t="shared" ca="1" si="230"/>
        <v>#REF!</v>
      </c>
      <c r="HM2475" s="9" t="e">
        <f t="shared" ca="1" si="231"/>
        <v>#REF!</v>
      </c>
      <c r="HN2475" s="9" t="e">
        <f ca="1">SQRT($GS2475*(1-$GS2475/Controls!$D$15))</f>
        <v>#REF!</v>
      </c>
      <c r="HO2475" s="9" t="e">
        <f t="shared" ca="1" si="232"/>
        <v>#REF!</v>
      </c>
      <c r="HP2475" s="9" t="e">
        <f t="shared" ca="1" si="233"/>
        <v>#REF!</v>
      </c>
      <c r="HQ2475" s="9" t="e">
        <f ca="1">IF($GV2475=0,NA(),($GX2475*Controls!#REF!))</f>
        <v>#REF!</v>
      </c>
    </row>
    <row r="2476" spans="198:225" x14ac:dyDescent="0.25">
      <c r="GP2476" s="9" t="e">
        <f ca="1">INDIRECT(ADDRESS(ROW(),Controls!#REF!+30))</f>
        <v>#REF!</v>
      </c>
      <c r="GQ2476" s="9" t="e">
        <f ca="1">INDIRECT(ADDRESS(ROW(),Controls!#REF!+45))</f>
        <v>#REF!</v>
      </c>
      <c r="GR2476" s="9" t="e">
        <f ca="1">INDIRECT(ADDRESS(ROW(),Controls!#REF!+60))</f>
        <v>#REF!</v>
      </c>
      <c r="GS2476" s="9" t="e">
        <f ca="1">INDIRECT(ADDRESS(ROW(),Controls!#REF!+75))</f>
        <v>#REF!</v>
      </c>
      <c r="GT2476" s="9" t="e">
        <f ca="1">INDIRECT(ADDRESS(ROW(),Controls!#REF!+90))</f>
        <v>#REF!</v>
      </c>
      <c r="GU2476" s="9" t="e">
        <f ca="1">INDIRECT(ADDRESS(ROW(),Controls!#REF!+105))</f>
        <v>#REF!</v>
      </c>
      <c r="GV2476" s="9" t="e">
        <f ca="1">INDIRECT(ADDRESS(ROW(),Controls!#REF!+120))</f>
        <v>#REF!</v>
      </c>
      <c r="GW2476" s="9" t="e">
        <f ca="1">INDIRECT(ADDRESS(ROW(),Controls!#REF!+15))</f>
        <v>#REF!</v>
      </c>
      <c r="GX2476" s="9" t="e">
        <f ca="1">INDIRECT(ADDRESS(ROW(),Controls!#REF!+135))</f>
        <v>#REF!</v>
      </c>
      <c r="HJ2476" s="9" t="e">
        <f t="shared" ca="1" si="228"/>
        <v>#REF!</v>
      </c>
      <c r="HK2476" s="9" t="e">
        <f t="shared" ca="1" si="229"/>
        <v>#REF!</v>
      </c>
      <c r="HL2476" s="9" t="e">
        <f t="shared" ca="1" si="230"/>
        <v>#REF!</v>
      </c>
      <c r="HM2476" s="9" t="e">
        <f t="shared" ca="1" si="231"/>
        <v>#REF!</v>
      </c>
      <c r="HN2476" s="9" t="e">
        <f ca="1">SQRT($GS2476*(1-$GS2476/Controls!$D$15))</f>
        <v>#REF!</v>
      </c>
      <c r="HO2476" s="9" t="e">
        <f t="shared" ca="1" si="232"/>
        <v>#REF!</v>
      </c>
      <c r="HP2476" s="9" t="e">
        <f t="shared" ca="1" si="233"/>
        <v>#REF!</v>
      </c>
      <c r="HQ2476" s="9" t="e">
        <f ca="1">IF($GV2476=0,NA(),($GX2476*Controls!#REF!))</f>
        <v>#REF!</v>
      </c>
    </row>
    <row r="2477" spans="198:225" x14ac:dyDescent="0.25">
      <c r="GP2477" s="9" t="e">
        <f ca="1">INDIRECT(ADDRESS(ROW(),Controls!#REF!+30))</f>
        <v>#REF!</v>
      </c>
      <c r="GQ2477" s="9" t="e">
        <f ca="1">INDIRECT(ADDRESS(ROW(),Controls!#REF!+45))</f>
        <v>#REF!</v>
      </c>
      <c r="GR2477" s="9" t="e">
        <f ca="1">INDIRECT(ADDRESS(ROW(),Controls!#REF!+60))</f>
        <v>#REF!</v>
      </c>
      <c r="GS2477" s="9" t="e">
        <f ca="1">INDIRECT(ADDRESS(ROW(),Controls!#REF!+75))</f>
        <v>#REF!</v>
      </c>
      <c r="GT2477" s="9" t="e">
        <f ca="1">INDIRECT(ADDRESS(ROW(),Controls!#REF!+90))</f>
        <v>#REF!</v>
      </c>
      <c r="GU2477" s="9" t="e">
        <f ca="1">INDIRECT(ADDRESS(ROW(),Controls!#REF!+105))</f>
        <v>#REF!</v>
      </c>
      <c r="GV2477" s="9" t="e">
        <f ca="1">INDIRECT(ADDRESS(ROW(),Controls!#REF!+120))</f>
        <v>#REF!</v>
      </c>
      <c r="GW2477" s="9" t="e">
        <f ca="1">INDIRECT(ADDRESS(ROW(),Controls!#REF!+15))</f>
        <v>#REF!</v>
      </c>
      <c r="GX2477" s="9" t="e">
        <f ca="1">INDIRECT(ADDRESS(ROW(),Controls!#REF!+135))</f>
        <v>#REF!</v>
      </c>
      <c r="HJ2477" s="9" t="e">
        <f t="shared" ca="1" si="228"/>
        <v>#REF!</v>
      </c>
      <c r="HK2477" s="9" t="e">
        <f t="shared" ca="1" si="229"/>
        <v>#REF!</v>
      </c>
      <c r="HL2477" s="9" t="e">
        <f t="shared" ca="1" si="230"/>
        <v>#REF!</v>
      </c>
      <c r="HM2477" s="9" t="e">
        <f t="shared" ca="1" si="231"/>
        <v>#REF!</v>
      </c>
      <c r="HN2477" s="9" t="e">
        <f ca="1">SQRT($GS2477*(1-$GS2477/Controls!$D$15))</f>
        <v>#REF!</v>
      </c>
      <c r="HO2477" s="9" t="e">
        <f t="shared" ca="1" si="232"/>
        <v>#REF!</v>
      </c>
      <c r="HP2477" s="9" t="e">
        <f t="shared" ca="1" si="233"/>
        <v>#REF!</v>
      </c>
      <c r="HQ2477" s="9" t="e">
        <f ca="1">IF($GV2477=0,NA(),($GX2477*Controls!#REF!))</f>
        <v>#REF!</v>
      </c>
    </row>
    <row r="2478" spans="198:225" x14ac:dyDescent="0.25">
      <c r="GP2478" s="9" t="e">
        <f ca="1">INDIRECT(ADDRESS(ROW(),Controls!#REF!+30))</f>
        <v>#REF!</v>
      </c>
      <c r="GQ2478" s="9" t="e">
        <f ca="1">INDIRECT(ADDRESS(ROW(),Controls!#REF!+45))</f>
        <v>#REF!</v>
      </c>
      <c r="GR2478" s="9" t="e">
        <f ca="1">INDIRECT(ADDRESS(ROW(),Controls!#REF!+60))</f>
        <v>#REF!</v>
      </c>
      <c r="GS2478" s="9" t="e">
        <f ca="1">INDIRECT(ADDRESS(ROW(),Controls!#REF!+75))</f>
        <v>#REF!</v>
      </c>
      <c r="GT2478" s="9" t="e">
        <f ca="1">INDIRECT(ADDRESS(ROW(),Controls!#REF!+90))</f>
        <v>#REF!</v>
      </c>
      <c r="GU2478" s="9" t="e">
        <f ca="1">INDIRECT(ADDRESS(ROW(),Controls!#REF!+105))</f>
        <v>#REF!</v>
      </c>
      <c r="GV2478" s="9" t="e">
        <f ca="1">INDIRECT(ADDRESS(ROW(),Controls!#REF!+120))</f>
        <v>#REF!</v>
      </c>
      <c r="GW2478" s="9" t="e">
        <f ca="1">INDIRECT(ADDRESS(ROW(),Controls!#REF!+15))</f>
        <v>#REF!</v>
      </c>
      <c r="GX2478" s="9" t="e">
        <f ca="1">INDIRECT(ADDRESS(ROW(),Controls!#REF!+135))</f>
        <v>#REF!</v>
      </c>
      <c r="HJ2478" s="9" t="e">
        <f t="shared" ca="1" si="228"/>
        <v>#REF!</v>
      </c>
      <c r="HK2478" s="9" t="e">
        <f t="shared" ca="1" si="229"/>
        <v>#REF!</v>
      </c>
      <c r="HL2478" s="9" t="e">
        <f t="shared" ca="1" si="230"/>
        <v>#REF!</v>
      </c>
      <c r="HM2478" s="9" t="e">
        <f t="shared" ca="1" si="231"/>
        <v>#REF!</v>
      </c>
      <c r="HN2478" s="9" t="e">
        <f ca="1">SQRT($GS2478*(1-$GS2478/Controls!$D$15))</f>
        <v>#REF!</v>
      </c>
      <c r="HO2478" s="9" t="e">
        <f t="shared" ca="1" si="232"/>
        <v>#REF!</v>
      </c>
      <c r="HP2478" s="9" t="e">
        <f t="shared" ca="1" si="233"/>
        <v>#REF!</v>
      </c>
      <c r="HQ2478" s="9" t="e">
        <f ca="1">IF($GV2478=0,NA(),($GX2478*Controls!#REF!))</f>
        <v>#REF!</v>
      </c>
    </row>
    <row r="2479" spans="198:225" x14ac:dyDescent="0.25">
      <c r="GP2479" s="9" t="e">
        <f ca="1">INDIRECT(ADDRESS(ROW(),Controls!#REF!+30))</f>
        <v>#REF!</v>
      </c>
      <c r="GQ2479" s="9" t="e">
        <f ca="1">INDIRECT(ADDRESS(ROW(),Controls!#REF!+45))</f>
        <v>#REF!</v>
      </c>
      <c r="GR2479" s="9" t="e">
        <f ca="1">INDIRECT(ADDRESS(ROW(),Controls!#REF!+60))</f>
        <v>#REF!</v>
      </c>
      <c r="GS2479" s="9" t="e">
        <f ca="1">INDIRECT(ADDRESS(ROW(),Controls!#REF!+75))</f>
        <v>#REF!</v>
      </c>
      <c r="GT2479" s="9" t="e">
        <f ca="1">INDIRECT(ADDRESS(ROW(),Controls!#REF!+90))</f>
        <v>#REF!</v>
      </c>
      <c r="GU2479" s="9" t="e">
        <f ca="1">INDIRECT(ADDRESS(ROW(),Controls!#REF!+105))</f>
        <v>#REF!</v>
      </c>
      <c r="GV2479" s="9" t="e">
        <f ca="1">INDIRECT(ADDRESS(ROW(),Controls!#REF!+120))</f>
        <v>#REF!</v>
      </c>
      <c r="GW2479" s="9" t="e">
        <f ca="1">INDIRECT(ADDRESS(ROW(),Controls!#REF!+15))</f>
        <v>#REF!</v>
      </c>
      <c r="GX2479" s="9" t="e">
        <f ca="1">INDIRECT(ADDRESS(ROW(),Controls!#REF!+135))</f>
        <v>#REF!</v>
      </c>
      <c r="HJ2479" s="9" t="e">
        <f t="shared" ca="1" si="228"/>
        <v>#REF!</v>
      </c>
      <c r="HK2479" s="9" t="e">
        <f t="shared" ca="1" si="229"/>
        <v>#REF!</v>
      </c>
      <c r="HL2479" s="9" t="e">
        <f t="shared" ca="1" si="230"/>
        <v>#REF!</v>
      </c>
      <c r="HM2479" s="9" t="e">
        <f t="shared" ca="1" si="231"/>
        <v>#REF!</v>
      </c>
      <c r="HN2479" s="9" t="e">
        <f ca="1">SQRT($GS2479*(1-$GS2479/Controls!$D$15))</f>
        <v>#REF!</v>
      </c>
      <c r="HO2479" s="9" t="e">
        <f t="shared" ca="1" si="232"/>
        <v>#REF!</v>
      </c>
      <c r="HP2479" s="9" t="e">
        <f t="shared" ca="1" si="233"/>
        <v>#REF!</v>
      </c>
      <c r="HQ2479" s="9" t="e">
        <f ca="1">IF($GV2479=0,NA(),($GX2479*Controls!#REF!))</f>
        <v>#REF!</v>
      </c>
    </row>
    <row r="2480" spans="198:225" x14ac:dyDescent="0.25">
      <c r="GP2480" s="9" t="e">
        <f ca="1">INDIRECT(ADDRESS(ROW(),Controls!#REF!+30))</f>
        <v>#REF!</v>
      </c>
      <c r="GQ2480" s="9" t="e">
        <f ca="1">INDIRECT(ADDRESS(ROW(),Controls!#REF!+45))</f>
        <v>#REF!</v>
      </c>
      <c r="GR2480" s="9" t="e">
        <f ca="1">INDIRECT(ADDRESS(ROW(),Controls!#REF!+60))</f>
        <v>#REF!</v>
      </c>
      <c r="GS2480" s="9" t="e">
        <f ca="1">INDIRECT(ADDRESS(ROW(),Controls!#REF!+75))</f>
        <v>#REF!</v>
      </c>
      <c r="GT2480" s="9" t="e">
        <f ca="1">INDIRECT(ADDRESS(ROW(),Controls!#REF!+90))</f>
        <v>#REF!</v>
      </c>
      <c r="GU2480" s="9" t="e">
        <f ca="1">INDIRECT(ADDRESS(ROW(),Controls!#REF!+105))</f>
        <v>#REF!</v>
      </c>
      <c r="GV2480" s="9" t="e">
        <f ca="1">INDIRECT(ADDRESS(ROW(),Controls!#REF!+120))</f>
        <v>#REF!</v>
      </c>
      <c r="GW2480" s="9" t="e">
        <f ca="1">INDIRECT(ADDRESS(ROW(),Controls!#REF!+15))</f>
        <v>#REF!</v>
      </c>
      <c r="GX2480" s="9" t="e">
        <f ca="1">INDIRECT(ADDRESS(ROW(),Controls!#REF!+135))</f>
        <v>#REF!</v>
      </c>
      <c r="HJ2480" s="9" t="e">
        <f t="shared" ca="1" si="228"/>
        <v>#REF!</v>
      </c>
      <c r="HK2480" s="9" t="e">
        <f t="shared" ca="1" si="229"/>
        <v>#REF!</v>
      </c>
      <c r="HL2480" s="9" t="e">
        <f t="shared" ca="1" si="230"/>
        <v>#REF!</v>
      </c>
      <c r="HM2480" s="9" t="e">
        <f t="shared" ca="1" si="231"/>
        <v>#REF!</v>
      </c>
      <c r="HN2480" s="9" t="e">
        <f ca="1">SQRT($GS2480*(1-$GS2480/Controls!$D$15))</f>
        <v>#REF!</v>
      </c>
      <c r="HO2480" s="9" t="e">
        <f t="shared" ca="1" si="232"/>
        <v>#REF!</v>
      </c>
      <c r="HP2480" s="9" t="e">
        <f t="shared" ca="1" si="233"/>
        <v>#REF!</v>
      </c>
      <c r="HQ2480" s="9" t="e">
        <f ca="1">IF($GV2480=0,NA(),($GX2480*Controls!#REF!))</f>
        <v>#REF!</v>
      </c>
    </row>
    <row r="2481" spans="198:225" x14ac:dyDescent="0.25">
      <c r="GP2481" s="9" t="e">
        <f ca="1">INDIRECT(ADDRESS(ROW(),Controls!#REF!+30))</f>
        <v>#REF!</v>
      </c>
      <c r="GQ2481" s="9" t="e">
        <f ca="1">INDIRECT(ADDRESS(ROW(),Controls!#REF!+45))</f>
        <v>#REF!</v>
      </c>
      <c r="GR2481" s="9" t="e">
        <f ca="1">INDIRECT(ADDRESS(ROW(),Controls!#REF!+60))</f>
        <v>#REF!</v>
      </c>
      <c r="GS2481" s="9" t="e">
        <f ca="1">INDIRECT(ADDRESS(ROW(),Controls!#REF!+75))</f>
        <v>#REF!</v>
      </c>
      <c r="GT2481" s="9" t="e">
        <f ca="1">INDIRECT(ADDRESS(ROW(),Controls!#REF!+90))</f>
        <v>#REF!</v>
      </c>
      <c r="GU2481" s="9" t="e">
        <f ca="1">INDIRECT(ADDRESS(ROW(),Controls!#REF!+105))</f>
        <v>#REF!</v>
      </c>
      <c r="GV2481" s="9" t="e">
        <f ca="1">INDIRECT(ADDRESS(ROW(),Controls!#REF!+120))</f>
        <v>#REF!</v>
      </c>
      <c r="GW2481" s="9" t="e">
        <f ca="1">INDIRECT(ADDRESS(ROW(),Controls!#REF!+15))</f>
        <v>#REF!</v>
      </c>
      <c r="GX2481" s="9" t="e">
        <f ca="1">INDIRECT(ADDRESS(ROW(),Controls!#REF!+135))</f>
        <v>#REF!</v>
      </c>
      <c r="HJ2481" s="9" t="e">
        <f t="shared" ca="1" si="228"/>
        <v>#REF!</v>
      </c>
      <c r="HK2481" s="9" t="e">
        <f t="shared" ca="1" si="229"/>
        <v>#REF!</v>
      </c>
      <c r="HL2481" s="9" t="e">
        <f t="shared" ca="1" si="230"/>
        <v>#REF!</v>
      </c>
      <c r="HM2481" s="9" t="e">
        <f t="shared" ca="1" si="231"/>
        <v>#REF!</v>
      </c>
      <c r="HN2481" s="9" t="e">
        <f ca="1">SQRT($GS2481*(1-$GS2481/Controls!$D$15))</f>
        <v>#REF!</v>
      </c>
      <c r="HO2481" s="9" t="e">
        <f t="shared" ca="1" si="232"/>
        <v>#REF!</v>
      </c>
      <c r="HP2481" s="9" t="e">
        <f t="shared" ca="1" si="233"/>
        <v>#REF!</v>
      </c>
      <c r="HQ2481" s="9" t="e">
        <f ca="1">IF($GV2481=0,NA(),($GX2481*Controls!#REF!))</f>
        <v>#REF!</v>
      </c>
    </row>
    <row r="2482" spans="198:225" x14ac:dyDescent="0.25">
      <c r="GP2482" s="9" t="e">
        <f ca="1">INDIRECT(ADDRESS(ROW(),Controls!#REF!+30))</f>
        <v>#REF!</v>
      </c>
      <c r="GQ2482" s="9" t="e">
        <f ca="1">INDIRECT(ADDRESS(ROW(),Controls!#REF!+45))</f>
        <v>#REF!</v>
      </c>
      <c r="GR2482" s="9" t="e">
        <f ca="1">INDIRECT(ADDRESS(ROW(),Controls!#REF!+60))</f>
        <v>#REF!</v>
      </c>
      <c r="GS2482" s="9" t="e">
        <f ca="1">INDIRECT(ADDRESS(ROW(),Controls!#REF!+75))</f>
        <v>#REF!</v>
      </c>
      <c r="GT2482" s="9" t="e">
        <f ca="1">INDIRECT(ADDRESS(ROW(),Controls!#REF!+90))</f>
        <v>#REF!</v>
      </c>
      <c r="GU2482" s="9" t="e">
        <f ca="1">INDIRECT(ADDRESS(ROW(),Controls!#REF!+105))</f>
        <v>#REF!</v>
      </c>
      <c r="GV2482" s="9" t="e">
        <f ca="1">INDIRECT(ADDRESS(ROW(),Controls!#REF!+120))</f>
        <v>#REF!</v>
      </c>
      <c r="GW2482" s="9" t="e">
        <f ca="1">INDIRECT(ADDRESS(ROW(),Controls!#REF!+15))</f>
        <v>#REF!</v>
      </c>
      <c r="GX2482" s="9" t="e">
        <f ca="1">INDIRECT(ADDRESS(ROW(),Controls!#REF!+135))</f>
        <v>#REF!</v>
      </c>
      <c r="HJ2482" s="9" t="e">
        <f t="shared" ca="1" si="228"/>
        <v>#REF!</v>
      </c>
      <c r="HK2482" s="9" t="e">
        <f t="shared" ca="1" si="229"/>
        <v>#REF!</v>
      </c>
      <c r="HL2482" s="9" t="e">
        <f t="shared" ca="1" si="230"/>
        <v>#REF!</v>
      </c>
      <c r="HM2482" s="9" t="e">
        <f t="shared" ca="1" si="231"/>
        <v>#REF!</v>
      </c>
      <c r="HN2482" s="9" t="e">
        <f ca="1">SQRT($GS2482*(1-$GS2482/Controls!$D$15))</f>
        <v>#REF!</v>
      </c>
      <c r="HO2482" s="9" t="e">
        <f t="shared" ca="1" si="232"/>
        <v>#REF!</v>
      </c>
      <c r="HP2482" s="9" t="e">
        <f t="shared" ca="1" si="233"/>
        <v>#REF!</v>
      </c>
      <c r="HQ2482" s="9" t="e">
        <f ca="1">IF($GV2482=0,NA(),($GX2482*Controls!#REF!))</f>
        <v>#REF!</v>
      </c>
    </row>
    <row r="2483" spans="198:225" x14ac:dyDescent="0.25">
      <c r="GP2483" s="9" t="e">
        <f ca="1">INDIRECT(ADDRESS(ROW(),Controls!#REF!+30))</f>
        <v>#REF!</v>
      </c>
      <c r="GQ2483" s="9" t="e">
        <f ca="1">INDIRECT(ADDRESS(ROW(),Controls!#REF!+45))</f>
        <v>#REF!</v>
      </c>
      <c r="GR2483" s="9" t="e">
        <f ca="1">INDIRECT(ADDRESS(ROW(),Controls!#REF!+60))</f>
        <v>#REF!</v>
      </c>
      <c r="GS2483" s="9" t="e">
        <f ca="1">INDIRECT(ADDRESS(ROW(),Controls!#REF!+75))</f>
        <v>#REF!</v>
      </c>
      <c r="GT2483" s="9" t="e">
        <f ca="1">INDIRECT(ADDRESS(ROW(),Controls!#REF!+90))</f>
        <v>#REF!</v>
      </c>
      <c r="GU2483" s="9" t="e">
        <f ca="1">INDIRECT(ADDRESS(ROW(),Controls!#REF!+105))</f>
        <v>#REF!</v>
      </c>
      <c r="GV2483" s="9" t="e">
        <f ca="1">INDIRECT(ADDRESS(ROW(),Controls!#REF!+120))</f>
        <v>#REF!</v>
      </c>
      <c r="GW2483" s="9" t="e">
        <f ca="1">INDIRECT(ADDRESS(ROW(),Controls!#REF!+15))</f>
        <v>#REF!</v>
      </c>
      <c r="GX2483" s="9" t="e">
        <f ca="1">INDIRECT(ADDRESS(ROW(),Controls!#REF!+135))</f>
        <v>#REF!</v>
      </c>
      <c r="HJ2483" s="9" t="e">
        <f t="shared" ca="1" si="228"/>
        <v>#REF!</v>
      </c>
      <c r="HK2483" s="9" t="e">
        <f t="shared" ca="1" si="229"/>
        <v>#REF!</v>
      </c>
      <c r="HL2483" s="9" t="e">
        <f t="shared" ca="1" si="230"/>
        <v>#REF!</v>
      </c>
      <c r="HM2483" s="9" t="e">
        <f t="shared" ca="1" si="231"/>
        <v>#REF!</v>
      </c>
      <c r="HN2483" s="9" t="e">
        <f ca="1">SQRT($GS2483*(1-$GS2483/Controls!$D$15))</f>
        <v>#REF!</v>
      </c>
      <c r="HO2483" s="9" t="e">
        <f t="shared" ca="1" si="232"/>
        <v>#REF!</v>
      </c>
      <c r="HP2483" s="9" t="e">
        <f t="shared" ca="1" si="233"/>
        <v>#REF!</v>
      </c>
      <c r="HQ2483" s="9" t="e">
        <f ca="1">IF($GV2483=0,NA(),($GX2483*Controls!#REF!))</f>
        <v>#REF!</v>
      </c>
    </row>
    <row r="2484" spans="198:225" x14ac:dyDescent="0.25">
      <c r="GP2484" s="9" t="e">
        <f ca="1">INDIRECT(ADDRESS(ROW(),Controls!#REF!+30))</f>
        <v>#REF!</v>
      </c>
      <c r="GQ2484" s="9" t="e">
        <f ca="1">INDIRECT(ADDRESS(ROW(),Controls!#REF!+45))</f>
        <v>#REF!</v>
      </c>
      <c r="GR2484" s="9" t="e">
        <f ca="1">INDIRECT(ADDRESS(ROW(),Controls!#REF!+60))</f>
        <v>#REF!</v>
      </c>
      <c r="GS2484" s="9" t="e">
        <f ca="1">INDIRECT(ADDRESS(ROW(),Controls!#REF!+75))</f>
        <v>#REF!</v>
      </c>
      <c r="GT2484" s="9" t="e">
        <f ca="1">INDIRECT(ADDRESS(ROW(),Controls!#REF!+90))</f>
        <v>#REF!</v>
      </c>
      <c r="GU2484" s="9" t="e">
        <f ca="1">INDIRECT(ADDRESS(ROW(),Controls!#REF!+105))</f>
        <v>#REF!</v>
      </c>
      <c r="GV2484" s="9" t="e">
        <f ca="1">INDIRECT(ADDRESS(ROW(),Controls!#REF!+120))</f>
        <v>#REF!</v>
      </c>
      <c r="GW2484" s="9" t="e">
        <f ca="1">INDIRECT(ADDRESS(ROW(),Controls!#REF!+15))</f>
        <v>#REF!</v>
      </c>
      <c r="GX2484" s="9" t="e">
        <f ca="1">INDIRECT(ADDRESS(ROW(),Controls!#REF!+135))</f>
        <v>#REF!</v>
      </c>
      <c r="HJ2484" s="9" t="e">
        <f t="shared" ca="1" si="228"/>
        <v>#REF!</v>
      </c>
      <c r="HK2484" s="9" t="e">
        <f t="shared" ca="1" si="229"/>
        <v>#REF!</v>
      </c>
      <c r="HL2484" s="9" t="e">
        <f t="shared" ca="1" si="230"/>
        <v>#REF!</v>
      </c>
      <c r="HM2484" s="9" t="e">
        <f t="shared" ca="1" si="231"/>
        <v>#REF!</v>
      </c>
      <c r="HN2484" s="9" t="e">
        <f ca="1">SQRT($GS2484*(1-$GS2484/Controls!$D$15))</f>
        <v>#REF!</v>
      </c>
      <c r="HO2484" s="9" t="e">
        <f t="shared" ca="1" si="232"/>
        <v>#REF!</v>
      </c>
      <c r="HP2484" s="9" t="e">
        <f t="shared" ca="1" si="233"/>
        <v>#REF!</v>
      </c>
      <c r="HQ2484" s="9" t="e">
        <f ca="1">IF($GV2484=0,NA(),($GX2484*Controls!#REF!))</f>
        <v>#REF!</v>
      </c>
    </row>
    <row r="2485" spans="198:225" x14ac:dyDescent="0.25">
      <c r="GP2485" s="9" t="e">
        <f ca="1">INDIRECT(ADDRESS(ROW(),Controls!#REF!+30))</f>
        <v>#REF!</v>
      </c>
      <c r="GQ2485" s="9" t="e">
        <f ca="1">INDIRECT(ADDRESS(ROW(),Controls!#REF!+45))</f>
        <v>#REF!</v>
      </c>
      <c r="GR2485" s="9" t="e">
        <f ca="1">INDIRECT(ADDRESS(ROW(),Controls!#REF!+60))</f>
        <v>#REF!</v>
      </c>
      <c r="GS2485" s="9" t="e">
        <f ca="1">INDIRECT(ADDRESS(ROW(),Controls!#REF!+75))</f>
        <v>#REF!</v>
      </c>
      <c r="GT2485" s="9" t="e">
        <f ca="1">INDIRECT(ADDRESS(ROW(),Controls!#REF!+90))</f>
        <v>#REF!</v>
      </c>
      <c r="GU2485" s="9" t="e">
        <f ca="1">INDIRECT(ADDRESS(ROW(),Controls!#REF!+105))</f>
        <v>#REF!</v>
      </c>
      <c r="GV2485" s="9" t="e">
        <f ca="1">INDIRECT(ADDRESS(ROW(),Controls!#REF!+120))</f>
        <v>#REF!</v>
      </c>
      <c r="GW2485" s="9" t="e">
        <f ca="1">INDIRECT(ADDRESS(ROW(),Controls!#REF!+15))</f>
        <v>#REF!</v>
      </c>
      <c r="GX2485" s="9" t="e">
        <f ca="1">INDIRECT(ADDRESS(ROW(),Controls!#REF!+135))</f>
        <v>#REF!</v>
      </c>
      <c r="HJ2485" s="9" t="e">
        <f t="shared" ca="1" si="228"/>
        <v>#REF!</v>
      </c>
      <c r="HK2485" s="9" t="e">
        <f t="shared" ca="1" si="229"/>
        <v>#REF!</v>
      </c>
      <c r="HL2485" s="9" t="e">
        <f t="shared" ca="1" si="230"/>
        <v>#REF!</v>
      </c>
      <c r="HM2485" s="9" t="e">
        <f t="shared" ca="1" si="231"/>
        <v>#REF!</v>
      </c>
      <c r="HN2485" s="9" t="e">
        <f ca="1">SQRT($GS2485*(1-$GS2485/Controls!$D$15))</f>
        <v>#REF!</v>
      </c>
      <c r="HO2485" s="9" t="e">
        <f t="shared" ca="1" si="232"/>
        <v>#REF!</v>
      </c>
      <c r="HP2485" s="9" t="e">
        <f t="shared" ca="1" si="233"/>
        <v>#REF!</v>
      </c>
      <c r="HQ2485" s="9" t="e">
        <f ca="1">IF($GV2485=0,NA(),($GX2485*Controls!#REF!))</f>
        <v>#REF!</v>
      </c>
    </row>
    <row r="2486" spans="198:225" x14ac:dyDescent="0.25">
      <c r="GP2486" s="9" t="e">
        <f ca="1">INDIRECT(ADDRESS(ROW(),Controls!#REF!+30))</f>
        <v>#REF!</v>
      </c>
      <c r="GQ2486" s="9" t="e">
        <f ca="1">INDIRECT(ADDRESS(ROW(),Controls!#REF!+45))</f>
        <v>#REF!</v>
      </c>
      <c r="GR2486" s="9" t="e">
        <f ca="1">INDIRECT(ADDRESS(ROW(),Controls!#REF!+60))</f>
        <v>#REF!</v>
      </c>
      <c r="GS2486" s="9" t="e">
        <f ca="1">INDIRECT(ADDRESS(ROW(),Controls!#REF!+75))</f>
        <v>#REF!</v>
      </c>
      <c r="GT2486" s="9" t="e">
        <f ca="1">INDIRECT(ADDRESS(ROW(),Controls!#REF!+90))</f>
        <v>#REF!</v>
      </c>
      <c r="GU2486" s="9" t="e">
        <f ca="1">INDIRECT(ADDRESS(ROW(),Controls!#REF!+105))</f>
        <v>#REF!</v>
      </c>
      <c r="GV2486" s="9" t="e">
        <f ca="1">INDIRECT(ADDRESS(ROW(),Controls!#REF!+120))</f>
        <v>#REF!</v>
      </c>
      <c r="GW2486" s="9" t="e">
        <f ca="1">INDIRECT(ADDRESS(ROW(),Controls!#REF!+15))</f>
        <v>#REF!</v>
      </c>
      <c r="GX2486" s="9" t="e">
        <f ca="1">INDIRECT(ADDRESS(ROW(),Controls!#REF!+135))</f>
        <v>#REF!</v>
      </c>
      <c r="HJ2486" s="9" t="e">
        <f t="shared" ca="1" si="228"/>
        <v>#REF!</v>
      </c>
      <c r="HK2486" s="9" t="e">
        <f t="shared" ca="1" si="229"/>
        <v>#REF!</v>
      </c>
      <c r="HL2486" s="9" t="e">
        <f t="shared" ca="1" si="230"/>
        <v>#REF!</v>
      </c>
      <c r="HM2486" s="9" t="e">
        <f t="shared" ca="1" si="231"/>
        <v>#REF!</v>
      </c>
      <c r="HN2486" s="9" t="e">
        <f ca="1">SQRT($GS2486*(1-$GS2486/Controls!$D$15))</f>
        <v>#REF!</v>
      </c>
      <c r="HO2486" s="9" t="e">
        <f t="shared" ca="1" si="232"/>
        <v>#REF!</v>
      </c>
      <c r="HP2486" s="9" t="e">
        <f t="shared" ca="1" si="233"/>
        <v>#REF!</v>
      </c>
      <c r="HQ2486" s="9" t="e">
        <f ca="1">IF($GV2486=0,NA(),($GX2486*Controls!#REF!))</f>
        <v>#REF!</v>
      </c>
    </row>
    <row r="2487" spans="198:225" x14ac:dyDescent="0.25">
      <c r="GP2487" s="9" t="e">
        <f ca="1">INDIRECT(ADDRESS(ROW(),Controls!#REF!+30))</f>
        <v>#REF!</v>
      </c>
      <c r="GQ2487" s="9" t="e">
        <f ca="1">INDIRECT(ADDRESS(ROW(),Controls!#REF!+45))</f>
        <v>#REF!</v>
      </c>
      <c r="GR2487" s="9" t="e">
        <f ca="1">INDIRECT(ADDRESS(ROW(),Controls!#REF!+60))</f>
        <v>#REF!</v>
      </c>
      <c r="GS2487" s="9" t="e">
        <f ca="1">INDIRECT(ADDRESS(ROW(),Controls!#REF!+75))</f>
        <v>#REF!</v>
      </c>
      <c r="GT2487" s="9" t="e">
        <f ca="1">INDIRECT(ADDRESS(ROW(),Controls!#REF!+90))</f>
        <v>#REF!</v>
      </c>
      <c r="GU2487" s="9" t="e">
        <f ca="1">INDIRECT(ADDRESS(ROW(),Controls!#REF!+105))</f>
        <v>#REF!</v>
      </c>
      <c r="GV2487" s="9" t="e">
        <f ca="1">INDIRECT(ADDRESS(ROW(),Controls!#REF!+120))</f>
        <v>#REF!</v>
      </c>
      <c r="GW2487" s="9" t="e">
        <f ca="1">INDIRECT(ADDRESS(ROW(),Controls!#REF!+15))</f>
        <v>#REF!</v>
      </c>
      <c r="GX2487" s="9" t="e">
        <f ca="1">INDIRECT(ADDRESS(ROW(),Controls!#REF!+135))</f>
        <v>#REF!</v>
      </c>
      <c r="HJ2487" s="9" t="e">
        <f t="shared" ca="1" si="228"/>
        <v>#REF!</v>
      </c>
      <c r="HK2487" s="9" t="e">
        <f t="shared" ca="1" si="229"/>
        <v>#REF!</v>
      </c>
      <c r="HL2487" s="9" t="e">
        <f t="shared" ca="1" si="230"/>
        <v>#REF!</v>
      </c>
      <c r="HM2487" s="9" t="e">
        <f t="shared" ca="1" si="231"/>
        <v>#REF!</v>
      </c>
      <c r="HN2487" s="9" t="e">
        <f ca="1">SQRT($GS2487*(1-$GS2487/Controls!$D$15))</f>
        <v>#REF!</v>
      </c>
      <c r="HO2487" s="9" t="e">
        <f t="shared" ca="1" si="232"/>
        <v>#REF!</v>
      </c>
      <c r="HP2487" s="9" t="e">
        <f t="shared" ca="1" si="233"/>
        <v>#REF!</v>
      </c>
      <c r="HQ2487" s="9" t="e">
        <f ca="1">IF($GV2487=0,NA(),($GX2487*Controls!#REF!))</f>
        <v>#REF!</v>
      </c>
    </row>
    <row r="2488" spans="198:225" x14ac:dyDescent="0.25">
      <c r="GP2488" s="9" t="e">
        <f ca="1">INDIRECT(ADDRESS(ROW(),Controls!#REF!+30))</f>
        <v>#REF!</v>
      </c>
      <c r="GQ2488" s="9" t="e">
        <f ca="1">INDIRECT(ADDRESS(ROW(),Controls!#REF!+45))</f>
        <v>#REF!</v>
      </c>
      <c r="GR2488" s="9" t="e">
        <f ca="1">INDIRECT(ADDRESS(ROW(),Controls!#REF!+60))</f>
        <v>#REF!</v>
      </c>
      <c r="GS2488" s="9" t="e">
        <f ca="1">INDIRECT(ADDRESS(ROW(),Controls!#REF!+75))</f>
        <v>#REF!</v>
      </c>
      <c r="GT2488" s="9" t="e">
        <f ca="1">INDIRECT(ADDRESS(ROW(),Controls!#REF!+90))</f>
        <v>#REF!</v>
      </c>
      <c r="GU2488" s="9" t="e">
        <f ca="1">INDIRECT(ADDRESS(ROW(),Controls!#REF!+105))</f>
        <v>#REF!</v>
      </c>
      <c r="GV2488" s="9" t="e">
        <f ca="1">INDIRECT(ADDRESS(ROW(),Controls!#REF!+120))</f>
        <v>#REF!</v>
      </c>
      <c r="GW2488" s="9" t="e">
        <f ca="1">INDIRECT(ADDRESS(ROW(),Controls!#REF!+15))</f>
        <v>#REF!</v>
      </c>
      <c r="GX2488" s="9" t="e">
        <f ca="1">INDIRECT(ADDRESS(ROW(),Controls!#REF!+135))</f>
        <v>#REF!</v>
      </c>
      <c r="HJ2488" s="9" t="e">
        <f t="shared" ca="1" si="228"/>
        <v>#REF!</v>
      </c>
      <c r="HK2488" s="9" t="e">
        <f t="shared" ca="1" si="229"/>
        <v>#REF!</v>
      </c>
      <c r="HL2488" s="9" t="e">
        <f t="shared" ca="1" si="230"/>
        <v>#REF!</v>
      </c>
      <c r="HM2488" s="9" t="e">
        <f t="shared" ca="1" si="231"/>
        <v>#REF!</v>
      </c>
      <c r="HN2488" s="9" t="e">
        <f ca="1">SQRT($GS2488*(1-$GS2488/Controls!$D$15))</f>
        <v>#REF!</v>
      </c>
      <c r="HO2488" s="9" t="e">
        <f t="shared" ca="1" si="232"/>
        <v>#REF!</v>
      </c>
      <c r="HP2488" s="9" t="e">
        <f t="shared" ca="1" si="233"/>
        <v>#REF!</v>
      </c>
      <c r="HQ2488" s="9" t="e">
        <f ca="1">IF($GV2488=0,NA(),($GX2488*Controls!#REF!))</f>
        <v>#REF!</v>
      </c>
    </row>
    <row r="2489" spans="198:225" x14ac:dyDescent="0.25">
      <c r="GP2489" s="9" t="e">
        <f ca="1">INDIRECT(ADDRESS(ROW(),Controls!#REF!+30))</f>
        <v>#REF!</v>
      </c>
      <c r="GQ2489" s="9" t="e">
        <f ca="1">INDIRECT(ADDRESS(ROW(),Controls!#REF!+45))</f>
        <v>#REF!</v>
      </c>
      <c r="GR2489" s="9" t="e">
        <f ca="1">INDIRECT(ADDRESS(ROW(),Controls!#REF!+60))</f>
        <v>#REF!</v>
      </c>
      <c r="GS2489" s="9" t="e">
        <f ca="1">INDIRECT(ADDRESS(ROW(),Controls!#REF!+75))</f>
        <v>#REF!</v>
      </c>
      <c r="GT2489" s="9" t="e">
        <f ca="1">INDIRECT(ADDRESS(ROW(),Controls!#REF!+90))</f>
        <v>#REF!</v>
      </c>
      <c r="GU2489" s="9" t="e">
        <f ca="1">INDIRECT(ADDRESS(ROW(),Controls!#REF!+105))</f>
        <v>#REF!</v>
      </c>
      <c r="GV2489" s="9" t="e">
        <f ca="1">INDIRECT(ADDRESS(ROW(),Controls!#REF!+120))</f>
        <v>#REF!</v>
      </c>
      <c r="GW2489" s="9" t="e">
        <f ca="1">INDIRECT(ADDRESS(ROW(),Controls!#REF!+15))</f>
        <v>#REF!</v>
      </c>
      <c r="GX2489" s="9" t="e">
        <f ca="1">INDIRECT(ADDRESS(ROW(),Controls!#REF!+135))</f>
        <v>#REF!</v>
      </c>
      <c r="HJ2489" s="9" t="e">
        <f t="shared" ca="1" si="228"/>
        <v>#REF!</v>
      </c>
      <c r="HK2489" s="9" t="e">
        <f t="shared" ca="1" si="229"/>
        <v>#REF!</v>
      </c>
      <c r="HL2489" s="9" t="e">
        <f t="shared" ca="1" si="230"/>
        <v>#REF!</v>
      </c>
      <c r="HM2489" s="9" t="e">
        <f t="shared" ca="1" si="231"/>
        <v>#REF!</v>
      </c>
      <c r="HN2489" s="9" t="e">
        <f ca="1">SQRT($GS2489*(1-$GS2489/Controls!$D$15))</f>
        <v>#REF!</v>
      </c>
      <c r="HO2489" s="9" t="e">
        <f t="shared" ca="1" si="232"/>
        <v>#REF!</v>
      </c>
      <c r="HP2489" s="9" t="e">
        <f t="shared" ca="1" si="233"/>
        <v>#REF!</v>
      </c>
      <c r="HQ2489" s="9" t="e">
        <f ca="1">IF($GV2489=0,NA(),($GX2489*Controls!#REF!))</f>
        <v>#REF!</v>
      </c>
    </row>
    <row r="2490" spans="198:225" x14ac:dyDescent="0.25">
      <c r="GP2490" s="9" t="e">
        <f ca="1">INDIRECT(ADDRESS(ROW(),Controls!#REF!+30))</f>
        <v>#REF!</v>
      </c>
      <c r="GQ2490" s="9" t="e">
        <f ca="1">INDIRECT(ADDRESS(ROW(),Controls!#REF!+45))</f>
        <v>#REF!</v>
      </c>
      <c r="GR2490" s="9" t="e">
        <f ca="1">INDIRECT(ADDRESS(ROW(),Controls!#REF!+60))</f>
        <v>#REF!</v>
      </c>
      <c r="GS2490" s="9" t="e">
        <f ca="1">INDIRECT(ADDRESS(ROW(),Controls!#REF!+75))</f>
        <v>#REF!</v>
      </c>
      <c r="GT2490" s="9" t="e">
        <f ca="1">INDIRECT(ADDRESS(ROW(),Controls!#REF!+90))</f>
        <v>#REF!</v>
      </c>
      <c r="GU2490" s="9" t="e">
        <f ca="1">INDIRECT(ADDRESS(ROW(),Controls!#REF!+105))</f>
        <v>#REF!</v>
      </c>
      <c r="GV2490" s="9" t="e">
        <f ca="1">INDIRECT(ADDRESS(ROW(),Controls!#REF!+120))</f>
        <v>#REF!</v>
      </c>
      <c r="GW2490" s="9" t="e">
        <f ca="1">INDIRECT(ADDRESS(ROW(),Controls!#REF!+15))</f>
        <v>#REF!</v>
      </c>
      <c r="GX2490" s="9" t="e">
        <f ca="1">INDIRECT(ADDRESS(ROW(),Controls!#REF!+135))</f>
        <v>#REF!</v>
      </c>
      <c r="HJ2490" s="9" t="e">
        <f t="shared" ca="1" si="228"/>
        <v>#REF!</v>
      </c>
      <c r="HK2490" s="9" t="e">
        <f t="shared" ca="1" si="229"/>
        <v>#REF!</v>
      </c>
      <c r="HL2490" s="9" t="e">
        <f t="shared" ca="1" si="230"/>
        <v>#REF!</v>
      </c>
      <c r="HM2490" s="9" t="e">
        <f t="shared" ca="1" si="231"/>
        <v>#REF!</v>
      </c>
      <c r="HN2490" s="9" t="e">
        <f ca="1">SQRT($GS2490*(1-$GS2490/Controls!$D$15))</f>
        <v>#REF!</v>
      </c>
      <c r="HO2490" s="9" t="e">
        <f t="shared" ca="1" si="232"/>
        <v>#REF!</v>
      </c>
      <c r="HP2490" s="9" t="e">
        <f t="shared" ca="1" si="233"/>
        <v>#REF!</v>
      </c>
      <c r="HQ2490" s="9" t="e">
        <f ca="1">IF($GV2490=0,NA(),($GX2490*Controls!#REF!))</f>
        <v>#REF!</v>
      </c>
    </row>
    <row r="2491" spans="198:225" x14ac:dyDescent="0.25">
      <c r="GP2491" s="9" t="e">
        <f ca="1">INDIRECT(ADDRESS(ROW(),Controls!#REF!+30))</f>
        <v>#REF!</v>
      </c>
      <c r="GQ2491" s="9" t="e">
        <f ca="1">INDIRECT(ADDRESS(ROW(),Controls!#REF!+45))</f>
        <v>#REF!</v>
      </c>
      <c r="GR2491" s="9" t="e">
        <f ca="1">INDIRECT(ADDRESS(ROW(),Controls!#REF!+60))</f>
        <v>#REF!</v>
      </c>
      <c r="GS2491" s="9" t="e">
        <f ca="1">INDIRECT(ADDRESS(ROW(),Controls!#REF!+75))</f>
        <v>#REF!</v>
      </c>
      <c r="GT2491" s="9" t="e">
        <f ca="1">INDIRECT(ADDRESS(ROW(),Controls!#REF!+90))</f>
        <v>#REF!</v>
      </c>
      <c r="GU2491" s="9" t="e">
        <f ca="1">INDIRECT(ADDRESS(ROW(),Controls!#REF!+105))</f>
        <v>#REF!</v>
      </c>
      <c r="GV2491" s="9" t="e">
        <f ca="1">INDIRECT(ADDRESS(ROW(),Controls!#REF!+120))</f>
        <v>#REF!</v>
      </c>
      <c r="GW2491" s="9" t="e">
        <f ca="1">INDIRECT(ADDRESS(ROW(),Controls!#REF!+15))</f>
        <v>#REF!</v>
      </c>
      <c r="GX2491" s="9" t="e">
        <f ca="1">INDIRECT(ADDRESS(ROW(),Controls!#REF!+135))</f>
        <v>#REF!</v>
      </c>
      <c r="HJ2491" s="9" t="e">
        <f t="shared" ca="1" si="228"/>
        <v>#REF!</v>
      </c>
      <c r="HK2491" s="9" t="e">
        <f t="shared" ca="1" si="229"/>
        <v>#REF!</v>
      </c>
      <c r="HL2491" s="9" t="e">
        <f t="shared" ca="1" si="230"/>
        <v>#REF!</v>
      </c>
      <c r="HM2491" s="9" t="e">
        <f t="shared" ca="1" si="231"/>
        <v>#REF!</v>
      </c>
      <c r="HN2491" s="9" t="e">
        <f ca="1">SQRT($GS2491*(1-$GS2491/Controls!$D$15))</f>
        <v>#REF!</v>
      </c>
      <c r="HO2491" s="9" t="e">
        <f t="shared" ca="1" si="232"/>
        <v>#REF!</v>
      </c>
      <c r="HP2491" s="9" t="e">
        <f t="shared" ca="1" si="233"/>
        <v>#REF!</v>
      </c>
      <c r="HQ2491" s="9" t="e">
        <f ca="1">IF($GV2491=0,NA(),($GX2491*Controls!#REF!))</f>
        <v>#REF!</v>
      </c>
    </row>
    <row r="2492" spans="198:225" x14ac:dyDescent="0.25">
      <c r="GP2492" s="9" t="e">
        <f ca="1">INDIRECT(ADDRESS(ROW(),Controls!#REF!+30))</f>
        <v>#REF!</v>
      </c>
      <c r="GQ2492" s="9" t="e">
        <f ca="1">INDIRECT(ADDRESS(ROW(),Controls!#REF!+45))</f>
        <v>#REF!</v>
      </c>
      <c r="GR2492" s="9" t="e">
        <f ca="1">INDIRECT(ADDRESS(ROW(),Controls!#REF!+60))</f>
        <v>#REF!</v>
      </c>
      <c r="GS2492" s="9" t="e">
        <f ca="1">INDIRECT(ADDRESS(ROW(),Controls!#REF!+75))</f>
        <v>#REF!</v>
      </c>
      <c r="GT2492" s="9" t="e">
        <f ca="1">INDIRECT(ADDRESS(ROW(),Controls!#REF!+90))</f>
        <v>#REF!</v>
      </c>
      <c r="GU2492" s="9" t="e">
        <f ca="1">INDIRECT(ADDRESS(ROW(),Controls!#REF!+105))</f>
        <v>#REF!</v>
      </c>
      <c r="GV2492" s="9" t="e">
        <f ca="1">INDIRECT(ADDRESS(ROW(),Controls!#REF!+120))</f>
        <v>#REF!</v>
      </c>
      <c r="GW2492" s="9" t="e">
        <f ca="1">INDIRECT(ADDRESS(ROW(),Controls!#REF!+15))</f>
        <v>#REF!</v>
      </c>
      <c r="GX2492" s="9" t="e">
        <f ca="1">INDIRECT(ADDRESS(ROW(),Controls!#REF!+135))</f>
        <v>#REF!</v>
      </c>
      <c r="HJ2492" s="9" t="e">
        <f t="shared" ca="1" si="228"/>
        <v>#REF!</v>
      </c>
      <c r="HK2492" s="9" t="e">
        <f t="shared" ca="1" si="229"/>
        <v>#REF!</v>
      </c>
      <c r="HL2492" s="9" t="e">
        <f t="shared" ca="1" si="230"/>
        <v>#REF!</v>
      </c>
      <c r="HM2492" s="9" t="e">
        <f t="shared" ca="1" si="231"/>
        <v>#REF!</v>
      </c>
      <c r="HN2492" s="9" t="e">
        <f ca="1">SQRT($GS2492*(1-$GS2492/Controls!$D$15))</f>
        <v>#REF!</v>
      </c>
      <c r="HO2492" s="9" t="e">
        <f t="shared" ca="1" si="232"/>
        <v>#REF!</v>
      </c>
      <c r="HP2492" s="9" t="e">
        <f t="shared" ca="1" si="233"/>
        <v>#REF!</v>
      </c>
      <c r="HQ2492" s="9" t="e">
        <f ca="1">IF($GV2492=0,NA(),($GX2492*Controls!#REF!))</f>
        <v>#REF!</v>
      </c>
    </row>
    <row r="2493" spans="198:225" x14ac:dyDescent="0.25">
      <c r="GP2493" s="9" t="e">
        <f ca="1">INDIRECT(ADDRESS(ROW(),Controls!#REF!+30))</f>
        <v>#REF!</v>
      </c>
      <c r="GQ2493" s="9" t="e">
        <f ca="1">INDIRECT(ADDRESS(ROW(),Controls!#REF!+45))</f>
        <v>#REF!</v>
      </c>
      <c r="GR2493" s="9" t="e">
        <f ca="1">INDIRECT(ADDRESS(ROW(),Controls!#REF!+60))</f>
        <v>#REF!</v>
      </c>
      <c r="GS2493" s="9" t="e">
        <f ca="1">INDIRECT(ADDRESS(ROW(),Controls!#REF!+75))</f>
        <v>#REF!</v>
      </c>
      <c r="GT2493" s="9" t="e">
        <f ca="1">INDIRECT(ADDRESS(ROW(),Controls!#REF!+90))</f>
        <v>#REF!</v>
      </c>
      <c r="GU2493" s="9" t="e">
        <f ca="1">INDIRECT(ADDRESS(ROW(),Controls!#REF!+105))</f>
        <v>#REF!</v>
      </c>
      <c r="GV2493" s="9" t="e">
        <f ca="1">INDIRECT(ADDRESS(ROW(),Controls!#REF!+120))</f>
        <v>#REF!</v>
      </c>
      <c r="GW2493" s="9" t="e">
        <f ca="1">INDIRECT(ADDRESS(ROW(),Controls!#REF!+15))</f>
        <v>#REF!</v>
      </c>
      <c r="GX2493" s="9" t="e">
        <f ca="1">INDIRECT(ADDRESS(ROW(),Controls!#REF!+135))</f>
        <v>#REF!</v>
      </c>
      <c r="HJ2493" s="9" t="e">
        <f t="shared" ca="1" si="228"/>
        <v>#REF!</v>
      </c>
      <c r="HK2493" s="9" t="e">
        <f t="shared" ca="1" si="229"/>
        <v>#REF!</v>
      </c>
      <c r="HL2493" s="9" t="e">
        <f t="shared" ca="1" si="230"/>
        <v>#REF!</v>
      </c>
      <c r="HM2493" s="9" t="e">
        <f t="shared" ca="1" si="231"/>
        <v>#REF!</v>
      </c>
      <c r="HN2493" s="9" t="e">
        <f ca="1">SQRT($GS2493*(1-$GS2493/Controls!$D$15))</f>
        <v>#REF!</v>
      </c>
      <c r="HO2493" s="9" t="e">
        <f t="shared" ca="1" si="232"/>
        <v>#REF!</v>
      </c>
      <c r="HP2493" s="9" t="e">
        <f t="shared" ca="1" si="233"/>
        <v>#REF!</v>
      </c>
      <c r="HQ2493" s="9" t="e">
        <f ca="1">IF($GV2493=0,NA(),($GX2493*Controls!#REF!))</f>
        <v>#REF!</v>
      </c>
    </row>
    <row r="2494" spans="198:225" x14ac:dyDescent="0.25">
      <c r="GP2494" s="9" t="e">
        <f ca="1">INDIRECT(ADDRESS(ROW(),Controls!#REF!+30))</f>
        <v>#REF!</v>
      </c>
      <c r="GQ2494" s="9" t="e">
        <f ca="1">INDIRECT(ADDRESS(ROW(),Controls!#REF!+45))</f>
        <v>#REF!</v>
      </c>
      <c r="GR2494" s="9" t="e">
        <f ca="1">INDIRECT(ADDRESS(ROW(),Controls!#REF!+60))</f>
        <v>#REF!</v>
      </c>
      <c r="GS2494" s="9" t="e">
        <f ca="1">INDIRECT(ADDRESS(ROW(),Controls!#REF!+75))</f>
        <v>#REF!</v>
      </c>
      <c r="GT2494" s="9" t="e">
        <f ca="1">INDIRECT(ADDRESS(ROW(),Controls!#REF!+90))</f>
        <v>#REF!</v>
      </c>
      <c r="GU2494" s="9" t="e">
        <f ca="1">INDIRECT(ADDRESS(ROW(),Controls!#REF!+105))</f>
        <v>#REF!</v>
      </c>
      <c r="GV2494" s="9" t="e">
        <f ca="1">INDIRECT(ADDRESS(ROW(),Controls!#REF!+120))</f>
        <v>#REF!</v>
      </c>
      <c r="GW2494" s="9" t="e">
        <f ca="1">INDIRECT(ADDRESS(ROW(),Controls!#REF!+15))</f>
        <v>#REF!</v>
      </c>
      <c r="GX2494" s="9" t="e">
        <f ca="1">INDIRECT(ADDRESS(ROW(),Controls!#REF!+135))</f>
        <v>#REF!</v>
      </c>
      <c r="HJ2494" s="9" t="e">
        <f t="shared" ca="1" si="228"/>
        <v>#REF!</v>
      </c>
      <c r="HK2494" s="9" t="e">
        <f t="shared" ca="1" si="229"/>
        <v>#REF!</v>
      </c>
      <c r="HL2494" s="9" t="e">
        <f t="shared" ca="1" si="230"/>
        <v>#REF!</v>
      </c>
      <c r="HM2494" s="9" t="e">
        <f t="shared" ca="1" si="231"/>
        <v>#REF!</v>
      </c>
      <c r="HN2494" s="9" t="e">
        <f ca="1">SQRT($GS2494*(1-$GS2494/Controls!$D$15))</f>
        <v>#REF!</v>
      </c>
      <c r="HO2494" s="9" t="e">
        <f t="shared" ca="1" si="232"/>
        <v>#REF!</v>
      </c>
      <c r="HP2494" s="9" t="e">
        <f t="shared" ca="1" si="233"/>
        <v>#REF!</v>
      </c>
      <c r="HQ2494" s="9" t="e">
        <f ca="1">IF($GV2494=0,NA(),($GX2494*Controls!#REF!))</f>
        <v>#REF!</v>
      </c>
    </row>
    <row r="2495" spans="198:225" x14ac:dyDescent="0.25">
      <c r="GP2495" s="9" t="e">
        <f ca="1">INDIRECT(ADDRESS(ROW(),Controls!#REF!+30))</f>
        <v>#REF!</v>
      </c>
      <c r="GQ2495" s="9" t="e">
        <f ca="1">INDIRECT(ADDRESS(ROW(),Controls!#REF!+45))</f>
        <v>#REF!</v>
      </c>
      <c r="GR2495" s="9" t="e">
        <f ca="1">INDIRECT(ADDRESS(ROW(),Controls!#REF!+60))</f>
        <v>#REF!</v>
      </c>
      <c r="GS2495" s="9" t="e">
        <f ca="1">INDIRECT(ADDRESS(ROW(),Controls!#REF!+75))</f>
        <v>#REF!</v>
      </c>
      <c r="GT2495" s="9" t="e">
        <f ca="1">INDIRECT(ADDRESS(ROW(),Controls!#REF!+90))</f>
        <v>#REF!</v>
      </c>
      <c r="GU2495" s="9" t="e">
        <f ca="1">INDIRECT(ADDRESS(ROW(),Controls!#REF!+105))</f>
        <v>#REF!</v>
      </c>
      <c r="GV2495" s="9" t="e">
        <f ca="1">INDIRECT(ADDRESS(ROW(),Controls!#REF!+120))</f>
        <v>#REF!</v>
      </c>
      <c r="GW2495" s="9" t="e">
        <f ca="1">INDIRECT(ADDRESS(ROW(),Controls!#REF!+15))</f>
        <v>#REF!</v>
      </c>
      <c r="GX2495" s="9" t="e">
        <f ca="1">INDIRECT(ADDRESS(ROW(),Controls!#REF!+135))</f>
        <v>#REF!</v>
      </c>
      <c r="HJ2495" s="9" t="e">
        <f t="shared" ca="1" si="228"/>
        <v>#REF!</v>
      </c>
      <c r="HK2495" s="9" t="e">
        <f t="shared" ca="1" si="229"/>
        <v>#REF!</v>
      </c>
      <c r="HL2495" s="9" t="e">
        <f t="shared" ca="1" si="230"/>
        <v>#REF!</v>
      </c>
      <c r="HM2495" s="9" t="e">
        <f t="shared" ca="1" si="231"/>
        <v>#REF!</v>
      </c>
      <c r="HN2495" s="9" t="e">
        <f ca="1">SQRT($GS2495*(1-$GS2495/Controls!$D$15))</f>
        <v>#REF!</v>
      </c>
      <c r="HO2495" s="9" t="e">
        <f t="shared" ca="1" si="232"/>
        <v>#REF!</v>
      </c>
      <c r="HP2495" s="9" t="e">
        <f t="shared" ca="1" si="233"/>
        <v>#REF!</v>
      </c>
      <c r="HQ2495" s="9" t="e">
        <f ca="1">IF($GV2495=0,NA(),($GX2495*Controls!#REF!))</f>
        <v>#REF!</v>
      </c>
    </row>
    <row r="2496" spans="198:225" x14ac:dyDescent="0.25">
      <c r="GP2496" s="9" t="e">
        <f ca="1">INDIRECT(ADDRESS(ROW(),Controls!#REF!+30))</f>
        <v>#REF!</v>
      </c>
      <c r="GQ2496" s="9" t="e">
        <f ca="1">INDIRECT(ADDRESS(ROW(),Controls!#REF!+45))</f>
        <v>#REF!</v>
      </c>
      <c r="GR2496" s="9" t="e">
        <f ca="1">INDIRECT(ADDRESS(ROW(),Controls!#REF!+60))</f>
        <v>#REF!</v>
      </c>
      <c r="GS2496" s="9" t="e">
        <f ca="1">INDIRECT(ADDRESS(ROW(),Controls!#REF!+75))</f>
        <v>#REF!</v>
      </c>
      <c r="GT2496" s="9" t="e">
        <f ca="1">INDIRECT(ADDRESS(ROW(),Controls!#REF!+90))</f>
        <v>#REF!</v>
      </c>
      <c r="GU2496" s="9" t="e">
        <f ca="1">INDIRECT(ADDRESS(ROW(),Controls!#REF!+105))</f>
        <v>#REF!</v>
      </c>
      <c r="GV2496" s="9" t="e">
        <f ca="1">INDIRECT(ADDRESS(ROW(),Controls!#REF!+120))</f>
        <v>#REF!</v>
      </c>
      <c r="GW2496" s="9" t="e">
        <f ca="1">INDIRECT(ADDRESS(ROW(),Controls!#REF!+15))</f>
        <v>#REF!</v>
      </c>
      <c r="GX2496" s="9" t="e">
        <f ca="1">INDIRECT(ADDRESS(ROW(),Controls!#REF!+135))</f>
        <v>#REF!</v>
      </c>
      <c r="HJ2496" s="9" t="e">
        <f t="shared" ca="1" si="228"/>
        <v>#REF!</v>
      </c>
      <c r="HK2496" s="9" t="e">
        <f t="shared" ca="1" si="229"/>
        <v>#REF!</v>
      </c>
      <c r="HL2496" s="9" t="e">
        <f t="shared" ca="1" si="230"/>
        <v>#REF!</v>
      </c>
      <c r="HM2496" s="9" t="e">
        <f t="shared" ca="1" si="231"/>
        <v>#REF!</v>
      </c>
      <c r="HN2496" s="9" t="e">
        <f ca="1">SQRT($GS2496*(1-$GS2496/Controls!$D$15))</f>
        <v>#REF!</v>
      </c>
      <c r="HO2496" s="9" t="e">
        <f t="shared" ca="1" si="232"/>
        <v>#REF!</v>
      </c>
      <c r="HP2496" s="9" t="e">
        <f t="shared" ca="1" si="233"/>
        <v>#REF!</v>
      </c>
      <c r="HQ2496" s="9" t="e">
        <f ca="1">IF($GV2496=0,NA(),($GX2496*Controls!#REF!))</f>
        <v>#REF!</v>
      </c>
    </row>
    <row r="2497" spans="198:225" x14ac:dyDescent="0.25">
      <c r="GP2497" s="9" t="e">
        <f ca="1">INDIRECT(ADDRESS(ROW(),Controls!#REF!+30))</f>
        <v>#REF!</v>
      </c>
      <c r="GQ2497" s="9" t="e">
        <f ca="1">INDIRECT(ADDRESS(ROW(),Controls!#REF!+45))</f>
        <v>#REF!</v>
      </c>
      <c r="GR2497" s="9" t="e">
        <f ca="1">INDIRECT(ADDRESS(ROW(),Controls!#REF!+60))</f>
        <v>#REF!</v>
      </c>
      <c r="GS2497" s="9" t="e">
        <f ca="1">INDIRECT(ADDRESS(ROW(),Controls!#REF!+75))</f>
        <v>#REF!</v>
      </c>
      <c r="GT2497" s="9" t="e">
        <f ca="1">INDIRECT(ADDRESS(ROW(),Controls!#REF!+90))</f>
        <v>#REF!</v>
      </c>
      <c r="GU2497" s="9" t="e">
        <f ca="1">INDIRECT(ADDRESS(ROW(),Controls!#REF!+105))</f>
        <v>#REF!</v>
      </c>
      <c r="GV2497" s="9" t="e">
        <f ca="1">INDIRECT(ADDRESS(ROW(),Controls!#REF!+120))</f>
        <v>#REF!</v>
      </c>
      <c r="GW2497" s="9" t="e">
        <f ca="1">INDIRECT(ADDRESS(ROW(),Controls!#REF!+15))</f>
        <v>#REF!</v>
      </c>
      <c r="GX2497" s="9" t="e">
        <f ca="1">INDIRECT(ADDRESS(ROW(),Controls!#REF!+135))</f>
        <v>#REF!</v>
      </c>
      <c r="HJ2497" s="9" t="e">
        <f t="shared" ref="HJ2497:HJ2560" ca="1" si="234">IF($GV2497=0,NA(),MAX($GP2497,0.01)/$GQ2497)</f>
        <v>#REF!</v>
      </c>
      <c r="HK2497" s="9" t="e">
        <f t="shared" ref="HK2497:HK2560" ca="1" si="235">IF($GV2497=0,NA(),($GP2497-$GQ2497)/$GV2497)</f>
        <v>#REF!</v>
      </c>
      <c r="HL2497" s="9" t="e">
        <f t="shared" ref="HL2497:HL2560" ca="1" si="236">IF($GV2497=0,NA(),MAX($GU2497/$GT2497,0.01))</f>
        <v>#REF!</v>
      </c>
      <c r="HM2497" s="9" t="e">
        <f t="shared" ref="HM2497:HM2560" ca="1" si="237">IF($GV2497=0,NA(),($GU2497-$GT2497)/$GV2497)</f>
        <v>#REF!</v>
      </c>
      <c r="HN2497" s="9" t="e">
        <f ca="1">SQRT($GS2497*(1-$GS2497/Controls!$D$15))</f>
        <v>#REF!</v>
      </c>
      <c r="HO2497" s="9" t="e">
        <f t="shared" ref="HO2497:HO2560" ca="1" si="238">IF($HN2497=0,0,$GR2497/$HN2497)</f>
        <v>#REF!</v>
      </c>
      <c r="HP2497" s="9" t="e">
        <f t="shared" ref="HP2497:HP2560" ca="1" si="239">IF($GV2497=0,NA(),$GW2497/$GV2497)</f>
        <v>#REF!</v>
      </c>
      <c r="HQ2497" s="9" t="e">
        <f ca="1">IF($GV2497=0,NA(),($GX2497*Controls!#REF!))</f>
        <v>#REF!</v>
      </c>
    </row>
    <row r="2498" spans="198:225" x14ac:dyDescent="0.25">
      <c r="GP2498" s="9" t="e">
        <f ca="1">INDIRECT(ADDRESS(ROW(),Controls!#REF!+30))</f>
        <v>#REF!</v>
      </c>
      <c r="GQ2498" s="9" t="e">
        <f ca="1">INDIRECT(ADDRESS(ROW(),Controls!#REF!+45))</f>
        <v>#REF!</v>
      </c>
      <c r="GR2498" s="9" t="e">
        <f ca="1">INDIRECT(ADDRESS(ROW(),Controls!#REF!+60))</f>
        <v>#REF!</v>
      </c>
      <c r="GS2498" s="9" t="e">
        <f ca="1">INDIRECT(ADDRESS(ROW(),Controls!#REF!+75))</f>
        <v>#REF!</v>
      </c>
      <c r="GT2498" s="9" t="e">
        <f ca="1">INDIRECT(ADDRESS(ROW(),Controls!#REF!+90))</f>
        <v>#REF!</v>
      </c>
      <c r="GU2498" s="9" t="e">
        <f ca="1">INDIRECT(ADDRESS(ROW(),Controls!#REF!+105))</f>
        <v>#REF!</v>
      </c>
      <c r="GV2498" s="9" t="e">
        <f ca="1">INDIRECT(ADDRESS(ROW(),Controls!#REF!+120))</f>
        <v>#REF!</v>
      </c>
      <c r="GW2498" s="9" t="e">
        <f ca="1">INDIRECT(ADDRESS(ROW(),Controls!#REF!+15))</f>
        <v>#REF!</v>
      </c>
      <c r="GX2498" s="9" t="e">
        <f ca="1">INDIRECT(ADDRESS(ROW(),Controls!#REF!+135))</f>
        <v>#REF!</v>
      </c>
      <c r="HJ2498" s="9" t="e">
        <f t="shared" ca="1" si="234"/>
        <v>#REF!</v>
      </c>
      <c r="HK2498" s="9" t="e">
        <f t="shared" ca="1" si="235"/>
        <v>#REF!</v>
      </c>
      <c r="HL2498" s="9" t="e">
        <f t="shared" ca="1" si="236"/>
        <v>#REF!</v>
      </c>
      <c r="HM2498" s="9" t="e">
        <f t="shared" ca="1" si="237"/>
        <v>#REF!</v>
      </c>
      <c r="HN2498" s="9" t="e">
        <f ca="1">SQRT($GS2498*(1-$GS2498/Controls!$D$15))</f>
        <v>#REF!</v>
      </c>
      <c r="HO2498" s="9" t="e">
        <f t="shared" ca="1" si="238"/>
        <v>#REF!</v>
      </c>
      <c r="HP2498" s="9" t="e">
        <f t="shared" ca="1" si="239"/>
        <v>#REF!</v>
      </c>
      <c r="HQ2498" s="9" t="e">
        <f ca="1">IF($GV2498=0,NA(),($GX2498*Controls!#REF!))</f>
        <v>#REF!</v>
      </c>
    </row>
    <row r="2499" spans="198:225" x14ac:dyDescent="0.25">
      <c r="GP2499" s="9" t="e">
        <f ca="1">INDIRECT(ADDRESS(ROW(),Controls!#REF!+30))</f>
        <v>#REF!</v>
      </c>
      <c r="GQ2499" s="9" t="e">
        <f ca="1">INDIRECT(ADDRESS(ROW(),Controls!#REF!+45))</f>
        <v>#REF!</v>
      </c>
      <c r="GR2499" s="9" t="e">
        <f ca="1">INDIRECT(ADDRESS(ROW(),Controls!#REF!+60))</f>
        <v>#REF!</v>
      </c>
      <c r="GS2499" s="9" t="e">
        <f ca="1">INDIRECT(ADDRESS(ROW(),Controls!#REF!+75))</f>
        <v>#REF!</v>
      </c>
      <c r="GT2499" s="9" t="e">
        <f ca="1">INDIRECT(ADDRESS(ROW(),Controls!#REF!+90))</f>
        <v>#REF!</v>
      </c>
      <c r="GU2499" s="9" t="e">
        <f ca="1">INDIRECT(ADDRESS(ROW(),Controls!#REF!+105))</f>
        <v>#REF!</v>
      </c>
      <c r="GV2499" s="9" t="e">
        <f ca="1">INDIRECT(ADDRESS(ROW(),Controls!#REF!+120))</f>
        <v>#REF!</v>
      </c>
      <c r="GW2499" s="9" t="e">
        <f ca="1">INDIRECT(ADDRESS(ROW(),Controls!#REF!+15))</f>
        <v>#REF!</v>
      </c>
      <c r="GX2499" s="9" t="e">
        <f ca="1">INDIRECT(ADDRESS(ROW(),Controls!#REF!+135))</f>
        <v>#REF!</v>
      </c>
      <c r="HJ2499" s="9" t="e">
        <f t="shared" ca="1" si="234"/>
        <v>#REF!</v>
      </c>
      <c r="HK2499" s="9" t="e">
        <f t="shared" ca="1" si="235"/>
        <v>#REF!</v>
      </c>
      <c r="HL2499" s="9" t="e">
        <f t="shared" ca="1" si="236"/>
        <v>#REF!</v>
      </c>
      <c r="HM2499" s="9" t="e">
        <f t="shared" ca="1" si="237"/>
        <v>#REF!</v>
      </c>
      <c r="HN2499" s="9" t="e">
        <f ca="1">SQRT($GS2499*(1-$GS2499/Controls!$D$15))</f>
        <v>#REF!</v>
      </c>
      <c r="HO2499" s="9" t="e">
        <f t="shared" ca="1" si="238"/>
        <v>#REF!</v>
      </c>
      <c r="HP2499" s="9" t="e">
        <f t="shared" ca="1" si="239"/>
        <v>#REF!</v>
      </c>
      <c r="HQ2499" s="9" t="e">
        <f ca="1">IF($GV2499=0,NA(),($GX2499*Controls!#REF!))</f>
        <v>#REF!</v>
      </c>
    </row>
    <row r="2500" spans="198:225" x14ac:dyDescent="0.25">
      <c r="GP2500" s="9" t="e">
        <f ca="1">INDIRECT(ADDRESS(ROW(),Controls!#REF!+30))</f>
        <v>#REF!</v>
      </c>
      <c r="GQ2500" s="9" t="e">
        <f ca="1">INDIRECT(ADDRESS(ROW(),Controls!#REF!+45))</f>
        <v>#REF!</v>
      </c>
      <c r="GR2500" s="9" t="e">
        <f ca="1">INDIRECT(ADDRESS(ROW(),Controls!#REF!+60))</f>
        <v>#REF!</v>
      </c>
      <c r="GS2500" s="9" t="e">
        <f ca="1">INDIRECT(ADDRESS(ROW(),Controls!#REF!+75))</f>
        <v>#REF!</v>
      </c>
      <c r="GT2500" s="9" t="e">
        <f ca="1">INDIRECT(ADDRESS(ROW(),Controls!#REF!+90))</f>
        <v>#REF!</v>
      </c>
      <c r="GU2500" s="9" t="e">
        <f ca="1">INDIRECT(ADDRESS(ROW(),Controls!#REF!+105))</f>
        <v>#REF!</v>
      </c>
      <c r="GV2500" s="9" t="e">
        <f ca="1">INDIRECT(ADDRESS(ROW(),Controls!#REF!+120))</f>
        <v>#REF!</v>
      </c>
      <c r="GW2500" s="9" t="e">
        <f ca="1">INDIRECT(ADDRESS(ROW(),Controls!#REF!+15))</f>
        <v>#REF!</v>
      </c>
      <c r="GX2500" s="9" t="e">
        <f ca="1">INDIRECT(ADDRESS(ROW(),Controls!#REF!+135))</f>
        <v>#REF!</v>
      </c>
      <c r="HJ2500" s="9" t="e">
        <f t="shared" ca="1" si="234"/>
        <v>#REF!</v>
      </c>
      <c r="HK2500" s="9" t="e">
        <f t="shared" ca="1" si="235"/>
        <v>#REF!</v>
      </c>
      <c r="HL2500" s="9" t="e">
        <f t="shared" ca="1" si="236"/>
        <v>#REF!</v>
      </c>
      <c r="HM2500" s="9" t="e">
        <f t="shared" ca="1" si="237"/>
        <v>#REF!</v>
      </c>
      <c r="HN2500" s="9" t="e">
        <f ca="1">SQRT($GS2500*(1-$GS2500/Controls!$D$15))</f>
        <v>#REF!</v>
      </c>
      <c r="HO2500" s="9" t="e">
        <f t="shared" ca="1" si="238"/>
        <v>#REF!</v>
      </c>
      <c r="HP2500" s="9" t="e">
        <f t="shared" ca="1" si="239"/>
        <v>#REF!</v>
      </c>
      <c r="HQ2500" s="9" t="e">
        <f ca="1">IF($GV2500=0,NA(),($GX2500*Controls!#REF!))</f>
        <v>#REF!</v>
      </c>
    </row>
    <row r="2501" spans="198:225" x14ac:dyDescent="0.25">
      <c r="GP2501" s="9" t="e">
        <f ca="1">INDIRECT(ADDRESS(ROW(),Controls!#REF!+30))</f>
        <v>#REF!</v>
      </c>
      <c r="GQ2501" s="9" t="e">
        <f ca="1">INDIRECT(ADDRESS(ROW(),Controls!#REF!+45))</f>
        <v>#REF!</v>
      </c>
      <c r="GR2501" s="9" t="e">
        <f ca="1">INDIRECT(ADDRESS(ROW(),Controls!#REF!+60))</f>
        <v>#REF!</v>
      </c>
      <c r="GS2501" s="9" t="e">
        <f ca="1">INDIRECT(ADDRESS(ROW(),Controls!#REF!+75))</f>
        <v>#REF!</v>
      </c>
      <c r="GT2501" s="9" t="e">
        <f ca="1">INDIRECT(ADDRESS(ROW(),Controls!#REF!+90))</f>
        <v>#REF!</v>
      </c>
      <c r="GU2501" s="9" t="e">
        <f ca="1">INDIRECT(ADDRESS(ROW(),Controls!#REF!+105))</f>
        <v>#REF!</v>
      </c>
      <c r="GV2501" s="9" t="e">
        <f ca="1">INDIRECT(ADDRESS(ROW(),Controls!#REF!+120))</f>
        <v>#REF!</v>
      </c>
      <c r="GW2501" s="9" t="e">
        <f ca="1">INDIRECT(ADDRESS(ROW(),Controls!#REF!+15))</f>
        <v>#REF!</v>
      </c>
      <c r="GX2501" s="9" t="e">
        <f ca="1">INDIRECT(ADDRESS(ROW(),Controls!#REF!+135))</f>
        <v>#REF!</v>
      </c>
      <c r="HJ2501" s="9" t="e">
        <f t="shared" ca="1" si="234"/>
        <v>#REF!</v>
      </c>
      <c r="HK2501" s="9" t="e">
        <f t="shared" ca="1" si="235"/>
        <v>#REF!</v>
      </c>
      <c r="HL2501" s="9" t="e">
        <f t="shared" ca="1" si="236"/>
        <v>#REF!</v>
      </c>
      <c r="HM2501" s="9" t="e">
        <f t="shared" ca="1" si="237"/>
        <v>#REF!</v>
      </c>
      <c r="HN2501" s="9" t="e">
        <f ca="1">SQRT($GS2501*(1-$GS2501/Controls!$D$15))</f>
        <v>#REF!</v>
      </c>
      <c r="HO2501" s="9" t="e">
        <f t="shared" ca="1" si="238"/>
        <v>#REF!</v>
      </c>
      <c r="HP2501" s="9" t="e">
        <f t="shared" ca="1" si="239"/>
        <v>#REF!</v>
      </c>
      <c r="HQ2501" s="9" t="e">
        <f ca="1">IF($GV2501=0,NA(),($GX2501*Controls!#REF!))</f>
        <v>#REF!</v>
      </c>
    </row>
    <row r="2502" spans="198:225" x14ac:dyDescent="0.25">
      <c r="GP2502" s="9" t="e">
        <f ca="1">INDIRECT(ADDRESS(ROW(),Controls!#REF!+30))</f>
        <v>#REF!</v>
      </c>
      <c r="GQ2502" s="9" t="e">
        <f ca="1">INDIRECT(ADDRESS(ROW(),Controls!#REF!+45))</f>
        <v>#REF!</v>
      </c>
      <c r="GR2502" s="9" t="e">
        <f ca="1">INDIRECT(ADDRESS(ROW(),Controls!#REF!+60))</f>
        <v>#REF!</v>
      </c>
      <c r="GS2502" s="9" t="e">
        <f ca="1">INDIRECT(ADDRESS(ROW(),Controls!#REF!+75))</f>
        <v>#REF!</v>
      </c>
      <c r="GT2502" s="9" t="e">
        <f ca="1">INDIRECT(ADDRESS(ROW(),Controls!#REF!+90))</f>
        <v>#REF!</v>
      </c>
      <c r="GU2502" s="9" t="e">
        <f ca="1">INDIRECT(ADDRESS(ROW(),Controls!#REF!+105))</f>
        <v>#REF!</v>
      </c>
      <c r="GV2502" s="9" t="e">
        <f ca="1">INDIRECT(ADDRESS(ROW(),Controls!#REF!+120))</f>
        <v>#REF!</v>
      </c>
      <c r="GW2502" s="9" t="e">
        <f ca="1">INDIRECT(ADDRESS(ROW(),Controls!#REF!+15))</f>
        <v>#REF!</v>
      </c>
      <c r="GX2502" s="9" t="e">
        <f ca="1">INDIRECT(ADDRESS(ROW(),Controls!#REF!+135))</f>
        <v>#REF!</v>
      </c>
      <c r="HJ2502" s="9" t="e">
        <f t="shared" ca="1" si="234"/>
        <v>#REF!</v>
      </c>
      <c r="HK2502" s="9" t="e">
        <f t="shared" ca="1" si="235"/>
        <v>#REF!</v>
      </c>
      <c r="HL2502" s="9" t="e">
        <f t="shared" ca="1" si="236"/>
        <v>#REF!</v>
      </c>
      <c r="HM2502" s="9" t="e">
        <f t="shared" ca="1" si="237"/>
        <v>#REF!</v>
      </c>
      <c r="HN2502" s="9" t="e">
        <f ca="1">SQRT($GS2502*(1-$GS2502/Controls!$D$15))</f>
        <v>#REF!</v>
      </c>
      <c r="HO2502" s="9" t="e">
        <f t="shared" ca="1" si="238"/>
        <v>#REF!</v>
      </c>
      <c r="HP2502" s="9" t="e">
        <f t="shared" ca="1" si="239"/>
        <v>#REF!</v>
      </c>
      <c r="HQ2502" s="9" t="e">
        <f ca="1">IF($GV2502=0,NA(),($GX2502*Controls!#REF!))</f>
        <v>#REF!</v>
      </c>
    </row>
    <row r="2503" spans="198:225" x14ac:dyDescent="0.25">
      <c r="GP2503" s="9" t="e">
        <f ca="1">INDIRECT(ADDRESS(ROW(),Controls!#REF!+30))</f>
        <v>#REF!</v>
      </c>
      <c r="GQ2503" s="9" t="e">
        <f ca="1">INDIRECT(ADDRESS(ROW(),Controls!#REF!+45))</f>
        <v>#REF!</v>
      </c>
      <c r="GR2503" s="9" t="e">
        <f ca="1">INDIRECT(ADDRESS(ROW(),Controls!#REF!+60))</f>
        <v>#REF!</v>
      </c>
      <c r="GS2503" s="9" t="e">
        <f ca="1">INDIRECT(ADDRESS(ROW(),Controls!#REF!+75))</f>
        <v>#REF!</v>
      </c>
      <c r="GT2503" s="9" t="e">
        <f ca="1">INDIRECT(ADDRESS(ROW(),Controls!#REF!+90))</f>
        <v>#REF!</v>
      </c>
      <c r="GU2503" s="9" t="e">
        <f ca="1">INDIRECT(ADDRESS(ROW(),Controls!#REF!+105))</f>
        <v>#REF!</v>
      </c>
      <c r="GV2503" s="9" t="e">
        <f ca="1">INDIRECT(ADDRESS(ROW(),Controls!#REF!+120))</f>
        <v>#REF!</v>
      </c>
      <c r="GW2503" s="9" t="e">
        <f ca="1">INDIRECT(ADDRESS(ROW(),Controls!#REF!+15))</f>
        <v>#REF!</v>
      </c>
      <c r="GX2503" s="9" t="e">
        <f ca="1">INDIRECT(ADDRESS(ROW(),Controls!#REF!+135))</f>
        <v>#REF!</v>
      </c>
      <c r="HJ2503" s="9" t="e">
        <f t="shared" ca="1" si="234"/>
        <v>#REF!</v>
      </c>
      <c r="HK2503" s="9" t="e">
        <f t="shared" ca="1" si="235"/>
        <v>#REF!</v>
      </c>
      <c r="HL2503" s="9" t="e">
        <f t="shared" ca="1" si="236"/>
        <v>#REF!</v>
      </c>
      <c r="HM2503" s="9" t="e">
        <f t="shared" ca="1" si="237"/>
        <v>#REF!</v>
      </c>
      <c r="HN2503" s="9" t="e">
        <f ca="1">SQRT($GS2503*(1-$GS2503/Controls!$D$15))</f>
        <v>#REF!</v>
      </c>
      <c r="HO2503" s="9" t="e">
        <f t="shared" ca="1" si="238"/>
        <v>#REF!</v>
      </c>
      <c r="HP2503" s="9" t="e">
        <f t="shared" ca="1" si="239"/>
        <v>#REF!</v>
      </c>
      <c r="HQ2503" s="9" t="e">
        <f ca="1">IF($GV2503=0,NA(),($GX2503*Controls!#REF!))</f>
        <v>#REF!</v>
      </c>
    </row>
    <row r="2504" spans="198:225" x14ac:dyDescent="0.25">
      <c r="GP2504" s="9" t="e">
        <f ca="1">INDIRECT(ADDRESS(ROW(),Controls!#REF!+30))</f>
        <v>#REF!</v>
      </c>
      <c r="GQ2504" s="9" t="e">
        <f ca="1">INDIRECT(ADDRESS(ROW(),Controls!#REF!+45))</f>
        <v>#REF!</v>
      </c>
      <c r="GR2504" s="9" t="e">
        <f ca="1">INDIRECT(ADDRESS(ROW(),Controls!#REF!+60))</f>
        <v>#REF!</v>
      </c>
      <c r="GS2504" s="9" t="e">
        <f ca="1">INDIRECT(ADDRESS(ROW(),Controls!#REF!+75))</f>
        <v>#REF!</v>
      </c>
      <c r="GT2504" s="9" t="e">
        <f ca="1">INDIRECT(ADDRESS(ROW(),Controls!#REF!+90))</f>
        <v>#REF!</v>
      </c>
      <c r="GU2504" s="9" t="e">
        <f ca="1">INDIRECT(ADDRESS(ROW(),Controls!#REF!+105))</f>
        <v>#REF!</v>
      </c>
      <c r="GV2504" s="9" t="e">
        <f ca="1">INDIRECT(ADDRESS(ROW(),Controls!#REF!+120))</f>
        <v>#REF!</v>
      </c>
      <c r="GW2504" s="9" t="e">
        <f ca="1">INDIRECT(ADDRESS(ROW(),Controls!#REF!+15))</f>
        <v>#REF!</v>
      </c>
      <c r="GX2504" s="9" t="e">
        <f ca="1">INDIRECT(ADDRESS(ROW(),Controls!#REF!+135))</f>
        <v>#REF!</v>
      </c>
      <c r="HJ2504" s="9" t="e">
        <f t="shared" ca="1" si="234"/>
        <v>#REF!</v>
      </c>
      <c r="HK2504" s="9" t="e">
        <f t="shared" ca="1" si="235"/>
        <v>#REF!</v>
      </c>
      <c r="HL2504" s="9" t="e">
        <f t="shared" ca="1" si="236"/>
        <v>#REF!</v>
      </c>
      <c r="HM2504" s="9" t="e">
        <f t="shared" ca="1" si="237"/>
        <v>#REF!</v>
      </c>
      <c r="HN2504" s="9" t="e">
        <f ca="1">SQRT($GS2504*(1-$GS2504/Controls!$D$15))</f>
        <v>#REF!</v>
      </c>
      <c r="HO2504" s="9" t="e">
        <f t="shared" ca="1" si="238"/>
        <v>#REF!</v>
      </c>
      <c r="HP2504" s="9" t="e">
        <f t="shared" ca="1" si="239"/>
        <v>#REF!</v>
      </c>
      <c r="HQ2504" s="9" t="e">
        <f ca="1">IF($GV2504=0,NA(),($GX2504*Controls!#REF!))</f>
        <v>#REF!</v>
      </c>
    </row>
    <row r="2505" spans="198:225" x14ac:dyDescent="0.25">
      <c r="GP2505" s="9" t="e">
        <f ca="1">INDIRECT(ADDRESS(ROW(),Controls!#REF!+30))</f>
        <v>#REF!</v>
      </c>
      <c r="GQ2505" s="9" t="e">
        <f ca="1">INDIRECT(ADDRESS(ROW(),Controls!#REF!+45))</f>
        <v>#REF!</v>
      </c>
      <c r="GR2505" s="9" t="e">
        <f ca="1">INDIRECT(ADDRESS(ROW(),Controls!#REF!+60))</f>
        <v>#REF!</v>
      </c>
      <c r="GS2505" s="9" t="e">
        <f ca="1">INDIRECT(ADDRESS(ROW(),Controls!#REF!+75))</f>
        <v>#REF!</v>
      </c>
      <c r="GT2505" s="9" t="e">
        <f ca="1">INDIRECT(ADDRESS(ROW(),Controls!#REF!+90))</f>
        <v>#REF!</v>
      </c>
      <c r="GU2505" s="9" t="e">
        <f ca="1">INDIRECT(ADDRESS(ROW(),Controls!#REF!+105))</f>
        <v>#REF!</v>
      </c>
      <c r="GV2505" s="9" t="e">
        <f ca="1">INDIRECT(ADDRESS(ROW(),Controls!#REF!+120))</f>
        <v>#REF!</v>
      </c>
      <c r="GW2505" s="9" t="e">
        <f ca="1">INDIRECT(ADDRESS(ROW(),Controls!#REF!+15))</f>
        <v>#REF!</v>
      </c>
      <c r="GX2505" s="9" t="e">
        <f ca="1">INDIRECT(ADDRESS(ROW(),Controls!#REF!+135))</f>
        <v>#REF!</v>
      </c>
      <c r="HJ2505" s="9" t="e">
        <f t="shared" ca="1" si="234"/>
        <v>#REF!</v>
      </c>
      <c r="HK2505" s="9" t="e">
        <f t="shared" ca="1" si="235"/>
        <v>#REF!</v>
      </c>
      <c r="HL2505" s="9" t="e">
        <f t="shared" ca="1" si="236"/>
        <v>#REF!</v>
      </c>
      <c r="HM2505" s="9" t="e">
        <f t="shared" ca="1" si="237"/>
        <v>#REF!</v>
      </c>
      <c r="HN2505" s="9" t="e">
        <f ca="1">SQRT($GS2505*(1-$GS2505/Controls!$D$15))</f>
        <v>#REF!</v>
      </c>
      <c r="HO2505" s="9" t="e">
        <f t="shared" ca="1" si="238"/>
        <v>#REF!</v>
      </c>
      <c r="HP2505" s="9" t="e">
        <f t="shared" ca="1" si="239"/>
        <v>#REF!</v>
      </c>
      <c r="HQ2505" s="9" t="e">
        <f ca="1">IF($GV2505=0,NA(),($GX2505*Controls!#REF!))</f>
        <v>#REF!</v>
      </c>
    </row>
    <row r="2506" spans="198:225" x14ac:dyDescent="0.25">
      <c r="GP2506" s="9" t="e">
        <f ca="1">INDIRECT(ADDRESS(ROW(),Controls!#REF!+30))</f>
        <v>#REF!</v>
      </c>
      <c r="GQ2506" s="9" t="e">
        <f ca="1">INDIRECT(ADDRESS(ROW(),Controls!#REF!+45))</f>
        <v>#REF!</v>
      </c>
      <c r="GR2506" s="9" t="e">
        <f ca="1">INDIRECT(ADDRESS(ROW(),Controls!#REF!+60))</f>
        <v>#REF!</v>
      </c>
      <c r="GS2506" s="9" t="e">
        <f ca="1">INDIRECT(ADDRESS(ROW(),Controls!#REF!+75))</f>
        <v>#REF!</v>
      </c>
      <c r="GT2506" s="9" t="e">
        <f ca="1">INDIRECT(ADDRESS(ROW(),Controls!#REF!+90))</f>
        <v>#REF!</v>
      </c>
      <c r="GU2506" s="9" t="e">
        <f ca="1">INDIRECT(ADDRESS(ROW(),Controls!#REF!+105))</f>
        <v>#REF!</v>
      </c>
      <c r="GV2506" s="9" t="e">
        <f ca="1">INDIRECT(ADDRESS(ROW(),Controls!#REF!+120))</f>
        <v>#REF!</v>
      </c>
      <c r="GW2506" s="9" t="e">
        <f ca="1">INDIRECT(ADDRESS(ROW(),Controls!#REF!+15))</f>
        <v>#REF!</v>
      </c>
      <c r="GX2506" s="9" t="e">
        <f ca="1">INDIRECT(ADDRESS(ROW(),Controls!#REF!+135))</f>
        <v>#REF!</v>
      </c>
      <c r="HJ2506" s="9" t="e">
        <f t="shared" ca="1" si="234"/>
        <v>#REF!</v>
      </c>
      <c r="HK2506" s="9" t="e">
        <f t="shared" ca="1" si="235"/>
        <v>#REF!</v>
      </c>
      <c r="HL2506" s="9" t="e">
        <f t="shared" ca="1" si="236"/>
        <v>#REF!</v>
      </c>
      <c r="HM2506" s="9" t="e">
        <f t="shared" ca="1" si="237"/>
        <v>#REF!</v>
      </c>
      <c r="HN2506" s="9" t="e">
        <f ca="1">SQRT($GS2506*(1-$GS2506/Controls!$D$15))</f>
        <v>#REF!</v>
      </c>
      <c r="HO2506" s="9" t="e">
        <f t="shared" ca="1" si="238"/>
        <v>#REF!</v>
      </c>
      <c r="HP2506" s="9" t="e">
        <f t="shared" ca="1" si="239"/>
        <v>#REF!</v>
      </c>
      <c r="HQ2506" s="9" t="e">
        <f ca="1">IF($GV2506=0,NA(),($GX2506*Controls!#REF!))</f>
        <v>#REF!</v>
      </c>
    </row>
    <row r="2507" spans="198:225" x14ac:dyDescent="0.25">
      <c r="GP2507" s="9" t="e">
        <f ca="1">INDIRECT(ADDRESS(ROW(),Controls!#REF!+30))</f>
        <v>#REF!</v>
      </c>
      <c r="GQ2507" s="9" t="e">
        <f ca="1">INDIRECT(ADDRESS(ROW(),Controls!#REF!+45))</f>
        <v>#REF!</v>
      </c>
      <c r="GR2507" s="9" t="e">
        <f ca="1">INDIRECT(ADDRESS(ROW(),Controls!#REF!+60))</f>
        <v>#REF!</v>
      </c>
      <c r="GS2507" s="9" t="e">
        <f ca="1">INDIRECT(ADDRESS(ROW(),Controls!#REF!+75))</f>
        <v>#REF!</v>
      </c>
      <c r="GT2507" s="9" t="e">
        <f ca="1">INDIRECT(ADDRESS(ROW(),Controls!#REF!+90))</f>
        <v>#REF!</v>
      </c>
      <c r="GU2507" s="9" t="e">
        <f ca="1">INDIRECT(ADDRESS(ROW(),Controls!#REF!+105))</f>
        <v>#REF!</v>
      </c>
      <c r="GV2507" s="9" t="e">
        <f ca="1">INDIRECT(ADDRESS(ROW(),Controls!#REF!+120))</f>
        <v>#REF!</v>
      </c>
      <c r="GW2507" s="9" t="e">
        <f ca="1">INDIRECT(ADDRESS(ROW(),Controls!#REF!+15))</f>
        <v>#REF!</v>
      </c>
      <c r="GX2507" s="9" t="e">
        <f ca="1">INDIRECT(ADDRESS(ROW(),Controls!#REF!+135))</f>
        <v>#REF!</v>
      </c>
      <c r="HJ2507" s="9" t="e">
        <f t="shared" ca="1" si="234"/>
        <v>#REF!</v>
      </c>
      <c r="HK2507" s="9" t="e">
        <f t="shared" ca="1" si="235"/>
        <v>#REF!</v>
      </c>
      <c r="HL2507" s="9" t="e">
        <f t="shared" ca="1" si="236"/>
        <v>#REF!</v>
      </c>
      <c r="HM2507" s="9" t="e">
        <f t="shared" ca="1" si="237"/>
        <v>#REF!</v>
      </c>
      <c r="HN2507" s="9" t="e">
        <f ca="1">SQRT($GS2507*(1-$GS2507/Controls!$D$15))</f>
        <v>#REF!</v>
      </c>
      <c r="HO2507" s="9" t="e">
        <f t="shared" ca="1" si="238"/>
        <v>#REF!</v>
      </c>
      <c r="HP2507" s="9" t="e">
        <f t="shared" ca="1" si="239"/>
        <v>#REF!</v>
      </c>
      <c r="HQ2507" s="9" t="e">
        <f ca="1">IF($GV2507=0,NA(),($GX2507*Controls!#REF!))</f>
        <v>#REF!</v>
      </c>
    </row>
    <row r="2508" spans="198:225" x14ac:dyDescent="0.25">
      <c r="GP2508" s="9" t="e">
        <f ca="1">INDIRECT(ADDRESS(ROW(),Controls!#REF!+30))</f>
        <v>#REF!</v>
      </c>
      <c r="GQ2508" s="9" t="e">
        <f ca="1">INDIRECT(ADDRESS(ROW(),Controls!#REF!+45))</f>
        <v>#REF!</v>
      </c>
      <c r="GR2508" s="9" t="e">
        <f ca="1">INDIRECT(ADDRESS(ROW(),Controls!#REF!+60))</f>
        <v>#REF!</v>
      </c>
      <c r="GS2508" s="9" t="e">
        <f ca="1">INDIRECT(ADDRESS(ROW(),Controls!#REF!+75))</f>
        <v>#REF!</v>
      </c>
      <c r="GT2508" s="9" t="e">
        <f ca="1">INDIRECT(ADDRESS(ROW(),Controls!#REF!+90))</f>
        <v>#REF!</v>
      </c>
      <c r="GU2508" s="9" t="e">
        <f ca="1">INDIRECT(ADDRESS(ROW(),Controls!#REF!+105))</f>
        <v>#REF!</v>
      </c>
      <c r="GV2508" s="9" t="e">
        <f ca="1">INDIRECT(ADDRESS(ROW(),Controls!#REF!+120))</f>
        <v>#REF!</v>
      </c>
      <c r="GW2508" s="9" t="e">
        <f ca="1">INDIRECT(ADDRESS(ROW(),Controls!#REF!+15))</f>
        <v>#REF!</v>
      </c>
      <c r="GX2508" s="9" t="e">
        <f ca="1">INDIRECT(ADDRESS(ROW(),Controls!#REF!+135))</f>
        <v>#REF!</v>
      </c>
      <c r="HJ2508" s="9" t="e">
        <f t="shared" ca="1" si="234"/>
        <v>#REF!</v>
      </c>
      <c r="HK2508" s="9" t="e">
        <f t="shared" ca="1" si="235"/>
        <v>#REF!</v>
      </c>
      <c r="HL2508" s="9" t="e">
        <f t="shared" ca="1" si="236"/>
        <v>#REF!</v>
      </c>
      <c r="HM2508" s="9" t="e">
        <f t="shared" ca="1" si="237"/>
        <v>#REF!</v>
      </c>
      <c r="HN2508" s="9" t="e">
        <f ca="1">SQRT($GS2508*(1-$GS2508/Controls!$D$15))</f>
        <v>#REF!</v>
      </c>
      <c r="HO2508" s="9" t="e">
        <f t="shared" ca="1" si="238"/>
        <v>#REF!</v>
      </c>
      <c r="HP2508" s="9" t="e">
        <f t="shared" ca="1" si="239"/>
        <v>#REF!</v>
      </c>
      <c r="HQ2508" s="9" t="e">
        <f ca="1">IF($GV2508=0,NA(),($GX2508*Controls!#REF!))</f>
        <v>#REF!</v>
      </c>
    </row>
    <row r="2509" spans="198:225" x14ac:dyDescent="0.25">
      <c r="GP2509" s="9" t="e">
        <f ca="1">INDIRECT(ADDRESS(ROW(),Controls!#REF!+30))</f>
        <v>#REF!</v>
      </c>
      <c r="GQ2509" s="9" t="e">
        <f ca="1">INDIRECT(ADDRESS(ROW(),Controls!#REF!+45))</f>
        <v>#REF!</v>
      </c>
      <c r="GR2509" s="9" t="e">
        <f ca="1">INDIRECT(ADDRESS(ROW(),Controls!#REF!+60))</f>
        <v>#REF!</v>
      </c>
      <c r="GS2509" s="9" t="e">
        <f ca="1">INDIRECT(ADDRESS(ROW(),Controls!#REF!+75))</f>
        <v>#REF!</v>
      </c>
      <c r="GT2509" s="9" t="e">
        <f ca="1">INDIRECT(ADDRESS(ROW(),Controls!#REF!+90))</f>
        <v>#REF!</v>
      </c>
      <c r="GU2509" s="9" t="e">
        <f ca="1">INDIRECT(ADDRESS(ROW(),Controls!#REF!+105))</f>
        <v>#REF!</v>
      </c>
      <c r="GV2509" s="9" t="e">
        <f ca="1">INDIRECT(ADDRESS(ROW(),Controls!#REF!+120))</f>
        <v>#REF!</v>
      </c>
      <c r="GW2509" s="9" t="e">
        <f ca="1">INDIRECT(ADDRESS(ROW(),Controls!#REF!+15))</f>
        <v>#REF!</v>
      </c>
      <c r="GX2509" s="9" t="e">
        <f ca="1">INDIRECT(ADDRESS(ROW(),Controls!#REF!+135))</f>
        <v>#REF!</v>
      </c>
      <c r="HJ2509" s="9" t="e">
        <f t="shared" ca="1" si="234"/>
        <v>#REF!</v>
      </c>
      <c r="HK2509" s="9" t="e">
        <f t="shared" ca="1" si="235"/>
        <v>#REF!</v>
      </c>
      <c r="HL2509" s="9" t="e">
        <f t="shared" ca="1" si="236"/>
        <v>#REF!</v>
      </c>
      <c r="HM2509" s="9" t="e">
        <f t="shared" ca="1" si="237"/>
        <v>#REF!</v>
      </c>
      <c r="HN2509" s="9" t="e">
        <f ca="1">SQRT($GS2509*(1-$GS2509/Controls!$D$15))</f>
        <v>#REF!</v>
      </c>
      <c r="HO2509" s="9" t="e">
        <f t="shared" ca="1" si="238"/>
        <v>#REF!</v>
      </c>
      <c r="HP2509" s="9" t="e">
        <f t="shared" ca="1" si="239"/>
        <v>#REF!</v>
      </c>
      <c r="HQ2509" s="9" t="e">
        <f ca="1">IF($GV2509=0,NA(),($GX2509*Controls!#REF!))</f>
        <v>#REF!</v>
      </c>
    </row>
    <row r="2510" spans="198:225" x14ac:dyDescent="0.25">
      <c r="GP2510" s="9" t="e">
        <f ca="1">INDIRECT(ADDRESS(ROW(),Controls!#REF!+30))</f>
        <v>#REF!</v>
      </c>
      <c r="GQ2510" s="9" t="e">
        <f ca="1">INDIRECT(ADDRESS(ROW(),Controls!#REF!+45))</f>
        <v>#REF!</v>
      </c>
      <c r="GR2510" s="9" t="e">
        <f ca="1">INDIRECT(ADDRESS(ROW(),Controls!#REF!+60))</f>
        <v>#REF!</v>
      </c>
      <c r="GS2510" s="9" t="e">
        <f ca="1">INDIRECT(ADDRESS(ROW(),Controls!#REF!+75))</f>
        <v>#REF!</v>
      </c>
      <c r="GT2510" s="9" t="e">
        <f ca="1">INDIRECT(ADDRESS(ROW(),Controls!#REF!+90))</f>
        <v>#REF!</v>
      </c>
      <c r="GU2510" s="9" t="e">
        <f ca="1">INDIRECT(ADDRESS(ROW(),Controls!#REF!+105))</f>
        <v>#REF!</v>
      </c>
      <c r="GV2510" s="9" t="e">
        <f ca="1">INDIRECT(ADDRESS(ROW(),Controls!#REF!+120))</f>
        <v>#REF!</v>
      </c>
      <c r="GW2510" s="9" t="e">
        <f ca="1">INDIRECT(ADDRESS(ROW(),Controls!#REF!+15))</f>
        <v>#REF!</v>
      </c>
      <c r="GX2510" s="9" t="e">
        <f ca="1">INDIRECT(ADDRESS(ROW(),Controls!#REF!+135))</f>
        <v>#REF!</v>
      </c>
      <c r="HJ2510" s="9" t="e">
        <f t="shared" ca="1" si="234"/>
        <v>#REF!</v>
      </c>
      <c r="HK2510" s="9" t="e">
        <f t="shared" ca="1" si="235"/>
        <v>#REF!</v>
      </c>
      <c r="HL2510" s="9" t="e">
        <f t="shared" ca="1" si="236"/>
        <v>#REF!</v>
      </c>
      <c r="HM2510" s="9" t="e">
        <f t="shared" ca="1" si="237"/>
        <v>#REF!</v>
      </c>
      <c r="HN2510" s="9" t="e">
        <f ca="1">SQRT($GS2510*(1-$GS2510/Controls!$D$15))</f>
        <v>#REF!</v>
      </c>
      <c r="HO2510" s="9" t="e">
        <f t="shared" ca="1" si="238"/>
        <v>#REF!</v>
      </c>
      <c r="HP2510" s="9" t="e">
        <f t="shared" ca="1" si="239"/>
        <v>#REF!</v>
      </c>
      <c r="HQ2510" s="9" t="e">
        <f ca="1">IF($GV2510=0,NA(),($GX2510*Controls!#REF!))</f>
        <v>#REF!</v>
      </c>
    </row>
    <row r="2511" spans="198:225" x14ac:dyDescent="0.25">
      <c r="GP2511" s="9" t="e">
        <f ca="1">INDIRECT(ADDRESS(ROW(),Controls!#REF!+30))</f>
        <v>#REF!</v>
      </c>
      <c r="GQ2511" s="9" t="e">
        <f ca="1">INDIRECT(ADDRESS(ROW(),Controls!#REF!+45))</f>
        <v>#REF!</v>
      </c>
      <c r="GR2511" s="9" t="e">
        <f ca="1">INDIRECT(ADDRESS(ROW(),Controls!#REF!+60))</f>
        <v>#REF!</v>
      </c>
      <c r="GS2511" s="9" t="e">
        <f ca="1">INDIRECT(ADDRESS(ROW(),Controls!#REF!+75))</f>
        <v>#REF!</v>
      </c>
      <c r="GT2511" s="9" t="e">
        <f ca="1">INDIRECT(ADDRESS(ROW(),Controls!#REF!+90))</f>
        <v>#REF!</v>
      </c>
      <c r="GU2511" s="9" t="e">
        <f ca="1">INDIRECT(ADDRESS(ROW(),Controls!#REF!+105))</f>
        <v>#REF!</v>
      </c>
      <c r="GV2511" s="9" t="e">
        <f ca="1">INDIRECT(ADDRESS(ROW(),Controls!#REF!+120))</f>
        <v>#REF!</v>
      </c>
      <c r="GW2511" s="9" t="e">
        <f ca="1">INDIRECT(ADDRESS(ROW(),Controls!#REF!+15))</f>
        <v>#REF!</v>
      </c>
      <c r="GX2511" s="9" t="e">
        <f ca="1">INDIRECT(ADDRESS(ROW(),Controls!#REF!+135))</f>
        <v>#REF!</v>
      </c>
      <c r="HJ2511" s="9" t="e">
        <f t="shared" ca="1" si="234"/>
        <v>#REF!</v>
      </c>
      <c r="HK2511" s="9" t="e">
        <f t="shared" ca="1" si="235"/>
        <v>#REF!</v>
      </c>
      <c r="HL2511" s="9" t="e">
        <f t="shared" ca="1" si="236"/>
        <v>#REF!</v>
      </c>
      <c r="HM2511" s="9" t="e">
        <f t="shared" ca="1" si="237"/>
        <v>#REF!</v>
      </c>
      <c r="HN2511" s="9" t="e">
        <f ca="1">SQRT($GS2511*(1-$GS2511/Controls!$D$15))</f>
        <v>#REF!</v>
      </c>
      <c r="HO2511" s="9" t="e">
        <f t="shared" ca="1" si="238"/>
        <v>#REF!</v>
      </c>
      <c r="HP2511" s="9" t="e">
        <f t="shared" ca="1" si="239"/>
        <v>#REF!</v>
      </c>
      <c r="HQ2511" s="9" t="e">
        <f ca="1">IF($GV2511=0,NA(),($GX2511*Controls!#REF!))</f>
        <v>#REF!</v>
      </c>
    </row>
    <row r="2512" spans="198:225" x14ac:dyDescent="0.25">
      <c r="GP2512" s="9" t="e">
        <f ca="1">INDIRECT(ADDRESS(ROW(),Controls!#REF!+30))</f>
        <v>#REF!</v>
      </c>
      <c r="GQ2512" s="9" t="e">
        <f ca="1">INDIRECT(ADDRESS(ROW(),Controls!#REF!+45))</f>
        <v>#REF!</v>
      </c>
      <c r="GR2512" s="9" t="e">
        <f ca="1">INDIRECT(ADDRESS(ROW(),Controls!#REF!+60))</f>
        <v>#REF!</v>
      </c>
      <c r="GS2512" s="9" t="e">
        <f ca="1">INDIRECT(ADDRESS(ROW(),Controls!#REF!+75))</f>
        <v>#REF!</v>
      </c>
      <c r="GT2512" s="9" t="e">
        <f ca="1">INDIRECT(ADDRESS(ROW(),Controls!#REF!+90))</f>
        <v>#REF!</v>
      </c>
      <c r="GU2512" s="9" t="e">
        <f ca="1">INDIRECT(ADDRESS(ROW(),Controls!#REF!+105))</f>
        <v>#REF!</v>
      </c>
      <c r="GV2512" s="9" t="e">
        <f ca="1">INDIRECT(ADDRESS(ROW(),Controls!#REF!+120))</f>
        <v>#REF!</v>
      </c>
      <c r="GW2512" s="9" t="e">
        <f ca="1">INDIRECT(ADDRESS(ROW(),Controls!#REF!+15))</f>
        <v>#REF!</v>
      </c>
      <c r="GX2512" s="9" t="e">
        <f ca="1">INDIRECT(ADDRESS(ROW(),Controls!#REF!+135))</f>
        <v>#REF!</v>
      </c>
      <c r="HJ2512" s="9" t="e">
        <f t="shared" ca="1" si="234"/>
        <v>#REF!</v>
      </c>
      <c r="HK2512" s="9" t="e">
        <f t="shared" ca="1" si="235"/>
        <v>#REF!</v>
      </c>
      <c r="HL2512" s="9" t="e">
        <f t="shared" ca="1" si="236"/>
        <v>#REF!</v>
      </c>
      <c r="HM2512" s="9" t="e">
        <f t="shared" ca="1" si="237"/>
        <v>#REF!</v>
      </c>
      <c r="HN2512" s="9" t="e">
        <f ca="1">SQRT($GS2512*(1-$GS2512/Controls!$D$15))</f>
        <v>#REF!</v>
      </c>
      <c r="HO2512" s="9" t="e">
        <f t="shared" ca="1" si="238"/>
        <v>#REF!</v>
      </c>
      <c r="HP2512" s="9" t="e">
        <f t="shared" ca="1" si="239"/>
        <v>#REF!</v>
      </c>
      <c r="HQ2512" s="9" t="e">
        <f ca="1">IF($GV2512=0,NA(),($GX2512*Controls!#REF!))</f>
        <v>#REF!</v>
      </c>
    </row>
    <row r="2513" spans="198:225" x14ac:dyDescent="0.25">
      <c r="GP2513" s="9" t="e">
        <f ca="1">INDIRECT(ADDRESS(ROW(),Controls!#REF!+30))</f>
        <v>#REF!</v>
      </c>
      <c r="GQ2513" s="9" t="e">
        <f ca="1">INDIRECT(ADDRESS(ROW(),Controls!#REF!+45))</f>
        <v>#REF!</v>
      </c>
      <c r="GR2513" s="9" t="e">
        <f ca="1">INDIRECT(ADDRESS(ROW(),Controls!#REF!+60))</f>
        <v>#REF!</v>
      </c>
      <c r="GS2513" s="9" t="e">
        <f ca="1">INDIRECT(ADDRESS(ROW(),Controls!#REF!+75))</f>
        <v>#REF!</v>
      </c>
      <c r="GT2513" s="9" t="e">
        <f ca="1">INDIRECT(ADDRESS(ROW(),Controls!#REF!+90))</f>
        <v>#REF!</v>
      </c>
      <c r="GU2513" s="9" t="e">
        <f ca="1">INDIRECT(ADDRESS(ROW(),Controls!#REF!+105))</f>
        <v>#REF!</v>
      </c>
      <c r="GV2513" s="9" t="e">
        <f ca="1">INDIRECT(ADDRESS(ROW(),Controls!#REF!+120))</f>
        <v>#REF!</v>
      </c>
      <c r="GW2513" s="9" t="e">
        <f ca="1">INDIRECT(ADDRESS(ROW(),Controls!#REF!+15))</f>
        <v>#REF!</v>
      </c>
      <c r="GX2513" s="9" t="e">
        <f ca="1">INDIRECT(ADDRESS(ROW(),Controls!#REF!+135))</f>
        <v>#REF!</v>
      </c>
      <c r="HJ2513" s="9" t="e">
        <f t="shared" ca="1" si="234"/>
        <v>#REF!</v>
      </c>
      <c r="HK2513" s="9" t="e">
        <f t="shared" ca="1" si="235"/>
        <v>#REF!</v>
      </c>
      <c r="HL2513" s="9" t="e">
        <f t="shared" ca="1" si="236"/>
        <v>#REF!</v>
      </c>
      <c r="HM2513" s="9" t="e">
        <f t="shared" ca="1" si="237"/>
        <v>#REF!</v>
      </c>
      <c r="HN2513" s="9" t="e">
        <f ca="1">SQRT($GS2513*(1-$GS2513/Controls!$D$15))</f>
        <v>#REF!</v>
      </c>
      <c r="HO2513" s="9" t="e">
        <f t="shared" ca="1" si="238"/>
        <v>#REF!</v>
      </c>
      <c r="HP2513" s="9" t="e">
        <f t="shared" ca="1" si="239"/>
        <v>#REF!</v>
      </c>
      <c r="HQ2513" s="9" t="e">
        <f ca="1">IF($GV2513=0,NA(),($GX2513*Controls!#REF!))</f>
        <v>#REF!</v>
      </c>
    </row>
    <row r="2514" spans="198:225" x14ac:dyDescent="0.25">
      <c r="GP2514" s="9" t="e">
        <f ca="1">INDIRECT(ADDRESS(ROW(),Controls!#REF!+30))</f>
        <v>#REF!</v>
      </c>
      <c r="GQ2514" s="9" t="e">
        <f ca="1">INDIRECT(ADDRESS(ROW(),Controls!#REF!+45))</f>
        <v>#REF!</v>
      </c>
      <c r="GR2514" s="9" t="e">
        <f ca="1">INDIRECT(ADDRESS(ROW(),Controls!#REF!+60))</f>
        <v>#REF!</v>
      </c>
      <c r="GS2514" s="9" t="e">
        <f ca="1">INDIRECT(ADDRESS(ROW(),Controls!#REF!+75))</f>
        <v>#REF!</v>
      </c>
      <c r="GT2514" s="9" t="e">
        <f ca="1">INDIRECT(ADDRESS(ROW(),Controls!#REF!+90))</f>
        <v>#REF!</v>
      </c>
      <c r="GU2514" s="9" t="e">
        <f ca="1">INDIRECT(ADDRESS(ROW(),Controls!#REF!+105))</f>
        <v>#REF!</v>
      </c>
      <c r="GV2514" s="9" t="e">
        <f ca="1">INDIRECT(ADDRESS(ROW(),Controls!#REF!+120))</f>
        <v>#REF!</v>
      </c>
      <c r="GW2514" s="9" t="e">
        <f ca="1">INDIRECT(ADDRESS(ROW(),Controls!#REF!+15))</f>
        <v>#REF!</v>
      </c>
      <c r="GX2514" s="9" t="e">
        <f ca="1">INDIRECT(ADDRESS(ROW(),Controls!#REF!+135))</f>
        <v>#REF!</v>
      </c>
      <c r="HJ2514" s="9" t="e">
        <f t="shared" ca="1" si="234"/>
        <v>#REF!</v>
      </c>
      <c r="HK2514" s="9" t="e">
        <f t="shared" ca="1" si="235"/>
        <v>#REF!</v>
      </c>
      <c r="HL2514" s="9" t="e">
        <f t="shared" ca="1" si="236"/>
        <v>#REF!</v>
      </c>
      <c r="HM2514" s="9" t="e">
        <f t="shared" ca="1" si="237"/>
        <v>#REF!</v>
      </c>
      <c r="HN2514" s="9" t="e">
        <f ca="1">SQRT($GS2514*(1-$GS2514/Controls!$D$15))</f>
        <v>#REF!</v>
      </c>
      <c r="HO2514" s="9" t="e">
        <f t="shared" ca="1" si="238"/>
        <v>#REF!</v>
      </c>
      <c r="HP2514" s="9" t="e">
        <f t="shared" ca="1" si="239"/>
        <v>#REF!</v>
      </c>
      <c r="HQ2514" s="9" t="e">
        <f ca="1">IF($GV2514=0,NA(),($GX2514*Controls!#REF!))</f>
        <v>#REF!</v>
      </c>
    </row>
    <row r="2515" spans="198:225" x14ac:dyDescent="0.25">
      <c r="GP2515" s="9" t="e">
        <f ca="1">INDIRECT(ADDRESS(ROW(),Controls!#REF!+30))</f>
        <v>#REF!</v>
      </c>
      <c r="GQ2515" s="9" t="e">
        <f ca="1">INDIRECT(ADDRESS(ROW(),Controls!#REF!+45))</f>
        <v>#REF!</v>
      </c>
      <c r="GR2515" s="9" t="e">
        <f ca="1">INDIRECT(ADDRESS(ROW(),Controls!#REF!+60))</f>
        <v>#REF!</v>
      </c>
      <c r="GS2515" s="9" t="e">
        <f ca="1">INDIRECT(ADDRESS(ROW(),Controls!#REF!+75))</f>
        <v>#REF!</v>
      </c>
      <c r="GT2515" s="9" t="e">
        <f ca="1">INDIRECT(ADDRESS(ROW(),Controls!#REF!+90))</f>
        <v>#REF!</v>
      </c>
      <c r="GU2515" s="9" t="e">
        <f ca="1">INDIRECT(ADDRESS(ROW(),Controls!#REF!+105))</f>
        <v>#REF!</v>
      </c>
      <c r="GV2515" s="9" t="e">
        <f ca="1">INDIRECT(ADDRESS(ROW(),Controls!#REF!+120))</f>
        <v>#REF!</v>
      </c>
      <c r="GW2515" s="9" t="e">
        <f ca="1">INDIRECT(ADDRESS(ROW(),Controls!#REF!+15))</f>
        <v>#REF!</v>
      </c>
      <c r="GX2515" s="9" t="e">
        <f ca="1">INDIRECT(ADDRESS(ROW(),Controls!#REF!+135))</f>
        <v>#REF!</v>
      </c>
      <c r="HJ2515" s="9" t="e">
        <f t="shared" ca="1" si="234"/>
        <v>#REF!</v>
      </c>
      <c r="HK2515" s="9" t="e">
        <f t="shared" ca="1" si="235"/>
        <v>#REF!</v>
      </c>
      <c r="HL2515" s="9" t="e">
        <f t="shared" ca="1" si="236"/>
        <v>#REF!</v>
      </c>
      <c r="HM2515" s="9" t="e">
        <f t="shared" ca="1" si="237"/>
        <v>#REF!</v>
      </c>
      <c r="HN2515" s="9" t="e">
        <f ca="1">SQRT($GS2515*(1-$GS2515/Controls!$D$15))</f>
        <v>#REF!</v>
      </c>
      <c r="HO2515" s="9" t="e">
        <f t="shared" ca="1" si="238"/>
        <v>#REF!</v>
      </c>
      <c r="HP2515" s="9" t="e">
        <f t="shared" ca="1" si="239"/>
        <v>#REF!</v>
      </c>
      <c r="HQ2515" s="9" t="e">
        <f ca="1">IF($GV2515=0,NA(),($GX2515*Controls!#REF!))</f>
        <v>#REF!</v>
      </c>
    </row>
    <row r="2516" spans="198:225" x14ac:dyDescent="0.25">
      <c r="GP2516" s="9" t="e">
        <f ca="1">INDIRECT(ADDRESS(ROW(),Controls!#REF!+30))</f>
        <v>#REF!</v>
      </c>
      <c r="GQ2516" s="9" t="e">
        <f ca="1">INDIRECT(ADDRESS(ROW(),Controls!#REF!+45))</f>
        <v>#REF!</v>
      </c>
      <c r="GR2516" s="9" t="e">
        <f ca="1">INDIRECT(ADDRESS(ROW(),Controls!#REF!+60))</f>
        <v>#REF!</v>
      </c>
      <c r="GS2516" s="9" t="e">
        <f ca="1">INDIRECT(ADDRESS(ROW(),Controls!#REF!+75))</f>
        <v>#REF!</v>
      </c>
      <c r="GT2516" s="9" t="e">
        <f ca="1">INDIRECT(ADDRESS(ROW(),Controls!#REF!+90))</f>
        <v>#REF!</v>
      </c>
      <c r="GU2516" s="9" t="e">
        <f ca="1">INDIRECT(ADDRESS(ROW(),Controls!#REF!+105))</f>
        <v>#REF!</v>
      </c>
      <c r="GV2516" s="9" t="e">
        <f ca="1">INDIRECT(ADDRESS(ROW(),Controls!#REF!+120))</f>
        <v>#REF!</v>
      </c>
      <c r="GW2516" s="9" t="e">
        <f ca="1">INDIRECT(ADDRESS(ROW(),Controls!#REF!+15))</f>
        <v>#REF!</v>
      </c>
      <c r="GX2516" s="9" t="e">
        <f ca="1">INDIRECT(ADDRESS(ROW(),Controls!#REF!+135))</f>
        <v>#REF!</v>
      </c>
      <c r="HJ2516" s="9" t="e">
        <f t="shared" ca="1" si="234"/>
        <v>#REF!</v>
      </c>
      <c r="HK2516" s="9" t="e">
        <f t="shared" ca="1" si="235"/>
        <v>#REF!</v>
      </c>
      <c r="HL2516" s="9" t="e">
        <f t="shared" ca="1" si="236"/>
        <v>#REF!</v>
      </c>
      <c r="HM2516" s="9" t="e">
        <f t="shared" ca="1" si="237"/>
        <v>#REF!</v>
      </c>
      <c r="HN2516" s="9" t="e">
        <f ca="1">SQRT($GS2516*(1-$GS2516/Controls!$D$15))</f>
        <v>#REF!</v>
      </c>
      <c r="HO2516" s="9" t="e">
        <f t="shared" ca="1" si="238"/>
        <v>#REF!</v>
      </c>
      <c r="HP2516" s="9" t="e">
        <f t="shared" ca="1" si="239"/>
        <v>#REF!</v>
      </c>
      <c r="HQ2516" s="9" t="e">
        <f ca="1">IF($GV2516=0,NA(),($GX2516*Controls!#REF!))</f>
        <v>#REF!</v>
      </c>
    </row>
    <row r="2517" spans="198:225" x14ac:dyDescent="0.25">
      <c r="GP2517" s="9" t="e">
        <f ca="1">INDIRECT(ADDRESS(ROW(),Controls!#REF!+30))</f>
        <v>#REF!</v>
      </c>
      <c r="GQ2517" s="9" t="e">
        <f ca="1">INDIRECT(ADDRESS(ROW(),Controls!#REF!+45))</f>
        <v>#REF!</v>
      </c>
      <c r="GR2517" s="9" t="e">
        <f ca="1">INDIRECT(ADDRESS(ROW(),Controls!#REF!+60))</f>
        <v>#REF!</v>
      </c>
      <c r="GS2517" s="9" t="e">
        <f ca="1">INDIRECT(ADDRESS(ROW(),Controls!#REF!+75))</f>
        <v>#REF!</v>
      </c>
      <c r="GT2517" s="9" t="e">
        <f ca="1">INDIRECT(ADDRESS(ROW(),Controls!#REF!+90))</f>
        <v>#REF!</v>
      </c>
      <c r="GU2517" s="9" t="e">
        <f ca="1">INDIRECT(ADDRESS(ROW(),Controls!#REF!+105))</f>
        <v>#REF!</v>
      </c>
      <c r="GV2517" s="9" t="e">
        <f ca="1">INDIRECT(ADDRESS(ROW(),Controls!#REF!+120))</f>
        <v>#REF!</v>
      </c>
      <c r="GW2517" s="9" t="e">
        <f ca="1">INDIRECT(ADDRESS(ROW(),Controls!#REF!+15))</f>
        <v>#REF!</v>
      </c>
      <c r="GX2517" s="9" t="e">
        <f ca="1">INDIRECT(ADDRESS(ROW(),Controls!#REF!+135))</f>
        <v>#REF!</v>
      </c>
      <c r="HJ2517" s="9" t="e">
        <f t="shared" ca="1" si="234"/>
        <v>#REF!</v>
      </c>
      <c r="HK2517" s="9" t="e">
        <f t="shared" ca="1" si="235"/>
        <v>#REF!</v>
      </c>
      <c r="HL2517" s="9" t="e">
        <f t="shared" ca="1" si="236"/>
        <v>#REF!</v>
      </c>
      <c r="HM2517" s="9" t="e">
        <f t="shared" ca="1" si="237"/>
        <v>#REF!</v>
      </c>
      <c r="HN2517" s="9" t="e">
        <f ca="1">SQRT($GS2517*(1-$GS2517/Controls!$D$15))</f>
        <v>#REF!</v>
      </c>
      <c r="HO2517" s="9" t="e">
        <f t="shared" ca="1" si="238"/>
        <v>#REF!</v>
      </c>
      <c r="HP2517" s="9" t="e">
        <f t="shared" ca="1" si="239"/>
        <v>#REF!</v>
      </c>
      <c r="HQ2517" s="9" t="e">
        <f ca="1">IF($GV2517=0,NA(),($GX2517*Controls!#REF!))</f>
        <v>#REF!</v>
      </c>
    </row>
    <row r="2518" spans="198:225" x14ac:dyDescent="0.25">
      <c r="GP2518" s="9" t="e">
        <f ca="1">INDIRECT(ADDRESS(ROW(),Controls!#REF!+30))</f>
        <v>#REF!</v>
      </c>
      <c r="GQ2518" s="9" t="e">
        <f ca="1">INDIRECT(ADDRESS(ROW(),Controls!#REF!+45))</f>
        <v>#REF!</v>
      </c>
      <c r="GR2518" s="9" t="e">
        <f ca="1">INDIRECT(ADDRESS(ROW(),Controls!#REF!+60))</f>
        <v>#REF!</v>
      </c>
      <c r="GS2518" s="9" t="e">
        <f ca="1">INDIRECT(ADDRESS(ROW(),Controls!#REF!+75))</f>
        <v>#REF!</v>
      </c>
      <c r="GT2518" s="9" t="e">
        <f ca="1">INDIRECT(ADDRESS(ROW(),Controls!#REF!+90))</f>
        <v>#REF!</v>
      </c>
      <c r="GU2518" s="9" t="e">
        <f ca="1">INDIRECT(ADDRESS(ROW(),Controls!#REF!+105))</f>
        <v>#REF!</v>
      </c>
      <c r="GV2518" s="9" t="e">
        <f ca="1">INDIRECT(ADDRESS(ROW(),Controls!#REF!+120))</f>
        <v>#REF!</v>
      </c>
      <c r="GW2518" s="9" t="e">
        <f ca="1">INDIRECT(ADDRESS(ROW(),Controls!#REF!+15))</f>
        <v>#REF!</v>
      </c>
      <c r="GX2518" s="9" t="e">
        <f ca="1">INDIRECT(ADDRESS(ROW(),Controls!#REF!+135))</f>
        <v>#REF!</v>
      </c>
      <c r="HJ2518" s="9" t="e">
        <f t="shared" ca="1" si="234"/>
        <v>#REF!</v>
      </c>
      <c r="HK2518" s="9" t="e">
        <f t="shared" ca="1" si="235"/>
        <v>#REF!</v>
      </c>
      <c r="HL2518" s="9" t="e">
        <f t="shared" ca="1" si="236"/>
        <v>#REF!</v>
      </c>
      <c r="HM2518" s="9" t="e">
        <f t="shared" ca="1" si="237"/>
        <v>#REF!</v>
      </c>
      <c r="HN2518" s="9" t="e">
        <f ca="1">SQRT($GS2518*(1-$GS2518/Controls!$D$15))</f>
        <v>#REF!</v>
      </c>
      <c r="HO2518" s="9" t="e">
        <f t="shared" ca="1" si="238"/>
        <v>#REF!</v>
      </c>
      <c r="HP2518" s="9" t="e">
        <f t="shared" ca="1" si="239"/>
        <v>#REF!</v>
      </c>
      <c r="HQ2518" s="9" t="e">
        <f ca="1">IF($GV2518=0,NA(),($GX2518*Controls!#REF!))</f>
        <v>#REF!</v>
      </c>
    </row>
    <row r="2519" spans="198:225" x14ac:dyDescent="0.25">
      <c r="GP2519" s="9" t="e">
        <f ca="1">INDIRECT(ADDRESS(ROW(),Controls!#REF!+30))</f>
        <v>#REF!</v>
      </c>
      <c r="GQ2519" s="9" t="e">
        <f ca="1">INDIRECT(ADDRESS(ROW(),Controls!#REF!+45))</f>
        <v>#REF!</v>
      </c>
      <c r="GR2519" s="9" t="e">
        <f ca="1">INDIRECT(ADDRESS(ROW(),Controls!#REF!+60))</f>
        <v>#REF!</v>
      </c>
      <c r="GS2519" s="9" t="e">
        <f ca="1">INDIRECT(ADDRESS(ROW(),Controls!#REF!+75))</f>
        <v>#REF!</v>
      </c>
      <c r="GT2519" s="9" t="e">
        <f ca="1">INDIRECT(ADDRESS(ROW(),Controls!#REF!+90))</f>
        <v>#REF!</v>
      </c>
      <c r="GU2519" s="9" t="e">
        <f ca="1">INDIRECT(ADDRESS(ROW(),Controls!#REF!+105))</f>
        <v>#REF!</v>
      </c>
      <c r="GV2519" s="9" t="e">
        <f ca="1">INDIRECT(ADDRESS(ROW(),Controls!#REF!+120))</f>
        <v>#REF!</v>
      </c>
      <c r="GW2519" s="9" t="e">
        <f ca="1">INDIRECT(ADDRESS(ROW(),Controls!#REF!+15))</f>
        <v>#REF!</v>
      </c>
      <c r="GX2519" s="9" t="e">
        <f ca="1">INDIRECT(ADDRESS(ROW(),Controls!#REF!+135))</f>
        <v>#REF!</v>
      </c>
      <c r="HJ2519" s="9" t="e">
        <f t="shared" ca="1" si="234"/>
        <v>#REF!</v>
      </c>
      <c r="HK2519" s="9" t="e">
        <f t="shared" ca="1" si="235"/>
        <v>#REF!</v>
      </c>
      <c r="HL2519" s="9" t="e">
        <f t="shared" ca="1" si="236"/>
        <v>#REF!</v>
      </c>
      <c r="HM2519" s="9" t="e">
        <f t="shared" ca="1" si="237"/>
        <v>#REF!</v>
      </c>
      <c r="HN2519" s="9" t="e">
        <f ca="1">SQRT($GS2519*(1-$GS2519/Controls!$D$15))</f>
        <v>#REF!</v>
      </c>
      <c r="HO2519" s="9" t="e">
        <f t="shared" ca="1" si="238"/>
        <v>#REF!</v>
      </c>
      <c r="HP2519" s="9" t="e">
        <f t="shared" ca="1" si="239"/>
        <v>#REF!</v>
      </c>
      <c r="HQ2519" s="9" t="e">
        <f ca="1">IF($GV2519=0,NA(),($GX2519*Controls!#REF!))</f>
        <v>#REF!</v>
      </c>
    </row>
    <row r="2520" spans="198:225" x14ac:dyDescent="0.25">
      <c r="GP2520" s="9" t="e">
        <f ca="1">INDIRECT(ADDRESS(ROW(),Controls!#REF!+30))</f>
        <v>#REF!</v>
      </c>
      <c r="GQ2520" s="9" t="e">
        <f ca="1">INDIRECT(ADDRESS(ROW(),Controls!#REF!+45))</f>
        <v>#REF!</v>
      </c>
      <c r="GR2520" s="9" t="e">
        <f ca="1">INDIRECT(ADDRESS(ROW(),Controls!#REF!+60))</f>
        <v>#REF!</v>
      </c>
      <c r="GS2520" s="9" t="e">
        <f ca="1">INDIRECT(ADDRESS(ROW(),Controls!#REF!+75))</f>
        <v>#REF!</v>
      </c>
      <c r="GT2520" s="9" t="e">
        <f ca="1">INDIRECT(ADDRESS(ROW(),Controls!#REF!+90))</f>
        <v>#REF!</v>
      </c>
      <c r="GU2520" s="9" t="e">
        <f ca="1">INDIRECT(ADDRESS(ROW(),Controls!#REF!+105))</f>
        <v>#REF!</v>
      </c>
      <c r="GV2520" s="9" t="e">
        <f ca="1">INDIRECT(ADDRESS(ROW(),Controls!#REF!+120))</f>
        <v>#REF!</v>
      </c>
      <c r="GW2520" s="9" t="e">
        <f ca="1">INDIRECT(ADDRESS(ROW(),Controls!#REF!+15))</f>
        <v>#REF!</v>
      </c>
      <c r="GX2520" s="9" t="e">
        <f ca="1">INDIRECT(ADDRESS(ROW(),Controls!#REF!+135))</f>
        <v>#REF!</v>
      </c>
      <c r="HJ2520" s="9" t="e">
        <f t="shared" ca="1" si="234"/>
        <v>#REF!</v>
      </c>
      <c r="HK2520" s="9" t="e">
        <f t="shared" ca="1" si="235"/>
        <v>#REF!</v>
      </c>
      <c r="HL2520" s="9" t="e">
        <f t="shared" ca="1" si="236"/>
        <v>#REF!</v>
      </c>
      <c r="HM2520" s="9" t="e">
        <f t="shared" ca="1" si="237"/>
        <v>#REF!</v>
      </c>
      <c r="HN2520" s="9" t="e">
        <f ca="1">SQRT($GS2520*(1-$GS2520/Controls!$D$15))</f>
        <v>#REF!</v>
      </c>
      <c r="HO2520" s="9" t="e">
        <f t="shared" ca="1" si="238"/>
        <v>#REF!</v>
      </c>
      <c r="HP2520" s="9" t="e">
        <f t="shared" ca="1" si="239"/>
        <v>#REF!</v>
      </c>
      <c r="HQ2520" s="9" t="e">
        <f ca="1">IF($GV2520=0,NA(),($GX2520*Controls!#REF!))</f>
        <v>#REF!</v>
      </c>
    </row>
    <row r="2521" spans="198:225" x14ac:dyDescent="0.25">
      <c r="GP2521" s="9" t="e">
        <f ca="1">INDIRECT(ADDRESS(ROW(),Controls!#REF!+30))</f>
        <v>#REF!</v>
      </c>
      <c r="GQ2521" s="9" t="e">
        <f ca="1">INDIRECT(ADDRESS(ROW(),Controls!#REF!+45))</f>
        <v>#REF!</v>
      </c>
      <c r="GR2521" s="9" t="e">
        <f ca="1">INDIRECT(ADDRESS(ROW(),Controls!#REF!+60))</f>
        <v>#REF!</v>
      </c>
      <c r="GS2521" s="9" t="e">
        <f ca="1">INDIRECT(ADDRESS(ROW(),Controls!#REF!+75))</f>
        <v>#REF!</v>
      </c>
      <c r="GT2521" s="9" t="e">
        <f ca="1">INDIRECT(ADDRESS(ROW(),Controls!#REF!+90))</f>
        <v>#REF!</v>
      </c>
      <c r="GU2521" s="9" t="e">
        <f ca="1">INDIRECT(ADDRESS(ROW(),Controls!#REF!+105))</f>
        <v>#REF!</v>
      </c>
      <c r="GV2521" s="9" t="e">
        <f ca="1">INDIRECT(ADDRESS(ROW(),Controls!#REF!+120))</f>
        <v>#REF!</v>
      </c>
      <c r="GW2521" s="9" t="e">
        <f ca="1">INDIRECT(ADDRESS(ROW(),Controls!#REF!+15))</f>
        <v>#REF!</v>
      </c>
      <c r="GX2521" s="9" t="e">
        <f ca="1">INDIRECT(ADDRESS(ROW(),Controls!#REF!+135))</f>
        <v>#REF!</v>
      </c>
      <c r="HJ2521" s="9" t="e">
        <f t="shared" ca="1" si="234"/>
        <v>#REF!</v>
      </c>
      <c r="HK2521" s="9" t="e">
        <f t="shared" ca="1" si="235"/>
        <v>#REF!</v>
      </c>
      <c r="HL2521" s="9" t="e">
        <f t="shared" ca="1" si="236"/>
        <v>#REF!</v>
      </c>
      <c r="HM2521" s="9" t="e">
        <f t="shared" ca="1" si="237"/>
        <v>#REF!</v>
      </c>
      <c r="HN2521" s="9" t="e">
        <f ca="1">SQRT($GS2521*(1-$GS2521/Controls!$D$15))</f>
        <v>#REF!</v>
      </c>
      <c r="HO2521" s="9" t="e">
        <f t="shared" ca="1" si="238"/>
        <v>#REF!</v>
      </c>
      <c r="HP2521" s="9" t="e">
        <f t="shared" ca="1" si="239"/>
        <v>#REF!</v>
      </c>
      <c r="HQ2521" s="9" t="e">
        <f ca="1">IF($GV2521=0,NA(),($GX2521*Controls!#REF!))</f>
        <v>#REF!</v>
      </c>
    </row>
    <row r="2522" spans="198:225" x14ac:dyDescent="0.25">
      <c r="GP2522" s="9" t="e">
        <f ca="1">INDIRECT(ADDRESS(ROW(),Controls!#REF!+30))</f>
        <v>#REF!</v>
      </c>
      <c r="GQ2522" s="9" t="e">
        <f ca="1">INDIRECT(ADDRESS(ROW(),Controls!#REF!+45))</f>
        <v>#REF!</v>
      </c>
      <c r="GR2522" s="9" t="e">
        <f ca="1">INDIRECT(ADDRESS(ROW(),Controls!#REF!+60))</f>
        <v>#REF!</v>
      </c>
      <c r="GS2522" s="9" t="e">
        <f ca="1">INDIRECT(ADDRESS(ROW(),Controls!#REF!+75))</f>
        <v>#REF!</v>
      </c>
      <c r="GT2522" s="9" t="e">
        <f ca="1">INDIRECT(ADDRESS(ROW(),Controls!#REF!+90))</f>
        <v>#REF!</v>
      </c>
      <c r="GU2522" s="9" t="e">
        <f ca="1">INDIRECT(ADDRESS(ROW(),Controls!#REF!+105))</f>
        <v>#REF!</v>
      </c>
      <c r="GV2522" s="9" t="e">
        <f ca="1">INDIRECT(ADDRESS(ROW(),Controls!#REF!+120))</f>
        <v>#REF!</v>
      </c>
      <c r="GW2522" s="9" t="e">
        <f ca="1">INDIRECT(ADDRESS(ROW(),Controls!#REF!+15))</f>
        <v>#REF!</v>
      </c>
      <c r="GX2522" s="9" t="e">
        <f ca="1">INDIRECT(ADDRESS(ROW(),Controls!#REF!+135))</f>
        <v>#REF!</v>
      </c>
      <c r="HJ2522" s="9" t="e">
        <f t="shared" ca="1" si="234"/>
        <v>#REF!</v>
      </c>
      <c r="HK2522" s="9" t="e">
        <f t="shared" ca="1" si="235"/>
        <v>#REF!</v>
      </c>
      <c r="HL2522" s="9" t="e">
        <f t="shared" ca="1" si="236"/>
        <v>#REF!</v>
      </c>
      <c r="HM2522" s="9" t="e">
        <f t="shared" ca="1" si="237"/>
        <v>#REF!</v>
      </c>
      <c r="HN2522" s="9" t="e">
        <f ca="1">SQRT($GS2522*(1-$GS2522/Controls!$D$15))</f>
        <v>#REF!</v>
      </c>
      <c r="HO2522" s="9" t="e">
        <f t="shared" ca="1" si="238"/>
        <v>#REF!</v>
      </c>
      <c r="HP2522" s="9" t="e">
        <f t="shared" ca="1" si="239"/>
        <v>#REF!</v>
      </c>
      <c r="HQ2522" s="9" t="e">
        <f ca="1">IF($GV2522=0,NA(),($GX2522*Controls!#REF!))</f>
        <v>#REF!</v>
      </c>
    </row>
    <row r="2523" spans="198:225" x14ac:dyDescent="0.25">
      <c r="GP2523" s="9" t="e">
        <f ca="1">INDIRECT(ADDRESS(ROW(),Controls!#REF!+30))</f>
        <v>#REF!</v>
      </c>
      <c r="GQ2523" s="9" t="e">
        <f ca="1">INDIRECT(ADDRESS(ROW(),Controls!#REF!+45))</f>
        <v>#REF!</v>
      </c>
      <c r="GR2523" s="9" t="e">
        <f ca="1">INDIRECT(ADDRESS(ROW(),Controls!#REF!+60))</f>
        <v>#REF!</v>
      </c>
      <c r="GS2523" s="9" t="e">
        <f ca="1">INDIRECT(ADDRESS(ROW(),Controls!#REF!+75))</f>
        <v>#REF!</v>
      </c>
      <c r="GT2523" s="9" t="e">
        <f ca="1">INDIRECT(ADDRESS(ROW(),Controls!#REF!+90))</f>
        <v>#REF!</v>
      </c>
      <c r="GU2523" s="9" t="e">
        <f ca="1">INDIRECT(ADDRESS(ROW(),Controls!#REF!+105))</f>
        <v>#REF!</v>
      </c>
      <c r="GV2523" s="9" t="e">
        <f ca="1">INDIRECT(ADDRESS(ROW(),Controls!#REF!+120))</f>
        <v>#REF!</v>
      </c>
      <c r="GW2523" s="9" t="e">
        <f ca="1">INDIRECT(ADDRESS(ROW(),Controls!#REF!+15))</f>
        <v>#REF!</v>
      </c>
      <c r="GX2523" s="9" t="e">
        <f ca="1">INDIRECT(ADDRESS(ROW(),Controls!#REF!+135))</f>
        <v>#REF!</v>
      </c>
      <c r="HJ2523" s="9" t="e">
        <f t="shared" ca="1" si="234"/>
        <v>#REF!</v>
      </c>
      <c r="HK2523" s="9" t="e">
        <f t="shared" ca="1" si="235"/>
        <v>#REF!</v>
      </c>
      <c r="HL2523" s="9" t="e">
        <f t="shared" ca="1" si="236"/>
        <v>#REF!</v>
      </c>
      <c r="HM2523" s="9" t="e">
        <f t="shared" ca="1" si="237"/>
        <v>#REF!</v>
      </c>
      <c r="HN2523" s="9" t="e">
        <f ca="1">SQRT($GS2523*(1-$GS2523/Controls!$D$15))</f>
        <v>#REF!</v>
      </c>
      <c r="HO2523" s="9" t="e">
        <f t="shared" ca="1" si="238"/>
        <v>#REF!</v>
      </c>
      <c r="HP2523" s="9" t="e">
        <f t="shared" ca="1" si="239"/>
        <v>#REF!</v>
      </c>
      <c r="HQ2523" s="9" t="e">
        <f ca="1">IF($GV2523=0,NA(),($GX2523*Controls!#REF!))</f>
        <v>#REF!</v>
      </c>
    </row>
    <row r="2524" spans="198:225" x14ac:dyDescent="0.25">
      <c r="GP2524" s="9" t="e">
        <f ca="1">INDIRECT(ADDRESS(ROW(),Controls!#REF!+30))</f>
        <v>#REF!</v>
      </c>
      <c r="GQ2524" s="9" t="e">
        <f ca="1">INDIRECT(ADDRESS(ROW(),Controls!#REF!+45))</f>
        <v>#REF!</v>
      </c>
      <c r="GR2524" s="9" t="e">
        <f ca="1">INDIRECT(ADDRESS(ROW(),Controls!#REF!+60))</f>
        <v>#REF!</v>
      </c>
      <c r="GS2524" s="9" t="e">
        <f ca="1">INDIRECT(ADDRESS(ROW(),Controls!#REF!+75))</f>
        <v>#REF!</v>
      </c>
      <c r="GT2524" s="9" t="e">
        <f ca="1">INDIRECT(ADDRESS(ROW(),Controls!#REF!+90))</f>
        <v>#REF!</v>
      </c>
      <c r="GU2524" s="9" t="e">
        <f ca="1">INDIRECT(ADDRESS(ROW(),Controls!#REF!+105))</f>
        <v>#REF!</v>
      </c>
      <c r="GV2524" s="9" t="e">
        <f ca="1">INDIRECT(ADDRESS(ROW(),Controls!#REF!+120))</f>
        <v>#REF!</v>
      </c>
      <c r="GW2524" s="9" t="e">
        <f ca="1">INDIRECT(ADDRESS(ROW(),Controls!#REF!+15))</f>
        <v>#REF!</v>
      </c>
      <c r="GX2524" s="9" t="e">
        <f ca="1">INDIRECT(ADDRESS(ROW(),Controls!#REF!+135))</f>
        <v>#REF!</v>
      </c>
      <c r="HJ2524" s="9" t="e">
        <f t="shared" ca="1" si="234"/>
        <v>#REF!</v>
      </c>
      <c r="HK2524" s="9" t="e">
        <f t="shared" ca="1" si="235"/>
        <v>#REF!</v>
      </c>
      <c r="HL2524" s="9" t="e">
        <f t="shared" ca="1" si="236"/>
        <v>#REF!</v>
      </c>
      <c r="HM2524" s="9" t="e">
        <f t="shared" ca="1" si="237"/>
        <v>#REF!</v>
      </c>
      <c r="HN2524" s="9" t="e">
        <f ca="1">SQRT($GS2524*(1-$GS2524/Controls!$D$15))</f>
        <v>#REF!</v>
      </c>
      <c r="HO2524" s="9" t="e">
        <f t="shared" ca="1" si="238"/>
        <v>#REF!</v>
      </c>
      <c r="HP2524" s="9" t="e">
        <f t="shared" ca="1" si="239"/>
        <v>#REF!</v>
      </c>
      <c r="HQ2524" s="9" t="e">
        <f ca="1">IF($GV2524=0,NA(),($GX2524*Controls!#REF!))</f>
        <v>#REF!</v>
      </c>
    </row>
    <row r="2525" spans="198:225" x14ac:dyDescent="0.25">
      <c r="GP2525" s="9" t="e">
        <f ca="1">INDIRECT(ADDRESS(ROW(),Controls!#REF!+30))</f>
        <v>#REF!</v>
      </c>
      <c r="GQ2525" s="9" t="e">
        <f ca="1">INDIRECT(ADDRESS(ROW(),Controls!#REF!+45))</f>
        <v>#REF!</v>
      </c>
      <c r="GR2525" s="9" t="e">
        <f ca="1">INDIRECT(ADDRESS(ROW(),Controls!#REF!+60))</f>
        <v>#REF!</v>
      </c>
      <c r="GS2525" s="9" t="e">
        <f ca="1">INDIRECT(ADDRESS(ROW(),Controls!#REF!+75))</f>
        <v>#REF!</v>
      </c>
      <c r="GT2525" s="9" t="e">
        <f ca="1">INDIRECT(ADDRESS(ROW(),Controls!#REF!+90))</f>
        <v>#REF!</v>
      </c>
      <c r="GU2525" s="9" t="e">
        <f ca="1">INDIRECT(ADDRESS(ROW(),Controls!#REF!+105))</f>
        <v>#REF!</v>
      </c>
      <c r="GV2525" s="9" t="e">
        <f ca="1">INDIRECT(ADDRESS(ROW(),Controls!#REF!+120))</f>
        <v>#REF!</v>
      </c>
      <c r="GW2525" s="9" t="e">
        <f ca="1">INDIRECT(ADDRESS(ROW(),Controls!#REF!+15))</f>
        <v>#REF!</v>
      </c>
      <c r="GX2525" s="9" t="e">
        <f ca="1">INDIRECT(ADDRESS(ROW(),Controls!#REF!+135))</f>
        <v>#REF!</v>
      </c>
      <c r="HJ2525" s="9" t="e">
        <f t="shared" ca="1" si="234"/>
        <v>#REF!</v>
      </c>
      <c r="HK2525" s="9" t="e">
        <f t="shared" ca="1" si="235"/>
        <v>#REF!</v>
      </c>
      <c r="HL2525" s="9" t="e">
        <f t="shared" ca="1" si="236"/>
        <v>#REF!</v>
      </c>
      <c r="HM2525" s="9" t="e">
        <f t="shared" ca="1" si="237"/>
        <v>#REF!</v>
      </c>
      <c r="HN2525" s="9" t="e">
        <f ca="1">SQRT($GS2525*(1-$GS2525/Controls!$D$15))</f>
        <v>#REF!</v>
      </c>
      <c r="HO2525" s="9" t="e">
        <f t="shared" ca="1" si="238"/>
        <v>#REF!</v>
      </c>
      <c r="HP2525" s="9" t="e">
        <f t="shared" ca="1" si="239"/>
        <v>#REF!</v>
      </c>
      <c r="HQ2525" s="9" t="e">
        <f ca="1">IF($GV2525=0,NA(),($GX2525*Controls!#REF!))</f>
        <v>#REF!</v>
      </c>
    </row>
    <row r="2526" spans="198:225" x14ac:dyDescent="0.25">
      <c r="GP2526" s="9" t="e">
        <f ca="1">INDIRECT(ADDRESS(ROW(),Controls!#REF!+30))</f>
        <v>#REF!</v>
      </c>
      <c r="GQ2526" s="9" t="e">
        <f ca="1">INDIRECT(ADDRESS(ROW(),Controls!#REF!+45))</f>
        <v>#REF!</v>
      </c>
      <c r="GR2526" s="9" t="e">
        <f ca="1">INDIRECT(ADDRESS(ROW(),Controls!#REF!+60))</f>
        <v>#REF!</v>
      </c>
      <c r="GS2526" s="9" t="e">
        <f ca="1">INDIRECT(ADDRESS(ROW(),Controls!#REF!+75))</f>
        <v>#REF!</v>
      </c>
      <c r="GT2526" s="9" t="e">
        <f ca="1">INDIRECT(ADDRESS(ROW(),Controls!#REF!+90))</f>
        <v>#REF!</v>
      </c>
      <c r="GU2526" s="9" t="e">
        <f ca="1">INDIRECT(ADDRESS(ROW(),Controls!#REF!+105))</f>
        <v>#REF!</v>
      </c>
      <c r="GV2526" s="9" t="e">
        <f ca="1">INDIRECT(ADDRESS(ROW(),Controls!#REF!+120))</f>
        <v>#REF!</v>
      </c>
      <c r="GW2526" s="9" t="e">
        <f ca="1">INDIRECT(ADDRESS(ROW(),Controls!#REF!+15))</f>
        <v>#REF!</v>
      </c>
      <c r="GX2526" s="9" t="e">
        <f ca="1">INDIRECT(ADDRESS(ROW(),Controls!#REF!+135))</f>
        <v>#REF!</v>
      </c>
      <c r="HJ2526" s="9" t="e">
        <f t="shared" ca="1" si="234"/>
        <v>#REF!</v>
      </c>
      <c r="HK2526" s="9" t="e">
        <f t="shared" ca="1" si="235"/>
        <v>#REF!</v>
      </c>
      <c r="HL2526" s="9" t="e">
        <f t="shared" ca="1" si="236"/>
        <v>#REF!</v>
      </c>
      <c r="HM2526" s="9" t="e">
        <f t="shared" ca="1" si="237"/>
        <v>#REF!</v>
      </c>
      <c r="HN2526" s="9" t="e">
        <f ca="1">SQRT($GS2526*(1-$GS2526/Controls!$D$15))</f>
        <v>#REF!</v>
      </c>
      <c r="HO2526" s="9" t="e">
        <f t="shared" ca="1" si="238"/>
        <v>#REF!</v>
      </c>
      <c r="HP2526" s="9" t="e">
        <f t="shared" ca="1" si="239"/>
        <v>#REF!</v>
      </c>
      <c r="HQ2526" s="9" t="e">
        <f ca="1">IF($GV2526=0,NA(),($GX2526*Controls!#REF!))</f>
        <v>#REF!</v>
      </c>
    </row>
    <row r="2527" spans="198:225" x14ac:dyDescent="0.25">
      <c r="GP2527" s="9" t="e">
        <f ca="1">INDIRECT(ADDRESS(ROW(),Controls!#REF!+30))</f>
        <v>#REF!</v>
      </c>
      <c r="GQ2527" s="9" t="e">
        <f ca="1">INDIRECT(ADDRESS(ROW(),Controls!#REF!+45))</f>
        <v>#REF!</v>
      </c>
      <c r="GR2527" s="9" t="e">
        <f ca="1">INDIRECT(ADDRESS(ROW(),Controls!#REF!+60))</f>
        <v>#REF!</v>
      </c>
      <c r="GS2527" s="9" t="e">
        <f ca="1">INDIRECT(ADDRESS(ROW(),Controls!#REF!+75))</f>
        <v>#REF!</v>
      </c>
      <c r="GT2527" s="9" t="e">
        <f ca="1">INDIRECT(ADDRESS(ROW(),Controls!#REF!+90))</f>
        <v>#REF!</v>
      </c>
      <c r="GU2527" s="9" t="e">
        <f ca="1">INDIRECT(ADDRESS(ROW(),Controls!#REF!+105))</f>
        <v>#REF!</v>
      </c>
      <c r="GV2527" s="9" t="e">
        <f ca="1">INDIRECT(ADDRESS(ROW(),Controls!#REF!+120))</f>
        <v>#REF!</v>
      </c>
      <c r="GW2527" s="9" t="e">
        <f ca="1">INDIRECT(ADDRESS(ROW(),Controls!#REF!+15))</f>
        <v>#REF!</v>
      </c>
      <c r="GX2527" s="9" t="e">
        <f ca="1">INDIRECT(ADDRESS(ROW(),Controls!#REF!+135))</f>
        <v>#REF!</v>
      </c>
      <c r="HJ2527" s="9" t="e">
        <f t="shared" ca="1" si="234"/>
        <v>#REF!</v>
      </c>
      <c r="HK2527" s="9" t="e">
        <f t="shared" ca="1" si="235"/>
        <v>#REF!</v>
      </c>
      <c r="HL2527" s="9" t="e">
        <f t="shared" ca="1" si="236"/>
        <v>#REF!</v>
      </c>
      <c r="HM2527" s="9" t="e">
        <f t="shared" ca="1" si="237"/>
        <v>#REF!</v>
      </c>
      <c r="HN2527" s="9" t="e">
        <f ca="1">SQRT($GS2527*(1-$GS2527/Controls!$D$15))</f>
        <v>#REF!</v>
      </c>
      <c r="HO2527" s="9" t="e">
        <f t="shared" ca="1" si="238"/>
        <v>#REF!</v>
      </c>
      <c r="HP2527" s="9" t="e">
        <f t="shared" ca="1" si="239"/>
        <v>#REF!</v>
      </c>
      <c r="HQ2527" s="9" t="e">
        <f ca="1">IF($GV2527=0,NA(),($GX2527*Controls!#REF!))</f>
        <v>#REF!</v>
      </c>
    </row>
    <row r="2528" spans="198:225" x14ac:dyDescent="0.25">
      <c r="GP2528" s="9" t="e">
        <f ca="1">INDIRECT(ADDRESS(ROW(),Controls!#REF!+30))</f>
        <v>#REF!</v>
      </c>
      <c r="GQ2528" s="9" t="e">
        <f ca="1">INDIRECT(ADDRESS(ROW(),Controls!#REF!+45))</f>
        <v>#REF!</v>
      </c>
      <c r="GR2528" s="9" t="e">
        <f ca="1">INDIRECT(ADDRESS(ROW(),Controls!#REF!+60))</f>
        <v>#REF!</v>
      </c>
      <c r="GS2528" s="9" t="e">
        <f ca="1">INDIRECT(ADDRESS(ROW(),Controls!#REF!+75))</f>
        <v>#REF!</v>
      </c>
      <c r="GT2528" s="9" t="e">
        <f ca="1">INDIRECT(ADDRESS(ROW(),Controls!#REF!+90))</f>
        <v>#REF!</v>
      </c>
      <c r="GU2528" s="9" t="e">
        <f ca="1">INDIRECT(ADDRESS(ROW(),Controls!#REF!+105))</f>
        <v>#REF!</v>
      </c>
      <c r="GV2528" s="9" t="e">
        <f ca="1">INDIRECT(ADDRESS(ROW(),Controls!#REF!+120))</f>
        <v>#REF!</v>
      </c>
      <c r="GW2528" s="9" t="e">
        <f ca="1">INDIRECT(ADDRESS(ROW(),Controls!#REF!+15))</f>
        <v>#REF!</v>
      </c>
      <c r="GX2528" s="9" t="e">
        <f ca="1">INDIRECT(ADDRESS(ROW(),Controls!#REF!+135))</f>
        <v>#REF!</v>
      </c>
      <c r="HJ2528" s="9" t="e">
        <f t="shared" ca="1" si="234"/>
        <v>#REF!</v>
      </c>
      <c r="HK2528" s="9" t="e">
        <f t="shared" ca="1" si="235"/>
        <v>#REF!</v>
      </c>
      <c r="HL2528" s="9" t="e">
        <f t="shared" ca="1" si="236"/>
        <v>#REF!</v>
      </c>
      <c r="HM2528" s="9" t="e">
        <f t="shared" ca="1" si="237"/>
        <v>#REF!</v>
      </c>
      <c r="HN2528" s="9" t="e">
        <f ca="1">SQRT($GS2528*(1-$GS2528/Controls!$D$15))</f>
        <v>#REF!</v>
      </c>
      <c r="HO2528" s="9" t="e">
        <f t="shared" ca="1" si="238"/>
        <v>#REF!</v>
      </c>
      <c r="HP2528" s="9" t="e">
        <f t="shared" ca="1" si="239"/>
        <v>#REF!</v>
      </c>
      <c r="HQ2528" s="9" t="e">
        <f ca="1">IF($GV2528=0,NA(),($GX2528*Controls!#REF!))</f>
        <v>#REF!</v>
      </c>
    </row>
    <row r="2529" spans="198:225" x14ac:dyDescent="0.25">
      <c r="GP2529" s="9" t="e">
        <f ca="1">INDIRECT(ADDRESS(ROW(),Controls!#REF!+30))</f>
        <v>#REF!</v>
      </c>
      <c r="GQ2529" s="9" t="e">
        <f ca="1">INDIRECT(ADDRESS(ROW(),Controls!#REF!+45))</f>
        <v>#REF!</v>
      </c>
      <c r="GR2529" s="9" t="e">
        <f ca="1">INDIRECT(ADDRESS(ROW(),Controls!#REF!+60))</f>
        <v>#REF!</v>
      </c>
      <c r="GS2529" s="9" t="e">
        <f ca="1">INDIRECT(ADDRESS(ROW(),Controls!#REF!+75))</f>
        <v>#REF!</v>
      </c>
      <c r="GT2529" s="9" t="e">
        <f ca="1">INDIRECT(ADDRESS(ROW(),Controls!#REF!+90))</f>
        <v>#REF!</v>
      </c>
      <c r="GU2529" s="9" t="e">
        <f ca="1">INDIRECT(ADDRESS(ROW(),Controls!#REF!+105))</f>
        <v>#REF!</v>
      </c>
      <c r="GV2529" s="9" t="e">
        <f ca="1">INDIRECT(ADDRESS(ROW(),Controls!#REF!+120))</f>
        <v>#REF!</v>
      </c>
      <c r="GW2529" s="9" t="e">
        <f ca="1">INDIRECT(ADDRESS(ROW(),Controls!#REF!+15))</f>
        <v>#REF!</v>
      </c>
      <c r="GX2529" s="9" t="e">
        <f ca="1">INDIRECT(ADDRESS(ROW(),Controls!#REF!+135))</f>
        <v>#REF!</v>
      </c>
      <c r="HJ2529" s="9" t="e">
        <f t="shared" ca="1" si="234"/>
        <v>#REF!</v>
      </c>
      <c r="HK2529" s="9" t="e">
        <f t="shared" ca="1" si="235"/>
        <v>#REF!</v>
      </c>
      <c r="HL2529" s="9" t="e">
        <f t="shared" ca="1" si="236"/>
        <v>#REF!</v>
      </c>
      <c r="HM2529" s="9" t="e">
        <f t="shared" ca="1" si="237"/>
        <v>#REF!</v>
      </c>
      <c r="HN2529" s="9" t="e">
        <f ca="1">SQRT($GS2529*(1-$GS2529/Controls!$D$15))</f>
        <v>#REF!</v>
      </c>
      <c r="HO2529" s="9" t="e">
        <f t="shared" ca="1" si="238"/>
        <v>#REF!</v>
      </c>
      <c r="HP2529" s="9" t="e">
        <f t="shared" ca="1" si="239"/>
        <v>#REF!</v>
      </c>
      <c r="HQ2529" s="9" t="e">
        <f ca="1">IF($GV2529=0,NA(),($GX2529*Controls!#REF!))</f>
        <v>#REF!</v>
      </c>
    </row>
    <row r="2530" spans="198:225" x14ac:dyDescent="0.25">
      <c r="GP2530" s="9" t="e">
        <f ca="1">INDIRECT(ADDRESS(ROW(),Controls!#REF!+30))</f>
        <v>#REF!</v>
      </c>
      <c r="GQ2530" s="9" t="e">
        <f ca="1">INDIRECT(ADDRESS(ROW(),Controls!#REF!+45))</f>
        <v>#REF!</v>
      </c>
      <c r="GR2530" s="9" t="e">
        <f ca="1">INDIRECT(ADDRESS(ROW(),Controls!#REF!+60))</f>
        <v>#REF!</v>
      </c>
      <c r="GS2530" s="9" t="e">
        <f ca="1">INDIRECT(ADDRESS(ROW(),Controls!#REF!+75))</f>
        <v>#REF!</v>
      </c>
      <c r="GT2530" s="9" t="e">
        <f ca="1">INDIRECT(ADDRESS(ROW(),Controls!#REF!+90))</f>
        <v>#REF!</v>
      </c>
      <c r="GU2530" s="9" t="e">
        <f ca="1">INDIRECT(ADDRESS(ROW(),Controls!#REF!+105))</f>
        <v>#REF!</v>
      </c>
      <c r="GV2530" s="9" t="e">
        <f ca="1">INDIRECT(ADDRESS(ROW(),Controls!#REF!+120))</f>
        <v>#REF!</v>
      </c>
      <c r="GW2530" s="9" t="e">
        <f ca="1">INDIRECT(ADDRESS(ROW(),Controls!#REF!+15))</f>
        <v>#REF!</v>
      </c>
      <c r="GX2530" s="9" t="e">
        <f ca="1">INDIRECT(ADDRESS(ROW(),Controls!#REF!+135))</f>
        <v>#REF!</v>
      </c>
      <c r="HJ2530" s="9" t="e">
        <f t="shared" ca="1" si="234"/>
        <v>#REF!</v>
      </c>
      <c r="HK2530" s="9" t="e">
        <f t="shared" ca="1" si="235"/>
        <v>#REF!</v>
      </c>
      <c r="HL2530" s="9" t="e">
        <f t="shared" ca="1" si="236"/>
        <v>#REF!</v>
      </c>
      <c r="HM2530" s="9" t="e">
        <f t="shared" ca="1" si="237"/>
        <v>#REF!</v>
      </c>
      <c r="HN2530" s="9" t="e">
        <f ca="1">SQRT($GS2530*(1-$GS2530/Controls!$D$15))</f>
        <v>#REF!</v>
      </c>
      <c r="HO2530" s="9" t="e">
        <f t="shared" ca="1" si="238"/>
        <v>#REF!</v>
      </c>
      <c r="HP2530" s="9" t="e">
        <f t="shared" ca="1" si="239"/>
        <v>#REF!</v>
      </c>
      <c r="HQ2530" s="9" t="e">
        <f ca="1">IF($GV2530=0,NA(),($GX2530*Controls!#REF!))</f>
        <v>#REF!</v>
      </c>
    </row>
    <row r="2531" spans="198:225" x14ac:dyDescent="0.25">
      <c r="GP2531" s="9" t="e">
        <f ca="1">INDIRECT(ADDRESS(ROW(),Controls!#REF!+30))</f>
        <v>#REF!</v>
      </c>
      <c r="GQ2531" s="9" t="e">
        <f ca="1">INDIRECT(ADDRESS(ROW(),Controls!#REF!+45))</f>
        <v>#REF!</v>
      </c>
      <c r="GR2531" s="9" t="e">
        <f ca="1">INDIRECT(ADDRESS(ROW(),Controls!#REF!+60))</f>
        <v>#REF!</v>
      </c>
      <c r="GS2531" s="9" t="e">
        <f ca="1">INDIRECT(ADDRESS(ROW(),Controls!#REF!+75))</f>
        <v>#REF!</v>
      </c>
      <c r="GT2531" s="9" t="e">
        <f ca="1">INDIRECT(ADDRESS(ROW(),Controls!#REF!+90))</f>
        <v>#REF!</v>
      </c>
      <c r="GU2531" s="9" t="e">
        <f ca="1">INDIRECT(ADDRESS(ROW(),Controls!#REF!+105))</f>
        <v>#REF!</v>
      </c>
      <c r="GV2531" s="9" t="e">
        <f ca="1">INDIRECT(ADDRESS(ROW(),Controls!#REF!+120))</f>
        <v>#REF!</v>
      </c>
      <c r="GW2531" s="9" t="e">
        <f ca="1">INDIRECT(ADDRESS(ROW(),Controls!#REF!+15))</f>
        <v>#REF!</v>
      </c>
      <c r="GX2531" s="9" t="e">
        <f ca="1">INDIRECT(ADDRESS(ROW(),Controls!#REF!+135))</f>
        <v>#REF!</v>
      </c>
      <c r="HJ2531" s="9" t="e">
        <f t="shared" ca="1" si="234"/>
        <v>#REF!</v>
      </c>
      <c r="HK2531" s="9" t="e">
        <f t="shared" ca="1" si="235"/>
        <v>#REF!</v>
      </c>
      <c r="HL2531" s="9" t="e">
        <f t="shared" ca="1" si="236"/>
        <v>#REF!</v>
      </c>
      <c r="HM2531" s="9" t="e">
        <f t="shared" ca="1" si="237"/>
        <v>#REF!</v>
      </c>
      <c r="HN2531" s="9" t="e">
        <f ca="1">SQRT($GS2531*(1-$GS2531/Controls!$D$15))</f>
        <v>#REF!</v>
      </c>
      <c r="HO2531" s="9" t="e">
        <f t="shared" ca="1" si="238"/>
        <v>#REF!</v>
      </c>
      <c r="HP2531" s="9" t="e">
        <f t="shared" ca="1" si="239"/>
        <v>#REF!</v>
      </c>
      <c r="HQ2531" s="9" t="e">
        <f ca="1">IF($GV2531=0,NA(),($GX2531*Controls!#REF!))</f>
        <v>#REF!</v>
      </c>
    </row>
    <row r="2532" spans="198:225" x14ac:dyDescent="0.25">
      <c r="GP2532" s="9" t="e">
        <f ca="1">INDIRECT(ADDRESS(ROW(),Controls!#REF!+30))</f>
        <v>#REF!</v>
      </c>
      <c r="GQ2532" s="9" t="e">
        <f ca="1">INDIRECT(ADDRESS(ROW(),Controls!#REF!+45))</f>
        <v>#REF!</v>
      </c>
      <c r="GR2532" s="9" t="e">
        <f ca="1">INDIRECT(ADDRESS(ROW(),Controls!#REF!+60))</f>
        <v>#REF!</v>
      </c>
      <c r="GS2532" s="9" t="e">
        <f ca="1">INDIRECT(ADDRESS(ROW(),Controls!#REF!+75))</f>
        <v>#REF!</v>
      </c>
      <c r="GT2532" s="9" t="e">
        <f ca="1">INDIRECT(ADDRESS(ROW(),Controls!#REF!+90))</f>
        <v>#REF!</v>
      </c>
      <c r="GU2532" s="9" t="e">
        <f ca="1">INDIRECT(ADDRESS(ROW(),Controls!#REF!+105))</f>
        <v>#REF!</v>
      </c>
      <c r="GV2532" s="9" t="e">
        <f ca="1">INDIRECT(ADDRESS(ROW(),Controls!#REF!+120))</f>
        <v>#REF!</v>
      </c>
      <c r="GW2532" s="9" t="e">
        <f ca="1">INDIRECT(ADDRESS(ROW(),Controls!#REF!+15))</f>
        <v>#REF!</v>
      </c>
      <c r="GX2532" s="9" t="e">
        <f ca="1">INDIRECT(ADDRESS(ROW(),Controls!#REF!+135))</f>
        <v>#REF!</v>
      </c>
      <c r="HJ2532" s="9" t="e">
        <f t="shared" ca="1" si="234"/>
        <v>#REF!</v>
      </c>
      <c r="HK2532" s="9" t="e">
        <f t="shared" ca="1" si="235"/>
        <v>#REF!</v>
      </c>
      <c r="HL2532" s="9" t="e">
        <f t="shared" ca="1" si="236"/>
        <v>#REF!</v>
      </c>
      <c r="HM2532" s="9" t="e">
        <f t="shared" ca="1" si="237"/>
        <v>#REF!</v>
      </c>
      <c r="HN2532" s="9" t="e">
        <f ca="1">SQRT($GS2532*(1-$GS2532/Controls!$D$15))</f>
        <v>#REF!</v>
      </c>
      <c r="HO2532" s="9" t="e">
        <f t="shared" ca="1" si="238"/>
        <v>#REF!</v>
      </c>
      <c r="HP2532" s="9" t="e">
        <f t="shared" ca="1" si="239"/>
        <v>#REF!</v>
      </c>
      <c r="HQ2532" s="9" t="e">
        <f ca="1">IF($GV2532=0,NA(),($GX2532*Controls!#REF!))</f>
        <v>#REF!</v>
      </c>
    </row>
    <row r="2533" spans="198:225" x14ac:dyDescent="0.25">
      <c r="GP2533" s="9" t="e">
        <f ca="1">INDIRECT(ADDRESS(ROW(),Controls!#REF!+30))</f>
        <v>#REF!</v>
      </c>
      <c r="GQ2533" s="9" t="e">
        <f ca="1">INDIRECT(ADDRESS(ROW(),Controls!#REF!+45))</f>
        <v>#REF!</v>
      </c>
      <c r="GR2533" s="9" t="e">
        <f ca="1">INDIRECT(ADDRESS(ROW(),Controls!#REF!+60))</f>
        <v>#REF!</v>
      </c>
      <c r="GS2533" s="9" t="e">
        <f ca="1">INDIRECT(ADDRESS(ROW(),Controls!#REF!+75))</f>
        <v>#REF!</v>
      </c>
      <c r="GT2533" s="9" t="e">
        <f ca="1">INDIRECT(ADDRESS(ROW(),Controls!#REF!+90))</f>
        <v>#REF!</v>
      </c>
      <c r="GU2533" s="9" t="e">
        <f ca="1">INDIRECT(ADDRESS(ROW(),Controls!#REF!+105))</f>
        <v>#REF!</v>
      </c>
      <c r="GV2533" s="9" t="e">
        <f ca="1">INDIRECT(ADDRESS(ROW(),Controls!#REF!+120))</f>
        <v>#REF!</v>
      </c>
      <c r="GW2533" s="9" t="e">
        <f ca="1">INDIRECT(ADDRESS(ROW(),Controls!#REF!+15))</f>
        <v>#REF!</v>
      </c>
      <c r="GX2533" s="9" t="e">
        <f ca="1">INDIRECT(ADDRESS(ROW(),Controls!#REF!+135))</f>
        <v>#REF!</v>
      </c>
      <c r="HJ2533" s="9" t="e">
        <f t="shared" ca="1" si="234"/>
        <v>#REF!</v>
      </c>
      <c r="HK2533" s="9" t="e">
        <f t="shared" ca="1" si="235"/>
        <v>#REF!</v>
      </c>
      <c r="HL2533" s="9" t="e">
        <f t="shared" ca="1" si="236"/>
        <v>#REF!</v>
      </c>
      <c r="HM2533" s="9" t="e">
        <f t="shared" ca="1" si="237"/>
        <v>#REF!</v>
      </c>
      <c r="HN2533" s="9" t="e">
        <f ca="1">SQRT($GS2533*(1-$GS2533/Controls!$D$15))</f>
        <v>#REF!</v>
      </c>
      <c r="HO2533" s="9" t="e">
        <f t="shared" ca="1" si="238"/>
        <v>#REF!</v>
      </c>
      <c r="HP2533" s="9" t="e">
        <f t="shared" ca="1" si="239"/>
        <v>#REF!</v>
      </c>
      <c r="HQ2533" s="9" t="e">
        <f ca="1">IF($GV2533=0,NA(),($GX2533*Controls!#REF!))</f>
        <v>#REF!</v>
      </c>
    </row>
    <row r="2534" spans="198:225" x14ac:dyDescent="0.25">
      <c r="GP2534" s="9" t="e">
        <f ca="1">INDIRECT(ADDRESS(ROW(),Controls!#REF!+30))</f>
        <v>#REF!</v>
      </c>
      <c r="GQ2534" s="9" t="e">
        <f ca="1">INDIRECT(ADDRESS(ROW(),Controls!#REF!+45))</f>
        <v>#REF!</v>
      </c>
      <c r="GR2534" s="9" t="e">
        <f ca="1">INDIRECT(ADDRESS(ROW(),Controls!#REF!+60))</f>
        <v>#REF!</v>
      </c>
      <c r="GS2534" s="9" t="e">
        <f ca="1">INDIRECT(ADDRESS(ROW(),Controls!#REF!+75))</f>
        <v>#REF!</v>
      </c>
      <c r="GT2534" s="9" t="e">
        <f ca="1">INDIRECT(ADDRESS(ROW(),Controls!#REF!+90))</f>
        <v>#REF!</v>
      </c>
      <c r="GU2534" s="9" t="e">
        <f ca="1">INDIRECT(ADDRESS(ROW(),Controls!#REF!+105))</f>
        <v>#REF!</v>
      </c>
      <c r="GV2534" s="9" t="e">
        <f ca="1">INDIRECT(ADDRESS(ROW(),Controls!#REF!+120))</f>
        <v>#REF!</v>
      </c>
      <c r="GW2534" s="9" t="e">
        <f ca="1">INDIRECT(ADDRESS(ROW(),Controls!#REF!+15))</f>
        <v>#REF!</v>
      </c>
      <c r="GX2534" s="9" t="e">
        <f ca="1">INDIRECT(ADDRESS(ROW(),Controls!#REF!+135))</f>
        <v>#REF!</v>
      </c>
      <c r="HJ2534" s="9" t="e">
        <f t="shared" ca="1" si="234"/>
        <v>#REF!</v>
      </c>
      <c r="HK2534" s="9" t="e">
        <f t="shared" ca="1" si="235"/>
        <v>#REF!</v>
      </c>
      <c r="HL2534" s="9" t="e">
        <f t="shared" ca="1" si="236"/>
        <v>#REF!</v>
      </c>
      <c r="HM2534" s="9" t="e">
        <f t="shared" ca="1" si="237"/>
        <v>#REF!</v>
      </c>
      <c r="HN2534" s="9" t="e">
        <f ca="1">SQRT($GS2534*(1-$GS2534/Controls!$D$15))</f>
        <v>#REF!</v>
      </c>
      <c r="HO2534" s="9" t="e">
        <f t="shared" ca="1" si="238"/>
        <v>#REF!</v>
      </c>
      <c r="HP2534" s="9" t="e">
        <f t="shared" ca="1" si="239"/>
        <v>#REF!</v>
      </c>
      <c r="HQ2534" s="9" t="e">
        <f ca="1">IF($GV2534=0,NA(),($GX2534*Controls!#REF!))</f>
        <v>#REF!</v>
      </c>
    </row>
    <row r="2535" spans="198:225" x14ac:dyDescent="0.25">
      <c r="GP2535" s="9" t="e">
        <f ca="1">INDIRECT(ADDRESS(ROW(),Controls!#REF!+30))</f>
        <v>#REF!</v>
      </c>
      <c r="GQ2535" s="9" t="e">
        <f ca="1">INDIRECT(ADDRESS(ROW(),Controls!#REF!+45))</f>
        <v>#REF!</v>
      </c>
      <c r="GR2535" s="9" t="e">
        <f ca="1">INDIRECT(ADDRESS(ROW(),Controls!#REF!+60))</f>
        <v>#REF!</v>
      </c>
      <c r="GS2535" s="9" t="e">
        <f ca="1">INDIRECT(ADDRESS(ROW(),Controls!#REF!+75))</f>
        <v>#REF!</v>
      </c>
      <c r="GT2535" s="9" t="e">
        <f ca="1">INDIRECT(ADDRESS(ROW(),Controls!#REF!+90))</f>
        <v>#REF!</v>
      </c>
      <c r="GU2535" s="9" t="e">
        <f ca="1">INDIRECT(ADDRESS(ROW(),Controls!#REF!+105))</f>
        <v>#REF!</v>
      </c>
      <c r="GV2535" s="9" t="e">
        <f ca="1">INDIRECT(ADDRESS(ROW(),Controls!#REF!+120))</f>
        <v>#REF!</v>
      </c>
      <c r="GW2535" s="9" t="e">
        <f ca="1">INDIRECT(ADDRESS(ROW(),Controls!#REF!+15))</f>
        <v>#REF!</v>
      </c>
      <c r="GX2535" s="9" t="e">
        <f ca="1">INDIRECT(ADDRESS(ROW(),Controls!#REF!+135))</f>
        <v>#REF!</v>
      </c>
      <c r="HJ2535" s="9" t="e">
        <f t="shared" ca="1" si="234"/>
        <v>#REF!</v>
      </c>
      <c r="HK2535" s="9" t="e">
        <f t="shared" ca="1" si="235"/>
        <v>#REF!</v>
      </c>
      <c r="HL2535" s="9" t="e">
        <f t="shared" ca="1" si="236"/>
        <v>#REF!</v>
      </c>
      <c r="HM2535" s="9" t="e">
        <f t="shared" ca="1" si="237"/>
        <v>#REF!</v>
      </c>
      <c r="HN2535" s="9" t="e">
        <f ca="1">SQRT($GS2535*(1-$GS2535/Controls!$D$15))</f>
        <v>#REF!</v>
      </c>
      <c r="HO2535" s="9" t="e">
        <f t="shared" ca="1" si="238"/>
        <v>#REF!</v>
      </c>
      <c r="HP2535" s="9" t="e">
        <f t="shared" ca="1" si="239"/>
        <v>#REF!</v>
      </c>
      <c r="HQ2535" s="9" t="e">
        <f ca="1">IF($GV2535=0,NA(),($GX2535*Controls!#REF!))</f>
        <v>#REF!</v>
      </c>
    </row>
    <row r="2536" spans="198:225" x14ac:dyDescent="0.25">
      <c r="GP2536" s="9" t="e">
        <f ca="1">INDIRECT(ADDRESS(ROW(),Controls!#REF!+30))</f>
        <v>#REF!</v>
      </c>
      <c r="GQ2536" s="9" t="e">
        <f ca="1">INDIRECT(ADDRESS(ROW(),Controls!#REF!+45))</f>
        <v>#REF!</v>
      </c>
      <c r="GR2536" s="9" t="e">
        <f ca="1">INDIRECT(ADDRESS(ROW(),Controls!#REF!+60))</f>
        <v>#REF!</v>
      </c>
      <c r="GS2536" s="9" t="e">
        <f ca="1">INDIRECT(ADDRESS(ROW(),Controls!#REF!+75))</f>
        <v>#REF!</v>
      </c>
      <c r="GT2536" s="9" t="e">
        <f ca="1">INDIRECT(ADDRESS(ROW(),Controls!#REF!+90))</f>
        <v>#REF!</v>
      </c>
      <c r="GU2536" s="9" t="e">
        <f ca="1">INDIRECT(ADDRESS(ROW(),Controls!#REF!+105))</f>
        <v>#REF!</v>
      </c>
      <c r="GV2536" s="9" t="e">
        <f ca="1">INDIRECT(ADDRESS(ROW(),Controls!#REF!+120))</f>
        <v>#REF!</v>
      </c>
      <c r="GW2536" s="9" t="e">
        <f ca="1">INDIRECT(ADDRESS(ROW(),Controls!#REF!+15))</f>
        <v>#REF!</v>
      </c>
      <c r="GX2536" s="9" t="e">
        <f ca="1">INDIRECT(ADDRESS(ROW(),Controls!#REF!+135))</f>
        <v>#REF!</v>
      </c>
      <c r="HJ2536" s="9" t="e">
        <f t="shared" ca="1" si="234"/>
        <v>#REF!</v>
      </c>
      <c r="HK2536" s="9" t="e">
        <f t="shared" ca="1" si="235"/>
        <v>#REF!</v>
      </c>
      <c r="HL2536" s="9" t="e">
        <f t="shared" ca="1" si="236"/>
        <v>#REF!</v>
      </c>
      <c r="HM2536" s="9" t="e">
        <f t="shared" ca="1" si="237"/>
        <v>#REF!</v>
      </c>
      <c r="HN2536" s="9" t="e">
        <f ca="1">SQRT($GS2536*(1-$GS2536/Controls!$D$15))</f>
        <v>#REF!</v>
      </c>
      <c r="HO2536" s="9" t="e">
        <f t="shared" ca="1" si="238"/>
        <v>#REF!</v>
      </c>
      <c r="HP2536" s="9" t="e">
        <f t="shared" ca="1" si="239"/>
        <v>#REF!</v>
      </c>
      <c r="HQ2536" s="9" t="e">
        <f ca="1">IF($GV2536=0,NA(),($GX2536*Controls!#REF!))</f>
        <v>#REF!</v>
      </c>
    </row>
    <row r="2537" spans="198:225" x14ac:dyDescent="0.25">
      <c r="GP2537" s="9" t="e">
        <f ca="1">INDIRECT(ADDRESS(ROW(),Controls!#REF!+30))</f>
        <v>#REF!</v>
      </c>
      <c r="GQ2537" s="9" t="e">
        <f ca="1">INDIRECT(ADDRESS(ROW(),Controls!#REF!+45))</f>
        <v>#REF!</v>
      </c>
      <c r="GR2537" s="9" t="e">
        <f ca="1">INDIRECT(ADDRESS(ROW(),Controls!#REF!+60))</f>
        <v>#REF!</v>
      </c>
      <c r="GS2537" s="9" t="e">
        <f ca="1">INDIRECT(ADDRESS(ROW(),Controls!#REF!+75))</f>
        <v>#REF!</v>
      </c>
      <c r="GT2537" s="9" t="e">
        <f ca="1">INDIRECT(ADDRESS(ROW(),Controls!#REF!+90))</f>
        <v>#REF!</v>
      </c>
      <c r="GU2537" s="9" t="e">
        <f ca="1">INDIRECT(ADDRESS(ROW(),Controls!#REF!+105))</f>
        <v>#REF!</v>
      </c>
      <c r="GV2537" s="9" t="e">
        <f ca="1">INDIRECT(ADDRESS(ROW(),Controls!#REF!+120))</f>
        <v>#REF!</v>
      </c>
      <c r="GW2537" s="9" t="e">
        <f ca="1">INDIRECT(ADDRESS(ROW(),Controls!#REF!+15))</f>
        <v>#REF!</v>
      </c>
      <c r="GX2537" s="9" t="e">
        <f ca="1">INDIRECT(ADDRESS(ROW(),Controls!#REF!+135))</f>
        <v>#REF!</v>
      </c>
      <c r="HJ2537" s="9" t="e">
        <f t="shared" ca="1" si="234"/>
        <v>#REF!</v>
      </c>
      <c r="HK2537" s="9" t="e">
        <f t="shared" ca="1" si="235"/>
        <v>#REF!</v>
      </c>
      <c r="HL2537" s="9" t="e">
        <f t="shared" ca="1" si="236"/>
        <v>#REF!</v>
      </c>
      <c r="HM2537" s="9" t="e">
        <f t="shared" ca="1" si="237"/>
        <v>#REF!</v>
      </c>
      <c r="HN2537" s="9" t="e">
        <f ca="1">SQRT($GS2537*(1-$GS2537/Controls!$D$15))</f>
        <v>#REF!</v>
      </c>
      <c r="HO2537" s="9" t="e">
        <f t="shared" ca="1" si="238"/>
        <v>#REF!</v>
      </c>
      <c r="HP2537" s="9" t="e">
        <f t="shared" ca="1" si="239"/>
        <v>#REF!</v>
      </c>
      <c r="HQ2537" s="9" t="e">
        <f ca="1">IF($GV2537=0,NA(),($GX2537*Controls!#REF!))</f>
        <v>#REF!</v>
      </c>
    </row>
    <row r="2538" spans="198:225" x14ac:dyDescent="0.25">
      <c r="GP2538" s="9" t="e">
        <f ca="1">INDIRECT(ADDRESS(ROW(),Controls!#REF!+30))</f>
        <v>#REF!</v>
      </c>
      <c r="GQ2538" s="9" t="e">
        <f ca="1">INDIRECT(ADDRESS(ROW(),Controls!#REF!+45))</f>
        <v>#REF!</v>
      </c>
      <c r="GR2538" s="9" t="e">
        <f ca="1">INDIRECT(ADDRESS(ROW(),Controls!#REF!+60))</f>
        <v>#REF!</v>
      </c>
      <c r="GS2538" s="9" t="e">
        <f ca="1">INDIRECT(ADDRESS(ROW(),Controls!#REF!+75))</f>
        <v>#REF!</v>
      </c>
      <c r="GT2538" s="9" t="e">
        <f ca="1">INDIRECT(ADDRESS(ROW(),Controls!#REF!+90))</f>
        <v>#REF!</v>
      </c>
      <c r="GU2538" s="9" t="e">
        <f ca="1">INDIRECT(ADDRESS(ROW(),Controls!#REF!+105))</f>
        <v>#REF!</v>
      </c>
      <c r="GV2538" s="9" t="e">
        <f ca="1">INDIRECT(ADDRESS(ROW(),Controls!#REF!+120))</f>
        <v>#REF!</v>
      </c>
      <c r="GW2538" s="9" t="e">
        <f ca="1">INDIRECT(ADDRESS(ROW(),Controls!#REF!+15))</f>
        <v>#REF!</v>
      </c>
      <c r="GX2538" s="9" t="e">
        <f ca="1">INDIRECT(ADDRESS(ROW(),Controls!#REF!+135))</f>
        <v>#REF!</v>
      </c>
      <c r="HJ2538" s="9" t="e">
        <f t="shared" ca="1" si="234"/>
        <v>#REF!</v>
      </c>
      <c r="HK2538" s="9" t="e">
        <f t="shared" ca="1" si="235"/>
        <v>#REF!</v>
      </c>
      <c r="HL2538" s="9" t="e">
        <f t="shared" ca="1" si="236"/>
        <v>#REF!</v>
      </c>
      <c r="HM2538" s="9" t="e">
        <f t="shared" ca="1" si="237"/>
        <v>#REF!</v>
      </c>
      <c r="HN2538" s="9" t="e">
        <f ca="1">SQRT($GS2538*(1-$GS2538/Controls!$D$15))</f>
        <v>#REF!</v>
      </c>
      <c r="HO2538" s="9" t="e">
        <f t="shared" ca="1" si="238"/>
        <v>#REF!</v>
      </c>
      <c r="HP2538" s="9" t="e">
        <f t="shared" ca="1" si="239"/>
        <v>#REF!</v>
      </c>
      <c r="HQ2538" s="9" t="e">
        <f ca="1">IF($GV2538=0,NA(),($GX2538*Controls!#REF!))</f>
        <v>#REF!</v>
      </c>
    </row>
    <row r="2539" spans="198:225" x14ac:dyDescent="0.25">
      <c r="GP2539" s="9" t="e">
        <f ca="1">INDIRECT(ADDRESS(ROW(),Controls!#REF!+30))</f>
        <v>#REF!</v>
      </c>
      <c r="GQ2539" s="9" t="e">
        <f ca="1">INDIRECT(ADDRESS(ROW(),Controls!#REF!+45))</f>
        <v>#REF!</v>
      </c>
      <c r="GR2539" s="9" t="e">
        <f ca="1">INDIRECT(ADDRESS(ROW(),Controls!#REF!+60))</f>
        <v>#REF!</v>
      </c>
      <c r="GS2539" s="9" t="e">
        <f ca="1">INDIRECT(ADDRESS(ROW(),Controls!#REF!+75))</f>
        <v>#REF!</v>
      </c>
      <c r="GT2539" s="9" t="e">
        <f ca="1">INDIRECT(ADDRESS(ROW(),Controls!#REF!+90))</f>
        <v>#REF!</v>
      </c>
      <c r="GU2539" s="9" t="e">
        <f ca="1">INDIRECT(ADDRESS(ROW(),Controls!#REF!+105))</f>
        <v>#REF!</v>
      </c>
      <c r="GV2539" s="9" t="e">
        <f ca="1">INDIRECT(ADDRESS(ROW(),Controls!#REF!+120))</f>
        <v>#REF!</v>
      </c>
      <c r="GW2539" s="9" t="e">
        <f ca="1">INDIRECT(ADDRESS(ROW(),Controls!#REF!+15))</f>
        <v>#REF!</v>
      </c>
      <c r="GX2539" s="9" t="e">
        <f ca="1">INDIRECT(ADDRESS(ROW(),Controls!#REF!+135))</f>
        <v>#REF!</v>
      </c>
      <c r="HJ2539" s="9" t="e">
        <f t="shared" ca="1" si="234"/>
        <v>#REF!</v>
      </c>
      <c r="HK2539" s="9" t="e">
        <f t="shared" ca="1" si="235"/>
        <v>#REF!</v>
      </c>
      <c r="HL2539" s="9" t="e">
        <f t="shared" ca="1" si="236"/>
        <v>#REF!</v>
      </c>
      <c r="HM2539" s="9" t="e">
        <f t="shared" ca="1" si="237"/>
        <v>#REF!</v>
      </c>
      <c r="HN2539" s="9" t="e">
        <f ca="1">SQRT($GS2539*(1-$GS2539/Controls!$D$15))</f>
        <v>#REF!</v>
      </c>
      <c r="HO2539" s="9" t="e">
        <f t="shared" ca="1" si="238"/>
        <v>#REF!</v>
      </c>
      <c r="HP2539" s="9" t="e">
        <f t="shared" ca="1" si="239"/>
        <v>#REF!</v>
      </c>
      <c r="HQ2539" s="9" t="e">
        <f ca="1">IF($GV2539=0,NA(),($GX2539*Controls!#REF!))</f>
        <v>#REF!</v>
      </c>
    </row>
    <row r="2540" spans="198:225" x14ac:dyDescent="0.25">
      <c r="GP2540" s="9" t="e">
        <f ca="1">INDIRECT(ADDRESS(ROW(),Controls!#REF!+30))</f>
        <v>#REF!</v>
      </c>
      <c r="GQ2540" s="9" t="e">
        <f ca="1">INDIRECT(ADDRESS(ROW(),Controls!#REF!+45))</f>
        <v>#REF!</v>
      </c>
      <c r="GR2540" s="9" t="e">
        <f ca="1">INDIRECT(ADDRESS(ROW(),Controls!#REF!+60))</f>
        <v>#REF!</v>
      </c>
      <c r="GS2540" s="9" t="e">
        <f ca="1">INDIRECT(ADDRESS(ROW(),Controls!#REF!+75))</f>
        <v>#REF!</v>
      </c>
      <c r="GT2540" s="9" t="e">
        <f ca="1">INDIRECT(ADDRESS(ROW(),Controls!#REF!+90))</f>
        <v>#REF!</v>
      </c>
      <c r="GU2540" s="9" t="e">
        <f ca="1">INDIRECT(ADDRESS(ROW(),Controls!#REF!+105))</f>
        <v>#REF!</v>
      </c>
      <c r="GV2540" s="9" t="e">
        <f ca="1">INDIRECT(ADDRESS(ROW(),Controls!#REF!+120))</f>
        <v>#REF!</v>
      </c>
      <c r="GW2540" s="9" t="e">
        <f ca="1">INDIRECT(ADDRESS(ROW(),Controls!#REF!+15))</f>
        <v>#REF!</v>
      </c>
      <c r="GX2540" s="9" t="e">
        <f ca="1">INDIRECT(ADDRESS(ROW(),Controls!#REF!+135))</f>
        <v>#REF!</v>
      </c>
      <c r="HJ2540" s="9" t="e">
        <f t="shared" ca="1" si="234"/>
        <v>#REF!</v>
      </c>
      <c r="HK2540" s="9" t="e">
        <f t="shared" ca="1" si="235"/>
        <v>#REF!</v>
      </c>
      <c r="HL2540" s="9" t="e">
        <f t="shared" ca="1" si="236"/>
        <v>#REF!</v>
      </c>
      <c r="HM2540" s="9" t="e">
        <f t="shared" ca="1" si="237"/>
        <v>#REF!</v>
      </c>
      <c r="HN2540" s="9" t="e">
        <f ca="1">SQRT($GS2540*(1-$GS2540/Controls!$D$15))</f>
        <v>#REF!</v>
      </c>
      <c r="HO2540" s="9" t="e">
        <f t="shared" ca="1" si="238"/>
        <v>#REF!</v>
      </c>
      <c r="HP2540" s="9" t="e">
        <f t="shared" ca="1" si="239"/>
        <v>#REF!</v>
      </c>
      <c r="HQ2540" s="9" t="e">
        <f ca="1">IF($GV2540=0,NA(),($GX2540*Controls!#REF!))</f>
        <v>#REF!</v>
      </c>
    </row>
    <row r="2541" spans="198:225" x14ac:dyDescent="0.25">
      <c r="GP2541" s="9" t="e">
        <f ca="1">INDIRECT(ADDRESS(ROW(),Controls!#REF!+30))</f>
        <v>#REF!</v>
      </c>
      <c r="GQ2541" s="9" t="e">
        <f ca="1">INDIRECT(ADDRESS(ROW(),Controls!#REF!+45))</f>
        <v>#REF!</v>
      </c>
      <c r="GR2541" s="9" t="e">
        <f ca="1">INDIRECT(ADDRESS(ROW(),Controls!#REF!+60))</f>
        <v>#REF!</v>
      </c>
      <c r="GS2541" s="9" t="e">
        <f ca="1">INDIRECT(ADDRESS(ROW(),Controls!#REF!+75))</f>
        <v>#REF!</v>
      </c>
      <c r="GT2541" s="9" t="e">
        <f ca="1">INDIRECT(ADDRESS(ROW(),Controls!#REF!+90))</f>
        <v>#REF!</v>
      </c>
      <c r="GU2541" s="9" t="e">
        <f ca="1">INDIRECT(ADDRESS(ROW(),Controls!#REF!+105))</f>
        <v>#REF!</v>
      </c>
      <c r="GV2541" s="9" t="e">
        <f ca="1">INDIRECT(ADDRESS(ROW(),Controls!#REF!+120))</f>
        <v>#REF!</v>
      </c>
      <c r="GW2541" s="9" t="e">
        <f ca="1">INDIRECT(ADDRESS(ROW(),Controls!#REF!+15))</f>
        <v>#REF!</v>
      </c>
      <c r="GX2541" s="9" t="e">
        <f ca="1">INDIRECT(ADDRESS(ROW(),Controls!#REF!+135))</f>
        <v>#REF!</v>
      </c>
      <c r="HJ2541" s="9" t="e">
        <f t="shared" ca="1" si="234"/>
        <v>#REF!</v>
      </c>
      <c r="HK2541" s="9" t="e">
        <f t="shared" ca="1" si="235"/>
        <v>#REF!</v>
      </c>
      <c r="HL2541" s="9" t="e">
        <f t="shared" ca="1" si="236"/>
        <v>#REF!</v>
      </c>
      <c r="HM2541" s="9" t="e">
        <f t="shared" ca="1" si="237"/>
        <v>#REF!</v>
      </c>
      <c r="HN2541" s="9" t="e">
        <f ca="1">SQRT($GS2541*(1-$GS2541/Controls!$D$15))</f>
        <v>#REF!</v>
      </c>
      <c r="HO2541" s="9" t="e">
        <f t="shared" ca="1" si="238"/>
        <v>#REF!</v>
      </c>
      <c r="HP2541" s="9" t="e">
        <f t="shared" ca="1" si="239"/>
        <v>#REF!</v>
      </c>
      <c r="HQ2541" s="9" t="e">
        <f ca="1">IF($GV2541=0,NA(),($GX2541*Controls!#REF!))</f>
        <v>#REF!</v>
      </c>
    </row>
    <row r="2542" spans="198:225" x14ac:dyDescent="0.25">
      <c r="GP2542" s="9" t="e">
        <f ca="1">INDIRECT(ADDRESS(ROW(),Controls!#REF!+30))</f>
        <v>#REF!</v>
      </c>
      <c r="GQ2542" s="9" t="e">
        <f ca="1">INDIRECT(ADDRESS(ROW(),Controls!#REF!+45))</f>
        <v>#REF!</v>
      </c>
      <c r="GR2542" s="9" t="e">
        <f ca="1">INDIRECT(ADDRESS(ROW(),Controls!#REF!+60))</f>
        <v>#REF!</v>
      </c>
      <c r="GS2542" s="9" t="e">
        <f ca="1">INDIRECT(ADDRESS(ROW(),Controls!#REF!+75))</f>
        <v>#REF!</v>
      </c>
      <c r="GT2542" s="9" t="e">
        <f ca="1">INDIRECT(ADDRESS(ROW(),Controls!#REF!+90))</f>
        <v>#REF!</v>
      </c>
      <c r="GU2542" s="9" t="e">
        <f ca="1">INDIRECT(ADDRESS(ROW(),Controls!#REF!+105))</f>
        <v>#REF!</v>
      </c>
      <c r="GV2542" s="9" t="e">
        <f ca="1">INDIRECT(ADDRESS(ROW(),Controls!#REF!+120))</f>
        <v>#REF!</v>
      </c>
      <c r="GW2542" s="9" t="e">
        <f ca="1">INDIRECT(ADDRESS(ROW(),Controls!#REF!+15))</f>
        <v>#REF!</v>
      </c>
      <c r="GX2542" s="9" t="e">
        <f ca="1">INDIRECT(ADDRESS(ROW(),Controls!#REF!+135))</f>
        <v>#REF!</v>
      </c>
      <c r="HJ2542" s="9" t="e">
        <f t="shared" ca="1" si="234"/>
        <v>#REF!</v>
      </c>
      <c r="HK2542" s="9" t="e">
        <f t="shared" ca="1" si="235"/>
        <v>#REF!</v>
      </c>
      <c r="HL2542" s="9" t="e">
        <f t="shared" ca="1" si="236"/>
        <v>#REF!</v>
      </c>
      <c r="HM2542" s="9" t="e">
        <f t="shared" ca="1" si="237"/>
        <v>#REF!</v>
      </c>
      <c r="HN2542" s="9" t="e">
        <f ca="1">SQRT($GS2542*(1-$GS2542/Controls!$D$15))</f>
        <v>#REF!</v>
      </c>
      <c r="HO2542" s="9" t="e">
        <f t="shared" ca="1" si="238"/>
        <v>#REF!</v>
      </c>
      <c r="HP2542" s="9" t="e">
        <f t="shared" ca="1" si="239"/>
        <v>#REF!</v>
      </c>
      <c r="HQ2542" s="9" t="e">
        <f ca="1">IF($GV2542=0,NA(),($GX2542*Controls!#REF!))</f>
        <v>#REF!</v>
      </c>
    </row>
    <row r="2543" spans="198:225" x14ac:dyDescent="0.25">
      <c r="GP2543" s="9" t="e">
        <f ca="1">INDIRECT(ADDRESS(ROW(),Controls!#REF!+30))</f>
        <v>#REF!</v>
      </c>
      <c r="GQ2543" s="9" t="e">
        <f ca="1">INDIRECT(ADDRESS(ROW(),Controls!#REF!+45))</f>
        <v>#REF!</v>
      </c>
      <c r="GR2543" s="9" t="e">
        <f ca="1">INDIRECT(ADDRESS(ROW(),Controls!#REF!+60))</f>
        <v>#REF!</v>
      </c>
      <c r="GS2543" s="9" t="e">
        <f ca="1">INDIRECT(ADDRESS(ROW(),Controls!#REF!+75))</f>
        <v>#REF!</v>
      </c>
      <c r="GT2543" s="9" t="e">
        <f ca="1">INDIRECT(ADDRESS(ROW(),Controls!#REF!+90))</f>
        <v>#REF!</v>
      </c>
      <c r="GU2543" s="9" t="e">
        <f ca="1">INDIRECT(ADDRESS(ROW(),Controls!#REF!+105))</f>
        <v>#REF!</v>
      </c>
      <c r="GV2543" s="9" t="e">
        <f ca="1">INDIRECT(ADDRESS(ROW(),Controls!#REF!+120))</f>
        <v>#REF!</v>
      </c>
      <c r="GW2543" s="9" t="e">
        <f ca="1">INDIRECT(ADDRESS(ROW(),Controls!#REF!+15))</f>
        <v>#REF!</v>
      </c>
      <c r="GX2543" s="9" t="e">
        <f ca="1">INDIRECT(ADDRESS(ROW(),Controls!#REF!+135))</f>
        <v>#REF!</v>
      </c>
      <c r="HJ2543" s="9" t="e">
        <f t="shared" ca="1" si="234"/>
        <v>#REF!</v>
      </c>
      <c r="HK2543" s="9" t="e">
        <f t="shared" ca="1" si="235"/>
        <v>#REF!</v>
      </c>
      <c r="HL2543" s="9" t="e">
        <f t="shared" ca="1" si="236"/>
        <v>#REF!</v>
      </c>
      <c r="HM2543" s="9" t="e">
        <f t="shared" ca="1" si="237"/>
        <v>#REF!</v>
      </c>
      <c r="HN2543" s="9" t="e">
        <f ca="1">SQRT($GS2543*(1-$GS2543/Controls!$D$15))</f>
        <v>#REF!</v>
      </c>
      <c r="HO2543" s="9" t="e">
        <f t="shared" ca="1" si="238"/>
        <v>#REF!</v>
      </c>
      <c r="HP2543" s="9" t="e">
        <f t="shared" ca="1" si="239"/>
        <v>#REF!</v>
      </c>
      <c r="HQ2543" s="9" t="e">
        <f ca="1">IF($GV2543=0,NA(),($GX2543*Controls!#REF!))</f>
        <v>#REF!</v>
      </c>
    </row>
    <row r="2544" spans="198:225" x14ac:dyDescent="0.25">
      <c r="GP2544" s="9" t="e">
        <f ca="1">INDIRECT(ADDRESS(ROW(),Controls!#REF!+30))</f>
        <v>#REF!</v>
      </c>
      <c r="GQ2544" s="9" t="e">
        <f ca="1">INDIRECT(ADDRESS(ROW(),Controls!#REF!+45))</f>
        <v>#REF!</v>
      </c>
      <c r="GR2544" s="9" t="e">
        <f ca="1">INDIRECT(ADDRESS(ROW(),Controls!#REF!+60))</f>
        <v>#REF!</v>
      </c>
      <c r="GS2544" s="9" t="e">
        <f ca="1">INDIRECT(ADDRESS(ROW(),Controls!#REF!+75))</f>
        <v>#REF!</v>
      </c>
      <c r="GT2544" s="9" t="e">
        <f ca="1">INDIRECT(ADDRESS(ROW(),Controls!#REF!+90))</f>
        <v>#REF!</v>
      </c>
      <c r="GU2544" s="9" t="e">
        <f ca="1">INDIRECT(ADDRESS(ROW(),Controls!#REF!+105))</f>
        <v>#REF!</v>
      </c>
      <c r="GV2544" s="9" t="e">
        <f ca="1">INDIRECT(ADDRESS(ROW(),Controls!#REF!+120))</f>
        <v>#REF!</v>
      </c>
      <c r="GW2544" s="9" t="e">
        <f ca="1">INDIRECT(ADDRESS(ROW(),Controls!#REF!+15))</f>
        <v>#REF!</v>
      </c>
      <c r="GX2544" s="9" t="e">
        <f ca="1">INDIRECT(ADDRESS(ROW(),Controls!#REF!+135))</f>
        <v>#REF!</v>
      </c>
      <c r="HJ2544" s="9" t="e">
        <f t="shared" ca="1" si="234"/>
        <v>#REF!</v>
      </c>
      <c r="HK2544" s="9" t="e">
        <f t="shared" ca="1" si="235"/>
        <v>#REF!</v>
      </c>
      <c r="HL2544" s="9" t="e">
        <f t="shared" ca="1" si="236"/>
        <v>#REF!</v>
      </c>
      <c r="HM2544" s="9" t="e">
        <f t="shared" ca="1" si="237"/>
        <v>#REF!</v>
      </c>
      <c r="HN2544" s="9" t="e">
        <f ca="1">SQRT($GS2544*(1-$GS2544/Controls!$D$15))</f>
        <v>#REF!</v>
      </c>
      <c r="HO2544" s="9" t="e">
        <f t="shared" ca="1" si="238"/>
        <v>#REF!</v>
      </c>
      <c r="HP2544" s="9" t="e">
        <f t="shared" ca="1" si="239"/>
        <v>#REF!</v>
      </c>
      <c r="HQ2544" s="9" t="e">
        <f ca="1">IF($GV2544=0,NA(),($GX2544*Controls!#REF!))</f>
        <v>#REF!</v>
      </c>
    </row>
    <row r="2545" spans="198:225" x14ac:dyDescent="0.25">
      <c r="GP2545" s="9" t="e">
        <f ca="1">INDIRECT(ADDRESS(ROW(),Controls!#REF!+30))</f>
        <v>#REF!</v>
      </c>
      <c r="GQ2545" s="9" t="e">
        <f ca="1">INDIRECT(ADDRESS(ROW(),Controls!#REF!+45))</f>
        <v>#REF!</v>
      </c>
      <c r="GR2545" s="9" t="e">
        <f ca="1">INDIRECT(ADDRESS(ROW(),Controls!#REF!+60))</f>
        <v>#REF!</v>
      </c>
      <c r="GS2545" s="9" t="e">
        <f ca="1">INDIRECT(ADDRESS(ROW(),Controls!#REF!+75))</f>
        <v>#REF!</v>
      </c>
      <c r="GT2545" s="9" t="e">
        <f ca="1">INDIRECT(ADDRESS(ROW(),Controls!#REF!+90))</f>
        <v>#REF!</v>
      </c>
      <c r="GU2545" s="9" t="e">
        <f ca="1">INDIRECT(ADDRESS(ROW(),Controls!#REF!+105))</f>
        <v>#REF!</v>
      </c>
      <c r="GV2545" s="9" t="e">
        <f ca="1">INDIRECT(ADDRESS(ROW(),Controls!#REF!+120))</f>
        <v>#REF!</v>
      </c>
      <c r="GW2545" s="9" t="e">
        <f ca="1">INDIRECT(ADDRESS(ROW(),Controls!#REF!+15))</f>
        <v>#REF!</v>
      </c>
      <c r="GX2545" s="9" t="e">
        <f ca="1">INDIRECT(ADDRESS(ROW(),Controls!#REF!+135))</f>
        <v>#REF!</v>
      </c>
      <c r="HJ2545" s="9" t="e">
        <f t="shared" ca="1" si="234"/>
        <v>#REF!</v>
      </c>
      <c r="HK2545" s="9" t="e">
        <f t="shared" ca="1" si="235"/>
        <v>#REF!</v>
      </c>
      <c r="HL2545" s="9" t="e">
        <f t="shared" ca="1" si="236"/>
        <v>#REF!</v>
      </c>
      <c r="HM2545" s="9" t="e">
        <f t="shared" ca="1" si="237"/>
        <v>#REF!</v>
      </c>
      <c r="HN2545" s="9" t="e">
        <f ca="1">SQRT($GS2545*(1-$GS2545/Controls!$D$15))</f>
        <v>#REF!</v>
      </c>
      <c r="HO2545" s="9" t="e">
        <f t="shared" ca="1" si="238"/>
        <v>#REF!</v>
      </c>
      <c r="HP2545" s="9" t="e">
        <f t="shared" ca="1" si="239"/>
        <v>#REF!</v>
      </c>
      <c r="HQ2545" s="9" t="e">
        <f ca="1">IF($GV2545=0,NA(),($GX2545*Controls!#REF!))</f>
        <v>#REF!</v>
      </c>
    </row>
    <row r="2546" spans="198:225" x14ac:dyDescent="0.25">
      <c r="GP2546" s="9" t="e">
        <f ca="1">INDIRECT(ADDRESS(ROW(),Controls!#REF!+30))</f>
        <v>#REF!</v>
      </c>
      <c r="GQ2546" s="9" t="e">
        <f ca="1">INDIRECT(ADDRESS(ROW(),Controls!#REF!+45))</f>
        <v>#REF!</v>
      </c>
      <c r="GR2546" s="9" t="e">
        <f ca="1">INDIRECT(ADDRESS(ROW(),Controls!#REF!+60))</f>
        <v>#REF!</v>
      </c>
      <c r="GS2546" s="9" t="e">
        <f ca="1">INDIRECT(ADDRESS(ROW(),Controls!#REF!+75))</f>
        <v>#REF!</v>
      </c>
      <c r="GT2546" s="9" t="e">
        <f ca="1">INDIRECT(ADDRESS(ROW(),Controls!#REF!+90))</f>
        <v>#REF!</v>
      </c>
      <c r="GU2546" s="9" t="e">
        <f ca="1">INDIRECT(ADDRESS(ROW(),Controls!#REF!+105))</f>
        <v>#REF!</v>
      </c>
      <c r="GV2546" s="9" t="e">
        <f ca="1">INDIRECT(ADDRESS(ROW(),Controls!#REF!+120))</f>
        <v>#REF!</v>
      </c>
      <c r="GW2546" s="9" t="e">
        <f ca="1">INDIRECT(ADDRESS(ROW(),Controls!#REF!+15))</f>
        <v>#REF!</v>
      </c>
      <c r="GX2546" s="9" t="e">
        <f ca="1">INDIRECT(ADDRESS(ROW(),Controls!#REF!+135))</f>
        <v>#REF!</v>
      </c>
      <c r="HJ2546" s="9" t="e">
        <f t="shared" ca="1" si="234"/>
        <v>#REF!</v>
      </c>
      <c r="HK2546" s="9" t="e">
        <f t="shared" ca="1" si="235"/>
        <v>#REF!</v>
      </c>
      <c r="HL2546" s="9" t="e">
        <f t="shared" ca="1" si="236"/>
        <v>#REF!</v>
      </c>
      <c r="HM2546" s="9" t="e">
        <f t="shared" ca="1" si="237"/>
        <v>#REF!</v>
      </c>
      <c r="HN2546" s="9" t="e">
        <f ca="1">SQRT($GS2546*(1-$GS2546/Controls!$D$15))</f>
        <v>#REF!</v>
      </c>
      <c r="HO2546" s="9" t="e">
        <f t="shared" ca="1" si="238"/>
        <v>#REF!</v>
      </c>
      <c r="HP2546" s="9" t="e">
        <f t="shared" ca="1" si="239"/>
        <v>#REF!</v>
      </c>
      <c r="HQ2546" s="9" t="e">
        <f ca="1">IF($GV2546=0,NA(),($GX2546*Controls!#REF!))</f>
        <v>#REF!</v>
      </c>
    </row>
    <row r="2547" spans="198:225" x14ac:dyDescent="0.25">
      <c r="GP2547" s="9" t="e">
        <f ca="1">INDIRECT(ADDRESS(ROW(),Controls!#REF!+30))</f>
        <v>#REF!</v>
      </c>
      <c r="GQ2547" s="9" t="e">
        <f ca="1">INDIRECT(ADDRESS(ROW(),Controls!#REF!+45))</f>
        <v>#REF!</v>
      </c>
      <c r="GR2547" s="9" t="e">
        <f ca="1">INDIRECT(ADDRESS(ROW(),Controls!#REF!+60))</f>
        <v>#REF!</v>
      </c>
      <c r="GS2547" s="9" t="e">
        <f ca="1">INDIRECT(ADDRESS(ROW(),Controls!#REF!+75))</f>
        <v>#REF!</v>
      </c>
      <c r="GT2547" s="9" t="e">
        <f ca="1">INDIRECT(ADDRESS(ROW(),Controls!#REF!+90))</f>
        <v>#REF!</v>
      </c>
      <c r="GU2547" s="9" t="e">
        <f ca="1">INDIRECT(ADDRESS(ROW(),Controls!#REF!+105))</f>
        <v>#REF!</v>
      </c>
      <c r="GV2547" s="9" t="e">
        <f ca="1">INDIRECT(ADDRESS(ROW(),Controls!#REF!+120))</f>
        <v>#REF!</v>
      </c>
      <c r="GW2547" s="9" t="e">
        <f ca="1">INDIRECT(ADDRESS(ROW(),Controls!#REF!+15))</f>
        <v>#REF!</v>
      </c>
      <c r="GX2547" s="9" t="e">
        <f ca="1">INDIRECT(ADDRESS(ROW(),Controls!#REF!+135))</f>
        <v>#REF!</v>
      </c>
      <c r="HJ2547" s="9" t="e">
        <f t="shared" ca="1" si="234"/>
        <v>#REF!</v>
      </c>
      <c r="HK2547" s="9" t="e">
        <f t="shared" ca="1" si="235"/>
        <v>#REF!</v>
      </c>
      <c r="HL2547" s="9" t="e">
        <f t="shared" ca="1" si="236"/>
        <v>#REF!</v>
      </c>
      <c r="HM2547" s="9" t="e">
        <f t="shared" ca="1" si="237"/>
        <v>#REF!</v>
      </c>
      <c r="HN2547" s="9" t="e">
        <f ca="1">SQRT($GS2547*(1-$GS2547/Controls!$D$15))</f>
        <v>#REF!</v>
      </c>
      <c r="HO2547" s="9" t="e">
        <f t="shared" ca="1" si="238"/>
        <v>#REF!</v>
      </c>
      <c r="HP2547" s="9" t="e">
        <f t="shared" ca="1" si="239"/>
        <v>#REF!</v>
      </c>
      <c r="HQ2547" s="9" t="e">
        <f ca="1">IF($GV2547=0,NA(),($GX2547*Controls!#REF!))</f>
        <v>#REF!</v>
      </c>
    </row>
    <row r="2548" spans="198:225" x14ac:dyDescent="0.25">
      <c r="GP2548" s="9" t="e">
        <f ca="1">INDIRECT(ADDRESS(ROW(),Controls!#REF!+30))</f>
        <v>#REF!</v>
      </c>
      <c r="GQ2548" s="9" t="e">
        <f ca="1">INDIRECT(ADDRESS(ROW(),Controls!#REF!+45))</f>
        <v>#REF!</v>
      </c>
      <c r="GR2548" s="9" t="e">
        <f ca="1">INDIRECT(ADDRESS(ROW(),Controls!#REF!+60))</f>
        <v>#REF!</v>
      </c>
      <c r="GS2548" s="9" t="e">
        <f ca="1">INDIRECT(ADDRESS(ROW(),Controls!#REF!+75))</f>
        <v>#REF!</v>
      </c>
      <c r="GT2548" s="9" t="e">
        <f ca="1">INDIRECT(ADDRESS(ROW(),Controls!#REF!+90))</f>
        <v>#REF!</v>
      </c>
      <c r="GU2548" s="9" t="e">
        <f ca="1">INDIRECT(ADDRESS(ROW(),Controls!#REF!+105))</f>
        <v>#REF!</v>
      </c>
      <c r="GV2548" s="9" t="e">
        <f ca="1">INDIRECT(ADDRESS(ROW(),Controls!#REF!+120))</f>
        <v>#REF!</v>
      </c>
      <c r="GW2548" s="9" t="e">
        <f ca="1">INDIRECT(ADDRESS(ROW(),Controls!#REF!+15))</f>
        <v>#REF!</v>
      </c>
      <c r="GX2548" s="9" t="e">
        <f ca="1">INDIRECT(ADDRESS(ROW(),Controls!#REF!+135))</f>
        <v>#REF!</v>
      </c>
      <c r="HJ2548" s="9" t="e">
        <f t="shared" ca="1" si="234"/>
        <v>#REF!</v>
      </c>
      <c r="HK2548" s="9" t="e">
        <f t="shared" ca="1" si="235"/>
        <v>#REF!</v>
      </c>
      <c r="HL2548" s="9" t="e">
        <f t="shared" ca="1" si="236"/>
        <v>#REF!</v>
      </c>
      <c r="HM2548" s="9" t="e">
        <f t="shared" ca="1" si="237"/>
        <v>#REF!</v>
      </c>
      <c r="HN2548" s="9" t="e">
        <f ca="1">SQRT($GS2548*(1-$GS2548/Controls!$D$15))</f>
        <v>#REF!</v>
      </c>
      <c r="HO2548" s="9" t="e">
        <f t="shared" ca="1" si="238"/>
        <v>#REF!</v>
      </c>
      <c r="HP2548" s="9" t="e">
        <f t="shared" ca="1" si="239"/>
        <v>#REF!</v>
      </c>
      <c r="HQ2548" s="9" t="e">
        <f ca="1">IF($GV2548=0,NA(),($GX2548*Controls!#REF!))</f>
        <v>#REF!</v>
      </c>
    </row>
    <row r="2549" spans="198:225" x14ac:dyDescent="0.25">
      <c r="GP2549" s="9" t="e">
        <f ca="1">INDIRECT(ADDRESS(ROW(),Controls!#REF!+30))</f>
        <v>#REF!</v>
      </c>
      <c r="GQ2549" s="9" t="e">
        <f ca="1">INDIRECT(ADDRESS(ROW(),Controls!#REF!+45))</f>
        <v>#REF!</v>
      </c>
      <c r="GR2549" s="9" t="e">
        <f ca="1">INDIRECT(ADDRESS(ROW(),Controls!#REF!+60))</f>
        <v>#REF!</v>
      </c>
      <c r="GS2549" s="9" t="e">
        <f ca="1">INDIRECT(ADDRESS(ROW(),Controls!#REF!+75))</f>
        <v>#REF!</v>
      </c>
      <c r="GT2549" s="9" t="e">
        <f ca="1">INDIRECT(ADDRESS(ROW(),Controls!#REF!+90))</f>
        <v>#REF!</v>
      </c>
      <c r="GU2549" s="9" t="e">
        <f ca="1">INDIRECT(ADDRESS(ROW(),Controls!#REF!+105))</f>
        <v>#REF!</v>
      </c>
      <c r="GV2549" s="9" t="e">
        <f ca="1">INDIRECT(ADDRESS(ROW(),Controls!#REF!+120))</f>
        <v>#REF!</v>
      </c>
      <c r="GW2549" s="9" t="e">
        <f ca="1">INDIRECT(ADDRESS(ROW(),Controls!#REF!+15))</f>
        <v>#REF!</v>
      </c>
      <c r="GX2549" s="9" t="e">
        <f ca="1">INDIRECT(ADDRESS(ROW(),Controls!#REF!+135))</f>
        <v>#REF!</v>
      </c>
      <c r="HJ2549" s="9" t="e">
        <f t="shared" ca="1" si="234"/>
        <v>#REF!</v>
      </c>
      <c r="HK2549" s="9" t="e">
        <f t="shared" ca="1" si="235"/>
        <v>#REF!</v>
      </c>
      <c r="HL2549" s="9" t="e">
        <f t="shared" ca="1" si="236"/>
        <v>#REF!</v>
      </c>
      <c r="HM2549" s="9" t="e">
        <f t="shared" ca="1" si="237"/>
        <v>#REF!</v>
      </c>
      <c r="HN2549" s="9" t="e">
        <f ca="1">SQRT($GS2549*(1-$GS2549/Controls!$D$15))</f>
        <v>#REF!</v>
      </c>
      <c r="HO2549" s="9" t="e">
        <f t="shared" ca="1" si="238"/>
        <v>#REF!</v>
      </c>
      <c r="HP2549" s="9" t="e">
        <f t="shared" ca="1" si="239"/>
        <v>#REF!</v>
      </c>
      <c r="HQ2549" s="9" t="e">
        <f ca="1">IF($GV2549=0,NA(),($GX2549*Controls!#REF!))</f>
        <v>#REF!</v>
      </c>
    </row>
    <row r="2550" spans="198:225" x14ac:dyDescent="0.25">
      <c r="GP2550" s="9" t="e">
        <f ca="1">INDIRECT(ADDRESS(ROW(),Controls!#REF!+30))</f>
        <v>#REF!</v>
      </c>
      <c r="GQ2550" s="9" t="e">
        <f ca="1">INDIRECT(ADDRESS(ROW(),Controls!#REF!+45))</f>
        <v>#REF!</v>
      </c>
      <c r="GR2550" s="9" t="e">
        <f ca="1">INDIRECT(ADDRESS(ROW(),Controls!#REF!+60))</f>
        <v>#REF!</v>
      </c>
      <c r="GS2550" s="9" t="e">
        <f ca="1">INDIRECT(ADDRESS(ROW(),Controls!#REF!+75))</f>
        <v>#REF!</v>
      </c>
      <c r="GT2550" s="9" t="e">
        <f ca="1">INDIRECT(ADDRESS(ROW(),Controls!#REF!+90))</f>
        <v>#REF!</v>
      </c>
      <c r="GU2550" s="9" t="e">
        <f ca="1">INDIRECT(ADDRESS(ROW(),Controls!#REF!+105))</f>
        <v>#REF!</v>
      </c>
      <c r="GV2550" s="9" t="e">
        <f ca="1">INDIRECT(ADDRESS(ROW(),Controls!#REF!+120))</f>
        <v>#REF!</v>
      </c>
      <c r="GW2550" s="9" t="e">
        <f ca="1">INDIRECT(ADDRESS(ROW(),Controls!#REF!+15))</f>
        <v>#REF!</v>
      </c>
      <c r="GX2550" s="9" t="e">
        <f ca="1">INDIRECT(ADDRESS(ROW(),Controls!#REF!+135))</f>
        <v>#REF!</v>
      </c>
      <c r="HJ2550" s="9" t="e">
        <f t="shared" ca="1" si="234"/>
        <v>#REF!</v>
      </c>
      <c r="HK2550" s="9" t="e">
        <f t="shared" ca="1" si="235"/>
        <v>#REF!</v>
      </c>
      <c r="HL2550" s="9" t="e">
        <f t="shared" ca="1" si="236"/>
        <v>#REF!</v>
      </c>
      <c r="HM2550" s="9" t="e">
        <f t="shared" ca="1" si="237"/>
        <v>#REF!</v>
      </c>
      <c r="HN2550" s="9" t="e">
        <f ca="1">SQRT($GS2550*(1-$GS2550/Controls!$D$15))</f>
        <v>#REF!</v>
      </c>
      <c r="HO2550" s="9" t="e">
        <f t="shared" ca="1" si="238"/>
        <v>#REF!</v>
      </c>
      <c r="HP2550" s="9" t="e">
        <f t="shared" ca="1" si="239"/>
        <v>#REF!</v>
      </c>
      <c r="HQ2550" s="9" t="e">
        <f ca="1">IF($GV2550=0,NA(),($GX2550*Controls!#REF!))</f>
        <v>#REF!</v>
      </c>
    </row>
    <row r="2551" spans="198:225" x14ac:dyDescent="0.25">
      <c r="GP2551" s="9" t="e">
        <f ca="1">INDIRECT(ADDRESS(ROW(),Controls!#REF!+30))</f>
        <v>#REF!</v>
      </c>
      <c r="GQ2551" s="9" t="e">
        <f ca="1">INDIRECT(ADDRESS(ROW(),Controls!#REF!+45))</f>
        <v>#REF!</v>
      </c>
      <c r="GR2551" s="9" t="e">
        <f ca="1">INDIRECT(ADDRESS(ROW(),Controls!#REF!+60))</f>
        <v>#REF!</v>
      </c>
      <c r="GS2551" s="9" t="e">
        <f ca="1">INDIRECT(ADDRESS(ROW(),Controls!#REF!+75))</f>
        <v>#REF!</v>
      </c>
      <c r="GT2551" s="9" t="e">
        <f ca="1">INDIRECT(ADDRESS(ROW(),Controls!#REF!+90))</f>
        <v>#REF!</v>
      </c>
      <c r="GU2551" s="9" t="e">
        <f ca="1">INDIRECT(ADDRESS(ROW(),Controls!#REF!+105))</f>
        <v>#REF!</v>
      </c>
      <c r="GV2551" s="9" t="e">
        <f ca="1">INDIRECT(ADDRESS(ROW(),Controls!#REF!+120))</f>
        <v>#REF!</v>
      </c>
      <c r="GW2551" s="9" t="e">
        <f ca="1">INDIRECT(ADDRESS(ROW(),Controls!#REF!+15))</f>
        <v>#REF!</v>
      </c>
      <c r="GX2551" s="9" t="e">
        <f ca="1">INDIRECT(ADDRESS(ROW(),Controls!#REF!+135))</f>
        <v>#REF!</v>
      </c>
      <c r="HJ2551" s="9" t="e">
        <f t="shared" ca="1" si="234"/>
        <v>#REF!</v>
      </c>
      <c r="HK2551" s="9" t="e">
        <f t="shared" ca="1" si="235"/>
        <v>#REF!</v>
      </c>
      <c r="HL2551" s="9" t="e">
        <f t="shared" ca="1" si="236"/>
        <v>#REF!</v>
      </c>
      <c r="HM2551" s="9" t="e">
        <f t="shared" ca="1" si="237"/>
        <v>#REF!</v>
      </c>
      <c r="HN2551" s="9" t="e">
        <f ca="1">SQRT($GS2551*(1-$GS2551/Controls!$D$15))</f>
        <v>#REF!</v>
      </c>
      <c r="HO2551" s="9" t="e">
        <f t="shared" ca="1" si="238"/>
        <v>#REF!</v>
      </c>
      <c r="HP2551" s="9" t="e">
        <f t="shared" ca="1" si="239"/>
        <v>#REF!</v>
      </c>
      <c r="HQ2551" s="9" t="e">
        <f ca="1">IF($GV2551=0,NA(),($GX2551*Controls!#REF!))</f>
        <v>#REF!</v>
      </c>
    </row>
    <row r="2552" spans="198:225" x14ac:dyDescent="0.25">
      <c r="GP2552" s="9" t="e">
        <f ca="1">INDIRECT(ADDRESS(ROW(),Controls!#REF!+30))</f>
        <v>#REF!</v>
      </c>
      <c r="GQ2552" s="9" t="e">
        <f ca="1">INDIRECT(ADDRESS(ROW(),Controls!#REF!+45))</f>
        <v>#REF!</v>
      </c>
      <c r="GR2552" s="9" t="e">
        <f ca="1">INDIRECT(ADDRESS(ROW(),Controls!#REF!+60))</f>
        <v>#REF!</v>
      </c>
      <c r="GS2552" s="9" t="e">
        <f ca="1">INDIRECT(ADDRESS(ROW(),Controls!#REF!+75))</f>
        <v>#REF!</v>
      </c>
      <c r="GT2552" s="9" t="e">
        <f ca="1">INDIRECT(ADDRESS(ROW(),Controls!#REF!+90))</f>
        <v>#REF!</v>
      </c>
      <c r="GU2552" s="9" t="e">
        <f ca="1">INDIRECT(ADDRESS(ROW(),Controls!#REF!+105))</f>
        <v>#REF!</v>
      </c>
      <c r="GV2552" s="9" t="e">
        <f ca="1">INDIRECT(ADDRESS(ROW(),Controls!#REF!+120))</f>
        <v>#REF!</v>
      </c>
      <c r="GW2552" s="9" t="e">
        <f ca="1">INDIRECT(ADDRESS(ROW(),Controls!#REF!+15))</f>
        <v>#REF!</v>
      </c>
      <c r="GX2552" s="9" t="e">
        <f ca="1">INDIRECT(ADDRESS(ROW(),Controls!#REF!+135))</f>
        <v>#REF!</v>
      </c>
      <c r="HJ2552" s="9" t="e">
        <f t="shared" ca="1" si="234"/>
        <v>#REF!</v>
      </c>
      <c r="HK2552" s="9" t="e">
        <f t="shared" ca="1" si="235"/>
        <v>#REF!</v>
      </c>
      <c r="HL2552" s="9" t="e">
        <f t="shared" ca="1" si="236"/>
        <v>#REF!</v>
      </c>
      <c r="HM2552" s="9" t="e">
        <f t="shared" ca="1" si="237"/>
        <v>#REF!</v>
      </c>
      <c r="HN2552" s="9" t="e">
        <f ca="1">SQRT($GS2552*(1-$GS2552/Controls!$D$15))</f>
        <v>#REF!</v>
      </c>
      <c r="HO2552" s="9" t="e">
        <f t="shared" ca="1" si="238"/>
        <v>#REF!</v>
      </c>
      <c r="HP2552" s="9" t="e">
        <f t="shared" ca="1" si="239"/>
        <v>#REF!</v>
      </c>
      <c r="HQ2552" s="9" t="e">
        <f ca="1">IF($GV2552=0,NA(),($GX2552*Controls!#REF!))</f>
        <v>#REF!</v>
      </c>
    </row>
    <row r="2553" spans="198:225" x14ac:dyDescent="0.25">
      <c r="GP2553" s="9" t="e">
        <f ca="1">INDIRECT(ADDRESS(ROW(),Controls!#REF!+30))</f>
        <v>#REF!</v>
      </c>
      <c r="GQ2553" s="9" t="e">
        <f ca="1">INDIRECT(ADDRESS(ROW(),Controls!#REF!+45))</f>
        <v>#REF!</v>
      </c>
      <c r="GR2553" s="9" t="e">
        <f ca="1">INDIRECT(ADDRESS(ROW(),Controls!#REF!+60))</f>
        <v>#REF!</v>
      </c>
      <c r="GS2553" s="9" t="e">
        <f ca="1">INDIRECT(ADDRESS(ROW(),Controls!#REF!+75))</f>
        <v>#REF!</v>
      </c>
      <c r="GT2553" s="9" t="e">
        <f ca="1">INDIRECT(ADDRESS(ROW(),Controls!#REF!+90))</f>
        <v>#REF!</v>
      </c>
      <c r="GU2553" s="9" t="e">
        <f ca="1">INDIRECT(ADDRESS(ROW(),Controls!#REF!+105))</f>
        <v>#REF!</v>
      </c>
      <c r="GV2553" s="9" t="e">
        <f ca="1">INDIRECT(ADDRESS(ROW(),Controls!#REF!+120))</f>
        <v>#REF!</v>
      </c>
      <c r="GW2553" s="9" t="e">
        <f ca="1">INDIRECT(ADDRESS(ROW(),Controls!#REF!+15))</f>
        <v>#REF!</v>
      </c>
      <c r="GX2553" s="9" t="e">
        <f ca="1">INDIRECT(ADDRESS(ROW(),Controls!#REF!+135))</f>
        <v>#REF!</v>
      </c>
      <c r="HJ2553" s="9" t="e">
        <f t="shared" ca="1" si="234"/>
        <v>#REF!</v>
      </c>
      <c r="HK2553" s="9" t="e">
        <f t="shared" ca="1" si="235"/>
        <v>#REF!</v>
      </c>
      <c r="HL2553" s="9" t="e">
        <f t="shared" ca="1" si="236"/>
        <v>#REF!</v>
      </c>
      <c r="HM2553" s="9" t="e">
        <f t="shared" ca="1" si="237"/>
        <v>#REF!</v>
      </c>
      <c r="HN2553" s="9" t="e">
        <f ca="1">SQRT($GS2553*(1-$GS2553/Controls!$D$15))</f>
        <v>#REF!</v>
      </c>
      <c r="HO2553" s="9" t="e">
        <f t="shared" ca="1" si="238"/>
        <v>#REF!</v>
      </c>
      <c r="HP2553" s="9" t="e">
        <f t="shared" ca="1" si="239"/>
        <v>#REF!</v>
      </c>
      <c r="HQ2553" s="9" t="e">
        <f ca="1">IF($GV2553=0,NA(),($GX2553*Controls!#REF!))</f>
        <v>#REF!</v>
      </c>
    </row>
    <row r="2554" spans="198:225" x14ac:dyDescent="0.25">
      <c r="GP2554" s="9" t="e">
        <f ca="1">INDIRECT(ADDRESS(ROW(),Controls!#REF!+30))</f>
        <v>#REF!</v>
      </c>
      <c r="GQ2554" s="9" t="e">
        <f ca="1">INDIRECT(ADDRESS(ROW(),Controls!#REF!+45))</f>
        <v>#REF!</v>
      </c>
      <c r="GR2554" s="9" t="e">
        <f ca="1">INDIRECT(ADDRESS(ROW(),Controls!#REF!+60))</f>
        <v>#REF!</v>
      </c>
      <c r="GS2554" s="9" t="e">
        <f ca="1">INDIRECT(ADDRESS(ROW(),Controls!#REF!+75))</f>
        <v>#REF!</v>
      </c>
      <c r="GT2554" s="9" t="e">
        <f ca="1">INDIRECT(ADDRESS(ROW(),Controls!#REF!+90))</f>
        <v>#REF!</v>
      </c>
      <c r="GU2554" s="9" t="e">
        <f ca="1">INDIRECT(ADDRESS(ROW(),Controls!#REF!+105))</f>
        <v>#REF!</v>
      </c>
      <c r="GV2554" s="9" t="e">
        <f ca="1">INDIRECT(ADDRESS(ROW(),Controls!#REF!+120))</f>
        <v>#REF!</v>
      </c>
      <c r="GW2554" s="9" t="e">
        <f ca="1">INDIRECT(ADDRESS(ROW(),Controls!#REF!+15))</f>
        <v>#REF!</v>
      </c>
      <c r="GX2554" s="9" t="e">
        <f ca="1">INDIRECT(ADDRESS(ROW(),Controls!#REF!+135))</f>
        <v>#REF!</v>
      </c>
      <c r="HJ2554" s="9" t="e">
        <f t="shared" ca="1" si="234"/>
        <v>#REF!</v>
      </c>
      <c r="HK2554" s="9" t="e">
        <f t="shared" ca="1" si="235"/>
        <v>#REF!</v>
      </c>
      <c r="HL2554" s="9" t="e">
        <f t="shared" ca="1" si="236"/>
        <v>#REF!</v>
      </c>
      <c r="HM2554" s="9" t="e">
        <f t="shared" ca="1" si="237"/>
        <v>#REF!</v>
      </c>
      <c r="HN2554" s="9" t="e">
        <f ca="1">SQRT($GS2554*(1-$GS2554/Controls!$D$15))</f>
        <v>#REF!</v>
      </c>
      <c r="HO2554" s="9" t="e">
        <f t="shared" ca="1" si="238"/>
        <v>#REF!</v>
      </c>
      <c r="HP2554" s="9" t="e">
        <f t="shared" ca="1" si="239"/>
        <v>#REF!</v>
      </c>
      <c r="HQ2554" s="9" t="e">
        <f ca="1">IF($GV2554=0,NA(),($GX2554*Controls!#REF!))</f>
        <v>#REF!</v>
      </c>
    </row>
    <row r="2555" spans="198:225" x14ac:dyDescent="0.25">
      <c r="GP2555" s="9" t="e">
        <f ca="1">INDIRECT(ADDRESS(ROW(),Controls!#REF!+30))</f>
        <v>#REF!</v>
      </c>
      <c r="GQ2555" s="9" t="e">
        <f ca="1">INDIRECT(ADDRESS(ROW(),Controls!#REF!+45))</f>
        <v>#REF!</v>
      </c>
      <c r="GR2555" s="9" t="e">
        <f ca="1">INDIRECT(ADDRESS(ROW(),Controls!#REF!+60))</f>
        <v>#REF!</v>
      </c>
      <c r="GS2555" s="9" t="e">
        <f ca="1">INDIRECT(ADDRESS(ROW(),Controls!#REF!+75))</f>
        <v>#REF!</v>
      </c>
      <c r="GT2555" s="9" t="e">
        <f ca="1">INDIRECT(ADDRESS(ROW(),Controls!#REF!+90))</f>
        <v>#REF!</v>
      </c>
      <c r="GU2555" s="9" t="e">
        <f ca="1">INDIRECT(ADDRESS(ROW(),Controls!#REF!+105))</f>
        <v>#REF!</v>
      </c>
      <c r="GV2555" s="9" t="e">
        <f ca="1">INDIRECT(ADDRESS(ROW(),Controls!#REF!+120))</f>
        <v>#REF!</v>
      </c>
      <c r="GW2555" s="9" t="e">
        <f ca="1">INDIRECT(ADDRESS(ROW(),Controls!#REF!+15))</f>
        <v>#REF!</v>
      </c>
      <c r="GX2555" s="9" t="e">
        <f ca="1">INDIRECT(ADDRESS(ROW(),Controls!#REF!+135))</f>
        <v>#REF!</v>
      </c>
      <c r="HJ2555" s="9" t="e">
        <f t="shared" ca="1" si="234"/>
        <v>#REF!</v>
      </c>
      <c r="HK2555" s="9" t="e">
        <f t="shared" ca="1" si="235"/>
        <v>#REF!</v>
      </c>
      <c r="HL2555" s="9" t="e">
        <f t="shared" ca="1" si="236"/>
        <v>#REF!</v>
      </c>
      <c r="HM2555" s="9" t="e">
        <f t="shared" ca="1" si="237"/>
        <v>#REF!</v>
      </c>
      <c r="HN2555" s="9" t="e">
        <f ca="1">SQRT($GS2555*(1-$GS2555/Controls!$D$15))</f>
        <v>#REF!</v>
      </c>
      <c r="HO2555" s="9" t="e">
        <f t="shared" ca="1" si="238"/>
        <v>#REF!</v>
      </c>
      <c r="HP2555" s="9" t="e">
        <f t="shared" ca="1" si="239"/>
        <v>#REF!</v>
      </c>
      <c r="HQ2555" s="9" t="e">
        <f ca="1">IF($GV2555=0,NA(),($GX2555*Controls!#REF!))</f>
        <v>#REF!</v>
      </c>
    </row>
    <row r="2556" spans="198:225" x14ac:dyDescent="0.25">
      <c r="GP2556" s="9" t="e">
        <f ca="1">INDIRECT(ADDRESS(ROW(),Controls!#REF!+30))</f>
        <v>#REF!</v>
      </c>
      <c r="GQ2556" s="9" t="e">
        <f ca="1">INDIRECT(ADDRESS(ROW(),Controls!#REF!+45))</f>
        <v>#REF!</v>
      </c>
      <c r="GR2556" s="9" t="e">
        <f ca="1">INDIRECT(ADDRESS(ROW(),Controls!#REF!+60))</f>
        <v>#REF!</v>
      </c>
      <c r="GS2556" s="9" t="e">
        <f ca="1">INDIRECT(ADDRESS(ROW(),Controls!#REF!+75))</f>
        <v>#REF!</v>
      </c>
      <c r="GT2556" s="9" t="e">
        <f ca="1">INDIRECT(ADDRESS(ROW(),Controls!#REF!+90))</f>
        <v>#REF!</v>
      </c>
      <c r="GU2556" s="9" t="e">
        <f ca="1">INDIRECT(ADDRESS(ROW(),Controls!#REF!+105))</f>
        <v>#REF!</v>
      </c>
      <c r="GV2556" s="9" t="e">
        <f ca="1">INDIRECT(ADDRESS(ROW(),Controls!#REF!+120))</f>
        <v>#REF!</v>
      </c>
      <c r="GW2556" s="9" t="e">
        <f ca="1">INDIRECT(ADDRESS(ROW(),Controls!#REF!+15))</f>
        <v>#REF!</v>
      </c>
      <c r="GX2556" s="9" t="e">
        <f ca="1">INDIRECT(ADDRESS(ROW(),Controls!#REF!+135))</f>
        <v>#REF!</v>
      </c>
      <c r="HJ2556" s="9" t="e">
        <f t="shared" ca="1" si="234"/>
        <v>#REF!</v>
      </c>
      <c r="HK2556" s="9" t="e">
        <f t="shared" ca="1" si="235"/>
        <v>#REF!</v>
      </c>
      <c r="HL2556" s="9" t="e">
        <f t="shared" ca="1" si="236"/>
        <v>#REF!</v>
      </c>
      <c r="HM2556" s="9" t="e">
        <f t="shared" ca="1" si="237"/>
        <v>#REF!</v>
      </c>
      <c r="HN2556" s="9" t="e">
        <f ca="1">SQRT($GS2556*(1-$GS2556/Controls!$D$15))</f>
        <v>#REF!</v>
      </c>
      <c r="HO2556" s="9" t="e">
        <f t="shared" ca="1" si="238"/>
        <v>#REF!</v>
      </c>
      <c r="HP2556" s="9" t="e">
        <f t="shared" ca="1" si="239"/>
        <v>#REF!</v>
      </c>
      <c r="HQ2556" s="9" t="e">
        <f ca="1">IF($GV2556=0,NA(),($GX2556*Controls!#REF!))</f>
        <v>#REF!</v>
      </c>
    </row>
    <row r="2557" spans="198:225" x14ac:dyDescent="0.25">
      <c r="GP2557" s="9" t="e">
        <f ca="1">INDIRECT(ADDRESS(ROW(),Controls!#REF!+30))</f>
        <v>#REF!</v>
      </c>
      <c r="GQ2557" s="9" t="e">
        <f ca="1">INDIRECT(ADDRESS(ROW(),Controls!#REF!+45))</f>
        <v>#REF!</v>
      </c>
      <c r="GR2557" s="9" t="e">
        <f ca="1">INDIRECT(ADDRESS(ROW(),Controls!#REF!+60))</f>
        <v>#REF!</v>
      </c>
      <c r="GS2557" s="9" t="e">
        <f ca="1">INDIRECT(ADDRESS(ROW(),Controls!#REF!+75))</f>
        <v>#REF!</v>
      </c>
      <c r="GT2557" s="9" t="e">
        <f ca="1">INDIRECT(ADDRESS(ROW(),Controls!#REF!+90))</f>
        <v>#REF!</v>
      </c>
      <c r="GU2557" s="9" t="e">
        <f ca="1">INDIRECT(ADDRESS(ROW(),Controls!#REF!+105))</f>
        <v>#REF!</v>
      </c>
      <c r="GV2557" s="9" t="e">
        <f ca="1">INDIRECT(ADDRESS(ROW(),Controls!#REF!+120))</f>
        <v>#REF!</v>
      </c>
      <c r="GW2557" s="9" t="e">
        <f ca="1">INDIRECT(ADDRESS(ROW(),Controls!#REF!+15))</f>
        <v>#REF!</v>
      </c>
      <c r="GX2557" s="9" t="e">
        <f ca="1">INDIRECT(ADDRESS(ROW(),Controls!#REF!+135))</f>
        <v>#REF!</v>
      </c>
      <c r="HJ2557" s="9" t="e">
        <f t="shared" ca="1" si="234"/>
        <v>#REF!</v>
      </c>
      <c r="HK2557" s="9" t="e">
        <f t="shared" ca="1" si="235"/>
        <v>#REF!</v>
      </c>
      <c r="HL2557" s="9" t="e">
        <f t="shared" ca="1" si="236"/>
        <v>#REF!</v>
      </c>
      <c r="HM2557" s="9" t="e">
        <f t="shared" ca="1" si="237"/>
        <v>#REF!</v>
      </c>
      <c r="HN2557" s="9" t="e">
        <f ca="1">SQRT($GS2557*(1-$GS2557/Controls!$D$15))</f>
        <v>#REF!</v>
      </c>
      <c r="HO2557" s="9" t="e">
        <f t="shared" ca="1" si="238"/>
        <v>#REF!</v>
      </c>
      <c r="HP2557" s="9" t="e">
        <f t="shared" ca="1" si="239"/>
        <v>#REF!</v>
      </c>
      <c r="HQ2557" s="9" t="e">
        <f ca="1">IF($GV2557=0,NA(),($GX2557*Controls!#REF!))</f>
        <v>#REF!</v>
      </c>
    </row>
    <row r="2558" spans="198:225" x14ac:dyDescent="0.25">
      <c r="GP2558" s="9" t="e">
        <f ca="1">INDIRECT(ADDRESS(ROW(),Controls!#REF!+30))</f>
        <v>#REF!</v>
      </c>
      <c r="GQ2558" s="9" t="e">
        <f ca="1">INDIRECT(ADDRESS(ROW(),Controls!#REF!+45))</f>
        <v>#REF!</v>
      </c>
      <c r="GR2558" s="9" t="e">
        <f ca="1">INDIRECT(ADDRESS(ROW(),Controls!#REF!+60))</f>
        <v>#REF!</v>
      </c>
      <c r="GS2558" s="9" t="e">
        <f ca="1">INDIRECT(ADDRESS(ROW(),Controls!#REF!+75))</f>
        <v>#REF!</v>
      </c>
      <c r="GT2558" s="9" t="e">
        <f ca="1">INDIRECT(ADDRESS(ROW(),Controls!#REF!+90))</f>
        <v>#REF!</v>
      </c>
      <c r="GU2558" s="9" t="e">
        <f ca="1">INDIRECT(ADDRESS(ROW(),Controls!#REF!+105))</f>
        <v>#REF!</v>
      </c>
      <c r="GV2558" s="9" t="e">
        <f ca="1">INDIRECT(ADDRESS(ROW(),Controls!#REF!+120))</f>
        <v>#REF!</v>
      </c>
      <c r="GW2558" s="9" t="e">
        <f ca="1">INDIRECT(ADDRESS(ROW(),Controls!#REF!+15))</f>
        <v>#REF!</v>
      </c>
      <c r="GX2558" s="9" t="e">
        <f ca="1">INDIRECT(ADDRESS(ROW(),Controls!#REF!+135))</f>
        <v>#REF!</v>
      </c>
      <c r="HJ2558" s="9" t="e">
        <f t="shared" ca="1" si="234"/>
        <v>#REF!</v>
      </c>
      <c r="HK2558" s="9" t="e">
        <f t="shared" ca="1" si="235"/>
        <v>#REF!</v>
      </c>
      <c r="HL2558" s="9" t="e">
        <f t="shared" ca="1" si="236"/>
        <v>#REF!</v>
      </c>
      <c r="HM2558" s="9" t="e">
        <f t="shared" ca="1" si="237"/>
        <v>#REF!</v>
      </c>
      <c r="HN2558" s="9" t="e">
        <f ca="1">SQRT($GS2558*(1-$GS2558/Controls!$D$15))</f>
        <v>#REF!</v>
      </c>
      <c r="HO2558" s="9" t="e">
        <f t="shared" ca="1" si="238"/>
        <v>#REF!</v>
      </c>
      <c r="HP2558" s="9" t="e">
        <f t="shared" ca="1" si="239"/>
        <v>#REF!</v>
      </c>
      <c r="HQ2558" s="9" t="e">
        <f ca="1">IF($GV2558=0,NA(),($GX2558*Controls!#REF!))</f>
        <v>#REF!</v>
      </c>
    </row>
    <row r="2559" spans="198:225" x14ac:dyDescent="0.25">
      <c r="GP2559" s="9" t="e">
        <f ca="1">INDIRECT(ADDRESS(ROW(),Controls!#REF!+30))</f>
        <v>#REF!</v>
      </c>
      <c r="GQ2559" s="9" t="e">
        <f ca="1">INDIRECT(ADDRESS(ROW(),Controls!#REF!+45))</f>
        <v>#REF!</v>
      </c>
      <c r="GR2559" s="9" t="e">
        <f ca="1">INDIRECT(ADDRESS(ROW(),Controls!#REF!+60))</f>
        <v>#REF!</v>
      </c>
      <c r="GS2559" s="9" t="e">
        <f ca="1">INDIRECT(ADDRESS(ROW(),Controls!#REF!+75))</f>
        <v>#REF!</v>
      </c>
      <c r="GT2559" s="9" t="e">
        <f ca="1">INDIRECT(ADDRESS(ROW(),Controls!#REF!+90))</f>
        <v>#REF!</v>
      </c>
      <c r="GU2559" s="9" t="e">
        <f ca="1">INDIRECT(ADDRESS(ROW(),Controls!#REF!+105))</f>
        <v>#REF!</v>
      </c>
      <c r="GV2559" s="9" t="e">
        <f ca="1">INDIRECT(ADDRESS(ROW(),Controls!#REF!+120))</f>
        <v>#REF!</v>
      </c>
      <c r="GW2559" s="9" t="e">
        <f ca="1">INDIRECT(ADDRESS(ROW(),Controls!#REF!+15))</f>
        <v>#REF!</v>
      </c>
      <c r="GX2559" s="9" t="e">
        <f ca="1">INDIRECT(ADDRESS(ROW(),Controls!#REF!+135))</f>
        <v>#REF!</v>
      </c>
      <c r="HJ2559" s="9" t="e">
        <f t="shared" ca="1" si="234"/>
        <v>#REF!</v>
      </c>
      <c r="HK2559" s="9" t="e">
        <f t="shared" ca="1" si="235"/>
        <v>#REF!</v>
      </c>
      <c r="HL2559" s="9" t="e">
        <f t="shared" ca="1" si="236"/>
        <v>#REF!</v>
      </c>
      <c r="HM2559" s="9" t="e">
        <f t="shared" ca="1" si="237"/>
        <v>#REF!</v>
      </c>
      <c r="HN2559" s="9" t="e">
        <f ca="1">SQRT($GS2559*(1-$GS2559/Controls!$D$15))</f>
        <v>#REF!</v>
      </c>
      <c r="HO2559" s="9" t="e">
        <f t="shared" ca="1" si="238"/>
        <v>#REF!</v>
      </c>
      <c r="HP2559" s="9" t="e">
        <f t="shared" ca="1" si="239"/>
        <v>#REF!</v>
      </c>
      <c r="HQ2559" s="9" t="e">
        <f ca="1">IF($GV2559=0,NA(),($GX2559*Controls!#REF!))</f>
        <v>#REF!</v>
      </c>
    </row>
    <row r="2560" spans="198:225" x14ac:dyDescent="0.25">
      <c r="GP2560" s="9" t="e">
        <f ca="1">INDIRECT(ADDRESS(ROW(),Controls!#REF!+30))</f>
        <v>#REF!</v>
      </c>
      <c r="GQ2560" s="9" t="e">
        <f ca="1">INDIRECT(ADDRESS(ROW(),Controls!#REF!+45))</f>
        <v>#REF!</v>
      </c>
      <c r="GR2560" s="9" t="e">
        <f ca="1">INDIRECT(ADDRESS(ROW(),Controls!#REF!+60))</f>
        <v>#REF!</v>
      </c>
      <c r="GS2560" s="9" t="e">
        <f ca="1">INDIRECT(ADDRESS(ROW(),Controls!#REF!+75))</f>
        <v>#REF!</v>
      </c>
      <c r="GT2560" s="9" t="e">
        <f ca="1">INDIRECT(ADDRESS(ROW(),Controls!#REF!+90))</f>
        <v>#REF!</v>
      </c>
      <c r="GU2560" s="9" t="e">
        <f ca="1">INDIRECT(ADDRESS(ROW(),Controls!#REF!+105))</f>
        <v>#REF!</v>
      </c>
      <c r="GV2560" s="9" t="e">
        <f ca="1">INDIRECT(ADDRESS(ROW(),Controls!#REF!+120))</f>
        <v>#REF!</v>
      </c>
      <c r="GW2560" s="9" t="e">
        <f ca="1">INDIRECT(ADDRESS(ROW(),Controls!#REF!+15))</f>
        <v>#REF!</v>
      </c>
      <c r="GX2560" s="9" t="e">
        <f ca="1">INDIRECT(ADDRESS(ROW(),Controls!#REF!+135))</f>
        <v>#REF!</v>
      </c>
      <c r="HJ2560" s="9" t="e">
        <f t="shared" ca="1" si="234"/>
        <v>#REF!</v>
      </c>
      <c r="HK2560" s="9" t="e">
        <f t="shared" ca="1" si="235"/>
        <v>#REF!</v>
      </c>
      <c r="HL2560" s="9" t="e">
        <f t="shared" ca="1" si="236"/>
        <v>#REF!</v>
      </c>
      <c r="HM2560" s="9" t="e">
        <f t="shared" ca="1" si="237"/>
        <v>#REF!</v>
      </c>
      <c r="HN2560" s="9" t="e">
        <f ca="1">SQRT($GS2560*(1-$GS2560/Controls!$D$15))</f>
        <v>#REF!</v>
      </c>
      <c r="HO2560" s="9" t="e">
        <f t="shared" ca="1" si="238"/>
        <v>#REF!</v>
      </c>
      <c r="HP2560" s="9" t="e">
        <f t="shared" ca="1" si="239"/>
        <v>#REF!</v>
      </c>
      <c r="HQ2560" s="9" t="e">
        <f ca="1">IF($GV2560=0,NA(),($GX2560*Controls!#REF!))</f>
        <v>#REF!</v>
      </c>
    </row>
    <row r="2561" spans="198:225" x14ac:dyDescent="0.25">
      <c r="GP2561" s="9" t="e">
        <f ca="1">INDIRECT(ADDRESS(ROW(),Controls!#REF!+30))</f>
        <v>#REF!</v>
      </c>
      <c r="GQ2561" s="9" t="e">
        <f ca="1">INDIRECT(ADDRESS(ROW(),Controls!#REF!+45))</f>
        <v>#REF!</v>
      </c>
      <c r="GR2561" s="9" t="e">
        <f ca="1">INDIRECT(ADDRESS(ROW(),Controls!#REF!+60))</f>
        <v>#REF!</v>
      </c>
      <c r="GS2561" s="9" t="e">
        <f ca="1">INDIRECT(ADDRESS(ROW(),Controls!#REF!+75))</f>
        <v>#REF!</v>
      </c>
      <c r="GT2561" s="9" t="e">
        <f ca="1">INDIRECT(ADDRESS(ROW(),Controls!#REF!+90))</f>
        <v>#REF!</v>
      </c>
      <c r="GU2561" s="9" t="e">
        <f ca="1">INDIRECT(ADDRESS(ROW(),Controls!#REF!+105))</f>
        <v>#REF!</v>
      </c>
      <c r="GV2561" s="9" t="e">
        <f ca="1">INDIRECT(ADDRESS(ROW(),Controls!#REF!+120))</f>
        <v>#REF!</v>
      </c>
      <c r="GW2561" s="9" t="e">
        <f ca="1">INDIRECT(ADDRESS(ROW(),Controls!#REF!+15))</f>
        <v>#REF!</v>
      </c>
      <c r="GX2561" s="9" t="e">
        <f ca="1">INDIRECT(ADDRESS(ROW(),Controls!#REF!+135))</f>
        <v>#REF!</v>
      </c>
      <c r="HJ2561" s="9" t="e">
        <f t="shared" ref="HJ2561:HJ2624" ca="1" si="240">IF($GV2561=0,NA(),MAX($GP2561,0.01)/$GQ2561)</f>
        <v>#REF!</v>
      </c>
      <c r="HK2561" s="9" t="e">
        <f t="shared" ref="HK2561:HK2624" ca="1" si="241">IF($GV2561=0,NA(),($GP2561-$GQ2561)/$GV2561)</f>
        <v>#REF!</v>
      </c>
      <c r="HL2561" s="9" t="e">
        <f t="shared" ref="HL2561:HL2624" ca="1" si="242">IF($GV2561=0,NA(),MAX($GU2561/$GT2561,0.01))</f>
        <v>#REF!</v>
      </c>
      <c r="HM2561" s="9" t="e">
        <f t="shared" ref="HM2561:HM2624" ca="1" si="243">IF($GV2561=0,NA(),($GU2561-$GT2561)/$GV2561)</f>
        <v>#REF!</v>
      </c>
      <c r="HN2561" s="9" t="e">
        <f ca="1">SQRT($GS2561*(1-$GS2561/Controls!$D$15))</f>
        <v>#REF!</v>
      </c>
      <c r="HO2561" s="9" t="e">
        <f t="shared" ref="HO2561:HO2624" ca="1" si="244">IF($HN2561=0,0,$GR2561/$HN2561)</f>
        <v>#REF!</v>
      </c>
      <c r="HP2561" s="9" t="e">
        <f t="shared" ref="HP2561:HP2624" ca="1" si="245">IF($GV2561=0,NA(),$GW2561/$GV2561)</f>
        <v>#REF!</v>
      </c>
      <c r="HQ2561" s="9" t="e">
        <f ca="1">IF($GV2561=0,NA(),($GX2561*Controls!#REF!))</f>
        <v>#REF!</v>
      </c>
    </row>
    <row r="2562" spans="198:225" x14ac:dyDescent="0.25">
      <c r="GP2562" s="9" t="e">
        <f ca="1">INDIRECT(ADDRESS(ROW(),Controls!#REF!+30))</f>
        <v>#REF!</v>
      </c>
      <c r="GQ2562" s="9" t="e">
        <f ca="1">INDIRECT(ADDRESS(ROW(),Controls!#REF!+45))</f>
        <v>#REF!</v>
      </c>
      <c r="GR2562" s="9" t="e">
        <f ca="1">INDIRECT(ADDRESS(ROW(),Controls!#REF!+60))</f>
        <v>#REF!</v>
      </c>
      <c r="GS2562" s="9" t="e">
        <f ca="1">INDIRECT(ADDRESS(ROW(),Controls!#REF!+75))</f>
        <v>#REF!</v>
      </c>
      <c r="GT2562" s="9" t="e">
        <f ca="1">INDIRECT(ADDRESS(ROW(),Controls!#REF!+90))</f>
        <v>#REF!</v>
      </c>
      <c r="GU2562" s="9" t="e">
        <f ca="1">INDIRECT(ADDRESS(ROW(),Controls!#REF!+105))</f>
        <v>#REF!</v>
      </c>
      <c r="GV2562" s="9" t="e">
        <f ca="1">INDIRECT(ADDRESS(ROW(),Controls!#REF!+120))</f>
        <v>#REF!</v>
      </c>
      <c r="GW2562" s="9" t="e">
        <f ca="1">INDIRECT(ADDRESS(ROW(),Controls!#REF!+15))</f>
        <v>#REF!</v>
      </c>
      <c r="GX2562" s="9" t="e">
        <f ca="1">INDIRECT(ADDRESS(ROW(),Controls!#REF!+135))</f>
        <v>#REF!</v>
      </c>
      <c r="HJ2562" s="9" t="e">
        <f t="shared" ca="1" si="240"/>
        <v>#REF!</v>
      </c>
      <c r="HK2562" s="9" t="e">
        <f t="shared" ca="1" si="241"/>
        <v>#REF!</v>
      </c>
      <c r="HL2562" s="9" t="e">
        <f t="shared" ca="1" si="242"/>
        <v>#REF!</v>
      </c>
      <c r="HM2562" s="9" t="e">
        <f t="shared" ca="1" si="243"/>
        <v>#REF!</v>
      </c>
      <c r="HN2562" s="9" t="e">
        <f ca="1">SQRT($GS2562*(1-$GS2562/Controls!$D$15))</f>
        <v>#REF!</v>
      </c>
      <c r="HO2562" s="9" t="e">
        <f t="shared" ca="1" si="244"/>
        <v>#REF!</v>
      </c>
      <c r="HP2562" s="9" t="e">
        <f t="shared" ca="1" si="245"/>
        <v>#REF!</v>
      </c>
      <c r="HQ2562" s="9" t="e">
        <f ca="1">IF($GV2562=0,NA(),($GX2562*Controls!#REF!))</f>
        <v>#REF!</v>
      </c>
    </row>
    <row r="2563" spans="198:225" x14ac:dyDescent="0.25">
      <c r="GP2563" s="9" t="e">
        <f ca="1">INDIRECT(ADDRESS(ROW(),Controls!#REF!+30))</f>
        <v>#REF!</v>
      </c>
      <c r="GQ2563" s="9" t="e">
        <f ca="1">INDIRECT(ADDRESS(ROW(),Controls!#REF!+45))</f>
        <v>#REF!</v>
      </c>
      <c r="GR2563" s="9" t="e">
        <f ca="1">INDIRECT(ADDRESS(ROW(),Controls!#REF!+60))</f>
        <v>#REF!</v>
      </c>
      <c r="GS2563" s="9" t="e">
        <f ca="1">INDIRECT(ADDRESS(ROW(),Controls!#REF!+75))</f>
        <v>#REF!</v>
      </c>
      <c r="GT2563" s="9" t="e">
        <f ca="1">INDIRECT(ADDRESS(ROW(),Controls!#REF!+90))</f>
        <v>#REF!</v>
      </c>
      <c r="GU2563" s="9" t="e">
        <f ca="1">INDIRECT(ADDRESS(ROW(),Controls!#REF!+105))</f>
        <v>#REF!</v>
      </c>
      <c r="GV2563" s="9" t="e">
        <f ca="1">INDIRECT(ADDRESS(ROW(),Controls!#REF!+120))</f>
        <v>#REF!</v>
      </c>
      <c r="GW2563" s="9" t="e">
        <f ca="1">INDIRECT(ADDRESS(ROW(),Controls!#REF!+15))</f>
        <v>#REF!</v>
      </c>
      <c r="GX2563" s="9" t="e">
        <f ca="1">INDIRECT(ADDRESS(ROW(),Controls!#REF!+135))</f>
        <v>#REF!</v>
      </c>
      <c r="HJ2563" s="9" t="e">
        <f t="shared" ca="1" si="240"/>
        <v>#REF!</v>
      </c>
      <c r="HK2563" s="9" t="e">
        <f t="shared" ca="1" si="241"/>
        <v>#REF!</v>
      </c>
      <c r="HL2563" s="9" t="e">
        <f t="shared" ca="1" si="242"/>
        <v>#REF!</v>
      </c>
      <c r="HM2563" s="9" t="e">
        <f t="shared" ca="1" si="243"/>
        <v>#REF!</v>
      </c>
      <c r="HN2563" s="9" t="e">
        <f ca="1">SQRT($GS2563*(1-$GS2563/Controls!$D$15))</f>
        <v>#REF!</v>
      </c>
      <c r="HO2563" s="9" t="e">
        <f t="shared" ca="1" si="244"/>
        <v>#REF!</v>
      </c>
      <c r="HP2563" s="9" t="e">
        <f t="shared" ca="1" si="245"/>
        <v>#REF!</v>
      </c>
      <c r="HQ2563" s="9" t="e">
        <f ca="1">IF($GV2563=0,NA(),($GX2563*Controls!#REF!))</f>
        <v>#REF!</v>
      </c>
    </row>
    <row r="2564" spans="198:225" x14ac:dyDescent="0.25">
      <c r="GP2564" s="9" t="e">
        <f ca="1">INDIRECT(ADDRESS(ROW(),Controls!#REF!+30))</f>
        <v>#REF!</v>
      </c>
      <c r="GQ2564" s="9" t="e">
        <f ca="1">INDIRECT(ADDRESS(ROW(),Controls!#REF!+45))</f>
        <v>#REF!</v>
      </c>
      <c r="GR2564" s="9" t="e">
        <f ca="1">INDIRECT(ADDRESS(ROW(),Controls!#REF!+60))</f>
        <v>#REF!</v>
      </c>
      <c r="GS2564" s="9" t="e">
        <f ca="1">INDIRECT(ADDRESS(ROW(),Controls!#REF!+75))</f>
        <v>#REF!</v>
      </c>
      <c r="GT2564" s="9" t="e">
        <f ca="1">INDIRECT(ADDRESS(ROW(),Controls!#REF!+90))</f>
        <v>#REF!</v>
      </c>
      <c r="GU2564" s="9" t="e">
        <f ca="1">INDIRECT(ADDRESS(ROW(),Controls!#REF!+105))</f>
        <v>#REF!</v>
      </c>
      <c r="GV2564" s="9" t="e">
        <f ca="1">INDIRECT(ADDRESS(ROW(),Controls!#REF!+120))</f>
        <v>#REF!</v>
      </c>
      <c r="GW2564" s="9" t="e">
        <f ca="1">INDIRECT(ADDRESS(ROW(),Controls!#REF!+15))</f>
        <v>#REF!</v>
      </c>
      <c r="GX2564" s="9" t="e">
        <f ca="1">INDIRECT(ADDRESS(ROW(),Controls!#REF!+135))</f>
        <v>#REF!</v>
      </c>
      <c r="HJ2564" s="9" t="e">
        <f t="shared" ca="1" si="240"/>
        <v>#REF!</v>
      </c>
      <c r="HK2564" s="9" t="e">
        <f t="shared" ca="1" si="241"/>
        <v>#REF!</v>
      </c>
      <c r="HL2564" s="9" t="e">
        <f t="shared" ca="1" si="242"/>
        <v>#REF!</v>
      </c>
      <c r="HM2564" s="9" t="e">
        <f t="shared" ca="1" si="243"/>
        <v>#REF!</v>
      </c>
      <c r="HN2564" s="9" t="e">
        <f ca="1">SQRT($GS2564*(1-$GS2564/Controls!$D$15))</f>
        <v>#REF!</v>
      </c>
      <c r="HO2564" s="9" t="e">
        <f t="shared" ca="1" si="244"/>
        <v>#REF!</v>
      </c>
      <c r="HP2564" s="9" t="e">
        <f t="shared" ca="1" si="245"/>
        <v>#REF!</v>
      </c>
      <c r="HQ2564" s="9" t="e">
        <f ca="1">IF($GV2564=0,NA(),($GX2564*Controls!#REF!))</f>
        <v>#REF!</v>
      </c>
    </row>
    <row r="2565" spans="198:225" x14ac:dyDescent="0.25">
      <c r="GP2565" s="9" t="e">
        <f ca="1">INDIRECT(ADDRESS(ROW(),Controls!#REF!+30))</f>
        <v>#REF!</v>
      </c>
      <c r="GQ2565" s="9" t="e">
        <f ca="1">INDIRECT(ADDRESS(ROW(),Controls!#REF!+45))</f>
        <v>#REF!</v>
      </c>
      <c r="GR2565" s="9" t="e">
        <f ca="1">INDIRECT(ADDRESS(ROW(),Controls!#REF!+60))</f>
        <v>#REF!</v>
      </c>
      <c r="GS2565" s="9" t="e">
        <f ca="1">INDIRECT(ADDRESS(ROW(),Controls!#REF!+75))</f>
        <v>#REF!</v>
      </c>
      <c r="GT2565" s="9" t="e">
        <f ca="1">INDIRECT(ADDRESS(ROW(),Controls!#REF!+90))</f>
        <v>#REF!</v>
      </c>
      <c r="GU2565" s="9" t="e">
        <f ca="1">INDIRECT(ADDRESS(ROW(),Controls!#REF!+105))</f>
        <v>#REF!</v>
      </c>
      <c r="GV2565" s="9" t="e">
        <f ca="1">INDIRECT(ADDRESS(ROW(),Controls!#REF!+120))</f>
        <v>#REF!</v>
      </c>
      <c r="GW2565" s="9" t="e">
        <f ca="1">INDIRECT(ADDRESS(ROW(),Controls!#REF!+15))</f>
        <v>#REF!</v>
      </c>
      <c r="GX2565" s="9" t="e">
        <f ca="1">INDIRECT(ADDRESS(ROW(),Controls!#REF!+135))</f>
        <v>#REF!</v>
      </c>
      <c r="HJ2565" s="9" t="e">
        <f t="shared" ca="1" si="240"/>
        <v>#REF!</v>
      </c>
      <c r="HK2565" s="9" t="e">
        <f t="shared" ca="1" si="241"/>
        <v>#REF!</v>
      </c>
      <c r="HL2565" s="9" t="e">
        <f t="shared" ca="1" si="242"/>
        <v>#REF!</v>
      </c>
      <c r="HM2565" s="9" t="e">
        <f t="shared" ca="1" si="243"/>
        <v>#REF!</v>
      </c>
      <c r="HN2565" s="9" t="e">
        <f ca="1">SQRT($GS2565*(1-$GS2565/Controls!$D$15))</f>
        <v>#REF!</v>
      </c>
      <c r="HO2565" s="9" t="e">
        <f t="shared" ca="1" si="244"/>
        <v>#REF!</v>
      </c>
      <c r="HP2565" s="9" t="e">
        <f t="shared" ca="1" si="245"/>
        <v>#REF!</v>
      </c>
      <c r="HQ2565" s="9" t="e">
        <f ca="1">IF($GV2565=0,NA(),($GX2565*Controls!#REF!))</f>
        <v>#REF!</v>
      </c>
    </row>
    <row r="2566" spans="198:225" x14ac:dyDescent="0.25">
      <c r="GP2566" s="9" t="e">
        <f ca="1">INDIRECT(ADDRESS(ROW(),Controls!#REF!+30))</f>
        <v>#REF!</v>
      </c>
      <c r="GQ2566" s="9" t="e">
        <f ca="1">INDIRECT(ADDRESS(ROW(),Controls!#REF!+45))</f>
        <v>#REF!</v>
      </c>
      <c r="GR2566" s="9" t="e">
        <f ca="1">INDIRECT(ADDRESS(ROW(),Controls!#REF!+60))</f>
        <v>#REF!</v>
      </c>
      <c r="GS2566" s="9" t="e">
        <f ca="1">INDIRECT(ADDRESS(ROW(),Controls!#REF!+75))</f>
        <v>#REF!</v>
      </c>
      <c r="GT2566" s="9" t="e">
        <f ca="1">INDIRECT(ADDRESS(ROW(),Controls!#REF!+90))</f>
        <v>#REF!</v>
      </c>
      <c r="GU2566" s="9" t="e">
        <f ca="1">INDIRECT(ADDRESS(ROW(),Controls!#REF!+105))</f>
        <v>#REF!</v>
      </c>
      <c r="GV2566" s="9" t="e">
        <f ca="1">INDIRECT(ADDRESS(ROW(),Controls!#REF!+120))</f>
        <v>#REF!</v>
      </c>
      <c r="GW2566" s="9" t="e">
        <f ca="1">INDIRECT(ADDRESS(ROW(),Controls!#REF!+15))</f>
        <v>#REF!</v>
      </c>
      <c r="GX2566" s="9" t="e">
        <f ca="1">INDIRECT(ADDRESS(ROW(),Controls!#REF!+135))</f>
        <v>#REF!</v>
      </c>
      <c r="HJ2566" s="9" t="e">
        <f t="shared" ca="1" si="240"/>
        <v>#REF!</v>
      </c>
      <c r="HK2566" s="9" t="e">
        <f t="shared" ca="1" si="241"/>
        <v>#REF!</v>
      </c>
      <c r="HL2566" s="9" t="e">
        <f t="shared" ca="1" si="242"/>
        <v>#REF!</v>
      </c>
      <c r="HM2566" s="9" t="e">
        <f t="shared" ca="1" si="243"/>
        <v>#REF!</v>
      </c>
      <c r="HN2566" s="9" t="e">
        <f ca="1">SQRT($GS2566*(1-$GS2566/Controls!$D$15))</f>
        <v>#REF!</v>
      </c>
      <c r="HO2566" s="9" t="e">
        <f t="shared" ca="1" si="244"/>
        <v>#REF!</v>
      </c>
      <c r="HP2566" s="9" t="e">
        <f t="shared" ca="1" si="245"/>
        <v>#REF!</v>
      </c>
      <c r="HQ2566" s="9" t="e">
        <f ca="1">IF($GV2566=0,NA(),($GX2566*Controls!#REF!))</f>
        <v>#REF!</v>
      </c>
    </row>
    <row r="2567" spans="198:225" x14ac:dyDescent="0.25">
      <c r="GP2567" s="9" t="e">
        <f ca="1">INDIRECT(ADDRESS(ROW(),Controls!#REF!+30))</f>
        <v>#REF!</v>
      </c>
      <c r="GQ2567" s="9" t="e">
        <f ca="1">INDIRECT(ADDRESS(ROW(),Controls!#REF!+45))</f>
        <v>#REF!</v>
      </c>
      <c r="GR2567" s="9" t="e">
        <f ca="1">INDIRECT(ADDRESS(ROW(),Controls!#REF!+60))</f>
        <v>#REF!</v>
      </c>
      <c r="GS2567" s="9" t="e">
        <f ca="1">INDIRECT(ADDRESS(ROW(),Controls!#REF!+75))</f>
        <v>#REF!</v>
      </c>
      <c r="GT2567" s="9" t="e">
        <f ca="1">INDIRECT(ADDRESS(ROW(),Controls!#REF!+90))</f>
        <v>#REF!</v>
      </c>
      <c r="GU2567" s="9" t="e">
        <f ca="1">INDIRECT(ADDRESS(ROW(),Controls!#REF!+105))</f>
        <v>#REF!</v>
      </c>
      <c r="GV2567" s="9" t="e">
        <f ca="1">INDIRECT(ADDRESS(ROW(),Controls!#REF!+120))</f>
        <v>#REF!</v>
      </c>
      <c r="GW2567" s="9" t="e">
        <f ca="1">INDIRECT(ADDRESS(ROW(),Controls!#REF!+15))</f>
        <v>#REF!</v>
      </c>
      <c r="GX2567" s="9" t="e">
        <f ca="1">INDIRECT(ADDRESS(ROW(),Controls!#REF!+135))</f>
        <v>#REF!</v>
      </c>
      <c r="HJ2567" s="9" t="e">
        <f t="shared" ca="1" si="240"/>
        <v>#REF!</v>
      </c>
      <c r="HK2567" s="9" t="e">
        <f t="shared" ca="1" si="241"/>
        <v>#REF!</v>
      </c>
      <c r="HL2567" s="9" t="e">
        <f t="shared" ca="1" si="242"/>
        <v>#REF!</v>
      </c>
      <c r="HM2567" s="9" t="e">
        <f t="shared" ca="1" si="243"/>
        <v>#REF!</v>
      </c>
      <c r="HN2567" s="9" t="e">
        <f ca="1">SQRT($GS2567*(1-$GS2567/Controls!$D$15))</f>
        <v>#REF!</v>
      </c>
      <c r="HO2567" s="9" t="e">
        <f t="shared" ca="1" si="244"/>
        <v>#REF!</v>
      </c>
      <c r="HP2567" s="9" t="e">
        <f t="shared" ca="1" si="245"/>
        <v>#REF!</v>
      </c>
      <c r="HQ2567" s="9" t="e">
        <f ca="1">IF($GV2567=0,NA(),($GX2567*Controls!#REF!))</f>
        <v>#REF!</v>
      </c>
    </row>
    <row r="2568" spans="198:225" x14ac:dyDescent="0.25">
      <c r="GP2568" s="9" t="e">
        <f ca="1">INDIRECT(ADDRESS(ROW(),Controls!#REF!+30))</f>
        <v>#REF!</v>
      </c>
      <c r="GQ2568" s="9" t="e">
        <f ca="1">INDIRECT(ADDRESS(ROW(),Controls!#REF!+45))</f>
        <v>#REF!</v>
      </c>
      <c r="GR2568" s="9" t="e">
        <f ca="1">INDIRECT(ADDRESS(ROW(),Controls!#REF!+60))</f>
        <v>#REF!</v>
      </c>
      <c r="GS2568" s="9" t="e">
        <f ca="1">INDIRECT(ADDRESS(ROW(),Controls!#REF!+75))</f>
        <v>#REF!</v>
      </c>
      <c r="GT2568" s="9" t="e">
        <f ca="1">INDIRECT(ADDRESS(ROW(),Controls!#REF!+90))</f>
        <v>#REF!</v>
      </c>
      <c r="GU2568" s="9" t="e">
        <f ca="1">INDIRECT(ADDRESS(ROW(),Controls!#REF!+105))</f>
        <v>#REF!</v>
      </c>
      <c r="GV2568" s="9" t="e">
        <f ca="1">INDIRECT(ADDRESS(ROW(),Controls!#REF!+120))</f>
        <v>#REF!</v>
      </c>
      <c r="GW2568" s="9" t="e">
        <f ca="1">INDIRECT(ADDRESS(ROW(),Controls!#REF!+15))</f>
        <v>#REF!</v>
      </c>
      <c r="GX2568" s="9" t="e">
        <f ca="1">INDIRECT(ADDRESS(ROW(),Controls!#REF!+135))</f>
        <v>#REF!</v>
      </c>
      <c r="HJ2568" s="9" t="e">
        <f t="shared" ca="1" si="240"/>
        <v>#REF!</v>
      </c>
      <c r="HK2568" s="9" t="e">
        <f t="shared" ca="1" si="241"/>
        <v>#REF!</v>
      </c>
      <c r="HL2568" s="9" t="e">
        <f t="shared" ca="1" si="242"/>
        <v>#REF!</v>
      </c>
      <c r="HM2568" s="9" t="e">
        <f t="shared" ca="1" si="243"/>
        <v>#REF!</v>
      </c>
      <c r="HN2568" s="9" t="e">
        <f ca="1">SQRT($GS2568*(1-$GS2568/Controls!$D$15))</f>
        <v>#REF!</v>
      </c>
      <c r="HO2568" s="9" t="e">
        <f t="shared" ca="1" si="244"/>
        <v>#REF!</v>
      </c>
      <c r="HP2568" s="9" t="e">
        <f t="shared" ca="1" si="245"/>
        <v>#REF!</v>
      </c>
      <c r="HQ2568" s="9" t="e">
        <f ca="1">IF($GV2568=0,NA(),($GX2568*Controls!#REF!))</f>
        <v>#REF!</v>
      </c>
    </row>
    <row r="2569" spans="198:225" x14ac:dyDescent="0.25">
      <c r="GP2569" s="9" t="e">
        <f ca="1">INDIRECT(ADDRESS(ROW(),Controls!#REF!+30))</f>
        <v>#REF!</v>
      </c>
      <c r="GQ2569" s="9" t="e">
        <f ca="1">INDIRECT(ADDRESS(ROW(),Controls!#REF!+45))</f>
        <v>#REF!</v>
      </c>
      <c r="GR2569" s="9" t="e">
        <f ca="1">INDIRECT(ADDRESS(ROW(),Controls!#REF!+60))</f>
        <v>#REF!</v>
      </c>
      <c r="GS2569" s="9" t="e">
        <f ca="1">INDIRECT(ADDRESS(ROW(),Controls!#REF!+75))</f>
        <v>#REF!</v>
      </c>
      <c r="GT2569" s="9" t="e">
        <f ca="1">INDIRECT(ADDRESS(ROW(),Controls!#REF!+90))</f>
        <v>#REF!</v>
      </c>
      <c r="GU2569" s="9" t="e">
        <f ca="1">INDIRECT(ADDRESS(ROW(),Controls!#REF!+105))</f>
        <v>#REF!</v>
      </c>
      <c r="GV2569" s="9" t="e">
        <f ca="1">INDIRECT(ADDRESS(ROW(),Controls!#REF!+120))</f>
        <v>#REF!</v>
      </c>
      <c r="GW2569" s="9" t="e">
        <f ca="1">INDIRECT(ADDRESS(ROW(),Controls!#REF!+15))</f>
        <v>#REF!</v>
      </c>
      <c r="GX2569" s="9" t="e">
        <f ca="1">INDIRECT(ADDRESS(ROW(),Controls!#REF!+135))</f>
        <v>#REF!</v>
      </c>
      <c r="HJ2569" s="9" t="e">
        <f t="shared" ca="1" si="240"/>
        <v>#REF!</v>
      </c>
      <c r="HK2569" s="9" t="e">
        <f t="shared" ca="1" si="241"/>
        <v>#REF!</v>
      </c>
      <c r="HL2569" s="9" t="e">
        <f t="shared" ca="1" si="242"/>
        <v>#REF!</v>
      </c>
      <c r="HM2569" s="9" t="e">
        <f t="shared" ca="1" si="243"/>
        <v>#REF!</v>
      </c>
      <c r="HN2569" s="9" t="e">
        <f ca="1">SQRT($GS2569*(1-$GS2569/Controls!$D$15))</f>
        <v>#REF!</v>
      </c>
      <c r="HO2569" s="9" t="e">
        <f t="shared" ca="1" si="244"/>
        <v>#REF!</v>
      </c>
      <c r="HP2569" s="9" t="e">
        <f t="shared" ca="1" si="245"/>
        <v>#REF!</v>
      </c>
      <c r="HQ2569" s="9" t="e">
        <f ca="1">IF($GV2569=0,NA(),($GX2569*Controls!#REF!))</f>
        <v>#REF!</v>
      </c>
    </row>
    <row r="2570" spans="198:225" x14ac:dyDescent="0.25">
      <c r="GP2570" s="9" t="e">
        <f ca="1">INDIRECT(ADDRESS(ROW(),Controls!#REF!+30))</f>
        <v>#REF!</v>
      </c>
      <c r="GQ2570" s="9" t="e">
        <f ca="1">INDIRECT(ADDRESS(ROW(),Controls!#REF!+45))</f>
        <v>#REF!</v>
      </c>
      <c r="GR2570" s="9" t="e">
        <f ca="1">INDIRECT(ADDRESS(ROW(),Controls!#REF!+60))</f>
        <v>#REF!</v>
      </c>
      <c r="GS2570" s="9" t="e">
        <f ca="1">INDIRECT(ADDRESS(ROW(),Controls!#REF!+75))</f>
        <v>#REF!</v>
      </c>
      <c r="GT2570" s="9" t="e">
        <f ca="1">INDIRECT(ADDRESS(ROW(),Controls!#REF!+90))</f>
        <v>#REF!</v>
      </c>
      <c r="GU2570" s="9" t="e">
        <f ca="1">INDIRECT(ADDRESS(ROW(),Controls!#REF!+105))</f>
        <v>#REF!</v>
      </c>
      <c r="GV2570" s="9" t="e">
        <f ca="1">INDIRECT(ADDRESS(ROW(),Controls!#REF!+120))</f>
        <v>#REF!</v>
      </c>
      <c r="GW2570" s="9" t="e">
        <f ca="1">INDIRECT(ADDRESS(ROW(),Controls!#REF!+15))</f>
        <v>#REF!</v>
      </c>
      <c r="GX2570" s="9" t="e">
        <f ca="1">INDIRECT(ADDRESS(ROW(),Controls!#REF!+135))</f>
        <v>#REF!</v>
      </c>
      <c r="HJ2570" s="9" t="e">
        <f t="shared" ca="1" si="240"/>
        <v>#REF!</v>
      </c>
      <c r="HK2570" s="9" t="e">
        <f t="shared" ca="1" si="241"/>
        <v>#REF!</v>
      </c>
      <c r="HL2570" s="9" t="e">
        <f t="shared" ca="1" si="242"/>
        <v>#REF!</v>
      </c>
      <c r="HM2570" s="9" t="e">
        <f t="shared" ca="1" si="243"/>
        <v>#REF!</v>
      </c>
      <c r="HN2570" s="9" t="e">
        <f ca="1">SQRT($GS2570*(1-$GS2570/Controls!$D$15))</f>
        <v>#REF!</v>
      </c>
      <c r="HO2570" s="9" t="e">
        <f t="shared" ca="1" si="244"/>
        <v>#REF!</v>
      </c>
      <c r="HP2570" s="9" t="e">
        <f t="shared" ca="1" si="245"/>
        <v>#REF!</v>
      </c>
      <c r="HQ2570" s="9" t="e">
        <f ca="1">IF($GV2570=0,NA(),($GX2570*Controls!#REF!))</f>
        <v>#REF!</v>
      </c>
    </row>
    <row r="2571" spans="198:225" x14ac:dyDescent="0.25">
      <c r="GP2571" s="9" t="e">
        <f ca="1">INDIRECT(ADDRESS(ROW(),Controls!#REF!+30))</f>
        <v>#REF!</v>
      </c>
      <c r="GQ2571" s="9" t="e">
        <f ca="1">INDIRECT(ADDRESS(ROW(),Controls!#REF!+45))</f>
        <v>#REF!</v>
      </c>
      <c r="GR2571" s="9" t="e">
        <f ca="1">INDIRECT(ADDRESS(ROW(),Controls!#REF!+60))</f>
        <v>#REF!</v>
      </c>
      <c r="GS2571" s="9" t="e">
        <f ca="1">INDIRECT(ADDRESS(ROW(),Controls!#REF!+75))</f>
        <v>#REF!</v>
      </c>
      <c r="GT2571" s="9" t="e">
        <f ca="1">INDIRECT(ADDRESS(ROW(),Controls!#REF!+90))</f>
        <v>#REF!</v>
      </c>
      <c r="GU2571" s="9" t="e">
        <f ca="1">INDIRECT(ADDRESS(ROW(),Controls!#REF!+105))</f>
        <v>#REF!</v>
      </c>
      <c r="GV2571" s="9" t="e">
        <f ca="1">INDIRECT(ADDRESS(ROW(),Controls!#REF!+120))</f>
        <v>#REF!</v>
      </c>
      <c r="GW2571" s="9" t="e">
        <f ca="1">INDIRECT(ADDRESS(ROW(),Controls!#REF!+15))</f>
        <v>#REF!</v>
      </c>
      <c r="GX2571" s="9" t="e">
        <f ca="1">INDIRECT(ADDRESS(ROW(),Controls!#REF!+135))</f>
        <v>#REF!</v>
      </c>
      <c r="HJ2571" s="9" t="e">
        <f t="shared" ca="1" si="240"/>
        <v>#REF!</v>
      </c>
      <c r="HK2571" s="9" t="e">
        <f t="shared" ca="1" si="241"/>
        <v>#REF!</v>
      </c>
      <c r="HL2571" s="9" t="e">
        <f t="shared" ca="1" si="242"/>
        <v>#REF!</v>
      </c>
      <c r="HM2571" s="9" t="e">
        <f t="shared" ca="1" si="243"/>
        <v>#REF!</v>
      </c>
      <c r="HN2571" s="9" t="e">
        <f ca="1">SQRT($GS2571*(1-$GS2571/Controls!$D$15))</f>
        <v>#REF!</v>
      </c>
      <c r="HO2571" s="9" t="e">
        <f t="shared" ca="1" si="244"/>
        <v>#REF!</v>
      </c>
      <c r="HP2571" s="9" t="e">
        <f t="shared" ca="1" si="245"/>
        <v>#REF!</v>
      </c>
      <c r="HQ2571" s="9" t="e">
        <f ca="1">IF($GV2571=0,NA(),($GX2571*Controls!#REF!))</f>
        <v>#REF!</v>
      </c>
    </row>
    <row r="2572" spans="198:225" x14ac:dyDescent="0.25">
      <c r="GP2572" s="9" t="e">
        <f ca="1">INDIRECT(ADDRESS(ROW(),Controls!#REF!+30))</f>
        <v>#REF!</v>
      </c>
      <c r="GQ2572" s="9" t="e">
        <f ca="1">INDIRECT(ADDRESS(ROW(),Controls!#REF!+45))</f>
        <v>#REF!</v>
      </c>
      <c r="GR2572" s="9" t="e">
        <f ca="1">INDIRECT(ADDRESS(ROW(),Controls!#REF!+60))</f>
        <v>#REF!</v>
      </c>
      <c r="GS2572" s="9" t="e">
        <f ca="1">INDIRECT(ADDRESS(ROW(),Controls!#REF!+75))</f>
        <v>#REF!</v>
      </c>
      <c r="GT2572" s="9" t="e">
        <f ca="1">INDIRECT(ADDRESS(ROW(),Controls!#REF!+90))</f>
        <v>#REF!</v>
      </c>
      <c r="GU2572" s="9" t="e">
        <f ca="1">INDIRECT(ADDRESS(ROW(),Controls!#REF!+105))</f>
        <v>#REF!</v>
      </c>
      <c r="GV2572" s="9" t="e">
        <f ca="1">INDIRECT(ADDRESS(ROW(),Controls!#REF!+120))</f>
        <v>#REF!</v>
      </c>
      <c r="GW2572" s="9" t="e">
        <f ca="1">INDIRECT(ADDRESS(ROW(),Controls!#REF!+15))</f>
        <v>#REF!</v>
      </c>
      <c r="GX2572" s="9" t="e">
        <f ca="1">INDIRECT(ADDRESS(ROW(),Controls!#REF!+135))</f>
        <v>#REF!</v>
      </c>
      <c r="HJ2572" s="9" t="e">
        <f t="shared" ca="1" si="240"/>
        <v>#REF!</v>
      </c>
      <c r="HK2572" s="9" t="e">
        <f t="shared" ca="1" si="241"/>
        <v>#REF!</v>
      </c>
      <c r="HL2572" s="9" t="e">
        <f t="shared" ca="1" si="242"/>
        <v>#REF!</v>
      </c>
      <c r="HM2572" s="9" t="e">
        <f t="shared" ca="1" si="243"/>
        <v>#REF!</v>
      </c>
      <c r="HN2572" s="9" t="e">
        <f ca="1">SQRT($GS2572*(1-$GS2572/Controls!$D$15))</f>
        <v>#REF!</v>
      </c>
      <c r="HO2572" s="9" t="e">
        <f t="shared" ca="1" si="244"/>
        <v>#REF!</v>
      </c>
      <c r="HP2572" s="9" t="e">
        <f t="shared" ca="1" si="245"/>
        <v>#REF!</v>
      </c>
      <c r="HQ2572" s="9" t="e">
        <f ca="1">IF($GV2572=0,NA(),($GX2572*Controls!#REF!))</f>
        <v>#REF!</v>
      </c>
    </row>
    <row r="2573" spans="198:225" x14ac:dyDescent="0.25">
      <c r="GP2573" s="9" t="e">
        <f ca="1">INDIRECT(ADDRESS(ROW(),Controls!#REF!+30))</f>
        <v>#REF!</v>
      </c>
      <c r="GQ2573" s="9" t="e">
        <f ca="1">INDIRECT(ADDRESS(ROW(),Controls!#REF!+45))</f>
        <v>#REF!</v>
      </c>
      <c r="GR2573" s="9" t="e">
        <f ca="1">INDIRECT(ADDRESS(ROW(),Controls!#REF!+60))</f>
        <v>#REF!</v>
      </c>
      <c r="GS2573" s="9" t="e">
        <f ca="1">INDIRECT(ADDRESS(ROW(),Controls!#REF!+75))</f>
        <v>#REF!</v>
      </c>
      <c r="GT2573" s="9" t="e">
        <f ca="1">INDIRECT(ADDRESS(ROW(),Controls!#REF!+90))</f>
        <v>#REF!</v>
      </c>
      <c r="GU2573" s="9" t="e">
        <f ca="1">INDIRECT(ADDRESS(ROW(),Controls!#REF!+105))</f>
        <v>#REF!</v>
      </c>
      <c r="GV2573" s="9" t="e">
        <f ca="1">INDIRECT(ADDRESS(ROW(),Controls!#REF!+120))</f>
        <v>#REF!</v>
      </c>
      <c r="GW2573" s="9" t="e">
        <f ca="1">INDIRECT(ADDRESS(ROW(),Controls!#REF!+15))</f>
        <v>#REF!</v>
      </c>
      <c r="GX2573" s="9" t="e">
        <f ca="1">INDIRECT(ADDRESS(ROW(),Controls!#REF!+135))</f>
        <v>#REF!</v>
      </c>
      <c r="HJ2573" s="9" t="e">
        <f t="shared" ca="1" si="240"/>
        <v>#REF!</v>
      </c>
      <c r="HK2573" s="9" t="e">
        <f t="shared" ca="1" si="241"/>
        <v>#REF!</v>
      </c>
      <c r="HL2573" s="9" t="e">
        <f t="shared" ca="1" si="242"/>
        <v>#REF!</v>
      </c>
      <c r="HM2573" s="9" t="e">
        <f t="shared" ca="1" si="243"/>
        <v>#REF!</v>
      </c>
      <c r="HN2573" s="9" t="e">
        <f ca="1">SQRT($GS2573*(1-$GS2573/Controls!$D$15))</f>
        <v>#REF!</v>
      </c>
      <c r="HO2573" s="9" t="e">
        <f t="shared" ca="1" si="244"/>
        <v>#REF!</v>
      </c>
      <c r="HP2573" s="9" t="e">
        <f t="shared" ca="1" si="245"/>
        <v>#REF!</v>
      </c>
      <c r="HQ2573" s="9" t="e">
        <f ca="1">IF($GV2573=0,NA(),($GX2573*Controls!#REF!))</f>
        <v>#REF!</v>
      </c>
    </row>
    <row r="2574" spans="198:225" x14ac:dyDescent="0.25">
      <c r="GP2574" s="9" t="e">
        <f ca="1">INDIRECT(ADDRESS(ROW(),Controls!#REF!+30))</f>
        <v>#REF!</v>
      </c>
      <c r="GQ2574" s="9" t="e">
        <f ca="1">INDIRECT(ADDRESS(ROW(),Controls!#REF!+45))</f>
        <v>#REF!</v>
      </c>
      <c r="GR2574" s="9" t="e">
        <f ca="1">INDIRECT(ADDRESS(ROW(),Controls!#REF!+60))</f>
        <v>#REF!</v>
      </c>
      <c r="GS2574" s="9" t="e">
        <f ca="1">INDIRECT(ADDRESS(ROW(),Controls!#REF!+75))</f>
        <v>#REF!</v>
      </c>
      <c r="GT2574" s="9" t="e">
        <f ca="1">INDIRECT(ADDRESS(ROW(),Controls!#REF!+90))</f>
        <v>#REF!</v>
      </c>
      <c r="GU2574" s="9" t="e">
        <f ca="1">INDIRECT(ADDRESS(ROW(),Controls!#REF!+105))</f>
        <v>#REF!</v>
      </c>
      <c r="GV2574" s="9" t="e">
        <f ca="1">INDIRECT(ADDRESS(ROW(),Controls!#REF!+120))</f>
        <v>#REF!</v>
      </c>
      <c r="GW2574" s="9" t="e">
        <f ca="1">INDIRECT(ADDRESS(ROW(),Controls!#REF!+15))</f>
        <v>#REF!</v>
      </c>
      <c r="GX2574" s="9" t="e">
        <f ca="1">INDIRECT(ADDRESS(ROW(),Controls!#REF!+135))</f>
        <v>#REF!</v>
      </c>
      <c r="HJ2574" s="9" t="e">
        <f t="shared" ca="1" si="240"/>
        <v>#REF!</v>
      </c>
      <c r="HK2574" s="9" t="e">
        <f t="shared" ca="1" si="241"/>
        <v>#REF!</v>
      </c>
      <c r="HL2574" s="9" t="e">
        <f t="shared" ca="1" si="242"/>
        <v>#REF!</v>
      </c>
      <c r="HM2574" s="9" t="e">
        <f t="shared" ca="1" si="243"/>
        <v>#REF!</v>
      </c>
      <c r="HN2574" s="9" t="e">
        <f ca="1">SQRT($GS2574*(1-$GS2574/Controls!$D$15))</f>
        <v>#REF!</v>
      </c>
      <c r="HO2574" s="9" t="e">
        <f t="shared" ca="1" si="244"/>
        <v>#REF!</v>
      </c>
      <c r="HP2574" s="9" t="e">
        <f t="shared" ca="1" si="245"/>
        <v>#REF!</v>
      </c>
      <c r="HQ2574" s="9" t="e">
        <f ca="1">IF($GV2574=0,NA(),($GX2574*Controls!#REF!))</f>
        <v>#REF!</v>
      </c>
    </row>
    <row r="2575" spans="198:225" x14ac:dyDescent="0.25">
      <c r="GP2575" s="9" t="e">
        <f ca="1">INDIRECT(ADDRESS(ROW(),Controls!#REF!+30))</f>
        <v>#REF!</v>
      </c>
      <c r="GQ2575" s="9" t="e">
        <f ca="1">INDIRECT(ADDRESS(ROW(),Controls!#REF!+45))</f>
        <v>#REF!</v>
      </c>
      <c r="GR2575" s="9" t="e">
        <f ca="1">INDIRECT(ADDRESS(ROW(),Controls!#REF!+60))</f>
        <v>#REF!</v>
      </c>
      <c r="GS2575" s="9" t="e">
        <f ca="1">INDIRECT(ADDRESS(ROW(),Controls!#REF!+75))</f>
        <v>#REF!</v>
      </c>
      <c r="GT2575" s="9" t="e">
        <f ca="1">INDIRECT(ADDRESS(ROW(),Controls!#REF!+90))</f>
        <v>#REF!</v>
      </c>
      <c r="GU2575" s="9" t="e">
        <f ca="1">INDIRECT(ADDRESS(ROW(),Controls!#REF!+105))</f>
        <v>#REF!</v>
      </c>
      <c r="GV2575" s="9" t="e">
        <f ca="1">INDIRECT(ADDRESS(ROW(),Controls!#REF!+120))</f>
        <v>#REF!</v>
      </c>
      <c r="GW2575" s="9" t="e">
        <f ca="1">INDIRECT(ADDRESS(ROW(),Controls!#REF!+15))</f>
        <v>#REF!</v>
      </c>
      <c r="GX2575" s="9" t="e">
        <f ca="1">INDIRECT(ADDRESS(ROW(),Controls!#REF!+135))</f>
        <v>#REF!</v>
      </c>
      <c r="HJ2575" s="9" t="e">
        <f t="shared" ca="1" si="240"/>
        <v>#REF!</v>
      </c>
      <c r="HK2575" s="9" t="e">
        <f t="shared" ca="1" si="241"/>
        <v>#REF!</v>
      </c>
      <c r="HL2575" s="9" t="e">
        <f t="shared" ca="1" si="242"/>
        <v>#REF!</v>
      </c>
      <c r="HM2575" s="9" t="e">
        <f t="shared" ca="1" si="243"/>
        <v>#REF!</v>
      </c>
      <c r="HN2575" s="9" t="e">
        <f ca="1">SQRT($GS2575*(1-$GS2575/Controls!$D$15))</f>
        <v>#REF!</v>
      </c>
      <c r="HO2575" s="9" t="e">
        <f t="shared" ca="1" si="244"/>
        <v>#REF!</v>
      </c>
      <c r="HP2575" s="9" t="e">
        <f t="shared" ca="1" si="245"/>
        <v>#REF!</v>
      </c>
      <c r="HQ2575" s="9" t="e">
        <f ca="1">IF($GV2575=0,NA(),($GX2575*Controls!#REF!))</f>
        <v>#REF!</v>
      </c>
    </row>
    <row r="2576" spans="198:225" x14ac:dyDescent="0.25">
      <c r="GP2576" s="9" t="e">
        <f ca="1">INDIRECT(ADDRESS(ROW(),Controls!#REF!+30))</f>
        <v>#REF!</v>
      </c>
      <c r="GQ2576" s="9" t="e">
        <f ca="1">INDIRECT(ADDRESS(ROW(),Controls!#REF!+45))</f>
        <v>#REF!</v>
      </c>
      <c r="GR2576" s="9" t="e">
        <f ca="1">INDIRECT(ADDRESS(ROW(),Controls!#REF!+60))</f>
        <v>#REF!</v>
      </c>
      <c r="GS2576" s="9" t="e">
        <f ca="1">INDIRECT(ADDRESS(ROW(),Controls!#REF!+75))</f>
        <v>#REF!</v>
      </c>
      <c r="GT2576" s="9" t="e">
        <f ca="1">INDIRECT(ADDRESS(ROW(),Controls!#REF!+90))</f>
        <v>#REF!</v>
      </c>
      <c r="GU2576" s="9" t="e">
        <f ca="1">INDIRECT(ADDRESS(ROW(),Controls!#REF!+105))</f>
        <v>#REF!</v>
      </c>
      <c r="GV2576" s="9" t="e">
        <f ca="1">INDIRECT(ADDRESS(ROW(),Controls!#REF!+120))</f>
        <v>#REF!</v>
      </c>
      <c r="GW2576" s="9" t="e">
        <f ca="1">INDIRECT(ADDRESS(ROW(),Controls!#REF!+15))</f>
        <v>#REF!</v>
      </c>
      <c r="GX2576" s="9" t="e">
        <f ca="1">INDIRECT(ADDRESS(ROW(),Controls!#REF!+135))</f>
        <v>#REF!</v>
      </c>
      <c r="HJ2576" s="9" t="e">
        <f t="shared" ca="1" si="240"/>
        <v>#REF!</v>
      </c>
      <c r="HK2576" s="9" t="e">
        <f t="shared" ca="1" si="241"/>
        <v>#REF!</v>
      </c>
      <c r="HL2576" s="9" t="e">
        <f t="shared" ca="1" si="242"/>
        <v>#REF!</v>
      </c>
      <c r="HM2576" s="9" t="e">
        <f t="shared" ca="1" si="243"/>
        <v>#REF!</v>
      </c>
      <c r="HN2576" s="9" t="e">
        <f ca="1">SQRT($GS2576*(1-$GS2576/Controls!$D$15))</f>
        <v>#REF!</v>
      </c>
      <c r="HO2576" s="9" t="e">
        <f t="shared" ca="1" si="244"/>
        <v>#REF!</v>
      </c>
      <c r="HP2576" s="9" t="e">
        <f t="shared" ca="1" si="245"/>
        <v>#REF!</v>
      </c>
      <c r="HQ2576" s="9" t="e">
        <f ca="1">IF($GV2576=0,NA(),($GX2576*Controls!#REF!))</f>
        <v>#REF!</v>
      </c>
    </row>
    <row r="2577" spans="198:225" x14ac:dyDescent="0.25">
      <c r="GP2577" s="9" t="e">
        <f ca="1">INDIRECT(ADDRESS(ROW(),Controls!#REF!+30))</f>
        <v>#REF!</v>
      </c>
      <c r="GQ2577" s="9" t="e">
        <f ca="1">INDIRECT(ADDRESS(ROW(),Controls!#REF!+45))</f>
        <v>#REF!</v>
      </c>
      <c r="GR2577" s="9" t="e">
        <f ca="1">INDIRECT(ADDRESS(ROW(),Controls!#REF!+60))</f>
        <v>#REF!</v>
      </c>
      <c r="GS2577" s="9" t="e">
        <f ca="1">INDIRECT(ADDRESS(ROW(),Controls!#REF!+75))</f>
        <v>#REF!</v>
      </c>
      <c r="GT2577" s="9" t="e">
        <f ca="1">INDIRECT(ADDRESS(ROW(),Controls!#REF!+90))</f>
        <v>#REF!</v>
      </c>
      <c r="GU2577" s="9" t="e">
        <f ca="1">INDIRECT(ADDRESS(ROW(),Controls!#REF!+105))</f>
        <v>#REF!</v>
      </c>
      <c r="GV2577" s="9" t="e">
        <f ca="1">INDIRECT(ADDRESS(ROW(),Controls!#REF!+120))</f>
        <v>#REF!</v>
      </c>
      <c r="GW2577" s="9" t="e">
        <f ca="1">INDIRECT(ADDRESS(ROW(),Controls!#REF!+15))</f>
        <v>#REF!</v>
      </c>
      <c r="GX2577" s="9" t="e">
        <f ca="1">INDIRECT(ADDRESS(ROW(),Controls!#REF!+135))</f>
        <v>#REF!</v>
      </c>
      <c r="HJ2577" s="9" t="e">
        <f t="shared" ca="1" si="240"/>
        <v>#REF!</v>
      </c>
      <c r="HK2577" s="9" t="e">
        <f t="shared" ca="1" si="241"/>
        <v>#REF!</v>
      </c>
      <c r="HL2577" s="9" t="e">
        <f t="shared" ca="1" si="242"/>
        <v>#REF!</v>
      </c>
      <c r="HM2577" s="9" t="e">
        <f t="shared" ca="1" si="243"/>
        <v>#REF!</v>
      </c>
      <c r="HN2577" s="9" t="e">
        <f ca="1">SQRT($GS2577*(1-$GS2577/Controls!$D$15))</f>
        <v>#REF!</v>
      </c>
      <c r="HO2577" s="9" t="e">
        <f t="shared" ca="1" si="244"/>
        <v>#REF!</v>
      </c>
      <c r="HP2577" s="9" t="e">
        <f t="shared" ca="1" si="245"/>
        <v>#REF!</v>
      </c>
      <c r="HQ2577" s="9" t="e">
        <f ca="1">IF($GV2577=0,NA(),($GX2577*Controls!#REF!))</f>
        <v>#REF!</v>
      </c>
    </row>
    <row r="2578" spans="198:225" x14ac:dyDescent="0.25">
      <c r="GP2578" s="9" t="e">
        <f ca="1">INDIRECT(ADDRESS(ROW(),Controls!#REF!+30))</f>
        <v>#REF!</v>
      </c>
      <c r="GQ2578" s="9" t="e">
        <f ca="1">INDIRECT(ADDRESS(ROW(),Controls!#REF!+45))</f>
        <v>#REF!</v>
      </c>
      <c r="GR2578" s="9" t="e">
        <f ca="1">INDIRECT(ADDRESS(ROW(),Controls!#REF!+60))</f>
        <v>#REF!</v>
      </c>
      <c r="GS2578" s="9" t="e">
        <f ca="1">INDIRECT(ADDRESS(ROW(),Controls!#REF!+75))</f>
        <v>#REF!</v>
      </c>
      <c r="GT2578" s="9" t="e">
        <f ca="1">INDIRECT(ADDRESS(ROW(),Controls!#REF!+90))</f>
        <v>#REF!</v>
      </c>
      <c r="GU2578" s="9" t="e">
        <f ca="1">INDIRECT(ADDRESS(ROW(),Controls!#REF!+105))</f>
        <v>#REF!</v>
      </c>
      <c r="GV2578" s="9" t="e">
        <f ca="1">INDIRECT(ADDRESS(ROW(),Controls!#REF!+120))</f>
        <v>#REF!</v>
      </c>
      <c r="GW2578" s="9" t="e">
        <f ca="1">INDIRECT(ADDRESS(ROW(),Controls!#REF!+15))</f>
        <v>#REF!</v>
      </c>
      <c r="GX2578" s="9" t="e">
        <f ca="1">INDIRECT(ADDRESS(ROW(),Controls!#REF!+135))</f>
        <v>#REF!</v>
      </c>
      <c r="HJ2578" s="9" t="e">
        <f t="shared" ca="1" si="240"/>
        <v>#REF!</v>
      </c>
      <c r="HK2578" s="9" t="e">
        <f t="shared" ca="1" si="241"/>
        <v>#REF!</v>
      </c>
      <c r="HL2578" s="9" t="e">
        <f t="shared" ca="1" si="242"/>
        <v>#REF!</v>
      </c>
      <c r="HM2578" s="9" t="e">
        <f t="shared" ca="1" si="243"/>
        <v>#REF!</v>
      </c>
      <c r="HN2578" s="9" t="e">
        <f ca="1">SQRT($GS2578*(1-$GS2578/Controls!$D$15))</f>
        <v>#REF!</v>
      </c>
      <c r="HO2578" s="9" t="e">
        <f t="shared" ca="1" si="244"/>
        <v>#REF!</v>
      </c>
      <c r="HP2578" s="9" t="e">
        <f t="shared" ca="1" si="245"/>
        <v>#REF!</v>
      </c>
      <c r="HQ2578" s="9" t="e">
        <f ca="1">IF($GV2578=0,NA(),($GX2578*Controls!#REF!))</f>
        <v>#REF!</v>
      </c>
    </row>
    <row r="2579" spans="198:225" x14ac:dyDescent="0.25">
      <c r="GP2579" s="9" t="e">
        <f ca="1">INDIRECT(ADDRESS(ROW(),Controls!#REF!+30))</f>
        <v>#REF!</v>
      </c>
      <c r="GQ2579" s="9" t="e">
        <f ca="1">INDIRECT(ADDRESS(ROW(),Controls!#REF!+45))</f>
        <v>#REF!</v>
      </c>
      <c r="GR2579" s="9" t="e">
        <f ca="1">INDIRECT(ADDRESS(ROW(),Controls!#REF!+60))</f>
        <v>#REF!</v>
      </c>
      <c r="GS2579" s="9" t="e">
        <f ca="1">INDIRECT(ADDRESS(ROW(),Controls!#REF!+75))</f>
        <v>#REF!</v>
      </c>
      <c r="GT2579" s="9" t="e">
        <f ca="1">INDIRECT(ADDRESS(ROW(),Controls!#REF!+90))</f>
        <v>#REF!</v>
      </c>
      <c r="GU2579" s="9" t="e">
        <f ca="1">INDIRECT(ADDRESS(ROW(),Controls!#REF!+105))</f>
        <v>#REF!</v>
      </c>
      <c r="GV2579" s="9" t="e">
        <f ca="1">INDIRECT(ADDRESS(ROW(),Controls!#REF!+120))</f>
        <v>#REF!</v>
      </c>
      <c r="GW2579" s="9" t="e">
        <f ca="1">INDIRECT(ADDRESS(ROW(),Controls!#REF!+15))</f>
        <v>#REF!</v>
      </c>
      <c r="GX2579" s="9" t="e">
        <f ca="1">INDIRECT(ADDRESS(ROW(),Controls!#REF!+135))</f>
        <v>#REF!</v>
      </c>
      <c r="HJ2579" s="9" t="e">
        <f t="shared" ca="1" si="240"/>
        <v>#REF!</v>
      </c>
      <c r="HK2579" s="9" t="e">
        <f t="shared" ca="1" si="241"/>
        <v>#REF!</v>
      </c>
      <c r="HL2579" s="9" t="e">
        <f t="shared" ca="1" si="242"/>
        <v>#REF!</v>
      </c>
      <c r="HM2579" s="9" t="e">
        <f t="shared" ca="1" si="243"/>
        <v>#REF!</v>
      </c>
      <c r="HN2579" s="9" t="e">
        <f ca="1">SQRT($GS2579*(1-$GS2579/Controls!$D$15))</f>
        <v>#REF!</v>
      </c>
      <c r="HO2579" s="9" t="e">
        <f t="shared" ca="1" si="244"/>
        <v>#REF!</v>
      </c>
      <c r="HP2579" s="9" t="e">
        <f t="shared" ca="1" si="245"/>
        <v>#REF!</v>
      </c>
      <c r="HQ2579" s="9" t="e">
        <f ca="1">IF($GV2579=0,NA(),($GX2579*Controls!#REF!))</f>
        <v>#REF!</v>
      </c>
    </row>
    <row r="2580" spans="198:225" x14ac:dyDescent="0.25">
      <c r="GP2580" s="9" t="e">
        <f ca="1">INDIRECT(ADDRESS(ROW(),Controls!#REF!+30))</f>
        <v>#REF!</v>
      </c>
      <c r="GQ2580" s="9" t="e">
        <f ca="1">INDIRECT(ADDRESS(ROW(),Controls!#REF!+45))</f>
        <v>#REF!</v>
      </c>
      <c r="GR2580" s="9" t="e">
        <f ca="1">INDIRECT(ADDRESS(ROW(),Controls!#REF!+60))</f>
        <v>#REF!</v>
      </c>
      <c r="GS2580" s="9" t="e">
        <f ca="1">INDIRECT(ADDRESS(ROW(),Controls!#REF!+75))</f>
        <v>#REF!</v>
      </c>
      <c r="GT2580" s="9" t="e">
        <f ca="1">INDIRECT(ADDRESS(ROW(),Controls!#REF!+90))</f>
        <v>#REF!</v>
      </c>
      <c r="GU2580" s="9" t="e">
        <f ca="1">INDIRECT(ADDRESS(ROW(),Controls!#REF!+105))</f>
        <v>#REF!</v>
      </c>
      <c r="GV2580" s="9" t="e">
        <f ca="1">INDIRECT(ADDRESS(ROW(),Controls!#REF!+120))</f>
        <v>#REF!</v>
      </c>
      <c r="GW2580" s="9" t="e">
        <f ca="1">INDIRECT(ADDRESS(ROW(),Controls!#REF!+15))</f>
        <v>#REF!</v>
      </c>
      <c r="GX2580" s="9" t="e">
        <f ca="1">INDIRECT(ADDRESS(ROW(),Controls!#REF!+135))</f>
        <v>#REF!</v>
      </c>
      <c r="HJ2580" s="9" t="e">
        <f t="shared" ca="1" si="240"/>
        <v>#REF!</v>
      </c>
      <c r="HK2580" s="9" t="e">
        <f t="shared" ca="1" si="241"/>
        <v>#REF!</v>
      </c>
      <c r="HL2580" s="9" t="e">
        <f t="shared" ca="1" si="242"/>
        <v>#REF!</v>
      </c>
      <c r="HM2580" s="9" t="e">
        <f t="shared" ca="1" si="243"/>
        <v>#REF!</v>
      </c>
      <c r="HN2580" s="9" t="e">
        <f ca="1">SQRT($GS2580*(1-$GS2580/Controls!$D$15))</f>
        <v>#REF!</v>
      </c>
      <c r="HO2580" s="9" t="e">
        <f t="shared" ca="1" si="244"/>
        <v>#REF!</v>
      </c>
      <c r="HP2580" s="9" t="e">
        <f t="shared" ca="1" si="245"/>
        <v>#REF!</v>
      </c>
      <c r="HQ2580" s="9" t="e">
        <f ca="1">IF($GV2580=0,NA(),($GX2580*Controls!#REF!))</f>
        <v>#REF!</v>
      </c>
    </row>
    <row r="2581" spans="198:225" x14ac:dyDescent="0.25">
      <c r="GP2581" s="9" t="e">
        <f ca="1">INDIRECT(ADDRESS(ROW(),Controls!#REF!+30))</f>
        <v>#REF!</v>
      </c>
      <c r="GQ2581" s="9" t="e">
        <f ca="1">INDIRECT(ADDRESS(ROW(),Controls!#REF!+45))</f>
        <v>#REF!</v>
      </c>
      <c r="GR2581" s="9" t="e">
        <f ca="1">INDIRECT(ADDRESS(ROW(),Controls!#REF!+60))</f>
        <v>#REF!</v>
      </c>
      <c r="GS2581" s="9" t="e">
        <f ca="1">INDIRECT(ADDRESS(ROW(),Controls!#REF!+75))</f>
        <v>#REF!</v>
      </c>
      <c r="GT2581" s="9" t="e">
        <f ca="1">INDIRECT(ADDRESS(ROW(),Controls!#REF!+90))</f>
        <v>#REF!</v>
      </c>
      <c r="GU2581" s="9" t="e">
        <f ca="1">INDIRECT(ADDRESS(ROW(),Controls!#REF!+105))</f>
        <v>#REF!</v>
      </c>
      <c r="GV2581" s="9" t="e">
        <f ca="1">INDIRECT(ADDRESS(ROW(),Controls!#REF!+120))</f>
        <v>#REF!</v>
      </c>
      <c r="GW2581" s="9" t="e">
        <f ca="1">INDIRECT(ADDRESS(ROW(),Controls!#REF!+15))</f>
        <v>#REF!</v>
      </c>
      <c r="GX2581" s="9" t="e">
        <f ca="1">INDIRECT(ADDRESS(ROW(),Controls!#REF!+135))</f>
        <v>#REF!</v>
      </c>
      <c r="HJ2581" s="9" t="e">
        <f t="shared" ca="1" si="240"/>
        <v>#REF!</v>
      </c>
      <c r="HK2581" s="9" t="e">
        <f t="shared" ca="1" si="241"/>
        <v>#REF!</v>
      </c>
      <c r="HL2581" s="9" t="e">
        <f t="shared" ca="1" si="242"/>
        <v>#REF!</v>
      </c>
      <c r="HM2581" s="9" t="e">
        <f t="shared" ca="1" si="243"/>
        <v>#REF!</v>
      </c>
      <c r="HN2581" s="9" t="e">
        <f ca="1">SQRT($GS2581*(1-$GS2581/Controls!$D$15))</f>
        <v>#REF!</v>
      </c>
      <c r="HO2581" s="9" t="e">
        <f t="shared" ca="1" si="244"/>
        <v>#REF!</v>
      </c>
      <c r="HP2581" s="9" t="e">
        <f t="shared" ca="1" si="245"/>
        <v>#REF!</v>
      </c>
      <c r="HQ2581" s="9" t="e">
        <f ca="1">IF($GV2581=0,NA(),($GX2581*Controls!#REF!))</f>
        <v>#REF!</v>
      </c>
    </row>
    <row r="2582" spans="198:225" x14ac:dyDescent="0.25">
      <c r="GP2582" s="9" t="e">
        <f ca="1">INDIRECT(ADDRESS(ROW(),Controls!#REF!+30))</f>
        <v>#REF!</v>
      </c>
      <c r="GQ2582" s="9" t="e">
        <f ca="1">INDIRECT(ADDRESS(ROW(),Controls!#REF!+45))</f>
        <v>#REF!</v>
      </c>
      <c r="GR2582" s="9" t="e">
        <f ca="1">INDIRECT(ADDRESS(ROW(),Controls!#REF!+60))</f>
        <v>#REF!</v>
      </c>
      <c r="GS2582" s="9" t="e">
        <f ca="1">INDIRECT(ADDRESS(ROW(),Controls!#REF!+75))</f>
        <v>#REF!</v>
      </c>
      <c r="GT2582" s="9" t="e">
        <f ca="1">INDIRECT(ADDRESS(ROW(),Controls!#REF!+90))</f>
        <v>#REF!</v>
      </c>
      <c r="GU2582" s="9" t="e">
        <f ca="1">INDIRECT(ADDRESS(ROW(),Controls!#REF!+105))</f>
        <v>#REF!</v>
      </c>
      <c r="GV2582" s="9" t="e">
        <f ca="1">INDIRECT(ADDRESS(ROW(),Controls!#REF!+120))</f>
        <v>#REF!</v>
      </c>
      <c r="GW2582" s="9" t="e">
        <f ca="1">INDIRECT(ADDRESS(ROW(),Controls!#REF!+15))</f>
        <v>#REF!</v>
      </c>
      <c r="GX2582" s="9" t="e">
        <f ca="1">INDIRECT(ADDRESS(ROW(),Controls!#REF!+135))</f>
        <v>#REF!</v>
      </c>
      <c r="HJ2582" s="9" t="e">
        <f t="shared" ca="1" si="240"/>
        <v>#REF!</v>
      </c>
      <c r="HK2582" s="9" t="e">
        <f t="shared" ca="1" si="241"/>
        <v>#REF!</v>
      </c>
      <c r="HL2582" s="9" t="e">
        <f t="shared" ca="1" si="242"/>
        <v>#REF!</v>
      </c>
      <c r="HM2582" s="9" t="e">
        <f t="shared" ca="1" si="243"/>
        <v>#REF!</v>
      </c>
      <c r="HN2582" s="9" t="e">
        <f ca="1">SQRT($GS2582*(1-$GS2582/Controls!$D$15))</f>
        <v>#REF!</v>
      </c>
      <c r="HO2582" s="9" t="e">
        <f t="shared" ca="1" si="244"/>
        <v>#REF!</v>
      </c>
      <c r="HP2582" s="9" t="e">
        <f t="shared" ca="1" si="245"/>
        <v>#REF!</v>
      </c>
      <c r="HQ2582" s="9" t="e">
        <f ca="1">IF($GV2582=0,NA(),($GX2582*Controls!#REF!))</f>
        <v>#REF!</v>
      </c>
    </row>
    <row r="2583" spans="198:225" x14ac:dyDescent="0.25">
      <c r="GP2583" s="9" t="e">
        <f ca="1">INDIRECT(ADDRESS(ROW(),Controls!#REF!+30))</f>
        <v>#REF!</v>
      </c>
      <c r="GQ2583" s="9" t="e">
        <f ca="1">INDIRECT(ADDRESS(ROW(),Controls!#REF!+45))</f>
        <v>#REF!</v>
      </c>
      <c r="GR2583" s="9" t="e">
        <f ca="1">INDIRECT(ADDRESS(ROW(),Controls!#REF!+60))</f>
        <v>#REF!</v>
      </c>
      <c r="GS2583" s="9" t="e">
        <f ca="1">INDIRECT(ADDRESS(ROW(),Controls!#REF!+75))</f>
        <v>#REF!</v>
      </c>
      <c r="GT2583" s="9" t="e">
        <f ca="1">INDIRECT(ADDRESS(ROW(),Controls!#REF!+90))</f>
        <v>#REF!</v>
      </c>
      <c r="GU2583" s="9" t="e">
        <f ca="1">INDIRECT(ADDRESS(ROW(),Controls!#REF!+105))</f>
        <v>#REF!</v>
      </c>
      <c r="GV2583" s="9" t="e">
        <f ca="1">INDIRECT(ADDRESS(ROW(),Controls!#REF!+120))</f>
        <v>#REF!</v>
      </c>
      <c r="GW2583" s="9" t="e">
        <f ca="1">INDIRECT(ADDRESS(ROW(),Controls!#REF!+15))</f>
        <v>#REF!</v>
      </c>
      <c r="GX2583" s="9" t="e">
        <f ca="1">INDIRECT(ADDRESS(ROW(),Controls!#REF!+135))</f>
        <v>#REF!</v>
      </c>
      <c r="HJ2583" s="9" t="e">
        <f t="shared" ca="1" si="240"/>
        <v>#REF!</v>
      </c>
      <c r="HK2583" s="9" t="e">
        <f t="shared" ca="1" si="241"/>
        <v>#REF!</v>
      </c>
      <c r="HL2583" s="9" t="e">
        <f t="shared" ca="1" si="242"/>
        <v>#REF!</v>
      </c>
      <c r="HM2583" s="9" t="e">
        <f t="shared" ca="1" si="243"/>
        <v>#REF!</v>
      </c>
      <c r="HN2583" s="9" t="e">
        <f ca="1">SQRT($GS2583*(1-$GS2583/Controls!$D$15))</f>
        <v>#REF!</v>
      </c>
      <c r="HO2583" s="9" t="e">
        <f t="shared" ca="1" si="244"/>
        <v>#REF!</v>
      </c>
      <c r="HP2583" s="9" t="e">
        <f t="shared" ca="1" si="245"/>
        <v>#REF!</v>
      </c>
      <c r="HQ2583" s="9" t="e">
        <f ca="1">IF($GV2583=0,NA(),($GX2583*Controls!#REF!))</f>
        <v>#REF!</v>
      </c>
    </row>
    <row r="2584" spans="198:225" x14ac:dyDescent="0.25">
      <c r="GP2584" s="9" t="e">
        <f ca="1">INDIRECT(ADDRESS(ROW(),Controls!#REF!+30))</f>
        <v>#REF!</v>
      </c>
      <c r="GQ2584" s="9" t="e">
        <f ca="1">INDIRECT(ADDRESS(ROW(),Controls!#REF!+45))</f>
        <v>#REF!</v>
      </c>
      <c r="GR2584" s="9" t="e">
        <f ca="1">INDIRECT(ADDRESS(ROW(),Controls!#REF!+60))</f>
        <v>#REF!</v>
      </c>
      <c r="GS2584" s="9" t="e">
        <f ca="1">INDIRECT(ADDRESS(ROW(),Controls!#REF!+75))</f>
        <v>#REF!</v>
      </c>
      <c r="GT2584" s="9" t="e">
        <f ca="1">INDIRECT(ADDRESS(ROW(),Controls!#REF!+90))</f>
        <v>#REF!</v>
      </c>
      <c r="GU2584" s="9" t="e">
        <f ca="1">INDIRECT(ADDRESS(ROW(),Controls!#REF!+105))</f>
        <v>#REF!</v>
      </c>
      <c r="GV2584" s="9" t="e">
        <f ca="1">INDIRECT(ADDRESS(ROW(),Controls!#REF!+120))</f>
        <v>#REF!</v>
      </c>
      <c r="GW2584" s="9" t="e">
        <f ca="1">INDIRECT(ADDRESS(ROW(),Controls!#REF!+15))</f>
        <v>#REF!</v>
      </c>
      <c r="GX2584" s="9" t="e">
        <f ca="1">INDIRECT(ADDRESS(ROW(),Controls!#REF!+135))</f>
        <v>#REF!</v>
      </c>
      <c r="HJ2584" s="9" t="e">
        <f t="shared" ca="1" si="240"/>
        <v>#REF!</v>
      </c>
      <c r="HK2584" s="9" t="e">
        <f t="shared" ca="1" si="241"/>
        <v>#REF!</v>
      </c>
      <c r="HL2584" s="9" t="e">
        <f t="shared" ca="1" si="242"/>
        <v>#REF!</v>
      </c>
      <c r="HM2584" s="9" t="e">
        <f t="shared" ca="1" si="243"/>
        <v>#REF!</v>
      </c>
      <c r="HN2584" s="9" t="e">
        <f ca="1">SQRT($GS2584*(1-$GS2584/Controls!$D$15))</f>
        <v>#REF!</v>
      </c>
      <c r="HO2584" s="9" t="e">
        <f t="shared" ca="1" si="244"/>
        <v>#REF!</v>
      </c>
      <c r="HP2584" s="9" t="e">
        <f t="shared" ca="1" si="245"/>
        <v>#REF!</v>
      </c>
      <c r="HQ2584" s="9" t="e">
        <f ca="1">IF($GV2584=0,NA(),($GX2584*Controls!#REF!))</f>
        <v>#REF!</v>
      </c>
    </row>
    <row r="2585" spans="198:225" x14ac:dyDescent="0.25">
      <c r="GP2585" s="9" t="e">
        <f ca="1">INDIRECT(ADDRESS(ROW(),Controls!#REF!+30))</f>
        <v>#REF!</v>
      </c>
      <c r="GQ2585" s="9" t="e">
        <f ca="1">INDIRECT(ADDRESS(ROW(),Controls!#REF!+45))</f>
        <v>#REF!</v>
      </c>
      <c r="GR2585" s="9" t="e">
        <f ca="1">INDIRECT(ADDRESS(ROW(),Controls!#REF!+60))</f>
        <v>#REF!</v>
      </c>
      <c r="GS2585" s="9" t="e">
        <f ca="1">INDIRECT(ADDRESS(ROW(),Controls!#REF!+75))</f>
        <v>#REF!</v>
      </c>
      <c r="GT2585" s="9" t="e">
        <f ca="1">INDIRECT(ADDRESS(ROW(),Controls!#REF!+90))</f>
        <v>#REF!</v>
      </c>
      <c r="GU2585" s="9" t="e">
        <f ca="1">INDIRECT(ADDRESS(ROW(),Controls!#REF!+105))</f>
        <v>#REF!</v>
      </c>
      <c r="GV2585" s="9" t="e">
        <f ca="1">INDIRECT(ADDRESS(ROW(),Controls!#REF!+120))</f>
        <v>#REF!</v>
      </c>
      <c r="GW2585" s="9" t="e">
        <f ca="1">INDIRECT(ADDRESS(ROW(),Controls!#REF!+15))</f>
        <v>#REF!</v>
      </c>
      <c r="GX2585" s="9" t="e">
        <f ca="1">INDIRECT(ADDRESS(ROW(),Controls!#REF!+135))</f>
        <v>#REF!</v>
      </c>
      <c r="HJ2585" s="9" t="e">
        <f t="shared" ca="1" si="240"/>
        <v>#REF!</v>
      </c>
      <c r="HK2585" s="9" t="e">
        <f t="shared" ca="1" si="241"/>
        <v>#REF!</v>
      </c>
      <c r="HL2585" s="9" t="e">
        <f t="shared" ca="1" si="242"/>
        <v>#REF!</v>
      </c>
      <c r="HM2585" s="9" t="e">
        <f t="shared" ca="1" si="243"/>
        <v>#REF!</v>
      </c>
      <c r="HN2585" s="9" t="e">
        <f ca="1">SQRT($GS2585*(1-$GS2585/Controls!$D$15))</f>
        <v>#REF!</v>
      </c>
      <c r="HO2585" s="9" t="e">
        <f t="shared" ca="1" si="244"/>
        <v>#REF!</v>
      </c>
      <c r="HP2585" s="9" t="e">
        <f t="shared" ca="1" si="245"/>
        <v>#REF!</v>
      </c>
      <c r="HQ2585" s="9" t="e">
        <f ca="1">IF($GV2585=0,NA(),($GX2585*Controls!#REF!))</f>
        <v>#REF!</v>
      </c>
    </row>
    <row r="2586" spans="198:225" x14ac:dyDescent="0.25">
      <c r="GP2586" s="9" t="e">
        <f ca="1">INDIRECT(ADDRESS(ROW(),Controls!#REF!+30))</f>
        <v>#REF!</v>
      </c>
      <c r="GQ2586" s="9" t="e">
        <f ca="1">INDIRECT(ADDRESS(ROW(),Controls!#REF!+45))</f>
        <v>#REF!</v>
      </c>
      <c r="GR2586" s="9" t="e">
        <f ca="1">INDIRECT(ADDRESS(ROW(),Controls!#REF!+60))</f>
        <v>#REF!</v>
      </c>
      <c r="GS2586" s="9" t="e">
        <f ca="1">INDIRECT(ADDRESS(ROW(),Controls!#REF!+75))</f>
        <v>#REF!</v>
      </c>
      <c r="GT2586" s="9" t="e">
        <f ca="1">INDIRECT(ADDRESS(ROW(),Controls!#REF!+90))</f>
        <v>#REF!</v>
      </c>
      <c r="GU2586" s="9" t="e">
        <f ca="1">INDIRECT(ADDRESS(ROW(),Controls!#REF!+105))</f>
        <v>#REF!</v>
      </c>
      <c r="GV2586" s="9" t="e">
        <f ca="1">INDIRECT(ADDRESS(ROW(),Controls!#REF!+120))</f>
        <v>#REF!</v>
      </c>
      <c r="GW2586" s="9" t="e">
        <f ca="1">INDIRECT(ADDRESS(ROW(),Controls!#REF!+15))</f>
        <v>#REF!</v>
      </c>
      <c r="GX2586" s="9" t="e">
        <f ca="1">INDIRECT(ADDRESS(ROW(),Controls!#REF!+135))</f>
        <v>#REF!</v>
      </c>
      <c r="HJ2586" s="9" t="e">
        <f t="shared" ca="1" si="240"/>
        <v>#REF!</v>
      </c>
      <c r="HK2586" s="9" t="e">
        <f t="shared" ca="1" si="241"/>
        <v>#REF!</v>
      </c>
      <c r="HL2586" s="9" t="e">
        <f t="shared" ca="1" si="242"/>
        <v>#REF!</v>
      </c>
      <c r="HM2586" s="9" t="e">
        <f t="shared" ca="1" si="243"/>
        <v>#REF!</v>
      </c>
      <c r="HN2586" s="9" t="e">
        <f ca="1">SQRT($GS2586*(1-$GS2586/Controls!$D$15))</f>
        <v>#REF!</v>
      </c>
      <c r="HO2586" s="9" t="e">
        <f t="shared" ca="1" si="244"/>
        <v>#REF!</v>
      </c>
      <c r="HP2586" s="9" t="e">
        <f t="shared" ca="1" si="245"/>
        <v>#REF!</v>
      </c>
      <c r="HQ2586" s="9" t="e">
        <f ca="1">IF($GV2586=0,NA(),($GX2586*Controls!#REF!))</f>
        <v>#REF!</v>
      </c>
    </row>
    <row r="2587" spans="198:225" x14ac:dyDescent="0.25">
      <c r="GP2587" s="9" t="e">
        <f ca="1">INDIRECT(ADDRESS(ROW(),Controls!#REF!+30))</f>
        <v>#REF!</v>
      </c>
      <c r="GQ2587" s="9" t="e">
        <f ca="1">INDIRECT(ADDRESS(ROW(),Controls!#REF!+45))</f>
        <v>#REF!</v>
      </c>
      <c r="GR2587" s="9" t="e">
        <f ca="1">INDIRECT(ADDRESS(ROW(),Controls!#REF!+60))</f>
        <v>#REF!</v>
      </c>
      <c r="GS2587" s="9" t="e">
        <f ca="1">INDIRECT(ADDRESS(ROW(),Controls!#REF!+75))</f>
        <v>#REF!</v>
      </c>
      <c r="GT2587" s="9" t="e">
        <f ca="1">INDIRECT(ADDRESS(ROW(),Controls!#REF!+90))</f>
        <v>#REF!</v>
      </c>
      <c r="GU2587" s="9" t="e">
        <f ca="1">INDIRECT(ADDRESS(ROW(),Controls!#REF!+105))</f>
        <v>#REF!</v>
      </c>
      <c r="GV2587" s="9" t="e">
        <f ca="1">INDIRECT(ADDRESS(ROW(),Controls!#REF!+120))</f>
        <v>#REF!</v>
      </c>
      <c r="GW2587" s="9" t="e">
        <f ca="1">INDIRECT(ADDRESS(ROW(),Controls!#REF!+15))</f>
        <v>#REF!</v>
      </c>
      <c r="GX2587" s="9" t="e">
        <f ca="1">INDIRECT(ADDRESS(ROW(),Controls!#REF!+135))</f>
        <v>#REF!</v>
      </c>
      <c r="HJ2587" s="9" t="e">
        <f t="shared" ca="1" si="240"/>
        <v>#REF!</v>
      </c>
      <c r="HK2587" s="9" t="e">
        <f t="shared" ca="1" si="241"/>
        <v>#REF!</v>
      </c>
      <c r="HL2587" s="9" t="e">
        <f t="shared" ca="1" si="242"/>
        <v>#REF!</v>
      </c>
      <c r="HM2587" s="9" t="e">
        <f t="shared" ca="1" si="243"/>
        <v>#REF!</v>
      </c>
      <c r="HN2587" s="9" t="e">
        <f ca="1">SQRT($GS2587*(1-$GS2587/Controls!$D$15))</f>
        <v>#REF!</v>
      </c>
      <c r="HO2587" s="9" t="e">
        <f t="shared" ca="1" si="244"/>
        <v>#REF!</v>
      </c>
      <c r="HP2587" s="9" t="e">
        <f t="shared" ca="1" si="245"/>
        <v>#REF!</v>
      </c>
      <c r="HQ2587" s="9" t="e">
        <f ca="1">IF($GV2587=0,NA(),($GX2587*Controls!#REF!))</f>
        <v>#REF!</v>
      </c>
    </row>
    <row r="2588" spans="198:225" x14ac:dyDescent="0.25">
      <c r="GP2588" s="9" t="e">
        <f ca="1">INDIRECT(ADDRESS(ROW(),Controls!#REF!+30))</f>
        <v>#REF!</v>
      </c>
      <c r="GQ2588" s="9" t="e">
        <f ca="1">INDIRECT(ADDRESS(ROW(),Controls!#REF!+45))</f>
        <v>#REF!</v>
      </c>
      <c r="GR2588" s="9" t="e">
        <f ca="1">INDIRECT(ADDRESS(ROW(),Controls!#REF!+60))</f>
        <v>#REF!</v>
      </c>
      <c r="GS2588" s="9" t="e">
        <f ca="1">INDIRECT(ADDRESS(ROW(),Controls!#REF!+75))</f>
        <v>#REF!</v>
      </c>
      <c r="GT2588" s="9" t="e">
        <f ca="1">INDIRECT(ADDRESS(ROW(),Controls!#REF!+90))</f>
        <v>#REF!</v>
      </c>
      <c r="GU2588" s="9" t="e">
        <f ca="1">INDIRECT(ADDRESS(ROW(),Controls!#REF!+105))</f>
        <v>#REF!</v>
      </c>
      <c r="GV2588" s="9" t="e">
        <f ca="1">INDIRECT(ADDRESS(ROW(),Controls!#REF!+120))</f>
        <v>#REF!</v>
      </c>
      <c r="GW2588" s="9" t="e">
        <f ca="1">INDIRECT(ADDRESS(ROW(),Controls!#REF!+15))</f>
        <v>#REF!</v>
      </c>
      <c r="GX2588" s="9" t="e">
        <f ca="1">INDIRECT(ADDRESS(ROW(),Controls!#REF!+135))</f>
        <v>#REF!</v>
      </c>
      <c r="HJ2588" s="9" t="e">
        <f t="shared" ca="1" si="240"/>
        <v>#REF!</v>
      </c>
      <c r="HK2588" s="9" t="e">
        <f t="shared" ca="1" si="241"/>
        <v>#REF!</v>
      </c>
      <c r="HL2588" s="9" t="e">
        <f t="shared" ca="1" si="242"/>
        <v>#REF!</v>
      </c>
      <c r="HM2588" s="9" t="e">
        <f t="shared" ca="1" si="243"/>
        <v>#REF!</v>
      </c>
      <c r="HN2588" s="9" t="e">
        <f ca="1">SQRT($GS2588*(1-$GS2588/Controls!$D$15))</f>
        <v>#REF!</v>
      </c>
      <c r="HO2588" s="9" t="e">
        <f t="shared" ca="1" si="244"/>
        <v>#REF!</v>
      </c>
      <c r="HP2588" s="9" t="e">
        <f t="shared" ca="1" si="245"/>
        <v>#REF!</v>
      </c>
      <c r="HQ2588" s="9" t="e">
        <f ca="1">IF($GV2588=0,NA(),($GX2588*Controls!#REF!))</f>
        <v>#REF!</v>
      </c>
    </row>
    <row r="2589" spans="198:225" x14ac:dyDescent="0.25">
      <c r="GP2589" s="9" t="e">
        <f ca="1">INDIRECT(ADDRESS(ROW(),Controls!#REF!+30))</f>
        <v>#REF!</v>
      </c>
      <c r="GQ2589" s="9" t="e">
        <f ca="1">INDIRECT(ADDRESS(ROW(),Controls!#REF!+45))</f>
        <v>#REF!</v>
      </c>
      <c r="GR2589" s="9" t="e">
        <f ca="1">INDIRECT(ADDRESS(ROW(),Controls!#REF!+60))</f>
        <v>#REF!</v>
      </c>
      <c r="GS2589" s="9" t="e">
        <f ca="1">INDIRECT(ADDRESS(ROW(),Controls!#REF!+75))</f>
        <v>#REF!</v>
      </c>
      <c r="GT2589" s="9" t="e">
        <f ca="1">INDIRECT(ADDRESS(ROW(),Controls!#REF!+90))</f>
        <v>#REF!</v>
      </c>
      <c r="GU2589" s="9" t="e">
        <f ca="1">INDIRECT(ADDRESS(ROW(),Controls!#REF!+105))</f>
        <v>#REF!</v>
      </c>
      <c r="GV2589" s="9" t="e">
        <f ca="1">INDIRECT(ADDRESS(ROW(),Controls!#REF!+120))</f>
        <v>#REF!</v>
      </c>
      <c r="GW2589" s="9" t="e">
        <f ca="1">INDIRECT(ADDRESS(ROW(),Controls!#REF!+15))</f>
        <v>#REF!</v>
      </c>
      <c r="GX2589" s="9" t="e">
        <f ca="1">INDIRECT(ADDRESS(ROW(),Controls!#REF!+135))</f>
        <v>#REF!</v>
      </c>
      <c r="HJ2589" s="9" t="e">
        <f t="shared" ca="1" si="240"/>
        <v>#REF!</v>
      </c>
      <c r="HK2589" s="9" t="e">
        <f t="shared" ca="1" si="241"/>
        <v>#REF!</v>
      </c>
      <c r="HL2589" s="9" t="e">
        <f t="shared" ca="1" si="242"/>
        <v>#REF!</v>
      </c>
      <c r="HM2589" s="9" t="e">
        <f t="shared" ca="1" si="243"/>
        <v>#REF!</v>
      </c>
      <c r="HN2589" s="9" t="e">
        <f ca="1">SQRT($GS2589*(1-$GS2589/Controls!$D$15))</f>
        <v>#REF!</v>
      </c>
      <c r="HO2589" s="9" t="e">
        <f t="shared" ca="1" si="244"/>
        <v>#REF!</v>
      </c>
      <c r="HP2589" s="9" t="e">
        <f t="shared" ca="1" si="245"/>
        <v>#REF!</v>
      </c>
      <c r="HQ2589" s="9" t="e">
        <f ca="1">IF($GV2589=0,NA(),($GX2589*Controls!#REF!))</f>
        <v>#REF!</v>
      </c>
    </row>
    <row r="2590" spans="198:225" x14ac:dyDescent="0.25">
      <c r="GP2590" s="9" t="e">
        <f ca="1">INDIRECT(ADDRESS(ROW(),Controls!#REF!+30))</f>
        <v>#REF!</v>
      </c>
      <c r="GQ2590" s="9" t="e">
        <f ca="1">INDIRECT(ADDRESS(ROW(),Controls!#REF!+45))</f>
        <v>#REF!</v>
      </c>
      <c r="GR2590" s="9" t="e">
        <f ca="1">INDIRECT(ADDRESS(ROW(),Controls!#REF!+60))</f>
        <v>#REF!</v>
      </c>
      <c r="GS2590" s="9" t="e">
        <f ca="1">INDIRECT(ADDRESS(ROW(),Controls!#REF!+75))</f>
        <v>#REF!</v>
      </c>
      <c r="GT2590" s="9" t="e">
        <f ca="1">INDIRECT(ADDRESS(ROW(),Controls!#REF!+90))</f>
        <v>#REF!</v>
      </c>
      <c r="GU2590" s="9" t="e">
        <f ca="1">INDIRECT(ADDRESS(ROW(),Controls!#REF!+105))</f>
        <v>#REF!</v>
      </c>
      <c r="GV2590" s="9" t="e">
        <f ca="1">INDIRECT(ADDRESS(ROW(),Controls!#REF!+120))</f>
        <v>#REF!</v>
      </c>
      <c r="GW2590" s="9" t="e">
        <f ca="1">INDIRECT(ADDRESS(ROW(),Controls!#REF!+15))</f>
        <v>#REF!</v>
      </c>
      <c r="GX2590" s="9" t="e">
        <f ca="1">INDIRECT(ADDRESS(ROW(),Controls!#REF!+135))</f>
        <v>#REF!</v>
      </c>
      <c r="HJ2590" s="9" t="e">
        <f t="shared" ca="1" si="240"/>
        <v>#REF!</v>
      </c>
      <c r="HK2590" s="9" t="e">
        <f t="shared" ca="1" si="241"/>
        <v>#REF!</v>
      </c>
      <c r="HL2590" s="9" t="e">
        <f t="shared" ca="1" si="242"/>
        <v>#REF!</v>
      </c>
      <c r="HM2590" s="9" t="e">
        <f t="shared" ca="1" si="243"/>
        <v>#REF!</v>
      </c>
      <c r="HN2590" s="9" t="e">
        <f ca="1">SQRT($GS2590*(1-$GS2590/Controls!$D$15))</f>
        <v>#REF!</v>
      </c>
      <c r="HO2590" s="9" t="e">
        <f t="shared" ca="1" si="244"/>
        <v>#REF!</v>
      </c>
      <c r="HP2590" s="9" t="e">
        <f t="shared" ca="1" si="245"/>
        <v>#REF!</v>
      </c>
      <c r="HQ2590" s="9" t="e">
        <f ca="1">IF($GV2590=0,NA(),($GX2590*Controls!#REF!))</f>
        <v>#REF!</v>
      </c>
    </row>
    <row r="2591" spans="198:225" x14ac:dyDescent="0.25">
      <c r="GP2591" s="9" t="e">
        <f ca="1">INDIRECT(ADDRESS(ROW(),Controls!#REF!+30))</f>
        <v>#REF!</v>
      </c>
      <c r="GQ2591" s="9" t="e">
        <f ca="1">INDIRECT(ADDRESS(ROW(),Controls!#REF!+45))</f>
        <v>#REF!</v>
      </c>
      <c r="GR2591" s="9" t="e">
        <f ca="1">INDIRECT(ADDRESS(ROW(),Controls!#REF!+60))</f>
        <v>#REF!</v>
      </c>
      <c r="GS2591" s="9" t="e">
        <f ca="1">INDIRECT(ADDRESS(ROW(),Controls!#REF!+75))</f>
        <v>#REF!</v>
      </c>
      <c r="GT2591" s="9" t="e">
        <f ca="1">INDIRECT(ADDRESS(ROW(),Controls!#REF!+90))</f>
        <v>#REF!</v>
      </c>
      <c r="GU2591" s="9" t="e">
        <f ca="1">INDIRECT(ADDRESS(ROW(),Controls!#REF!+105))</f>
        <v>#REF!</v>
      </c>
      <c r="GV2591" s="9" t="e">
        <f ca="1">INDIRECT(ADDRESS(ROW(),Controls!#REF!+120))</f>
        <v>#REF!</v>
      </c>
      <c r="GW2591" s="9" t="e">
        <f ca="1">INDIRECT(ADDRESS(ROW(),Controls!#REF!+15))</f>
        <v>#REF!</v>
      </c>
      <c r="GX2591" s="9" t="e">
        <f ca="1">INDIRECT(ADDRESS(ROW(),Controls!#REF!+135))</f>
        <v>#REF!</v>
      </c>
      <c r="HJ2591" s="9" t="e">
        <f t="shared" ca="1" si="240"/>
        <v>#REF!</v>
      </c>
      <c r="HK2591" s="9" t="e">
        <f t="shared" ca="1" si="241"/>
        <v>#REF!</v>
      </c>
      <c r="HL2591" s="9" t="e">
        <f t="shared" ca="1" si="242"/>
        <v>#REF!</v>
      </c>
      <c r="HM2591" s="9" t="e">
        <f t="shared" ca="1" si="243"/>
        <v>#REF!</v>
      </c>
      <c r="HN2591" s="9" t="e">
        <f ca="1">SQRT($GS2591*(1-$GS2591/Controls!$D$15))</f>
        <v>#REF!</v>
      </c>
      <c r="HO2591" s="9" t="e">
        <f t="shared" ca="1" si="244"/>
        <v>#REF!</v>
      </c>
      <c r="HP2591" s="9" t="e">
        <f t="shared" ca="1" si="245"/>
        <v>#REF!</v>
      </c>
      <c r="HQ2591" s="9" t="e">
        <f ca="1">IF($GV2591=0,NA(),($GX2591*Controls!#REF!))</f>
        <v>#REF!</v>
      </c>
    </row>
    <row r="2592" spans="198:225" x14ac:dyDescent="0.25">
      <c r="GP2592" s="9" t="e">
        <f ca="1">INDIRECT(ADDRESS(ROW(),Controls!#REF!+30))</f>
        <v>#REF!</v>
      </c>
      <c r="GQ2592" s="9" t="e">
        <f ca="1">INDIRECT(ADDRESS(ROW(),Controls!#REF!+45))</f>
        <v>#REF!</v>
      </c>
      <c r="GR2592" s="9" t="e">
        <f ca="1">INDIRECT(ADDRESS(ROW(),Controls!#REF!+60))</f>
        <v>#REF!</v>
      </c>
      <c r="GS2592" s="9" t="e">
        <f ca="1">INDIRECT(ADDRESS(ROW(),Controls!#REF!+75))</f>
        <v>#REF!</v>
      </c>
      <c r="GT2592" s="9" t="e">
        <f ca="1">INDIRECT(ADDRESS(ROW(),Controls!#REF!+90))</f>
        <v>#REF!</v>
      </c>
      <c r="GU2592" s="9" t="e">
        <f ca="1">INDIRECT(ADDRESS(ROW(),Controls!#REF!+105))</f>
        <v>#REF!</v>
      </c>
      <c r="GV2592" s="9" t="e">
        <f ca="1">INDIRECT(ADDRESS(ROW(),Controls!#REF!+120))</f>
        <v>#REF!</v>
      </c>
      <c r="GW2592" s="9" t="e">
        <f ca="1">INDIRECT(ADDRESS(ROW(),Controls!#REF!+15))</f>
        <v>#REF!</v>
      </c>
      <c r="GX2592" s="9" t="e">
        <f ca="1">INDIRECT(ADDRESS(ROW(),Controls!#REF!+135))</f>
        <v>#REF!</v>
      </c>
      <c r="HJ2592" s="9" t="e">
        <f t="shared" ca="1" si="240"/>
        <v>#REF!</v>
      </c>
      <c r="HK2592" s="9" t="e">
        <f t="shared" ca="1" si="241"/>
        <v>#REF!</v>
      </c>
      <c r="HL2592" s="9" t="e">
        <f t="shared" ca="1" si="242"/>
        <v>#REF!</v>
      </c>
      <c r="HM2592" s="9" t="e">
        <f t="shared" ca="1" si="243"/>
        <v>#REF!</v>
      </c>
      <c r="HN2592" s="9" t="e">
        <f ca="1">SQRT($GS2592*(1-$GS2592/Controls!$D$15))</f>
        <v>#REF!</v>
      </c>
      <c r="HO2592" s="9" t="e">
        <f t="shared" ca="1" si="244"/>
        <v>#REF!</v>
      </c>
      <c r="HP2592" s="9" t="e">
        <f t="shared" ca="1" si="245"/>
        <v>#REF!</v>
      </c>
      <c r="HQ2592" s="9" t="e">
        <f ca="1">IF($GV2592=0,NA(),($GX2592*Controls!#REF!))</f>
        <v>#REF!</v>
      </c>
    </row>
    <row r="2593" spans="198:225" x14ac:dyDescent="0.25">
      <c r="GP2593" s="9" t="e">
        <f ca="1">INDIRECT(ADDRESS(ROW(),Controls!#REF!+30))</f>
        <v>#REF!</v>
      </c>
      <c r="GQ2593" s="9" t="e">
        <f ca="1">INDIRECT(ADDRESS(ROW(),Controls!#REF!+45))</f>
        <v>#REF!</v>
      </c>
      <c r="GR2593" s="9" t="e">
        <f ca="1">INDIRECT(ADDRESS(ROW(),Controls!#REF!+60))</f>
        <v>#REF!</v>
      </c>
      <c r="GS2593" s="9" t="e">
        <f ca="1">INDIRECT(ADDRESS(ROW(),Controls!#REF!+75))</f>
        <v>#REF!</v>
      </c>
      <c r="GT2593" s="9" t="e">
        <f ca="1">INDIRECT(ADDRESS(ROW(),Controls!#REF!+90))</f>
        <v>#REF!</v>
      </c>
      <c r="GU2593" s="9" t="e">
        <f ca="1">INDIRECT(ADDRESS(ROW(),Controls!#REF!+105))</f>
        <v>#REF!</v>
      </c>
      <c r="GV2593" s="9" t="e">
        <f ca="1">INDIRECT(ADDRESS(ROW(),Controls!#REF!+120))</f>
        <v>#REF!</v>
      </c>
      <c r="GW2593" s="9" t="e">
        <f ca="1">INDIRECT(ADDRESS(ROW(),Controls!#REF!+15))</f>
        <v>#REF!</v>
      </c>
      <c r="GX2593" s="9" t="e">
        <f ca="1">INDIRECT(ADDRESS(ROW(),Controls!#REF!+135))</f>
        <v>#REF!</v>
      </c>
      <c r="HJ2593" s="9" t="e">
        <f t="shared" ca="1" si="240"/>
        <v>#REF!</v>
      </c>
      <c r="HK2593" s="9" t="e">
        <f t="shared" ca="1" si="241"/>
        <v>#REF!</v>
      </c>
      <c r="HL2593" s="9" t="e">
        <f t="shared" ca="1" si="242"/>
        <v>#REF!</v>
      </c>
      <c r="HM2593" s="9" t="e">
        <f t="shared" ca="1" si="243"/>
        <v>#REF!</v>
      </c>
      <c r="HN2593" s="9" t="e">
        <f ca="1">SQRT($GS2593*(1-$GS2593/Controls!$D$15))</f>
        <v>#REF!</v>
      </c>
      <c r="HO2593" s="9" t="e">
        <f t="shared" ca="1" si="244"/>
        <v>#REF!</v>
      </c>
      <c r="HP2593" s="9" t="e">
        <f t="shared" ca="1" si="245"/>
        <v>#REF!</v>
      </c>
      <c r="HQ2593" s="9" t="e">
        <f ca="1">IF($GV2593=0,NA(),($GX2593*Controls!#REF!))</f>
        <v>#REF!</v>
      </c>
    </row>
    <row r="2594" spans="198:225" x14ac:dyDescent="0.25">
      <c r="GP2594" s="9" t="e">
        <f ca="1">INDIRECT(ADDRESS(ROW(),Controls!#REF!+30))</f>
        <v>#REF!</v>
      </c>
      <c r="GQ2594" s="9" t="e">
        <f ca="1">INDIRECT(ADDRESS(ROW(),Controls!#REF!+45))</f>
        <v>#REF!</v>
      </c>
      <c r="GR2594" s="9" t="e">
        <f ca="1">INDIRECT(ADDRESS(ROW(),Controls!#REF!+60))</f>
        <v>#REF!</v>
      </c>
      <c r="GS2594" s="9" t="e">
        <f ca="1">INDIRECT(ADDRESS(ROW(),Controls!#REF!+75))</f>
        <v>#REF!</v>
      </c>
      <c r="GT2594" s="9" t="e">
        <f ca="1">INDIRECT(ADDRESS(ROW(),Controls!#REF!+90))</f>
        <v>#REF!</v>
      </c>
      <c r="GU2594" s="9" t="e">
        <f ca="1">INDIRECT(ADDRESS(ROW(),Controls!#REF!+105))</f>
        <v>#REF!</v>
      </c>
      <c r="GV2594" s="9" t="e">
        <f ca="1">INDIRECT(ADDRESS(ROW(),Controls!#REF!+120))</f>
        <v>#REF!</v>
      </c>
      <c r="GW2594" s="9" t="e">
        <f ca="1">INDIRECT(ADDRESS(ROW(),Controls!#REF!+15))</f>
        <v>#REF!</v>
      </c>
      <c r="GX2594" s="9" t="e">
        <f ca="1">INDIRECT(ADDRESS(ROW(),Controls!#REF!+135))</f>
        <v>#REF!</v>
      </c>
      <c r="HJ2594" s="9" t="e">
        <f t="shared" ca="1" si="240"/>
        <v>#REF!</v>
      </c>
      <c r="HK2594" s="9" t="e">
        <f t="shared" ca="1" si="241"/>
        <v>#REF!</v>
      </c>
      <c r="HL2594" s="9" t="e">
        <f t="shared" ca="1" si="242"/>
        <v>#REF!</v>
      </c>
      <c r="HM2594" s="9" t="e">
        <f t="shared" ca="1" si="243"/>
        <v>#REF!</v>
      </c>
      <c r="HN2594" s="9" t="e">
        <f ca="1">SQRT($GS2594*(1-$GS2594/Controls!$D$15))</f>
        <v>#REF!</v>
      </c>
      <c r="HO2594" s="9" t="e">
        <f t="shared" ca="1" si="244"/>
        <v>#REF!</v>
      </c>
      <c r="HP2594" s="9" t="e">
        <f t="shared" ca="1" si="245"/>
        <v>#REF!</v>
      </c>
      <c r="HQ2594" s="9" t="e">
        <f ca="1">IF($GV2594=0,NA(),($GX2594*Controls!#REF!))</f>
        <v>#REF!</v>
      </c>
    </row>
    <row r="2595" spans="198:225" x14ac:dyDescent="0.25">
      <c r="GP2595" s="9" t="e">
        <f ca="1">INDIRECT(ADDRESS(ROW(),Controls!#REF!+30))</f>
        <v>#REF!</v>
      </c>
      <c r="GQ2595" s="9" t="e">
        <f ca="1">INDIRECT(ADDRESS(ROW(),Controls!#REF!+45))</f>
        <v>#REF!</v>
      </c>
      <c r="GR2595" s="9" t="e">
        <f ca="1">INDIRECT(ADDRESS(ROW(),Controls!#REF!+60))</f>
        <v>#REF!</v>
      </c>
      <c r="GS2595" s="9" t="e">
        <f ca="1">INDIRECT(ADDRESS(ROW(),Controls!#REF!+75))</f>
        <v>#REF!</v>
      </c>
      <c r="GT2595" s="9" t="e">
        <f ca="1">INDIRECT(ADDRESS(ROW(),Controls!#REF!+90))</f>
        <v>#REF!</v>
      </c>
      <c r="GU2595" s="9" t="e">
        <f ca="1">INDIRECT(ADDRESS(ROW(),Controls!#REF!+105))</f>
        <v>#REF!</v>
      </c>
      <c r="GV2595" s="9" t="e">
        <f ca="1">INDIRECT(ADDRESS(ROW(),Controls!#REF!+120))</f>
        <v>#REF!</v>
      </c>
      <c r="GW2595" s="9" t="e">
        <f ca="1">INDIRECT(ADDRESS(ROW(),Controls!#REF!+15))</f>
        <v>#REF!</v>
      </c>
      <c r="GX2595" s="9" t="e">
        <f ca="1">INDIRECT(ADDRESS(ROW(),Controls!#REF!+135))</f>
        <v>#REF!</v>
      </c>
      <c r="HJ2595" s="9" t="e">
        <f t="shared" ca="1" si="240"/>
        <v>#REF!</v>
      </c>
      <c r="HK2595" s="9" t="e">
        <f t="shared" ca="1" si="241"/>
        <v>#REF!</v>
      </c>
      <c r="HL2595" s="9" t="e">
        <f t="shared" ca="1" si="242"/>
        <v>#REF!</v>
      </c>
      <c r="HM2595" s="9" t="e">
        <f t="shared" ca="1" si="243"/>
        <v>#REF!</v>
      </c>
      <c r="HN2595" s="9" t="e">
        <f ca="1">SQRT($GS2595*(1-$GS2595/Controls!$D$15))</f>
        <v>#REF!</v>
      </c>
      <c r="HO2595" s="9" t="e">
        <f t="shared" ca="1" si="244"/>
        <v>#REF!</v>
      </c>
      <c r="HP2595" s="9" t="e">
        <f t="shared" ca="1" si="245"/>
        <v>#REF!</v>
      </c>
      <c r="HQ2595" s="9" t="e">
        <f ca="1">IF($GV2595=0,NA(),($GX2595*Controls!#REF!))</f>
        <v>#REF!</v>
      </c>
    </row>
    <row r="2596" spans="198:225" x14ac:dyDescent="0.25">
      <c r="GP2596" s="9" t="e">
        <f ca="1">INDIRECT(ADDRESS(ROW(),Controls!#REF!+30))</f>
        <v>#REF!</v>
      </c>
      <c r="GQ2596" s="9" t="e">
        <f ca="1">INDIRECT(ADDRESS(ROW(),Controls!#REF!+45))</f>
        <v>#REF!</v>
      </c>
      <c r="GR2596" s="9" t="e">
        <f ca="1">INDIRECT(ADDRESS(ROW(),Controls!#REF!+60))</f>
        <v>#REF!</v>
      </c>
      <c r="GS2596" s="9" t="e">
        <f ca="1">INDIRECT(ADDRESS(ROW(),Controls!#REF!+75))</f>
        <v>#REF!</v>
      </c>
      <c r="GT2596" s="9" t="e">
        <f ca="1">INDIRECT(ADDRESS(ROW(),Controls!#REF!+90))</f>
        <v>#REF!</v>
      </c>
      <c r="GU2596" s="9" t="e">
        <f ca="1">INDIRECT(ADDRESS(ROW(),Controls!#REF!+105))</f>
        <v>#REF!</v>
      </c>
      <c r="GV2596" s="9" t="e">
        <f ca="1">INDIRECT(ADDRESS(ROW(),Controls!#REF!+120))</f>
        <v>#REF!</v>
      </c>
      <c r="GW2596" s="9" t="e">
        <f ca="1">INDIRECT(ADDRESS(ROW(),Controls!#REF!+15))</f>
        <v>#REF!</v>
      </c>
      <c r="GX2596" s="9" t="e">
        <f ca="1">INDIRECT(ADDRESS(ROW(),Controls!#REF!+135))</f>
        <v>#REF!</v>
      </c>
      <c r="HJ2596" s="9" t="e">
        <f t="shared" ca="1" si="240"/>
        <v>#REF!</v>
      </c>
      <c r="HK2596" s="9" t="e">
        <f t="shared" ca="1" si="241"/>
        <v>#REF!</v>
      </c>
      <c r="HL2596" s="9" t="e">
        <f t="shared" ca="1" si="242"/>
        <v>#REF!</v>
      </c>
      <c r="HM2596" s="9" t="e">
        <f t="shared" ca="1" si="243"/>
        <v>#REF!</v>
      </c>
      <c r="HN2596" s="9" t="e">
        <f ca="1">SQRT($GS2596*(1-$GS2596/Controls!$D$15))</f>
        <v>#REF!</v>
      </c>
      <c r="HO2596" s="9" t="e">
        <f t="shared" ca="1" si="244"/>
        <v>#REF!</v>
      </c>
      <c r="HP2596" s="9" t="e">
        <f t="shared" ca="1" si="245"/>
        <v>#REF!</v>
      </c>
      <c r="HQ2596" s="9" t="e">
        <f ca="1">IF($GV2596=0,NA(),($GX2596*Controls!#REF!))</f>
        <v>#REF!</v>
      </c>
    </row>
    <row r="2597" spans="198:225" x14ac:dyDescent="0.25">
      <c r="GP2597" s="9" t="e">
        <f ca="1">INDIRECT(ADDRESS(ROW(),Controls!#REF!+30))</f>
        <v>#REF!</v>
      </c>
      <c r="GQ2597" s="9" t="e">
        <f ca="1">INDIRECT(ADDRESS(ROW(),Controls!#REF!+45))</f>
        <v>#REF!</v>
      </c>
      <c r="GR2597" s="9" t="e">
        <f ca="1">INDIRECT(ADDRESS(ROW(),Controls!#REF!+60))</f>
        <v>#REF!</v>
      </c>
      <c r="GS2597" s="9" t="e">
        <f ca="1">INDIRECT(ADDRESS(ROW(),Controls!#REF!+75))</f>
        <v>#REF!</v>
      </c>
      <c r="GT2597" s="9" t="e">
        <f ca="1">INDIRECT(ADDRESS(ROW(),Controls!#REF!+90))</f>
        <v>#REF!</v>
      </c>
      <c r="GU2597" s="9" t="e">
        <f ca="1">INDIRECT(ADDRESS(ROW(),Controls!#REF!+105))</f>
        <v>#REF!</v>
      </c>
      <c r="GV2597" s="9" t="e">
        <f ca="1">INDIRECT(ADDRESS(ROW(),Controls!#REF!+120))</f>
        <v>#REF!</v>
      </c>
      <c r="GW2597" s="9" t="e">
        <f ca="1">INDIRECT(ADDRESS(ROW(),Controls!#REF!+15))</f>
        <v>#REF!</v>
      </c>
      <c r="GX2597" s="9" t="e">
        <f ca="1">INDIRECT(ADDRESS(ROW(),Controls!#REF!+135))</f>
        <v>#REF!</v>
      </c>
      <c r="HJ2597" s="9" t="e">
        <f t="shared" ca="1" si="240"/>
        <v>#REF!</v>
      </c>
      <c r="HK2597" s="9" t="e">
        <f t="shared" ca="1" si="241"/>
        <v>#REF!</v>
      </c>
      <c r="HL2597" s="9" t="e">
        <f t="shared" ca="1" si="242"/>
        <v>#REF!</v>
      </c>
      <c r="HM2597" s="9" t="e">
        <f t="shared" ca="1" si="243"/>
        <v>#REF!</v>
      </c>
      <c r="HN2597" s="9" t="e">
        <f ca="1">SQRT($GS2597*(1-$GS2597/Controls!$D$15))</f>
        <v>#REF!</v>
      </c>
      <c r="HO2597" s="9" t="e">
        <f t="shared" ca="1" si="244"/>
        <v>#REF!</v>
      </c>
      <c r="HP2597" s="9" t="e">
        <f t="shared" ca="1" si="245"/>
        <v>#REF!</v>
      </c>
      <c r="HQ2597" s="9" t="e">
        <f ca="1">IF($GV2597=0,NA(),($GX2597*Controls!#REF!))</f>
        <v>#REF!</v>
      </c>
    </row>
    <row r="2598" spans="198:225" x14ac:dyDescent="0.25">
      <c r="GP2598" s="9" t="e">
        <f ca="1">INDIRECT(ADDRESS(ROW(),Controls!#REF!+30))</f>
        <v>#REF!</v>
      </c>
      <c r="GQ2598" s="9" t="e">
        <f ca="1">INDIRECT(ADDRESS(ROW(),Controls!#REF!+45))</f>
        <v>#REF!</v>
      </c>
      <c r="GR2598" s="9" t="e">
        <f ca="1">INDIRECT(ADDRESS(ROW(),Controls!#REF!+60))</f>
        <v>#REF!</v>
      </c>
      <c r="GS2598" s="9" t="e">
        <f ca="1">INDIRECT(ADDRESS(ROW(),Controls!#REF!+75))</f>
        <v>#REF!</v>
      </c>
      <c r="GT2598" s="9" t="e">
        <f ca="1">INDIRECT(ADDRESS(ROW(),Controls!#REF!+90))</f>
        <v>#REF!</v>
      </c>
      <c r="GU2598" s="9" t="e">
        <f ca="1">INDIRECT(ADDRESS(ROW(),Controls!#REF!+105))</f>
        <v>#REF!</v>
      </c>
      <c r="GV2598" s="9" t="e">
        <f ca="1">INDIRECT(ADDRESS(ROW(),Controls!#REF!+120))</f>
        <v>#REF!</v>
      </c>
      <c r="GW2598" s="9" t="e">
        <f ca="1">INDIRECT(ADDRESS(ROW(),Controls!#REF!+15))</f>
        <v>#REF!</v>
      </c>
      <c r="GX2598" s="9" t="e">
        <f ca="1">INDIRECT(ADDRESS(ROW(),Controls!#REF!+135))</f>
        <v>#REF!</v>
      </c>
      <c r="HJ2598" s="9" t="e">
        <f t="shared" ca="1" si="240"/>
        <v>#REF!</v>
      </c>
      <c r="HK2598" s="9" t="e">
        <f t="shared" ca="1" si="241"/>
        <v>#REF!</v>
      </c>
      <c r="HL2598" s="9" t="e">
        <f t="shared" ca="1" si="242"/>
        <v>#REF!</v>
      </c>
      <c r="HM2598" s="9" t="e">
        <f t="shared" ca="1" si="243"/>
        <v>#REF!</v>
      </c>
      <c r="HN2598" s="9" t="e">
        <f ca="1">SQRT($GS2598*(1-$GS2598/Controls!$D$15))</f>
        <v>#REF!</v>
      </c>
      <c r="HO2598" s="9" t="e">
        <f t="shared" ca="1" si="244"/>
        <v>#REF!</v>
      </c>
      <c r="HP2598" s="9" t="e">
        <f t="shared" ca="1" si="245"/>
        <v>#REF!</v>
      </c>
      <c r="HQ2598" s="9" t="e">
        <f ca="1">IF($GV2598=0,NA(),($GX2598*Controls!#REF!))</f>
        <v>#REF!</v>
      </c>
    </row>
    <row r="2599" spans="198:225" x14ac:dyDescent="0.25">
      <c r="GP2599" s="9" t="e">
        <f ca="1">INDIRECT(ADDRESS(ROW(),Controls!#REF!+30))</f>
        <v>#REF!</v>
      </c>
      <c r="GQ2599" s="9" t="e">
        <f ca="1">INDIRECT(ADDRESS(ROW(),Controls!#REF!+45))</f>
        <v>#REF!</v>
      </c>
      <c r="GR2599" s="9" t="e">
        <f ca="1">INDIRECT(ADDRESS(ROW(),Controls!#REF!+60))</f>
        <v>#REF!</v>
      </c>
      <c r="GS2599" s="9" t="e">
        <f ca="1">INDIRECT(ADDRESS(ROW(),Controls!#REF!+75))</f>
        <v>#REF!</v>
      </c>
      <c r="GT2599" s="9" t="e">
        <f ca="1">INDIRECT(ADDRESS(ROW(),Controls!#REF!+90))</f>
        <v>#REF!</v>
      </c>
      <c r="GU2599" s="9" t="e">
        <f ca="1">INDIRECT(ADDRESS(ROW(),Controls!#REF!+105))</f>
        <v>#REF!</v>
      </c>
      <c r="GV2599" s="9" t="e">
        <f ca="1">INDIRECT(ADDRESS(ROW(),Controls!#REF!+120))</f>
        <v>#REF!</v>
      </c>
      <c r="GW2599" s="9" t="e">
        <f ca="1">INDIRECT(ADDRESS(ROW(),Controls!#REF!+15))</f>
        <v>#REF!</v>
      </c>
      <c r="GX2599" s="9" t="e">
        <f ca="1">INDIRECT(ADDRESS(ROW(),Controls!#REF!+135))</f>
        <v>#REF!</v>
      </c>
      <c r="HJ2599" s="9" t="e">
        <f t="shared" ca="1" si="240"/>
        <v>#REF!</v>
      </c>
      <c r="HK2599" s="9" t="e">
        <f t="shared" ca="1" si="241"/>
        <v>#REF!</v>
      </c>
      <c r="HL2599" s="9" t="e">
        <f t="shared" ca="1" si="242"/>
        <v>#REF!</v>
      </c>
      <c r="HM2599" s="9" t="e">
        <f t="shared" ca="1" si="243"/>
        <v>#REF!</v>
      </c>
      <c r="HN2599" s="9" t="e">
        <f ca="1">SQRT($GS2599*(1-$GS2599/Controls!$D$15))</f>
        <v>#REF!</v>
      </c>
      <c r="HO2599" s="9" t="e">
        <f t="shared" ca="1" si="244"/>
        <v>#REF!</v>
      </c>
      <c r="HP2599" s="9" t="e">
        <f t="shared" ca="1" si="245"/>
        <v>#REF!</v>
      </c>
      <c r="HQ2599" s="9" t="e">
        <f ca="1">IF($GV2599=0,NA(),($GX2599*Controls!#REF!))</f>
        <v>#REF!</v>
      </c>
    </row>
    <row r="2600" spans="198:225" x14ac:dyDescent="0.25">
      <c r="GP2600" s="9" t="e">
        <f ca="1">INDIRECT(ADDRESS(ROW(),Controls!#REF!+30))</f>
        <v>#REF!</v>
      </c>
      <c r="GQ2600" s="9" t="e">
        <f ca="1">INDIRECT(ADDRESS(ROW(),Controls!#REF!+45))</f>
        <v>#REF!</v>
      </c>
      <c r="GR2600" s="9" t="e">
        <f ca="1">INDIRECT(ADDRESS(ROW(),Controls!#REF!+60))</f>
        <v>#REF!</v>
      </c>
      <c r="GS2600" s="9" t="e">
        <f ca="1">INDIRECT(ADDRESS(ROW(),Controls!#REF!+75))</f>
        <v>#REF!</v>
      </c>
      <c r="GT2600" s="9" t="e">
        <f ca="1">INDIRECT(ADDRESS(ROW(),Controls!#REF!+90))</f>
        <v>#REF!</v>
      </c>
      <c r="GU2600" s="9" t="e">
        <f ca="1">INDIRECT(ADDRESS(ROW(),Controls!#REF!+105))</f>
        <v>#REF!</v>
      </c>
      <c r="GV2600" s="9" t="e">
        <f ca="1">INDIRECT(ADDRESS(ROW(),Controls!#REF!+120))</f>
        <v>#REF!</v>
      </c>
      <c r="GW2600" s="9" t="e">
        <f ca="1">INDIRECT(ADDRESS(ROW(),Controls!#REF!+15))</f>
        <v>#REF!</v>
      </c>
      <c r="GX2600" s="9" t="e">
        <f ca="1">INDIRECT(ADDRESS(ROW(),Controls!#REF!+135))</f>
        <v>#REF!</v>
      </c>
      <c r="HJ2600" s="9" t="e">
        <f t="shared" ca="1" si="240"/>
        <v>#REF!</v>
      </c>
      <c r="HK2600" s="9" t="e">
        <f t="shared" ca="1" si="241"/>
        <v>#REF!</v>
      </c>
      <c r="HL2600" s="9" t="e">
        <f t="shared" ca="1" si="242"/>
        <v>#REF!</v>
      </c>
      <c r="HM2600" s="9" t="e">
        <f t="shared" ca="1" si="243"/>
        <v>#REF!</v>
      </c>
      <c r="HN2600" s="9" t="e">
        <f ca="1">SQRT($GS2600*(1-$GS2600/Controls!$D$15))</f>
        <v>#REF!</v>
      </c>
      <c r="HO2600" s="9" t="e">
        <f t="shared" ca="1" si="244"/>
        <v>#REF!</v>
      </c>
      <c r="HP2600" s="9" t="e">
        <f t="shared" ca="1" si="245"/>
        <v>#REF!</v>
      </c>
      <c r="HQ2600" s="9" t="e">
        <f ca="1">IF($GV2600=0,NA(),($GX2600*Controls!#REF!))</f>
        <v>#REF!</v>
      </c>
    </row>
    <row r="2601" spans="198:225" x14ac:dyDescent="0.25">
      <c r="GP2601" s="9" t="e">
        <f ca="1">INDIRECT(ADDRESS(ROW(),Controls!#REF!+30))</f>
        <v>#REF!</v>
      </c>
      <c r="GQ2601" s="9" t="e">
        <f ca="1">INDIRECT(ADDRESS(ROW(),Controls!#REF!+45))</f>
        <v>#REF!</v>
      </c>
      <c r="GR2601" s="9" t="e">
        <f ca="1">INDIRECT(ADDRESS(ROW(),Controls!#REF!+60))</f>
        <v>#REF!</v>
      </c>
      <c r="GS2601" s="9" t="e">
        <f ca="1">INDIRECT(ADDRESS(ROW(),Controls!#REF!+75))</f>
        <v>#REF!</v>
      </c>
      <c r="GT2601" s="9" t="e">
        <f ca="1">INDIRECT(ADDRESS(ROW(),Controls!#REF!+90))</f>
        <v>#REF!</v>
      </c>
      <c r="GU2601" s="9" t="e">
        <f ca="1">INDIRECT(ADDRESS(ROW(),Controls!#REF!+105))</f>
        <v>#REF!</v>
      </c>
      <c r="GV2601" s="9" t="e">
        <f ca="1">INDIRECT(ADDRESS(ROW(),Controls!#REF!+120))</f>
        <v>#REF!</v>
      </c>
      <c r="GW2601" s="9" t="e">
        <f ca="1">INDIRECT(ADDRESS(ROW(),Controls!#REF!+15))</f>
        <v>#REF!</v>
      </c>
      <c r="GX2601" s="9" t="e">
        <f ca="1">INDIRECT(ADDRESS(ROW(),Controls!#REF!+135))</f>
        <v>#REF!</v>
      </c>
      <c r="HJ2601" s="9" t="e">
        <f t="shared" ca="1" si="240"/>
        <v>#REF!</v>
      </c>
      <c r="HK2601" s="9" t="e">
        <f t="shared" ca="1" si="241"/>
        <v>#REF!</v>
      </c>
      <c r="HL2601" s="9" t="e">
        <f t="shared" ca="1" si="242"/>
        <v>#REF!</v>
      </c>
      <c r="HM2601" s="9" t="e">
        <f t="shared" ca="1" si="243"/>
        <v>#REF!</v>
      </c>
      <c r="HN2601" s="9" t="e">
        <f ca="1">SQRT($GS2601*(1-$GS2601/Controls!$D$15))</f>
        <v>#REF!</v>
      </c>
      <c r="HO2601" s="9" t="e">
        <f t="shared" ca="1" si="244"/>
        <v>#REF!</v>
      </c>
      <c r="HP2601" s="9" t="e">
        <f t="shared" ca="1" si="245"/>
        <v>#REF!</v>
      </c>
      <c r="HQ2601" s="9" t="e">
        <f ca="1">IF($GV2601=0,NA(),($GX2601*Controls!#REF!))</f>
        <v>#REF!</v>
      </c>
    </row>
    <row r="2602" spans="198:225" x14ac:dyDescent="0.25">
      <c r="GP2602" s="9" t="e">
        <f ca="1">INDIRECT(ADDRESS(ROW(),Controls!#REF!+30))</f>
        <v>#REF!</v>
      </c>
      <c r="GQ2602" s="9" t="e">
        <f ca="1">INDIRECT(ADDRESS(ROW(),Controls!#REF!+45))</f>
        <v>#REF!</v>
      </c>
      <c r="GR2602" s="9" t="e">
        <f ca="1">INDIRECT(ADDRESS(ROW(),Controls!#REF!+60))</f>
        <v>#REF!</v>
      </c>
      <c r="GS2602" s="9" t="e">
        <f ca="1">INDIRECT(ADDRESS(ROW(),Controls!#REF!+75))</f>
        <v>#REF!</v>
      </c>
      <c r="GT2602" s="9" t="e">
        <f ca="1">INDIRECT(ADDRESS(ROW(),Controls!#REF!+90))</f>
        <v>#REF!</v>
      </c>
      <c r="GU2602" s="9" t="e">
        <f ca="1">INDIRECT(ADDRESS(ROW(),Controls!#REF!+105))</f>
        <v>#REF!</v>
      </c>
      <c r="GV2602" s="9" t="e">
        <f ca="1">INDIRECT(ADDRESS(ROW(),Controls!#REF!+120))</f>
        <v>#REF!</v>
      </c>
      <c r="GW2602" s="9" t="e">
        <f ca="1">INDIRECT(ADDRESS(ROW(),Controls!#REF!+15))</f>
        <v>#REF!</v>
      </c>
      <c r="GX2602" s="9" t="e">
        <f ca="1">INDIRECT(ADDRESS(ROW(),Controls!#REF!+135))</f>
        <v>#REF!</v>
      </c>
      <c r="HJ2602" s="9" t="e">
        <f t="shared" ca="1" si="240"/>
        <v>#REF!</v>
      </c>
      <c r="HK2602" s="9" t="e">
        <f t="shared" ca="1" si="241"/>
        <v>#REF!</v>
      </c>
      <c r="HL2602" s="9" t="e">
        <f t="shared" ca="1" si="242"/>
        <v>#REF!</v>
      </c>
      <c r="HM2602" s="9" t="e">
        <f t="shared" ca="1" si="243"/>
        <v>#REF!</v>
      </c>
      <c r="HN2602" s="9" t="e">
        <f ca="1">SQRT($GS2602*(1-$GS2602/Controls!$D$15))</f>
        <v>#REF!</v>
      </c>
      <c r="HO2602" s="9" t="e">
        <f t="shared" ca="1" si="244"/>
        <v>#REF!</v>
      </c>
      <c r="HP2602" s="9" t="e">
        <f t="shared" ca="1" si="245"/>
        <v>#REF!</v>
      </c>
      <c r="HQ2602" s="9" t="e">
        <f ca="1">IF($GV2602=0,NA(),($GX2602*Controls!#REF!))</f>
        <v>#REF!</v>
      </c>
    </row>
    <row r="2603" spans="198:225" x14ac:dyDescent="0.25">
      <c r="GP2603" s="9" t="e">
        <f ca="1">INDIRECT(ADDRESS(ROW(),Controls!#REF!+30))</f>
        <v>#REF!</v>
      </c>
      <c r="GQ2603" s="9" t="e">
        <f ca="1">INDIRECT(ADDRESS(ROW(),Controls!#REF!+45))</f>
        <v>#REF!</v>
      </c>
      <c r="GR2603" s="9" t="e">
        <f ca="1">INDIRECT(ADDRESS(ROW(),Controls!#REF!+60))</f>
        <v>#REF!</v>
      </c>
      <c r="GS2603" s="9" t="e">
        <f ca="1">INDIRECT(ADDRESS(ROW(),Controls!#REF!+75))</f>
        <v>#REF!</v>
      </c>
      <c r="GT2603" s="9" t="e">
        <f ca="1">INDIRECT(ADDRESS(ROW(),Controls!#REF!+90))</f>
        <v>#REF!</v>
      </c>
      <c r="GU2603" s="9" t="e">
        <f ca="1">INDIRECT(ADDRESS(ROW(),Controls!#REF!+105))</f>
        <v>#REF!</v>
      </c>
      <c r="GV2603" s="9" t="e">
        <f ca="1">INDIRECT(ADDRESS(ROW(),Controls!#REF!+120))</f>
        <v>#REF!</v>
      </c>
      <c r="GW2603" s="9" t="e">
        <f ca="1">INDIRECT(ADDRESS(ROW(),Controls!#REF!+15))</f>
        <v>#REF!</v>
      </c>
      <c r="GX2603" s="9" t="e">
        <f ca="1">INDIRECT(ADDRESS(ROW(),Controls!#REF!+135))</f>
        <v>#REF!</v>
      </c>
      <c r="HJ2603" s="9" t="e">
        <f t="shared" ca="1" si="240"/>
        <v>#REF!</v>
      </c>
      <c r="HK2603" s="9" t="e">
        <f t="shared" ca="1" si="241"/>
        <v>#REF!</v>
      </c>
      <c r="HL2603" s="9" t="e">
        <f t="shared" ca="1" si="242"/>
        <v>#REF!</v>
      </c>
      <c r="HM2603" s="9" t="e">
        <f t="shared" ca="1" si="243"/>
        <v>#REF!</v>
      </c>
      <c r="HN2603" s="9" t="e">
        <f ca="1">SQRT($GS2603*(1-$GS2603/Controls!$D$15))</f>
        <v>#REF!</v>
      </c>
      <c r="HO2603" s="9" t="e">
        <f t="shared" ca="1" si="244"/>
        <v>#REF!</v>
      </c>
      <c r="HP2603" s="9" t="e">
        <f t="shared" ca="1" si="245"/>
        <v>#REF!</v>
      </c>
      <c r="HQ2603" s="9" t="e">
        <f ca="1">IF($GV2603=0,NA(),($GX2603*Controls!#REF!))</f>
        <v>#REF!</v>
      </c>
    </row>
    <row r="2604" spans="198:225" x14ac:dyDescent="0.25">
      <c r="GP2604" s="9" t="e">
        <f ca="1">INDIRECT(ADDRESS(ROW(),Controls!#REF!+30))</f>
        <v>#REF!</v>
      </c>
      <c r="GQ2604" s="9" t="e">
        <f ca="1">INDIRECT(ADDRESS(ROW(),Controls!#REF!+45))</f>
        <v>#REF!</v>
      </c>
      <c r="GR2604" s="9" t="e">
        <f ca="1">INDIRECT(ADDRESS(ROW(),Controls!#REF!+60))</f>
        <v>#REF!</v>
      </c>
      <c r="GS2604" s="9" t="e">
        <f ca="1">INDIRECT(ADDRESS(ROW(),Controls!#REF!+75))</f>
        <v>#REF!</v>
      </c>
      <c r="GT2604" s="9" t="e">
        <f ca="1">INDIRECT(ADDRESS(ROW(),Controls!#REF!+90))</f>
        <v>#REF!</v>
      </c>
      <c r="GU2604" s="9" t="e">
        <f ca="1">INDIRECT(ADDRESS(ROW(),Controls!#REF!+105))</f>
        <v>#REF!</v>
      </c>
      <c r="GV2604" s="9" t="e">
        <f ca="1">INDIRECT(ADDRESS(ROW(),Controls!#REF!+120))</f>
        <v>#REF!</v>
      </c>
      <c r="GW2604" s="9" t="e">
        <f ca="1">INDIRECT(ADDRESS(ROW(),Controls!#REF!+15))</f>
        <v>#REF!</v>
      </c>
      <c r="GX2604" s="9" t="e">
        <f ca="1">INDIRECT(ADDRESS(ROW(),Controls!#REF!+135))</f>
        <v>#REF!</v>
      </c>
      <c r="HJ2604" s="9" t="e">
        <f t="shared" ca="1" si="240"/>
        <v>#REF!</v>
      </c>
      <c r="HK2604" s="9" t="e">
        <f t="shared" ca="1" si="241"/>
        <v>#REF!</v>
      </c>
      <c r="HL2604" s="9" t="e">
        <f t="shared" ca="1" si="242"/>
        <v>#REF!</v>
      </c>
      <c r="HM2604" s="9" t="e">
        <f t="shared" ca="1" si="243"/>
        <v>#REF!</v>
      </c>
      <c r="HN2604" s="9" t="e">
        <f ca="1">SQRT($GS2604*(1-$GS2604/Controls!$D$15))</f>
        <v>#REF!</v>
      </c>
      <c r="HO2604" s="9" t="e">
        <f t="shared" ca="1" si="244"/>
        <v>#REF!</v>
      </c>
      <c r="HP2604" s="9" t="e">
        <f t="shared" ca="1" si="245"/>
        <v>#REF!</v>
      </c>
      <c r="HQ2604" s="9" t="e">
        <f ca="1">IF($GV2604=0,NA(),($GX2604*Controls!#REF!))</f>
        <v>#REF!</v>
      </c>
    </row>
    <row r="2605" spans="198:225" x14ac:dyDescent="0.25">
      <c r="GP2605" s="9" t="e">
        <f ca="1">INDIRECT(ADDRESS(ROW(),Controls!#REF!+30))</f>
        <v>#REF!</v>
      </c>
      <c r="GQ2605" s="9" t="e">
        <f ca="1">INDIRECT(ADDRESS(ROW(),Controls!#REF!+45))</f>
        <v>#REF!</v>
      </c>
      <c r="GR2605" s="9" t="e">
        <f ca="1">INDIRECT(ADDRESS(ROW(),Controls!#REF!+60))</f>
        <v>#REF!</v>
      </c>
      <c r="GS2605" s="9" t="e">
        <f ca="1">INDIRECT(ADDRESS(ROW(),Controls!#REF!+75))</f>
        <v>#REF!</v>
      </c>
      <c r="GT2605" s="9" t="e">
        <f ca="1">INDIRECT(ADDRESS(ROW(),Controls!#REF!+90))</f>
        <v>#REF!</v>
      </c>
      <c r="GU2605" s="9" t="e">
        <f ca="1">INDIRECT(ADDRESS(ROW(),Controls!#REF!+105))</f>
        <v>#REF!</v>
      </c>
      <c r="GV2605" s="9" t="e">
        <f ca="1">INDIRECT(ADDRESS(ROW(),Controls!#REF!+120))</f>
        <v>#REF!</v>
      </c>
      <c r="GW2605" s="9" t="e">
        <f ca="1">INDIRECT(ADDRESS(ROW(),Controls!#REF!+15))</f>
        <v>#REF!</v>
      </c>
      <c r="GX2605" s="9" t="e">
        <f ca="1">INDIRECT(ADDRESS(ROW(),Controls!#REF!+135))</f>
        <v>#REF!</v>
      </c>
      <c r="HJ2605" s="9" t="e">
        <f t="shared" ca="1" si="240"/>
        <v>#REF!</v>
      </c>
      <c r="HK2605" s="9" t="e">
        <f t="shared" ca="1" si="241"/>
        <v>#REF!</v>
      </c>
      <c r="HL2605" s="9" t="e">
        <f t="shared" ca="1" si="242"/>
        <v>#REF!</v>
      </c>
      <c r="HM2605" s="9" t="e">
        <f t="shared" ca="1" si="243"/>
        <v>#REF!</v>
      </c>
      <c r="HN2605" s="9" t="e">
        <f ca="1">SQRT($GS2605*(1-$GS2605/Controls!$D$15))</f>
        <v>#REF!</v>
      </c>
      <c r="HO2605" s="9" t="e">
        <f t="shared" ca="1" si="244"/>
        <v>#REF!</v>
      </c>
      <c r="HP2605" s="9" t="e">
        <f t="shared" ca="1" si="245"/>
        <v>#REF!</v>
      </c>
      <c r="HQ2605" s="9" t="e">
        <f ca="1">IF($GV2605=0,NA(),($GX2605*Controls!#REF!))</f>
        <v>#REF!</v>
      </c>
    </row>
    <row r="2606" spans="198:225" x14ac:dyDescent="0.25">
      <c r="GP2606" s="9" t="e">
        <f ca="1">INDIRECT(ADDRESS(ROW(),Controls!#REF!+30))</f>
        <v>#REF!</v>
      </c>
      <c r="GQ2606" s="9" t="e">
        <f ca="1">INDIRECT(ADDRESS(ROW(),Controls!#REF!+45))</f>
        <v>#REF!</v>
      </c>
      <c r="GR2606" s="9" t="e">
        <f ca="1">INDIRECT(ADDRESS(ROW(),Controls!#REF!+60))</f>
        <v>#REF!</v>
      </c>
      <c r="GS2606" s="9" t="e">
        <f ca="1">INDIRECT(ADDRESS(ROW(),Controls!#REF!+75))</f>
        <v>#REF!</v>
      </c>
      <c r="GT2606" s="9" t="e">
        <f ca="1">INDIRECT(ADDRESS(ROW(),Controls!#REF!+90))</f>
        <v>#REF!</v>
      </c>
      <c r="GU2606" s="9" t="e">
        <f ca="1">INDIRECT(ADDRESS(ROW(),Controls!#REF!+105))</f>
        <v>#REF!</v>
      </c>
      <c r="GV2606" s="9" t="e">
        <f ca="1">INDIRECT(ADDRESS(ROW(),Controls!#REF!+120))</f>
        <v>#REF!</v>
      </c>
      <c r="GW2606" s="9" t="e">
        <f ca="1">INDIRECT(ADDRESS(ROW(),Controls!#REF!+15))</f>
        <v>#REF!</v>
      </c>
      <c r="GX2606" s="9" t="e">
        <f ca="1">INDIRECT(ADDRESS(ROW(),Controls!#REF!+135))</f>
        <v>#REF!</v>
      </c>
      <c r="HJ2606" s="9" t="e">
        <f t="shared" ca="1" si="240"/>
        <v>#REF!</v>
      </c>
      <c r="HK2606" s="9" t="e">
        <f t="shared" ca="1" si="241"/>
        <v>#REF!</v>
      </c>
      <c r="HL2606" s="9" t="e">
        <f t="shared" ca="1" si="242"/>
        <v>#REF!</v>
      </c>
      <c r="HM2606" s="9" t="e">
        <f t="shared" ca="1" si="243"/>
        <v>#REF!</v>
      </c>
      <c r="HN2606" s="9" t="e">
        <f ca="1">SQRT($GS2606*(1-$GS2606/Controls!$D$15))</f>
        <v>#REF!</v>
      </c>
      <c r="HO2606" s="9" t="e">
        <f t="shared" ca="1" si="244"/>
        <v>#REF!</v>
      </c>
      <c r="HP2606" s="9" t="e">
        <f t="shared" ca="1" si="245"/>
        <v>#REF!</v>
      </c>
      <c r="HQ2606" s="9" t="e">
        <f ca="1">IF($GV2606=0,NA(),($GX2606*Controls!#REF!))</f>
        <v>#REF!</v>
      </c>
    </row>
    <row r="2607" spans="198:225" x14ac:dyDescent="0.25">
      <c r="GP2607" s="9" t="e">
        <f ca="1">INDIRECT(ADDRESS(ROW(),Controls!#REF!+30))</f>
        <v>#REF!</v>
      </c>
      <c r="GQ2607" s="9" t="e">
        <f ca="1">INDIRECT(ADDRESS(ROW(),Controls!#REF!+45))</f>
        <v>#REF!</v>
      </c>
      <c r="GR2607" s="9" t="e">
        <f ca="1">INDIRECT(ADDRESS(ROW(),Controls!#REF!+60))</f>
        <v>#REF!</v>
      </c>
      <c r="GS2607" s="9" t="e">
        <f ca="1">INDIRECT(ADDRESS(ROW(),Controls!#REF!+75))</f>
        <v>#REF!</v>
      </c>
      <c r="GT2607" s="9" t="e">
        <f ca="1">INDIRECT(ADDRESS(ROW(),Controls!#REF!+90))</f>
        <v>#REF!</v>
      </c>
      <c r="GU2607" s="9" t="e">
        <f ca="1">INDIRECT(ADDRESS(ROW(),Controls!#REF!+105))</f>
        <v>#REF!</v>
      </c>
      <c r="GV2607" s="9" t="e">
        <f ca="1">INDIRECT(ADDRESS(ROW(),Controls!#REF!+120))</f>
        <v>#REF!</v>
      </c>
      <c r="GW2607" s="9" t="e">
        <f ca="1">INDIRECT(ADDRESS(ROW(),Controls!#REF!+15))</f>
        <v>#REF!</v>
      </c>
      <c r="GX2607" s="9" t="e">
        <f ca="1">INDIRECT(ADDRESS(ROW(),Controls!#REF!+135))</f>
        <v>#REF!</v>
      </c>
      <c r="HJ2607" s="9" t="e">
        <f t="shared" ca="1" si="240"/>
        <v>#REF!</v>
      </c>
      <c r="HK2607" s="9" t="e">
        <f t="shared" ca="1" si="241"/>
        <v>#REF!</v>
      </c>
      <c r="HL2607" s="9" t="e">
        <f t="shared" ca="1" si="242"/>
        <v>#REF!</v>
      </c>
      <c r="HM2607" s="9" t="e">
        <f t="shared" ca="1" si="243"/>
        <v>#REF!</v>
      </c>
      <c r="HN2607" s="9" t="e">
        <f ca="1">SQRT($GS2607*(1-$GS2607/Controls!$D$15))</f>
        <v>#REF!</v>
      </c>
      <c r="HO2607" s="9" t="e">
        <f t="shared" ca="1" si="244"/>
        <v>#REF!</v>
      </c>
      <c r="HP2607" s="9" t="e">
        <f t="shared" ca="1" si="245"/>
        <v>#REF!</v>
      </c>
      <c r="HQ2607" s="9" t="e">
        <f ca="1">IF($GV2607=0,NA(),($GX2607*Controls!#REF!))</f>
        <v>#REF!</v>
      </c>
    </row>
    <row r="2608" spans="198:225" x14ac:dyDescent="0.25">
      <c r="GP2608" s="9" t="e">
        <f ca="1">INDIRECT(ADDRESS(ROW(),Controls!#REF!+30))</f>
        <v>#REF!</v>
      </c>
      <c r="GQ2608" s="9" t="e">
        <f ca="1">INDIRECT(ADDRESS(ROW(),Controls!#REF!+45))</f>
        <v>#REF!</v>
      </c>
      <c r="GR2608" s="9" t="e">
        <f ca="1">INDIRECT(ADDRESS(ROW(),Controls!#REF!+60))</f>
        <v>#REF!</v>
      </c>
      <c r="GS2608" s="9" t="e">
        <f ca="1">INDIRECT(ADDRESS(ROW(),Controls!#REF!+75))</f>
        <v>#REF!</v>
      </c>
      <c r="GT2608" s="9" t="e">
        <f ca="1">INDIRECT(ADDRESS(ROW(),Controls!#REF!+90))</f>
        <v>#REF!</v>
      </c>
      <c r="GU2608" s="9" t="e">
        <f ca="1">INDIRECT(ADDRESS(ROW(),Controls!#REF!+105))</f>
        <v>#REF!</v>
      </c>
      <c r="GV2608" s="9" t="e">
        <f ca="1">INDIRECT(ADDRESS(ROW(),Controls!#REF!+120))</f>
        <v>#REF!</v>
      </c>
      <c r="GW2608" s="9" t="e">
        <f ca="1">INDIRECT(ADDRESS(ROW(),Controls!#REF!+15))</f>
        <v>#REF!</v>
      </c>
      <c r="GX2608" s="9" t="e">
        <f ca="1">INDIRECT(ADDRESS(ROW(),Controls!#REF!+135))</f>
        <v>#REF!</v>
      </c>
      <c r="HJ2608" s="9" t="e">
        <f t="shared" ca="1" si="240"/>
        <v>#REF!</v>
      </c>
      <c r="HK2608" s="9" t="e">
        <f t="shared" ca="1" si="241"/>
        <v>#REF!</v>
      </c>
      <c r="HL2608" s="9" t="e">
        <f t="shared" ca="1" si="242"/>
        <v>#REF!</v>
      </c>
      <c r="HM2608" s="9" t="e">
        <f t="shared" ca="1" si="243"/>
        <v>#REF!</v>
      </c>
      <c r="HN2608" s="9" t="e">
        <f ca="1">SQRT($GS2608*(1-$GS2608/Controls!$D$15))</f>
        <v>#REF!</v>
      </c>
      <c r="HO2608" s="9" t="e">
        <f t="shared" ca="1" si="244"/>
        <v>#REF!</v>
      </c>
      <c r="HP2608" s="9" t="e">
        <f t="shared" ca="1" si="245"/>
        <v>#REF!</v>
      </c>
      <c r="HQ2608" s="9" t="e">
        <f ca="1">IF($GV2608=0,NA(),($GX2608*Controls!#REF!))</f>
        <v>#REF!</v>
      </c>
    </row>
    <row r="2609" spans="198:225" x14ac:dyDescent="0.25">
      <c r="GP2609" s="9" t="e">
        <f ca="1">INDIRECT(ADDRESS(ROW(),Controls!#REF!+30))</f>
        <v>#REF!</v>
      </c>
      <c r="GQ2609" s="9" t="e">
        <f ca="1">INDIRECT(ADDRESS(ROW(),Controls!#REF!+45))</f>
        <v>#REF!</v>
      </c>
      <c r="GR2609" s="9" t="e">
        <f ca="1">INDIRECT(ADDRESS(ROW(),Controls!#REF!+60))</f>
        <v>#REF!</v>
      </c>
      <c r="GS2609" s="9" t="e">
        <f ca="1">INDIRECT(ADDRESS(ROW(),Controls!#REF!+75))</f>
        <v>#REF!</v>
      </c>
      <c r="GT2609" s="9" t="e">
        <f ca="1">INDIRECT(ADDRESS(ROW(),Controls!#REF!+90))</f>
        <v>#REF!</v>
      </c>
      <c r="GU2609" s="9" t="e">
        <f ca="1">INDIRECT(ADDRESS(ROW(),Controls!#REF!+105))</f>
        <v>#REF!</v>
      </c>
      <c r="GV2609" s="9" t="e">
        <f ca="1">INDIRECT(ADDRESS(ROW(),Controls!#REF!+120))</f>
        <v>#REF!</v>
      </c>
      <c r="GW2609" s="9" t="e">
        <f ca="1">INDIRECT(ADDRESS(ROW(),Controls!#REF!+15))</f>
        <v>#REF!</v>
      </c>
      <c r="GX2609" s="9" t="e">
        <f ca="1">INDIRECT(ADDRESS(ROW(),Controls!#REF!+135))</f>
        <v>#REF!</v>
      </c>
      <c r="HJ2609" s="9" t="e">
        <f t="shared" ca="1" si="240"/>
        <v>#REF!</v>
      </c>
      <c r="HK2609" s="9" t="e">
        <f t="shared" ca="1" si="241"/>
        <v>#REF!</v>
      </c>
      <c r="HL2609" s="9" t="e">
        <f t="shared" ca="1" si="242"/>
        <v>#REF!</v>
      </c>
      <c r="HM2609" s="9" t="e">
        <f t="shared" ca="1" si="243"/>
        <v>#REF!</v>
      </c>
      <c r="HN2609" s="9" t="e">
        <f ca="1">SQRT($GS2609*(1-$GS2609/Controls!$D$15))</f>
        <v>#REF!</v>
      </c>
      <c r="HO2609" s="9" t="e">
        <f t="shared" ca="1" si="244"/>
        <v>#REF!</v>
      </c>
      <c r="HP2609" s="9" t="e">
        <f t="shared" ca="1" si="245"/>
        <v>#REF!</v>
      </c>
      <c r="HQ2609" s="9" t="e">
        <f ca="1">IF($GV2609=0,NA(),($GX2609*Controls!#REF!))</f>
        <v>#REF!</v>
      </c>
    </row>
    <row r="2610" spans="198:225" x14ac:dyDescent="0.25">
      <c r="GP2610" s="9" t="e">
        <f ca="1">INDIRECT(ADDRESS(ROW(),Controls!#REF!+30))</f>
        <v>#REF!</v>
      </c>
      <c r="GQ2610" s="9" t="e">
        <f ca="1">INDIRECT(ADDRESS(ROW(),Controls!#REF!+45))</f>
        <v>#REF!</v>
      </c>
      <c r="GR2610" s="9" t="e">
        <f ca="1">INDIRECT(ADDRESS(ROW(),Controls!#REF!+60))</f>
        <v>#REF!</v>
      </c>
      <c r="GS2610" s="9" t="e">
        <f ca="1">INDIRECT(ADDRESS(ROW(),Controls!#REF!+75))</f>
        <v>#REF!</v>
      </c>
      <c r="GT2610" s="9" t="e">
        <f ca="1">INDIRECT(ADDRESS(ROW(),Controls!#REF!+90))</f>
        <v>#REF!</v>
      </c>
      <c r="GU2610" s="9" t="e">
        <f ca="1">INDIRECT(ADDRESS(ROW(),Controls!#REF!+105))</f>
        <v>#REF!</v>
      </c>
      <c r="GV2610" s="9" t="e">
        <f ca="1">INDIRECT(ADDRESS(ROW(),Controls!#REF!+120))</f>
        <v>#REF!</v>
      </c>
      <c r="GW2610" s="9" t="e">
        <f ca="1">INDIRECT(ADDRESS(ROW(),Controls!#REF!+15))</f>
        <v>#REF!</v>
      </c>
      <c r="GX2610" s="9" t="e">
        <f ca="1">INDIRECT(ADDRESS(ROW(),Controls!#REF!+135))</f>
        <v>#REF!</v>
      </c>
      <c r="HJ2610" s="9" t="e">
        <f t="shared" ca="1" si="240"/>
        <v>#REF!</v>
      </c>
      <c r="HK2610" s="9" t="e">
        <f t="shared" ca="1" si="241"/>
        <v>#REF!</v>
      </c>
      <c r="HL2610" s="9" t="e">
        <f t="shared" ca="1" si="242"/>
        <v>#REF!</v>
      </c>
      <c r="HM2610" s="9" t="e">
        <f t="shared" ca="1" si="243"/>
        <v>#REF!</v>
      </c>
      <c r="HN2610" s="9" t="e">
        <f ca="1">SQRT($GS2610*(1-$GS2610/Controls!$D$15))</f>
        <v>#REF!</v>
      </c>
      <c r="HO2610" s="9" t="e">
        <f t="shared" ca="1" si="244"/>
        <v>#REF!</v>
      </c>
      <c r="HP2610" s="9" t="e">
        <f t="shared" ca="1" si="245"/>
        <v>#REF!</v>
      </c>
      <c r="HQ2610" s="9" t="e">
        <f ca="1">IF($GV2610=0,NA(),($GX2610*Controls!#REF!))</f>
        <v>#REF!</v>
      </c>
    </row>
    <row r="2611" spans="198:225" x14ac:dyDescent="0.25">
      <c r="GP2611" s="9" t="e">
        <f ca="1">INDIRECT(ADDRESS(ROW(),Controls!#REF!+30))</f>
        <v>#REF!</v>
      </c>
      <c r="GQ2611" s="9" t="e">
        <f ca="1">INDIRECT(ADDRESS(ROW(),Controls!#REF!+45))</f>
        <v>#REF!</v>
      </c>
      <c r="GR2611" s="9" t="e">
        <f ca="1">INDIRECT(ADDRESS(ROW(),Controls!#REF!+60))</f>
        <v>#REF!</v>
      </c>
      <c r="GS2611" s="9" t="e">
        <f ca="1">INDIRECT(ADDRESS(ROW(),Controls!#REF!+75))</f>
        <v>#REF!</v>
      </c>
      <c r="GT2611" s="9" t="e">
        <f ca="1">INDIRECT(ADDRESS(ROW(),Controls!#REF!+90))</f>
        <v>#REF!</v>
      </c>
      <c r="GU2611" s="9" t="e">
        <f ca="1">INDIRECT(ADDRESS(ROW(),Controls!#REF!+105))</f>
        <v>#REF!</v>
      </c>
      <c r="GV2611" s="9" t="e">
        <f ca="1">INDIRECT(ADDRESS(ROW(),Controls!#REF!+120))</f>
        <v>#REF!</v>
      </c>
      <c r="GW2611" s="9" t="e">
        <f ca="1">INDIRECT(ADDRESS(ROW(),Controls!#REF!+15))</f>
        <v>#REF!</v>
      </c>
      <c r="GX2611" s="9" t="e">
        <f ca="1">INDIRECT(ADDRESS(ROW(),Controls!#REF!+135))</f>
        <v>#REF!</v>
      </c>
      <c r="HJ2611" s="9" t="e">
        <f t="shared" ca="1" si="240"/>
        <v>#REF!</v>
      </c>
      <c r="HK2611" s="9" t="e">
        <f t="shared" ca="1" si="241"/>
        <v>#REF!</v>
      </c>
      <c r="HL2611" s="9" t="e">
        <f t="shared" ca="1" si="242"/>
        <v>#REF!</v>
      </c>
      <c r="HM2611" s="9" t="e">
        <f t="shared" ca="1" si="243"/>
        <v>#REF!</v>
      </c>
      <c r="HN2611" s="9" t="e">
        <f ca="1">SQRT($GS2611*(1-$GS2611/Controls!$D$15))</f>
        <v>#REF!</v>
      </c>
      <c r="HO2611" s="9" t="e">
        <f t="shared" ca="1" si="244"/>
        <v>#REF!</v>
      </c>
      <c r="HP2611" s="9" t="e">
        <f t="shared" ca="1" si="245"/>
        <v>#REF!</v>
      </c>
      <c r="HQ2611" s="9" t="e">
        <f ca="1">IF($GV2611=0,NA(),($GX2611*Controls!#REF!))</f>
        <v>#REF!</v>
      </c>
    </row>
    <row r="2612" spans="198:225" x14ac:dyDescent="0.25">
      <c r="GP2612" s="9" t="e">
        <f ca="1">INDIRECT(ADDRESS(ROW(),Controls!#REF!+30))</f>
        <v>#REF!</v>
      </c>
      <c r="GQ2612" s="9" t="e">
        <f ca="1">INDIRECT(ADDRESS(ROW(),Controls!#REF!+45))</f>
        <v>#REF!</v>
      </c>
      <c r="GR2612" s="9" t="e">
        <f ca="1">INDIRECT(ADDRESS(ROW(),Controls!#REF!+60))</f>
        <v>#REF!</v>
      </c>
      <c r="GS2612" s="9" t="e">
        <f ca="1">INDIRECT(ADDRESS(ROW(),Controls!#REF!+75))</f>
        <v>#REF!</v>
      </c>
      <c r="GT2612" s="9" t="e">
        <f ca="1">INDIRECT(ADDRESS(ROW(),Controls!#REF!+90))</f>
        <v>#REF!</v>
      </c>
      <c r="GU2612" s="9" t="e">
        <f ca="1">INDIRECT(ADDRESS(ROW(),Controls!#REF!+105))</f>
        <v>#REF!</v>
      </c>
      <c r="GV2612" s="9" t="e">
        <f ca="1">INDIRECT(ADDRESS(ROW(),Controls!#REF!+120))</f>
        <v>#REF!</v>
      </c>
      <c r="GW2612" s="9" t="e">
        <f ca="1">INDIRECT(ADDRESS(ROW(),Controls!#REF!+15))</f>
        <v>#REF!</v>
      </c>
      <c r="GX2612" s="9" t="e">
        <f ca="1">INDIRECT(ADDRESS(ROW(),Controls!#REF!+135))</f>
        <v>#REF!</v>
      </c>
      <c r="HJ2612" s="9" t="e">
        <f t="shared" ca="1" si="240"/>
        <v>#REF!</v>
      </c>
      <c r="HK2612" s="9" t="e">
        <f t="shared" ca="1" si="241"/>
        <v>#REF!</v>
      </c>
      <c r="HL2612" s="9" t="e">
        <f t="shared" ca="1" si="242"/>
        <v>#REF!</v>
      </c>
      <c r="HM2612" s="9" t="e">
        <f t="shared" ca="1" si="243"/>
        <v>#REF!</v>
      </c>
      <c r="HN2612" s="9" t="e">
        <f ca="1">SQRT($GS2612*(1-$GS2612/Controls!$D$15))</f>
        <v>#REF!</v>
      </c>
      <c r="HO2612" s="9" t="e">
        <f t="shared" ca="1" si="244"/>
        <v>#REF!</v>
      </c>
      <c r="HP2612" s="9" t="e">
        <f t="shared" ca="1" si="245"/>
        <v>#REF!</v>
      </c>
      <c r="HQ2612" s="9" t="e">
        <f ca="1">IF($GV2612=0,NA(),($GX2612*Controls!#REF!))</f>
        <v>#REF!</v>
      </c>
    </row>
    <row r="2613" spans="198:225" x14ac:dyDescent="0.25">
      <c r="GP2613" s="9" t="e">
        <f ca="1">INDIRECT(ADDRESS(ROW(),Controls!#REF!+30))</f>
        <v>#REF!</v>
      </c>
      <c r="GQ2613" s="9" t="e">
        <f ca="1">INDIRECT(ADDRESS(ROW(),Controls!#REF!+45))</f>
        <v>#REF!</v>
      </c>
      <c r="GR2613" s="9" t="e">
        <f ca="1">INDIRECT(ADDRESS(ROW(),Controls!#REF!+60))</f>
        <v>#REF!</v>
      </c>
      <c r="GS2613" s="9" t="e">
        <f ca="1">INDIRECT(ADDRESS(ROW(),Controls!#REF!+75))</f>
        <v>#REF!</v>
      </c>
      <c r="GT2613" s="9" t="e">
        <f ca="1">INDIRECT(ADDRESS(ROW(),Controls!#REF!+90))</f>
        <v>#REF!</v>
      </c>
      <c r="GU2613" s="9" t="e">
        <f ca="1">INDIRECT(ADDRESS(ROW(),Controls!#REF!+105))</f>
        <v>#REF!</v>
      </c>
      <c r="GV2613" s="9" t="e">
        <f ca="1">INDIRECT(ADDRESS(ROW(),Controls!#REF!+120))</f>
        <v>#REF!</v>
      </c>
      <c r="GW2613" s="9" t="e">
        <f ca="1">INDIRECT(ADDRESS(ROW(),Controls!#REF!+15))</f>
        <v>#REF!</v>
      </c>
      <c r="GX2613" s="9" t="e">
        <f ca="1">INDIRECT(ADDRESS(ROW(),Controls!#REF!+135))</f>
        <v>#REF!</v>
      </c>
      <c r="HJ2613" s="9" t="e">
        <f t="shared" ca="1" si="240"/>
        <v>#REF!</v>
      </c>
      <c r="HK2613" s="9" t="e">
        <f t="shared" ca="1" si="241"/>
        <v>#REF!</v>
      </c>
      <c r="HL2613" s="9" t="e">
        <f t="shared" ca="1" si="242"/>
        <v>#REF!</v>
      </c>
      <c r="HM2613" s="9" t="e">
        <f t="shared" ca="1" si="243"/>
        <v>#REF!</v>
      </c>
      <c r="HN2613" s="9" t="e">
        <f ca="1">SQRT($GS2613*(1-$GS2613/Controls!$D$15))</f>
        <v>#REF!</v>
      </c>
      <c r="HO2613" s="9" t="e">
        <f t="shared" ca="1" si="244"/>
        <v>#REF!</v>
      </c>
      <c r="HP2613" s="9" t="e">
        <f t="shared" ca="1" si="245"/>
        <v>#REF!</v>
      </c>
      <c r="HQ2613" s="9" t="e">
        <f ca="1">IF($GV2613=0,NA(),($GX2613*Controls!#REF!))</f>
        <v>#REF!</v>
      </c>
    </row>
    <row r="2614" spans="198:225" x14ac:dyDescent="0.25">
      <c r="GP2614" s="9" t="e">
        <f ca="1">INDIRECT(ADDRESS(ROW(),Controls!#REF!+30))</f>
        <v>#REF!</v>
      </c>
      <c r="GQ2614" s="9" t="e">
        <f ca="1">INDIRECT(ADDRESS(ROW(),Controls!#REF!+45))</f>
        <v>#REF!</v>
      </c>
      <c r="GR2614" s="9" t="e">
        <f ca="1">INDIRECT(ADDRESS(ROW(),Controls!#REF!+60))</f>
        <v>#REF!</v>
      </c>
      <c r="GS2614" s="9" t="e">
        <f ca="1">INDIRECT(ADDRESS(ROW(),Controls!#REF!+75))</f>
        <v>#REF!</v>
      </c>
      <c r="GT2614" s="9" t="e">
        <f ca="1">INDIRECT(ADDRESS(ROW(),Controls!#REF!+90))</f>
        <v>#REF!</v>
      </c>
      <c r="GU2614" s="9" t="e">
        <f ca="1">INDIRECT(ADDRESS(ROW(),Controls!#REF!+105))</f>
        <v>#REF!</v>
      </c>
      <c r="GV2614" s="9" t="e">
        <f ca="1">INDIRECT(ADDRESS(ROW(),Controls!#REF!+120))</f>
        <v>#REF!</v>
      </c>
      <c r="GW2614" s="9" t="e">
        <f ca="1">INDIRECT(ADDRESS(ROW(),Controls!#REF!+15))</f>
        <v>#REF!</v>
      </c>
      <c r="GX2614" s="9" t="e">
        <f ca="1">INDIRECT(ADDRESS(ROW(),Controls!#REF!+135))</f>
        <v>#REF!</v>
      </c>
      <c r="HJ2614" s="9" t="e">
        <f t="shared" ca="1" si="240"/>
        <v>#REF!</v>
      </c>
      <c r="HK2614" s="9" t="e">
        <f t="shared" ca="1" si="241"/>
        <v>#REF!</v>
      </c>
      <c r="HL2614" s="9" t="e">
        <f t="shared" ca="1" si="242"/>
        <v>#REF!</v>
      </c>
      <c r="HM2614" s="9" t="e">
        <f t="shared" ca="1" si="243"/>
        <v>#REF!</v>
      </c>
      <c r="HN2614" s="9" t="e">
        <f ca="1">SQRT($GS2614*(1-$GS2614/Controls!$D$15))</f>
        <v>#REF!</v>
      </c>
      <c r="HO2614" s="9" t="e">
        <f t="shared" ca="1" si="244"/>
        <v>#REF!</v>
      </c>
      <c r="HP2614" s="9" t="e">
        <f t="shared" ca="1" si="245"/>
        <v>#REF!</v>
      </c>
      <c r="HQ2614" s="9" t="e">
        <f ca="1">IF($GV2614=0,NA(),($GX2614*Controls!#REF!))</f>
        <v>#REF!</v>
      </c>
    </row>
    <row r="2615" spans="198:225" x14ac:dyDescent="0.25">
      <c r="GP2615" s="9" t="e">
        <f ca="1">INDIRECT(ADDRESS(ROW(),Controls!#REF!+30))</f>
        <v>#REF!</v>
      </c>
      <c r="GQ2615" s="9" t="e">
        <f ca="1">INDIRECT(ADDRESS(ROW(),Controls!#REF!+45))</f>
        <v>#REF!</v>
      </c>
      <c r="GR2615" s="9" t="e">
        <f ca="1">INDIRECT(ADDRESS(ROW(),Controls!#REF!+60))</f>
        <v>#REF!</v>
      </c>
      <c r="GS2615" s="9" t="e">
        <f ca="1">INDIRECT(ADDRESS(ROW(),Controls!#REF!+75))</f>
        <v>#REF!</v>
      </c>
      <c r="GT2615" s="9" t="e">
        <f ca="1">INDIRECT(ADDRESS(ROW(),Controls!#REF!+90))</f>
        <v>#REF!</v>
      </c>
      <c r="GU2615" s="9" t="e">
        <f ca="1">INDIRECT(ADDRESS(ROW(),Controls!#REF!+105))</f>
        <v>#REF!</v>
      </c>
      <c r="GV2615" s="9" t="e">
        <f ca="1">INDIRECT(ADDRESS(ROW(),Controls!#REF!+120))</f>
        <v>#REF!</v>
      </c>
      <c r="GW2615" s="9" t="e">
        <f ca="1">INDIRECT(ADDRESS(ROW(),Controls!#REF!+15))</f>
        <v>#REF!</v>
      </c>
      <c r="GX2615" s="9" t="e">
        <f ca="1">INDIRECT(ADDRESS(ROW(),Controls!#REF!+135))</f>
        <v>#REF!</v>
      </c>
      <c r="HJ2615" s="9" t="e">
        <f t="shared" ca="1" si="240"/>
        <v>#REF!</v>
      </c>
      <c r="HK2615" s="9" t="e">
        <f t="shared" ca="1" si="241"/>
        <v>#REF!</v>
      </c>
      <c r="HL2615" s="9" t="e">
        <f t="shared" ca="1" si="242"/>
        <v>#REF!</v>
      </c>
      <c r="HM2615" s="9" t="e">
        <f t="shared" ca="1" si="243"/>
        <v>#REF!</v>
      </c>
      <c r="HN2615" s="9" t="e">
        <f ca="1">SQRT($GS2615*(1-$GS2615/Controls!$D$15))</f>
        <v>#REF!</v>
      </c>
      <c r="HO2615" s="9" t="e">
        <f t="shared" ca="1" si="244"/>
        <v>#REF!</v>
      </c>
      <c r="HP2615" s="9" t="e">
        <f t="shared" ca="1" si="245"/>
        <v>#REF!</v>
      </c>
      <c r="HQ2615" s="9" t="e">
        <f ca="1">IF($GV2615=0,NA(),($GX2615*Controls!#REF!))</f>
        <v>#REF!</v>
      </c>
    </row>
    <row r="2616" spans="198:225" x14ac:dyDescent="0.25">
      <c r="GP2616" s="9" t="e">
        <f ca="1">INDIRECT(ADDRESS(ROW(),Controls!#REF!+30))</f>
        <v>#REF!</v>
      </c>
      <c r="GQ2616" s="9" t="e">
        <f ca="1">INDIRECT(ADDRESS(ROW(),Controls!#REF!+45))</f>
        <v>#REF!</v>
      </c>
      <c r="GR2616" s="9" t="e">
        <f ca="1">INDIRECT(ADDRESS(ROW(),Controls!#REF!+60))</f>
        <v>#REF!</v>
      </c>
      <c r="GS2616" s="9" t="e">
        <f ca="1">INDIRECT(ADDRESS(ROW(),Controls!#REF!+75))</f>
        <v>#REF!</v>
      </c>
      <c r="GT2616" s="9" t="e">
        <f ca="1">INDIRECT(ADDRESS(ROW(),Controls!#REF!+90))</f>
        <v>#REF!</v>
      </c>
      <c r="GU2616" s="9" t="e">
        <f ca="1">INDIRECT(ADDRESS(ROW(),Controls!#REF!+105))</f>
        <v>#REF!</v>
      </c>
      <c r="GV2616" s="9" t="e">
        <f ca="1">INDIRECT(ADDRESS(ROW(),Controls!#REF!+120))</f>
        <v>#REF!</v>
      </c>
      <c r="GW2616" s="9" t="e">
        <f ca="1">INDIRECT(ADDRESS(ROW(),Controls!#REF!+15))</f>
        <v>#REF!</v>
      </c>
      <c r="GX2616" s="9" t="e">
        <f ca="1">INDIRECT(ADDRESS(ROW(),Controls!#REF!+135))</f>
        <v>#REF!</v>
      </c>
      <c r="HJ2616" s="9" t="e">
        <f t="shared" ca="1" si="240"/>
        <v>#REF!</v>
      </c>
      <c r="HK2616" s="9" t="e">
        <f t="shared" ca="1" si="241"/>
        <v>#REF!</v>
      </c>
      <c r="HL2616" s="9" t="e">
        <f t="shared" ca="1" si="242"/>
        <v>#REF!</v>
      </c>
      <c r="HM2616" s="9" t="e">
        <f t="shared" ca="1" si="243"/>
        <v>#REF!</v>
      </c>
      <c r="HN2616" s="9" t="e">
        <f ca="1">SQRT($GS2616*(1-$GS2616/Controls!$D$15))</f>
        <v>#REF!</v>
      </c>
      <c r="HO2616" s="9" t="e">
        <f t="shared" ca="1" si="244"/>
        <v>#REF!</v>
      </c>
      <c r="HP2616" s="9" t="e">
        <f t="shared" ca="1" si="245"/>
        <v>#REF!</v>
      </c>
      <c r="HQ2616" s="9" t="e">
        <f ca="1">IF($GV2616=0,NA(),($GX2616*Controls!#REF!))</f>
        <v>#REF!</v>
      </c>
    </row>
    <row r="2617" spans="198:225" x14ac:dyDescent="0.25">
      <c r="GP2617" s="9" t="e">
        <f ca="1">INDIRECT(ADDRESS(ROW(),Controls!#REF!+30))</f>
        <v>#REF!</v>
      </c>
      <c r="GQ2617" s="9" t="e">
        <f ca="1">INDIRECT(ADDRESS(ROW(),Controls!#REF!+45))</f>
        <v>#REF!</v>
      </c>
      <c r="GR2617" s="9" t="e">
        <f ca="1">INDIRECT(ADDRESS(ROW(),Controls!#REF!+60))</f>
        <v>#REF!</v>
      </c>
      <c r="GS2617" s="9" t="e">
        <f ca="1">INDIRECT(ADDRESS(ROW(),Controls!#REF!+75))</f>
        <v>#REF!</v>
      </c>
      <c r="GT2617" s="9" t="e">
        <f ca="1">INDIRECT(ADDRESS(ROW(),Controls!#REF!+90))</f>
        <v>#REF!</v>
      </c>
      <c r="GU2617" s="9" t="e">
        <f ca="1">INDIRECT(ADDRESS(ROW(),Controls!#REF!+105))</f>
        <v>#REF!</v>
      </c>
      <c r="GV2617" s="9" t="e">
        <f ca="1">INDIRECT(ADDRESS(ROW(),Controls!#REF!+120))</f>
        <v>#REF!</v>
      </c>
      <c r="GW2617" s="9" t="e">
        <f ca="1">INDIRECT(ADDRESS(ROW(),Controls!#REF!+15))</f>
        <v>#REF!</v>
      </c>
      <c r="GX2617" s="9" t="e">
        <f ca="1">INDIRECT(ADDRESS(ROW(),Controls!#REF!+135))</f>
        <v>#REF!</v>
      </c>
      <c r="HJ2617" s="9" t="e">
        <f t="shared" ca="1" si="240"/>
        <v>#REF!</v>
      </c>
      <c r="HK2617" s="9" t="e">
        <f t="shared" ca="1" si="241"/>
        <v>#REF!</v>
      </c>
      <c r="HL2617" s="9" t="e">
        <f t="shared" ca="1" si="242"/>
        <v>#REF!</v>
      </c>
      <c r="HM2617" s="9" t="e">
        <f t="shared" ca="1" si="243"/>
        <v>#REF!</v>
      </c>
      <c r="HN2617" s="9" t="e">
        <f ca="1">SQRT($GS2617*(1-$GS2617/Controls!$D$15))</f>
        <v>#REF!</v>
      </c>
      <c r="HO2617" s="9" t="e">
        <f t="shared" ca="1" si="244"/>
        <v>#REF!</v>
      </c>
      <c r="HP2617" s="9" t="e">
        <f t="shared" ca="1" si="245"/>
        <v>#REF!</v>
      </c>
      <c r="HQ2617" s="9" t="e">
        <f ca="1">IF($GV2617=0,NA(),($GX2617*Controls!#REF!))</f>
        <v>#REF!</v>
      </c>
    </row>
    <row r="2618" spans="198:225" x14ac:dyDescent="0.25">
      <c r="GP2618" s="9" t="e">
        <f ca="1">INDIRECT(ADDRESS(ROW(),Controls!#REF!+30))</f>
        <v>#REF!</v>
      </c>
      <c r="GQ2618" s="9" t="e">
        <f ca="1">INDIRECT(ADDRESS(ROW(),Controls!#REF!+45))</f>
        <v>#REF!</v>
      </c>
      <c r="GR2618" s="9" t="e">
        <f ca="1">INDIRECT(ADDRESS(ROW(),Controls!#REF!+60))</f>
        <v>#REF!</v>
      </c>
      <c r="GS2618" s="9" t="e">
        <f ca="1">INDIRECT(ADDRESS(ROW(),Controls!#REF!+75))</f>
        <v>#REF!</v>
      </c>
      <c r="GT2618" s="9" t="e">
        <f ca="1">INDIRECT(ADDRESS(ROW(),Controls!#REF!+90))</f>
        <v>#REF!</v>
      </c>
      <c r="GU2618" s="9" t="e">
        <f ca="1">INDIRECT(ADDRESS(ROW(),Controls!#REF!+105))</f>
        <v>#REF!</v>
      </c>
      <c r="GV2618" s="9" t="e">
        <f ca="1">INDIRECT(ADDRESS(ROW(),Controls!#REF!+120))</f>
        <v>#REF!</v>
      </c>
      <c r="GW2618" s="9" t="e">
        <f ca="1">INDIRECT(ADDRESS(ROW(),Controls!#REF!+15))</f>
        <v>#REF!</v>
      </c>
      <c r="GX2618" s="9" t="e">
        <f ca="1">INDIRECT(ADDRESS(ROW(),Controls!#REF!+135))</f>
        <v>#REF!</v>
      </c>
      <c r="HJ2618" s="9" t="e">
        <f t="shared" ca="1" si="240"/>
        <v>#REF!</v>
      </c>
      <c r="HK2618" s="9" t="e">
        <f t="shared" ca="1" si="241"/>
        <v>#REF!</v>
      </c>
      <c r="HL2618" s="9" t="e">
        <f t="shared" ca="1" si="242"/>
        <v>#REF!</v>
      </c>
      <c r="HM2618" s="9" t="e">
        <f t="shared" ca="1" si="243"/>
        <v>#REF!</v>
      </c>
      <c r="HN2618" s="9" t="e">
        <f ca="1">SQRT($GS2618*(1-$GS2618/Controls!$D$15))</f>
        <v>#REF!</v>
      </c>
      <c r="HO2618" s="9" t="e">
        <f t="shared" ca="1" si="244"/>
        <v>#REF!</v>
      </c>
      <c r="HP2618" s="9" t="e">
        <f t="shared" ca="1" si="245"/>
        <v>#REF!</v>
      </c>
      <c r="HQ2618" s="9" t="e">
        <f ca="1">IF($GV2618=0,NA(),($GX2618*Controls!#REF!))</f>
        <v>#REF!</v>
      </c>
    </row>
    <row r="2619" spans="198:225" x14ac:dyDescent="0.25">
      <c r="GP2619" s="9" t="e">
        <f ca="1">INDIRECT(ADDRESS(ROW(),Controls!#REF!+30))</f>
        <v>#REF!</v>
      </c>
      <c r="GQ2619" s="9" t="e">
        <f ca="1">INDIRECT(ADDRESS(ROW(),Controls!#REF!+45))</f>
        <v>#REF!</v>
      </c>
      <c r="GR2619" s="9" t="e">
        <f ca="1">INDIRECT(ADDRESS(ROW(),Controls!#REF!+60))</f>
        <v>#REF!</v>
      </c>
      <c r="GS2619" s="9" t="e">
        <f ca="1">INDIRECT(ADDRESS(ROW(),Controls!#REF!+75))</f>
        <v>#REF!</v>
      </c>
      <c r="GT2619" s="9" t="e">
        <f ca="1">INDIRECT(ADDRESS(ROW(),Controls!#REF!+90))</f>
        <v>#REF!</v>
      </c>
      <c r="GU2619" s="9" t="e">
        <f ca="1">INDIRECT(ADDRESS(ROW(),Controls!#REF!+105))</f>
        <v>#REF!</v>
      </c>
      <c r="GV2619" s="9" t="e">
        <f ca="1">INDIRECT(ADDRESS(ROW(),Controls!#REF!+120))</f>
        <v>#REF!</v>
      </c>
      <c r="GW2619" s="9" t="e">
        <f ca="1">INDIRECT(ADDRESS(ROW(),Controls!#REF!+15))</f>
        <v>#REF!</v>
      </c>
      <c r="GX2619" s="9" t="e">
        <f ca="1">INDIRECT(ADDRESS(ROW(),Controls!#REF!+135))</f>
        <v>#REF!</v>
      </c>
      <c r="HJ2619" s="9" t="e">
        <f t="shared" ca="1" si="240"/>
        <v>#REF!</v>
      </c>
      <c r="HK2619" s="9" t="e">
        <f t="shared" ca="1" si="241"/>
        <v>#REF!</v>
      </c>
      <c r="HL2619" s="9" t="e">
        <f t="shared" ca="1" si="242"/>
        <v>#REF!</v>
      </c>
      <c r="HM2619" s="9" t="e">
        <f t="shared" ca="1" si="243"/>
        <v>#REF!</v>
      </c>
      <c r="HN2619" s="9" t="e">
        <f ca="1">SQRT($GS2619*(1-$GS2619/Controls!$D$15))</f>
        <v>#REF!</v>
      </c>
      <c r="HO2619" s="9" t="e">
        <f t="shared" ca="1" si="244"/>
        <v>#REF!</v>
      </c>
      <c r="HP2619" s="9" t="e">
        <f t="shared" ca="1" si="245"/>
        <v>#REF!</v>
      </c>
      <c r="HQ2619" s="9" t="e">
        <f ca="1">IF($GV2619=0,NA(),($GX2619*Controls!#REF!))</f>
        <v>#REF!</v>
      </c>
    </row>
    <row r="2620" spans="198:225" x14ac:dyDescent="0.25">
      <c r="GP2620" s="9" t="e">
        <f ca="1">INDIRECT(ADDRESS(ROW(),Controls!#REF!+30))</f>
        <v>#REF!</v>
      </c>
      <c r="GQ2620" s="9" t="e">
        <f ca="1">INDIRECT(ADDRESS(ROW(),Controls!#REF!+45))</f>
        <v>#REF!</v>
      </c>
      <c r="GR2620" s="9" t="e">
        <f ca="1">INDIRECT(ADDRESS(ROW(),Controls!#REF!+60))</f>
        <v>#REF!</v>
      </c>
      <c r="GS2620" s="9" t="e">
        <f ca="1">INDIRECT(ADDRESS(ROW(),Controls!#REF!+75))</f>
        <v>#REF!</v>
      </c>
      <c r="GT2620" s="9" t="e">
        <f ca="1">INDIRECT(ADDRESS(ROW(),Controls!#REF!+90))</f>
        <v>#REF!</v>
      </c>
      <c r="GU2620" s="9" t="e">
        <f ca="1">INDIRECT(ADDRESS(ROW(),Controls!#REF!+105))</f>
        <v>#REF!</v>
      </c>
      <c r="GV2620" s="9" t="e">
        <f ca="1">INDIRECT(ADDRESS(ROW(),Controls!#REF!+120))</f>
        <v>#REF!</v>
      </c>
      <c r="GW2620" s="9" t="e">
        <f ca="1">INDIRECT(ADDRESS(ROW(),Controls!#REF!+15))</f>
        <v>#REF!</v>
      </c>
      <c r="GX2620" s="9" t="e">
        <f ca="1">INDIRECT(ADDRESS(ROW(),Controls!#REF!+135))</f>
        <v>#REF!</v>
      </c>
      <c r="HJ2620" s="9" t="e">
        <f t="shared" ca="1" si="240"/>
        <v>#REF!</v>
      </c>
      <c r="HK2620" s="9" t="e">
        <f t="shared" ca="1" si="241"/>
        <v>#REF!</v>
      </c>
      <c r="HL2620" s="9" t="e">
        <f t="shared" ca="1" si="242"/>
        <v>#REF!</v>
      </c>
      <c r="HM2620" s="9" t="e">
        <f t="shared" ca="1" si="243"/>
        <v>#REF!</v>
      </c>
      <c r="HN2620" s="9" t="e">
        <f ca="1">SQRT($GS2620*(1-$GS2620/Controls!$D$15))</f>
        <v>#REF!</v>
      </c>
      <c r="HO2620" s="9" t="e">
        <f t="shared" ca="1" si="244"/>
        <v>#REF!</v>
      </c>
      <c r="HP2620" s="9" t="e">
        <f t="shared" ca="1" si="245"/>
        <v>#REF!</v>
      </c>
      <c r="HQ2620" s="9" t="e">
        <f ca="1">IF($GV2620=0,NA(),($GX2620*Controls!#REF!))</f>
        <v>#REF!</v>
      </c>
    </row>
    <row r="2621" spans="198:225" x14ac:dyDescent="0.25">
      <c r="GP2621" s="9" t="e">
        <f ca="1">INDIRECT(ADDRESS(ROW(),Controls!#REF!+30))</f>
        <v>#REF!</v>
      </c>
      <c r="GQ2621" s="9" t="e">
        <f ca="1">INDIRECT(ADDRESS(ROW(),Controls!#REF!+45))</f>
        <v>#REF!</v>
      </c>
      <c r="GR2621" s="9" t="e">
        <f ca="1">INDIRECT(ADDRESS(ROW(),Controls!#REF!+60))</f>
        <v>#REF!</v>
      </c>
      <c r="GS2621" s="9" t="e">
        <f ca="1">INDIRECT(ADDRESS(ROW(),Controls!#REF!+75))</f>
        <v>#REF!</v>
      </c>
      <c r="GT2621" s="9" t="e">
        <f ca="1">INDIRECT(ADDRESS(ROW(),Controls!#REF!+90))</f>
        <v>#REF!</v>
      </c>
      <c r="GU2621" s="9" t="e">
        <f ca="1">INDIRECT(ADDRESS(ROW(),Controls!#REF!+105))</f>
        <v>#REF!</v>
      </c>
      <c r="GV2621" s="9" t="e">
        <f ca="1">INDIRECT(ADDRESS(ROW(),Controls!#REF!+120))</f>
        <v>#REF!</v>
      </c>
      <c r="GW2621" s="9" t="e">
        <f ca="1">INDIRECT(ADDRESS(ROW(),Controls!#REF!+15))</f>
        <v>#REF!</v>
      </c>
      <c r="GX2621" s="9" t="e">
        <f ca="1">INDIRECT(ADDRESS(ROW(),Controls!#REF!+135))</f>
        <v>#REF!</v>
      </c>
      <c r="HJ2621" s="9" t="e">
        <f t="shared" ca="1" si="240"/>
        <v>#REF!</v>
      </c>
      <c r="HK2621" s="9" t="e">
        <f t="shared" ca="1" si="241"/>
        <v>#REF!</v>
      </c>
      <c r="HL2621" s="9" t="e">
        <f t="shared" ca="1" si="242"/>
        <v>#REF!</v>
      </c>
      <c r="HM2621" s="9" t="e">
        <f t="shared" ca="1" si="243"/>
        <v>#REF!</v>
      </c>
      <c r="HN2621" s="9" t="e">
        <f ca="1">SQRT($GS2621*(1-$GS2621/Controls!$D$15))</f>
        <v>#REF!</v>
      </c>
      <c r="HO2621" s="9" t="e">
        <f t="shared" ca="1" si="244"/>
        <v>#REF!</v>
      </c>
      <c r="HP2621" s="9" t="e">
        <f t="shared" ca="1" si="245"/>
        <v>#REF!</v>
      </c>
      <c r="HQ2621" s="9" t="e">
        <f ca="1">IF($GV2621=0,NA(),($GX2621*Controls!#REF!))</f>
        <v>#REF!</v>
      </c>
    </row>
    <row r="2622" spans="198:225" x14ac:dyDescent="0.25">
      <c r="GP2622" s="9" t="e">
        <f ca="1">INDIRECT(ADDRESS(ROW(),Controls!#REF!+30))</f>
        <v>#REF!</v>
      </c>
      <c r="GQ2622" s="9" t="e">
        <f ca="1">INDIRECT(ADDRESS(ROW(),Controls!#REF!+45))</f>
        <v>#REF!</v>
      </c>
      <c r="GR2622" s="9" t="e">
        <f ca="1">INDIRECT(ADDRESS(ROW(),Controls!#REF!+60))</f>
        <v>#REF!</v>
      </c>
      <c r="GS2622" s="9" t="e">
        <f ca="1">INDIRECT(ADDRESS(ROW(),Controls!#REF!+75))</f>
        <v>#REF!</v>
      </c>
      <c r="GT2622" s="9" t="e">
        <f ca="1">INDIRECT(ADDRESS(ROW(),Controls!#REF!+90))</f>
        <v>#REF!</v>
      </c>
      <c r="GU2622" s="9" t="e">
        <f ca="1">INDIRECT(ADDRESS(ROW(),Controls!#REF!+105))</f>
        <v>#REF!</v>
      </c>
      <c r="GV2622" s="9" t="e">
        <f ca="1">INDIRECT(ADDRESS(ROW(),Controls!#REF!+120))</f>
        <v>#REF!</v>
      </c>
      <c r="GW2622" s="9" t="e">
        <f ca="1">INDIRECT(ADDRESS(ROW(),Controls!#REF!+15))</f>
        <v>#REF!</v>
      </c>
      <c r="GX2622" s="9" t="e">
        <f ca="1">INDIRECT(ADDRESS(ROW(),Controls!#REF!+135))</f>
        <v>#REF!</v>
      </c>
      <c r="HJ2622" s="9" t="e">
        <f t="shared" ca="1" si="240"/>
        <v>#REF!</v>
      </c>
      <c r="HK2622" s="9" t="e">
        <f t="shared" ca="1" si="241"/>
        <v>#REF!</v>
      </c>
      <c r="HL2622" s="9" t="e">
        <f t="shared" ca="1" si="242"/>
        <v>#REF!</v>
      </c>
      <c r="HM2622" s="9" t="e">
        <f t="shared" ca="1" si="243"/>
        <v>#REF!</v>
      </c>
      <c r="HN2622" s="9" t="e">
        <f ca="1">SQRT($GS2622*(1-$GS2622/Controls!$D$15))</f>
        <v>#REF!</v>
      </c>
      <c r="HO2622" s="9" t="e">
        <f t="shared" ca="1" si="244"/>
        <v>#REF!</v>
      </c>
      <c r="HP2622" s="9" t="e">
        <f t="shared" ca="1" si="245"/>
        <v>#REF!</v>
      </c>
      <c r="HQ2622" s="9" t="e">
        <f ca="1">IF($GV2622=0,NA(),($GX2622*Controls!#REF!))</f>
        <v>#REF!</v>
      </c>
    </row>
    <row r="2623" spans="198:225" x14ac:dyDescent="0.25">
      <c r="GP2623" s="9" t="e">
        <f ca="1">INDIRECT(ADDRESS(ROW(),Controls!#REF!+30))</f>
        <v>#REF!</v>
      </c>
      <c r="GQ2623" s="9" t="e">
        <f ca="1">INDIRECT(ADDRESS(ROW(),Controls!#REF!+45))</f>
        <v>#REF!</v>
      </c>
      <c r="GR2623" s="9" t="e">
        <f ca="1">INDIRECT(ADDRESS(ROW(),Controls!#REF!+60))</f>
        <v>#REF!</v>
      </c>
      <c r="GS2623" s="9" t="e">
        <f ca="1">INDIRECT(ADDRESS(ROW(),Controls!#REF!+75))</f>
        <v>#REF!</v>
      </c>
      <c r="GT2623" s="9" t="e">
        <f ca="1">INDIRECT(ADDRESS(ROW(),Controls!#REF!+90))</f>
        <v>#REF!</v>
      </c>
      <c r="GU2623" s="9" t="e">
        <f ca="1">INDIRECT(ADDRESS(ROW(),Controls!#REF!+105))</f>
        <v>#REF!</v>
      </c>
      <c r="GV2623" s="9" t="e">
        <f ca="1">INDIRECT(ADDRESS(ROW(),Controls!#REF!+120))</f>
        <v>#REF!</v>
      </c>
      <c r="GW2623" s="9" t="e">
        <f ca="1">INDIRECT(ADDRESS(ROW(),Controls!#REF!+15))</f>
        <v>#REF!</v>
      </c>
      <c r="GX2623" s="9" t="e">
        <f ca="1">INDIRECT(ADDRESS(ROW(),Controls!#REF!+135))</f>
        <v>#REF!</v>
      </c>
      <c r="HJ2623" s="9" t="e">
        <f t="shared" ca="1" si="240"/>
        <v>#REF!</v>
      </c>
      <c r="HK2623" s="9" t="e">
        <f t="shared" ca="1" si="241"/>
        <v>#REF!</v>
      </c>
      <c r="HL2623" s="9" t="e">
        <f t="shared" ca="1" si="242"/>
        <v>#REF!</v>
      </c>
      <c r="HM2623" s="9" t="e">
        <f t="shared" ca="1" si="243"/>
        <v>#REF!</v>
      </c>
      <c r="HN2623" s="9" t="e">
        <f ca="1">SQRT($GS2623*(1-$GS2623/Controls!$D$15))</f>
        <v>#REF!</v>
      </c>
      <c r="HO2623" s="9" t="e">
        <f t="shared" ca="1" si="244"/>
        <v>#REF!</v>
      </c>
      <c r="HP2623" s="9" t="e">
        <f t="shared" ca="1" si="245"/>
        <v>#REF!</v>
      </c>
      <c r="HQ2623" s="9" t="e">
        <f ca="1">IF($GV2623=0,NA(),($GX2623*Controls!#REF!))</f>
        <v>#REF!</v>
      </c>
    </row>
    <row r="2624" spans="198:225" x14ac:dyDescent="0.25">
      <c r="GP2624" s="9" t="e">
        <f ca="1">INDIRECT(ADDRESS(ROW(),Controls!#REF!+30))</f>
        <v>#REF!</v>
      </c>
      <c r="GQ2624" s="9" t="e">
        <f ca="1">INDIRECT(ADDRESS(ROW(),Controls!#REF!+45))</f>
        <v>#REF!</v>
      </c>
      <c r="GR2624" s="9" t="e">
        <f ca="1">INDIRECT(ADDRESS(ROW(),Controls!#REF!+60))</f>
        <v>#REF!</v>
      </c>
      <c r="GS2624" s="9" t="e">
        <f ca="1">INDIRECT(ADDRESS(ROW(),Controls!#REF!+75))</f>
        <v>#REF!</v>
      </c>
      <c r="GT2624" s="9" t="e">
        <f ca="1">INDIRECT(ADDRESS(ROW(),Controls!#REF!+90))</f>
        <v>#REF!</v>
      </c>
      <c r="GU2624" s="9" t="e">
        <f ca="1">INDIRECT(ADDRESS(ROW(),Controls!#REF!+105))</f>
        <v>#REF!</v>
      </c>
      <c r="GV2624" s="9" t="e">
        <f ca="1">INDIRECT(ADDRESS(ROW(),Controls!#REF!+120))</f>
        <v>#REF!</v>
      </c>
      <c r="GW2624" s="9" t="e">
        <f ca="1">INDIRECT(ADDRESS(ROW(),Controls!#REF!+15))</f>
        <v>#REF!</v>
      </c>
      <c r="GX2624" s="9" t="e">
        <f ca="1">INDIRECT(ADDRESS(ROW(),Controls!#REF!+135))</f>
        <v>#REF!</v>
      </c>
      <c r="HJ2624" s="9" t="e">
        <f t="shared" ca="1" si="240"/>
        <v>#REF!</v>
      </c>
      <c r="HK2624" s="9" t="e">
        <f t="shared" ca="1" si="241"/>
        <v>#REF!</v>
      </c>
      <c r="HL2624" s="9" t="e">
        <f t="shared" ca="1" si="242"/>
        <v>#REF!</v>
      </c>
      <c r="HM2624" s="9" t="e">
        <f t="shared" ca="1" si="243"/>
        <v>#REF!</v>
      </c>
      <c r="HN2624" s="9" t="e">
        <f ca="1">SQRT($GS2624*(1-$GS2624/Controls!$D$15))</f>
        <v>#REF!</v>
      </c>
      <c r="HO2624" s="9" t="e">
        <f t="shared" ca="1" si="244"/>
        <v>#REF!</v>
      </c>
      <c r="HP2624" s="9" t="e">
        <f t="shared" ca="1" si="245"/>
        <v>#REF!</v>
      </c>
      <c r="HQ2624" s="9" t="e">
        <f ca="1">IF($GV2624=0,NA(),($GX2624*Controls!#REF!))</f>
        <v>#REF!</v>
      </c>
    </row>
    <row r="2625" spans="198:225" x14ac:dyDescent="0.25">
      <c r="GP2625" s="9" t="e">
        <f ca="1">INDIRECT(ADDRESS(ROW(),Controls!#REF!+30))</f>
        <v>#REF!</v>
      </c>
      <c r="GQ2625" s="9" t="e">
        <f ca="1">INDIRECT(ADDRESS(ROW(),Controls!#REF!+45))</f>
        <v>#REF!</v>
      </c>
      <c r="GR2625" s="9" t="e">
        <f ca="1">INDIRECT(ADDRESS(ROW(),Controls!#REF!+60))</f>
        <v>#REF!</v>
      </c>
      <c r="GS2625" s="9" t="e">
        <f ca="1">INDIRECT(ADDRESS(ROW(),Controls!#REF!+75))</f>
        <v>#REF!</v>
      </c>
      <c r="GT2625" s="9" t="e">
        <f ca="1">INDIRECT(ADDRESS(ROW(),Controls!#REF!+90))</f>
        <v>#REF!</v>
      </c>
      <c r="GU2625" s="9" t="e">
        <f ca="1">INDIRECT(ADDRESS(ROW(),Controls!#REF!+105))</f>
        <v>#REF!</v>
      </c>
      <c r="GV2625" s="9" t="e">
        <f ca="1">INDIRECT(ADDRESS(ROW(),Controls!#REF!+120))</f>
        <v>#REF!</v>
      </c>
      <c r="GW2625" s="9" t="e">
        <f ca="1">INDIRECT(ADDRESS(ROW(),Controls!#REF!+15))</f>
        <v>#REF!</v>
      </c>
      <c r="GX2625" s="9" t="e">
        <f ca="1">INDIRECT(ADDRESS(ROW(),Controls!#REF!+135))</f>
        <v>#REF!</v>
      </c>
      <c r="HJ2625" s="9" t="e">
        <f t="shared" ref="HJ2625:HJ2688" ca="1" si="246">IF($GV2625=0,NA(),MAX($GP2625,0.01)/$GQ2625)</f>
        <v>#REF!</v>
      </c>
      <c r="HK2625" s="9" t="e">
        <f t="shared" ref="HK2625:HK2688" ca="1" si="247">IF($GV2625=0,NA(),($GP2625-$GQ2625)/$GV2625)</f>
        <v>#REF!</v>
      </c>
      <c r="HL2625" s="9" t="e">
        <f t="shared" ref="HL2625:HL2688" ca="1" si="248">IF($GV2625=0,NA(),MAX($GU2625/$GT2625,0.01))</f>
        <v>#REF!</v>
      </c>
      <c r="HM2625" s="9" t="e">
        <f t="shared" ref="HM2625:HM2688" ca="1" si="249">IF($GV2625=0,NA(),($GU2625-$GT2625)/$GV2625)</f>
        <v>#REF!</v>
      </c>
      <c r="HN2625" s="9" t="e">
        <f ca="1">SQRT($GS2625*(1-$GS2625/Controls!$D$15))</f>
        <v>#REF!</v>
      </c>
      <c r="HO2625" s="9" t="e">
        <f t="shared" ref="HO2625:HO2688" ca="1" si="250">IF($HN2625=0,0,$GR2625/$HN2625)</f>
        <v>#REF!</v>
      </c>
      <c r="HP2625" s="9" t="e">
        <f t="shared" ref="HP2625:HP2688" ca="1" si="251">IF($GV2625=0,NA(),$GW2625/$GV2625)</f>
        <v>#REF!</v>
      </c>
      <c r="HQ2625" s="9" t="e">
        <f ca="1">IF($GV2625=0,NA(),($GX2625*Controls!#REF!))</f>
        <v>#REF!</v>
      </c>
    </row>
    <row r="2626" spans="198:225" x14ac:dyDescent="0.25">
      <c r="GP2626" s="9" t="e">
        <f ca="1">INDIRECT(ADDRESS(ROW(),Controls!#REF!+30))</f>
        <v>#REF!</v>
      </c>
      <c r="GQ2626" s="9" t="e">
        <f ca="1">INDIRECT(ADDRESS(ROW(),Controls!#REF!+45))</f>
        <v>#REF!</v>
      </c>
      <c r="GR2626" s="9" t="e">
        <f ca="1">INDIRECT(ADDRESS(ROW(),Controls!#REF!+60))</f>
        <v>#REF!</v>
      </c>
      <c r="GS2626" s="9" t="e">
        <f ca="1">INDIRECT(ADDRESS(ROW(),Controls!#REF!+75))</f>
        <v>#REF!</v>
      </c>
      <c r="GT2626" s="9" t="e">
        <f ca="1">INDIRECT(ADDRESS(ROW(),Controls!#REF!+90))</f>
        <v>#REF!</v>
      </c>
      <c r="GU2626" s="9" t="e">
        <f ca="1">INDIRECT(ADDRESS(ROW(),Controls!#REF!+105))</f>
        <v>#REF!</v>
      </c>
      <c r="GV2626" s="9" t="e">
        <f ca="1">INDIRECT(ADDRESS(ROW(),Controls!#REF!+120))</f>
        <v>#REF!</v>
      </c>
      <c r="GW2626" s="9" t="e">
        <f ca="1">INDIRECT(ADDRESS(ROW(),Controls!#REF!+15))</f>
        <v>#REF!</v>
      </c>
      <c r="GX2626" s="9" t="e">
        <f ca="1">INDIRECT(ADDRESS(ROW(),Controls!#REF!+135))</f>
        <v>#REF!</v>
      </c>
      <c r="HJ2626" s="9" t="e">
        <f t="shared" ca="1" si="246"/>
        <v>#REF!</v>
      </c>
      <c r="HK2626" s="9" t="e">
        <f t="shared" ca="1" si="247"/>
        <v>#REF!</v>
      </c>
      <c r="HL2626" s="9" t="e">
        <f t="shared" ca="1" si="248"/>
        <v>#REF!</v>
      </c>
      <c r="HM2626" s="9" t="e">
        <f t="shared" ca="1" si="249"/>
        <v>#REF!</v>
      </c>
      <c r="HN2626" s="9" t="e">
        <f ca="1">SQRT($GS2626*(1-$GS2626/Controls!$D$15))</f>
        <v>#REF!</v>
      </c>
      <c r="HO2626" s="9" t="e">
        <f t="shared" ca="1" si="250"/>
        <v>#REF!</v>
      </c>
      <c r="HP2626" s="9" t="e">
        <f t="shared" ca="1" si="251"/>
        <v>#REF!</v>
      </c>
      <c r="HQ2626" s="9" t="e">
        <f ca="1">IF($GV2626=0,NA(),($GX2626*Controls!#REF!))</f>
        <v>#REF!</v>
      </c>
    </row>
    <row r="2627" spans="198:225" x14ac:dyDescent="0.25">
      <c r="GP2627" s="9" t="e">
        <f ca="1">INDIRECT(ADDRESS(ROW(),Controls!#REF!+30))</f>
        <v>#REF!</v>
      </c>
      <c r="GQ2627" s="9" t="e">
        <f ca="1">INDIRECT(ADDRESS(ROW(),Controls!#REF!+45))</f>
        <v>#REF!</v>
      </c>
      <c r="GR2627" s="9" t="e">
        <f ca="1">INDIRECT(ADDRESS(ROW(),Controls!#REF!+60))</f>
        <v>#REF!</v>
      </c>
      <c r="GS2627" s="9" t="e">
        <f ca="1">INDIRECT(ADDRESS(ROW(),Controls!#REF!+75))</f>
        <v>#REF!</v>
      </c>
      <c r="GT2627" s="9" t="e">
        <f ca="1">INDIRECT(ADDRESS(ROW(),Controls!#REF!+90))</f>
        <v>#REF!</v>
      </c>
      <c r="GU2627" s="9" t="e">
        <f ca="1">INDIRECT(ADDRESS(ROW(),Controls!#REF!+105))</f>
        <v>#REF!</v>
      </c>
      <c r="GV2627" s="9" t="e">
        <f ca="1">INDIRECT(ADDRESS(ROW(),Controls!#REF!+120))</f>
        <v>#REF!</v>
      </c>
      <c r="GW2627" s="9" t="e">
        <f ca="1">INDIRECT(ADDRESS(ROW(),Controls!#REF!+15))</f>
        <v>#REF!</v>
      </c>
      <c r="GX2627" s="9" t="e">
        <f ca="1">INDIRECT(ADDRESS(ROW(),Controls!#REF!+135))</f>
        <v>#REF!</v>
      </c>
      <c r="HJ2627" s="9" t="e">
        <f t="shared" ca="1" si="246"/>
        <v>#REF!</v>
      </c>
      <c r="HK2627" s="9" t="e">
        <f t="shared" ca="1" si="247"/>
        <v>#REF!</v>
      </c>
      <c r="HL2627" s="9" t="e">
        <f t="shared" ca="1" si="248"/>
        <v>#REF!</v>
      </c>
      <c r="HM2627" s="9" t="e">
        <f t="shared" ca="1" si="249"/>
        <v>#REF!</v>
      </c>
      <c r="HN2627" s="9" t="e">
        <f ca="1">SQRT($GS2627*(1-$GS2627/Controls!$D$15))</f>
        <v>#REF!</v>
      </c>
      <c r="HO2627" s="9" t="e">
        <f t="shared" ca="1" si="250"/>
        <v>#REF!</v>
      </c>
      <c r="HP2627" s="9" t="e">
        <f t="shared" ca="1" si="251"/>
        <v>#REF!</v>
      </c>
      <c r="HQ2627" s="9" t="e">
        <f ca="1">IF($GV2627=0,NA(),($GX2627*Controls!#REF!))</f>
        <v>#REF!</v>
      </c>
    </row>
    <row r="2628" spans="198:225" x14ac:dyDescent="0.25">
      <c r="GP2628" s="9" t="e">
        <f ca="1">INDIRECT(ADDRESS(ROW(),Controls!#REF!+30))</f>
        <v>#REF!</v>
      </c>
      <c r="GQ2628" s="9" t="e">
        <f ca="1">INDIRECT(ADDRESS(ROW(),Controls!#REF!+45))</f>
        <v>#REF!</v>
      </c>
      <c r="GR2628" s="9" t="e">
        <f ca="1">INDIRECT(ADDRESS(ROW(),Controls!#REF!+60))</f>
        <v>#REF!</v>
      </c>
      <c r="GS2628" s="9" t="e">
        <f ca="1">INDIRECT(ADDRESS(ROW(),Controls!#REF!+75))</f>
        <v>#REF!</v>
      </c>
      <c r="GT2628" s="9" t="e">
        <f ca="1">INDIRECT(ADDRESS(ROW(),Controls!#REF!+90))</f>
        <v>#REF!</v>
      </c>
      <c r="GU2628" s="9" t="e">
        <f ca="1">INDIRECT(ADDRESS(ROW(),Controls!#REF!+105))</f>
        <v>#REF!</v>
      </c>
      <c r="GV2628" s="9" t="e">
        <f ca="1">INDIRECT(ADDRESS(ROW(),Controls!#REF!+120))</f>
        <v>#REF!</v>
      </c>
      <c r="GW2628" s="9" t="e">
        <f ca="1">INDIRECT(ADDRESS(ROW(),Controls!#REF!+15))</f>
        <v>#REF!</v>
      </c>
      <c r="GX2628" s="9" t="e">
        <f ca="1">INDIRECT(ADDRESS(ROW(),Controls!#REF!+135))</f>
        <v>#REF!</v>
      </c>
      <c r="HJ2628" s="9" t="e">
        <f t="shared" ca="1" si="246"/>
        <v>#REF!</v>
      </c>
      <c r="HK2628" s="9" t="e">
        <f t="shared" ca="1" si="247"/>
        <v>#REF!</v>
      </c>
      <c r="HL2628" s="9" t="e">
        <f t="shared" ca="1" si="248"/>
        <v>#REF!</v>
      </c>
      <c r="HM2628" s="9" t="e">
        <f t="shared" ca="1" si="249"/>
        <v>#REF!</v>
      </c>
      <c r="HN2628" s="9" t="e">
        <f ca="1">SQRT($GS2628*(1-$GS2628/Controls!$D$15))</f>
        <v>#REF!</v>
      </c>
      <c r="HO2628" s="9" t="e">
        <f t="shared" ca="1" si="250"/>
        <v>#REF!</v>
      </c>
      <c r="HP2628" s="9" t="e">
        <f t="shared" ca="1" si="251"/>
        <v>#REF!</v>
      </c>
      <c r="HQ2628" s="9" t="e">
        <f ca="1">IF($GV2628=0,NA(),($GX2628*Controls!#REF!))</f>
        <v>#REF!</v>
      </c>
    </row>
    <row r="2629" spans="198:225" x14ac:dyDescent="0.25">
      <c r="GP2629" s="9" t="e">
        <f ca="1">INDIRECT(ADDRESS(ROW(),Controls!#REF!+30))</f>
        <v>#REF!</v>
      </c>
      <c r="GQ2629" s="9" t="e">
        <f ca="1">INDIRECT(ADDRESS(ROW(),Controls!#REF!+45))</f>
        <v>#REF!</v>
      </c>
      <c r="GR2629" s="9" t="e">
        <f ca="1">INDIRECT(ADDRESS(ROW(),Controls!#REF!+60))</f>
        <v>#REF!</v>
      </c>
      <c r="GS2629" s="9" t="e">
        <f ca="1">INDIRECT(ADDRESS(ROW(),Controls!#REF!+75))</f>
        <v>#REF!</v>
      </c>
      <c r="GT2629" s="9" t="e">
        <f ca="1">INDIRECT(ADDRESS(ROW(),Controls!#REF!+90))</f>
        <v>#REF!</v>
      </c>
      <c r="GU2629" s="9" t="e">
        <f ca="1">INDIRECT(ADDRESS(ROW(),Controls!#REF!+105))</f>
        <v>#REF!</v>
      </c>
      <c r="GV2629" s="9" t="e">
        <f ca="1">INDIRECT(ADDRESS(ROW(),Controls!#REF!+120))</f>
        <v>#REF!</v>
      </c>
      <c r="GW2629" s="9" t="e">
        <f ca="1">INDIRECT(ADDRESS(ROW(),Controls!#REF!+15))</f>
        <v>#REF!</v>
      </c>
      <c r="GX2629" s="9" t="e">
        <f ca="1">INDIRECT(ADDRESS(ROW(),Controls!#REF!+135))</f>
        <v>#REF!</v>
      </c>
      <c r="HJ2629" s="9" t="e">
        <f t="shared" ca="1" si="246"/>
        <v>#REF!</v>
      </c>
      <c r="HK2629" s="9" t="e">
        <f t="shared" ca="1" si="247"/>
        <v>#REF!</v>
      </c>
      <c r="HL2629" s="9" t="e">
        <f t="shared" ca="1" si="248"/>
        <v>#REF!</v>
      </c>
      <c r="HM2629" s="9" t="e">
        <f t="shared" ca="1" si="249"/>
        <v>#REF!</v>
      </c>
      <c r="HN2629" s="9" t="e">
        <f ca="1">SQRT($GS2629*(1-$GS2629/Controls!$D$15))</f>
        <v>#REF!</v>
      </c>
      <c r="HO2629" s="9" t="e">
        <f t="shared" ca="1" si="250"/>
        <v>#REF!</v>
      </c>
      <c r="HP2629" s="9" t="e">
        <f t="shared" ca="1" si="251"/>
        <v>#REF!</v>
      </c>
      <c r="HQ2629" s="9" t="e">
        <f ca="1">IF($GV2629=0,NA(),($GX2629*Controls!#REF!))</f>
        <v>#REF!</v>
      </c>
    </row>
    <row r="2630" spans="198:225" x14ac:dyDescent="0.25">
      <c r="GP2630" s="9" t="e">
        <f ca="1">INDIRECT(ADDRESS(ROW(),Controls!#REF!+30))</f>
        <v>#REF!</v>
      </c>
      <c r="GQ2630" s="9" t="e">
        <f ca="1">INDIRECT(ADDRESS(ROW(),Controls!#REF!+45))</f>
        <v>#REF!</v>
      </c>
      <c r="GR2630" s="9" t="e">
        <f ca="1">INDIRECT(ADDRESS(ROW(),Controls!#REF!+60))</f>
        <v>#REF!</v>
      </c>
      <c r="GS2630" s="9" t="e">
        <f ca="1">INDIRECT(ADDRESS(ROW(),Controls!#REF!+75))</f>
        <v>#REF!</v>
      </c>
      <c r="GT2630" s="9" t="e">
        <f ca="1">INDIRECT(ADDRESS(ROW(),Controls!#REF!+90))</f>
        <v>#REF!</v>
      </c>
      <c r="GU2630" s="9" t="e">
        <f ca="1">INDIRECT(ADDRESS(ROW(),Controls!#REF!+105))</f>
        <v>#REF!</v>
      </c>
      <c r="GV2630" s="9" t="e">
        <f ca="1">INDIRECT(ADDRESS(ROW(),Controls!#REF!+120))</f>
        <v>#REF!</v>
      </c>
      <c r="GW2630" s="9" t="e">
        <f ca="1">INDIRECT(ADDRESS(ROW(),Controls!#REF!+15))</f>
        <v>#REF!</v>
      </c>
      <c r="GX2630" s="9" t="e">
        <f ca="1">INDIRECT(ADDRESS(ROW(),Controls!#REF!+135))</f>
        <v>#REF!</v>
      </c>
      <c r="HJ2630" s="9" t="e">
        <f t="shared" ca="1" si="246"/>
        <v>#REF!</v>
      </c>
      <c r="HK2630" s="9" t="e">
        <f t="shared" ca="1" si="247"/>
        <v>#REF!</v>
      </c>
      <c r="HL2630" s="9" t="e">
        <f t="shared" ca="1" si="248"/>
        <v>#REF!</v>
      </c>
      <c r="HM2630" s="9" t="e">
        <f t="shared" ca="1" si="249"/>
        <v>#REF!</v>
      </c>
      <c r="HN2630" s="9" t="e">
        <f ca="1">SQRT($GS2630*(1-$GS2630/Controls!$D$15))</f>
        <v>#REF!</v>
      </c>
      <c r="HO2630" s="9" t="e">
        <f t="shared" ca="1" si="250"/>
        <v>#REF!</v>
      </c>
      <c r="HP2630" s="9" t="e">
        <f t="shared" ca="1" si="251"/>
        <v>#REF!</v>
      </c>
      <c r="HQ2630" s="9" t="e">
        <f ca="1">IF($GV2630=0,NA(),($GX2630*Controls!#REF!))</f>
        <v>#REF!</v>
      </c>
    </row>
    <row r="2631" spans="198:225" x14ac:dyDescent="0.25">
      <c r="GP2631" s="9" t="e">
        <f ca="1">INDIRECT(ADDRESS(ROW(),Controls!#REF!+30))</f>
        <v>#REF!</v>
      </c>
      <c r="GQ2631" s="9" t="e">
        <f ca="1">INDIRECT(ADDRESS(ROW(),Controls!#REF!+45))</f>
        <v>#REF!</v>
      </c>
      <c r="GR2631" s="9" t="e">
        <f ca="1">INDIRECT(ADDRESS(ROW(),Controls!#REF!+60))</f>
        <v>#REF!</v>
      </c>
      <c r="GS2631" s="9" t="e">
        <f ca="1">INDIRECT(ADDRESS(ROW(),Controls!#REF!+75))</f>
        <v>#REF!</v>
      </c>
      <c r="GT2631" s="9" t="e">
        <f ca="1">INDIRECT(ADDRESS(ROW(),Controls!#REF!+90))</f>
        <v>#REF!</v>
      </c>
      <c r="GU2631" s="9" t="e">
        <f ca="1">INDIRECT(ADDRESS(ROW(),Controls!#REF!+105))</f>
        <v>#REF!</v>
      </c>
      <c r="GV2631" s="9" t="e">
        <f ca="1">INDIRECT(ADDRESS(ROW(),Controls!#REF!+120))</f>
        <v>#REF!</v>
      </c>
      <c r="GW2631" s="9" t="e">
        <f ca="1">INDIRECT(ADDRESS(ROW(),Controls!#REF!+15))</f>
        <v>#REF!</v>
      </c>
      <c r="GX2631" s="9" t="e">
        <f ca="1">INDIRECT(ADDRESS(ROW(),Controls!#REF!+135))</f>
        <v>#REF!</v>
      </c>
      <c r="HJ2631" s="9" t="e">
        <f t="shared" ca="1" si="246"/>
        <v>#REF!</v>
      </c>
      <c r="HK2631" s="9" t="e">
        <f t="shared" ca="1" si="247"/>
        <v>#REF!</v>
      </c>
      <c r="HL2631" s="9" t="e">
        <f t="shared" ca="1" si="248"/>
        <v>#REF!</v>
      </c>
      <c r="HM2631" s="9" t="e">
        <f t="shared" ca="1" si="249"/>
        <v>#REF!</v>
      </c>
      <c r="HN2631" s="9" t="e">
        <f ca="1">SQRT($GS2631*(1-$GS2631/Controls!$D$15))</f>
        <v>#REF!</v>
      </c>
      <c r="HO2631" s="9" t="e">
        <f t="shared" ca="1" si="250"/>
        <v>#REF!</v>
      </c>
      <c r="HP2631" s="9" t="e">
        <f t="shared" ca="1" si="251"/>
        <v>#REF!</v>
      </c>
      <c r="HQ2631" s="9" t="e">
        <f ca="1">IF($GV2631=0,NA(),($GX2631*Controls!#REF!))</f>
        <v>#REF!</v>
      </c>
    </row>
    <row r="2632" spans="198:225" x14ac:dyDescent="0.25">
      <c r="GP2632" s="9" t="e">
        <f ca="1">INDIRECT(ADDRESS(ROW(),Controls!#REF!+30))</f>
        <v>#REF!</v>
      </c>
      <c r="GQ2632" s="9" t="e">
        <f ca="1">INDIRECT(ADDRESS(ROW(),Controls!#REF!+45))</f>
        <v>#REF!</v>
      </c>
      <c r="GR2632" s="9" t="e">
        <f ca="1">INDIRECT(ADDRESS(ROW(),Controls!#REF!+60))</f>
        <v>#REF!</v>
      </c>
      <c r="GS2632" s="9" t="e">
        <f ca="1">INDIRECT(ADDRESS(ROW(),Controls!#REF!+75))</f>
        <v>#REF!</v>
      </c>
      <c r="GT2632" s="9" t="e">
        <f ca="1">INDIRECT(ADDRESS(ROW(),Controls!#REF!+90))</f>
        <v>#REF!</v>
      </c>
      <c r="GU2632" s="9" t="e">
        <f ca="1">INDIRECT(ADDRESS(ROW(),Controls!#REF!+105))</f>
        <v>#REF!</v>
      </c>
      <c r="GV2632" s="9" t="e">
        <f ca="1">INDIRECT(ADDRESS(ROW(),Controls!#REF!+120))</f>
        <v>#REF!</v>
      </c>
      <c r="GW2632" s="9" t="e">
        <f ca="1">INDIRECT(ADDRESS(ROW(),Controls!#REF!+15))</f>
        <v>#REF!</v>
      </c>
      <c r="GX2632" s="9" t="e">
        <f ca="1">INDIRECT(ADDRESS(ROW(),Controls!#REF!+135))</f>
        <v>#REF!</v>
      </c>
      <c r="HJ2632" s="9" t="e">
        <f t="shared" ca="1" si="246"/>
        <v>#REF!</v>
      </c>
      <c r="HK2632" s="9" t="e">
        <f t="shared" ca="1" si="247"/>
        <v>#REF!</v>
      </c>
      <c r="HL2632" s="9" t="e">
        <f t="shared" ca="1" si="248"/>
        <v>#REF!</v>
      </c>
      <c r="HM2632" s="9" t="e">
        <f t="shared" ca="1" si="249"/>
        <v>#REF!</v>
      </c>
      <c r="HN2632" s="9" t="e">
        <f ca="1">SQRT($GS2632*(1-$GS2632/Controls!$D$15))</f>
        <v>#REF!</v>
      </c>
      <c r="HO2632" s="9" t="e">
        <f t="shared" ca="1" si="250"/>
        <v>#REF!</v>
      </c>
      <c r="HP2632" s="9" t="e">
        <f t="shared" ca="1" si="251"/>
        <v>#REF!</v>
      </c>
      <c r="HQ2632" s="9" t="e">
        <f ca="1">IF($GV2632=0,NA(),($GX2632*Controls!#REF!))</f>
        <v>#REF!</v>
      </c>
    </row>
    <row r="2633" spans="198:225" x14ac:dyDescent="0.25">
      <c r="GP2633" s="9" t="e">
        <f ca="1">INDIRECT(ADDRESS(ROW(),Controls!#REF!+30))</f>
        <v>#REF!</v>
      </c>
      <c r="GQ2633" s="9" t="e">
        <f ca="1">INDIRECT(ADDRESS(ROW(),Controls!#REF!+45))</f>
        <v>#REF!</v>
      </c>
      <c r="GR2633" s="9" t="e">
        <f ca="1">INDIRECT(ADDRESS(ROW(),Controls!#REF!+60))</f>
        <v>#REF!</v>
      </c>
      <c r="GS2633" s="9" t="e">
        <f ca="1">INDIRECT(ADDRESS(ROW(),Controls!#REF!+75))</f>
        <v>#REF!</v>
      </c>
      <c r="GT2633" s="9" t="e">
        <f ca="1">INDIRECT(ADDRESS(ROW(),Controls!#REF!+90))</f>
        <v>#REF!</v>
      </c>
      <c r="GU2633" s="9" t="e">
        <f ca="1">INDIRECT(ADDRESS(ROW(),Controls!#REF!+105))</f>
        <v>#REF!</v>
      </c>
      <c r="GV2633" s="9" t="e">
        <f ca="1">INDIRECT(ADDRESS(ROW(),Controls!#REF!+120))</f>
        <v>#REF!</v>
      </c>
      <c r="GW2633" s="9" t="e">
        <f ca="1">INDIRECT(ADDRESS(ROW(),Controls!#REF!+15))</f>
        <v>#REF!</v>
      </c>
      <c r="GX2633" s="9" t="e">
        <f ca="1">INDIRECT(ADDRESS(ROW(),Controls!#REF!+135))</f>
        <v>#REF!</v>
      </c>
      <c r="HJ2633" s="9" t="e">
        <f t="shared" ca="1" si="246"/>
        <v>#REF!</v>
      </c>
      <c r="HK2633" s="9" t="e">
        <f t="shared" ca="1" si="247"/>
        <v>#REF!</v>
      </c>
      <c r="HL2633" s="9" t="e">
        <f t="shared" ca="1" si="248"/>
        <v>#REF!</v>
      </c>
      <c r="HM2633" s="9" t="e">
        <f t="shared" ca="1" si="249"/>
        <v>#REF!</v>
      </c>
      <c r="HN2633" s="9" t="e">
        <f ca="1">SQRT($GS2633*(1-$GS2633/Controls!$D$15))</f>
        <v>#REF!</v>
      </c>
      <c r="HO2633" s="9" t="e">
        <f t="shared" ca="1" si="250"/>
        <v>#REF!</v>
      </c>
      <c r="HP2633" s="9" t="e">
        <f t="shared" ca="1" si="251"/>
        <v>#REF!</v>
      </c>
      <c r="HQ2633" s="9" t="e">
        <f ca="1">IF($GV2633=0,NA(),($GX2633*Controls!#REF!))</f>
        <v>#REF!</v>
      </c>
    </row>
    <row r="2634" spans="198:225" x14ac:dyDescent="0.25">
      <c r="GP2634" s="9" t="e">
        <f ca="1">INDIRECT(ADDRESS(ROW(),Controls!#REF!+30))</f>
        <v>#REF!</v>
      </c>
      <c r="GQ2634" s="9" t="e">
        <f ca="1">INDIRECT(ADDRESS(ROW(),Controls!#REF!+45))</f>
        <v>#REF!</v>
      </c>
      <c r="GR2634" s="9" t="e">
        <f ca="1">INDIRECT(ADDRESS(ROW(),Controls!#REF!+60))</f>
        <v>#REF!</v>
      </c>
      <c r="GS2634" s="9" t="e">
        <f ca="1">INDIRECT(ADDRESS(ROW(),Controls!#REF!+75))</f>
        <v>#REF!</v>
      </c>
      <c r="GT2634" s="9" t="e">
        <f ca="1">INDIRECT(ADDRESS(ROW(),Controls!#REF!+90))</f>
        <v>#REF!</v>
      </c>
      <c r="GU2634" s="9" t="e">
        <f ca="1">INDIRECT(ADDRESS(ROW(),Controls!#REF!+105))</f>
        <v>#REF!</v>
      </c>
      <c r="GV2634" s="9" t="e">
        <f ca="1">INDIRECT(ADDRESS(ROW(),Controls!#REF!+120))</f>
        <v>#REF!</v>
      </c>
      <c r="GW2634" s="9" t="e">
        <f ca="1">INDIRECT(ADDRESS(ROW(),Controls!#REF!+15))</f>
        <v>#REF!</v>
      </c>
      <c r="GX2634" s="9" t="e">
        <f ca="1">INDIRECT(ADDRESS(ROW(),Controls!#REF!+135))</f>
        <v>#REF!</v>
      </c>
      <c r="HJ2634" s="9" t="e">
        <f t="shared" ca="1" si="246"/>
        <v>#REF!</v>
      </c>
      <c r="HK2634" s="9" t="e">
        <f t="shared" ca="1" si="247"/>
        <v>#REF!</v>
      </c>
      <c r="HL2634" s="9" t="e">
        <f t="shared" ca="1" si="248"/>
        <v>#REF!</v>
      </c>
      <c r="HM2634" s="9" t="e">
        <f t="shared" ca="1" si="249"/>
        <v>#REF!</v>
      </c>
      <c r="HN2634" s="9" t="e">
        <f ca="1">SQRT($GS2634*(1-$GS2634/Controls!$D$15))</f>
        <v>#REF!</v>
      </c>
      <c r="HO2634" s="9" t="e">
        <f t="shared" ca="1" si="250"/>
        <v>#REF!</v>
      </c>
      <c r="HP2634" s="9" t="e">
        <f t="shared" ca="1" si="251"/>
        <v>#REF!</v>
      </c>
      <c r="HQ2634" s="9" t="e">
        <f ca="1">IF($GV2634=0,NA(),($GX2634*Controls!#REF!))</f>
        <v>#REF!</v>
      </c>
    </row>
    <row r="2635" spans="198:225" x14ac:dyDescent="0.25">
      <c r="GP2635" s="9" t="e">
        <f ca="1">INDIRECT(ADDRESS(ROW(),Controls!#REF!+30))</f>
        <v>#REF!</v>
      </c>
      <c r="GQ2635" s="9" t="e">
        <f ca="1">INDIRECT(ADDRESS(ROW(),Controls!#REF!+45))</f>
        <v>#REF!</v>
      </c>
      <c r="GR2635" s="9" t="e">
        <f ca="1">INDIRECT(ADDRESS(ROW(),Controls!#REF!+60))</f>
        <v>#REF!</v>
      </c>
      <c r="GS2635" s="9" t="e">
        <f ca="1">INDIRECT(ADDRESS(ROW(),Controls!#REF!+75))</f>
        <v>#REF!</v>
      </c>
      <c r="GT2635" s="9" t="e">
        <f ca="1">INDIRECT(ADDRESS(ROW(),Controls!#REF!+90))</f>
        <v>#REF!</v>
      </c>
      <c r="GU2635" s="9" t="e">
        <f ca="1">INDIRECT(ADDRESS(ROW(),Controls!#REF!+105))</f>
        <v>#REF!</v>
      </c>
      <c r="GV2635" s="9" t="e">
        <f ca="1">INDIRECT(ADDRESS(ROW(),Controls!#REF!+120))</f>
        <v>#REF!</v>
      </c>
      <c r="GW2635" s="9" t="e">
        <f ca="1">INDIRECT(ADDRESS(ROW(),Controls!#REF!+15))</f>
        <v>#REF!</v>
      </c>
      <c r="GX2635" s="9" t="e">
        <f ca="1">INDIRECT(ADDRESS(ROW(),Controls!#REF!+135))</f>
        <v>#REF!</v>
      </c>
      <c r="HJ2635" s="9" t="e">
        <f t="shared" ca="1" si="246"/>
        <v>#REF!</v>
      </c>
      <c r="HK2635" s="9" t="e">
        <f t="shared" ca="1" si="247"/>
        <v>#REF!</v>
      </c>
      <c r="HL2635" s="9" t="e">
        <f t="shared" ca="1" si="248"/>
        <v>#REF!</v>
      </c>
      <c r="HM2635" s="9" t="e">
        <f t="shared" ca="1" si="249"/>
        <v>#REF!</v>
      </c>
      <c r="HN2635" s="9" t="e">
        <f ca="1">SQRT($GS2635*(1-$GS2635/Controls!$D$15))</f>
        <v>#REF!</v>
      </c>
      <c r="HO2635" s="9" t="e">
        <f t="shared" ca="1" si="250"/>
        <v>#REF!</v>
      </c>
      <c r="HP2635" s="9" t="e">
        <f t="shared" ca="1" si="251"/>
        <v>#REF!</v>
      </c>
      <c r="HQ2635" s="9" t="e">
        <f ca="1">IF($GV2635=0,NA(),($GX2635*Controls!#REF!))</f>
        <v>#REF!</v>
      </c>
    </row>
    <row r="2636" spans="198:225" x14ac:dyDescent="0.25">
      <c r="GP2636" s="9" t="e">
        <f ca="1">INDIRECT(ADDRESS(ROW(),Controls!#REF!+30))</f>
        <v>#REF!</v>
      </c>
      <c r="GQ2636" s="9" t="e">
        <f ca="1">INDIRECT(ADDRESS(ROW(),Controls!#REF!+45))</f>
        <v>#REF!</v>
      </c>
      <c r="GR2636" s="9" t="e">
        <f ca="1">INDIRECT(ADDRESS(ROW(),Controls!#REF!+60))</f>
        <v>#REF!</v>
      </c>
      <c r="GS2636" s="9" t="e">
        <f ca="1">INDIRECT(ADDRESS(ROW(),Controls!#REF!+75))</f>
        <v>#REF!</v>
      </c>
      <c r="GT2636" s="9" t="e">
        <f ca="1">INDIRECT(ADDRESS(ROW(),Controls!#REF!+90))</f>
        <v>#REF!</v>
      </c>
      <c r="GU2636" s="9" t="e">
        <f ca="1">INDIRECT(ADDRESS(ROW(),Controls!#REF!+105))</f>
        <v>#REF!</v>
      </c>
      <c r="GV2636" s="9" t="e">
        <f ca="1">INDIRECT(ADDRESS(ROW(),Controls!#REF!+120))</f>
        <v>#REF!</v>
      </c>
      <c r="GW2636" s="9" t="e">
        <f ca="1">INDIRECT(ADDRESS(ROW(),Controls!#REF!+15))</f>
        <v>#REF!</v>
      </c>
      <c r="GX2636" s="9" t="e">
        <f ca="1">INDIRECT(ADDRESS(ROW(),Controls!#REF!+135))</f>
        <v>#REF!</v>
      </c>
      <c r="HJ2636" s="9" t="e">
        <f t="shared" ca="1" si="246"/>
        <v>#REF!</v>
      </c>
      <c r="HK2636" s="9" t="e">
        <f t="shared" ca="1" si="247"/>
        <v>#REF!</v>
      </c>
      <c r="HL2636" s="9" t="e">
        <f t="shared" ca="1" si="248"/>
        <v>#REF!</v>
      </c>
      <c r="HM2636" s="9" t="e">
        <f t="shared" ca="1" si="249"/>
        <v>#REF!</v>
      </c>
      <c r="HN2636" s="9" t="e">
        <f ca="1">SQRT($GS2636*(1-$GS2636/Controls!$D$15))</f>
        <v>#REF!</v>
      </c>
      <c r="HO2636" s="9" t="e">
        <f t="shared" ca="1" si="250"/>
        <v>#REF!</v>
      </c>
      <c r="HP2636" s="9" t="e">
        <f t="shared" ca="1" si="251"/>
        <v>#REF!</v>
      </c>
      <c r="HQ2636" s="9" t="e">
        <f ca="1">IF($GV2636=0,NA(),($GX2636*Controls!#REF!))</f>
        <v>#REF!</v>
      </c>
    </row>
    <row r="2637" spans="198:225" x14ac:dyDescent="0.25">
      <c r="GP2637" s="9" t="e">
        <f ca="1">INDIRECT(ADDRESS(ROW(),Controls!#REF!+30))</f>
        <v>#REF!</v>
      </c>
      <c r="GQ2637" s="9" t="e">
        <f ca="1">INDIRECT(ADDRESS(ROW(),Controls!#REF!+45))</f>
        <v>#REF!</v>
      </c>
      <c r="GR2637" s="9" t="e">
        <f ca="1">INDIRECT(ADDRESS(ROW(),Controls!#REF!+60))</f>
        <v>#REF!</v>
      </c>
      <c r="GS2637" s="9" t="e">
        <f ca="1">INDIRECT(ADDRESS(ROW(),Controls!#REF!+75))</f>
        <v>#REF!</v>
      </c>
      <c r="GT2637" s="9" t="e">
        <f ca="1">INDIRECT(ADDRESS(ROW(),Controls!#REF!+90))</f>
        <v>#REF!</v>
      </c>
      <c r="GU2637" s="9" t="e">
        <f ca="1">INDIRECT(ADDRESS(ROW(),Controls!#REF!+105))</f>
        <v>#REF!</v>
      </c>
      <c r="GV2637" s="9" t="e">
        <f ca="1">INDIRECT(ADDRESS(ROW(),Controls!#REF!+120))</f>
        <v>#REF!</v>
      </c>
      <c r="GW2637" s="9" t="e">
        <f ca="1">INDIRECT(ADDRESS(ROW(),Controls!#REF!+15))</f>
        <v>#REF!</v>
      </c>
      <c r="GX2637" s="9" t="e">
        <f ca="1">INDIRECT(ADDRESS(ROW(),Controls!#REF!+135))</f>
        <v>#REF!</v>
      </c>
      <c r="HJ2637" s="9" t="e">
        <f t="shared" ca="1" si="246"/>
        <v>#REF!</v>
      </c>
      <c r="HK2637" s="9" t="e">
        <f t="shared" ca="1" si="247"/>
        <v>#REF!</v>
      </c>
      <c r="HL2637" s="9" t="e">
        <f t="shared" ca="1" si="248"/>
        <v>#REF!</v>
      </c>
      <c r="HM2637" s="9" t="e">
        <f t="shared" ca="1" si="249"/>
        <v>#REF!</v>
      </c>
      <c r="HN2637" s="9" t="e">
        <f ca="1">SQRT($GS2637*(1-$GS2637/Controls!$D$15))</f>
        <v>#REF!</v>
      </c>
      <c r="HO2637" s="9" t="e">
        <f t="shared" ca="1" si="250"/>
        <v>#REF!</v>
      </c>
      <c r="HP2637" s="9" t="e">
        <f t="shared" ca="1" si="251"/>
        <v>#REF!</v>
      </c>
      <c r="HQ2637" s="9" t="e">
        <f ca="1">IF($GV2637=0,NA(),($GX2637*Controls!#REF!))</f>
        <v>#REF!</v>
      </c>
    </row>
    <row r="2638" spans="198:225" x14ac:dyDescent="0.25">
      <c r="GP2638" s="9" t="e">
        <f ca="1">INDIRECT(ADDRESS(ROW(),Controls!#REF!+30))</f>
        <v>#REF!</v>
      </c>
      <c r="GQ2638" s="9" t="e">
        <f ca="1">INDIRECT(ADDRESS(ROW(),Controls!#REF!+45))</f>
        <v>#REF!</v>
      </c>
      <c r="GR2638" s="9" t="e">
        <f ca="1">INDIRECT(ADDRESS(ROW(),Controls!#REF!+60))</f>
        <v>#REF!</v>
      </c>
      <c r="GS2638" s="9" t="e">
        <f ca="1">INDIRECT(ADDRESS(ROW(),Controls!#REF!+75))</f>
        <v>#REF!</v>
      </c>
      <c r="GT2638" s="9" t="e">
        <f ca="1">INDIRECT(ADDRESS(ROW(),Controls!#REF!+90))</f>
        <v>#REF!</v>
      </c>
      <c r="GU2638" s="9" t="e">
        <f ca="1">INDIRECT(ADDRESS(ROW(),Controls!#REF!+105))</f>
        <v>#REF!</v>
      </c>
      <c r="GV2638" s="9" t="e">
        <f ca="1">INDIRECT(ADDRESS(ROW(),Controls!#REF!+120))</f>
        <v>#REF!</v>
      </c>
      <c r="GW2638" s="9" t="e">
        <f ca="1">INDIRECT(ADDRESS(ROW(),Controls!#REF!+15))</f>
        <v>#REF!</v>
      </c>
      <c r="GX2638" s="9" t="e">
        <f ca="1">INDIRECT(ADDRESS(ROW(),Controls!#REF!+135))</f>
        <v>#REF!</v>
      </c>
      <c r="HJ2638" s="9" t="e">
        <f t="shared" ca="1" si="246"/>
        <v>#REF!</v>
      </c>
      <c r="HK2638" s="9" t="e">
        <f t="shared" ca="1" si="247"/>
        <v>#REF!</v>
      </c>
      <c r="HL2638" s="9" t="e">
        <f t="shared" ca="1" si="248"/>
        <v>#REF!</v>
      </c>
      <c r="HM2638" s="9" t="e">
        <f t="shared" ca="1" si="249"/>
        <v>#REF!</v>
      </c>
      <c r="HN2638" s="9" t="e">
        <f ca="1">SQRT($GS2638*(1-$GS2638/Controls!$D$15))</f>
        <v>#REF!</v>
      </c>
      <c r="HO2638" s="9" t="e">
        <f t="shared" ca="1" si="250"/>
        <v>#REF!</v>
      </c>
      <c r="HP2638" s="9" t="e">
        <f t="shared" ca="1" si="251"/>
        <v>#REF!</v>
      </c>
      <c r="HQ2638" s="9" t="e">
        <f ca="1">IF($GV2638=0,NA(),($GX2638*Controls!#REF!))</f>
        <v>#REF!</v>
      </c>
    </row>
    <row r="2639" spans="198:225" x14ac:dyDescent="0.25">
      <c r="GP2639" s="9" t="e">
        <f ca="1">INDIRECT(ADDRESS(ROW(),Controls!#REF!+30))</f>
        <v>#REF!</v>
      </c>
      <c r="GQ2639" s="9" t="e">
        <f ca="1">INDIRECT(ADDRESS(ROW(),Controls!#REF!+45))</f>
        <v>#REF!</v>
      </c>
      <c r="GR2639" s="9" t="e">
        <f ca="1">INDIRECT(ADDRESS(ROW(),Controls!#REF!+60))</f>
        <v>#REF!</v>
      </c>
      <c r="GS2639" s="9" t="e">
        <f ca="1">INDIRECT(ADDRESS(ROW(),Controls!#REF!+75))</f>
        <v>#REF!</v>
      </c>
      <c r="GT2639" s="9" t="e">
        <f ca="1">INDIRECT(ADDRESS(ROW(),Controls!#REF!+90))</f>
        <v>#REF!</v>
      </c>
      <c r="GU2639" s="9" t="e">
        <f ca="1">INDIRECT(ADDRESS(ROW(),Controls!#REF!+105))</f>
        <v>#REF!</v>
      </c>
      <c r="GV2639" s="9" t="e">
        <f ca="1">INDIRECT(ADDRESS(ROW(),Controls!#REF!+120))</f>
        <v>#REF!</v>
      </c>
      <c r="GW2639" s="9" t="e">
        <f ca="1">INDIRECT(ADDRESS(ROW(),Controls!#REF!+15))</f>
        <v>#REF!</v>
      </c>
      <c r="GX2639" s="9" t="e">
        <f ca="1">INDIRECT(ADDRESS(ROW(),Controls!#REF!+135))</f>
        <v>#REF!</v>
      </c>
      <c r="HJ2639" s="9" t="e">
        <f t="shared" ca="1" si="246"/>
        <v>#REF!</v>
      </c>
      <c r="HK2639" s="9" t="e">
        <f t="shared" ca="1" si="247"/>
        <v>#REF!</v>
      </c>
      <c r="HL2639" s="9" t="e">
        <f t="shared" ca="1" si="248"/>
        <v>#REF!</v>
      </c>
      <c r="HM2639" s="9" t="e">
        <f t="shared" ca="1" si="249"/>
        <v>#REF!</v>
      </c>
      <c r="HN2639" s="9" t="e">
        <f ca="1">SQRT($GS2639*(1-$GS2639/Controls!$D$15))</f>
        <v>#REF!</v>
      </c>
      <c r="HO2639" s="9" t="e">
        <f t="shared" ca="1" si="250"/>
        <v>#REF!</v>
      </c>
      <c r="HP2639" s="9" t="e">
        <f t="shared" ca="1" si="251"/>
        <v>#REF!</v>
      </c>
      <c r="HQ2639" s="9" t="e">
        <f ca="1">IF($GV2639=0,NA(),($GX2639*Controls!#REF!))</f>
        <v>#REF!</v>
      </c>
    </row>
    <row r="2640" spans="198:225" x14ac:dyDescent="0.25">
      <c r="GP2640" s="9" t="e">
        <f ca="1">INDIRECT(ADDRESS(ROW(),Controls!#REF!+30))</f>
        <v>#REF!</v>
      </c>
      <c r="GQ2640" s="9" t="e">
        <f ca="1">INDIRECT(ADDRESS(ROW(),Controls!#REF!+45))</f>
        <v>#REF!</v>
      </c>
      <c r="GR2640" s="9" t="e">
        <f ca="1">INDIRECT(ADDRESS(ROW(),Controls!#REF!+60))</f>
        <v>#REF!</v>
      </c>
      <c r="GS2640" s="9" t="e">
        <f ca="1">INDIRECT(ADDRESS(ROW(),Controls!#REF!+75))</f>
        <v>#REF!</v>
      </c>
      <c r="GT2640" s="9" t="e">
        <f ca="1">INDIRECT(ADDRESS(ROW(),Controls!#REF!+90))</f>
        <v>#REF!</v>
      </c>
      <c r="GU2640" s="9" t="e">
        <f ca="1">INDIRECT(ADDRESS(ROW(),Controls!#REF!+105))</f>
        <v>#REF!</v>
      </c>
      <c r="GV2640" s="9" t="e">
        <f ca="1">INDIRECT(ADDRESS(ROW(),Controls!#REF!+120))</f>
        <v>#REF!</v>
      </c>
      <c r="GW2640" s="9" t="e">
        <f ca="1">INDIRECT(ADDRESS(ROW(),Controls!#REF!+15))</f>
        <v>#REF!</v>
      </c>
      <c r="GX2640" s="9" t="e">
        <f ca="1">INDIRECT(ADDRESS(ROW(),Controls!#REF!+135))</f>
        <v>#REF!</v>
      </c>
      <c r="HJ2640" s="9" t="e">
        <f t="shared" ca="1" si="246"/>
        <v>#REF!</v>
      </c>
      <c r="HK2640" s="9" t="e">
        <f t="shared" ca="1" si="247"/>
        <v>#REF!</v>
      </c>
      <c r="HL2640" s="9" t="e">
        <f t="shared" ca="1" si="248"/>
        <v>#REF!</v>
      </c>
      <c r="HM2640" s="9" t="e">
        <f t="shared" ca="1" si="249"/>
        <v>#REF!</v>
      </c>
      <c r="HN2640" s="9" t="e">
        <f ca="1">SQRT($GS2640*(1-$GS2640/Controls!$D$15))</f>
        <v>#REF!</v>
      </c>
      <c r="HO2640" s="9" t="e">
        <f t="shared" ca="1" si="250"/>
        <v>#REF!</v>
      </c>
      <c r="HP2640" s="9" t="e">
        <f t="shared" ca="1" si="251"/>
        <v>#REF!</v>
      </c>
      <c r="HQ2640" s="9" t="e">
        <f ca="1">IF($GV2640=0,NA(),($GX2640*Controls!#REF!))</f>
        <v>#REF!</v>
      </c>
    </row>
    <row r="2641" spans="198:225" x14ac:dyDescent="0.25">
      <c r="GP2641" s="9" t="e">
        <f ca="1">INDIRECT(ADDRESS(ROW(),Controls!#REF!+30))</f>
        <v>#REF!</v>
      </c>
      <c r="GQ2641" s="9" t="e">
        <f ca="1">INDIRECT(ADDRESS(ROW(),Controls!#REF!+45))</f>
        <v>#REF!</v>
      </c>
      <c r="GR2641" s="9" t="e">
        <f ca="1">INDIRECT(ADDRESS(ROW(),Controls!#REF!+60))</f>
        <v>#REF!</v>
      </c>
      <c r="GS2641" s="9" t="e">
        <f ca="1">INDIRECT(ADDRESS(ROW(),Controls!#REF!+75))</f>
        <v>#REF!</v>
      </c>
      <c r="GT2641" s="9" t="e">
        <f ca="1">INDIRECT(ADDRESS(ROW(),Controls!#REF!+90))</f>
        <v>#REF!</v>
      </c>
      <c r="GU2641" s="9" t="e">
        <f ca="1">INDIRECT(ADDRESS(ROW(),Controls!#REF!+105))</f>
        <v>#REF!</v>
      </c>
      <c r="GV2641" s="9" t="e">
        <f ca="1">INDIRECT(ADDRESS(ROW(),Controls!#REF!+120))</f>
        <v>#REF!</v>
      </c>
      <c r="GW2641" s="9" t="e">
        <f ca="1">INDIRECT(ADDRESS(ROW(),Controls!#REF!+15))</f>
        <v>#REF!</v>
      </c>
      <c r="GX2641" s="9" t="e">
        <f ca="1">INDIRECT(ADDRESS(ROW(),Controls!#REF!+135))</f>
        <v>#REF!</v>
      </c>
      <c r="HJ2641" s="9" t="e">
        <f t="shared" ca="1" si="246"/>
        <v>#REF!</v>
      </c>
      <c r="HK2641" s="9" t="e">
        <f t="shared" ca="1" si="247"/>
        <v>#REF!</v>
      </c>
      <c r="HL2641" s="9" t="e">
        <f t="shared" ca="1" si="248"/>
        <v>#REF!</v>
      </c>
      <c r="HM2641" s="9" t="e">
        <f t="shared" ca="1" si="249"/>
        <v>#REF!</v>
      </c>
      <c r="HN2641" s="9" t="e">
        <f ca="1">SQRT($GS2641*(1-$GS2641/Controls!$D$15))</f>
        <v>#REF!</v>
      </c>
      <c r="HO2641" s="9" t="e">
        <f t="shared" ca="1" si="250"/>
        <v>#REF!</v>
      </c>
      <c r="HP2641" s="9" t="e">
        <f t="shared" ca="1" si="251"/>
        <v>#REF!</v>
      </c>
      <c r="HQ2641" s="9" t="e">
        <f ca="1">IF($GV2641=0,NA(),($GX2641*Controls!#REF!))</f>
        <v>#REF!</v>
      </c>
    </row>
    <row r="2642" spans="198:225" x14ac:dyDescent="0.25">
      <c r="GP2642" s="9" t="e">
        <f ca="1">INDIRECT(ADDRESS(ROW(),Controls!#REF!+30))</f>
        <v>#REF!</v>
      </c>
      <c r="GQ2642" s="9" t="e">
        <f ca="1">INDIRECT(ADDRESS(ROW(),Controls!#REF!+45))</f>
        <v>#REF!</v>
      </c>
      <c r="GR2642" s="9" t="e">
        <f ca="1">INDIRECT(ADDRESS(ROW(),Controls!#REF!+60))</f>
        <v>#REF!</v>
      </c>
      <c r="GS2642" s="9" t="e">
        <f ca="1">INDIRECT(ADDRESS(ROW(),Controls!#REF!+75))</f>
        <v>#REF!</v>
      </c>
      <c r="GT2642" s="9" t="e">
        <f ca="1">INDIRECT(ADDRESS(ROW(),Controls!#REF!+90))</f>
        <v>#REF!</v>
      </c>
      <c r="GU2642" s="9" t="e">
        <f ca="1">INDIRECT(ADDRESS(ROW(),Controls!#REF!+105))</f>
        <v>#REF!</v>
      </c>
      <c r="GV2642" s="9" t="e">
        <f ca="1">INDIRECT(ADDRESS(ROW(),Controls!#REF!+120))</f>
        <v>#REF!</v>
      </c>
      <c r="GW2642" s="9" t="e">
        <f ca="1">INDIRECT(ADDRESS(ROW(),Controls!#REF!+15))</f>
        <v>#REF!</v>
      </c>
      <c r="GX2642" s="9" t="e">
        <f ca="1">INDIRECT(ADDRESS(ROW(),Controls!#REF!+135))</f>
        <v>#REF!</v>
      </c>
      <c r="HJ2642" s="9" t="e">
        <f t="shared" ca="1" si="246"/>
        <v>#REF!</v>
      </c>
      <c r="HK2642" s="9" t="e">
        <f t="shared" ca="1" si="247"/>
        <v>#REF!</v>
      </c>
      <c r="HL2642" s="9" t="e">
        <f t="shared" ca="1" si="248"/>
        <v>#REF!</v>
      </c>
      <c r="HM2642" s="9" t="e">
        <f t="shared" ca="1" si="249"/>
        <v>#REF!</v>
      </c>
      <c r="HN2642" s="9" t="e">
        <f ca="1">SQRT($GS2642*(1-$GS2642/Controls!$D$15))</f>
        <v>#REF!</v>
      </c>
      <c r="HO2642" s="9" t="e">
        <f t="shared" ca="1" si="250"/>
        <v>#REF!</v>
      </c>
      <c r="HP2642" s="9" t="e">
        <f t="shared" ca="1" si="251"/>
        <v>#REF!</v>
      </c>
      <c r="HQ2642" s="9" t="e">
        <f ca="1">IF($GV2642=0,NA(),($GX2642*Controls!#REF!))</f>
        <v>#REF!</v>
      </c>
    </row>
    <row r="2643" spans="198:225" x14ac:dyDescent="0.25">
      <c r="GP2643" s="9" t="e">
        <f ca="1">INDIRECT(ADDRESS(ROW(),Controls!#REF!+30))</f>
        <v>#REF!</v>
      </c>
      <c r="GQ2643" s="9" t="e">
        <f ca="1">INDIRECT(ADDRESS(ROW(),Controls!#REF!+45))</f>
        <v>#REF!</v>
      </c>
      <c r="GR2643" s="9" t="e">
        <f ca="1">INDIRECT(ADDRESS(ROW(),Controls!#REF!+60))</f>
        <v>#REF!</v>
      </c>
      <c r="GS2643" s="9" t="e">
        <f ca="1">INDIRECT(ADDRESS(ROW(),Controls!#REF!+75))</f>
        <v>#REF!</v>
      </c>
      <c r="GT2643" s="9" t="e">
        <f ca="1">INDIRECT(ADDRESS(ROW(),Controls!#REF!+90))</f>
        <v>#REF!</v>
      </c>
      <c r="GU2643" s="9" t="e">
        <f ca="1">INDIRECT(ADDRESS(ROW(),Controls!#REF!+105))</f>
        <v>#REF!</v>
      </c>
      <c r="GV2643" s="9" t="e">
        <f ca="1">INDIRECT(ADDRESS(ROW(),Controls!#REF!+120))</f>
        <v>#REF!</v>
      </c>
      <c r="GW2643" s="9" t="e">
        <f ca="1">INDIRECT(ADDRESS(ROW(),Controls!#REF!+15))</f>
        <v>#REF!</v>
      </c>
      <c r="GX2643" s="9" t="e">
        <f ca="1">INDIRECT(ADDRESS(ROW(),Controls!#REF!+135))</f>
        <v>#REF!</v>
      </c>
      <c r="HJ2643" s="9" t="e">
        <f t="shared" ca="1" si="246"/>
        <v>#REF!</v>
      </c>
      <c r="HK2643" s="9" t="e">
        <f t="shared" ca="1" si="247"/>
        <v>#REF!</v>
      </c>
      <c r="HL2643" s="9" t="e">
        <f t="shared" ca="1" si="248"/>
        <v>#REF!</v>
      </c>
      <c r="HM2643" s="9" t="e">
        <f t="shared" ca="1" si="249"/>
        <v>#REF!</v>
      </c>
      <c r="HN2643" s="9" t="e">
        <f ca="1">SQRT($GS2643*(1-$GS2643/Controls!$D$15))</f>
        <v>#REF!</v>
      </c>
      <c r="HO2643" s="9" t="e">
        <f t="shared" ca="1" si="250"/>
        <v>#REF!</v>
      </c>
      <c r="HP2643" s="9" t="e">
        <f t="shared" ca="1" si="251"/>
        <v>#REF!</v>
      </c>
      <c r="HQ2643" s="9" t="e">
        <f ca="1">IF($GV2643=0,NA(),($GX2643*Controls!#REF!))</f>
        <v>#REF!</v>
      </c>
    </row>
    <row r="2644" spans="198:225" x14ac:dyDescent="0.25">
      <c r="GP2644" s="9" t="e">
        <f ca="1">INDIRECT(ADDRESS(ROW(),Controls!#REF!+30))</f>
        <v>#REF!</v>
      </c>
      <c r="GQ2644" s="9" t="e">
        <f ca="1">INDIRECT(ADDRESS(ROW(),Controls!#REF!+45))</f>
        <v>#REF!</v>
      </c>
      <c r="GR2644" s="9" t="e">
        <f ca="1">INDIRECT(ADDRESS(ROW(),Controls!#REF!+60))</f>
        <v>#REF!</v>
      </c>
      <c r="GS2644" s="9" t="e">
        <f ca="1">INDIRECT(ADDRESS(ROW(),Controls!#REF!+75))</f>
        <v>#REF!</v>
      </c>
      <c r="GT2644" s="9" t="e">
        <f ca="1">INDIRECT(ADDRESS(ROW(),Controls!#REF!+90))</f>
        <v>#REF!</v>
      </c>
      <c r="GU2644" s="9" t="e">
        <f ca="1">INDIRECT(ADDRESS(ROW(),Controls!#REF!+105))</f>
        <v>#REF!</v>
      </c>
      <c r="GV2644" s="9" t="e">
        <f ca="1">INDIRECT(ADDRESS(ROW(),Controls!#REF!+120))</f>
        <v>#REF!</v>
      </c>
      <c r="GW2644" s="9" t="e">
        <f ca="1">INDIRECT(ADDRESS(ROW(),Controls!#REF!+15))</f>
        <v>#REF!</v>
      </c>
      <c r="GX2644" s="9" t="e">
        <f ca="1">INDIRECT(ADDRESS(ROW(),Controls!#REF!+135))</f>
        <v>#REF!</v>
      </c>
      <c r="HJ2644" s="9" t="e">
        <f t="shared" ca="1" si="246"/>
        <v>#REF!</v>
      </c>
      <c r="HK2644" s="9" t="e">
        <f t="shared" ca="1" si="247"/>
        <v>#REF!</v>
      </c>
      <c r="HL2644" s="9" t="e">
        <f t="shared" ca="1" si="248"/>
        <v>#REF!</v>
      </c>
      <c r="HM2644" s="9" t="e">
        <f t="shared" ca="1" si="249"/>
        <v>#REF!</v>
      </c>
      <c r="HN2644" s="9" t="e">
        <f ca="1">SQRT($GS2644*(1-$GS2644/Controls!$D$15))</f>
        <v>#REF!</v>
      </c>
      <c r="HO2644" s="9" t="e">
        <f t="shared" ca="1" si="250"/>
        <v>#REF!</v>
      </c>
      <c r="HP2644" s="9" t="e">
        <f t="shared" ca="1" si="251"/>
        <v>#REF!</v>
      </c>
      <c r="HQ2644" s="9" t="e">
        <f ca="1">IF($GV2644=0,NA(),($GX2644*Controls!#REF!))</f>
        <v>#REF!</v>
      </c>
    </row>
    <row r="2645" spans="198:225" x14ac:dyDescent="0.25">
      <c r="GP2645" s="9" t="e">
        <f ca="1">INDIRECT(ADDRESS(ROW(),Controls!#REF!+30))</f>
        <v>#REF!</v>
      </c>
      <c r="GQ2645" s="9" t="e">
        <f ca="1">INDIRECT(ADDRESS(ROW(),Controls!#REF!+45))</f>
        <v>#REF!</v>
      </c>
      <c r="GR2645" s="9" t="e">
        <f ca="1">INDIRECT(ADDRESS(ROW(),Controls!#REF!+60))</f>
        <v>#REF!</v>
      </c>
      <c r="GS2645" s="9" t="e">
        <f ca="1">INDIRECT(ADDRESS(ROW(),Controls!#REF!+75))</f>
        <v>#REF!</v>
      </c>
      <c r="GT2645" s="9" t="e">
        <f ca="1">INDIRECT(ADDRESS(ROW(),Controls!#REF!+90))</f>
        <v>#REF!</v>
      </c>
      <c r="GU2645" s="9" t="e">
        <f ca="1">INDIRECT(ADDRESS(ROW(),Controls!#REF!+105))</f>
        <v>#REF!</v>
      </c>
      <c r="GV2645" s="9" t="e">
        <f ca="1">INDIRECT(ADDRESS(ROW(),Controls!#REF!+120))</f>
        <v>#REF!</v>
      </c>
      <c r="GW2645" s="9" t="e">
        <f ca="1">INDIRECT(ADDRESS(ROW(),Controls!#REF!+15))</f>
        <v>#REF!</v>
      </c>
      <c r="GX2645" s="9" t="e">
        <f ca="1">INDIRECT(ADDRESS(ROW(),Controls!#REF!+135))</f>
        <v>#REF!</v>
      </c>
      <c r="HJ2645" s="9" t="e">
        <f t="shared" ca="1" si="246"/>
        <v>#REF!</v>
      </c>
      <c r="HK2645" s="9" t="e">
        <f t="shared" ca="1" si="247"/>
        <v>#REF!</v>
      </c>
      <c r="HL2645" s="9" t="e">
        <f t="shared" ca="1" si="248"/>
        <v>#REF!</v>
      </c>
      <c r="HM2645" s="9" t="e">
        <f t="shared" ca="1" si="249"/>
        <v>#REF!</v>
      </c>
      <c r="HN2645" s="9" t="e">
        <f ca="1">SQRT($GS2645*(1-$GS2645/Controls!$D$15))</f>
        <v>#REF!</v>
      </c>
      <c r="HO2645" s="9" t="e">
        <f t="shared" ca="1" si="250"/>
        <v>#REF!</v>
      </c>
      <c r="HP2645" s="9" t="e">
        <f t="shared" ca="1" si="251"/>
        <v>#REF!</v>
      </c>
      <c r="HQ2645" s="9" t="e">
        <f ca="1">IF($GV2645=0,NA(),($GX2645*Controls!#REF!))</f>
        <v>#REF!</v>
      </c>
    </row>
    <row r="2646" spans="198:225" x14ac:dyDescent="0.25">
      <c r="GP2646" s="9" t="e">
        <f ca="1">INDIRECT(ADDRESS(ROW(),Controls!#REF!+30))</f>
        <v>#REF!</v>
      </c>
      <c r="GQ2646" s="9" t="e">
        <f ca="1">INDIRECT(ADDRESS(ROW(),Controls!#REF!+45))</f>
        <v>#REF!</v>
      </c>
      <c r="GR2646" s="9" t="e">
        <f ca="1">INDIRECT(ADDRESS(ROW(),Controls!#REF!+60))</f>
        <v>#REF!</v>
      </c>
      <c r="GS2646" s="9" t="e">
        <f ca="1">INDIRECT(ADDRESS(ROW(),Controls!#REF!+75))</f>
        <v>#REF!</v>
      </c>
      <c r="GT2646" s="9" t="e">
        <f ca="1">INDIRECT(ADDRESS(ROW(),Controls!#REF!+90))</f>
        <v>#REF!</v>
      </c>
      <c r="GU2646" s="9" t="e">
        <f ca="1">INDIRECT(ADDRESS(ROW(),Controls!#REF!+105))</f>
        <v>#REF!</v>
      </c>
      <c r="GV2646" s="9" t="e">
        <f ca="1">INDIRECT(ADDRESS(ROW(),Controls!#REF!+120))</f>
        <v>#REF!</v>
      </c>
      <c r="GW2646" s="9" t="e">
        <f ca="1">INDIRECT(ADDRESS(ROW(),Controls!#REF!+15))</f>
        <v>#REF!</v>
      </c>
      <c r="GX2646" s="9" t="e">
        <f ca="1">INDIRECT(ADDRESS(ROW(),Controls!#REF!+135))</f>
        <v>#REF!</v>
      </c>
      <c r="HJ2646" s="9" t="e">
        <f t="shared" ca="1" si="246"/>
        <v>#REF!</v>
      </c>
      <c r="HK2646" s="9" t="e">
        <f t="shared" ca="1" si="247"/>
        <v>#REF!</v>
      </c>
      <c r="HL2646" s="9" t="e">
        <f t="shared" ca="1" si="248"/>
        <v>#REF!</v>
      </c>
      <c r="HM2646" s="9" t="e">
        <f t="shared" ca="1" si="249"/>
        <v>#REF!</v>
      </c>
      <c r="HN2646" s="9" t="e">
        <f ca="1">SQRT($GS2646*(1-$GS2646/Controls!$D$15))</f>
        <v>#REF!</v>
      </c>
      <c r="HO2646" s="9" t="e">
        <f t="shared" ca="1" si="250"/>
        <v>#REF!</v>
      </c>
      <c r="HP2646" s="9" t="e">
        <f t="shared" ca="1" si="251"/>
        <v>#REF!</v>
      </c>
      <c r="HQ2646" s="9" t="e">
        <f ca="1">IF($GV2646=0,NA(),($GX2646*Controls!#REF!))</f>
        <v>#REF!</v>
      </c>
    </row>
    <row r="2647" spans="198:225" x14ac:dyDescent="0.25">
      <c r="GP2647" s="9" t="e">
        <f ca="1">INDIRECT(ADDRESS(ROW(),Controls!#REF!+30))</f>
        <v>#REF!</v>
      </c>
      <c r="GQ2647" s="9" t="e">
        <f ca="1">INDIRECT(ADDRESS(ROW(),Controls!#REF!+45))</f>
        <v>#REF!</v>
      </c>
      <c r="GR2647" s="9" t="e">
        <f ca="1">INDIRECT(ADDRESS(ROW(),Controls!#REF!+60))</f>
        <v>#REF!</v>
      </c>
      <c r="GS2647" s="9" t="e">
        <f ca="1">INDIRECT(ADDRESS(ROW(),Controls!#REF!+75))</f>
        <v>#REF!</v>
      </c>
      <c r="GT2647" s="9" t="e">
        <f ca="1">INDIRECT(ADDRESS(ROW(),Controls!#REF!+90))</f>
        <v>#REF!</v>
      </c>
      <c r="GU2647" s="9" t="e">
        <f ca="1">INDIRECT(ADDRESS(ROW(),Controls!#REF!+105))</f>
        <v>#REF!</v>
      </c>
      <c r="GV2647" s="9" t="e">
        <f ca="1">INDIRECT(ADDRESS(ROW(),Controls!#REF!+120))</f>
        <v>#REF!</v>
      </c>
      <c r="GW2647" s="9" t="e">
        <f ca="1">INDIRECT(ADDRESS(ROW(),Controls!#REF!+15))</f>
        <v>#REF!</v>
      </c>
      <c r="GX2647" s="9" t="e">
        <f ca="1">INDIRECT(ADDRESS(ROW(),Controls!#REF!+135))</f>
        <v>#REF!</v>
      </c>
      <c r="HJ2647" s="9" t="e">
        <f t="shared" ca="1" si="246"/>
        <v>#REF!</v>
      </c>
      <c r="HK2647" s="9" t="e">
        <f t="shared" ca="1" si="247"/>
        <v>#REF!</v>
      </c>
      <c r="HL2647" s="9" t="e">
        <f t="shared" ca="1" si="248"/>
        <v>#REF!</v>
      </c>
      <c r="HM2647" s="9" t="e">
        <f t="shared" ca="1" si="249"/>
        <v>#REF!</v>
      </c>
      <c r="HN2647" s="9" t="e">
        <f ca="1">SQRT($GS2647*(1-$GS2647/Controls!$D$15))</f>
        <v>#REF!</v>
      </c>
      <c r="HO2647" s="9" t="e">
        <f t="shared" ca="1" si="250"/>
        <v>#REF!</v>
      </c>
      <c r="HP2647" s="9" t="e">
        <f t="shared" ca="1" si="251"/>
        <v>#REF!</v>
      </c>
      <c r="HQ2647" s="9" t="e">
        <f ca="1">IF($GV2647=0,NA(),($GX2647*Controls!#REF!))</f>
        <v>#REF!</v>
      </c>
    </row>
    <row r="2648" spans="198:225" x14ac:dyDescent="0.25">
      <c r="GP2648" s="9" t="e">
        <f ca="1">INDIRECT(ADDRESS(ROW(),Controls!#REF!+30))</f>
        <v>#REF!</v>
      </c>
      <c r="GQ2648" s="9" t="e">
        <f ca="1">INDIRECT(ADDRESS(ROW(),Controls!#REF!+45))</f>
        <v>#REF!</v>
      </c>
      <c r="GR2648" s="9" t="e">
        <f ca="1">INDIRECT(ADDRESS(ROW(),Controls!#REF!+60))</f>
        <v>#REF!</v>
      </c>
      <c r="GS2648" s="9" t="e">
        <f ca="1">INDIRECT(ADDRESS(ROW(),Controls!#REF!+75))</f>
        <v>#REF!</v>
      </c>
      <c r="GT2648" s="9" t="e">
        <f ca="1">INDIRECT(ADDRESS(ROW(),Controls!#REF!+90))</f>
        <v>#REF!</v>
      </c>
      <c r="GU2648" s="9" t="e">
        <f ca="1">INDIRECT(ADDRESS(ROW(),Controls!#REF!+105))</f>
        <v>#REF!</v>
      </c>
      <c r="GV2648" s="9" t="e">
        <f ca="1">INDIRECT(ADDRESS(ROW(),Controls!#REF!+120))</f>
        <v>#REF!</v>
      </c>
      <c r="GW2648" s="9" t="e">
        <f ca="1">INDIRECT(ADDRESS(ROW(),Controls!#REF!+15))</f>
        <v>#REF!</v>
      </c>
      <c r="GX2648" s="9" t="e">
        <f ca="1">INDIRECT(ADDRESS(ROW(),Controls!#REF!+135))</f>
        <v>#REF!</v>
      </c>
      <c r="HJ2648" s="9" t="e">
        <f t="shared" ca="1" si="246"/>
        <v>#REF!</v>
      </c>
      <c r="HK2648" s="9" t="e">
        <f t="shared" ca="1" si="247"/>
        <v>#REF!</v>
      </c>
      <c r="HL2648" s="9" t="e">
        <f t="shared" ca="1" si="248"/>
        <v>#REF!</v>
      </c>
      <c r="HM2648" s="9" t="e">
        <f t="shared" ca="1" si="249"/>
        <v>#REF!</v>
      </c>
      <c r="HN2648" s="9" t="e">
        <f ca="1">SQRT($GS2648*(1-$GS2648/Controls!$D$15))</f>
        <v>#REF!</v>
      </c>
      <c r="HO2648" s="9" t="e">
        <f t="shared" ca="1" si="250"/>
        <v>#REF!</v>
      </c>
      <c r="HP2648" s="9" t="e">
        <f t="shared" ca="1" si="251"/>
        <v>#REF!</v>
      </c>
      <c r="HQ2648" s="9" t="e">
        <f ca="1">IF($GV2648=0,NA(),($GX2648*Controls!#REF!))</f>
        <v>#REF!</v>
      </c>
    </row>
    <row r="2649" spans="198:225" x14ac:dyDescent="0.25">
      <c r="GP2649" s="9" t="e">
        <f ca="1">INDIRECT(ADDRESS(ROW(),Controls!#REF!+30))</f>
        <v>#REF!</v>
      </c>
      <c r="GQ2649" s="9" t="e">
        <f ca="1">INDIRECT(ADDRESS(ROW(),Controls!#REF!+45))</f>
        <v>#REF!</v>
      </c>
      <c r="GR2649" s="9" t="e">
        <f ca="1">INDIRECT(ADDRESS(ROW(),Controls!#REF!+60))</f>
        <v>#REF!</v>
      </c>
      <c r="GS2649" s="9" t="e">
        <f ca="1">INDIRECT(ADDRESS(ROW(),Controls!#REF!+75))</f>
        <v>#REF!</v>
      </c>
      <c r="GT2649" s="9" t="e">
        <f ca="1">INDIRECT(ADDRESS(ROW(),Controls!#REF!+90))</f>
        <v>#REF!</v>
      </c>
      <c r="GU2649" s="9" t="e">
        <f ca="1">INDIRECT(ADDRESS(ROW(),Controls!#REF!+105))</f>
        <v>#REF!</v>
      </c>
      <c r="GV2649" s="9" t="e">
        <f ca="1">INDIRECT(ADDRESS(ROW(),Controls!#REF!+120))</f>
        <v>#REF!</v>
      </c>
      <c r="GW2649" s="9" t="e">
        <f ca="1">INDIRECT(ADDRESS(ROW(),Controls!#REF!+15))</f>
        <v>#REF!</v>
      </c>
      <c r="GX2649" s="9" t="e">
        <f ca="1">INDIRECT(ADDRESS(ROW(),Controls!#REF!+135))</f>
        <v>#REF!</v>
      </c>
      <c r="HJ2649" s="9" t="e">
        <f t="shared" ca="1" si="246"/>
        <v>#REF!</v>
      </c>
      <c r="HK2649" s="9" t="e">
        <f t="shared" ca="1" si="247"/>
        <v>#REF!</v>
      </c>
      <c r="HL2649" s="9" t="e">
        <f t="shared" ca="1" si="248"/>
        <v>#REF!</v>
      </c>
      <c r="HM2649" s="9" t="e">
        <f t="shared" ca="1" si="249"/>
        <v>#REF!</v>
      </c>
      <c r="HN2649" s="9" t="e">
        <f ca="1">SQRT($GS2649*(1-$GS2649/Controls!$D$15))</f>
        <v>#REF!</v>
      </c>
      <c r="HO2649" s="9" t="e">
        <f t="shared" ca="1" si="250"/>
        <v>#REF!</v>
      </c>
      <c r="HP2649" s="9" t="e">
        <f t="shared" ca="1" si="251"/>
        <v>#REF!</v>
      </c>
      <c r="HQ2649" s="9" t="e">
        <f ca="1">IF($GV2649=0,NA(),($GX2649*Controls!#REF!))</f>
        <v>#REF!</v>
      </c>
    </row>
    <row r="2650" spans="198:225" x14ac:dyDescent="0.25">
      <c r="GP2650" s="9" t="e">
        <f ca="1">INDIRECT(ADDRESS(ROW(),Controls!#REF!+30))</f>
        <v>#REF!</v>
      </c>
      <c r="GQ2650" s="9" t="e">
        <f ca="1">INDIRECT(ADDRESS(ROW(),Controls!#REF!+45))</f>
        <v>#REF!</v>
      </c>
      <c r="GR2650" s="9" t="e">
        <f ca="1">INDIRECT(ADDRESS(ROW(),Controls!#REF!+60))</f>
        <v>#REF!</v>
      </c>
      <c r="GS2650" s="9" t="e">
        <f ca="1">INDIRECT(ADDRESS(ROW(),Controls!#REF!+75))</f>
        <v>#REF!</v>
      </c>
      <c r="GT2650" s="9" t="e">
        <f ca="1">INDIRECT(ADDRESS(ROW(),Controls!#REF!+90))</f>
        <v>#REF!</v>
      </c>
      <c r="GU2650" s="9" t="e">
        <f ca="1">INDIRECT(ADDRESS(ROW(),Controls!#REF!+105))</f>
        <v>#REF!</v>
      </c>
      <c r="GV2650" s="9" t="e">
        <f ca="1">INDIRECT(ADDRESS(ROW(),Controls!#REF!+120))</f>
        <v>#REF!</v>
      </c>
      <c r="GW2650" s="9" t="e">
        <f ca="1">INDIRECT(ADDRESS(ROW(),Controls!#REF!+15))</f>
        <v>#REF!</v>
      </c>
      <c r="GX2650" s="9" t="e">
        <f ca="1">INDIRECT(ADDRESS(ROW(),Controls!#REF!+135))</f>
        <v>#REF!</v>
      </c>
      <c r="HJ2650" s="9" t="e">
        <f t="shared" ca="1" si="246"/>
        <v>#REF!</v>
      </c>
      <c r="HK2650" s="9" t="e">
        <f t="shared" ca="1" si="247"/>
        <v>#REF!</v>
      </c>
      <c r="HL2650" s="9" t="e">
        <f t="shared" ca="1" si="248"/>
        <v>#REF!</v>
      </c>
      <c r="HM2650" s="9" t="e">
        <f t="shared" ca="1" si="249"/>
        <v>#REF!</v>
      </c>
      <c r="HN2650" s="9" t="e">
        <f ca="1">SQRT($GS2650*(1-$GS2650/Controls!$D$15))</f>
        <v>#REF!</v>
      </c>
      <c r="HO2650" s="9" t="e">
        <f t="shared" ca="1" si="250"/>
        <v>#REF!</v>
      </c>
      <c r="HP2650" s="9" t="e">
        <f t="shared" ca="1" si="251"/>
        <v>#REF!</v>
      </c>
      <c r="HQ2650" s="9" t="e">
        <f ca="1">IF($GV2650=0,NA(),($GX2650*Controls!#REF!))</f>
        <v>#REF!</v>
      </c>
    </row>
    <row r="2651" spans="198:225" x14ac:dyDescent="0.25">
      <c r="GP2651" s="9" t="e">
        <f ca="1">INDIRECT(ADDRESS(ROW(),Controls!#REF!+30))</f>
        <v>#REF!</v>
      </c>
      <c r="GQ2651" s="9" t="e">
        <f ca="1">INDIRECT(ADDRESS(ROW(),Controls!#REF!+45))</f>
        <v>#REF!</v>
      </c>
      <c r="GR2651" s="9" t="e">
        <f ca="1">INDIRECT(ADDRESS(ROW(),Controls!#REF!+60))</f>
        <v>#REF!</v>
      </c>
      <c r="GS2651" s="9" t="e">
        <f ca="1">INDIRECT(ADDRESS(ROW(),Controls!#REF!+75))</f>
        <v>#REF!</v>
      </c>
      <c r="GT2651" s="9" t="e">
        <f ca="1">INDIRECT(ADDRESS(ROW(),Controls!#REF!+90))</f>
        <v>#REF!</v>
      </c>
      <c r="GU2651" s="9" t="e">
        <f ca="1">INDIRECT(ADDRESS(ROW(),Controls!#REF!+105))</f>
        <v>#REF!</v>
      </c>
      <c r="GV2651" s="9" t="e">
        <f ca="1">INDIRECT(ADDRESS(ROW(),Controls!#REF!+120))</f>
        <v>#REF!</v>
      </c>
      <c r="GW2651" s="9" t="e">
        <f ca="1">INDIRECT(ADDRESS(ROW(),Controls!#REF!+15))</f>
        <v>#REF!</v>
      </c>
      <c r="GX2651" s="9" t="e">
        <f ca="1">INDIRECT(ADDRESS(ROW(),Controls!#REF!+135))</f>
        <v>#REF!</v>
      </c>
      <c r="HJ2651" s="9" t="e">
        <f t="shared" ca="1" si="246"/>
        <v>#REF!</v>
      </c>
      <c r="HK2651" s="9" t="e">
        <f t="shared" ca="1" si="247"/>
        <v>#REF!</v>
      </c>
      <c r="HL2651" s="9" t="e">
        <f t="shared" ca="1" si="248"/>
        <v>#REF!</v>
      </c>
      <c r="HM2651" s="9" t="e">
        <f t="shared" ca="1" si="249"/>
        <v>#REF!</v>
      </c>
      <c r="HN2651" s="9" t="e">
        <f ca="1">SQRT($GS2651*(1-$GS2651/Controls!$D$15))</f>
        <v>#REF!</v>
      </c>
      <c r="HO2651" s="9" t="e">
        <f t="shared" ca="1" si="250"/>
        <v>#REF!</v>
      </c>
      <c r="HP2651" s="9" t="e">
        <f t="shared" ca="1" si="251"/>
        <v>#REF!</v>
      </c>
      <c r="HQ2651" s="9" t="e">
        <f ca="1">IF($GV2651=0,NA(),($GX2651*Controls!#REF!))</f>
        <v>#REF!</v>
      </c>
    </row>
    <row r="2652" spans="198:225" x14ac:dyDescent="0.25">
      <c r="GP2652" s="9" t="e">
        <f ca="1">INDIRECT(ADDRESS(ROW(),Controls!#REF!+30))</f>
        <v>#REF!</v>
      </c>
      <c r="GQ2652" s="9" t="e">
        <f ca="1">INDIRECT(ADDRESS(ROW(),Controls!#REF!+45))</f>
        <v>#REF!</v>
      </c>
      <c r="GR2652" s="9" t="e">
        <f ca="1">INDIRECT(ADDRESS(ROW(),Controls!#REF!+60))</f>
        <v>#REF!</v>
      </c>
      <c r="GS2652" s="9" t="e">
        <f ca="1">INDIRECT(ADDRESS(ROW(),Controls!#REF!+75))</f>
        <v>#REF!</v>
      </c>
      <c r="GT2652" s="9" t="e">
        <f ca="1">INDIRECT(ADDRESS(ROW(),Controls!#REF!+90))</f>
        <v>#REF!</v>
      </c>
      <c r="GU2652" s="9" t="e">
        <f ca="1">INDIRECT(ADDRESS(ROW(),Controls!#REF!+105))</f>
        <v>#REF!</v>
      </c>
      <c r="GV2652" s="9" t="e">
        <f ca="1">INDIRECT(ADDRESS(ROW(),Controls!#REF!+120))</f>
        <v>#REF!</v>
      </c>
      <c r="GW2652" s="9" t="e">
        <f ca="1">INDIRECT(ADDRESS(ROW(),Controls!#REF!+15))</f>
        <v>#REF!</v>
      </c>
      <c r="GX2652" s="9" t="e">
        <f ca="1">INDIRECT(ADDRESS(ROW(),Controls!#REF!+135))</f>
        <v>#REF!</v>
      </c>
      <c r="HJ2652" s="9" t="e">
        <f t="shared" ca="1" si="246"/>
        <v>#REF!</v>
      </c>
      <c r="HK2652" s="9" t="e">
        <f t="shared" ca="1" si="247"/>
        <v>#REF!</v>
      </c>
      <c r="HL2652" s="9" t="e">
        <f t="shared" ca="1" si="248"/>
        <v>#REF!</v>
      </c>
      <c r="HM2652" s="9" t="e">
        <f t="shared" ca="1" si="249"/>
        <v>#REF!</v>
      </c>
      <c r="HN2652" s="9" t="e">
        <f ca="1">SQRT($GS2652*(1-$GS2652/Controls!$D$15))</f>
        <v>#REF!</v>
      </c>
      <c r="HO2652" s="9" t="e">
        <f t="shared" ca="1" si="250"/>
        <v>#REF!</v>
      </c>
      <c r="HP2652" s="9" t="e">
        <f t="shared" ca="1" si="251"/>
        <v>#REF!</v>
      </c>
      <c r="HQ2652" s="9" t="e">
        <f ca="1">IF($GV2652=0,NA(),($GX2652*Controls!#REF!))</f>
        <v>#REF!</v>
      </c>
    </row>
    <row r="2653" spans="198:225" x14ac:dyDescent="0.25">
      <c r="GP2653" s="9" t="e">
        <f ca="1">INDIRECT(ADDRESS(ROW(),Controls!#REF!+30))</f>
        <v>#REF!</v>
      </c>
      <c r="GQ2653" s="9" t="e">
        <f ca="1">INDIRECT(ADDRESS(ROW(),Controls!#REF!+45))</f>
        <v>#REF!</v>
      </c>
      <c r="GR2653" s="9" t="e">
        <f ca="1">INDIRECT(ADDRESS(ROW(),Controls!#REF!+60))</f>
        <v>#REF!</v>
      </c>
      <c r="GS2653" s="9" t="e">
        <f ca="1">INDIRECT(ADDRESS(ROW(),Controls!#REF!+75))</f>
        <v>#REF!</v>
      </c>
      <c r="GT2653" s="9" t="e">
        <f ca="1">INDIRECT(ADDRESS(ROW(),Controls!#REF!+90))</f>
        <v>#REF!</v>
      </c>
      <c r="GU2653" s="9" t="e">
        <f ca="1">INDIRECT(ADDRESS(ROW(),Controls!#REF!+105))</f>
        <v>#REF!</v>
      </c>
      <c r="GV2653" s="9" t="e">
        <f ca="1">INDIRECT(ADDRESS(ROW(),Controls!#REF!+120))</f>
        <v>#REF!</v>
      </c>
      <c r="GW2653" s="9" t="e">
        <f ca="1">INDIRECT(ADDRESS(ROW(),Controls!#REF!+15))</f>
        <v>#REF!</v>
      </c>
      <c r="GX2653" s="9" t="e">
        <f ca="1">INDIRECT(ADDRESS(ROW(),Controls!#REF!+135))</f>
        <v>#REF!</v>
      </c>
      <c r="HJ2653" s="9" t="e">
        <f t="shared" ca="1" si="246"/>
        <v>#REF!</v>
      </c>
      <c r="HK2653" s="9" t="e">
        <f t="shared" ca="1" si="247"/>
        <v>#REF!</v>
      </c>
      <c r="HL2653" s="9" t="e">
        <f t="shared" ca="1" si="248"/>
        <v>#REF!</v>
      </c>
      <c r="HM2653" s="9" t="e">
        <f t="shared" ca="1" si="249"/>
        <v>#REF!</v>
      </c>
      <c r="HN2653" s="9" t="e">
        <f ca="1">SQRT($GS2653*(1-$GS2653/Controls!$D$15))</f>
        <v>#REF!</v>
      </c>
      <c r="HO2653" s="9" t="e">
        <f t="shared" ca="1" si="250"/>
        <v>#REF!</v>
      </c>
      <c r="HP2653" s="9" t="e">
        <f t="shared" ca="1" si="251"/>
        <v>#REF!</v>
      </c>
      <c r="HQ2653" s="9" t="e">
        <f ca="1">IF($GV2653=0,NA(),($GX2653*Controls!#REF!))</f>
        <v>#REF!</v>
      </c>
    </row>
    <row r="2654" spans="198:225" x14ac:dyDescent="0.25">
      <c r="GP2654" s="9" t="e">
        <f ca="1">INDIRECT(ADDRESS(ROW(),Controls!#REF!+30))</f>
        <v>#REF!</v>
      </c>
      <c r="GQ2654" s="9" t="e">
        <f ca="1">INDIRECT(ADDRESS(ROW(),Controls!#REF!+45))</f>
        <v>#REF!</v>
      </c>
      <c r="GR2654" s="9" t="e">
        <f ca="1">INDIRECT(ADDRESS(ROW(),Controls!#REF!+60))</f>
        <v>#REF!</v>
      </c>
      <c r="GS2654" s="9" t="e">
        <f ca="1">INDIRECT(ADDRESS(ROW(),Controls!#REF!+75))</f>
        <v>#REF!</v>
      </c>
      <c r="GT2654" s="9" t="e">
        <f ca="1">INDIRECT(ADDRESS(ROW(),Controls!#REF!+90))</f>
        <v>#REF!</v>
      </c>
      <c r="GU2654" s="9" t="e">
        <f ca="1">INDIRECT(ADDRESS(ROW(),Controls!#REF!+105))</f>
        <v>#REF!</v>
      </c>
      <c r="GV2654" s="9" t="e">
        <f ca="1">INDIRECT(ADDRESS(ROW(),Controls!#REF!+120))</f>
        <v>#REF!</v>
      </c>
      <c r="GW2654" s="9" t="e">
        <f ca="1">INDIRECT(ADDRESS(ROW(),Controls!#REF!+15))</f>
        <v>#REF!</v>
      </c>
      <c r="GX2654" s="9" t="e">
        <f ca="1">INDIRECT(ADDRESS(ROW(),Controls!#REF!+135))</f>
        <v>#REF!</v>
      </c>
      <c r="HJ2654" s="9" t="e">
        <f t="shared" ca="1" si="246"/>
        <v>#REF!</v>
      </c>
      <c r="HK2654" s="9" t="e">
        <f t="shared" ca="1" si="247"/>
        <v>#REF!</v>
      </c>
      <c r="HL2654" s="9" t="e">
        <f t="shared" ca="1" si="248"/>
        <v>#REF!</v>
      </c>
      <c r="HM2654" s="9" t="e">
        <f t="shared" ca="1" si="249"/>
        <v>#REF!</v>
      </c>
      <c r="HN2654" s="9" t="e">
        <f ca="1">SQRT($GS2654*(1-$GS2654/Controls!$D$15))</f>
        <v>#REF!</v>
      </c>
      <c r="HO2654" s="9" t="e">
        <f t="shared" ca="1" si="250"/>
        <v>#REF!</v>
      </c>
      <c r="HP2654" s="9" t="e">
        <f t="shared" ca="1" si="251"/>
        <v>#REF!</v>
      </c>
      <c r="HQ2654" s="9" t="e">
        <f ca="1">IF($GV2654=0,NA(),($GX2654*Controls!#REF!))</f>
        <v>#REF!</v>
      </c>
    </row>
    <row r="2655" spans="198:225" x14ac:dyDescent="0.25">
      <c r="GP2655" s="9" t="e">
        <f ca="1">INDIRECT(ADDRESS(ROW(),Controls!#REF!+30))</f>
        <v>#REF!</v>
      </c>
      <c r="GQ2655" s="9" t="e">
        <f ca="1">INDIRECT(ADDRESS(ROW(),Controls!#REF!+45))</f>
        <v>#REF!</v>
      </c>
      <c r="GR2655" s="9" t="e">
        <f ca="1">INDIRECT(ADDRESS(ROW(),Controls!#REF!+60))</f>
        <v>#REF!</v>
      </c>
      <c r="GS2655" s="9" t="e">
        <f ca="1">INDIRECT(ADDRESS(ROW(),Controls!#REF!+75))</f>
        <v>#REF!</v>
      </c>
      <c r="GT2655" s="9" t="e">
        <f ca="1">INDIRECT(ADDRESS(ROW(),Controls!#REF!+90))</f>
        <v>#REF!</v>
      </c>
      <c r="GU2655" s="9" t="e">
        <f ca="1">INDIRECT(ADDRESS(ROW(),Controls!#REF!+105))</f>
        <v>#REF!</v>
      </c>
      <c r="GV2655" s="9" t="e">
        <f ca="1">INDIRECT(ADDRESS(ROW(),Controls!#REF!+120))</f>
        <v>#REF!</v>
      </c>
      <c r="GW2655" s="9" t="e">
        <f ca="1">INDIRECT(ADDRESS(ROW(),Controls!#REF!+15))</f>
        <v>#REF!</v>
      </c>
      <c r="GX2655" s="9" t="e">
        <f ca="1">INDIRECT(ADDRESS(ROW(),Controls!#REF!+135))</f>
        <v>#REF!</v>
      </c>
      <c r="HJ2655" s="9" t="e">
        <f t="shared" ca="1" si="246"/>
        <v>#REF!</v>
      </c>
      <c r="HK2655" s="9" t="e">
        <f t="shared" ca="1" si="247"/>
        <v>#REF!</v>
      </c>
      <c r="HL2655" s="9" t="e">
        <f t="shared" ca="1" si="248"/>
        <v>#REF!</v>
      </c>
      <c r="HM2655" s="9" t="e">
        <f t="shared" ca="1" si="249"/>
        <v>#REF!</v>
      </c>
      <c r="HN2655" s="9" t="e">
        <f ca="1">SQRT($GS2655*(1-$GS2655/Controls!$D$15))</f>
        <v>#REF!</v>
      </c>
      <c r="HO2655" s="9" t="e">
        <f t="shared" ca="1" si="250"/>
        <v>#REF!</v>
      </c>
      <c r="HP2655" s="9" t="e">
        <f t="shared" ca="1" si="251"/>
        <v>#REF!</v>
      </c>
      <c r="HQ2655" s="9" t="e">
        <f ca="1">IF($GV2655=0,NA(),($GX2655*Controls!#REF!))</f>
        <v>#REF!</v>
      </c>
    </row>
    <row r="2656" spans="198:225" x14ac:dyDescent="0.25">
      <c r="GP2656" s="9" t="e">
        <f ca="1">INDIRECT(ADDRESS(ROW(),Controls!#REF!+30))</f>
        <v>#REF!</v>
      </c>
      <c r="GQ2656" s="9" t="e">
        <f ca="1">INDIRECT(ADDRESS(ROW(),Controls!#REF!+45))</f>
        <v>#REF!</v>
      </c>
      <c r="GR2656" s="9" t="e">
        <f ca="1">INDIRECT(ADDRESS(ROW(),Controls!#REF!+60))</f>
        <v>#REF!</v>
      </c>
      <c r="GS2656" s="9" t="e">
        <f ca="1">INDIRECT(ADDRESS(ROW(),Controls!#REF!+75))</f>
        <v>#REF!</v>
      </c>
      <c r="GT2656" s="9" t="e">
        <f ca="1">INDIRECT(ADDRESS(ROW(),Controls!#REF!+90))</f>
        <v>#REF!</v>
      </c>
      <c r="GU2656" s="9" t="e">
        <f ca="1">INDIRECT(ADDRESS(ROW(),Controls!#REF!+105))</f>
        <v>#REF!</v>
      </c>
      <c r="GV2656" s="9" t="e">
        <f ca="1">INDIRECT(ADDRESS(ROW(),Controls!#REF!+120))</f>
        <v>#REF!</v>
      </c>
      <c r="GW2656" s="9" t="e">
        <f ca="1">INDIRECT(ADDRESS(ROW(),Controls!#REF!+15))</f>
        <v>#REF!</v>
      </c>
      <c r="GX2656" s="9" t="e">
        <f ca="1">INDIRECT(ADDRESS(ROW(),Controls!#REF!+135))</f>
        <v>#REF!</v>
      </c>
      <c r="HJ2656" s="9" t="e">
        <f t="shared" ca="1" si="246"/>
        <v>#REF!</v>
      </c>
      <c r="HK2656" s="9" t="e">
        <f t="shared" ca="1" si="247"/>
        <v>#REF!</v>
      </c>
      <c r="HL2656" s="9" t="e">
        <f t="shared" ca="1" si="248"/>
        <v>#REF!</v>
      </c>
      <c r="HM2656" s="9" t="e">
        <f t="shared" ca="1" si="249"/>
        <v>#REF!</v>
      </c>
      <c r="HN2656" s="9" t="e">
        <f ca="1">SQRT($GS2656*(1-$GS2656/Controls!$D$15))</f>
        <v>#REF!</v>
      </c>
      <c r="HO2656" s="9" t="e">
        <f t="shared" ca="1" si="250"/>
        <v>#REF!</v>
      </c>
      <c r="HP2656" s="9" t="e">
        <f t="shared" ca="1" si="251"/>
        <v>#REF!</v>
      </c>
      <c r="HQ2656" s="9" t="e">
        <f ca="1">IF($GV2656=0,NA(),($GX2656*Controls!#REF!))</f>
        <v>#REF!</v>
      </c>
    </row>
    <row r="2657" spans="198:225" x14ac:dyDescent="0.25">
      <c r="GP2657" s="9" t="e">
        <f ca="1">INDIRECT(ADDRESS(ROW(),Controls!#REF!+30))</f>
        <v>#REF!</v>
      </c>
      <c r="GQ2657" s="9" t="e">
        <f ca="1">INDIRECT(ADDRESS(ROW(),Controls!#REF!+45))</f>
        <v>#REF!</v>
      </c>
      <c r="GR2657" s="9" t="e">
        <f ca="1">INDIRECT(ADDRESS(ROW(),Controls!#REF!+60))</f>
        <v>#REF!</v>
      </c>
      <c r="GS2657" s="9" t="e">
        <f ca="1">INDIRECT(ADDRESS(ROW(),Controls!#REF!+75))</f>
        <v>#REF!</v>
      </c>
      <c r="GT2657" s="9" t="e">
        <f ca="1">INDIRECT(ADDRESS(ROW(),Controls!#REF!+90))</f>
        <v>#REF!</v>
      </c>
      <c r="GU2657" s="9" t="e">
        <f ca="1">INDIRECT(ADDRESS(ROW(),Controls!#REF!+105))</f>
        <v>#REF!</v>
      </c>
      <c r="GV2657" s="9" t="e">
        <f ca="1">INDIRECT(ADDRESS(ROW(),Controls!#REF!+120))</f>
        <v>#REF!</v>
      </c>
      <c r="GW2657" s="9" t="e">
        <f ca="1">INDIRECT(ADDRESS(ROW(),Controls!#REF!+15))</f>
        <v>#REF!</v>
      </c>
      <c r="GX2657" s="9" t="e">
        <f ca="1">INDIRECT(ADDRESS(ROW(),Controls!#REF!+135))</f>
        <v>#REF!</v>
      </c>
      <c r="HJ2657" s="9" t="e">
        <f t="shared" ca="1" si="246"/>
        <v>#REF!</v>
      </c>
      <c r="HK2657" s="9" t="e">
        <f t="shared" ca="1" si="247"/>
        <v>#REF!</v>
      </c>
      <c r="HL2657" s="9" t="e">
        <f t="shared" ca="1" si="248"/>
        <v>#REF!</v>
      </c>
      <c r="HM2657" s="9" t="e">
        <f t="shared" ca="1" si="249"/>
        <v>#REF!</v>
      </c>
      <c r="HN2657" s="9" t="e">
        <f ca="1">SQRT($GS2657*(1-$GS2657/Controls!$D$15))</f>
        <v>#REF!</v>
      </c>
      <c r="HO2657" s="9" t="e">
        <f t="shared" ca="1" si="250"/>
        <v>#REF!</v>
      </c>
      <c r="HP2657" s="9" t="e">
        <f t="shared" ca="1" si="251"/>
        <v>#REF!</v>
      </c>
      <c r="HQ2657" s="9" t="e">
        <f ca="1">IF($GV2657=0,NA(),($GX2657*Controls!#REF!))</f>
        <v>#REF!</v>
      </c>
    </row>
    <row r="2658" spans="198:225" x14ac:dyDescent="0.25">
      <c r="GP2658" s="9" t="e">
        <f ca="1">INDIRECT(ADDRESS(ROW(),Controls!#REF!+30))</f>
        <v>#REF!</v>
      </c>
      <c r="GQ2658" s="9" t="e">
        <f ca="1">INDIRECT(ADDRESS(ROW(),Controls!#REF!+45))</f>
        <v>#REF!</v>
      </c>
      <c r="GR2658" s="9" t="e">
        <f ca="1">INDIRECT(ADDRESS(ROW(),Controls!#REF!+60))</f>
        <v>#REF!</v>
      </c>
      <c r="GS2658" s="9" t="e">
        <f ca="1">INDIRECT(ADDRESS(ROW(),Controls!#REF!+75))</f>
        <v>#REF!</v>
      </c>
      <c r="GT2658" s="9" t="e">
        <f ca="1">INDIRECT(ADDRESS(ROW(),Controls!#REF!+90))</f>
        <v>#REF!</v>
      </c>
      <c r="GU2658" s="9" t="e">
        <f ca="1">INDIRECT(ADDRESS(ROW(),Controls!#REF!+105))</f>
        <v>#REF!</v>
      </c>
      <c r="GV2658" s="9" t="e">
        <f ca="1">INDIRECT(ADDRESS(ROW(),Controls!#REF!+120))</f>
        <v>#REF!</v>
      </c>
      <c r="GW2658" s="9" t="e">
        <f ca="1">INDIRECT(ADDRESS(ROW(),Controls!#REF!+15))</f>
        <v>#REF!</v>
      </c>
      <c r="GX2658" s="9" t="e">
        <f ca="1">INDIRECT(ADDRESS(ROW(),Controls!#REF!+135))</f>
        <v>#REF!</v>
      </c>
      <c r="HJ2658" s="9" t="e">
        <f t="shared" ca="1" si="246"/>
        <v>#REF!</v>
      </c>
      <c r="HK2658" s="9" t="e">
        <f t="shared" ca="1" si="247"/>
        <v>#REF!</v>
      </c>
      <c r="HL2658" s="9" t="e">
        <f t="shared" ca="1" si="248"/>
        <v>#REF!</v>
      </c>
      <c r="HM2658" s="9" t="e">
        <f t="shared" ca="1" si="249"/>
        <v>#REF!</v>
      </c>
      <c r="HN2658" s="9" t="e">
        <f ca="1">SQRT($GS2658*(1-$GS2658/Controls!$D$15))</f>
        <v>#REF!</v>
      </c>
      <c r="HO2658" s="9" t="e">
        <f t="shared" ca="1" si="250"/>
        <v>#REF!</v>
      </c>
      <c r="HP2658" s="9" t="e">
        <f t="shared" ca="1" si="251"/>
        <v>#REF!</v>
      </c>
      <c r="HQ2658" s="9" t="e">
        <f ca="1">IF($GV2658=0,NA(),($GX2658*Controls!#REF!))</f>
        <v>#REF!</v>
      </c>
    </row>
    <row r="2659" spans="198:225" x14ac:dyDescent="0.25">
      <c r="GP2659" s="9" t="e">
        <f ca="1">INDIRECT(ADDRESS(ROW(),Controls!#REF!+30))</f>
        <v>#REF!</v>
      </c>
      <c r="GQ2659" s="9" t="e">
        <f ca="1">INDIRECT(ADDRESS(ROW(),Controls!#REF!+45))</f>
        <v>#REF!</v>
      </c>
      <c r="GR2659" s="9" t="e">
        <f ca="1">INDIRECT(ADDRESS(ROW(),Controls!#REF!+60))</f>
        <v>#REF!</v>
      </c>
      <c r="GS2659" s="9" t="e">
        <f ca="1">INDIRECT(ADDRESS(ROW(),Controls!#REF!+75))</f>
        <v>#REF!</v>
      </c>
      <c r="GT2659" s="9" t="e">
        <f ca="1">INDIRECT(ADDRESS(ROW(),Controls!#REF!+90))</f>
        <v>#REF!</v>
      </c>
      <c r="GU2659" s="9" t="e">
        <f ca="1">INDIRECT(ADDRESS(ROW(),Controls!#REF!+105))</f>
        <v>#REF!</v>
      </c>
      <c r="GV2659" s="9" t="e">
        <f ca="1">INDIRECT(ADDRESS(ROW(),Controls!#REF!+120))</f>
        <v>#REF!</v>
      </c>
      <c r="GW2659" s="9" t="e">
        <f ca="1">INDIRECT(ADDRESS(ROW(),Controls!#REF!+15))</f>
        <v>#REF!</v>
      </c>
      <c r="GX2659" s="9" t="e">
        <f ca="1">INDIRECT(ADDRESS(ROW(),Controls!#REF!+135))</f>
        <v>#REF!</v>
      </c>
      <c r="HJ2659" s="9" t="e">
        <f t="shared" ca="1" si="246"/>
        <v>#REF!</v>
      </c>
      <c r="HK2659" s="9" t="e">
        <f t="shared" ca="1" si="247"/>
        <v>#REF!</v>
      </c>
      <c r="HL2659" s="9" t="e">
        <f t="shared" ca="1" si="248"/>
        <v>#REF!</v>
      </c>
      <c r="HM2659" s="9" t="e">
        <f t="shared" ca="1" si="249"/>
        <v>#REF!</v>
      </c>
      <c r="HN2659" s="9" t="e">
        <f ca="1">SQRT($GS2659*(1-$GS2659/Controls!$D$15))</f>
        <v>#REF!</v>
      </c>
      <c r="HO2659" s="9" t="e">
        <f t="shared" ca="1" si="250"/>
        <v>#REF!</v>
      </c>
      <c r="HP2659" s="9" t="e">
        <f t="shared" ca="1" si="251"/>
        <v>#REF!</v>
      </c>
      <c r="HQ2659" s="9" t="e">
        <f ca="1">IF($GV2659=0,NA(),($GX2659*Controls!#REF!))</f>
        <v>#REF!</v>
      </c>
    </row>
    <row r="2660" spans="198:225" x14ac:dyDescent="0.25">
      <c r="GP2660" s="9" t="e">
        <f ca="1">INDIRECT(ADDRESS(ROW(),Controls!#REF!+30))</f>
        <v>#REF!</v>
      </c>
      <c r="GQ2660" s="9" t="e">
        <f ca="1">INDIRECT(ADDRESS(ROW(),Controls!#REF!+45))</f>
        <v>#REF!</v>
      </c>
      <c r="GR2660" s="9" t="e">
        <f ca="1">INDIRECT(ADDRESS(ROW(),Controls!#REF!+60))</f>
        <v>#REF!</v>
      </c>
      <c r="GS2660" s="9" t="e">
        <f ca="1">INDIRECT(ADDRESS(ROW(),Controls!#REF!+75))</f>
        <v>#REF!</v>
      </c>
      <c r="GT2660" s="9" t="e">
        <f ca="1">INDIRECT(ADDRESS(ROW(),Controls!#REF!+90))</f>
        <v>#REF!</v>
      </c>
      <c r="GU2660" s="9" t="e">
        <f ca="1">INDIRECT(ADDRESS(ROW(),Controls!#REF!+105))</f>
        <v>#REF!</v>
      </c>
      <c r="GV2660" s="9" t="e">
        <f ca="1">INDIRECT(ADDRESS(ROW(),Controls!#REF!+120))</f>
        <v>#REF!</v>
      </c>
      <c r="GW2660" s="9" t="e">
        <f ca="1">INDIRECT(ADDRESS(ROW(),Controls!#REF!+15))</f>
        <v>#REF!</v>
      </c>
      <c r="GX2660" s="9" t="e">
        <f ca="1">INDIRECT(ADDRESS(ROW(),Controls!#REF!+135))</f>
        <v>#REF!</v>
      </c>
      <c r="HJ2660" s="9" t="e">
        <f t="shared" ca="1" si="246"/>
        <v>#REF!</v>
      </c>
      <c r="HK2660" s="9" t="e">
        <f t="shared" ca="1" si="247"/>
        <v>#REF!</v>
      </c>
      <c r="HL2660" s="9" t="e">
        <f t="shared" ca="1" si="248"/>
        <v>#REF!</v>
      </c>
      <c r="HM2660" s="9" t="e">
        <f t="shared" ca="1" si="249"/>
        <v>#REF!</v>
      </c>
      <c r="HN2660" s="9" t="e">
        <f ca="1">SQRT($GS2660*(1-$GS2660/Controls!$D$15))</f>
        <v>#REF!</v>
      </c>
      <c r="HO2660" s="9" t="e">
        <f t="shared" ca="1" si="250"/>
        <v>#REF!</v>
      </c>
      <c r="HP2660" s="9" t="e">
        <f t="shared" ca="1" si="251"/>
        <v>#REF!</v>
      </c>
      <c r="HQ2660" s="9" t="e">
        <f ca="1">IF($GV2660=0,NA(),($GX2660*Controls!#REF!))</f>
        <v>#REF!</v>
      </c>
    </row>
    <row r="2661" spans="198:225" x14ac:dyDescent="0.25">
      <c r="GP2661" s="9" t="e">
        <f ca="1">INDIRECT(ADDRESS(ROW(),Controls!#REF!+30))</f>
        <v>#REF!</v>
      </c>
      <c r="GQ2661" s="9" t="e">
        <f ca="1">INDIRECT(ADDRESS(ROW(),Controls!#REF!+45))</f>
        <v>#REF!</v>
      </c>
      <c r="GR2661" s="9" t="e">
        <f ca="1">INDIRECT(ADDRESS(ROW(),Controls!#REF!+60))</f>
        <v>#REF!</v>
      </c>
      <c r="GS2661" s="9" t="e">
        <f ca="1">INDIRECT(ADDRESS(ROW(),Controls!#REF!+75))</f>
        <v>#REF!</v>
      </c>
      <c r="GT2661" s="9" t="e">
        <f ca="1">INDIRECT(ADDRESS(ROW(),Controls!#REF!+90))</f>
        <v>#REF!</v>
      </c>
      <c r="GU2661" s="9" t="e">
        <f ca="1">INDIRECT(ADDRESS(ROW(),Controls!#REF!+105))</f>
        <v>#REF!</v>
      </c>
      <c r="GV2661" s="9" t="e">
        <f ca="1">INDIRECT(ADDRESS(ROW(),Controls!#REF!+120))</f>
        <v>#REF!</v>
      </c>
      <c r="GW2661" s="9" t="e">
        <f ca="1">INDIRECT(ADDRESS(ROW(),Controls!#REF!+15))</f>
        <v>#REF!</v>
      </c>
      <c r="GX2661" s="9" t="e">
        <f ca="1">INDIRECT(ADDRESS(ROW(),Controls!#REF!+135))</f>
        <v>#REF!</v>
      </c>
      <c r="HJ2661" s="9" t="e">
        <f t="shared" ca="1" si="246"/>
        <v>#REF!</v>
      </c>
      <c r="HK2661" s="9" t="e">
        <f t="shared" ca="1" si="247"/>
        <v>#REF!</v>
      </c>
      <c r="HL2661" s="9" t="e">
        <f t="shared" ca="1" si="248"/>
        <v>#REF!</v>
      </c>
      <c r="HM2661" s="9" t="e">
        <f t="shared" ca="1" si="249"/>
        <v>#REF!</v>
      </c>
      <c r="HN2661" s="9" t="e">
        <f ca="1">SQRT($GS2661*(1-$GS2661/Controls!$D$15))</f>
        <v>#REF!</v>
      </c>
      <c r="HO2661" s="9" t="e">
        <f t="shared" ca="1" si="250"/>
        <v>#REF!</v>
      </c>
      <c r="HP2661" s="9" t="e">
        <f t="shared" ca="1" si="251"/>
        <v>#REF!</v>
      </c>
      <c r="HQ2661" s="9" t="e">
        <f ca="1">IF($GV2661=0,NA(),($GX2661*Controls!#REF!))</f>
        <v>#REF!</v>
      </c>
    </row>
    <row r="2662" spans="198:225" x14ac:dyDescent="0.25">
      <c r="GP2662" s="9" t="e">
        <f ca="1">INDIRECT(ADDRESS(ROW(),Controls!#REF!+30))</f>
        <v>#REF!</v>
      </c>
      <c r="GQ2662" s="9" t="e">
        <f ca="1">INDIRECT(ADDRESS(ROW(),Controls!#REF!+45))</f>
        <v>#REF!</v>
      </c>
      <c r="GR2662" s="9" t="e">
        <f ca="1">INDIRECT(ADDRESS(ROW(),Controls!#REF!+60))</f>
        <v>#REF!</v>
      </c>
      <c r="GS2662" s="9" t="e">
        <f ca="1">INDIRECT(ADDRESS(ROW(),Controls!#REF!+75))</f>
        <v>#REF!</v>
      </c>
      <c r="GT2662" s="9" t="e">
        <f ca="1">INDIRECT(ADDRESS(ROW(),Controls!#REF!+90))</f>
        <v>#REF!</v>
      </c>
      <c r="GU2662" s="9" t="e">
        <f ca="1">INDIRECT(ADDRESS(ROW(),Controls!#REF!+105))</f>
        <v>#REF!</v>
      </c>
      <c r="GV2662" s="9" t="e">
        <f ca="1">INDIRECT(ADDRESS(ROW(),Controls!#REF!+120))</f>
        <v>#REF!</v>
      </c>
      <c r="GW2662" s="9" t="e">
        <f ca="1">INDIRECT(ADDRESS(ROW(),Controls!#REF!+15))</f>
        <v>#REF!</v>
      </c>
      <c r="GX2662" s="9" t="e">
        <f ca="1">INDIRECT(ADDRESS(ROW(),Controls!#REF!+135))</f>
        <v>#REF!</v>
      </c>
      <c r="HJ2662" s="9" t="e">
        <f t="shared" ca="1" si="246"/>
        <v>#REF!</v>
      </c>
      <c r="HK2662" s="9" t="e">
        <f t="shared" ca="1" si="247"/>
        <v>#REF!</v>
      </c>
      <c r="HL2662" s="9" t="e">
        <f t="shared" ca="1" si="248"/>
        <v>#REF!</v>
      </c>
      <c r="HM2662" s="9" t="e">
        <f t="shared" ca="1" si="249"/>
        <v>#REF!</v>
      </c>
      <c r="HN2662" s="9" t="e">
        <f ca="1">SQRT($GS2662*(1-$GS2662/Controls!$D$15))</f>
        <v>#REF!</v>
      </c>
      <c r="HO2662" s="9" t="e">
        <f t="shared" ca="1" si="250"/>
        <v>#REF!</v>
      </c>
      <c r="HP2662" s="9" t="e">
        <f t="shared" ca="1" si="251"/>
        <v>#REF!</v>
      </c>
      <c r="HQ2662" s="9" t="e">
        <f ca="1">IF($GV2662=0,NA(),($GX2662*Controls!#REF!))</f>
        <v>#REF!</v>
      </c>
    </row>
    <row r="2663" spans="198:225" x14ac:dyDescent="0.25">
      <c r="GP2663" s="9" t="e">
        <f ca="1">INDIRECT(ADDRESS(ROW(),Controls!#REF!+30))</f>
        <v>#REF!</v>
      </c>
      <c r="GQ2663" s="9" t="e">
        <f ca="1">INDIRECT(ADDRESS(ROW(),Controls!#REF!+45))</f>
        <v>#REF!</v>
      </c>
      <c r="GR2663" s="9" t="e">
        <f ca="1">INDIRECT(ADDRESS(ROW(),Controls!#REF!+60))</f>
        <v>#REF!</v>
      </c>
      <c r="GS2663" s="9" t="e">
        <f ca="1">INDIRECT(ADDRESS(ROW(),Controls!#REF!+75))</f>
        <v>#REF!</v>
      </c>
      <c r="GT2663" s="9" t="e">
        <f ca="1">INDIRECT(ADDRESS(ROW(),Controls!#REF!+90))</f>
        <v>#REF!</v>
      </c>
      <c r="GU2663" s="9" t="e">
        <f ca="1">INDIRECT(ADDRESS(ROW(),Controls!#REF!+105))</f>
        <v>#REF!</v>
      </c>
      <c r="GV2663" s="9" t="e">
        <f ca="1">INDIRECT(ADDRESS(ROW(),Controls!#REF!+120))</f>
        <v>#REF!</v>
      </c>
      <c r="GW2663" s="9" t="e">
        <f ca="1">INDIRECT(ADDRESS(ROW(),Controls!#REF!+15))</f>
        <v>#REF!</v>
      </c>
      <c r="GX2663" s="9" t="e">
        <f ca="1">INDIRECT(ADDRESS(ROW(),Controls!#REF!+135))</f>
        <v>#REF!</v>
      </c>
      <c r="HJ2663" s="9" t="e">
        <f t="shared" ca="1" si="246"/>
        <v>#REF!</v>
      </c>
      <c r="HK2663" s="9" t="e">
        <f t="shared" ca="1" si="247"/>
        <v>#REF!</v>
      </c>
      <c r="HL2663" s="9" t="e">
        <f t="shared" ca="1" si="248"/>
        <v>#REF!</v>
      </c>
      <c r="HM2663" s="9" t="e">
        <f t="shared" ca="1" si="249"/>
        <v>#REF!</v>
      </c>
      <c r="HN2663" s="9" t="e">
        <f ca="1">SQRT($GS2663*(1-$GS2663/Controls!$D$15))</f>
        <v>#REF!</v>
      </c>
      <c r="HO2663" s="9" t="e">
        <f t="shared" ca="1" si="250"/>
        <v>#REF!</v>
      </c>
      <c r="HP2663" s="9" t="e">
        <f t="shared" ca="1" si="251"/>
        <v>#REF!</v>
      </c>
      <c r="HQ2663" s="9" t="e">
        <f ca="1">IF($GV2663=0,NA(),($GX2663*Controls!#REF!))</f>
        <v>#REF!</v>
      </c>
    </row>
    <row r="2664" spans="198:225" x14ac:dyDescent="0.25">
      <c r="GP2664" s="9" t="e">
        <f ca="1">INDIRECT(ADDRESS(ROW(),Controls!#REF!+30))</f>
        <v>#REF!</v>
      </c>
      <c r="GQ2664" s="9" t="e">
        <f ca="1">INDIRECT(ADDRESS(ROW(),Controls!#REF!+45))</f>
        <v>#REF!</v>
      </c>
      <c r="GR2664" s="9" t="e">
        <f ca="1">INDIRECT(ADDRESS(ROW(),Controls!#REF!+60))</f>
        <v>#REF!</v>
      </c>
      <c r="GS2664" s="9" t="e">
        <f ca="1">INDIRECT(ADDRESS(ROW(),Controls!#REF!+75))</f>
        <v>#REF!</v>
      </c>
      <c r="GT2664" s="9" t="e">
        <f ca="1">INDIRECT(ADDRESS(ROW(),Controls!#REF!+90))</f>
        <v>#REF!</v>
      </c>
      <c r="GU2664" s="9" t="e">
        <f ca="1">INDIRECT(ADDRESS(ROW(),Controls!#REF!+105))</f>
        <v>#REF!</v>
      </c>
      <c r="GV2664" s="9" t="e">
        <f ca="1">INDIRECT(ADDRESS(ROW(),Controls!#REF!+120))</f>
        <v>#REF!</v>
      </c>
      <c r="GW2664" s="9" t="e">
        <f ca="1">INDIRECT(ADDRESS(ROW(),Controls!#REF!+15))</f>
        <v>#REF!</v>
      </c>
      <c r="GX2664" s="9" t="e">
        <f ca="1">INDIRECT(ADDRESS(ROW(),Controls!#REF!+135))</f>
        <v>#REF!</v>
      </c>
      <c r="HJ2664" s="9" t="e">
        <f t="shared" ca="1" si="246"/>
        <v>#REF!</v>
      </c>
      <c r="HK2664" s="9" t="e">
        <f t="shared" ca="1" si="247"/>
        <v>#REF!</v>
      </c>
      <c r="HL2664" s="9" t="e">
        <f t="shared" ca="1" si="248"/>
        <v>#REF!</v>
      </c>
      <c r="HM2664" s="9" t="e">
        <f t="shared" ca="1" si="249"/>
        <v>#REF!</v>
      </c>
      <c r="HN2664" s="9" t="e">
        <f ca="1">SQRT($GS2664*(1-$GS2664/Controls!$D$15))</f>
        <v>#REF!</v>
      </c>
      <c r="HO2664" s="9" t="e">
        <f t="shared" ca="1" si="250"/>
        <v>#REF!</v>
      </c>
      <c r="HP2664" s="9" t="e">
        <f t="shared" ca="1" si="251"/>
        <v>#REF!</v>
      </c>
      <c r="HQ2664" s="9" t="e">
        <f ca="1">IF($GV2664=0,NA(),($GX2664*Controls!#REF!))</f>
        <v>#REF!</v>
      </c>
    </row>
    <row r="2665" spans="198:225" x14ac:dyDescent="0.25">
      <c r="GP2665" s="9" t="e">
        <f ca="1">INDIRECT(ADDRESS(ROW(),Controls!#REF!+30))</f>
        <v>#REF!</v>
      </c>
      <c r="GQ2665" s="9" t="e">
        <f ca="1">INDIRECT(ADDRESS(ROW(),Controls!#REF!+45))</f>
        <v>#REF!</v>
      </c>
      <c r="GR2665" s="9" t="e">
        <f ca="1">INDIRECT(ADDRESS(ROW(),Controls!#REF!+60))</f>
        <v>#REF!</v>
      </c>
      <c r="GS2665" s="9" t="e">
        <f ca="1">INDIRECT(ADDRESS(ROW(),Controls!#REF!+75))</f>
        <v>#REF!</v>
      </c>
      <c r="GT2665" s="9" t="e">
        <f ca="1">INDIRECT(ADDRESS(ROW(),Controls!#REF!+90))</f>
        <v>#REF!</v>
      </c>
      <c r="GU2665" s="9" t="e">
        <f ca="1">INDIRECT(ADDRESS(ROW(),Controls!#REF!+105))</f>
        <v>#REF!</v>
      </c>
      <c r="GV2665" s="9" t="e">
        <f ca="1">INDIRECT(ADDRESS(ROW(),Controls!#REF!+120))</f>
        <v>#REF!</v>
      </c>
      <c r="GW2665" s="9" t="e">
        <f ca="1">INDIRECT(ADDRESS(ROW(),Controls!#REF!+15))</f>
        <v>#REF!</v>
      </c>
      <c r="GX2665" s="9" t="e">
        <f ca="1">INDIRECT(ADDRESS(ROW(),Controls!#REF!+135))</f>
        <v>#REF!</v>
      </c>
      <c r="HJ2665" s="9" t="e">
        <f t="shared" ca="1" si="246"/>
        <v>#REF!</v>
      </c>
      <c r="HK2665" s="9" t="e">
        <f t="shared" ca="1" si="247"/>
        <v>#REF!</v>
      </c>
      <c r="HL2665" s="9" t="e">
        <f t="shared" ca="1" si="248"/>
        <v>#REF!</v>
      </c>
      <c r="HM2665" s="9" t="e">
        <f t="shared" ca="1" si="249"/>
        <v>#REF!</v>
      </c>
      <c r="HN2665" s="9" t="e">
        <f ca="1">SQRT($GS2665*(1-$GS2665/Controls!$D$15))</f>
        <v>#REF!</v>
      </c>
      <c r="HO2665" s="9" t="e">
        <f t="shared" ca="1" si="250"/>
        <v>#REF!</v>
      </c>
      <c r="HP2665" s="9" t="e">
        <f t="shared" ca="1" si="251"/>
        <v>#REF!</v>
      </c>
      <c r="HQ2665" s="9" t="e">
        <f ca="1">IF($GV2665=0,NA(),($GX2665*Controls!#REF!))</f>
        <v>#REF!</v>
      </c>
    </row>
    <row r="2666" spans="198:225" x14ac:dyDescent="0.25">
      <c r="GP2666" s="9" t="e">
        <f ca="1">INDIRECT(ADDRESS(ROW(),Controls!#REF!+30))</f>
        <v>#REF!</v>
      </c>
      <c r="GQ2666" s="9" t="e">
        <f ca="1">INDIRECT(ADDRESS(ROW(),Controls!#REF!+45))</f>
        <v>#REF!</v>
      </c>
      <c r="GR2666" s="9" t="e">
        <f ca="1">INDIRECT(ADDRESS(ROW(),Controls!#REF!+60))</f>
        <v>#REF!</v>
      </c>
      <c r="GS2666" s="9" t="e">
        <f ca="1">INDIRECT(ADDRESS(ROW(),Controls!#REF!+75))</f>
        <v>#REF!</v>
      </c>
      <c r="GT2666" s="9" t="e">
        <f ca="1">INDIRECT(ADDRESS(ROW(),Controls!#REF!+90))</f>
        <v>#REF!</v>
      </c>
      <c r="GU2666" s="9" t="e">
        <f ca="1">INDIRECT(ADDRESS(ROW(),Controls!#REF!+105))</f>
        <v>#REF!</v>
      </c>
      <c r="GV2666" s="9" t="e">
        <f ca="1">INDIRECT(ADDRESS(ROW(),Controls!#REF!+120))</f>
        <v>#REF!</v>
      </c>
      <c r="GW2666" s="9" t="e">
        <f ca="1">INDIRECT(ADDRESS(ROW(),Controls!#REF!+15))</f>
        <v>#REF!</v>
      </c>
      <c r="GX2666" s="9" t="e">
        <f ca="1">INDIRECT(ADDRESS(ROW(),Controls!#REF!+135))</f>
        <v>#REF!</v>
      </c>
      <c r="HJ2666" s="9" t="e">
        <f t="shared" ca="1" si="246"/>
        <v>#REF!</v>
      </c>
      <c r="HK2666" s="9" t="e">
        <f t="shared" ca="1" si="247"/>
        <v>#REF!</v>
      </c>
      <c r="HL2666" s="9" t="e">
        <f t="shared" ca="1" si="248"/>
        <v>#REF!</v>
      </c>
      <c r="HM2666" s="9" t="e">
        <f t="shared" ca="1" si="249"/>
        <v>#REF!</v>
      </c>
      <c r="HN2666" s="9" t="e">
        <f ca="1">SQRT($GS2666*(1-$GS2666/Controls!$D$15))</f>
        <v>#REF!</v>
      </c>
      <c r="HO2666" s="9" t="e">
        <f t="shared" ca="1" si="250"/>
        <v>#REF!</v>
      </c>
      <c r="HP2666" s="9" t="e">
        <f t="shared" ca="1" si="251"/>
        <v>#REF!</v>
      </c>
      <c r="HQ2666" s="9" t="e">
        <f ca="1">IF($GV2666=0,NA(),($GX2666*Controls!#REF!))</f>
        <v>#REF!</v>
      </c>
    </row>
    <row r="2667" spans="198:225" x14ac:dyDescent="0.25">
      <c r="GP2667" s="9" t="e">
        <f ca="1">INDIRECT(ADDRESS(ROW(),Controls!#REF!+30))</f>
        <v>#REF!</v>
      </c>
      <c r="GQ2667" s="9" t="e">
        <f ca="1">INDIRECT(ADDRESS(ROW(),Controls!#REF!+45))</f>
        <v>#REF!</v>
      </c>
      <c r="GR2667" s="9" t="e">
        <f ca="1">INDIRECT(ADDRESS(ROW(),Controls!#REF!+60))</f>
        <v>#REF!</v>
      </c>
      <c r="GS2667" s="9" t="e">
        <f ca="1">INDIRECT(ADDRESS(ROW(),Controls!#REF!+75))</f>
        <v>#REF!</v>
      </c>
      <c r="GT2667" s="9" t="e">
        <f ca="1">INDIRECT(ADDRESS(ROW(),Controls!#REF!+90))</f>
        <v>#REF!</v>
      </c>
      <c r="GU2667" s="9" t="e">
        <f ca="1">INDIRECT(ADDRESS(ROW(),Controls!#REF!+105))</f>
        <v>#REF!</v>
      </c>
      <c r="GV2667" s="9" t="e">
        <f ca="1">INDIRECT(ADDRESS(ROW(),Controls!#REF!+120))</f>
        <v>#REF!</v>
      </c>
      <c r="GW2667" s="9" t="e">
        <f ca="1">INDIRECT(ADDRESS(ROW(),Controls!#REF!+15))</f>
        <v>#REF!</v>
      </c>
      <c r="GX2667" s="9" t="e">
        <f ca="1">INDIRECT(ADDRESS(ROW(),Controls!#REF!+135))</f>
        <v>#REF!</v>
      </c>
      <c r="HJ2667" s="9" t="e">
        <f t="shared" ca="1" si="246"/>
        <v>#REF!</v>
      </c>
      <c r="HK2667" s="9" t="e">
        <f t="shared" ca="1" si="247"/>
        <v>#REF!</v>
      </c>
      <c r="HL2667" s="9" t="e">
        <f t="shared" ca="1" si="248"/>
        <v>#REF!</v>
      </c>
      <c r="HM2667" s="9" t="e">
        <f t="shared" ca="1" si="249"/>
        <v>#REF!</v>
      </c>
      <c r="HN2667" s="9" t="e">
        <f ca="1">SQRT($GS2667*(1-$GS2667/Controls!$D$15))</f>
        <v>#REF!</v>
      </c>
      <c r="HO2667" s="9" t="e">
        <f t="shared" ca="1" si="250"/>
        <v>#REF!</v>
      </c>
      <c r="HP2667" s="9" t="e">
        <f t="shared" ca="1" si="251"/>
        <v>#REF!</v>
      </c>
      <c r="HQ2667" s="9" t="e">
        <f ca="1">IF($GV2667=0,NA(),($GX2667*Controls!#REF!))</f>
        <v>#REF!</v>
      </c>
    </row>
    <row r="2668" spans="198:225" x14ac:dyDescent="0.25">
      <c r="GP2668" s="9" t="e">
        <f ca="1">INDIRECT(ADDRESS(ROW(),Controls!#REF!+30))</f>
        <v>#REF!</v>
      </c>
      <c r="GQ2668" s="9" t="e">
        <f ca="1">INDIRECT(ADDRESS(ROW(),Controls!#REF!+45))</f>
        <v>#REF!</v>
      </c>
      <c r="GR2668" s="9" t="e">
        <f ca="1">INDIRECT(ADDRESS(ROW(),Controls!#REF!+60))</f>
        <v>#REF!</v>
      </c>
      <c r="GS2668" s="9" t="e">
        <f ca="1">INDIRECT(ADDRESS(ROW(),Controls!#REF!+75))</f>
        <v>#REF!</v>
      </c>
      <c r="GT2668" s="9" t="e">
        <f ca="1">INDIRECT(ADDRESS(ROW(),Controls!#REF!+90))</f>
        <v>#REF!</v>
      </c>
      <c r="GU2668" s="9" t="e">
        <f ca="1">INDIRECT(ADDRESS(ROW(),Controls!#REF!+105))</f>
        <v>#REF!</v>
      </c>
      <c r="GV2668" s="9" t="e">
        <f ca="1">INDIRECT(ADDRESS(ROW(),Controls!#REF!+120))</f>
        <v>#REF!</v>
      </c>
      <c r="GW2668" s="9" t="e">
        <f ca="1">INDIRECT(ADDRESS(ROW(),Controls!#REF!+15))</f>
        <v>#REF!</v>
      </c>
      <c r="GX2668" s="9" t="e">
        <f ca="1">INDIRECT(ADDRESS(ROW(),Controls!#REF!+135))</f>
        <v>#REF!</v>
      </c>
      <c r="HJ2668" s="9" t="e">
        <f t="shared" ca="1" si="246"/>
        <v>#REF!</v>
      </c>
      <c r="HK2668" s="9" t="e">
        <f t="shared" ca="1" si="247"/>
        <v>#REF!</v>
      </c>
      <c r="HL2668" s="9" t="e">
        <f t="shared" ca="1" si="248"/>
        <v>#REF!</v>
      </c>
      <c r="HM2668" s="9" t="e">
        <f t="shared" ca="1" si="249"/>
        <v>#REF!</v>
      </c>
      <c r="HN2668" s="9" t="e">
        <f ca="1">SQRT($GS2668*(1-$GS2668/Controls!$D$15))</f>
        <v>#REF!</v>
      </c>
      <c r="HO2668" s="9" t="e">
        <f t="shared" ca="1" si="250"/>
        <v>#REF!</v>
      </c>
      <c r="HP2668" s="9" t="e">
        <f t="shared" ca="1" si="251"/>
        <v>#REF!</v>
      </c>
      <c r="HQ2668" s="9" t="e">
        <f ca="1">IF($GV2668=0,NA(),($GX2668*Controls!#REF!))</f>
        <v>#REF!</v>
      </c>
    </row>
    <row r="2669" spans="198:225" x14ac:dyDescent="0.25">
      <c r="GP2669" s="9" t="e">
        <f ca="1">INDIRECT(ADDRESS(ROW(),Controls!#REF!+30))</f>
        <v>#REF!</v>
      </c>
      <c r="GQ2669" s="9" t="e">
        <f ca="1">INDIRECT(ADDRESS(ROW(),Controls!#REF!+45))</f>
        <v>#REF!</v>
      </c>
      <c r="GR2669" s="9" t="e">
        <f ca="1">INDIRECT(ADDRESS(ROW(),Controls!#REF!+60))</f>
        <v>#REF!</v>
      </c>
      <c r="GS2669" s="9" t="e">
        <f ca="1">INDIRECT(ADDRESS(ROW(),Controls!#REF!+75))</f>
        <v>#REF!</v>
      </c>
      <c r="GT2669" s="9" t="e">
        <f ca="1">INDIRECT(ADDRESS(ROW(),Controls!#REF!+90))</f>
        <v>#REF!</v>
      </c>
      <c r="GU2669" s="9" t="e">
        <f ca="1">INDIRECT(ADDRESS(ROW(),Controls!#REF!+105))</f>
        <v>#REF!</v>
      </c>
      <c r="GV2669" s="9" t="e">
        <f ca="1">INDIRECT(ADDRESS(ROW(),Controls!#REF!+120))</f>
        <v>#REF!</v>
      </c>
      <c r="GW2669" s="9" t="e">
        <f ca="1">INDIRECT(ADDRESS(ROW(),Controls!#REF!+15))</f>
        <v>#REF!</v>
      </c>
      <c r="GX2669" s="9" t="e">
        <f ca="1">INDIRECT(ADDRESS(ROW(),Controls!#REF!+135))</f>
        <v>#REF!</v>
      </c>
      <c r="HJ2669" s="9" t="e">
        <f t="shared" ca="1" si="246"/>
        <v>#REF!</v>
      </c>
      <c r="HK2669" s="9" t="e">
        <f t="shared" ca="1" si="247"/>
        <v>#REF!</v>
      </c>
      <c r="HL2669" s="9" t="e">
        <f t="shared" ca="1" si="248"/>
        <v>#REF!</v>
      </c>
      <c r="HM2669" s="9" t="e">
        <f t="shared" ca="1" si="249"/>
        <v>#REF!</v>
      </c>
      <c r="HN2669" s="9" t="e">
        <f ca="1">SQRT($GS2669*(1-$GS2669/Controls!$D$15))</f>
        <v>#REF!</v>
      </c>
      <c r="HO2669" s="9" t="e">
        <f t="shared" ca="1" si="250"/>
        <v>#REF!</v>
      </c>
      <c r="HP2669" s="9" t="e">
        <f t="shared" ca="1" si="251"/>
        <v>#REF!</v>
      </c>
      <c r="HQ2669" s="9" t="e">
        <f ca="1">IF($GV2669=0,NA(),($GX2669*Controls!#REF!))</f>
        <v>#REF!</v>
      </c>
    </row>
    <row r="2670" spans="198:225" x14ac:dyDescent="0.25">
      <c r="GP2670" s="9" t="e">
        <f ca="1">INDIRECT(ADDRESS(ROW(),Controls!#REF!+30))</f>
        <v>#REF!</v>
      </c>
      <c r="GQ2670" s="9" t="e">
        <f ca="1">INDIRECT(ADDRESS(ROW(),Controls!#REF!+45))</f>
        <v>#REF!</v>
      </c>
      <c r="GR2670" s="9" t="e">
        <f ca="1">INDIRECT(ADDRESS(ROW(),Controls!#REF!+60))</f>
        <v>#REF!</v>
      </c>
      <c r="GS2670" s="9" t="e">
        <f ca="1">INDIRECT(ADDRESS(ROW(),Controls!#REF!+75))</f>
        <v>#REF!</v>
      </c>
      <c r="GT2670" s="9" t="e">
        <f ca="1">INDIRECT(ADDRESS(ROW(),Controls!#REF!+90))</f>
        <v>#REF!</v>
      </c>
      <c r="GU2670" s="9" t="e">
        <f ca="1">INDIRECT(ADDRESS(ROW(),Controls!#REF!+105))</f>
        <v>#REF!</v>
      </c>
      <c r="GV2670" s="9" t="e">
        <f ca="1">INDIRECT(ADDRESS(ROW(),Controls!#REF!+120))</f>
        <v>#REF!</v>
      </c>
      <c r="GW2670" s="9" t="e">
        <f ca="1">INDIRECT(ADDRESS(ROW(),Controls!#REF!+15))</f>
        <v>#REF!</v>
      </c>
      <c r="GX2670" s="9" t="e">
        <f ca="1">INDIRECT(ADDRESS(ROW(),Controls!#REF!+135))</f>
        <v>#REF!</v>
      </c>
      <c r="HJ2670" s="9" t="e">
        <f t="shared" ca="1" si="246"/>
        <v>#REF!</v>
      </c>
      <c r="HK2670" s="9" t="e">
        <f t="shared" ca="1" si="247"/>
        <v>#REF!</v>
      </c>
      <c r="HL2670" s="9" t="e">
        <f t="shared" ca="1" si="248"/>
        <v>#REF!</v>
      </c>
      <c r="HM2670" s="9" t="e">
        <f t="shared" ca="1" si="249"/>
        <v>#REF!</v>
      </c>
      <c r="HN2670" s="9" t="e">
        <f ca="1">SQRT($GS2670*(1-$GS2670/Controls!$D$15))</f>
        <v>#REF!</v>
      </c>
      <c r="HO2670" s="9" t="e">
        <f t="shared" ca="1" si="250"/>
        <v>#REF!</v>
      </c>
      <c r="HP2670" s="9" t="e">
        <f t="shared" ca="1" si="251"/>
        <v>#REF!</v>
      </c>
      <c r="HQ2670" s="9" t="e">
        <f ca="1">IF($GV2670=0,NA(),($GX2670*Controls!#REF!))</f>
        <v>#REF!</v>
      </c>
    </row>
    <row r="2671" spans="198:225" x14ac:dyDescent="0.25">
      <c r="GP2671" s="9" t="e">
        <f ca="1">INDIRECT(ADDRESS(ROW(),Controls!#REF!+30))</f>
        <v>#REF!</v>
      </c>
      <c r="GQ2671" s="9" t="e">
        <f ca="1">INDIRECT(ADDRESS(ROW(),Controls!#REF!+45))</f>
        <v>#REF!</v>
      </c>
      <c r="GR2671" s="9" t="e">
        <f ca="1">INDIRECT(ADDRESS(ROW(),Controls!#REF!+60))</f>
        <v>#REF!</v>
      </c>
      <c r="GS2671" s="9" t="e">
        <f ca="1">INDIRECT(ADDRESS(ROW(),Controls!#REF!+75))</f>
        <v>#REF!</v>
      </c>
      <c r="GT2671" s="9" t="e">
        <f ca="1">INDIRECT(ADDRESS(ROW(),Controls!#REF!+90))</f>
        <v>#REF!</v>
      </c>
      <c r="GU2671" s="9" t="e">
        <f ca="1">INDIRECT(ADDRESS(ROW(),Controls!#REF!+105))</f>
        <v>#REF!</v>
      </c>
      <c r="GV2671" s="9" t="e">
        <f ca="1">INDIRECT(ADDRESS(ROW(),Controls!#REF!+120))</f>
        <v>#REF!</v>
      </c>
      <c r="GW2671" s="9" t="e">
        <f ca="1">INDIRECT(ADDRESS(ROW(),Controls!#REF!+15))</f>
        <v>#REF!</v>
      </c>
      <c r="GX2671" s="9" t="e">
        <f ca="1">INDIRECT(ADDRESS(ROW(),Controls!#REF!+135))</f>
        <v>#REF!</v>
      </c>
      <c r="HJ2671" s="9" t="e">
        <f t="shared" ca="1" si="246"/>
        <v>#REF!</v>
      </c>
      <c r="HK2671" s="9" t="e">
        <f t="shared" ca="1" si="247"/>
        <v>#REF!</v>
      </c>
      <c r="HL2671" s="9" t="e">
        <f t="shared" ca="1" si="248"/>
        <v>#REF!</v>
      </c>
      <c r="HM2671" s="9" t="e">
        <f t="shared" ca="1" si="249"/>
        <v>#REF!</v>
      </c>
      <c r="HN2671" s="9" t="e">
        <f ca="1">SQRT($GS2671*(1-$GS2671/Controls!$D$15))</f>
        <v>#REF!</v>
      </c>
      <c r="HO2671" s="9" t="e">
        <f t="shared" ca="1" si="250"/>
        <v>#REF!</v>
      </c>
      <c r="HP2671" s="9" t="e">
        <f t="shared" ca="1" si="251"/>
        <v>#REF!</v>
      </c>
      <c r="HQ2671" s="9" t="e">
        <f ca="1">IF($GV2671=0,NA(),($GX2671*Controls!#REF!))</f>
        <v>#REF!</v>
      </c>
    </row>
    <row r="2672" spans="198:225" x14ac:dyDescent="0.25">
      <c r="GP2672" s="9" t="e">
        <f ca="1">INDIRECT(ADDRESS(ROW(),Controls!#REF!+30))</f>
        <v>#REF!</v>
      </c>
      <c r="GQ2672" s="9" t="e">
        <f ca="1">INDIRECT(ADDRESS(ROW(),Controls!#REF!+45))</f>
        <v>#REF!</v>
      </c>
      <c r="GR2672" s="9" t="e">
        <f ca="1">INDIRECT(ADDRESS(ROW(),Controls!#REF!+60))</f>
        <v>#REF!</v>
      </c>
      <c r="GS2672" s="9" t="e">
        <f ca="1">INDIRECT(ADDRESS(ROW(),Controls!#REF!+75))</f>
        <v>#REF!</v>
      </c>
      <c r="GT2672" s="9" t="e">
        <f ca="1">INDIRECT(ADDRESS(ROW(),Controls!#REF!+90))</f>
        <v>#REF!</v>
      </c>
      <c r="GU2672" s="9" t="e">
        <f ca="1">INDIRECT(ADDRESS(ROW(),Controls!#REF!+105))</f>
        <v>#REF!</v>
      </c>
      <c r="GV2672" s="9" t="e">
        <f ca="1">INDIRECT(ADDRESS(ROW(),Controls!#REF!+120))</f>
        <v>#REF!</v>
      </c>
      <c r="GW2672" s="9" t="e">
        <f ca="1">INDIRECT(ADDRESS(ROW(),Controls!#REF!+15))</f>
        <v>#REF!</v>
      </c>
      <c r="GX2672" s="9" t="e">
        <f ca="1">INDIRECT(ADDRESS(ROW(),Controls!#REF!+135))</f>
        <v>#REF!</v>
      </c>
      <c r="HJ2672" s="9" t="e">
        <f t="shared" ca="1" si="246"/>
        <v>#REF!</v>
      </c>
      <c r="HK2672" s="9" t="e">
        <f t="shared" ca="1" si="247"/>
        <v>#REF!</v>
      </c>
      <c r="HL2672" s="9" t="e">
        <f t="shared" ca="1" si="248"/>
        <v>#REF!</v>
      </c>
      <c r="HM2672" s="9" t="e">
        <f t="shared" ca="1" si="249"/>
        <v>#REF!</v>
      </c>
      <c r="HN2672" s="9" t="e">
        <f ca="1">SQRT($GS2672*(1-$GS2672/Controls!$D$15))</f>
        <v>#REF!</v>
      </c>
      <c r="HO2672" s="9" t="e">
        <f t="shared" ca="1" si="250"/>
        <v>#REF!</v>
      </c>
      <c r="HP2672" s="9" t="e">
        <f t="shared" ca="1" si="251"/>
        <v>#REF!</v>
      </c>
      <c r="HQ2672" s="9" t="e">
        <f ca="1">IF($GV2672=0,NA(),($GX2672*Controls!#REF!))</f>
        <v>#REF!</v>
      </c>
    </row>
    <row r="2673" spans="198:225" x14ac:dyDescent="0.25">
      <c r="GP2673" s="9" t="e">
        <f ca="1">INDIRECT(ADDRESS(ROW(),Controls!#REF!+30))</f>
        <v>#REF!</v>
      </c>
      <c r="GQ2673" s="9" t="e">
        <f ca="1">INDIRECT(ADDRESS(ROW(),Controls!#REF!+45))</f>
        <v>#REF!</v>
      </c>
      <c r="GR2673" s="9" t="e">
        <f ca="1">INDIRECT(ADDRESS(ROW(),Controls!#REF!+60))</f>
        <v>#REF!</v>
      </c>
      <c r="GS2673" s="9" t="e">
        <f ca="1">INDIRECT(ADDRESS(ROW(),Controls!#REF!+75))</f>
        <v>#REF!</v>
      </c>
      <c r="GT2673" s="9" t="e">
        <f ca="1">INDIRECT(ADDRESS(ROW(),Controls!#REF!+90))</f>
        <v>#REF!</v>
      </c>
      <c r="GU2673" s="9" t="e">
        <f ca="1">INDIRECT(ADDRESS(ROW(),Controls!#REF!+105))</f>
        <v>#REF!</v>
      </c>
      <c r="GV2673" s="9" t="e">
        <f ca="1">INDIRECT(ADDRESS(ROW(),Controls!#REF!+120))</f>
        <v>#REF!</v>
      </c>
      <c r="GW2673" s="9" t="e">
        <f ca="1">INDIRECT(ADDRESS(ROW(),Controls!#REF!+15))</f>
        <v>#REF!</v>
      </c>
      <c r="GX2673" s="9" t="e">
        <f ca="1">INDIRECT(ADDRESS(ROW(),Controls!#REF!+135))</f>
        <v>#REF!</v>
      </c>
      <c r="HJ2673" s="9" t="e">
        <f t="shared" ca="1" si="246"/>
        <v>#REF!</v>
      </c>
      <c r="HK2673" s="9" t="e">
        <f t="shared" ca="1" si="247"/>
        <v>#REF!</v>
      </c>
      <c r="HL2673" s="9" t="e">
        <f t="shared" ca="1" si="248"/>
        <v>#REF!</v>
      </c>
      <c r="HM2673" s="9" t="e">
        <f t="shared" ca="1" si="249"/>
        <v>#REF!</v>
      </c>
      <c r="HN2673" s="9" t="e">
        <f ca="1">SQRT($GS2673*(1-$GS2673/Controls!$D$15))</f>
        <v>#REF!</v>
      </c>
      <c r="HO2673" s="9" t="e">
        <f t="shared" ca="1" si="250"/>
        <v>#REF!</v>
      </c>
      <c r="HP2673" s="9" t="e">
        <f t="shared" ca="1" si="251"/>
        <v>#REF!</v>
      </c>
      <c r="HQ2673" s="9" t="e">
        <f ca="1">IF($GV2673=0,NA(),($GX2673*Controls!#REF!))</f>
        <v>#REF!</v>
      </c>
    </row>
    <row r="2674" spans="198:225" x14ac:dyDescent="0.25">
      <c r="GP2674" s="9" t="e">
        <f ca="1">INDIRECT(ADDRESS(ROW(),Controls!#REF!+30))</f>
        <v>#REF!</v>
      </c>
      <c r="GQ2674" s="9" t="e">
        <f ca="1">INDIRECT(ADDRESS(ROW(),Controls!#REF!+45))</f>
        <v>#REF!</v>
      </c>
      <c r="GR2674" s="9" t="e">
        <f ca="1">INDIRECT(ADDRESS(ROW(),Controls!#REF!+60))</f>
        <v>#REF!</v>
      </c>
      <c r="GS2674" s="9" t="e">
        <f ca="1">INDIRECT(ADDRESS(ROW(),Controls!#REF!+75))</f>
        <v>#REF!</v>
      </c>
      <c r="GT2674" s="9" t="e">
        <f ca="1">INDIRECT(ADDRESS(ROW(),Controls!#REF!+90))</f>
        <v>#REF!</v>
      </c>
      <c r="GU2674" s="9" t="e">
        <f ca="1">INDIRECT(ADDRESS(ROW(),Controls!#REF!+105))</f>
        <v>#REF!</v>
      </c>
      <c r="GV2674" s="9" t="e">
        <f ca="1">INDIRECT(ADDRESS(ROW(),Controls!#REF!+120))</f>
        <v>#REF!</v>
      </c>
      <c r="GW2674" s="9" t="e">
        <f ca="1">INDIRECT(ADDRESS(ROW(),Controls!#REF!+15))</f>
        <v>#REF!</v>
      </c>
      <c r="GX2674" s="9" t="e">
        <f ca="1">INDIRECT(ADDRESS(ROW(),Controls!#REF!+135))</f>
        <v>#REF!</v>
      </c>
      <c r="HJ2674" s="9" t="e">
        <f t="shared" ca="1" si="246"/>
        <v>#REF!</v>
      </c>
      <c r="HK2674" s="9" t="e">
        <f t="shared" ca="1" si="247"/>
        <v>#REF!</v>
      </c>
      <c r="HL2674" s="9" t="e">
        <f t="shared" ca="1" si="248"/>
        <v>#REF!</v>
      </c>
      <c r="HM2674" s="9" t="e">
        <f t="shared" ca="1" si="249"/>
        <v>#REF!</v>
      </c>
      <c r="HN2674" s="9" t="e">
        <f ca="1">SQRT($GS2674*(1-$GS2674/Controls!$D$15))</f>
        <v>#REF!</v>
      </c>
      <c r="HO2674" s="9" t="e">
        <f t="shared" ca="1" si="250"/>
        <v>#REF!</v>
      </c>
      <c r="HP2674" s="9" t="e">
        <f t="shared" ca="1" si="251"/>
        <v>#REF!</v>
      </c>
      <c r="HQ2674" s="9" t="e">
        <f ca="1">IF($GV2674=0,NA(),($GX2674*Controls!#REF!))</f>
        <v>#REF!</v>
      </c>
    </row>
    <row r="2675" spans="198:225" x14ac:dyDescent="0.25">
      <c r="GP2675" s="9" t="e">
        <f ca="1">INDIRECT(ADDRESS(ROW(),Controls!#REF!+30))</f>
        <v>#REF!</v>
      </c>
      <c r="GQ2675" s="9" t="e">
        <f ca="1">INDIRECT(ADDRESS(ROW(),Controls!#REF!+45))</f>
        <v>#REF!</v>
      </c>
      <c r="GR2675" s="9" t="e">
        <f ca="1">INDIRECT(ADDRESS(ROW(),Controls!#REF!+60))</f>
        <v>#REF!</v>
      </c>
      <c r="GS2675" s="9" t="e">
        <f ca="1">INDIRECT(ADDRESS(ROW(),Controls!#REF!+75))</f>
        <v>#REF!</v>
      </c>
      <c r="GT2675" s="9" t="e">
        <f ca="1">INDIRECT(ADDRESS(ROW(),Controls!#REF!+90))</f>
        <v>#REF!</v>
      </c>
      <c r="GU2675" s="9" t="e">
        <f ca="1">INDIRECT(ADDRESS(ROW(),Controls!#REF!+105))</f>
        <v>#REF!</v>
      </c>
      <c r="GV2675" s="9" t="e">
        <f ca="1">INDIRECT(ADDRESS(ROW(),Controls!#REF!+120))</f>
        <v>#REF!</v>
      </c>
      <c r="GW2675" s="9" t="e">
        <f ca="1">INDIRECT(ADDRESS(ROW(),Controls!#REF!+15))</f>
        <v>#REF!</v>
      </c>
      <c r="GX2675" s="9" t="e">
        <f ca="1">INDIRECT(ADDRESS(ROW(),Controls!#REF!+135))</f>
        <v>#REF!</v>
      </c>
      <c r="HJ2675" s="9" t="e">
        <f t="shared" ca="1" si="246"/>
        <v>#REF!</v>
      </c>
      <c r="HK2675" s="9" t="e">
        <f t="shared" ca="1" si="247"/>
        <v>#REF!</v>
      </c>
      <c r="HL2675" s="9" t="e">
        <f t="shared" ca="1" si="248"/>
        <v>#REF!</v>
      </c>
      <c r="HM2675" s="9" t="e">
        <f t="shared" ca="1" si="249"/>
        <v>#REF!</v>
      </c>
      <c r="HN2675" s="9" t="e">
        <f ca="1">SQRT($GS2675*(1-$GS2675/Controls!$D$15))</f>
        <v>#REF!</v>
      </c>
      <c r="HO2675" s="9" t="e">
        <f t="shared" ca="1" si="250"/>
        <v>#REF!</v>
      </c>
      <c r="HP2675" s="9" t="e">
        <f t="shared" ca="1" si="251"/>
        <v>#REF!</v>
      </c>
      <c r="HQ2675" s="9" t="e">
        <f ca="1">IF($GV2675=0,NA(),($GX2675*Controls!#REF!))</f>
        <v>#REF!</v>
      </c>
    </row>
    <row r="2676" spans="198:225" x14ac:dyDescent="0.25">
      <c r="GP2676" s="9" t="e">
        <f ca="1">INDIRECT(ADDRESS(ROW(),Controls!#REF!+30))</f>
        <v>#REF!</v>
      </c>
      <c r="GQ2676" s="9" t="e">
        <f ca="1">INDIRECT(ADDRESS(ROW(),Controls!#REF!+45))</f>
        <v>#REF!</v>
      </c>
      <c r="GR2676" s="9" t="e">
        <f ca="1">INDIRECT(ADDRESS(ROW(),Controls!#REF!+60))</f>
        <v>#REF!</v>
      </c>
      <c r="GS2676" s="9" t="e">
        <f ca="1">INDIRECT(ADDRESS(ROW(),Controls!#REF!+75))</f>
        <v>#REF!</v>
      </c>
      <c r="GT2676" s="9" t="e">
        <f ca="1">INDIRECT(ADDRESS(ROW(),Controls!#REF!+90))</f>
        <v>#REF!</v>
      </c>
      <c r="GU2676" s="9" t="e">
        <f ca="1">INDIRECT(ADDRESS(ROW(),Controls!#REF!+105))</f>
        <v>#REF!</v>
      </c>
      <c r="GV2676" s="9" t="e">
        <f ca="1">INDIRECT(ADDRESS(ROW(),Controls!#REF!+120))</f>
        <v>#REF!</v>
      </c>
      <c r="GW2676" s="9" t="e">
        <f ca="1">INDIRECT(ADDRESS(ROW(),Controls!#REF!+15))</f>
        <v>#REF!</v>
      </c>
      <c r="GX2676" s="9" t="e">
        <f ca="1">INDIRECT(ADDRESS(ROW(),Controls!#REF!+135))</f>
        <v>#REF!</v>
      </c>
      <c r="HJ2676" s="9" t="e">
        <f t="shared" ca="1" si="246"/>
        <v>#REF!</v>
      </c>
      <c r="HK2676" s="9" t="e">
        <f t="shared" ca="1" si="247"/>
        <v>#REF!</v>
      </c>
      <c r="HL2676" s="9" t="e">
        <f t="shared" ca="1" si="248"/>
        <v>#REF!</v>
      </c>
      <c r="HM2676" s="9" t="e">
        <f t="shared" ca="1" si="249"/>
        <v>#REF!</v>
      </c>
      <c r="HN2676" s="9" t="e">
        <f ca="1">SQRT($GS2676*(1-$GS2676/Controls!$D$15))</f>
        <v>#REF!</v>
      </c>
      <c r="HO2676" s="9" t="e">
        <f t="shared" ca="1" si="250"/>
        <v>#REF!</v>
      </c>
      <c r="HP2676" s="9" t="e">
        <f t="shared" ca="1" si="251"/>
        <v>#REF!</v>
      </c>
      <c r="HQ2676" s="9" t="e">
        <f ca="1">IF($GV2676=0,NA(),($GX2676*Controls!#REF!))</f>
        <v>#REF!</v>
      </c>
    </row>
    <row r="2677" spans="198:225" x14ac:dyDescent="0.25">
      <c r="GP2677" s="9" t="e">
        <f ca="1">INDIRECT(ADDRESS(ROW(),Controls!#REF!+30))</f>
        <v>#REF!</v>
      </c>
      <c r="GQ2677" s="9" t="e">
        <f ca="1">INDIRECT(ADDRESS(ROW(),Controls!#REF!+45))</f>
        <v>#REF!</v>
      </c>
      <c r="GR2677" s="9" t="e">
        <f ca="1">INDIRECT(ADDRESS(ROW(),Controls!#REF!+60))</f>
        <v>#REF!</v>
      </c>
      <c r="GS2677" s="9" t="e">
        <f ca="1">INDIRECT(ADDRESS(ROW(),Controls!#REF!+75))</f>
        <v>#REF!</v>
      </c>
      <c r="GT2677" s="9" t="e">
        <f ca="1">INDIRECT(ADDRESS(ROW(),Controls!#REF!+90))</f>
        <v>#REF!</v>
      </c>
      <c r="GU2677" s="9" t="e">
        <f ca="1">INDIRECT(ADDRESS(ROW(),Controls!#REF!+105))</f>
        <v>#REF!</v>
      </c>
      <c r="GV2677" s="9" t="e">
        <f ca="1">INDIRECT(ADDRESS(ROW(),Controls!#REF!+120))</f>
        <v>#REF!</v>
      </c>
      <c r="GW2677" s="9" t="e">
        <f ca="1">INDIRECT(ADDRESS(ROW(),Controls!#REF!+15))</f>
        <v>#REF!</v>
      </c>
      <c r="GX2677" s="9" t="e">
        <f ca="1">INDIRECT(ADDRESS(ROW(),Controls!#REF!+135))</f>
        <v>#REF!</v>
      </c>
      <c r="HJ2677" s="9" t="e">
        <f t="shared" ca="1" si="246"/>
        <v>#REF!</v>
      </c>
      <c r="HK2677" s="9" t="e">
        <f t="shared" ca="1" si="247"/>
        <v>#REF!</v>
      </c>
      <c r="HL2677" s="9" t="e">
        <f t="shared" ca="1" si="248"/>
        <v>#REF!</v>
      </c>
      <c r="HM2677" s="9" t="e">
        <f t="shared" ca="1" si="249"/>
        <v>#REF!</v>
      </c>
      <c r="HN2677" s="9" t="e">
        <f ca="1">SQRT($GS2677*(1-$GS2677/Controls!$D$15))</f>
        <v>#REF!</v>
      </c>
      <c r="HO2677" s="9" t="e">
        <f t="shared" ca="1" si="250"/>
        <v>#REF!</v>
      </c>
      <c r="HP2677" s="9" t="e">
        <f t="shared" ca="1" si="251"/>
        <v>#REF!</v>
      </c>
      <c r="HQ2677" s="9" t="e">
        <f ca="1">IF($GV2677=0,NA(),($GX2677*Controls!#REF!))</f>
        <v>#REF!</v>
      </c>
    </row>
    <row r="2678" spans="198:225" x14ac:dyDescent="0.25">
      <c r="GP2678" s="9" t="e">
        <f ca="1">INDIRECT(ADDRESS(ROW(),Controls!#REF!+30))</f>
        <v>#REF!</v>
      </c>
      <c r="GQ2678" s="9" t="e">
        <f ca="1">INDIRECT(ADDRESS(ROW(),Controls!#REF!+45))</f>
        <v>#REF!</v>
      </c>
      <c r="GR2678" s="9" t="e">
        <f ca="1">INDIRECT(ADDRESS(ROW(),Controls!#REF!+60))</f>
        <v>#REF!</v>
      </c>
      <c r="GS2678" s="9" t="e">
        <f ca="1">INDIRECT(ADDRESS(ROW(),Controls!#REF!+75))</f>
        <v>#REF!</v>
      </c>
      <c r="GT2678" s="9" t="e">
        <f ca="1">INDIRECT(ADDRESS(ROW(),Controls!#REF!+90))</f>
        <v>#REF!</v>
      </c>
      <c r="GU2678" s="9" t="e">
        <f ca="1">INDIRECT(ADDRESS(ROW(),Controls!#REF!+105))</f>
        <v>#REF!</v>
      </c>
      <c r="GV2678" s="9" t="e">
        <f ca="1">INDIRECT(ADDRESS(ROW(),Controls!#REF!+120))</f>
        <v>#REF!</v>
      </c>
      <c r="GW2678" s="9" t="e">
        <f ca="1">INDIRECT(ADDRESS(ROW(),Controls!#REF!+15))</f>
        <v>#REF!</v>
      </c>
      <c r="GX2678" s="9" t="e">
        <f ca="1">INDIRECT(ADDRESS(ROW(),Controls!#REF!+135))</f>
        <v>#REF!</v>
      </c>
      <c r="HJ2678" s="9" t="e">
        <f t="shared" ca="1" si="246"/>
        <v>#REF!</v>
      </c>
      <c r="HK2678" s="9" t="e">
        <f t="shared" ca="1" si="247"/>
        <v>#REF!</v>
      </c>
      <c r="HL2678" s="9" t="e">
        <f t="shared" ca="1" si="248"/>
        <v>#REF!</v>
      </c>
      <c r="HM2678" s="9" t="e">
        <f t="shared" ca="1" si="249"/>
        <v>#REF!</v>
      </c>
      <c r="HN2678" s="9" t="e">
        <f ca="1">SQRT($GS2678*(1-$GS2678/Controls!$D$15))</f>
        <v>#REF!</v>
      </c>
      <c r="HO2678" s="9" t="e">
        <f t="shared" ca="1" si="250"/>
        <v>#REF!</v>
      </c>
      <c r="HP2678" s="9" t="e">
        <f t="shared" ca="1" si="251"/>
        <v>#REF!</v>
      </c>
      <c r="HQ2678" s="9" t="e">
        <f ca="1">IF($GV2678=0,NA(),($GX2678*Controls!#REF!))</f>
        <v>#REF!</v>
      </c>
    </row>
    <row r="2679" spans="198:225" x14ac:dyDescent="0.25">
      <c r="GP2679" s="9" t="e">
        <f ca="1">INDIRECT(ADDRESS(ROW(),Controls!#REF!+30))</f>
        <v>#REF!</v>
      </c>
      <c r="GQ2679" s="9" t="e">
        <f ca="1">INDIRECT(ADDRESS(ROW(),Controls!#REF!+45))</f>
        <v>#REF!</v>
      </c>
      <c r="GR2679" s="9" t="e">
        <f ca="1">INDIRECT(ADDRESS(ROW(),Controls!#REF!+60))</f>
        <v>#REF!</v>
      </c>
      <c r="GS2679" s="9" t="e">
        <f ca="1">INDIRECT(ADDRESS(ROW(),Controls!#REF!+75))</f>
        <v>#REF!</v>
      </c>
      <c r="GT2679" s="9" t="e">
        <f ca="1">INDIRECT(ADDRESS(ROW(),Controls!#REF!+90))</f>
        <v>#REF!</v>
      </c>
      <c r="GU2679" s="9" t="e">
        <f ca="1">INDIRECT(ADDRESS(ROW(),Controls!#REF!+105))</f>
        <v>#REF!</v>
      </c>
      <c r="GV2679" s="9" t="e">
        <f ca="1">INDIRECT(ADDRESS(ROW(),Controls!#REF!+120))</f>
        <v>#REF!</v>
      </c>
      <c r="GW2679" s="9" t="e">
        <f ca="1">INDIRECT(ADDRESS(ROW(),Controls!#REF!+15))</f>
        <v>#REF!</v>
      </c>
      <c r="GX2679" s="9" t="e">
        <f ca="1">INDIRECT(ADDRESS(ROW(),Controls!#REF!+135))</f>
        <v>#REF!</v>
      </c>
      <c r="HJ2679" s="9" t="e">
        <f t="shared" ca="1" si="246"/>
        <v>#REF!</v>
      </c>
      <c r="HK2679" s="9" t="e">
        <f t="shared" ca="1" si="247"/>
        <v>#REF!</v>
      </c>
      <c r="HL2679" s="9" t="e">
        <f t="shared" ca="1" si="248"/>
        <v>#REF!</v>
      </c>
      <c r="HM2679" s="9" t="e">
        <f t="shared" ca="1" si="249"/>
        <v>#REF!</v>
      </c>
      <c r="HN2679" s="9" t="e">
        <f ca="1">SQRT($GS2679*(1-$GS2679/Controls!$D$15))</f>
        <v>#REF!</v>
      </c>
      <c r="HO2679" s="9" t="e">
        <f t="shared" ca="1" si="250"/>
        <v>#REF!</v>
      </c>
      <c r="HP2679" s="9" t="e">
        <f t="shared" ca="1" si="251"/>
        <v>#REF!</v>
      </c>
      <c r="HQ2679" s="9" t="e">
        <f ca="1">IF($GV2679=0,NA(),($GX2679*Controls!#REF!))</f>
        <v>#REF!</v>
      </c>
    </row>
    <row r="2680" spans="198:225" x14ac:dyDescent="0.25">
      <c r="GP2680" s="9" t="e">
        <f ca="1">INDIRECT(ADDRESS(ROW(),Controls!#REF!+30))</f>
        <v>#REF!</v>
      </c>
      <c r="GQ2680" s="9" t="e">
        <f ca="1">INDIRECT(ADDRESS(ROW(),Controls!#REF!+45))</f>
        <v>#REF!</v>
      </c>
      <c r="GR2680" s="9" t="e">
        <f ca="1">INDIRECT(ADDRESS(ROW(),Controls!#REF!+60))</f>
        <v>#REF!</v>
      </c>
      <c r="GS2680" s="9" t="e">
        <f ca="1">INDIRECT(ADDRESS(ROW(),Controls!#REF!+75))</f>
        <v>#REF!</v>
      </c>
      <c r="GT2680" s="9" t="e">
        <f ca="1">INDIRECT(ADDRESS(ROW(),Controls!#REF!+90))</f>
        <v>#REF!</v>
      </c>
      <c r="GU2680" s="9" t="e">
        <f ca="1">INDIRECT(ADDRESS(ROW(),Controls!#REF!+105))</f>
        <v>#REF!</v>
      </c>
      <c r="GV2680" s="9" t="e">
        <f ca="1">INDIRECT(ADDRESS(ROW(),Controls!#REF!+120))</f>
        <v>#REF!</v>
      </c>
      <c r="GW2680" s="9" t="e">
        <f ca="1">INDIRECT(ADDRESS(ROW(),Controls!#REF!+15))</f>
        <v>#REF!</v>
      </c>
      <c r="GX2680" s="9" t="e">
        <f ca="1">INDIRECT(ADDRESS(ROW(),Controls!#REF!+135))</f>
        <v>#REF!</v>
      </c>
      <c r="HJ2680" s="9" t="e">
        <f t="shared" ca="1" si="246"/>
        <v>#REF!</v>
      </c>
      <c r="HK2680" s="9" t="e">
        <f t="shared" ca="1" si="247"/>
        <v>#REF!</v>
      </c>
      <c r="HL2680" s="9" t="e">
        <f t="shared" ca="1" si="248"/>
        <v>#REF!</v>
      </c>
      <c r="HM2680" s="9" t="e">
        <f t="shared" ca="1" si="249"/>
        <v>#REF!</v>
      </c>
      <c r="HN2680" s="9" t="e">
        <f ca="1">SQRT($GS2680*(1-$GS2680/Controls!$D$15))</f>
        <v>#REF!</v>
      </c>
      <c r="HO2680" s="9" t="e">
        <f t="shared" ca="1" si="250"/>
        <v>#REF!</v>
      </c>
      <c r="HP2680" s="9" t="e">
        <f t="shared" ca="1" si="251"/>
        <v>#REF!</v>
      </c>
      <c r="HQ2680" s="9" t="e">
        <f ca="1">IF($GV2680=0,NA(),($GX2680*Controls!#REF!))</f>
        <v>#REF!</v>
      </c>
    </row>
    <row r="2681" spans="198:225" x14ac:dyDescent="0.25">
      <c r="GP2681" s="9" t="e">
        <f ca="1">INDIRECT(ADDRESS(ROW(),Controls!#REF!+30))</f>
        <v>#REF!</v>
      </c>
      <c r="GQ2681" s="9" t="e">
        <f ca="1">INDIRECT(ADDRESS(ROW(),Controls!#REF!+45))</f>
        <v>#REF!</v>
      </c>
      <c r="GR2681" s="9" t="e">
        <f ca="1">INDIRECT(ADDRESS(ROW(),Controls!#REF!+60))</f>
        <v>#REF!</v>
      </c>
      <c r="GS2681" s="9" t="e">
        <f ca="1">INDIRECT(ADDRESS(ROW(),Controls!#REF!+75))</f>
        <v>#REF!</v>
      </c>
      <c r="GT2681" s="9" t="e">
        <f ca="1">INDIRECT(ADDRESS(ROW(),Controls!#REF!+90))</f>
        <v>#REF!</v>
      </c>
      <c r="GU2681" s="9" t="e">
        <f ca="1">INDIRECT(ADDRESS(ROW(),Controls!#REF!+105))</f>
        <v>#REF!</v>
      </c>
      <c r="GV2681" s="9" t="e">
        <f ca="1">INDIRECT(ADDRESS(ROW(),Controls!#REF!+120))</f>
        <v>#REF!</v>
      </c>
      <c r="GW2681" s="9" t="e">
        <f ca="1">INDIRECT(ADDRESS(ROW(),Controls!#REF!+15))</f>
        <v>#REF!</v>
      </c>
      <c r="GX2681" s="9" t="e">
        <f ca="1">INDIRECT(ADDRESS(ROW(),Controls!#REF!+135))</f>
        <v>#REF!</v>
      </c>
      <c r="HJ2681" s="9" t="e">
        <f t="shared" ca="1" si="246"/>
        <v>#REF!</v>
      </c>
      <c r="HK2681" s="9" t="e">
        <f t="shared" ca="1" si="247"/>
        <v>#REF!</v>
      </c>
      <c r="HL2681" s="9" t="e">
        <f t="shared" ca="1" si="248"/>
        <v>#REF!</v>
      </c>
      <c r="HM2681" s="9" t="e">
        <f t="shared" ca="1" si="249"/>
        <v>#REF!</v>
      </c>
      <c r="HN2681" s="9" t="e">
        <f ca="1">SQRT($GS2681*(1-$GS2681/Controls!$D$15))</f>
        <v>#REF!</v>
      </c>
      <c r="HO2681" s="9" t="e">
        <f t="shared" ca="1" si="250"/>
        <v>#REF!</v>
      </c>
      <c r="HP2681" s="9" t="e">
        <f t="shared" ca="1" si="251"/>
        <v>#REF!</v>
      </c>
      <c r="HQ2681" s="9" t="e">
        <f ca="1">IF($GV2681=0,NA(),($GX2681*Controls!#REF!))</f>
        <v>#REF!</v>
      </c>
    </row>
    <row r="2682" spans="198:225" x14ac:dyDescent="0.25">
      <c r="GP2682" s="9" t="e">
        <f ca="1">INDIRECT(ADDRESS(ROW(),Controls!#REF!+30))</f>
        <v>#REF!</v>
      </c>
      <c r="GQ2682" s="9" t="e">
        <f ca="1">INDIRECT(ADDRESS(ROW(),Controls!#REF!+45))</f>
        <v>#REF!</v>
      </c>
      <c r="GR2682" s="9" t="e">
        <f ca="1">INDIRECT(ADDRESS(ROW(),Controls!#REF!+60))</f>
        <v>#REF!</v>
      </c>
      <c r="GS2682" s="9" t="e">
        <f ca="1">INDIRECT(ADDRESS(ROW(),Controls!#REF!+75))</f>
        <v>#REF!</v>
      </c>
      <c r="GT2682" s="9" t="e">
        <f ca="1">INDIRECT(ADDRESS(ROW(),Controls!#REF!+90))</f>
        <v>#REF!</v>
      </c>
      <c r="GU2682" s="9" t="e">
        <f ca="1">INDIRECT(ADDRESS(ROW(),Controls!#REF!+105))</f>
        <v>#REF!</v>
      </c>
      <c r="GV2682" s="9" t="e">
        <f ca="1">INDIRECT(ADDRESS(ROW(),Controls!#REF!+120))</f>
        <v>#REF!</v>
      </c>
      <c r="GW2682" s="9" t="e">
        <f ca="1">INDIRECT(ADDRESS(ROW(),Controls!#REF!+15))</f>
        <v>#REF!</v>
      </c>
      <c r="GX2682" s="9" t="e">
        <f ca="1">INDIRECT(ADDRESS(ROW(),Controls!#REF!+135))</f>
        <v>#REF!</v>
      </c>
      <c r="HJ2682" s="9" t="e">
        <f t="shared" ca="1" si="246"/>
        <v>#REF!</v>
      </c>
      <c r="HK2682" s="9" t="e">
        <f t="shared" ca="1" si="247"/>
        <v>#REF!</v>
      </c>
      <c r="HL2682" s="9" t="e">
        <f t="shared" ca="1" si="248"/>
        <v>#REF!</v>
      </c>
      <c r="HM2682" s="9" t="e">
        <f t="shared" ca="1" si="249"/>
        <v>#REF!</v>
      </c>
      <c r="HN2682" s="9" t="e">
        <f ca="1">SQRT($GS2682*(1-$GS2682/Controls!$D$15))</f>
        <v>#REF!</v>
      </c>
      <c r="HO2682" s="9" t="e">
        <f t="shared" ca="1" si="250"/>
        <v>#REF!</v>
      </c>
      <c r="HP2682" s="9" t="e">
        <f t="shared" ca="1" si="251"/>
        <v>#REF!</v>
      </c>
      <c r="HQ2682" s="9" t="e">
        <f ca="1">IF($GV2682=0,NA(),($GX2682*Controls!#REF!))</f>
        <v>#REF!</v>
      </c>
    </row>
    <row r="2683" spans="198:225" x14ac:dyDescent="0.25">
      <c r="GP2683" s="9" t="e">
        <f ca="1">INDIRECT(ADDRESS(ROW(),Controls!#REF!+30))</f>
        <v>#REF!</v>
      </c>
      <c r="GQ2683" s="9" t="e">
        <f ca="1">INDIRECT(ADDRESS(ROW(),Controls!#REF!+45))</f>
        <v>#REF!</v>
      </c>
      <c r="GR2683" s="9" t="e">
        <f ca="1">INDIRECT(ADDRESS(ROW(),Controls!#REF!+60))</f>
        <v>#REF!</v>
      </c>
      <c r="GS2683" s="9" t="e">
        <f ca="1">INDIRECT(ADDRESS(ROW(),Controls!#REF!+75))</f>
        <v>#REF!</v>
      </c>
      <c r="GT2683" s="9" t="e">
        <f ca="1">INDIRECT(ADDRESS(ROW(),Controls!#REF!+90))</f>
        <v>#REF!</v>
      </c>
      <c r="GU2683" s="9" t="e">
        <f ca="1">INDIRECT(ADDRESS(ROW(),Controls!#REF!+105))</f>
        <v>#REF!</v>
      </c>
      <c r="GV2683" s="9" t="e">
        <f ca="1">INDIRECT(ADDRESS(ROW(),Controls!#REF!+120))</f>
        <v>#REF!</v>
      </c>
      <c r="GW2683" s="9" t="e">
        <f ca="1">INDIRECT(ADDRESS(ROW(),Controls!#REF!+15))</f>
        <v>#REF!</v>
      </c>
      <c r="GX2683" s="9" t="e">
        <f ca="1">INDIRECT(ADDRESS(ROW(),Controls!#REF!+135))</f>
        <v>#REF!</v>
      </c>
      <c r="HJ2683" s="9" t="e">
        <f t="shared" ca="1" si="246"/>
        <v>#REF!</v>
      </c>
      <c r="HK2683" s="9" t="e">
        <f t="shared" ca="1" si="247"/>
        <v>#REF!</v>
      </c>
      <c r="HL2683" s="9" t="e">
        <f t="shared" ca="1" si="248"/>
        <v>#REF!</v>
      </c>
      <c r="HM2683" s="9" t="e">
        <f t="shared" ca="1" si="249"/>
        <v>#REF!</v>
      </c>
      <c r="HN2683" s="9" t="e">
        <f ca="1">SQRT($GS2683*(1-$GS2683/Controls!$D$15))</f>
        <v>#REF!</v>
      </c>
      <c r="HO2683" s="9" t="e">
        <f t="shared" ca="1" si="250"/>
        <v>#REF!</v>
      </c>
      <c r="HP2683" s="9" t="e">
        <f t="shared" ca="1" si="251"/>
        <v>#REF!</v>
      </c>
      <c r="HQ2683" s="9" t="e">
        <f ca="1">IF($GV2683=0,NA(),($GX2683*Controls!#REF!))</f>
        <v>#REF!</v>
      </c>
    </row>
    <row r="2684" spans="198:225" x14ac:dyDescent="0.25">
      <c r="GP2684" s="9" t="e">
        <f ca="1">INDIRECT(ADDRESS(ROW(),Controls!#REF!+30))</f>
        <v>#REF!</v>
      </c>
      <c r="GQ2684" s="9" t="e">
        <f ca="1">INDIRECT(ADDRESS(ROW(),Controls!#REF!+45))</f>
        <v>#REF!</v>
      </c>
      <c r="GR2684" s="9" t="e">
        <f ca="1">INDIRECT(ADDRESS(ROW(),Controls!#REF!+60))</f>
        <v>#REF!</v>
      </c>
      <c r="GS2684" s="9" t="e">
        <f ca="1">INDIRECT(ADDRESS(ROW(),Controls!#REF!+75))</f>
        <v>#REF!</v>
      </c>
      <c r="GT2684" s="9" t="e">
        <f ca="1">INDIRECT(ADDRESS(ROW(),Controls!#REF!+90))</f>
        <v>#REF!</v>
      </c>
      <c r="GU2684" s="9" t="e">
        <f ca="1">INDIRECT(ADDRESS(ROW(),Controls!#REF!+105))</f>
        <v>#REF!</v>
      </c>
      <c r="GV2684" s="9" t="e">
        <f ca="1">INDIRECT(ADDRESS(ROW(),Controls!#REF!+120))</f>
        <v>#REF!</v>
      </c>
      <c r="GW2684" s="9" t="e">
        <f ca="1">INDIRECT(ADDRESS(ROW(),Controls!#REF!+15))</f>
        <v>#REF!</v>
      </c>
      <c r="GX2684" s="9" t="e">
        <f ca="1">INDIRECT(ADDRESS(ROW(),Controls!#REF!+135))</f>
        <v>#REF!</v>
      </c>
      <c r="HJ2684" s="9" t="e">
        <f t="shared" ca="1" si="246"/>
        <v>#REF!</v>
      </c>
      <c r="HK2684" s="9" t="e">
        <f t="shared" ca="1" si="247"/>
        <v>#REF!</v>
      </c>
      <c r="HL2684" s="9" t="e">
        <f t="shared" ca="1" si="248"/>
        <v>#REF!</v>
      </c>
      <c r="HM2684" s="9" t="e">
        <f t="shared" ca="1" si="249"/>
        <v>#REF!</v>
      </c>
      <c r="HN2684" s="9" t="e">
        <f ca="1">SQRT($GS2684*(1-$GS2684/Controls!$D$15))</f>
        <v>#REF!</v>
      </c>
      <c r="HO2684" s="9" t="e">
        <f t="shared" ca="1" si="250"/>
        <v>#REF!</v>
      </c>
      <c r="HP2684" s="9" t="e">
        <f t="shared" ca="1" si="251"/>
        <v>#REF!</v>
      </c>
      <c r="HQ2684" s="9" t="e">
        <f ca="1">IF($GV2684=0,NA(),($GX2684*Controls!#REF!))</f>
        <v>#REF!</v>
      </c>
    </row>
    <row r="2685" spans="198:225" x14ac:dyDescent="0.25">
      <c r="GP2685" s="9" t="e">
        <f ca="1">INDIRECT(ADDRESS(ROW(),Controls!#REF!+30))</f>
        <v>#REF!</v>
      </c>
      <c r="GQ2685" s="9" t="e">
        <f ca="1">INDIRECT(ADDRESS(ROW(),Controls!#REF!+45))</f>
        <v>#REF!</v>
      </c>
      <c r="GR2685" s="9" t="e">
        <f ca="1">INDIRECT(ADDRESS(ROW(),Controls!#REF!+60))</f>
        <v>#REF!</v>
      </c>
      <c r="GS2685" s="9" t="e">
        <f ca="1">INDIRECT(ADDRESS(ROW(),Controls!#REF!+75))</f>
        <v>#REF!</v>
      </c>
      <c r="GT2685" s="9" t="e">
        <f ca="1">INDIRECT(ADDRESS(ROW(),Controls!#REF!+90))</f>
        <v>#REF!</v>
      </c>
      <c r="GU2685" s="9" t="e">
        <f ca="1">INDIRECT(ADDRESS(ROW(),Controls!#REF!+105))</f>
        <v>#REF!</v>
      </c>
      <c r="GV2685" s="9" t="e">
        <f ca="1">INDIRECT(ADDRESS(ROW(),Controls!#REF!+120))</f>
        <v>#REF!</v>
      </c>
      <c r="GW2685" s="9" t="e">
        <f ca="1">INDIRECT(ADDRESS(ROW(),Controls!#REF!+15))</f>
        <v>#REF!</v>
      </c>
      <c r="GX2685" s="9" t="e">
        <f ca="1">INDIRECT(ADDRESS(ROW(),Controls!#REF!+135))</f>
        <v>#REF!</v>
      </c>
      <c r="HJ2685" s="9" t="e">
        <f t="shared" ca="1" si="246"/>
        <v>#REF!</v>
      </c>
      <c r="HK2685" s="9" t="e">
        <f t="shared" ca="1" si="247"/>
        <v>#REF!</v>
      </c>
      <c r="HL2685" s="9" t="e">
        <f t="shared" ca="1" si="248"/>
        <v>#REF!</v>
      </c>
      <c r="HM2685" s="9" t="e">
        <f t="shared" ca="1" si="249"/>
        <v>#REF!</v>
      </c>
      <c r="HN2685" s="9" t="e">
        <f ca="1">SQRT($GS2685*(1-$GS2685/Controls!$D$15))</f>
        <v>#REF!</v>
      </c>
      <c r="HO2685" s="9" t="e">
        <f t="shared" ca="1" si="250"/>
        <v>#REF!</v>
      </c>
      <c r="HP2685" s="9" t="e">
        <f t="shared" ca="1" si="251"/>
        <v>#REF!</v>
      </c>
      <c r="HQ2685" s="9" t="e">
        <f ca="1">IF($GV2685=0,NA(),($GX2685*Controls!#REF!))</f>
        <v>#REF!</v>
      </c>
    </row>
    <row r="2686" spans="198:225" x14ac:dyDescent="0.25">
      <c r="GP2686" s="9" t="e">
        <f ca="1">INDIRECT(ADDRESS(ROW(),Controls!#REF!+30))</f>
        <v>#REF!</v>
      </c>
      <c r="GQ2686" s="9" t="e">
        <f ca="1">INDIRECT(ADDRESS(ROW(),Controls!#REF!+45))</f>
        <v>#REF!</v>
      </c>
      <c r="GR2686" s="9" t="e">
        <f ca="1">INDIRECT(ADDRESS(ROW(),Controls!#REF!+60))</f>
        <v>#REF!</v>
      </c>
      <c r="GS2686" s="9" t="e">
        <f ca="1">INDIRECT(ADDRESS(ROW(),Controls!#REF!+75))</f>
        <v>#REF!</v>
      </c>
      <c r="GT2686" s="9" t="e">
        <f ca="1">INDIRECT(ADDRESS(ROW(),Controls!#REF!+90))</f>
        <v>#REF!</v>
      </c>
      <c r="GU2686" s="9" t="e">
        <f ca="1">INDIRECT(ADDRESS(ROW(),Controls!#REF!+105))</f>
        <v>#REF!</v>
      </c>
      <c r="GV2686" s="9" t="e">
        <f ca="1">INDIRECT(ADDRESS(ROW(),Controls!#REF!+120))</f>
        <v>#REF!</v>
      </c>
      <c r="GW2686" s="9" t="e">
        <f ca="1">INDIRECT(ADDRESS(ROW(),Controls!#REF!+15))</f>
        <v>#REF!</v>
      </c>
      <c r="GX2686" s="9" t="e">
        <f ca="1">INDIRECT(ADDRESS(ROW(),Controls!#REF!+135))</f>
        <v>#REF!</v>
      </c>
      <c r="HJ2686" s="9" t="e">
        <f t="shared" ca="1" si="246"/>
        <v>#REF!</v>
      </c>
      <c r="HK2686" s="9" t="e">
        <f t="shared" ca="1" si="247"/>
        <v>#REF!</v>
      </c>
      <c r="HL2686" s="9" t="e">
        <f t="shared" ca="1" si="248"/>
        <v>#REF!</v>
      </c>
      <c r="HM2686" s="9" t="e">
        <f t="shared" ca="1" si="249"/>
        <v>#REF!</v>
      </c>
      <c r="HN2686" s="9" t="e">
        <f ca="1">SQRT($GS2686*(1-$GS2686/Controls!$D$15))</f>
        <v>#REF!</v>
      </c>
      <c r="HO2686" s="9" t="e">
        <f t="shared" ca="1" si="250"/>
        <v>#REF!</v>
      </c>
      <c r="HP2686" s="9" t="e">
        <f t="shared" ca="1" si="251"/>
        <v>#REF!</v>
      </c>
      <c r="HQ2686" s="9" t="e">
        <f ca="1">IF($GV2686=0,NA(),($GX2686*Controls!#REF!))</f>
        <v>#REF!</v>
      </c>
    </row>
    <row r="2687" spans="198:225" x14ac:dyDescent="0.25">
      <c r="GP2687" s="9" t="e">
        <f ca="1">INDIRECT(ADDRESS(ROW(),Controls!#REF!+30))</f>
        <v>#REF!</v>
      </c>
      <c r="GQ2687" s="9" t="e">
        <f ca="1">INDIRECT(ADDRESS(ROW(),Controls!#REF!+45))</f>
        <v>#REF!</v>
      </c>
      <c r="GR2687" s="9" t="e">
        <f ca="1">INDIRECT(ADDRESS(ROW(),Controls!#REF!+60))</f>
        <v>#REF!</v>
      </c>
      <c r="GS2687" s="9" t="e">
        <f ca="1">INDIRECT(ADDRESS(ROW(),Controls!#REF!+75))</f>
        <v>#REF!</v>
      </c>
      <c r="GT2687" s="9" t="e">
        <f ca="1">INDIRECT(ADDRESS(ROW(),Controls!#REF!+90))</f>
        <v>#REF!</v>
      </c>
      <c r="GU2687" s="9" t="e">
        <f ca="1">INDIRECT(ADDRESS(ROW(),Controls!#REF!+105))</f>
        <v>#REF!</v>
      </c>
      <c r="GV2687" s="9" t="e">
        <f ca="1">INDIRECT(ADDRESS(ROW(),Controls!#REF!+120))</f>
        <v>#REF!</v>
      </c>
      <c r="GW2687" s="9" t="e">
        <f ca="1">INDIRECT(ADDRESS(ROW(),Controls!#REF!+15))</f>
        <v>#REF!</v>
      </c>
      <c r="GX2687" s="9" t="e">
        <f ca="1">INDIRECT(ADDRESS(ROW(),Controls!#REF!+135))</f>
        <v>#REF!</v>
      </c>
      <c r="HJ2687" s="9" t="e">
        <f t="shared" ca="1" si="246"/>
        <v>#REF!</v>
      </c>
      <c r="HK2687" s="9" t="e">
        <f t="shared" ca="1" si="247"/>
        <v>#REF!</v>
      </c>
      <c r="HL2687" s="9" t="e">
        <f t="shared" ca="1" si="248"/>
        <v>#REF!</v>
      </c>
      <c r="HM2687" s="9" t="e">
        <f t="shared" ca="1" si="249"/>
        <v>#REF!</v>
      </c>
      <c r="HN2687" s="9" t="e">
        <f ca="1">SQRT($GS2687*(1-$GS2687/Controls!$D$15))</f>
        <v>#REF!</v>
      </c>
      <c r="HO2687" s="9" t="e">
        <f t="shared" ca="1" si="250"/>
        <v>#REF!</v>
      </c>
      <c r="HP2687" s="9" t="e">
        <f t="shared" ca="1" si="251"/>
        <v>#REF!</v>
      </c>
      <c r="HQ2687" s="9" t="e">
        <f ca="1">IF($GV2687=0,NA(),($GX2687*Controls!#REF!))</f>
        <v>#REF!</v>
      </c>
    </row>
    <row r="2688" spans="198:225" x14ac:dyDescent="0.25">
      <c r="GP2688" s="9" t="e">
        <f ca="1">INDIRECT(ADDRESS(ROW(),Controls!#REF!+30))</f>
        <v>#REF!</v>
      </c>
      <c r="GQ2688" s="9" t="e">
        <f ca="1">INDIRECT(ADDRESS(ROW(),Controls!#REF!+45))</f>
        <v>#REF!</v>
      </c>
      <c r="GR2688" s="9" t="e">
        <f ca="1">INDIRECT(ADDRESS(ROW(),Controls!#REF!+60))</f>
        <v>#REF!</v>
      </c>
      <c r="GS2688" s="9" t="e">
        <f ca="1">INDIRECT(ADDRESS(ROW(),Controls!#REF!+75))</f>
        <v>#REF!</v>
      </c>
      <c r="GT2688" s="9" t="e">
        <f ca="1">INDIRECT(ADDRESS(ROW(),Controls!#REF!+90))</f>
        <v>#REF!</v>
      </c>
      <c r="GU2688" s="9" t="e">
        <f ca="1">INDIRECT(ADDRESS(ROW(),Controls!#REF!+105))</f>
        <v>#REF!</v>
      </c>
      <c r="GV2688" s="9" t="e">
        <f ca="1">INDIRECT(ADDRESS(ROW(),Controls!#REF!+120))</f>
        <v>#REF!</v>
      </c>
      <c r="GW2688" s="9" t="e">
        <f ca="1">INDIRECT(ADDRESS(ROW(),Controls!#REF!+15))</f>
        <v>#REF!</v>
      </c>
      <c r="GX2688" s="9" t="e">
        <f ca="1">INDIRECT(ADDRESS(ROW(),Controls!#REF!+135))</f>
        <v>#REF!</v>
      </c>
      <c r="HJ2688" s="9" t="e">
        <f t="shared" ca="1" si="246"/>
        <v>#REF!</v>
      </c>
      <c r="HK2688" s="9" t="e">
        <f t="shared" ca="1" si="247"/>
        <v>#REF!</v>
      </c>
      <c r="HL2688" s="9" t="e">
        <f t="shared" ca="1" si="248"/>
        <v>#REF!</v>
      </c>
      <c r="HM2688" s="9" t="e">
        <f t="shared" ca="1" si="249"/>
        <v>#REF!</v>
      </c>
      <c r="HN2688" s="9" t="e">
        <f ca="1">SQRT($GS2688*(1-$GS2688/Controls!$D$15))</f>
        <v>#REF!</v>
      </c>
      <c r="HO2688" s="9" t="e">
        <f t="shared" ca="1" si="250"/>
        <v>#REF!</v>
      </c>
      <c r="HP2688" s="9" t="e">
        <f t="shared" ca="1" si="251"/>
        <v>#REF!</v>
      </c>
      <c r="HQ2688" s="9" t="e">
        <f ca="1">IF($GV2688=0,NA(),($GX2688*Controls!#REF!))</f>
        <v>#REF!</v>
      </c>
    </row>
    <row r="2689" spans="198:225" x14ac:dyDescent="0.25">
      <c r="GP2689" s="9" t="e">
        <f ca="1">INDIRECT(ADDRESS(ROW(),Controls!#REF!+30))</f>
        <v>#REF!</v>
      </c>
      <c r="GQ2689" s="9" t="e">
        <f ca="1">INDIRECT(ADDRESS(ROW(),Controls!#REF!+45))</f>
        <v>#REF!</v>
      </c>
      <c r="GR2689" s="9" t="e">
        <f ca="1">INDIRECT(ADDRESS(ROW(),Controls!#REF!+60))</f>
        <v>#REF!</v>
      </c>
      <c r="GS2689" s="9" t="e">
        <f ca="1">INDIRECT(ADDRESS(ROW(),Controls!#REF!+75))</f>
        <v>#REF!</v>
      </c>
      <c r="GT2689" s="9" t="e">
        <f ca="1">INDIRECT(ADDRESS(ROW(),Controls!#REF!+90))</f>
        <v>#REF!</v>
      </c>
      <c r="GU2689" s="9" t="e">
        <f ca="1">INDIRECT(ADDRESS(ROW(),Controls!#REF!+105))</f>
        <v>#REF!</v>
      </c>
      <c r="GV2689" s="9" t="e">
        <f ca="1">INDIRECT(ADDRESS(ROW(),Controls!#REF!+120))</f>
        <v>#REF!</v>
      </c>
      <c r="GW2689" s="9" t="e">
        <f ca="1">INDIRECT(ADDRESS(ROW(),Controls!#REF!+15))</f>
        <v>#REF!</v>
      </c>
      <c r="GX2689" s="9" t="e">
        <f ca="1">INDIRECT(ADDRESS(ROW(),Controls!#REF!+135))</f>
        <v>#REF!</v>
      </c>
      <c r="HJ2689" s="9" t="e">
        <f t="shared" ref="HJ2689:HJ2752" ca="1" si="252">IF($GV2689=0,NA(),MAX($GP2689,0.01)/$GQ2689)</f>
        <v>#REF!</v>
      </c>
      <c r="HK2689" s="9" t="e">
        <f t="shared" ref="HK2689:HK2752" ca="1" si="253">IF($GV2689=0,NA(),($GP2689-$GQ2689)/$GV2689)</f>
        <v>#REF!</v>
      </c>
      <c r="HL2689" s="9" t="e">
        <f t="shared" ref="HL2689:HL2752" ca="1" si="254">IF($GV2689=0,NA(),MAX($GU2689/$GT2689,0.01))</f>
        <v>#REF!</v>
      </c>
      <c r="HM2689" s="9" t="e">
        <f t="shared" ref="HM2689:HM2752" ca="1" si="255">IF($GV2689=0,NA(),($GU2689-$GT2689)/$GV2689)</f>
        <v>#REF!</v>
      </c>
      <c r="HN2689" s="9" t="e">
        <f ca="1">SQRT($GS2689*(1-$GS2689/Controls!$D$15))</f>
        <v>#REF!</v>
      </c>
      <c r="HO2689" s="9" t="e">
        <f t="shared" ref="HO2689:HO2752" ca="1" si="256">IF($HN2689=0,0,$GR2689/$HN2689)</f>
        <v>#REF!</v>
      </c>
      <c r="HP2689" s="9" t="e">
        <f t="shared" ref="HP2689:HP2752" ca="1" si="257">IF($GV2689=0,NA(),$GW2689/$GV2689)</f>
        <v>#REF!</v>
      </c>
      <c r="HQ2689" s="9" t="e">
        <f ca="1">IF($GV2689=0,NA(),($GX2689*Controls!#REF!))</f>
        <v>#REF!</v>
      </c>
    </row>
    <row r="2690" spans="198:225" x14ac:dyDescent="0.25">
      <c r="GP2690" s="9" t="e">
        <f ca="1">INDIRECT(ADDRESS(ROW(),Controls!#REF!+30))</f>
        <v>#REF!</v>
      </c>
      <c r="GQ2690" s="9" t="e">
        <f ca="1">INDIRECT(ADDRESS(ROW(),Controls!#REF!+45))</f>
        <v>#REF!</v>
      </c>
      <c r="GR2690" s="9" t="e">
        <f ca="1">INDIRECT(ADDRESS(ROW(),Controls!#REF!+60))</f>
        <v>#REF!</v>
      </c>
      <c r="GS2690" s="9" t="e">
        <f ca="1">INDIRECT(ADDRESS(ROW(),Controls!#REF!+75))</f>
        <v>#REF!</v>
      </c>
      <c r="GT2690" s="9" t="e">
        <f ca="1">INDIRECT(ADDRESS(ROW(),Controls!#REF!+90))</f>
        <v>#REF!</v>
      </c>
      <c r="GU2690" s="9" t="e">
        <f ca="1">INDIRECT(ADDRESS(ROW(),Controls!#REF!+105))</f>
        <v>#REF!</v>
      </c>
      <c r="GV2690" s="9" t="e">
        <f ca="1">INDIRECT(ADDRESS(ROW(),Controls!#REF!+120))</f>
        <v>#REF!</v>
      </c>
      <c r="GW2690" s="9" t="e">
        <f ca="1">INDIRECT(ADDRESS(ROW(),Controls!#REF!+15))</f>
        <v>#REF!</v>
      </c>
      <c r="GX2690" s="9" t="e">
        <f ca="1">INDIRECT(ADDRESS(ROW(),Controls!#REF!+135))</f>
        <v>#REF!</v>
      </c>
      <c r="HJ2690" s="9" t="e">
        <f t="shared" ca="1" si="252"/>
        <v>#REF!</v>
      </c>
      <c r="HK2690" s="9" t="e">
        <f t="shared" ca="1" si="253"/>
        <v>#REF!</v>
      </c>
      <c r="HL2690" s="9" t="e">
        <f t="shared" ca="1" si="254"/>
        <v>#REF!</v>
      </c>
      <c r="HM2690" s="9" t="e">
        <f t="shared" ca="1" si="255"/>
        <v>#REF!</v>
      </c>
      <c r="HN2690" s="9" t="e">
        <f ca="1">SQRT($GS2690*(1-$GS2690/Controls!$D$15))</f>
        <v>#REF!</v>
      </c>
      <c r="HO2690" s="9" t="e">
        <f t="shared" ca="1" si="256"/>
        <v>#REF!</v>
      </c>
      <c r="HP2690" s="9" t="e">
        <f t="shared" ca="1" si="257"/>
        <v>#REF!</v>
      </c>
      <c r="HQ2690" s="9" t="e">
        <f ca="1">IF($GV2690=0,NA(),($GX2690*Controls!#REF!))</f>
        <v>#REF!</v>
      </c>
    </row>
    <row r="2691" spans="198:225" x14ac:dyDescent="0.25">
      <c r="GP2691" s="9" t="e">
        <f ca="1">INDIRECT(ADDRESS(ROW(),Controls!#REF!+30))</f>
        <v>#REF!</v>
      </c>
      <c r="GQ2691" s="9" t="e">
        <f ca="1">INDIRECT(ADDRESS(ROW(),Controls!#REF!+45))</f>
        <v>#REF!</v>
      </c>
      <c r="GR2691" s="9" t="e">
        <f ca="1">INDIRECT(ADDRESS(ROW(),Controls!#REF!+60))</f>
        <v>#REF!</v>
      </c>
      <c r="GS2691" s="9" t="e">
        <f ca="1">INDIRECT(ADDRESS(ROW(),Controls!#REF!+75))</f>
        <v>#REF!</v>
      </c>
      <c r="GT2691" s="9" t="e">
        <f ca="1">INDIRECT(ADDRESS(ROW(),Controls!#REF!+90))</f>
        <v>#REF!</v>
      </c>
      <c r="GU2691" s="9" t="e">
        <f ca="1">INDIRECT(ADDRESS(ROW(),Controls!#REF!+105))</f>
        <v>#REF!</v>
      </c>
      <c r="GV2691" s="9" t="e">
        <f ca="1">INDIRECT(ADDRESS(ROW(),Controls!#REF!+120))</f>
        <v>#REF!</v>
      </c>
      <c r="GW2691" s="9" t="e">
        <f ca="1">INDIRECT(ADDRESS(ROW(),Controls!#REF!+15))</f>
        <v>#REF!</v>
      </c>
      <c r="GX2691" s="9" t="e">
        <f ca="1">INDIRECT(ADDRESS(ROW(),Controls!#REF!+135))</f>
        <v>#REF!</v>
      </c>
      <c r="HJ2691" s="9" t="e">
        <f t="shared" ca="1" si="252"/>
        <v>#REF!</v>
      </c>
      <c r="HK2691" s="9" t="e">
        <f t="shared" ca="1" si="253"/>
        <v>#REF!</v>
      </c>
      <c r="HL2691" s="9" t="e">
        <f t="shared" ca="1" si="254"/>
        <v>#REF!</v>
      </c>
      <c r="HM2691" s="9" t="e">
        <f t="shared" ca="1" si="255"/>
        <v>#REF!</v>
      </c>
      <c r="HN2691" s="9" t="e">
        <f ca="1">SQRT($GS2691*(1-$GS2691/Controls!$D$15))</f>
        <v>#REF!</v>
      </c>
      <c r="HO2691" s="9" t="e">
        <f t="shared" ca="1" si="256"/>
        <v>#REF!</v>
      </c>
      <c r="HP2691" s="9" t="e">
        <f t="shared" ca="1" si="257"/>
        <v>#REF!</v>
      </c>
      <c r="HQ2691" s="9" t="e">
        <f ca="1">IF($GV2691=0,NA(),($GX2691*Controls!#REF!))</f>
        <v>#REF!</v>
      </c>
    </row>
    <row r="2692" spans="198:225" x14ac:dyDescent="0.25">
      <c r="GP2692" s="9" t="e">
        <f ca="1">INDIRECT(ADDRESS(ROW(),Controls!#REF!+30))</f>
        <v>#REF!</v>
      </c>
      <c r="GQ2692" s="9" t="e">
        <f ca="1">INDIRECT(ADDRESS(ROW(),Controls!#REF!+45))</f>
        <v>#REF!</v>
      </c>
      <c r="GR2692" s="9" t="e">
        <f ca="1">INDIRECT(ADDRESS(ROW(),Controls!#REF!+60))</f>
        <v>#REF!</v>
      </c>
      <c r="GS2692" s="9" t="e">
        <f ca="1">INDIRECT(ADDRESS(ROW(),Controls!#REF!+75))</f>
        <v>#REF!</v>
      </c>
      <c r="GT2692" s="9" t="e">
        <f ca="1">INDIRECT(ADDRESS(ROW(),Controls!#REF!+90))</f>
        <v>#REF!</v>
      </c>
      <c r="GU2692" s="9" t="e">
        <f ca="1">INDIRECT(ADDRESS(ROW(),Controls!#REF!+105))</f>
        <v>#REF!</v>
      </c>
      <c r="GV2692" s="9" t="e">
        <f ca="1">INDIRECT(ADDRESS(ROW(),Controls!#REF!+120))</f>
        <v>#REF!</v>
      </c>
      <c r="GW2692" s="9" t="e">
        <f ca="1">INDIRECT(ADDRESS(ROW(),Controls!#REF!+15))</f>
        <v>#REF!</v>
      </c>
      <c r="GX2692" s="9" t="e">
        <f ca="1">INDIRECT(ADDRESS(ROW(),Controls!#REF!+135))</f>
        <v>#REF!</v>
      </c>
      <c r="HJ2692" s="9" t="e">
        <f t="shared" ca="1" si="252"/>
        <v>#REF!</v>
      </c>
      <c r="HK2692" s="9" t="e">
        <f t="shared" ca="1" si="253"/>
        <v>#REF!</v>
      </c>
      <c r="HL2692" s="9" t="e">
        <f t="shared" ca="1" si="254"/>
        <v>#REF!</v>
      </c>
      <c r="HM2692" s="9" t="e">
        <f t="shared" ca="1" si="255"/>
        <v>#REF!</v>
      </c>
      <c r="HN2692" s="9" t="e">
        <f ca="1">SQRT($GS2692*(1-$GS2692/Controls!$D$15))</f>
        <v>#REF!</v>
      </c>
      <c r="HO2692" s="9" t="e">
        <f t="shared" ca="1" si="256"/>
        <v>#REF!</v>
      </c>
      <c r="HP2692" s="9" t="e">
        <f t="shared" ca="1" si="257"/>
        <v>#REF!</v>
      </c>
      <c r="HQ2692" s="9" t="e">
        <f ca="1">IF($GV2692=0,NA(),($GX2692*Controls!#REF!))</f>
        <v>#REF!</v>
      </c>
    </row>
    <row r="2693" spans="198:225" x14ac:dyDescent="0.25">
      <c r="GP2693" s="9" t="e">
        <f ca="1">INDIRECT(ADDRESS(ROW(),Controls!#REF!+30))</f>
        <v>#REF!</v>
      </c>
      <c r="GQ2693" s="9" t="e">
        <f ca="1">INDIRECT(ADDRESS(ROW(),Controls!#REF!+45))</f>
        <v>#REF!</v>
      </c>
      <c r="GR2693" s="9" t="e">
        <f ca="1">INDIRECT(ADDRESS(ROW(),Controls!#REF!+60))</f>
        <v>#REF!</v>
      </c>
      <c r="GS2693" s="9" t="e">
        <f ca="1">INDIRECT(ADDRESS(ROW(),Controls!#REF!+75))</f>
        <v>#REF!</v>
      </c>
      <c r="GT2693" s="9" t="e">
        <f ca="1">INDIRECT(ADDRESS(ROW(),Controls!#REF!+90))</f>
        <v>#REF!</v>
      </c>
      <c r="GU2693" s="9" t="e">
        <f ca="1">INDIRECT(ADDRESS(ROW(),Controls!#REF!+105))</f>
        <v>#REF!</v>
      </c>
      <c r="GV2693" s="9" t="e">
        <f ca="1">INDIRECT(ADDRESS(ROW(),Controls!#REF!+120))</f>
        <v>#REF!</v>
      </c>
      <c r="GW2693" s="9" t="e">
        <f ca="1">INDIRECT(ADDRESS(ROW(),Controls!#REF!+15))</f>
        <v>#REF!</v>
      </c>
      <c r="GX2693" s="9" t="e">
        <f ca="1">INDIRECT(ADDRESS(ROW(),Controls!#REF!+135))</f>
        <v>#REF!</v>
      </c>
      <c r="HJ2693" s="9" t="e">
        <f t="shared" ca="1" si="252"/>
        <v>#REF!</v>
      </c>
      <c r="HK2693" s="9" t="e">
        <f t="shared" ca="1" si="253"/>
        <v>#REF!</v>
      </c>
      <c r="HL2693" s="9" t="e">
        <f t="shared" ca="1" si="254"/>
        <v>#REF!</v>
      </c>
      <c r="HM2693" s="9" t="e">
        <f t="shared" ca="1" si="255"/>
        <v>#REF!</v>
      </c>
      <c r="HN2693" s="9" t="e">
        <f ca="1">SQRT($GS2693*(1-$GS2693/Controls!$D$15))</f>
        <v>#REF!</v>
      </c>
      <c r="HO2693" s="9" t="e">
        <f t="shared" ca="1" si="256"/>
        <v>#REF!</v>
      </c>
      <c r="HP2693" s="9" t="e">
        <f t="shared" ca="1" si="257"/>
        <v>#REF!</v>
      </c>
      <c r="HQ2693" s="9" t="e">
        <f ca="1">IF($GV2693=0,NA(),($GX2693*Controls!#REF!))</f>
        <v>#REF!</v>
      </c>
    </row>
    <row r="2694" spans="198:225" x14ac:dyDescent="0.25">
      <c r="GP2694" s="9" t="e">
        <f ca="1">INDIRECT(ADDRESS(ROW(),Controls!#REF!+30))</f>
        <v>#REF!</v>
      </c>
      <c r="GQ2694" s="9" t="e">
        <f ca="1">INDIRECT(ADDRESS(ROW(),Controls!#REF!+45))</f>
        <v>#REF!</v>
      </c>
      <c r="GR2694" s="9" t="e">
        <f ca="1">INDIRECT(ADDRESS(ROW(),Controls!#REF!+60))</f>
        <v>#REF!</v>
      </c>
      <c r="GS2694" s="9" t="e">
        <f ca="1">INDIRECT(ADDRESS(ROW(),Controls!#REF!+75))</f>
        <v>#REF!</v>
      </c>
      <c r="GT2694" s="9" t="e">
        <f ca="1">INDIRECT(ADDRESS(ROW(),Controls!#REF!+90))</f>
        <v>#REF!</v>
      </c>
      <c r="GU2694" s="9" t="e">
        <f ca="1">INDIRECT(ADDRESS(ROW(),Controls!#REF!+105))</f>
        <v>#REF!</v>
      </c>
      <c r="GV2694" s="9" t="e">
        <f ca="1">INDIRECT(ADDRESS(ROW(),Controls!#REF!+120))</f>
        <v>#REF!</v>
      </c>
      <c r="GW2694" s="9" t="e">
        <f ca="1">INDIRECT(ADDRESS(ROW(),Controls!#REF!+15))</f>
        <v>#REF!</v>
      </c>
      <c r="GX2694" s="9" t="e">
        <f ca="1">INDIRECT(ADDRESS(ROW(),Controls!#REF!+135))</f>
        <v>#REF!</v>
      </c>
      <c r="HJ2694" s="9" t="e">
        <f t="shared" ca="1" si="252"/>
        <v>#REF!</v>
      </c>
      <c r="HK2694" s="9" t="e">
        <f t="shared" ca="1" si="253"/>
        <v>#REF!</v>
      </c>
      <c r="HL2694" s="9" t="e">
        <f t="shared" ca="1" si="254"/>
        <v>#REF!</v>
      </c>
      <c r="HM2694" s="9" t="e">
        <f t="shared" ca="1" si="255"/>
        <v>#REF!</v>
      </c>
      <c r="HN2694" s="9" t="e">
        <f ca="1">SQRT($GS2694*(1-$GS2694/Controls!$D$15))</f>
        <v>#REF!</v>
      </c>
      <c r="HO2694" s="9" t="e">
        <f t="shared" ca="1" si="256"/>
        <v>#REF!</v>
      </c>
      <c r="HP2694" s="9" t="e">
        <f t="shared" ca="1" si="257"/>
        <v>#REF!</v>
      </c>
      <c r="HQ2694" s="9" t="e">
        <f ca="1">IF($GV2694=0,NA(),($GX2694*Controls!#REF!))</f>
        <v>#REF!</v>
      </c>
    </row>
    <row r="2695" spans="198:225" x14ac:dyDescent="0.25">
      <c r="GP2695" s="9" t="e">
        <f ca="1">INDIRECT(ADDRESS(ROW(),Controls!#REF!+30))</f>
        <v>#REF!</v>
      </c>
      <c r="GQ2695" s="9" t="e">
        <f ca="1">INDIRECT(ADDRESS(ROW(),Controls!#REF!+45))</f>
        <v>#REF!</v>
      </c>
      <c r="GR2695" s="9" t="e">
        <f ca="1">INDIRECT(ADDRESS(ROW(),Controls!#REF!+60))</f>
        <v>#REF!</v>
      </c>
      <c r="GS2695" s="9" t="e">
        <f ca="1">INDIRECT(ADDRESS(ROW(),Controls!#REF!+75))</f>
        <v>#REF!</v>
      </c>
      <c r="GT2695" s="9" t="e">
        <f ca="1">INDIRECT(ADDRESS(ROW(),Controls!#REF!+90))</f>
        <v>#REF!</v>
      </c>
      <c r="GU2695" s="9" t="e">
        <f ca="1">INDIRECT(ADDRESS(ROW(),Controls!#REF!+105))</f>
        <v>#REF!</v>
      </c>
      <c r="GV2695" s="9" t="e">
        <f ca="1">INDIRECT(ADDRESS(ROW(),Controls!#REF!+120))</f>
        <v>#REF!</v>
      </c>
      <c r="GW2695" s="9" t="e">
        <f ca="1">INDIRECT(ADDRESS(ROW(),Controls!#REF!+15))</f>
        <v>#REF!</v>
      </c>
      <c r="GX2695" s="9" t="e">
        <f ca="1">INDIRECT(ADDRESS(ROW(),Controls!#REF!+135))</f>
        <v>#REF!</v>
      </c>
      <c r="HJ2695" s="9" t="e">
        <f t="shared" ca="1" si="252"/>
        <v>#REF!</v>
      </c>
      <c r="HK2695" s="9" t="e">
        <f t="shared" ca="1" si="253"/>
        <v>#REF!</v>
      </c>
      <c r="HL2695" s="9" t="e">
        <f t="shared" ca="1" si="254"/>
        <v>#REF!</v>
      </c>
      <c r="HM2695" s="9" t="e">
        <f t="shared" ca="1" si="255"/>
        <v>#REF!</v>
      </c>
      <c r="HN2695" s="9" t="e">
        <f ca="1">SQRT($GS2695*(1-$GS2695/Controls!$D$15))</f>
        <v>#REF!</v>
      </c>
      <c r="HO2695" s="9" t="e">
        <f t="shared" ca="1" si="256"/>
        <v>#REF!</v>
      </c>
      <c r="HP2695" s="9" t="e">
        <f t="shared" ca="1" si="257"/>
        <v>#REF!</v>
      </c>
      <c r="HQ2695" s="9" t="e">
        <f ca="1">IF($GV2695=0,NA(),($GX2695*Controls!#REF!))</f>
        <v>#REF!</v>
      </c>
    </row>
    <row r="2696" spans="198:225" x14ac:dyDescent="0.25">
      <c r="GP2696" s="9" t="e">
        <f ca="1">INDIRECT(ADDRESS(ROW(),Controls!#REF!+30))</f>
        <v>#REF!</v>
      </c>
      <c r="GQ2696" s="9" t="e">
        <f ca="1">INDIRECT(ADDRESS(ROW(),Controls!#REF!+45))</f>
        <v>#REF!</v>
      </c>
      <c r="GR2696" s="9" t="e">
        <f ca="1">INDIRECT(ADDRESS(ROW(),Controls!#REF!+60))</f>
        <v>#REF!</v>
      </c>
      <c r="GS2696" s="9" t="e">
        <f ca="1">INDIRECT(ADDRESS(ROW(),Controls!#REF!+75))</f>
        <v>#REF!</v>
      </c>
      <c r="GT2696" s="9" t="e">
        <f ca="1">INDIRECT(ADDRESS(ROW(),Controls!#REF!+90))</f>
        <v>#REF!</v>
      </c>
      <c r="GU2696" s="9" t="e">
        <f ca="1">INDIRECT(ADDRESS(ROW(),Controls!#REF!+105))</f>
        <v>#REF!</v>
      </c>
      <c r="GV2696" s="9" t="e">
        <f ca="1">INDIRECT(ADDRESS(ROW(),Controls!#REF!+120))</f>
        <v>#REF!</v>
      </c>
      <c r="GW2696" s="9" t="e">
        <f ca="1">INDIRECT(ADDRESS(ROW(),Controls!#REF!+15))</f>
        <v>#REF!</v>
      </c>
      <c r="GX2696" s="9" t="e">
        <f ca="1">INDIRECT(ADDRESS(ROW(),Controls!#REF!+135))</f>
        <v>#REF!</v>
      </c>
      <c r="HJ2696" s="9" t="e">
        <f t="shared" ca="1" si="252"/>
        <v>#REF!</v>
      </c>
      <c r="HK2696" s="9" t="e">
        <f t="shared" ca="1" si="253"/>
        <v>#REF!</v>
      </c>
      <c r="HL2696" s="9" t="e">
        <f t="shared" ca="1" si="254"/>
        <v>#REF!</v>
      </c>
      <c r="HM2696" s="9" t="e">
        <f t="shared" ca="1" si="255"/>
        <v>#REF!</v>
      </c>
      <c r="HN2696" s="9" t="e">
        <f ca="1">SQRT($GS2696*(1-$GS2696/Controls!$D$15))</f>
        <v>#REF!</v>
      </c>
      <c r="HO2696" s="9" t="e">
        <f t="shared" ca="1" si="256"/>
        <v>#REF!</v>
      </c>
      <c r="HP2696" s="9" t="e">
        <f t="shared" ca="1" si="257"/>
        <v>#REF!</v>
      </c>
      <c r="HQ2696" s="9" t="e">
        <f ca="1">IF($GV2696=0,NA(),($GX2696*Controls!#REF!))</f>
        <v>#REF!</v>
      </c>
    </row>
    <row r="2697" spans="198:225" x14ac:dyDescent="0.25">
      <c r="GP2697" s="9" t="e">
        <f ca="1">INDIRECT(ADDRESS(ROW(),Controls!#REF!+30))</f>
        <v>#REF!</v>
      </c>
      <c r="GQ2697" s="9" t="e">
        <f ca="1">INDIRECT(ADDRESS(ROW(),Controls!#REF!+45))</f>
        <v>#REF!</v>
      </c>
      <c r="GR2697" s="9" t="e">
        <f ca="1">INDIRECT(ADDRESS(ROW(),Controls!#REF!+60))</f>
        <v>#REF!</v>
      </c>
      <c r="GS2697" s="9" t="e">
        <f ca="1">INDIRECT(ADDRESS(ROW(),Controls!#REF!+75))</f>
        <v>#REF!</v>
      </c>
      <c r="GT2697" s="9" t="e">
        <f ca="1">INDIRECT(ADDRESS(ROW(),Controls!#REF!+90))</f>
        <v>#REF!</v>
      </c>
      <c r="GU2697" s="9" t="e">
        <f ca="1">INDIRECT(ADDRESS(ROW(),Controls!#REF!+105))</f>
        <v>#REF!</v>
      </c>
      <c r="GV2697" s="9" t="e">
        <f ca="1">INDIRECT(ADDRESS(ROW(),Controls!#REF!+120))</f>
        <v>#REF!</v>
      </c>
      <c r="GW2697" s="9" t="e">
        <f ca="1">INDIRECT(ADDRESS(ROW(),Controls!#REF!+15))</f>
        <v>#REF!</v>
      </c>
      <c r="GX2697" s="9" t="e">
        <f ca="1">INDIRECT(ADDRESS(ROW(),Controls!#REF!+135))</f>
        <v>#REF!</v>
      </c>
      <c r="HJ2697" s="9" t="e">
        <f t="shared" ca="1" si="252"/>
        <v>#REF!</v>
      </c>
      <c r="HK2697" s="9" t="e">
        <f t="shared" ca="1" si="253"/>
        <v>#REF!</v>
      </c>
      <c r="HL2697" s="9" t="e">
        <f t="shared" ca="1" si="254"/>
        <v>#REF!</v>
      </c>
      <c r="HM2697" s="9" t="e">
        <f t="shared" ca="1" si="255"/>
        <v>#REF!</v>
      </c>
      <c r="HN2697" s="9" t="e">
        <f ca="1">SQRT($GS2697*(1-$GS2697/Controls!$D$15))</f>
        <v>#REF!</v>
      </c>
      <c r="HO2697" s="9" t="e">
        <f t="shared" ca="1" si="256"/>
        <v>#REF!</v>
      </c>
      <c r="HP2697" s="9" t="e">
        <f t="shared" ca="1" si="257"/>
        <v>#REF!</v>
      </c>
      <c r="HQ2697" s="9" t="e">
        <f ca="1">IF($GV2697=0,NA(),($GX2697*Controls!#REF!))</f>
        <v>#REF!</v>
      </c>
    </row>
    <row r="2698" spans="198:225" x14ac:dyDescent="0.25">
      <c r="GP2698" s="9" t="e">
        <f ca="1">INDIRECT(ADDRESS(ROW(),Controls!#REF!+30))</f>
        <v>#REF!</v>
      </c>
      <c r="GQ2698" s="9" t="e">
        <f ca="1">INDIRECT(ADDRESS(ROW(),Controls!#REF!+45))</f>
        <v>#REF!</v>
      </c>
      <c r="GR2698" s="9" t="e">
        <f ca="1">INDIRECT(ADDRESS(ROW(),Controls!#REF!+60))</f>
        <v>#REF!</v>
      </c>
      <c r="GS2698" s="9" t="e">
        <f ca="1">INDIRECT(ADDRESS(ROW(),Controls!#REF!+75))</f>
        <v>#REF!</v>
      </c>
      <c r="GT2698" s="9" t="e">
        <f ca="1">INDIRECT(ADDRESS(ROW(),Controls!#REF!+90))</f>
        <v>#REF!</v>
      </c>
      <c r="GU2698" s="9" t="e">
        <f ca="1">INDIRECT(ADDRESS(ROW(),Controls!#REF!+105))</f>
        <v>#REF!</v>
      </c>
      <c r="GV2698" s="9" t="e">
        <f ca="1">INDIRECT(ADDRESS(ROW(),Controls!#REF!+120))</f>
        <v>#REF!</v>
      </c>
      <c r="GW2698" s="9" t="e">
        <f ca="1">INDIRECT(ADDRESS(ROW(),Controls!#REF!+15))</f>
        <v>#REF!</v>
      </c>
      <c r="GX2698" s="9" t="e">
        <f ca="1">INDIRECT(ADDRESS(ROW(),Controls!#REF!+135))</f>
        <v>#REF!</v>
      </c>
      <c r="HJ2698" s="9" t="e">
        <f t="shared" ca="1" si="252"/>
        <v>#REF!</v>
      </c>
      <c r="HK2698" s="9" t="e">
        <f t="shared" ca="1" si="253"/>
        <v>#REF!</v>
      </c>
      <c r="HL2698" s="9" t="e">
        <f t="shared" ca="1" si="254"/>
        <v>#REF!</v>
      </c>
      <c r="HM2698" s="9" t="e">
        <f t="shared" ca="1" si="255"/>
        <v>#REF!</v>
      </c>
      <c r="HN2698" s="9" t="e">
        <f ca="1">SQRT($GS2698*(1-$GS2698/Controls!$D$15))</f>
        <v>#REF!</v>
      </c>
      <c r="HO2698" s="9" t="e">
        <f t="shared" ca="1" si="256"/>
        <v>#REF!</v>
      </c>
      <c r="HP2698" s="9" t="e">
        <f t="shared" ca="1" si="257"/>
        <v>#REF!</v>
      </c>
      <c r="HQ2698" s="9" t="e">
        <f ca="1">IF($GV2698=0,NA(),($GX2698*Controls!#REF!))</f>
        <v>#REF!</v>
      </c>
    </row>
    <row r="2699" spans="198:225" x14ac:dyDescent="0.25">
      <c r="GP2699" s="9" t="e">
        <f ca="1">INDIRECT(ADDRESS(ROW(),Controls!#REF!+30))</f>
        <v>#REF!</v>
      </c>
      <c r="GQ2699" s="9" t="e">
        <f ca="1">INDIRECT(ADDRESS(ROW(),Controls!#REF!+45))</f>
        <v>#REF!</v>
      </c>
      <c r="GR2699" s="9" t="e">
        <f ca="1">INDIRECT(ADDRESS(ROW(),Controls!#REF!+60))</f>
        <v>#REF!</v>
      </c>
      <c r="GS2699" s="9" t="e">
        <f ca="1">INDIRECT(ADDRESS(ROW(),Controls!#REF!+75))</f>
        <v>#REF!</v>
      </c>
      <c r="GT2699" s="9" t="e">
        <f ca="1">INDIRECT(ADDRESS(ROW(),Controls!#REF!+90))</f>
        <v>#REF!</v>
      </c>
      <c r="GU2699" s="9" t="e">
        <f ca="1">INDIRECT(ADDRESS(ROW(),Controls!#REF!+105))</f>
        <v>#REF!</v>
      </c>
      <c r="GV2699" s="9" t="e">
        <f ca="1">INDIRECT(ADDRESS(ROW(),Controls!#REF!+120))</f>
        <v>#REF!</v>
      </c>
      <c r="GW2699" s="9" t="e">
        <f ca="1">INDIRECT(ADDRESS(ROW(),Controls!#REF!+15))</f>
        <v>#REF!</v>
      </c>
      <c r="GX2699" s="9" t="e">
        <f ca="1">INDIRECT(ADDRESS(ROW(),Controls!#REF!+135))</f>
        <v>#REF!</v>
      </c>
      <c r="HJ2699" s="9" t="e">
        <f t="shared" ca="1" si="252"/>
        <v>#REF!</v>
      </c>
      <c r="HK2699" s="9" t="e">
        <f t="shared" ca="1" si="253"/>
        <v>#REF!</v>
      </c>
      <c r="HL2699" s="9" t="e">
        <f t="shared" ca="1" si="254"/>
        <v>#REF!</v>
      </c>
      <c r="HM2699" s="9" t="e">
        <f t="shared" ca="1" si="255"/>
        <v>#REF!</v>
      </c>
      <c r="HN2699" s="9" t="e">
        <f ca="1">SQRT($GS2699*(1-$GS2699/Controls!$D$15))</f>
        <v>#REF!</v>
      </c>
      <c r="HO2699" s="9" t="e">
        <f t="shared" ca="1" si="256"/>
        <v>#REF!</v>
      </c>
      <c r="HP2699" s="9" t="e">
        <f t="shared" ca="1" si="257"/>
        <v>#REF!</v>
      </c>
      <c r="HQ2699" s="9" t="e">
        <f ca="1">IF($GV2699=0,NA(),($GX2699*Controls!#REF!))</f>
        <v>#REF!</v>
      </c>
    </row>
    <row r="2700" spans="198:225" x14ac:dyDescent="0.25">
      <c r="GP2700" s="9" t="e">
        <f ca="1">INDIRECT(ADDRESS(ROW(),Controls!#REF!+30))</f>
        <v>#REF!</v>
      </c>
      <c r="GQ2700" s="9" t="e">
        <f ca="1">INDIRECT(ADDRESS(ROW(),Controls!#REF!+45))</f>
        <v>#REF!</v>
      </c>
      <c r="GR2700" s="9" t="e">
        <f ca="1">INDIRECT(ADDRESS(ROW(),Controls!#REF!+60))</f>
        <v>#REF!</v>
      </c>
      <c r="GS2700" s="9" t="e">
        <f ca="1">INDIRECT(ADDRESS(ROW(),Controls!#REF!+75))</f>
        <v>#REF!</v>
      </c>
      <c r="GT2700" s="9" t="e">
        <f ca="1">INDIRECT(ADDRESS(ROW(),Controls!#REF!+90))</f>
        <v>#REF!</v>
      </c>
      <c r="GU2700" s="9" t="e">
        <f ca="1">INDIRECT(ADDRESS(ROW(),Controls!#REF!+105))</f>
        <v>#REF!</v>
      </c>
      <c r="GV2700" s="9" t="e">
        <f ca="1">INDIRECT(ADDRESS(ROW(),Controls!#REF!+120))</f>
        <v>#REF!</v>
      </c>
      <c r="GW2700" s="9" t="e">
        <f ca="1">INDIRECT(ADDRESS(ROW(),Controls!#REF!+15))</f>
        <v>#REF!</v>
      </c>
      <c r="GX2700" s="9" t="e">
        <f ca="1">INDIRECT(ADDRESS(ROW(),Controls!#REF!+135))</f>
        <v>#REF!</v>
      </c>
      <c r="HJ2700" s="9" t="e">
        <f t="shared" ca="1" si="252"/>
        <v>#REF!</v>
      </c>
      <c r="HK2700" s="9" t="e">
        <f t="shared" ca="1" si="253"/>
        <v>#REF!</v>
      </c>
      <c r="HL2700" s="9" t="e">
        <f t="shared" ca="1" si="254"/>
        <v>#REF!</v>
      </c>
      <c r="HM2700" s="9" t="e">
        <f t="shared" ca="1" si="255"/>
        <v>#REF!</v>
      </c>
      <c r="HN2700" s="9" t="e">
        <f ca="1">SQRT($GS2700*(1-$GS2700/Controls!$D$15))</f>
        <v>#REF!</v>
      </c>
      <c r="HO2700" s="9" t="e">
        <f t="shared" ca="1" si="256"/>
        <v>#REF!</v>
      </c>
      <c r="HP2700" s="9" t="e">
        <f t="shared" ca="1" si="257"/>
        <v>#REF!</v>
      </c>
      <c r="HQ2700" s="9" t="e">
        <f ca="1">IF($GV2700=0,NA(),($GX2700*Controls!#REF!))</f>
        <v>#REF!</v>
      </c>
    </row>
    <row r="2701" spans="198:225" x14ac:dyDescent="0.25">
      <c r="GP2701" s="9" t="e">
        <f ca="1">INDIRECT(ADDRESS(ROW(),Controls!#REF!+30))</f>
        <v>#REF!</v>
      </c>
      <c r="GQ2701" s="9" t="e">
        <f ca="1">INDIRECT(ADDRESS(ROW(),Controls!#REF!+45))</f>
        <v>#REF!</v>
      </c>
      <c r="GR2701" s="9" t="e">
        <f ca="1">INDIRECT(ADDRESS(ROW(),Controls!#REF!+60))</f>
        <v>#REF!</v>
      </c>
      <c r="GS2701" s="9" t="e">
        <f ca="1">INDIRECT(ADDRESS(ROW(),Controls!#REF!+75))</f>
        <v>#REF!</v>
      </c>
      <c r="GT2701" s="9" t="e">
        <f ca="1">INDIRECT(ADDRESS(ROW(),Controls!#REF!+90))</f>
        <v>#REF!</v>
      </c>
      <c r="GU2701" s="9" t="e">
        <f ca="1">INDIRECT(ADDRESS(ROW(),Controls!#REF!+105))</f>
        <v>#REF!</v>
      </c>
      <c r="GV2701" s="9" t="e">
        <f ca="1">INDIRECT(ADDRESS(ROW(),Controls!#REF!+120))</f>
        <v>#REF!</v>
      </c>
      <c r="GW2701" s="9" t="e">
        <f ca="1">INDIRECT(ADDRESS(ROW(),Controls!#REF!+15))</f>
        <v>#REF!</v>
      </c>
      <c r="GX2701" s="9" t="e">
        <f ca="1">INDIRECT(ADDRESS(ROW(),Controls!#REF!+135))</f>
        <v>#REF!</v>
      </c>
      <c r="HJ2701" s="9" t="e">
        <f t="shared" ca="1" si="252"/>
        <v>#REF!</v>
      </c>
      <c r="HK2701" s="9" t="e">
        <f t="shared" ca="1" si="253"/>
        <v>#REF!</v>
      </c>
      <c r="HL2701" s="9" t="e">
        <f t="shared" ca="1" si="254"/>
        <v>#REF!</v>
      </c>
      <c r="HM2701" s="9" t="e">
        <f t="shared" ca="1" si="255"/>
        <v>#REF!</v>
      </c>
      <c r="HN2701" s="9" t="e">
        <f ca="1">SQRT($GS2701*(1-$GS2701/Controls!$D$15))</f>
        <v>#REF!</v>
      </c>
      <c r="HO2701" s="9" t="e">
        <f t="shared" ca="1" si="256"/>
        <v>#REF!</v>
      </c>
      <c r="HP2701" s="9" t="e">
        <f t="shared" ca="1" si="257"/>
        <v>#REF!</v>
      </c>
      <c r="HQ2701" s="9" t="e">
        <f ca="1">IF($GV2701=0,NA(),($GX2701*Controls!#REF!))</f>
        <v>#REF!</v>
      </c>
    </row>
    <row r="2702" spans="198:225" x14ac:dyDescent="0.25">
      <c r="GP2702" s="9" t="e">
        <f ca="1">INDIRECT(ADDRESS(ROW(),Controls!#REF!+30))</f>
        <v>#REF!</v>
      </c>
      <c r="GQ2702" s="9" t="e">
        <f ca="1">INDIRECT(ADDRESS(ROW(),Controls!#REF!+45))</f>
        <v>#REF!</v>
      </c>
      <c r="GR2702" s="9" t="e">
        <f ca="1">INDIRECT(ADDRESS(ROW(),Controls!#REF!+60))</f>
        <v>#REF!</v>
      </c>
      <c r="GS2702" s="9" t="e">
        <f ca="1">INDIRECT(ADDRESS(ROW(),Controls!#REF!+75))</f>
        <v>#REF!</v>
      </c>
      <c r="GT2702" s="9" t="e">
        <f ca="1">INDIRECT(ADDRESS(ROW(),Controls!#REF!+90))</f>
        <v>#REF!</v>
      </c>
      <c r="GU2702" s="9" t="e">
        <f ca="1">INDIRECT(ADDRESS(ROW(),Controls!#REF!+105))</f>
        <v>#REF!</v>
      </c>
      <c r="GV2702" s="9" t="e">
        <f ca="1">INDIRECT(ADDRESS(ROW(),Controls!#REF!+120))</f>
        <v>#REF!</v>
      </c>
      <c r="GW2702" s="9" t="e">
        <f ca="1">INDIRECT(ADDRESS(ROW(),Controls!#REF!+15))</f>
        <v>#REF!</v>
      </c>
      <c r="GX2702" s="9" t="e">
        <f ca="1">INDIRECT(ADDRESS(ROW(),Controls!#REF!+135))</f>
        <v>#REF!</v>
      </c>
      <c r="HJ2702" s="9" t="e">
        <f t="shared" ca="1" si="252"/>
        <v>#REF!</v>
      </c>
      <c r="HK2702" s="9" t="e">
        <f t="shared" ca="1" si="253"/>
        <v>#REF!</v>
      </c>
      <c r="HL2702" s="9" t="e">
        <f t="shared" ca="1" si="254"/>
        <v>#REF!</v>
      </c>
      <c r="HM2702" s="9" t="e">
        <f t="shared" ca="1" si="255"/>
        <v>#REF!</v>
      </c>
      <c r="HN2702" s="9" t="e">
        <f ca="1">SQRT($GS2702*(1-$GS2702/Controls!$D$15))</f>
        <v>#REF!</v>
      </c>
      <c r="HO2702" s="9" t="e">
        <f t="shared" ca="1" si="256"/>
        <v>#REF!</v>
      </c>
      <c r="HP2702" s="9" t="e">
        <f t="shared" ca="1" si="257"/>
        <v>#REF!</v>
      </c>
      <c r="HQ2702" s="9" t="e">
        <f ca="1">IF($GV2702=0,NA(),($GX2702*Controls!#REF!))</f>
        <v>#REF!</v>
      </c>
    </row>
    <row r="2703" spans="198:225" x14ac:dyDescent="0.25">
      <c r="GP2703" s="9" t="e">
        <f ca="1">INDIRECT(ADDRESS(ROW(),Controls!#REF!+30))</f>
        <v>#REF!</v>
      </c>
      <c r="GQ2703" s="9" t="e">
        <f ca="1">INDIRECT(ADDRESS(ROW(),Controls!#REF!+45))</f>
        <v>#REF!</v>
      </c>
      <c r="GR2703" s="9" t="e">
        <f ca="1">INDIRECT(ADDRESS(ROW(),Controls!#REF!+60))</f>
        <v>#REF!</v>
      </c>
      <c r="GS2703" s="9" t="e">
        <f ca="1">INDIRECT(ADDRESS(ROW(),Controls!#REF!+75))</f>
        <v>#REF!</v>
      </c>
      <c r="GT2703" s="9" t="e">
        <f ca="1">INDIRECT(ADDRESS(ROW(),Controls!#REF!+90))</f>
        <v>#REF!</v>
      </c>
      <c r="GU2703" s="9" t="e">
        <f ca="1">INDIRECT(ADDRESS(ROW(),Controls!#REF!+105))</f>
        <v>#REF!</v>
      </c>
      <c r="GV2703" s="9" t="e">
        <f ca="1">INDIRECT(ADDRESS(ROW(),Controls!#REF!+120))</f>
        <v>#REF!</v>
      </c>
      <c r="GW2703" s="9" t="e">
        <f ca="1">INDIRECT(ADDRESS(ROW(),Controls!#REF!+15))</f>
        <v>#REF!</v>
      </c>
      <c r="GX2703" s="9" t="e">
        <f ca="1">INDIRECT(ADDRESS(ROW(),Controls!#REF!+135))</f>
        <v>#REF!</v>
      </c>
      <c r="HJ2703" s="9" t="e">
        <f t="shared" ca="1" si="252"/>
        <v>#REF!</v>
      </c>
      <c r="HK2703" s="9" t="e">
        <f t="shared" ca="1" si="253"/>
        <v>#REF!</v>
      </c>
      <c r="HL2703" s="9" t="e">
        <f t="shared" ca="1" si="254"/>
        <v>#REF!</v>
      </c>
      <c r="HM2703" s="9" t="e">
        <f t="shared" ca="1" si="255"/>
        <v>#REF!</v>
      </c>
      <c r="HN2703" s="9" t="e">
        <f ca="1">SQRT($GS2703*(1-$GS2703/Controls!$D$15))</f>
        <v>#REF!</v>
      </c>
      <c r="HO2703" s="9" t="e">
        <f t="shared" ca="1" si="256"/>
        <v>#REF!</v>
      </c>
      <c r="HP2703" s="9" t="e">
        <f t="shared" ca="1" si="257"/>
        <v>#REF!</v>
      </c>
      <c r="HQ2703" s="9" t="e">
        <f ca="1">IF($GV2703=0,NA(),($GX2703*Controls!#REF!))</f>
        <v>#REF!</v>
      </c>
    </row>
    <row r="2704" spans="198:225" x14ac:dyDescent="0.25">
      <c r="GP2704" s="9" t="e">
        <f ca="1">INDIRECT(ADDRESS(ROW(),Controls!#REF!+30))</f>
        <v>#REF!</v>
      </c>
      <c r="GQ2704" s="9" t="e">
        <f ca="1">INDIRECT(ADDRESS(ROW(),Controls!#REF!+45))</f>
        <v>#REF!</v>
      </c>
      <c r="GR2704" s="9" t="e">
        <f ca="1">INDIRECT(ADDRESS(ROW(),Controls!#REF!+60))</f>
        <v>#REF!</v>
      </c>
      <c r="GS2704" s="9" t="e">
        <f ca="1">INDIRECT(ADDRESS(ROW(),Controls!#REF!+75))</f>
        <v>#REF!</v>
      </c>
      <c r="GT2704" s="9" t="e">
        <f ca="1">INDIRECT(ADDRESS(ROW(),Controls!#REF!+90))</f>
        <v>#REF!</v>
      </c>
      <c r="GU2704" s="9" t="e">
        <f ca="1">INDIRECT(ADDRESS(ROW(),Controls!#REF!+105))</f>
        <v>#REF!</v>
      </c>
      <c r="GV2704" s="9" t="e">
        <f ca="1">INDIRECT(ADDRESS(ROW(),Controls!#REF!+120))</f>
        <v>#REF!</v>
      </c>
      <c r="GW2704" s="9" t="e">
        <f ca="1">INDIRECT(ADDRESS(ROW(),Controls!#REF!+15))</f>
        <v>#REF!</v>
      </c>
      <c r="GX2704" s="9" t="e">
        <f ca="1">INDIRECT(ADDRESS(ROW(),Controls!#REF!+135))</f>
        <v>#REF!</v>
      </c>
      <c r="HJ2704" s="9" t="e">
        <f t="shared" ca="1" si="252"/>
        <v>#REF!</v>
      </c>
      <c r="HK2704" s="9" t="e">
        <f t="shared" ca="1" si="253"/>
        <v>#REF!</v>
      </c>
      <c r="HL2704" s="9" t="e">
        <f t="shared" ca="1" si="254"/>
        <v>#REF!</v>
      </c>
      <c r="HM2704" s="9" t="e">
        <f t="shared" ca="1" si="255"/>
        <v>#REF!</v>
      </c>
      <c r="HN2704" s="9" t="e">
        <f ca="1">SQRT($GS2704*(1-$GS2704/Controls!$D$15))</f>
        <v>#REF!</v>
      </c>
      <c r="HO2704" s="9" t="e">
        <f t="shared" ca="1" si="256"/>
        <v>#REF!</v>
      </c>
      <c r="HP2704" s="9" t="e">
        <f t="shared" ca="1" si="257"/>
        <v>#REF!</v>
      </c>
      <c r="HQ2704" s="9" t="e">
        <f ca="1">IF($GV2704=0,NA(),($GX2704*Controls!#REF!))</f>
        <v>#REF!</v>
      </c>
    </row>
    <row r="2705" spans="198:225" x14ac:dyDescent="0.25">
      <c r="GP2705" s="9" t="e">
        <f ca="1">INDIRECT(ADDRESS(ROW(),Controls!#REF!+30))</f>
        <v>#REF!</v>
      </c>
      <c r="GQ2705" s="9" t="e">
        <f ca="1">INDIRECT(ADDRESS(ROW(),Controls!#REF!+45))</f>
        <v>#REF!</v>
      </c>
      <c r="GR2705" s="9" t="e">
        <f ca="1">INDIRECT(ADDRESS(ROW(),Controls!#REF!+60))</f>
        <v>#REF!</v>
      </c>
      <c r="GS2705" s="9" t="e">
        <f ca="1">INDIRECT(ADDRESS(ROW(),Controls!#REF!+75))</f>
        <v>#REF!</v>
      </c>
      <c r="GT2705" s="9" t="e">
        <f ca="1">INDIRECT(ADDRESS(ROW(),Controls!#REF!+90))</f>
        <v>#REF!</v>
      </c>
      <c r="GU2705" s="9" t="e">
        <f ca="1">INDIRECT(ADDRESS(ROW(),Controls!#REF!+105))</f>
        <v>#REF!</v>
      </c>
      <c r="GV2705" s="9" t="e">
        <f ca="1">INDIRECT(ADDRESS(ROW(),Controls!#REF!+120))</f>
        <v>#REF!</v>
      </c>
      <c r="GW2705" s="9" t="e">
        <f ca="1">INDIRECT(ADDRESS(ROW(),Controls!#REF!+15))</f>
        <v>#REF!</v>
      </c>
      <c r="GX2705" s="9" t="e">
        <f ca="1">INDIRECT(ADDRESS(ROW(),Controls!#REF!+135))</f>
        <v>#REF!</v>
      </c>
      <c r="HJ2705" s="9" t="e">
        <f t="shared" ca="1" si="252"/>
        <v>#REF!</v>
      </c>
      <c r="HK2705" s="9" t="e">
        <f t="shared" ca="1" si="253"/>
        <v>#REF!</v>
      </c>
      <c r="HL2705" s="9" t="e">
        <f t="shared" ca="1" si="254"/>
        <v>#REF!</v>
      </c>
      <c r="HM2705" s="9" t="e">
        <f t="shared" ca="1" si="255"/>
        <v>#REF!</v>
      </c>
      <c r="HN2705" s="9" t="e">
        <f ca="1">SQRT($GS2705*(1-$GS2705/Controls!$D$15))</f>
        <v>#REF!</v>
      </c>
      <c r="HO2705" s="9" t="e">
        <f t="shared" ca="1" si="256"/>
        <v>#REF!</v>
      </c>
      <c r="HP2705" s="9" t="e">
        <f t="shared" ca="1" si="257"/>
        <v>#REF!</v>
      </c>
      <c r="HQ2705" s="9" t="e">
        <f ca="1">IF($GV2705=0,NA(),($GX2705*Controls!#REF!))</f>
        <v>#REF!</v>
      </c>
    </row>
    <row r="2706" spans="198:225" x14ac:dyDescent="0.25">
      <c r="GP2706" s="9" t="e">
        <f ca="1">INDIRECT(ADDRESS(ROW(),Controls!#REF!+30))</f>
        <v>#REF!</v>
      </c>
      <c r="GQ2706" s="9" t="e">
        <f ca="1">INDIRECT(ADDRESS(ROW(),Controls!#REF!+45))</f>
        <v>#REF!</v>
      </c>
      <c r="GR2706" s="9" t="e">
        <f ca="1">INDIRECT(ADDRESS(ROW(),Controls!#REF!+60))</f>
        <v>#REF!</v>
      </c>
      <c r="GS2706" s="9" t="e">
        <f ca="1">INDIRECT(ADDRESS(ROW(),Controls!#REF!+75))</f>
        <v>#REF!</v>
      </c>
      <c r="GT2706" s="9" t="e">
        <f ca="1">INDIRECT(ADDRESS(ROW(),Controls!#REF!+90))</f>
        <v>#REF!</v>
      </c>
      <c r="GU2706" s="9" t="e">
        <f ca="1">INDIRECT(ADDRESS(ROW(),Controls!#REF!+105))</f>
        <v>#REF!</v>
      </c>
      <c r="GV2706" s="9" t="e">
        <f ca="1">INDIRECT(ADDRESS(ROW(),Controls!#REF!+120))</f>
        <v>#REF!</v>
      </c>
      <c r="GW2706" s="9" t="e">
        <f ca="1">INDIRECT(ADDRESS(ROW(),Controls!#REF!+15))</f>
        <v>#REF!</v>
      </c>
      <c r="GX2706" s="9" t="e">
        <f ca="1">INDIRECT(ADDRESS(ROW(),Controls!#REF!+135))</f>
        <v>#REF!</v>
      </c>
      <c r="HJ2706" s="9" t="e">
        <f t="shared" ca="1" si="252"/>
        <v>#REF!</v>
      </c>
      <c r="HK2706" s="9" t="e">
        <f t="shared" ca="1" si="253"/>
        <v>#REF!</v>
      </c>
      <c r="HL2706" s="9" t="e">
        <f t="shared" ca="1" si="254"/>
        <v>#REF!</v>
      </c>
      <c r="HM2706" s="9" t="e">
        <f t="shared" ca="1" si="255"/>
        <v>#REF!</v>
      </c>
      <c r="HN2706" s="9" t="e">
        <f ca="1">SQRT($GS2706*(1-$GS2706/Controls!$D$15))</f>
        <v>#REF!</v>
      </c>
      <c r="HO2706" s="9" t="e">
        <f t="shared" ca="1" si="256"/>
        <v>#REF!</v>
      </c>
      <c r="HP2706" s="9" t="e">
        <f t="shared" ca="1" si="257"/>
        <v>#REF!</v>
      </c>
      <c r="HQ2706" s="9" t="e">
        <f ca="1">IF($GV2706=0,NA(),($GX2706*Controls!#REF!))</f>
        <v>#REF!</v>
      </c>
    </row>
    <row r="2707" spans="198:225" x14ac:dyDescent="0.25">
      <c r="GP2707" s="9" t="e">
        <f ca="1">INDIRECT(ADDRESS(ROW(),Controls!#REF!+30))</f>
        <v>#REF!</v>
      </c>
      <c r="GQ2707" s="9" t="e">
        <f ca="1">INDIRECT(ADDRESS(ROW(),Controls!#REF!+45))</f>
        <v>#REF!</v>
      </c>
      <c r="GR2707" s="9" t="e">
        <f ca="1">INDIRECT(ADDRESS(ROW(),Controls!#REF!+60))</f>
        <v>#REF!</v>
      </c>
      <c r="GS2707" s="9" t="e">
        <f ca="1">INDIRECT(ADDRESS(ROW(),Controls!#REF!+75))</f>
        <v>#REF!</v>
      </c>
      <c r="GT2707" s="9" t="e">
        <f ca="1">INDIRECT(ADDRESS(ROW(),Controls!#REF!+90))</f>
        <v>#REF!</v>
      </c>
      <c r="GU2707" s="9" t="e">
        <f ca="1">INDIRECT(ADDRESS(ROW(),Controls!#REF!+105))</f>
        <v>#REF!</v>
      </c>
      <c r="GV2707" s="9" t="e">
        <f ca="1">INDIRECT(ADDRESS(ROW(),Controls!#REF!+120))</f>
        <v>#REF!</v>
      </c>
      <c r="GW2707" s="9" t="e">
        <f ca="1">INDIRECT(ADDRESS(ROW(),Controls!#REF!+15))</f>
        <v>#REF!</v>
      </c>
      <c r="GX2707" s="9" t="e">
        <f ca="1">INDIRECT(ADDRESS(ROW(),Controls!#REF!+135))</f>
        <v>#REF!</v>
      </c>
      <c r="HJ2707" s="9" t="e">
        <f t="shared" ca="1" si="252"/>
        <v>#REF!</v>
      </c>
      <c r="HK2707" s="9" t="e">
        <f t="shared" ca="1" si="253"/>
        <v>#REF!</v>
      </c>
      <c r="HL2707" s="9" t="e">
        <f t="shared" ca="1" si="254"/>
        <v>#REF!</v>
      </c>
      <c r="HM2707" s="9" t="e">
        <f t="shared" ca="1" si="255"/>
        <v>#REF!</v>
      </c>
      <c r="HN2707" s="9" t="e">
        <f ca="1">SQRT($GS2707*(1-$GS2707/Controls!$D$15))</f>
        <v>#REF!</v>
      </c>
      <c r="HO2707" s="9" t="e">
        <f t="shared" ca="1" si="256"/>
        <v>#REF!</v>
      </c>
      <c r="HP2707" s="9" t="e">
        <f t="shared" ca="1" si="257"/>
        <v>#REF!</v>
      </c>
      <c r="HQ2707" s="9" t="e">
        <f ca="1">IF($GV2707=0,NA(),($GX2707*Controls!#REF!))</f>
        <v>#REF!</v>
      </c>
    </row>
    <row r="2708" spans="198:225" x14ac:dyDescent="0.25">
      <c r="GP2708" s="9" t="e">
        <f ca="1">INDIRECT(ADDRESS(ROW(),Controls!#REF!+30))</f>
        <v>#REF!</v>
      </c>
      <c r="GQ2708" s="9" t="e">
        <f ca="1">INDIRECT(ADDRESS(ROW(),Controls!#REF!+45))</f>
        <v>#REF!</v>
      </c>
      <c r="GR2708" s="9" t="e">
        <f ca="1">INDIRECT(ADDRESS(ROW(),Controls!#REF!+60))</f>
        <v>#REF!</v>
      </c>
      <c r="GS2708" s="9" t="e">
        <f ca="1">INDIRECT(ADDRESS(ROW(),Controls!#REF!+75))</f>
        <v>#REF!</v>
      </c>
      <c r="GT2708" s="9" t="e">
        <f ca="1">INDIRECT(ADDRESS(ROW(),Controls!#REF!+90))</f>
        <v>#REF!</v>
      </c>
      <c r="GU2708" s="9" t="e">
        <f ca="1">INDIRECT(ADDRESS(ROW(),Controls!#REF!+105))</f>
        <v>#REF!</v>
      </c>
      <c r="GV2708" s="9" t="e">
        <f ca="1">INDIRECT(ADDRESS(ROW(),Controls!#REF!+120))</f>
        <v>#REF!</v>
      </c>
      <c r="GW2708" s="9" t="e">
        <f ca="1">INDIRECT(ADDRESS(ROW(),Controls!#REF!+15))</f>
        <v>#REF!</v>
      </c>
      <c r="GX2708" s="9" t="e">
        <f ca="1">INDIRECT(ADDRESS(ROW(),Controls!#REF!+135))</f>
        <v>#REF!</v>
      </c>
      <c r="HJ2708" s="9" t="e">
        <f t="shared" ca="1" si="252"/>
        <v>#REF!</v>
      </c>
      <c r="HK2708" s="9" t="e">
        <f t="shared" ca="1" si="253"/>
        <v>#REF!</v>
      </c>
      <c r="HL2708" s="9" t="e">
        <f t="shared" ca="1" si="254"/>
        <v>#REF!</v>
      </c>
      <c r="HM2708" s="9" t="e">
        <f t="shared" ca="1" si="255"/>
        <v>#REF!</v>
      </c>
      <c r="HN2708" s="9" t="e">
        <f ca="1">SQRT($GS2708*(1-$GS2708/Controls!$D$15))</f>
        <v>#REF!</v>
      </c>
      <c r="HO2708" s="9" t="e">
        <f t="shared" ca="1" si="256"/>
        <v>#REF!</v>
      </c>
      <c r="HP2708" s="9" t="e">
        <f t="shared" ca="1" si="257"/>
        <v>#REF!</v>
      </c>
      <c r="HQ2708" s="9" t="e">
        <f ca="1">IF($GV2708=0,NA(),($GX2708*Controls!#REF!))</f>
        <v>#REF!</v>
      </c>
    </row>
    <row r="2709" spans="198:225" x14ac:dyDescent="0.25">
      <c r="GP2709" s="9" t="e">
        <f ca="1">INDIRECT(ADDRESS(ROW(),Controls!#REF!+30))</f>
        <v>#REF!</v>
      </c>
      <c r="GQ2709" s="9" t="e">
        <f ca="1">INDIRECT(ADDRESS(ROW(),Controls!#REF!+45))</f>
        <v>#REF!</v>
      </c>
      <c r="GR2709" s="9" t="e">
        <f ca="1">INDIRECT(ADDRESS(ROW(),Controls!#REF!+60))</f>
        <v>#REF!</v>
      </c>
      <c r="GS2709" s="9" t="e">
        <f ca="1">INDIRECT(ADDRESS(ROW(),Controls!#REF!+75))</f>
        <v>#REF!</v>
      </c>
      <c r="GT2709" s="9" t="e">
        <f ca="1">INDIRECT(ADDRESS(ROW(),Controls!#REF!+90))</f>
        <v>#REF!</v>
      </c>
      <c r="GU2709" s="9" t="e">
        <f ca="1">INDIRECT(ADDRESS(ROW(),Controls!#REF!+105))</f>
        <v>#REF!</v>
      </c>
      <c r="GV2709" s="9" t="e">
        <f ca="1">INDIRECT(ADDRESS(ROW(),Controls!#REF!+120))</f>
        <v>#REF!</v>
      </c>
      <c r="GW2709" s="9" t="e">
        <f ca="1">INDIRECT(ADDRESS(ROW(),Controls!#REF!+15))</f>
        <v>#REF!</v>
      </c>
      <c r="GX2709" s="9" t="e">
        <f ca="1">INDIRECT(ADDRESS(ROW(),Controls!#REF!+135))</f>
        <v>#REF!</v>
      </c>
      <c r="HJ2709" s="9" t="e">
        <f t="shared" ca="1" si="252"/>
        <v>#REF!</v>
      </c>
      <c r="HK2709" s="9" t="e">
        <f t="shared" ca="1" si="253"/>
        <v>#REF!</v>
      </c>
      <c r="HL2709" s="9" t="e">
        <f t="shared" ca="1" si="254"/>
        <v>#REF!</v>
      </c>
      <c r="HM2709" s="9" t="e">
        <f t="shared" ca="1" si="255"/>
        <v>#REF!</v>
      </c>
      <c r="HN2709" s="9" t="e">
        <f ca="1">SQRT($GS2709*(1-$GS2709/Controls!$D$15))</f>
        <v>#REF!</v>
      </c>
      <c r="HO2709" s="9" t="e">
        <f t="shared" ca="1" si="256"/>
        <v>#REF!</v>
      </c>
      <c r="HP2709" s="9" t="e">
        <f t="shared" ca="1" si="257"/>
        <v>#REF!</v>
      </c>
      <c r="HQ2709" s="9" t="e">
        <f ca="1">IF($GV2709=0,NA(),($GX2709*Controls!#REF!))</f>
        <v>#REF!</v>
      </c>
    </row>
    <row r="2710" spans="198:225" x14ac:dyDescent="0.25">
      <c r="GP2710" s="9" t="e">
        <f ca="1">INDIRECT(ADDRESS(ROW(),Controls!#REF!+30))</f>
        <v>#REF!</v>
      </c>
      <c r="GQ2710" s="9" t="e">
        <f ca="1">INDIRECT(ADDRESS(ROW(),Controls!#REF!+45))</f>
        <v>#REF!</v>
      </c>
      <c r="GR2710" s="9" t="e">
        <f ca="1">INDIRECT(ADDRESS(ROW(),Controls!#REF!+60))</f>
        <v>#REF!</v>
      </c>
      <c r="GS2710" s="9" t="e">
        <f ca="1">INDIRECT(ADDRESS(ROW(),Controls!#REF!+75))</f>
        <v>#REF!</v>
      </c>
      <c r="GT2710" s="9" t="e">
        <f ca="1">INDIRECT(ADDRESS(ROW(),Controls!#REF!+90))</f>
        <v>#REF!</v>
      </c>
      <c r="GU2710" s="9" t="e">
        <f ca="1">INDIRECT(ADDRESS(ROW(),Controls!#REF!+105))</f>
        <v>#REF!</v>
      </c>
      <c r="GV2710" s="9" t="e">
        <f ca="1">INDIRECT(ADDRESS(ROW(),Controls!#REF!+120))</f>
        <v>#REF!</v>
      </c>
      <c r="GW2710" s="9" t="e">
        <f ca="1">INDIRECT(ADDRESS(ROW(),Controls!#REF!+15))</f>
        <v>#REF!</v>
      </c>
      <c r="GX2710" s="9" t="e">
        <f ca="1">INDIRECT(ADDRESS(ROW(),Controls!#REF!+135))</f>
        <v>#REF!</v>
      </c>
      <c r="HJ2710" s="9" t="e">
        <f t="shared" ca="1" si="252"/>
        <v>#REF!</v>
      </c>
      <c r="HK2710" s="9" t="e">
        <f t="shared" ca="1" si="253"/>
        <v>#REF!</v>
      </c>
      <c r="HL2710" s="9" t="e">
        <f t="shared" ca="1" si="254"/>
        <v>#REF!</v>
      </c>
      <c r="HM2710" s="9" t="e">
        <f t="shared" ca="1" si="255"/>
        <v>#REF!</v>
      </c>
      <c r="HN2710" s="9" t="e">
        <f ca="1">SQRT($GS2710*(1-$GS2710/Controls!$D$15))</f>
        <v>#REF!</v>
      </c>
      <c r="HO2710" s="9" t="e">
        <f t="shared" ca="1" si="256"/>
        <v>#REF!</v>
      </c>
      <c r="HP2710" s="9" t="e">
        <f t="shared" ca="1" si="257"/>
        <v>#REF!</v>
      </c>
      <c r="HQ2710" s="9" t="e">
        <f ca="1">IF($GV2710=0,NA(),($GX2710*Controls!#REF!))</f>
        <v>#REF!</v>
      </c>
    </row>
    <row r="2711" spans="198:225" x14ac:dyDescent="0.25">
      <c r="GP2711" s="9" t="e">
        <f ca="1">INDIRECT(ADDRESS(ROW(),Controls!#REF!+30))</f>
        <v>#REF!</v>
      </c>
      <c r="GQ2711" s="9" t="e">
        <f ca="1">INDIRECT(ADDRESS(ROW(),Controls!#REF!+45))</f>
        <v>#REF!</v>
      </c>
      <c r="GR2711" s="9" t="e">
        <f ca="1">INDIRECT(ADDRESS(ROW(),Controls!#REF!+60))</f>
        <v>#REF!</v>
      </c>
      <c r="GS2711" s="9" t="e">
        <f ca="1">INDIRECT(ADDRESS(ROW(),Controls!#REF!+75))</f>
        <v>#REF!</v>
      </c>
      <c r="GT2711" s="9" t="e">
        <f ca="1">INDIRECT(ADDRESS(ROW(),Controls!#REF!+90))</f>
        <v>#REF!</v>
      </c>
      <c r="GU2711" s="9" t="e">
        <f ca="1">INDIRECT(ADDRESS(ROW(),Controls!#REF!+105))</f>
        <v>#REF!</v>
      </c>
      <c r="GV2711" s="9" t="e">
        <f ca="1">INDIRECT(ADDRESS(ROW(),Controls!#REF!+120))</f>
        <v>#REF!</v>
      </c>
      <c r="GW2711" s="9" t="e">
        <f ca="1">INDIRECT(ADDRESS(ROW(),Controls!#REF!+15))</f>
        <v>#REF!</v>
      </c>
      <c r="GX2711" s="9" t="e">
        <f ca="1">INDIRECT(ADDRESS(ROW(),Controls!#REF!+135))</f>
        <v>#REF!</v>
      </c>
      <c r="HJ2711" s="9" t="e">
        <f t="shared" ca="1" si="252"/>
        <v>#REF!</v>
      </c>
      <c r="HK2711" s="9" t="e">
        <f t="shared" ca="1" si="253"/>
        <v>#REF!</v>
      </c>
      <c r="HL2711" s="9" t="e">
        <f t="shared" ca="1" si="254"/>
        <v>#REF!</v>
      </c>
      <c r="HM2711" s="9" t="e">
        <f t="shared" ca="1" si="255"/>
        <v>#REF!</v>
      </c>
      <c r="HN2711" s="9" t="e">
        <f ca="1">SQRT($GS2711*(1-$GS2711/Controls!$D$15))</f>
        <v>#REF!</v>
      </c>
      <c r="HO2711" s="9" t="e">
        <f t="shared" ca="1" si="256"/>
        <v>#REF!</v>
      </c>
      <c r="HP2711" s="9" t="e">
        <f t="shared" ca="1" si="257"/>
        <v>#REF!</v>
      </c>
      <c r="HQ2711" s="9" t="e">
        <f ca="1">IF($GV2711=0,NA(),($GX2711*Controls!#REF!))</f>
        <v>#REF!</v>
      </c>
    </row>
    <row r="2712" spans="198:225" x14ac:dyDescent="0.25">
      <c r="GP2712" s="9" t="e">
        <f ca="1">INDIRECT(ADDRESS(ROW(),Controls!#REF!+30))</f>
        <v>#REF!</v>
      </c>
      <c r="GQ2712" s="9" t="e">
        <f ca="1">INDIRECT(ADDRESS(ROW(),Controls!#REF!+45))</f>
        <v>#REF!</v>
      </c>
      <c r="GR2712" s="9" t="e">
        <f ca="1">INDIRECT(ADDRESS(ROW(),Controls!#REF!+60))</f>
        <v>#REF!</v>
      </c>
      <c r="GS2712" s="9" t="e">
        <f ca="1">INDIRECT(ADDRESS(ROW(),Controls!#REF!+75))</f>
        <v>#REF!</v>
      </c>
      <c r="GT2712" s="9" t="e">
        <f ca="1">INDIRECT(ADDRESS(ROW(),Controls!#REF!+90))</f>
        <v>#REF!</v>
      </c>
      <c r="GU2712" s="9" t="e">
        <f ca="1">INDIRECT(ADDRESS(ROW(),Controls!#REF!+105))</f>
        <v>#REF!</v>
      </c>
      <c r="GV2712" s="9" t="e">
        <f ca="1">INDIRECT(ADDRESS(ROW(),Controls!#REF!+120))</f>
        <v>#REF!</v>
      </c>
      <c r="GW2712" s="9" t="e">
        <f ca="1">INDIRECT(ADDRESS(ROW(),Controls!#REF!+15))</f>
        <v>#REF!</v>
      </c>
      <c r="GX2712" s="9" t="e">
        <f ca="1">INDIRECT(ADDRESS(ROW(),Controls!#REF!+135))</f>
        <v>#REF!</v>
      </c>
      <c r="HJ2712" s="9" t="e">
        <f t="shared" ca="1" si="252"/>
        <v>#REF!</v>
      </c>
      <c r="HK2712" s="9" t="e">
        <f t="shared" ca="1" si="253"/>
        <v>#REF!</v>
      </c>
      <c r="HL2712" s="9" t="e">
        <f t="shared" ca="1" si="254"/>
        <v>#REF!</v>
      </c>
      <c r="HM2712" s="9" t="e">
        <f t="shared" ca="1" si="255"/>
        <v>#REF!</v>
      </c>
      <c r="HN2712" s="9" t="e">
        <f ca="1">SQRT($GS2712*(1-$GS2712/Controls!$D$15))</f>
        <v>#REF!</v>
      </c>
      <c r="HO2712" s="9" t="e">
        <f t="shared" ca="1" si="256"/>
        <v>#REF!</v>
      </c>
      <c r="HP2712" s="9" t="e">
        <f t="shared" ca="1" si="257"/>
        <v>#REF!</v>
      </c>
      <c r="HQ2712" s="9" t="e">
        <f ca="1">IF($GV2712=0,NA(),($GX2712*Controls!#REF!))</f>
        <v>#REF!</v>
      </c>
    </row>
    <row r="2713" spans="198:225" x14ac:dyDescent="0.25">
      <c r="GP2713" s="9" t="e">
        <f ca="1">INDIRECT(ADDRESS(ROW(),Controls!#REF!+30))</f>
        <v>#REF!</v>
      </c>
      <c r="GQ2713" s="9" t="e">
        <f ca="1">INDIRECT(ADDRESS(ROW(),Controls!#REF!+45))</f>
        <v>#REF!</v>
      </c>
      <c r="GR2713" s="9" t="e">
        <f ca="1">INDIRECT(ADDRESS(ROW(),Controls!#REF!+60))</f>
        <v>#REF!</v>
      </c>
      <c r="GS2713" s="9" t="e">
        <f ca="1">INDIRECT(ADDRESS(ROW(),Controls!#REF!+75))</f>
        <v>#REF!</v>
      </c>
      <c r="GT2713" s="9" t="e">
        <f ca="1">INDIRECT(ADDRESS(ROW(),Controls!#REF!+90))</f>
        <v>#REF!</v>
      </c>
      <c r="GU2713" s="9" t="e">
        <f ca="1">INDIRECT(ADDRESS(ROW(),Controls!#REF!+105))</f>
        <v>#REF!</v>
      </c>
      <c r="GV2713" s="9" t="e">
        <f ca="1">INDIRECT(ADDRESS(ROW(),Controls!#REF!+120))</f>
        <v>#REF!</v>
      </c>
      <c r="GW2713" s="9" t="e">
        <f ca="1">INDIRECT(ADDRESS(ROW(),Controls!#REF!+15))</f>
        <v>#REF!</v>
      </c>
      <c r="GX2713" s="9" t="e">
        <f ca="1">INDIRECT(ADDRESS(ROW(),Controls!#REF!+135))</f>
        <v>#REF!</v>
      </c>
      <c r="HJ2713" s="9" t="e">
        <f t="shared" ca="1" si="252"/>
        <v>#REF!</v>
      </c>
      <c r="HK2713" s="9" t="e">
        <f t="shared" ca="1" si="253"/>
        <v>#REF!</v>
      </c>
      <c r="HL2713" s="9" t="e">
        <f t="shared" ca="1" si="254"/>
        <v>#REF!</v>
      </c>
      <c r="HM2713" s="9" t="e">
        <f t="shared" ca="1" si="255"/>
        <v>#REF!</v>
      </c>
      <c r="HN2713" s="9" t="e">
        <f ca="1">SQRT($GS2713*(1-$GS2713/Controls!$D$15))</f>
        <v>#REF!</v>
      </c>
      <c r="HO2713" s="9" t="e">
        <f t="shared" ca="1" si="256"/>
        <v>#REF!</v>
      </c>
      <c r="HP2713" s="9" t="e">
        <f t="shared" ca="1" si="257"/>
        <v>#REF!</v>
      </c>
      <c r="HQ2713" s="9" t="e">
        <f ca="1">IF($GV2713=0,NA(),($GX2713*Controls!#REF!))</f>
        <v>#REF!</v>
      </c>
    </row>
    <row r="2714" spans="198:225" x14ac:dyDescent="0.25">
      <c r="GP2714" s="9" t="e">
        <f ca="1">INDIRECT(ADDRESS(ROW(),Controls!#REF!+30))</f>
        <v>#REF!</v>
      </c>
      <c r="GQ2714" s="9" t="e">
        <f ca="1">INDIRECT(ADDRESS(ROW(),Controls!#REF!+45))</f>
        <v>#REF!</v>
      </c>
      <c r="GR2714" s="9" t="e">
        <f ca="1">INDIRECT(ADDRESS(ROW(),Controls!#REF!+60))</f>
        <v>#REF!</v>
      </c>
      <c r="GS2714" s="9" t="e">
        <f ca="1">INDIRECT(ADDRESS(ROW(),Controls!#REF!+75))</f>
        <v>#REF!</v>
      </c>
      <c r="GT2714" s="9" t="e">
        <f ca="1">INDIRECT(ADDRESS(ROW(),Controls!#REF!+90))</f>
        <v>#REF!</v>
      </c>
      <c r="GU2714" s="9" t="e">
        <f ca="1">INDIRECT(ADDRESS(ROW(),Controls!#REF!+105))</f>
        <v>#REF!</v>
      </c>
      <c r="GV2714" s="9" t="e">
        <f ca="1">INDIRECT(ADDRESS(ROW(),Controls!#REF!+120))</f>
        <v>#REF!</v>
      </c>
      <c r="GW2714" s="9" t="e">
        <f ca="1">INDIRECT(ADDRESS(ROW(),Controls!#REF!+15))</f>
        <v>#REF!</v>
      </c>
      <c r="GX2714" s="9" t="e">
        <f ca="1">INDIRECT(ADDRESS(ROW(),Controls!#REF!+135))</f>
        <v>#REF!</v>
      </c>
      <c r="HJ2714" s="9" t="e">
        <f t="shared" ca="1" si="252"/>
        <v>#REF!</v>
      </c>
      <c r="HK2714" s="9" t="e">
        <f t="shared" ca="1" si="253"/>
        <v>#REF!</v>
      </c>
      <c r="HL2714" s="9" t="e">
        <f t="shared" ca="1" si="254"/>
        <v>#REF!</v>
      </c>
      <c r="HM2714" s="9" t="e">
        <f t="shared" ca="1" si="255"/>
        <v>#REF!</v>
      </c>
      <c r="HN2714" s="9" t="e">
        <f ca="1">SQRT($GS2714*(1-$GS2714/Controls!$D$15))</f>
        <v>#REF!</v>
      </c>
      <c r="HO2714" s="9" t="e">
        <f t="shared" ca="1" si="256"/>
        <v>#REF!</v>
      </c>
      <c r="HP2714" s="9" t="e">
        <f t="shared" ca="1" si="257"/>
        <v>#REF!</v>
      </c>
      <c r="HQ2714" s="9" t="e">
        <f ca="1">IF($GV2714=0,NA(),($GX2714*Controls!#REF!))</f>
        <v>#REF!</v>
      </c>
    </row>
    <row r="2715" spans="198:225" x14ac:dyDescent="0.25">
      <c r="GP2715" s="9" t="e">
        <f ca="1">INDIRECT(ADDRESS(ROW(),Controls!#REF!+30))</f>
        <v>#REF!</v>
      </c>
      <c r="GQ2715" s="9" t="e">
        <f ca="1">INDIRECT(ADDRESS(ROW(),Controls!#REF!+45))</f>
        <v>#REF!</v>
      </c>
      <c r="GR2715" s="9" t="e">
        <f ca="1">INDIRECT(ADDRESS(ROW(),Controls!#REF!+60))</f>
        <v>#REF!</v>
      </c>
      <c r="GS2715" s="9" t="e">
        <f ca="1">INDIRECT(ADDRESS(ROW(),Controls!#REF!+75))</f>
        <v>#REF!</v>
      </c>
      <c r="GT2715" s="9" t="e">
        <f ca="1">INDIRECT(ADDRESS(ROW(),Controls!#REF!+90))</f>
        <v>#REF!</v>
      </c>
      <c r="GU2715" s="9" t="e">
        <f ca="1">INDIRECT(ADDRESS(ROW(),Controls!#REF!+105))</f>
        <v>#REF!</v>
      </c>
      <c r="GV2715" s="9" t="e">
        <f ca="1">INDIRECT(ADDRESS(ROW(),Controls!#REF!+120))</f>
        <v>#REF!</v>
      </c>
      <c r="GW2715" s="9" t="e">
        <f ca="1">INDIRECT(ADDRESS(ROW(),Controls!#REF!+15))</f>
        <v>#REF!</v>
      </c>
      <c r="GX2715" s="9" t="e">
        <f ca="1">INDIRECT(ADDRESS(ROW(),Controls!#REF!+135))</f>
        <v>#REF!</v>
      </c>
      <c r="HJ2715" s="9" t="e">
        <f t="shared" ca="1" si="252"/>
        <v>#REF!</v>
      </c>
      <c r="HK2715" s="9" t="e">
        <f t="shared" ca="1" si="253"/>
        <v>#REF!</v>
      </c>
      <c r="HL2715" s="9" t="e">
        <f t="shared" ca="1" si="254"/>
        <v>#REF!</v>
      </c>
      <c r="HM2715" s="9" t="e">
        <f t="shared" ca="1" si="255"/>
        <v>#REF!</v>
      </c>
      <c r="HN2715" s="9" t="e">
        <f ca="1">SQRT($GS2715*(1-$GS2715/Controls!$D$15))</f>
        <v>#REF!</v>
      </c>
      <c r="HO2715" s="9" t="e">
        <f t="shared" ca="1" si="256"/>
        <v>#REF!</v>
      </c>
      <c r="HP2715" s="9" t="e">
        <f t="shared" ca="1" si="257"/>
        <v>#REF!</v>
      </c>
      <c r="HQ2715" s="9" t="e">
        <f ca="1">IF($GV2715=0,NA(),($GX2715*Controls!#REF!))</f>
        <v>#REF!</v>
      </c>
    </row>
    <row r="2716" spans="198:225" x14ac:dyDescent="0.25">
      <c r="GP2716" s="9" t="e">
        <f ca="1">INDIRECT(ADDRESS(ROW(),Controls!#REF!+30))</f>
        <v>#REF!</v>
      </c>
      <c r="GQ2716" s="9" t="e">
        <f ca="1">INDIRECT(ADDRESS(ROW(),Controls!#REF!+45))</f>
        <v>#REF!</v>
      </c>
      <c r="GR2716" s="9" t="e">
        <f ca="1">INDIRECT(ADDRESS(ROW(),Controls!#REF!+60))</f>
        <v>#REF!</v>
      </c>
      <c r="GS2716" s="9" t="e">
        <f ca="1">INDIRECT(ADDRESS(ROW(),Controls!#REF!+75))</f>
        <v>#REF!</v>
      </c>
      <c r="GT2716" s="9" t="e">
        <f ca="1">INDIRECT(ADDRESS(ROW(),Controls!#REF!+90))</f>
        <v>#REF!</v>
      </c>
      <c r="GU2716" s="9" t="e">
        <f ca="1">INDIRECT(ADDRESS(ROW(),Controls!#REF!+105))</f>
        <v>#REF!</v>
      </c>
      <c r="GV2716" s="9" t="e">
        <f ca="1">INDIRECT(ADDRESS(ROW(),Controls!#REF!+120))</f>
        <v>#REF!</v>
      </c>
      <c r="GW2716" s="9" t="e">
        <f ca="1">INDIRECT(ADDRESS(ROW(),Controls!#REF!+15))</f>
        <v>#REF!</v>
      </c>
      <c r="GX2716" s="9" t="e">
        <f ca="1">INDIRECT(ADDRESS(ROW(),Controls!#REF!+135))</f>
        <v>#REF!</v>
      </c>
      <c r="HJ2716" s="9" t="e">
        <f t="shared" ca="1" si="252"/>
        <v>#REF!</v>
      </c>
      <c r="HK2716" s="9" t="e">
        <f t="shared" ca="1" si="253"/>
        <v>#REF!</v>
      </c>
      <c r="HL2716" s="9" t="e">
        <f t="shared" ca="1" si="254"/>
        <v>#REF!</v>
      </c>
      <c r="HM2716" s="9" t="e">
        <f t="shared" ca="1" si="255"/>
        <v>#REF!</v>
      </c>
      <c r="HN2716" s="9" t="e">
        <f ca="1">SQRT($GS2716*(1-$GS2716/Controls!$D$15))</f>
        <v>#REF!</v>
      </c>
      <c r="HO2716" s="9" t="e">
        <f t="shared" ca="1" si="256"/>
        <v>#REF!</v>
      </c>
      <c r="HP2716" s="9" t="e">
        <f t="shared" ca="1" si="257"/>
        <v>#REF!</v>
      </c>
      <c r="HQ2716" s="9" t="e">
        <f ca="1">IF($GV2716=0,NA(),($GX2716*Controls!#REF!))</f>
        <v>#REF!</v>
      </c>
    </row>
    <row r="2717" spans="198:225" x14ac:dyDescent="0.25">
      <c r="GP2717" s="9" t="e">
        <f ca="1">INDIRECT(ADDRESS(ROW(),Controls!#REF!+30))</f>
        <v>#REF!</v>
      </c>
      <c r="GQ2717" s="9" t="e">
        <f ca="1">INDIRECT(ADDRESS(ROW(),Controls!#REF!+45))</f>
        <v>#REF!</v>
      </c>
      <c r="GR2717" s="9" t="e">
        <f ca="1">INDIRECT(ADDRESS(ROW(),Controls!#REF!+60))</f>
        <v>#REF!</v>
      </c>
      <c r="GS2717" s="9" t="e">
        <f ca="1">INDIRECT(ADDRESS(ROW(),Controls!#REF!+75))</f>
        <v>#REF!</v>
      </c>
      <c r="GT2717" s="9" t="e">
        <f ca="1">INDIRECT(ADDRESS(ROW(),Controls!#REF!+90))</f>
        <v>#REF!</v>
      </c>
      <c r="GU2717" s="9" t="e">
        <f ca="1">INDIRECT(ADDRESS(ROW(),Controls!#REF!+105))</f>
        <v>#REF!</v>
      </c>
      <c r="GV2717" s="9" t="e">
        <f ca="1">INDIRECT(ADDRESS(ROW(),Controls!#REF!+120))</f>
        <v>#REF!</v>
      </c>
      <c r="GW2717" s="9" t="e">
        <f ca="1">INDIRECT(ADDRESS(ROW(),Controls!#REF!+15))</f>
        <v>#REF!</v>
      </c>
      <c r="GX2717" s="9" t="e">
        <f ca="1">INDIRECT(ADDRESS(ROW(),Controls!#REF!+135))</f>
        <v>#REF!</v>
      </c>
      <c r="HJ2717" s="9" t="e">
        <f t="shared" ca="1" si="252"/>
        <v>#REF!</v>
      </c>
      <c r="HK2717" s="9" t="e">
        <f t="shared" ca="1" si="253"/>
        <v>#REF!</v>
      </c>
      <c r="HL2717" s="9" t="e">
        <f t="shared" ca="1" si="254"/>
        <v>#REF!</v>
      </c>
      <c r="HM2717" s="9" t="e">
        <f t="shared" ca="1" si="255"/>
        <v>#REF!</v>
      </c>
      <c r="HN2717" s="9" t="e">
        <f ca="1">SQRT($GS2717*(1-$GS2717/Controls!$D$15))</f>
        <v>#REF!</v>
      </c>
      <c r="HO2717" s="9" t="e">
        <f t="shared" ca="1" si="256"/>
        <v>#REF!</v>
      </c>
      <c r="HP2717" s="9" t="e">
        <f t="shared" ca="1" si="257"/>
        <v>#REF!</v>
      </c>
      <c r="HQ2717" s="9" t="e">
        <f ca="1">IF($GV2717=0,NA(),($GX2717*Controls!#REF!))</f>
        <v>#REF!</v>
      </c>
    </row>
    <row r="2718" spans="198:225" x14ac:dyDescent="0.25">
      <c r="GP2718" s="9" t="e">
        <f ca="1">INDIRECT(ADDRESS(ROW(),Controls!#REF!+30))</f>
        <v>#REF!</v>
      </c>
      <c r="GQ2718" s="9" t="e">
        <f ca="1">INDIRECT(ADDRESS(ROW(),Controls!#REF!+45))</f>
        <v>#REF!</v>
      </c>
      <c r="GR2718" s="9" t="e">
        <f ca="1">INDIRECT(ADDRESS(ROW(),Controls!#REF!+60))</f>
        <v>#REF!</v>
      </c>
      <c r="GS2718" s="9" t="e">
        <f ca="1">INDIRECT(ADDRESS(ROW(),Controls!#REF!+75))</f>
        <v>#REF!</v>
      </c>
      <c r="GT2718" s="9" t="e">
        <f ca="1">INDIRECT(ADDRESS(ROW(),Controls!#REF!+90))</f>
        <v>#REF!</v>
      </c>
      <c r="GU2718" s="9" t="e">
        <f ca="1">INDIRECT(ADDRESS(ROW(),Controls!#REF!+105))</f>
        <v>#REF!</v>
      </c>
      <c r="GV2718" s="9" t="e">
        <f ca="1">INDIRECT(ADDRESS(ROW(),Controls!#REF!+120))</f>
        <v>#REF!</v>
      </c>
      <c r="GW2718" s="9" t="e">
        <f ca="1">INDIRECT(ADDRESS(ROW(),Controls!#REF!+15))</f>
        <v>#REF!</v>
      </c>
      <c r="GX2718" s="9" t="e">
        <f ca="1">INDIRECT(ADDRESS(ROW(),Controls!#REF!+135))</f>
        <v>#REF!</v>
      </c>
      <c r="HJ2718" s="9" t="e">
        <f t="shared" ca="1" si="252"/>
        <v>#REF!</v>
      </c>
      <c r="HK2718" s="9" t="e">
        <f t="shared" ca="1" si="253"/>
        <v>#REF!</v>
      </c>
      <c r="HL2718" s="9" t="e">
        <f t="shared" ca="1" si="254"/>
        <v>#REF!</v>
      </c>
      <c r="HM2718" s="9" t="e">
        <f t="shared" ca="1" si="255"/>
        <v>#REF!</v>
      </c>
      <c r="HN2718" s="9" t="e">
        <f ca="1">SQRT($GS2718*(1-$GS2718/Controls!$D$15))</f>
        <v>#REF!</v>
      </c>
      <c r="HO2718" s="9" t="e">
        <f t="shared" ca="1" si="256"/>
        <v>#REF!</v>
      </c>
      <c r="HP2718" s="9" t="e">
        <f t="shared" ca="1" si="257"/>
        <v>#REF!</v>
      </c>
      <c r="HQ2718" s="9" t="e">
        <f ca="1">IF($GV2718=0,NA(),($GX2718*Controls!#REF!))</f>
        <v>#REF!</v>
      </c>
    </row>
    <row r="2719" spans="198:225" x14ac:dyDescent="0.25">
      <c r="GP2719" s="9" t="e">
        <f ca="1">INDIRECT(ADDRESS(ROW(),Controls!#REF!+30))</f>
        <v>#REF!</v>
      </c>
      <c r="GQ2719" s="9" t="e">
        <f ca="1">INDIRECT(ADDRESS(ROW(),Controls!#REF!+45))</f>
        <v>#REF!</v>
      </c>
      <c r="GR2719" s="9" t="e">
        <f ca="1">INDIRECT(ADDRESS(ROW(),Controls!#REF!+60))</f>
        <v>#REF!</v>
      </c>
      <c r="GS2719" s="9" t="e">
        <f ca="1">INDIRECT(ADDRESS(ROW(),Controls!#REF!+75))</f>
        <v>#REF!</v>
      </c>
      <c r="GT2719" s="9" t="e">
        <f ca="1">INDIRECT(ADDRESS(ROW(),Controls!#REF!+90))</f>
        <v>#REF!</v>
      </c>
      <c r="GU2719" s="9" t="e">
        <f ca="1">INDIRECT(ADDRESS(ROW(),Controls!#REF!+105))</f>
        <v>#REF!</v>
      </c>
      <c r="GV2719" s="9" t="e">
        <f ca="1">INDIRECT(ADDRESS(ROW(),Controls!#REF!+120))</f>
        <v>#REF!</v>
      </c>
      <c r="GW2719" s="9" t="e">
        <f ca="1">INDIRECT(ADDRESS(ROW(),Controls!#REF!+15))</f>
        <v>#REF!</v>
      </c>
      <c r="GX2719" s="9" t="e">
        <f ca="1">INDIRECT(ADDRESS(ROW(),Controls!#REF!+135))</f>
        <v>#REF!</v>
      </c>
      <c r="HJ2719" s="9" t="e">
        <f t="shared" ca="1" si="252"/>
        <v>#REF!</v>
      </c>
      <c r="HK2719" s="9" t="e">
        <f t="shared" ca="1" si="253"/>
        <v>#REF!</v>
      </c>
      <c r="HL2719" s="9" t="e">
        <f t="shared" ca="1" si="254"/>
        <v>#REF!</v>
      </c>
      <c r="HM2719" s="9" t="e">
        <f t="shared" ca="1" si="255"/>
        <v>#REF!</v>
      </c>
      <c r="HN2719" s="9" t="e">
        <f ca="1">SQRT($GS2719*(1-$GS2719/Controls!$D$15))</f>
        <v>#REF!</v>
      </c>
      <c r="HO2719" s="9" t="e">
        <f t="shared" ca="1" si="256"/>
        <v>#REF!</v>
      </c>
      <c r="HP2719" s="9" t="e">
        <f t="shared" ca="1" si="257"/>
        <v>#REF!</v>
      </c>
      <c r="HQ2719" s="9" t="e">
        <f ca="1">IF($GV2719=0,NA(),($GX2719*Controls!#REF!))</f>
        <v>#REF!</v>
      </c>
    </row>
    <row r="2720" spans="198:225" x14ac:dyDescent="0.25">
      <c r="GP2720" s="9" t="e">
        <f ca="1">INDIRECT(ADDRESS(ROW(),Controls!#REF!+30))</f>
        <v>#REF!</v>
      </c>
      <c r="GQ2720" s="9" t="e">
        <f ca="1">INDIRECT(ADDRESS(ROW(),Controls!#REF!+45))</f>
        <v>#REF!</v>
      </c>
      <c r="GR2720" s="9" t="e">
        <f ca="1">INDIRECT(ADDRESS(ROW(),Controls!#REF!+60))</f>
        <v>#REF!</v>
      </c>
      <c r="GS2720" s="9" t="e">
        <f ca="1">INDIRECT(ADDRESS(ROW(),Controls!#REF!+75))</f>
        <v>#REF!</v>
      </c>
      <c r="GT2720" s="9" t="e">
        <f ca="1">INDIRECT(ADDRESS(ROW(),Controls!#REF!+90))</f>
        <v>#REF!</v>
      </c>
      <c r="GU2720" s="9" t="e">
        <f ca="1">INDIRECT(ADDRESS(ROW(),Controls!#REF!+105))</f>
        <v>#REF!</v>
      </c>
      <c r="GV2720" s="9" t="e">
        <f ca="1">INDIRECT(ADDRESS(ROW(),Controls!#REF!+120))</f>
        <v>#REF!</v>
      </c>
      <c r="GW2720" s="9" t="e">
        <f ca="1">INDIRECT(ADDRESS(ROW(),Controls!#REF!+15))</f>
        <v>#REF!</v>
      </c>
      <c r="GX2720" s="9" t="e">
        <f ca="1">INDIRECT(ADDRESS(ROW(),Controls!#REF!+135))</f>
        <v>#REF!</v>
      </c>
      <c r="HJ2720" s="9" t="e">
        <f t="shared" ca="1" si="252"/>
        <v>#REF!</v>
      </c>
      <c r="HK2720" s="9" t="e">
        <f t="shared" ca="1" si="253"/>
        <v>#REF!</v>
      </c>
      <c r="HL2720" s="9" t="e">
        <f t="shared" ca="1" si="254"/>
        <v>#REF!</v>
      </c>
      <c r="HM2720" s="9" t="e">
        <f t="shared" ca="1" si="255"/>
        <v>#REF!</v>
      </c>
      <c r="HN2720" s="9" t="e">
        <f ca="1">SQRT($GS2720*(1-$GS2720/Controls!$D$15))</f>
        <v>#REF!</v>
      </c>
      <c r="HO2720" s="9" t="e">
        <f t="shared" ca="1" si="256"/>
        <v>#REF!</v>
      </c>
      <c r="HP2720" s="9" t="e">
        <f t="shared" ca="1" si="257"/>
        <v>#REF!</v>
      </c>
      <c r="HQ2720" s="9" t="e">
        <f ca="1">IF($GV2720=0,NA(),($GX2720*Controls!#REF!))</f>
        <v>#REF!</v>
      </c>
    </row>
    <row r="2721" spans="198:225" x14ac:dyDescent="0.25">
      <c r="GP2721" s="9" t="e">
        <f ca="1">INDIRECT(ADDRESS(ROW(),Controls!#REF!+30))</f>
        <v>#REF!</v>
      </c>
      <c r="GQ2721" s="9" t="e">
        <f ca="1">INDIRECT(ADDRESS(ROW(),Controls!#REF!+45))</f>
        <v>#REF!</v>
      </c>
      <c r="GR2721" s="9" t="e">
        <f ca="1">INDIRECT(ADDRESS(ROW(),Controls!#REF!+60))</f>
        <v>#REF!</v>
      </c>
      <c r="GS2721" s="9" t="e">
        <f ca="1">INDIRECT(ADDRESS(ROW(),Controls!#REF!+75))</f>
        <v>#REF!</v>
      </c>
      <c r="GT2721" s="9" t="e">
        <f ca="1">INDIRECT(ADDRESS(ROW(),Controls!#REF!+90))</f>
        <v>#REF!</v>
      </c>
      <c r="GU2721" s="9" t="e">
        <f ca="1">INDIRECT(ADDRESS(ROW(),Controls!#REF!+105))</f>
        <v>#REF!</v>
      </c>
      <c r="GV2721" s="9" t="e">
        <f ca="1">INDIRECT(ADDRESS(ROW(),Controls!#REF!+120))</f>
        <v>#REF!</v>
      </c>
      <c r="GW2721" s="9" t="e">
        <f ca="1">INDIRECT(ADDRESS(ROW(),Controls!#REF!+15))</f>
        <v>#REF!</v>
      </c>
      <c r="GX2721" s="9" t="e">
        <f ca="1">INDIRECT(ADDRESS(ROW(),Controls!#REF!+135))</f>
        <v>#REF!</v>
      </c>
      <c r="HJ2721" s="9" t="e">
        <f t="shared" ca="1" si="252"/>
        <v>#REF!</v>
      </c>
      <c r="HK2721" s="9" t="e">
        <f t="shared" ca="1" si="253"/>
        <v>#REF!</v>
      </c>
      <c r="HL2721" s="9" t="e">
        <f t="shared" ca="1" si="254"/>
        <v>#REF!</v>
      </c>
      <c r="HM2721" s="9" t="e">
        <f t="shared" ca="1" si="255"/>
        <v>#REF!</v>
      </c>
      <c r="HN2721" s="9" t="e">
        <f ca="1">SQRT($GS2721*(1-$GS2721/Controls!$D$15))</f>
        <v>#REF!</v>
      </c>
      <c r="HO2721" s="9" t="e">
        <f t="shared" ca="1" si="256"/>
        <v>#REF!</v>
      </c>
      <c r="HP2721" s="9" t="e">
        <f t="shared" ca="1" si="257"/>
        <v>#REF!</v>
      </c>
      <c r="HQ2721" s="9" t="e">
        <f ca="1">IF($GV2721=0,NA(),($GX2721*Controls!#REF!))</f>
        <v>#REF!</v>
      </c>
    </row>
    <row r="2722" spans="198:225" x14ac:dyDescent="0.25">
      <c r="GP2722" s="9" t="e">
        <f ca="1">INDIRECT(ADDRESS(ROW(),Controls!#REF!+30))</f>
        <v>#REF!</v>
      </c>
      <c r="GQ2722" s="9" t="e">
        <f ca="1">INDIRECT(ADDRESS(ROW(),Controls!#REF!+45))</f>
        <v>#REF!</v>
      </c>
      <c r="GR2722" s="9" t="e">
        <f ca="1">INDIRECT(ADDRESS(ROW(),Controls!#REF!+60))</f>
        <v>#REF!</v>
      </c>
      <c r="GS2722" s="9" t="e">
        <f ca="1">INDIRECT(ADDRESS(ROW(),Controls!#REF!+75))</f>
        <v>#REF!</v>
      </c>
      <c r="GT2722" s="9" t="e">
        <f ca="1">INDIRECT(ADDRESS(ROW(),Controls!#REF!+90))</f>
        <v>#REF!</v>
      </c>
      <c r="GU2722" s="9" t="e">
        <f ca="1">INDIRECT(ADDRESS(ROW(),Controls!#REF!+105))</f>
        <v>#REF!</v>
      </c>
      <c r="GV2722" s="9" t="e">
        <f ca="1">INDIRECT(ADDRESS(ROW(),Controls!#REF!+120))</f>
        <v>#REF!</v>
      </c>
      <c r="GW2722" s="9" t="e">
        <f ca="1">INDIRECT(ADDRESS(ROW(),Controls!#REF!+15))</f>
        <v>#REF!</v>
      </c>
      <c r="GX2722" s="9" t="e">
        <f ca="1">INDIRECT(ADDRESS(ROW(),Controls!#REF!+135))</f>
        <v>#REF!</v>
      </c>
      <c r="HJ2722" s="9" t="e">
        <f t="shared" ca="1" si="252"/>
        <v>#REF!</v>
      </c>
      <c r="HK2722" s="9" t="e">
        <f t="shared" ca="1" si="253"/>
        <v>#REF!</v>
      </c>
      <c r="HL2722" s="9" t="e">
        <f t="shared" ca="1" si="254"/>
        <v>#REF!</v>
      </c>
      <c r="HM2722" s="9" t="e">
        <f t="shared" ca="1" si="255"/>
        <v>#REF!</v>
      </c>
      <c r="HN2722" s="9" t="e">
        <f ca="1">SQRT($GS2722*(1-$GS2722/Controls!$D$15))</f>
        <v>#REF!</v>
      </c>
      <c r="HO2722" s="9" t="e">
        <f t="shared" ca="1" si="256"/>
        <v>#REF!</v>
      </c>
      <c r="HP2722" s="9" t="e">
        <f t="shared" ca="1" si="257"/>
        <v>#REF!</v>
      </c>
      <c r="HQ2722" s="9" t="e">
        <f ca="1">IF($GV2722=0,NA(),($GX2722*Controls!#REF!))</f>
        <v>#REF!</v>
      </c>
    </row>
    <row r="2723" spans="198:225" x14ac:dyDescent="0.25">
      <c r="GP2723" s="9" t="e">
        <f ca="1">INDIRECT(ADDRESS(ROW(),Controls!#REF!+30))</f>
        <v>#REF!</v>
      </c>
      <c r="GQ2723" s="9" t="e">
        <f ca="1">INDIRECT(ADDRESS(ROW(),Controls!#REF!+45))</f>
        <v>#REF!</v>
      </c>
      <c r="GR2723" s="9" t="e">
        <f ca="1">INDIRECT(ADDRESS(ROW(),Controls!#REF!+60))</f>
        <v>#REF!</v>
      </c>
      <c r="GS2723" s="9" t="e">
        <f ca="1">INDIRECT(ADDRESS(ROW(),Controls!#REF!+75))</f>
        <v>#REF!</v>
      </c>
      <c r="GT2723" s="9" t="e">
        <f ca="1">INDIRECT(ADDRESS(ROW(),Controls!#REF!+90))</f>
        <v>#REF!</v>
      </c>
      <c r="GU2723" s="9" t="e">
        <f ca="1">INDIRECT(ADDRESS(ROW(),Controls!#REF!+105))</f>
        <v>#REF!</v>
      </c>
      <c r="GV2723" s="9" t="e">
        <f ca="1">INDIRECT(ADDRESS(ROW(),Controls!#REF!+120))</f>
        <v>#REF!</v>
      </c>
      <c r="GW2723" s="9" t="e">
        <f ca="1">INDIRECT(ADDRESS(ROW(),Controls!#REF!+15))</f>
        <v>#REF!</v>
      </c>
      <c r="GX2723" s="9" t="e">
        <f ca="1">INDIRECT(ADDRESS(ROW(),Controls!#REF!+135))</f>
        <v>#REF!</v>
      </c>
      <c r="HJ2723" s="9" t="e">
        <f t="shared" ca="1" si="252"/>
        <v>#REF!</v>
      </c>
      <c r="HK2723" s="9" t="e">
        <f t="shared" ca="1" si="253"/>
        <v>#REF!</v>
      </c>
      <c r="HL2723" s="9" t="e">
        <f t="shared" ca="1" si="254"/>
        <v>#REF!</v>
      </c>
      <c r="HM2723" s="9" t="e">
        <f t="shared" ca="1" si="255"/>
        <v>#REF!</v>
      </c>
      <c r="HN2723" s="9" t="e">
        <f ca="1">SQRT($GS2723*(1-$GS2723/Controls!$D$15))</f>
        <v>#REF!</v>
      </c>
      <c r="HO2723" s="9" t="e">
        <f t="shared" ca="1" si="256"/>
        <v>#REF!</v>
      </c>
      <c r="HP2723" s="9" t="e">
        <f t="shared" ca="1" si="257"/>
        <v>#REF!</v>
      </c>
      <c r="HQ2723" s="9" t="e">
        <f ca="1">IF($GV2723=0,NA(),($GX2723*Controls!#REF!))</f>
        <v>#REF!</v>
      </c>
    </row>
    <row r="2724" spans="198:225" x14ac:dyDescent="0.25">
      <c r="GP2724" s="9" t="e">
        <f ca="1">INDIRECT(ADDRESS(ROW(),Controls!#REF!+30))</f>
        <v>#REF!</v>
      </c>
      <c r="GQ2724" s="9" t="e">
        <f ca="1">INDIRECT(ADDRESS(ROW(),Controls!#REF!+45))</f>
        <v>#REF!</v>
      </c>
      <c r="GR2724" s="9" t="e">
        <f ca="1">INDIRECT(ADDRESS(ROW(),Controls!#REF!+60))</f>
        <v>#REF!</v>
      </c>
      <c r="GS2724" s="9" t="e">
        <f ca="1">INDIRECT(ADDRESS(ROW(),Controls!#REF!+75))</f>
        <v>#REF!</v>
      </c>
      <c r="GT2724" s="9" t="e">
        <f ca="1">INDIRECT(ADDRESS(ROW(),Controls!#REF!+90))</f>
        <v>#REF!</v>
      </c>
      <c r="GU2724" s="9" t="e">
        <f ca="1">INDIRECT(ADDRESS(ROW(),Controls!#REF!+105))</f>
        <v>#REF!</v>
      </c>
      <c r="GV2724" s="9" t="e">
        <f ca="1">INDIRECT(ADDRESS(ROW(),Controls!#REF!+120))</f>
        <v>#REF!</v>
      </c>
      <c r="GW2724" s="9" t="e">
        <f ca="1">INDIRECT(ADDRESS(ROW(),Controls!#REF!+15))</f>
        <v>#REF!</v>
      </c>
      <c r="GX2724" s="9" t="e">
        <f ca="1">INDIRECT(ADDRESS(ROW(),Controls!#REF!+135))</f>
        <v>#REF!</v>
      </c>
      <c r="HJ2724" s="9" t="e">
        <f t="shared" ca="1" si="252"/>
        <v>#REF!</v>
      </c>
      <c r="HK2724" s="9" t="e">
        <f t="shared" ca="1" si="253"/>
        <v>#REF!</v>
      </c>
      <c r="HL2724" s="9" t="e">
        <f t="shared" ca="1" si="254"/>
        <v>#REF!</v>
      </c>
      <c r="HM2724" s="9" t="e">
        <f t="shared" ca="1" si="255"/>
        <v>#REF!</v>
      </c>
      <c r="HN2724" s="9" t="e">
        <f ca="1">SQRT($GS2724*(1-$GS2724/Controls!$D$15))</f>
        <v>#REF!</v>
      </c>
      <c r="HO2724" s="9" t="e">
        <f t="shared" ca="1" si="256"/>
        <v>#REF!</v>
      </c>
      <c r="HP2724" s="9" t="e">
        <f t="shared" ca="1" si="257"/>
        <v>#REF!</v>
      </c>
      <c r="HQ2724" s="9" t="e">
        <f ca="1">IF($GV2724=0,NA(),($GX2724*Controls!#REF!))</f>
        <v>#REF!</v>
      </c>
    </row>
    <row r="2725" spans="198:225" x14ac:dyDescent="0.25">
      <c r="GP2725" s="9" t="e">
        <f ca="1">INDIRECT(ADDRESS(ROW(),Controls!#REF!+30))</f>
        <v>#REF!</v>
      </c>
      <c r="GQ2725" s="9" t="e">
        <f ca="1">INDIRECT(ADDRESS(ROW(),Controls!#REF!+45))</f>
        <v>#REF!</v>
      </c>
      <c r="GR2725" s="9" t="e">
        <f ca="1">INDIRECT(ADDRESS(ROW(),Controls!#REF!+60))</f>
        <v>#REF!</v>
      </c>
      <c r="GS2725" s="9" t="e">
        <f ca="1">INDIRECT(ADDRESS(ROW(),Controls!#REF!+75))</f>
        <v>#REF!</v>
      </c>
      <c r="GT2725" s="9" t="e">
        <f ca="1">INDIRECT(ADDRESS(ROW(),Controls!#REF!+90))</f>
        <v>#REF!</v>
      </c>
      <c r="GU2725" s="9" t="e">
        <f ca="1">INDIRECT(ADDRESS(ROW(),Controls!#REF!+105))</f>
        <v>#REF!</v>
      </c>
      <c r="GV2725" s="9" t="e">
        <f ca="1">INDIRECT(ADDRESS(ROW(),Controls!#REF!+120))</f>
        <v>#REF!</v>
      </c>
      <c r="GW2725" s="9" t="e">
        <f ca="1">INDIRECT(ADDRESS(ROW(),Controls!#REF!+15))</f>
        <v>#REF!</v>
      </c>
      <c r="GX2725" s="9" t="e">
        <f ca="1">INDIRECT(ADDRESS(ROW(),Controls!#REF!+135))</f>
        <v>#REF!</v>
      </c>
      <c r="HJ2725" s="9" t="e">
        <f t="shared" ca="1" si="252"/>
        <v>#REF!</v>
      </c>
      <c r="HK2725" s="9" t="e">
        <f t="shared" ca="1" si="253"/>
        <v>#REF!</v>
      </c>
      <c r="HL2725" s="9" t="e">
        <f t="shared" ca="1" si="254"/>
        <v>#REF!</v>
      </c>
      <c r="HM2725" s="9" t="e">
        <f t="shared" ca="1" si="255"/>
        <v>#REF!</v>
      </c>
      <c r="HN2725" s="9" t="e">
        <f ca="1">SQRT($GS2725*(1-$GS2725/Controls!$D$15))</f>
        <v>#REF!</v>
      </c>
      <c r="HO2725" s="9" t="e">
        <f t="shared" ca="1" si="256"/>
        <v>#REF!</v>
      </c>
      <c r="HP2725" s="9" t="e">
        <f t="shared" ca="1" si="257"/>
        <v>#REF!</v>
      </c>
      <c r="HQ2725" s="9" t="e">
        <f ca="1">IF($GV2725=0,NA(),($GX2725*Controls!#REF!))</f>
        <v>#REF!</v>
      </c>
    </row>
    <row r="2726" spans="198:225" x14ac:dyDescent="0.25">
      <c r="GP2726" s="9" t="e">
        <f ca="1">INDIRECT(ADDRESS(ROW(),Controls!#REF!+30))</f>
        <v>#REF!</v>
      </c>
      <c r="GQ2726" s="9" t="e">
        <f ca="1">INDIRECT(ADDRESS(ROW(),Controls!#REF!+45))</f>
        <v>#REF!</v>
      </c>
      <c r="GR2726" s="9" t="e">
        <f ca="1">INDIRECT(ADDRESS(ROW(),Controls!#REF!+60))</f>
        <v>#REF!</v>
      </c>
      <c r="GS2726" s="9" t="e">
        <f ca="1">INDIRECT(ADDRESS(ROW(),Controls!#REF!+75))</f>
        <v>#REF!</v>
      </c>
      <c r="GT2726" s="9" t="e">
        <f ca="1">INDIRECT(ADDRESS(ROW(),Controls!#REF!+90))</f>
        <v>#REF!</v>
      </c>
      <c r="GU2726" s="9" t="e">
        <f ca="1">INDIRECT(ADDRESS(ROW(),Controls!#REF!+105))</f>
        <v>#REF!</v>
      </c>
      <c r="GV2726" s="9" t="e">
        <f ca="1">INDIRECT(ADDRESS(ROW(),Controls!#REF!+120))</f>
        <v>#REF!</v>
      </c>
      <c r="GW2726" s="9" t="e">
        <f ca="1">INDIRECT(ADDRESS(ROW(),Controls!#REF!+15))</f>
        <v>#REF!</v>
      </c>
      <c r="GX2726" s="9" t="e">
        <f ca="1">INDIRECT(ADDRESS(ROW(),Controls!#REF!+135))</f>
        <v>#REF!</v>
      </c>
      <c r="HJ2726" s="9" t="e">
        <f t="shared" ca="1" si="252"/>
        <v>#REF!</v>
      </c>
      <c r="HK2726" s="9" t="e">
        <f t="shared" ca="1" si="253"/>
        <v>#REF!</v>
      </c>
      <c r="HL2726" s="9" t="e">
        <f t="shared" ca="1" si="254"/>
        <v>#REF!</v>
      </c>
      <c r="HM2726" s="9" t="e">
        <f t="shared" ca="1" si="255"/>
        <v>#REF!</v>
      </c>
      <c r="HN2726" s="9" t="e">
        <f ca="1">SQRT($GS2726*(1-$GS2726/Controls!$D$15))</f>
        <v>#REF!</v>
      </c>
      <c r="HO2726" s="9" t="e">
        <f t="shared" ca="1" si="256"/>
        <v>#REF!</v>
      </c>
      <c r="HP2726" s="9" t="e">
        <f t="shared" ca="1" si="257"/>
        <v>#REF!</v>
      </c>
      <c r="HQ2726" s="9" t="e">
        <f ca="1">IF($GV2726=0,NA(),($GX2726*Controls!#REF!))</f>
        <v>#REF!</v>
      </c>
    </row>
    <row r="2727" spans="198:225" x14ac:dyDescent="0.25">
      <c r="GP2727" s="9" t="e">
        <f ca="1">INDIRECT(ADDRESS(ROW(),Controls!#REF!+30))</f>
        <v>#REF!</v>
      </c>
      <c r="GQ2727" s="9" t="e">
        <f ca="1">INDIRECT(ADDRESS(ROW(),Controls!#REF!+45))</f>
        <v>#REF!</v>
      </c>
      <c r="GR2727" s="9" t="e">
        <f ca="1">INDIRECT(ADDRESS(ROW(),Controls!#REF!+60))</f>
        <v>#REF!</v>
      </c>
      <c r="GS2727" s="9" t="e">
        <f ca="1">INDIRECT(ADDRESS(ROW(),Controls!#REF!+75))</f>
        <v>#REF!</v>
      </c>
      <c r="GT2727" s="9" t="e">
        <f ca="1">INDIRECT(ADDRESS(ROW(),Controls!#REF!+90))</f>
        <v>#REF!</v>
      </c>
      <c r="GU2727" s="9" t="e">
        <f ca="1">INDIRECT(ADDRESS(ROW(),Controls!#REF!+105))</f>
        <v>#REF!</v>
      </c>
      <c r="GV2727" s="9" t="e">
        <f ca="1">INDIRECT(ADDRESS(ROW(),Controls!#REF!+120))</f>
        <v>#REF!</v>
      </c>
      <c r="GW2727" s="9" t="e">
        <f ca="1">INDIRECT(ADDRESS(ROW(),Controls!#REF!+15))</f>
        <v>#REF!</v>
      </c>
      <c r="GX2727" s="9" t="e">
        <f ca="1">INDIRECT(ADDRESS(ROW(),Controls!#REF!+135))</f>
        <v>#REF!</v>
      </c>
      <c r="HJ2727" s="9" t="e">
        <f t="shared" ca="1" si="252"/>
        <v>#REF!</v>
      </c>
      <c r="HK2727" s="9" t="e">
        <f t="shared" ca="1" si="253"/>
        <v>#REF!</v>
      </c>
      <c r="HL2727" s="9" t="e">
        <f t="shared" ca="1" si="254"/>
        <v>#REF!</v>
      </c>
      <c r="HM2727" s="9" t="e">
        <f t="shared" ca="1" si="255"/>
        <v>#REF!</v>
      </c>
      <c r="HN2727" s="9" t="e">
        <f ca="1">SQRT($GS2727*(1-$GS2727/Controls!$D$15))</f>
        <v>#REF!</v>
      </c>
      <c r="HO2727" s="9" t="e">
        <f t="shared" ca="1" si="256"/>
        <v>#REF!</v>
      </c>
      <c r="HP2727" s="9" t="e">
        <f t="shared" ca="1" si="257"/>
        <v>#REF!</v>
      </c>
      <c r="HQ2727" s="9" t="e">
        <f ca="1">IF($GV2727=0,NA(),($GX2727*Controls!#REF!))</f>
        <v>#REF!</v>
      </c>
    </row>
    <row r="2728" spans="198:225" x14ac:dyDescent="0.25">
      <c r="GP2728" s="9" t="e">
        <f ca="1">INDIRECT(ADDRESS(ROW(),Controls!#REF!+30))</f>
        <v>#REF!</v>
      </c>
      <c r="GQ2728" s="9" t="e">
        <f ca="1">INDIRECT(ADDRESS(ROW(),Controls!#REF!+45))</f>
        <v>#REF!</v>
      </c>
      <c r="GR2728" s="9" t="e">
        <f ca="1">INDIRECT(ADDRESS(ROW(),Controls!#REF!+60))</f>
        <v>#REF!</v>
      </c>
      <c r="GS2728" s="9" t="e">
        <f ca="1">INDIRECT(ADDRESS(ROW(),Controls!#REF!+75))</f>
        <v>#REF!</v>
      </c>
      <c r="GT2728" s="9" t="e">
        <f ca="1">INDIRECT(ADDRESS(ROW(),Controls!#REF!+90))</f>
        <v>#REF!</v>
      </c>
      <c r="GU2728" s="9" t="e">
        <f ca="1">INDIRECT(ADDRESS(ROW(),Controls!#REF!+105))</f>
        <v>#REF!</v>
      </c>
      <c r="GV2728" s="9" t="e">
        <f ca="1">INDIRECT(ADDRESS(ROW(),Controls!#REF!+120))</f>
        <v>#REF!</v>
      </c>
      <c r="GW2728" s="9" t="e">
        <f ca="1">INDIRECT(ADDRESS(ROW(),Controls!#REF!+15))</f>
        <v>#REF!</v>
      </c>
      <c r="GX2728" s="9" t="e">
        <f ca="1">INDIRECT(ADDRESS(ROW(),Controls!#REF!+135))</f>
        <v>#REF!</v>
      </c>
      <c r="HJ2728" s="9" t="e">
        <f t="shared" ca="1" si="252"/>
        <v>#REF!</v>
      </c>
      <c r="HK2728" s="9" t="e">
        <f t="shared" ca="1" si="253"/>
        <v>#REF!</v>
      </c>
      <c r="HL2728" s="9" t="e">
        <f t="shared" ca="1" si="254"/>
        <v>#REF!</v>
      </c>
      <c r="HM2728" s="9" t="e">
        <f t="shared" ca="1" si="255"/>
        <v>#REF!</v>
      </c>
      <c r="HN2728" s="9" t="e">
        <f ca="1">SQRT($GS2728*(1-$GS2728/Controls!$D$15))</f>
        <v>#REF!</v>
      </c>
      <c r="HO2728" s="9" t="e">
        <f t="shared" ca="1" si="256"/>
        <v>#REF!</v>
      </c>
      <c r="HP2728" s="9" t="e">
        <f t="shared" ca="1" si="257"/>
        <v>#REF!</v>
      </c>
      <c r="HQ2728" s="9" t="e">
        <f ca="1">IF($GV2728=0,NA(),($GX2728*Controls!#REF!))</f>
        <v>#REF!</v>
      </c>
    </row>
    <row r="2729" spans="198:225" x14ac:dyDescent="0.25">
      <c r="GP2729" s="9" t="e">
        <f ca="1">INDIRECT(ADDRESS(ROW(),Controls!#REF!+30))</f>
        <v>#REF!</v>
      </c>
      <c r="GQ2729" s="9" t="e">
        <f ca="1">INDIRECT(ADDRESS(ROW(),Controls!#REF!+45))</f>
        <v>#REF!</v>
      </c>
      <c r="GR2729" s="9" t="e">
        <f ca="1">INDIRECT(ADDRESS(ROW(),Controls!#REF!+60))</f>
        <v>#REF!</v>
      </c>
      <c r="GS2729" s="9" t="e">
        <f ca="1">INDIRECT(ADDRESS(ROW(),Controls!#REF!+75))</f>
        <v>#REF!</v>
      </c>
      <c r="GT2729" s="9" t="e">
        <f ca="1">INDIRECT(ADDRESS(ROW(),Controls!#REF!+90))</f>
        <v>#REF!</v>
      </c>
      <c r="GU2729" s="9" t="e">
        <f ca="1">INDIRECT(ADDRESS(ROW(),Controls!#REF!+105))</f>
        <v>#REF!</v>
      </c>
      <c r="GV2729" s="9" t="e">
        <f ca="1">INDIRECT(ADDRESS(ROW(),Controls!#REF!+120))</f>
        <v>#REF!</v>
      </c>
      <c r="GW2729" s="9" t="e">
        <f ca="1">INDIRECT(ADDRESS(ROW(),Controls!#REF!+15))</f>
        <v>#REF!</v>
      </c>
      <c r="GX2729" s="9" t="e">
        <f ca="1">INDIRECT(ADDRESS(ROW(),Controls!#REF!+135))</f>
        <v>#REF!</v>
      </c>
      <c r="HJ2729" s="9" t="e">
        <f t="shared" ca="1" si="252"/>
        <v>#REF!</v>
      </c>
      <c r="HK2729" s="9" t="e">
        <f t="shared" ca="1" si="253"/>
        <v>#REF!</v>
      </c>
      <c r="HL2729" s="9" t="e">
        <f t="shared" ca="1" si="254"/>
        <v>#REF!</v>
      </c>
      <c r="HM2729" s="9" t="e">
        <f t="shared" ca="1" si="255"/>
        <v>#REF!</v>
      </c>
      <c r="HN2729" s="9" t="e">
        <f ca="1">SQRT($GS2729*(1-$GS2729/Controls!$D$15))</f>
        <v>#REF!</v>
      </c>
      <c r="HO2729" s="9" t="e">
        <f t="shared" ca="1" si="256"/>
        <v>#REF!</v>
      </c>
      <c r="HP2729" s="9" t="e">
        <f t="shared" ca="1" si="257"/>
        <v>#REF!</v>
      </c>
      <c r="HQ2729" s="9" t="e">
        <f ca="1">IF($GV2729=0,NA(),($GX2729*Controls!#REF!))</f>
        <v>#REF!</v>
      </c>
    </row>
    <row r="2730" spans="198:225" x14ac:dyDescent="0.25">
      <c r="GP2730" s="9" t="e">
        <f ca="1">INDIRECT(ADDRESS(ROW(),Controls!#REF!+30))</f>
        <v>#REF!</v>
      </c>
      <c r="GQ2730" s="9" t="e">
        <f ca="1">INDIRECT(ADDRESS(ROW(),Controls!#REF!+45))</f>
        <v>#REF!</v>
      </c>
      <c r="GR2730" s="9" t="e">
        <f ca="1">INDIRECT(ADDRESS(ROW(),Controls!#REF!+60))</f>
        <v>#REF!</v>
      </c>
      <c r="GS2730" s="9" t="e">
        <f ca="1">INDIRECT(ADDRESS(ROW(),Controls!#REF!+75))</f>
        <v>#REF!</v>
      </c>
      <c r="GT2730" s="9" t="e">
        <f ca="1">INDIRECT(ADDRESS(ROW(),Controls!#REF!+90))</f>
        <v>#REF!</v>
      </c>
      <c r="GU2730" s="9" t="e">
        <f ca="1">INDIRECT(ADDRESS(ROW(),Controls!#REF!+105))</f>
        <v>#REF!</v>
      </c>
      <c r="GV2730" s="9" t="e">
        <f ca="1">INDIRECT(ADDRESS(ROW(),Controls!#REF!+120))</f>
        <v>#REF!</v>
      </c>
      <c r="GW2730" s="9" t="e">
        <f ca="1">INDIRECT(ADDRESS(ROW(),Controls!#REF!+15))</f>
        <v>#REF!</v>
      </c>
      <c r="GX2730" s="9" t="e">
        <f ca="1">INDIRECT(ADDRESS(ROW(),Controls!#REF!+135))</f>
        <v>#REF!</v>
      </c>
      <c r="HJ2730" s="9" t="e">
        <f t="shared" ca="1" si="252"/>
        <v>#REF!</v>
      </c>
      <c r="HK2730" s="9" t="e">
        <f t="shared" ca="1" si="253"/>
        <v>#REF!</v>
      </c>
      <c r="HL2730" s="9" t="e">
        <f t="shared" ca="1" si="254"/>
        <v>#REF!</v>
      </c>
      <c r="HM2730" s="9" t="e">
        <f t="shared" ca="1" si="255"/>
        <v>#REF!</v>
      </c>
      <c r="HN2730" s="9" t="e">
        <f ca="1">SQRT($GS2730*(1-$GS2730/Controls!$D$15))</f>
        <v>#REF!</v>
      </c>
      <c r="HO2730" s="9" t="e">
        <f t="shared" ca="1" si="256"/>
        <v>#REF!</v>
      </c>
      <c r="HP2730" s="9" t="e">
        <f t="shared" ca="1" si="257"/>
        <v>#REF!</v>
      </c>
      <c r="HQ2730" s="9" t="e">
        <f ca="1">IF($GV2730=0,NA(),($GX2730*Controls!#REF!))</f>
        <v>#REF!</v>
      </c>
    </row>
    <row r="2731" spans="198:225" x14ac:dyDescent="0.25">
      <c r="GP2731" s="9" t="e">
        <f ca="1">INDIRECT(ADDRESS(ROW(),Controls!#REF!+30))</f>
        <v>#REF!</v>
      </c>
      <c r="GQ2731" s="9" t="e">
        <f ca="1">INDIRECT(ADDRESS(ROW(),Controls!#REF!+45))</f>
        <v>#REF!</v>
      </c>
      <c r="GR2731" s="9" t="e">
        <f ca="1">INDIRECT(ADDRESS(ROW(),Controls!#REF!+60))</f>
        <v>#REF!</v>
      </c>
      <c r="GS2731" s="9" t="e">
        <f ca="1">INDIRECT(ADDRESS(ROW(),Controls!#REF!+75))</f>
        <v>#REF!</v>
      </c>
      <c r="GT2731" s="9" t="e">
        <f ca="1">INDIRECT(ADDRESS(ROW(),Controls!#REF!+90))</f>
        <v>#REF!</v>
      </c>
      <c r="GU2731" s="9" t="e">
        <f ca="1">INDIRECT(ADDRESS(ROW(),Controls!#REF!+105))</f>
        <v>#REF!</v>
      </c>
      <c r="GV2731" s="9" t="e">
        <f ca="1">INDIRECT(ADDRESS(ROW(),Controls!#REF!+120))</f>
        <v>#REF!</v>
      </c>
      <c r="GW2731" s="9" t="e">
        <f ca="1">INDIRECT(ADDRESS(ROW(),Controls!#REF!+15))</f>
        <v>#REF!</v>
      </c>
      <c r="GX2731" s="9" t="e">
        <f ca="1">INDIRECT(ADDRESS(ROW(),Controls!#REF!+135))</f>
        <v>#REF!</v>
      </c>
      <c r="HJ2731" s="9" t="e">
        <f t="shared" ca="1" si="252"/>
        <v>#REF!</v>
      </c>
      <c r="HK2731" s="9" t="e">
        <f t="shared" ca="1" si="253"/>
        <v>#REF!</v>
      </c>
      <c r="HL2731" s="9" t="e">
        <f t="shared" ca="1" si="254"/>
        <v>#REF!</v>
      </c>
      <c r="HM2731" s="9" t="e">
        <f t="shared" ca="1" si="255"/>
        <v>#REF!</v>
      </c>
      <c r="HN2731" s="9" t="e">
        <f ca="1">SQRT($GS2731*(1-$GS2731/Controls!$D$15))</f>
        <v>#REF!</v>
      </c>
      <c r="HO2731" s="9" t="e">
        <f t="shared" ca="1" si="256"/>
        <v>#REF!</v>
      </c>
      <c r="HP2731" s="9" t="e">
        <f t="shared" ca="1" si="257"/>
        <v>#REF!</v>
      </c>
      <c r="HQ2731" s="9" t="e">
        <f ca="1">IF($GV2731=0,NA(),($GX2731*Controls!#REF!))</f>
        <v>#REF!</v>
      </c>
    </row>
    <row r="2732" spans="198:225" x14ac:dyDescent="0.25">
      <c r="GP2732" s="9" t="e">
        <f ca="1">INDIRECT(ADDRESS(ROW(),Controls!#REF!+30))</f>
        <v>#REF!</v>
      </c>
      <c r="GQ2732" s="9" t="e">
        <f ca="1">INDIRECT(ADDRESS(ROW(),Controls!#REF!+45))</f>
        <v>#REF!</v>
      </c>
      <c r="GR2732" s="9" t="e">
        <f ca="1">INDIRECT(ADDRESS(ROW(),Controls!#REF!+60))</f>
        <v>#REF!</v>
      </c>
      <c r="GS2732" s="9" t="e">
        <f ca="1">INDIRECT(ADDRESS(ROW(),Controls!#REF!+75))</f>
        <v>#REF!</v>
      </c>
      <c r="GT2732" s="9" t="e">
        <f ca="1">INDIRECT(ADDRESS(ROW(),Controls!#REF!+90))</f>
        <v>#REF!</v>
      </c>
      <c r="GU2732" s="9" t="e">
        <f ca="1">INDIRECT(ADDRESS(ROW(),Controls!#REF!+105))</f>
        <v>#REF!</v>
      </c>
      <c r="GV2732" s="9" t="e">
        <f ca="1">INDIRECT(ADDRESS(ROW(),Controls!#REF!+120))</f>
        <v>#REF!</v>
      </c>
      <c r="GW2732" s="9" t="e">
        <f ca="1">INDIRECT(ADDRESS(ROW(),Controls!#REF!+15))</f>
        <v>#REF!</v>
      </c>
      <c r="GX2732" s="9" t="e">
        <f ca="1">INDIRECT(ADDRESS(ROW(),Controls!#REF!+135))</f>
        <v>#REF!</v>
      </c>
      <c r="HJ2732" s="9" t="e">
        <f t="shared" ca="1" si="252"/>
        <v>#REF!</v>
      </c>
      <c r="HK2732" s="9" t="e">
        <f t="shared" ca="1" si="253"/>
        <v>#REF!</v>
      </c>
      <c r="HL2732" s="9" t="e">
        <f t="shared" ca="1" si="254"/>
        <v>#REF!</v>
      </c>
      <c r="HM2732" s="9" t="e">
        <f t="shared" ca="1" si="255"/>
        <v>#REF!</v>
      </c>
      <c r="HN2732" s="9" t="e">
        <f ca="1">SQRT($GS2732*(1-$GS2732/Controls!$D$15))</f>
        <v>#REF!</v>
      </c>
      <c r="HO2732" s="9" t="e">
        <f t="shared" ca="1" si="256"/>
        <v>#REF!</v>
      </c>
      <c r="HP2732" s="9" t="e">
        <f t="shared" ca="1" si="257"/>
        <v>#REF!</v>
      </c>
      <c r="HQ2732" s="9" t="e">
        <f ca="1">IF($GV2732=0,NA(),($GX2732*Controls!#REF!))</f>
        <v>#REF!</v>
      </c>
    </row>
    <row r="2733" spans="198:225" x14ac:dyDescent="0.25">
      <c r="GP2733" s="9" t="e">
        <f ca="1">INDIRECT(ADDRESS(ROW(),Controls!#REF!+30))</f>
        <v>#REF!</v>
      </c>
      <c r="GQ2733" s="9" t="e">
        <f ca="1">INDIRECT(ADDRESS(ROW(),Controls!#REF!+45))</f>
        <v>#REF!</v>
      </c>
      <c r="GR2733" s="9" t="e">
        <f ca="1">INDIRECT(ADDRESS(ROW(),Controls!#REF!+60))</f>
        <v>#REF!</v>
      </c>
      <c r="GS2733" s="9" t="e">
        <f ca="1">INDIRECT(ADDRESS(ROW(),Controls!#REF!+75))</f>
        <v>#REF!</v>
      </c>
      <c r="GT2733" s="9" t="e">
        <f ca="1">INDIRECT(ADDRESS(ROW(),Controls!#REF!+90))</f>
        <v>#REF!</v>
      </c>
      <c r="GU2733" s="9" t="e">
        <f ca="1">INDIRECT(ADDRESS(ROW(),Controls!#REF!+105))</f>
        <v>#REF!</v>
      </c>
      <c r="GV2733" s="9" t="e">
        <f ca="1">INDIRECT(ADDRESS(ROW(),Controls!#REF!+120))</f>
        <v>#REF!</v>
      </c>
      <c r="GW2733" s="9" t="e">
        <f ca="1">INDIRECT(ADDRESS(ROW(),Controls!#REF!+15))</f>
        <v>#REF!</v>
      </c>
      <c r="GX2733" s="9" t="e">
        <f ca="1">INDIRECT(ADDRESS(ROW(),Controls!#REF!+135))</f>
        <v>#REF!</v>
      </c>
      <c r="HJ2733" s="9" t="e">
        <f t="shared" ca="1" si="252"/>
        <v>#REF!</v>
      </c>
      <c r="HK2733" s="9" t="e">
        <f t="shared" ca="1" si="253"/>
        <v>#REF!</v>
      </c>
      <c r="HL2733" s="9" t="e">
        <f t="shared" ca="1" si="254"/>
        <v>#REF!</v>
      </c>
      <c r="HM2733" s="9" t="e">
        <f t="shared" ca="1" si="255"/>
        <v>#REF!</v>
      </c>
      <c r="HN2733" s="9" t="e">
        <f ca="1">SQRT($GS2733*(1-$GS2733/Controls!$D$15))</f>
        <v>#REF!</v>
      </c>
      <c r="HO2733" s="9" t="e">
        <f t="shared" ca="1" si="256"/>
        <v>#REF!</v>
      </c>
      <c r="HP2733" s="9" t="e">
        <f t="shared" ca="1" si="257"/>
        <v>#REF!</v>
      </c>
      <c r="HQ2733" s="9" t="e">
        <f ca="1">IF($GV2733=0,NA(),($GX2733*Controls!#REF!))</f>
        <v>#REF!</v>
      </c>
    </row>
    <row r="2734" spans="198:225" x14ac:dyDescent="0.25">
      <c r="GP2734" s="9" t="e">
        <f ca="1">INDIRECT(ADDRESS(ROW(),Controls!#REF!+30))</f>
        <v>#REF!</v>
      </c>
      <c r="GQ2734" s="9" t="e">
        <f ca="1">INDIRECT(ADDRESS(ROW(),Controls!#REF!+45))</f>
        <v>#REF!</v>
      </c>
      <c r="GR2734" s="9" t="e">
        <f ca="1">INDIRECT(ADDRESS(ROW(),Controls!#REF!+60))</f>
        <v>#REF!</v>
      </c>
      <c r="GS2734" s="9" t="e">
        <f ca="1">INDIRECT(ADDRESS(ROW(),Controls!#REF!+75))</f>
        <v>#REF!</v>
      </c>
      <c r="GT2734" s="9" t="e">
        <f ca="1">INDIRECT(ADDRESS(ROW(),Controls!#REF!+90))</f>
        <v>#REF!</v>
      </c>
      <c r="GU2734" s="9" t="e">
        <f ca="1">INDIRECT(ADDRESS(ROW(),Controls!#REF!+105))</f>
        <v>#REF!</v>
      </c>
      <c r="GV2734" s="9" t="e">
        <f ca="1">INDIRECT(ADDRESS(ROW(),Controls!#REF!+120))</f>
        <v>#REF!</v>
      </c>
      <c r="GW2734" s="9" t="e">
        <f ca="1">INDIRECT(ADDRESS(ROW(),Controls!#REF!+15))</f>
        <v>#REF!</v>
      </c>
      <c r="GX2734" s="9" t="e">
        <f ca="1">INDIRECT(ADDRESS(ROW(),Controls!#REF!+135))</f>
        <v>#REF!</v>
      </c>
      <c r="HJ2734" s="9" t="e">
        <f t="shared" ca="1" si="252"/>
        <v>#REF!</v>
      </c>
      <c r="HK2734" s="9" t="e">
        <f t="shared" ca="1" si="253"/>
        <v>#REF!</v>
      </c>
      <c r="HL2734" s="9" t="e">
        <f t="shared" ca="1" si="254"/>
        <v>#REF!</v>
      </c>
      <c r="HM2734" s="9" t="e">
        <f t="shared" ca="1" si="255"/>
        <v>#REF!</v>
      </c>
      <c r="HN2734" s="9" t="e">
        <f ca="1">SQRT($GS2734*(1-$GS2734/Controls!$D$15))</f>
        <v>#REF!</v>
      </c>
      <c r="HO2734" s="9" t="e">
        <f t="shared" ca="1" si="256"/>
        <v>#REF!</v>
      </c>
      <c r="HP2734" s="9" t="e">
        <f t="shared" ca="1" si="257"/>
        <v>#REF!</v>
      </c>
      <c r="HQ2734" s="9" t="e">
        <f ca="1">IF($GV2734=0,NA(),($GX2734*Controls!#REF!))</f>
        <v>#REF!</v>
      </c>
    </row>
    <row r="2735" spans="198:225" x14ac:dyDescent="0.25">
      <c r="GP2735" s="9" t="e">
        <f ca="1">INDIRECT(ADDRESS(ROW(),Controls!#REF!+30))</f>
        <v>#REF!</v>
      </c>
      <c r="GQ2735" s="9" t="e">
        <f ca="1">INDIRECT(ADDRESS(ROW(),Controls!#REF!+45))</f>
        <v>#REF!</v>
      </c>
      <c r="GR2735" s="9" t="e">
        <f ca="1">INDIRECT(ADDRESS(ROW(),Controls!#REF!+60))</f>
        <v>#REF!</v>
      </c>
      <c r="GS2735" s="9" t="e">
        <f ca="1">INDIRECT(ADDRESS(ROW(),Controls!#REF!+75))</f>
        <v>#REF!</v>
      </c>
      <c r="GT2735" s="9" t="e">
        <f ca="1">INDIRECT(ADDRESS(ROW(),Controls!#REF!+90))</f>
        <v>#REF!</v>
      </c>
      <c r="GU2735" s="9" t="e">
        <f ca="1">INDIRECT(ADDRESS(ROW(),Controls!#REF!+105))</f>
        <v>#REF!</v>
      </c>
      <c r="GV2735" s="9" t="e">
        <f ca="1">INDIRECT(ADDRESS(ROW(),Controls!#REF!+120))</f>
        <v>#REF!</v>
      </c>
      <c r="GW2735" s="9" t="e">
        <f ca="1">INDIRECT(ADDRESS(ROW(),Controls!#REF!+15))</f>
        <v>#REF!</v>
      </c>
      <c r="GX2735" s="9" t="e">
        <f ca="1">INDIRECT(ADDRESS(ROW(),Controls!#REF!+135))</f>
        <v>#REF!</v>
      </c>
      <c r="HJ2735" s="9" t="e">
        <f t="shared" ca="1" si="252"/>
        <v>#REF!</v>
      </c>
      <c r="HK2735" s="9" t="e">
        <f t="shared" ca="1" si="253"/>
        <v>#REF!</v>
      </c>
      <c r="HL2735" s="9" t="e">
        <f t="shared" ca="1" si="254"/>
        <v>#REF!</v>
      </c>
      <c r="HM2735" s="9" t="e">
        <f t="shared" ca="1" si="255"/>
        <v>#REF!</v>
      </c>
      <c r="HN2735" s="9" t="e">
        <f ca="1">SQRT($GS2735*(1-$GS2735/Controls!$D$15))</f>
        <v>#REF!</v>
      </c>
      <c r="HO2735" s="9" t="e">
        <f t="shared" ca="1" si="256"/>
        <v>#REF!</v>
      </c>
      <c r="HP2735" s="9" t="e">
        <f t="shared" ca="1" si="257"/>
        <v>#REF!</v>
      </c>
      <c r="HQ2735" s="9" t="e">
        <f ca="1">IF($GV2735=0,NA(),($GX2735*Controls!#REF!))</f>
        <v>#REF!</v>
      </c>
    </row>
    <row r="2736" spans="198:225" x14ac:dyDescent="0.25">
      <c r="GP2736" s="9" t="e">
        <f ca="1">INDIRECT(ADDRESS(ROW(),Controls!#REF!+30))</f>
        <v>#REF!</v>
      </c>
      <c r="GQ2736" s="9" t="e">
        <f ca="1">INDIRECT(ADDRESS(ROW(),Controls!#REF!+45))</f>
        <v>#REF!</v>
      </c>
      <c r="GR2736" s="9" t="e">
        <f ca="1">INDIRECT(ADDRESS(ROW(),Controls!#REF!+60))</f>
        <v>#REF!</v>
      </c>
      <c r="GS2736" s="9" t="e">
        <f ca="1">INDIRECT(ADDRESS(ROW(),Controls!#REF!+75))</f>
        <v>#REF!</v>
      </c>
      <c r="GT2736" s="9" t="e">
        <f ca="1">INDIRECT(ADDRESS(ROW(),Controls!#REF!+90))</f>
        <v>#REF!</v>
      </c>
      <c r="GU2736" s="9" t="e">
        <f ca="1">INDIRECT(ADDRESS(ROW(),Controls!#REF!+105))</f>
        <v>#REF!</v>
      </c>
      <c r="GV2736" s="9" t="e">
        <f ca="1">INDIRECT(ADDRESS(ROW(),Controls!#REF!+120))</f>
        <v>#REF!</v>
      </c>
      <c r="GW2736" s="9" t="e">
        <f ca="1">INDIRECT(ADDRESS(ROW(),Controls!#REF!+15))</f>
        <v>#REF!</v>
      </c>
      <c r="GX2736" s="9" t="e">
        <f ca="1">INDIRECT(ADDRESS(ROW(),Controls!#REF!+135))</f>
        <v>#REF!</v>
      </c>
      <c r="HJ2736" s="9" t="e">
        <f t="shared" ca="1" si="252"/>
        <v>#REF!</v>
      </c>
      <c r="HK2736" s="9" t="e">
        <f t="shared" ca="1" si="253"/>
        <v>#REF!</v>
      </c>
      <c r="HL2736" s="9" t="e">
        <f t="shared" ca="1" si="254"/>
        <v>#REF!</v>
      </c>
      <c r="HM2736" s="9" t="e">
        <f t="shared" ca="1" si="255"/>
        <v>#REF!</v>
      </c>
      <c r="HN2736" s="9" t="e">
        <f ca="1">SQRT($GS2736*(1-$GS2736/Controls!$D$15))</f>
        <v>#REF!</v>
      </c>
      <c r="HO2736" s="9" t="e">
        <f t="shared" ca="1" si="256"/>
        <v>#REF!</v>
      </c>
      <c r="HP2736" s="9" t="e">
        <f t="shared" ca="1" si="257"/>
        <v>#REF!</v>
      </c>
      <c r="HQ2736" s="9" t="e">
        <f ca="1">IF($GV2736=0,NA(),($GX2736*Controls!#REF!))</f>
        <v>#REF!</v>
      </c>
    </row>
    <row r="2737" spans="198:225" x14ac:dyDescent="0.25">
      <c r="GP2737" s="9" t="e">
        <f ca="1">INDIRECT(ADDRESS(ROW(),Controls!#REF!+30))</f>
        <v>#REF!</v>
      </c>
      <c r="GQ2737" s="9" t="e">
        <f ca="1">INDIRECT(ADDRESS(ROW(),Controls!#REF!+45))</f>
        <v>#REF!</v>
      </c>
      <c r="GR2737" s="9" t="e">
        <f ca="1">INDIRECT(ADDRESS(ROW(),Controls!#REF!+60))</f>
        <v>#REF!</v>
      </c>
      <c r="GS2737" s="9" t="e">
        <f ca="1">INDIRECT(ADDRESS(ROW(),Controls!#REF!+75))</f>
        <v>#REF!</v>
      </c>
      <c r="GT2737" s="9" t="e">
        <f ca="1">INDIRECT(ADDRESS(ROW(),Controls!#REF!+90))</f>
        <v>#REF!</v>
      </c>
      <c r="GU2737" s="9" t="e">
        <f ca="1">INDIRECT(ADDRESS(ROW(),Controls!#REF!+105))</f>
        <v>#REF!</v>
      </c>
      <c r="GV2737" s="9" t="e">
        <f ca="1">INDIRECT(ADDRESS(ROW(),Controls!#REF!+120))</f>
        <v>#REF!</v>
      </c>
      <c r="GW2737" s="9" t="e">
        <f ca="1">INDIRECT(ADDRESS(ROW(),Controls!#REF!+15))</f>
        <v>#REF!</v>
      </c>
      <c r="GX2737" s="9" t="e">
        <f ca="1">INDIRECT(ADDRESS(ROW(),Controls!#REF!+135))</f>
        <v>#REF!</v>
      </c>
      <c r="HJ2737" s="9" t="e">
        <f t="shared" ca="1" si="252"/>
        <v>#REF!</v>
      </c>
      <c r="HK2737" s="9" t="e">
        <f t="shared" ca="1" si="253"/>
        <v>#REF!</v>
      </c>
      <c r="HL2737" s="9" t="e">
        <f t="shared" ca="1" si="254"/>
        <v>#REF!</v>
      </c>
      <c r="HM2737" s="9" t="e">
        <f t="shared" ca="1" si="255"/>
        <v>#REF!</v>
      </c>
      <c r="HN2737" s="9" t="e">
        <f ca="1">SQRT($GS2737*(1-$GS2737/Controls!$D$15))</f>
        <v>#REF!</v>
      </c>
      <c r="HO2737" s="9" t="e">
        <f t="shared" ca="1" si="256"/>
        <v>#REF!</v>
      </c>
      <c r="HP2737" s="9" t="e">
        <f t="shared" ca="1" si="257"/>
        <v>#REF!</v>
      </c>
      <c r="HQ2737" s="9" t="e">
        <f ca="1">IF($GV2737=0,NA(),($GX2737*Controls!#REF!))</f>
        <v>#REF!</v>
      </c>
    </row>
    <row r="2738" spans="198:225" x14ac:dyDescent="0.25">
      <c r="GP2738" s="9" t="e">
        <f ca="1">INDIRECT(ADDRESS(ROW(),Controls!#REF!+30))</f>
        <v>#REF!</v>
      </c>
      <c r="GQ2738" s="9" t="e">
        <f ca="1">INDIRECT(ADDRESS(ROW(),Controls!#REF!+45))</f>
        <v>#REF!</v>
      </c>
      <c r="GR2738" s="9" t="e">
        <f ca="1">INDIRECT(ADDRESS(ROW(),Controls!#REF!+60))</f>
        <v>#REF!</v>
      </c>
      <c r="GS2738" s="9" t="e">
        <f ca="1">INDIRECT(ADDRESS(ROW(),Controls!#REF!+75))</f>
        <v>#REF!</v>
      </c>
      <c r="GT2738" s="9" t="e">
        <f ca="1">INDIRECT(ADDRESS(ROW(),Controls!#REF!+90))</f>
        <v>#REF!</v>
      </c>
      <c r="GU2738" s="9" t="e">
        <f ca="1">INDIRECT(ADDRESS(ROW(),Controls!#REF!+105))</f>
        <v>#REF!</v>
      </c>
      <c r="GV2738" s="9" t="e">
        <f ca="1">INDIRECT(ADDRESS(ROW(),Controls!#REF!+120))</f>
        <v>#REF!</v>
      </c>
      <c r="GW2738" s="9" t="e">
        <f ca="1">INDIRECT(ADDRESS(ROW(),Controls!#REF!+15))</f>
        <v>#REF!</v>
      </c>
      <c r="GX2738" s="9" t="e">
        <f ca="1">INDIRECT(ADDRESS(ROW(),Controls!#REF!+135))</f>
        <v>#REF!</v>
      </c>
      <c r="HJ2738" s="9" t="e">
        <f t="shared" ca="1" si="252"/>
        <v>#REF!</v>
      </c>
      <c r="HK2738" s="9" t="e">
        <f t="shared" ca="1" si="253"/>
        <v>#REF!</v>
      </c>
      <c r="HL2738" s="9" t="e">
        <f t="shared" ca="1" si="254"/>
        <v>#REF!</v>
      </c>
      <c r="HM2738" s="9" t="e">
        <f t="shared" ca="1" si="255"/>
        <v>#REF!</v>
      </c>
      <c r="HN2738" s="9" t="e">
        <f ca="1">SQRT($GS2738*(1-$GS2738/Controls!$D$15))</f>
        <v>#REF!</v>
      </c>
      <c r="HO2738" s="9" t="e">
        <f t="shared" ca="1" si="256"/>
        <v>#REF!</v>
      </c>
      <c r="HP2738" s="9" t="e">
        <f t="shared" ca="1" si="257"/>
        <v>#REF!</v>
      </c>
      <c r="HQ2738" s="9" t="e">
        <f ca="1">IF($GV2738=0,NA(),($GX2738*Controls!#REF!))</f>
        <v>#REF!</v>
      </c>
    </row>
    <row r="2739" spans="198:225" x14ac:dyDescent="0.25">
      <c r="GP2739" s="9" t="e">
        <f ca="1">INDIRECT(ADDRESS(ROW(),Controls!#REF!+30))</f>
        <v>#REF!</v>
      </c>
      <c r="GQ2739" s="9" t="e">
        <f ca="1">INDIRECT(ADDRESS(ROW(),Controls!#REF!+45))</f>
        <v>#REF!</v>
      </c>
      <c r="GR2739" s="9" t="e">
        <f ca="1">INDIRECT(ADDRESS(ROW(),Controls!#REF!+60))</f>
        <v>#REF!</v>
      </c>
      <c r="GS2739" s="9" t="e">
        <f ca="1">INDIRECT(ADDRESS(ROW(),Controls!#REF!+75))</f>
        <v>#REF!</v>
      </c>
      <c r="GT2739" s="9" t="e">
        <f ca="1">INDIRECT(ADDRESS(ROW(),Controls!#REF!+90))</f>
        <v>#REF!</v>
      </c>
      <c r="GU2739" s="9" t="e">
        <f ca="1">INDIRECT(ADDRESS(ROW(),Controls!#REF!+105))</f>
        <v>#REF!</v>
      </c>
      <c r="GV2739" s="9" t="e">
        <f ca="1">INDIRECT(ADDRESS(ROW(),Controls!#REF!+120))</f>
        <v>#REF!</v>
      </c>
      <c r="GW2739" s="9" t="e">
        <f ca="1">INDIRECT(ADDRESS(ROW(),Controls!#REF!+15))</f>
        <v>#REF!</v>
      </c>
      <c r="GX2739" s="9" t="e">
        <f ca="1">INDIRECT(ADDRESS(ROW(),Controls!#REF!+135))</f>
        <v>#REF!</v>
      </c>
      <c r="HJ2739" s="9" t="e">
        <f t="shared" ca="1" si="252"/>
        <v>#REF!</v>
      </c>
      <c r="HK2739" s="9" t="e">
        <f t="shared" ca="1" si="253"/>
        <v>#REF!</v>
      </c>
      <c r="HL2739" s="9" t="e">
        <f t="shared" ca="1" si="254"/>
        <v>#REF!</v>
      </c>
      <c r="HM2739" s="9" t="e">
        <f t="shared" ca="1" si="255"/>
        <v>#REF!</v>
      </c>
      <c r="HN2739" s="9" t="e">
        <f ca="1">SQRT($GS2739*(1-$GS2739/Controls!$D$15))</f>
        <v>#REF!</v>
      </c>
      <c r="HO2739" s="9" t="e">
        <f t="shared" ca="1" si="256"/>
        <v>#REF!</v>
      </c>
      <c r="HP2739" s="9" t="e">
        <f t="shared" ca="1" si="257"/>
        <v>#REF!</v>
      </c>
      <c r="HQ2739" s="9" t="e">
        <f ca="1">IF($GV2739=0,NA(),($GX2739*Controls!#REF!))</f>
        <v>#REF!</v>
      </c>
    </row>
    <row r="2740" spans="198:225" x14ac:dyDescent="0.25">
      <c r="GP2740" s="9" t="e">
        <f ca="1">INDIRECT(ADDRESS(ROW(),Controls!#REF!+30))</f>
        <v>#REF!</v>
      </c>
      <c r="GQ2740" s="9" t="e">
        <f ca="1">INDIRECT(ADDRESS(ROW(),Controls!#REF!+45))</f>
        <v>#REF!</v>
      </c>
      <c r="GR2740" s="9" t="e">
        <f ca="1">INDIRECT(ADDRESS(ROW(),Controls!#REF!+60))</f>
        <v>#REF!</v>
      </c>
      <c r="GS2740" s="9" t="e">
        <f ca="1">INDIRECT(ADDRESS(ROW(),Controls!#REF!+75))</f>
        <v>#REF!</v>
      </c>
      <c r="GT2740" s="9" t="e">
        <f ca="1">INDIRECT(ADDRESS(ROW(),Controls!#REF!+90))</f>
        <v>#REF!</v>
      </c>
      <c r="GU2740" s="9" t="e">
        <f ca="1">INDIRECT(ADDRESS(ROW(),Controls!#REF!+105))</f>
        <v>#REF!</v>
      </c>
      <c r="GV2740" s="9" t="e">
        <f ca="1">INDIRECT(ADDRESS(ROW(),Controls!#REF!+120))</f>
        <v>#REF!</v>
      </c>
      <c r="GW2740" s="9" t="e">
        <f ca="1">INDIRECT(ADDRESS(ROW(),Controls!#REF!+15))</f>
        <v>#REF!</v>
      </c>
      <c r="GX2740" s="9" t="e">
        <f ca="1">INDIRECT(ADDRESS(ROW(),Controls!#REF!+135))</f>
        <v>#REF!</v>
      </c>
      <c r="HJ2740" s="9" t="e">
        <f t="shared" ca="1" si="252"/>
        <v>#REF!</v>
      </c>
      <c r="HK2740" s="9" t="e">
        <f t="shared" ca="1" si="253"/>
        <v>#REF!</v>
      </c>
      <c r="HL2740" s="9" t="e">
        <f t="shared" ca="1" si="254"/>
        <v>#REF!</v>
      </c>
      <c r="HM2740" s="9" t="e">
        <f t="shared" ca="1" si="255"/>
        <v>#REF!</v>
      </c>
      <c r="HN2740" s="9" t="e">
        <f ca="1">SQRT($GS2740*(1-$GS2740/Controls!$D$15))</f>
        <v>#REF!</v>
      </c>
      <c r="HO2740" s="9" t="e">
        <f t="shared" ca="1" si="256"/>
        <v>#REF!</v>
      </c>
      <c r="HP2740" s="9" t="e">
        <f t="shared" ca="1" si="257"/>
        <v>#REF!</v>
      </c>
      <c r="HQ2740" s="9" t="e">
        <f ca="1">IF($GV2740=0,NA(),($GX2740*Controls!#REF!))</f>
        <v>#REF!</v>
      </c>
    </row>
    <row r="2741" spans="198:225" x14ac:dyDescent="0.25">
      <c r="GP2741" s="9" t="e">
        <f ca="1">INDIRECT(ADDRESS(ROW(),Controls!#REF!+30))</f>
        <v>#REF!</v>
      </c>
      <c r="GQ2741" s="9" t="e">
        <f ca="1">INDIRECT(ADDRESS(ROW(),Controls!#REF!+45))</f>
        <v>#REF!</v>
      </c>
      <c r="GR2741" s="9" t="e">
        <f ca="1">INDIRECT(ADDRESS(ROW(),Controls!#REF!+60))</f>
        <v>#REF!</v>
      </c>
      <c r="GS2741" s="9" t="e">
        <f ca="1">INDIRECT(ADDRESS(ROW(),Controls!#REF!+75))</f>
        <v>#REF!</v>
      </c>
      <c r="GT2741" s="9" t="e">
        <f ca="1">INDIRECT(ADDRESS(ROW(),Controls!#REF!+90))</f>
        <v>#REF!</v>
      </c>
      <c r="GU2741" s="9" t="e">
        <f ca="1">INDIRECT(ADDRESS(ROW(),Controls!#REF!+105))</f>
        <v>#REF!</v>
      </c>
      <c r="GV2741" s="9" t="e">
        <f ca="1">INDIRECT(ADDRESS(ROW(),Controls!#REF!+120))</f>
        <v>#REF!</v>
      </c>
      <c r="GW2741" s="9" t="e">
        <f ca="1">INDIRECT(ADDRESS(ROW(),Controls!#REF!+15))</f>
        <v>#REF!</v>
      </c>
      <c r="GX2741" s="9" t="e">
        <f ca="1">INDIRECT(ADDRESS(ROW(),Controls!#REF!+135))</f>
        <v>#REF!</v>
      </c>
      <c r="HJ2741" s="9" t="e">
        <f t="shared" ca="1" si="252"/>
        <v>#REF!</v>
      </c>
      <c r="HK2741" s="9" t="e">
        <f t="shared" ca="1" si="253"/>
        <v>#REF!</v>
      </c>
      <c r="HL2741" s="9" t="e">
        <f t="shared" ca="1" si="254"/>
        <v>#REF!</v>
      </c>
      <c r="HM2741" s="9" t="e">
        <f t="shared" ca="1" si="255"/>
        <v>#REF!</v>
      </c>
      <c r="HN2741" s="9" t="e">
        <f ca="1">SQRT($GS2741*(1-$GS2741/Controls!$D$15))</f>
        <v>#REF!</v>
      </c>
      <c r="HO2741" s="9" t="e">
        <f t="shared" ca="1" si="256"/>
        <v>#REF!</v>
      </c>
      <c r="HP2741" s="9" t="e">
        <f t="shared" ca="1" si="257"/>
        <v>#REF!</v>
      </c>
      <c r="HQ2741" s="9" t="e">
        <f ca="1">IF($GV2741=0,NA(),($GX2741*Controls!#REF!))</f>
        <v>#REF!</v>
      </c>
    </row>
    <row r="2742" spans="198:225" x14ac:dyDescent="0.25">
      <c r="GP2742" s="9" t="e">
        <f ca="1">INDIRECT(ADDRESS(ROW(),Controls!#REF!+30))</f>
        <v>#REF!</v>
      </c>
      <c r="GQ2742" s="9" t="e">
        <f ca="1">INDIRECT(ADDRESS(ROW(),Controls!#REF!+45))</f>
        <v>#REF!</v>
      </c>
      <c r="GR2742" s="9" t="e">
        <f ca="1">INDIRECT(ADDRESS(ROW(),Controls!#REF!+60))</f>
        <v>#REF!</v>
      </c>
      <c r="GS2742" s="9" t="e">
        <f ca="1">INDIRECT(ADDRESS(ROW(),Controls!#REF!+75))</f>
        <v>#REF!</v>
      </c>
      <c r="GT2742" s="9" t="e">
        <f ca="1">INDIRECT(ADDRESS(ROW(),Controls!#REF!+90))</f>
        <v>#REF!</v>
      </c>
      <c r="GU2742" s="9" t="e">
        <f ca="1">INDIRECT(ADDRESS(ROW(),Controls!#REF!+105))</f>
        <v>#REF!</v>
      </c>
      <c r="GV2742" s="9" t="e">
        <f ca="1">INDIRECT(ADDRESS(ROW(),Controls!#REF!+120))</f>
        <v>#REF!</v>
      </c>
      <c r="GW2742" s="9" t="e">
        <f ca="1">INDIRECT(ADDRESS(ROW(),Controls!#REF!+15))</f>
        <v>#REF!</v>
      </c>
      <c r="GX2742" s="9" t="e">
        <f ca="1">INDIRECT(ADDRESS(ROW(),Controls!#REF!+135))</f>
        <v>#REF!</v>
      </c>
      <c r="HJ2742" s="9" t="e">
        <f t="shared" ca="1" si="252"/>
        <v>#REF!</v>
      </c>
      <c r="HK2742" s="9" t="e">
        <f t="shared" ca="1" si="253"/>
        <v>#REF!</v>
      </c>
      <c r="HL2742" s="9" t="e">
        <f t="shared" ca="1" si="254"/>
        <v>#REF!</v>
      </c>
      <c r="HM2742" s="9" t="e">
        <f t="shared" ca="1" si="255"/>
        <v>#REF!</v>
      </c>
      <c r="HN2742" s="9" t="e">
        <f ca="1">SQRT($GS2742*(1-$GS2742/Controls!$D$15))</f>
        <v>#REF!</v>
      </c>
      <c r="HO2742" s="9" t="e">
        <f t="shared" ca="1" si="256"/>
        <v>#REF!</v>
      </c>
      <c r="HP2742" s="9" t="e">
        <f t="shared" ca="1" si="257"/>
        <v>#REF!</v>
      </c>
      <c r="HQ2742" s="9" t="e">
        <f ca="1">IF($GV2742=0,NA(),($GX2742*Controls!#REF!))</f>
        <v>#REF!</v>
      </c>
    </row>
    <row r="2743" spans="198:225" x14ac:dyDescent="0.25">
      <c r="GP2743" s="9" t="e">
        <f ca="1">INDIRECT(ADDRESS(ROW(),Controls!#REF!+30))</f>
        <v>#REF!</v>
      </c>
      <c r="GQ2743" s="9" t="e">
        <f ca="1">INDIRECT(ADDRESS(ROW(),Controls!#REF!+45))</f>
        <v>#REF!</v>
      </c>
      <c r="GR2743" s="9" t="e">
        <f ca="1">INDIRECT(ADDRESS(ROW(),Controls!#REF!+60))</f>
        <v>#REF!</v>
      </c>
      <c r="GS2743" s="9" t="e">
        <f ca="1">INDIRECT(ADDRESS(ROW(),Controls!#REF!+75))</f>
        <v>#REF!</v>
      </c>
      <c r="GT2743" s="9" t="e">
        <f ca="1">INDIRECT(ADDRESS(ROW(),Controls!#REF!+90))</f>
        <v>#REF!</v>
      </c>
      <c r="GU2743" s="9" t="e">
        <f ca="1">INDIRECT(ADDRESS(ROW(),Controls!#REF!+105))</f>
        <v>#REF!</v>
      </c>
      <c r="GV2743" s="9" t="e">
        <f ca="1">INDIRECT(ADDRESS(ROW(),Controls!#REF!+120))</f>
        <v>#REF!</v>
      </c>
      <c r="GW2743" s="9" t="e">
        <f ca="1">INDIRECT(ADDRESS(ROW(),Controls!#REF!+15))</f>
        <v>#REF!</v>
      </c>
      <c r="GX2743" s="9" t="e">
        <f ca="1">INDIRECT(ADDRESS(ROW(),Controls!#REF!+135))</f>
        <v>#REF!</v>
      </c>
      <c r="HJ2743" s="9" t="e">
        <f t="shared" ca="1" si="252"/>
        <v>#REF!</v>
      </c>
      <c r="HK2743" s="9" t="e">
        <f t="shared" ca="1" si="253"/>
        <v>#REF!</v>
      </c>
      <c r="HL2743" s="9" t="e">
        <f t="shared" ca="1" si="254"/>
        <v>#REF!</v>
      </c>
      <c r="HM2743" s="9" t="e">
        <f t="shared" ca="1" si="255"/>
        <v>#REF!</v>
      </c>
      <c r="HN2743" s="9" t="e">
        <f ca="1">SQRT($GS2743*(1-$GS2743/Controls!$D$15))</f>
        <v>#REF!</v>
      </c>
      <c r="HO2743" s="9" t="e">
        <f t="shared" ca="1" si="256"/>
        <v>#REF!</v>
      </c>
      <c r="HP2743" s="9" t="e">
        <f t="shared" ca="1" si="257"/>
        <v>#REF!</v>
      </c>
      <c r="HQ2743" s="9" t="e">
        <f ca="1">IF($GV2743=0,NA(),($GX2743*Controls!#REF!))</f>
        <v>#REF!</v>
      </c>
    </row>
    <row r="2744" spans="198:225" x14ac:dyDescent="0.25">
      <c r="GP2744" s="9" t="e">
        <f ca="1">INDIRECT(ADDRESS(ROW(),Controls!#REF!+30))</f>
        <v>#REF!</v>
      </c>
      <c r="GQ2744" s="9" t="e">
        <f ca="1">INDIRECT(ADDRESS(ROW(),Controls!#REF!+45))</f>
        <v>#REF!</v>
      </c>
      <c r="GR2744" s="9" t="e">
        <f ca="1">INDIRECT(ADDRESS(ROW(),Controls!#REF!+60))</f>
        <v>#REF!</v>
      </c>
      <c r="GS2744" s="9" t="e">
        <f ca="1">INDIRECT(ADDRESS(ROW(),Controls!#REF!+75))</f>
        <v>#REF!</v>
      </c>
      <c r="GT2744" s="9" t="e">
        <f ca="1">INDIRECT(ADDRESS(ROW(),Controls!#REF!+90))</f>
        <v>#REF!</v>
      </c>
      <c r="GU2744" s="9" t="e">
        <f ca="1">INDIRECT(ADDRESS(ROW(),Controls!#REF!+105))</f>
        <v>#REF!</v>
      </c>
      <c r="GV2744" s="9" t="e">
        <f ca="1">INDIRECT(ADDRESS(ROW(),Controls!#REF!+120))</f>
        <v>#REF!</v>
      </c>
      <c r="GW2744" s="9" t="e">
        <f ca="1">INDIRECT(ADDRESS(ROW(),Controls!#REF!+15))</f>
        <v>#REF!</v>
      </c>
      <c r="GX2744" s="9" t="e">
        <f ca="1">INDIRECT(ADDRESS(ROW(),Controls!#REF!+135))</f>
        <v>#REF!</v>
      </c>
      <c r="HJ2744" s="9" t="e">
        <f t="shared" ca="1" si="252"/>
        <v>#REF!</v>
      </c>
      <c r="HK2744" s="9" t="e">
        <f t="shared" ca="1" si="253"/>
        <v>#REF!</v>
      </c>
      <c r="HL2744" s="9" t="e">
        <f t="shared" ca="1" si="254"/>
        <v>#REF!</v>
      </c>
      <c r="HM2744" s="9" t="e">
        <f t="shared" ca="1" si="255"/>
        <v>#REF!</v>
      </c>
      <c r="HN2744" s="9" t="e">
        <f ca="1">SQRT($GS2744*(1-$GS2744/Controls!$D$15))</f>
        <v>#REF!</v>
      </c>
      <c r="HO2744" s="9" t="e">
        <f t="shared" ca="1" si="256"/>
        <v>#REF!</v>
      </c>
      <c r="HP2744" s="9" t="e">
        <f t="shared" ca="1" si="257"/>
        <v>#REF!</v>
      </c>
      <c r="HQ2744" s="9" t="e">
        <f ca="1">IF($GV2744=0,NA(),($GX2744*Controls!#REF!))</f>
        <v>#REF!</v>
      </c>
    </row>
    <row r="2745" spans="198:225" x14ac:dyDescent="0.25">
      <c r="GP2745" s="9" t="e">
        <f ca="1">INDIRECT(ADDRESS(ROW(),Controls!#REF!+30))</f>
        <v>#REF!</v>
      </c>
      <c r="GQ2745" s="9" t="e">
        <f ca="1">INDIRECT(ADDRESS(ROW(),Controls!#REF!+45))</f>
        <v>#REF!</v>
      </c>
      <c r="GR2745" s="9" t="e">
        <f ca="1">INDIRECT(ADDRESS(ROW(),Controls!#REF!+60))</f>
        <v>#REF!</v>
      </c>
      <c r="GS2745" s="9" t="e">
        <f ca="1">INDIRECT(ADDRESS(ROW(),Controls!#REF!+75))</f>
        <v>#REF!</v>
      </c>
      <c r="GT2745" s="9" t="e">
        <f ca="1">INDIRECT(ADDRESS(ROW(),Controls!#REF!+90))</f>
        <v>#REF!</v>
      </c>
      <c r="GU2745" s="9" t="e">
        <f ca="1">INDIRECT(ADDRESS(ROW(),Controls!#REF!+105))</f>
        <v>#REF!</v>
      </c>
      <c r="GV2745" s="9" t="e">
        <f ca="1">INDIRECT(ADDRESS(ROW(),Controls!#REF!+120))</f>
        <v>#REF!</v>
      </c>
      <c r="GW2745" s="9" t="e">
        <f ca="1">INDIRECT(ADDRESS(ROW(),Controls!#REF!+15))</f>
        <v>#REF!</v>
      </c>
      <c r="GX2745" s="9" t="e">
        <f ca="1">INDIRECT(ADDRESS(ROW(),Controls!#REF!+135))</f>
        <v>#REF!</v>
      </c>
      <c r="HJ2745" s="9" t="e">
        <f t="shared" ca="1" si="252"/>
        <v>#REF!</v>
      </c>
      <c r="HK2745" s="9" t="e">
        <f t="shared" ca="1" si="253"/>
        <v>#REF!</v>
      </c>
      <c r="HL2745" s="9" t="e">
        <f t="shared" ca="1" si="254"/>
        <v>#REF!</v>
      </c>
      <c r="HM2745" s="9" t="e">
        <f t="shared" ca="1" si="255"/>
        <v>#REF!</v>
      </c>
      <c r="HN2745" s="9" t="e">
        <f ca="1">SQRT($GS2745*(1-$GS2745/Controls!$D$15))</f>
        <v>#REF!</v>
      </c>
      <c r="HO2745" s="9" t="e">
        <f t="shared" ca="1" si="256"/>
        <v>#REF!</v>
      </c>
      <c r="HP2745" s="9" t="e">
        <f t="shared" ca="1" si="257"/>
        <v>#REF!</v>
      </c>
      <c r="HQ2745" s="9" t="e">
        <f ca="1">IF($GV2745=0,NA(),($GX2745*Controls!#REF!))</f>
        <v>#REF!</v>
      </c>
    </row>
    <row r="2746" spans="198:225" x14ac:dyDescent="0.25">
      <c r="GP2746" s="9" t="e">
        <f ca="1">INDIRECT(ADDRESS(ROW(),Controls!#REF!+30))</f>
        <v>#REF!</v>
      </c>
      <c r="GQ2746" s="9" t="e">
        <f ca="1">INDIRECT(ADDRESS(ROW(),Controls!#REF!+45))</f>
        <v>#REF!</v>
      </c>
      <c r="GR2746" s="9" t="e">
        <f ca="1">INDIRECT(ADDRESS(ROW(),Controls!#REF!+60))</f>
        <v>#REF!</v>
      </c>
      <c r="GS2746" s="9" t="e">
        <f ca="1">INDIRECT(ADDRESS(ROW(),Controls!#REF!+75))</f>
        <v>#REF!</v>
      </c>
      <c r="GT2746" s="9" t="e">
        <f ca="1">INDIRECT(ADDRESS(ROW(),Controls!#REF!+90))</f>
        <v>#REF!</v>
      </c>
      <c r="GU2746" s="9" t="e">
        <f ca="1">INDIRECT(ADDRESS(ROW(),Controls!#REF!+105))</f>
        <v>#REF!</v>
      </c>
      <c r="GV2746" s="9" t="e">
        <f ca="1">INDIRECT(ADDRESS(ROW(),Controls!#REF!+120))</f>
        <v>#REF!</v>
      </c>
      <c r="GW2746" s="9" t="e">
        <f ca="1">INDIRECT(ADDRESS(ROW(),Controls!#REF!+15))</f>
        <v>#REF!</v>
      </c>
      <c r="GX2746" s="9" t="e">
        <f ca="1">INDIRECT(ADDRESS(ROW(),Controls!#REF!+135))</f>
        <v>#REF!</v>
      </c>
      <c r="HJ2746" s="9" t="e">
        <f t="shared" ca="1" si="252"/>
        <v>#REF!</v>
      </c>
      <c r="HK2746" s="9" t="e">
        <f t="shared" ca="1" si="253"/>
        <v>#REF!</v>
      </c>
      <c r="HL2746" s="9" t="e">
        <f t="shared" ca="1" si="254"/>
        <v>#REF!</v>
      </c>
      <c r="HM2746" s="9" t="e">
        <f t="shared" ca="1" si="255"/>
        <v>#REF!</v>
      </c>
      <c r="HN2746" s="9" t="e">
        <f ca="1">SQRT($GS2746*(1-$GS2746/Controls!$D$15))</f>
        <v>#REF!</v>
      </c>
      <c r="HO2746" s="9" t="e">
        <f t="shared" ca="1" si="256"/>
        <v>#REF!</v>
      </c>
      <c r="HP2746" s="9" t="e">
        <f t="shared" ca="1" si="257"/>
        <v>#REF!</v>
      </c>
      <c r="HQ2746" s="9" t="e">
        <f ca="1">IF($GV2746=0,NA(),($GX2746*Controls!#REF!))</f>
        <v>#REF!</v>
      </c>
    </row>
    <row r="2747" spans="198:225" x14ac:dyDescent="0.25">
      <c r="GP2747" s="9" t="e">
        <f ca="1">INDIRECT(ADDRESS(ROW(),Controls!#REF!+30))</f>
        <v>#REF!</v>
      </c>
      <c r="GQ2747" s="9" t="e">
        <f ca="1">INDIRECT(ADDRESS(ROW(),Controls!#REF!+45))</f>
        <v>#REF!</v>
      </c>
      <c r="GR2747" s="9" t="e">
        <f ca="1">INDIRECT(ADDRESS(ROW(),Controls!#REF!+60))</f>
        <v>#REF!</v>
      </c>
      <c r="GS2747" s="9" t="e">
        <f ca="1">INDIRECT(ADDRESS(ROW(),Controls!#REF!+75))</f>
        <v>#REF!</v>
      </c>
      <c r="GT2747" s="9" t="e">
        <f ca="1">INDIRECT(ADDRESS(ROW(),Controls!#REF!+90))</f>
        <v>#REF!</v>
      </c>
      <c r="GU2747" s="9" t="e">
        <f ca="1">INDIRECT(ADDRESS(ROW(),Controls!#REF!+105))</f>
        <v>#REF!</v>
      </c>
      <c r="GV2747" s="9" t="e">
        <f ca="1">INDIRECT(ADDRESS(ROW(),Controls!#REF!+120))</f>
        <v>#REF!</v>
      </c>
      <c r="GW2747" s="9" t="e">
        <f ca="1">INDIRECT(ADDRESS(ROW(),Controls!#REF!+15))</f>
        <v>#REF!</v>
      </c>
      <c r="GX2747" s="9" t="e">
        <f ca="1">INDIRECT(ADDRESS(ROW(),Controls!#REF!+135))</f>
        <v>#REF!</v>
      </c>
      <c r="HJ2747" s="9" t="e">
        <f t="shared" ca="1" si="252"/>
        <v>#REF!</v>
      </c>
      <c r="HK2747" s="9" t="e">
        <f t="shared" ca="1" si="253"/>
        <v>#REF!</v>
      </c>
      <c r="HL2747" s="9" t="e">
        <f t="shared" ca="1" si="254"/>
        <v>#REF!</v>
      </c>
      <c r="HM2747" s="9" t="e">
        <f t="shared" ca="1" si="255"/>
        <v>#REF!</v>
      </c>
      <c r="HN2747" s="9" t="e">
        <f ca="1">SQRT($GS2747*(1-$GS2747/Controls!$D$15))</f>
        <v>#REF!</v>
      </c>
      <c r="HO2747" s="9" t="e">
        <f t="shared" ca="1" si="256"/>
        <v>#REF!</v>
      </c>
      <c r="HP2747" s="9" t="e">
        <f t="shared" ca="1" si="257"/>
        <v>#REF!</v>
      </c>
      <c r="HQ2747" s="9" t="e">
        <f ca="1">IF($GV2747=0,NA(),($GX2747*Controls!#REF!))</f>
        <v>#REF!</v>
      </c>
    </row>
    <row r="2748" spans="198:225" x14ac:dyDescent="0.25">
      <c r="GP2748" s="9" t="e">
        <f ca="1">INDIRECT(ADDRESS(ROW(),Controls!#REF!+30))</f>
        <v>#REF!</v>
      </c>
      <c r="GQ2748" s="9" t="e">
        <f ca="1">INDIRECT(ADDRESS(ROW(),Controls!#REF!+45))</f>
        <v>#REF!</v>
      </c>
      <c r="GR2748" s="9" t="e">
        <f ca="1">INDIRECT(ADDRESS(ROW(),Controls!#REF!+60))</f>
        <v>#REF!</v>
      </c>
      <c r="GS2748" s="9" t="e">
        <f ca="1">INDIRECT(ADDRESS(ROW(),Controls!#REF!+75))</f>
        <v>#REF!</v>
      </c>
      <c r="GT2748" s="9" t="e">
        <f ca="1">INDIRECT(ADDRESS(ROW(),Controls!#REF!+90))</f>
        <v>#REF!</v>
      </c>
      <c r="GU2748" s="9" t="e">
        <f ca="1">INDIRECT(ADDRESS(ROW(),Controls!#REF!+105))</f>
        <v>#REF!</v>
      </c>
      <c r="GV2748" s="9" t="e">
        <f ca="1">INDIRECT(ADDRESS(ROW(),Controls!#REF!+120))</f>
        <v>#REF!</v>
      </c>
      <c r="GW2748" s="9" t="e">
        <f ca="1">INDIRECT(ADDRESS(ROW(),Controls!#REF!+15))</f>
        <v>#REF!</v>
      </c>
      <c r="GX2748" s="9" t="e">
        <f ca="1">INDIRECT(ADDRESS(ROW(),Controls!#REF!+135))</f>
        <v>#REF!</v>
      </c>
      <c r="HJ2748" s="9" t="e">
        <f t="shared" ca="1" si="252"/>
        <v>#REF!</v>
      </c>
      <c r="HK2748" s="9" t="e">
        <f t="shared" ca="1" si="253"/>
        <v>#REF!</v>
      </c>
      <c r="HL2748" s="9" t="e">
        <f t="shared" ca="1" si="254"/>
        <v>#REF!</v>
      </c>
      <c r="HM2748" s="9" t="e">
        <f t="shared" ca="1" si="255"/>
        <v>#REF!</v>
      </c>
      <c r="HN2748" s="9" t="e">
        <f ca="1">SQRT($GS2748*(1-$GS2748/Controls!$D$15))</f>
        <v>#REF!</v>
      </c>
      <c r="HO2748" s="9" t="e">
        <f t="shared" ca="1" si="256"/>
        <v>#REF!</v>
      </c>
      <c r="HP2748" s="9" t="e">
        <f t="shared" ca="1" si="257"/>
        <v>#REF!</v>
      </c>
      <c r="HQ2748" s="9" t="e">
        <f ca="1">IF($GV2748=0,NA(),($GX2748*Controls!#REF!))</f>
        <v>#REF!</v>
      </c>
    </row>
    <row r="2749" spans="198:225" x14ac:dyDescent="0.25">
      <c r="GP2749" s="9" t="e">
        <f ca="1">INDIRECT(ADDRESS(ROW(),Controls!#REF!+30))</f>
        <v>#REF!</v>
      </c>
      <c r="GQ2749" s="9" t="e">
        <f ca="1">INDIRECT(ADDRESS(ROW(),Controls!#REF!+45))</f>
        <v>#REF!</v>
      </c>
      <c r="GR2749" s="9" t="e">
        <f ca="1">INDIRECT(ADDRESS(ROW(),Controls!#REF!+60))</f>
        <v>#REF!</v>
      </c>
      <c r="GS2749" s="9" t="e">
        <f ca="1">INDIRECT(ADDRESS(ROW(),Controls!#REF!+75))</f>
        <v>#REF!</v>
      </c>
      <c r="GT2749" s="9" t="e">
        <f ca="1">INDIRECT(ADDRESS(ROW(),Controls!#REF!+90))</f>
        <v>#REF!</v>
      </c>
      <c r="GU2749" s="9" t="e">
        <f ca="1">INDIRECT(ADDRESS(ROW(),Controls!#REF!+105))</f>
        <v>#REF!</v>
      </c>
      <c r="GV2749" s="9" t="e">
        <f ca="1">INDIRECT(ADDRESS(ROW(),Controls!#REF!+120))</f>
        <v>#REF!</v>
      </c>
      <c r="GW2749" s="9" t="e">
        <f ca="1">INDIRECT(ADDRESS(ROW(),Controls!#REF!+15))</f>
        <v>#REF!</v>
      </c>
      <c r="GX2749" s="9" t="e">
        <f ca="1">INDIRECT(ADDRESS(ROW(),Controls!#REF!+135))</f>
        <v>#REF!</v>
      </c>
      <c r="HJ2749" s="9" t="e">
        <f t="shared" ca="1" si="252"/>
        <v>#REF!</v>
      </c>
      <c r="HK2749" s="9" t="e">
        <f t="shared" ca="1" si="253"/>
        <v>#REF!</v>
      </c>
      <c r="HL2749" s="9" t="e">
        <f t="shared" ca="1" si="254"/>
        <v>#REF!</v>
      </c>
      <c r="HM2749" s="9" t="e">
        <f t="shared" ca="1" si="255"/>
        <v>#REF!</v>
      </c>
      <c r="HN2749" s="9" t="e">
        <f ca="1">SQRT($GS2749*(1-$GS2749/Controls!$D$15))</f>
        <v>#REF!</v>
      </c>
      <c r="HO2749" s="9" t="e">
        <f t="shared" ca="1" si="256"/>
        <v>#REF!</v>
      </c>
      <c r="HP2749" s="9" t="e">
        <f t="shared" ca="1" si="257"/>
        <v>#REF!</v>
      </c>
      <c r="HQ2749" s="9" t="e">
        <f ca="1">IF($GV2749=0,NA(),($GX2749*Controls!#REF!))</f>
        <v>#REF!</v>
      </c>
    </row>
    <row r="2750" spans="198:225" x14ac:dyDescent="0.25">
      <c r="GP2750" s="9" t="e">
        <f ca="1">INDIRECT(ADDRESS(ROW(),Controls!#REF!+30))</f>
        <v>#REF!</v>
      </c>
      <c r="GQ2750" s="9" t="e">
        <f ca="1">INDIRECT(ADDRESS(ROW(),Controls!#REF!+45))</f>
        <v>#REF!</v>
      </c>
      <c r="GR2750" s="9" t="e">
        <f ca="1">INDIRECT(ADDRESS(ROW(),Controls!#REF!+60))</f>
        <v>#REF!</v>
      </c>
      <c r="GS2750" s="9" t="e">
        <f ca="1">INDIRECT(ADDRESS(ROW(),Controls!#REF!+75))</f>
        <v>#REF!</v>
      </c>
      <c r="GT2750" s="9" t="e">
        <f ca="1">INDIRECT(ADDRESS(ROW(),Controls!#REF!+90))</f>
        <v>#REF!</v>
      </c>
      <c r="GU2750" s="9" t="e">
        <f ca="1">INDIRECT(ADDRESS(ROW(),Controls!#REF!+105))</f>
        <v>#REF!</v>
      </c>
      <c r="GV2750" s="9" t="e">
        <f ca="1">INDIRECT(ADDRESS(ROW(),Controls!#REF!+120))</f>
        <v>#REF!</v>
      </c>
      <c r="GW2750" s="9" t="e">
        <f ca="1">INDIRECT(ADDRESS(ROW(),Controls!#REF!+15))</f>
        <v>#REF!</v>
      </c>
      <c r="GX2750" s="9" t="e">
        <f ca="1">INDIRECT(ADDRESS(ROW(),Controls!#REF!+135))</f>
        <v>#REF!</v>
      </c>
      <c r="HJ2750" s="9" t="e">
        <f t="shared" ca="1" si="252"/>
        <v>#REF!</v>
      </c>
      <c r="HK2750" s="9" t="e">
        <f t="shared" ca="1" si="253"/>
        <v>#REF!</v>
      </c>
      <c r="HL2750" s="9" t="e">
        <f t="shared" ca="1" si="254"/>
        <v>#REF!</v>
      </c>
      <c r="HM2750" s="9" t="e">
        <f t="shared" ca="1" si="255"/>
        <v>#REF!</v>
      </c>
      <c r="HN2750" s="9" t="e">
        <f ca="1">SQRT($GS2750*(1-$GS2750/Controls!$D$15))</f>
        <v>#REF!</v>
      </c>
      <c r="HO2750" s="9" t="e">
        <f t="shared" ca="1" si="256"/>
        <v>#REF!</v>
      </c>
      <c r="HP2750" s="9" t="e">
        <f t="shared" ca="1" si="257"/>
        <v>#REF!</v>
      </c>
      <c r="HQ2750" s="9" t="e">
        <f ca="1">IF($GV2750=0,NA(),($GX2750*Controls!#REF!))</f>
        <v>#REF!</v>
      </c>
    </row>
    <row r="2751" spans="198:225" x14ac:dyDescent="0.25">
      <c r="GP2751" s="9" t="e">
        <f ca="1">INDIRECT(ADDRESS(ROW(),Controls!#REF!+30))</f>
        <v>#REF!</v>
      </c>
      <c r="GQ2751" s="9" t="e">
        <f ca="1">INDIRECT(ADDRESS(ROW(),Controls!#REF!+45))</f>
        <v>#REF!</v>
      </c>
      <c r="GR2751" s="9" t="e">
        <f ca="1">INDIRECT(ADDRESS(ROW(),Controls!#REF!+60))</f>
        <v>#REF!</v>
      </c>
      <c r="GS2751" s="9" t="e">
        <f ca="1">INDIRECT(ADDRESS(ROW(),Controls!#REF!+75))</f>
        <v>#REF!</v>
      </c>
      <c r="GT2751" s="9" t="e">
        <f ca="1">INDIRECT(ADDRESS(ROW(),Controls!#REF!+90))</f>
        <v>#REF!</v>
      </c>
      <c r="GU2751" s="9" t="e">
        <f ca="1">INDIRECT(ADDRESS(ROW(),Controls!#REF!+105))</f>
        <v>#REF!</v>
      </c>
      <c r="GV2751" s="9" t="e">
        <f ca="1">INDIRECT(ADDRESS(ROW(),Controls!#REF!+120))</f>
        <v>#REF!</v>
      </c>
      <c r="GW2751" s="9" t="e">
        <f ca="1">INDIRECT(ADDRESS(ROW(),Controls!#REF!+15))</f>
        <v>#REF!</v>
      </c>
      <c r="GX2751" s="9" t="e">
        <f ca="1">INDIRECT(ADDRESS(ROW(),Controls!#REF!+135))</f>
        <v>#REF!</v>
      </c>
      <c r="HJ2751" s="9" t="e">
        <f t="shared" ca="1" si="252"/>
        <v>#REF!</v>
      </c>
      <c r="HK2751" s="9" t="e">
        <f t="shared" ca="1" si="253"/>
        <v>#REF!</v>
      </c>
      <c r="HL2751" s="9" t="e">
        <f t="shared" ca="1" si="254"/>
        <v>#REF!</v>
      </c>
      <c r="HM2751" s="9" t="e">
        <f t="shared" ca="1" si="255"/>
        <v>#REF!</v>
      </c>
      <c r="HN2751" s="9" t="e">
        <f ca="1">SQRT($GS2751*(1-$GS2751/Controls!$D$15))</f>
        <v>#REF!</v>
      </c>
      <c r="HO2751" s="9" t="e">
        <f t="shared" ca="1" si="256"/>
        <v>#REF!</v>
      </c>
      <c r="HP2751" s="9" t="e">
        <f t="shared" ca="1" si="257"/>
        <v>#REF!</v>
      </c>
      <c r="HQ2751" s="9" t="e">
        <f ca="1">IF($GV2751=0,NA(),($GX2751*Controls!#REF!))</f>
        <v>#REF!</v>
      </c>
    </row>
    <row r="2752" spans="198:225" x14ac:dyDescent="0.25">
      <c r="GP2752" s="9" t="e">
        <f ca="1">INDIRECT(ADDRESS(ROW(),Controls!#REF!+30))</f>
        <v>#REF!</v>
      </c>
      <c r="GQ2752" s="9" t="e">
        <f ca="1">INDIRECT(ADDRESS(ROW(),Controls!#REF!+45))</f>
        <v>#REF!</v>
      </c>
      <c r="GR2752" s="9" t="e">
        <f ca="1">INDIRECT(ADDRESS(ROW(),Controls!#REF!+60))</f>
        <v>#REF!</v>
      </c>
      <c r="GS2752" s="9" t="e">
        <f ca="1">INDIRECT(ADDRESS(ROW(),Controls!#REF!+75))</f>
        <v>#REF!</v>
      </c>
      <c r="GT2752" s="9" t="e">
        <f ca="1">INDIRECT(ADDRESS(ROW(),Controls!#REF!+90))</f>
        <v>#REF!</v>
      </c>
      <c r="GU2752" s="9" t="e">
        <f ca="1">INDIRECT(ADDRESS(ROW(),Controls!#REF!+105))</f>
        <v>#REF!</v>
      </c>
      <c r="GV2752" s="9" t="e">
        <f ca="1">INDIRECT(ADDRESS(ROW(),Controls!#REF!+120))</f>
        <v>#REF!</v>
      </c>
      <c r="GW2752" s="9" t="e">
        <f ca="1">INDIRECT(ADDRESS(ROW(),Controls!#REF!+15))</f>
        <v>#REF!</v>
      </c>
      <c r="GX2752" s="9" t="e">
        <f ca="1">INDIRECT(ADDRESS(ROW(),Controls!#REF!+135))</f>
        <v>#REF!</v>
      </c>
      <c r="HJ2752" s="9" t="e">
        <f t="shared" ca="1" si="252"/>
        <v>#REF!</v>
      </c>
      <c r="HK2752" s="9" t="e">
        <f t="shared" ca="1" si="253"/>
        <v>#REF!</v>
      </c>
      <c r="HL2752" s="9" t="e">
        <f t="shared" ca="1" si="254"/>
        <v>#REF!</v>
      </c>
      <c r="HM2752" s="9" t="e">
        <f t="shared" ca="1" si="255"/>
        <v>#REF!</v>
      </c>
      <c r="HN2752" s="9" t="e">
        <f ca="1">SQRT($GS2752*(1-$GS2752/Controls!$D$15))</f>
        <v>#REF!</v>
      </c>
      <c r="HO2752" s="9" t="e">
        <f t="shared" ca="1" si="256"/>
        <v>#REF!</v>
      </c>
      <c r="HP2752" s="9" t="e">
        <f t="shared" ca="1" si="257"/>
        <v>#REF!</v>
      </c>
      <c r="HQ2752" s="9" t="e">
        <f ca="1">IF($GV2752=0,NA(),($GX2752*Controls!#REF!))</f>
        <v>#REF!</v>
      </c>
    </row>
    <row r="2753" spans="198:225" x14ac:dyDescent="0.25">
      <c r="GP2753" s="9" t="e">
        <f ca="1">INDIRECT(ADDRESS(ROW(),Controls!#REF!+30))</f>
        <v>#REF!</v>
      </c>
      <c r="GQ2753" s="9" t="e">
        <f ca="1">INDIRECT(ADDRESS(ROW(),Controls!#REF!+45))</f>
        <v>#REF!</v>
      </c>
      <c r="GR2753" s="9" t="e">
        <f ca="1">INDIRECT(ADDRESS(ROW(),Controls!#REF!+60))</f>
        <v>#REF!</v>
      </c>
      <c r="GS2753" s="9" t="e">
        <f ca="1">INDIRECT(ADDRESS(ROW(),Controls!#REF!+75))</f>
        <v>#REF!</v>
      </c>
      <c r="GT2753" s="9" t="e">
        <f ca="1">INDIRECT(ADDRESS(ROW(),Controls!#REF!+90))</f>
        <v>#REF!</v>
      </c>
      <c r="GU2753" s="9" t="e">
        <f ca="1">INDIRECT(ADDRESS(ROW(),Controls!#REF!+105))</f>
        <v>#REF!</v>
      </c>
      <c r="GV2753" s="9" t="e">
        <f ca="1">INDIRECT(ADDRESS(ROW(),Controls!#REF!+120))</f>
        <v>#REF!</v>
      </c>
      <c r="GW2753" s="9" t="e">
        <f ca="1">INDIRECT(ADDRESS(ROW(),Controls!#REF!+15))</f>
        <v>#REF!</v>
      </c>
      <c r="GX2753" s="9" t="e">
        <f ca="1">INDIRECT(ADDRESS(ROW(),Controls!#REF!+135))</f>
        <v>#REF!</v>
      </c>
      <c r="HJ2753" s="9" t="e">
        <f t="shared" ref="HJ2753:HJ2816" ca="1" si="258">IF($GV2753=0,NA(),MAX($GP2753,0.01)/$GQ2753)</f>
        <v>#REF!</v>
      </c>
      <c r="HK2753" s="9" t="e">
        <f t="shared" ref="HK2753:HK2816" ca="1" si="259">IF($GV2753=0,NA(),($GP2753-$GQ2753)/$GV2753)</f>
        <v>#REF!</v>
      </c>
      <c r="HL2753" s="9" t="e">
        <f t="shared" ref="HL2753:HL2816" ca="1" si="260">IF($GV2753=0,NA(),MAX($GU2753/$GT2753,0.01))</f>
        <v>#REF!</v>
      </c>
      <c r="HM2753" s="9" t="e">
        <f t="shared" ref="HM2753:HM2816" ca="1" si="261">IF($GV2753=0,NA(),($GU2753-$GT2753)/$GV2753)</f>
        <v>#REF!</v>
      </c>
      <c r="HN2753" s="9" t="e">
        <f ca="1">SQRT($GS2753*(1-$GS2753/Controls!$D$15))</f>
        <v>#REF!</v>
      </c>
      <c r="HO2753" s="9" t="e">
        <f t="shared" ref="HO2753:HO2816" ca="1" si="262">IF($HN2753=0,0,$GR2753/$HN2753)</f>
        <v>#REF!</v>
      </c>
      <c r="HP2753" s="9" t="e">
        <f t="shared" ref="HP2753:HP2816" ca="1" si="263">IF($GV2753=0,NA(),$GW2753/$GV2753)</f>
        <v>#REF!</v>
      </c>
      <c r="HQ2753" s="9" t="e">
        <f ca="1">IF($GV2753=0,NA(),($GX2753*Controls!#REF!))</f>
        <v>#REF!</v>
      </c>
    </row>
    <row r="2754" spans="198:225" x14ac:dyDescent="0.25">
      <c r="GP2754" s="9" t="e">
        <f ca="1">INDIRECT(ADDRESS(ROW(),Controls!#REF!+30))</f>
        <v>#REF!</v>
      </c>
      <c r="GQ2754" s="9" t="e">
        <f ca="1">INDIRECT(ADDRESS(ROW(),Controls!#REF!+45))</f>
        <v>#REF!</v>
      </c>
      <c r="GR2754" s="9" t="e">
        <f ca="1">INDIRECT(ADDRESS(ROW(),Controls!#REF!+60))</f>
        <v>#REF!</v>
      </c>
      <c r="GS2754" s="9" t="e">
        <f ca="1">INDIRECT(ADDRESS(ROW(),Controls!#REF!+75))</f>
        <v>#REF!</v>
      </c>
      <c r="GT2754" s="9" t="e">
        <f ca="1">INDIRECT(ADDRESS(ROW(),Controls!#REF!+90))</f>
        <v>#REF!</v>
      </c>
      <c r="GU2754" s="9" t="e">
        <f ca="1">INDIRECT(ADDRESS(ROW(),Controls!#REF!+105))</f>
        <v>#REF!</v>
      </c>
      <c r="GV2754" s="9" t="e">
        <f ca="1">INDIRECT(ADDRESS(ROW(),Controls!#REF!+120))</f>
        <v>#REF!</v>
      </c>
      <c r="GW2754" s="9" t="e">
        <f ca="1">INDIRECT(ADDRESS(ROW(),Controls!#REF!+15))</f>
        <v>#REF!</v>
      </c>
      <c r="GX2754" s="9" t="e">
        <f ca="1">INDIRECT(ADDRESS(ROW(),Controls!#REF!+135))</f>
        <v>#REF!</v>
      </c>
      <c r="HJ2754" s="9" t="e">
        <f t="shared" ca="1" si="258"/>
        <v>#REF!</v>
      </c>
      <c r="HK2754" s="9" t="e">
        <f t="shared" ca="1" si="259"/>
        <v>#REF!</v>
      </c>
      <c r="HL2754" s="9" t="e">
        <f t="shared" ca="1" si="260"/>
        <v>#REF!</v>
      </c>
      <c r="HM2754" s="9" t="e">
        <f t="shared" ca="1" si="261"/>
        <v>#REF!</v>
      </c>
      <c r="HN2754" s="9" t="e">
        <f ca="1">SQRT($GS2754*(1-$GS2754/Controls!$D$15))</f>
        <v>#REF!</v>
      </c>
      <c r="HO2754" s="9" t="e">
        <f t="shared" ca="1" si="262"/>
        <v>#REF!</v>
      </c>
      <c r="HP2754" s="9" t="e">
        <f t="shared" ca="1" si="263"/>
        <v>#REF!</v>
      </c>
      <c r="HQ2754" s="9" t="e">
        <f ca="1">IF($GV2754=0,NA(),($GX2754*Controls!#REF!))</f>
        <v>#REF!</v>
      </c>
    </row>
    <row r="2755" spans="198:225" x14ac:dyDescent="0.25">
      <c r="GP2755" s="9" t="e">
        <f ca="1">INDIRECT(ADDRESS(ROW(),Controls!#REF!+30))</f>
        <v>#REF!</v>
      </c>
      <c r="GQ2755" s="9" t="e">
        <f ca="1">INDIRECT(ADDRESS(ROW(),Controls!#REF!+45))</f>
        <v>#REF!</v>
      </c>
      <c r="GR2755" s="9" t="e">
        <f ca="1">INDIRECT(ADDRESS(ROW(),Controls!#REF!+60))</f>
        <v>#REF!</v>
      </c>
      <c r="GS2755" s="9" t="e">
        <f ca="1">INDIRECT(ADDRESS(ROW(),Controls!#REF!+75))</f>
        <v>#REF!</v>
      </c>
      <c r="GT2755" s="9" t="e">
        <f ca="1">INDIRECT(ADDRESS(ROW(),Controls!#REF!+90))</f>
        <v>#REF!</v>
      </c>
      <c r="GU2755" s="9" t="e">
        <f ca="1">INDIRECT(ADDRESS(ROW(),Controls!#REF!+105))</f>
        <v>#REF!</v>
      </c>
      <c r="GV2755" s="9" t="e">
        <f ca="1">INDIRECT(ADDRESS(ROW(),Controls!#REF!+120))</f>
        <v>#REF!</v>
      </c>
      <c r="GW2755" s="9" t="e">
        <f ca="1">INDIRECT(ADDRESS(ROW(),Controls!#REF!+15))</f>
        <v>#REF!</v>
      </c>
      <c r="GX2755" s="9" t="e">
        <f ca="1">INDIRECT(ADDRESS(ROW(),Controls!#REF!+135))</f>
        <v>#REF!</v>
      </c>
      <c r="HJ2755" s="9" t="e">
        <f t="shared" ca="1" si="258"/>
        <v>#REF!</v>
      </c>
      <c r="HK2755" s="9" t="e">
        <f t="shared" ca="1" si="259"/>
        <v>#REF!</v>
      </c>
      <c r="HL2755" s="9" t="e">
        <f t="shared" ca="1" si="260"/>
        <v>#REF!</v>
      </c>
      <c r="HM2755" s="9" t="e">
        <f t="shared" ca="1" si="261"/>
        <v>#REF!</v>
      </c>
      <c r="HN2755" s="9" t="e">
        <f ca="1">SQRT($GS2755*(1-$GS2755/Controls!$D$15))</f>
        <v>#REF!</v>
      </c>
      <c r="HO2755" s="9" t="e">
        <f t="shared" ca="1" si="262"/>
        <v>#REF!</v>
      </c>
      <c r="HP2755" s="9" t="e">
        <f t="shared" ca="1" si="263"/>
        <v>#REF!</v>
      </c>
      <c r="HQ2755" s="9" t="e">
        <f ca="1">IF($GV2755=0,NA(),($GX2755*Controls!#REF!))</f>
        <v>#REF!</v>
      </c>
    </row>
    <row r="2756" spans="198:225" x14ac:dyDescent="0.25">
      <c r="GP2756" s="9" t="e">
        <f ca="1">INDIRECT(ADDRESS(ROW(),Controls!#REF!+30))</f>
        <v>#REF!</v>
      </c>
      <c r="GQ2756" s="9" t="e">
        <f ca="1">INDIRECT(ADDRESS(ROW(),Controls!#REF!+45))</f>
        <v>#REF!</v>
      </c>
      <c r="GR2756" s="9" t="e">
        <f ca="1">INDIRECT(ADDRESS(ROW(),Controls!#REF!+60))</f>
        <v>#REF!</v>
      </c>
      <c r="GS2756" s="9" t="e">
        <f ca="1">INDIRECT(ADDRESS(ROW(),Controls!#REF!+75))</f>
        <v>#REF!</v>
      </c>
      <c r="GT2756" s="9" t="e">
        <f ca="1">INDIRECT(ADDRESS(ROW(),Controls!#REF!+90))</f>
        <v>#REF!</v>
      </c>
      <c r="GU2756" s="9" t="e">
        <f ca="1">INDIRECT(ADDRESS(ROW(),Controls!#REF!+105))</f>
        <v>#REF!</v>
      </c>
      <c r="GV2756" s="9" t="e">
        <f ca="1">INDIRECT(ADDRESS(ROW(),Controls!#REF!+120))</f>
        <v>#REF!</v>
      </c>
      <c r="GW2756" s="9" t="e">
        <f ca="1">INDIRECT(ADDRESS(ROW(),Controls!#REF!+15))</f>
        <v>#REF!</v>
      </c>
      <c r="GX2756" s="9" t="e">
        <f ca="1">INDIRECT(ADDRESS(ROW(),Controls!#REF!+135))</f>
        <v>#REF!</v>
      </c>
      <c r="HJ2756" s="9" t="e">
        <f t="shared" ca="1" si="258"/>
        <v>#REF!</v>
      </c>
      <c r="HK2756" s="9" t="e">
        <f t="shared" ca="1" si="259"/>
        <v>#REF!</v>
      </c>
      <c r="HL2756" s="9" t="e">
        <f t="shared" ca="1" si="260"/>
        <v>#REF!</v>
      </c>
      <c r="HM2756" s="9" t="e">
        <f t="shared" ca="1" si="261"/>
        <v>#REF!</v>
      </c>
      <c r="HN2756" s="9" t="e">
        <f ca="1">SQRT($GS2756*(1-$GS2756/Controls!$D$15))</f>
        <v>#REF!</v>
      </c>
      <c r="HO2756" s="9" t="e">
        <f t="shared" ca="1" si="262"/>
        <v>#REF!</v>
      </c>
      <c r="HP2756" s="9" t="e">
        <f t="shared" ca="1" si="263"/>
        <v>#REF!</v>
      </c>
      <c r="HQ2756" s="9" t="e">
        <f ca="1">IF($GV2756=0,NA(),($GX2756*Controls!#REF!))</f>
        <v>#REF!</v>
      </c>
    </row>
    <row r="2757" spans="198:225" x14ac:dyDescent="0.25">
      <c r="GP2757" s="9" t="e">
        <f ca="1">INDIRECT(ADDRESS(ROW(),Controls!#REF!+30))</f>
        <v>#REF!</v>
      </c>
      <c r="GQ2757" s="9" t="e">
        <f ca="1">INDIRECT(ADDRESS(ROW(),Controls!#REF!+45))</f>
        <v>#REF!</v>
      </c>
      <c r="GR2757" s="9" t="e">
        <f ca="1">INDIRECT(ADDRESS(ROW(),Controls!#REF!+60))</f>
        <v>#REF!</v>
      </c>
      <c r="GS2757" s="9" t="e">
        <f ca="1">INDIRECT(ADDRESS(ROW(),Controls!#REF!+75))</f>
        <v>#REF!</v>
      </c>
      <c r="GT2757" s="9" t="e">
        <f ca="1">INDIRECT(ADDRESS(ROW(),Controls!#REF!+90))</f>
        <v>#REF!</v>
      </c>
      <c r="GU2757" s="9" t="e">
        <f ca="1">INDIRECT(ADDRESS(ROW(),Controls!#REF!+105))</f>
        <v>#REF!</v>
      </c>
      <c r="GV2757" s="9" t="e">
        <f ca="1">INDIRECT(ADDRESS(ROW(),Controls!#REF!+120))</f>
        <v>#REF!</v>
      </c>
      <c r="GW2757" s="9" t="e">
        <f ca="1">INDIRECT(ADDRESS(ROW(),Controls!#REF!+15))</f>
        <v>#REF!</v>
      </c>
      <c r="GX2757" s="9" t="e">
        <f ca="1">INDIRECT(ADDRESS(ROW(),Controls!#REF!+135))</f>
        <v>#REF!</v>
      </c>
      <c r="HJ2757" s="9" t="e">
        <f t="shared" ca="1" si="258"/>
        <v>#REF!</v>
      </c>
      <c r="HK2757" s="9" t="e">
        <f t="shared" ca="1" si="259"/>
        <v>#REF!</v>
      </c>
      <c r="HL2757" s="9" t="e">
        <f t="shared" ca="1" si="260"/>
        <v>#REF!</v>
      </c>
      <c r="HM2757" s="9" t="e">
        <f t="shared" ca="1" si="261"/>
        <v>#REF!</v>
      </c>
      <c r="HN2757" s="9" t="e">
        <f ca="1">SQRT($GS2757*(1-$GS2757/Controls!$D$15))</f>
        <v>#REF!</v>
      </c>
      <c r="HO2757" s="9" t="e">
        <f t="shared" ca="1" si="262"/>
        <v>#REF!</v>
      </c>
      <c r="HP2757" s="9" t="e">
        <f t="shared" ca="1" si="263"/>
        <v>#REF!</v>
      </c>
      <c r="HQ2757" s="9" t="e">
        <f ca="1">IF($GV2757=0,NA(),($GX2757*Controls!#REF!))</f>
        <v>#REF!</v>
      </c>
    </row>
    <row r="2758" spans="198:225" x14ac:dyDescent="0.25">
      <c r="GP2758" s="9" t="e">
        <f ca="1">INDIRECT(ADDRESS(ROW(),Controls!#REF!+30))</f>
        <v>#REF!</v>
      </c>
      <c r="GQ2758" s="9" t="e">
        <f ca="1">INDIRECT(ADDRESS(ROW(),Controls!#REF!+45))</f>
        <v>#REF!</v>
      </c>
      <c r="GR2758" s="9" t="e">
        <f ca="1">INDIRECT(ADDRESS(ROW(),Controls!#REF!+60))</f>
        <v>#REF!</v>
      </c>
      <c r="GS2758" s="9" t="e">
        <f ca="1">INDIRECT(ADDRESS(ROW(),Controls!#REF!+75))</f>
        <v>#REF!</v>
      </c>
      <c r="GT2758" s="9" t="e">
        <f ca="1">INDIRECT(ADDRESS(ROW(),Controls!#REF!+90))</f>
        <v>#REF!</v>
      </c>
      <c r="GU2758" s="9" t="e">
        <f ca="1">INDIRECT(ADDRESS(ROW(),Controls!#REF!+105))</f>
        <v>#REF!</v>
      </c>
      <c r="GV2758" s="9" t="e">
        <f ca="1">INDIRECT(ADDRESS(ROW(),Controls!#REF!+120))</f>
        <v>#REF!</v>
      </c>
      <c r="GW2758" s="9" t="e">
        <f ca="1">INDIRECT(ADDRESS(ROW(),Controls!#REF!+15))</f>
        <v>#REF!</v>
      </c>
      <c r="GX2758" s="9" t="e">
        <f ca="1">INDIRECT(ADDRESS(ROW(),Controls!#REF!+135))</f>
        <v>#REF!</v>
      </c>
      <c r="HJ2758" s="9" t="e">
        <f t="shared" ca="1" si="258"/>
        <v>#REF!</v>
      </c>
      <c r="HK2758" s="9" t="e">
        <f t="shared" ca="1" si="259"/>
        <v>#REF!</v>
      </c>
      <c r="HL2758" s="9" t="e">
        <f t="shared" ca="1" si="260"/>
        <v>#REF!</v>
      </c>
      <c r="HM2758" s="9" t="e">
        <f t="shared" ca="1" si="261"/>
        <v>#REF!</v>
      </c>
      <c r="HN2758" s="9" t="e">
        <f ca="1">SQRT($GS2758*(1-$GS2758/Controls!$D$15))</f>
        <v>#REF!</v>
      </c>
      <c r="HO2758" s="9" t="e">
        <f t="shared" ca="1" si="262"/>
        <v>#REF!</v>
      </c>
      <c r="HP2758" s="9" t="e">
        <f t="shared" ca="1" si="263"/>
        <v>#REF!</v>
      </c>
      <c r="HQ2758" s="9" t="e">
        <f ca="1">IF($GV2758=0,NA(),($GX2758*Controls!#REF!))</f>
        <v>#REF!</v>
      </c>
    </row>
    <row r="2759" spans="198:225" x14ac:dyDescent="0.25">
      <c r="GP2759" s="9" t="e">
        <f ca="1">INDIRECT(ADDRESS(ROW(),Controls!#REF!+30))</f>
        <v>#REF!</v>
      </c>
      <c r="GQ2759" s="9" t="e">
        <f ca="1">INDIRECT(ADDRESS(ROW(),Controls!#REF!+45))</f>
        <v>#REF!</v>
      </c>
      <c r="GR2759" s="9" t="e">
        <f ca="1">INDIRECT(ADDRESS(ROW(),Controls!#REF!+60))</f>
        <v>#REF!</v>
      </c>
      <c r="GS2759" s="9" t="e">
        <f ca="1">INDIRECT(ADDRESS(ROW(),Controls!#REF!+75))</f>
        <v>#REF!</v>
      </c>
      <c r="GT2759" s="9" t="e">
        <f ca="1">INDIRECT(ADDRESS(ROW(),Controls!#REF!+90))</f>
        <v>#REF!</v>
      </c>
      <c r="GU2759" s="9" t="e">
        <f ca="1">INDIRECT(ADDRESS(ROW(),Controls!#REF!+105))</f>
        <v>#REF!</v>
      </c>
      <c r="GV2759" s="9" t="e">
        <f ca="1">INDIRECT(ADDRESS(ROW(),Controls!#REF!+120))</f>
        <v>#REF!</v>
      </c>
      <c r="GW2759" s="9" t="e">
        <f ca="1">INDIRECT(ADDRESS(ROW(),Controls!#REF!+15))</f>
        <v>#REF!</v>
      </c>
      <c r="GX2759" s="9" t="e">
        <f ca="1">INDIRECT(ADDRESS(ROW(),Controls!#REF!+135))</f>
        <v>#REF!</v>
      </c>
      <c r="HJ2759" s="9" t="e">
        <f t="shared" ca="1" si="258"/>
        <v>#REF!</v>
      </c>
      <c r="HK2759" s="9" t="e">
        <f t="shared" ca="1" si="259"/>
        <v>#REF!</v>
      </c>
      <c r="HL2759" s="9" t="e">
        <f t="shared" ca="1" si="260"/>
        <v>#REF!</v>
      </c>
      <c r="HM2759" s="9" t="e">
        <f t="shared" ca="1" si="261"/>
        <v>#REF!</v>
      </c>
      <c r="HN2759" s="9" t="e">
        <f ca="1">SQRT($GS2759*(1-$GS2759/Controls!$D$15))</f>
        <v>#REF!</v>
      </c>
      <c r="HO2759" s="9" t="e">
        <f t="shared" ca="1" si="262"/>
        <v>#REF!</v>
      </c>
      <c r="HP2759" s="9" t="e">
        <f t="shared" ca="1" si="263"/>
        <v>#REF!</v>
      </c>
      <c r="HQ2759" s="9" t="e">
        <f ca="1">IF($GV2759=0,NA(),($GX2759*Controls!#REF!))</f>
        <v>#REF!</v>
      </c>
    </row>
    <row r="2760" spans="198:225" x14ac:dyDescent="0.25">
      <c r="GP2760" s="9" t="e">
        <f ca="1">INDIRECT(ADDRESS(ROW(),Controls!#REF!+30))</f>
        <v>#REF!</v>
      </c>
      <c r="GQ2760" s="9" t="e">
        <f ca="1">INDIRECT(ADDRESS(ROW(),Controls!#REF!+45))</f>
        <v>#REF!</v>
      </c>
      <c r="GR2760" s="9" t="e">
        <f ca="1">INDIRECT(ADDRESS(ROW(),Controls!#REF!+60))</f>
        <v>#REF!</v>
      </c>
      <c r="GS2760" s="9" t="e">
        <f ca="1">INDIRECT(ADDRESS(ROW(),Controls!#REF!+75))</f>
        <v>#REF!</v>
      </c>
      <c r="GT2760" s="9" t="e">
        <f ca="1">INDIRECT(ADDRESS(ROW(),Controls!#REF!+90))</f>
        <v>#REF!</v>
      </c>
      <c r="GU2760" s="9" t="e">
        <f ca="1">INDIRECT(ADDRESS(ROW(),Controls!#REF!+105))</f>
        <v>#REF!</v>
      </c>
      <c r="GV2760" s="9" t="e">
        <f ca="1">INDIRECT(ADDRESS(ROW(),Controls!#REF!+120))</f>
        <v>#REF!</v>
      </c>
      <c r="GW2760" s="9" t="e">
        <f ca="1">INDIRECT(ADDRESS(ROW(),Controls!#REF!+15))</f>
        <v>#REF!</v>
      </c>
      <c r="GX2760" s="9" t="e">
        <f ca="1">INDIRECT(ADDRESS(ROW(),Controls!#REF!+135))</f>
        <v>#REF!</v>
      </c>
      <c r="HJ2760" s="9" t="e">
        <f t="shared" ca="1" si="258"/>
        <v>#REF!</v>
      </c>
      <c r="HK2760" s="9" t="e">
        <f t="shared" ca="1" si="259"/>
        <v>#REF!</v>
      </c>
      <c r="HL2760" s="9" t="e">
        <f t="shared" ca="1" si="260"/>
        <v>#REF!</v>
      </c>
      <c r="HM2760" s="9" t="e">
        <f t="shared" ca="1" si="261"/>
        <v>#REF!</v>
      </c>
      <c r="HN2760" s="9" t="e">
        <f ca="1">SQRT($GS2760*(1-$GS2760/Controls!$D$15))</f>
        <v>#REF!</v>
      </c>
      <c r="HO2760" s="9" t="e">
        <f t="shared" ca="1" si="262"/>
        <v>#REF!</v>
      </c>
      <c r="HP2760" s="9" t="e">
        <f t="shared" ca="1" si="263"/>
        <v>#REF!</v>
      </c>
      <c r="HQ2760" s="9" t="e">
        <f ca="1">IF($GV2760=0,NA(),($GX2760*Controls!#REF!))</f>
        <v>#REF!</v>
      </c>
    </row>
    <row r="2761" spans="198:225" x14ac:dyDescent="0.25">
      <c r="GP2761" s="9" t="e">
        <f ca="1">INDIRECT(ADDRESS(ROW(),Controls!#REF!+30))</f>
        <v>#REF!</v>
      </c>
      <c r="GQ2761" s="9" t="e">
        <f ca="1">INDIRECT(ADDRESS(ROW(),Controls!#REF!+45))</f>
        <v>#REF!</v>
      </c>
      <c r="GR2761" s="9" t="e">
        <f ca="1">INDIRECT(ADDRESS(ROW(),Controls!#REF!+60))</f>
        <v>#REF!</v>
      </c>
      <c r="GS2761" s="9" t="e">
        <f ca="1">INDIRECT(ADDRESS(ROW(),Controls!#REF!+75))</f>
        <v>#REF!</v>
      </c>
      <c r="GT2761" s="9" t="e">
        <f ca="1">INDIRECT(ADDRESS(ROW(),Controls!#REF!+90))</f>
        <v>#REF!</v>
      </c>
      <c r="GU2761" s="9" t="e">
        <f ca="1">INDIRECT(ADDRESS(ROW(),Controls!#REF!+105))</f>
        <v>#REF!</v>
      </c>
      <c r="GV2761" s="9" t="e">
        <f ca="1">INDIRECT(ADDRESS(ROW(),Controls!#REF!+120))</f>
        <v>#REF!</v>
      </c>
      <c r="GW2761" s="9" t="e">
        <f ca="1">INDIRECT(ADDRESS(ROW(),Controls!#REF!+15))</f>
        <v>#REF!</v>
      </c>
      <c r="GX2761" s="9" t="e">
        <f ca="1">INDIRECT(ADDRESS(ROW(),Controls!#REF!+135))</f>
        <v>#REF!</v>
      </c>
      <c r="HJ2761" s="9" t="e">
        <f t="shared" ca="1" si="258"/>
        <v>#REF!</v>
      </c>
      <c r="HK2761" s="9" t="e">
        <f t="shared" ca="1" si="259"/>
        <v>#REF!</v>
      </c>
      <c r="HL2761" s="9" t="e">
        <f t="shared" ca="1" si="260"/>
        <v>#REF!</v>
      </c>
      <c r="HM2761" s="9" t="e">
        <f t="shared" ca="1" si="261"/>
        <v>#REF!</v>
      </c>
      <c r="HN2761" s="9" t="e">
        <f ca="1">SQRT($GS2761*(1-$GS2761/Controls!$D$15))</f>
        <v>#REF!</v>
      </c>
      <c r="HO2761" s="9" t="e">
        <f t="shared" ca="1" si="262"/>
        <v>#REF!</v>
      </c>
      <c r="HP2761" s="9" t="e">
        <f t="shared" ca="1" si="263"/>
        <v>#REF!</v>
      </c>
      <c r="HQ2761" s="9" t="e">
        <f ca="1">IF($GV2761=0,NA(),($GX2761*Controls!#REF!))</f>
        <v>#REF!</v>
      </c>
    </row>
    <row r="2762" spans="198:225" x14ac:dyDescent="0.25">
      <c r="GP2762" s="9" t="e">
        <f ca="1">INDIRECT(ADDRESS(ROW(),Controls!#REF!+30))</f>
        <v>#REF!</v>
      </c>
      <c r="GQ2762" s="9" t="e">
        <f ca="1">INDIRECT(ADDRESS(ROW(),Controls!#REF!+45))</f>
        <v>#REF!</v>
      </c>
      <c r="GR2762" s="9" t="e">
        <f ca="1">INDIRECT(ADDRESS(ROW(),Controls!#REF!+60))</f>
        <v>#REF!</v>
      </c>
      <c r="GS2762" s="9" t="e">
        <f ca="1">INDIRECT(ADDRESS(ROW(),Controls!#REF!+75))</f>
        <v>#REF!</v>
      </c>
      <c r="GT2762" s="9" t="e">
        <f ca="1">INDIRECT(ADDRESS(ROW(),Controls!#REF!+90))</f>
        <v>#REF!</v>
      </c>
      <c r="GU2762" s="9" t="e">
        <f ca="1">INDIRECT(ADDRESS(ROW(),Controls!#REF!+105))</f>
        <v>#REF!</v>
      </c>
      <c r="GV2762" s="9" t="e">
        <f ca="1">INDIRECT(ADDRESS(ROW(),Controls!#REF!+120))</f>
        <v>#REF!</v>
      </c>
      <c r="GW2762" s="9" t="e">
        <f ca="1">INDIRECT(ADDRESS(ROW(),Controls!#REF!+15))</f>
        <v>#REF!</v>
      </c>
      <c r="GX2762" s="9" t="e">
        <f ca="1">INDIRECT(ADDRESS(ROW(),Controls!#REF!+135))</f>
        <v>#REF!</v>
      </c>
      <c r="HJ2762" s="9" t="e">
        <f t="shared" ca="1" si="258"/>
        <v>#REF!</v>
      </c>
      <c r="HK2762" s="9" t="e">
        <f t="shared" ca="1" si="259"/>
        <v>#REF!</v>
      </c>
      <c r="HL2762" s="9" t="e">
        <f t="shared" ca="1" si="260"/>
        <v>#REF!</v>
      </c>
      <c r="HM2762" s="9" t="e">
        <f t="shared" ca="1" si="261"/>
        <v>#REF!</v>
      </c>
      <c r="HN2762" s="9" t="e">
        <f ca="1">SQRT($GS2762*(1-$GS2762/Controls!$D$15))</f>
        <v>#REF!</v>
      </c>
      <c r="HO2762" s="9" t="e">
        <f t="shared" ca="1" si="262"/>
        <v>#REF!</v>
      </c>
      <c r="HP2762" s="9" t="e">
        <f t="shared" ca="1" si="263"/>
        <v>#REF!</v>
      </c>
      <c r="HQ2762" s="9" t="e">
        <f ca="1">IF($GV2762=0,NA(),($GX2762*Controls!#REF!))</f>
        <v>#REF!</v>
      </c>
    </row>
    <row r="2763" spans="198:225" x14ac:dyDescent="0.25">
      <c r="GP2763" s="9" t="e">
        <f ca="1">INDIRECT(ADDRESS(ROW(),Controls!#REF!+30))</f>
        <v>#REF!</v>
      </c>
      <c r="GQ2763" s="9" t="e">
        <f ca="1">INDIRECT(ADDRESS(ROW(),Controls!#REF!+45))</f>
        <v>#REF!</v>
      </c>
      <c r="GR2763" s="9" t="e">
        <f ca="1">INDIRECT(ADDRESS(ROW(),Controls!#REF!+60))</f>
        <v>#REF!</v>
      </c>
      <c r="GS2763" s="9" t="e">
        <f ca="1">INDIRECT(ADDRESS(ROW(),Controls!#REF!+75))</f>
        <v>#REF!</v>
      </c>
      <c r="GT2763" s="9" t="e">
        <f ca="1">INDIRECT(ADDRESS(ROW(),Controls!#REF!+90))</f>
        <v>#REF!</v>
      </c>
      <c r="GU2763" s="9" t="e">
        <f ca="1">INDIRECT(ADDRESS(ROW(),Controls!#REF!+105))</f>
        <v>#REF!</v>
      </c>
      <c r="GV2763" s="9" t="e">
        <f ca="1">INDIRECT(ADDRESS(ROW(),Controls!#REF!+120))</f>
        <v>#REF!</v>
      </c>
      <c r="GW2763" s="9" t="e">
        <f ca="1">INDIRECT(ADDRESS(ROW(),Controls!#REF!+15))</f>
        <v>#REF!</v>
      </c>
      <c r="GX2763" s="9" t="e">
        <f ca="1">INDIRECT(ADDRESS(ROW(),Controls!#REF!+135))</f>
        <v>#REF!</v>
      </c>
      <c r="HJ2763" s="9" t="e">
        <f t="shared" ca="1" si="258"/>
        <v>#REF!</v>
      </c>
      <c r="HK2763" s="9" t="e">
        <f t="shared" ca="1" si="259"/>
        <v>#REF!</v>
      </c>
      <c r="HL2763" s="9" t="e">
        <f t="shared" ca="1" si="260"/>
        <v>#REF!</v>
      </c>
      <c r="HM2763" s="9" t="e">
        <f t="shared" ca="1" si="261"/>
        <v>#REF!</v>
      </c>
      <c r="HN2763" s="9" t="e">
        <f ca="1">SQRT($GS2763*(1-$GS2763/Controls!$D$15))</f>
        <v>#REF!</v>
      </c>
      <c r="HO2763" s="9" t="e">
        <f t="shared" ca="1" si="262"/>
        <v>#REF!</v>
      </c>
      <c r="HP2763" s="9" t="e">
        <f t="shared" ca="1" si="263"/>
        <v>#REF!</v>
      </c>
      <c r="HQ2763" s="9" t="e">
        <f ca="1">IF($GV2763=0,NA(),($GX2763*Controls!#REF!))</f>
        <v>#REF!</v>
      </c>
    </row>
    <row r="2764" spans="198:225" x14ac:dyDescent="0.25">
      <c r="GP2764" s="9" t="e">
        <f ca="1">INDIRECT(ADDRESS(ROW(),Controls!#REF!+30))</f>
        <v>#REF!</v>
      </c>
      <c r="GQ2764" s="9" t="e">
        <f ca="1">INDIRECT(ADDRESS(ROW(),Controls!#REF!+45))</f>
        <v>#REF!</v>
      </c>
      <c r="GR2764" s="9" t="e">
        <f ca="1">INDIRECT(ADDRESS(ROW(),Controls!#REF!+60))</f>
        <v>#REF!</v>
      </c>
      <c r="GS2764" s="9" t="e">
        <f ca="1">INDIRECT(ADDRESS(ROW(),Controls!#REF!+75))</f>
        <v>#REF!</v>
      </c>
      <c r="GT2764" s="9" t="e">
        <f ca="1">INDIRECT(ADDRESS(ROW(),Controls!#REF!+90))</f>
        <v>#REF!</v>
      </c>
      <c r="GU2764" s="9" t="e">
        <f ca="1">INDIRECT(ADDRESS(ROW(),Controls!#REF!+105))</f>
        <v>#REF!</v>
      </c>
      <c r="GV2764" s="9" t="e">
        <f ca="1">INDIRECT(ADDRESS(ROW(),Controls!#REF!+120))</f>
        <v>#REF!</v>
      </c>
      <c r="GW2764" s="9" t="e">
        <f ca="1">INDIRECT(ADDRESS(ROW(),Controls!#REF!+15))</f>
        <v>#REF!</v>
      </c>
      <c r="GX2764" s="9" t="e">
        <f ca="1">INDIRECT(ADDRESS(ROW(),Controls!#REF!+135))</f>
        <v>#REF!</v>
      </c>
      <c r="HJ2764" s="9" t="e">
        <f t="shared" ca="1" si="258"/>
        <v>#REF!</v>
      </c>
      <c r="HK2764" s="9" t="e">
        <f t="shared" ca="1" si="259"/>
        <v>#REF!</v>
      </c>
      <c r="HL2764" s="9" t="e">
        <f t="shared" ca="1" si="260"/>
        <v>#REF!</v>
      </c>
      <c r="HM2764" s="9" t="e">
        <f t="shared" ca="1" si="261"/>
        <v>#REF!</v>
      </c>
      <c r="HN2764" s="9" t="e">
        <f ca="1">SQRT($GS2764*(1-$GS2764/Controls!$D$15))</f>
        <v>#REF!</v>
      </c>
      <c r="HO2764" s="9" t="e">
        <f t="shared" ca="1" si="262"/>
        <v>#REF!</v>
      </c>
      <c r="HP2764" s="9" t="e">
        <f t="shared" ca="1" si="263"/>
        <v>#REF!</v>
      </c>
      <c r="HQ2764" s="9" t="e">
        <f ca="1">IF($GV2764=0,NA(),($GX2764*Controls!#REF!))</f>
        <v>#REF!</v>
      </c>
    </row>
    <row r="2765" spans="198:225" x14ac:dyDescent="0.25">
      <c r="GP2765" s="9" t="e">
        <f ca="1">INDIRECT(ADDRESS(ROW(),Controls!#REF!+30))</f>
        <v>#REF!</v>
      </c>
      <c r="GQ2765" s="9" t="e">
        <f ca="1">INDIRECT(ADDRESS(ROW(),Controls!#REF!+45))</f>
        <v>#REF!</v>
      </c>
      <c r="GR2765" s="9" t="e">
        <f ca="1">INDIRECT(ADDRESS(ROW(),Controls!#REF!+60))</f>
        <v>#REF!</v>
      </c>
      <c r="GS2765" s="9" t="e">
        <f ca="1">INDIRECT(ADDRESS(ROW(),Controls!#REF!+75))</f>
        <v>#REF!</v>
      </c>
      <c r="GT2765" s="9" t="e">
        <f ca="1">INDIRECT(ADDRESS(ROW(),Controls!#REF!+90))</f>
        <v>#REF!</v>
      </c>
      <c r="GU2765" s="9" t="e">
        <f ca="1">INDIRECT(ADDRESS(ROW(),Controls!#REF!+105))</f>
        <v>#REF!</v>
      </c>
      <c r="GV2765" s="9" t="e">
        <f ca="1">INDIRECT(ADDRESS(ROW(),Controls!#REF!+120))</f>
        <v>#REF!</v>
      </c>
      <c r="GW2765" s="9" t="e">
        <f ca="1">INDIRECT(ADDRESS(ROW(),Controls!#REF!+15))</f>
        <v>#REF!</v>
      </c>
      <c r="GX2765" s="9" t="e">
        <f ca="1">INDIRECT(ADDRESS(ROW(),Controls!#REF!+135))</f>
        <v>#REF!</v>
      </c>
      <c r="HJ2765" s="9" t="e">
        <f t="shared" ca="1" si="258"/>
        <v>#REF!</v>
      </c>
      <c r="HK2765" s="9" t="e">
        <f t="shared" ca="1" si="259"/>
        <v>#REF!</v>
      </c>
      <c r="HL2765" s="9" t="e">
        <f t="shared" ca="1" si="260"/>
        <v>#REF!</v>
      </c>
      <c r="HM2765" s="9" t="e">
        <f t="shared" ca="1" si="261"/>
        <v>#REF!</v>
      </c>
      <c r="HN2765" s="9" t="e">
        <f ca="1">SQRT($GS2765*(1-$GS2765/Controls!$D$15))</f>
        <v>#REF!</v>
      </c>
      <c r="HO2765" s="9" t="e">
        <f t="shared" ca="1" si="262"/>
        <v>#REF!</v>
      </c>
      <c r="HP2765" s="9" t="e">
        <f t="shared" ca="1" si="263"/>
        <v>#REF!</v>
      </c>
      <c r="HQ2765" s="9" t="e">
        <f ca="1">IF($GV2765=0,NA(),($GX2765*Controls!#REF!))</f>
        <v>#REF!</v>
      </c>
    </row>
    <row r="2766" spans="198:225" x14ac:dyDescent="0.25">
      <c r="GP2766" s="9" t="e">
        <f ca="1">INDIRECT(ADDRESS(ROW(),Controls!#REF!+30))</f>
        <v>#REF!</v>
      </c>
      <c r="GQ2766" s="9" t="e">
        <f ca="1">INDIRECT(ADDRESS(ROW(),Controls!#REF!+45))</f>
        <v>#REF!</v>
      </c>
      <c r="GR2766" s="9" t="e">
        <f ca="1">INDIRECT(ADDRESS(ROW(),Controls!#REF!+60))</f>
        <v>#REF!</v>
      </c>
      <c r="GS2766" s="9" t="e">
        <f ca="1">INDIRECT(ADDRESS(ROW(),Controls!#REF!+75))</f>
        <v>#REF!</v>
      </c>
      <c r="GT2766" s="9" t="e">
        <f ca="1">INDIRECT(ADDRESS(ROW(),Controls!#REF!+90))</f>
        <v>#REF!</v>
      </c>
      <c r="GU2766" s="9" t="e">
        <f ca="1">INDIRECT(ADDRESS(ROW(),Controls!#REF!+105))</f>
        <v>#REF!</v>
      </c>
      <c r="GV2766" s="9" t="e">
        <f ca="1">INDIRECT(ADDRESS(ROW(),Controls!#REF!+120))</f>
        <v>#REF!</v>
      </c>
      <c r="GW2766" s="9" t="e">
        <f ca="1">INDIRECT(ADDRESS(ROW(),Controls!#REF!+15))</f>
        <v>#REF!</v>
      </c>
      <c r="GX2766" s="9" t="e">
        <f ca="1">INDIRECT(ADDRESS(ROW(),Controls!#REF!+135))</f>
        <v>#REF!</v>
      </c>
      <c r="HJ2766" s="9" t="e">
        <f t="shared" ca="1" si="258"/>
        <v>#REF!</v>
      </c>
      <c r="HK2766" s="9" t="e">
        <f t="shared" ca="1" si="259"/>
        <v>#REF!</v>
      </c>
      <c r="HL2766" s="9" t="e">
        <f t="shared" ca="1" si="260"/>
        <v>#REF!</v>
      </c>
      <c r="HM2766" s="9" t="e">
        <f t="shared" ca="1" si="261"/>
        <v>#REF!</v>
      </c>
      <c r="HN2766" s="9" t="e">
        <f ca="1">SQRT($GS2766*(1-$GS2766/Controls!$D$15))</f>
        <v>#REF!</v>
      </c>
      <c r="HO2766" s="9" t="e">
        <f t="shared" ca="1" si="262"/>
        <v>#REF!</v>
      </c>
      <c r="HP2766" s="9" t="e">
        <f t="shared" ca="1" si="263"/>
        <v>#REF!</v>
      </c>
      <c r="HQ2766" s="9" t="e">
        <f ca="1">IF($GV2766=0,NA(),($GX2766*Controls!#REF!))</f>
        <v>#REF!</v>
      </c>
    </row>
    <row r="2767" spans="198:225" x14ac:dyDescent="0.25">
      <c r="GP2767" s="9" t="e">
        <f ca="1">INDIRECT(ADDRESS(ROW(),Controls!#REF!+30))</f>
        <v>#REF!</v>
      </c>
      <c r="GQ2767" s="9" t="e">
        <f ca="1">INDIRECT(ADDRESS(ROW(),Controls!#REF!+45))</f>
        <v>#REF!</v>
      </c>
      <c r="GR2767" s="9" t="e">
        <f ca="1">INDIRECT(ADDRESS(ROW(),Controls!#REF!+60))</f>
        <v>#REF!</v>
      </c>
      <c r="GS2767" s="9" t="e">
        <f ca="1">INDIRECT(ADDRESS(ROW(),Controls!#REF!+75))</f>
        <v>#REF!</v>
      </c>
      <c r="GT2767" s="9" t="e">
        <f ca="1">INDIRECT(ADDRESS(ROW(),Controls!#REF!+90))</f>
        <v>#REF!</v>
      </c>
      <c r="GU2767" s="9" t="e">
        <f ca="1">INDIRECT(ADDRESS(ROW(),Controls!#REF!+105))</f>
        <v>#REF!</v>
      </c>
      <c r="GV2767" s="9" t="e">
        <f ca="1">INDIRECT(ADDRESS(ROW(),Controls!#REF!+120))</f>
        <v>#REF!</v>
      </c>
      <c r="GW2767" s="9" t="e">
        <f ca="1">INDIRECT(ADDRESS(ROW(),Controls!#REF!+15))</f>
        <v>#REF!</v>
      </c>
      <c r="GX2767" s="9" t="e">
        <f ca="1">INDIRECT(ADDRESS(ROW(),Controls!#REF!+135))</f>
        <v>#REF!</v>
      </c>
      <c r="HJ2767" s="9" t="e">
        <f t="shared" ca="1" si="258"/>
        <v>#REF!</v>
      </c>
      <c r="HK2767" s="9" t="e">
        <f t="shared" ca="1" si="259"/>
        <v>#REF!</v>
      </c>
      <c r="HL2767" s="9" t="e">
        <f t="shared" ca="1" si="260"/>
        <v>#REF!</v>
      </c>
      <c r="HM2767" s="9" t="e">
        <f t="shared" ca="1" si="261"/>
        <v>#REF!</v>
      </c>
      <c r="HN2767" s="9" t="e">
        <f ca="1">SQRT($GS2767*(1-$GS2767/Controls!$D$15))</f>
        <v>#REF!</v>
      </c>
      <c r="HO2767" s="9" t="e">
        <f t="shared" ca="1" si="262"/>
        <v>#REF!</v>
      </c>
      <c r="HP2767" s="9" t="e">
        <f t="shared" ca="1" si="263"/>
        <v>#REF!</v>
      </c>
      <c r="HQ2767" s="9" t="e">
        <f ca="1">IF($GV2767=0,NA(),($GX2767*Controls!#REF!))</f>
        <v>#REF!</v>
      </c>
    </row>
    <row r="2768" spans="198:225" x14ac:dyDescent="0.25">
      <c r="GP2768" s="9" t="e">
        <f ca="1">INDIRECT(ADDRESS(ROW(),Controls!#REF!+30))</f>
        <v>#REF!</v>
      </c>
      <c r="GQ2768" s="9" t="e">
        <f ca="1">INDIRECT(ADDRESS(ROW(),Controls!#REF!+45))</f>
        <v>#REF!</v>
      </c>
      <c r="GR2768" s="9" t="e">
        <f ca="1">INDIRECT(ADDRESS(ROW(),Controls!#REF!+60))</f>
        <v>#REF!</v>
      </c>
      <c r="GS2768" s="9" t="e">
        <f ca="1">INDIRECT(ADDRESS(ROW(),Controls!#REF!+75))</f>
        <v>#REF!</v>
      </c>
      <c r="GT2768" s="9" t="e">
        <f ca="1">INDIRECT(ADDRESS(ROW(),Controls!#REF!+90))</f>
        <v>#REF!</v>
      </c>
      <c r="GU2768" s="9" t="e">
        <f ca="1">INDIRECT(ADDRESS(ROW(),Controls!#REF!+105))</f>
        <v>#REF!</v>
      </c>
      <c r="GV2768" s="9" t="e">
        <f ca="1">INDIRECT(ADDRESS(ROW(),Controls!#REF!+120))</f>
        <v>#REF!</v>
      </c>
      <c r="GW2768" s="9" t="e">
        <f ca="1">INDIRECT(ADDRESS(ROW(),Controls!#REF!+15))</f>
        <v>#REF!</v>
      </c>
      <c r="GX2768" s="9" t="e">
        <f ca="1">INDIRECT(ADDRESS(ROW(),Controls!#REF!+135))</f>
        <v>#REF!</v>
      </c>
      <c r="HJ2768" s="9" t="e">
        <f t="shared" ca="1" si="258"/>
        <v>#REF!</v>
      </c>
      <c r="HK2768" s="9" t="e">
        <f t="shared" ca="1" si="259"/>
        <v>#REF!</v>
      </c>
      <c r="HL2768" s="9" t="e">
        <f t="shared" ca="1" si="260"/>
        <v>#REF!</v>
      </c>
      <c r="HM2768" s="9" t="e">
        <f t="shared" ca="1" si="261"/>
        <v>#REF!</v>
      </c>
      <c r="HN2768" s="9" t="e">
        <f ca="1">SQRT($GS2768*(1-$GS2768/Controls!$D$15))</f>
        <v>#REF!</v>
      </c>
      <c r="HO2768" s="9" t="e">
        <f t="shared" ca="1" si="262"/>
        <v>#REF!</v>
      </c>
      <c r="HP2768" s="9" t="e">
        <f t="shared" ca="1" si="263"/>
        <v>#REF!</v>
      </c>
      <c r="HQ2768" s="9" t="e">
        <f ca="1">IF($GV2768=0,NA(),($GX2768*Controls!#REF!))</f>
        <v>#REF!</v>
      </c>
    </row>
    <row r="2769" spans="198:225" x14ac:dyDescent="0.25">
      <c r="GP2769" s="9" t="e">
        <f ca="1">INDIRECT(ADDRESS(ROW(),Controls!#REF!+30))</f>
        <v>#REF!</v>
      </c>
      <c r="GQ2769" s="9" t="e">
        <f ca="1">INDIRECT(ADDRESS(ROW(),Controls!#REF!+45))</f>
        <v>#REF!</v>
      </c>
      <c r="GR2769" s="9" t="e">
        <f ca="1">INDIRECT(ADDRESS(ROW(),Controls!#REF!+60))</f>
        <v>#REF!</v>
      </c>
      <c r="GS2769" s="9" t="e">
        <f ca="1">INDIRECT(ADDRESS(ROW(),Controls!#REF!+75))</f>
        <v>#REF!</v>
      </c>
      <c r="GT2769" s="9" t="e">
        <f ca="1">INDIRECT(ADDRESS(ROW(),Controls!#REF!+90))</f>
        <v>#REF!</v>
      </c>
      <c r="GU2769" s="9" t="e">
        <f ca="1">INDIRECT(ADDRESS(ROW(),Controls!#REF!+105))</f>
        <v>#REF!</v>
      </c>
      <c r="GV2769" s="9" t="e">
        <f ca="1">INDIRECT(ADDRESS(ROW(),Controls!#REF!+120))</f>
        <v>#REF!</v>
      </c>
      <c r="GW2769" s="9" t="e">
        <f ca="1">INDIRECT(ADDRESS(ROW(),Controls!#REF!+15))</f>
        <v>#REF!</v>
      </c>
      <c r="GX2769" s="9" t="e">
        <f ca="1">INDIRECT(ADDRESS(ROW(),Controls!#REF!+135))</f>
        <v>#REF!</v>
      </c>
      <c r="HJ2769" s="9" t="e">
        <f t="shared" ca="1" si="258"/>
        <v>#REF!</v>
      </c>
      <c r="HK2769" s="9" t="e">
        <f t="shared" ca="1" si="259"/>
        <v>#REF!</v>
      </c>
      <c r="HL2769" s="9" t="e">
        <f t="shared" ca="1" si="260"/>
        <v>#REF!</v>
      </c>
      <c r="HM2769" s="9" t="e">
        <f t="shared" ca="1" si="261"/>
        <v>#REF!</v>
      </c>
      <c r="HN2769" s="9" t="e">
        <f ca="1">SQRT($GS2769*(1-$GS2769/Controls!$D$15))</f>
        <v>#REF!</v>
      </c>
      <c r="HO2769" s="9" t="e">
        <f t="shared" ca="1" si="262"/>
        <v>#REF!</v>
      </c>
      <c r="HP2769" s="9" t="e">
        <f t="shared" ca="1" si="263"/>
        <v>#REF!</v>
      </c>
      <c r="HQ2769" s="9" t="e">
        <f ca="1">IF($GV2769=0,NA(),($GX2769*Controls!#REF!))</f>
        <v>#REF!</v>
      </c>
    </row>
    <row r="2770" spans="198:225" x14ac:dyDescent="0.25">
      <c r="GP2770" s="9" t="e">
        <f ca="1">INDIRECT(ADDRESS(ROW(),Controls!#REF!+30))</f>
        <v>#REF!</v>
      </c>
      <c r="GQ2770" s="9" t="e">
        <f ca="1">INDIRECT(ADDRESS(ROW(),Controls!#REF!+45))</f>
        <v>#REF!</v>
      </c>
      <c r="GR2770" s="9" t="e">
        <f ca="1">INDIRECT(ADDRESS(ROW(),Controls!#REF!+60))</f>
        <v>#REF!</v>
      </c>
      <c r="GS2770" s="9" t="e">
        <f ca="1">INDIRECT(ADDRESS(ROW(),Controls!#REF!+75))</f>
        <v>#REF!</v>
      </c>
      <c r="GT2770" s="9" t="e">
        <f ca="1">INDIRECT(ADDRESS(ROW(),Controls!#REF!+90))</f>
        <v>#REF!</v>
      </c>
      <c r="GU2770" s="9" t="e">
        <f ca="1">INDIRECT(ADDRESS(ROW(),Controls!#REF!+105))</f>
        <v>#REF!</v>
      </c>
      <c r="GV2770" s="9" t="e">
        <f ca="1">INDIRECT(ADDRESS(ROW(),Controls!#REF!+120))</f>
        <v>#REF!</v>
      </c>
      <c r="GW2770" s="9" t="e">
        <f ca="1">INDIRECT(ADDRESS(ROW(),Controls!#REF!+15))</f>
        <v>#REF!</v>
      </c>
      <c r="GX2770" s="9" t="e">
        <f ca="1">INDIRECT(ADDRESS(ROW(),Controls!#REF!+135))</f>
        <v>#REF!</v>
      </c>
      <c r="HJ2770" s="9" t="e">
        <f t="shared" ca="1" si="258"/>
        <v>#REF!</v>
      </c>
      <c r="HK2770" s="9" t="e">
        <f t="shared" ca="1" si="259"/>
        <v>#REF!</v>
      </c>
      <c r="HL2770" s="9" t="e">
        <f t="shared" ca="1" si="260"/>
        <v>#REF!</v>
      </c>
      <c r="HM2770" s="9" t="e">
        <f t="shared" ca="1" si="261"/>
        <v>#REF!</v>
      </c>
      <c r="HN2770" s="9" t="e">
        <f ca="1">SQRT($GS2770*(1-$GS2770/Controls!$D$15))</f>
        <v>#REF!</v>
      </c>
      <c r="HO2770" s="9" t="e">
        <f t="shared" ca="1" si="262"/>
        <v>#REF!</v>
      </c>
      <c r="HP2770" s="9" t="e">
        <f t="shared" ca="1" si="263"/>
        <v>#REF!</v>
      </c>
      <c r="HQ2770" s="9" t="e">
        <f ca="1">IF($GV2770=0,NA(),($GX2770*Controls!#REF!))</f>
        <v>#REF!</v>
      </c>
    </row>
    <row r="2771" spans="198:225" x14ac:dyDescent="0.25">
      <c r="GP2771" s="9" t="e">
        <f ca="1">INDIRECT(ADDRESS(ROW(),Controls!#REF!+30))</f>
        <v>#REF!</v>
      </c>
      <c r="GQ2771" s="9" t="e">
        <f ca="1">INDIRECT(ADDRESS(ROW(),Controls!#REF!+45))</f>
        <v>#REF!</v>
      </c>
      <c r="GR2771" s="9" t="e">
        <f ca="1">INDIRECT(ADDRESS(ROW(),Controls!#REF!+60))</f>
        <v>#REF!</v>
      </c>
      <c r="GS2771" s="9" t="e">
        <f ca="1">INDIRECT(ADDRESS(ROW(),Controls!#REF!+75))</f>
        <v>#REF!</v>
      </c>
      <c r="GT2771" s="9" t="e">
        <f ca="1">INDIRECT(ADDRESS(ROW(),Controls!#REF!+90))</f>
        <v>#REF!</v>
      </c>
      <c r="GU2771" s="9" t="e">
        <f ca="1">INDIRECT(ADDRESS(ROW(),Controls!#REF!+105))</f>
        <v>#REF!</v>
      </c>
      <c r="GV2771" s="9" t="e">
        <f ca="1">INDIRECT(ADDRESS(ROW(),Controls!#REF!+120))</f>
        <v>#REF!</v>
      </c>
      <c r="GW2771" s="9" t="e">
        <f ca="1">INDIRECT(ADDRESS(ROW(),Controls!#REF!+15))</f>
        <v>#REF!</v>
      </c>
      <c r="GX2771" s="9" t="e">
        <f ca="1">INDIRECT(ADDRESS(ROW(),Controls!#REF!+135))</f>
        <v>#REF!</v>
      </c>
      <c r="HJ2771" s="9" t="e">
        <f t="shared" ca="1" si="258"/>
        <v>#REF!</v>
      </c>
      <c r="HK2771" s="9" t="e">
        <f t="shared" ca="1" si="259"/>
        <v>#REF!</v>
      </c>
      <c r="HL2771" s="9" t="e">
        <f t="shared" ca="1" si="260"/>
        <v>#REF!</v>
      </c>
      <c r="HM2771" s="9" t="e">
        <f t="shared" ca="1" si="261"/>
        <v>#REF!</v>
      </c>
      <c r="HN2771" s="9" t="e">
        <f ca="1">SQRT($GS2771*(1-$GS2771/Controls!$D$15))</f>
        <v>#REF!</v>
      </c>
      <c r="HO2771" s="9" t="e">
        <f t="shared" ca="1" si="262"/>
        <v>#REF!</v>
      </c>
      <c r="HP2771" s="9" t="e">
        <f t="shared" ca="1" si="263"/>
        <v>#REF!</v>
      </c>
      <c r="HQ2771" s="9" t="e">
        <f ca="1">IF($GV2771=0,NA(),($GX2771*Controls!#REF!))</f>
        <v>#REF!</v>
      </c>
    </row>
    <row r="2772" spans="198:225" x14ac:dyDescent="0.25">
      <c r="GP2772" s="9" t="e">
        <f ca="1">INDIRECT(ADDRESS(ROW(),Controls!#REF!+30))</f>
        <v>#REF!</v>
      </c>
      <c r="GQ2772" s="9" t="e">
        <f ca="1">INDIRECT(ADDRESS(ROW(),Controls!#REF!+45))</f>
        <v>#REF!</v>
      </c>
      <c r="GR2772" s="9" t="e">
        <f ca="1">INDIRECT(ADDRESS(ROW(),Controls!#REF!+60))</f>
        <v>#REF!</v>
      </c>
      <c r="GS2772" s="9" t="e">
        <f ca="1">INDIRECT(ADDRESS(ROW(),Controls!#REF!+75))</f>
        <v>#REF!</v>
      </c>
      <c r="GT2772" s="9" t="e">
        <f ca="1">INDIRECT(ADDRESS(ROW(),Controls!#REF!+90))</f>
        <v>#REF!</v>
      </c>
      <c r="GU2772" s="9" t="e">
        <f ca="1">INDIRECT(ADDRESS(ROW(),Controls!#REF!+105))</f>
        <v>#REF!</v>
      </c>
      <c r="GV2772" s="9" t="e">
        <f ca="1">INDIRECT(ADDRESS(ROW(),Controls!#REF!+120))</f>
        <v>#REF!</v>
      </c>
      <c r="GW2772" s="9" t="e">
        <f ca="1">INDIRECT(ADDRESS(ROW(),Controls!#REF!+15))</f>
        <v>#REF!</v>
      </c>
      <c r="GX2772" s="9" t="e">
        <f ca="1">INDIRECT(ADDRESS(ROW(),Controls!#REF!+135))</f>
        <v>#REF!</v>
      </c>
      <c r="HJ2772" s="9" t="e">
        <f t="shared" ca="1" si="258"/>
        <v>#REF!</v>
      </c>
      <c r="HK2772" s="9" t="e">
        <f t="shared" ca="1" si="259"/>
        <v>#REF!</v>
      </c>
      <c r="HL2772" s="9" t="e">
        <f t="shared" ca="1" si="260"/>
        <v>#REF!</v>
      </c>
      <c r="HM2772" s="9" t="e">
        <f t="shared" ca="1" si="261"/>
        <v>#REF!</v>
      </c>
      <c r="HN2772" s="9" t="e">
        <f ca="1">SQRT($GS2772*(1-$GS2772/Controls!$D$15))</f>
        <v>#REF!</v>
      </c>
      <c r="HO2772" s="9" t="e">
        <f t="shared" ca="1" si="262"/>
        <v>#REF!</v>
      </c>
      <c r="HP2772" s="9" t="e">
        <f t="shared" ca="1" si="263"/>
        <v>#REF!</v>
      </c>
      <c r="HQ2772" s="9" t="e">
        <f ca="1">IF($GV2772=0,NA(),($GX2772*Controls!#REF!))</f>
        <v>#REF!</v>
      </c>
    </row>
    <row r="2773" spans="198:225" x14ac:dyDescent="0.25">
      <c r="GP2773" s="9" t="e">
        <f ca="1">INDIRECT(ADDRESS(ROW(),Controls!#REF!+30))</f>
        <v>#REF!</v>
      </c>
      <c r="GQ2773" s="9" t="e">
        <f ca="1">INDIRECT(ADDRESS(ROW(),Controls!#REF!+45))</f>
        <v>#REF!</v>
      </c>
      <c r="GR2773" s="9" t="e">
        <f ca="1">INDIRECT(ADDRESS(ROW(),Controls!#REF!+60))</f>
        <v>#REF!</v>
      </c>
      <c r="GS2773" s="9" t="e">
        <f ca="1">INDIRECT(ADDRESS(ROW(),Controls!#REF!+75))</f>
        <v>#REF!</v>
      </c>
      <c r="GT2773" s="9" t="e">
        <f ca="1">INDIRECT(ADDRESS(ROW(),Controls!#REF!+90))</f>
        <v>#REF!</v>
      </c>
      <c r="GU2773" s="9" t="e">
        <f ca="1">INDIRECT(ADDRESS(ROW(),Controls!#REF!+105))</f>
        <v>#REF!</v>
      </c>
      <c r="GV2773" s="9" t="e">
        <f ca="1">INDIRECT(ADDRESS(ROW(),Controls!#REF!+120))</f>
        <v>#REF!</v>
      </c>
      <c r="GW2773" s="9" t="e">
        <f ca="1">INDIRECT(ADDRESS(ROW(),Controls!#REF!+15))</f>
        <v>#REF!</v>
      </c>
      <c r="GX2773" s="9" t="e">
        <f ca="1">INDIRECT(ADDRESS(ROW(),Controls!#REF!+135))</f>
        <v>#REF!</v>
      </c>
      <c r="HJ2773" s="9" t="e">
        <f t="shared" ca="1" si="258"/>
        <v>#REF!</v>
      </c>
      <c r="HK2773" s="9" t="e">
        <f t="shared" ca="1" si="259"/>
        <v>#REF!</v>
      </c>
      <c r="HL2773" s="9" t="e">
        <f t="shared" ca="1" si="260"/>
        <v>#REF!</v>
      </c>
      <c r="HM2773" s="9" t="e">
        <f t="shared" ca="1" si="261"/>
        <v>#REF!</v>
      </c>
      <c r="HN2773" s="9" t="e">
        <f ca="1">SQRT($GS2773*(1-$GS2773/Controls!$D$15))</f>
        <v>#REF!</v>
      </c>
      <c r="HO2773" s="9" t="e">
        <f t="shared" ca="1" si="262"/>
        <v>#REF!</v>
      </c>
      <c r="HP2773" s="9" t="e">
        <f t="shared" ca="1" si="263"/>
        <v>#REF!</v>
      </c>
      <c r="HQ2773" s="9" t="e">
        <f ca="1">IF($GV2773=0,NA(),($GX2773*Controls!#REF!))</f>
        <v>#REF!</v>
      </c>
    </row>
    <row r="2774" spans="198:225" x14ac:dyDescent="0.25">
      <c r="GP2774" s="9" t="e">
        <f ca="1">INDIRECT(ADDRESS(ROW(),Controls!#REF!+30))</f>
        <v>#REF!</v>
      </c>
      <c r="GQ2774" s="9" t="e">
        <f ca="1">INDIRECT(ADDRESS(ROW(),Controls!#REF!+45))</f>
        <v>#REF!</v>
      </c>
      <c r="GR2774" s="9" t="e">
        <f ca="1">INDIRECT(ADDRESS(ROW(),Controls!#REF!+60))</f>
        <v>#REF!</v>
      </c>
      <c r="GS2774" s="9" t="e">
        <f ca="1">INDIRECT(ADDRESS(ROW(),Controls!#REF!+75))</f>
        <v>#REF!</v>
      </c>
      <c r="GT2774" s="9" t="e">
        <f ca="1">INDIRECT(ADDRESS(ROW(),Controls!#REF!+90))</f>
        <v>#REF!</v>
      </c>
      <c r="GU2774" s="9" t="e">
        <f ca="1">INDIRECT(ADDRESS(ROW(),Controls!#REF!+105))</f>
        <v>#REF!</v>
      </c>
      <c r="GV2774" s="9" t="e">
        <f ca="1">INDIRECT(ADDRESS(ROW(),Controls!#REF!+120))</f>
        <v>#REF!</v>
      </c>
      <c r="GW2774" s="9" t="e">
        <f ca="1">INDIRECT(ADDRESS(ROW(),Controls!#REF!+15))</f>
        <v>#REF!</v>
      </c>
      <c r="GX2774" s="9" t="e">
        <f ca="1">INDIRECT(ADDRESS(ROW(),Controls!#REF!+135))</f>
        <v>#REF!</v>
      </c>
      <c r="HJ2774" s="9" t="e">
        <f t="shared" ca="1" si="258"/>
        <v>#REF!</v>
      </c>
      <c r="HK2774" s="9" t="e">
        <f t="shared" ca="1" si="259"/>
        <v>#REF!</v>
      </c>
      <c r="HL2774" s="9" t="e">
        <f t="shared" ca="1" si="260"/>
        <v>#REF!</v>
      </c>
      <c r="HM2774" s="9" t="e">
        <f t="shared" ca="1" si="261"/>
        <v>#REF!</v>
      </c>
      <c r="HN2774" s="9" t="e">
        <f ca="1">SQRT($GS2774*(1-$GS2774/Controls!$D$15))</f>
        <v>#REF!</v>
      </c>
      <c r="HO2774" s="9" t="e">
        <f t="shared" ca="1" si="262"/>
        <v>#REF!</v>
      </c>
      <c r="HP2774" s="9" t="e">
        <f t="shared" ca="1" si="263"/>
        <v>#REF!</v>
      </c>
      <c r="HQ2774" s="9" t="e">
        <f ca="1">IF($GV2774=0,NA(),($GX2774*Controls!#REF!))</f>
        <v>#REF!</v>
      </c>
    </row>
    <row r="2775" spans="198:225" x14ac:dyDescent="0.25">
      <c r="GP2775" s="9" t="e">
        <f ca="1">INDIRECT(ADDRESS(ROW(),Controls!#REF!+30))</f>
        <v>#REF!</v>
      </c>
      <c r="GQ2775" s="9" t="e">
        <f ca="1">INDIRECT(ADDRESS(ROW(),Controls!#REF!+45))</f>
        <v>#REF!</v>
      </c>
      <c r="GR2775" s="9" t="e">
        <f ca="1">INDIRECT(ADDRESS(ROW(),Controls!#REF!+60))</f>
        <v>#REF!</v>
      </c>
      <c r="GS2775" s="9" t="e">
        <f ca="1">INDIRECT(ADDRESS(ROW(),Controls!#REF!+75))</f>
        <v>#REF!</v>
      </c>
      <c r="GT2775" s="9" t="e">
        <f ca="1">INDIRECT(ADDRESS(ROW(),Controls!#REF!+90))</f>
        <v>#REF!</v>
      </c>
      <c r="GU2775" s="9" t="e">
        <f ca="1">INDIRECT(ADDRESS(ROW(),Controls!#REF!+105))</f>
        <v>#REF!</v>
      </c>
      <c r="GV2775" s="9" t="e">
        <f ca="1">INDIRECT(ADDRESS(ROW(),Controls!#REF!+120))</f>
        <v>#REF!</v>
      </c>
      <c r="GW2775" s="9" t="e">
        <f ca="1">INDIRECT(ADDRESS(ROW(),Controls!#REF!+15))</f>
        <v>#REF!</v>
      </c>
      <c r="GX2775" s="9" t="e">
        <f ca="1">INDIRECT(ADDRESS(ROW(),Controls!#REF!+135))</f>
        <v>#REF!</v>
      </c>
      <c r="HJ2775" s="9" t="e">
        <f t="shared" ca="1" si="258"/>
        <v>#REF!</v>
      </c>
      <c r="HK2775" s="9" t="e">
        <f t="shared" ca="1" si="259"/>
        <v>#REF!</v>
      </c>
      <c r="HL2775" s="9" t="e">
        <f t="shared" ca="1" si="260"/>
        <v>#REF!</v>
      </c>
      <c r="HM2775" s="9" t="e">
        <f t="shared" ca="1" si="261"/>
        <v>#REF!</v>
      </c>
      <c r="HN2775" s="9" t="e">
        <f ca="1">SQRT($GS2775*(1-$GS2775/Controls!$D$15))</f>
        <v>#REF!</v>
      </c>
      <c r="HO2775" s="9" t="e">
        <f t="shared" ca="1" si="262"/>
        <v>#REF!</v>
      </c>
      <c r="HP2775" s="9" t="e">
        <f t="shared" ca="1" si="263"/>
        <v>#REF!</v>
      </c>
      <c r="HQ2775" s="9" t="e">
        <f ca="1">IF($GV2775=0,NA(),($GX2775*Controls!#REF!))</f>
        <v>#REF!</v>
      </c>
    </row>
    <row r="2776" spans="198:225" x14ac:dyDescent="0.25">
      <c r="GP2776" s="9" t="e">
        <f ca="1">INDIRECT(ADDRESS(ROW(),Controls!#REF!+30))</f>
        <v>#REF!</v>
      </c>
      <c r="GQ2776" s="9" t="e">
        <f ca="1">INDIRECT(ADDRESS(ROW(),Controls!#REF!+45))</f>
        <v>#REF!</v>
      </c>
      <c r="GR2776" s="9" t="e">
        <f ca="1">INDIRECT(ADDRESS(ROW(),Controls!#REF!+60))</f>
        <v>#REF!</v>
      </c>
      <c r="GS2776" s="9" t="e">
        <f ca="1">INDIRECT(ADDRESS(ROW(),Controls!#REF!+75))</f>
        <v>#REF!</v>
      </c>
      <c r="GT2776" s="9" t="e">
        <f ca="1">INDIRECT(ADDRESS(ROW(),Controls!#REF!+90))</f>
        <v>#REF!</v>
      </c>
      <c r="GU2776" s="9" t="e">
        <f ca="1">INDIRECT(ADDRESS(ROW(),Controls!#REF!+105))</f>
        <v>#REF!</v>
      </c>
      <c r="GV2776" s="9" t="e">
        <f ca="1">INDIRECT(ADDRESS(ROW(),Controls!#REF!+120))</f>
        <v>#REF!</v>
      </c>
      <c r="GW2776" s="9" t="e">
        <f ca="1">INDIRECT(ADDRESS(ROW(),Controls!#REF!+15))</f>
        <v>#REF!</v>
      </c>
      <c r="GX2776" s="9" t="e">
        <f ca="1">INDIRECT(ADDRESS(ROW(),Controls!#REF!+135))</f>
        <v>#REF!</v>
      </c>
      <c r="HJ2776" s="9" t="e">
        <f t="shared" ca="1" si="258"/>
        <v>#REF!</v>
      </c>
      <c r="HK2776" s="9" t="e">
        <f t="shared" ca="1" si="259"/>
        <v>#REF!</v>
      </c>
      <c r="HL2776" s="9" t="e">
        <f t="shared" ca="1" si="260"/>
        <v>#REF!</v>
      </c>
      <c r="HM2776" s="9" t="e">
        <f t="shared" ca="1" si="261"/>
        <v>#REF!</v>
      </c>
      <c r="HN2776" s="9" t="e">
        <f ca="1">SQRT($GS2776*(1-$GS2776/Controls!$D$15))</f>
        <v>#REF!</v>
      </c>
      <c r="HO2776" s="9" t="e">
        <f t="shared" ca="1" si="262"/>
        <v>#REF!</v>
      </c>
      <c r="HP2776" s="9" t="e">
        <f t="shared" ca="1" si="263"/>
        <v>#REF!</v>
      </c>
      <c r="HQ2776" s="9" t="e">
        <f ca="1">IF($GV2776=0,NA(),($GX2776*Controls!#REF!))</f>
        <v>#REF!</v>
      </c>
    </row>
    <row r="2777" spans="198:225" x14ac:dyDescent="0.25">
      <c r="GP2777" s="9" t="e">
        <f ca="1">INDIRECT(ADDRESS(ROW(),Controls!#REF!+30))</f>
        <v>#REF!</v>
      </c>
      <c r="GQ2777" s="9" t="e">
        <f ca="1">INDIRECT(ADDRESS(ROW(),Controls!#REF!+45))</f>
        <v>#REF!</v>
      </c>
      <c r="GR2777" s="9" t="e">
        <f ca="1">INDIRECT(ADDRESS(ROW(),Controls!#REF!+60))</f>
        <v>#REF!</v>
      </c>
      <c r="GS2777" s="9" t="e">
        <f ca="1">INDIRECT(ADDRESS(ROW(),Controls!#REF!+75))</f>
        <v>#REF!</v>
      </c>
      <c r="GT2777" s="9" t="e">
        <f ca="1">INDIRECT(ADDRESS(ROW(),Controls!#REF!+90))</f>
        <v>#REF!</v>
      </c>
      <c r="GU2777" s="9" t="e">
        <f ca="1">INDIRECT(ADDRESS(ROW(),Controls!#REF!+105))</f>
        <v>#REF!</v>
      </c>
      <c r="GV2777" s="9" t="e">
        <f ca="1">INDIRECT(ADDRESS(ROW(),Controls!#REF!+120))</f>
        <v>#REF!</v>
      </c>
      <c r="GW2777" s="9" t="e">
        <f ca="1">INDIRECT(ADDRESS(ROW(),Controls!#REF!+15))</f>
        <v>#REF!</v>
      </c>
      <c r="GX2777" s="9" t="e">
        <f ca="1">INDIRECT(ADDRESS(ROW(),Controls!#REF!+135))</f>
        <v>#REF!</v>
      </c>
      <c r="HJ2777" s="9" t="e">
        <f t="shared" ca="1" si="258"/>
        <v>#REF!</v>
      </c>
      <c r="HK2777" s="9" t="e">
        <f t="shared" ca="1" si="259"/>
        <v>#REF!</v>
      </c>
      <c r="HL2777" s="9" t="e">
        <f t="shared" ca="1" si="260"/>
        <v>#REF!</v>
      </c>
      <c r="HM2777" s="9" t="e">
        <f t="shared" ca="1" si="261"/>
        <v>#REF!</v>
      </c>
      <c r="HN2777" s="9" t="e">
        <f ca="1">SQRT($GS2777*(1-$GS2777/Controls!$D$15))</f>
        <v>#REF!</v>
      </c>
      <c r="HO2777" s="9" t="e">
        <f t="shared" ca="1" si="262"/>
        <v>#REF!</v>
      </c>
      <c r="HP2777" s="9" t="e">
        <f t="shared" ca="1" si="263"/>
        <v>#REF!</v>
      </c>
      <c r="HQ2777" s="9" t="e">
        <f ca="1">IF($GV2777=0,NA(),($GX2777*Controls!#REF!))</f>
        <v>#REF!</v>
      </c>
    </row>
    <row r="2778" spans="198:225" x14ac:dyDescent="0.25">
      <c r="GP2778" s="9" t="e">
        <f ca="1">INDIRECT(ADDRESS(ROW(),Controls!#REF!+30))</f>
        <v>#REF!</v>
      </c>
      <c r="GQ2778" s="9" t="e">
        <f ca="1">INDIRECT(ADDRESS(ROW(),Controls!#REF!+45))</f>
        <v>#REF!</v>
      </c>
      <c r="GR2778" s="9" t="e">
        <f ca="1">INDIRECT(ADDRESS(ROW(),Controls!#REF!+60))</f>
        <v>#REF!</v>
      </c>
      <c r="GS2778" s="9" t="e">
        <f ca="1">INDIRECT(ADDRESS(ROW(),Controls!#REF!+75))</f>
        <v>#REF!</v>
      </c>
      <c r="GT2778" s="9" t="e">
        <f ca="1">INDIRECT(ADDRESS(ROW(),Controls!#REF!+90))</f>
        <v>#REF!</v>
      </c>
      <c r="GU2778" s="9" t="e">
        <f ca="1">INDIRECT(ADDRESS(ROW(),Controls!#REF!+105))</f>
        <v>#REF!</v>
      </c>
      <c r="GV2778" s="9" t="e">
        <f ca="1">INDIRECT(ADDRESS(ROW(),Controls!#REF!+120))</f>
        <v>#REF!</v>
      </c>
      <c r="GW2778" s="9" t="e">
        <f ca="1">INDIRECT(ADDRESS(ROW(),Controls!#REF!+15))</f>
        <v>#REF!</v>
      </c>
      <c r="GX2778" s="9" t="e">
        <f ca="1">INDIRECT(ADDRESS(ROW(),Controls!#REF!+135))</f>
        <v>#REF!</v>
      </c>
      <c r="HJ2778" s="9" t="e">
        <f t="shared" ca="1" si="258"/>
        <v>#REF!</v>
      </c>
      <c r="HK2778" s="9" t="e">
        <f t="shared" ca="1" si="259"/>
        <v>#REF!</v>
      </c>
      <c r="HL2778" s="9" t="e">
        <f t="shared" ca="1" si="260"/>
        <v>#REF!</v>
      </c>
      <c r="HM2778" s="9" t="e">
        <f t="shared" ca="1" si="261"/>
        <v>#REF!</v>
      </c>
      <c r="HN2778" s="9" t="e">
        <f ca="1">SQRT($GS2778*(1-$GS2778/Controls!$D$15))</f>
        <v>#REF!</v>
      </c>
      <c r="HO2778" s="9" t="e">
        <f t="shared" ca="1" si="262"/>
        <v>#REF!</v>
      </c>
      <c r="HP2778" s="9" t="e">
        <f t="shared" ca="1" si="263"/>
        <v>#REF!</v>
      </c>
      <c r="HQ2778" s="9" t="e">
        <f ca="1">IF($GV2778=0,NA(),($GX2778*Controls!#REF!))</f>
        <v>#REF!</v>
      </c>
    </row>
    <row r="2779" spans="198:225" x14ac:dyDescent="0.25">
      <c r="GP2779" s="9" t="e">
        <f ca="1">INDIRECT(ADDRESS(ROW(),Controls!#REF!+30))</f>
        <v>#REF!</v>
      </c>
      <c r="GQ2779" s="9" t="e">
        <f ca="1">INDIRECT(ADDRESS(ROW(),Controls!#REF!+45))</f>
        <v>#REF!</v>
      </c>
      <c r="GR2779" s="9" t="e">
        <f ca="1">INDIRECT(ADDRESS(ROW(),Controls!#REF!+60))</f>
        <v>#REF!</v>
      </c>
      <c r="GS2779" s="9" t="e">
        <f ca="1">INDIRECT(ADDRESS(ROW(),Controls!#REF!+75))</f>
        <v>#REF!</v>
      </c>
      <c r="GT2779" s="9" t="e">
        <f ca="1">INDIRECT(ADDRESS(ROW(),Controls!#REF!+90))</f>
        <v>#REF!</v>
      </c>
      <c r="GU2779" s="9" t="e">
        <f ca="1">INDIRECT(ADDRESS(ROW(),Controls!#REF!+105))</f>
        <v>#REF!</v>
      </c>
      <c r="GV2779" s="9" t="e">
        <f ca="1">INDIRECT(ADDRESS(ROW(),Controls!#REF!+120))</f>
        <v>#REF!</v>
      </c>
      <c r="GW2779" s="9" t="e">
        <f ca="1">INDIRECT(ADDRESS(ROW(),Controls!#REF!+15))</f>
        <v>#REF!</v>
      </c>
      <c r="GX2779" s="9" t="e">
        <f ca="1">INDIRECT(ADDRESS(ROW(),Controls!#REF!+135))</f>
        <v>#REF!</v>
      </c>
      <c r="HJ2779" s="9" t="e">
        <f t="shared" ca="1" si="258"/>
        <v>#REF!</v>
      </c>
      <c r="HK2779" s="9" t="e">
        <f t="shared" ca="1" si="259"/>
        <v>#REF!</v>
      </c>
      <c r="HL2779" s="9" t="e">
        <f t="shared" ca="1" si="260"/>
        <v>#REF!</v>
      </c>
      <c r="HM2779" s="9" t="e">
        <f t="shared" ca="1" si="261"/>
        <v>#REF!</v>
      </c>
      <c r="HN2779" s="9" t="e">
        <f ca="1">SQRT($GS2779*(1-$GS2779/Controls!$D$15))</f>
        <v>#REF!</v>
      </c>
      <c r="HO2779" s="9" t="e">
        <f t="shared" ca="1" si="262"/>
        <v>#REF!</v>
      </c>
      <c r="HP2779" s="9" t="e">
        <f t="shared" ca="1" si="263"/>
        <v>#REF!</v>
      </c>
      <c r="HQ2779" s="9" t="e">
        <f ca="1">IF($GV2779=0,NA(),($GX2779*Controls!#REF!))</f>
        <v>#REF!</v>
      </c>
    </row>
    <row r="2780" spans="198:225" x14ac:dyDescent="0.25">
      <c r="GP2780" s="9" t="e">
        <f ca="1">INDIRECT(ADDRESS(ROW(),Controls!#REF!+30))</f>
        <v>#REF!</v>
      </c>
      <c r="GQ2780" s="9" t="e">
        <f ca="1">INDIRECT(ADDRESS(ROW(),Controls!#REF!+45))</f>
        <v>#REF!</v>
      </c>
      <c r="GR2780" s="9" t="e">
        <f ca="1">INDIRECT(ADDRESS(ROW(),Controls!#REF!+60))</f>
        <v>#REF!</v>
      </c>
      <c r="GS2780" s="9" t="e">
        <f ca="1">INDIRECT(ADDRESS(ROW(),Controls!#REF!+75))</f>
        <v>#REF!</v>
      </c>
      <c r="GT2780" s="9" t="e">
        <f ca="1">INDIRECT(ADDRESS(ROW(),Controls!#REF!+90))</f>
        <v>#REF!</v>
      </c>
      <c r="GU2780" s="9" t="e">
        <f ca="1">INDIRECT(ADDRESS(ROW(),Controls!#REF!+105))</f>
        <v>#REF!</v>
      </c>
      <c r="GV2780" s="9" t="e">
        <f ca="1">INDIRECT(ADDRESS(ROW(),Controls!#REF!+120))</f>
        <v>#REF!</v>
      </c>
      <c r="GW2780" s="9" t="e">
        <f ca="1">INDIRECT(ADDRESS(ROW(),Controls!#REF!+15))</f>
        <v>#REF!</v>
      </c>
      <c r="GX2780" s="9" t="e">
        <f ca="1">INDIRECT(ADDRESS(ROW(),Controls!#REF!+135))</f>
        <v>#REF!</v>
      </c>
      <c r="HJ2780" s="9" t="e">
        <f t="shared" ca="1" si="258"/>
        <v>#REF!</v>
      </c>
      <c r="HK2780" s="9" t="e">
        <f t="shared" ca="1" si="259"/>
        <v>#REF!</v>
      </c>
      <c r="HL2780" s="9" t="e">
        <f t="shared" ca="1" si="260"/>
        <v>#REF!</v>
      </c>
      <c r="HM2780" s="9" t="e">
        <f t="shared" ca="1" si="261"/>
        <v>#REF!</v>
      </c>
      <c r="HN2780" s="9" t="e">
        <f ca="1">SQRT($GS2780*(1-$GS2780/Controls!$D$15))</f>
        <v>#REF!</v>
      </c>
      <c r="HO2780" s="9" t="e">
        <f t="shared" ca="1" si="262"/>
        <v>#REF!</v>
      </c>
      <c r="HP2780" s="9" t="e">
        <f t="shared" ca="1" si="263"/>
        <v>#REF!</v>
      </c>
      <c r="HQ2780" s="9" t="e">
        <f ca="1">IF($GV2780=0,NA(),($GX2780*Controls!#REF!))</f>
        <v>#REF!</v>
      </c>
    </row>
    <row r="2781" spans="198:225" x14ac:dyDescent="0.25">
      <c r="GP2781" s="9" t="e">
        <f ca="1">INDIRECT(ADDRESS(ROW(),Controls!#REF!+30))</f>
        <v>#REF!</v>
      </c>
      <c r="GQ2781" s="9" t="e">
        <f ca="1">INDIRECT(ADDRESS(ROW(),Controls!#REF!+45))</f>
        <v>#REF!</v>
      </c>
      <c r="GR2781" s="9" t="e">
        <f ca="1">INDIRECT(ADDRESS(ROW(),Controls!#REF!+60))</f>
        <v>#REF!</v>
      </c>
      <c r="GS2781" s="9" t="e">
        <f ca="1">INDIRECT(ADDRESS(ROW(),Controls!#REF!+75))</f>
        <v>#REF!</v>
      </c>
      <c r="GT2781" s="9" t="e">
        <f ca="1">INDIRECT(ADDRESS(ROW(),Controls!#REF!+90))</f>
        <v>#REF!</v>
      </c>
      <c r="GU2781" s="9" t="e">
        <f ca="1">INDIRECT(ADDRESS(ROW(),Controls!#REF!+105))</f>
        <v>#REF!</v>
      </c>
      <c r="GV2781" s="9" t="e">
        <f ca="1">INDIRECT(ADDRESS(ROW(),Controls!#REF!+120))</f>
        <v>#REF!</v>
      </c>
      <c r="GW2781" s="9" t="e">
        <f ca="1">INDIRECT(ADDRESS(ROW(),Controls!#REF!+15))</f>
        <v>#REF!</v>
      </c>
      <c r="GX2781" s="9" t="e">
        <f ca="1">INDIRECT(ADDRESS(ROW(),Controls!#REF!+135))</f>
        <v>#REF!</v>
      </c>
      <c r="HJ2781" s="9" t="e">
        <f t="shared" ca="1" si="258"/>
        <v>#REF!</v>
      </c>
      <c r="HK2781" s="9" t="e">
        <f t="shared" ca="1" si="259"/>
        <v>#REF!</v>
      </c>
      <c r="HL2781" s="9" t="e">
        <f t="shared" ca="1" si="260"/>
        <v>#REF!</v>
      </c>
      <c r="HM2781" s="9" t="e">
        <f t="shared" ca="1" si="261"/>
        <v>#REF!</v>
      </c>
      <c r="HN2781" s="9" t="e">
        <f ca="1">SQRT($GS2781*(1-$GS2781/Controls!$D$15))</f>
        <v>#REF!</v>
      </c>
      <c r="HO2781" s="9" t="e">
        <f t="shared" ca="1" si="262"/>
        <v>#REF!</v>
      </c>
      <c r="HP2781" s="9" t="e">
        <f t="shared" ca="1" si="263"/>
        <v>#REF!</v>
      </c>
      <c r="HQ2781" s="9" t="e">
        <f ca="1">IF($GV2781=0,NA(),($GX2781*Controls!#REF!))</f>
        <v>#REF!</v>
      </c>
    </row>
    <row r="2782" spans="198:225" x14ac:dyDescent="0.25">
      <c r="GP2782" s="9" t="e">
        <f ca="1">INDIRECT(ADDRESS(ROW(),Controls!#REF!+30))</f>
        <v>#REF!</v>
      </c>
      <c r="GQ2782" s="9" t="e">
        <f ca="1">INDIRECT(ADDRESS(ROW(),Controls!#REF!+45))</f>
        <v>#REF!</v>
      </c>
      <c r="GR2782" s="9" t="e">
        <f ca="1">INDIRECT(ADDRESS(ROW(),Controls!#REF!+60))</f>
        <v>#REF!</v>
      </c>
      <c r="GS2782" s="9" t="e">
        <f ca="1">INDIRECT(ADDRESS(ROW(),Controls!#REF!+75))</f>
        <v>#REF!</v>
      </c>
      <c r="GT2782" s="9" t="e">
        <f ca="1">INDIRECT(ADDRESS(ROW(),Controls!#REF!+90))</f>
        <v>#REF!</v>
      </c>
      <c r="GU2782" s="9" t="e">
        <f ca="1">INDIRECT(ADDRESS(ROW(),Controls!#REF!+105))</f>
        <v>#REF!</v>
      </c>
      <c r="GV2782" s="9" t="e">
        <f ca="1">INDIRECT(ADDRESS(ROW(),Controls!#REF!+120))</f>
        <v>#REF!</v>
      </c>
      <c r="GW2782" s="9" t="e">
        <f ca="1">INDIRECT(ADDRESS(ROW(),Controls!#REF!+15))</f>
        <v>#REF!</v>
      </c>
      <c r="GX2782" s="9" t="e">
        <f ca="1">INDIRECT(ADDRESS(ROW(),Controls!#REF!+135))</f>
        <v>#REF!</v>
      </c>
      <c r="HJ2782" s="9" t="e">
        <f t="shared" ca="1" si="258"/>
        <v>#REF!</v>
      </c>
      <c r="HK2782" s="9" t="e">
        <f t="shared" ca="1" si="259"/>
        <v>#REF!</v>
      </c>
      <c r="HL2782" s="9" t="e">
        <f t="shared" ca="1" si="260"/>
        <v>#REF!</v>
      </c>
      <c r="HM2782" s="9" t="e">
        <f t="shared" ca="1" si="261"/>
        <v>#REF!</v>
      </c>
      <c r="HN2782" s="9" t="e">
        <f ca="1">SQRT($GS2782*(1-$GS2782/Controls!$D$15))</f>
        <v>#REF!</v>
      </c>
      <c r="HO2782" s="9" t="e">
        <f t="shared" ca="1" si="262"/>
        <v>#REF!</v>
      </c>
      <c r="HP2782" s="9" t="e">
        <f t="shared" ca="1" si="263"/>
        <v>#REF!</v>
      </c>
      <c r="HQ2782" s="9" t="e">
        <f ca="1">IF($GV2782=0,NA(),($GX2782*Controls!#REF!))</f>
        <v>#REF!</v>
      </c>
    </row>
    <row r="2783" spans="198:225" x14ac:dyDescent="0.25">
      <c r="GP2783" s="9" t="e">
        <f ca="1">INDIRECT(ADDRESS(ROW(),Controls!#REF!+30))</f>
        <v>#REF!</v>
      </c>
      <c r="GQ2783" s="9" t="e">
        <f ca="1">INDIRECT(ADDRESS(ROW(),Controls!#REF!+45))</f>
        <v>#REF!</v>
      </c>
      <c r="GR2783" s="9" t="e">
        <f ca="1">INDIRECT(ADDRESS(ROW(),Controls!#REF!+60))</f>
        <v>#REF!</v>
      </c>
      <c r="GS2783" s="9" t="e">
        <f ca="1">INDIRECT(ADDRESS(ROW(),Controls!#REF!+75))</f>
        <v>#REF!</v>
      </c>
      <c r="GT2783" s="9" t="e">
        <f ca="1">INDIRECT(ADDRESS(ROW(),Controls!#REF!+90))</f>
        <v>#REF!</v>
      </c>
      <c r="GU2783" s="9" t="e">
        <f ca="1">INDIRECT(ADDRESS(ROW(),Controls!#REF!+105))</f>
        <v>#REF!</v>
      </c>
      <c r="GV2783" s="9" t="e">
        <f ca="1">INDIRECT(ADDRESS(ROW(),Controls!#REF!+120))</f>
        <v>#REF!</v>
      </c>
      <c r="GW2783" s="9" t="e">
        <f ca="1">INDIRECT(ADDRESS(ROW(),Controls!#REF!+15))</f>
        <v>#REF!</v>
      </c>
      <c r="GX2783" s="9" t="e">
        <f ca="1">INDIRECT(ADDRESS(ROW(),Controls!#REF!+135))</f>
        <v>#REF!</v>
      </c>
      <c r="HJ2783" s="9" t="e">
        <f t="shared" ca="1" si="258"/>
        <v>#REF!</v>
      </c>
      <c r="HK2783" s="9" t="e">
        <f t="shared" ca="1" si="259"/>
        <v>#REF!</v>
      </c>
      <c r="HL2783" s="9" t="e">
        <f t="shared" ca="1" si="260"/>
        <v>#REF!</v>
      </c>
      <c r="HM2783" s="9" t="e">
        <f t="shared" ca="1" si="261"/>
        <v>#REF!</v>
      </c>
      <c r="HN2783" s="9" t="e">
        <f ca="1">SQRT($GS2783*(1-$GS2783/Controls!$D$15))</f>
        <v>#REF!</v>
      </c>
      <c r="HO2783" s="9" t="e">
        <f t="shared" ca="1" si="262"/>
        <v>#REF!</v>
      </c>
      <c r="HP2783" s="9" t="e">
        <f t="shared" ca="1" si="263"/>
        <v>#REF!</v>
      </c>
      <c r="HQ2783" s="9" t="e">
        <f ca="1">IF($GV2783=0,NA(),($GX2783*Controls!#REF!))</f>
        <v>#REF!</v>
      </c>
    </row>
    <row r="2784" spans="198:225" x14ac:dyDescent="0.25">
      <c r="GP2784" s="9" t="e">
        <f ca="1">INDIRECT(ADDRESS(ROW(),Controls!#REF!+30))</f>
        <v>#REF!</v>
      </c>
      <c r="GQ2784" s="9" t="e">
        <f ca="1">INDIRECT(ADDRESS(ROW(),Controls!#REF!+45))</f>
        <v>#REF!</v>
      </c>
      <c r="GR2784" s="9" t="e">
        <f ca="1">INDIRECT(ADDRESS(ROW(),Controls!#REF!+60))</f>
        <v>#REF!</v>
      </c>
      <c r="GS2784" s="9" t="e">
        <f ca="1">INDIRECT(ADDRESS(ROW(),Controls!#REF!+75))</f>
        <v>#REF!</v>
      </c>
      <c r="GT2784" s="9" t="e">
        <f ca="1">INDIRECT(ADDRESS(ROW(),Controls!#REF!+90))</f>
        <v>#REF!</v>
      </c>
      <c r="GU2784" s="9" t="e">
        <f ca="1">INDIRECT(ADDRESS(ROW(),Controls!#REF!+105))</f>
        <v>#REF!</v>
      </c>
      <c r="GV2784" s="9" t="e">
        <f ca="1">INDIRECT(ADDRESS(ROW(),Controls!#REF!+120))</f>
        <v>#REF!</v>
      </c>
      <c r="GW2784" s="9" t="e">
        <f ca="1">INDIRECT(ADDRESS(ROW(),Controls!#REF!+15))</f>
        <v>#REF!</v>
      </c>
      <c r="GX2784" s="9" t="e">
        <f ca="1">INDIRECT(ADDRESS(ROW(),Controls!#REF!+135))</f>
        <v>#REF!</v>
      </c>
      <c r="HJ2784" s="9" t="e">
        <f t="shared" ca="1" si="258"/>
        <v>#REF!</v>
      </c>
      <c r="HK2784" s="9" t="e">
        <f t="shared" ca="1" si="259"/>
        <v>#REF!</v>
      </c>
      <c r="HL2784" s="9" t="e">
        <f t="shared" ca="1" si="260"/>
        <v>#REF!</v>
      </c>
      <c r="HM2784" s="9" t="e">
        <f t="shared" ca="1" si="261"/>
        <v>#REF!</v>
      </c>
      <c r="HN2784" s="9" t="e">
        <f ca="1">SQRT($GS2784*(1-$GS2784/Controls!$D$15))</f>
        <v>#REF!</v>
      </c>
      <c r="HO2784" s="9" t="e">
        <f t="shared" ca="1" si="262"/>
        <v>#REF!</v>
      </c>
      <c r="HP2784" s="9" t="e">
        <f t="shared" ca="1" si="263"/>
        <v>#REF!</v>
      </c>
      <c r="HQ2784" s="9" t="e">
        <f ca="1">IF($GV2784=0,NA(),($GX2784*Controls!#REF!))</f>
        <v>#REF!</v>
      </c>
    </row>
    <row r="2785" spans="198:225" x14ac:dyDescent="0.25">
      <c r="GP2785" s="9" t="e">
        <f ca="1">INDIRECT(ADDRESS(ROW(),Controls!#REF!+30))</f>
        <v>#REF!</v>
      </c>
      <c r="GQ2785" s="9" t="e">
        <f ca="1">INDIRECT(ADDRESS(ROW(),Controls!#REF!+45))</f>
        <v>#REF!</v>
      </c>
      <c r="GR2785" s="9" t="e">
        <f ca="1">INDIRECT(ADDRESS(ROW(),Controls!#REF!+60))</f>
        <v>#REF!</v>
      </c>
      <c r="GS2785" s="9" t="e">
        <f ca="1">INDIRECT(ADDRESS(ROW(),Controls!#REF!+75))</f>
        <v>#REF!</v>
      </c>
      <c r="GT2785" s="9" t="e">
        <f ca="1">INDIRECT(ADDRESS(ROW(),Controls!#REF!+90))</f>
        <v>#REF!</v>
      </c>
      <c r="GU2785" s="9" t="e">
        <f ca="1">INDIRECT(ADDRESS(ROW(),Controls!#REF!+105))</f>
        <v>#REF!</v>
      </c>
      <c r="GV2785" s="9" t="e">
        <f ca="1">INDIRECT(ADDRESS(ROW(),Controls!#REF!+120))</f>
        <v>#REF!</v>
      </c>
      <c r="GW2785" s="9" t="e">
        <f ca="1">INDIRECT(ADDRESS(ROW(),Controls!#REF!+15))</f>
        <v>#REF!</v>
      </c>
      <c r="GX2785" s="9" t="e">
        <f ca="1">INDIRECT(ADDRESS(ROW(),Controls!#REF!+135))</f>
        <v>#REF!</v>
      </c>
      <c r="HJ2785" s="9" t="e">
        <f t="shared" ca="1" si="258"/>
        <v>#REF!</v>
      </c>
      <c r="HK2785" s="9" t="e">
        <f t="shared" ca="1" si="259"/>
        <v>#REF!</v>
      </c>
      <c r="HL2785" s="9" t="e">
        <f t="shared" ca="1" si="260"/>
        <v>#REF!</v>
      </c>
      <c r="HM2785" s="9" t="e">
        <f t="shared" ca="1" si="261"/>
        <v>#REF!</v>
      </c>
      <c r="HN2785" s="9" t="e">
        <f ca="1">SQRT($GS2785*(1-$GS2785/Controls!$D$15))</f>
        <v>#REF!</v>
      </c>
      <c r="HO2785" s="9" t="e">
        <f t="shared" ca="1" si="262"/>
        <v>#REF!</v>
      </c>
      <c r="HP2785" s="9" t="e">
        <f t="shared" ca="1" si="263"/>
        <v>#REF!</v>
      </c>
      <c r="HQ2785" s="9" t="e">
        <f ca="1">IF($GV2785=0,NA(),($GX2785*Controls!#REF!))</f>
        <v>#REF!</v>
      </c>
    </row>
    <row r="2786" spans="198:225" x14ac:dyDescent="0.25">
      <c r="GP2786" s="9" t="e">
        <f ca="1">INDIRECT(ADDRESS(ROW(),Controls!#REF!+30))</f>
        <v>#REF!</v>
      </c>
      <c r="GQ2786" s="9" t="e">
        <f ca="1">INDIRECT(ADDRESS(ROW(),Controls!#REF!+45))</f>
        <v>#REF!</v>
      </c>
      <c r="GR2786" s="9" t="e">
        <f ca="1">INDIRECT(ADDRESS(ROW(),Controls!#REF!+60))</f>
        <v>#REF!</v>
      </c>
      <c r="GS2786" s="9" t="e">
        <f ca="1">INDIRECT(ADDRESS(ROW(),Controls!#REF!+75))</f>
        <v>#REF!</v>
      </c>
      <c r="GT2786" s="9" t="e">
        <f ca="1">INDIRECT(ADDRESS(ROW(),Controls!#REF!+90))</f>
        <v>#REF!</v>
      </c>
      <c r="GU2786" s="9" t="e">
        <f ca="1">INDIRECT(ADDRESS(ROW(),Controls!#REF!+105))</f>
        <v>#REF!</v>
      </c>
      <c r="GV2786" s="9" t="e">
        <f ca="1">INDIRECT(ADDRESS(ROW(),Controls!#REF!+120))</f>
        <v>#REF!</v>
      </c>
      <c r="GW2786" s="9" t="e">
        <f ca="1">INDIRECT(ADDRESS(ROW(),Controls!#REF!+15))</f>
        <v>#REF!</v>
      </c>
      <c r="GX2786" s="9" t="e">
        <f ca="1">INDIRECT(ADDRESS(ROW(),Controls!#REF!+135))</f>
        <v>#REF!</v>
      </c>
      <c r="HJ2786" s="9" t="e">
        <f t="shared" ca="1" si="258"/>
        <v>#REF!</v>
      </c>
      <c r="HK2786" s="9" t="e">
        <f t="shared" ca="1" si="259"/>
        <v>#REF!</v>
      </c>
      <c r="HL2786" s="9" t="e">
        <f t="shared" ca="1" si="260"/>
        <v>#REF!</v>
      </c>
      <c r="HM2786" s="9" t="e">
        <f t="shared" ca="1" si="261"/>
        <v>#REF!</v>
      </c>
      <c r="HN2786" s="9" t="e">
        <f ca="1">SQRT($GS2786*(1-$GS2786/Controls!$D$15))</f>
        <v>#REF!</v>
      </c>
      <c r="HO2786" s="9" t="e">
        <f t="shared" ca="1" si="262"/>
        <v>#REF!</v>
      </c>
      <c r="HP2786" s="9" t="e">
        <f t="shared" ca="1" si="263"/>
        <v>#REF!</v>
      </c>
      <c r="HQ2786" s="9" t="e">
        <f ca="1">IF($GV2786=0,NA(),($GX2786*Controls!#REF!))</f>
        <v>#REF!</v>
      </c>
    </row>
    <row r="2787" spans="198:225" x14ac:dyDescent="0.25">
      <c r="GP2787" s="9" t="e">
        <f ca="1">INDIRECT(ADDRESS(ROW(),Controls!#REF!+30))</f>
        <v>#REF!</v>
      </c>
      <c r="GQ2787" s="9" t="e">
        <f ca="1">INDIRECT(ADDRESS(ROW(),Controls!#REF!+45))</f>
        <v>#REF!</v>
      </c>
      <c r="GR2787" s="9" t="e">
        <f ca="1">INDIRECT(ADDRESS(ROW(),Controls!#REF!+60))</f>
        <v>#REF!</v>
      </c>
      <c r="GS2787" s="9" t="e">
        <f ca="1">INDIRECT(ADDRESS(ROW(),Controls!#REF!+75))</f>
        <v>#REF!</v>
      </c>
      <c r="GT2787" s="9" t="e">
        <f ca="1">INDIRECT(ADDRESS(ROW(),Controls!#REF!+90))</f>
        <v>#REF!</v>
      </c>
      <c r="GU2787" s="9" t="e">
        <f ca="1">INDIRECT(ADDRESS(ROW(),Controls!#REF!+105))</f>
        <v>#REF!</v>
      </c>
      <c r="GV2787" s="9" t="e">
        <f ca="1">INDIRECT(ADDRESS(ROW(),Controls!#REF!+120))</f>
        <v>#REF!</v>
      </c>
      <c r="GW2787" s="9" t="e">
        <f ca="1">INDIRECT(ADDRESS(ROW(),Controls!#REF!+15))</f>
        <v>#REF!</v>
      </c>
      <c r="GX2787" s="9" t="e">
        <f ca="1">INDIRECT(ADDRESS(ROW(),Controls!#REF!+135))</f>
        <v>#REF!</v>
      </c>
      <c r="HJ2787" s="9" t="e">
        <f t="shared" ca="1" si="258"/>
        <v>#REF!</v>
      </c>
      <c r="HK2787" s="9" t="e">
        <f t="shared" ca="1" si="259"/>
        <v>#REF!</v>
      </c>
      <c r="HL2787" s="9" t="e">
        <f t="shared" ca="1" si="260"/>
        <v>#REF!</v>
      </c>
      <c r="HM2787" s="9" t="e">
        <f t="shared" ca="1" si="261"/>
        <v>#REF!</v>
      </c>
      <c r="HN2787" s="9" t="e">
        <f ca="1">SQRT($GS2787*(1-$GS2787/Controls!$D$15))</f>
        <v>#REF!</v>
      </c>
      <c r="HO2787" s="9" t="e">
        <f t="shared" ca="1" si="262"/>
        <v>#REF!</v>
      </c>
      <c r="HP2787" s="9" t="e">
        <f t="shared" ca="1" si="263"/>
        <v>#REF!</v>
      </c>
      <c r="HQ2787" s="9" t="e">
        <f ca="1">IF($GV2787=0,NA(),($GX2787*Controls!#REF!))</f>
        <v>#REF!</v>
      </c>
    </row>
    <row r="2788" spans="198:225" x14ac:dyDescent="0.25">
      <c r="GP2788" s="9" t="e">
        <f ca="1">INDIRECT(ADDRESS(ROW(),Controls!#REF!+30))</f>
        <v>#REF!</v>
      </c>
      <c r="GQ2788" s="9" t="e">
        <f ca="1">INDIRECT(ADDRESS(ROW(),Controls!#REF!+45))</f>
        <v>#REF!</v>
      </c>
      <c r="GR2788" s="9" t="e">
        <f ca="1">INDIRECT(ADDRESS(ROW(),Controls!#REF!+60))</f>
        <v>#REF!</v>
      </c>
      <c r="GS2788" s="9" t="e">
        <f ca="1">INDIRECT(ADDRESS(ROW(),Controls!#REF!+75))</f>
        <v>#REF!</v>
      </c>
      <c r="GT2788" s="9" t="e">
        <f ca="1">INDIRECT(ADDRESS(ROW(),Controls!#REF!+90))</f>
        <v>#REF!</v>
      </c>
      <c r="GU2788" s="9" t="e">
        <f ca="1">INDIRECT(ADDRESS(ROW(),Controls!#REF!+105))</f>
        <v>#REF!</v>
      </c>
      <c r="GV2788" s="9" t="e">
        <f ca="1">INDIRECT(ADDRESS(ROW(),Controls!#REF!+120))</f>
        <v>#REF!</v>
      </c>
      <c r="GW2788" s="9" t="e">
        <f ca="1">INDIRECT(ADDRESS(ROW(),Controls!#REF!+15))</f>
        <v>#REF!</v>
      </c>
      <c r="GX2788" s="9" t="e">
        <f ca="1">INDIRECT(ADDRESS(ROW(),Controls!#REF!+135))</f>
        <v>#REF!</v>
      </c>
      <c r="HJ2788" s="9" t="e">
        <f t="shared" ca="1" si="258"/>
        <v>#REF!</v>
      </c>
      <c r="HK2788" s="9" t="e">
        <f t="shared" ca="1" si="259"/>
        <v>#REF!</v>
      </c>
      <c r="HL2788" s="9" t="e">
        <f t="shared" ca="1" si="260"/>
        <v>#REF!</v>
      </c>
      <c r="HM2788" s="9" t="e">
        <f t="shared" ca="1" si="261"/>
        <v>#REF!</v>
      </c>
      <c r="HN2788" s="9" t="e">
        <f ca="1">SQRT($GS2788*(1-$GS2788/Controls!$D$15))</f>
        <v>#REF!</v>
      </c>
      <c r="HO2788" s="9" t="e">
        <f t="shared" ca="1" si="262"/>
        <v>#REF!</v>
      </c>
      <c r="HP2788" s="9" t="e">
        <f t="shared" ca="1" si="263"/>
        <v>#REF!</v>
      </c>
      <c r="HQ2788" s="9" t="e">
        <f ca="1">IF($GV2788=0,NA(),($GX2788*Controls!#REF!))</f>
        <v>#REF!</v>
      </c>
    </row>
    <row r="2789" spans="198:225" x14ac:dyDescent="0.25">
      <c r="GP2789" s="9" t="e">
        <f ca="1">INDIRECT(ADDRESS(ROW(),Controls!#REF!+30))</f>
        <v>#REF!</v>
      </c>
      <c r="GQ2789" s="9" t="e">
        <f ca="1">INDIRECT(ADDRESS(ROW(),Controls!#REF!+45))</f>
        <v>#REF!</v>
      </c>
      <c r="GR2789" s="9" t="e">
        <f ca="1">INDIRECT(ADDRESS(ROW(),Controls!#REF!+60))</f>
        <v>#REF!</v>
      </c>
      <c r="GS2789" s="9" t="e">
        <f ca="1">INDIRECT(ADDRESS(ROW(),Controls!#REF!+75))</f>
        <v>#REF!</v>
      </c>
      <c r="GT2789" s="9" t="e">
        <f ca="1">INDIRECT(ADDRESS(ROW(),Controls!#REF!+90))</f>
        <v>#REF!</v>
      </c>
      <c r="GU2789" s="9" t="e">
        <f ca="1">INDIRECT(ADDRESS(ROW(),Controls!#REF!+105))</f>
        <v>#REF!</v>
      </c>
      <c r="GV2789" s="9" t="e">
        <f ca="1">INDIRECT(ADDRESS(ROW(),Controls!#REF!+120))</f>
        <v>#REF!</v>
      </c>
      <c r="GW2789" s="9" t="e">
        <f ca="1">INDIRECT(ADDRESS(ROW(),Controls!#REF!+15))</f>
        <v>#REF!</v>
      </c>
      <c r="GX2789" s="9" t="e">
        <f ca="1">INDIRECT(ADDRESS(ROW(),Controls!#REF!+135))</f>
        <v>#REF!</v>
      </c>
      <c r="HJ2789" s="9" t="e">
        <f t="shared" ca="1" si="258"/>
        <v>#REF!</v>
      </c>
      <c r="HK2789" s="9" t="e">
        <f t="shared" ca="1" si="259"/>
        <v>#REF!</v>
      </c>
      <c r="HL2789" s="9" t="e">
        <f t="shared" ca="1" si="260"/>
        <v>#REF!</v>
      </c>
      <c r="HM2789" s="9" t="e">
        <f t="shared" ca="1" si="261"/>
        <v>#REF!</v>
      </c>
      <c r="HN2789" s="9" t="e">
        <f ca="1">SQRT($GS2789*(1-$GS2789/Controls!$D$15))</f>
        <v>#REF!</v>
      </c>
      <c r="HO2789" s="9" t="e">
        <f t="shared" ca="1" si="262"/>
        <v>#REF!</v>
      </c>
      <c r="HP2789" s="9" t="e">
        <f t="shared" ca="1" si="263"/>
        <v>#REF!</v>
      </c>
      <c r="HQ2789" s="9" t="e">
        <f ca="1">IF($GV2789=0,NA(),($GX2789*Controls!#REF!))</f>
        <v>#REF!</v>
      </c>
    </row>
    <row r="2790" spans="198:225" x14ac:dyDescent="0.25">
      <c r="GP2790" s="9" t="e">
        <f ca="1">INDIRECT(ADDRESS(ROW(),Controls!#REF!+30))</f>
        <v>#REF!</v>
      </c>
      <c r="GQ2790" s="9" t="e">
        <f ca="1">INDIRECT(ADDRESS(ROW(),Controls!#REF!+45))</f>
        <v>#REF!</v>
      </c>
      <c r="GR2790" s="9" t="e">
        <f ca="1">INDIRECT(ADDRESS(ROW(),Controls!#REF!+60))</f>
        <v>#REF!</v>
      </c>
      <c r="GS2790" s="9" t="e">
        <f ca="1">INDIRECT(ADDRESS(ROW(),Controls!#REF!+75))</f>
        <v>#REF!</v>
      </c>
      <c r="GT2790" s="9" t="e">
        <f ca="1">INDIRECT(ADDRESS(ROW(),Controls!#REF!+90))</f>
        <v>#REF!</v>
      </c>
      <c r="GU2790" s="9" t="e">
        <f ca="1">INDIRECT(ADDRESS(ROW(),Controls!#REF!+105))</f>
        <v>#REF!</v>
      </c>
      <c r="GV2790" s="9" t="e">
        <f ca="1">INDIRECT(ADDRESS(ROW(),Controls!#REF!+120))</f>
        <v>#REF!</v>
      </c>
      <c r="GW2790" s="9" t="e">
        <f ca="1">INDIRECT(ADDRESS(ROW(),Controls!#REF!+15))</f>
        <v>#REF!</v>
      </c>
      <c r="GX2790" s="9" t="e">
        <f ca="1">INDIRECT(ADDRESS(ROW(),Controls!#REF!+135))</f>
        <v>#REF!</v>
      </c>
      <c r="HJ2790" s="9" t="e">
        <f t="shared" ca="1" si="258"/>
        <v>#REF!</v>
      </c>
      <c r="HK2790" s="9" t="e">
        <f t="shared" ca="1" si="259"/>
        <v>#REF!</v>
      </c>
      <c r="HL2790" s="9" t="e">
        <f t="shared" ca="1" si="260"/>
        <v>#REF!</v>
      </c>
      <c r="HM2790" s="9" t="e">
        <f t="shared" ca="1" si="261"/>
        <v>#REF!</v>
      </c>
      <c r="HN2790" s="9" t="e">
        <f ca="1">SQRT($GS2790*(1-$GS2790/Controls!$D$15))</f>
        <v>#REF!</v>
      </c>
      <c r="HO2790" s="9" t="e">
        <f t="shared" ca="1" si="262"/>
        <v>#REF!</v>
      </c>
      <c r="HP2790" s="9" t="e">
        <f t="shared" ca="1" si="263"/>
        <v>#REF!</v>
      </c>
      <c r="HQ2790" s="9" t="e">
        <f ca="1">IF($GV2790=0,NA(),($GX2790*Controls!#REF!))</f>
        <v>#REF!</v>
      </c>
    </row>
    <row r="2791" spans="198:225" x14ac:dyDescent="0.25">
      <c r="GP2791" s="9" t="e">
        <f ca="1">INDIRECT(ADDRESS(ROW(),Controls!#REF!+30))</f>
        <v>#REF!</v>
      </c>
      <c r="GQ2791" s="9" t="e">
        <f ca="1">INDIRECT(ADDRESS(ROW(),Controls!#REF!+45))</f>
        <v>#REF!</v>
      </c>
      <c r="GR2791" s="9" t="e">
        <f ca="1">INDIRECT(ADDRESS(ROW(),Controls!#REF!+60))</f>
        <v>#REF!</v>
      </c>
      <c r="GS2791" s="9" t="e">
        <f ca="1">INDIRECT(ADDRESS(ROW(),Controls!#REF!+75))</f>
        <v>#REF!</v>
      </c>
      <c r="GT2791" s="9" t="e">
        <f ca="1">INDIRECT(ADDRESS(ROW(),Controls!#REF!+90))</f>
        <v>#REF!</v>
      </c>
      <c r="GU2791" s="9" t="e">
        <f ca="1">INDIRECT(ADDRESS(ROW(),Controls!#REF!+105))</f>
        <v>#REF!</v>
      </c>
      <c r="GV2791" s="9" t="e">
        <f ca="1">INDIRECT(ADDRESS(ROW(),Controls!#REF!+120))</f>
        <v>#REF!</v>
      </c>
      <c r="GW2791" s="9" t="e">
        <f ca="1">INDIRECT(ADDRESS(ROW(),Controls!#REF!+15))</f>
        <v>#REF!</v>
      </c>
      <c r="GX2791" s="9" t="e">
        <f ca="1">INDIRECT(ADDRESS(ROW(),Controls!#REF!+135))</f>
        <v>#REF!</v>
      </c>
      <c r="HJ2791" s="9" t="e">
        <f t="shared" ca="1" si="258"/>
        <v>#REF!</v>
      </c>
      <c r="HK2791" s="9" t="e">
        <f t="shared" ca="1" si="259"/>
        <v>#REF!</v>
      </c>
      <c r="HL2791" s="9" t="e">
        <f t="shared" ca="1" si="260"/>
        <v>#REF!</v>
      </c>
      <c r="HM2791" s="9" t="e">
        <f t="shared" ca="1" si="261"/>
        <v>#REF!</v>
      </c>
      <c r="HN2791" s="9" t="e">
        <f ca="1">SQRT($GS2791*(1-$GS2791/Controls!$D$15))</f>
        <v>#REF!</v>
      </c>
      <c r="HO2791" s="9" t="e">
        <f t="shared" ca="1" si="262"/>
        <v>#REF!</v>
      </c>
      <c r="HP2791" s="9" t="e">
        <f t="shared" ca="1" si="263"/>
        <v>#REF!</v>
      </c>
      <c r="HQ2791" s="9" t="e">
        <f ca="1">IF($GV2791=0,NA(),($GX2791*Controls!#REF!))</f>
        <v>#REF!</v>
      </c>
    </row>
    <row r="2792" spans="198:225" x14ac:dyDescent="0.25">
      <c r="GP2792" s="9" t="e">
        <f ca="1">INDIRECT(ADDRESS(ROW(),Controls!#REF!+30))</f>
        <v>#REF!</v>
      </c>
      <c r="GQ2792" s="9" t="e">
        <f ca="1">INDIRECT(ADDRESS(ROW(),Controls!#REF!+45))</f>
        <v>#REF!</v>
      </c>
      <c r="GR2792" s="9" t="e">
        <f ca="1">INDIRECT(ADDRESS(ROW(),Controls!#REF!+60))</f>
        <v>#REF!</v>
      </c>
      <c r="GS2792" s="9" t="e">
        <f ca="1">INDIRECT(ADDRESS(ROW(),Controls!#REF!+75))</f>
        <v>#REF!</v>
      </c>
      <c r="GT2792" s="9" t="e">
        <f ca="1">INDIRECT(ADDRESS(ROW(),Controls!#REF!+90))</f>
        <v>#REF!</v>
      </c>
      <c r="GU2792" s="9" t="e">
        <f ca="1">INDIRECT(ADDRESS(ROW(),Controls!#REF!+105))</f>
        <v>#REF!</v>
      </c>
      <c r="GV2792" s="9" t="e">
        <f ca="1">INDIRECT(ADDRESS(ROW(),Controls!#REF!+120))</f>
        <v>#REF!</v>
      </c>
      <c r="GW2792" s="9" t="e">
        <f ca="1">INDIRECT(ADDRESS(ROW(),Controls!#REF!+15))</f>
        <v>#REF!</v>
      </c>
      <c r="GX2792" s="9" t="e">
        <f ca="1">INDIRECT(ADDRESS(ROW(),Controls!#REF!+135))</f>
        <v>#REF!</v>
      </c>
      <c r="HJ2792" s="9" t="e">
        <f t="shared" ca="1" si="258"/>
        <v>#REF!</v>
      </c>
      <c r="HK2792" s="9" t="e">
        <f t="shared" ca="1" si="259"/>
        <v>#REF!</v>
      </c>
      <c r="HL2792" s="9" t="e">
        <f t="shared" ca="1" si="260"/>
        <v>#REF!</v>
      </c>
      <c r="HM2792" s="9" t="e">
        <f t="shared" ca="1" si="261"/>
        <v>#REF!</v>
      </c>
      <c r="HN2792" s="9" t="e">
        <f ca="1">SQRT($GS2792*(1-$GS2792/Controls!$D$15))</f>
        <v>#REF!</v>
      </c>
      <c r="HO2792" s="9" t="e">
        <f t="shared" ca="1" si="262"/>
        <v>#REF!</v>
      </c>
      <c r="HP2792" s="9" t="e">
        <f t="shared" ca="1" si="263"/>
        <v>#REF!</v>
      </c>
      <c r="HQ2792" s="9" t="e">
        <f ca="1">IF($GV2792=0,NA(),($GX2792*Controls!#REF!))</f>
        <v>#REF!</v>
      </c>
    </row>
    <row r="2793" spans="198:225" x14ac:dyDescent="0.25">
      <c r="GP2793" s="9" t="e">
        <f ca="1">INDIRECT(ADDRESS(ROW(),Controls!#REF!+30))</f>
        <v>#REF!</v>
      </c>
      <c r="GQ2793" s="9" t="e">
        <f ca="1">INDIRECT(ADDRESS(ROW(),Controls!#REF!+45))</f>
        <v>#REF!</v>
      </c>
      <c r="GR2793" s="9" t="e">
        <f ca="1">INDIRECT(ADDRESS(ROW(),Controls!#REF!+60))</f>
        <v>#REF!</v>
      </c>
      <c r="GS2793" s="9" t="e">
        <f ca="1">INDIRECT(ADDRESS(ROW(),Controls!#REF!+75))</f>
        <v>#REF!</v>
      </c>
      <c r="GT2793" s="9" t="e">
        <f ca="1">INDIRECT(ADDRESS(ROW(),Controls!#REF!+90))</f>
        <v>#REF!</v>
      </c>
      <c r="GU2793" s="9" t="e">
        <f ca="1">INDIRECT(ADDRESS(ROW(),Controls!#REF!+105))</f>
        <v>#REF!</v>
      </c>
      <c r="GV2793" s="9" t="e">
        <f ca="1">INDIRECT(ADDRESS(ROW(),Controls!#REF!+120))</f>
        <v>#REF!</v>
      </c>
      <c r="GW2793" s="9" t="e">
        <f ca="1">INDIRECT(ADDRESS(ROW(),Controls!#REF!+15))</f>
        <v>#REF!</v>
      </c>
      <c r="GX2793" s="9" t="e">
        <f ca="1">INDIRECT(ADDRESS(ROW(),Controls!#REF!+135))</f>
        <v>#REF!</v>
      </c>
      <c r="HJ2793" s="9" t="e">
        <f t="shared" ca="1" si="258"/>
        <v>#REF!</v>
      </c>
      <c r="HK2793" s="9" t="e">
        <f t="shared" ca="1" si="259"/>
        <v>#REF!</v>
      </c>
      <c r="HL2793" s="9" t="e">
        <f t="shared" ca="1" si="260"/>
        <v>#REF!</v>
      </c>
      <c r="HM2793" s="9" t="e">
        <f t="shared" ca="1" si="261"/>
        <v>#REF!</v>
      </c>
      <c r="HN2793" s="9" t="e">
        <f ca="1">SQRT($GS2793*(1-$GS2793/Controls!$D$15))</f>
        <v>#REF!</v>
      </c>
      <c r="HO2793" s="9" t="e">
        <f t="shared" ca="1" si="262"/>
        <v>#REF!</v>
      </c>
      <c r="HP2793" s="9" t="e">
        <f t="shared" ca="1" si="263"/>
        <v>#REF!</v>
      </c>
      <c r="HQ2793" s="9" t="e">
        <f ca="1">IF($GV2793=0,NA(),($GX2793*Controls!#REF!))</f>
        <v>#REF!</v>
      </c>
    </row>
    <row r="2794" spans="198:225" x14ac:dyDescent="0.25">
      <c r="GP2794" s="9" t="e">
        <f ca="1">INDIRECT(ADDRESS(ROW(),Controls!#REF!+30))</f>
        <v>#REF!</v>
      </c>
      <c r="GQ2794" s="9" t="e">
        <f ca="1">INDIRECT(ADDRESS(ROW(),Controls!#REF!+45))</f>
        <v>#REF!</v>
      </c>
      <c r="GR2794" s="9" t="e">
        <f ca="1">INDIRECT(ADDRESS(ROW(),Controls!#REF!+60))</f>
        <v>#REF!</v>
      </c>
      <c r="GS2794" s="9" t="e">
        <f ca="1">INDIRECT(ADDRESS(ROW(),Controls!#REF!+75))</f>
        <v>#REF!</v>
      </c>
      <c r="GT2794" s="9" t="e">
        <f ca="1">INDIRECT(ADDRESS(ROW(),Controls!#REF!+90))</f>
        <v>#REF!</v>
      </c>
      <c r="GU2794" s="9" t="e">
        <f ca="1">INDIRECT(ADDRESS(ROW(),Controls!#REF!+105))</f>
        <v>#REF!</v>
      </c>
      <c r="GV2794" s="9" t="e">
        <f ca="1">INDIRECT(ADDRESS(ROW(),Controls!#REF!+120))</f>
        <v>#REF!</v>
      </c>
      <c r="GW2794" s="9" t="e">
        <f ca="1">INDIRECT(ADDRESS(ROW(),Controls!#REF!+15))</f>
        <v>#REF!</v>
      </c>
      <c r="GX2794" s="9" t="e">
        <f ca="1">INDIRECT(ADDRESS(ROW(),Controls!#REF!+135))</f>
        <v>#REF!</v>
      </c>
      <c r="HJ2794" s="9" t="e">
        <f t="shared" ca="1" si="258"/>
        <v>#REF!</v>
      </c>
      <c r="HK2794" s="9" t="e">
        <f t="shared" ca="1" si="259"/>
        <v>#REF!</v>
      </c>
      <c r="HL2794" s="9" t="e">
        <f t="shared" ca="1" si="260"/>
        <v>#REF!</v>
      </c>
      <c r="HM2794" s="9" t="e">
        <f t="shared" ca="1" si="261"/>
        <v>#REF!</v>
      </c>
      <c r="HN2794" s="9" t="e">
        <f ca="1">SQRT($GS2794*(1-$GS2794/Controls!$D$15))</f>
        <v>#REF!</v>
      </c>
      <c r="HO2794" s="9" t="e">
        <f t="shared" ca="1" si="262"/>
        <v>#REF!</v>
      </c>
      <c r="HP2794" s="9" t="e">
        <f t="shared" ca="1" si="263"/>
        <v>#REF!</v>
      </c>
      <c r="HQ2794" s="9" t="e">
        <f ca="1">IF($GV2794=0,NA(),($GX2794*Controls!#REF!))</f>
        <v>#REF!</v>
      </c>
    </row>
    <row r="2795" spans="198:225" x14ac:dyDescent="0.25">
      <c r="GP2795" s="9" t="e">
        <f ca="1">INDIRECT(ADDRESS(ROW(),Controls!#REF!+30))</f>
        <v>#REF!</v>
      </c>
      <c r="GQ2795" s="9" t="e">
        <f ca="1">INDIRECT(ADDRESS(ROW(),Controls!#REF!+45))</f>
        <v>#REF!</v>
      </c>
      <c r="GR2795" s="9" t="e">
        <f ca="1">INDIRECT(ADDRESS(ROW(),Controls!#REF!+60))</f>
        <v>#REF!</v>
      </c>
      <c r="GS2795" s="9" t="e">
        <f ca="1">INDIRECT(ADDRESS(ROW(),Controls!#REF!+75))</f>
        <v>#REF!</v>
      </c>
      <c r="GT2795" s="9" t="e">
        <f ca="1">INDIRECT(ADDRESS(ROW(),Controls!#REF!+90))</f>
        <v>#REF!</v>
      </c>
      <c r="GU2795" s="9" t="e">
        <f ca="1">INDIRECT(ADDRESS(ROW(),Controls!#REF!+105))</f>
        <v>#REF!</v>
      </c>
      <c r="GV2795" s="9" t="e">
        <f ca="1">INDIRECT(ADDRESS(ROW(),Controls!#REF!+120))</f>
        <v>#REF!</v>
      </c>
      <c r="GW2795" s="9" t="e">
        <f ca="1">INDIRECT(ADDRESS(ROW(),Controls!#REF!+15))</f>
        <v>#REF!</v>
      </c>
      <c r="GX2795" s="9" t="e">
        <f ca="1">INDIRECT(ADDRESS(ROW(),Controls!#REF!+135))</f>
        <v>#REF!</v>
      </c>
      <c r="HJ2795" s="9" t="e">
        <f t="shared" ca="1" si="258"/>
        <v>#REF!</v>
      </c>
      <c r="HK2795" s="9" t="e">
        <f t="shared" ca="1" si="259"/>
        <v>#REF!</v>
      </c>
      <c r="HL2795" s="9" t="e">
        <f t="shared" ca="1" si="260"/>
        <v>#REF!</v>
      </c>
      <c r="HM2795" s="9" t="e">
        <f t="shared" ca="1" si="261"/>
        <v>#REF!</v>
      </c>
      <c r="HN2795" s="9" t="e">
        <f ca="1">SQRT($GS2795*(1-$GS2795/Controls!$D$15))</f>
        <v>#REF!</v>
      </c>
      <c r="HO2795" s="9" t="e">
        <f t="shared" ca="1" si="262"/>
        <v>#REF!</v>
      </c>
      <c r="HP2795" s="9" t="e">
        <f t="shared" ca="1" si="263"/>
        <v>#REF!</v>
      </c>
      <c r="HQ2795" s="9" t="e">
        <f ca="1">IF($GV2795=0,NA(),($GX2795*Controls!#REF!))</f>
        <v>#REF!</v>
      </c>
    </row>
    <row r="2796" spans="198:225" x14ac:dyDescent="0.25">
      <c r="GP2796" s="9" t="e">
        <f ca="1">INDIRECT(ADDRESS(ROW(),Controls!#REF!+30))</f>
        <v>#REF!</v>
      </c>
      <c r="GQ2796" s="9" t="e">
        <f ca="1">INDIRECT(ADDRESS(ROW(),Controls!#REF!+45))</f>
        <v>#REF!</v>
      </c>
      <c r="GR2796" s="9" t="e">
        <f ca="1">INDIRECT(ADDRESS(ROW(),Controls!#REF!+60))</f>
        <v>#REF!</v>
      </c>
      <c r="GS2796" s="9" t="e">
        <f ca="1">INDIRECT(ADDRESS(ROW(),Controls!#REF!+75))</f>
        <v>#REF!</v>
      </c>
      <c r="GT2796" s="9" t="e">
        <f ca="1">INDIRECT(ADDRESS(ROW(),Controls!#REF!+90))</f>
        <v>#REF!</v>
      </c>
      <c r="GU2796" s="9" t="e">
        <f ca="1">INDIRECT(ADDRESS(ROW(),Controls!#REF!+105))</f>
        <v>#REF!</v>
      </c>
      <c r="GV2796" s="9" t="e">
        <f ca="1">INDIRECT(ADDRESS(ROW(),Controls!#REF!+120))</f>
        <v>#REF!</v>
      </c>
      <c r="GW2796" s="9" t="e">
        <f ca="1">INDIRECT(ADDRESS(ROW(),Controls!#REF!+15))</f>
        <v>#REF!</v>
      </c>
      <c r="GX2796" s="9" t="e">
        <f ca="1">INDIRECT(ADDRESS(ROW(),Controls!#REF!+135))</f>
        <v>#REF!</v>
      </c>
      <c r="HJ2796" s="9" t="e">
        <f t="shared" ca="1" si="258"/>
        <v>#REF!</v>
      </c>
      <c r="HK2796" s="9" t="e">
        <f t="shared" ca="1" si="259"/>
        <v>#REF!</v>
      </c>
      <c r="HL2796" s="9" t="e">
        <f t="shared" ca="1" si="260"/>
        <v>#REF!</v>
      </c>
      <c r="HM2796" s="9" t="e">
        <f t="shared" ca="1" si="261"/>
        <v>#REF!</v>
      </c>
      <c r="HN2796" s="9" t="e">
        <f ca="1">SQRT($GS2796*(1-$GS2796/Controls!$D$15))</f>
        <v>#REF!</v>
      </c>
      <c r="HO2796" s="9" t="e">
        <f t="shared" ca="1" si="262"/>
        <v>#REF!</v>
      </c>
      <c r="HP2796" s="9" t="e">
        <f t="shared" ca="1" si="263"/>
        <v>#REF!</v>
      </c>
      <c r="HQ2796" s="9" t="e">
        <f ca="1">IF($GV2796=0,NA(),($GX2796*Controls!#REF!))</f>
        <v>#REF!</v>
      </c>
    </row>
    <row r="2797" spans="198:225" x14ac:dyDescent="0.25">
      <c r="GP2797" s="9" t="e">
        <f ca="1">INDIRECT(ADDRESS(ROW(),Controls!#REF!+30))</f>
        <v>#REF!</v>
      </c>
      <c r="GQ2797" s="9" t="e">
        <f ca="1">INDIRECT(ADDRESS(ROW(),Controls!#REF!+45))</f>
        <v>#REF!</v>
      </c>
      <c r="GR2797" s="9" t="e">
        <f ca="1">INDIRECT(ADDRESS(ROW(),Controls!#REF!+60))</f>
        <v>#REF!</v>
      </c>
      <c r="GS2797" s="9" t="e">
        <f ca="1">INDIRECT(ADDRESS(ROW(),Controls!#REF!+75))</f>
        <v>#REF!</v>
      </c>
      <c r="GT2797" s="9" t="e">
        <f ca="1">INDIRECT(ADDRESS(ROW(),Controls!#REF!+90))</f>
        <v>#REF!</v>
      </c>
      <c r="GU2797" s="9" t="e">
        <f ca="1">INDIRECT(ADDRESS(ROW(),Controls!#REF!+105))</f>
        <v>#REF!</v>
      </c>
      <c r="GV2797" s="9" t="e">
        <f ca="1">INDIRECT(ADDRESS(ROW(),Controls!#REF!+120))</f>
        <v>#REF!</v>
      </c>
      <c r="GW2797" s="9" t="e">
        <f ca="1">INDIRECT(ADDRESS(ROW(),Controls!#REF!+15))</f>
        <v>#REF!</v>
      </c>
      <c r="GX2797" s="9" t="e">
        <f ca="1">INDIRECT(ADDRESS(ROW(),Controls!#REF!+135))</f>
        <v>#REF!</v>
      </c>
      <c r="HJ2797" s="9" t="e">
        <f t="shared" ca="1" si="258"/>
        <v>#REF!</v>
      </c>
      <c r="HK2797" s="9" t="e">
        <f t="shared" ca="1" si="259"/>
        <v>#REF!</v>
      </c>
      <c r="HL2797" s="9" t="e">
        <f t="shared" ca="1" si="260"/>
        <v>#REF!</v>
      </c>
      <c r="HM2797" s="9" t="e">
        <f t="shared" ca="1" si="261"/>
        <v>#REF!</v>
      </c>
      <c r="HN2797" s="9" t="e">
        <f ca="1">SQRT($GS2797*(1-$GS2797/Controls!$D$15))</f>
        <v>#REF!</v>
      </c>
      <c r="HO2797" s="9" t="e">
        <f t="shared" ca="1" si="262"/>
        <v>#REF!</v>
      </c>
      <c r="HP2797" s="9" t="e">
        <f t="shared" ca="1" si="263"/>
        <v>#REF!</v>
      </c>
      <c r="HQ2797" s="9" t="e">
        <f ca="1">IF($GV2797=0,NA(),($GX2797*Controls!#REF!))</f>
        <v>#REF!</v>
      </c>
    </row>
    <row r="2798" spans="198:225" x14ac:dyDescent="0.25">
      <c r="GP2798" s="9" t="e">
        <f ca="1">INDIRECT(ADDRESS(ROW(),Controls!#REF!+30))</f>
        <v>#REF!</v>
      </c>
      <c r="GQ2798" s="9" t="e">
        <f ca="1">INDIRECT(ADDRESS(ROW(),Controls!#REF!+45))</f>
        <v>#REF!</v>
      </c>
      <c r="GR2798" s="9" t="e">
        <f ca="1">INDIRECT(ADDRESS(ROW(),Controls!#REF!+60))</f>
        <v>#REF!</v>
      </c>
      <c r="GS2798" s="9" t="e">
        <f ca="1">INDIRECT(ADDRESS(ROW(),Controls!#REF!+75))</f>
        <v>#REF!</v>
      </c>
      <c r="GT2798" s="9" t="e">
        <f ca="1">INDIRECT(ADDRESS(ROW(),Controls!#REF!+90))</f>
        <v>#REF!</v>
      </c>
      <c r="GU2798" s="9" t="e">
        <f ca="1">INDIRECT(ADDRESS(ROW(),Controls!#REF!+105))</f>
        <v>#REF!</v>
      </c>
      <c r="GV2798" s="9" t="e">
        <f ca="1">INDIRECT(ADDRESS(ROW(),Controls!#REF!+120))</f>
        <v>#REF!</v>
      </c>
      <c r="GW2798" s="9" t="e">
        <f ca="1">INDIRECT(ADDRESS(ROW(),Controls!#REF!+15))</f>
        <v>#REF!</v>
      </c>
      <c r="GX2798" s="9" t="e">
        <f ca="1">INDIRECT(ADDRESS(ROW(),Controls!#REF!+135))</f>
        <v>#REF!</v>
      </c>
      <c r="HJ2798" s="9" t="e">
        <f t="shared" ca="1" si="258"/>
        <v>#REF!</v>
      </c>
      <c r="HK2798" s="9" t="e">
        <f t="shared" ca="1" si="259"/>
        <v>#REF!</v>
      </c>
      <c r="HL2798" s="9" t="e">
        <f t="shared" ca="1" si="260"/>
        <v>#REF!</v>
      </c>
      <c r="HM2798" s="9" t="e">
        <f t="shared" ca="1" si="261"/>
        <v>#REF!</v>
      </c>
      <c r="HN2798" s="9" t="e">
        <f ca="1">SQRT($GS2798*(1-$GS2798/Controls!$D$15))</f>
        <v>#REF!</v>
      </c>
      <c r="HO2798" s="9" t="e">
        <f t="shared" ca="1" si="262"/>
        <v>#REF!</v>
      </c>
      <c r="HP2798" s="9" t="e">
        <f t="shared" ca="1" si="263"/>
        <v>#REF!</v>
      </c>
      <c r="HQ2798" s="9" t="e">
        <f ca="1">IF($GV2798=0,NA(),($GX2798*Controls!#REF!))</f>
        <v>#REF!</v>
      </c>
    </row>
    <row r="2799" spans="198:225" x14ac:dyDescent="0.25">
      <c r="GP2799" s="9" t="e">
        <f ca="1">INDIRECT(ADDRESS(ROW(),Controls!#REF!+30))</f>
        <v>#REF!</v>
      </c>
      <c r="GQ2799" s="9" t="e">
        <f ca="1">INDIRECT(ADDRESS(ROW(),Controls!#REF!+45))</f>
        <v>#REF!</v>
      </c>
      <c r="GR2799" s="9" t="e">
        <f ca="1">INDIRECT(ADDRESS(ROW(),Controls!#REF!+60))</f>
        <v>#REF!</v>
      </c>
      <c r="GS2799" s="9" t="e">
        <f ca="1">INDIRECT(ADDRESS(ROW(),Controls!#REF!+75))</f>
        <v>#REF!</v>
      </c>
      <c r="GT2799" s="9" t="e">
        <f ca="1">INDIRECT(ADDRESS(ROW(),Controls!#REF!+90))</f>
        <v>#REF!</v>
      </c>
      <c r="GU2799" s="9" t="e">
        <f ca="1">INDIRECT(ADDRESS(ROW(),Controls!#REF!+105))</f>
        <v>#REF!</v>
      </c>
      <c r="GV2799" s="9" t="e">
        <f ca="1">INDIRECT(ADDRESS(ROW(),Controls!#REF!+120))</f>
        <v>#REF!</v>
      </c>
      <c r="GW2799" s="9" t="e">
        <f ca="1">INDIRECT(ADDRESS(ROW(),Controls!#REF!+15))</f>
        <v>#REF!</v>
      </c>
      <c r="GX2799" s="9" t="e">
        <f ca="1">INDIRECT(ADDRESS(ROW(),Controls!#REF!+135))</f>
        <v>#REF!</v>
      </c>
      <c r="HJ2799" s="9" t="e">
        <f t="shared" ca="1" si="258"/>
        <v>#REF!</v>
      </c>
      <c r="HK2799" s="9" t="e">
        <f t="shared" ca="1" si="259"/>
        <v>#REF!</v>
      </c>
      <c r="HL2799" s="9" t="e">
        <f t="shared" ca="1" si="260"/>
        <v>#REF!</v>
      </c>
      <c r="HM2799" s="9" t="e">
        <f t="shared" ca="1" si="261"/>
        <v>#REF!</v>
      </c>
      <c r="HN2799" s="9" t="e">
        <f ca="1">SQRT($GS2799*(1-$GS2799/Controls!$D$15))</f>
        <v>#REF!</v>
      </c>
      <c r="HO2799" s="9" t="e">
        <f t="shared" ca="1" si="262"/>
        <v>#REF!</v>
      </c>
      <c r="HP2799" s="9" t="e">
        <f t="shared" ca="1" si="263"/>
        <v>#REF!</v>
      </c>
      <c r="HQ2799" s="9" t="e">
        <f ca="1">IF($GV2799=0,NA(),($GX2799*Controls!#REF!))</f>
        <v>#REF!</v>
      </c>
    </row>
    <row r="2800" spans="198:225" x14ac:dyDescent="0.25">
      <c r="GP2800" s="9" t="e">
        <f ca="1">INDIRECT(ADDRESS(ROW(),Controls!#REF!+30))</f>
        <v>#REF!</v>
      </c>
      <c r="GQ2800" s="9" t="e">
        <f ca="1">INDIRECT(ADDRESS(ROW(),Controls!#REF!+45))</f>
        <v>#REF!</v>
      </c>
      <c r="GR2800" s="9" t="e">
        <f ca="1">INDIRECT(ADDRESS(ROW(),Controls!#REF!+60))</f>
        <v>#REF!</v>
      </c>
      <c r="GS2800" s="9" t="e">
        <f ca="1">INDIRECT(ADDRESS(ROW(),Controls!#REF!+75))</f>
        <v>#REF!</v>
      </c>
      <c r="GT2800" s="9" t="e">
        <f ca="1">INDIRECT(ADDRESS(ROW(),Controls!#REF!+90))</f>
        <v>#REF!</v>
      </c>
      <c r="GU2800" s="9" t="e">
        <f ca="1">INDIRECT(ADDRESS(ROW(),Controls!#REF!+105))</f>
        <v>#REF!</v>
      </c>
      <c r="GV2800" s="9" t="e">
        <f ca="1">INDIRECT(ADDRESS(ROW(),Controls!#REF!+120))</f>
        <v>#REF!</v>
      </c>
      <c r="GW2800" s="9" t="e">
        <f ca="1">INDIRECT(ADDRESS(ROW(),Controls!#REF!+15))</f>
        <v>#REF!</v>
      </c>
      <c r="GX2800" s="9" t="e">
        <f ca="1">INDIRECT(ADDRESS(ROW(),Controls!#REF!+135))</f>
        <v>#REF!</v>
      </c>
      <c r="HJ2800" s="9" t="e">
        <f t="shared" ca="1" si="258"/>
        <v>#REF!</v>
      </c>
      <c r="HK2800" s="9" t="e">
        <f t="shared" ca="1" si="259"/>
        <v>#REF!</v>
      </c>
      <c r="HL2800" s="9" t="e">
        <f t="shared" ca="1" si="260"/>
        <v>#REF!</v>
      </c>
      <c r="HM2800" s="9" t="e">
        <f t="shared" ca="1" si="261"/>
        <v>#REF!</v>
      </c>
      <c r="HN2800" s="9" t="e">
        <f ca="1">SQRT($GS2800*(1-$GS2800/Controls!$D$15))</f>
        <v>#REF!</v>
      </c>
      <c r="HO2800" s="9" t="e">
        <f t="shared" ca="1" si="262"/>
        <v>#REF!</v>
      </c>
      <c r="HP2800" s="9" t="e">
        <f t="shared" ca="1" si="263"/>
        <v>#REF!</v>
      </c>
      <c r="HQ2800" s="9" t="e">
        <f ca="1">IF($GV2800=0,NA(),($GX2800*Controls!#REF!))</f>
        <v>#REF!</v>
      </c>
    </row>
    <row r="2801" spans="198:225" x14ac:dyDescent="0.25">
      <c r="GP2801" s="9" t="e">
        <f ca="1">INDIRECT(ADDRESS(ROW(),Controls!#REF!+30))</f>
        <v>#REF!</v>
      </c>
      <c r="GQ2801" s="9" t="e">
        <f ca="1">INDIRECT(ADDRESS(ROW(),Controls!#REF!+45))</f>
        <v>#REF!</v>
      </c>
      <c r="GR2801" s="9" t="e">
        <f ca="1">INDIRECT(ADDRESS(ROW(),Controls!#REF!+60))</f>
        <v>#REF!</v>
      </c>
      <c r="GS2801" s="9" t="e">
        <f ca="1">INDIRECT(ADDRESS(ROW(),Controls!#REF!+75))</f>
        <v>#REF!</v>
      </c>
      <c r="GT2801" s="9" t="e">
        <f ca="1">INDIRECT(ADDRESS(ROW(),Controls!#REF!+90))</f>
        <v>#REF!</v>
      </c>
      <c r="GU2801" s="9" t="e">
        <f ca="1">INDIRECT(ADDRESS(ROW(),Controls!#REF!+105))</f>
        <v>#REF!</v>
      </c>
      <c r="GV2801" s="9" t="e">
        <f ca="1">INDIRECT(ADDRESS(ROW(),Controls!#REF!+120))</f>
        <v>#REF!</v>
      </c>
      <c r="GW2801" s="9" t="e">
        <f ca="1">INDIRECT(ADDRESS(ROW(),Controls!#REF!+15))</f>
        <v>#REF!</v>
      </c>
      <c r="GX2801" s="9" t="e">
        <f ca="1">INDIRECT(ADDRESS(ROW(),Controls!#REF!+135))</f>
        <v>#REF!</v>
      </c>
      <c r="HJ2801" s="9" t="e">
        <f t="shared" ca="1" si="258"/>
        <v>#REF!</v>
      </c>
      <c r="HK2801" s="9" t="e">
        <f t="shared" ca="1" si="259"/>
        <v>#REF!</v>
      </c>
      <c r="HL2801" s="9" t="e">
        <f t="shared" ca="1" si="260"/>
        <v>#REF!</v>
      </c>
      <c r="HM2801" s="9" t="e">
        <f t="shared" ca="1" si="261"/>
        <v>#REF!</v>
      </c>
      <c r="HN2801" s="9" t="e">
        <f ca="1">SQRT($GS2801*(1-$GS2801/Controls!$D$15))</f>
        <v>#REF!</v>
      </c>
      <c r="HO2801" s="9" t="e">
        <f t="shared" ca="1" si="262"/>
        <v>#REF!</v>
      </c>
      <c r="HP2801" s="9" t="e">
        <f t="shared" ca="1" si="263"/>
        <v>#REF!</v>
      </c>
      <c r="HQ2801" s="9" t="e">
        <f ca="1">IF($GV2801=0,NA(),($GX2801*Controls!#REF!))</f>
        <v>#REF!</v>
      </c>
    </row>
    <row r="2802" spans="198:225" x14ac:dyDescent="0.25">
      <c r="GP2802" s="9" t="e">
        <f ca="1">INDIRECT(ADDRESS(ROW(),Controls!#REF!+30))</f>
        <v>#REF!</v>
      </c>
      <c r="GQ2802" s="9" t="e">
        <f ca="1">INDIRECT(ADDRESS(ROW(),Controls!#REF!+45))</f>
        <v>#REF!</v>
      </c>
      <c r="GR2802" s="9" t="e">
        <f ca="1">INDIRECT(ADDRESS(ROW(),Controls!#REF!+60))</f>
        <v>#REF!</v>
      </c>
      <c r="GS2802" s="9" t="e">
        <f ca="1">INDIRECT(ADDRESS(ROW(),Controls!#REF!+75))</f>
        <v>#REF!</v>
      </c>
      <c r="GT2802" s="9" t="e">
        <f ca="1">INDIRECT(ADDRESS(ROW(),Controls!#REF!+90))</f>
        <v>#REF!</v>
      </c>
      <c r="GU2802" s="9" t="e">
        <f ca="1">INDIRECT(ADDRESS(ROW(),Controls!#REF!+105))</f>
        <v>#REF!</v>
      </c>
      <c r="GV2802" s="9" t="e">
        <f ca="1">INDIRECT(ADDRESS(ROW(),Controls!#REF!+120))</f>
        <v>#REF!</v>
      </c>
      <c r="GW2802" s="9" t="e">
        <f ca="1">INDIRECT(ADDRESS(ROW(),Controls!#REF!+15))</f>
        <v>#REF!</v>
      </c>
      <c r="GX2802" s="9" t="e">
        <f ca="1">INDIRECT(ADDRESS(ROW(),Controls!#REF!+135))</f>
        <v>#REF!</v>
      </c>
      <c r="HJ2802" s="9" t="e">
        <f t="shared" ca="1" si="258"/>
        <v>#REF!</v>
      </c>
      <c r="HK2802" s="9" t="e">
        <f t="shared" ca="1" si="259"/>
        <v>#REF!</v>
      </c>
      <c r="HL2802" s="9" t="e">
        <f t="shared" ca="1" si="260"/>
        <v>#REF!</v>
      </c>
      <c r="HM2802" s="9" t="e">
        <f t="shared" ca="1" si="261"/>
        <v>#REF!</v>
      </c>
      <c r="HN2802" s="9" t="e">
        <f ca="1">SQRT($GS2802*(1-$GS2802/Controls!$D$15))</f>
        <v>#REF!</v>
      </c>
      <c r="HO2802" s="9" t="e">
        <f t="shared" ca="1" si="262"/>
        <v>#REF!</v>
      </c>
      <c r="HP2802" s="9" t="e">
        <f t="shared" ca="1" si="263"/>
        <v>#REF!</v>
      </c>
      <c r="HQ2802" s="9" t="e">
        <f ca="1">IF($GV2802=0,NA(),($GX2802*Controls!#REF!))</f>
        <v>#REF!</v>
      </c>
    </row>
    <row r="2803" spans="198:225" x14ac:dyDescent="0.25">
      <c r="GP2803" s="9" t="e">
        <f ca="1">INDIRECT(ADDRESS(ROW(),Controls!#REF!+30))</f>
        <v>#REF!</v>
      </c>
      <c r="GQ2803" s="9" t="e">
        <f ca="1">INDIRECT(ADDRESS(ROW(),Controls!#REF!+45))</f>
        <v>#REF!</v>
      </c>
      <c r="GR2803" s="9" t="e">
        <f ca="1">INDIRECT(ADDRESS(ROW(),Controls!#REF!+60))</f>
        <v>#REF!</v>
      </c>
      <c r="GS2803" s="9" t="e">
        <f ca="1">INDIRECT(ADDRESS(ROW(),Controls!#REF!+75))</f>
        <v>#REF!</v>
      </c>
      <c r="GT2803" s="9" t="e">
        <f ca="1">INDIRECT(ADDRESS(ROW(),Controls!#REF!+90))</f>
        <v>#REF!</v>
      </c>
      <c r="GU2803" s="9" t="e">
        <f ca="1">INDIRECT(ADDRESS(ROW(),Controls!#REF!+105))</f>
        <v>#REF!</v>
      </c>
      <c r="GV2803" s="9" t="e">
        <f ca="1">INDIRECT(ADDRESS(ROW(),Controls!#REF!+120))</f>
        <v>#REF!</v>
      </c>
      <c r="GW2803" s="9" t="e">
        <f ca="1">INDIRECT(ADDRESS(ROW(),Controls!#REF!+15))</f>
        <v>#REF!</v>
      </c>
      <c r="GX2803" s="9" t="e">
        <f ca="1">INDIRECT(ADDRESS(ROW(),Controls!#REF!+135))</f>
        <v>#REF!</v>
      </c>
      <c r="HJ2803" s="9" t="e">
        <f t="shared" ca="1" si="258"/>
        <v>#REF!</v>
      </c>
      <c r="HK2803" s="9" t="e">
        <f t="shared" ca="1" si="259"/>
        <v>#REF!</v>
      </c>
      <c r="HL2803" s="9" t="e">
        <f t="shared" ca="1" si="260"/>
        <v>#REF!</v>
      </c>
      <c r="HM2803" s="9" t="e">
        <f t="shared" ca="1" si="261"/>
        <v>#REF!</v>
      </c>
      <c r="HN2803" s="9" t="e">
        <f ca="1">SQRT($GS2803*(1-$GS2803/Controls!$D$15))</f>
        <v>#REF!</v>
      </c>
      <c r="HO2803" s="9" t="e">
        <f t="shared" ca="1" si="262"/>
        <v>#REF!</v>
      </c>
      <c r="HP2803" s="9" t="e">
        <f t="shared" ca="1" si="263"/>
        <v>#REF!</v>
      </c>
      <c r="HQ2803" s="9" t="e">
        <f ca="1">IF($GV2803=0,NA(),($GX2803*Controls!#REF!))</f>
        <v>#REF!</v>
      </c>
    </row>
    <row r="2804" spans="198:225" x14ac:dyDescent="0.25">
      <c r="GP2804" s="9" t="e">
        <f ca="1">INDIRECT(ADDRESS(ROW(),Controls!#REF!+30))</f>
        <v>#REF!</v>
      </c>
      <c r="GQ2804" s="9" t="e">
        <f ca="1">INDIRECT(ADDRESS(ROW(),Controls!#REF!+45))</f>
        <v>#REF!</v>
      </c>
      <c r="GR2804" s="9" t="e">
        <f ca="1">INDIRECT(ADDRESS(ROW(),Controls!#REF!+60))</f>
        <v>#REF!</v>
      </c>
      <c r="GS2804" s="9" t="e">
        <f ca="1">INDIRECT(ADDRESS(ROW(),Controls!#REF!+75))</f>
        <v>#REF!</v>
      </c>
      <c r="GT2804" s="9" t="e">
        <f ca="1">INDIRECT(ADDRESS(ROW(),Controls!#REF!+90))</f>
        <v>#REF!</v>
      </c>
      <c r="GU2804" s="9" t="e">
        <f ca="1">INDIRECT(ADDRESS(ROW(),Controls!#REF!+105))</f>
        <v>#REF!</v>
      </c>
      <c r="GV2804" s="9" t="e">
        <f ca="1">INDIRECT(ADDRESS(ROW(),Controls!#REF!+120))</f>
        <v>#REF!</v>
      </c>
      <c r="GW2804" s="9" t="e">
        <f ca="1">INDIRECT(ADDRESS(ROW(),Controls!#REF!+15))</f>
        <v>#REF!</v>
      </c>
      <c r="GX2804" s="9" t="e">
        <f ca="1">INDIRECT(ADDRESS(ROW(),Controls!#REF!+135))</f>
        <v>#REF!</v>
      </c>
      <c r="HJ2804" s="9" t="e">
        <f t="shared" ca="1" si="258"/>
        <v>#REF!</v>
      </c>
      <c r="HK2804" s="9" t="e">
        <f t="shared" ca="1" si="259"/>
        <v>#REF!</v>
      </c>
      <c r="HL2804" s="9" t="e">
        <f t="shared" ca="1" si="260"/>
        <v>#REF!</v>
      </c>
      <c r="HM2804" s="9" t="e">
        <f t="shared" ca="1" si="261"/>
        <v>#REF!</v>
      </c>
      <c r="HN2804" s="9" t="e">
        <f ca="1">SQRT($GS2804*(1-$GS2804/Controls!$D$15))</f>
        <v>#REF!</v>
      </c>
      <c r="HO2804" s="9" t="e">
        <f t="shared" ca="1" si="262"/>
        <v>#REF!</v>
      </c>
      <c r="HP2804" s="9" t="e">
        <f t="shared" ca="1" si="263"/>
        <v>#REF!</v>
      </c>
      <c r="HQ2804" s="9" t="e">
        <f ca="1">IF($GV2804=0,NA(),($GX2804*Controls!#REF!))</f>
        <v>#REF!</v>
      </c>
    </row>
    <row r="2805" spans="198:225" x14ac:dyDescent="0.25">
      <c r="GP2805" s="9" t="e">
        <f ca="1">INDIRECT(ADDRESS(ROW(),Controls!#REF!+30))</f>
        <v>#REF!</v>
      </c>
      <c r="GQ2805" s="9" t="e">
        <f ca="1">INDIRECT(ADDRESS(ROW(),Controls!#REF!+45))</f>
        <v>#REF!</v>
      </c>
      <c r="GR2805" s="9" t="e">
        <f ca="1">INDIRECT(ADDRESS(ROW(),Controls!#REF!+60))</f>
        <v>#REF!</v>
      </c>
      <c r="GS2805" s="9" t="e">
        <f ca="1">INDIRECT(ADDRESS(ROW(),Controls!#REF!+75))</f>
        <v>#REF!</v>
      </c>
      <c r="GT2805" s="9" t="e">
        <f ca="1">INDIRECT(ADDRESS(ROW(),Controls!#REF!+90))</f>
        <v>#REF!</v>
      </c>
      <c r="GU2805" s="9" t="e">
        <f ca="1">INDIRECT(ADDRESS(ROW(),Controls!#REF!+105))</f>
        <v>#REF!</v>
      </c>
      <c r="GV2805" s="9" t="e">
        <f ca="1">INDIRECT(ADDRESS(ROW(),Controls!#REF!+120))</f>
        <v>#REF!</v>
      </c>
      <c r="GW2805" s="9" t="e">
        <f ca="1">INDIRECT(ADDRESS(ROW(),Controls!#REF!+15))</f>
        <v>#REF!</v>
      </c>
      <c r="GX2805" s="9" t="e">
        <f ca="1">INDIRECT(ADDRESS(ROW(),Controls!#REF!+135))</f>
        <v>#REF!</v>
      </c>
      <c r="HJ2805" s="9" t="e">
        <f t="shared" ca="1" si="258"/>
        <v>#REF!</v>
      </c>
      <c r="HK2805" s="9" t="e">
        <f t="shared" ca="1" si="259"/>
        <v>#REF!</v>
      </c>
      <c r="HL2805" s="9" t="e">
        <f t="shared" ca="1" si="260"/>
        <v>#REF!</v>
      </c>
      <c r="HM2805" s="9" t="e">
        <f t="shared" ca="1" si="261"/>
        <v>#REF!</v>
      </c>
      <c r="HN2805" s="9" t="e">
        <f ca="1">SQRT($GS2805*(1-$GS2805/Controls!$D$15))</f>
        <v>#REF!</v>
      </c>
      <c r="HO2805" s="9" t="e">
        <f t="shared" ca="1" si="262"/>
        <v>#REF!</v>
      </c>
      <c r="HP2805" s="9" t="e">
        <f t="shared" ca="1" si="263"/>
        <v>#REF!</v>
      </c>
      <c r="HQ2805" s="9" t="e">
        <f ca="1">IF($GV2805=0,NA(),($GX2805*Controls!#REF!))</f>
        <v>#REF!</v>
      </c>
    </row>
    <row r="2806" spans="198:225" x14ac:dyDescent="0.25">
      <c r="GP2806" s="9" t="e">
        <f ca="1">INDIRECT(ADDRESS(ROW(),Controls!#REF!+30))</f>
        <v>#REF!</v>
      </c>
      <c r="GQ2806" s="9" t="e">
        <f ca="1">INDIRECT(ADDRESS(ROW(),Controls!#REF!+45))</f>
        <v>#REF!</v>
      </c>
      <c r="GR2806" s="9" t="e">
        <f ca="1">INDIRECT(ADDRESS(ROW(),Controls!#REF!+60))</f>
        <v>#REF!</v>
      </c>
      <c r="GS2806" s="9" t="e">
        <f ca="1">INDIRECT(ADDRESS(ROW(),Controls!#REF!+75))</f>
        <v>#REF!</v>
      </c>
      <c r="GT2806" s="9" t="e">
        <f ca="1">INDIRECT(ADDRESS(ROW(),Controls!#REF!+90))</f>
        <v>#REF!</v>
      </c>
      <c r="GU2806" s="9" t="e">
        <f ca="1">INDIRECT(ADDRESS(ROW(),Controls!#REF!+105))</f>
        <v>#REF!</v>
      </c>
      <c r="GV2806" s="9" t="e">
        <f ca="1">INDIRECT(ADDRESS(ROW(),Controls!#REF!+120))</f>
        <v>#REF!</v>
      </c>
      <c r="GW2806" s="9" t="e">
        <f ca="1">INDIRECT(ADDRESS(ROW(),Controls!#REF!+15))</f>
        <v>#REF!</v>
      </c>
      <c r="GX2806" s="9" t="e">
        <f ca="1">INDIRECT(ADDRESS(ROW(),Controls!#REF!+135))</f>
        <v>#REF!</v>
      </c>
      <c r="HJ2806" s="9" t="e">
        <f t="shared" ca="1" si="258"/>
        <v>#REF!</v>
      </c>
      <c r="HK2806" s="9" t="e">
        <f t="shared" ca="1" si="259"/>
        <v>#REF!</v>
      </c>
      <c r="HL2806" s="9" t="e">
        <f t="shared" ca="1" si="260"/>
        <v>#REF!</v>
      </c>
      <c r="HM2806" s="9" t="e">
        <f t="shared" ca="1" si="261"/>
        <v>#REF!</v>
      </c>
      <c r="HN2806" s="9" t="e">
        <f ca="1">SQRT($GS2806*(1-$GS2806/Controls!$D$15))</f>
        <v>#REF!</v>
      </c>
      <c r="HO2806" s="9" t="e">
        <f t="shared" ca="1" si="262"/>
        <v>#REF!</v>
      </c>
      <c r="HP2806" s="9" t="e">
        <f t="shared" ca="1" si="263"/>
        <v>#REF!</v>
      </c>
      <c r="HQ2806" s="9" t="e">
        <f ca="1">IF($GV2806=0,NA(),($GX2806*Controls!#REF!))</f>
        <v>#REF!</v>
      </c>
    </row>
    <row r="2807" spans="198:225" x14ac:dyDescent="0.25">
      <c r="GP2807" s="9" t="e">
        <f ca="1">INDIRECT(ADDRESS(ROW(),Controls!#REF!+30))</f>
        <v>#REF!</v>
      </c>
      <c r="GQ2807" s="9" t="e">
        <f ca="1">INDIRECT(ADDRESS(ROW(),Controls!#REF!+45))</f>
        <v>#REF!</v>
      </c>
      <c r="GR2807" s="9" t="e">
        <f ca="1">INDIRECT(ADDRESS(ROW(),Controls!#REF!+60))</f>
        <v>#REF!</v>
      </c>
      <c r="GS2807" s="9" t="e">
        <f ca="1">INDIRECT(ADDRESS(ROW(),Controls!#REF!+75))</f>
        <v>#REF!</v>
      </c>
      <c r="GT2807" s="9" t="e">
        <f ca="1">INDIRECT(ADDRESS(ROW(),Controls!#REF!+90))</f>
        <v>#REF!</v>
      </c>
      <c r="GU2807" s="9" t="e">
        <f ca="1">INDIRECT(ADDRESS(ROW(),Controls!#REF!+105))</f>
        <v>#REF!</v>
      </c>
      <c r="GV2807" s="9" t="e">
        <f ca="1">INDIRECT(ADDRESS(ROW(),Controls!#REF!+120))</f>
        <v>#REF!</v>
      </c>
      <c r="GW2807" s="9" t="e">
        <f ca="1">INDIRECT(ADDRESS(ROW(),Controls!#REF!+15))</f>
        <v>#REF!</v>
      </c>
      <c r="GX2807" s="9" t="e">
        <f ca="1">INDIRECT(ADDRESS(ROW(),Controls!#REF!+135))</f>
        <v>#REF!</v>
      </c>
      <c r="HJ2807" s="9" t="e">
        <f t="shared" ca="1" si="258"/>
        <v>#REF!</v>
      </c>
      <c r="HK2807" s="9" t="e">
        <f t="shared" ca="1" si="259"/>
        <v>#REF!</v>
      </c>
      <c r="HL2807" s="9" t="e">
        <f t="shared" ca="1" si="260"/>
        <v>#REF!</v>
      </c>
      <c r="HM2807" s="9" t="e">
        <f t="shared" ca="1" si="261"/>
        <v>#REF!</v>
      </c>
      <c r="HN2807" s="9" t="e">
        <f ca="1">SQRT($GS2807*(1-$GS2807/Controls!$D$15))</f>
        <v>#REF!</v>
      </c>
      <c r="HO2807" s="9" t="e">
        <f t="shared" ca="1" si="262"/>
        <v>#REF!</v>
      </c>
      <c r="HP2807" s="9" t="e">
        <f t="shared" ca="1" si="263"/>
        <v>#REF!</v>
      </c>
      <c r="HQ2807" s="9" t="e">
        <f ca="1">IF($GV2807=0,NA(),($GX2807*Controls!#REF!))</f>
        <v>#REF!</v>
      </c>
    </row>
    <row r="2808" spans="198:225" x14ac:dyDescent="0.25">
      <c r="GP2808" s="9" t="e">
        <f ca="1">INDIRECT(ADDRESS(ROW(),Controls!#REF!+30))</f>
        <v>#REF!</v>
      </c>
      <c r="GQ2808" s="9" t="e">
        <f ca="1">INDIRECT(ADDRESS(ROW(),Controls!#REF!+45))</f>
        <v>#REF!</v>
      </c>
      <c r="GR2808" s="9" t="e">
        <f ca="1">INDIRECT(ADDRESS(ROW(),Controls!#REF!+60))</f>
        <v>#REF!</v>
      </c>
      <c r="GS2808" s="9" t="e">
        <f ca="1">INDIRECT(ADDRESS(ROW(),Controls!#REF!+75))</f>
        <v>#REF!</v>
      </c>
      <c r="GT2808" s="9" t="e">
        <f ca="1">INDIRECT(ADDRESS(ROW(),Controls!#REF!+90))</f>
        <v>#REF!</v>
      </c>
      <c r="GU2808" s="9" t="e">
        <f ca="1">INDIRECT(ADDRESS(ROW(),Controls!#REF!+105))</f>
        <v>#REF!</v>
      </c>
      <c r="GV2808" s="9" t="e">
        <f ca="1">INDIRECT(ADDRESS(ROW(),Controls!#REF!+120))</f>
        <v>#REF!</v>
      </c>
      <c r="GW2808" s="9" t="e">
        <f ca="1">INDIRECT(ADDRESS(ROW(),Controls!#REF!+15))</f>
        <v>#REF!</v>
      </c>
      <c r="GX2808" s="9" t="e">
        <f ca="1">INDIRECT(ADDRESS(ROW(),Controls!#REF!+135))</f>
        <v>#REF!</v>
      </c>
      <c r="HJ2808" s="9" t="e">
        <f t="shared" ca="1" si="258"/>
        <v>#REF!</v>
      </c>
      <c r="HK2808" s="9" t="e">
        <f t="shared" ca="1" si="259"/>
        <v>#REF!</v>
      </c>
      <c r="HL2808" s="9" t="e">
        <f t="shared" ca="1" si="260"/>
        <v>#REF!</v>
      </c>
      <c r="HM2808" s="9" t="e">
        <f t="shared" ca="1" si="261"/>
        <v>#REF!</v>
      </c>
      <c r="HN2808" s="9" t="e">
        <f ca="1">SQRT($GS2808*(1-$GS2808/Controls!$D$15))</f>
        <v>#REF!</v>
      </c>
      <c r="HO2808" s="9" t="e">
        <f t="shared" ca="1" si="262"/>
        <v>#REF!</v>
      </c>
      <c r="HP2808" s="9" t="e">
        <f t="shared" ca="1" si="263"/>
        <v>#REF!</v>
      </c>
      <c r="HQ2808" s="9" t="e">
        <f ca="1">IF($GV2808=0,NA(),($GX2808*Controls!#REF!))</f>
        <v>#REF!</v>
      </c>
    </row>
    <row r="2809" spans="198:225" x14ac:dyDescent="0.25">
      <c r="GP2809" s="9" t="e">
        <f ca="1">INDIRECT(ADDRESS(ROW(),Controls!#REF!+30))</f>
        <v>#REF!</v>
      </c>
      <c r="GQ2809" s="9" t="e">
        <f ca="1">INDIRECT(ADDRESS(ROW(),Controls!#REF!+45))</f>
        <v>#REF!</v>
      </c>
      <c r="GR2809" s="9" t="e">
        <f ca="1">INDIRECT(ADDRESS(ROW(),Controls!#REF!+60))</f>
        <v>#REF!</v>
      </c>
      <c r="GS2809" s="9" t="e">
        <f ca="1">INDIRECT(ADDRESS(ROW(),Controls!#REF!+75))</f>
        <v>#REF!</v>
      </c>
      <c r="GT2809" s="9" t="e">
        <f ca="1">INDIRECT(ADDRESS(ROW(),Controls!#REF!+90))</f>
        <v>#REF!</v>
      </c>
      <c r="GU2809" s="9" t="e">
        <f ca="1">INDIRECT(ADDRESS(ROW(),Controls!#REF!+105))</f>
        <v>#REF!</v>
      </c>
      <c r="GV2809" s="9" t="e">
        <f ca="1">INDIRECT(ADDRESS(ROW(),Controls!#REF!+120))</f>
        <v>#REF!</v>
      </c>
      <c r="GW2809" s="9" t="e">
        <f ca="1">INDIRECT(ADDRESS(ROW(),Controls!#REF!+15))</f>
        <v>#REF!</v>
      </c>
      <c r="GX2809" s="9" t="e">
        <f ca="1">INDIRECT(ADDRESS(ROW(),Controls!#REF!+135))</f>
        <v>#REF!</v>
      </c>
      <c r="HJ2809" s="9" t="e">
        <f t="shared" ca="1" si="258"/>
        <v>#REF!</v>
      </c>
      <c r="HK2809" s="9" t="e">
        <f t="shared" ca="1" si="259"/>
        <v>#REF!</v>
      </c>
      <c r="HL2809" s="9" t="e">
        <f t="shared" ca="1" si="260"/>
        <v>#REF!</v>
      </c>
      <c r="HM2809" s="9" t="e">
        <f t="shared" ca="1" si="261"/>
        <v>#REF!</v>
      </c>
      <c r="HN2809" s="9" t="e">
        <f ca="1">SQRT($GS2809*(1-$GS2809/Controls!$D$15))</f>
        <v>#REF!</v>
      </c>
      <c r="HO2809" s="9" t="e">
        <f t="shared" ca="1" si="262"/>
        <v>#REF!</v>
      </c>
      <c r="HP2809" s="9" t="e">
        <f t="shared" ca="1" si="263"/>
        <v>#REF!</v>
      </c>
      <c r="HQ2809" s="9" t="e">
        <f ca="1">IF($GV2809=0,NA(),($GX2809*Controls!#REF!))</f>
        <v>#REF!</v>
      </c>
    </row>
    <row r="2810" spans="198:225" x14ac:dyDescent="0.25">
      <c r="GP2810" s="9" t="e">
        <f ca="1">INDIRECT(ADDRESS(ROW(),Controls!#REF!+30))</f>
        <v>#REF!</v>
      </c>
      <c r="GQ2810" s="9" t="e">
        <f ca="1">INDIRECT(ADDRESS(ROW(),Controls!#REF!+45))</f>
        <v>#REF!</v>
      </c>
      <c r="GR2810" s="9" t="e">
        <f ca="1">INDIRECT(ADDRESS(ROW(),Controls!#REF!+60))</f>
        <v>#REF!</v>
      </c>
      <c r="GS2810" s="9" t="e">
        <f ca="1">INDIRECT(ADDRESS(ROW(),Controls!#REF!+75))</f>
        <v>#REF!</v>
      </c>
      <c r="GT2810" s="9" t="e">
        <f ca="1">INDIRECT(ADDRESS(ROW(),Controls!#REF!+90))</f>
        <v>#REF!</v>
      </c>
      <c r="GU2810" s="9" t="e">
        <f ca="1">INDIRECT(ADDRESS(ROW(),Controls!#REF!+105))</f>
        <v>#REF!</v>
      </c>
      <c r="GV2810" s="9" t="e">
        <f ca="1">INDIRECT(ADDRESS(ROW(),Controls!#REF!+120))</f>
        <v>#REF!</v>
      </c>
      <c r="GW2810" s="9" t="e">
        <f ca="1">INDIRECT(ADDRESS(ROW(),Controls!#REF!+15))</f>
        <v>#REF!</v>
      </c>
      <c r="GX2810" s="9" t="e">
        <f ca="1">INDIRECT(ADDRESS(ROW(),Controls!#REF!+135))</f>
        <v>#REF!</v>
      </c>
      <c r="HJ2810" s="9" t="e">
        <f t="shared" ca="1" si="258"/>
        <v>#REF!</v>
      </c>
      <c r="HK2810" s="9" t="e">
        <f t="shared" ca="1" si="259"/>
        <v>#REF!</v>
      </c>
      <c r="HL2810" s="9" t="e">
        <f t="shared" ca="1" si="260"/>
        <v>#REF!</v>
      </c>
      <c r="HM2810" s="9" t="e">
        <f t="shared" ca="1" si="261"/>
        <v>#REF!</v>
      </c>
      <c r="HN2810" s="9" t="e">
        <f ca="1">SQRT($GS2810*(1-$GS2810/Controls!$D$15))</f>
        <v>#REF!</v>
      </c>
      <c r="HO2810" s="9" t="e">
        <f t="shared" ca="1" si="262"/>
        <v>#REF!</v>
      </c>
      <c r="HP2810" s="9" t="e">
        <f t="shared" ca="1" si="263"/>
        <v>#REF!</v>
      </c>
      <c r="HQ2810" s="9" t="e">
        <f ca="1">IF($GV2810=0,NA(),($GX2810*Controls!#REF!))</f>
        <v>#REF!</v>
      </c>
    </row>
    <row r="2811" spans="198:225" x14ac:dyDescent="0.25">
      <c r="GP2811" s="9" t="e">
        <f ca="1">INDIRECT(ADDRESS(ROW(),Controls!#REF!+30))</f>
        <v>#REF!</v>
      </c>
      <c r="GQ2811" s="9" t="e">
        <f ca="1">INDIRECT(ADDRESS(ROW(),Controls!#REF!+45))</f>
        <v>#REF!</v>
      </c>
      <c r="GR2811" s="9" t="e">
        <f ca="1">INDIRECT(ADDRESS(ROW(),Controls!#REF!+60))</f>
        <v>#REF!</v>
      </c>
      <c r="GS2811" s="9" t="e">
        <f ca="1">INDIRECT(ADDRESS(ROW(),Controls!#REF!+75))</f>
        <v>#REF!</v>
      </c>
      <c r="GT2811" s="9" t="e">
        <f ca="1">INDIRECT(ADDRESS(ROW(),Controls!#REF!+90))</f>
        <v>#REF!</v>
      </c>
      <c r="GU2811" s="9" t="e">
        <f ca="1">INDIRECT(ADDRESS(ROW(),Controls!#REF!+105))</f>
        <v>#REF!</v>
      </c>
      <c r="GV2811" s="9" t="e">
        <f ca="1">INDIRECT(ADDRESS(ROW(),Controls!#REF!+120))</f>
        <v>#REF!</v>
      </c>
      <c r="GW2811" s="9" t="e">
        <f ca="1">INDIRECT(ADDRESS(ROW(),Controls!#REF!+15))</f>
        <v>#REF!</v>
      </c>
      <c r="GX2811" s="9" t="e">
        <f ca="1">INDIRECT(ADDRESS(ROW(),Controls!#REF!+135))</f>
        <v>#REF!</v>
      </c>
      <c r="HJ2811" s="9" t="e">
        <f t="shared" ca="1" si="258"/>
        <v>#REF!</v>
      </c>
      <c r="HK2811" s="9" t="e">
        <f t="shared" ca="1" si="259"/>
        <v>#REF!</v>
      </c>
      <c r="HL2811" s="9" t="e">
        <f t="shared" ca="1" si="260"/>
        <v>#REF!</v>
      </c>
      <c r="HM2811" s="9" t="e">
        <f t="shared" ca="1" si="261"/>
        <v>#REF!</v>
      </c>
      <c r="HN2811" s="9" t="e">
        <f ca="1">SQRT($GS2811*(1-$GS2811/Controls!$D$15))</f>
        <v>#REF!</v>
      </c>
      <c r="HO2811" s="9" t="e">
        <f t="shared" ca="1" si="262"/>
        <v>#REF!</v>
      </c>
      <c r="HP2811" s="9" t="e">
        <f t="shared" ca="1" si="263"/>
        <v>#REF!</v>
      </c>
      <c r="HQ2811" s="9" t="e">
        <f ca="1">IF($GV2811=0,NA(),($GX2811*Controls!#REF!))</f>
        <v>#REF!</v>
      </c>
    </row>
    <row r="2812" spans="198:225" x14ac:dyDescent="0.25">
      <c r="GP2812" s="9" t="e">
        <f ca="1">INDIRECT(ADDRESS(ROW(),Controls!#REF!+30))</f>
        <v>#REF!</v>
      </c>
      <c r="GQ2812" s="9" t="e">
        <f ca="1">INDIRECT(ADDRESS(ROW(),Controls!#REF!+45))</f>
        <v>#REF!</v>
      </c>
      <c r="GR2812" s="9" t="e">
        <f ca="1">INDIRECT(ADDRESS(ROW(),Controls!#REF!+60))</f>
        <v>#REF!</v>
      </c>
      <c r="GS2812" s="9" t="e">
        <f ca="1">INDIRECT(ADDRESS(ROW(),Controls!#REF!+75))</f>
        <v>#REF!</v>
      </c>
      <c r="GT2812" s="9" t="e">
        <f ca="1">INDIRECT(ADDRESS(ROW(),Controls!#REF!+90))</f>
        <v>#REF!</v>
      </c>
      <c r="GU2812" s="9" t="e">
        <f ca="1">INDIRECT(ADDRESS(ROW(),Controls!#REF!+105))</f>
        <v>#REF!</v>
      </c>
      <c r="GV2812" s="9" t="e">
        <f ca="1">INDIRECT(ADDRESS(ROW(),Controls!#REF!+120))</f>
        <v>#REF!</v>
      </c>
      <c r="GW2812" s="9" t="e">
        <f ca="1">INDIRECT(ADDRESS(ROW(),Controls!#REF!+15))</f>
        <v>#REF!</v>
      </c>
      <c r="GX2812" s="9" t="e">
        <f ca="1">INDIRECT(ADDRESS(ROW(),Controls!#REF!+135))</f>
        <v>#REF!</v>
      </c>
      <c r="HJ2812" s="9" t="e">
        <f t="shared" ca="1" si="258"/>
        <v>#REF!</v>
      </c>
      <c r="HK2812" s="9" t="e">
        <f t="shared" ca="1" si="259"/>
        <v>#REF!</v>
      </c>
      <c r="HL2812" s="9" t="e">
        <f t="shared" ca="1" si="260"/>
        <v>#REF!</v>
      </c>
      <c r="HM2812" s="9" t="e">
        <f t="shared" ca="1" si="261"/>
        <v>#REF!</v>
      </c>
      <c r="HN2812" s="9" t="e">
        <f ca="1">SQRT($GS2812*(1-$GS2812/Controls!$D$15))</f>
        <v>#REF!</v>
      </c>
      <c r="HO2812" s="9" t="e">
        <f t="shared" ca="1" si="262"/>
        <v>#REF!</v>
      </c>
      <c r="HP2812" s="9" t="e">
        <f t="shared" ca="1" si="263"/>
        <v>#REF!</v>
      </c>
      <c r="HQ2812" s="9" t="e">
        <f ca="1">IF($GV2812=0,NA(),($GX2812*Controls!#REF!))</f>
        <v>#REF!</v>
      </c>
    </row>
    <row r="2813" spans="198:225" x14ac:dyDescent="0.25">
      <c r="GP2813" s="9" t="e">
        <f ca="1">INDIRECT(ADDRESS(ROW(),Controls!#REF!+30))</f>
        <v>#REF!</v>
      </c>
      <c r="GQ2813" s="9" t="e">
        <f ca="1">INDIRECT(ADDRESS(ROW(),Controls!#REF!+45))</f>
        <v>#REF!</v>
      </c>
      <c r="GR2813" s="9" t="e">
        <f ca="1">INDIRECT(ADDRESS(ROW(),Controls!#REF!+60))</f>
        <v>#REF!</v>
      </c>
      <c r="GS2813" s="9" t="e">
        <f ca="1">INDIRECT(ADDRESS(ROW(),Controls!#REF!+75))</f>
        <v>#REF!</v>
      </c>
      <c r="GT2813" s="9" t="e">
        <f ca="1">INDIRECT(ADDRESS(ROW(),Controls!#REF!+90))</f>
        <v>#REF!</v>
      </c>
      <c r="GU2813" s="9" t="e">
        <f ca="1">INDIRECT(ADDRESS(ROW(),Controls!#REF!+105))</f>
        <v>#REF!</v>
      </c>
      <c r="GV2813" s="9" t="e">
        <f ca="1">INDIRECT(ADDRESS(ROW(),Controls!#REF!+120))</f>
        <v>#REF!</v>
      </c>
      <c r="GW2813" s="9" t="e">
        <f ca="1">INDIRECT(ADDRESS(ROW(),Controls!#REF!+15))</f>
        <v>#REF!</v>
      </c>
      <c r="GX2813" s="9" t="e">
        <f ca="1">INDIRECT(ADDRESS(ROW(),Controls!#REF!+135))</f>
        <v>#REF!</v>
      </c>
      <c r="HJ2813" s="9" t="e">
        <f t="shared" ca="1" si="258"/>
        <v>#REF!</v>
      </c>
      <c r="HK2813" s="9" t="e">
        <f t="shared" ca="1" si="259"/>
        <v>#REF!</v>
      </c>
      <c r="HL2813" s="9" t="e">
        <f t="shared" ca="1" si="260"/>
        <v>#REF!</v>
      </c>
      <c r="HM2813" s="9" t="e">
        <f t="shared" ca="1" si="261"/>
        <v>#REF!</v>
      </c>
      <c r="HN2813" s="9" t="e">
        <f ca="1">SQRT($GS2813*(1-$GS2813/Controls!$D$15))</f>
        <v>#REF!</v>
      </c>
      <c r="HO2813" s="9" t="e">
        <f t="shared" ca="1" si="262"/>
        <v>#REF!</v>
      </c>
      <c r="HP2813" s="9" t="e">
        <f t="shared" ca="1" si="263"/>
        <v>#REF!</v>
      </c>
      <c r="HQ2813" s="9" t="e">
        <f ca="1">IF($GV2813=0,NA(),($GX2813*Controls!#REF!))</f>
        <v>#REF!</v>
      </c>
    </row>
    <row r="2814" spans="198:225" x14ac:dyDescent="0.25">
      <c r="GP2814" s="9" t="e">
        <f ca="1">INDIRECT(ADDRESS(ROW(),Controls!#REF!+30))</f>
        <v>#REF!</v>
      </c>
      <c r="GQ2814" s="9" t="e">
        <f ca="1">INDIRECT(ADDRESS(ROW(),Controls!#REF!+45))</f>
        <v>#REF!</v>
      </c>
      <c r="GR2814" s="9" t="e">
        <f ca="1">INDIRECT(ADDRESS(ROW(),Controls!#REF!+60))</f>
        <v>#REF!</v>
      </c>
      <c r="GS2814" s="9" t="e">
        <f ca="1">INDIRECT(ADDRESS(ROW(),Controls!#REF!+75))</f>
        <v>#REF!</v>
      </c>
      <c r="GT2814" s="9" t="e">
        <f ca="1">INDIRECT(ADDRESS(ROW(),Controls!#REF!+90))</f>
        <v>#REF!</v>
      </c>
      <c r="GU2814" s="9" t="e">
        <f ca="1">INDIRECT(ADDRESS(ROW(),Controls!#REF!+105))</f>
        <v>#REF!</v>
      </c>
      <c r="GV2814" s="9" t="e">
        <f ca="1">INDIRECT(ADDRESS(ROW(),Controls!#REF!+120))</f>
        <v>#REF!</v>
      </c>
      <c r="GW2814" s="9" t="e">
        <f ca="1">INDIRECT(ADDRESS(ROW(),Controls!#REF!+15))</f>
        <v>#REF!</v>
      </c>
      <c r="GX2814" s="9" t="e">
        <f ca="1">INDIRECT(ADDRESS(ROW(),Controls!#REF!+135))</f>
        <v>#REF!</v>
      </c>
      <c r="HJ2814" s="9" t="e">
        <f t="shared" ca="1" si="258"/>
        <v>#REF!</v>
      </c>
      <c r="HK2814" s="9" t="e">
        <f t="shared" ca="1" si="259"/>
        <v>#REF!</v>
      </c>
      <c r="HL2814" s="9" t="e">
        <f t="shared" ca="1" si="260"/>
        <v>#REF!</v>
      </c>
      <c r="HM2814" s="9" t="e">
        <f t="shared" ca="1" si="261"/>
        <v>#REF!</v>
      </c>
      <c r="HN2814" s="9" t="e">
        <f ca="1">SQRT($GS2814*(1-$GS2814/Controls!$D$15))</f>
        <v>#REF!</v>
      </c>
      <c r="HO2814" s="9" t="e">
        <f t="shared" ca="1" si="262"/>
        <v>#REF!</v>
      </c>
      <c r="HP2814" s="9" t="e">
        <f t="shared" ca="1" si="263"/>
        <v>#REF!</v>
      </c>
      <c r="HQ2814" s="9" t="e">
        <f ca="1">IF($GV2814=0,NA(),($GX2814*Controls!#REF!))</f>
        <v>#REF!</v>
      </c>
    </row>
    <row r="2815" spans="198:225" x14ac:dyDescent="0.25">
      <c r="GP2815" s="9" t="e">
        <f ca="1">INDIRECT(ADDRESS(ROW(),Controls!#REF!+30))</f>
        <v>#REF!</v>
      </c>
      <c r="GQ2815" s="9" t="e">
        <f ca="1">INDIRECT(ADDRESS(ROW(),Controls!#REF!+45))</f>
        <v>#REF!</v>
      </c>
      <c r="GR2815" s="9" t="e">
        <f ca="1">INDIRECT(ADDRESS(ROW(),Controls!#REF!+60))</f>
        <v>#REF!</v>
      </c>
      <c r="GS2815" s="9" t="e">
        <f ca="1">INDIRECT(ADDRESS(ROW(),Controls!#REF!+75))</f>
        <v>#REF!</v>
      </c>
      <c r="GT2815" s="9" t="e">
        <f ca="1">INDIRECT(ADDRESS(ROW(),Controls!#REF!+90))</f>
        <v>#REF!</v>
      </c>
      <c r="GU2815" s="9" t="e">
        <f ca="1">INDIRECT(ADDRESS(ROW(),Controls!#REF!+105))</f>
        <v>#REF!</v>
      </c>
      <c r="GV2815" s="9" t="e">
        <f ca="1">INDIRECT(ADDRESS(ROW(),Controls!#REF!+120))</f>
        <v>#REF!</v>
      </c>
      <c r="GW2815" s="9" t="e">
        <f ca="1">INDIRECT(ADDRESS(ROW(),Controls!#REF!+15))</f>
        <v>#REF!</v>
      </c>
      <c r="GX2815" s="9" t="e">
        <f ca="1">INDIRECT(ADDRESS(ROW(),Controls!#REF!+135))</f>
        <v>#REF!</v>
      </c>
      <c r="HJ2815" s="9" t="e">
        <f t="shared" ca="1" si="258"/>
        <v>#REF!</v>
      </c>
      <c r="HK2815" s="9" t="e">
        <f t="shared" ca="1" si="259"/>
        <v>#REF!</v>
      </c>
      <c r="HL2815" s="9" t="e">
        <f t="shared" ca="1" si="260"/>
        <v>#REF!</v>
      </c>
      <c r="HM2815" s="9" t="e">
        <f t="shared" ca="1" si="261"/>
        <v>#REF!</v>
      </c>
      <c r="HN2815" s="9" t="e">
        <f ca="1">SQRT($GS2815*(1-$GS2815/Controls!$D$15))</f>
        <v>#REF!</v>
      </c>
      <c r="HO2815" s="9" t="e">
        <f t="shared" ca="1" si="262"/>
        <v>#REF!</v>
      </c>
      <c r="HP2815" s="9" t="e">
        <f t="shared" ca="1" si="263"/>
        <v>#REF!</v>
      </c>
      <c r="HQ2815" s="9" t="e">
        <f ca="1">IF($GV2815=0,NA(),($GX2815*Controls!#REF!))</f>
        <v>#REF!</v>
      </c>
    </row>
    <row r="2816" spans="198:225" x14ac:dyDescent="0.25">
      <c r="GP2816" s="9" t="e">
        <f ca="1">INDIRECT(ADDRESS(ROW(),Controls!#REF!+30))</f>
        <v>#REF!</v>
      </c>
      <c r="GQ2816" s="9" t="e">
        <f ca="1">INDIRECT(ADDRESS(ROW(),Controls!#REF!+45))</f>
        <v>#REF!</v>
      </c>
      <c r="GR2816" s="9" t="e">
        <f ca="1">INDIRECT(ADDRESS(ROW(),Controls!#REF!+60))</f>
        <v>#REF!</v>
      </c>
      <c r="GS2816" s="9" t="e">
        <f ca="1">INDIRECT(ADDRESS(ROW(),Controls!#REF!+75))</f>
        <v>#REF!</v>
      </c>
      <c r="GT2816" s="9" t="e">
        <f ca="1">INDIRECT(ADDRESS(ROW(),Controls!#REF!+90))</f>
        <v>#REF!</v>
      </c>
      <c r="GU2816" s="9" t="e">
        <f ca="1">INDIRECT(ADDRESS(ROW(),Controls!#REF!+105))</f>
        <v>#REF!</v>
      </c>
      <c r="GV2816" s="9" t="e">
        <f ca="1">INDIRECT(ADDRESS(ROW(),Controls!#REF!+120))</f>
        <v>#REF!</v>
      </c>
      <c r="GW2816" s="9" t="e">
        <f ca="1">INDIRECT(ADDRESS(ROW(),Controls!#REF!+15))</f>
        <v>#REF!</v>
      </c>
      <c r="GX2816" s="9" t="e">
        <f ca="1">INDIRECT(ADDRESS(ROW(),Controls!#REF!+135))</f>
        <v>#REF!</v>
      </c>
      <c r="HJ2816" s="9" t="e">
        <f t="shared" ca="1" si="258"/>
        <v>#REF!</v>
      </c>
      <c r="HK2816" s="9" t="e">
        <f t="shared" ca="1" si="259"/>
        <v>#REF!</v>
      </c>
      <c r="HL2816" s="9" t="e">
        <f t="shared" ca="1" si="260"/>
        <v>#REF!</v>
      </c>
      <c r="HM2816" s="9" t="e">
        <f t="shared" ca="1" si="261"/>
        <v>#REF!</v>
      </c>
      <c r="HN2816" s="9" t="e">
        <f ca="1">SQRT($GS2816*(1-$GS2816/Controls!$D$15))</f>
        <v>#REF!</v>
      </c>
      <c r="HO2816" s="9" t="e">
        <f t="shared" ca="1" si="262"/>
        <v>#REF!</v>
      </c>
      <c r="HP2816" s="9" t="e">
        <f t="shared" ca="1" si="263"/>
        <v>#REF!</v>
      </c>
      <c r="HQ2816" s="9" t="e">
        <f ca="1">IF($GV2816=0,NA(),($GX2816*Controls!#REF!))</f>
        <v>#REF!</v>
      </c>
    </row>
    <row r="2817" spans="198:225" x14ac:dyDescent="0.25">
      <c r="GP2817" s="9" t="e">
        <f ca="1">INDIRECT(ADDRESS(ROW(),Controls!#REF!+30))</f>
        <v>#REF!</v>
      </c>
      <c r="GQ2817" s="9" t="e">
        <f ca="1">INDIRECT(ADDRESS(ROW(),Controls!#REF!+45))</f>
        <v>#REF!</v>
      </c>
      <c r="GR2817" s="9" t="e">
        <f ca="1">INDIRECT(ADDRESS(ROW(),Controls!#REF!+60))</f>
        <v>#REF!</v>
      </c>
      <c r="GS2817" s="9" t="e">
        <f ca="1">INDIRECT(ADDRESS(ROW(),Controls!#REF!+75))</f>
        <v>#REF!</v>
      </c>
      <c r="GT2817" s="9" t="e">
        <f ca="1">INDIRECT(ADDRESS(ROW(),Controls!#REF!+90))</f>
        <v>#REF!</v>
      </c>
      <c r="GU2817" s="9" t="e">
        <f ca="1">INDIRECT(ADDRESS(ROW(),Controls!#REF!+105))</f>
        <v>#REF!</v>
      </c>
      <c r="GV2817" s="9" t="e">
        <f ca="1">INDIRECT(ADDRESS(ROW(),Controls!#REF!+120))</f>
        <v>#REF!</v>
      </c>
      <c r="GW2817" s="9" t="e">
        <f ca="1">INDIRECT(ADDRESS(ROW(),Controls!#REF!+15))</f>
        <v>#REF!</v>
      </c>
      <c r="GX2817" s="9" t="e">
        <f ca="1">INDIRECT(ADDRESS(ROW(),Controls!#REF!+135))</f>
        <v>#REF!</v>
      </c>
      <c r="HJ2817" s="9" t="e">
        <f t="shared" ref="HJ2817:HJ2880" ca="1" si="264">IF($GV2817=0,NA(),MAX($GP2817,0.01)/$GQ2817)</f>
        <v>#REF!</v>
      </c>
      <c r="HK2817" s="9" t="e">
        <f t="shared" ref="HK2817:HK2880" ca="1" si="265">IF($GV2817=0,NA(),($GP2817-$GQ2817)/$GV2817)</f>
        <v>#REF!</v>
      </c>
      <c r="HL2817" s="9" t="e">
        <f t="shared" ref="HL2817:HL2880" ca="1" si="266">IF($GV2817=0,NA(),MAX($GU2817/$GT2817,0.01))</f>
        <v>#REF!</v>
      </c>
      <c r="HM2817" s="9" t="e">
        <f t="shared" ref="HM2817:HM2880" ca="1" si="267">IF($GV2817=0,NA(),($GU2817-$GT2817)/$GV2817)</f>
        <v>#REF!</v>
      </c>
      <c r="HN2817" s="9" t="e">
        <f ca="1">SQRT($GS2817*(1-$GS2817/Controls!$D$15))</f>
        <v>#REF!</v>
      </c>
      <c r="HO2817" s="9" t="e">
        <f t="shared" ref="HO2817:HO2880" ca="1" si="268">IF($HN2817=0,0,$GR2817/$HN2817)</f>
        <v>#REF!</v>
      </c>
      <c r="HP2817" s="9" t="e">
        <f t="shared" ref="HP2817:HP2880" ca="1" si="269">IF($GV2817=0,NA(),$GW2817/$GV2817)</f>
        <v>#REF!</v>
      </c>
      <c r="HQ2817" s="9" t="e">
        <f ca="1">IF($GV2817=0,NA(),($GX2817*Controls!#REF!))</f>
        <v>#REF!</v>
      </c>
    </row>
    <row r="2818" spans="198:225" x14ac:dyDescent="0.25">
      <c r="GP2818" s="9" t="e">
        <f ca="1">INDIRECT(ADDRESS(ROW(),Controls!#REF!+30))</f>
        <v>#REF!</v>
      </c>
      <c r="GQ2818" s="9" t="e">
        <f ca="1">INDIRECT(ADDRESS(ROW(),Controls!#REF!+45))</f>
        <v>#REF!</v>
      </c>
      <c r="GR2818" s="9" t="e">
        <f ca="1">INDIRECT(ADDRESS(ROW(),Controls!#REF!+60))</f>
        <v>#REF!</v>
      </c>
      <c r="GS2818" s="9" t="e">
        <f ca="1">INDIRECT(ADDRESS(ROW(),Controls!#REF!+75))</f>
        <v>#REF!</v>
      </c>
      <c r="GT2818" s="9" t="e">
        <f ca="1">INDIRECT(ADDRESS(ROW(),Controls!#REF!+90))</f>
        <v>#REF!</v>
      </c>
      <c r="GU2818" s="9" t="e">
        <f ca="1">INDIRECT(ADDRESS(ROW(),Controls!#REF!+105))</f>
        <v>#REF!</v>
      </c>
      <c r="GV2818" s="9" t="e">
        <f ca="1">INDIRECT(ADDRESS(ROW(),Controls!#REF!+120))</f>
        <v>#REF!</v>
      </c>
      <c r="GW2818" s="9" t="e">
        <f ca="1">INDIRECT(ADDRESS(ROW(),Controls!#REF!+15))</f>
        <v>#REF!</v>
      </c>
      <c r="GX2818" s="9" t="e">
        <f ca="1">INDIRECT(ADDRESS(ROW(),Controls!#REF!+135))</f>
        <v>#REF!</v>
      </c>
      <c r="HJ2818" s="9" t="e">
        <f t="shared" ca="1" si="264"/>
        <v>#REF!</v>
      </c>
      <c r="HK2818" s="9" t="e">
        <f t="shared" ca="1" si="265"/>
        <v>#REF!</v>
      </c>
      <c r="HL2818" s="9" t="e">
        <f t="shared" ca="1" si="266"/>
        <v>#REF!</v>
      </c>
      <c r="HM2818" s="9" t="e">
        <f t="shared" ca="1" si="267"/>
        <v>#REF!</v>
      </c>
      <c r="HN2818" s="9" t="e">
        <f ca="1">SQRT($GS2818*(1-$GS2818/Controls!$D$15))</f>
        <v>#REF!</v>
      </c>
      <c r="HO2818" s="9" t="e">
        <f t="shared" ca="1" si="268"/>
        <v>#REF!</v>
      </c>
      <c r="HP2818" s="9" t="e">
        <f t="shared" ca="1" si="269"/>
        <v>#REF!</v>
      </c>
      <c r="HQ2818" s="9" t="e">
        <f ca="1">IF($GV2818=0,NA(),($GX2818*Controls!#REF!))</f>
        <v>#REF!</v>
      </c>
    </row>
    <row r="2819" spans="198:225" x14ac:dyDescent="0.25">
      <c r="GP2819" s="9" t="e">
        <f ca="1">INDIRECT(ADDRESS(ROW(),Controls!#REF!+30))</f>
        <v>#REF!</v>
      </c>
      <c r="GQ2819" s="9" t="e">
        <f ca="1">INDIRECT(ADDRESS(ROW(),Controls!#REF!+45))</f>
        <v>#REF!</v>
      </c>
      <c r="GR2819" s="9" t="e">
        <f ca="1">INDIRECT(ADDRESS(ROW(),Controls!#REF!+60))</f>
        <v>#REF!</v>
      </c>
      <c r="GS2819" s="9" t="e">
        <f ca="1">INDIRECT(ADDRESS(ROW(),Controls!#REF!+75))</f>
        <v>#REF!</v>
      </c>
      <c r="GT2819" s="9" t="e">
        <f ca="1">INDIRECT(ADDRESS(ROW(),Controls!#REF!+90))</f>
        <v>#REF!</v>
      </c>
      <c r="GU2819" s="9" t="e">
        <f ca="1">INDIRECT(ADDRESS(ROW(),Controls!#REF!+105))</f>
        <v>#REF!</v>
      </c>
      <c r="GV2819" s="9" t="e">
        <f ca="1">INDIRECT(ADDRESS(ROW(),Controls!#REF!+120))</f>
        <v>#REF!</v>
      </c>
      <c r="GW2819" s="9" t="e">
        <f ca="1">INDIRECT(ADDRESS(ROW(),Controls!#REF!+15))</f>
        <v>#REF!</v>
      </c>
      <c r="GX2819" s="9" t="e">
        <f ca="1">INDIRECT(ADDRESS(ROW(),Controls!#REF!+135))</f>
        <v>#REF!</v>
      </c>
      <c r="HJ2819" s="9" t="e">
        <f t="shared" ca="1" si="264"/>
        <v>#REF!</v>
      </c>
      <c r="HK2819" s="9" t="e">
        <f t="shared" ca="1" si="265"/>
        <v>#REF!</v>
      </c>
      <c r="HL2819" s="9" t="e">
        <f t="shared" ca="1" si="266"/>
        <v>#REF!</v>
      </c>
      <c r="HM2819" s="9" t="e">
        <f t="shared" ca="1" si="267"/>
        <v>#REF!</v>
      </c>
      <c r="HN2819" s="9" t="e">
        <f ca="1">SQRT($GS2819*(1-$GS2819/Controls!$D$15))</f>
        <v>#REF!</v>
      </c>
      <c r="HO2819" s="9" t="e">
        <f t="shared" ca="1" si="268"/>
        <v>#REF!</v>
      </c>
      <c r="HP2819" s="9" t="e">
        <f t="shared" ca="1" si="269"/>
        <v>#REF!</v>
      </c>
      <c r="HQ2819" s="9" t="e">
        <f ca="1">IF($GV2819=0,NA(),($GX2819*Controls!#REF!))</f>
        <v>#REF!</v>
      </c>
    </row>
    <row r="2820" spans="198:225" x14ac:dyDescent="0.25">
      <c r="GP2820" s="9" t="e">
        <f ca="1">INDIRECT(ADDRESS(ROW(),Controls!#REF!+30))</f>
        <v>#REF!</v>
      </c>
      <c r="GQ2820" s="9" t="e">
        <f ca="1">INDIRECT(ADDRESS(ROW(),Controls!#REF!+45))</f>
        <v>#REF!</v>
      </c>
      <c r="GR2820" s="9" t="e">
        <f ca="1">INDIRECT(ADDRESS(ROW(),Controls!#REF!+60))</f>
        <v>#REF!</v>
      </c>
      <c r="GS2820" s="9" t="e">
        <f ca="1">INDIRECT(ADDRESS(ROW(),Controls!#REF!+75))</f>
        <v>#REF!</v>
      </c>
      <c r="GT2820" s="9" t="e">
        <f ca="1">INDIRECT(ADDRESS(ROW(),Controls!#REF!+90))</f>
        <v>#REF!</v>
      </c>
      <c r="GU2820" s="9" t="e">
        <f ca="1">INDIRECT(ADDRESS(ROW(),Controls!#REF!+105))</f>
        <v>#REF!</v>
      </c>
      <c r="GV2820" s="9" t="e">
        <f ca="1">INDIRECT(ADDRESS(ROW(),Controls!#REF!+120))</f>
        <v>#REF!</v>
      </c>
      <c r="GW2820" s="9" t="e">
        <f ca="1">INDIRECT(ADDRESS(ROW(),Controls!#REF!+15))</f>
        <v>#REF!</v>
      </c>
      <c r="GX2820" s="9" t="e">
        <f ca="1">INDIRECT(ADDRESS(ROW(),Controls!#REF!+135))</f>
        <v>#REF!</v>
      </c>
      <c r="HJ2820" s="9" t="e">
        <f t="shared" ca="1" si="264"/>
        <v>#REF!</v>
      </c>
      <c r="HK2820" s="9" t="e">
        <f t="shared" ca="1" si="265"/>
        <v>#REF!</v>
      </c>
      <c r="HL2820" s="9" t="e">
        <f t="shared" ca="1" si="266"/>
        <v>#REF!</v>
      </c>
      <c r="HM2820" s="9" t="e">
        <f t="shared" ca="1" si="267"/>
        <v>#REF!</v>
      </c>
      <c r="HN2820" s="9" t="e">
        <f ca="1">SQRT($GS2820*(1-$GS2820/Controls!$D$15))</f>
        <v>#REF!</v>
      </c>
      <c r="HO2820" s="9" t="e">
        <f t="shared" ca="1" si="268"/>
        <v>#REF!</v>
      </c>
      <c r="HP2820" s="9" t="e">
        <f t="shared" ca="1" si="269"/>
        <v>#REF!</v>
      </c>
      <c r="HQ2820" s="9" t="e">
        <f ca="1">IF($GV2820=0,NA(),($GX2820*Controls!#REF!))</f>
        <v>#REF!</v>
      </c>
    </row>
    <row r="2821" spans="198:225" x14ac:dyDescent="0.25">
      <c r="GP2821" s="9" t="e">
        <f ca="1">INDIRECT(ADDRESS(ROW(),Controls!#REF!+30))</f>
        <v>#REF!</v>
      </c>
      <c r="GQ2821" s="9" t="e">
        <f ca="1">INDIRECT(ADDRESS(ROW(),Controls!#REF!+45))</f>
        <v>#REF!</v>
      </c>
      <c r="GR2821" s="9" t="e">
        <f ca="1">INDIRECT(ADDRESS(ROW(),Controls!#REF!+60))</f>
        <v>#REF!</v>
      </c>
      <c r="GS2821" s="9" t="e">
        <f ca="1">INDIRECT(ADDRESS(ROW(),Controls!#REF!+75))</f>
        <v>#REF!</v>
      </c>
      <c r="GT2821" s="9" t="e">
        <f ca="1">INDIRECT(ADDRESS(ROW(),Controls!#REF!+90))</f>
        <v>#REF!</v>
      </c>
      <c r="GU2821" s="9" t="e">
        <f ca="1">INDIRECT(ADDRESS(ROW(),Controls!#REF!+105))</f>
        <v>#REF!</v>
      </c>
      <c r="GV2821" s="9" t="e">
        <f ca="1">INDIRECT(ADDRESS(ROW(),Controls!#REF!+120))</f>
        <v>#REF!</v>
      </c>
      <c r="GW2821" s="9" t="e">
        <f ca="1">INDIRECT(ADDRESS(ROW(),Controls!#REF!+15))</f>
        <v>#REF!</v>
      </c>
      <c r="GX2821" s="9" t="e">
        <f ca="1">INDIRECT(ADDRESS(ROW(),Controls!#REF!+135))</f>
        <v>#REF!</v>
      </c>
      <c r="HJ2821" s="9" t="e">
        <f t="shared" ca="1" si="264"/>
        <v>#REF!</v>
      </c>
      <c r="HK2821" s="9" t="e">
        <f t="shared" ca="1" si="265"/>
        <v>#REF!</v>
      </c>
      <c r="HL2821" s="9" t="e">
        <f t="shared" ca="1" si="266"/>
        <v>#REF!</v>
      </c>
      <c r="HM2821" s="9" t="e">
        <f t="shared" ca="1" si="267"/>
        <v>#REF!</v>
      </c>
      <c r="HN2821" s="9" t="e">
        <f ca="1">SQRT($GS2821*(1-$GS2821/Controls!$D$15))</f>
        <v>#REF!</v>
      </c>
      <c r="HO2821" s="9" t="e">
        <f t="shared" ca="1" si="268"/>
        <v>#REF!</v>
      </c>
      <c r="HP2821" s="9" t="e">
        <f t="shared" ca="1" si="269"/>
        <v>#REF!</v>
      </c>
      <c r="HQ2821" s="9" t="e">
        <f ca="1">IF($GV2821=0,NA(),($GX2821*Controls!#REF!))</f>
        <v>#REF!</v>
      </c>
    </row>
    <row r="2822" spans="198:225" x14ac:dyDescent="0.25">
      <c r="GP2822" s="9" t="e">
        <f ca="1">INDIRECT(ADDRESS(ROW(),Controls!#REF!+30))</f>
        <v>#REF!</v>
      </c>
      <c r="GQ2822" s="9" t="e">
        <f ca="1">INDIRECT(ADDRESS(ROW(),Controls!#REF!+45))</f>
        <v>#REF!</v>
      </c>
      <c r="GR2822" s="9" t="e">
        <f ca="1">INDIRECT(ADDRESS(ROW(),Controls!#REF!+60))</f>
        <v>#REF!</v>
      </c>
      <c r="GS2822" s="9" t="e">
        <f ca="1">INDIRECT(ADDRESS(ROW(),Controls!#REF!+75))</f>
        <v>#REF!</v>
      </c>
      <c r="GT2822" s="9" t="e">
        <f ca="1">INDIRECT(ADDRESS(ROW(),Controls!#REF!+90))</f>
        <v>#REF!</v>
      </c>
      <c r="GU2822" s="9" t="e">
        <f ca="1">INDIRECT(ADDRESS(ROW(),Controls!#REF!+105))</f>
        <v>#REF!</v>
      </c>
      <c r="GV2822" s="9" t="e">
        <f ca="1">INDIRECT(ADDRESS(ROW(),Controls!#REF!+120))</f>
        <v>#REF!</v>
      </c>
      <c r="GW2822" s="9" t="e">
        <f ca="1">INDIRECT(ADDRESS(ROW(),Controls!#REF!+15))</f>
        <v>#REF!</v>
      </c>
      <c r="GX2822" s="9" t="e">
        <f ca="1">INDIRECT(ADDRESS(ROW(),Controls!#REF!+135))</f>
        <v>#REF!</v>
      </c>
      <c r="HJ2822" s="9" t="e">
        <f t="shared" ca="1" si="264"/>
        <v>#REF!</v>
      </c>
      <c r="HK2822" s="9" t="e">
        <f t="shared" ca="1" si="265"/>
        <v>#REF!</v>
      </c>
      <c r="HL2822" s="9" t="e">
        <f t="shared" ca="1" si="266"/>
        <v>#REF!</v>
      </c>
      <c r="HM2822" s="9" t="e">
        <f t="shared" ca="1" si="267"/>
        <v>#REF!</v>
      </c>
      <c r="HN2822" s="9" t="e">
        <f ca="1">SQRT($GS2822*(1-$GS2822/Controls!$D$15))</f>
        <v>#REF!</v>
      </c>
      <c r="HO2822" s="9" t="e">
        <f t="shared" ca="1" si="268"/>
        <v>#REF!</v>
      </c>
      <c r="HP2822" s="9" t="e">
        <f t="shared" ca="1" si="269"/>
        <v>#REF!</v>
      </c>
      <c r="HQ2822" s="9" t="e">
        <f ca="1">IF($GV2822=0,NA(),($GX2822*Controls!#REF!))</f>
        <v>#REF!</v>
      </c>
    </row>
    <row r="2823" spans="198:225" x14ac:dyDescent="0.25">
      <c r="GP2823" s="9" t="e">
        <f ca="1">INDIRECT(ADDRESS(ROW(),Controls!#REF!+30))</f>
        <v>#REF!</v>
      </c>
      <c r="GQ2823" s="9" t="e">
        <f ca="1">INDIRECT(ADDRESS(ROW(),Controls!#REF!+45))</f>
        <v>#REF!</v>
      </c>
      <c r="GR2823" s="9" t="e">
        <f ca="1">INDIRECT(ADDRESS(ROW(),Controls!#REF!+60))</f>
        <v>#REF!</v>
      </c>
      <c r="GS2823" s="9" t="e">
        <f ca="1">INDIRECT(ADDRESS(ROW(),Controls!#REF!+75))</f>
        <v>#REF!</v>
      </c>
      <c r="GT2823" s="9" t="e">
        <f ca="1">INDIRECT(ADDRESS(ROW(),Controls!#REF!+90))</f>
        <v>#REF!</v>
      </c>
      <c r="GU2823" s="9" t="e">
        <f ca="1">INDIRECT(ADDRESS(ROW(),Controls!#REF!+105))</f>
        <v>#REF!</v>
      </c>
      <c r="GV2823" s="9" t="e">
        <f ca="1">INDIRECT(ADDRESS(ROW(),Controls!#REF!+120))</f>
        <v>#REF!</v>
      </c>
      <c r="GW2823" s="9" t="e">
        <f ca="1">INDIRECT(ADDRESS(ROW(),Controls!#REF!+15))</f>
        <v>#REF!</v>
      </c>
      <c r="GX2823" s="9" t="e">
        <f ca="1">INDIRECT(ADDRESS(ROW(),Controls!#REF!+135))</f>
        <v>#REF!</v>
      </c>
      <c r="HJ2823" s="9" t="e">
        <f t="shared" ca="1" si="264"/>
        <v>#REF!</v>
      </c>
      <c r="HK2823" s="9" t="e">
        <f t="shared" ca="1" si="265"/>
        <v>#REF!</v>
      </c>
      <c r="HL2823" s="9" t="e">
        <f t="shared" ca="1" si="266"/>
        <v>#REF!</v>
      </c>
      <c r="HM2823" s="9" t="e">
        <f t="shared" ca="1" si="267"/>
        <v>#REF!</v>
      </c>
      <c r="HN2823" s="9" t="e">
        <f ca="1">SQRT($GS2823*(1-$GS2823/Controls!$D$15))</f>
        <v>#REF!</v>
      </c>
      <c r="HO2823" s="9" t="e">
        <f t="shared" ca="1" si="268"/>
        <v>#REF!</v>
      </c>
      <c r="HP2823" s="9" t="e">
        <f t="shared" ca="1" si="269"/>
        <v>#REF!</v>
      </c>
      <c r="HQ2823" s="9" t="e">
        <f ca="1">IF($GV2823=0,NA(),($GX2823*Controls!#REF!))</f>
        <v>#REF!</v>
      </c>
    </row>
    <row r="2824" spans="198:225" x14ac:dyDescent="0.25">
      <c r="GP2824" s="9" t="e">
        <f ca="1">INDIRECT(ADDRESS(ROW(),Controls!#REF!+30))</f>
        <v>#REF!</v>
      </c>
      <c r="GQ2824" s="9" t="e">
        <f ca="1">INDIRECT(ADDRESS(ROW(),Controls!#REF!+45))</f>
        <v>#REF!</v>
      </c>
      <c r="GR2824" s="9" t="e">
        <f ca="1">INDIRECT(ADDRESS(ROW(),Controls!#REF!+60))</f>
        <v>#REF!</v>
      </c>
      <c r="GS2824" s="9" t="e">
        <f ca="1">INDIRECT(ADDRESS(ROW(),Controls!#REF!+75))</f>
        <v>#REF!</v>
      </c>
      <c r="GT2824" s="9" t="e">
        <f ca="1">INDIRECT(ADDRESS(ROW(),Controls!#REF!+90))</f>
        <v>#REF!</v>
      </c>
      <c r="GU2824" s="9" t="e">
        <f ca="1">INDIRECT(ADDRESS(ROW(),Controls!#REF!+105))</f>
        <v>#REF!</v>
      </c>
      <c r="GV2824" s="9" t="e">
        <f ca="1">INDIRECT(ADDRESS(ROW(),Controls!#REF!+120))</f>
        <v>#REF!</v>
      </c>
      <c r="GW2824" s="9" t="e">
        <f ca="1">INDIRECT(ADDRESS(ROW(),Controls!#REF!+15))</f>
        <v>#REF!</v>
      </c>
      <c r="GX2824" s="9" t="e">
        <f ca="1">INDIRECT(ADDRESS(ROW(),Controls!#REF!+135))</f>
        <v>#REF!</v>
      </c>
      <c r="HJ2824" s="9" t="e">
        <f t="shared" ca="1" si="264"/>
        <v>#REF!</v>
      </c>
      <c r="HK2824" s="9" t="e">
        <f t="shared" ca="1" si="265"/>
        <v>#REF!</v>
      </c>
      <c r="HL2824" s="9" t="e">
        <f t="shared" ca="1" si="266"/>
        <v>#REF!</v>
      </c>
      <c r="HM2824" s="9" t="e">
        <f t="shared" ca="1" si="267"/>
        <v>#REF!</v>
      </c>
      <c r="HN2824" s="9" t="e">
        <f ca="1">SQRT($GS2824*(1-$GS2824/Controls!$D$15))</f>
        <v>#REF!</v>
      </c>
      <c r="HO2824" s="9" t="e">
        <f t="shared" ca="1" si="268"/>
        <v>#REF!</v>
      </c>
      <c r="HP2824" s="9" t="e">
        <f t="shared" ca="1" si="269"/>
        <v>#REF!</v>
      </c>
      <c r="HQ2824" s="9" t="e">
        <f ca="1">IF($GV2824=0,NA(),($GX2824*Controls!#REF!))</f>
        <v>#REF!</v>
      </c>
    </row>
    <row r="2825" spans="198:225" x14ac:dyDescent="0.25">
      <c r="GP2825" s="9" t="e">
        <f ca="1">INDIRECT(ADDRESS(ROW(),Controls!#REF!+30))</f>
        <v>#REF!</v>
      </c>
      <c r="GQ2825" s="9" t="e">
        <f ca="1">INDIRECT(ADDRESS(ROW(),Controls!#REF!+45))</f>
        <v>#REF!</v>
      </c>
      <c r="GR2825" s="9" t="e">
        <f ca="1">INDIRECT(ADDRESS(ROW(),Controls!#REF!+60))</f>
        <v>#REF!</v>
      </c>
      <c r="GS2825" s="9" t="e">
        <f ca="1">INDIRECT(ADDRESS(ROW(),Controls!#REF!+75))</f>
        <v>#REF!</v>
      </c>
      <c r="GT2825" s="9" t="e">
        <f ca="1">INDIRECT(ADDRESS(ROW(),Controls!#REF!+90))</f>
        <v>#REF!</v>
      </c>
      <c r="GU2825" s="9" t="e">
        <f ca="1">INDIRECT(ADDRESS(ROW(),Controls!#REF!+105))</f>
        <v>#REF!</v>
      </c>
      <c r="GV2825" s="9" t="e">
        <f ca="1">INDIRECT(ADDRESS(ROW(),Controls!#REF!+120))</f>
        <v>#REF!</v>
      </c>
      <c r="GW2825" s="9" t="e">
        <f ca="1">INDIRECT(ADDRESS(ROW(),Controls!#REF!+15))</f>
        <v>#REF!</v>
      </c>
      <c r="GX2825" s="9" t="e">
        <f ca="1">INDIRECT(ADDRESS(ROW(),Controls!#REF!+135))</f>
        <v>#REF!</v>
      </c>
      <c r="HJ2825" s="9" t="e">
        <f t="shared" ca="1" si="264"/>
        <v>#REF!</v>
      </c>
      <c r="HK2825" s="9" t="e">
        <f t="shared" ca="1" si="265"/>
        <v>#REF!</v>
      </c>
      <c r="HL2825" s="9" t="e">
        <f t="shared" ca="1" si="266"/>
        <v>#REF!</v>
      </c>
      <c r="HM2825" s="9" t="e">
        <f t="shared" ca="1" si="267"/>
        <v>#REF!</v>
      </c>
      <c r="HN2825" s="9" t="e">
        <f ca="1">SQRT($GS2825*(1-$GS2825/Controls!$D$15))</f>
        <v>#REF!</v>
      </c>
      <c r="HO2825" s="9" t="e">
        <f t="shared" ca="1" si="268"/>
        <v>#REF!</v>
      </c>
      <c r="HP2825" s="9" t="e">
        <f t="shared" ca="1" si="269"/>
        <v>#REF!</v>
      </c>
      <c r="HQ2825" s="9" t="e">
        <f ca="1">IF($GV2825=0,NA(),($GX2825*Controls!#REF!))</f>
        <v>#REF!</v>
      </c>
    </row>
    <row r="2826" spans="198:225" x14ac:dyDescent="0.25">
      <c r="GP2826" s="9" t="e">
        <f ca="1">INDIRECT(ADDRESS(ROW(),Controls!#REF!+30))</f>
        <v>#REF!</v>
      </c>
      <c r="GQ2826" s="9" t="e">
        <f ca="1">INDIRECT(ADDRESS(ROW(),Controls!#REF!+45))</f>
        <v>#REF!</v>
      </c>
      <c r="GR2826" s="9" t="e">
        <f ca="1">INDIRECT(ADDRESS(ROW(),Controls!#REF!+60))</f>
        <v>#REF!</v>
      </c>
      <c r="GS2826" s="9" t="e">
        <f ca="1">INDIRECT(ADDRESS(ROW(),Controls!#REF!+75))</f>
        <v>#REF!</v>
      </c>
      <c r="GT2826" s="9" t="e">
        <f ca="1">INDIRECT(ADDRESS(ROW(),Controls!#REF!+90))</f>
        <v>#REF!</v>
      </c>
      <c r="GU2826" s="9" t="e">
        <f ca="1">INDIRECT(ADDRESS(ROW(),Controls!#REF!+105))</f>
        <v>#REF!</v>
      </c>
      <c r="GV2826" s="9" t="e">
        <f ca="1">INDIRECT(ADDRESS(ROW(),Controls!#REF!+120))</f>
        <v>#REF!</v>
      </c>
      <c r="GW2826" s="9" t="e">
        <f ca="1">INDIRECT(ADDRESS(ROW(),Controls!#REF!+15))</f>
        <v>#REF!</v>
      </c>
      <c r="GX2826" s="9" t="e">
        <f ca="1">INDIRECT(ADDRESS(ROW(),Controls!#REF!+135))</f>
        <v>#REF!</v>
      </c>
      <c r="HJ2826" s="9" t="e">
        <f t="shared" ca="1" si="264"/>
        <v>#REF!</v>
      </c>
      <c r="HK2826" s="9" t="e">
        <f t="shared" ca="1" si="265"/>
        <v>#REF!</v>
      </c>
      <c r="HL2826" s="9" t="e">
        <f t="shared" ca="1" si="266"/>
        <v>#REF!</v>
      </c>
      <c r="HM2826" s="9" t="e">
        <f t="shared" ca="1" si="267"/>
        <v>#REF!</v>
      </c>
      <c r="HN2826" s="9" t="e">
        <f ca="1">SQRT($GS2826*(1-$GS2826/Controls!$D$15))</f>
        <v>#REF!</v>
      </c>
      <c r="HO2826" s="9" t="e">
        <f t="shared" ca="1" si="268"/>
        <v>#REF!</v>
      </c>
      <c r="HP2826" s="9" t="e">
        <f t="shared" ca="1" si="269"/>
        <v>#REF!</v>
      </c>
      <c r="HQ2826" s="9" t="e">
        <f ca="1">IF($GV2826=0,NA(),($GX2826*Controls!#REF!))</f>
        <v>#REF!</v>
      </c>
    </row>
    <row r="2827" spans="198:225" x14ac:dyDescent="0.25">
      <c r="GP2827" s="9" t="e">
        <f ca="1">INDIRECT(ADDRESS(ROW(),Controls!#REF!+30))</f>
        <v>#REF!</v>
      </c>
      <c r="GQ2827" s="9" t="e">
        <f ca="1">INDIRECT(ADDRESS(ROW(),Controls!#REF!+45))</f>
        <v>#REF!</v>
      </c>
      <c r="GR2827" s="9" t="e">
        <f ca="1">INDIRECT(ADDRESS(ROW(),Controls!#REF!+60))</f>
        <v>#REF!</v>
      </c>
      <c r="GS2827" s="9" t="e">
        <f ca="1">INDIRECT(ADDRESS(ROW(),Controls!#REF!+75))</f>
        <v>#REF!</v>
      </c>
      <c r="GT2827" s="9" t="e">
        <f ca="1">INDIRECT(ADDRESS(ROW(),Controls!#REF!+90))</f>
        <v>#REF!</v>
      </c>
      <c r="GU2827" s="9" t="e">
        <f ca="1">INDIRECT(ADDRESS(ROW(),Controls!#REF!+105))</f>
        <v>#REF!</v>
      </c>
      <c r="GV2827" s="9" t="e">
        <f ca="1">INDIRECT(ADDRESS(ROW(),Controls!#REF!+120))</f>
        <v>#REF!</v>
      </c>
      <c r="GW2827" s="9" t="e">
        <f ca="1">INDIRECT(ADDRESS(ROW(),Controls!#REF!+15))</f>
        <v>#REF!</v>
      </c>
      <c r="GX2827" s="9" t="e">
        <f ca="1">INDIRECT(ADDRESS(ROW(),Controls!#REF!+135))</f>
        <v>#REF!</v>
      </c>
      <c r="HJ2827" s="9" t="e">
        <f t="shared" ca="1" si="264"/>
        <v>#REF!</v>
      </c>
      <c r="HK2827" s="9" t="e">
        <f t="shared" ca="1" si="265"/>
        <v>#REF!</v>
      </c>
      <c r="HL2827" s="9" t="e">
        <f t="shared" ca="1" si="266"/>
        <v>#REF!</v>
      </c>
      <c r="HM2827" s="9" t="e">
        <f t="shared" ca="1" si="267"/>
        <v>#REF!</v>
      </c>
      <c r="HN2827" s="9" t="e">
        <f ca="1">SQRT($GS2827*(1-$GS2827/Controls!$D$15))</f>
        <v>#REF!</v>
      </c>
      <c r="HO2827" s="9" t="e">
        <f t="shared" ca="1" si="268"/>
        <v>#REF!</v>
      </c>
      <c r="HP2827" s="9" t="e">
        <f t="shared" ca="1" si="269"/>
        <v>#REF!</v>
      </c>
      <c r="HQ2827" s="9" t="e">
        <f ca="1">IF($GV2827=0,NA(),($GX2827*Controls!#REF!))</f>
        <v>#REF!</v>
      </c>
    </row>
    <row r="2828" spans="198:225" x14ac:dyDescent="0.25">
      <c r="GP2828" s="9" t="e">
        <f ca="1">INDIRECT(ADDRESS(ROW(),Controls!#REF!+30))</f>
        <v>#REF!</v>
      </c>
      <c r="GQ2828" s="9" t="e">
        <f ca="1">INDIRECT(ADDRESS(ROW(),Controls!#REF!+45))</f>
        <v>#REF!</v>
      </c>
      <c r="GR2828" s="9" t="e">
        <f ca="1">INDIRECT(ADDRESS(ROW(),Controls!#REF!+60))</f>
        <v>#REF!</v>
      </c>
      <c r="GS2828" s="9" t="e">
        <f ca="1">INDIRECT(ADDRESS(ROW(),Controls!#REF!+75))</f>
        <v>#REF!</v>
      </c>
      <c r="GT2828" s="9" t="e">
        <f ca="1">INDIRECT(ADDRESS(ROW(),Controls!#REF!+90))</f>
        <v>#REF!</v>
      </c>
      <c r="GU2828" s="9" t="e">
        <f ca="1">INDIRECT(ADDRESS(ROW(),Controls!#REF!+105))</f>
        <v>#REF!</v>
      </c>
      <c r="GV2828" s="9" t="e">
        <f ca="1">INDIRECT(ADDRESS(ROW(),Controls!#REF!+120))</f>
        <v>#REF!</v>
      </c>
      <c r="GW2828" s="9" t="e">
        <f ca="1">INDIRECT(ADDRESS(ROW(),Controls!#REF!+15))</f>
        <v>#REF!</v>
      </c>
      <c r="GX2828" s="9" t="e">
        <f ca="1">INDIRECT(ADDRESS(ROW(),Controls!#REF!+135))</f>
        <v>#REF!</v>
      </c>
      <c r="HJ2828" s="9" t="e">
        <f t="shared" ca="1" si="264"/>
        <v>#REF!</v>
      </c>
      <c r="HK2828" s="9" t="e">
        <f t="shared" ca="1" si="265"/>
        <v>#REF!</v>
      </c>
      <c r="HL2828" s="9" t="e">
        <f t="shared" ca="1" si="266"/>
        <v>#REF!</v>
      </c>
      <c r="HM2828" s="9" t="e">
        <f t="shared" ca="1" si="267"/>
        <v>#REF!</v>
      </c>
      <c r="HN2828" s="9" t="e">
        <f ca="1">SQRT($GS2828*(1-$GS2828/Controls!$D$15))</f>
        <v>#REF!</v>
      </c>
      <c r="HO2828" s="9" t="e">
        <f t="shared" ca="1" si="268"/>
        <v>#REF!</v>
      </c>
      <c r="HP2828" s="9" t="e">
        <f t="shared" ca="1" si="269"/>
        <v>#REF!</v>
      </c>
      <c r="HQ2828" s="9" t="e">
        <f ca="1">IF($GV2828=0,NA(),($GX2828*Controls!#REF!))</f>
        <v>#REF!</v>
      </c>
    </row>
    <row r="2829" spans="198:225" x14ac:dyDescent="0.25">
      <c r="GP2829" s="9" t="e">
        <f ca="1">INDIRECT(ADDRESS(ROW(),Controls!#REF!+30))</f>
        <v>#REF!</v>
      </c>
      <c r="GQ2829" s="9" t="e">
        <f ca="1">INDIRECT(ADDRESS(ROW(),Controls!#REF!+45))</f>
        <v>#REF!</v>
      </c>
      <c r="GR2829" s="9" t="e">
        <f ca="1">INDIRECT(ADDRESS(ROW(),Controls!#REF!+60))</f>
        <v>#REF!</v>
      </c>
      <c r="GS2829" s="9" t="e">
        <f ca="1">INDIRECT(ADDRESS(ROW(),Controls!#REF!+75))</f>
        <v>#REF!</v>
      </c>
      <c r="GT2829" s="9" t="e">
        <f ca="1">INDIRECT(ADDRESS(ROW(),Controls!#REF!+90))</f>
        <v>#REF!</v>
      </c>
      <c r="GU2829" s="9" t="e">
        <f ca="1">INDIRECT(ADDRESS(ROW(),Controls!#REF!+105))</f>
        <v>#REF!</v>
      </c>
      <c r="GV2829" s="9" t="e">
        <f ca="1">INDIRECT(ADDRESS(ROW(),Controls!#REF!+120))</f>
        <v>#REF!</v>
      </c>
      <c r="GW2829" s="9" t="e">
        <f ca="1">INDIRECT(ADDRESS(ROW(),Controls!#REF!+15))</f>
        <v>#REF!</v>
      </c>
      <c r="GX2829" s="9" t="e">
        <f ca="1">INDIRECT(ADDRESS(ROW(),Controls!#REF!+135))</f>
        <v>#REF!</v>
      </c>
      <c r="HJ2829" s="9" t="e">
        <f t="shared" ca="1" si="264"/>
        <v>#REF!</v>
      </c>
      <c r="HK2829" s="9" t="e">
        <f t="shared" ca="1" si="265"/>
        <v>#REF!</v>
      </c>
      <c r="HL2829" s="9" t="e">
        <f t="shared" ca="1" si="266"/>
        <v>#REF!</v>
      </c>
      <c r="HM2829" s="9" t="e">
        <f t="shared" ca="1" si="267"/>
        <v>#REF!</v>
      </c>
      <c r="HN2829" s="9" t="e">
        <f ca="1">SQRT($GS2829*(1-$GS2829/Controls!$D$15))</f>
        <v>#REF!</v>
      </c>
      <c r="HO2829" s="9" t="e">
        <f t="shared" ca="1" si="268"/>
        <v>#REF!</v>
      </c>
      <c r="HP2829" s="9" t="e">
        <f t="shared" ca="1" si="269"/>
        <v>#REF!</v>
      </c>
      <c r="HQ2829" s="9" t="e">
        <f ca="1">IF($GV2829=0,NA(),($GX2829*Controls!#REF!))</f>
        <v>#REF!</v>
      </c>
    </row>
    <row r="2830" spans="198:225" x14ac:dyDescent="0.25">
      <c r="GP2830" s="9" t="e">
        <f ca="1">INDIRECT(ADDRESS(ROW(),Controls!#REF!+30))</f>
        <v>#REF!</v>
      </c>
      <c r="GQ2830" s="9" t="e">
        <f ca="1">INDIRECT(ADDRESS(ROW(),Controls!#REF!+45))</f>
        <v>#REF!</v>
      </c>
      <c r="GR2830" s="9" t="e">
        <f ca="1">INDIRECT(ADDRESS(ROW(),Controls!#REF!+60))</f>
        <v>#REF!</v>
      </c>
      <c r="GS2830" s="9" t="e">
        <f ca="1">INDIRECT(ADDRESS(ROW(),Controls!#REF!+75))</f>
        <v>#REF!</v>
      </c>
      <c r="GT2830" s="9" t="e">
        <f ca="1">INDIRECT(ADDRESS(ROW(),Controls!#REF!+90))</f>
        <v>#REF!</v>
      </c>
      <c r="GU2830" s="9" t="e">
        <f ca="1">INDIRECT(ADDRESS(ROW(),Controls!#REF!+105))</f>
        <v>#REF!</v>
      </c>
      <c r="GV2830" s="9" t="e">
        <f ca="1">INDIRECT(ADDRESS(ROW(),Controls!#REF!+120))</f>
        <v>#REF!</v>
      </c>
      <c r="GW2830" s="9" t="e">
        <f ca="1">INDIRECT(ADDRESS(ROW(),Controls!#REF!+15))</f>
        <v>#REF!</v>
      </c>
      <c r="GX2830" s="9" t="e">
        <f ca="1">INDIRECT(ADDRESS(ROW(),Controls!#REF!+135))</f>
        <v>#REF!</v>
      </c>
      <c r="HJ2830" s="9" t="e">
        <f t="shared" ca="1" si="264"/>
        <v>#REF!</v>
      </c>
      <c r="HK2830" s="9" t="e">
        <f t="shared" ca="1" si="265"/>
        <v>#REF!</v>
      </c>
      <c r="HL2830" s="9" t="e">
        <f t="shared" ca="1" si="266"/>
        <v>#REF!</v>
      </c>
      <c r="HM2830" s="9" t="e">
        <f t="shared" ca="1" si="267"/>
        <v>#REF!</v>
      </c>
      <c r="HN2830" s="9" t="e">
        <f ca="1">SQRT($GS2830*(1-$GS2830/Controls!$D$15))</f>
        <v>#REF!</v>
      </c>
      <c r="HO2830" s="9" t="e">
        <f t="shared" ca="1" si="268"/>
        <v>#REF!</v>
      </c>
      <c r="HP2830" s="9" t="e">
        <f t="shared" ca="1" si="269"/>
        <v>#REF!</v>
      </c>
      <c r="HQ2830" s="9" t="e">
        <f ca="1">IF($GV2830=0,NA(),($GX2830*Controls!#REF!))</f>
        <v>#REF!</v>
      </c>
    </row>
    <row r="2831" spans="198:225" x14ac:dyDescent="0.25">
      <c r="GP2831" s="9" t="e">
        <f ca="1">INDIRECT(ADDRESS(ROW(),Controls!#REF!+30))</f>
        <v>#REF!</v>
      </c>
      <c r="GQ2831" s="9" t="e">
        <f ca="1">INDIRECT(ADDRESS(ROW(),Controls!#REF!+45))</f>
        <v>#REF!</v>
      </c>
      <c r="GR2831" s="9" t="e">
        <f ca="1">INDIRECT(ADDRESS(ROW(),Controls!#REF!+60))</f>
        <v>#REF!</v>
      </c>
      <c r="GS2831" s="9" t="e">
        <f ca="1">INDIRECT(ADDRESS(ROW(),Controls!#REF!+75))</f>
        <v>#REF!</v>
      </c>
      <c r="GT2831" s="9" t="e">
        <f ca="1">INDIRECT(ADDRESS(ROW(),Controls!#REF!+90))</f>
        <v>#REF!</v>
      </c>
      <c r="GU2831" s="9" t="e">
        <f ca="1">INDIRECT(ADDRESS(ROW(),Controls!#REF!+105))</f>
        <v>#REF!</v>
      </c>
      <c r="GV2831" s="9" t="e">
        <f ca="1">INDIRECT(ADDRESS(ROW(),Controls!#REF!+120))</f>
        <v>#REF!</v>
      </c>
      <c r="GW2831" s="9" t="e">
        <f ca="1">INDIRECT(ADDRESS(ROW(),Controls!#REF!+15))</f>
        <v>#REF!</v>
      </c>
      <c r="GX2831" s="9" t="e">
        <f ca="1">INDIRECT(ADDRESS(ROW(),Controls!#REF!+135))</f>
        <v>#REF!</v>
      </c>
      <c r="HJ2831" s="9" t="e">
        <f t="shared" ca="1" si="264"/>
        <v>#REF!</v>
      </c>
      <c r="HK2831" s="9" t="e">
        <f t="shared" ca="1" si="265"/>
        <v>#REF!</v>
      </c>
      <c r="HL2831" s="9" t="e">
        <f t="shared" ca="1" si="266"/>
        <v>#REF!</v>
      </c>
      <c r="HM2831" s="9" t="e">
        <f t="shared" ca="1" si="267"/>
        <v>#REF!</v>
      </c>
      <c r="HN2831" s="9" t="e">
        <f ca="1">SQRT($GS2831*(1-$GS2831/Controls!$D$15))</f>
        <v>#REF!</v>
      </c>
      <c r="HO2831" s="9" t="e">
        <f t="shared" ca="1" si="268"/>
        <v>#REF!</v>
      </c>
      <c r="HP2831" s="9" t="e">
        <f t="shared" ca="1" si="269"/>
        <v>#REF!</v>
      </c>
      <c r="HQ2831" s="9" t="e">
        <f ca="1">IF($GV2831=0,NA(),($GX2831*Controls!#REF!))</f>
        <v>#REF!</v>
      </c>
    </row>
    <row r="2832" spans="198:225" x14ac:dyDescent="0.25">
      <c r="GP2832" s="9" t="e">
        <f ca="1">INDIRECT(ADDRESS(ROW(),Controls!#REF!+30))</f>
        <v>#REF!</v>
      </c>
      <c r="GQ2832" s="9" t="e">
        <f ca="1">INDIRECT(ADDRESS(ROW(),Controls!#REF!+45))</f>
        <v>#REF!</v>
      </c>
      <c r="GR2832" s="9" t="e">
        <f ca="1">INDIRECT(ADDRESS(ROW(),Controls!#REF!+60))</f>
        <v>#REF!</v>
      </c>
      <c r="GS2832" s="9" t="e">
        <f ca="1">INDIRECT(ADDRESS(ROW(),Controls!#REF!+75))</f>
        <v>#REF!</v>
      </c>
      <c r="GT2832" s="9" t="e">
        <f ca="1">INDIRECT(ADDRESS(ROW(),Controls!#REF!+90))</f>
        <v>#REF!</v>
      </c>
      <c r="GU2832" s="9" t="e">
        <f ca="1">INDIRECT(ADDRESS(ROW(),Controls!#REF!+105))</f>
        <v>#REF!</v>
      </c>
      <c r="GV2832" s="9" t="e">
        <f ca="1">INDIRECT(ADDRESS(ROW(),Controls!#REF!+120))</f>
        <v>#REF!</v>
      </c>
      <c r="GW2832" s="9" t="e">
        <f ca="1">INDIRECT(ADDRESS(ROW(),Controls!#REF!+15))</f>
        <v>#REF!</v>
      </c>
      <c r="GX2832" s="9" t="e">
        <f ca="1">INDIRECT(ADDRESS(ROW(),Controls!#REF!+135))</f>
        <v>#REF!</v>
      </c>
      <c r="HJ2832" s="9" t="e">
        <f t="shared" ca="1" si="264"/>
        <v>#REF!</v>
      </c>
      <c r="HK2832" s="9" t="e">
        <f t="shared" ca="1" si="265"/>
        <v>#REF!</v>
      </c>
      <c r="HL2832" s="9" t="e">
        <f t="shared" ca="1" si="266"/>
        <v>#REF!</v>
      </c>
      <c r="HM2832" s="9" t="e">
        <f t="shared" ca="1" si="267"/>
        <v>#REF!</v>
      </c>
      <c r="HN2832" s="9" t="e">
        <f ca="1">SQRT($GS2832*(1-$GS2832/Controls!$D$15))</f>
        <v>#REF!</v>
      </c>
      <c r="HO2832" s="9" t="e">
        <f t="shared" ca="1" si="268"/>
        <v>#REF!</v>
      </c>
      <c r="HP2832" s="9" t="e">
        <f t="shared" ca="1" si="269"/>
        <v>#REF!</v>
      </c>
      <c r="HQ2832" s="9" t="e">
        <f ca="1">IF($GV2832=0,NA(),($GX2832*Controls!#REF!))</f>
        <v>#REF!</v>
      </c>
    </row>
    <row r="2833" spans="198:225" x14ac:dyDescent="0.25">
      <c r="GP2833" s="9" t="e">
        <f ca="1">INDIRECT(ADDRESS(ROW(),Controls!#REF!+30))</f>
        <v>#REF!</v>
      </c>
      <c r="GQ2833" s="9" t="e">
        <f ca="1">INDIRECT(ADDRESS(ROW(),Controls!#REF!+45))</f>
        <v>#REF!</v>
      </c>
      <c r="GR2833" s="9" t="e">
        <f ca="1">INDIRECT(ADDRESS(ROW(),Controls!#REF!+60))</f>
        <v>#REF!</v>
      </c>
      <c r="GS2833" s="9" t="e">
        <f ca="1">INDIRECT(ADDRESS(ROW(),Controls!#REF!+75))</f>
        <v>#REF!</v>
      </c>
      <c r="GT2833" s="9" t="e">
        <f ca="1">INDIRECT(ADDRESS(ROW(),Controls!#REF!+90))</f>
        <v>#REF!</v>
      </c>
      <c r="GU2833" s="9" t="e">
        <f ca="1">INDIRECT(ADDRESS(ROW(),Controls!#REF!+105))</f>
        <v>#REF!</v>
      </c>
      <c r="GV2833" s="9" t="e">
        <f ca="1">INDIRECT(ADDRESS(ROW(),Controls!#REF!+120))</f>
        <v>#REF!</v>
      </c>
      <c r="GW2833" s="9" t="e">
        <f ca="1">INDIRECT(ADDRESS(ROW(),Controls!#REF!+15))</f>
        <v>#REF!</v>
      </c>
      <c r="GX2833" s="9" t="e">
        <f ca="1">INDIRECT(ADDRESS(ROW(),Controls!#REF!+135))</f>
        <v>#REF!</v>
      </c>
      <c r="HJ2833" s="9" t="e">
        <f t="shared" ca="1" si="264"/>
        <v>#REF!</v>
      </c>
      <c r="HK2833" s="9" t="e">
        <f t="shared" ca="1" si="265"/>
        <v>#REF!</v>
      </c>
      <c r="HL2833" s="9" t="e">
        <f t="shared" ca="1" si="266"/>
        <v>#REF!</v>
      </c>
      <c r="HM2833" s="9" t="e">
        <f t="shared" ca="1" si="267"/>
        <v>#REF!</v>
      </c>
      <c r="HN2833" s="9" t="e">
        <f ca="1">SQRT($GS2833*(1-$GS2833/Controls!$D$15))</f>
        <v>#REF!</v>
      </c>
      <c r="HO2833" s="9" t="e">
        <f t="shared" ca="1" si="268"/>
        <v>#REF!</v>
      </c>
      <c r="HP2833" s="9" t="e">
        <f t="shared" ca="1" si="269"/>
        <v>#REF!</v>
      </c>
      <c r="HQ2833" s="9" t="e">
        <f ca="1">IF($GV2833=0,NA(),($GX2833*Controls!#REF!))</f>
        <v>#REF!</v>
      </c>
    </row>
    <row r="2834" spans="198:225" x14ac:dyDescent="0.25">
      <c r="GP2834" s="9" t="e">
        <f ca="1">INDIRECT(ADDRESS(ROW(),Controls!#REF!+30))</f>
        <v>#REF!</v>
      </c>
      <c r="GQ2834" s="9" t="e">
        <f ca="1">INDIRECT(ADDRESS(ROW(),Controls!#REF!+45))</f>
        <v>#REF!</v>
      </c>
      <c r="GR2834" s="9" t="e">
        <f ca="1">INDIRECT(ADDRESS(ROW(),Controls!#REF!+60))</f>
        <v>#REF!</v>
      </c>
      <c r="GS2834" s="9" t="e">
        <f ca="1">INDIRECT(ADDRESS(ROW(),Controls!#REF!+75))</f>
        <v>#REF!</v>
      </c>
      <c r="GT2834" s="9" t="e">
        <f ca="1">INDIRECT(ADDRESS(ROW(),Controls!#REF!+90))</f>
        <v>#REF!</v>
      </c>
      <c r="GU2834" s="9" t="e">
        <f ca="1">INDIRECT(ADDRESS(ROW(),Controls!#REF!+105))</f>
        <v>#REF!</v>
      </c>
      <c r="GV2834" s="9" t="e">
        <f ca="1">INDIRECT(ADDRESS(ROW(),Controls!#REF!+120))</f>
        <v>#REF!</v>
      </c>
      <c r="GW2834" s="9" t="e">
        <f ca="1">INDIRECT(ADDRESS(ROW(),Controls!#REF!+15))</f>
        <v>#REF!</v>
      </c>
      <c r="GX2834" s="9" t="e">
        <f ca="1">INDIRECT(ADDRESS(ROW(),Controls!#REF!+135))</f>
        <v>#REF!</v>
      </c>
      <c r="HJ2834" s="9" t="e">
        <f t="shared" ca="1" si="264"/>
        <v>#REF!</v>
      </c>
      <c r="HK2834" s="9" t="e">
        <f t="shared" ca="1" si="265"/>
        <v>#REF!</v>
      </c>
      <c r="HL2834" s="9" t="e">
        <f t="shared" ca="1" si="266"/>
        <v>#REF!</v>
      </c>
      <c r="HM2834" s="9" t="e">
        <f t="shared" ca="1" si="267"/>
        <v>#REF!</v>
      </c>
      <c r="HN2834" s="9" t="e">
        <f ca="1">SQRT($GS2834*(1-$GS2834/Controls!$D$15))</f>
        <v>#REF!</v>
      </c>
      <c r="HO2834" s="9" t="e">
        <f t="shared" ca="1" si="268"/>
        <v>#REF!</v>
      </c>
      <c r="HP2834" s="9" t="e">
        <f t="shared" ca="1" si="269"/>
        <v>#REF!</v>
      </c>
      <c r="HQ2834" s="9" t="e">
        <f ca="1">IF($GV2834=0,NA(),($GX2834*Controls!#REF!))</f>
        <v>#REF!</v>
      </c>
    </row>
    <row r="2835" spans="198:225" x14ac:dyDescent="0.25">
      <c r="GP2835" s="9" t="e">
        <f ca="1">INDIRECT(ADDRESS(ROW(),Controls!#REF!+30))</f>
        <v>#REF!</v>
      </c>
      <c r="GQ2835" s="9" t="e">
        <f ca="1">INDIRECT(ADDRESS(ROW(),Controls!#REF!+45))</f>
        <v>#REF!</v>
      </c>
      <c r="GR2835" s="9" t="e">
        <f ca="1">INDIRECT(ADDRESS(ROW(),Controls!#REF!+60))</f>
        <v>#REF!</v>
      </c>
      <c r="GS2835" s="9" t="e">
        <f ca="1">INDIRECT(ADDRESS(ROW(),Controls!#REF!+75))</f>
        <v>#REF!</v>
      </c>
      <c r="GT2835" s="9" t="e">
        <f ca="1">INDIRECT(ADDRESS(ROW(),Controls!#REF!+90))</f>
        <v>#REF!</v>
      </c>
      <c r="GU2835" s="9" t="e">
        <f ca="1">INDIRECT(ADDRESS(ROW(),Controls!#REF!+105))</f>
        <v>#REF!</v>
      </c>
      <c r="GV2835" s="9" t="e">
        <f ca="1">INDIRECT(ADDRESS(ROW(),Controls!#REF!+120))</f>
        <v>#REF!</v>
      </c>
      <c r="GW2835" s="9" t="e">
        <f ca="1">INDIRECT(ADDRESS(ROW(),Controls!#REF!+15))</f>
        <v>#REF!</v>
      </c>
      <c r="GX2835" s="9" t="e">
        <f ca="1">INDIRECT(ADDRESS(ROW(),Controls!#REF!+135))</f>
        <v>#REF!</v>
      </c>
      <c r="HJ2835" s="9" t="e">
        <f t="shared" ca="1" si="264"/>
        <v>#REF!</v>
      </c>
      <c r="HK2835" s="9" t="e">
        <f t="shared" ca="1" si="265"/>
        <v>#REF!</v>
      </c>
      <c r="HL2835" s="9" t="e">
        <f t="shared" ca="1" si="266"/>
        <v>#REF!</v>
      </c>
      <c r="HM2835" s="9" t="e">
        <f t="shared" ca="1" si="267"/>
        <v>#REF!</v>
      </c>
      <c r="HN2835" s="9" t="e">
        <f ca="1">SQRT($GS2835*(1-$GS2835/Controls!$D$15))</f>
        <v>#REF!</v>
      </c>
      <c r="HO2835" s="9" t="e">
        <f t="shared" ca="1" si="268"/>
        <v>#REF!</v>
      </c>
      <c r="HP2835" s="9" t="e">
        <f t="shared" ca="1" si="269"/>
        <v>#REF!</v>
      </c>
      <c r="HQ2835" s="9" t="e">
        <f ca="1">IF($GV2835=0,NA(),($GX2835*Controls!#REF!))</f>
        <v>#REF!</v>
      </c>
    </row>
    <row r="2836" spans="198:225" x14ac:dyDescent="0.25">
      <c r="GP2836" s="9" t="e">
        <f ca="1">INDIRECT(ADDRESS(ROW(),Controls!#REF!+30))</f>
        <v>#REF!</v>
      </c>
      <c r="GQ2836" s="9" t="e">
        <f ca="1">INDIRECT(ADDRESS(ROW(),Controls!#REF!+45))</f>
        <v>#REF!</v>
      </c>
      <c r="GR2836" s="9" t="e">
        <f ca="1">INDIRECT(ADDRESS(ROW(),Controls!#REF!+60))</f>
        <v>#REF!</v>
      </c>
      <c r="GS2836" s="9" t="e">
        <f ca="1">INDIRECT(ADDRESS(ROW(),Controls!#REF!+75))</f>
        <v>#REF!</v>
      </c>
      <c r="GT2836" s="9" t="e">
        <f ca="1">INDIRECT(ADDRESS(ROW(),Controls!#REF!+90))</f>
        <v>#REF!</v>
      </c>
      <c r="GU2836" s="9" t="e">
        <f ca="1">INDIRECT(ADDRESS(ROW(),Controls!#REF!+105))</f>
        <v>#REF!</v>
      </c>
      <c r="GV2836" s="9" t="e">
        <f ca="1">INDIRECT(ADDRESS(ROW(),Controls!#REF!+120))</f>
        <v>#REF!</v>
      </c>
      <c r="GW2836" s="9" t="e">
        <f ca="1">INDIRECT(ADDRESS(ROW(),Controls!#REF!+15))</f>
        <v>#REF!</v>
      </c>
      <c r="GX2836" s="9" t="e">
        <f ca="1">INDIRECT(ADDRESS(ROW(),Controls!#REF!+135))</f>
        <v>#REF!</v>
      </c>
      <c r="HJ2836" s="9" t="e">
        <f t="shared" ca="1" si="264"/>
        <v>#REF!</v>
      </c>
      <c r="HK2836" s="9" t="e">
        <f t="shared" ca="1" si="265"/>
        <v>#REF!</v>
      </c>
      <c r="HL2836" s="9" t="e">
        <f t="shared" ca="1" si="266"/>
        <v>#REF!</v>
      </c>
      <c r="HM2836" s="9" t="e">
        <f t="shared" ca="1" si="267"/>
        <v>#REF!</v>
      </c>
      <c r="HN2836" s="9" t="e">
        <f ca="1">SQRT($GS2836*(1-$GS2836/Controls!$D$15))</f>
        <v>#REF!</v>
      </c>
      <c r="HO2836" s="9" t="e">
        <f t="shared" ca="1" si="268"/>
        <v>#REF!</v>
      </c>
      <c r="HP2836" s="9" t="e">
        <f t="shared" ca="1" si="269"/>
        <v>#REF!</v>
      </c>
      <c r="HQ2836" s="9" t="e">
        <f ca="1">IF($GV2836=0,NA(),($GX2836*Controls!#REF!))</f>
        <v>#REF!</v>
      </c>
    </row>
    <row r="2837" spans="198:225" x14ac:dyDescent="0.25">
      <c r="GP2837" s="9" t="e">
        <f ca="1">INDIRECT(ADDRESS(ROW(),Controls!#REF!+30))</f>
        <v>#REF!</v>
      </c>
      <c r="GQ2837" s="9" t="e">
        <f ca="1">INDIRECT(ADDRESS(ROW(),Controls!#REF!+45))</f>
        <v>#REF!</v>
      </c>
      <c r="GR2837" s="9" t="e">
        <f ca="1">INDIRECT(ADDRESS(ROW(),Controls!#REF!+60))</f>
        <v>#REF!</v>
      </c>
      <c r="GS2837" s="9" t="e">
        <f ca="1">INDIRECT(ADDRESS(ROW(),Controls!#REF!+75))</f>
        <v>#REF!</v>
      </c>
      <c r="GT2837" s="9" t="e">
        <f ca="1">INDIRECT(ADDRESS(ROW(),Controls!#REF!+90))</f>
        <v>#REF!</v>
      </c>
      <c r="GU2837" s="9" t="e">
        <f ca="1">INDIRECT(ADDRESS(ROW(),Controls!#REF!+105))</f>
        <v>#REF!</v>
      </c>
      <c r="GV2837" s="9" t="e">
        <f ca="1">INDIRECT(ADDRESS(ROW(),Controls!#REF!+120))</f>
        <v>#REF!</v>
      </c>
      <c r="GW2837" s="9" t="e">
        <f ca="1">INDIRECT(ADDRESS(ROW(),Controls!#REF!+15))</f>
        <v>#REF!</v>
      </c>
      <c r="GX2837" s="9" t="e">
        <f ca="1">INDIRECT(ADDRESS(ROW(),Controls!#REF!+135))</f>
        <v>#REF!</v>
      </c>
      <c r="HJ2837" s="9" t="e">
        <f t="shared" ca="1" si="264"/>
        <v>#REF!</v>
      </c>
      <c r="HK2837" s="9" t="e">
        <f t="shared" ca="1" si="265"/>
        <v>#REF!</v>
      </c>
      <c r="HL2837" s="9" t="e">
        <f t="shared" ca="1" si="266"/>
        <v>#REF!</v>
      </c>
      <c r="HM2837" s="9" t="e">
        <f t="shared" ca="1" si="267"/>
        <v>#REF!</v>
      </c>
      <c r="HN2837" s="9" t="e">
        <f ca="1">SQRT($GS2837*(1-$GS2837/Controls!$D$15))</f>
        <v>#REF!</v>
      </c>
      <c r="HO2837" s="9" t="e">
        <f t="shared" ca="1" si="268"/>
        <v>#REF!</v>
      </c>
      <c r="HP2837" s="9" t="e">
        <f t="shared" ca="1" si="269"/>
        <v>#REF!</v>
      </c>
      <c r="HQ2837" s="9" t="e">
        <f ca="1">IF($GV2837=0,NA(),($GX2837*Controls!#REF!))</f>
        <v>#REF!</v>
      </c>
    </row>
    <row r="2838" spans="198:225" x14ac:dyDescent="0.25">
      <c r="GP2838" s="9" t="e">
        <f ca="1">INDIRECT(ADDRESS(ROW(),Controls!#REF!+30))</f>
        <v>#REF!</v>
      </c>
      <c r="GQ2838" s="9" t="e">
        <f ca="1">INDIRECT(ADDRESS(ROW(),Controls!#REF!+45))</f>
        <v>#REF!</v>
      </c>
      <c r="GR2838" s="9" t="e">
        <f ca="1">INDIRECT(ADDRESS(ROW(),Controls!#REF!+60))</f>
        <v>#REF!</v>
      </c>
      <c r="GS2838" s="9" t="e">
        <f ca="1">INDIRECT(ADDRESS(ROW(),Controls!#REF!+75))</f>
        <v>#REF!</v>
      </c>
      <c r="GT2838" s="9" t="e">
        <f ca="1">INDIRECT(ADDRESS(ROW(),Controls!#REF!+90))</f>
        <v>#REF!</v>
      </c>
      <c r="GU2838" s="9" t="e">
        <f ca="1">INDIRECT(ADDRESS(ROW(),Controls!#REF!+105))</f>
        <v>#REF!</v>
      </c>
      <c r="GV2838" s="9" t="e">
        <f ca="1">INDIRECT(ADDRESS(ROW(),Controls!#REF!+120))</f>
        <v>#REF!</v>
      </c>
      <c r="GW2838" s="9" t="e">
        <f ca="1">INDIRECT(ADDRESS(ROW(),Controls!#REF!+15))</f>
        <v>#REF!</v>
      </c>
      <c r="GX2838" s="9" t="e">
        <f ca="1">INDIRECT(ADDRESS(ROW(),Controls!#REF!+135))</f>
        <v>#REF!</v>
      </c>
      <c r="HJ2838" s="9" t="e">
        <f t="shared" ca="1" si="264"/>
        <v>#REF!</v>
      </c>
      <c r="HK2838" s="9" t="e">
        <f t="shared" ca="1" si="265"/>
        <v>#REF!</v>
      </c>
      <c r="HL2838" s="9" t="e">
        <f t="shared" ca="1" si="266"/>
        <v>#REF!</v>
      </c>
      <c r="HM2838" s="9" t="e">
        <f t="shared" ca="1" si="267"/>
        <v>#REF!</v>
      </c>
      <c r="HN2838" s="9" t="e">
        <f ca="1">SQRT($GS2838*(1-$GS2838/Controls!$D$15))</f>
        <v>#REF!</v>
      </c>
      <c r="HO2838" s="9" t="e">
        <f t="shared" ca="1" si="268"/>
        <v>#REF!</v>
      </c>
      <c r="HP2838" s="9" t="e">
        <f t="shared" ca="1" si="269"/>
        <v>#REF!</v>
      </c>
      <c r="HQ2838" s="9" t="e">
        <f ca="1">IF($GV2838=0,NA(),($GX2838*Controls!#REF!))</f>
        <v>#REF!</v>
      </c>
    </row>
    <row r="2839" spans="198:225" x14ac:dyDescent="0.25">
      <c r="GP2839" s="9" t="e">
        <f ca="1">INDIRECT(ADDRESS(ROW(),Controls!#REF!+30))</f>
        <v>#REF!</v>
      </c>
      <c r="GQ2839" s="9" t="e">
        <f ca="1">INDIRECT(ADDRESS(ROW(),Controls!#REF!+45))</f>
        <v>#REF!</v>
      </c>
      <c r="GR2839" s="9" t="e">
        <f ca="1">INDIRECT(ADDRESS(ROW(),Controls!#REF!+60))</f>
        <v>#REF!</v>
      </c>
      <c r="GS2839" s="9" t="e">
        <f ca="1">INDIRECT(ADDRESS(ROW(),Controls!#REF!+75))</f>
        <v>#REF!</v>
      </c>
      <c r="GT2839" s="9" t="e">
        <f ca="1">INDIRECT(ADDRESS(ROW(),Controls!#REF!+90))</f>
        <v>#REF!</v>
      </c>
      <c r="GU2839" s="9" t="e">
        <f ca="1">INDIRECT(ADDRESS(ROW(),Controls!#REF!+105))</f>
        <v>#REF!</v>
      </c>
      <c r="GV2839" s="9" t="e">
        <f ca="1">INDIRECT(ADDRESS(ROW(),Controls!#REF!+120))</f>
        <v>#REF!</v>
      </c>
      <c r="GW2839" s="9" t="e">
        <f ca="1">INDIRECT(ADDRESS(ROW(),Controls!#REF!+15))</f>
        <v>#REF!</v>
      </c>
      <c r="GX2839" s="9" t="e">
        <f ca="1">INDIRECT(ADDRESS(ROW(),Controls!#REF!+135))</f>
        <v>#REF!</v>
      </c>
      <c r="HJ2839" s="9" t="e">
        <f t="shared" ca="1" si="264"/>
        <v>#REF!</v>
      </c>
      <c r="HK2839" s="9" t="e">
        <f t="shared" ca="1" si="265"/>
        <v>#REF!</v>
      </c>
      <c r="HL2839" s="9" t="e">
        <f t="shared" ca="1" si="266"/>
        <v>#REF!</v>
      </c>
      <c r="HM2839" s="9" t="e">
        <f t="shared" ca="1" si="267"/>
        <v>#REF!</v>
      </c>
      <c r="HN2839" s="9" t="e">
        <f ca="1">SQRT($GS2839*(1-$GS2839/Controls!$D$15))</f>
        <v>#REF!</v>
      </c>
      <c r="HO2839" s="9" t="e">
        <f t="shared" ca="1" si="268"/>
        <v>#REF!</v>
      </c>
      <c r="HP2839" s="9" t="e">
        <f t="shared" ca="1" si="269"/>
        <v>#REF!</v>
      </c>
      <c r="HQ2839" s="9" t="e">
        <f ca="1">IF($GV2839=0,NA(),($GX2839*Controls!#REF!))</f>
        <v>#REF!</v>
      </c>
    </row>
    <row r="2840" spans="198:225" x14ac:dyDescent="0.25">
      <c r="GP2840" s="9" t="e">
        <f ca="1">INDIRECT(ADDRESS(ROW(),Controls!#REF!+30))</f>
        <v>#REF!</v>
      </c>
      <c r="GQ2840" s="9" t="e">
        <f ca="1">INDIRECT(ADDRESS(ROW(),Controls!#REF!+45))</f>
        <v>#REF!</v>
      </c>
      <c r="GR2840" s="9" t="e">
        <f ca="1">INDIRECT(ADDRESS(ROW(),Controls!#REF!+60))</f>
        <v>#REF!</v>
      </c>
      <c r="GS2840" s="9" t="e">
        <f ca="1">INDIRECT(ADDRESS(ROW(),Controls!#REF!+75))</f>
        <v>#REF!</v>
      </c>
      <c r="GT2840" s="9" t="e">
        <f ca="1">INDIRECT(ADDRESS(ROW(),Controls!#REF!+90))</f>
        <v>#REF!</v>
      </c>
      <c r="GU2840" s="9" t="e">
        <f ca="1">INDIRECT(ADDRESS(ROW(),Controls!#REF!+105))</f>
        <v>#REF!</v>
      </c>
      <c r="GV2840" s="9" t="e">
        <f ca="1">INDIRECT(ADDRESS(ROW(),Controls!#REF!+120))</f>
        <v>#REF!</v>
      </c>
      <c r="GW2840" s="9" t="e">
        <f ca="1">INDIRECT(ADDRESS(ROW(),Controls!#REF!+15))</f>
        <v>#REF!</v>
      </c>
      <c r="GX2840" s="9" t="e">
        <f ca="1">INDIRECT(ADDRESS(ROW(),Controls!#REF!+135))</f>
        <v>#REF!</v>
      </c>
      <c r="HJ2840" s="9" t="e">
        <f t="shared" ca="1" si="264"/>
        <v>#REF!</v>
      </c>
      <c r="HK2840" s="9" t="e">
        <f t="shared" ca="1" si="265"/>
        <v>#REF!</v>
      </c>
      <c r="HL2840" s="9" t="e">
        <f t="shared" ca="1" si="266"/>
        <v>#REF!</v>
      </c>
      <c r="HM2840" s="9" t="e">
        <f t="shared" ca="1" si="267"/>
        <v>#REF!</v>
      </c>
      <c r="HN2840" s="9" t="e">
        <f ca="1">SQRT($GS2840*(1-$GS2840/Controls!$D$15))</f>
        <v>#REF!</v>
      </c>
      <c r="HO2840" s="9" t="e">
        <f t="shared" ca="1" si="268"/>
        <v>#REF!</v>
      </c>
      <c r="HP2840" s="9" t="e">
        <f t="shared" ca="1" si="269"/>
        <v>#REF!</v>
      </c>
      <c r="HQ2840" s="9" t="e">
        <f ca="1">IF($GV2840=0,NA(),($GX2840*Controls!#REF!))</f>
        <v>#REF!</v>
      </c>
    </row>
    <row r="2841" spans="198:225" x14ac:dyDescent="0.25">
      <c r="GP2841" s="9" t="e">
        <f ca="1">INDIRECT(ADDRESS(ROW(),Controls!#REF!+30))</f>
        <v>#REF!</v>
      </c>
      <c r="GQ2841" s="9" t="e">
        <f ca="1">INDIRECT(ADDRESS(ROW(),Controls!#REF!+45))</f>
        <v>#REF!</v>
      </c>
      <c r="GR2841" s="9" t="e">
        <f ca="1">INDIRECT(ADDRESS(ROW(),Controls!#REF!+60))</f>
        <v>#REF!</v>
      </c>
      <c r="GS2841" s="9" t="e">
        <f ca="1">INDIRECT(ADDRESS(ROW(),Controls!#REF!+75))</f>
        <v>#REF!</v>
      </c>
      <c r="GT2841" s="9" t="e">
        <f ca="1">INDIRECT(ADDRESS(ROW(),Controls!#REF!+90))</f>
        <v>#REF!</v>
      </c>
      <c r="GU2841" s="9" t="e">
        <f ca="1">INDIRECT(ADDRESS(ROW(),Controls!#REF!+105))</f>
        <v>#REF!</v>
      </c>
      <c r="GV2841" s="9" t="e">
        <f ca="1">INDIRECT(ADDRESS(ROW(),Controls!#REF!+120))</f>
        <v>#REF!</v>
      </c>
      <c r="GW2841" s="9" t="e">
        <f ca="1">INDIRECT(ADDRESS(ROW(),Controls!#REF!+15))</f>
        <v>#REF!</v>
      </c>
      <c r="GX2841" s="9" t="e">
        <f ca="1">INDIRECT(ADDRESS(ROW(),Controls!#REF!+135))</f>
        <v>#REF!</v>
      </c>
      <c r="HJ2841" s="9" t="e">
        <f t="shared" ca="1" si="264"/>
        <v>#REF!</v>
      </c>
      <c r="HK2841" s="9" t="e">
        <f t="shared" ca="1" si="265"/>
        <v>#REF!</v>
      </c>
      <c r="HL2841" s="9" t="e">
        <f t="shared" ca="1" si="266"/>
        <v>#REF!</v>
      </c>
      <c r="HM2841" s="9" t="e">
        <f t="shared" ca="1" si="267"/>
        <v>#REF!</v>
      </c>
      <c r="HN2841" s="9" t="e">
        <f ca="1">SQRT($GS2841*(1-$GS2841/Controls!$D$15))</f>
        <v>#REF!</v>
      </c>
      <c r="HO2841" s="9" t="e">
        <f t="shared" ca="1" si="268"/>
        <v>#REF!</v>
      </c>
      <c r="HP2841" s="9" t="e">
        <f t="shared" ca="1" si="269"/>
        <v>#REF!</v>
      </c>
      <c r="HQ2841" s="9" t="e">
        <f ca="1">IF($GV2841=0,NA(),($GX2841*Controls!#REF!))</f>
        <v>#REF!</v>
      </c>
    </row>
    <row r="2842" spans="198:225" x14ac:dyDescent="0.25">
      <c r="GP2842" s="9" t="e">
        <f ca="1">INDIRECT(ADDRESS(ROW(),Controls!#REF!+30))</f>
        <v>#REF!</v>
      </c>
      <c r="GQ2842" s="9" t="e">
        <f ca="1">INDIRECT(ADDRESS(ROW(),Controls!#REF!+45))</f>
        <v>#REF!</v>
      </c>
      <c r="GR2842" s="9" t="e">
        <f ca="1">INDIRECT(ADDRESS(ROW(),Controls!#REF!+60))</f>
        <v>#REF!</v>
      </c>
      <c r="GS2842" s="9" t="e">
        <f ca="1">INDIRECT(ADDRESS(ROW(),Controls!#REF!+75))</f>
        <v>#REF!</v>
      </c>
      <c r="GT2842" s="9" t="e">
        <f ca="1">INDIRECT(ADDRESS(ROW(),Controls!#REF!+90))</f>
        <v>#REF!</v>
      </c>
      <c r="GU2842" s="9" t="e">
        <f ca="1">INDIRECT(ADDRESS(ROW(),Controls!#REF!+105))</f>
        <v>#REF!</v>
      </c>
      <c r="GV2842" s="9" t="e">
        <f ca="1">INDIRECT(ADDRESS(ROW(),Controls!#REF!+120))</f>
        <v>#REF!</v>
      </c>
      <c r="GW2842" s="9" t="e">
        <f ca="1">INDIRECT(ADDRESS(ROW(),Controls!#REF!+15))</f>
        <v>#REF!</v>
      </c>
      <c r="GX2842" s="9" t="e">
        <f ca="1">INDIRECT(ADDRESS(ROW(),Controls!#REF!+135))</f>
        <v>#REF!</v>
      </c>
      <c r="HJ2842" s="9" t="e">
        <f t="shared" ca="1" si="264"/>
        <v>#REF!</v>
      </c>
      <c r="HK2842" s="9" t="e">
        <f t="shared" ca="1" si="265"/>
        <v>#REF!</v>
      </c>
      <c r="HL2842" s="9" t="e">
        <f t="shared" ca="1" si="266"/>
        <v>#REF!</v>
      </c>
      <c r="HM2842" s="9" t="e">
        <f t="shared" ca="1" si="267"/>
        <v>#REF!</v>
      </c>
      <c r="HN2842" s="9" t="e">
        <f ca="1">SQRT($GS2842*(1-$GS2842/Controls!$D$15))</f>
        <v>#REF!</v>
      </c>
      <c r="HO2842" s="9" t="e">
        <f t="shared" ca="1" si="268"/>
        <v>#REF!</v>
      </c>
      <c r="HP2842" s="9" t="e">
        <f t="shared" ca="1" si="269"/>
        <v>#REF!</v>
      </c>
      <c r="HQ2842" s="9" t="e">
        <f ca="1">IF($GV2842=0,NA(),($GX2842*Controls!#REF!))</f>
        <v>#REF!</v>
      </c>
    </row>
    <row r="2843" spans="198:225" x14ac:dyDescent="0.25">
      <c r="GP2843" s="9" t="e">
        <f ca="1">INDIRECT(ADDRESS(ROW(),Controls!#REF!+30))</f>
        <v>#REF!</v>
      </c>
      <c r="GQ2843" s="9" t="e">
        <f ca="1">INDIRECT(ADDRESS(ROW(),Controls!#REF!+45))</f>
        <v>#REF!</v>
      </c>
      <c r="GR2843" s="9" t="e">
        <f ca="1">INDIRECT(ADDRESS(ROW(),Controls!#REF!+60))</f>
        <v>#REF!</v>
      </c>
      <c r="GS2843" s="9" t="e">
        <f ca="1">INDIRECT(ADDRESS(ROW(),Controls!#REF!+75))</f>
        <v>#REF!</v>
      </c>
      <c r="GT2843" s="9" t="e">
        <f ca="1">INDIRECT(ADDRESS(ROW(),Controls!#REF!+90))</f>
        <v>#REF!</v>
      </c>
      <c r="GU2843" s="9" t="e">
        <f ca="1">INDIRECT(ADDRESS(ROW(),Controls!#REF!+105))</f>
        <v>#REF!</v>
      </c>
      <c r="GV2843" s="9" t="e">
        <f ca="1">INDIRECT(ADDRESS(ROW(),Controls!#REF!+120))</f>
        <v>#REF!</v>
      </c>
      <c r="GW2843" s="9" t="e">
        <f ca="1">INDIRECT(ADDRESS(ROW(),Controls!#REF!+15))</f>
        <v>#REF!</v>
      </c>
      <c r="GX2843" s="9" t="e">
        <f ca="1">INDIRECT(ADDRESS(ROW(),Controls!#REF!+135))</f>
        <v>#REF!</v>
      </c>
      <c r="HJ2843" s="9" t="e">
        <f t="shared" ca="1" si="264"/>
        <v>#REF!</v>
      </c>
      <c r="HK2843" s="9" t="e">
        <f t="shared" ca="1" si="265"/>
        <v>#REF!</v>
      </c>
      <c r="HL2843" s="9" t="e">
        <f t="shared" ca="1" si="266"/>
        <v>#REF!</v>
      </c>
      <c r="HM2843" s="9" t="e">
        <f t="shared" ca="1" si="267"/>
        <v>#REF!</v>
      </c>
      <c r="HN2843" s="9" t="e">
        <f ca="1">SQRT($GS2843*(1-$GS2843/Controls!$D$15))</f>
        <v>#REF!</v>
      </c>
      <c r="HO2843" s="9" t="e">
        <f t="shared" ca="1" si="268"/>
        <v>#REF!</v>
      </c>
      <c r="HP2843" s="9" t="e">
        <f t="shared" ca="1" si="269"/>
        <v>#REF!</v>
      </c>
      <c r="HQ2843" s="9" t="e">
        <f ca="1">IF($GV2843=0,NA(),($GX2843*Controls!#REF!))</f>
        <v>#REF!</v>
      </c>
    </row>
    <row r="2844" spans="198:225" x14ac:dyDescent="0.25">
      <c r="GP2844" s="9" t="e">
        <f ca="1">INDIRECT(ADDRESS(ROW(),Controls!#REF!+30))</f>
        <v>#REF!</v>
      </c>
      <c r="GQ2844" s="9" t="e">
        <f ca="1">INDIRECT(ADDRESS(ROW(),Controls!#REF!+45))</f>
        <v>#REF!</v>
      </c>
      <c r="GR2844" s="9" t="e">
        <f ca="1">INDIRECT(ADDRESS(ROW(),Controls!#REF!+60))</f>
        <v>#REF!</v>
      </c>
      <c r="GS2844" s="9" t="e">
        <f ca="1">INDIRECT(ADDRESS(ROW(),Controls!#REF!+75))</f>
        <v>#REF!</v>
      </c>
      <c r="GT2844" s="9" t="e">
        <f ca="1">INDIRECT(ADDRESS(ROW(),Controls!#REF!+90))</f>
        <v>#REF!</v>
      </c>
      <c r="GU2844" s="9" t="e">
        <f ca="1">INDIRECT(ADDRESS(ROW(),Controls!#REF!+105))</f>
        <v>#REF!</v>
      </c>
      <c r="GV2844" s="9" t="e">
        <f ca="1">INDIRECT(ADDRESS(ROW(),Controls!#REF!+120))</f>
        <v>#REF!</v>
      </c>
      <c r="GW2844" s="9" t="e">
        <f ca="1">INDIRECT(ADDRESS(ROW(),Controls!#REF!+15))</f>
        <v>#REF!</v>
      </c>
      <c r="GX2844" s="9" t="e">
        <f ca="1">INDIRECT(ADDRESS(ROW(),Controls!#REF!+135))</f>
        <v>#REF!</v>
      </c>
      <c r="HJ2844" s="9" t="e">
        <f t="shared" ca="1" si="264"/>
        <v>#REF!</v>
      </c>
      <c r="HK2844" s="9" t="e">
        <f t="shared" ca="1" si="265"/>
        <v>#REF!</v>
      </c>
      <c r="HL2844" s="9" t="e">
        <f t="shared" ca="1" si="266"/>
        <v>#REF!</v>
      </c>
      <c r="HM2844" s="9" t="e">
        <f t="shared" ca="1" si="267"/>
        <v>#REF!</v>
      </c>
      <c r="HN2844" s="9" t="e">
        <f ca="1">SQRT($GS2844*(1-$GS2844/Controls!$D$15))</f>
        <v>#REF!</v>
      </c>
      <c r="HO2844" s="9" t="e">
        <f t="shared" ca="1" si="268"/>
        <v>#REF!</v>
      </c>
      <c r="HP2844" s="9" t="e">
        <f t="shared" ca="1" si="269"/>
        <v>#REF!</v>
      </c>
      <c r="HQ2844" s="9" t="e">
        <f ca="1">IF($GV2844=0,NA(),($GX2844*Controls!#REF!))</f>
        <v>#REF!</v>
      </c>
    </row>
    <row r="2845" spans="198:225" x14ac:dyDescent="0.25">
      <c r="GP2845" s="9" t="e">
        <f ca="1">INDIRECT(ADDRESS(ROW(),Controls!#REF!+30))</f>
        <v>#REF!</v>
      </c>
      <c r="GQ2845" s="9" t="e">
        <f ca="1">INDIRECT(ADDRESS(ROW(),Controls!#REF!+45))</f>
        <v>#REF!</v>
      </c>
      <c r="GR2845" s="9" t="e">
        <f ca="1">INDIRECT(ADDRESS(ROW(),Controls!#REF!+60))</f>
        <v>#REF!</v>
      </c>
      <c r="GS2845" s="9" t="e">
        <f ca="1">INDIRECT(ADDRESS(ROW(),Controls!#REF!+75))</f>
        <v>#REF!</v>
      </c>
      <c r="GT2845" s="9" t="e">
        <f ca="1">INDIRECT(ADDRESS(ROW(),Controls!#REF!+90))</f>
        <v>#REF!</v>
      </c>
      <c r="GU2845" s="9" t="e">
        <f ca="1">INDIRECT(ADDRESS(ROW(),Controls!#REF!+105))</f>
        <v>#REF!</v>
      </c>
      <c r="GV2845" s="9" t="e">
        <f ca="1">INDIRECT(ADDRESS(ROW(),Controls!#REF!+120))</f>
        <v>#REF!</v>
      </c>
      <c r="GW2845" s="9" t="e">
        <f ca="1">INDIRECT(ADDRESS(ROW(),Controls!#REF!+15))</f>
        <v>#REF!</v>
      </c>
      <c r="GX2845" s="9" t="e">
        <f ca="1">INDIRECT(ADDRESS(ROW(),Controls!#REF!+135))</f>
        <v>#REF!</v>
      </c>
      <c r="HJ2845" s="9" t="e">
        <f t="shared" ca="1" si="264"/>
        <v>#REF!</v>
      </c>
      <c r="HK2845" s="9" t="e">
        <f t="shared" ca="1" si="265"/>
        <v>#REF!</v>
      </c>
      <c r="HL2845" s="9" t="e">
        <f t="shared" ca="1" si="266"/>
        <v>#REF!</v>
      </c>
      <c r="HM2845" s="9" t="e">
        <f t="shared" ca="1" si="267"/>
        <v>#REF!</v>
      </c>
      <c r="HN2845" s="9" t="e">
        <f ca="1">SQRT($GS2845*(1-$GS2845/Controls!$D$15))</f>
        <v>#REF!</v>
      </c>
      <c r="HO2845" s="9" t="e">
        <f t="shared" ca="1" si="268"/>
        <v>#REF!</v>
      </c>
      <c r="HP2845" s="9" t="e">
        <f t="shared" ca="1" si="269"/>
        <v>#REF!</v>
      </c>
      <c r="HQ2845" s="9" t="e">
        <f ca="1">IF($GV2845=0,NA(),($GX2845*Controls!#REF!))</f>
        <v>#REF!</v>
      </c>
    </row>
    <row r="2846" spans="198:225" x14ac:dyDescent="0.25">
      <c r="GP2846" s="9" t="e">
        <f ca="1">INDIRECT(ADDRESS(ROW(),Controls!#REF!+30))</f>
        <v>#REF!</v>
      </c>
      <c r="GQ2846" s="9" t="e">
        <f ca="1">INDIRECT(ADDRESS(ROW(),Controls!#REF!+45))</f>
        <v>#REF!</v>
      </c>
      <c r="GR2846" s="9" t="e">
        <f ca="1">INDIRECT(ADDRESS(ROW(),Controls!#REF!+60))</f>
        <v>#REF!</v>
      </c>
      <c r="GS2846" s="9" t="e">
        <f ca="1">INDIRECT(ADDRESS(ROW(),Controls!#REF!+75))</f>
        <v>#REF!</v>
      </c>
      <c r="GT2846" s="9" t="e">
        <f ca="1">INDIRECT(ADDRESS(ROW(),Controls!#REF!+90))</f>
        <v>#REF!</v>
      </c>
      <c r="GU2846" s="9" t="e">
        <f ca="1">INDIRECT(ADDRESS(ROW(),Controls!#REF!+105))</f>
        <v>#REF!</v>
      </c>
      <c r="GV2846" s="9" t="e">
        <f ca="1">INDIRECT(ADDRESS(ROW(),Controls!#REF!+120))</f>
        <v>#REF!</v>
      </c>
      <c r="GW2846" s="9" t="e">
        <f ca="1">INDIRECT(ADDRESS(ROW(),Controls!#REF!+15))</f>
        <v>#REF!</v>
      </c>
      <c r="GX2846" s="9" t="e">
        <f ca="1">INDIRECT(ADDRESS(ROW(),Controls!#REF!+135))</f>
        <v>#REF!</v>
      </c>
      <c r="HJ2846" s="9" t="e">
        <f t="shared" ca="1" si="264"/>
        <v>#REF!</v>
      </c>
      <c r="HK2846" s="9" t="e">
        <f t="shared" ca="1" si="265"/>
        <v>#REF!</v>
      </c>
      <c r="HL2846" s="9" t="e">
        <f t="shared" ca="1" si="266"/>
        <v>#REF!</v>
      </c>
      <c r="HM2846" s="9" t="e">
        <f t="shared" ca="1" si="267"/>
        <v>#REF!</v>
      </c>
      <c r="HN2846" s="9" t="e">
        <f ca="1">SQRT($GS2846*(1-$GS2846/Controls!$D$15))</f>
        <v>#REF!</v>
      </c>
      <c r="HO2846" s="9" t="e">
        <f t="shared" ca="1" si="268"/>
        <v>#REF!</v>
      </c>
      <c r="HP2846" s="9" t="e">
        <f t="shared" ca="1" si="269"/>
        <v>#REF!</v>
      </c>
      <c r="HQ2846" s="9" t="e">
        <f ca="1">IF($GV2846=0,NA(),($GX2846*Controls!#REF!))</f>
        <v>#REF!</v>
      </c>
    </row>
    <row r="2847" spans="198:225" x14ac:dyDescent="0.25">
      <c r="GP2847" s="9" t="e">
        <f ca="1">INDIRECT(ADDRESS(ROW(),Controls!#REF!+30))</f>
        <v>#REF!</v>
      </c>
      <c r="GQ2847" s="9" t="e">
        <f ca="1">INDIRECT(ADDRESS(ROW(),Controls!#REF!+45))</f>
        <v>#REF!</v>
      </c>
      <c r="GR2847" s="9" t="e">
        <f ca="1">INDIRECT(ADDRESS(ROW(),Controls!#REF!+60))</f>
        <v>#REF!</v>
      </c>
      <c r="GS2847" s="9" t="e">
        <f ca="1">INDIRECT(ADDRESS(ROW(),Controls!#REF!+75))</f>
        <v>#REF!</v>
      </c>
      <c r="GT2847" s="9" t="e">
        <f ca="1">INDIRECT(ADDRESS(ROW(),Controls!#REF!+90))</f>
        <v>#REF!</v>
      </c>
      <c r="GU2847" s="9" t="e">
        <f ca="1">INDIRECT(ADDRESS(ROW(),Controls!#REF!+105))</f>
        <v>#REF!</v>
      </c>
      <c r="GV2847" s="9" t="e">
        <f ca="1">INDIRECT(ADDRESS(ROW(),Controls!#REF!+120))</f>
        <v>#REF!</v>
      </c>
      <c r="GW2847" s="9" t="e">
        <f ca="1">INDIRECT(ADDRESS(ROW(),Controls!#REF!+15))</f>
        <v>#REF!</v>
      </c>
      <c r="GX2847" s="9" t="e">
        <f ca="1">INDIRECT(ADDRESS(ROW(),Controls!#REF!+135))</f>
        <v>#REF!</v>
      </c>
      <c r="HJ2847" s="9" t="e">
        <f t="shared" ca="1" si="264"/>
        <v>#REF!</v>
      </c>
      <c r="HK2847" s="9" t="e">
        <f t="shared" ca="1" si="265"/>
        <v>#REF!</v>
      </c>
      <c r="HL2847" s="9" t="e">
        <f t="shared" ca="1" si="266"/>
        <v>#REF!</v>
      </c>
      <c r="HM2847" s="9" t="e">
        <f t="shared" ca="1" si="267"/>
        <v>#REF!</v>
      </c>
      <c r="HN2847" s="9" t="e">
        <f ca="1">SQRT($GS2847*(1-$GS2847/Controls!$D$15))</f>
        <v>#REF!</v>
      </c>
      <c r="HO2847" s="9" t="e">
        <f t="shared" ca="1" si="268"/>
        <v>#REF!</v>
      </c>
      <c r="HP2847" s="9" t="e">
        <f t="shared" ca="1" si="269"/>
        <v>#REF!</v>
      </c>
      <c r="HQ2847" s="9" t="e">
        <f ca="1">IF($GV2847=0,NA(),($GX2847*Controls!#REF!))</f>
        <v>#REF!</v>
      </c>
    </row>
    <row r="2848" spans="198:225" x14ac:dyDescent="0.25">
      <c r="GP2848" s="9" t="e">
        <f ca="1">INDIRECT(ADDRESS(ROW(),Controls!#REF!+30))</f>
        <v>#REF!</v>
      </c>
      <c r="GQ2848" s="9" t="e">
        <f ca="1">INDIRECT(ADDRESS(ROW(),Controls!#REF!+45))</f>
        <v>#REF!</v>
      </c>
      <c r="GR2848" s="9" t="e">
        <f ca="1">INDIRECT(ADDRESS(ROW(),Controls!#REF!+60))</f>
        <v>#REF!</v>
      </c>
      <c r="GS2848" s="9" t="e">
        <f ca="1">INDIRECT(ADDRESS(ROW(),Controls!#REF!+75))</f>
        <v>#REF!</v>
      </c>
      <c r="GT2848" s="9" t="e">
        <f ca="1">INDIRECT(ADDRESS(ROW(),Controls!#REF!+90))</f>
        <v>#REF!</v>
      </c>
      <c r="GU2848" s="9" t="e">
        <f ca="1">INDIRECT(ADDRESS(ROW(),Controls!#REF!+105))</f>
        <v>#REF!</v>
      </c>
      <c r="GV2848" s="9" t="e">
        <f ca="1">INDIRECT(ADDRESS(ROW(),Controls!#REF!+120))</f>
        <v>#REF!</v>
      </c>
      <c r="GW2848" s="9" t="e">
        <f ca="1">INDIRECT(ADDRESS(ROW(),Controls!#REF!+15))</f>
        <v>#REF!</v>
      </c>
      <c r="GX2848" s="9" t="e">
        <f ca="1">INDIRECT(ADDRESS(ROW(),Controls!#REF!+135))</f>
        <v>#REF!</v>
      </c>
      <c r="HJ2848" s="9" t="e">
        <f t="shared" ca="1" si="264"/>
        <v>#REF!</v>
      </c>
      <c r="HK2848" s="9" t="e">
        <f t="shared" ca="1" si="265"/>
        <v>#REF!</v>
      </c>
      <c r="HL2848" s="9" t="e">
        <f t="shared" ca="1" si="266"/>
        <v>#REF!</v>
      </c>
      <c r="HM2848" s="9" t="e">
        <f t="shared" ca="1" si="267"/>
        <v>#REF!</v>
      </c>
      <c r="HN2848" s="9" t="e">
        <f ca="1">SQRT($GS2848*(1-$GS2848/Controls!$D$15))</f>
        <v>#REF!</v>
      </c>
      <c r="HO2848" s="9" t="e">
        <f t="shared" ca="1" si="268"/>
        <v>#REF!</v>
      </c>
      <c r="HP2848" s="9" t="e">
        <f t="shared" ca="1" si="269"/>
        <v>#REF!</v>
      </c>
      <c r="HQ2848" s="9" t="e">
        <f ca="1">IF($GV2848=0,NA(),($GX2848*Controls!#REF!))</f>
        <v>#REF!</v>
      </c>
    </row>
    <row r="2849" spans="198:225" x14ac:dyDescent="0.25">
      <c r="GP2849" s="9" t="e">
        <f ca="1">INDIRECT(ADDRESS(ROW(),Controls!#REF!+30))</f>
        <v>#REF!</v>
      </c>
      <c r="GQ2849" s="9" t="e">
        <f ca="1">INDIRECT(ADDRESS(ROW(),Controls!#REF!+45))</f>
        <v>#REF!</v>
      </c>
      <c r="GR2849" s="9" t="e">
        <f ca="1">INDIRECT(ADDRESS(ROW(),Controls!#REF!+60))</f>
        <v>#REF!</v>
      </c>
      <c r="GS2849" s="9" t="e">
        <f ca="1">INDIRECT(ADDRESS(ROW(),Controls!#REF!+75))</f>
        <v>#REF!</v>
      </c>
      <c r="GT2849" s="9" t="e">
        <f ca="1">INDIRECT(ADDRESS(ROW(),Controls!#REF!+90))</f>
        <v>#REF!</v>
      </c>
      <c r="GU2849" s="9" t="e">
        <f ca="1">INDIRECT(ADDRESS(ROW(),Controls!#REF!+105))</f>
        <v>#REF!</v>
      </c>
      <c r="GV2849" s="9" t="e">
        <f ca="1">INDIRECT(ADDRESS(ROW(),Controls!#REF!+120))</f>
        <v>#REF!</v>
      </c>
      <c r="GW2849" s="9" t="e">
        <f ca="1">INDIRECT(ADDRESS(ROW(),Controls!#REF!+15))</f>
        <v>#REF!</v>
      </c>
      <c r="GX2849" s="9" t="e">
        <f ca="1">INDIRECT(ADDRESS(ROW(),Controls!#REF!+135))</f>
        <v>#REF!</v>
      </c>
      <c r="HJ2849" s="9" t="e">
        <f t="shared" ca="1" si="264"/>
        <v>#REF!</v>
      </c>
      <c r="HK2849" s="9" t="e">
        <f t="shared" ca="1" si="265"/>
        <v>#REF!</v>
      </c>
      <c r="HL2849" s="9" t="e">
        <f t="shared" ca="1" si="266"/>
        <v>#REF!</v>
      </c>
      <c r="HM2849" s="9" t="e">
        <f t="shared" ca="1" si="267"/>
        <v>#REF!</v>
      </c>
      <c r="HN2849" s="9" t="e">
        <f ca="1">SQRT($GS2849*(1-$GS2849/Controls!$D$15))</f>
        <v>#REF!</v>
      </c>
      <c r="HO2849" s="9" t="e">
        <f t="shared" ca="1" si="268"/>
        <v>#REF!</v>
      </c>
      <c r="HP2849" s="9" t="e">
        <f t="shared" ca="1" si="269"/>
        <v>#REF!</v>
      </c>
      <c r="HQ2849" s="9" t="e">
        <f ca="1">IF($GV2849=0,NA(),($GX2849*Controls!#REF!))</f>
        <v>#REF!</v>
      </c>
    </row>
    <row r="2850" spans="198:225" x14ac:dyDescent="0.25">
      <c r="GP2850" s="9" t="e">
        <f ca="1">INDIRECT(ADDRESS(ROW(),Controls!#REF!+30))</f>
        <v>#REF!</v>
      </c>
      <c r="GQ2850" s="9" t="e">
        <f ca="1">INDIRECT(ADDRESS(ROW(),Controls!#REF!+45))</f>
        <v>#REF!</v>
      </c>
      <c r="GR2850" s="9" t="e">
        <f ca="1">INDIRECT(ADDRESS(ROW(),Controls!#REF!+60))</f>
        <v>#REF!</v>
      </c>
      <c r="GS2850" s="9" t="e">
        <f ca="1">INDIRECT(ADDRESS(ROW(),Controls!#REF!+75))</f>
        <v>#REF!</v>
      </c>
      <c r="GT2850" s="9" t="e">
        <f ca="1">INDIRECT(ADDRESS(ROW(),Controls!#REF!+90))</f>
        <v>#REF!</v>
      </c>
      <c r="GU2850" s="9" t="e">
        <f ca="1">INDIRECT(ADDRESS(ROW(),Controls!#REF!+105))</f>
        <v>#REF!</v>
      </c>
      <c r="GV2850" s="9" t="e">
        <f ca="1">INDIRECT(ADDRESS(ROW(),Controls!#REF!+120))</f>
        <v>#REF!</v>
      </c>
      <c r="GW2850" s="9" t="e">
        <f ca="1">INDIRECT(ADDRESS(ROW(),Controls!#REF!+15))</f>
        <v>#REF!</v>
      </c>
      <c r="GX2850" s="9" t="e">
        <f ca="1">INDIRECT(ADDRESS(ROW(),Controls!#REF!+135))</f>
        <v>#REF!</v>
      </c>
      <c r="HJ2850" s="9" t="e">
        <f t="shared" ca="1" si="264"/>
        <v>#REF!</v>
      </c>
      <c r="HK2850" s="9" t="e">
        <f t="shared" ca="1" si="265"/>
        <v>#REF!</v>
      </c>
      <c r="HL2850" s="9" t="e">
        <f t="shared" ca="1" si="266"/>
        <v>#REF!</v>
      </c>
      <c r="HM2850" s="9" t="e">
        <f t="shared" ca="1" si="267"/>
        <v>#REF!</v>
      </c>
      <c r="HN2850" s="9" t="e">
        <f ca="1">SQRT($GS2850*(1-$GS2850/Controls!$D$15))</f>
        <v>#REF!</v>
      </c>
      <c r="HO2850" s="9" t="e">
        <f t="shared" ca="1" si="268"/>
        <v>#REF!</v>
      </c>
      <c r="HP2850" s="9" t="e">
        <f t="shared" ca="1" si="269"/>
        <v>#REF!</v>
      </c>
      <c r="HQ2850" s="9" t="e">
        <f ca="1">IF($GV2850=0,NA(),($GX2850*Controls!#REF!))</f>
        <v>#REF!</v>
      </c>
    </row>
    <row r="2851" spans="198:225" x14ac:dyDescent="0.25">
      <c r="GP2851" s="9" t="e">
        <f ca="1">INDIRECT(ADDRESS(ROW(),Controls!#REF!+30))</f>
        <v>#REF!</v>
      </c>
      <c r="GQ2851" s="9" t="e">
        <f ca="1">INDIRECT(ADDRESS(ROW(),Controls!#REF!+45))</f>
        <v>#REF!</v>
      </c>
      <c r="GR2851" s="9" t="e">
        <f ca="1">INDIRECT(ADDRESS(ROW(),Controls!#REF!+60))</f>
        <v>#REF!</v>
      </c>
      <c r="GS2851" s="9" t="e">
        <f ca="1">INDIRECT(ADDRESS(ROW(),Controls!#REF!+75))</f>
        <v>#REF!</v>
      </c>
      <c r="GT2851" s="9" t="e">
        <f ca="1">INDIRECT(ADDRESS(ROW(),Controls!#REF!+90))</f>
        <v>#REF!</v>
      </c>
      <c r="GU2851" s="9" t="e">
        <f ca="1">INDIRECT(ADDRESS(ROW(),Controls!#REF!+105))</f>
        <v>#REF!</v>
      </c>
      <c r="GV2851" s="9" t="e">
        <f ca="1">INDIRECT(ADDRESS(ROW(),Controls!#REF!+120))</f>
        <v>#REF!</v>
      </c>
      <c r="GW2851" s="9" t="e">
        <f ca="1">INDIRECT(ADDRESS(ROW(),Controls!#REF!+15))</f>
        <v>#REF!</v>
      </c>
      <c r="GX2851" s="9" t="e">
        <f ca="1">INDIRECT(ADDRESS(ROW(),Controls!#REF!+135))</f>
        <v>#REF!</v>
      </c>
      <c r="HJ2851" s="9" t="e">
        <f t="shared" ca="1" si="264"/>
        <v>#REF!</v>
      </c>
      <c r="HK2851" s="9" t="e">
        <f t="shared" ca="1" si="265"/>
        <v>#REF!</v>
      </c>
      <c r="HL2851" s="9" t="e">
        <f t="shared" ca="1" si="266"/>
        <v>#REF!</v>
      </c>
      <c r="HM2851" s="9" t="e">
        <f t="shared" ca="1" si="267"/>
        <v>#REF!</v>
      </c>
      <c r="HN2851" s="9" t="e">
        <f ca="1">SQRT($GS2851*(1-$GS2851/Controls!$D$15))</f>
        <v>#REF!</v>
      </c>
      <c r="HO2851" s="9" t="e">
        <f t="shared" ca="1" si="268"/>
        <v>#REF!</v>
      </c>
      <c r="HP2851" s="9" t="e">
        <f t="shared" ca="1" si="269"/>
        <v>#REF!</v>
      </c>
      <c r="HQ2851" s="9" t="e">
        <f ca="1">IF($GV2851=0,NA(),($GX2851*Controls!#REF!))</f>
        <v>#REF!</v>
      </c>
    </row>
    <row r="2852" spans="198:225" x14ac:dyDescent="0.25">
      <c r="GP2852" s="9" t="e">
        <f ca="1">INDIRECT(ADDRESS(ROW(),Controls!#REF!+30))</f>
        <v>#REF!</v>
      </c>
      <c r="GQ2852" s="9" t="e">
        <f ca="1">INDIRECT(ADDRESS(ROW(),Controls!#REF!+45))</f>
        <v>#REF!</v>
      </c>
      <c r="GR2852" s="9" t="e">
        <f ca="1">INDIRECT(ADDRESS(ROW(),Controls!#REF!+60))</f>
        <v>#REF!</v>
      </c>
      <c r="GS2852" s="9" t="e">
        <f ca="1">INDIRECT(ADDRESS(ROW(),Controls!#REF!+75))</f>
        <v>#REF!</v>
      </c>
      <c r="GT2852" s="9" t="e">
        <f ca="1">INDIRECT(ADDRESS(ROW(),Controls!#REF!+90))</f>
        <v>#REF!</v>
      </c>
      <c r="GU2852" s="9" t="e">
        <f ca="1">INDIRECT(ADDRESS(ROW(),Controls!#REF!+105))</f>
        <v>#REF!</v>
      </c>
      <c r="GV2852" s="9" t="e">
        <f ca="1">INDIRECT(ADDRESS(ROW(),Controls!#REF!+120))</f>
        <v>#REF!</v>
      </c>
      <c r="GW2852" s="9" t="e">
        <f ca="1">INDIRECT(ADDRESS(ROW(),Controls!#REF!+15))</f>
        <v>#REF!</v>
      </c>
      <c r="GX2852" s="9" t="e">
        <f ca="1">INDIRECT(ADDRESS(ROW(),Controls!#REF!+135))</f>
        <v>#REF!</v>
      </c>
      <c r="HJ2852" s="9" t="e">
        <f t="shared" ca="1" si="264"/>
        <v>#REF!</v>
      </c>
      <c r="HK2852" s="9" t="e">
        <f t="shared" ca="1" si="265"/>
        <v>#REF!</v>
      </c>
      <c r="HL2852" s="9" t="e">
        <f t="shared" ca="1" si="266"/>
        <v>#REF!</v>
      </c>
      <c r="HM2852" s="9" t="e">
        <f t="shared" ca="1" si="267"/>
        <v>#REF!</v>
      </c>
      <c r="HN2852" s="9" t="e">
        <f ca="1">SQRT($GS2852*(1-$GS2852/Controls!$D$15))</f>
        <v>#REF!</v>
      </c>
      <c r="HO2852" s="9" t="e">
        <f t="shared" ca="1" si="268"/>
        <v>#REF!</v>
      </c>
      <c r="HP2852" s="9" t="e">
        <f t="shared" ca="1" si="269"/>
        <v>#REF!</v>
      </c>
      <c r="HQ2852" s="9" t="e">
        <f ca="1">IF($GV2852=0,NA(),($GX2852*Controls!#REF!))</f>
        <v>#REF!</v>
      </c>
    </row>
    <row r="2853" spans="198:225" x14ac:dyDescent="0.25">
      <c r="GP2853" s="9" t="e">
        <f ca="1">INDIRECT(ADDRESS(ROW(),Controls!#REF!+30))</f>
        <v>#REF!</v>
      </c>
      <c r="GQ2853" s="9" t="e">
        <f ca="1">INDIRECT(ADDRESS(ROW(),Controls!#REF!+45))</f>
        <v>#REF!</v>
      </c>
      <c r="GR2853" s="9" t="e">
        <f ca="1">INDIRECT(ADDRESS(ROW(),Controls!#REF!+60))</f>
        <v>#REF!</v>
      </c>
      <c r="GS2853" s="9" t="e">
        <f ca="1">INDIRECT(ADDRESS(ROW(),Controls!#REF!+75))</f>
        <v>#REF!</v>
      </c>
      <c r="GT2853" s="9" t="e">
        <f ca="1">INDIRECT(ADDRESS(ROW(),Controls!#REF!+90))</f>
        <v>#REF!</v>
      </c>
      <c r="GU2853" s="9" t="e">
        <f ca="1">INDIRECT(ADDRESS(ROW(),Controls!#REF!+105))</f>
        <v>#REF!</v>
      </c>
      <c r="GV2853" s="9" t="e">
        <f ca="1">INDIRECT(ADDRESS(ROW(),Controls!#REF!+120))</f>
        <v>#REF!</v>
      </c>
      <c r="GW2853" s="9" t="e">
        <f ca="1">INDIRECT(ADDRESS(ROW(),Controls!#REF!+15))</f>
        <v>#REF!</v>
      </c>
      <c r="GX2853" s="9" t="e">
        <f ca="1">INDIRECT(ADDRESS(ROW(),Controls!#REF!+135))</f>
        <v>#REF!</v>
      </c>
      <c r="HJ2853" s="9" t="e">
        <f t="shared" ca="1" si="264"/>
        <v>#REF!</v>
      </c>
      <c r="HK2853" s="9" t="e">
        <f t="shared" ca="1" si="265"/>
        <v>#REF!</v>
      </c>
      <c r="HL2853" s="9" t="e">
        <f t="shared" ca="1" si="266"/>
        <v>#REF!</v>
      </c>
      <c r="HM2853" s="9" t="e">
        <f t="shared" ca="1" si="267"/>
        <v>#REF!</v>
      </c>
      <c r="HN2853" s="9" t="e">
        <f ca="1">SQRT($GS2853*(1-$GS2853/Controls!$D$15))</f>
        <v>#REF!</v>
      </c>
      <c r="HO2853" s="9" t="e">
        <f t="shared" ca="1" si="268"/>
        <v>#REF!</v>
      </c>
      <c r="HP2853" s="9" t="e">
        <f t="shared" ca="1" si="269"/>
        <v>#REF!</v>
      </c>
      <c r="HQ2853" s="9" t="e">
        <f ca="1">IF($GV2853=0,NA(),($GX2853*Controls!#REF!))</f>
        <v>#REF!</v>
      </c>
    </row>
    <row r="2854" spans="198:225" x14ac:dyDescent="0.25">
      <c r="GP2854" s="9" t="e">
        <f ca="1">INDIRECT(ADDRESS(ROW(),Controls!#REF!+30))</f>
        <v>#REF!</v>
      </c>
      <c r="GQ2854" s="9" t="e">
        <f ca="1">INDIRECT(ADDRESS(ROW(),Controls!#REF!+45))</f>
        <v>#REF!</v>
      </c>
      <c r="GR2854" s="9" t="e">
        <f ca="1">INDIRECT(ADDRESS(ROW(),Controls!#REF!+60))</f>
        <v>#REF!</v>
      </c>
      <c r="GS2854" s="9" t="e">
        <f ca="1">INDIRECT(ADDRESS(ROW(),Controls!#REF!+75))</f>
        <v>#REF!</v>
      </c>
      <c r="GT2854" s="9" t="e">
        <f ca="1">INDIRECT(ADDRESS(ROW(),Controls!#REF!+90))</f>
        <v>#REF!</v>
      </c>
      <c r="GU2854" s="9" t="e">
        <f ca="1">INDIRECT(ADDRESS(ROW(),Controls!#REF!+105))</f>
        <v>#REF!</v>
      </c>
      <c r="GV2854" s="9" t="e">
        <f ca="1">INDIRECT(ADDRESS(ROW(),Controls!#REF!+120))</f>
        <v>#REF!</v>
      </c>
      <c r="GW2854" s="9" t="e">
        <f ca="1">INDIRECT(ADDRESS(ROW(),Controls!#REF!+15))</f>
        <v>#REF!</v>
      </c>
      <c r="GX2854" s="9" t="e">
        <f ca="1">INDIRECT(ADDRESS(ROW(),Controls!#REF!+135))</f>
        <v>#REF!</v>
      </c>
      <c r="HJ2854" s="9" t="e">
        <f t="shared" ca="1" si="264"/>
        <v>#REF!</v>
      </c>
      <c r="HK2854" s="9" t="e">
        <f t="shared" ca="1" si="265"/>
        <v>#REF!</v>
      </c>
      <c r="HL2854" s="9" t="e">
        <f t="shared" ca="1" si="266"/>
        <v>#REF!</v>
      </c>
      <c r="HM2854" s="9" t="e">
        <f t="shared" ca="1" si="267"/>
        <v>#REF!</v>
      </c>
      <c r="HN2854" s="9" t="e">
        <f ca="1">SQRT($GS2854*(1-$GS2854/Controls!$D$15))</f>
        <v>#REF!</v>
      </c>
      <c r="HO2854" s="9" t="e">
        <f t="shared" ca="1" si="268"/>
        <v>#REF!</v>
      </c>
      <c r="HP2854" s="9" t="e">
        <f t="shared" ca="1" si="269"/>
        <v>#REF!</v>
      </c>
      <c r="HQ2854" s="9" t="e">
        <f ca="1">IF($GV2854=0,NA(),($GX2854*Controls!#REF!))</f>
        <v>#REF!</v>
      </c>
    </row>
    <row r="2855" spans="198:225" x14ac:dyDescent="0.25">
      <c r="GP2855" s="9" t="e">
        <f ca="1">INDIRECT(ADDRESS(ROW(),Controls!#REF!+30))</f>
        <v>#REF!</v>
      </c>
      <c r="GQ2855" s="9" t="e">
        <f ca="1">INDIRECT(ADDRESS(ROW(),Controls!#REF!+45))</f>
        <v>#REF!</v>
      </c>
      <c r="GR2855" s="9" t="e">
        <f ca="1">INDIRECT(ADDRESS(ROW(),Controls!#REF!+60))</f>
        <v>#REF!</v>
      </c>
      <c r="GS2855" s="9" t="e">
        <f ca="1">INDIRECT(ADDRESS(ROW(),Controls!#REF!+75))</f>
        <v>#REF!</v>
      </c>
      <c r="GT2855" s="9" t="e">
        <f ca="1">INDIRECT(ADDRESS(ROW(),Controls!#REF!+90))</f>
        <v>#REF!</v>
      </c>
      <c r="GU2855" s="9" t="e">
        <f ca="1">INDIRECT(ADDRESS(ROW(),Controls!#REF!+105))</f>
        <v>#REF!</v>
      </c>
      <c r="GV2855" s="9" t="e">
        <f ca="1">INDIRECT(ADDRESS(ROW(),Controls!#REF!+120))</f>
        <v>#REF!</v>
      </c>
      <c r="GW2855" s="9" t="e">
        <f ca="1">INDIRECT(ADDRESS(ROW(),Controls!#REF!+15))</f>
        <v>#REF!</v>
      </c>
      <c r="GX2855" s="9" t="e">
        <f ca="1">INDIRECT(ADDRESS(ROW(),Controls!#REF!+135))</f>
        <v>#REF!</v>
      </c>
      <c r="HJ2855" s="9" t="e">
        <f t="shared" ca="1" si="264"/>
        <v>#REF!</v>
      </c>
      <c r="HK2855" s="9" t="e">
        <f t="shared" ca="1" si="265"/>
        <v>#REF!</v>
      </c>
      <c r="HL2855" s="9" t="e">
        <f t="shared" ca="1" si="266"/>
        <v>#REF!</v>
      </c>
      <c r="HM2855" s="9" t="e">
        <f t="shared" ca="1" si="267"/>
        <v>#REF!</v>
      </c>
      <c r="HN2855" s="9" t="e">
        <f ca="1">SQRT($GS2855*(1-$GS2855/Controls!$D$15))</f>
        <v>#REF!</v>
      </c>
      <c r="HO2855" s="9" t="e">
        <f t="shared" ca="1" si="268"/>
        <v>#REF!</v>
      </c>
      <c r="HP2855" s="9" t="e">
        <f t="shared" ca="1" si="269"/>
        <v>#REF!</v>
      </c>
      <c r="HQ2855" s="9" t="e">
        <f ca="1">IF($GV2855=0,NA(),($GX2855*Controls!#REF!))</f>
        <v>#REF!</v>
      </c>
    </row>
    <row r="2856" spans="198:225" x14ac:dyDescent="0.25">
      <c r="GP2856" s="9" t="e">
        <f ca="1">INDIRECT(ADDRESS(ROW(),Controls!#REF!+30))</f>
        <v>#REF!</v>
      </c>
      <c r="GQ2856" s="9" t="e">
        <f ca="1">INDIRECT(ADDRESS(ROW(),Controls!#REF!+45))</f>
        <v>#REF!</v>
      </c>
      <c r="GR2856" s="9" t="e">
        <f ca="1">INDIRECT(ADDRESS(ROW(),Controls!#REF!+60))</f>
        <v>#REF!</v>
      </c>
      <c r="GS2856" s="9" t="e">
        <f ca="1">INDIRECT(ADDRESS(ROW(),Controls!#REF!+75))</f>
        <v>#REF!</v>
      </c>
      <c r="GT2856" s="9" t="e">
        <f ca="1">INDIRECT(ADDRESS(ROW(),Controls!#REF!+90))</f>
        <v>#REF!</v>
      </c>
      <c r="GU2856" s="9" t="e">
        <f ca="1">INDIRECT(ADDRESS(ROW(),Controls!#REF!+105))</f>
        <v>#REF!</v>
      </c>
      <c r="GV2856" s="9" t="e">
        <f ca="1">INDIRECT(ADDRESS(ROW(),Controls!#REF!+120))</f>
        <v>#REF!</v>
      </c>
      <c r="GW2856" s="9" t="e">
        <f ca="1">INDIRECT(ADDRESS(ROW(),Controls!#REF!+15))</f>
        <v>#REF!</v>
      </c>
      <c r="GX2856" s="9" t="e">
        <f ca="1">INDIRECT(ADDRESS(ROW(),Controls!#REF!+135))</f>
        <v>#REF!</v>
      </c>
      <c r="HJ2856" s="9" t="e">
        <f t="shared" ca="1" si="264"/>
        <v>#REF!</v>
      </c>
      <c r="HK2856" s="9" t="e">
        <f t="shared" ca="1" si="265"/>
        <v>#REF!</v>
      </c>
      <c r="HL2856" s="9" t="e">
        <f t="shared" ca="1" si="266"/>
        <v>#REF!</v>
      </c>
      <c r="HM2856" s="9" t="e">
        <f t="shared" ca="1" si="267"/>
        <v>#REF!</v>
      </c>
      <c r="HN2856" s="9" t="e">
        <f ca="1">SQRT($GS2856*(1-$GS2856/Controls!$D$15))</f>
        <v>#REF!</v>
      </c>
      <c r="HO2856" s="9" t="e">
        <f t="shared" ca="1" si="268"/>
        <v>#REF!</v>
      </c>
      <c r="HP2856" s="9" t="e">
        <f t="shared" ca="1" si="269"/>
        <v>#REF!</v>
      </c>
      <c r="HQ2856" s="9" t="e">
        <f ca="1">IF($GV2856=0,NA(),($GX2856*Controls!#REF!))</f>
        <v>#REF!</v>
      </c>
    </row>
    <row r="2857" spans="198:225" x14ac:dyDescent="0.25">
      <c r="GP2857" s="9" t="e">
        <f ca="1">INDIRECT(ADDRESS(ROW(),Controls!#REF!+30))</f>
        <v>#REF!</v>
      </c>
      <c r="GQ2857" s="9" t="e">
        <f ca="1">INDIRECT(ADDRESS(ROW(),Controls!#REF!+45))</f>
        <v>#REF!</v>
      </c>
      <c r="GR2857" s="9" t="e">
        <f ca="1">INDIRECT(ADDRESS(ROW(),Controls!#REF!+60))</f>
        <v>#REF!</v>
      </c>
      <c r="GS2857" s="9" t="e">
        <f ca="1">INDIRECT(ADDRESS(ROW(),Controls!#REF!+75))</f>
        <v>#REF!</v>
      </c>
      <c r="GT2857" s="9" t="e">
        <f ca="1">INDIRECT(ADDRESS(ROW(),Controls!#REF!+90))</f>
        <v>#REF!</v>
      </c>
      <c r="GU2857" s="9" t="e">
        <f ca="1">INDIRECT(ADDRESS(ROW(),Controls!#REF!+105))</f>
        <v>#REF!</v>
      </c>
      <c r="GV2857" s="9" t="e">
        <f ca="1">INDIRECT(ADDRESS(ROW(),Controls!#REF!+120))</f>
        <v>#REF!</v>
      </c>
      <c r="GW2857" s="9" t="e">
        <f ca="1">INDIRECT(ADDRESS(ROW(),Controls!#REF!+15))</f>
        <v>#REF!</v>
      </c>
      <c r="GX2857" s="9" t="e">
        <f ca="1">INDIRECT(ADDRESS(ROW(),Controls!#REF!+135))</f>
        <v>#REF!</v>
      </c>
      <c r="HJ2857" s="9" t="e">
        <f t="shared" ca="1" si="264"/>
        <v>#REF!</v>
      </c>
      <c r="HK2857" s="9" t="e">
        <f t="shared" ca="1" si="265"/>
        <v>#REF!</v>
      </c>
      <c r="HL2857" s="9" t="e">
        <f t="shared" ca="1" si="266"/>
        <v>#REF!</v>
      </c>
      <c r="HM2857" s="9" t="e">
        <f t="shared" ca="1" si="267"/>
        <v>#REF!</v>
      </c>
      <c r="HN2857" s="9" t="e">
        <f ca="1">SQRT($GS2857*(1-$GS2857/Controls!$D$15))</f>
        <v>#REF!</v>
      </c>
      <c r="HO2857" s="9" t="e">
        <f t="shared" ca="1" si="268"/>
        <v>#REF!</v>
      </c>
      <c r="HP2857" s="9" t="e">
        <f t="shared" ca="1" si="269"/>
        <v>#REF!</v>
      </c>
      <c r="HQ2857" s="9" t="e">
        <f ca="1">IF($GV2857=0,NA(),($GX2857*Controls!#REF!))</f>
        <v>#REF!</v>
      </c>
    </row>
    <row r="2858" spans="198:225" x14ac:dyDescent="0.25">
      <c r="GP2858" s="9" t="e">
        <f ca="1">INDIRECT(ADDRESS(ROW(),Controls!#REF!+30))</f>
        <v>#REF!</v>
      </c>
      <c r="GQ2858" s="9" t="e">
        <f ca="1">INDIRECT(ADDRESS(ROW(),Controls!#REF!+45))</f>
        <v>#REF!</v>
      </c>
      <c r="GR2858" s="9" t="e">
        <f ca="1">INDIRECT(ADDRESS(ROW(),Controls!#REF!+60))</f>
        <v>#REF!</v>
      </c>
      <c r="GS2858" s="9" t="e">
        <f ca="1">INDIRECT(ADDRESS(ROW(),Controls!#REF!+75))</f>
        <v>#REF!</v>
      </c>
      <c r="GT2858" s="9" t="e">
        <f ca="1">INDIRECT(ADDRESS(ROW(),Controls!#REF!+90))</f>
        <v>#REF!</v>
      </c>
      <c r="GU2858" s="9" t="e">
        <f ca="1">INDIRECT(ADDRESS(ROW(),Controls!#REF!+105))</f>
        <v>#REF!</v>
      </c>
      <c r="GV2858" s="9" t="e">
        <f ca="1">INDIRECT(ADDRESS(ROW(),Controls!#REF!+120))</f>
        <v>#REF!</v>
      </c>
      <c r="GW2858" s="9" t="e">
        <f ca="1">INDIRECT(ADDRESS(ROW(),Controls!#REF!+15))</f>
        <v>#REF!</v>
      </c>
      <c r="GX2858" s="9" t="e">
        <f ca="1">INDIRECT(ADDRESS(ROW(),Controls!#REF!+135))</f>
        <v>#REF!</v>
      </c>
      <c r="HJ2858" s="9" t="e">
        <f t="shared" ca="1" si="264"/>
        <v>#REF!</v>
      </c>
      <c r="HK2858" s="9" t="e">
        <f t="shared" ca="1" si="265"/>
        <v>#REF!</v>
      </c>
      <c r="HL2858" s="9" t="e">
        <f t="shared" ca="1" si="266"/>
        <v>#REF!</v>
      </c>
      <c r="HM2858" s="9" t="e">
        <f t="shared" ca="1" si="267"/>
        <v>#REF!</v>
      </c>
      <c r="HN2858" s="9" t="e">
        <f ca="1">SQRT($GS2858*(1-$GS2858/Controls!$D$15))</f>
        <v>#REF!</v>
      </c>
      <c r="HO2858" s="9" t="e">
        <f t="shared" ca="1" si="268"/>
        <v>#REF!</v>
      </c>
      <c r="HP2858" s="9" t="e">
        <f t="shared" ca="1" si="269"/>
        <v>#REF!</v>
      </c>
      <c r="HQ2858" s="9" t="e">
        <f ca="1">IF($GV2858=0,NA(),($GX2858*Controls!#REF!))</f>
        <v>#REF!</v>
      </c>
    </row>
    <row r="2859" spans="198:225" x14ac:dyDescent="0.25">
      <c r="GP2859" s="9" t="e">
        <f ca="1">INDIRECT(ADDRESS(ROW(),Controls!#REF!+30))</f>
        <v>#REF!</v>
      </c>
      <c r="GQ2859" s="9" t="e">
        <f ca="1">INDIRECT(ADDRESS(ROW(),Controls!#REF!+45))</f>
        <v>#REF!</v>
      </c>
      <c r="GR2859" s="9" t="e">
        <f ca="1">INDIRECT(ADDRESS(ROW(),Controls!#REF!+60))</f>
        <v>#REF!</v>
      </c>
      <c r="GS2859" s="9" t="e">
        <f ca="1">INDIRECT(ADDRESS(ROW(),Controls!#REF!+75))</f>
        <v>#REF!</v>
      </c>
      <c r="GT2859" s="9" t="e">
        <f ca="1">INDIRECT(ADDRESS(ROW(),Controls!#REF!+90))</f>
        <v>#REF!</v>
      </c>
      <c r="GU2859" s="9" t="e">
        <f ca="1">INDIRECT(ADDRESS(ROW(),Controls!#REF!+105))</f>
        <v>#REF!</v>
      </c>
      <c r="GV2859" s="9" t="e">
        <f ca="1">INDIRECT(ADDRESS(ROW(),Controls!#REF!+120))</f>
        <v>#REF!</v>
      </c>
      <c r="GW2859" s="9" t="e">
        <f ca="1">INDIRECT(ADDRESS(ROW(),Controls!#REF!+15))</f>
        <v>#REF!</v>
      </c>
      <c r="GX2859" s="9" t="e">
        <f ca="1">INDIRECT(ADDRESS(ROW(),Controls!#REF!+135))</f>
        <v>#REF!</v>
      </c>
      <c r="HJ2859" s="9" t="e">
        <f t="shared" ca="1" si="264"/>
        <v>#REF!</v>
      </c>
      <c r="HK2859" s="9" t="e">
        <f t="shared" ca="1" si="265"/>
        <v>#REF!</v>
      </c>
      <c r="HL2859" s="9" t="e">
        <f t="shared" ca="1" si="266"/>
        <v>#REF!</v>
      </c>
      <c r="HM2859" s="9" t="e">
        <f t="shared" ca="1" si="267"/>
        <v>#REF!</v>
      </c>
      <c r="HN2859" s="9" t="e">
        <f ca="1">SQRT($GS2859*(1-$GS2859/Controls!$D$15))</f>
        <v>#REF!</v>
      </c>
      <c r="HO2859" s="9" t="e">
        <f t="shared" ca="1" si="268"/>
        <v>#REF!</v>
      </c>
      <c r="HP2859" s="9" t="e">
        <f t="shared" ca="1" si="269"/>
        <v>#REF!</v>
      </c>
      <c r="HQ2859" s="9" t="e">
        <f ca="1">IF($GV2859=0,NA(),($GX2859*Controls!#REF!))</f>
        <v>#REF!</v>
      </c>
    </row>
    <row r="2860" spans="198:225" x14ac:dyDescent="0.25">
      <c r="GP2860" s="9" t="e">
        <f ca="1">INDIRECT(ADDRESS(ROW(),Controls!#REF!+30))</f>
        <v>#REF!</v>
      </c>
      <c r="GQ2860" s="9" t="e">
        <f ca="1">INDIRECT(ADDRESS(ROW(),Controls!#REF!+45))</f>
        <v>#REF!</v>
      </c>
      <c r="GR2860" s="9" t="e">
        <f ca="1">INDIRECT(ADDRESS(ROW(),Controls!#REF!+60))</f>
        <v>#REF!</v>
      </c>
      <c r="GS2860" s="9" t="e">
        <f ca="1">INDIRECT(ADDRESS(ROW(),Controls!#REF!+75))</f>
        <v>#REF!</v>
      </c>
      <c r="GT2860" s="9" t="e">
        <f ca="1">INDIRECT(ADDRESS(ROW(),Controls!#REF!+90))</f>
        <v>#REF!</v>
      </c>
      <c r="GU2860" s="9" t="e">
        <f ca="1">INDIRECT(ADDRESS(ROW(),Controls!#REF!+105))</f>
        <v>#REF!</v>
      </c>
      <c r="GV2860" s="9" t="e">
        <f ca="1">INDIRECT(ADDRESS(ROW(),Controls!#REF!+120))</f>
        <v>#REF!</v>
      </c>
      <c r="GW2860" s="9" t="e">
        <f ca="1">INDIRECT(ADDRESS(ROW(),Controls!#REF!+15))</f>
        <v>#REF!</v>
      </c>
      <c r="GX2860" s="9" t="e">
        <f ca="1">INDIRECT(ADDRESS(ROW(),Controls!#REF!+135))</f>
        <v>#REF!</v>
      </c>
      <c r="HJ2860" s="9" t="e">
        <f t="shared" ca="1" si="264"/>
        <v>#REF!</v>
      </c>
      <c r="HK2860" s="9" t="e">
        <f t="shared" ca="1" si="265"/>
        <v>#REF!</v>
      </c>
      <c r="HL2860" s="9" t="e">
        <f t="shared" ca="1" si="266"/>
        <v>#REF!</v>
      </c>
      <c r="HM2860" s="9" t="e">
        <f t="shared" ca="1" si="267"/>
        <v>#REF!</v>
      </c>
      <c r="HN2860" s="9" t="e">
        <f ca="1">SQRT($GS2860*(1-$GS2860/Controls!$D$15))</f>
        <v>#REF!</v>
      </c>
      <c r="HO2860" s="9" t="e">
        <f t="shared" ca="1" si="268"/>
        <v>#REF!</v>
      </c>
      <c r="HP2860" s="9" t="e">
        <f t="shared" ca="1" si="269"/>
        <v>#REF!</v>
      </c>
      <c r="HQ2860" s="9" t="e">
        <f ca="1">IF($GV2860=0,NA(),($GX2860*Controls!#REF!))</f>
        <v>#REF!</v>
      </c>
    </row>
    <row r="2861" spans="198:225" x14ac:dyDescent="0.25">
      <c r="GP2861" s="9" t="e">
        <f ca="1">INDIRECT(ADDRESS(ROW(),Controls!#REF!+30))</f>
        <v>#REF!</v>
      </c>
      <c r="GQ2861" s="9" t="e">
        <f ca="1">INDIRECT(ADDRESS(ROW(),Controls!#REF!+45))</f>
        <v>#REF!</v>
      </c>
      <c r="GR2861" s="9" t="e">
        <f ca="1">INDIRECT(ADDRESS(ROW(),Controls!#REF!+60))</f>
        <v>#REF!</v>
      </c>
      <c r="GS2861" s="9" t="e">
        <f ca="1">INDIRECT(ADDRESS(ROW(),Controls!#REF!+75))</f>
        <v>#REF!</v>
      </c>
      <c r="GT2861" s="9" t="e">
        <f ca="1">INDIRECT(ADDRESS(ROW(),Controls!#REF!+90))</f>
        <v>#REF!</v>
      </c>
      <c r="GU2861" s="9" t="e">
        <f ca="1">INDIRECT(ADDRESS(ROW(),Controls!#REF!+105))</f>
        <v>#REF!</v>
      </c>
      <c r="GV2861" s="9" t="e">
        <f ca="1">INDIRECT(ADDRESS(ROW(),Controls!#REF!+120))</f>
        <v>#REF!</v>
      </c>
      <c r="GW2861" s="9" t="e">
        <f ca="1">INDIRECT(ADDRESS(ROW(),Controls!#REF!+15))</f>
        <v>#REF!</v>
      </c>
      <c r="GX2861" s="9" t="e">
        <f ca="1">INDIRECT(ADDRESS(ROW(),Controls!#REF!+135))</f>
        <v>#REF!</v>
      </c>
      <c r="HJ2861" s="9" t="e">
        <f t="shared" ca="1" si="264"/>
        <v>#REF!</v>
      </c>
      <c r="HK2861" s="9" t="e">
        <f t="shared" ca="1" si="265"/>
        <v>#REF!</v>
      </c>
      <c r="HL2861" s="9" t="e">
        <f t="shared" ca="1" si="266"/>
        <v>#REF!</v>
      </c>
      <c r="HM2861" s="9" t="e">
        <f t="shared" ca="1" si="267"/>
        <v>#REF!</v>
      </c>
      <c r="HN2861" s="9" t="e">
        <f ca="1">SQRT($GS2861*(1-$GS2861/Controls!$D$15))</f>
        <v>#REF!</v>
      </c>
      <c r="HO2861" s="9" t="e">
        <f t="shared" ca="1" si="268"/>
        <v>#REF!</v>
      </c>
      <c r="HP2861" s="9" t="e">
        <f t="shared" ca="1" si="269"/>
        <v>#REF!</v>
      </c>
      <c r="HQ2861" s="9" t="e">
        <f ca="1">IF($GV2861=0,NA(),($GX2861*Controls!#REF!))</f>
        <v>#REF!</v>
      </c>
    </row>
    <row r="2862" spans="198:225" x14ac:dyDescent="0.25">
      <c r="GP2862" s="9" t="e">
        <f ca="1">INDIRECT(ADDRESS(ROW(),Controls!#REF!+30))</f>
        <v>#REF!</v>
      </c>
      <c r="GQ2862" s="9" t="e">
        <f ca="1">INDIRECT(ADDRESS(ROW(),Controls!#REF!+45))</f>
        <v>#REF!</v>
      </c>
      <c r="GR2862" s="9" t="e">
        <f ca="1">INDIRECT(ADDRESS(ROW(),Controls!#REF!+60))</f>
        <v>#REF!</v>
      </c>
      <c r="GS2862" s="9" t="e">
        <f ca="1">INDIRECT(ADDRESS(ROW(),Controls!#REF!+75))</f>
        <v>#REF!</v>
      </c>
      <c r="GT2862" s="9" t="e">
        <f ca="1">INDIRECT(ADDRESS(ROW(),Controls!#REF!+90))</f>
        <v>#REF!</v>
      </c>
      <c r="GU2862" s="9" t="e">
        <f ca="1">INDIRECT(ADDRESS(ROW(),Controls!#REF!+105))</f>
        <v>#REF!</v>
      </c>
      <c r="GV2862" s="9" t="e">
        <f ca="1">INDIRECT(ADDRESS(ROW(),Controls!#REF!+120))</f>
        <v>#REF!</v>
      </c>
      <c r="GW2862" s="9" t="e">
        <f ca="1">INDIRECT(ADDRESS(ROW(),Controls!#REF!+15))</f>
        <v>#REF!</v>
      </c>
      <c r="GX2862" s="9" t="e">
        <f ca="1">INDIRECT(ADDRESS(ROW(),Controls!#REF!+135))</f>
        <v>#REF!</v>
      </c>
      <c r="HJ2862" s="9" t="e">
        <f t="shared" ca="1" si="264"/>
        <v>#REF!</v>
      </c>
      <c r="HK2862" s="9" t="e">
        <f t="shared" ca="1" si="265"/>
        <v>#REF!</v>
      </c>
      <c r="HL2862" s="9" t="e">
        <f t="shared" ca="1" si="266"/>
        <v>#REF!</v>
      </c>
      <c r="HM2862" s="9" t="e">
        <f t="shared" ca="1" si="267"/>
        <v>#REF!</v>
      </c>
      <c r="HN2862" s="9" t="e">
        <f ca="1">SQRT($GS2862*(1-$GS2862/Controls!$D$15))</f>
        <v>#REF!</v>
      </c>
      <c r="HO2862" s="9" t="e">
        <f t="shared" ca="1" si="268"/>
        <v>#REF!</v>
      </c>
      <c r="HP2862" s="9" t="e">
        <f t="shared" ca="1" si="269"/>
        <v>#REF!</v>
      </c>
      <c r="HQ2862" s="9" t="e">
        <f ca="1">IF($GV2862=0,NA(),($GX2862*Controls!#REF!))</f>
        <v>#REF!</v>
      </c>
    </row>
    <row r="2863" spans="198:225" x14ac:dyDescent="0.25">
      <c r="GP2863" s="9" t="e">
        <f ca="1">INDIRECT(ADDRESS(ROW(),Controls!#REF!+30))</f>
        <v>#REF!</v>
      </c>
      <c r="GQ2863" s="9" t="e">
        <f ca="1">INDIRECT(ADDRESS(ROW(),Controls!#REF!+45))</f>
        <v>#REF!</v>
      </c>
      <c r="GR2863" s="9" t="e">
        <f ca="1">INDIRECT(ADDRESS(ROW(),Controls!#REF!+60))</f>
        <v>#REF!</v>
      </c>
      <c r="GS2863" s="9" t="e">
        <f ca="1">INDIRECT(ADDRESS(ROW(),Controls!#REF!+75))</f>
        <v>#REF!</v>
      </c>
      <c r="GT2863" s="9" t="e">
        <f ca="1">INDIRECT(ADDRESS(ROW(),Controls!#REF!+90))</f>
        <v>#REF!</v>
      </c>
      <c r="GU2863" s="9" t="e">
        <f ca="1">INDIRECT(ADDRESS(ROW(),Controls!#REF!+105))</f>
        <v>#REF!</v>
      </c>
      <c r="GV2863" s="9" t="e">
        <f ca="1">INDIRECT(ADDRESS(ROW(),Controls!#REF!+120))</f>
        <v>#REF!</v>
      </c>
      <c r="GW2863" s="9" t="e">
        <f ca="1">INDIRECT(ADDRESS(ROW(),Controls!#REF!+15))</f>
        <v>#REF!</v>
      </c>
      <c r="GX2863" s="9" t="e">
        <f ca="1">INDIRECT(ADDRESS(ROW(),Controls!#REF!+135))</f>
        <v>#REF!</v>
      </c>
      <c r="HJ2863" s="9" t="e">
        <f t="shared" ca="1" si="264"/>
        <v>#REF!</v>
      </c>
      <c r="HK2863" s="9" t="e">
        <f t="shared" ca="1" si="265"/>
        <v>#REF!</v>
      </c>
      <c r="HL2863" s="9" t="e">
        <f t="shared" ca="1" si="266"/>
        <v>#REF!</v>
      </c>
      <c r="HM2863" s="9" t="e">
        <f t="shared" ca="1" si="267"/>
        <v>#REF!</v>
      </c>
      <c r="HN2863" s="9" t="e">
        <f ca="1">SQRT($GS2863*(1-$GS2863/Controls!$D$15))</f>
        <v>#REF!</v>
      </c>
      <c r="HO2863" s="9" t="e">
        <f t="shared" ca="1" si="268"/>
        <v>#REF!</v>
      </c>
      <c r="HP2863" s="9" t="e">
        <f t="shared" ca="1" si="269"/>
        <v>#REF!</v>
      </c>
      <c r="HQ2863" s="9" t="e">
        <f ca="1">IF($GV2863=0,NA(),($GX2863*Controls!#REF!))</f>
        <v>#REF!</v>
      </c>
    </row>
    <row r="2864" spans="198:225" x14ac:dyDescent="0.25">
      <c r="GP2864" s="9" t="e">
        <f ca="1">INDIRECT(ADDRESS(ROW(),Controls!#REF!+30))</f>
        <v>#REF!</v>
      </c>
      <c r="GQ2864" s="9" t="e">
        <f ca="1">INDIRECT(ADDRESS(ROW(),Controls!#REF!+45))</f>
        <v>#REF!</v>
      </c>
      <c r="GR2864" s="9" t="e">
        <f ca="1">INDIRECT(ADDRESS(ROW(),Controls!#REF!+60))</f>
        <v>#REF!</v>
      </c>
      <c r="GS2864" s="9" t="e">
        <f ca="1">INDIRECT(ADDRESS(ROW(),Controls!#REF!+75))</f>
        <v>#REF!</v>
      </c>
      <c r="GT2864" s="9" t="e">
        <f ca="1">INDIRECT(ADDRESS(ROW(),Controls!#REF!+90))</f>
        <v>#REF!</v>
      </c>
      <c r="GU2864" s="9" t="e">
        <f ca="1">INDIRECT(ADDRESS(ROW(),Controls!#REF!+105))</f>
        <v>#REF!</v>
      </c>
      <c r="GV2864" s="9" t="e">
        <f ca="1">INDIRECT(ADDRESS(ROW(),Controls!#REF!+120))</f>
        <v>#REF!</v>
      </c>
      <c r="GW2864" s="9" t="e">
        <f ca="1">INDIRECT(ADDRESS(ROW(),Controls!#REF!+15))</f>
        <v>#REF!</v>
      </c>
      <c r="GX2864" s="9" t="e">
        <f ca="1">INDIRECT(ADDRESS(ROW(),Controls!#REF!+135))</f>
        <v>#REF!</v>
      </c>
      <c r="HJ2864" s="9" t="e">
        <f t="shared" ca="1" si="264"/>
        <v>#REF!</v>
      </c>
      <c r="HK2864" s="9" t="e">
        <f t="shared" ca="1" si="265"/>
        <v>#REF!</v>
      </c>
      <c r="HL2864" s="9" t="e">
        <f t="shared" ca="1" si="266"/>
        <v>#REF!</v>
      </c>
      <c r="HM2864" s="9" t="e">
        <f t="shared" ca="1" si="267"/>
        <v>#REF!</v>
      </c>
      <c r="HN2864" s="9" t="e">
        <f ca="1">SQRT($GS2864*(1-$GS2864/Controls!$D$15))</f>
        <v>#REF!</v>
      </c>
      <c r="HO2864" s="9" t="e">
        <f t="shared" ca="1" si="268"/>
        <v>#REF!</v>
      </c>
      <c r="HP2864" s="9" t="e">
        <f t="shared" ca="1" si="269"/>
        <v>#REF!</v>
      </c>
      <c r="HQ2864" s="9" t="e">
        <f ca="1">IF($GV2864=0,NA(),($GX2864*Controls!#REF!))</f>
        <v>#REF!</v>
      </c>
    </row>
    <row r="2865" spans="198:225" x14ac:dyDescent="0.25">
      <c r="GP2865" s="9" t="e">
        <f ca="1">INDIRECT(ADDRESS(ROW(),Controls!#REF!+30))</f>
        <v>#REF!</v>
      </c>
      <c r="GQ2865" s="9" t="e">
        <f ca="1">INDIRECT(ADDRESS(ROW(),Controls!#REF!+45))</f>
        <v>#REF!</v>
      </c>
      <c r="GR2865" s="9" t="e">
        <f ca="1">INDIRECT(ADDRESS(ROW(),Controls!#REF!+60))</f>
        <v>#REF!</v>
      </c>
      <c r="GS2865" s="9" t="e">
        <f ca="1">INDIRECT(ADDRESS(ROW(),Controls!#REF!+75))</f>
        <v>#REF!</v>
      </c>
      <c r="GT2865" s="9" t="e">
        <f ca="1">INDIRECT(ADDRESS(ROW(),Controls!#REF!+90))</f>
        <v>#REF!</v>
      </c>
      <c r="GU2865" s="9" t="e">
        <f ca="1">INDIRECT(ADDRESS(ROW(),Controls!#REF!+105))</f>
        <v>#REF!</v>
      </c>
      <c r="GV2865" s="9" t="e">
        <f ca="1">INDIRECT(ADDRESS(ROW(),Controls!#REF!+120))</f>
        <v>#REF!</v>
      </c>
      <c r="GW2865" s="9" t="e">
        <f ca="1">INDIRECT(ADDRESS(ROW(),Controls!#REF!+15))</f>
        <v>#REF!</v>
      </c>
      <c r="GX2865" s="9" t="e">
        <f ca="1">INDIRECT(ADDRESS(ROW(),Controls!#REF!+135))</f>
        <v>#REF!</v>
      </c>
      <c r="HJ2865" s="9" t="e">
        <f t="shared" ca="1" si="264"/>
        <v>#REF!</v>
      </c>
      <c r="HK2865" s="9" t="e">
        <f t="shared" ca="1" si="265"/>
        <v>#REF!</v>
      </c>
      <c r="HL2865" s="9" t="e">
        <f t="shared" ca="1" si="266"/>
        <v>#REF!</v>
      </c>
      <c r="HM2865" s="9" t="e">
        <f t="shared" ca="1" si="267"/>
        <v>#REF!</v>
      </c>
      <c r="HN2865" s="9" t="e">
        <f ca="1">SQRT($GS2865*(1-$GS2865/Controls!$D$15))</f>
        <v>#REF!</v>
      </c>
      <c r="HO2865" s="9" t="e">
        <f t="shared" ca="1" si="268"/>
        <v>#REF!</v>
      </c>
      <c r="HP2865" s="9" t="e">
        <f t="shared" ca="1" si="269"/>
        <v>#REF!</v>
      </c>
      <c r="HQ2865" s="9" t="e">
        <f ca="1">IF($GV2865=0,NA(),($GX2865*Controls!#REF!))</f>
        <v>#REF!</v>
      </c>
    </row>
    <row r="2866" spans="198:225" x14ac:dyDescent="0.25">
      <c r="GP2866" s="9" t="e">
        <f ca="1">INDIRECT(ADDRESS(ROW(),Controls!#REF!+30))</f>
        <v>#REF!</v>
      </c>
      <c r="GQ2866" s="9" t="e">
        <f ca="1">INDIRECT(ADDRESS(ROW(),Controls!#REF!+45))</f>
        <v>#REF!</v>
      </c>
      <c r="GR2866" s="9" t="e">
        <f ca="1">INDIRECT(ADDRESS(ROW(),Controls!#REF!+60))</f>
        <v>#REF!</v>
      </c>
      <c r="GS2866" s="9" t="e">
        <f ca="1">INDIRECT(ADDRESS(ROW(),Controls!#REF!+75))</f>
        <v>#REF!</v>
      </c>
      <c r="GT2866" s="9" t="e">
        <f ca="1">INDIRECT(ADDRESS(ROW(),Controls!#REF!+90))</f>
        <v>#REF!</v>
      </c>
      <c r="GU2866" s="9" t="e">
        <f ca="1">INDIRECT(ADDRESS(ROW(),Controls!#REF!+105))</f>
        <v>#REF!</v>
      </c>
      <c r="GV2866" s="9" t="e">
        <f ca="1">INDIRECT(ADDRESS(ROW(),Controls!#REF!+120))</f>
        <v>#REF!</v>
      </c>
      <c r="GW2866" s="9" t="e">
        <f ca="1">INDIRECT(ADDRESS(ROW(),Controls!#REF!+15))</f>
        <v>#REF!</v>
      </c>
      <c r="GX2866" s="9" t="e">
        <f ca="1">INDIRECT(ADDRESS(ROW(),Controls!#REF!+135))</f>
        <v>#REF!</v>
      </c>
      <c r="HJ2866" s="9" t="e">
        <f t="shared" ca="1" si="264"/>
        <v>#REF!</v>
      </c>
      <c r="HK2866" s="9" t="e">
        <f t="shared" ca="1" si="265"/>
        <v>#REF!</v>
      </c>
      <c r="HL2866" s="9" t="e">
        <f t="shared" ca="1" si="266"/>
        <v>#REF!</v>
      </c>
      <c r="HM2866" s="9" t="e">
        <f t="shared" ca="1" si="267"/>
        <v>#REF!</v>
      </c>
      <c r="HN2866" s="9" t="e">
        <f ca="1">SQRT($GS2866*(1-$GS2866/Controls!$D$15))</f>
        <v>#REF!</v>
      </c>
      <c r="HO2866" s="9" t="e">
        <f t="shared" ca="1" si="268"/>
        <v>#REF!</v>
      </c>
      <c r="HP2866" s="9" t="e">
        <f t="shared" ca="1" si="269"/>
        <v>#REF!</v>
      </c>
      <c r="HQ2866" s="9" t="e">
        <f ca="1">IF($GV2866=0,NA(),($GX2866*Controls!#REF!))</f>
        <v>#REF!</v>
      </c>
    </row>
    <row r="2867" spans="198:225" x14ac:dyDescent="0.25">
      <c r="GP2867" s="9" t="e">
        <f ca="1">INDIRECT(ADDRESS(ROW(),Controls!#REF!+30))</f>
        <v>#REF!</v>
      </c>
      <c r="GQ2867" s="9" t="e">
        <f ca="1">INDIRECT(ADDRESS(ROW(),Controls!#REF!+45))</f>
        <v>#REF!</v>
      </c>
      <c r="GR2867" s="9" t="e">
        <f ca="1">INDIRECT(ADDRESS(ROW(),Controls!#REF!+60))</f>
        <v>#REF!</v>
      </c>
      <c r="GS2867" s="9" t="e">
        <f ca="1">INDIRECT(ADDRESS(ROW(),Controls!#REF!+75))</f>
        <v>#REF!</v>
      </c>
      <c r="GT2867" s="9" t="e">
        <f ca="1">INDIRECT(ADDRESS(ROW(),Controls!#REF!+90))</f>
        <v>#REF!</v>
      </c>
      <c r="GU2867" s="9" t="e">
        <f ca="1">INDIRECT(ADDRESS(ROW(),Controls!#REF!+105))</f>
        <v>#REF!</v>
      </c>
      <c r="GV2867" s="9" t="e">
        <f ca="1">INDIRECT(ADDRESS(ROW(),Controls!#REF!+120))</f>
        <v>#REF!</v>
      </c>
      <c r="GW2867" s="9" t="e">
        <f ca="1">INDIRECT(ADDRESS(ROW(),Controls!#REF!+15))</f>
        <v>#REF!</v>
      </c>
      <c r="GX2867" s="9" t="e">
        <f ca="1">INDIRECT(ADDRESS(ROW(),Controls!#REF!+135))</f>
        <v>#REF!</v>
      </c>
      <c r="HJ2867" s="9" t="e">
        <f t="shared" ca="1" si="264"/>
        <v>#REF!</v>
      </c>
      <c r="HK2867" s="9" t="e">
        <f t="shared" ca="1" si="265"/>
        <v>#REF!</v>
      </c>
      <c r="HL2867" s="9" t="e">
        <f t="shared" ca="1" si="266"/>
        <v>#REF!</v>
      </c>
      <c r="HM2867" s="9" t="e">
        <f t="shared" ca="1" si="267"/>
        <v>#REF!</v>
      </c>
      <c r="HN2867" s="9" t="e">
        <f ca="1">SQRT($GS2867*(1-$GS2867/Controls!$D$15))</f>
        <v>#REF!</v>
      </c>
      <c r="HO2867" s="9" t="e">
        <f t="shared" ca="1" si="268"/>
        <v>#REF!</v>
      </c>
      <c r="HP2867" s="9" t="e">
        <f t="shared" ca="1" si="269"/>
        <v>#REF!</v>
      </c>
      <c r="HQ2867" s="9" t="e">
        <f ca="1">IF($GV2867=0,NA(),($GX2867*Controls!#REF!))</f>
        <v>#REF!</v>
      </c>
    </row>
    <row r="2868" spans="198:225" x14ac:dyDescent="0.25">
      <c r="GP2868" s="9" t="e">
        <f ca="1">INDIRECT(ADDRESS(ROW(),Controls!#REF!+30))</f>
        <v>#REF!</v>
      </c>
      <c r="GQ2868" s="9" t="e">
        <f ca="1">INDIRECT(ADDRESS(ROW(),Controls!#REF!+45))</f>
        <v>#REF!</v>
      </c>
      <c r="GR2868" s="9" t="e">
        <f ca="1">INDIRECT(ADDRESS(ROW(),Controls!#REF!+60))</f>
        <v>#REF!</v>
      </c>
      <c r="GS2868" s="9" t="e">
        <f ca="1">INDIRECT(ADDRESS(ROW(),Controls!#REF!+75))</f>
        <v>#REF!</v>
      </c>
      <c r="GT2868" s="9" t="e">
        <f ca="1">INDIRECT(ADDRESS(ROW(),Controls!#REF!+90))</f>
        <v>#REF!</v>
      </c>
      <c r="GU2868" s="9" t="e">
        <f ca="1">INDIRECT(ADDRESS(ROW(),Controls!#REF!+105))</f>
        <v>#REF!</v>
      </c>
      <c r="GV2868" s="9" t="e">
        <f ca="1">INDIRECT(ADDRESS(ROW(),Controls!#REF!+120))</f>
        <v>#REF!</v>
      </c>
      <c r="GW2868" s="9" t="e">
        <f ca="1">INDIRECT(ADDRESS(ROW(),Controls!#REF!+15))</f>
        <v>#REF!</v>
      </c>
      <c r="GX2868" s="9" t="e">
        <f ca="1">INDIRECT(ADDRESS(ROW(),Controls!#REF!+135))</f>
        <v>#REF!</v>
      </c>
      <c r="HJ2868" s="9" t="e">
        <f t="shared" ca="1" si="264"/>
        <v>#REF!</v>
      </c>
      <c r="HK2868" s="9" t="e">
        <f t="shared" ca="1" si="265"/>
        <v>#REF!</v>
      </c>
      <c r="HL2868" s="9" t="e">
        <f t="shared" ca="1" si="266"/>
        <v>#REF!</v>
      </c>
      <c r="HM2868" s="9" t="e">
        <f t="shared" ca="1" si="267"/>
        <v>#REF!</v>
      </c>
      <c r="HN2868" s="9" t="e">
        <f ca="1">SQRT($GS2868*(1-$GS2868/Controls!$D$15))</f>
        <v>#REF!</v>
      </c>
      <c r="HO2868" s="9" t="e">
        <f t="shared" ca="1" si="268"/>
        <v>#REF!</v>
      </c>
      <c r="HP2868" s="9" t="e">
        <f t="shared" ca="1" si="269"/>
        <v>#REF!</v>
      </c>
      <c r="HQ2868" s="9" t="e">
        <f ca="1">IF($GV2868=0,NA(),($GX2868*Controls!#REF!))</f>
        <v>#REF!</v>
      </c>
    </row>
    <row r="2869" spans="198:225" x14ac:dyDescent="0.25">
      <c r="GP2869" s="9" t="e">
        <f ca="1">INDIRECT(ADDRESS(ROW(),Controls!#REF!+30))</f>
        <v>#REF!</v>
      </c>
      <c r="GQ2869" s="9" t="e">
        <f ca="1">INDIRECT(ADDRESS(ROW(),Controls!#REF!+45))</f>
        <v>#REF!</v>
      </c>
      <c r="GR2869" s="9" t="e">
        <f ca="1">INDIRECT(ADDRESS(ROW(),Controls!#REF!+60))</f>
        <v>#REF!</v>
      </c>
      <c r="GS2869" s="9" t="e">
        <f ca="1">INDIRECT(ADDRESS(ROW(),Controls!#REF!+75))</f>
        <v>#REF!</v>
      </c>
      <c r="GT2869" s="9" t="e">
        <f ca="1">INDIRECT(ADDRESS(ROW(),Controls!#REF!+90))</f>
        <v>#REF!</v>
      </c>
      <c r="GU2869" s="9" t="e">
        <f ca="1">INDIRECT(ADDRESS(ROW(),Controls!#REF!+105))</f>
        <v>#REF!</v>
      </c>
      <c r="GV2869" s="9" t="e">
        <f ca="1">INDIRECT(ADDRESS(ROW(),Controls!#REF!+120))</f>
        <v>#REF!</v>
      </c>
      <c r="GW2869" s="9" t="e">
        <f ca="1">INDIRECT(ADDRESS(ROW(),Controls!#REF!+15))</f>
        <v>#REF!</v>
      </c>
      <c r="GX2869" s="9" t="e">
        <f ca="1">INDIRECT(ADDRESS(ROW(),Controls!#REF!+135))</f>
        <v>#REF!</v>
      </c>
      <c r="HJ2869" s="9" t="e">
        <f t="shared" ca="1" si="264"/>
        <v>#REF!</v>
      </c>
      <c r="HK2869" s="9" t="e">
        <f t="shared" ca="1" si="265"/>
        <v>#REF!</v>
      </c>
      <c r="HL2869" s="9" t="e">
        <f t="shared" ca="1" si="266"/>
        <v>#REF!</v>
      </c>
      <c r="HM2869" s="9" t="e">
        <f t="shared" ca="1" si="267"/>
        <v>#REF!</v>
      </c>
      <c r="HN2869" s="9" t="e">
        <f ca="1">SQRT($GS2869*(1-$GS2869/Controls!$D$15))</f>
        <v>#REF!</v>
      </c>
      <c r="HO2869" s="9" t="e">
        <f t="shared" ca="1" si="268"/>
        <v>#REF!</v>
      </c>
      <c r="HP2869" s="9" t="e">
        <f t="shared" ca="1" si="269"/>
        <v>#REF!</v>
      </c>
      <c r="HQ2869" s="9" t="e">
        <f ca="1">IF($GV2869=0,NA(),($GX2869*Controls!#REF!))</f>
        <v>#REF!</v>
      </c>
    </row>
    <row r="2870" spans="198:225" x14ac:dyDescent="0.25">
      <c r="GP2870" s="9" t="e">
        <f ca="1">INDIRECT(ADDRESS(ROW(),Controls!#REF!+30))</f>
        <v>#REF!</v>
      </c>
      <c r="GQ2870" s="9" t="e">
        <f ca="1">INDIRECT(ADDRESS(ROW(),Controls!#REF!+45))</f>
        <v>#REF!</v>
      </c>
      <c r="GR2870" s="9" t="e">
        <f ca="1">INDIRECT(ADDRESS(ROW(),Controls!#REF!+60))</f>
        <v>#REF!</v>
      </c>
      <c r="GS2870" s="9" t="e">
        <f ca="1">INDIRECT(ADDRESS(ROW(),Controls!#REF!+75))</f>
        <v>#REF!</v>
      </c>
      <c r="GT2870" s="9" t="e">
        <f ca="1">INDIRECT(ADDRESS(ROW(),Controls!#REF!+90))</f>
        <v>#REF!</v>
      </c>
      <c r="GU2870" s="9" t="e">
        <f ca="1">INDIRECT(ADDRESS(ROW(),Controls!#REF!+105))</f>
        <v>#REF!</v>
      </c>
      <c r="GV2870" s="9" t="e">
        <f ca="1">INDIRECT(ADDRESS(ROW(),Controls!#REF!+120))</f>
        <v>#REF!</v>
      </c>
      <c r="GW2870" s="9" t="e">
        <f ca="1">INDIRECT(ADDRESS(ROW(),Controls!#REF!+15))</f>
        <v>#REF!</v>
      </c>
      <c r="GX2870" s="9" t="e">
        <f ca="1">INDIRECT(ADDRESS(ROW(),Controls!#REF!+135))</f>
        <v>#REF!</v>
      </c>
      <c r="HJ2870" s="9" t="e">
        <f t="shared" ca="1" si="264"/>
        <v>#REF!</v>
      </c>
      <c r="HK2870" s="9" t="e">
        <f t="shared" ca="1" si="265"/>
        <v>#REF!</v>
      </c>
      <c r="HL2870" s="9" t="e">
        <f t="shared" ca="1" si="266"/>
        <v>#REF!</v>
      </c>
      <c r="HM2870" s="9" t="e">
        <f t="shared" ca="1" si="267"/>
        <v>#REF!</v>
      </c>
      <c r="HN2870" s="9" t="e">
        <f ca="1">SQRT($GS2870*(1-$GS2870/Controls!$D$15))</f>
        <v>#REF!</v>
      </c>
      <c r="HO2870" s="9" t="e">
        <f t="shared" ca="1" si="268"/>
        <v>#REF!</v>
      </c>
      <c r="HP2870" s="9" t="e">
        <f t="shared" ca="1" si="269"/>
        <v>#REF!</v>
      </c>
      <c r="HQ2870" s="9" t="e">
        <f ca="1">IF($GV2870=0,NA(),($GX2870*Controls!#REF!))</f>
        <v>#REF!</v>
      </c>
    </row>
    <row r="2871" spans="198:225" x14ac:dyDescent="0.25">
      <c r="GP2871" s="9" t="e">
        <f ca="1">INDIRECT(ADDRESS(ROW(),Controls!#REF!+30))</f>
        <v>#REF!</v>
      </c>
      <c r="GQ2871" s="9" t="e">
        <f ca="1">INDIRECT(ADDRESS(ROW(),Controls!#REF!+45))</f>
        <v>#REF!</v>
      </c>
      <c r="GR2871" s="9" t="e">
        <f ca="1">INDIRECT(ADDRESS(ROW(),Controls!#REF!+60))</f>
        <v>#REF!</v>
      </c>
      <c r="GS2871" s="9" t="e">
        <f ca="1">INDIRECT(ADDRESS(ROW(),Controls!#REF!+75))</f>
        <v>#REF!</v>
      </c>
      <c r="GT2871" s="9" t="e">
        <f ca="1">INDIRECT(ADDRESS(ROW(),Controls!#REF!+90))</f>
        <v>#REF!</v>
      </c>
      <c r="GU2871" s="9" t="e">
        <f ca="1">INDIRECT(ADDRESS(ROW(),Controls!#REF!+105))</f>
        <v>#REF!</v>
      </c>
      <c r="GV2871" s="9" t="e">
        <f ca="1">INDIRECT(ADDRESS(ROW(),Controls!#REF!+120))</f>
        <v>#REF!</v>
      </c>
      <c r="GW2871" s="9" t="e">
        <f ca="1">INDIRECT(ADDRESS(ROW(),Controls!#REF!+15))</f>
        <v>#REF!</v>
      </c>
      <c r="GX2871" s="9" t="e">
        <f ca="1">INDIRECT(ADDRESS(ROW(),Controls!#REF!+135))</f>
        <v>#REF!</v>
      </c>
      <c r="HJ2871" s="9" t="e">
        <f t="shared" ca="1" si="264"/>
        <v>#REF!</v>
      </c>
      <c r="HK2871" s="9" t="e">
        <f t="shared" ca="1" si="265"/>
        <v>#REF!</v>
      </c>
      <c r="HL2871" s="9" t="e">
        <f t="shared" ca="1" si="266"/>
        <v>#REF!</v>
      </c>
      <c r="HM2871" s="9" t="e">
        <f t="shared" ca="1" si="267"/>
        <v>#REF!</v>
      </c>
      <c r="HN2871" s="9" t="e">
        <f ca="1">SQRT($GS2871*(1-$GS2871/Controls!$D$15))</f>
        <v>#REF!</v>
      </c>
      <c r="HO2871" s="9" t="e">
        <f t="shared" ca="1" si="268"/>
        <v>#REF!</v>
      </c>
      <c r="HP2871" s="9" t="e">
        <f t="shared" ca="1" si="269"/>
        <v>#REF!</v>
      </c>
      <c r="HQ2871" s="9" t="e">
        <f ca="1">IF($GV2871=0,NA(),($GX2871*Controls!#REF!))</f>
        <v>#REF!</v>
      </c>
    </row>
    <row r="2872" spans="198:225" x14ac:dyDescent="0.25">
      <c r="GP2872" s="9" t="e">
        <f ca="1">INDIRECT(ADDRESS(ROW(),Controls!#REF!+30))</f>
        <v>#REF!</v>
      </c>
      <c r="GQ2872" s="9" t="e">
        <f ca="1">INDIRECT(ADDRESS(ROW(),Controls!#REF!+45))</f>
        <v>#REF!</v>
      </c>
      <c r="GR2872" s="9" t="e">
        <f ca="1">INDIRECT(ADDRESS(ROW(),Controls!#REF!+60))</f>
        <v>#REF!</v>
      </c>
      <c r="GS2872" s="9" t="e">
        <f ca="1">INDIRECT(ADDRESS(ROW(),Controls!#REF!+75))</f>
        <v>#REF!</v>
      </c>
      <c r="GT2872" s="9" t="e">
        <f ca="1">INDIRECT(ADDRESS(ROW(),Controls!#REF!+90))</f>
        <v>#REF!</v>
      </c>
      <c r="GU2872" s="9" t="e">
        <f ca="1">INDIRECT(ADDRESS(ROW(),Controls!#REF!+105))</f>
        <v>#REF!</v>
      </c>
      <c r="GV2872" s="9" t="e">
        <f ca="1">INDIRECT(ADDRESS(ROW(),Controls!#REF!+120))</f>
        <v>#REF!</v>
      </c>
      <c r="GW2872" s="9" t="e">
        <f ca="1">INDIRECT(ADDRESS(ROW(),Controls!#REF!+15))</f>
        <v>#REF!</v>
      </c>
      <c r="GX2872" s="9" t="e">
        <f ca="1">INDIRECT(ADDRESS(ROW(),Controls!#REF!+135))</f>
        <v>#REF!</v>
      </c>
      <c r="HJ2872" s="9" t="e">
        <f t="shared" ca="1" si="264"/>
        <v>#REF!</v>
      </c>
      <c r="HK2872" s="9" t="e">
        <f t="shared" ca="1" si="265"/>
        <v>#REF!</v>
      </c>
      <c r="HL2872" s="9" t="e">
        <f t="shared" ca="1" si="266"/>
        <v>#REF!</v>
      </c>
      <c r="HM2872" s="9" t="e">
        <f t="shared" ca="1" si="267"/>
        <v>#REF!</v>
      </c>
      <c r="HN2872" s="9" t="e">
        <f ca="1">SQRT($GS2872*(1-$GS2872/Controls!$D$15))</f>
        <v>#REF!</v>
      </c>
      <c r="HO2872" s="9" t="e">
        <f t="shared" ca="1" si="268"/>
        <v>#REF!</v>
      </c>
      <c r="HP2872" s="9" t="e">
        <f t="shared" ca="1" si="269"/>
        <v>#REF!</v>
      </c>
      <c r="HQ2872" s="9" t="e">
        <f ca="1">IF($GV2872=0,NA(),($GX2872*Controls!#REF!))</f>
        <v>#REF!</v>
      </c>
    </row>
    <row r="2873" spans="198:225" x14ac:dyDescent="0.25">
      <c r="GP2873" s="9" t="e">
        <f ca="1">INDIRECT(ADDRESS(ROW(),Controls!#REF!+30))</f>
        <v>#REF!</v>
      </c>
      <c r="GQ2873" s="9" t="e">
        <f ca="1">INDIRECT(ADDRESS(ROW(),Controls!#REF!+45))</f>
        <v>#REF!</v>
      </c>
      <c r="GR2873" s="9" t="e">
        <f ca="1">INDIRECT(ADDRESS(ROW(),Controls!#REF!+60))</f>
        <v>#REF!</v>
      </c>
      <c r="GS2873" s="9" t="e">
        <f ca="1">INDIRECT(ADDRESS(ROW(),Controls!#REF!+75))</f>
        <v>#REF!</v>
      </c>
      <c r="GT2873" s="9" t="e">
        <f ca="1">INDIRECT(ADDRESS(ROW(),Controls!#REF!+90))</f>
        <v>#REF!</v>
      </c>
      <c r="GU2873" s="9" t="e">
        <f ca="1">INDIRECT(ADDRESS(ROW(),Controls!#REF!+105))</f>
        <v>#REF!</v>
      </c>
      <c r="GV2873" s="9" t="e">
        <f ca="1">INDIRECT(ADDRESS(ROW(),Controls!#REF!+120))</f>
        <v>#REF!</v>
      </c>
      <c r="GW2873" s="9" t="e">
        <f ca="1">INDIRECT(ADDRESS(ROW(),Controls!#REF!+15))</f>
        <v>#REF!</v>
      </c>
      <c r="GX2873" s="9" t="e">
        <f ca="1">INDIRECT(ADDRESS(ROW(),Controls!#REF!+135))</f>
        <v>#REF!</v>
      </c>
      <c r="HJ2873" s="9" t="e">
        <f t="shared" ca="1" si="264"/>
        <v>#REF!</v>
      </c>
      <c r="HK2873" s="9" t="e">
        <f t="shared" ca="1" si="265"/>
        <v>#REF!</v>
      </c>
      <c r="HL2873" s="9" t="e">
        <f t="shared" ca="1" si="266"/>
        <v>#REF!</v>
      </c>
      <c r="HM2873" s="9" t="e">
        <f t="shared" ca="1" si="267"/>
        <v>#REF!</v>
      </c>
      <c r="HN2873" s="9" t="e">
        <f ca="1">SQRT($GS2873*(1-$GS2873/Controls!$D$15))</f>
        <v>#REF!</v>
      </c>
      <c r="HO2873" s="9" t="e">
        <f t="shared" ca="1" si="268"/>
        <v>#REF!</v>
      </c>
      <c r="HP2873" s="9" t="e">
        <f t="shared" ca="1" si="269"/>
        <v>#REF!</v>
      </c>
      <c r="HQ2873" s="9" t="e">
        <f ca="1">IF($GV2873=0,NA(),($GX2873*Controls!#REF!))</f>
        <v>#REF!</v>
      </c>
    </row>
    <row r="2874" spans="198:225" x14ac:dyDescent="0.25">
      <c r="GP2874" s="9" t="e">
        <f ca="1">INDIRECT(ADDRESS(ROW(),Controls!#REF!+30))</f>
        <v>#REF!</v>
      </c>
      <c r="GQ2874" s="9" t="e">
        <f ca="1">INDIRECT(ADDRESS(ROW(),Controls!#REF!+45))</f>
        <v>#REF!</v>
      </c>
      <c r="GR2874" s="9" t="e">
        <f ca="1">INDIRECT(ADDRESS(ROW(),Controls!#REF!+60))</f>
        <v>#REF!</v>
      </c>
      <c r="GS2874" s="9" t="e">
        <f ca="1">INDIRECT(ADDRESS(ROW(),Controls!#REF!+75))</f>
        <v>#REF!</v>
      </c>
      <c r="GT2874" s="9" t="e">
        <f ca="1">INDIRECT(ADDRESS(ROW(),Controls!#REF!+90))</f>
        <v>#REF!</v>
      </c>
      <c r="GU2874" s="9" t="e">
        <f ca="1">INDIRECT(ADDRESS(ROW(),Controls!#REF!+105))</f>
        <v>#REF!</v>
      </c>
      <c r="GV2874" s="9" t="e">
        <f ca="1">INDIRECT(ADDRESS(ROW(),Controls!#REF!+120))</f>
        <v>#REF!</v>
      </c>
      <c r="GW2874" s="9" t="e">
        <f ca="1">INDIRECT(ADDRESS(ROW(),Controls!#REF!+15))</f>
        <v>#REF!</v>
      </c>
      <c r="GX2874" s="9" t="e">
        <f ca="1">INDIRECT(ADDRESS(ROW(),Controls!#REF!+135))</f>
        <v>#REF!</v>
      </c>
      <c r="HJ2874" s="9" t="e">
        <f t="shared" ca="1" si="264"/>
        <v>#REF!</v>
      </c>
      <c r="HK2874" s="9" t="e">
        <f t="shared" ca="1" si="265"/>
        <v>#REF!</v>
      </c>
      <c r="HL2874" s="9" t="e">
        <f t="shared" ca="1" si="266"/>
        <v>#REF!</v>
      </c>
      <c r="HM2874" s="9" t="e">
        <f t="shared" ca="1" si="267"/>
        <v>#REF!</v>
      </c>
      <c r="HN2874" s="9" t="e">
        <f ca="1">SQRT($GS2874*(1-$GS2874/Controls!$D$15))</f>
        <v>#REF!</v>
      </c>
      <c r="HO2874" s="9" t="e">
        <f t="shared" ca="1" si="268"/>
        <v>#REF!</v>
      </c>
      <c r="HP2874" s="9" t="e">
        <f t="shared" ca="1" si="269"/>
        <v>#REF!</v>
      </c>
      <c r="HQ2874" s="9" t="e">
        <f ca="1">IF($GV2874=0,NA(),($GX2874*Controls!#REF!))</f>
        <v>#REF!</v>
      </c>
    </row>
    <row r="2875" spans="198:225" x14ac:dyDescent="0.25">
      <c r="GP2875" s="9" t="e">
        <f ca="1">INDIRECT(ADDRESS(ROW(),Controls!#REF!+30))</f>
        <v>#REF!</v>
      </c>
      <c r="GQ2875" s="9" t="e">
        <f ca="1">INDIRECT(ADDRESS(ROW(),Controls!#REF!+45))</f>
        <v>#REF!</v>
      </c>
      <c r="GR2875" s="9" t="e">
        <f ca="1">INDIRECT(ADDRESS(ROW(),Controls!#REF!+60))</f>
        <v>#REF!</v>
      </c>
      <c r="GS2875" s="9" t="e">
        <f ca="1">INDIRECT(ADDRESS(ROW(),Controls!#REF!+75))</f>
        <v>#REF!</v>
      </c>
      <c r="GT2875" s="9" t="e">
        <f ca="1">INDIRECT(ADDRESS(ROW(),Controls!#REF!+90))</f>
        <v>#REF!</v>
      </c>
      <c r="GU2875" s="9" t="e">
        <f ca="1">INDIRECT(ADDRESS(ROW(),Controls!#REF!+105))</f>
        <v>#REF!</v>
      </c>
      <c r="GV2875" s="9" t="e">
        <f ca="1">INDIRECT(ADDRESS(ROW(),Controls!#REF!+120))</f>
        <v>#REF!</v>
      </c>
      <c r="GW2875" s="9" t="e">
        <f ca="1">INDIRECT(ADDRESS(ROW(),Controls!#REF!+15))</f>
        <v>#REF!</v>
      </c>
      <c r="GX2875" s="9" t="e">
        <f ca="1">INDIRECT(ADDRESS(ROW(),Controls!#REF!+135))</f>
        <v>#REF!</v>
      </c>
      <c r="HJ2875" s="9" t="e">
        <f t="shared" ca="1" si="264"/>
        <v>#REF!</v>
      </c>
      <c r="HK2875" s="9" t="e">
        <f t="shared" ca="1" si="265"/>
        <v>#REF!</v>
      </c>
      <c r="HL2875" s="9" t="e">
        <f t="shared" ca="1" si="266"/>
        <v>#REF!</v>
      </c>
      <c r="HM2875" s="9" t="e">
        <f t="shared" ca="1" si="267"/>
        <v>#REF!</v>
      </c>
      <c r="HN2875" s="9" t="e">
        <f ca="1">SQRT($GS2875*(1-$GS2875/Controls!$D$15))</f>
        <v>#REF!</v>
      </c>
      <c r="HO2875" s="9" t="e">
        <f t="shared" ca="1" si="268"/>
        <v>#REF!</v>
      </c>
      <c r="HP2875" s="9" t="e">
        <f t="shared" ca="1" si="269"/>
        <v>#REF!</v>
      </c>
      <c r="HQ2875" s="9" t="e">
        <f ca="1">IF($GV2875=0,NA(),($GX2875*Controls!#REF!))</f>
        <v>#REF!</v>
      </c>
    </row>
    <row r="2876" spans="198:225" x14ac:dyDescent="0.25">
      <c r="GP2876" s="9" t="e">
        <f ca="1">INDIRECT(ADDRESS(ROW(),Controls!#REF!+30))</f>
        <v>#REF!</v>
      </c>
      <c r="GQ2876" s="9" t="e">
        <f ca="1">INDIRECT(ADDRESS(ROW(),Controls!#REF!+45))</f>
        <v>#REF!</v>
      </c>
      <c r="GR2876" s="9" t="e">
        <f ca="1">INDIRECT(ADDRESS(ROW(),Controls!#REF!+60))</f>
        <v>#REF!</v>
      </c>
      <c r="GS2876" s="9" t="e">
        <f ca="1">INDIRECT(ADDRESS(ROW(),Controls!#REF!+75))</f>
        <v>#REF!</v>
      </c>
      <c r="GT2876" s="9" t="e">
        <f ca="1">INDIRECT(ADDRESS(ROW(),Controls!#REF!+90))</f>
        <v>#REF!</v>
      </c>
      <c r="GU2876" s="9" t="e">
        <f ca="1">INDIRECT(ADDRESS(ROW(),Controls!#REF!+105))</f>
        <v>#REF!</v>
      </c>
      <c r="GV2876" s="9" t="e">
        <f ca="1">INDIRECT(ADDRESS(ROW(),Controls!#REF!+120))</f>
        <v>#REF!</v>
      </c>
      <c r="GW2876" s="9" t="e">
        <f ca="1">INDIRECT(ADDRESS(ROW(),Controls!#REF!+15))</f>
        <v>#REF!</v>
      </c>
      <c r="GX2876" s="9" t="e">
        <f ca="1">INDIRECT(ADDRESS(ROW(),Controls!#REF!+135))</f>
        <v>#REF!</v>
      </c>
      <c r="HJ2876" s="9" t="e">
        <f t="shared" ca="1" si="264"/>
        <v>#REF!</v>
      </c>
      <c r="HK2876" s="9" t="e">
        <f t="shared" ca="1" si="265"/>
        <v>#REF!</v>
      </c>
      <c r="HL2876" s="9" t="e">
        <f t="shared" ca="1" si="266"/>
        <v>#REF!</v>
      </c>
      <c r="HM2876" s="9" t="e">
        <f t="shared" ca="1" si="267"/>
        <v>#REF!</v>
      </c>
      <c r="HN2876" s="9" t="e">
        <f ca="1">SQRT($GS2876*(1-$GS2876/Controls!$D$15))</f>
        <v>#REF!</v>
      </c>
      <c r="HO2876" s="9" t="e">
        <f t="shared" ca="1" si="268"/>
        <v>#REF!</v>
      </c>
      <c r="HP2876" s="9" t="e">
        <f t="shared" ca="1" si="269"/>
        <v>#REF!</v>
      </c>
      <c r="HQ2876" s="9" t="e">
        <f ca="1">IF($GV2876=0,NA(),($GX2876*Controls!#REF!))</f>
        <v>#REF!</v>
      </c>
    </row>
    <row r="2877" spans="198:225" x14ac:dyDescent="0.25">
      <c r="GP2877" s="9" t="e">
        <f ca="1">INDIRECT(ADDRESS(ROW(),Controls!#REF!+30))</f>
        <v>#REF!</v>
      </c>
      <c r="GQ2877" s="9" t="e">
        <f ca="1">INDIRECT(ADDRESS(ROW(),Controls!#REF!+45))</f>
        <v>#REF!</v>
      </c>
      <c r="GR2877" s="9" t="e">
        <f ca="1">INDIRECT(ADDRESS(ROW(),Controls!#REF!+60))</f>
        <v>#REF!</v>
      </c>
      <c r="GS2877" s="9" t="e">
        <f ca="1">INDIRECT(ADDRESS(ROW(),Controls!#REF!+75))</f>
        <v>#REF!</v>
      </c>
      <c r="GT2877" s="9" t="e">
        <f ca="1">INDIRECT(ADDRESS(ROW(),Controls!#REF!+90))</f>
        <v>#REF!</v>
      </c>
      <c r="GU2877" s="9" t="e">
        <f ca="1">INDIRECT(ADDRESS(ROW(),Controls!#REF!+105))</f>
        <v>#REF!</v>
      </c>
      <c r="GV2877" s="9" t="e">
        <f ca="1">INDIRECT(ADDRESS(ROW(),Controls!#REF!+120))</f>
        <v>#REF!</v>
      </c>
      <c r="GW2877" s="9" t="e">
        <f ca="1">INDIRECT(ADDRESS(ROW(),Controls!#REF!+15))</f>
        <v>#REF!</v>
      </c>
      <c r="GX2877" s="9" t="e">
        <f ca="1">INDIRECT(ADDRESS(ROW(),Controls!#REF!+135))</f>
        <v>#REF!</v>
      </c>
      <c r="HJ2877" s="9" t="e">
        <f t="shared" ca="1" si="264"/>
        <v>#REF!</v>
      </c>
      <c r="HK2877" s="9" t="e">
        <f t="shared" ca="1" si="265"/>
        <v>#REF!</v>
      </c>
      <c r="HL2877" s="9" t="e">
        <f t="shared" ca="1" si="266"/>
        <v>#REF!</v>
      </c>
      <c r="HM2877" s="9" t="e">
        <f t="shared" ca="1" si="267"/>
        <v>#REF!</v>
      </c>
      <c r="HN2877" s="9" t="e">
        <f ca="1">SQRT($GS2877*(1-$GS2877/Controls!$D$15))</f>
        <v>#REF!</v>
      </c>
      <c r="HO2877" s="9" t="e">
        <f t="shared" ca="1" si="268"/>
        <v>#REF!</v>
      </c>
      <c r="HP2877" s="9" t="e">
        <f t="shared" ca="1" si="269"/>
        <v>#REF!</v>
      </c>
      <c r="HQ2877" s="9" t="e">
        <f ca="1">IF($GV2877=0,NA(),($GX2877*Controls!#REF!))</f>
        <v>#REF!</v>
      </c>
    </row>
    <row r="2878" spans="198:225" x14ac:dyDescent="0.25">
      <c r="GP2878" s="9" t="e">
        <f ca="1">INDIRECT(ADDRESS(ROW(),Controls!#REF!+30))</f>
        <v>#REF!</v>
      </c>
      <c r="GQ2878" s="9" t="e">
        <f ca="1">INDIRECT(ADDRESS(ROW(),Controls!#REF!+45))</f>
        <v>#REF!</v>
      </c>
      <c r="GR2878" s="9" t="e">
        <f ca="1">INDIRECT(ADDRESS(ROW(),Controls!#REF!+60))</f>
        <v>#REF!</v>
      </c>
      <c r="GS2878" s="9" t="e">
        <f ca="1">INDIRECT(ADDRESS(ROW(),Controls!#REF!+75))</f>
        <v>#REF!</v>
      </c>
      <c r="GT2878" s="9" t="e">
        <f ca="1">INDIRECT(ADDRESS(ROW(),Controls!#REF!+90))</f>
        <v>#REF!</v>
      </c>
      <c r="GU2878" s="9" t="e">
        <f ca="1">INDIRECT(ADDRESS(ROW(),Controls!#REF!+105))</f>
        <v>#REF!</v>
      </c>
      <c r="GV2878" s="9" t="e">
        <f ca="1">INDIRECT(ADDRESS(ROW(),Controls!#REF!+120))</f>
        <v>#REF!</v>
      </c>
      <c r="GW2878" s="9" t="e">
        <f ca="1">INDIRECT(ADDRESS(ROW(),Controls!#REF!+15))</f>
        <v>#REF!</v>
      </c>
      <c r="GX2878" s="9" t="e">
        <f ca="1">INDIRECT(ADDRESS(ROW(),Controls!#REF!+135))</f>
        <v>#REF!</v>
      </c>
      <c r="HJ2878" s="9" t="e">
        <f t="shared" ca="1" si="264"/>
        <v>#REF!</v>
      </c>
      <c r="HK2878" s="9" t="e">
        <f t="shared" ca="1" si="265"/>
        <v>#REF!</v>
      </c>
      <c r="HL2878" s="9" t="e">
        <f t="shared" ca="1" si="266"/>
        <v>#REF!</v>
      </c>
      <c r="HM2878" s="9" t="e">
        <f t="shared" ca="1" si="267"/>
        <v>#REF!</v>
      </c>
      <c r="HN2878" s="9" t="e">
        <f ca="1">SQRT($GS2878*(1-$GS2878/Controls!$D$15))</f>
        <v>#REF!</v>
      </c>
      <c r="HO2878" s="9" t="e">
        <f t="shared" ca="1" si="268"/>
        <v>#REF!</v>
      </c>
      <c r="HP2878" s="9" t="e">
        <f t="shared" ca="1" si="269"/>
        <v>#REF!</v>
      </c>
      <c r="HQ2878" s="9" t="e">
        <f ca="1">IF($GV2878=0,NA(),($GX2878*Controls!#REF!))</f>
        <v>#REF!</v>
      </c>
    </row>
    <row r="2879" spans="198:225" x14ac:dyDescent="0.25">
      <c r="GP2879" s="9" t="e">
        <f ca="1">INDIRECT(ADDRESS(ROW(),Controls!#REF!+30))</f>
        <v>#REF!</v>
      </c>
      <c r="GQ2879" s="9" t="e">
        <f ca="1">INDIRECT(ADDRESS(ROW(),Controls!#REF!+45))</f>
        <v>#REF!</v>
      </c>
      <c r="GR2879" s="9" t="e">
        <f ca="1">INDIRECT(ADDRESS(ROW(),Controls!#REF!+60))</f>
        <v>#REF!</v>
      </c>
      <c r="GS2879" s="9" t="e">
        <f ca="1">INDIRECT(ADDRESS(ROW(),Controls!#REF!+75))</f>
        <v>#REF!</v>
      </c>
      <c r="GT2879" s="9" t="e">
        <f ca="1">INDIRECT(ADDRESS(ROW(),Controls!#REF!+90))</f>
        <v>#REF!</v>
      </c>
      <c r="GU2879" s="9" t="e">
        <f ca="1">INDIRECT(ADDRESS(ROW(),Controls!#REF!+105))</f>
        <v>#REF!</v>
      </c>
      <c r="GV2879" s="9" t="e">
        <f ca="1">INDIRECT(ADDRESS(ROW(),Controls!#REF!+120))</f>
        <v>#REF!</v>
      </c>
      <c r="GW2879" s="9" t="e">
        <f ca="1">INDIRECT(ADDRESS(ROW(),Controls!#REF!+15))</f>
        <v>#REF!</v>
      </c>
      <c r="GX2879" s="9" t="e">
        <f ca="1">INDIRECT(ADDRESS(ROW(),Controls!#REF!+135))</f>
        <v>#REF!</v>
      </c>
      <c r="HJ2879" s="9" t="e">
        <f t="shared" ca="1" si="264"/>
        <v>#REF!</v>
      </c>
      <c r="HK2879" s="9" t="e">
        <f t="shared" ca="1" si="265"/>
        <v>#REF!</v>
      </c>
      <c r="HL2879" s="9" t="e">
        <f t="shared" ca="1" si="266"/>
        <v>#REF!</v>
      </c>
      <c r="HM2879" s="9" t="e">
        <f t="shared" ca="1" si="267"/>
        <v>#REF!</v>
      </c>
      <c r="HN2879" s="9" t="e">
        <f ca="1">SQRT($GS2879*(1-$GS2879/Controls!$D$15))</f>
        <v>#REF!</v>
      </c>
      <c r="HO2879" s="9" t="e">
        <f t="shared" ca="1" si="268"/>
        <v>#REF!</v>
      </c>
      <c r="HP2879" s="9" t="e">
        <f t="shared" ca="1" si="269"/>
        <v>#REF!</v>
      </c>
      <c r="HQ2879" s="9" t="e">
        <f ca="1">IF($GV2879=0,NA(),($GX2879*Controls!#REF!))</f>
        <v>#REF!</v>
      </c>
    </row>
    <row r="2880" spans="198:225" x14ac:dyDescent="0.25">
      <c r="GP2880" s="9" t="e">
        <f ca="1">INDIRECT(ADDRESS(ROW(),Controls!#REF!+30))</f>
        <v>#REF!</v>
      </c>
      <c r="GQ2880" s="9" t="e">
        <f ca="1">INDIRECT(ADDRESS(ROW(),Controls!#REF!+45))</f>
        <v>#REF!</v>
      </c>
      <c r="GR2880" s="9" t="e">
        <f ca="1">INDIRECT(ADDRESS(ROW(),Controls!#REF!+60))</f>
        <v>#REF!</v>
      </c>
      <c r="GS2880" s="9" t="e">
        <f ca="1">INDIRECT(ADDRESS(ROW(),Controls!#REF!+75))</f>
        <v>#REF!</v>
      </c>
      <c r="GT2880" s="9" t="e">
        <f ca="1">INDIRECT(ADDRESS(ROW(),Controls!#REF!+90))</f>
        <v>#REF!</v>
      </c>
      <c r="GU2880" s="9" t="e">
        <f ca="1">INDIRECT(ADDRESS(ROW(),Controls!#REF!+105))</f>
        <v>#REF!</v>
      </c>
      <c r="GV2880" s="9" t="e">
        <f ca="1">INDIRECT(ADDRESS(ROW(),Controls!#REF!+120))</f>
        <v>#REF!</v>
      </c>
      <c r="GW2880" s="9" t="e">
        <f ca="1">INDIRECT(ADDRESS(ROW(),Controls!#REF!+15))</f>
        <v>#REF!</v>
      </c>
      <c r="GX2880" s="9" t="e">
        <f ca="1">INDIRECT(ADDRESS(ROW(),Controls!#REF!+135))</f>
        <v>#REF!</v>
      </c>
      <c r="HJ2880" s="9" t="e">
        <f t="shared" ca="1" si="264"/>
        <v>#REF!</v>
      </c>
      <c r="HK2880" s="9" t="e">
        <f t="shared" ca="1" si="265"/>
        <v>#REF!</v>
      </c>
      <c r="HL2880" s="9" t="e">
        <f t="shared" ca="1" si="266"/>
        <v>#REF!</v>
      </c>
      <c r="HM2880" s="9" t="e">
        <f t="shared" ca="1" si="267"/>
        <v>#REF!</v>
      </c>
      <c r="HN2880" s="9" t="e">
        <f ca="1">SQRT($GS2880*(1-$GS2880/Controls!$D$15))</f>
        <v>#REF!</v>
      </c>
      <c r="HO2880" s="9" t="e">
        <f t="shared" ca="1" si="268"/>
        <v>#REF!</v>
      </c>
      <c r="HP2880" s="9" t="e">
        <f t="shared" ca="1" si="269"/>
        <v>#REF!</v>
      </c>
      <c r="HQ2880" s="9" t="e">
        <f ca="1">IF($GV2880=0,NA(),($GX2880*Controls!#REF!))</f>
        <v>#REF!</v>
      </c>
    </row>
    <row r="2881" spans="198:225" x14ac:dyDescent="0.25">
      <c r="GP2881" s="9" t="e">
        <f ca="1">INDIRECT(ADDRESS(ROW(),Controls!#REF!+30))</f>
        <v>#REF!</v>
      </c>
      <c r="GQ2881" s="9" t="e">
        <f ca="1">INDIRECT(ADDRESS(ROW(),Controls!#REF!+45))</f>
        <v>#REF!</v>
      </c>
      <c r="GR2881" s="9" t="e">
        <f ca="1">INDIRECT(ADDRESS(ROW(),Controls!#REF!+60))</f>
        <v>#REF!</v>
      </c>
      <c r="GS2881" s="9" t="e">
        <f ca="1">INDIRECT(ADDRESS(ROW(),Controls!#REF!+75))</f>
        <v>#REF!</v>
      </c>
      <c r="GT2881" s="9" t="e">
        <f ca="1">INDIRECT(ADDRESS(ROW(),Controls!#REF!+90))</f>
        <v>#REF!</v>
      </c>
      <c r="GU2881" s="9" t="e">
        <f ca="1">INDIRECT(ADDRESS(ROW(),Controls!#REF!+105))</f>
        <v>#REF!</v>
      </c>
      <c r="GV2881" s="9" t="e">
        <f ca="1">INDIRECT(ADDRESS(ROW(),Controls!#REF!+120))</f>
        <v>#REF!</v>
      </c>
      <c r="GW2881" s="9" t="e">
        <f ca="1">INDIRECT(ADDRESS(ROW(),Controls!#REF!+15))</f>
        <v>#REF!</v>
      </c>
      <c r="GX2881" s="9" t="e">
        <f ca="1">INDIRECT(ADDRESS(ROW(),Controls!#REF!+135))</f>
        <v>#REF!</v>
      </c>
      <c r="HJ2881" s="9" t="e">
        <f t="shared" ref="HJ2881:HJ2944" ca="1" si="270">IF($GV2881=0,NA(),MAX($GP2881,0.01)/$GQ2881)</f>
        <v>#REF!</v>
      </c>
      <c r="HK2881" s="9" t="e">
        <f t="shared" ref="HK2881:HK2944" ca="1" si="271">IF($GV2881=0,NA(),($GP2881-$GQ2881)/$GV2881)</f>
        <v>#REF!</v>
      </c>
      <c r="HL2881" s="9" t="e">
        <f t="shared" ref="HL2881:HL2944" ca="1" si="272">IF($GV2881=0,NA(),MAX($GU2881/$GT2881,0.01))</f>
        <v>#REF!</v>
      </c>
      <c r="HM2881" s="9" t="e">
        <f t="shared" ref="HM2881:HM2944" ca="1" si="273">IF($GV2881=0,NA(),($GU2881-$GT2881)/$GV2881)</f>
        <v>#REF!</v>
      </c>
      <c r="HN2881" s="9" t="e">
        <f ca="1">SQRT($GS2881*(1-$GS2881/Controls!$D$15))</f>
        <v>#REF!</v>
      </c>
      <c r="HO2881" s="9" t="e">
        <f t="shared" ref="HO2881:HO2944" ca="1" si="274">IF($HN2881=0,0,$GR2881/$HN2881)</f>
        <v>#REF!</v>
      </c>
      <c r="HP2881" s="9" t="e">
        <f t="shared" ref="HP2881:HP2944" ca="1" si="275">IF($GV2881=0,NA(),$GW2881/$GV2881)</f>
        <v>#REF!</v>
      </c>
      <c r="HQ2881" s="9" t="e">
        <f ca="1">IF($GV2881=0,NA(),($GX2881*Controls!#REF!))</f>
        <v>#REF!</v>
      </c>
    </row>
    <row r="2882" spans="198:225" x14ac:dyDescent="0.25">
      <c r="GP2882" s="9" t="e">
        <f ca="1">INDIRECT(ADDRESS(ROW(),Controls!#REF!+30))</f>
        <v>#REF!</v>
      </c>
      <c r="GQ2882" s="9" t="e">
        <f ca="1">INDIRECT(ADDRESS(ROW(),Controls!#REF!+45))</f>
        <v>#REF!</v>
      </c>
      <c r="GR2882" s="9" t="e">
        <f ca="1">INDIRECT(ADDRESS(ROW(),Controls!#REF!+60))</f>
        <v>#REF!</v>
      </c>
      <c r="GS2882" s="9" t="e">
        <f ca="1">INDIRECT(ADDRESS(ROW(),Controls!#REF!+75))</f>
        <v>#REF!</v>
      </c>
      <c r="GT2882" s="9" t="e">
        <f ca="1">INDIRECT(ADDRESS(ROW(),Controls!#REF!+90))</f>
        <v>#REF!</v>
      </c>
      <c r="GU2882" s="9" t="e">
        <f ca="1">INDIRECT(ADDRESS(ROW(),Controls!#REF!+105))</f>
        <v>#REF!</v>
      </c>
      <c r="GV2882" s="9" t="e">
        <f ca="1">INDIRECT(ADDRESS(ROW(),Controls!#REF!+120))</f>
        <v>#REF!</v>
      </c>
      <c r="GW2882" s="9" t="e">
        <f ca="1">INDIRECT(ADDRESS(ROW(),Controls!#REF!+15))</f>
        <v>#REF!</v>
      </c>
      <c r="GX2882" s="9" t="e">
        <f ca="1">INDIRECT(ADDRESS(ROW(),Controls!#REF!+135))</f>
        <v>#REF!</v>
      </c>
      <c r="HJ2882" s="9" t="e">
        <f t="shared" ca="1" si="270"/>
        <v>#REF!</v>
      </c>
      <c r="HK2882" s="9" t="e">
        <f t="shared" ca="1" si="271"/>
        <v>#REF!</v>
      </c>
      <c r="HL2882" s="9" t="e">
        <f t="shared" ca="1" si="272"/>
        <v>#REF!</v>
      </c>
      <c r="HM2882" s="9" t="e">
        <f t="shared" ca="1" si="273"/>
        <v>#REF!</v>
      </c>
      <c r="HN2882" s="9" t="e">
        <f ca="1">SQRT($GS2882*(1-$GS2882/Controls!$D$15))</f>
        <v>#REF!</v>
      </c>
      <c r="HO2882" s="9" t="e">
        <f t="shared" ca="1" si="274"/>
        <v>#REF!</v>
      </c>
      <c r="HP2882" s="9" t="e">
        <f t="shared" ca="1" si="275"/>
        <v>#REF!</v>
      </c>
      <c r="HQ2882" s="9" t="e">
        <f ca="1">IF($GV2882=0,NA(),($GX2882*Controls!#REF!))</f>
        <v>#REF!</v>
      </c>
    </row>
    <row r="2883" spans="198:225" x14ac:dyDescent="0.25">
      <c r="GP2883" s="9" t="e">
        <f ca="1">INDIRECT(ADDRESS(ROW(),Controls!#REF!+30))</f>
        <v>#REF!</v>
      </c>
      <c r="GQ2883" s="9" t="e">
        <f ca="1">INDIRECT(ADDRESS(ROW(),Controls!#REF!+45))</f>
        <v>#REF!</v>
      </c>
      <c r="GR2883" s="9" t="e">
        <f ca="1">INDIRECT(ADDRESS(ROW(),Controls!#REF!+60))</f>
        <v>#REF!</v>
      </c>
      <c r="GS2883" s="9" t="e">
        <f ca="1">INDIRECT(ADDRESS(ROW(),Controls!#REF!+75))</f>
        <v>#REF!</v>
      </c>
      <c r="GT2883" s="9" t="e">
        <f ca="1">INDIRECT(ADDRESS(ROW(),Controls!#REF!+90))</f>
        <v>#REF!</v>
      </c>
      <c r="GU2883" s="9" t="e">
        <f ca="1">INDIRECT(ADDRESS(ROW(),Controls!#REF!+105))</f>
        <v>#REF!</v>
      </c>
      <c r="GV2883" s="9" t="e">
        <f ca="1">INDIRECT(ADDRESS(ROW(),Controls!#REF!+120))</f>
        <v>#REF!</v>
      </c>
      <c r="GW2883" s="9" t="e">
        <f ca="1">INDIRECT(ADDRESS(ROW(),Controls!#REF!+15))</f>
        <v>#REF!</v>
      </c>
      <c r="GX2883" s="9" t="e">
        <f ca="1">INDIRECT(ADDRESS(ROW(),Controls!#REF!+135))</f>
        <v>#REF!</v>
      </c>
      <c r="HJ2883" s="9" t="e">
        <f t="shared" ca="1" si="270"/>
        <v>#REF!</v>
      </c>
      <c r="HK2883" s="9" t="e">
        <f t="shared" ca="1" si="271"/>
        <v>#REF!</v>
      </c>
      <c r="HL2883" s="9" t="e">
        <f t="shared" ca="1" si="272"/>
        <v>#REF!</v>
      </c>
      <c r="HM2883" s="9" t="e">
        <f t="shared" ca="1" si="273"/>
        <v>#REF!</v>
      </c>
      <c r="HN2883" s="9" t="e">
        <f ca="1">SQRT($GS2883*(1-$GS2883/Controls!$D$15))</f>
        <v>#REF!</v>
      </c>
      <c r="HO2883" s="9" t="e">
        <f t="shared" ca="1" si="274"/>
        <v>#REF!</v>
      </c>
      <c r="HP2883" s="9" t="e">
        <f t="shared" ca="1" si="275"/>
        <v>#REF!</v>
      </c>
      <c r="HQ2883" s="9" t="e">
        <f ca="1">IF($GV2883=0,NA(),($GX2883*Controls!#REF!))</f>
        <v>#REF!</v>
      </c>
    </row>
    <row r="2884" spans="198:225" x14ac:dyDescent="0.25">
      <c r="GP2884" s="9" t="e">
        <f ca="1">INDIRECT(ADDRESS(ROW(),Controls!#REF!+30))</f>
        <v>#REF!</v>
      </c>
      <c r="GQ2884" s="9" t="e">
        <f ca="1">INDIRECT(ADDRESS(ROW(),Controls!#REF!+45))</f>
        <v>#REF!</v>
      </c>
      <c r="GR2884" s="9" t="e">
        <f ca="1">INDIRECT(ADDRESS(ROW(),Controls!#REF!+60))</f>
        <v>#REF!</v>
      </c>
      <c r="GS2884" s="9" t="e">
        <f ca="1">INDIRECT(ADDRESS(ROW(),Controls!#REF!+75))</f>
        <v>#REF!</v>
      </c>
      <c r="GT2884" s="9" t="e">
        <f ca="1">INDIRECT(ADDRESS(ROW(),Controls!#REF!+90))</f>
        <v>#REF!</v>
      </c>
      <c r="GU2884" s="9" t="e">
        <f ca="1">INDIRECT(ADDRESS(ROW(),Controls!#REF!+105))</f>
        <v>#REF!</v>
      </c>
      <c r="GV2884" s="9" t="e">
        <f ca="1">INDIRECT(ADDRESS(ROW(),Controls!#REF!+120))</f>
        <v>#REF!</v>
      </c>
      <c r="GW2884" s="9" t="e">
        <f ca="1">INDIRECT(ADDRESS(ROW(),Controls!#REF!+15))</f>
        <v>#REF!</v>
      </c>
      <c r="GX2884" s="9" t="e">
        <f ca="1">INDIRECT(ADDRESS(ROW(),Controls!#REF!+135))</f>
        <v>#REF!</v>
      </c>
      <c r="HJ2884" s="9" t="e">
        <f t="shared" ca="1" si="270"/>
        <v>#REF!</v>
      </c>
      <c r="HK2884" s="9" t="e">
        <f t="shared" ca="1" si="271"/>
        <v>#REF!</v>
      </c>
      <c r="HL2884" s="9" t="e">
        <f t="shared" ca="1" si="272"/>
        <v>#REF!</v>
      </c>
      <c r="HM2884" s="9" t="e">
        <f t="shared" ca="1" si="273"/>
        <v>#REF!</v>
      </c>
      <c r="HN2884" s="9" t="e">
        <f ca="1">SQRT($GS2884*(1-$GS2884/Controls!$D$15))</f>
        <v>#REF!</v>
      </c>
      <c r="HO2884" s="9" t="e">
        <f t="shared" ca="1" si="274"/>
        <v>#REF!</v>
      </c>
      <c r="HP2884" s="9" t="e">
        <f t="shared" ca="1" si="275"/>
        <v>#REF!</v>
      </c>
      <c r="HQ2884" s="9" t="e">
        <f ca="1">IF($GV2884=0,NA(),($GX2884*Controls!#REF!))</f>
        <v>#REF!</v>
      </c>
    </row>
    <row r="2885" spans="198:225" x14ac:dyDescent="0.25">
      <c r="GP2885" s="9" t="e">
        <f ca="1">INDIRECT(ADDRESS(ROW(),Controls!#REF!+30))</f>
        <v>#REF!</v>
      </c>
      <c r="GQ2885" s="9" t="e">
        <f ca="1">INDIRECT(ADDRESS(ROW(),Controls!#REF!+45))</f>
        <v>#REF!</v>
      </c>
      <c r="GR2885" s="9" t="e">
        <f ca="1">INDIRECT(ADDRESS(ROW(),Controls!#REF!+60))</f>
        <v>#REF!</v>
      </c>
      <c r="GS2885" s="9" t="e">
        <f ca="1">INDIRECT(ADDRESS(ROW(),Controls!#REF!+75))</f>
        <v>#REF!</v>
      </c>
      <c r="GT2885" s="9" t="e">
        <f ca="1">INDIRECT(ADDRESS(ROW(),Controls!#REF!+90))</f>
        <v>#REF!</v>
      </c>
      <c r="GU2885" s="9" t="e">
        <f ca="1">INDIRECT(ADDRESS(ROW(),Controls!#REF!+105))</f>
        <v>#REF!</v>
      </c>
      <c r="GV2885" s="9" t="e">
        <f ca="1">INDIRECT(ADDRESS(ROW(),Controls!#REF!+120))</f>
        <v>#REF!</v>
      </c>
      <c r="GW2885" s="9" t="e">
        <f ca="1">INDIRECT(ADDRESS(ROW(),Controls!#REF!+15))</f>
        <v>#REF!</v>
      </c>
      <c r="GX2885" s="9" t="e">
        <f ca="1">INDIRECT(ADDRESS(ROW(),Controls!#REF!+135))</f>
        <v>#REF!</v>
      </c>
      <c r="HJ2885" s="9" t="e">
        <f t="shared" ca="1" si="270"/>
        <v>#REF!</v>
      </c>
      <c r="HK2885" s="9" t="e">
        <f t="shared" ca="1" si="271"/>
        <v>#REF!</v>
      </c>
      <c r="HL2885" s="9" t="e">
        <f t="shared" ca="1" si="272"/>
        <v>#REF!</v>
      </c>
      <c r="HM2885" s="9" t="e">
        <f t="shared" ca="1" si="273"/>
        <v>#REF!</v>
      </c>
      <c r="HN2885" s="9" t="e">
        <f ca="1">SQRT($GS2885*(1-$GS2885/Controls!$D$15))</f>
        <v>#REF!</v>
      </c>
      <c r="HO2885" s="9" t="e">
        <f t="shared" ca="1" si="274"/>
        <v>#REF!</v>
      </c>
      <c r="HP2885" s="9" t="e">
        <f t="shared" ca="1" si="275"/>
        <v>#REF!</v>
      </c>
      <c r="HQ2885" s="9" t="e">
        <f ca="1">IF($GV2885=0,NA(),($GX2885*Controls!#REF!))</f>
        <v>#REF!</v>
      </c>
    </row>
    <row r="2886" spans="198:225" x14ac:dyDescent="0.25">
      <c r="GP2886" s="9" t="e">
        <f ca="1">INDIRECT(ADDRESS(ROW(),Controls!#REF!+30))</f>
        <v>#REF!</v>
      </c>
      <c r="GQ2886" s="9" t="e">
        <f ca="1">INDIRECT(ADDRESS(ROW(),Controls!#REF!+45))</f>
        <v>#REF!</v>
      </c>
      <c r="GR2886" s="9" t="e">
        <f ca="1">INDIRECT(ADDRESS(ROW(),Controls!#REF!+60))</f>
        <v>#REF!</v>
      </c>
      <c r="GS2886" s="9" t="e">
        <f ca="1">INDIRECT(ADDRESS(ROW(),Controls!#REF!+75))</f>
        <v>#REF!</v>
      </c>
      <c r="GT2886" s="9" t="e">
        <f ca="1">INDIRECT(ADDRESS(ROW(),Controls!#REF!+90))</f>
        <v>#REF!</v>
      </c>
      <c r="GU2886" s="9" t="e">
        <f ca="1">INDIRECT(ADDRESS(ROW(),Controls!#REF!+105))</f>
        <v>#REF!</v>
      </c>
      <c r="GV2886" s="9" t="e">
        <f ca="1">INDIRECT(ADDRESS(ROW(),Controls!#REF!+120))</f>
        <v>#REF!</v>
      </c>
      <c r="GW2886" s="9" t="e">
        <f ca="1">INDIRECT(ADDRESS(ROW(),Controls!#REF!+15))</f>
        <v>#REF!</v>
      </c>
      <c r="GX2886" s="9" t="e">
        <f ca="1">INDIRECT(ADDRESS(ROW(),Controls!#REF!+135))</f>
        <v>#REF!</v>
      </c>
      <c r="HJ2886" s="9" t="e">
        <f t="shared" ca="1" si="270"/>
        <v>#REF!</v>
      </c>
      <c r="HK2886" s="9" t="e">
        <f t="shared" ca="1" si="271"/>
        <v>#REF!</v>
      </c>
      <c r="HL2886" s="9" t="e">
        <f t="shared" ca="1" si="272"/>
        <v>#REF!</v>
      </c>
      <c r="HM2886" s="9" t="e">
        <f t="shared" ca="1" si="273"/>
        <v>#REF!</v>
      </c>
      <c r="HN2886" s="9" t="e">
        <f ca="1">SQRT($GS2886*(1-$GS2886/Controls!$D$15))</f>
        <v>#REF!</v>
      </c>
      <c r="HO2886" s="9" t="e">
        <f t="shared" ca="1" si="274"/>
        <v>#REF!</v>
      </c>
      <c r="HP2886" s="9" t="e">
        <f t="shared" ca="1" si="275"/>
        <v>#REF!</v>
      </c>
      <c r="HQ2886" s="9" t="e">
        <f ca="1">IF($GV2886=0,NA(),($GX2886*Controls!#REF!))</f>
        <v>#REF!</v>
      </c>
    </row>
    <row r="2887" spans="198:225" x14ac:dyDescent="0.25">
      <c r="GP2887" s="9" t="e">
        <f ca="1">INDIRECT(ADDRESS(ROW(),Controls!#REF!+30))</f>
        <v>#REF!</v>
      </c>
      <c r="GQ2887" s="9" t="e">
        <f ca="1">INDIRECT(ADDRESS(ROW(),Controls!#REF!+45))</f>
        <v>#REF!</v>
      </c>
      <c r="GR2887" s="9" t="e">
        <f ca="1">INDIRECT(ADDRESS(ROW(),Controls!#REF!+60))</f>
        <v>#REF!</v>
      </c>
      <c r="GS2887" s="9" t="e">
        <f ca="1">INDIRECT(ADDRESS(ROW(),Controls!#REF!+75))</f>
        <v>#REF!</v>
      </c>
      <c r="GT2887" s="9" t="e">
        <f ca="1">INDIRECT(ADDRESS(ROW(),Controls!#REF!+90))</f>
        <v>#REF!</v>
      </c>
      <c r="GU2887" s="9" t="e">
        <f ca="1">INDIRECT(ADDRESS(ROW(),Controls!#REF!+105))</f>
        <v>#REF!</v>
      </c>
      <c r="GV2887" s="9" t="e">
        <f ca="1">INDIRECT(ADDRESS(ROW(),Controls!#REF!+120))</f>
        <v>#REF!</v>
      </c>
      <c r="GW2887" s="9" t="e">
        <f ca="1">INDIRECT(ADDRESS(ROW(),Controls!#REF!+15))</f>
        <v>#REF!</v>
      </c>
      <c r="GX2887" s="9" t="e">
        <f ca="1">INDIRECT(ADDRESS(ROW(),Controls!#REF!+135))</f>
        <v>#REF!</v>
      </c>
      <c r="HJ2887" s="9" t="e">
        <f t="shared" ca="1" si="270"/>
        <v>#REF!</v>
      </c>
      <c r="HK2887" s="9" t="e">
        <f t="shared" ca="1" si="271"/>
        <v>#REF!</v>
      </c>
      <c r="HL2887" s="9" t="e">
        <f t="shared" ca="1" si="272"/>
        <v>#REF!</v>
      </c>
      <c r="HM2887" s="9" t="e">
        <f t="shared" ca="1" si="273"/>
        <v>#REF!</v>
      </c>
      <c r="HN2887" s="9" t="e">
        <f ca="1">SQRT($GS2887*(1-$GS2887/Controls!$D$15))</f>
        <v>#REF!</v>
      </c>
      <c r="HO2887" s="9" t="e">
        <f t="shared" ca="1" si="274"/>
        <v>#REF!</v>
      </c>
      <c r="HP2887" s="9" t="e">
        <f t="shared" ca="1" si="275"/>
        <v>#REF!</v>
      </c>
      <c r="HQ2887" s="9" t="e">
        <f ca="1">IF($GV2887=0,NA(),($GX2887*Controls!#REF!))</f>
        <v>#REF!</v>
      </c>
    </row>
    <row r="2888" spans="198:225" x14ac:dyDescent="0.25">
      <c r="GP2888" s="9" t="e">
        <f ca="1">INDIRECT(ADDRESS(ROW(),Controls!#REF!+30))</f>
        <v>#REF!</v>
      </c>
      <c r="GQ2888" s="9" t="e">
        <f ca="1">INDIRECT(ADDRESS(ROW(),Controls!#REF!+45))</f>
        <v>#REF!</v>
      </c>
      <c r="GR2888" s="9" t="e">
        <f ca="1">INDIRECT(ADDRESS(ROW(),Controls!#REF!+60))</f>
        <v>#REF!</v>
      </c>
      <c r="GS2888" s="9" t="e">
        <f ca="1">INDIRECT(ADDRESS(ROW(),Controls!#REF!+75))</f>
        <v>#REF!</v>
      </c>
      <c r="GT2888" s="9" t="e">
        <f ca="1">INDIRECT(ADDRESS(ROW(),Controls!#REF!+90))</f>
        <v>#REF!</v>
      </c>
      <c r="GU2888" s="9" t="e">
        <f ca="1">INDIRECT(ADDRESS(ROW(),Controls!#REF!+105))</f>
        <v>#REF!</v>
      </c>
      <c r="GV2888" s="9" t="e">
        <f ca="1">INDIRECT(ADDRESS(ROW(),Controls!#REF!+120))</f>
        <v>#REF!</v>
      </c>
      <c r="GW2888" s="9" t="e">
        <f ca="1">INDIRECT(ADDRESS(ROW(),Controls!#REF!+15))</f>
        <v>#REF!</v>
      </c>
      <c r="GX2888" s="9" t="e">
        <f ca="1">INDIRECT(ADDRESS(ROW(),Controls!#REF!+135))</f>
        <v>#REF!</v>
      </c>
      <c r="HJ2888" s="9" t="e">
        <f t="shared" ca="1" si="270"/>
        <v>#REF!</v>
      </c>
      <c r="HK2888" s="9" t="e">
        <f t="shared" ca="1" si="271"/>
        <v>#REF!</v>
      </c>
      <c r="HL2888" s="9" t="e">
        <f t="shared" ca="1" si="272"/>
        <v>#REF!</v>
      </c>
      <c r="HM2888" s="9" t="e">
        <f t="shared" ca="1" si="273"/>
        <v>#REF!</v>
      </c>
      <c r="HN2888" s="9" t="e">
        <f ca="1">SQRT($GS2888*(1-$GS2888/Controls!$D$15))</f>
        <v>#REF!</v>
      </c>
      <c r="HO2888" s="9" t="e">
        <f t="shared" ca="1" si="274"/>
        <v>#REF!</v>
      </c>
      <c r="HP2888" s="9" t="e">
        <f t="shared" ca="1" si="275"/>
        <v>#REF!</v>
      </c>
      <c r="HQ2888" s="9" t="e">
        <f ca="1">IF($GV2888=0,NA(),($GX2888*Controls!#REF!))</f>
        <v>#REF!</v>
      </c>
    </row>
    <row r="2889" spans="198:225" x14ac:dyDescent="0.25">
      <c r="GP2889" s="9" t="e">
        <f ca="1">INDIRECT(ADDRESS(ROW(),Controls!#REF!+30))</f>
        <v>#REF!</v>
      </c>
      <c r="GQ2889" s="9" t="e">
        <f ca="1">INDIRECT(ADDRESS(ROW(),Controls!#REF!+45))</f>
        <v>#REF!</v>
      </c>
      <c r="GR2889" s="9" t="e">
        <f ca="1">INDIRECT(ADDRESS(ROW(),Controls!#REF!+60))</f>
        <v>#REF!</v>
      </c>
      <c r="GS2889" s="9" t="e">
        <f ca="1">INDIRECT(ADDRESS(ROW(),Controls!#REF!+75))</f>
        <v>#REF!</v>
      </c>
      <c r="GT2889" s="9" t="e">
        <f ca="1">INDIRECT(ADDRESS(ROW(),Controls!#REF!+90))</f>
        <v>#REF!</v>
      </c>
      <c r="GU2889" s="9" t="e">
        <f ca="1">INDIRECT(ADDRESS(ROW(),Controls!#REF!+105))</f>
        <v>#REF!</v>
      </c>
      <c r="GV2889" s="9" t="e">
        <f ca="1">INDIRECT(ADDRESS(ROW(),Controls!#REF!+120))</f>
        <v>#REF!</v>
      </c>
      <c r="GW2889" s="9" t="e">
        <f ca="1">INDIRECT(ADDRESS(ROW(),Controls!#REF!+15))</f>
        <v>#REF!</v>
      </c>
      <c r="GX2889" s="9" t="e">
        <f ca="1">INDIRECT(ADDRESS(ROW(),Controls!#REF!+135))</f>
        <v>#REF!</v>
      </c>
      <c r="HJ2889" s="9" t="e">
        <f t="shared" ca="1" si="270"/>
        <v>#REF!</v>
      </c>
      <c r="HK2889" s="9" t="e">
        <f t="shared" ca="1" si="271"/>
        <v>#REF!</v>
      </c>
      <c r="HL2889" s="9" t="e">
        <f t="shared" ca="1" si="272"/>
        <v>#REF!</v>
      </c>
      <c r="HM2889" s="9" t="e">
        <f t="shared" ca="1" si="273"/>
        <v>#REF!</v>
      </c>
      <c r="HN2889" s="9" t="e">
        <f ca="1">SQRT($GS2889*(1-$GS2889/Controls!$D$15))</f>
        <v>#REF!</v>
      </c>
      <c r="HO2889" s="9" t="e">
        <f t="shared" ca="1" si="274"/>
        <v>#REF!</v>
      </c>
      <c r="HP2889" s="9" t="e">
        <f t="shared" ca="1" si="275"/>
        <v>#REF!</v>
      </c>
      <c r="HQ2889" s="9" t="e">
        <f ca="1">IF($GV2889=0,NA(),($GX2889*Controls!#REF!))</f>
        <v>#REF!</v>
      </c>
    </row>
    <row r="2890" spans="198:225" x14ac:dyDescent="0.25">
      <c r="GP2890" s="9" t="e">
        <f ca="1">INDIRECT(ADDRESS(ROW(),Controls!#REF!+30))</f>
        <v>#REF!</v>
      </c>
      <c r="GQ2890" s="9" t="e">
        <f ca="1">INDIRECT(ADDRESS(ROW(),Controls!#REF!+45))</f>
        <v>#REF!</v>
      </c>
      <c r="GR2890" s="9" t="e">
        <f ca="1">INDIRECT(ADDRESS(ROW(),Controls!#REF!+60))</f>
        <v>#REF!</v>
      </c>
      <c r="GS2890" s="9" t="e">
        <f ca="1">INDIRECT(ADDRESS(ROW(),Controls!#REF!+75))</f>
        <v>#REF!</v>
      </c>
      <c r="GT2890" s="9" t="e">
        <f ca="1">INDIRECT(ADDRESS(ROW(),Controls!#REF!+90))</f>
        <v>#REF!</v>
      </c>
      <c r="GU2890" s="9" t="e">
        <f ca="1">INDIRECT(ADDRESS(ROW(),Controls!#REF!+105))</f>
        <v>#REF!</v>
      </c>
      <c r="GV2890" s="9" t="e">
        <f ca="1">INDIRECT(ADDRESS(ROW(),Controls!#REF!+120))</f>
        <v>#REF!</v>
      </c>
      <c r="GW2890" s="9" t="e">
        <f ca="1">INDIRECT(ADDRESS(ROW(),Controls!#REF!+15))</f>
        <v>#REF!</v>
      </c>
      <c r="GX2890" s="9" t="e">
        <f ca="1">INDIRECT(ADDRESS(ROW(),Controls!#REF!+135))</f>
        <v>#REF!</v>
      </c>
      <c r="HJ2890" s="9" t="e">
        <f t="shared" ca="1" si="270"/>
        <v>#REF!</v>
      </c>
      <c r="HK2890" s="9" t="e">
        <f t="shared" ca="1" si="271"/>
        <v>#REF!</v>
      </c>
      <c r="HL2890" s="9" t="e">
        <f t="shared" ca="1" si="272"/>
        <v>#REF!</v>
      </c>
      <c r="HM2890" s="9" t="e">
        <f t="shared" ca="1" si="273"/>
        <v>#REF!</v>
      </c>
      <c r="HN2890" s="9" t="e">
        <f ca="1">SQRT($GS2890*(1-$GS2890/Controls!$D$15))</f>
        <v>#REF!</v>
      </c>
      <c r="HO2890" s="9" t="e">
        <f t="shared" ca="1" si="274"/>
        <v>#REF!</v>
      </c>
      <c r="HP2890" s="9" t="e">
        <f t="shared" ca="1" si="275"/>
        <v>#REF!</v>
      </c>
      <c r="HQ2890" s="9" t="e">
        <f ca="1">IF($GV2890=0,NA(),($GX2890*Controls!#REF!))</f>
        <v>#REF!</v>
      </c>
    </row>
    <row r="2891" spans="198:225" x14ac:dyDescent="0.25">
      <c r="GP2891" s="9" t="e">
        <f ca="1">INDIRECT(ADDRESS(ROW(),Controls!#REF!+30))</f>
        <v>#REF!</v>
      </c>
      <c r="GQ2891" s="9" t="e">
        <f ca="1">INDIRECT(ADDRESS(ROW(),Controls!#REF!+45))</f>
        <v>#REF!</v>
      </c>
      <c r="GR2891" s="9" t="e">
        <f ca="1">INDIRECT(ADDRESS(ROW(),Controls!#REF!+60))</f>
        <v>#REF!</v>
      </c>
      <c r="GS2891" s="9" t="e">
        <f ca="1">INDIRECT(ADDRESS(ROW(),Controls!#REF!+75))</f>
        <v>#REF!</v>
      </c>
      <c r="GT2891" s="9" t="e">
        <f ca="1">INDIRECT(ADDRESS(ROW(),Controls!#REF!+90))</f>
        <v>#REF!</v>
      </c>
      <c r="GU2891" s="9" t="e">
        <f ca="1">INDIRECT(ADDRESS(ROW(),Controls!#REF!+105))</f>
        <v>#REF!</v>
      </c>
      <c r="GV2891" s="9" t="e">
        <f ca="1">INDIRECT(ADDRESS(ROW(),Controls!#REF!+120))</f>
        <v>#REF!</v>
      </c>
      <c r="GW2891" s="9" t="e">
        <f ca="1">INDIRECT(ADDRESS(ROW(),Controls!#REF!+15))</f>
        <v>#REF!</v>
      </c>
      <c r="GX2891" s="9" t="e">
        <f ca="1">INDIRECT(ADDRESS(ROW(),Controls!#REF!+135))</f>
        <v>#REF!</v>
      </c>
      <c r="HJ2891" s="9" t="e">
        <f t="shared" ca="1" si="270"/>
        <v>#REF!</v>
      </c>
      <c r="HK2891" s="9" t="e">
        <f t="shared" ca="1" si="271"/>
        <v>#REF!</v>
      </c>
      <c r="HL2891" s="9" t="e">
        <f t="shared" ca="1" si="272"/>
        <v>#REF!</v>
      </c>
      <c r="HM2891" s="9" t="e">
        <f t="shared" ca="1" si="273"/>
        <v>#REF!</v>
      </c>
      <c r="HN2891" s="9" t="e">
        <f ca="1">SQRT($GS2891*(1-$GS2891/Controls!$D$15))</f>
        <v>#REF!</v>
      </c>
      <c r="HO2891" s="9" t="e">
        <f t="shared" ca="1" si="274"/>
        <v>#REF!</v>
      </c>
      <c r="HP2891" s="9" t="e">
        <f t="shared" ca="1" si="275"/>
        <v>#REF!</v>
      </c>
      <c r="HQ2891" s="9" t="e">
        <f ca="1">IF($GV2891=0,NA(),($GX2891*Controls!#REF!))</f>
        <v>#REF!</v>
      </c>
    </row>
    <row r="2892" spans="198:225" x14ac:dyDescent="0.25">
      <c r="GP2892" s="9" t="e">
        <f ca="1">INDIRECT(ADDRESS(ROW(),Controls!#REF!+30))</f>
        <v>#REF!</v>
      </c>
      <c r="GQ2892" s="9" t="e">
        <f ca="1">INDIRECT(ADDRESS(ROW(),Controls!#REF!+45))</f>
        <v>#REF!</v>
      </c>
      <c r="GR2892" s="9" t="e">
        <f ca="1">INDIRECT(ADDRESS(ROW(),Controls!#REF!+60))</f>
        <v>#REF!</v>
      </c>
      <c r="GS2892" s="9" t="e">
        <f ca="1">INDIRECT(ADDRESS(ROW(),Controls!#REF!+75))</f>
        <v>#REF!</v>
      </c>
      <c r="GT2892" s="9" t="e">
        <f ca="1">INDIRECT(ADDRESS(ROW(),Controls!#REF!+90))</f>
        <v>#REF!</v>
      </c>
      <c r="GU2892" s="9" t="e">
        <f ca="1">INDIRECT(ADDRESS(ROW(),Controls!#REF!+105))</f>
        <v>#REF!</v>
      </c>
      <c r="GV2892" s="9" t="e">
        <f ca="1">INDIRECT(ADDRESS(ROW(),Controls!#REF!+120))</f>
        <v>#REF!</v>
      </c>
      <c r="GW2892" s="9" t="e">
        <f ca="1">INDIRECT(ADDRESS(ROW(),Controls!#REF!+15))</f>
        <v>#REF!</v>
      </c>
      <c r="GX2892" s="9" t="e">
        <f ca="1">INDIRECT(ADDRESS(ROW(),Controls!#REF!+135))</f>
        <v>#REF!</v>
      </c>
      <c r="HJ2892" s="9" t="e">
        <f t="shared" ca="1" si="270"/>
        <v>#REF!</v>
      </c>
      <c r="HK2892" s="9" t="e">
        <f t="shared" ca="1" si="271"/>
        <v>#REF!</v>
      </c>
      <c r="HL2892" s="9" t="e">
        <f t="shared" ca="1" si="272"/>
        <v>#REF!</v>
      </c>
      <c r="HM2892" s="9" t="e">
        <f t="shared" ca="1" si="273"/>
        <v>#REF!</v>
      </c>
      <c r="HN2892" s="9" t="e">
        <f ca="1">SQRT($GS2892*(1-$GS2892/Controls!$D$15))</f>
        <v>#REF!</v>
      </c>
      <c r="HO2892" s="9" t="e">
        <f t="shared" ca="1" si="274"/>
        <v>#REF!</v>
      </c>
      <c r="HP2892" s="9" t="e">
        <f t="shared" ca="1" si="275"/>
        <v>#REF!</v>
      </c>
      <c r="HQ2892" s="9" t="e">
        <f ca="1">IF($GV2892=0,NA(),($GX2892*Controls!#REF!))</f>
        <v>#REF!</v>
      </c>
    </row>
    <row r="2893" spans="198:225" x14ac:dyDescent="0.25">
      <c r="GP2893" s="9" t="e">
        <f ca="1">INDIRECT(ADDRESS(ROW(),Controls!#REF!+30))</f>
        <v>#REF!</v>
      </c>
      <c r="GQ2893" s="9" t="e">
        <f ca="1">INDIRECT(ADDRESS(ROW(),Controls!#REF!+45))</f>
        <v>#REF!</v>
      </c>
      <c r="GR2893" s="9" t="e">
        <f ca="1">INDIRECT(ADDRESS(ROW(),Controls!#REF!+60))</f>
        <v>#REF!</v>
      </c>
      <c r="GS2893" s="9" t="e">
        <f ca="1">INDIRECT(ADDRESS(ROW(),Controls!#REF!+75))</f>
        <v>#REF!</v>
      </c>
      <c r="GT2893" s="9" t="e">
        <f ca="1">INDIRECT(ADDRESS(ROW(),Controls!#REF!+90))</f>
        <v>#REF!</v>
      </c>
      <c r="GU2893" s="9" t="e">
        <f ca="1">INDIRECT(ADDRESS(ROW(),Controls!#REF!+105))</f>
        <v>#REF!</v>
      </c>
      <c r="GV2893" s="9" t="e">
        <f ca="1">INDIRECT(ADDRESS(ROW(),Controls!#REF!+120))</f>
        <v>#REF!</v>
      </c>
      <c r="GW2893" s="9" t="e">
        <f ca="1">INDIRECT(ADDRESS(ROW(),Controls!#REF!+15))</f>
        <v>#REF!</v>
      </c>
      <c r="GX2893" s="9" t="e">
        <f ca="1">INDIRECT(ADDRESS(ROW(),Controls!#REF!+135))</f>
        <v>#REF!</v>
      </c>
      <c r="HJ2893" s="9" t="e">
        <f t="shared" ca="1" si="270"/>
        <v>#REF!</v>
      </c>
      <c r="HK2893" s="9" t="e">
        <f t="shared" ca="1" si="271"/>
        <v>#REF!</v>
      </c>
      <c r="HL2893" s="9" t="e">
        <f t="shared" ca="1" si="272"/>
        <v>#REF!</v>
      </c>
      <c r="HM2893" s="9" t="e">
        <f t="shared" ca="1" si="273"/>
        <v>#REF!</v>
      </c>
      <c r="HN2893" s="9" t="e">
        <f ca="1">SQRT($GS2893*(1-$GS2893/Controls!$D$15))</f>
        <v>#REF!</v>
      </c>
      <c r="HO2893" s="9" t="e">
        <f t="shared" ca="1" si="274"/>
        <v>#REF!</v>
      </c>
      <c r="HP2893" s="9" t="e">
        <f t="shared" ca="1" si="275"/>
        <v>#REF!</v>
      </c>
      <c r="HQ2893" s="9" t="e">
        <f ca="1">IF($GV2893=0,NA(),($GX2893*Controls!#REF!))</f>
        <v>#REF!</v>
      </c>
    </row>
    <row r="2894" spans="198:225" x14ac:dyDescent="0.25">
      <c r="GP2894" s="9" t="e">
        <f ca="1">INDIRECT(ADDRESS(ROW(),Controls!#REF!+30))</f>
        <v>#REF!</v>
      </c>
      <c r="GQ2894" s="9" t="e">
        <f ca="1">INDIRECT(ADDRESS(ROW(),Controls!#REF!+45))</f>
        <v>#REF!</v>
      </c>
      <c r="GR2894" s="9" t="e">
        <f ca="1">INDIRECT(ADDRESS(ROW(),Controls!#REF!+60))</f>
        <v>#REF!</v>
      </c>
      <c r="GS2894" s="9" t="e">
        <f ca="1">INDIRECT(ADDRESS(ROW(),Controls!#REF!+75))</f>
        <v>#REF!</v>
      </c>
      <c r="GT2894" s="9" t="e">
        <f ca="1">INDIRECT(ADDRESS(ROW(),Controls!#REF!+90))</f>
        <v>#REF!</v>
      </c>
      <c r="GU2894" s="9" t="e">
        <f ca="1">INDIRECT(ADDRESS(ROW(),Controls!#REF!+105))</f>
        <v>#REF!</v>
      </c>
      <c r="GV2894" s="9" t="e">
        <f ca="1">INDIRECT(ADDRESS(ROW(),Controls!#REF!+120))</f>
        <v>#REF!</v>
      </c>
      <c r="GW2894" s="9" t="e">
        <f ca="1">INDIRECT(ADDRESS(ROW(),Controls!#REF!+15))</f>
        <v>#REF!</v>
      </c>
      <c r="GX2894" s="9" t="e">
        <f ca="1">INDIRECT(ADDRESS(ROW(),Controls!#REF!+135))</f>
        <v>#REF!</v>
      </c>
      <c r="HJ2894" s="9" t="e">
        <f t="shared" ca="1" si="270"/>
        <v>#REF!</v>
      </c>
      <c r="HK2894" s="9" t="e">
        <f t="shared" ca="1" si="271"/>
        <v>#REF!</v>
      </c>
      <c r="HL2894" s="9" t="e">
        <f t="shared" ca="1" si="272"/>
        <v>#REF!</v>
      </c>
      <c r="HM2894" s="9" t="e">
        <f t="shared" ca="1" si="273"/>
        <v>#REF!</v>
      </c>
      <c r="HN2894" s="9" t="e">
        <f ca="1">SQRT($GS2894*(1-$GS2894/Controls!$D$15))</f>
        <v>#REF!</v>
      </c>
      <c r="HO2894" s="9" t="e">
        <f t="shared" ca="1" si="274"/>
        <v>#REF!</v>
      </c>
      <c r="HP2894" s="9" t="e">
        <f t="shared" ca="1" si="275"/>
        <v>#REF!</v>
      </c>
      <c r="HQ2894" s="9" t="e">
        <f ca="1">IF($GV2894=0,NA(),($GX2894*Controls!#REF!))</f>
        <v>#REF!</v>
      </c>
    </row>
    <row r="2895" spans="198:225" x14ac:dyDescent="0.25">
      <c r="GP2895" s="9" t="e">
        <f ca="1">INDIRECT(ADDRESS(ROW(),Controls!#REF!+30))</f>
        <v>#REF!</v>
      </c>
      <c r="GQ2895" s="9" t="e">
        <f ca="1">INDIRECT(ADDRESS(ROW(),Controls!#REF!+45))</f>
        <v>#REF!</v>
      </c>
      <c r="GR2895" s="9" t="e">
        <f ca="1">INDIRECT(ADDRESS(ROW(),Controls!#REF!+60))</f>
        <v>#REF!</v>
      </c>
      <c r="GS2895" s="9" t="e">
        <f ca="1">INDIRECT(ADDRESS(ROW(),Controls!#REF!+75))</f>
        <v>#REF!</v>
      </c>
      <c r="GT2895" s="9" t="e">
        <f ca="1">INDIRECT(ADDRESS(ROW(),Controls!#REF!+90))</f>
        <v>#REF!</v>
      </c>
      <c r="GU2895" s="9" t="e">
        <f ca="1">INDIRECT(ADDRESS(ROW(),Controls!#REF!+105))</f>
        <v>#REF!</v>
      </c>
      <c r="GV2895" s="9" t="e">
        <f ca="1">INDIRECT(ADDRESS(ROW(),Controls!#REF!+120))</f>
        <v>#REF!</v>
      </c>
      <c r="GW2895" s="9" t="e">
        <f ca="1">INDIRECT(ADDRESS(ROW(),Controls!#REF!+15))</f>
        <v>#REF!</v>
      </c>
      <c r="GX2895" s="9" t="e">
        <f ca="1">INDIRECT(ADDRESS(ROW(),Controls!#REF!+135))</f>
        <v>#REF!</v>
      </c>
      <c r="HJ2895" s="9" t="e">
        <f t="shared" ca="1" si="270"/>
        <v>#REF!</v>
      </c>
      <c r="HK2895" s="9" t="e">
        <f t="shared" ca="1" si="271"/>
        <v>#REF!</v>
      </c>
      <c r="HL2895" s="9" t="e">
        <f t="shared" ca="1" si="272"/>
        <v>#REF!</v>
      </c>
      <c r="HM2895" s="9" t="e">
        <f t="shared" ca="1" si="273"/>
        <v>#REF!</v>
      </c>
      <c r="HN2895" s="9" t="e">
        <f ca="1">SQRT($GS2895*(1-$GS2895/Controls!$D$15))</f>
        <v>#REF!</v>
      </c>
      <c r="HO2895" s="9" t="e">
        <f t="shared" ca="1" si="274"/>
        <v>#REF!</v>
      </c>
      <c r="HP2895" s="9" t="e">
        <f t="shared" ca="1" si="275"/>
        <v>#REF!</v>
      </c>
      <c r="HQ2895" s="9" t="e">
        <f ca="1">IF($GV2895=0,NA(),($GX2895*Controls!#REF!))</f>
        <v>#REF!</v>
      </c>
    </row>
    <row r="2896" spans="198:225" x14ac:dyDescent="0.25">
      <c r="GP2896" s="9" t="e">
        <f ca="1">INDIRECT(ADDRESS(ROW(),Controls!#REF!+30))</f>
        <v>#REF!</v>
      </c>
      <c r="GQ2896" s="9" t="e">
        <f ca="1">INDIRECT(ADDRESS(ROW(),Controls!#REF!+45))</f>
        <v>#REF!</v>
      </c>
      <c r="GR2896" s="9" t="e">
        <f ca="1">INDIRECT(ADDRESS(ROW(),Controls!#REF!+60))</f>
        <v>#REF!</v>
      </c>
      <c r="GS2896" s="9" t="e">
        <f ca="1">INDIRECT(ADDRESS(ROW(),Controls!#REF!+75))</f>
        <v>#REF!</v>
      </c>
      <c r="GT2896" s="9" t="e">
        <f ca="1">INDIRECT(ADDRESS(ROW(),Controls!#REF!+90))</f>
        <v>#REF!</v>
      </c>
      <c r="GU2896" s="9" t="e">
        <f ca="1">INDIRECT(ADDRESS(ROW(),Controls!#REF!+105))</f>
        <v>#REF!</v>
      </c>
      <c r="GV2896" s="9" t="e">
        <f ca="1">INDIRECT(ADDRESS(ROW(),Controls!#REF!+120))</f>
        <v>#REF!</v>
      </c>
      <c r="GW2896" s="9" t="e">
        <f ca="1">INDIRECT(ADDRESS(ROW(),Controls!#REF!+15))</f>
        <v>#REF!</v>
      </c>
      <c r="GX2896" s="9" t="e">
        <f ca="1">INDIRECT(ADDRESS(ROW(),Controls!#REF!+135))</f>
        <v>#REF!</v>
      </c>
      <c r="HJ2896" s="9" t="e">
        <f t="shared" ca="1" si="270"/>
        <v>#REF!</v>
      </c>
      <c r="HK2896" s="9" t="e">
        <f t="shared" ca="1" si="271"/>
        <v>#REF!</v>
      </c>
      <c r="HL2896" s="9" t="e">
        <f t="shared" ca="1" si="272"/>
        <v>#REF!</v>
      </c>
      <c r="HM2896" s="9" t="e">
        <f t="shared" ca="1" si="273"/>
        <v>#REF!</v>
      </c>
      <c r="HN2896" s="9" t="e">
        <f ca="1">SQRT($GS2896*(1-$GS2896/Controls!$D$15))</f>
        <v>#REF!</v>
      </c>
      <c r="HO2896" s="9" t="e">
        <f t="shared" ca="1" si="274"/>
        <v>#REF!</v>
      </c>
      <c r="HP2896" s="9" t="e">
        <f t="shared" ca="1" si="275"/>
        <v>#REF!</v>
      </c>
      <c r="HQ2896" s="9" t="e">
        <f ca="1">IF($GV2896=0,NA(),($GX2896*Controls!#REF!))</f>
        <v>#REF!</v>
      </c>
    </row>
    <row r="2897" spans="198:225" x14ac:dyDescent="0.25">
      <c r="GP2897" s="9" t="e">
        <f ca="1">INDIRECT(ADDRESS(ROW(),Controls!#REF!+30))</f>
        <v>#REF!</v>
      </c>
      <c r="GQ2897" s="9" t="e">
        <f ca="1">INDIRECT(ADDRESS(ROW(),Controls!#REF!+45))</f>
        <v>#REF!</v>
      </c>
      <c r="GR2897" s="9" t="e">
        <f ca="1">INDIRECT(ADDRESS(ROW(),Controls!#REF!+60))</f>
        <v>#REF!</v>
      </c>
      <c r="GS2897" s="9" t="e">
        <f ca="1">INDIRECT(ADDRESS(ROW(),Controls!#REF!+75))</f>
        <v>#REF!</v>
      </c>
      <c r="GT2897" s="9" t="e">
        <f ca="1">INDIRECT(ADDRESS(ROW(),Controls!#REF!+90))</f>
        <v>#REF!</v>
      </c>
      <c r="GU2897" s="9" t="e">
        <f ca="1">INDIRECT(ADDRESS(ROW(),Controls!#REF!+105))</f>
        <v>#REF!</v>
      </c>
      <c r="GV2897" s="9" t="e">
        <f ca="1">INDIRECT(ADDRESS(ROW(),Controls!#REF!+120))</f>
        <v>#REF!</v>
      </c>
      <c r="GW2897" s="9" t="e">
        <f ca="1">INDIRECT(ADDRESS(ROW(),Controls!#REF!+15))</f>
        <v>#REF!</v>
      </c>
      <c r="GX2897" s="9" t="e">
        <f ca="1">INDIRECT(ADDRESS(ROW(),Controls!#REF!+135))</f>
        <v>#REF!</v>
      </c>
      <c r="HJ2897" s="9" t="e">
        <f t="shared" ca="1" si="270"/>
        <v>#REF!</v>
      </c>
      <c r="HK2897" s="9" t="e">
        <f t="shared" ca="1" si="271"/>
        <v>#REF!</v>
      </c>
      <c r="HL2897" s="9" t="e">
        <f t="shared" ca="1" si="272"/>
        <v>#REF!</v>
      </c>
      <c r="HM2897" s="9" t="e">
        <f t="shared" ca="1" si="273"/>
        <v>#REF!</v>
      </c>
      <c r="HN2897" s="9" t="e">
        <f ca="1">SQRT($GS2897*(1-$GS2897/Controls!$D$15))</f>
        <v>#REF!</v>
      </c>
      <c r="HO2897" s="9" t="e">
        <f t="shared" ca="1" si="274"/>
        <v>#REF!</v>
      </c>
      <c r="HP2897" s="9" t="e">
        <f t="shared" ca="1" si="275"/>
        <v>#REF!</v>
      </c>
      <c r="HQ2897" s="9" t="e">
        <f ca="1">IF($GV2897=0,NA(),($GX2897*Controls!#REF!))</f>
        <v>#REF!</v>
      </c>
    </row>
    <row r="2898" spans="198:225" x14ac:dyDescent="0.25">
      <c r="GP2898" s="9" t="e">
        <f ca="1">INDIRECT(ADDRESS(ROW(),Controls!#REF!+30))</f>
        <v>#REF!</v>
      </c>
      <c r="GQ2898" s="9" t="e">
        <f ca="1">INDIRECT(ADDRESS(ROW(),Controls!#REF!+45))</f>
        <v>#REF!</v>
      </c>
      <c r="GR2898" s="9" t="e">
        <f ca="1">INDIRECT(ADDRESS(ROW(),Controls!#REF!+60))</f>
        <v>#REF!</v>
      </c>
      <c r="GS2898" s="9" t="e">
        <f ca="1">INDIRECT(ADDRESS(ROW(),Controls!#REF!+75))</f>
        <v>#REF!</v>
      </c>
      <c r="GT2898" s="9" t="e">
        <f ca="1">INDIRECT(ADDRESS(ROW(),Controls!#REF!+90))</f>
        <v>#REF!</v>
      </c>
      <c r="GU2898" s="9" t="e">
        <f ca="1">INDIRECT(ADDRESS(ROW(),Controls!#REF!+105))</f>
        <v>#REF!</v>
      </c>
      <c r="GV2898" s="9" t="e">
        <f ca="1">INDIRECT(ADDRESS(ROW(),Controls!#REF!+120))</f>
        <v>#REF!</v>
      </c>
      <c r="GW2898" s="9" t="e">
        <f ca="1">INDIRECT(ADDRESS(ROW(),Controls!#REF!+15))</f>
        <v>#REF!</v>
      </c>
      <c r="GX2898" s="9" t="e">
        <f ca="1">INDIRECT(ADDRESS(ROW(),Controls!#REF!+135))</f>
        <v>#REF!</v>
      </c>
      <c r="HJ2898" s="9" t="e">
        <f t="shared" ca="1" si="270"/>
        <v>#REF!</v>
      </c>
      <c r="HK2898" s="9" t="e">
        <f t="shared" ca="1" si="271"/>
        <v>#REF!</v>
      </c>
      <c r="HL2898" s="9" t="e">
        <f t="shared" ca="1" si="272"/>
        <v>#REF!</v>
      </c>
      <c r="HM2898" s="9" t="e">
        <f t="shared" ca="1" si="273"/>
        <v>#REF!</v>
      </c>
      <c r="HN2898" s="9" t="e">
        <f ca="1">SQRT($GS2898*(1-$GS2898/Controls!$D$15))</f>
        <v>#REF!</v>
      </c>
      <c r="HO2898" s="9" t="e">
        <f t="shared" ca="1" si="274"/>
        <v>#REF!</v>
      </c>
      <c r="HP2898" s="9" t="e">
        <f t="shared" ca="1" si="275"/>
        <v>#REF!</v>
      </c>
      <c r="HQ2898" s="9" t="e">
        <f ca="1">IF($GV2898=0,NA(),($GX2898*Controls!#REF!))</f>
        <v>#REF!</v>
      </c>
    </row>
    <row r="2899" spans="198:225" x14ac:dyDescent="0.25">
      <c r="GP2899" s="9" t="e">
        <f ca="1">INDIRECT(ADDRESS(ROW(),Controls!#REF!+30))</f>
        <v>#REF!</v>
      </c>
      <c r="GQ2899" s="9" t="e">
        <f ca="1">INDIRECT(ADDRESS(ROW(),Controls!#REF!+45))</f>
        <v>#REF!</v>
      </c>
      <c r="GR2899" s="9" t="e">
        <f ca="1">INDIRECT(ADDRESS(ROW(),Controls!#REF!+60))</f>
        <v>#REF!</v>
      </c>
      <c r="GS2899" s="9" t="e">
        <f ca="1">INDIRECT(ADDRESS(ROW(),Controls!#REF!+75))</f>
        <v>#REF!</v>
      </c>
      <c r="GT2899" s="9" t="e">
        <f ca="1">INDIRECT(ADDRESS(ROW(),Controls!#REF!+90))</f>
        <v>#REF!</v>
      </c>
      <c r="GU2899" s="9" t="e">
        <f ca="1">INDIRECT(ADDRESS(ROW(),Controls!#REF!+105))</f>
        <v>#REF!</v>
      </c>
      <c r="GV2899" s="9" t="e">
        <f ca="1">INDIRECT(ADDRESS(ROW(),Controls!#REF!+120))</f>
        <v>#REF!</v>
      </c>
      <c r="GW2899" s="9" t="e">
        <f ca="1">INDIRECT(ADDRESS(ROW(),Controls!#REF!+15))</f>
        <v>#REF!</v>
      </c>
      <c r="GX2899" s="9" t="e">
        <f ca="1">INDIRECT(ADDRESS(ROW(),Controls!#REF!+135))</f>
        <v>#REF!</v>
      </c>
      <c r="HJ2899" s="9" t="e">
        <f t="shared" ca="1" si="270"/>
        <v>#REF!</v>
      </c>
      <c r="HK2899" s="9" t="e">
        <f t="shared" ca="1" si="271"/>
        <v>#REF!</v>
      </c>
      <c r="HL2899" s="9" t="e">
        <f t="shared" ca="1" si="272"/>
        <v>#REF!</v>
      </c>
      <c r="HM2899" s="9" t="e">
        <f t="shared" ca="1" si="273"/>
        <v>#REF!</v>
      </c>
      <c r="HN2899" s="9" t="e">
        <f ca="1">SQRT($GS2899*(1-$GS2899/Controls!$D$15))</f>
        <v>#REF!</v>
      </c>
      <c r="HO2899" s="9" t="e">
        <f t="shared" ca="1" si="274"/>
        <v>#REF!</v>
      </c>
      <c r="HP2899" s="9" t="e">
        <f t="shared" ca="1" si="275"/>
        <v>#REF!</v>
      </c>
      <c r="HQ2899" s="9" t="e">
        <f ca="1">IF($GV2899=0,NA(),($GX2899*Controls!#REF!))</f>
        <v>#REF!</v>
      </c>
    </row>
    <row r="2900" spans="198:225" x14ac:dyDescent="0.25">
      <c r="GP2900" s="9" t="e">
        <f ca="1">INDIRECT(ADDRESS(ROW(),Controls!#REF!+30))</f>
        <v>#REF!</v>
      </c>
      <c r="GQ2900" s="9" t="e">
        <f ca="1">INDIRECT(ADDRESS(ROW(),Controls!#REF!+45))</f>
        <v>#REF!</v>
      </c>
      <c r="GR2900" s="9" t="e">
        <f ca="1">INDIRECT(ADDRESS(ROW(),Controls!#REF!+60))</f>
        <v>#REF!</v>
      </c>
      <c r="GS2900" s="9" t="e">
        <f ca="1">INDIRECT(ADDRESS(ROW(),Controls!#REF!+75))</f>
        <v>#REF!</v>
      </c>
      <c r="GT2900" s="9" t="e">
        <f ca="1">INDIRECT(ADDRESS(ROW(),Controls!#REF!+90))</f>
        <v>#REF!</v>
      </c>
      <c r="GU2900" s="9" t="e">
        <f ca="1">INDIRECT(ADDRESS(ROW(),Controls!#REF!+105))</f>
        <v>#REF!</v>
      </c>
      <c r="GV2900" s="9" t="e">
        <f ca="1">INDIRECT(ADDRESS(ROW(),Controls!#REF!+120))</f>
        <v>#REF!</v>
      </c>
      <c r="GW2900" s="9" t="e">
        <f ca="1">INDIRECT(ADDRESS(ROW(),Controls!#REF!+15))</f>
        <v>#REF!</v>
      </c>
      <c r="GX2900" s="9" t="e">
        <f ca="1">INDIRECT(ADDRESS(ROW(),Controls!#REF!+135))</f>
        <v>#REF!</v>
      </c>
      <c r="HJ2900" s="9" t="e">
        <f t="shared" ca="1" si="270"/>
        <v>#REF!</v>
      </c>
      <c r="HK2900" s="9" t="e">
        <f t="shared" ca="1" si="271"/>
        <v>#REF!</v>
      </c>
      <c r="HL2900" s="9" t="e">
        <f t="shared" ca="1" si="272"/>
        <v>#REF!</v>
      </c>
      <c r="HM2900" s="9" t="e">
        <f t="shared" ca="1" si="273"/>
        <v>#REF!</v>
      </c>
      <c r="HN2900" s="9" t="e">
        <f ca="1">SQRT($GS2900*(1-$GS2900/Controls!$D$15))</f>
        <v>#REF!</v>
      </c>
      <c r="HO2900" s="9" t="e">
        <f t="shared" ca="1" si="274"/>
        <v>#REF!</v>
      </c>
      <c r="HP2900" s="9" t="e">
        <f t="shared" ca="1" si="275"/>
        <v>#REF!</v>
      </c>
      <c r="HQ2900" s="9" t="e">
        <f ca="1">IF($GV2900=0,NA(),($GX2900*Controls!#REF!))</f>
        <v>#REF!</v>
      </c>
    </row>
    <row r="2901" spans="198:225" x14ac:dyDescent="0.25">
      <c r="GP2901" s="9" t="e">
        <f ca="1">INDIRECT(ADDRESS(ROW(),Controls!#REF!+30))</f>
        <v>#REF!</v>
      </c>
      <c r="GQ2901" s="9" t="e">
        <f ca="1">INDIRECT(ADDRESS(ROW(),Controls!#REF!+45))</f>
        <v>#REF!</v>
      </c>
      <c r="GR2901" s="9" t="e">
        <f ca="1">INDIRECT(ADDRESS(ROW(),Controls!#REF!+60))</f>
        <v>#REF!</v>
      </c>
      <c r="GS2901" s="9" t="e">
        <f ca="1">INDIRECT(ADDRESS(ROW(),Controls!#REF!+75))</f>
        <v>#REF!</v>
      </c>
      <c r="GT2901" s="9" t="e">
        <f ca="1">INDIRECT(ADDRESS(ROW(),Controls!#REF!+90))</f>
        <v>#REF!</v>
      </c>
      <c r="GU2901" s="9" t="e">
        <f ca="1">INDIRECT(ADDRESS(ROW(),Controls!#REF!+105))</f>
        <v>#REF!</v>
      </c>
      <c r="GV2901" s="9" t="e">
        <f ca="1">INDIRECT(ADDRESS(ROW(),Controls!#REF!+120))</f>
        <v>#REF!</v>
      </c>
      <c r="GW2901" s="9" t="e">
        <f ca="1">INDIRECT(ADDRESS(ROW(),Controls!#REF!+15))</f>
        <v>#REF!</v>
      </c>
      <c r="GX2901" s="9" t="e">
        <f ca="1">INDIRECT(ADDRESS(ROW(),Controls!#REF!+135))</f>
        <v>#REF!</v>
      </c>
      <c r="HJ2901" s="9" t="e">
        <f t="shared" ca="1" si="270"/>
        <v>#REF!</v>
      </c>
      <c r="HK2901" s="9" t="e">
        <f t="shared" ca="1" si="271"/>
        <v>#REF!</v>
      </c>
      <c r="HL2901" s="9" t="e">
        <f t="shared" ca="1" si="272"/>
        <v>#REF!</v>
      </c>
      <c r="HM2901" s="9" t="e">
        <f t="shared" ca="1" si="273"/>
        <v>#REF!</v>
      </c>
      <c r="HN2901" s="9" t="e">
        <f ca="1">SQRT($GS2901*(1-$GS2901/Controls!$D$15))</f>
        <v>#REF!</v>
      </c>
      <c r="HO2901" s="9" t="e">
        <f t="shared" ca="1" si="274"/>
        <v>#REF!</v>
      </c>
      <c r="HP2901" s="9" t="e">
        <f t="shared" ca="1" si="275"/>
        <v>#REF!</v>
      </c>
      <c r="HQ2901" s="9" t="e">
        <f ca="1">IF($GV2901=0,NA(),($GX2901*Controls!#REF!))</f>
        <v>#REF!</v>
      </c>
    </row>
    <row r="2902" spans="198:225" x14ac:dyDescent="0.25">
      <c r="GP2902" s="9" t="e">
        <f ca="1">INDIRECT(ADDRESS(ROW(),Controls!#REF!+30))</f>
        <v>#REF!</v>
      </c>
      <c r="GQ2902" s="9" t="e">
        <f ca="1">INDIRECT(ADDRESS(ROW(),Controls!#REF!+45))</f>
        <v>#REF!</v>
      </c>
      <c r="GR2902" s="9" t="e">
        <f ca="1">INDIRECT(ADDRESS(ROW(),Controls!#REF!+60))</f>
        <v>#REF!</v>
      </c>
      <c r="GS2902" s="9" t="e">
        <f ca="1">INDIRECT(ADDRESS(ROW(),Controls!#REF!+75))</f>
        <v>#REF!</v>
      </c>
      <c r="GT2902" s="9" t="e">
        <f ca="1">INDIRECT(ADDRESS(ROW(),Controls!#REF!+90))</f>
        <v>#REF!</v>
      </c>
      <c r="GU2902" s="9" t="e">
        <f ca="1">INDIRECT(ADDRESS(ROW(),Controls!#REF!+105))</f>
        <v>#REF!</v>
      </c>
      <c r="GV2902" s="9" t="e">
        <f ca="1">INDIRECT(ADDRESS(ROW(),Controls!#REF!+120))</f>
        <v>#REF!</v>
      </c>
      <c r="GW2902" s="9" t="e">
        <f ca="1">INDIRECT(ADDRESS(ROW(),Controls!#REF!+15))</f>
        <v>#REF!</v>
      </c>
      <c r="GX2902" s="9" t="e">
        <f ca="1">INDIRECT(ADDRESS(ROW(),Controls!#REF!+135))</f>
        <v>#REF!</v>
      </c>
      <c r="HJ2902" s="9" t="e">
        <f t="shared" ca="1" si="270"/>
        <v>#REF!</v>
      </c>
      <c r="HK2902" s="9" t="e">
        <f t="shared" ca="1" si="271"/>
        <v>#REF!</v>
      </c>
      <c r="HL2902" s="9" t="e">
        <f t="shared" ca="1" si="272"/>
        <v>#REF!</v>
      </c>
      <c r="HM2902" s="9" t="e">
        <f t="shared" ca="1" si="273"/>
        <v>#REF!</v>
      </c>
      <c r="HN2902" s="9" t="e">
        <f ca="1">SQRT($GS2902*(1-$GS2902/Controls!$D$15))</f>
        <v>#REF!</v>
      </c>
      <c r="HO2902" s="9" t="e">
        <f t="shared" ca="1" si="274"/>
        <v>#REF!</v>
      </c>
      <c r="HP2902" s="9" t="e">
        <f t="shared" ca="1" si="275"/>
        <v>#REF!</v>
      </c>
      <c r="HQ2902" s="9" t="e">
        <f ca="1">IF($GV2902=0,NA(),($GX2902*Controls!#REF!))</f>
        <v>#REF!</v>
      </c>
    </row>
    <row r="2903" spans="198:225" x14ac:dyDescent="0.25">
      <c r="GP2903" s="9" t="e">
        <f ca="1">INDIRECT(ADDRESS(ROW(),Controls!#REF!+30))</f>
        <v>#REF!</v>
      </c>
      <c r="GQ2903" s="9" t="e">
        <f ca="1">INDIRECT(ADDRESS(ROW(),Controls!#REF!+45))</f>
        <v>#REF!</v>
      </c>
      <c r="GR2903" s="9" t="e">
        <f ca="1">INDIRECT(ADDRESS(ROW(),Controls!#REF!+60))</f>
        <v>#REF!</v>
      </c>
      <c r="GS2903" s="9" t="e">
        <f ca="1">INDIRECT(ADDRESS(ROW(),Controls!#REF!+75))</f>
        <v>#REF!</v>
      </c>
      <c r="GT2903" s="9" t="e">
        <f ca="1">INDIRECT(ADDRESS(ROW(),Controls!#REF!+90))</f>
        <v>#REF!</v>
      </c>
      <c r="GU2903" s="9" t="e">
        <f ca="1">INDIRECT(ADDRESS(ROW(),Controls!#REF!+105))</f>
        <v>#REF!</v>
      </c>
      <c r="GV2903" s="9" t="e">
        <f ca="1">INDIRECT(ADDRESS(ROW(),Controls!#REF!+120))</f>
        <v>#REF!</v>
      </c>
      <c r="GW2903" s="9" t="e">
        <f ca="1">INDIRECT(ADDRESS(ROW(),Controls!#REF!+15))</f>
        <v>#REF!</v>
      </c>
      <c r="GX2903" s="9" t="e">
        <f ca="1">INDIRECT(ADDRESS(ROW(),Controls!#REF!+135))</f>
        <v>#REF!</v>
      </c>
      <c r="HJ2903" s="9" t="e">
        <f t="shared" ca="1" si="270"/>
        <v>#REF!</v>
      </c>
      <c r="HK2903" s="9" t="e">
        <f t="shared" ca="1" si="271"/>
        <v>#REF!</v>
      </c>
      <c r="HL2903" s="9" t="e">
        <f t="shared" ca="1" si="272"/>
        <v>#REF!</v>
      </c>
      <c r="HM2903" s="9" t="e">
        <f t="shared" ca="1" si="273"/>
        <v>#REF!</v>
      </c>
      <c r="HN2903" s="9" t="e">
        <f ca="1">SQRT($GS2903*(1-$GS2903/Controls!$D$15))</f>
        <v>#REF!</v>
      </c>
      <c r="HO2903" s="9" t="e">
        <f t="shared" ca="1" si="274"/>
        <v>#REF!</v>
      </c>
      <c r="HP2903" s="9" t="e">
        <f t="shared" ca="1" si="275"/>
        <v>#REF!</v>
      </c>
      <c r="HQ2903" s="9" t="e">
        <f ca="1">IF($GV2903=0,NA(),($GX2903*Controls!#REF!))</f>
        <v>#REF!</v>
      </c>
    </row>
    <row r="2904" spans="198:225" x14ac:dyDescent="0.25">
      <c r="GP2904" s="9" t="e">
        <f ca="1">INDIRECT(ADDRESS(ROW(),Controls!#REF!+30))</f>
        <v>#REF!</v>
      </c>
      <c r="GQ2904" s="9" t="e">
        <f ca="1">INDIRECT(ADDRESS(ROW(),Controls!#REF!+45))</f>
        <v>#REF!</v>
      </c>
      <c r="GR2904" s="9" t="e">
        <f ca="1">INDIRECT(ADDRESS(ROW(),Controls!#REF!+60))</f>
        <v>#REF!</v>
      </c>
      <c r="GS2904" s="9" t="e">
        <f ca="1">INDIRECT(ADDRESS(ROW(),Controls!#REF!+75))</f>
        <v>#REF!</v>
      </c>
      <c r="GT2904" s="9" t="e">
        <f ca="1">INDIRECT(ADDRESS(ROW(),Controls!#REF!+90))</f>
        <v>#REF!</v>
      </c>
      <c r="GU2904" s="9" t="e">
        <f ca="1">INDIRECT(ADDRESS(ROW(),Controls!#REF!+105))</f>
        <v>#REF!</v>
      </c>
      <c r="GV2904" s="9" t="e">
        <f ca="1">INDIRECT(ADDRESS(ROW(),Controls!#REF!+120))</f>
        <v>#REF!</v>
      </c>
      <c r="GW2904" s="9" t="e">
        <f ca="1">INDIRECT(ADDRESS(ROW(),Controls!#REF!+15))</f>
        <v>#REF!</v>
      </c>
      <c r="GX2904" s="9" t="e">
        <f ca="1">INDIRECT(ADDRESS(ROW(),Controls!#REF!+135))</f>
        <v>#REF!</v>
      </c>
      <c r="HJ2904" s="9" t="e">
        <f t="shared" ca="1" si="270"/>
        <v>#REF!</v>
      </c>
      <c r="HK2904" s="9" t="e">
        <f t="shared" ca="1" si="271"/>
        <v>#REF!</v>
      </c>
      <c r="HL2904" s="9" t="e">
        <f t="shared" ca="1" si="272"/>
        <v>#REF!</v>
      </c>
      <c r="HM2904" s="9" t="e">
        <f t="shared" ca="1" si="273"/>
        <v>#REF!</v>
      </c>
      <c r="HN2904" s="9" t="e">
        <f ca="1">SQRT($GS2904*(1-$GS2904/Controls!$D$15))</f>
        <v>#REF!</v>
      </c>
      <c r="HO2904" s="9" t="e">
        <f t="shared" ca="1" si="274"/>
        <v>#REF!</v>
      </c>
      <c r="HP2904" s="9" t="e">
        <f t="shared" ca="1" si="275"/>
        <v>#REF!</v>
      </c>
      <c r="HQ2904" s="9" t="e">
        <f ca="1">IF($GV2904=0,NA(),($GX2904*Controls!#REF!))</f>
        <v>#REF!</v>
      </c>
    </row>
    <row r="2905" spans="198:225" x14ac:dyDescent="0.25">
      <c r="GP2905" s="9" t="e">
        <f ca="1">INDIRECT(ADDRESS(ROW(),Controls!#REF!+30))</f>
        <v>#REF!</v>
      </c>
      <c r="GQ2905" s="9" t="e">
        <f ca="1">INDIRECT(ADDRESS(ROW(),Controls!#REF!+45))</f>
        <v>#REF!</v>
      </c>
      <c r="GR2905" s="9" t="e">
        <f ca="1">INDIRECT(ADDRESS(ROW(),Controls!#REF!+60))</f>
        <v>#REF!</v>
      </c>
      <c r="GS2905" s="9" t="e">
        <f ca="1">INDIRECT(ADDRESS(ROW(),Controls!#REF!+75))</f>
        <v>#REF!</v>
      </c>
      <c r="GT2905" s="9" t="e">
        <f ca="1">INDIRECT(ADDRESS(ROW(),Controls!#REF!+90))</f>
        <v>#REF!</v>
      </c>
      <c r="GU2905" s="9" t="e">
        <f ca="1">INDIRECT(ADDRESS(ROW(),Controls!#REF!+105))</f>
        <v>#REF!</v>
      </c>
      <c r="GV2905" s="9" t="e">
        <f ca="1">INDIRECT(ADDRESS(ROW(),Controls!#REF!+120))</f>
        <v>#REF!</v>
      </c>
      <c r="GW2905" s="9" t="e">
        <f ca="1">INDIRECT(ADDRESS(ROW(),Controls!#REF!+15))</f>
        <v>#REF!</v>
      </c>
      <c r="GX2905" s="9" t="e">
        <f ca="1">INDIRECT(ADDRESS(ROW(),Controls!#REF!+135))</f>
        <v>#REF!</v>
      </c>
      <c r="HJ2905" s="9" t="e">
        <f t="shared" ca="1" si="270"/>
        <v>#REF!</v>
      </c>
      <c r="HK2905" s="9" t="e">
        <f t="shared" ca="1" si="271"/>
        <v>#REF!</v>
      </c>
      <c r="HL2905" s="9" t="e">
        <f t="shared" ca="1" si="272"/>
        <v>#REF!</v>
      </c>
      <c r="HM2905" s="9" t="e">
        <f t="shared" ca="1" si="273"/>
        <v>#REF!</v>
      </c>
      <c r="HN2905" s="9" t="e">
        <f ca="1">SQRT($GS2905*(1-$GS2905/Controls!$D$15))</f>
        <v>#REF!</v>
      </c>
      <c r="HO2905" s="9" t="e">
        <f t="shared" ca="1" si="274"/>
        <v>#REF!</v>
      </c>
      <c r="HP2905" s="9" t="e">
        <f t="shared" ca="1" si="275"/>
        <v>#REF!</v>
      </c>
      <c r="HQ2905" s="9" t="e">
        <f ca="1">IF($GV2905=0,NA(),($GX2905*Controls!#REF!))</f>
        <v>#REF!</v>
      </c>
    </row>
    <row r="2906" spans="198:225" x14ac:dyDescent="0.25">
      <c r="GP2906" s="9" t="e">
        <f ca="1">INDIRECT(ADDRESS(ROW(),Controls!#REF!+30))</f>
        <v>#REF!</v>
      </c>
      <c r="GQ2906" s="9" t="e">
        <f ca="1">INDIRECT(ADDRESS(ROW(),Controls!#REF!+45))</f>
        <v>#REF!</v>
      </c>
      <c r="GR2906" s="9" t="e">
        <f ca="1">INDIRECT(ADDRESS(ROW(),Controls!#REF!+60))</f>
        <v>#REF!</v>
      </c>
      <c r="GS2906" s="9" t="e">
        <f ca="1">INDIRECT(ADDRESS(ROW(),Controls!#REF!+75))</f>
        <v>#REF!</v>
      </c>
      <c r="GT2906" s="9" t="e">
        <f ca="1">INDIRECT(ADDRESS(ROW(),Controls!#REF!+90))</f>
        <v>#REF!</v>
      </c>
      <c r="GU2906" s="9" t="e">
        <f ca="1">INDIRECT(ADDRESS(ROW(),Controls!#REF!+105))</f>
        <v>#REF!</v>
      </c>
      <c r="GV2906" s="9" t="e">
        <f ca="1">INDIRECT(ADDRESS(ROW(),Controls!#REF!+120))</f>
        <v>#REF!</v>
      </c>
      <c r="GW2906" s="9" t="e">
        <f ca="1">INDIRECT(ADDRESS(ROW(),Controls!#REF!+15))</f>
        <v>#REF!</v>
      </c>
      <c r="GX2906" s="9" t="e">
        <f ca="1">INDIRECT(ADDRESS(ROW(),Controls!#REF!+135))</f>
        <v>#REF!</v>
      </c>
      <c r="HJ2906" s="9" t="e">
        <f t="shared" ca="1" si="270"/>
        <v>#REF!</v>
      </c>
      <c r="HK2906" s="9" t="e">
        <f t="shared" ca="1" si="271"/>
        <v>#REF!</v>
      </c>
      <c r="HL2906" s="9" t="e">
        <f t="shared" ca="1" si="272"/>
        <v>#REF!</v>
      </c>
      <c r="HM2906" s="9" t="e">
        <f t="shared" ca="1" si="273"/>
        <v>#REF!</v>
      </c>
      <c r="HN2906" s="9" t="e">
        <f ca="1">SQRT($GS2906*(1-$GS2906/Controls!$D$15))</f>
        <v>#REF!</v>
      </c>
      <c r="HO2906" s="9" t="e">
        <f t="shared" ca="1" si="274"/>
        <v>#REF!</v>
      </c>
      <c r="HP2906" s="9" t="e">
        <f t="shared" ca="1" si="275"/>
        <v>#REF!</v>
      </c>
      <c r="HQ2906" s="9" t="e">
        <f ca="1">IF($GV2906=0,NA(),($GX2906*Controls!#REF!))</f>
        <v>#REF!</v>
      </c>
    </row>
    <row r="2907" spans="198:225" x14ac:dyDescent="0.25">
      <c r="GP2907" s="9" t="e">
        <f ca="1">INDIRECT(ADDRESS(ROW(),Controls!#REF!+30))</f>
        <v>#REF!</v>
      </c>
      <c r="GQ2907" s="9" t="e">
        <f ca="1">INDIRECT(ADDRESS(ROW(),Controls!#REF!+45))</f>
        <v>#REF!</v>
      </c>
      <c r="GR2907" s="9" t="e">
        <f ca="1">INDIRECT(ADDRESS(ROW(),Controls!#REF!+60))</f>
        <v>#REF!</v>
      </c>
      <c r="GS2907" s="9" t="e">
        <f ca="1">INDIRECT(ADDRESS(ROW(),Controls!#REF!+75))</f>
        <v>#REF!</v>
      </c>
      <c r="GT2907" s="9" t="e">
        <f ca="1">INDIRECT(ADDRESS(ROW(),Controls!#REF!+90))</f>
        <v>#REF!</v>
      </c>
      <c r="GU2907" s="9" t="e">
        <f ca="1">INDIRECT(ADDRESS(ROW(),Controls!#REF!+105))</f>
        <v>#REF!</v>
      </c>
      <c r="GV2907" s="9" t="e">
        <f ca="1">INDIRECT(ADDRESS(ROW(),Controls!#REF!+120))</f>
        <v>#REF!</v>
      </c>
      <c r="GW2907" s="9" t="e">
        <f ca="1">INDIRECT(ADDRESS(ROW(),Controls!#REF!+15))</f>
        <v>#REF!</v>
      </c>
      <c r="GX2907" s="9" t="e">
        <f ca="1">INDIRECT(ADDRESS(ROW(),Controls!#REF!+135))</f>
        <v>#REF!</v>
      </c>
      <c r="HJ2907" s="9" t="e">
        <f t="shared" ca="1" si="270"/>
        <v>#REF!</v>
      </c>
      <c r="HK2907" s="9" t="e">
        <f t="shared" ca="1" si="271"/>
        <v>#REF!</v>
      </c>
      <c r="HL2907" s="9" t="e">
        <f t="shared" ca="1" si="272"/>
        <v>#REF!</v>
      </c>
      <c r="HM2907" s="9" t="e">
        <f t="shared" ca="1" si="273"/>
        <v>#REF!</v>
      </c>
      <c r="HN2907" s="9" t="e">
        <f ca="1">SQRT($GS2907*(1-$GS2907/Controls!$D$15))</f>
        <v>#REF!</v>
      </c>
      <c r="HO2907" s="9" t="e">
        <f t="shared" ca="1" si="274"/>
        <v>#REF!</v>
      </c>
      <c r="HP2907" s="9" t="e">
        <f t="shared" ca="1" si="275"/>
        <v>#REF!</v>
      </c>
      <c r="HQ2907" s="9" t="e">
        <f ca="1">IF($GV2907=0,NA(),($GX2907*Controls!#REF!))</f>
        <v>#REF!</v>
      </c>
    </row>
    <row r="2908" spans="198:225" x14ac:dyDescent="0.25">
      <c r="GP2908" s="9" t="e">
        <f ca="1">INDIRECT(ADDRESS(ROW(),Controls!#REF!+30))</f>
        <v>#REF!</v>
      </c>
      <c r="GQ2908" s="9" t="e">
        <f ca="1">INDIRECT(ADDRESS(ROW(),Controls!#REF!+45))</f>
        <v>#REF!</v>
      </c>
      <c r="GR2908" s="9" t="e">
        <f ca="1">INDIRECT(ADDRESS(ROW(),Controls!#REF!+60))</f>
        <v>#REF!</v>
      </c>
      <c r="GS2908" s="9" t="e">
        <f ca="1">INDIRECT(ADDRESS(ROW(),Controls!#REF!+75))</f>
        <v>#REF!</v>
      </c>
      <c r="GT2908" s="9" t="e">
        <f ca="1">INDIRECT(ADDRESS(ROW(),Controls!#REF!+90))</f>
        <v>#REF!</v>
      </c>
      <c r="GU2908" s="9" t="e">
        <f ca="1">INDIRECT(ADDRESS(ROW(),Controls!#REF!+105))</f>
        <v>#REF!</v>
      </c>
      <c r="GV2908" s="9" t="e">
        <f ca="1">INDIRECT(ADDRESS(ROW(),Controls!#REF!+120))</f>
        <v>#REF!</v>
      </c>
      <c r="GW2908" s="9" t="e">
        <f ca="1">INDIRECT(ADDRESS(ROW(),Controls!#REF!+15))</f>
        <v>#REF!</v>
      </c>
      <c r="GX2908" s="9" t="e">
        <f ca="1">INDIRECT(ADDRESS(ROW(),Controls!#REF!+135))</f>
        <v>#REF!</v>
      </c>
      <c r="HJ2908" s="9" t="e">
        <f t="shared" ca="1" si="270"/>
        <v>#REF!</v>
      </c>
      <c r="HK2908" s="9" t="e">
        <f t="shared" ca="1" si="271"/>
        <v>#REF!</v>
      </c>
      <c r="HL2908" s="9" t="e">
        <f t="shared" ca="1" si="272"/>
        <v>#REF!</v>
      </c>
      <c r="HM2908" s="9" t="e">
        <f t="shared" ca="1" si="273"/>
        <v>#REF!</v>
      </c>
      <c r="HN2908" s="9" t="e">
        <f ca="1">SQRT($GS2908*(1-$GS2908/Controls!$D$15))</f>
        <v>#REF!</v>
      </c>
      <c r="HO2908" s="9" t="e">
        <f t="shared" ca="1" si="274"/>
        <v>#REF!</v>
      </c>
      <c r="HP2908" s="9" t="e">
        <f t="shared" ca="1" si="275"/>
        <v>#REF!</v>
      </c>
      <c r="HQ2908" s="9" t="e">
        <f ca="1">IF($GV2908=0,NA(),($GX2908*Controls!#REF!))</f>
        <v>#REF!</v>
      </c>
    </row>
    <row r="2909" spans="198:225" x14ac:dyDescent="0.25">
      <c r="GP2909" s="9" t="e">
        <f ca="1">INDIRECT(ADDRESS(ROW(),Controls!#REF!+30))</f>
        <v>#REF!</v>
      </c>
      <c r="GQ2909" s="9" t="e">
        <f ca="1">INDIRECT(ADDRESS(ROW(),Controls!#REF!+45))</f>
        <v>#REF!</v>
      </c>
      <c r="GR2909" s="9" t="e">
        <f ca="1">INDIRECT(ADDRESS(ROW(),Controls!#REF!+60))</f>
        <v>#REF!</v>
      </c>
      <c r="GS2909" s="9" t="e">
        <f ca="1">INDIRECT(ADDRESS(ROW(),Controls!#REF!+75))</f>
        <v>#REF!</v>
      </c>
      <c r="GT2909" s="9" t="e">
        <f ca="1">INDIRECT(ADDRESS(ROW(),Controls!#REF!+90))</f>
        <v>#REF!</v>
      </c>
      <c r="GU2909" s="9" t="e">
        <f ca="1">INDIRECT(ADDRESS(ROW(),Controls!#REF!+105))</f>
        <v>#REF!</v>
      </c>
      <c r="GV2909" s="9" t="e">
        <f ca="1">INDIRECT(ADDRESS(ROW(),Controls!#REF!+120))</f>
        <v>#REF!</v>
      </c>
      <c r="GW2909" s="9" t="e">
        <f ca="1">INDIRECT(ADDRESS(ROW(),Controls!#REF!+15))</f>
        <v>#REF!</v>
      </c>
      <c r="GX2909" s="9" t="e">
        <f ca="1">INDIRECT(ADDRESS(ROW(),Controls!#REF!+135))</f>
        <v>#REF!</v>
      </c>
      <c r="HJ2909" s="9" t="e">
        <f t="shared" ca="1" si="270"/>
        <v>#REF!</v>
      </c>
      <c r="HK2909" s="9" t="e">
        <f t="shared" ca="1" si="271"/>
        <v>#REF!</v>
      </c>
      <c r="HL2909" s="9" t="e">
        <f t="shared" ca="1" si="272"/>
        <v>#REF!</v>
      </c>
      <c r="HM2909" s="9" t="e">
        <f t="shared" ca="1" si="273"/>
        <v>#REF!</v>
      </c>
      <c r="HN2909" s="9" t="e">
        <f ca="1">SQRT($GS2909*(1-$GS2909/Controls!$D$15))</f>
        <v>#REF!</v>
      </c>
      <c r="HO2909" s="9" t="e">
        <f t="shared" ca="1" si="274"/>
        <v>#REF!</v>
      </c>
      <c r="HP2909" s="9" t="e">
        <f t="shared" ca="1" si="275"/>
        <v>#REF!</v>
      </c>
      <c r="HQ2909" s="9" t="e">
        <f ca="1">IF($GV2909=0,NA(),($GX2909*Controls!#REF!))</f>
        <v>#REF!</v>
      </c>
    </row>
    <row r="2910" spans="198:225" x14ac:dyDescent="0.25">
      <c r="GP2910" s="9" t="e">
        <f ca="1">INDIRECT(ADDRESS(ROW(),Controls!#REF!+30))</f>
        <v>#REF!</v>
      </c>
      <c r="GQ2910" s="9" t="e">
        <f ca="1">INDIRECT(ADDRESS(ROW(),Controls!#REF!+45))</f>
        <v>#REF!</v>
      </c>
      <c r="GR2910" s="9" t="e">
        <f ca="1">INDIRECT(ADDRESS(ROW(),Controls!#REF!+60))</f>
        <v>#REF!</v>
      </c>
      <c r="GS2910" s="9" t="e">
        <f ca="1">INDIRECT(ADDRESS(ROW(),Controls!#REF!+75))</f>
        <v>#REF!</v>
      </c>
      <c r="GT2910" s="9" t="e">
        <f ca="1">INDIRECT(ADDRESS(ROW(),Controls!#REF!+90))</f>
        <v>#REF!</v>
      </c>
      <c r="GU2910" s="9" t="e">
        <f ca="1">INDIRECT(ADDRESS(ROW(),Controls!#REF!+105))</f>
        <v>#REF!</v>
      </c>
      <c r="GV2910" s="9" t="e">
        <f ca="1">INDIRECT(ADDRESS(ROW(),Controls!#REF!+120))</f>
        <v>#REF!</v>
      </c>
      <c r="GW2910" s="9" t="e">
        <f ca="1">INDIRECT(ADDRESS(ROW(),Controls!#REF!+15))</f>
        <v>#REF!</v>
      </c>
      <c r="GX2910" s="9" t="e">
        <f ca="1">INDIRECT(ADDRESS(ROW(),Controls!#REF!+135))</f>
        <v>#REF!</v>
      </c>
      <c r="HJ2910" s="9" t="e">
        <f t="shared" ca="1" si="270"/>
        <v>#REF!</v>
      </c>
      <c r="HK2910" s="9" t="e">
        <f t="shared" ca="1" si="271"/>
        <v>#REF!</v>
      </c>
      <c r="HL2910" s="9" t="e">
        <f t="shared" ca="1" si="272"/>
        <v>#REF!</v>
      </c>
      <c r="HM2910" s="9" t="e">
        <f t="shared" ca="1" si="273"/>
        <v>#REF!</v>
      </c>
      <c r="HN2910" s="9" t="e">
        <f ca="1">SQRT($GS2910*(1-$GS2910/Controls!$D$15))</f>
        <v>#REF!</v>
      </c>
      <c r="HO2910" s="9" t="e">
        <f t="shared" ca="1" si="274"/>
        <v>#REF!</v>
      </c>
      <c r="HP2910" s="9" t="e">
        <f t="shared" ca="1" si="275"/>
        <v>#REF!</v>
      </c>
      <c r="HQ2910" s="9" t="e">
        <f ca="1">IF($GV2910=0,NA(),($GX2910*Controls!#REF!))</f>
        <v>#REF!</v>
      </c>
    </row>
    <row r="2911" spans="198:225" x14ac:dyDescent="0.25">
      <c r="GP2911" s="9" t="e">
        <f ca="1">INDIRECT(ADDRESS(ROW(),Controls!#REF!+30))</f>
        <v>#REF!</v>
      </c>
      <c r="GQ2911" s="9" t="e">
        <f ca="1">INDIRECT(ADDRESS(ROW(),Controls!#REF!+45))</f>
        <v>#REF!</v>
      </c>
      <c r="GR2911" s="9" t="e">
        <f ca="1">INDIRECT(ADDRESS(ROW(),Controls!#REF!+60))</f>
        <v>#REF!</v>
      </c>
      <c r="GS2911" s="9" t="e">
        <f ca="1">INDIRECT(ADDRESS(ROW(),Controls!#REF!+75))</f>
        <v>#REF!</v>
      </c>
      <c r="GT2911" s="9" t="e">
        <f ca="1">INDIRECT(ADDRESS(ROW(),Controls!#REF!+90))</f>
        <v>#REF!</v>
      </c>
      <c r="GU2911" s="9" t="e">
        <f ca="1">INDIRECT(ADDRESS(ROW(),Controls!#REF!+105))</f>
        <v>#REF!</v>
      </c>
      <c r="GV2911" s="9" t="e">
        <f ca="1">INDIRECT(ADDRESS(ROW(),Controls!#REF!+120))</f>
        <v>#REF!</v>
      </c>
      <c r="GW2911" s="9" t="e">
        <f ca="1">INDIRECT(ADDRESS(ROW(),Controls!#REF!+15))</f>
        <v>#REF!</v>
      </c>
      <c r="GX2911" s="9" t="e">
        <f ca="1">INDIRECT(ADDRESS(ROW(),Controls!#REF!+135))</f>
        <v>#REF!</v>
      </c>
      <c r="HJ2911" s="9" t="e">
        <f t="shared" ca="1" si="270"/>
        <v>#REF!</v>
      </c>
      <c r="HK2911" s="9" t="e">
        <f t="shared" ca="1" si="271"/>
        <v>#REF!</v>
      </c>
      <c r="HL2911" s="9" t="e">
        <f t="shared" ca="1" si="272"/>
        <v>#REF!</v>
      </c>
      <c r="HM2911" s="9" t="e">
        <f t="shared" ca="1" si="273"/>
        <v>#REF!</v>
      </c>
      <c r="HN2911" s="9" t="e">
        <f ca="1">SQRT($GS2911*(1-$GS2911/Controls!$D$15))</f>
        <v>#REF!</v>
      </c>
      <c r="HO2911" s="9" t="e">
        <f t="shared" ca="1" si="274"/>
        <v>#REF!</v>
      </c>
      <c r="HP2911" s="9" t="e">
        <f t="shared" ca="1" si="275"/>
        <v>#REF!</v>
      </c>
      <c r="HQ2911" s="9" t="e">
        <f ca="1">IF($GV2911=0,NA(),($GX2911*Controls!#REF!))</f>
        <v>#REF!</v>
      </c>
    </row>
    <row r="2912" spans="198:225" x14ac:dyDescent="0.25">
      <c r="GP2912" s="9" t="e">
        <f ca="1">INDIRECT(ADDRESS(ROW(),Controls!#REF!+30))</f>
        <v>#REF!</v>
      </c>
      <c r="GQ2912" s="9" t="e">
        <f ca="1">INDIRECT(ADDRESS(ROW(),Controls!#REF!+45))</f>
        <v>#REF!</v>
      </c>
      <c r="GR2912" s="9" t="e">
        <f ca="1">INDIRECT(ADDRESS(ROW(),Controls!#REF!+60))</f>
        <v>#REF!</v>
      </c>
      <c r="GS2912" s="9" t="e">
        <f ca="1">INDIRECT(ADDRESS(ROW(),Controls!#REF!+75))</f>
        <v>#REF!</v>
      </c>
      <c r="GT2912" s="9" t="e">
        <f ca="1">INDIRECT(ADDRESS(ROW(),Controls!#REF!+90))</f>
        <v>#REF!</v>
      </c>
      <c r="GU2912" s="9" t="e">
        <f ca="1">INDIRECT(ADDRESS(ROW(),Controls!#REF!+105))</f>
        <v>#REF!</v>
      </c>
      <c r="GV2912" s="9" t="e">
        <f ca="1">INDIRECT(ADDRESS(ROW(),Controls!#REF!+120))</f>
        <v>#REF!</v>
      </c>
      <c r="GW2912" s="9" t="e">
        <f ca="1">INDIRECT(ADDRESS(ROW(),Controls!#REF!+15))</f>
        <v>#REF!</v>
      </c>
      <c r="GX2912" s="9" t="e">
        <f ca="1">INDIRECT(ADDRESS(ROW(),Controls!#REF!+135))</f>
        <v>#REF!</v>
      </c>
      <c r="HJ2912" s="9" t="e">
        <f t="shared" ca="1" si="270"/>
        <v>#REF!</v>
      </c>
      <c r="HK2912" s="9" t="e">
        <f t="shared" ca="1" si="271"/>
        <v>#REF!</v>
      </c>
      <c r="HL2912" s="9" t="e">
        <f t="shared" ca="1" si="272"/>
        <v>#REF!</v>
      </c>
      <c r="HM2912" s="9" t="e">
        <f t="shared" ca="1" si="273"/>
        <v>#REF!</v>
      </c>
      <c r="HN2912" s="9" t="e">
        <f ca="1">SQRT($GS2912*(1-$GS2912/Controls!$D$15))</f>
        <v>#REF!</v>
      </c>
      <c r="HO2912" s="9" t="e">
        <f t="shared" ca="1" si="274"/>
        <v>#REF!</v>
      </c>
      <c r="HP2912" s="9" t="e">
        <f t="shared" ca="1" si="275"/>
        <v>#REF!</v>
      </c>
      <c r="HQ2912" s="9" t="e">
        <f ca="1">IF($GV2912=0,NA(),($GX2912*Controls!#REF!))</f>
        <v>#REF!</v>
      </c>
    </row>
    <row r="2913" spans="198:225" x14ac:dyDescent="0.25">
      <c r="GP2913" s="9" t="e">
        <f ca="1">INDIRECT(ADDRESS(ROW(),Controls!#REF!+30))</f>
        <v>#REF!</v>
      </c>
      <c r="GQ2913" s="9" t="e">
        <f ca="1">INDIRECT(ADDRESS(ROW(),Controls!#REF!+45))</f>
        <v>#REF!</v>
      </c>
      <c r="GR2913" s="9" t="e">
        <f ca="1">INDIRECT(ADDRESS(ROW(),Controls!#REF!+60))</f>
        <v>#REF!</v>
      </c>
      <c r="GS2913" s="9" t="e">
        <f ca="1">INDIRECT(ADDRESS(ROW(),Controls!#REF!+75))</f>
        <v>#REF!</v>
      </c>
      <c r="GT2913" s="9" t="e">
        <f ca="1">INDIRECT(ADDRESS(ROW(),Controls!#REF!+90))</f>
        <v>#REF!</v>
      </c>
      <c r="GU2913" s="9" t="e">
        <f ca="1">INDIRECT(ADDRESS(ROW(),Controls!#REF!+105))</f>
        <v>#REF!</v>
      </c>
      <c r="GV2913" s="9" t="e">
        <f ca="1">INDIRECT(ADDRESS(ROW(),Controls!#REF!+120))</f>
        <v>#REF!</v>
      </c>
      <c r="GW2913" s="9" t="e">
        <f ca="1">INDIRECT(ADDRESS(ROW(),Controls!#REF!+15))</f>
        <v>#REF!</v>
      </c>
      <c r="GX2913" s="9" t="e">
        <f ca="1">INDIRECT(ADDRESS(ROW(),Controls!#REF!+135))</f>
        <v>#REF!</v>
      </c>
      <c r="HJ2913" s="9" t="e">
        <f t="shared" ca="1" si="270"/>
        <v>#REF!</v>
      </c>
      <c r="HK2913" s="9" t="e">
        <f t="shared" ca="1" si="271"/>
        <v>#REF!</v>
      </c>
      <c r="HL2913" s="9" t="e">
        <f t="shared" ca="1" si="272"/>
        <v>#REF!</v>
      </c>
      <c r="HM2913" s="9" t="e">
        <f t="shared" ca="1" si="273"/>
        <v>#REF!</v>
      </c>
      <c r="HN2913" s="9" t="e">
        <f ca="1">SQRT($GS2913*(1-$GS2913/Controls!$D$15))</f>
        <v>#REF!</v>
      </c>
      <c r="HO2913" s="9" t="e">
        <f t="shared" ca="1" si="274"/>
        <v>#REF!</v>
      </c>
      <c r="HP2913" s="9" t="e">
        <f t="shared" ca="1" si="275"/>
        <v>#REF!</v>
      </c>
      <c r="HQ2913" s="9" t="e">
        <f ca="1">IF($GV2913=0,NA(),($GX2913*Controls!#REF!))</f>
        <v>#REF!</v>
      </c>
    </row>
    <row r="2914" spans="198:225" x14ac:dyDescent="0.25">
      <c r="GP2914" s="9" t="e">
        <f ca="1">INDIRECT(ADDRESS(ROW(),Controls!#REF!+30))</f>
        <v>#REF!</v>
      </c>
      <c r="GQ2914" s="9" t="e">
        <f ca="1">INDIRECT(ADDRESS(ROW(),Controls!#REF!+45))</f>
        <v>#REF!</v>
      </c>
      <c r="GR2914" s="9" t="e">
        <f ca="1">INDIRECT(ADDRESS(ROW(),Controls!#REF!+60))</f>
        <v>#REF!</v>
      </c>
      <c r="GS2914" s="9" t="e">
        <f ca="1">INDIRECT(ADDRESS(ROW(),Controls!#REF!+75))</f>
        <v>#REF!</v>
      </c>
      <c r="GT2914" s="9" t="e">
        <f ca="1">INDIRECT(ADDRESS(ROW(),Controls!#REF!+90))</f>
        <v>#REF!</v>
      </c>
      <c r="GU2914" s="9" t="e">
        <f ca="1">INDIRECT(ADDRESS(ROW(),Controls!#REF!+105))</f>
        <v>#REF!</v>
      </c>
      <c r="GV2914" s="9" t="e">
        <f ca="1">INDIRECT(ADDRESS(ROW(),Controls!#REF!+120))</f>
        <v>#REF!</v>
      </c>
      <c r="GW2914" s="9" t="e">
        <f ca="1">INDIRECT(ADDRESS(ROW(),Controls!#REF!+15))</f>
        <v>#REF!</v>
      </c>
      <c r="GX2914" s="9" t="e">
        <f ca="1">INDIRECT(ADDRESS(ROW(),Controls!#REF!+135))</f>
        <v>#REF!</v>
      </c>
      <c r="HJ2914" s="9" t="e">
        <f t="shared" ca="1" si="270"/>
        <v>#REF!</v>
      </c>
      <c r="HK2914" s="9" t="e">
        <f t="shared" ca="1" si="271"/>
        <v>#REF!</v>
      </c>
      <c r="HL2914" s="9" t="e">
        <f t="shared" ca="1" si="272"/>
        <v>#REF!</v>
      </c>
      <c r="HM2914" s="9" t="e">
        <f t="shared" ca="1" si="273"/>
        <v>#REF!</v>
      </c>
      <c r="HN2914" s="9" t="e">
        <f ca="1">SQRT($GS2914*(1-$GS2914/Controls!$D$15))</f>
        <v>#REF!</v>
      </c>
      <c r="HO2914" s="9" t="e">
        <f t="shared" ca="1" si="274"/>
        <v>#REF!</v>
      </c>
      <c r="HP2914" s="9" t="e">
        <f t="shared" ca="1" si="275"/>
        <v>#REF!</v>
      </c>
      <c r="HQ2914" s="9" t="e">
        <f ca="1">IF($GV2914=0,NA(),($GX2914*Controls!#REF!))</f>
        <v>#REF!</v>
      </c>
    </row>
    <row r="2915" spans="198:225" x14ac:dyDescent="0.25">
      <c r="GP2915" s="9" t="e">
        <f ca="1">INDIRECT(ADDRESS(ROW(),Controls!#REF!+30))</f>
        <v>#REF!</v>
      </c>
      <c r="GQ2915" s="9" t="e">
        <f ca="1">INDIRECT(ADDRESS(ROW(),Controls!#REF!+45))</f>
        <v>#REF!</v>
      </c>
      <c r="GR2915" s="9" t="e">
        <f ca="1">INDIRECT(ADDRESS(ROW(),Controls!#REF!+60))</f>
        <v>#REF!</v>
      </c>
      <c r="GS2915" s="9" t="e">
        <f ca="1">INDIRECT(ADDRESS(ROW(),Controls!#REF!+75))</f>
        <v>#REF!</v>
      </c>
      <c r="GT2915" s="9" t="e">
        <f ca="1">INDIRECT(ADDRESS(ROW(),Controls!#REF!+90))</f>
        <v>#REF!</v>
      </c>
      <c r="GU2915" s="9" t="e">
        <f ca="1">INDIRECT(ADDRESS(ROW(),Controls!#REF!+105))</f>
        <v>#REF!</v>
      </c>
      <c r="GV2915" s="9" t="e">
        <f ca="1">INDIRECT(ADDRESS(ROW(),Controls!#REF!+120))</f>
        <v>#REF!</v>
      </c>
      <c r="GW2915" s="9" t="e">
        <f ca="1">INDIRECT(ADDRESS(ROW(),Controls!#REF!+15))</f>
        <v>#REF!</v>
      </c>
      <c r="GX2915" s="9" t="e">
        <f ca="1">INDIRECT(ADDRESS(ROW(),Controls!#REF!+135))</f>
        <v>#REF!</v>
      </c>
      <c r="HJ2915" s="9" t="e">
        <f t="shared" ca="1" si="270"/>
        <v>#REF!</v>
      </c>
      <c r="HK2915" s="9" t="e">
        <f t="shared" ca="1" si="271"/>
        <v>#REF!</v>
      </c>
      <c r="HL2915" s="9" t="e">
        <f t="shared" ca="1" si="272"/>
        <v>#REF!</v>
      </c>
      <c r="HM2915" s="9" t="e">
        <f t="shared" ca="1" si="273"/>
        <v>#REF!</v>
      </c>
      <c r="HN2915" s="9" t="e">
        <f ca="1">SQRT($GS2915*(1-$GS2915/Controls!$D$15))</f>
        <v>#REF!</v>
      </c>
      <c r="HO2915" s="9" t="e">
        <f t="shared" ca="1" si="274"/>
        <v>#REF!</v>
      </c>
      <c r="HP2915" s="9" t="e">
        <f t="shared" ca="1" si="275"/>
        <v>#REF!</v>
      </c>
      <c r="HQ2915" s="9" t="e">
        <f ca="1">IF($GV2915=0,NA(),($GX2915*Controls!#REF!))</f>
        <v>#REF!</v>
      </c>
    </row>
    <row r="2916" spans="198:225" x14ac:dyDescent="0.25">
      <c r="GP2916" s="9" t="e">
        <f ca="1">INDIRECT(ADDRESS(ROW(),Controls!#REF!+30))</f>
        <v>#REF!</v>
      </c>
      <c r="GQ2916" s="9" t="e">
        <f ca="1">INDIRECT(ADDRESS(ROW(),Controls!#REF!+45))</f>
        <v>#REF!</v>
      </c>
      <c r="GR2916" s="9" t="e">
        <f ca="1">INDIRECT(ADDRESS(ROW(),Controls!#REF!+60))</f>
        <v>#REF!</v>
      </c>
      <c r="GS2916" s="9" t="e">
        <f ca="1">INDIRECT(ADDRESS(ROW(),Controls!#REF!+75))</f>
        <v>#REF!</v>
      </c>
      <c r="GT2916" s="9" t="e">
        <f ca="1">INDIRECT(ADDRESS(ROW(),Controls!#REF!+90))</f>
        <v>#REF!</v>
      </c>
      <c r="GU2916" s="9" t="e">
        <f ca="1">INDIRECT(ADDRESS(ROW(),Controls!#REF!+105))</f>
        <v>#REF!</v>
      </c>
      <c r="GV2916" s="9" t="e">
        <f ca="1">INDIRECT(ADDRESS(ROW(),Controls!#REF!+120))</f>
        <v>#REF!</v>
      </c>
      <c r="GW2916" s="9" t="e">
        <f ca="1">INDIRECT(ADDRESS(ROW(),Controls!#REF!+15))</f>
        <v>#REF!</v>
      </c>
      <c r="GX2916" s="9" t="e">
        <f ca="1">INDIRECT(ADDRESS(ROW(),Controls!#REF!+135))</f>
        <v>#REF!</v>
      </c>
      <c r="HJ2916" s="9" t="e">
        <f t="shared" ca="1" si="270"/>
        <v>#REF!</v>
      </c>
      <c r="HK2916" s="9" t="e">
        <f t="shared" ca="1" si="271"/>
        <v>#REF!</v>
      </c>
      <c r="HL2916" s="9" t="e">
        <f t="shared" ca="1" si="272"/>
        <v>#REF!</v>
      </c>
      <c r="HM2916" s="9" t="e">
        <f t="shared" ca="1" si="273"/>
        <v>#REF!</v>
      </c>
      <c r="HN2916" s="9" t="e">
        <f ca="1">SQRT($GS2916*(1-$GS2916/Controls!$D$15))</f>
        <v>#REF!</v>
      </c>
      <c r="HO2916" s="9" t="e">
        <f t="shared" ca="1" si="274"/>
        <v>#REF!</v>
      </c>
      <c r="HP2916" s="9" t="e">
        <f t="shared" ca="1" si="275"/>
        <v>#REF!</v>
      </c>
      <c r="HQ2916" s="9" t="e">
        <f ca="1">IF($GV2916=0,NA(),($GX2916*Controls!#REF!))</f>
        <v>#REF!</v>
      </c>
    </row>
    <row r="2917" spans="198:225" x14ac:dyDescent="0.25">
      <c r="GP2917" s="9" t="e">
        <f ca="1">INDIRECT(ADDRESS(ROW(),Controls!#REF!+30))</f>
        <v>#REF!</v>
      </c>
      <c r="GQ2917" s="9" t="e">
        <f ca="1">INDIRECT(ADDRESS(ROW(),Controls!#REF!+45))</f>
        <v>#REF!</v>
      </c>
      <c r="GR2917" s="9" t="e">
        <f ca="1">INDIRECT(ADDRESS(ROW(),Controls!#REF!+60))</f>
        <v>#REF!</v>
      </c>
      <c r="GS2917" s="9" t="e">
        <f ca="1">INDIRECT(ADDRESS(ROW(),Controls!#REF!+75))</f>
        <v>#REF!</v>
      </c>
      <c r="GT2917" s="9" t="e">
        <f ca="1">INDIRECT(ADDRESS(ROW(),Controls!#REF!+90))</f>
        <v>#REF!</v>
      </c>
      <c r="GU2917" s="9" t="e">
        <f ca="1">INDIRECT(ADDRESS(ROW(),Controls!#REF!+105))</f>
        <v>#REF!</v>
      </c>
      <c r="GV2917" s="9" t="e">
        <f ca="1">INDIRECT(ADDRESS(ROW(),Controls!#REF!+120))</f>
        <v>#REF!</v>
      </c>
      <c r="GW2917" s="9" t="e">
        <f ca="1">INDIRECT(ADDRESS(ROW(),Controls!#REF!+15))</f>
        <v>#REF!</v>
      </c>
      <c r="GX2917" s="9" t="e">
        <f ca="1">INDIRECT(ADDRESS(ROW(),Controls!#REF!+135))</f>
        <v>#REF!</v>
      </c>
      <c r="HJ2917" s="9" t="e">
        <f t="shared" ca="1" si="270"/>
        <v>#REF!</v>
      </c>
      <c r="HK2917" s="9" t="e">
        <f t="shared" ca="1" si="271"/>
        <v>#REF!</v>
      </c>
      <c r="HL2917" s="9" t="e">
        <f t="shared" ca="1" si="272"/>
        <v>#REF!</v>
      </c>
      <c r="HM2917" s="9" t="e">
        <f t="shared" ca="1" si="273"/>
        <v>#REF!</v>
      </c>
      <c r="HN2917" s="9" t="e">
        <f ca="1">SQRT($GS2917*(1-$GS2917/Controls!$D$15))</f>
        <v>#REF!</v>
      </c>
      <c r="HO2917" s="9" t="e">
        <f t="shared" ca="1" si="274"/>
        <v>#REF!</v>
      </c>
      <c r="HP2917" s="9" t="e">
        <f t="shared" ca="1" si="275"/>
        <v>#REF!</v>
      </c>
      <c r="HQ2917" s="9" t="e">
        <f ca="1">IF($GV2917=0,NA(),($GX2917*Controls!#REF!))</f>
        <v>#REF!</v>
      </c>
    </row>
    <row r="2918" spans="198:225" x14ac:dyDescent="0.25">
      <c r="GP2918" s="9" t="e">
        <f ca="1">INDIRECT(ADDRESS(ROW(),Controls!#REF!+30))</f>
        <v>#REF!</v>
      </c>
      <c r="GQ2918" s="9" t="e">
        <f ca="1">INDIRECT(ADDRESS(ROW(),Controls!#REF!+45))</f>
        <v>#REF!</v>
      </c>
      <c r="GR2918" s="9" t="e">
        <f ca="1">INDIRECT(ADDRESS(ROW(),Controls!#REF!+60))</f>
        <v>#REF!</v>
      </c>
      <c r="GS2918" s="9" t="e">
        <f ca="1">INDIRECT(ADDRESS(ROW(),Controls!#REF!+75))</f>
        <v>#REF!</v>
      </c>
      <c r="GT2918" s="9" t="e">
        <f ca="1">INDIRECT(ADDRESS(ROW(),Controls!#REF!+90))</f>
        <v>#REF!</v>
      </c>
      <c r="GU2918" s="9" t="e">
        <f ca="1">INDIRECT(ADDRESS(ROW(),Controls!#REF!+105))</f>
        <v>#REF!</v>
      </c>
      <c r="GV2918" s="9" t="e">
        <f ca="1">INDIRECT(ADDRESS(ROW(),Controls!#REF!+120))</f>
        <v>#REF!</v>
      </c>
      <c r="GW2918" s="9" t="e">
        <f ca="1">INDIRECT(ADDRESS(ROW(),Controls!#REF!+15))</f>
        <v>#REF!</v>
      </c>
      <c r="GX2918" s="9" t="e">
        <f ca="1">INDIRECT(ADDRESS(ROW(),Controls!#REF!+135))</f>
        <v>#REF!</v>
      </c>
      <c r="HJ2918" s="9" t="e">
        <f t="shared" ca="1" si="270"/>
        <v>#REF!</v>
      </c>
      <c r="HK2918" s="9" t="e">
        <f t="shared" ca="1" si="271"/>
        <v>#REF!</v>
      </c>
      <c r="HL2918" s="9" t="e">
        <f t="shared" ca="1" si="272"/>
        <v>#REF!</v>
      </c>
      <c r="HM2918" s="9" t="e">
        <f t="shared" ca="1" si="273"/>
        <v>#REF!</v>
      </c>
      <c r="HN2918" s="9" t="e">
        <f ca="1">SQRT($GS2918*(1-$GS2918/Controls!$D$15))</f>
        <v>#REF!</v>
      </c>
      <c r="HO2918" s="9" t="e">
        <f t="shared" ca="1" si="274"/>
        <v>#REF!</v>
      </c>
      <c r="HP2918" s="9" t="e">
        <f t="shared" ca="1" si="275"/>
        <v>#REF!</v>
      </c>
      <c r="HQ2918" s="9" t="e">
        <f ca="1">IF($GV2918=0,NA(),($GX2918*Controls!#REF!))</f>
        <v>#REF!</v>
      </c>
    </row>
    <row r="2919" spans="198:225" x14ac:dyDescent="0.25">
      <c r="GP2919" s="9" t="e">
        <f ca="1">INDIRECT(ADDRESS(ROW(),Controls!#REF!+30))</f>
        <v>#REF!</v>
      </c>
      <c r="GQ2919" s="9" t="e">
        <f ca="1">INDIRECT(ADDRESS(ROW(),Controls!#REF!+45))</f>
        <v>#REF!</v>
      </c>
      <c r="GR2919" s="9" t="e">
        <f ca="1">INDIRECT(ADDRESS(ROW(),Controls!#REF!+60))</f>
        <v>#REF!</v>
      </c>
      <c r="GS2919" s="9" t="e">
        <f ca="1">INDIRECT(ADDRESS(ROW(),Controls!#REF!+75))</f>
        <v>#REF!</v>
      </c>
      <c r="GT2919" s="9" t="e">
        <f ca="1">INDIRECT(ADDRESS(ROW(),Controls!#REF!+90))</f>
        <v>#REF!</v>
      </c>
      <c r="GU2919" s="9" t="e">
        <f ca="1">INDIRECT(ADDRESS(ROW(),Controls!#REF!+105))</f>
        <v>#REF!</v>
      </c>
      <c r="GV2919" s="9" t="e">
        <f ca="1">INDIRECT(ADDRESS(ROW(),Controls!#REF!+120))</f>
        <v>#REF!</v>
      </c>
      <c r="GW2919" s="9" t="e">
        <f ca="1">INDIRECT(ADDRESS(ROW(),Controls!#REF!+15))</f>
        <v>#REF!</v>
      </c>
      <c r="GX2919" s="9" t="e">
        <f ca="1">INDIRECT(ADDRESS(ROW(),Controls!#REF!+135))</f>
        <v>#REF!</v>
      </c>
      <c r="HJ2919" s="9" t="e">
        <f t="shared" ca="1" si="270"/>
        <v>#REF!</v>
      </c>
      <c r="HK2919" s="9" t="e">
        <f t="shared" ca="1" si="271"/>
        <v>#REF!</v>
      </c>
      <c r="HL2919" s="9" t="e">
        <f t="shared" ca="1" si="272"/>
        <v>#REF!</v>
      </c>
      <c r="HM2919" s="9" t="e">
        <f t="shared" ca="1" si="273"/>
        <v>#REF!</v>
      </c>
      <c r="HN2919" s="9" t="e">
        <f ca="1">SQRT($GS2919*(1-$GS2919/Controls!$D$15))</f>
        <v>#REF!</v>
      </c>
      <c r="HO2919" s="9" t="e">
        <f t="shared" ca="1" si="274"/>
        <v>#REF!</v>
      </c>
      <c r="HP2919" s="9" t="e">
        <f t="shared" ca="1" si="275"/>
        <v>#REF!</v>
      </c>
      <c r="HQ2919" s="9" t="e">
        <f ca="1">IF($GV2919=0,NA(),($GX2919*Controls!#REF!))</f>
        <v>#REF!</v>
      </c>
    </row>
    <row r="2920" spans="198:225" x14ac:dyDescent="0.25">
      <c r="GP2920" s="9" t="e">
        <f ca="1">INDIRECT(ADDRESS(ROW(),Controls!#REF!+30))</f>
        <v>#REF!</v>
      </c>
      <c r="GQ2920" s="9" t="e">
        <f ca="1">INDIRECT(ADDRESS(ROW(),Controls!#REF!+45))</f>
        <v>#REF!</v>
      </c>
      <c r="GR2920" s="9" t="e">
        <f ca="1">INDIRECT(ADDRESS(ROW(),Controls!#REF!+60))</f>
        <v>#REF!</v>
      </c>
      <c r="GS2920" s="9" t="e">
        <f ca="1">INDIRECT(ADDRESS(ROW(),Controls!#REF!+75))</f>
        <v>#REF!</v>
      </c>
      <c r="GT2920" s="9" t="e">
        <f ca="1">INDIRECT(ADDRESS(ROW(),Controls!#REF!+90))</f>
        <v>#REF!</v>
      </c>
      <c r="GU2920" s="9" t="e">
        <f ca="1">INDIRECT(ADDRESS(ROW(),Controls!#REF!+105))</f>
        <v>#REF!</v>
      </c>
      <c r="GV2920" s="9" t="e">
        <f ca="1">INDIRECT(ADDRESS(ROW(),Controls!#REF!+120))</f>
        <v>#REF!</v>
      </c>
      <c r="GW2920" s="9" t="e">
        <f ca="1">INDIRECT(ADDRESS(ROW(),Controls!#REF!+15))</f>
        <v>#REF!</v>
      </c>
      <c r="GX2920" s="9" t="e">
        <f ca="1">INDIRECT(ADDRESS(ROW(),Controls!#REF!+135))</f>
        <v>#REF!</v>
      </c>
      <c r="HJ2920" s="9" t="e">
        <f t="shared" ca="1" si="270"/>
        <v>#REF!</v>
      </c>
      <c r="HK2920" s="9" t="e">
        <f t="shared" ca="1" si="271"/>
        <v>#REF!</v>
      </c>
      <c r="HL2920" s="9" t="e">
        <f t="shared" ca="1" si="272"/>
        <v>#REF!</v>
      </c>
      <c r="HM2920" s="9" t="e">
        <f t="shared" ca="1" si="273"/>
        <v>#REF!</v>
      </c>
      <c r="HN2920" s="9" t="e">
        <f ca="1">SQRT($GS2920*(1-$GS2920/Controls!$D$15))</f>
        <v>#REF!</v>
      </c>
      <c r="HO2920" s="9" t="e">
        <f t="shared" ca="1" si="274"/>
        <v>#REF!</v>
      </c>
      <c r="HP2920" s="9" t="e">
        <f t="shared" ca="1" si="275"/>
        <v>#REF!</v>
      </c>
      <c r="HQ2920" s="9" t="e">
        <f ca="1">IF($GV2920=0,NA(),($GX2920*Controls!#REF!))</f>
        <v>#REF!</v>
      </c>
    </row>
    <row r="2921" spans="198:225" x14ac:dyDescent="0.25">
      <c r="GP2921" s="9" t="e">
        <f ca="1">INDIRECT(ADDRESS(ROW(),Controls!#REF!+30))</f>
        <v>#REF!</v>
      </c>
      <c r="GQ2921" s="9" t="e">
        <f ca="1">INDIRECT(ADDRESS(ROW(),Controls!#REF!+45))</f>
        <v>#REF!</v>
      </c>
      <c r="GR2921" s="9" t="e">
        <f ca="1">INDIRECT(ADDRESS(ROW(),Controls!#REF!+60))</f>
        <v>#REF!</v>
      </c>
      <c r="GS2921" s="9" t="e">
        <f ca="1">INDIRECT(ADDRESS(ROW(),Controls!#REF!+75))</f>
        <v>#REF!</v>
      </c>
      <c r="GT2921" s="9" t="e">
        <f ca="1">INDIRECT(ADDRESS(ROW(),Controls!#REF!+90))</f>
        <v>#REF!</v>
      </c>
      <c r="GU2921" s="9" t="e">
        <f ca="1">INDIRECT(ADDRESS(ROW(),Controls!#REF!+105))</f>
        <v>#REF!</v>
      </c>
      <c r="GV2921" s="9" t="e">
        <f ca="1">INDIRECT(ADDRESS(ROW(),Controls!#REF!+120))</f>
        <v>#REF!</v>
      </c>
      <c r="GW2921" s="9" t="e">
        <f ca="1">INDIRECT(ADDRESS(ROW(),Controls!#REF!+15))</f>
        <v>#REF!</v>
      </c>
      <c r="GX2921" s="9" t="e">
        <f ca="1">INDIRECT(ADDRESS(ROW(),Controls!#REF!+135))</f>
        <v>#REF!</v>
      </c>
      <c r="HJ2921" s="9" t="e">
        <f t="shared" ca="1" si="270"/>
        <v>#REF!</v>
      </c>
      <c r="HK2921" s="9" t="e">
        <f t="shared" ca="1" si="271"/>
        <v>#REF!</v>
      </c>
      <c r="HL2921" s="9" t="e">
        <f t="shared" ca="1" si="272"/>
        <v>#REF!</v>
      </c>
      <c r="HM2921" s="9" t="e">
        <f t="shared" ca="1" si="273"/>
        <v>#REF!</v>
      </c>
      <c r="HN2921" s="9" t="e">
        <f ca="1">SQRT($GS2921*(1-$GS2921/Controls!$D$15))</f>
        <v>#REF!</v>
      </c>
      <c r="HO2921" s="9" t="e">
        <f t="shared" ca="1" si="274"/>
        <v>#REF!</v>
      </c>
      <c r="HP2921" s="9" t="e">
        <f t="shared" ca="1" si="275"/>
        <v>#REF!</v>
      </c>
      <c r="HQ2921" s="9" t="e">
        <f ca="1">IF($GV2921=0,NA(),($GX2921*Controls!#REF!))</f>
        <v>#REF!</v>
      </c>
    </row>
    <row r="2922" spans="198:225" x14ac:dyDescent="0.25">
      <c r="GP2922" s="9" t="e">
        <f ca="1">INDIRECT(ADDRESS(ROW(),Controls!#REF!+30))</f>
        <v>#REF!</v>
      </c>
      <c r="GQ2922" s="9" t="e">
        <f ca="1">INDIRECT(ADDRESS(ROW(),Controls!#REF!+45))</f>
        <v>#REF!</v>
      </c>
      <c r="GR2922" s="9" t="e">
        <f ca="1">INDIRECT(ADDRESS(ROW(),Controls!#REF!+60))</f>
        <v>#REF!</v>
      </c>
      <c r="GS2922" s="9" t="e">
        <f ca="1">INDIRECT(ADDRESS(ROW(),Controls!#REF!+75))</f>
        <v>#REF!</v>
      </c>
      <c r="GT2922" s="9" t="e">
        <f ca="1">INDIRECT(ADDRESS(ROW(),Controls!#REF!+90))</f>
        <v>#REF!</v>
      </c>
      <c r="GU2922" s="9" t="e">
        <f ca="1">INDIRECT(ADDRESS(ROW(),Controls!#REF!+105))</f>
        <v>#REF!</v>
      </c>
      <c r="GV2922" s="9" t="e">
        <f ca="1">INDIRECT(ADDRESS(ROW(),Controls!#REF!+120))</f>
        <v>#REF!</v>
      </c>
      <c r="GW2922" s="9" t="e">
        <f ca="1">INDIRECT(ADDRESS(ROW(),Controls!#REF!+15))</f>
        <v>#REF!</v>
      </c>
      <c r="GX2922" s="9" t="e">
        <f ca="1">INDIRECT(ADDRESS(ROW(),Controls!#REF!+135))</f>
        <v>#REF!</v>
      </c>
      <c r="HJ2922" s="9" t="e">
        <f t="shared" ca="1" si="270"/>
        <v>#REF!</v>
      </c>
      <c r="HK2922" s="9" t="e">
        <f t="shared" ca="1" si="271"/>
        <v>#REF!</v>
      </c>
      <c r="HL2922" s="9" t="e">
        <f t="shared" ca="1" si="272"/>
        <v>#REF!</v>
      </c>
      <c r="HM2922" s="9" t="e">
        <f t="shared" ca="1" si="273"/>
        <v>#REF!</v>
      </c>
      <c r="HN2922" s="9" t="e">
        <f ca="1">SQRT($GS2922*(1-$GS2922/Controls!$D$15))</f>
        <v>#REF!</v>
      </c>
      <c r="HO2922" s="9" t="e">
        <f t="shared" ca="1" si="274"/>
        <v>#REF!</v>
      </c>
      <c r="HP2922" s="9" t="e">
        <f t="shared" ca="1" si="275"/>
        <v>#REF!</v>
      </c>
      <c r="HQ2922" s="9" t="e">
        <f ca="1">IF($GV2922=0,NA(),($GX2922*Controls!#REF!))</f>
        <v>#REF!</v>
      </c>
    </row>
    <row r="2923" spans="198:225" x14ac:dyDescent="0.25">
      <c r="GP2923" s="9" t="e">
        <f ca="1">INDIRECT(ADDRESS(ROW(),Controls!#REF!+30))</f>
        <v>#REF!</v>
      </c>
      <c r="GQ2923" s="9" t="e">
        <f ca="1">INDIRECT(ADDRESS(ROW(),Controls!#REF!+45))</f>
        <v>#REF!</v>
      </c>
      <c r="GR2923" s="9" t="e">
        <f ca="1">INDIRECT(ADDRESS(ROW(),Controls!#REF!+60))</f>
        <v>#REF!</v>
      </c>
      <c r="GS2923" s="9" t="e">
        <f ca="1">INDIRECT(ADDRESS(ROW(),Controls!#REF!+75))</f>
        <v>#REF!</v>
      </c>
      <c r="GT2923" s="9" t="e">
        <f ca="1">INDIRECT(ADDRESS(ROW(),Controls!#REF!+90))</f>
        <v>#REF!</v>
      </c>
      <c r="GU2923" s="9" t="e">
        <f ca="1">INDIRECT(ADDRESS(ROW(),Controls!#REF!+105))</f>
        <v>#REF!</v>
      </c>
      <c r="GV2923" s="9" t="e">
        <f ca="1">INDIRECT(ADDRESS(ROW(),Controls!#REF!+120))</f>
        <v>#REF!</v>
      </c>
      <c r="GW2923" s="9" t="e">
        <f ca="1">INDIRECT(ADDRESS(ROW(),Controls!#REF!+15))</f>
        <v>#REF!</v>
      </c>
      <c r="GX2923" s="9" t="e">
        <f ca="1">INDIRECT(ADDRESS(ROW(),Controls!#REF!+135))</f>
        <v>#REF!</v>
      </c>
      <c r="HJ2923" s="9" t="e">
        <f t="shared" ca="1" si="270"/>
        <v>#REF!</v>
      </c>
      <c r="HK2923" s="9" t="e">
        <f t="shared" ca="1" si="271"/>
        <v>#REF!</v>
      </c>
      <c r="HL2923" s="9" t="e">
        <f t="shared" ca="1" si="272"/>
        <v>#REF!</v>
      </c>
      <c r="HM2923" s="9" t="e">
        <f t="shared" ca="1" si="273"/>
        <v>#REF!</v>
      </c>
      <c r="HN2923" s="9" t="e">
        <f ca="1">SQRT($GS2923*(1-$GS2923/Controls!$D$15))</f>
        <v>#REF!</v>
      </c>
      <c r="HO2923" s="9" t="e">
        <f t="shared" ca="1" si="274"/>
        <v>#REF!</v>
      </c>
      <c r="HP2923" s="9" t="e">
        <f t="shared" ca="1" si="275"/>
        <v>#REF!</v>
      </c>
      <c r="HQ2923" s="9" t="e">
        <f ca="1">IF($GV2923=0,NA(),($GX2923*Controls!#REF!))</f>
        <v>#REF!</v>
      </c>
    </row>
    <row r="2924" spans="198:225" x14ac:dyDescent="0.25">
      <c r="GP2924" s="9" t="e">
        <f ca="1">INDIRECT(ADDRESS(ROW(),Controls!#REF!+30))</f>
        <v>#REF!</v>
      </c>
      <c r="GQ2924" s="9" t="e">
        <f ca="1">INDIRECT(ADDRESS(ROW(),Controls!#REF!+45))</f>
        <v>#REF!</v>
      </c>
      <c r="GR2924" s="9" t="e">
        <f ca="1">INDIRECT(ADDRESS(ROW(),Controls!#REF!+60))</f>
        <v>#REF!</v>
      </c>
      <c r="GS2924" s="9" t="e">
        <f ca="1">INDIRECT(ADDRESS(ROW(),Controls!#REF!+75))</f>
        <v>#REF!</v>
      </c>
      <c r="GT2924" s="9" t="e">
        <f ca="1">INDIRECT(ADDRESS(ROW(),Controls!#REF!+90))</f>
        <v>#REF!</v>
      </c>
      <c r="GU2924" s="9" t="e">
        <f ca="1">INDIRECT(ADDRESS(ROW(),Controls!#REF!+105))</f>
        <v>#REF!</v>
      </c>
      <c r="GV2924" s="9" t="e">
        <f ca="1">INDIRECT(ADDRESS(ROW(),Controls!#REF!+120))</f>
        <v>#REF!</v>
      </c>
      <c r="GW2924" s="9" t="e">
        <f ca="1">INDIRECT(ADDRESS(ROW(),Controls!#REF!+15))</f>
        <v>#REF!</v>
      </c>
      <c r="GX2924" s="9" t="e">
        <f ca="1">INDIRECT(ADDRESS(ROW(),Controls!#REF!+135))</f>
        <v>#REF!</v>
      </c>
      <c r="HJ2924" s="9" t="e">
        <f t="shared" ca="1" si="270"/>
        <v>#REF!</v>
      </c>
      <c r="HK2924" s="9" t="e">
        <f t="shared" ca="1" si="271"/>
        <v>#REF!</v>
      </c>
      <c r="HL2924" s="9" t="e">
        <f t="shared" ca="1" si="272"/>
        <v>#REF!</v>
      </c>
      <c r="HM2924" s="9" t="e">
        <f t="shared" ca="1" si="273"/>
        <v>#REF!</v>
      </c>
      <c r="HN2924" s="9" t="e">
        <f ca="1">SQRT($GS2924*(1-$GS2924/Controls!$D$15))</f>
        <v>#REF!</v>
      </c>
      <c r="HO2924" s="9" t="e">
        <f t="shared" ca="1" si="274"/>
        <v>#REF!</v>
      </c>
      <c r="HP2924" s="9" t="e">
        <f t="shared" ca="1" si="275"/>
        <v>#REF!</v>
      </c>
      <c r="HQ2924" s="9" t="e">
        <f ca="1">IF($GV2924=0,NA(),($GX2924*Controls!#REF!))</f>
        <v>#REF!</v>
      </c>
    </row>
    <row r="2925" spans="198:225" x14ac:dyDescent="0.25">
      <c r="GP2925" s="9" t="e">
        <f ca="1">INDIRECT(ADDRESS(ROW(),Controls!#REF!+30))</f>
        <v>#REF!</v>
      </c>
      <c r="GQ2925" s="9" t="e">
        <f ca="1">INDIRECT(ADDRESS(ROW(),Controls!#REF!+45))</f>
        <v>#REF!</v>
      </c>
      <c r="GR2925" s="9" t="e">
        <f ca="1">INDIRECT(ADDRESS(ROW(),Controls!#REF!+60))</f>
        <v>#REF!</v>
      </c>
      <c r="GS2925" s="9" t="e">
        <f ca="1">INDIRECT(ADDRESS(ROW(),Controls!#REF!+75))</f>
        <v>#REF!</v>
      </c>
      <c r="GT2925" s="9" t="e">
        <f ca="1">INDIRECT(ADDRESS(ROW(),Controls!#REF!+90))</f>
        <v>#REF!</v>
      </c>
      <c r="GU2925" s="9" t="e">
        <f ca="1">INDIRECT(ADDRESS(ROW(),Controls!#REF!+105))</f>
        <v>#REF!</v>
      </c>
      <c r="GV2925" s="9" t="e">
        <f ca="1">INDIRECT(ADDRESS(ROW(),Controls!#REF!+120))</f>
        <v>#REF!</v>
      </c>
      <c r="GW2925" s="9" t="e">
        <f ca="1">INDIRECT(ADDRESS(ROW(),Controls!#REF!+15))</f>
        <v>#REF!</v>
      </c>
      <c r="GX2925" s="9" t="e">
        <f ca="1">INDIRECT(ADDRESS(ROW(),Controls!#REF!+135))</f>
        <v>#REF!</v>
      </c>
      <c r="HJ2925" s="9" t="e">
        <f t="shared" ca="1" si="270"/>
        <v>#REF!</v>
      </c>
      <c r="HK2925" s="9" t="e">
        <f t="shared" ca="1" si="271"/>
        <v>#REF!</v>
      </c>
      <c r="HL2925" s="9" t="e">
        <f t="shared" ca="1" si="272"/>
        <v>#REF!</v>
      </c>
      <c r="HM2925" s="9" t="e">
        <f t="shared" ca="1" si="273"/>
        <v>#REF!</v>
      </c>
      <c r="HN2925" s="9" t="e">
        <f ca="1">SQRT($GS2925*(1-$GS2925/Controls!$D$15))</f>
        <v>#REF!</v>
      </c>
      <c r="HO2925" s="9" t="e">
        <f t="shared" ca="1" si="274"/>
        <v>#REF!</v>
      </c>
      <c r="HP2925" s="9" t="e">
        <f t="shared" ca="1" si="275"/>
        <v>#REF!</v>
      </c>
      <c r="HQ2925" s="9" t="e">
        <f ca="1">IF($GV2925=0,NA(),($GX2925*Controls!#REF!))</f>
        <v>#REF!</v>
      </c>
    </row>
    <row r="2926" spans="198:225" x14ac:dyDescent="0.25">
      <c r="GP2926" s="9" t="e">
        <f ca="1">INDIRECT(ADDRESS(ROW(),Controls!#REF!+30))</f>
        <v>#REF!</v>
      </c>
      <c r="GQ2926" s="9" t="e">
        <f ca="1">INDIRECT(ADDRESS(ROW(),Controls!#REF!+45))</f>
        <v>#REF!</v>
      </c>
      <c r="GR2926" s="9" t="e">
        <f ca="1">INDIRECT(ADDRESS(ROW(),Controls!#REF!+60))</f>
        <v>#REF!</v>
      </c>
      <c r="GS2926" s="9" t="e">
        <f ca="1">INDIRECT(ADDRESS(ROW(),Controls!#REF!+75))</f>
        <v>#REF!</v>
      </c>
      <c r="GT2926" s="9" t="e">
        <f ca="1">INDIRECT(ADDRESS(ROW(),Controls!#REF!+90))</f>
        <v>#REF!</v>
      </c>
      <c r="GU2926" s="9" t="e">
        <f ca="1">INDIRECT(ADDRESS(ROW(),Controls!#REF!+105))</f>
        <v>#REF!</v>
      </c>
      <c r="GV2926" s="9" t="e">
        <f ca="1">INDIRECT(ADDRESS(ROW(),Controls!#REF!+120))</f>
        <v>#REF!</v>
      </c>
      <c r="GW2926" s="9" t="e">
        <f ca="1">INDIRECT(ADDRESS(ROW(),Controls!#REF!+15))</f>
        <v>#REF!</v>
      </c>
      <c r="GX2926" s="9" t="e">
        <f ca="1">INDIRECT(ADDRESS(ROW(),Controls!#REF!+135))</f>
        <v>#REF!</v>
      </c>
      <c r="HJ2926" s="9" t="e">
        <f t="shared" ca="1" si="270"/>
        <v>#REF!</v>
      </c>
      <c r="HK2926" s="9" t="e">
        <f t="shared" ca="1" si="271"/>
        <v>#REF!</v>
      </c>
      <c r="HL2926" s="9" t="e">
        <f t="shared" ca="1" si="272"/>
        <v>#REF!</v>
      </c>
      <c r="HM2926" s="9" t="e">
        <f t="shared" ca="1" si="273"/>
        <v>#REF!</v>
      </c>
      <c r="HN2926" s="9" t="e">
        <f ca="1">SQRT($GS2926*(1-$GS2926/Controls!$D$15))</f>
        <v>#REF!</v>
      </c>
      <c r="HO2926" s="9" t="e">
        <f t="shared" ca="1" si="274"/>
        <v>#REF!</v>
      </c>
      <c r="HP2926" s="9" t="e">
        <f t="shared" ca="1" si="275"/>
        <v>#REF!</v>
      </c>
      <c r="HQ2926" s="9" t="e">
        <f ca="1">IF($GV2926=0,NA(),($GX2926*Controls!#REF!))</f>
        <v>#REF!</v>
      </c>
    </row>
    <row r="2927" spans="198:225" x14ac:dyDescent="0.25">
      <c r="GP2927" s="9" t="e">
        <f ca="1">INDIRECT(ADDRESS(ROW(),Controls!#REF!+30))</f>
        <v>#REF!</v>
      </c>
      <c r="GQ2927" s="9" t="e">
        <f ca="1">INDIRECT(ADDRESS(ROW(),Controls!#REF!+45))</f>
        <v>#REF!</v>
      </c>
      <c r="GR2927" s="9" t="e">
        <f ca="1">INDIRECT(ADDRESS(ROW(),Controls!#REF!+60))</f>
        <v>#REF!</v>
      </c>
      <c r="GS2927" s="9" t="e">
        <f ca="1">INDIRECT(ADDRESS(ROW(),Controls!#REF!+75))</f>
        <v>#REF!</v>
      </c>
      <c r="GT2927" s="9" t="e">
        <f ca="1">INDIRECT(ADDRESS(ROW(),Controls!#REF!+90))</f>
        <v>#REF!</v>
      </c>
      <c r="GU2927" s="9" t="e">
        <f ca="1">INDIRECT(ADDRESS(ROW(),Controls!#REF!+105))</f>
        <v>#REF!</v>
      </c>
      <c r="GV2927" s="9" t="e">
        <f ca="1">INDIRECT(ADDRESS(ROW(),Controls!#REF!+120))</f>
        <v>#REF!</v>
      </c>
      <c r="GW2927" s="9" t="e">
        <f ca="1">INDIRECT(ADDRESS(ROW(),Controls!#REF!+15))</f>
        <v>#REF!</v>
      </c>
      <c r="GX2927" s="9" t="e">
        <f ca="1">INDIRECT(ADDRESS(ROW(),Controls!#REF!+135))</f>
        <v>#REF!</v>
      </c>
      <c r="HJ2927" s="9" t="e">
        <f t="shared" ca="1" si="270"/>
        <v>#REF!</v>
      </c>
      <c r="HK2927" s="9" t="e">
        <f t="shared" ca="1" si="271"/>
        <v>#REF!</v>
      </c>
      <c r="HL2927" s="9" t="e">
        <f t="shared" ca="1" si="272"/>
        <v>#REF!</v>
      </c>
      <c r="HM2927" s="9" t="e">
        <f t="shared" ca="1" si="273"/>
        <v>#REF!</v>
      </c>
      <c r="HN2927" s="9" t="e">
        <f ca="1">SQRT($GS2927*(1-$GS2927/Controls!$D$15))</f>
        <v>#REF!</v>
      </c>
      <c r="HO2927" s="9" t="e">
        <f t="shared" ca="1" si="274"/>
        <v>#REF!</v>
      </c>
      <c r="HP2927" s="9" t="e">
        <f t="shared" ca="1" si="275"/>
        <v>#REF!</v>
      </c>
      <c r="HQ2927" s="9" t="e">
        <f ca="1">IF($GV2927=0,NA(),($GX2927*Controls!#REF!))</f>
        <v>#REF!</v>
      </c>
    </row>
    <row r="2928" spans="198:225" x14ac:dyDescent="0.25">
      <c r="GP2928" s="9" t="e">
        <f ca="1">INDIRECT(ADDRESS(ROW(),Controls!#REF!+30))</f>
        <v>#REF!</v>
      </c>
      <c r="GQ2928" s="9" t="e">
        <f ca="1">INDIRECT(ADDRESS(ROW(),Controls!#REF!+45))</f>
        <v>#REF!</v>
      </c>
      <c r="GR2928" s="9" t="e">
        <f ca="1">INDIRECT(ADDRESS(ROW(),Controls!#REF!+60))</f>
        <v>#REF!</v>
      </c>
      <c r="GS2928" s="9" t="e">
        <f ca="1">INDIRECT(ADDRESS(ROW(),Controls!#REF!+75))</f>
        <v>#REF!</v>
      </c>
      <c r="GT2928" s="9" t="e">
        <f ca="1">INDIRECT(ADDRESS(ROW(),Controls!#REF!+90))</f>
        <v>#REF!</v>
      </c>
      <c r="GU2928" s="9" t="e">
        <f ca="1">INDIRECT(ADDRESS(ROW(),Controls!#REF!+105))</f>
        <v>#REF!</v>
      </c>
      <c r="GV2928" s="9" t="e">
        <f ca="1">INDIRECT(ADDRESS(ROW(),Controls!#REF!+120))</f>
        <v>#REF!</v>
      </c>
      <c r="GW2928" s="9" t="e">
        <f ca="1">INDIRECT(ADDRESS(ROW(),Controls!#REF!+15))</f>
        <v>#REF!</v>
      </c>
      <c r="GX2928" s="9" t="e">
        <f ca="1">INDIRECT(ADDRESS(ROW(),Controls!#REF!+135))</f>
        <v>#REF!</v>
      </c>
      <c r="HJ2928" s="9" t="e">
        <f t="shared" ca="1" si="270"/>
        <v>#REF!</v>
      </c>
      <c r="HK2928" s="9" t="e">
        <f t="shared" ca="1" si="271"/>
        <v>#REF!</v>
      </c>
      <c r="HL2928" s="9" t="e">
        <f t="shared" ca="1" si="272"/>
        <v>#REF!</v>
      </c>
      <c r="HM2928" s="9" t="e">
        <f t="shared" ca="1" si="273"/>
        <v>#REF!</v>
      </c>
      <c r="HN2928" s="9" t="e">
        <f ca="1">SQRT($GS2928*(1-$GS2928/Controls!$D$15))</f>
        <v>#REF!</v>
      </c>
      <c r="HO2928" s="9" t="e">
        <f t="shared" ca="1" si="274"/>
        <v>#REF!</v>
      </c>
      <c r="HP2928" s="9" t="e">
        <f t="shared" ca="1" si="275"/>
        <v>#REF!</v>
      </c>
      <c r="HQ2928" s="9" t="e">
        <f ca="1">IF($GV2928=0,NA(),($GX2928*Controls!#REF!))</f>
        <v>#REF!</v>
      </c>
    </row>
    <row r="2929" spans="198:225" x14ac:dyDescent="0.25">
      <c r="GP2929" s="9" t="e">
        <f ca="1">INDIRECT(ADDRESS(ROW(),Controls!#REF!+30))</f>
        <v>#REF!</v>
      </c>
      <c r="GQ2929" s="9" t="e">
        <f ca="1">INDIRECT(ADDRESS(ROW(),Controls!#REF!+45))</f>
        <v>#REF!</v>
      </c>
      <c r="GR2929" s="9" t="e">
        <f ca="1">INDIRECT(ADDRESS(ROW(),Controls!#REF!+60))</f>
        <v>#REF!</v>
      </c>
      <c r="GS2929" s="9" t="e">
        <f ca="1">INDIRECT(ADDRESS(ROW(),Controls!#REF!+75))</f>
        <v>#REF!</v>
      </c>
      <c r="GT2929" s="9" t="e">
        <f ca="1">INDIRECT(ADDRESS(ROW(),Controls!#REF!+90))</f>
        <v>#REF!</v>
      </c>
      <c r="GU2929" s="9" t="e">
        <f ca="1">INDIRECT(ADDRESS(ROW(),Controls!#REF!+105))</f>
        <v>#REF!</v>
      </c>
      <c r="GV2929" s="9" t="e">
        <f ca="1">INDIRECT(ADDRESS(ROW(),Controls!#REF!+120))</f>
        <v>#REF!</v>
      </c>
      <c r="GW2929" s="9" t="e">
        <f ca="1">INDIRECT(ADDRESS(ROW(),Controls!#REF!+15))</f>
        <v>#REF!</v>
      </c>
      <c r="GX2929" s="9" t="e">
        <f ca="1">INDIRECT(ADDRESS(ROW(),Controls!#REF!+135))</f>
        <v>#REF!</v>
      </c>
      <c r="HJ2929" s="9" t="e">
        <f t="shared" ca="1" si="270"/>
        <v>#REF!</v>
      </c>
      <c r="HK2929" s="9" t="e">
        <f t="shared" ca="1" si="271"/>
        <v>#REF!</v>
      </c>
      <c r="HL2929" s="9" t="e">
        <f t="shared" ca="1" si="272"/>
        <v>#REF!</v>
      </c>
      <c r="HM2929" s="9" t="e">
        <f t="shared" ca="1" si="273"/>
        <v>#REF!</v>
      </c>
      <c r="HN2929" s="9" t="e">
        <f ca="1">SQRT($GS2929*(1-$GS2929/Controls!$D$15))</f>
        <v>#REF!</v>
      </c>
      <c r="HO2929" s="9" t="e">
        <f t="shared" ca="1" si="274"/>
        <v>#REF!</v>
      </c>
      <c r="HP2929" s="9" t="e">
        <f t="shared" ca="1" si="275"/>
        <v>#REF!</v>
      </c>
      <c r="HQ2929" s="9" t="e">
        <f ca="1">IF($GV2929=0,NA(),($GX2929*Controls!#REF!))</f>
        <v>#REF!</v>
      </c>
    </row>
    <row r="2930" spans="198:225" x14ac:dyDescent="0.25">
      <c r="GP2930" s="9" t="e">
        <f ca="1">INDIRECT(ADDRESS(ROW(),Controls!#REF!+30))</f>
        <v>#REF!</v>
      </c>
      <c r="GQ2930" s="9" t="e">
        <f ca="1">INDIRECT(ADDRESS(ROW(),Controls!#REF!+45))</f>
        <v>#REF!</v>
      </c>
      <c r="GR2930" s="9" t="e">
        <f ca="1">INDIRECT(ADDRESS(ROW(),Controls!#REF!+60))</f>
        <v>#REF!</v>
      </c>
      <c r="GS2930" s="9" t="e">
        <f ca="1">INDIRECT(ADDRESS(ROW(),Controls!#REF!+75))</f>
        <v>#REF!</v>
      </c>
      <c r="GT2930" s="9" t="e">
        <f ca="1">INDIRECT(ADDRESS(ROW(),Controls!#REF!+90))</f>
        <v>#REF!</v>
      </c>
      <c r="GU2930" s="9" t="e">
        <f ca="1">INDIRECT(ADDRESS(ROW(),Controls!#REF!+105))</f>
        <v>#REF!</v>
      </c>
      <c r="GV2930" s="9" t="e">
        <f ca="1">INDIRECT(ADDRESS(ROW(),Controls!#REF!+120))</f>
        <v>#REF!</v>
      </c>
      <c r="GW2930" s="9" t="e">
        <f ca="1">INDIRECT(ADDRESS(ROW(),Controls!#REF!+15))</f>
        <v>#REF!</v>
      </c>
      <c r="GX2930" s="9" t="e">
        <f ca="1">INDIRECT(ADDRESS(ROW(),Controls!#REF!+135))</f>
        <v>#REF!</v>
      </c>
      <c r="HJ2930" s="9" t="e">
        <f t="shared" ca="1" si="270"/>
        <v>#REF!</v>
      </c>
      <c r="HK2930" s="9" t="e">
        <f t="shared" ca="1" si="271"/>
        <v>#REF!</v>
      </c>
      <c r="HL2930" s="9" t="e">
        <f t="shared" ca="1" si="272"/>
        <v>#REF!</v>
      </c>
      <c r="HM2930" s="9" t="e">
        <f t="shared" ca="1" si="273"/>
        <v>#REF!</v>
      </c>
      <c r="HN2930" s="9" t="e">
        <f ca="1">SQRT($GS2930*(1-$GS2930/Controls!$D$15))</f>
        <v>#REF!</v>
      </c>
      <c r="HO2930" s="9" t="e">
        <f t="shared" ca="1" si="274"/>
        <v>#REF!</v>
      </c>
      <c r="HP2930" s="9" t="e">
        <f t="shared" ca="1" si="275"/>
        <v>#REF!</v>
      </c>
      <c r="HQ2930" s="9" t="e">
        <f ca="1">IF($GV2930=0,NA(),($GX2930*Controls!#REF!))</f>
        <v>#REF!</v>
      </c>
    </row>
    <row r="2931" spans="198:225" x14ac:dyDescent="0.25">
      <c r="GP2931" s="9" t="e">
        <f ca="1">INDIRECT(ADDRESS(ROW(),Controls!#REF!+30))</f>
        <v>#REF!</v>
      </c>
      <c r="GQ2931" s="9" t="e">
        <f ca="1">INDIRECT(ADDRESS(ROW(),Controls!#REF!+45))</f>
        <v>#REF!</v>
      </c>
      <c r="GR2931" s="9" t="e">
        <f ca="1">INDIRECT(ADDRESS(ROW(),Controls!#REF!+60))</f>
        <v>#REF!</v>
      </c>
      <c r="GS2931" s="9" t="e">
        <f ca="1">INDIRECT(ADDRESS(ROW(),Controls!#REF!+75))</f>
        <v>#REF!</v>
      </c>
      <c r="GT2931" s="9" t="e">
        <f ca="1">INDIRECT(ADDRESS(ROW(),Controls!#REF!+90))</f>
        <v>#REF!</v>
      </c>
      <c r="GU2931" s="9" t="e">
        <f ca="1">INDIRECT(ADDRESS(ROW(),Controls!#REF!+105))</f>
        <v>#REF!</v>
      </c>
      <c r="GV2931" s="9" t="e">
        <f ca="1">INDIRECT(ADDRESS(ROW(),Controls!#REF!+120))</f>
        <v>#REF!</v>
      </c>
      <c r="GW2931" s="9" t="e">
        <f ca="1">INDIRECT(ADDRESS(ROW(),Controls!#REF!+15))</f>
        <v>#REF!</v>
      </c>
      <c r="GX2931" s="9" t="e">
        <f ca="1">INDIRECT(ADDRESS(ROW(),Controls!#REF!+135))</f>
        <v>#REF!</v>
      </c>
      <c r="HJ2931" s="9" t="e">
        <f t="shared" ca="1" si="270"/>
        <v>#REF!</v>
      </c>
      <c r="HK2931" s="9" t="e">
        <f t="shared" ca="1" si="271"/>
        <v>#REF!</v>
      </c>
      <c r="HL2931" s="9" t="e">
        <f t="shared" ca="1" si="272"/>
        <v>#REF!</v>
      </c>
      <c r="HM2931" s="9" t="e">
        <f t="shared" ca="1" si="273"/>
        <v>#REF!</v>
      </c>
      <c r="HN2931" s="9" t="e">
        <f ca="1">SQRT($GS2931*(1-$GS2931/Controls!$D$15))</f>
        <v>#REF!</v>
      </c>
      <c r="HO2931" s="9" t="e">
        <f t="shared" ca="1" si="274"/>
        <v>#REF!</v>
      </c>
      <c r="HP2931" s="9" t="e">
        <f t="shared" ca="1" si="275"/>
        <v>#REF!</v>
      </c>
      <c r="HQ2931" s="9" t="e">
        <f ca="1">IF($GV2931=0,NA(),($GX2931*Controls!#REF!))</f>
        <v>#REF!</v>
      </c>
    </row>
    <row r="2932" spans="198:225" x14ac:dyDescent="0.25">
      <c r="GP2932" s="9" t="e">
        <f ca="1">INDIRECT(ADDRESS(ROW(),Controls!#REF!+30))</f>
        <v>#REF!</v>
      </c>
      <c r="GQ2932" s="9" t="e">
        <f ca="1">INDIRECT(ADDRESS(ROW(),Controls!#REF!+45))</f>
        <v>#REF!</v>
      </c>
      <c r="GR2932" s="9" t="e">
        <f ca="1">INDIRECT(ADDRESS(ROW(),Controls!#REF!+60))</f>
        <v>#REF!</v>
      </c>
      <c r="GS2932" s="9" t="e">
        <f ca="1">INDIRECT(ADDRESS(ROW(),Controls!#REF!+75))</f>
        <v>#REF!</v>
      </c>
      <c r="GT2932" s="9" t="e">
        <f ca="1">INDIRECT(ADDRESS(ROW(),Controls!#REF!+90))</f>
        <v>#REF!</v>
      </c>
      <c r="GU2932" s="9" t="e">
        <f ca="1">INDIRECT(ADDRESS(ROW(),Controls!#REF!+105))</f>
        <v>#REF!</v>
      </c>
      <c r="GV2932" s="9" t="e">
        <f ca="1">INDIRECT(ADDRESS(ROW(),Controls!#REF!+120))</f>
        <v>#REF!</v>
      </c>
      <c r="GW2932" s="9" t="e">
        <f ca="1">INDIRECT(ADDRESS(ROW(),Controls!#REF!+15))</f>
        <v>#REF!</v>
      </c>
      <c r="GX2932" s="9" t="e">
        <f ca="1">INDIRECT(ADDRESS(ROW(),Controls!#REF!+135))</f>
        <v>#REF!</v>
      </c>
      <c r="HJ2932" s="9" t="e">
        <f t="shared" ca="1" si="270"/>
        <v>#REF!</v>
      </c>
      <c r="HK2932" s="9" t="e">
        <f t="shared" ca="1" si="271"/>
        <v>#REF!</v>
      </c>
      <c r="HL2932" s="9" t="e">
        <f t="shared" ca="1" si="272"/>
        <v>#REF!</v>
      </c>
      <c r="HM2932" s="9" t="e">
        <f t="shared" ca="1" si="273"/>
        <v>#REF!</v>
      </c>
      <c r="HN2932" s="9" t="e">
        <f ca="1">SQRT($GS2932*(1-$GS2932/Controls!$D$15))</f>
        <v>#REF!</v>
      </c>
      <c r="HO2932" s="9" t="e">
        <f t="shared" ca="1" si="274"/>
        <v>#REF!</v>
      </c>
      <c r="HP2932" s="9" t="e">
        <f t="shared" ca="1" si="275"/>
        <v>#REF!</v>
      </c>
      <c r="HQ2932" s="9" t="e">
        <f ca="1">IF($GV2932=0,NA(),($GX2932*Controls!#REF!))</f>
        <v>#REF!</v>
      </c>
    </row>
    <row r="2933" spans="198:225" x14ac:dyDescent="0.25">
      <c r="GP2933" s="9" t="e">
        <f ca="1">INDIRECT(ADDRESS(ROW(),Controls!#REF!+30))</f>
        <v>#REF!</v>
      </c>
      <c r="GQ2933" s="9" t="e">
        <f ca="1">INDIRECT(ADDRESS(ROW(),Controls!#REF!+45))</f>
        <v>#REF!</v>
      </c>
      <c r="GR2933" s="9" t="e">
        <f ca="1">INDIRECT(ADDRESS(ROW(),Controls!#REF!+60))</f>
        <v>#REF!</v>
      </c>
      <c r="GS2933" s="9" t="e">
        <f ca="1">INDIRECT(ADDRESS(ROW(),Controls!#REF!+75))</f>
        <v>#REF!</v>
      </c>
      <c r="GT2933" s="9" t="e">
        <f ca="1">INDIRECT(ADDRESS(ROW(),Controls!#REF!+90))</f>
        <v>#REF!</v>
      </c>
      <c r="GU2933" s="9" t="e">
        <f ca="1">INDIRECT(ADDRESS(ROW(),Controls!#REF!+105))</f>
        <v>#REF!</v>
      </c>
      <c r="GV2933" s="9" t="e">
        <f ca="1">INDIRECT(ADDRESS(ROW(),Controls!#REF!+120))</f>
        <v>#REF!</v>
      </c>
      <c r="GW2933" s="9" t="e">
        <f ca="1">INDIRECT(ADDRESS(ROW(),Controls!#REF!+15))</f>
        <v>#REF!</v>
      </c>
      <c r="GX2933" s="9" t="e">
        <f ca="1">INDIRECT(ADDRESS(ROW(),Controls!#REF!+135))</f>
        <v>#REF!</v>
      </c>
      <c r="HJ2933" s="9" t="e">
        <f t="shared" ca="1" si="270"/>
        <v>#REF!</v>
      </c>
      <c r="HK2933" s="9" t="e">
        <f t="shared" ca="1" si="271"/>
        <v>#REF!</v>
      </c>
      <c r="HL2933" s="9" t="e">
        <f t="shared" ca="1" si="272"/>
        <v>#REF!</v>
      </c>
      <c r="HM2933" s="9" t="e">
        <f t="shared" ca="1" si="273"/>
        <v>#REF!</v>
      </c>
      <c r="HN2933" s="9" t="e">
        <f ca="1">SQRT($GS2933*(1-$GS2933/Controls!$D$15))</f>
        <v>#REF!</v>
      </c>
      <c r="HO2933" s="9" t="e">
        <f t="shared" ca="1" si="274"/>
        <v>#REF!</v>
      </c>
      <c r="HP2933" s="9" t="e">
        <f t="shared" ca="1" si="275"/>
        <v>#REF!</v>
      </c>
      <c r="HQ2933" s="9" t="e">
        <f ca="1">IF($GV2933=0,NA(),($GX2933*Controls!#REF!))</f>
        <v>#REF!</v>
      </c>
    </row>
    <row r="2934" spans="198:225" x14ac:dyDescent="0.25">
      <c r="GP2934" s="9" t="e">
        <f ca="1">INDIRECT(ADDRESS(ROW(),Controls!#REF!+30))</f>
        <v>#REF!</v>
      </c>
      <c r="GQ2934" s="9" t="e">
        <f ca="1">INDIRECT(ADDRESS(ROW(),Controls!#REF!+45))</f>
        <v>#REF!</v>
      </c>
      <c r="GR2934" s="9" t="e">
        <f ca="1">INDIRECT(ADDRESS(ROW(),Controls!#REF!+60))</f>
        <v>#REF!</v>
      </c>
      <c r="GS2934" s="9" t="e">
        <f ca="1">INDIRECT(ADDRESS(ROW(),Controls!#REF!+75))</f>
        <v>#REF!</v>
      </c>
      <c r="GT2934" s="9" t="e">
        <f ca="1">INDIRECT(ADDRESS(ROW(),Controls!#REF!+90))</f>
        <v>#REF!</v>
      </c>
      <c r="GU2934" s="9" t="e">
        <f ca="1">INDIRECT(ADDRESS(ROW(),Controls!#REF!+105))</f>
        <v>#REF!</v>
      </c>
      <c r="GV2934" s="9" t="e">
        <f ca="1">INDIRECT(ADDRESS(ROW(),Controls!#REF!+120))</f>
        <v>#REF!</v>
      </c>
      <c r="GW2934" s="9" t="e">
        <f ca="1">INDIRECT(ADDRESS(ROW(),Controls!#REF!+15))</f>
        <v>#REF!</v>
      </c>
      <c r="GX2934" s="9" t="e">
        <f ca="1">INDIRECT(ADDRESS(ROW(),Controls!#REF!+135))</f>
        <v>#REF!</v>
      </c>
      <c r="HJ2934" s="9" t="e">
        <f t="shared" ca="1" si="270"/>
        <v>#REF!</v>
      </c>
      <c r="HK2934" s="9" t="e">
        <f t="shared" ca="1" si="271"/>
        <v>#REF!</v>
      </c>
      <c r="HL2934" s="9" t="e">
        <f t="shared" ca="1" si="272"/>
        <v>#REF!</v>
      </c>
      <c r="HM2934" s="9" t="e">
        <f t="shared" ca="1" si="273"/>
        <v>#REF!</v>
      </c>
      <c r="HN2934" s="9" t="e">
        <f ca="1">SQRT($GS2934*(1-$GS2934/Controls!$D$15))</f>
        <v>#REF!</v>
      </c>
      <c r="HO2934" s="9" t="e">
        <f t="shared" ca="1" si="274"/>
        <v>#REF!</v>
      </c>
      <c r="HP2934" s="9" t="e">
        <f t="shared" ca="1" si="275"/>
        <v>#REF!</v>
      </c>
      <c r="HQ2934" s="9" t="e">
        <f ca="1">IF($GV2934=0,NA(),($GX2934*Controls!#REF!))</f>
        <v>#REF!</v>
      </c>
    </row>
    <row r="2935" spans="198:225" x14ac:dyDescent="0.25">
      <c r="GP2935" s="9" t="e">
        <f ca="1">INDIRECT(ADDRESS(ROW(),Controls!#REF!+30))</f>
        <v>#REF!</v>
      </c>
      <c r="GQ2935" s="9" t="e">
        <f ca="1">INDIRECT(ADDRESS(ROW(),Controls!#REF!+45))</f>
        <v>#REF!</v>
      </c>
      <c r="GR2935" s="9" t="e">
        <f ca="1">INDIRECT(ADDRESS(ROW(),Controls!#REF!+60))</f>
        <v>#REF!</v>
      </c>
      <c r="GS2935" s="9" t="e">
        <f ca="1">INDIRECT(ADDRESS(ROW(),Controls!#REF!+75))</f>
        <v>#REF!</v>
      </c>
      <c r="GT2935" s="9" t="e">
        <f ca="1">INDIRECT(ADDRESS(ROW(),Controls!#REF!+90))</f>
        <v>#REF!</v>
      </c>
      <c r="GU2935" s="9" t="e">
        <f ca="1">INDIRECT(ADDRESS(ROW(),Controls!#REF!+105))</f>
        <v>#REF!</v>
      </c>
      <c r="GV2935" s="9" t="e">
        <f ca="1">INDIRECT(ADDRESS(ROW(),Controls!#REF!+120))</f>
        <v>#REF!</v>
      </c>
      <c r="GW2935" s="9" t="e">
        <f ca="1">INDIRECT(ADDRESS(ROW(),Controls!#REF!+15))</f>
        <v>#REF!</v>
      </c>
      <c r="GX2935" s="9" t="e">
        <f ca="1">INDIRECT(ADDRESS(ROW(),Controls!#REF!+135))</f>
        <v>#REF!</v>
      </c>
      <c r="HJ2935" s="9" t="e">
        <f t="shared" ca="1" si="270"/>
        <v>#REF!</v>
      </c>
      <c r="HK2935" s="9" t="e">
        <f t="shared" ca="1" si="271"/>
        <v>#REF!</v>
      </c>
      <c r="HL2935" s="9" t="e">
        <f t="shared" ca="1" si="272"/>
        <v>#REF!</v>
      </c>
      <c r="HM2935" s="9" t="e">
        <f t="shared" ca="1" si="273"/>
        <v>#REF!</v>
      </c>
      <c r="HN2935" s="9" t="e">
        <f ca="1">SQRT($GS2935*(1-$GS2935/Controls!$D$15))</f>
        <v>#REF!</v>
      </c>
      <c r="HO2935" s="9" t="e">
        <f t="shared" ca="1" si="274"/>
        <v>#REF!</v>
      </c>
      <c r="HP2935" s="9" t="e">
        <f t="shared" ca="1" si="275"/>
        <v>#REF!</v>
      </c>
      <c r="HQ2935" s="9" t="e">
        <f ca="1">IF($GV2935=0,NA(),($GX2935*Controls!#REF!))</f>
        <v>#REF!</v>
      </c>
    </row>
    <row r="2936" spans="198:225" x14ac:dyDescent="0.25">
      <c r="GP2936" s="9" t="e">
        <f ca="1">INDIRECT(ADDRESS(ROW(),Controls!#REF!+30))</f>
        <v>#REF!</v>
      </c>
      <c r="GQ2936" s="9" t="e">
        <f ca="1">INDIRECT(ADDRESS(ROW(),Controls!#REF!+45))</f>
        <v>#REF!</v>
      </c>
      <c r="GR2936" s="9" t="e">
        <f ca="1">INDIRECT(ADDRESS(ROW(),Controls!#REF!+60))</f>
        <v>#REF!</v>
      </c>
      <c r="GS2936" s="9" t="e">
        <f ca="1">INDIRECT(ADDRESS(ROW(),Controls!#REF!+75))</f>
        <v>#REF!</v>
      </c>
      <c r="GT2936" s="9" t="e">
        <f ca="1">INDIRECT(ADDRESS(ROW(),Controls!#REF!+90))</f>
        <v>#REF!</v>
      </c>
      <c r="GU2936" s="9" t="e">
        <f ca="1">INDIRECT(ADDRESS(ROW(),Controls!#REF!+105))</f>
        <v>#REF!</v>
      </c>
      <c r="GV2936" s="9" t="e">
        <f ca="1">INDIRECT(ADDRESS(ROW(),Controls!#REF!+120))</f>
        <v>#REF!</v>
      </c>
      <c r="GW2936" s="9" t="e">
        <f ca="1">INDIRECT(ADDRESS(ROW(),Controls!#REF!+15))</f>
        <v>#REF!</v>
      </c>
      <c r="GX2936" s="9" t="e">
        <f ca="1">INDIRECT(ADDRESS(ROW(),Controls!#REF!+135))</f>
        <v>#REF!</v>
      </c>
      <c r="HJ2936" s="9" t="e">
        <f t="shared" ca="1" si="270"/>
        <v>#REF!</v>
      </c>
      <c r="HK2936" s="9" t="e">
        <f t="shared" ca="1" si="271"/>
        <v>#REF!</v>
      </c>
      <c r="HL2936" s="9" t="e">
        <f t="shared" ca="1" si="272"/>
        <v>#REF!</v>
      </c>
      <c r="HM2936" s="9" t="e">
        <f t="shared" ca="1" si="273"/>
        <v>#REF!</v>
      </c>
      <c r="HN2936" s="9" t="e">
        <f ca="1">SQRT($GS2936*(1-$GS2936/Controls!$D$15))</f>
        <v>#REF!</v>
      </c>
      <c r="HO2936" s="9" t="e">
        <f t="shared" ca="1" si="274"/>
        <v>#REF!</v>
      </c>
      <c r="HP2936" s="9" t="e">
        <f t="shared" ca="1" si="275"/>
        <v>#REF!</v>
      </c>
      <c r="HQ2936" s="9" t="e">
        <f ca="1">IF($GV2936=0,NA(),($GX2936*Controls!#REF!))</f>
        <v>#REF!</v>
      </c>
    </row>
    <row r="2937" spans="198:225" x14ac:dyDescent="0.25">
      <c r="GP2937" s="9" t="e">
        <f ca="1">INDIRECT(ADDRESS(ROW(),Controls!#REF!+30))</f>
        <v>#REF!</v>
      </c>
      <c r="GQ2937" s="9" t="e">
        <f ca="1">INDIRECT(ADDRESS(ROW(),Controls!#REF!+45))</f>
        <v>#REF!</v>
      </c>
      <c r="GR2937" s="9" t="e">
        <f ca="1">INDIRECT(ADDRESS(ROW(),Controls!#REF!+60))</f>
        <v>#REF!</v>
      </c>
      <c r="GS2937" s="9" t="e">
        <f ca="1">INDIRECT(ADDRESS(ROW(),Controls!#REF!+75))</f>
        <v>#REF!</v>
      </c>
      <c r="GT2937" s="9" t="e">
        <f ca="1">INDIRECT(ADDRESS(ROW(),Controls!#REF!+90))</f>
        <v>#REF!</v>
      </c>
      <c r="GU2937" s="9" t="e">
        <f ca="1">INDIRECT(ADDRESS(ROW(),Controls!#REF!+105))</f>
        <v>#REF!</v>
      </c>
      <c r="GV2937" s="9" t="e">
        <f ca="1">INDIRECT(ADDRESS(ROW(),Controls!#REF!+120))</f>
        <v>#REF!</v>
      </c>
      <c r="GW2937" s="9" t="e">
        <f ca="1">INDIRECT(ADDRESS(ROW(),Controls!#REF!+15))</f>
        <v>#REF!</v>
      </c>
      <c r="GX2937" s="9" t="e">
        <f ca="1">INDIRECT(ADDRESS(ROW(),Controls!#REF!+135))</f>
        <v>#REF!</v>
      </c>
      <c r="HJ2937" s="9" t="e">
        <f t="shared" ca="1" si="270"/>
        <v>#REF!</v>
      </c>
      <c r="HK2937" s="9" t="e">
        <f t="shared" ca="1" si="271"/>
        <v>#REF!</v>
      </c>
      <c r="HL2937" s="9" t="e">
        <f t="shared" ca="1" si="272"/>
        <v>#REF!</v>
      </c>
      <c r="HM2937" s="9" t="e">
        <f t="shared" ca="1" si="273"/>
        <v>#REF!</v>
      </c>
      <c r="HN2937" s="9" t="e">
        <f ca="1">SQRT($GS2937*(1-$GS2937/Controls!$D$15))</f>
        <v>#REF!</v>
      </c>
      <c r="HO2937" s="9" t="e">
        <f t="shared" ca="1" si="274"/>
        <v>#REF!</v>
      </c>
      <c r="HP2937" s="9" t="e">
        <f t="shared" ca="1" si="275"/>
        <v>#REF!</v>
      </c>
      <c r="HQ2937" s="9" t="e">
        <f ca="1">IF($GV2937=0,NA(),($GX2937*Controls!#REF!))</f>
        <v>#REF!</v>
      </c>
    </row>
    <row r="2938" spans="198:225" x14ac:dyDescent="0.25">
      <c r="GP2938" s="9" t="e">
        <f ca="1">INDIRECT(ADDRESS(ROW(),Controls!#REF!+30))</f>
        <v>#REF!</v>
      </c>
      <c r="GQ2938" s="9" t="e">
        <f ca="1">INDIRECT(ADDRESS(ROW(),Controls!#REF!+45))</f>
        <v>#REF!</v>
      </c>
      <c r="GR2938" s="9" t="e">
        <f ca="1">INDIRECT(ADDRESS(ROW(),Controls!#REF!+60))</f>
        <v>#REF!</v>
      </c>
      <c r="GS2938" s="9" t="e">
        <f ca="1">INDIRECT(ADDRESS(ROW(),Controls!#REF!+75))</f>
        <v>#REF!</v>
      </c>
      <c r="GT2938" s="9" t="e">
        <f ca="1">INDIRECT(ADDRESS(ROW(),Controls!#REF!+90))</f>
        <v>#REF!</v>
      </c>
      <c r="GU2938" s="9" t="e">
        <f ca="1">INDIRECT(ADDRESS(ROW(),Controls!#REF!+105))</f>
        <v>#REF!</v>
      </c>
      <c r="GV2938" s="9" t="e">
        <f ca="1">INDIRECT(ADDRESS(ROW(),Controls!#REF!+120))</f>
        <v>#REF!</v>
      </c>
      <c r="GW2938" s="9" t="e">
        <f ca="1">INDIRECT(ADDRESS(ROW(),Controls!#REF!+15))</f>
        <v>#REF!</v>
      </c>
      <c r="GX2938" s="9" t="e">
        <f ca="1">INDIRECT(ADDRESS(ROW(),Controls!#REF!+135))</f>
        <v>#REF!</v>
      </c>
      <c r="HJ2938" s="9" t="e">
        <f t="shared" ca="1" si="270"/>
        <v>#REF!</v>
      </c>
      <c r="HK2938" s="9" t="e">
        <f t="shared" ca="1" si="271"/>
        <v>#REF!</v>
      </c>
      <c r="HL2938" s="9" t="e">
        <f t="shared" ca="1" si="272"/>
        <v>#REF!</v>
      </c>
      <c r="HM2938" s="9" t="e">
        <f t="shared" ca="1" si="273"/>
        <v>#REF!</v>
      </c>
      <c r="HN2938" s="9" t="e">
        <f ca="1">SQRT($GS2938*(1-$GS2938/Controls!$D$15))</f>
        <v>#REF!</v>
      </c>
      <c r="HO2938" s="9" t="e">
        <f t="shared" ca="1" si="274"/>
        <v>#REF!</v>
      </c>
      <c r="HP2938" s="9" t="e">
        <f t="shared" ca="1" si="275"/>
        <v>#REF!</v>
      </c>
      <c r="HQ2938" s="9" t="e">
        <f ca="1">IF($GV2938=0,NA(),($GX2938*Controls!#REF!))</f>
        <v>#REF!</v>
      </c>
    </row>
    <row r="2939" spans="198:225" x14ac:dyDescent="0.25">
      <c r="GP2939" s="9" t="e">
        <f ca="1">INDIRECT(ADDRESS(ROW(),Controls!#REF!+30))</f>
        <v>#REF!</v>
      </c>
      <c r="GQ2939" s="9" t="e">
        <f ca="1">INDIRECT(ADDRESS(ROW(),Controls!#REF!+45))</f>
        <v>#REF!</v>
      </c>
      <c r="GR2939" s="9" t="e">
        <f ca="1">INDIRECT(ADDRESS(ROW(),Controls!#REF!+60))</f>
        <v>#REF!</v>
      </c>
      <c r="GS2939" s="9" t="e">
        <f ca="1">INDIRECT(ADDRESS(ROW(),Controls!#REF!+75))</f>
        <v>#REF!</v>
      </c>
      <c r="GT2939" s="9" t="e">
        <f ca="1">INDIRECT(ADDRESS(ROW(),Controls!#REF!+90))</f>
        <v>#REF!</v>
      </c>
      <c r="GU2939" s="9" t="e">
        <f ca="1">INDIRECT(ADDRESS(ROW(),Controls!#REF!+105))</f>
        <v>#REF!</v>
      </c>
      <c r="GV2939" s="9" t="e">
        <f ca="1">INDIRECT(ADDRESS(ROW(),Controls!#REF!+120))</f>
        <v>#REF!</v>
      </c>
      <c r="GW2939" s="9" t="e">
        <f ca="1">INDIRECT(ADDRESS(ROW(),Controls!#REF!+15))</f>
        <v>#REF!</v>
      </c>
      <c r="GX2939" s="9" t="e">
        <f ca="1">INDIRECT(ADDRESS(ROW(),Controls!#REF!+135))</f>
        <v>#REF!</v>
      </c>
      <c r="HJ2939" s="9" t="e">
        <f t="shared" ca="1" si="270"/>
        <v>#REF!</v>
      </c>
      <c r="HK2939" s="9" t="e">
        <f t="shared" ca="1" si="271"/>
        <v>#REF!</v>
      </c>
      <c r="HL2939" s="9" t="e">
        <f t="shared" ca="1" si="272"/>
        <v>#REF!</v>
      </c>
      <c r="HM2939" s="9" t="e">
        <f t="shared" ca="1" si="273"/>
        <v>#REF!</v>
      </c>
      <c r="HN2939" s="9" t="e">
        <f ca="1">SQRT($GS2939*(1-$GS2939/Controls!$D$15))</f>
        <v>#REF!</v>
      </c>
      <c r="HO2939" s="9" t="e">
        <f t="shared" ca="1" si="274"/>
        <v>#REF!</v>
      </c>
      <c r="HP2939" s="9" t="e">
        <f t="shared" ca="1" si="275"/>
        <v>#REF!</v>
      </c>
      <c r="HQ2939" s="9" t="e">
        <f ca="1">IF($GV2939=0,NA(),($GX2939*Controls!#REF!))</f>
        <v>#REF!</v>
      </c>
    </row>
    <row r="2940" spans="198:225" x14ac:dyDescent="0.25">
      <c r="GP2940" s="9" t="e">
        <f ca="1">INDIRECT(ADDRESS(ROW(),Controls!#REF!+30))</f>
        <v>#REF!</v>
      </c>
      <c r="GQ2940" s="9" t="e">
        <f ca="1">INDIRECT(ADDRESS(ROW(),Controls!#REF!+45))</f>
        <v>#REF!</v>
      </c>
      <c r="GR2940" s="9" t="e">
        <f ca="1">INDIRECT(ADDRESS(ROW(),Controls!#REF!+60))</f>
        <v>#REF!</v>
      </c>
      <c r="GS2940" s="9" t="e">
        <f ca="1">INDIRECT(ADDRESS(ROW(),Controls!#REF!+75))</f>
        <v>#REF!</v>
      </c>
      <c r="GT2940" s="9" t="e">
        <f ca="1">INDIRECT(ADDRESS(ROW(),Controls!#REF!+90))</f>
        <v>#REF!</v>
      </c>
      <c r="GU2940" s="9" t="e">
        <f ca="1">INDIRECT(ADDRESS(ROW(),Controls!#REF!+105))</f>
        <v>#REF!</v>
      </c>
      <c r="GV2940" s="9" t="e">
        <f ca="1">INDIRECT(ADDRESS(ROW(),Controls!#REF!+120))</f>
        <v>#REF!</v>
      </c>
      <c r="GW2940" s="9" t="e">
        <f ca="1">INDIRECT(ADDRESS(ROW(),Controls!#REF!+15))</f>
        <v>#REF!</v>
      </c>
      <c r="GX2940" s="9" t="e">
        <f ca="1">INDIRECT(ADDRESS(ROW(),Controls!#REF!+135))</f>
        <v>#REF!</v>
      </c>
      <c r="HJ2940" s="9" t="e">
        <f t="shared" ca="1" si="270"/>
        <v>#REF!</v>
      </c>
      <c r="HK2940" s="9" t="e">
        <f t="shared" ca="1" si="271"/>
        <v>#REF!</v>
      </c>
      <c r="HL2940" s="9" t="e">
        <f t="shared" ca="1" si="272"/>
        <v>#REF!</v>
      </c>
      <c r="HM2940" s="9" t="e">
        <f t="shared" ca="1" si="273"/>
        <v>#REF!</v>
      </c>
      <c r="HN2940" s="9" t="e">
        <f ca="1">SQRT($GS2940*(1-$GS2940/Controls!$D$15))</f>
        <v>#REF!</v>
      </c>
      <c r="HO2940" s="9" t="e">
        <f t="shared" ca="1" si="274"/>
        <v>#REF!</v>
      </c>
      <c r="HP2940" s="9" t="e">
        <f t="shared" ca="1" si="275"/>
        <v>#REF!</v>
      </c>
      <c r="HQ2940" s="9" t="e">
        <f ca="1">IF($GV2940=0,NA(),($GX2940*Controls!#REF!))</f>
        <v>#REF!</v>
      </c>
    </row>
    <row r="2941" spans="198:225" x14ac:dyDescent="0.25">
      <c r="GP2941" s="9" t="e">
        <f ca="1">INDIRECT(ADDRESS(ROW(),Controls!#REF!+30))</f>
        <v>#REF!</v>
      </c>
      <c r="GQ2941" s="9" t="e">
        <f ca="1">INDIRECT(ADDRESS(ROW(),Controls!#REF!+45))</f>
        <v>#REF!</v>
      </c>
      <c r="GR2941" s="9" t="e">
        <f ca="1">INDIRECT(ADDRESS(ROW(),Controls!#REF!+60))</f>
        <v>#REF!</v>
      </c>
      <c r="GS2941" s="9" t="e">
        <f ca="1">INDIRECT(ADDRESS(ROW(),Controls!#REF!+75))</f>
        <v>#REF!</v>
      </c>
      <c r="GT2941" s="9" t="e">
        <f ca="1">INDIRECT(ADDRESS(ROW(),Controls!#REF!+90))</f>
        <v>#REF!</v>
      </c>
      <c r="GU2941" s="9" t="e">
        <f ca="1">INDIRECT(ADDRESS(ROW(),Controls!#REF!+105))</f>
        <v>#REF!</v>
      </c>
      <c r="GV2941" s="9" t="e">
        <f ca="1">INDIRECT(ADDRESS(ROW(),Controls!#REF!+120))</f>
        <v>#REF!</v>
      </c>
      <c r="GW2941" s="9" t="e">
        <f ca="1">INDIRECT(ADDRESS(ROW(),Controls!#REF!+15))</f>
        <v>#REF!</v>
      </c>
      <c r="GX2941" s="9" t="e">
        <f ca="1">INDIRECT(ADDRESS(ROW(),Controls!#REF!+135))</f>
        <v>#REF!</v>
      </c>
      <c r="HJ2941" s="9" t="e">
        <f t="shared" ca="1" si="270"/>
        <v>#REF!</v>
      </c>
      <c r="HK2941" s="9" t="e">
        <f t="shared" ca="1" si="271"/>
        <v>#REF!</v>
      </c>
      <c r="HL2941" s="9" t="e">
        <f t="shared" ca="1" si="272"/>
        <v>#REF!</v>
      </c>
      <c r="HM2941" s="9" t="e">
        <f t="shared" ca="1" si="273"/>
        <v>#REF!</v>
      </c>
      <c r="HN2941" s="9" t="e">
        <f ca="1">SQRT($GS2941*(1-$GS2941/Controls!$D$15))</f>
        <v>#REF!</v>
      </c>
      <c r="HO2941" s="9" t="e">
        <f t="shared" ca="1" si="274"/>
        <v>#REF!</v>
      </c>
      <c r="HP2941" s="9" t="e">
        <f t="shared" ca="1" si="275"/>
        <v>#REF!</v>
      </c>
      <c r="HQ2941" s="9" t="e">
        <f ca="1">IF($GV2941=0,NA(),($GX2941*Controls!#REF!))</f>
        <v>#REF!</v>
      </c>
    </row>
    <row r="2942" spans="198:225" x14ac:dyDescent="0.25">
      <c r="GP2942" s="9" t="e">
        <f ca="1">INDIRECT(ADDRESS(ROW(),Controls!#REF!+30))</f>
        <v>#REF!</v>
      </c>
      <c r="GQ2942" s="9" t="e">
        <f ca="1">INDIRECT(ADDRESS(ROW(),Controls!#REF!+45))</f>
        <v>#REF!</v>
      </c>
      <c r="GR2942" s="9" t="e">
        <f ca="1">INDIRECT(ADDRESS(ROW(),Controls!#REF!+60))</f>
        <v>#REF!</v>
      </c>
      <c r="GS2942" s="9" t="e">
        <f ca="1">INDIRECT(ADDRESS(ROW(),Controls!#REF!+75))</f>
        <v>#REF!</v>
      </c>
      <c r="GT2942" s="9" t="e">
        <f ca="1">INDIRECT(ADDRESS(ROW(),Controls!#REF!+90))</f>
        <v>#REF!</v>
      </c>
      <c r="GU2942" s="9" t="e">
        <f ca="1">INDIRECT(ADDRESS(ROW(),Controls!#REF!+105))</f>
        <v>#REF!</v>
      </c>
      <c r="GV2942" s="9" t="e">
        <f ca="1">INDIRECT(ADDRESS(ROW(),Controls!#REF!+120))</f>
        <v>#REF!</v>
      </c>
      <c r="GW2942" s="9" t="e">
        <f ca="1">INDIRECT(ADDRESS(ROW(),Controls!#REF!+15))</f>
        <v>#REF!</v>
      </c>
      <c r="GX2942" s="9" t="e">
        <f ca="1">INDIRECT(ADDRESS(ROW(),Controls!#REF!+135))</f>
        <v>#REF!</v>
      </c>
      <c r="HJ2942" s="9" t="e">
        <f t="shared" ca="1" si="270"/>
        <v>#REF!</v>
      </c>
      <c r="HK2942" s="9" t="e">
        <f t="shared" ca="1" si="271"/>
        <v>#REF!</v>
      </c>
      <c r="HL2942" s="9" t="e">
        <f t="shared" ca="1" si="272"/>
        <v>#REF!</v>
      </c>
      <c r="HM2942" s="9" t="e">
        <f t="shared" ca="1" si="273"/>
        <v>#REF!</v>
      </c>
      <c r="HN2942" s="9" t="e">
        <f ca="1">SQRT($GS2942*(1-$GS2942/Controls!$D$15))</f>
        <v>#REF!</v>
      </c>
      <c r="HO2942" s="9" t="e">
        <f t="shared" ca="1" si="274"/>
        <v>#REF!</v>
      </c>
      <c r="HP2942" s="9" t="e">
        <f t="shared" ca="1" si="275"/>
        <v>#REF!</v>
      </c>
      <c r="HQ2942" s="9" t="e">
        <f ca="1">IF($GV2942=0,NA(),($GX2942*Controls!#REF!))</f>
        <v>#REF!</v>
      </c>
    </row>
    <row r="2943" spans="198:225" x14ac:dyDescent="0.25">
      <c r="GP2943" s="9" t="e">
        <f ca="1">INDIRECT(ADDRESS(ROW(),Controls!#REF!+30))</f>
        <v>#REF!</v>
      </c>
      <c r="GQ2943" s="9" t="e">
        <f ca="1">INDIRECT(ADDRESS(ROW(),Controls!#REF!+45))</f>
        <v>#REF!</v>
      </c>
      <c r="GR2943" s="9" t="e">
        <f ca="1">INDIRECT(ADDRESS(ROW(),Controls!#REF!+60))</f>
        <v>#REF!</v>
      </c>
      <c r="GS2943" s="9" t="e">
        <f ca="1">INDIRECT(ADDRESS(ROW(),Controls!#REF!+75))</f>
        <v>#REF!</v>
      </c>
      <c r="GT2943" s="9" t="e">
        <f ca="1">INDIRECT(ADDRESS(ROW(),Controls!#REF!+90))</f>
        <v>#REF!</v>
      </c>
      <c r="GU2943" s="9" t="e">
        <f ca="1">INDIRECT(ADDRESS(ROW(),Controls!#REF!+105))</f>
        <v>#REF!</v>
      </c>
      <c r="GV2943" s="9" t="e">
        <f ca="1">INDIRECT(ADDRESS(ROW(),Controls!#REF!+120))</f>
        <v>#REF!</v>
      </c>
      <c r="GW2943" s="9" t="e">
        <f ca="1">INDIRECT(ADDRESS(ROW(),Controls!#REF!+15))</f>
        <v>#REF!</v>
      </c>
      <c r="GX2943" s="9" t="e">
        <f ca="1">INDIRECT(ADDRESS(ROW(),Controls!#REF!+135))</f>
        <v>#REF!</v>
      </c>
      <c r="HJ2943" s="9" t="e">
        <f t="shared" ca="1" si="270"/>
        <v>#REF!</v>
      </c>
      <c r="HK2943" s="9" t="e">
        <f t="shared" ca="1" si="271"/>
        <v>#REF!</v>
      </c>
      <c r="HL2943" s="9" t="e">
        <f t="shared" ca="1" si="272"/>
        <v>#REF!</v>
      </c>
      <c r="HM2943" s="9" t="e">
        <f t="shared" ca="1" si="273"/>
        <v>#REF!</v>
      </c>
      <c r="HN2943" s="9" t="e">
        <f ca="1">SQRT($GS2943*(1-$GS2943/Controls!$D$15))</f>
        <v>#REF!</v>
      </c>
      <c r="HO2943" s="9" t="e">
        <f t="shared" ca="1" si="274"/>
        <v>#REF!</v>
      </c>
      <c r="HP2943" s="9" t="e">
        <f t="shared" ca="1" si="275"/>
        <v>#REF!</v>
      </c>
      <c r="HQ2943" s="9" t="e">
        <f ca="1">IF($GV2943=0,NA(),($GX2943*Controls!#REF!))</f>
        <v>#REF!</v>
      </c>
    </row>
    <row r="2944" spans="198:225" x14ac:dyDescent="0.25">
      <c r="GP2944" s="9" t="e">
        <f ca="1">INDIRECT(ADDRESS(ROW(),Controls!#REF!+30))</f>
        <v>#REF!</v>
      </c>
      <c r="GQ2944" s="9" t="e">
        <f ca="1">INDIRECT(ADDRESS(ROW(),Controls!#REF!+45))</f>
        <v>#REF!</v>
      </c>
      <c r="GR2944" s="9" t="e">
        <f ca="1">INDIRECT(ADDRESS(ROW(),Controls!#REF!+60))</f>
        <v>#REF!</v>
      </c>
      <c r="GS2944" s="9" t="e">
        <f ca="1">INDIRECT(ADDRESS(ROW(),Controls!#REF!+75))</f>
        <v>#REF!</v>
      </c>
      <c r="GT2944" s="9" t="e">
        <f ca="1">INDIRECT(ADDRESS(ROW(),Controls!#REF!+90))</f>
        <v>#REF!</v>
      </c>
      <c r="GU2944" s="9" t="e">
        <f ca="1">INDIRECT(ADDRESS(ROW(),Controls!#REF!+105))</f>
        <v>#REF!</v>
      </c>
      <c r="GV2944" s="9" t="e">
        <f ca="1">INDIRECT(ADDRESS(ROW(),Controls!#REF!+120))</f>
        <v>#REF!</v>
      </c>
      <c r="GW2944" s="9" t="e">
        <f ca="1">INDIRECT(ADDRESS(ROW(),Controls!#REF!+15))</f>
        <v>#REF!</v>
      </c>
      <c r="GX2944" s="9" t="e">
        <f ca="1">INDIRECT(ADDRESS(ROW(),Controls!#REF!+135))</f>
        <v>#REF!</v>
      </c>
      <c r="HJ2944" s="9" t="e">
        <f t="shared" ca="1" si="270"/>
        <v>#REF!</v>
      </c>
      <c r="HK2944" s="9" t="e">
        <f t="shared" ca="1" si="271"/>
        <v>#REF!</v>
      </c>
      <c r="HL2944" s="9" t="e">
        <f t="shared" ca="1" si="272"/>
        <v>#REF!</v>
      </c>
      <c r="HM2944" s="9" t="e">
        <f t="shared" ca="1" si="273"/>
        <v>#REF!</v>
      </c>
      <c r="HN2944" s="9" t="e">
        <f ca="1">SQRT($GS2944*(1-$GS2944/Controls!$D$15))</f>
        <v>#REF!</v>
      </c>
      <c r="HO2944" s="9" t="e">
        <f t="shared" ca="1" si="274"/>
        <v>#REF!</v>
      </c>
      <c r="HP2944" s="9" t="e">
        <f t="shared" ca="1" si="275"/>
        <v>#REF!</v>
      </c>
      <c r="HQ2944" s="9" t="e">
        <f ca="1">IF($GV2944=0,NA(),($GX2944*Controls!#REF!))</f>
        <v>#REF!</v>
      </c>
    </row>
    <row r="2945" spans="198:225" x14ac:dyDescent="0.25">
      <c r="GP2945" s="9" t="e">
        <f ca="1">INDIRECT(ADDRESS(ROW(),Controls!#REF!+30))</f>
        <v>#REF!</v>
      </c>
      <c r="GQ2945" s="9" t="e">
        <f ca="1">INDIRECT(ADDRESS(ROW(),Controls!#REF!+45))</f>
        <v>#REF!</v>
      </c>
      <c r="GR2945" s="9" t="e">
        <f ca="1">INDIRECT(ADDRESS(ROW(),Controls!#REF!+60))</f>
        <v>#REF!</v>
      </c>
      <c r="GS2945" s="9" t="e">
        <f ca="1">INDIRECT(ADDRESS(ROW(),Controls!#REF!+75))</f>
        <v>#REF!</v>
      </c>
      <c r="GT2945" s="9" t="e">
        <f ca="1">INDIRECT(ADDRESS(ROW(),Controls!#REF!+90))</f>
        <v>#REF!</v>
      </c>
      <c r="GU2945" s="9" t="e">
        <f ca="1">INDIRECT(ADDRESS(ROW(),Controls!#REF!+105))</f>
        <v>#REF!</v>
      </c>
      <c r="GV2945" s="9" t="e">
        <f ca="1">INDIRECT(ADDRESS(ROW(),Controls!#REF!+120))</f>
        <v>#REF!</v>
      </c>
      <c r="GW2945" s="9" t="e">
        <f ca="1">INDIRECT(ADDRESS(ROW(),Controls!#REF!+15))</f>
        <v>#REF!</v>
      </c>
      <c r="GX2945" s="9" t="e">
        <f ca="1">INDIRECT(ADDRESS(ROW(),Controls!#REF!+135))</f>
        <v>#REF!</v>
      </c>
      <c r="HJ2945" s="9" t="e">
        <f t="shared" ref="HJ2945:HJ3008" ca="1" si="276">IF($GV2945=0,NA(),MAX($GP2945,0.01)/$GQ2945)</f>
        <v>#REF!</v>
      </c>
      <c r="HK2945" s="9" t="e">
        <f t="shared" ref="HK2945:HK3008" ca="1" si="277">IF($GV2945=0,NA(),($GP2945-$GQ2945)/$GV2945)</f>
        <v>#REF!</v>
      </c>
      <c r="HL2945" s="9" t="e">
        <f t="shared" ref="HL2945:HL3008" ca="1" si="278">IF($GV2945=0,NA(),MAX($GU2945/$GT2945,0.01))</f>
        <v>#REF!</v>
      </c>
      <c r="HM2945" s="9" t="e">
        <f t="shared" ref="HM2945:HM3008" ca="1" si="279">IF($GV2945=0,NA(),($GU2945-$GT2945)/$GV2945)</f>
        <v>#REF!</v>
      </c>
      <c r="HN2945" s="9" t="e">
        <f ca="1">SQRT($GS2945*(1-$GS2945/Controls!$D$15))</f>
        <v>#REF!</v>
      </c>
      <c r="HO2945" s="9" t="e">
        <f t="shared" ref="HO2945:HO3008" ca="1" si="280">IF($HN2945=0,0,$GR2945/$HN2945)</f>
        <v>#REF!</v>
      </c>
      <c r="HP2945" s="9" t="e">
        <f t="shared" ref="HP2945:HP3008" ca="1" si="281">IF($GV2945=0,NA(),$GW2945/$GV2945)</f>
        <v>#REF!</v>
      </c>
      <c r="HQ2945" s="9" t="e">
        <f ca="1">IF($GV2945=0,NA(),($GX2945*Controls!#REF!))</f>
        <v>#REF!</v>
      </c>
    </row>
    <row r="2946" spans="198:225" x14ac:dyDescent="0.25">
      <c r="GP2946" s="9" t="e">
        <f ca="1">INDIRECT(ADDRESS(ROW(),Controls!#REF!+30))</f>
        <v>#REF!</v>
      </c>
      <c r="GQ2946" s="9" t="e">
        <f ca="1">INDIRECT(ADDRESS(ROW(),Controls!#REF!+45))</f>
        <v>#REF!</v>
      </c>
      <c r="GR2946" s="9" t="e">
        <f ca="1">INDIRECT(ADDRESS(ROW(),Controls!#REF!+60))</f>
        <v>#REF!</v>
      </c>
      <c r="GS2946" s="9" t="e">
        <f ca="1">INDIRECT(ADDRESS(ROW(),Controls!#REF!+75))</f>
        <v>#REF!</v>
      </c>
      <c r="GT2946" s="9" t="e">
        <f ca="1">INDIRECT(ADDRESS(ROW(),Controls!#REF!+90))</f>
        <v>#REF!</v>
      </c>
      <c r="GU2946" s="9" t="e">
        <f ca="1">INDIRECT(ADDRESS(ROW(),Controls!#REF!+105))</f>
        <v>#REF!</v>
      </c>
      <c r="GV2946" s="9" t="e">
        <f ca="1">INDIRECT(ADDRESS(ROW(),Controls!#REF!+120))</f>
        <v>#REF!</v>
      </c>
      <c r="GW2946" s="9" t="e">
        <f ca="1">INDIRECT(ADDRESS(ROW(),Controls!#REF!+15))</f>
        <v>#REF!</v>
      </c>
      <c r="GX2946" s="9" t="e">
        <f ca="1">INDIRECT(ADDRESS(ROW(),Controls!#REF!+135))</f>
        <v>#REF!</v>
      </c>
      <c r="HJ2946" s="9" t="e">
        <f t="shared" ca="1" si="276"/>
        <v>#REF!</v>
      </c>
      <c r="HK2946" s="9" t="e">
        <f t="shared" ca="1" si="277"/>
        <v>#REF!</v>
      </c>
      <c r="HL2946" s="9" t="e">
        <f t="shared" ca="1" si="278"/>
        <v>#REF!</v>
      </c>
      <c r="HM2946" s="9" t="e">
        <f t="shared" ca="1" si="279"/>
        <v>#REF!</v>
      </c>
      <c r="HN2946" s="9" t="e">
        <f ca="1">SQRT($GS2946*(1-$GS2946/Controls!$D$15))</f>
        <v>#REF!</v>
      </c>
      <c r="HO2946" s="9" t="e">
        <f t="shared" ca="1" si="280"/>
        <v>#REF!</v>
      </c>
      <c r="HP2946" s="9" t="e">
        <f t="shared" ca="1" si="281"/>
        <v>#REF!</v>
      </c>
      <c r="HQ2946" s="9" t="e">
        <f ca="1">IF($GV2946=0,NA(),($GX2946*Controls!#REF!))</f>
        <v>#REF!</v>
      </c>
    </row>
    <row r="2947" spans="198:225" x14ac:dyDescent="0.25">
      <c r="GP2947" s="9" t="e">
        <f ca="1">INDIRECT(ADDRESS(ROW(),Controls!#REF!+30))</f>
        <v>#REF!</v>
      </c>
      <c r="GQ2947" s="9" t="e">
        <f ca="1">INDIRECT(ADDRESS(ROW(),Controls!#REF!+45))</f>
        <v>#REF!</v>
      </c>
      <c r="GR2947" s="9" t="e">
        <f ca="1">INDIRECT(ADDRESS(ROW(),Controls!#REF!+60))</f>
        <v>#REF!</v>
      </c>
      <c r="GS2947" s="9" t="e">
        <f ca="1">INDIRECT(ADDRESS(ROW(),Controls!#REF!+75))</f>
        <v>#REF!</v>
      </c>
      <c r="GT2947" s="9" t="e">
        <f ca="1">INDIRECT(ADDRESS(ROW(),Controls!#REF!+90))</f>
        <v>#REF!</v>
      </c>
      <c r="GU2947" s="9" t="e">
        <f ca="1">INDIRECT(ADDRESS(ROW(),Controls!#REF!+105))</f>
        <v>#REF!</v>
      </c>
      <c r="GV2947" s="9" t="e">
        <f ca="1">INDIRECT(ADDRESS(ROW(),Controls!#REF!+120))</f>
        <v>#REF!</v>
      </c>
      <c r="GW2947" s="9" t="e">
        <f ca="1">INDIRECT(ADDRESS(ROW(),Controls!#REF!+15))</f>
        <v>#REF!</v>
      </c>
      <c r="GX2947" s="9" t="e">
        <f ca="1">INDIRECT(ADDRESS(ROW(),Controls!#REF!+135))</f>
        <v>#REF!</v>
      </c>
      <c r="HJ2947" s="9" t="e">
        <f t="shared" ca="1" si="276"/>
        <v>#REF!</v>
      </c>
      <c r="HK2947" s="9" t="e">
        <f t="shared" ca="1" si="277"/>
        <v>#REF!</v>
      </c>
      <c r="HL2947" s="9" t="e">
        <f t="shared" ca="1" si="278"/>
        <v>#REF!</v>
      </c>
      <c r="HM2947" s="9" t="e">
        <f t="shared" ca="1" si="279"/>
        <v>#REF!</v>
      </c>
      <c r="HN2947" s="9" t="e">
        <f ca="1">SQRT($GS2947*(1-$GS2947/Controls!$D$15))</f>
        <v>#REF!</v>
      </c>
      <c r="HO2947" s="9" t="e">
        <f t="shared" ca="1" si="280"/>
        <v>#REF!</v>
      </c>
      <c r="HP2947" s="9" t="e">
        <f t="shared" ca="1" si="281"/>
        <v>#REF!</v>
      </c>
      <c r="HQ2947" s="9" t="e">
        <f ca="1">IF($GV2947=0,NA(),($GX2947*Controls!#REF!))</f>
        <v>#REF!</v>
      </c>
    </row>
    <row r="2948" spans="198:225" x14ac:dyDescent="0.25">
      <c r="GP2948" s="9" t="e">
        <f ca="1">INDIRECT(ADDRESS(ROW(),Controls!#REF!+30))</f>
        <v>#REF!</v>
      </c>
      <c r="GQ2948" s="9" t="e">
        <f ca="1">INDIRECT(ADDRESS(ROW(),Controls!#REF!+45))</f>
        <v>#REF!</v>
      </c>
      <c r="GR2948" s="9" t="e">
        <f ca="1">INDIRECT(ADDRESS(ROW(),Controls!#REF!+60))</f>
        <v>#REF!</v>
      </c>
      <c r="GS2948" s="9" t="e">
        <f ca="1">INDIRECT(ADDRESS(ROW(),Controls!#REF!+75))</f>
        <v>#REF!</v>
      </c>
      <c r="GT2948" s="9" t="e">
        <f ca="1">INDIRECT(ADDRESS(ROW(),Controls!#REF!+90))</f>
        <v>#REF!</v>
      </c>
      <c r="GU2948" s="9" t="e">
        <f ca="1">INDIRECT(ADDRESS(ROW(),Controls!#REF!+105))</f>
        <v>#REF!</v>
      </c>
      <c r="GV2948" s="9" t="e">
        <f ca="1">INDIRECT(ADDRESS(ROW(),Controls!#REF!+120))</f>
        <v>#REF!</v>
      </c>
      <c r="GW2948" s="9" t="e">
        <f ca="1">INDIRECT(ADDRESS(ROW(),Controls!#REF!+15))</f>
        <v>#REF!</v>
      </c>
      <c r="GX2948" s="9" t="e">
        <f ca="1">INDIRECT(ADDRESS(ROW(),Controls!#REF!+135))</f>
        <v>#REF!</v>
      </c>
      <c r="HJ2948" s="9" t="e">
        <f t="shared" ca="1" si="276"/>
        <v>#REF!</v>
      </c>
      <c r="HK2948" s="9" t="e">
        <f t="shared" ca="1" si="277"/>
        <v>#REF!</v>
      </c>
      <c r="HL2948" s="9" t="e">
        <f t="shared" ca="1" si="278"/>
        <v>#REF!</v>
      </c>
      <c r="HM2948" s="9" t="e">
        <f t="shared" ca="1" si="279"/>
        <v>#REF!</v>
      </c>
      <c r="HN2948" s="9" t="e">
        <f ca="1">SQRT($GS2948*(1-$GS2948/Controls!$D$15))</f>
        <v>#REF!</v>
      </c>
      <c r="HO2948" s="9" t="e">
        <f t="shared" ca="1" si="280"/>
        <v>#REF!</v>
      </c>
      <c r="HP2948" s="9" t="e">
        <f t="shared" ca="1" si="281"/>
        <v>#REF!</v>
      </c>
      <c r="HQ2948" s="9" t="e">
        <f ca="1">IF($GV2948=0,NA(),($GX2948*Controls!#REF!))</f>
        <v>#REF!</v>
      </c>
    </row>
    <row r="2949" spans="198:225" x14ac:dyDescent="0.25">
      <c r="GP2949" s="9" t="e">
        <f ca="1">INDIRECT(ADDRESS(ROW(),Controls!#REF!+30))</f>
        <v>#REF!</v>
      </c>
      <c r="GQ2949" s="9" t="e">
        <f ca="1">INDIRECT(ADDRESS(ROW(),Controls!#REF!+45))</f>
        <v>#REF!</v>
      </c>
      <c r="GR2949" s="9" t="e">
        <f ca="1">INDIRECT(ADDRESS(ROW(),Controls!#REF!+60))</f>
        <v>#REF!</v>
      </c>
      <c r="GS2949" s="9" t="e">
        <f ca="1">INDIRECT(ADDRESS(ROW(),Controls!#REF!+75))</f>
        <v>#REF!</v>
      </c>
      <c r="GT2949" s="9" t="e">
        <f ca="1">INDIRECT(ADDRESS(ROW(),Controls!#REF!+90))</f>
        <v>#REF!</v>
      </c>
      <c r="GU2949" s="9" t="e">
        <f ca="1">INDIRECT(ADDRESS(ROW(),Controls!#REF!+105))</f>
        <v>#REF!</v>
      </c>
      <c r="GV2949" s="9" t="e">
        <f ca="1">INDIRECT(ADDRESS(ROW(),Controls!#REF!+120))</f>
        <v>#REF!</v>
      </c>
      <c r="GW2949" s="9" t="e">
        <f ca="1">INDIRECT(ADDRESS(ROW(),Controls!#REF!+15))</f>
        <v>#REF!</v>
      </c>
      <c r="GX2949" s="9" t="e">
        <f ca="1">INDIRECT(ADDRESS(ROW(),Controls!#REF!+135))</f>
        <v>#REF!</v>
      </c>
      <c r="HJ2949" s="9" t="e">
        <f t="shared" ca="1" si="276"/>
        <v>#REF!</v>
      </c>
      <c r="HK2949" s="9" t="e">
        <f t="shared" ca="1" si="277"/>
        <v>#REF!</v>
      </c>
      <c r="HL2949" s="9" t="e">
        <f t="shared" ca="1" si="278"/>
        <v>#REF!</v>
      </c>
      <c r="HM2949" s="9" t="e">
        <f t="shared" ca="1" si="279"/>
        <v>#REF!</v>
      </c>
      <c r="HN2949" s="9" t="e">
        <f ca="1">SQRT($GS2949*(1-$GS2949/Controls!$D$15))</f>
        <v>#REF!</v>
      </c>
      <c r="HO2949" s="9" t="e">
        <f t="shared" ca="1" si="280"/>
        <v>#REF!</v>
      </c>
      <c r="HP2949" s="9" t="e">
        <f t="shared" ca="1" si="281"/>
        <v>#REF!</v>
      </c>
      <c r="HQ2949" s="9" t="e">
        <f ca="1">IF($GV2949=0,NA(),($GX2949*Controls!#REF!))</f>
        <v>#REF!</v>
      </c>
    </row>
    <row r="2950" spans="198:225" x14ac:dyDescent="0.25">
      <c r="GP2950" s="9" t="e">
        <f ca="1">INDIRECT(ADDRESS(ROW(),Controls!#REF!+30))</f>
        <v>#REF!</v>
      </c>
      <c r="GQ2950" s="9" t="e">
        <f ca="1">INDIRECT(ADDRESS(ROW(),Controls!#REF!+45))</f>
        <v>#REF!</v>
      </c>
      <c r="GR2950" s="9" t="e">
        <f ca="1">INDIRECT(ADDRESS(ROW(),Controls!#REF!+60))</f>
        <v>#REF!</v>
      </c>
      <c r="GS2950" s="9" t="e">
        <f ca="1">INDIRECT(ADDRESS(ROW(),Controls!#REF!+75))</f>
        <v>#REF!</v>
      </c>
      <c r="GT2950" s="9" t="e">
        <f ca="1">INDIRECT(ADDRESS(ROW(),Controls!#REF!+90))</f>
        <v>#REF!</v>
      </c>
      <c r="GU2950" s="9" t="e">
        <f ca="1">INDIRECT(ADDRESS(ROW(),Controls!#REF!+105))</f>
        <v>#REF!</v>
      </c>
      <c r="GV2950" s="9" t="e">
        <f ca="1">INDIRECT(ADDRESS(ROW(),Controls!#REF!+120))</f>
        <v>#REF!</v>
      </c>
      <c r="GW2950" s="9" t="e">
        <f ca="1">INDIRECT(ADDRESS(ROW(),Controls!#REF!+15))</f>
        <v>#REF!</v>
      </c>
      <c r="GX2950" s="9" t="e">
        <f ca="1">INDIRECT(ADDRESS(ROW(),Controls!#REF!+135))</f>
        <v>#REF!</v>
      </c>
      <c r="HJ2950" s="9" t="e">
        <f t="shared" ca="1" si="276"/>
        <v>#REF!</v>
      </c>
      <c r="HK2950" s="9" t="e">
        <f t="shared" ca="1" si="277"/>
        <v>#REF!</v>
      </c>
      <c r="HL2950" s="9" t="e">
        <f t="shared" ca="1" si="278"/>
        <v>#REF!</v>
      </c>
      <c r="HM2950" s="9" t="e">
        <f t="shared" ca="1" si="279"/>
        <v>#REF!</v>
      </c>
      <c r="HN2950" s="9" t="e">
        <f ca="1">SQRT($GS2950*(1-$GS2950/Controls!$D$15))</f>
        <v>#REF!</v>
      </c>
      <c r="HO2950" s="9" t="e">
        <f t="shared" ca="1" si="280"/>
        <v>#REF!</v>
      </c>
      <c r="HP2950" s="9" t="e">
        <f t="shared" ca="1" si="281"/>
        <v>#REF!</v>
      </c>
      <c r="HQ2950" s="9" t="e">
        <f ca="1">IF($GV2950=0,NA(),($GX2950*Controls!#REF!))</f>
        <v>#REF!</v>
      </c>
    </row>
    <row r="2951" spans="198:225" x14ac:dyDescent="0.25">
      <c r="GP2951" s="9" t="e">
        <f ca="1">INDIRECT(ADDRESS(ROW(),Controls!#REF!+30))</f>
        <v>#REF!</v>
      </c>
      <c r="GQ2951" s="9" t="e">
        <f ca="1">INDIRECT(ADDRESS(ROW(),Controls!#REF!+45))</f>
        <v>#REF!</v>
      </c>
      <c r="GR2951" s="9" t="e">
        <f ca="1">INDIRECT(ADDRESS(ROW(),Controls!#REF!+60))</f>
        <v>#REF!</v>
      </c>
      <c r="GS2951" s="9" t="e">
        <f ca="1">INDIRECT(ADDRESS(ROW(),Controls!#REF!+75))</f>
        <v>#REF!</v>
      </c>
      <c r="GT2951" s="9" t="e">
        <f ca="1">INDIRECT(ADDRESS(ROW(),Controls!#REF!+90))</f>
        <v>#REF!</v>
      </c>
      <c r="GU2951" s="9" t="e">
        <f ca="1">INDIRECT(ADDRESS(ROW(),Controls!#REF!+105))</f>
        <v>#REF!</v>
      </c>
      <c r="GV2951" s="9" t="e">
        <f ca="1">INDIRECT(ADDRESS(ROW(),Controls!#REF!+120))</f>
        <v>#REF!</v>
      </c>
      <c r="GW2951" s="9" t="e">
        <f ca="1">INDIRECT(ADDRESS(ROW(),Controls!#REF!+15))</f>
        <v>#REF!</v>
      </c>
      <c r="GX2951" s="9" t="e">
        <f ca="1">INDIRECT(ADDRESS(ROW(),Controls!#REF!+135))</f>
        <v>#REF!</v>
      </c>
      <c r="HJ2951" s="9" t="e">
        <f t="shared" ca="1" si="276"/>
        <v>#REF!</v>
      </c>
      <c r="HK2951" s="9" t="e">
        <f t="shared" ca="1" si="277"/>
        <v>#REF!</v>
      </c>
      <c r="HL2951" s="9" t="e">
        <f t="shared" ca="1" si="278"/>
        <v>#REF!</v>
      </c>
      <c r="HM2951" s="9" t="e">
        <f t="shared" ca="1" si="279"/>
        <v>#REF!</v>
      </c>
      <c r="HN2951" s="9" t="e">
        <f ca="1">SQRT($GS2951*(1-$GS2951/Controls!$D$15))</f>
        <v>#REF!</v>
      </c>
      <c r="HO2951" s="9" t="e">
        <f t="shared" ca="1" si="280"/>
        <v>#REF!</v>
      </c>
      <c r="HP2951" s="9" t="e">
        <f t="shared" ca="1" si="281"/>
        <v>#REF!</v>
      </c>
      <c r="HQ2951" s="9" t="e">
        <f ca="1">IF($GV2951=0,NA(),($GX2951*Controls!#REF!))</f>
        <v>#REF!</v>
      </c>
    </row>
    <row r="2952" spans="198:225" x14ac:dyDescent="0.25">
      <c r="GP2952" s="9" t="e">
        <f ca="1">INDIRECT(ADDRESS(ROW(),Controls!#REF!+30))</f>
        <v>#REF!</v>
      </c>
      <c r="GQ2952" s="9" t="e">
        <f ca="1">INDIRECT(ADDRESS(ROW(),Controls!#REF!+45))</f>
        <v>#REF!</v>
      </c>
      <c r="GR2952" s="9" t="e">
        <f ca="1">INDIRECT(ADDRESS(ROW(),Controls!#REF!+60))</f>
        <v>#REF!</v>
      </c>
      <c r="GS2952" s="9" t="e">
        <f ca="1">INDIRECT(ADDRESS(ROW(),Controls!#REF!+75))</f>
        <v>#REF!</v>
      </c>
      <c r="GT2952" s="9" t="e">
        <f ca="1">INDIRECT(ADDRESS(ROW(),Controls!#REF!+90))</f>
        <v>#REF!</v>
      </c>
      <c r="GU2952" s="9" t="e">
        <f ca="1">INDIRECT(ADDRESS(ROW(),Controls!#REF!+105))</f>
        <v>#REF!</v>
      </c>
      <c r="GV2952" s="9" t="e">
        <f ca="1">INDIRECT(ADDRESS(ROW(),Controls!#REF!+120))</f>
        <v>#REF!</v>
      </c>
      <c r="GW2952" s="9" t="e">
        <f ca="1">INDIRECT(ADDRESS(ROW(),Controls!#REF!+15))</f>
        <v>#REF!</v>
      </c>
      <c r="GX2952" s="9" t="e">
        <f ca="1">INDIRECT(ADDRESS(ROW(),Controls!#REF!+135))</f>
        <v>#REF!</v>
      </c>
      <c r="HJ2952" s="9" t="e">
        <f t="shared" ca="1" si="276"/>
        <v>#REF!</v>
      </c>
      <c r="HK2952" s="9" t="e">
        <f t="shared" ca="1" si="277"/>
        <v>#REF!</v>
      </c>
      <c r="HL2952" s="9" t="e">
        <f t="shared" ca="1" si="278"/>
        <v>#REF!</v>
      </c>
      <c r="HM2952" s="9" t="e">
        <f t="shared" ca="1" si="279"/>
        <v>#REF!</v>
      </c>
      <c r="HN2952" s="9" t="e">
        <f ca="1">SQRT($GS2952*(1-$GS2952/Controls!$D$15))</f>
        <v>#REF!</v>
      </c>
      <c r="HO2952" s="9" t="e">
        <f t="shared" ca="1" si="280"/>
        <v>#REF!</v>
      </c>
      <c r="HP2952" s="9" t="e">
        <f t="shared" ca="1" si="281"/>
        <v>#REF!</v>
      </c>
      <c r="HQ2952" s="9" t="e">
        <f ca="1">IF($GV2952=0,NA(),($GX2952*Controls!#REF!))</f>
        <v>#REF!</v>
      </c>
    </row>
    <row r="2953" spans="198:225" x14ac:dyDescent="0.25">
      <c r="GP2953" s="9" t="e">
        <f ca="1">INDIRECT(ADDRESS(ROW(),Controls!#REF!+30))</f>
        <v>#REF!</v>
      </c>
      <c r="GQ2953" s="9" t="e">
        <f ca="1">INDIRECT(ADDRESS(ROW(),Controls!#REF!+45))</f>
        <v>#REF!</v>
      </c>
      <c r="GR2953" s="9" t="e">
        <f ca="1">INDIRECT(ADDRESS(ROW(),Controls!#REF!+60))</f>
        <v>#REF!</v>
      </c>
      <c r="GS2953" s="9" t="e">
        <f ca="1">INDIRECT(ADDRESS(ROW(),Controls!#REF!+75))</f>
        <v>#REF!</v>
      </c>
      <c r="GT2953" s="9" t="e">
        <f ca="1">INDIRECT(ADDRESS(ROW(),Controls!#REF!+90))</f>
        <v>#REF!</v>
      </c>
      <c r="GU2953" s="9" t="e">
        <f ca="1">INDIRECT(ADDRESS(ROW(),Controls!#REF!+105))</f>
        <v>#REF!</v>
      </c>
      <c r="GV2953" s="9" t="e">
        <f ca="1">INDIRECT(ADDRESS(ROW(),Controls!#REF!+120))</f>
        <v>#REF!</v>
      </c>
      <c r="GW2953" s="9" t="e">
        <f ca="1">INDIRECT(ADDRESS(ROW(),Controls!#REF!+15))</f>
        <v>#REF!</v>
      </c>
      <c r="GX2953" s="9" t="e">
        <f ca="1">INDIRECT(ADDRESS(ROW(),Controls!#REF!+135))</f>
        <v>#REF!</v>
      </c>
      <c r="HJ2953" s="9" t="e">
        <f t="shared" ca="1" si="276"/>
        <v>#REF!</v>
      </c>
      <c r="HK2953" s="9" t="e">
        <f t="shared" ca="1" si="277"/>
        <v>#REF!</v>
      </c>
      <c r="HL2953" s="9" t="e">
        <f t="shared" ca="1" si="278"/>
        <v>#REF!</v>
      </c>
      <c r="HM2953" s="9" t="e">
        <f t="shared" ca="1" si="279"/>
        <v>#REF!</v>
      </c>
      <c r="HN2953" s="9" t="e">
        <f ca="1">SQRT($GS2953*(1-$GS2953/Controls!$D$15))</f>
        <v>#REF!</v>
      </c>
      <c r="HO2953" s="9" t="e">
        <f t="shared" ca="1" si="280"/>
        <v>#REF!</v>
      </c>
      <c r="HP2953" s="9" t="e">
        <f t="shared" ca="1" si="281"/>
        <v>#REF!</v>
      </c>
      <c r="HQ2953" s="9" t="e">
        <f ca="1">IF($GV2953=0,NA(),($GX2953*Controls!#REF!))</f>
        <v>#REF!</v>
      </c>
    </row>
    <row r="2954" spans="198:225" x14ac:dyDescent="0.25">
      <c r="GP2954" s="9" t="e">
        <f ca="1">INDIRECT(ADDRESS(ROW(),Controls!#REF!+30))</f>
        <v>#REF!</v>
      </c>
      <c r="GQ2954" s="9" t="e">
        <f ca="1">INDIRECT(ADDRESS(ROW(),Controls!#REF!+45))</f>
        <v>#REF!</v>
      </c>
      <c r="GR2954" s="9" t="e">
        <f ca="1">INDIRECT(ADDRESS(ROW(),Controls!#REF!+60))</f>
        <v>#REF!</v>
      </c>
      <c r="GS2954" s="9" t="e">
        <f ca="1">INDIRECT(ADDRESS(ROW(),Controls!#REF!+75))</f>
        <v>#REF!</v>
      </c>
      <c r="GT2954" s="9" t="e">
        <f ca="1">INDIRECT(ADDRESS(ROW(),Controls!#REF!+90))</f>
        <v>#REF!</v>
      </c>
      <c r="GU2954" s="9" t="e">
        <f ca="1">INDIRECT(ADDRESS(ROW(),Controls!#REF!+105))</f>
        <v>#REF!</v>
      </c>
      <c r="GV2954" s="9" t="e">
        <f ca="1">INDIRECT(ADDRESS(ROW(),Controls!#REF!+120))</f>
        <v>#REF!</v>
      </c>
      <c r="GW2954" s="9" t="e">
        <f ca="1">INDIRECT(ADDRESS(ROW(),Controls!#REF!+15))</f>
        <v>#REF!</v>
      </c>
      <c r="GX2954" s="9" t="e">
        <f ca="1">INDIRECT(ADDRESS(ROW(),Controls!#REF!+135))</f>
        <v>#REF!</v>
      </c>
      <c r="HJ2954" s="9" t="e">
        <f t="shared" ca="1" si="276"/>
        <v>#REF!</v>
      </c>
      <c r="HK2954" s="9" t="e">
        <f t="shared" ca="1" si="277"/>
        <v>#REF!</v>
      </c>
      <c r="HL2954" s="9" t="e">
        <f t="shared" ca="1" si="278"/>
        <v>#REF!</v>
      </c>
      <c r="HM2954" s="9" t="e">
        <f t="shared" ca="1" si="279"/>
        <v>#REF!</v>
      </c>
      <c r="HN2954" s="9" t="e">
        <f ca="1">SQRT($GS2954*(1-$GS2954/Controls!$D$15))</f>
        <v>#REF!</v>
      </c>
      <c r="HO2954" s="9" t="e">
        <f t="shared" ca="1" si="280"/>
        <v>#REF!</v>
      </c>
      <c r="HP2954" s="9" t="e">
        <f t="shared" ca="1" si="281"/>
        <v>#REF!</v>
      </c>
      <c r="HQ2954" s="9" t="e">
        <f ca="1">IF($GV2954=0,NA(),($GX2954*Controls!#REF!))</f>
        <v>#REF!</v>
      </c>
    </row>
    <row r="2955" spans="198:225" x14ac:dyDescent="0.25">
      <c r="GP2955" s="9" t="e">
        <f ca="1">INDIRECT(ADDRESS(ROW(),Controls!#REF!+30))</f>
        <v>#REF!</v>
      </c>
      <c r="GQ2955" s="9" t="e">
        <f ca="1">INDIRECT(ADDRESS(ROW(),Controls!#REF!+45))</f>
        <v>#REF!</v>
      </c>
      <c r="GR2955" s="9" t="e">
        <f ca="1">INDIRECT(ADDRESS(ROW(),Controls!#REF!+60))</f>
        <v>#REF!</v>
      </c>
      <c r="GS2955" s="9" t="e">
        <f ca="1">INDIRECT(ADDRESS(ROW(),Controls!#REF!+75))</f>
        <v>#REF!</v>
      </c>
      <c r="GT2955" s="9" t="e">
        <f ca="1">INDIRECT(ADDRESS(ROW(),Controls!#REF!+90))</f>
        <v>#REF!</v>
      </c>
      <c r="GU2955" s="9" t="e">
        <f ca="1">INDIRECT(ADDRESS(ROW(),Controls!#REF!+105))</f>
        <v>#REF!</v>
      </c>
      <c r="GV2955" s="9" t="e">
        <f ca="1">INDIRECT(ADDRESS(ROW(),Controls!#REF!+120))</f>
        <v>#REF!</v>
      </c>
      <c r="GW2955" s="9" t="e">
        <f ca="1">INDIRECT(ADDRESS(ROW(),Controls!#REF!+15))</f>
        <v>#REF!</v>
      </c>
      <c r="GX2955" s="9" t="e">
        <f ca="1">INDIRECT(ADDRESS(ROW(),Controls!#REF!+135))</f>
        <v>#REF!</v>
      </c>
      <c r="HJ2955" s="9" t="e">
        <f t="shared" ca="1" si="276"/>
        <v>#REF!</v>
      </c>
      <c r="HK2955" s="9" t="e">
        <f t="shared" ca="1" si="277"/>
        <v>#REF!</v>
      </c>
      <c r="HL2955" s="9" t="e">
        <f t="shared" ca="1" si="278"/>
        <v>#REF!</v>
      </c>
      <c r="HM2955" s="9" t="e">
        <f t="shared" ca="1" si="279"/>
        <v>#REF!</v>
      </c>
      <c r="HN2955" s="9" t="e">
        <f ca="1">SQRT($GS2955*(1-$GS2955/Controls!$D$15))</f>
        <v>#REF!</v>
      </c>
      <c r="HO2955" s="9" t="e">
        <f t="shared" ca="1" si="280"/>
        <v>#REF!</v>
      </c>
      <c r="HP2955" s="9" t="e">
        <f t="shared" ca="1" si="281"/>
        <v>#REF!</v>
      </c>
      <c r="HQ2955" s="9" t="e">
        <f ca="1">IF($GV2955=0,NA(),($GX2955*Controls!#REF!))</f>
        <v>#REF!</v>
      </c>
    </row>
    <row r="2956" spans="198:225" x14ac:dyDescent="0.25">
      <c r="GP2956" s="9" t="e">
        <f ca="1">INDIRECT(ADDRESS(ROW(),Controls!#REF!+30))</f>
        <v>#REF!</v>
      </c>
      <c r="GQ2956" s="9" t="e">
        <f ca="1">INDIRECT(ADDRESS(ROW(),Controls!#REF!+45))</f>
        <v>#REF!</v>
      </c>
      <c r="GR2956" s="9" t="e">
        <f ca="1">INDIRECT(ADDRESS(ROW(),Controls!#REF!+60))</f>
        <v>#REF!</v>
      </c>
      <c r="GS2956" s="9" t="e">
        <f ca="1">INDIRECT(ADDRESS(ROW(),Controls!#REF!+75))</f>
        <v>#REF!</v>
      </c>
      <c r="GT2956" s="9" t="e">
        <f ca="1">INDIRECT(ADDRESS(ROW(),Controls!#REF!+90))</f>
        <v>#REF!</v>
      </c>
      <c r="GU2956" s="9" t="e">
        <f ca="1">INDIRECT(ADDRESS(ROW(),Controls!#REF!+105))</f>
        <v>#REF!</v>
      </c>
      <c r="GV2956" s="9" t="e">
        <f ca="1">INDIRECT(ADDRESS(ROW(),Controls!#REF!+120))</f>
        <v>#REF!</v>
      </c>
      <c r="GW2956" s="9" t="e">
        <f ca="1">INDIRECT(ADDRESS(ROW(),Controls!#REF!+15))</f>
        <v>#REF!</v>
      </c>
      <c r="GX2956" s="9" t="e">
        <f ca="1">INDIRECT(ADDRESS(ROW(),Controls!#REF!+135))</f>
        <v>#REF!</v>
      </c>
      <c r="HJ2956" s="9" t="e">
        <f t="shared" ca="1" si="276"/>
        <v>#REF!</v>
      </c>
      <c r="HK2956" s="9" t="e">
        <f t="shared" ca="1" si="277"/>
        <v>#REF!</v>
      </c>
      <c r="HL2956" s="9" t="e">
        <f t="shared" ca="1" si="278"/>
        <v>#REF!</v>
      </c>
      <c r="HM2956" s="9" t="e">
        <f t="shared" ca="1" si="279"/>
        <v>#REF!</v>
      </c>
      <c r="HN2956" s="9" t="e">
        <f ca="1">SQRT($GS2956*(1-$GS2956/Controls!$D$15))</f>
        <v>#REF!</v>
      </c>
      <c r="HO2956" s="9" t="e">
        <f t="shared" ca="1" si="280"/>
        <v>#REF!</v>
      </c>
      <c r="HP2956" s="9" t="e">
        <f t="shared" ca="1" si="281"/>
        <v>#REF!</v>
      </c>
      <c r="HQ2956" s="9" t="e">
        <f ca="1">IF($GV2956=0,NA(),($GX2956*Controls!#REF!))</f>
        <v>#REF!</v>
      </c>
    </row>
    <row r="2957" spans="198:225" x14ac:dyDescent="0.25">
      <c r="GP2957" s="9" t="e">
        <f ca="1">INDIRECT(ADDRESS(ROW(),Controls!#REF!+30))</f>
        <v>#REF!</v>
      </c>
      <c r="GQ2957" s="9" t="e">
        <f ca="1">INDIRECT(ADDRESS(ROW(),Controls!#REF!+45))</f>
        <v>#REF!</v>
      </c>
      <c r="GR2957" s="9" t="e">
        <f ca="1">INDIRECT(ADDRESS(ROW(),Controls!#REF!+60))</f>
        <v>#REF!</v>
      </c>
      <c r="GS2957" s="9" t="e">
        <f ca="1">INDIRECT(ADDRESS(ROW(),Controls!#REF!+75))</f>
        <v>#REF!</v>
      </c>
      <c r="GT2957" s="9" t="e">
        <f ca="1">INDIRECT(ADDRESS(ROW(),Controls!#REF!+90))</f>
        <v>#REF!</v>
      </c>
      <c r="GU2957" s="9" t="e">
        <f ca="1">INDIRECT(ADDRESS(ROW(),Controls!#REF!+105))</f>
        <v>#REF!</v>
      </c>
      <c r="GV2957" s="9" t="e">
        <f ca="1">INDIRECT(ADDRESS(ROW(),Controls!#REF!+120))</f>
        <v>#REF!</v>
      </c>
      <c r="GW2957" s="9" t="e">
        <f ca="1">INDIRECT(ADDRESS(ROW(),Controls!#REF!+15))</f>
        <v>#REF!</v>
      </c>
      <c r="GX2957" s="9" t="e">
        <f ca="1">INDIRECT(ADDRESS(ROW(),Controls!#REF!+135))</f>
        <v>#REF!</v>
      </c>
      <c r="HJ2957" s="9" t="e">
        <f t="shared" ca="1" si="276"/>
        <v>#REF!</v>
      </c>
      <c r="HK2957" s="9" t="e">
        <f t="shared" ca="1" si="277"/>
        <v>#REF!</v>
      </c>
      <c r="HL2957" s="9" t="e">
        <f t="shared" ca="1" si="278"/>
        <v>#REF!</v>
      </c>
      <c r="HM2957" s="9" t="e">
        <f t="shared" ca="1" si="279"/>
        <v>#REF!</v>
      </c>
      <c r="HN2957" s="9" t="e">
        <f ca="1">SQRT($GS2957*(1-$GS2957/Controls!$D$15))</f>
        <v>#REF!</v>
      </c>
      <c r="HO2957" s="9" t="e">
        <f t="shared" ca="1" si="280"/>
        <v>#REF!</v>
      </c>
      <c r="HP2957" s="9" t="e">
        <f t="shared" ca="1" si="281"/>
        <v>#REF!</v>
      </c>
      <c r="HQ2957" s="9" t="e">
        <f ca="1">IF($GV2957=0,NA(),($GX2957*Controls!#REF!))</f>
        <v>#REF!</v>
      </c>
    </row>
    <row r="2958" spans="198:225" x14ac:dyDescent="0.25">
      <c r="GP2958" s="9" t="e">
        <f ca="1">INDIRECT(ADDRESS(ROW(),Controls!#REF!+30))</f>
        <v>#REF!</v>
      </c>
      <c r="GQ2958" s="9" t="e">
        <f ca="1">INDIRECT(ADDRESS(ROW(),Controls!#REF!+45))</f>
        <v>#REF!</v>
      </c>
      <c r="GR2958" s="9" t="e">
        <f ca="1">INDIRECT(ADDRESS(ROW(),Controls!#REF!+60))</f>
        <v>#REF!</v>
      </c>
      <c r="GS2958" s="9" t="e">
        <f ca="1">INDIRECT(ADDRESS(ROW(),Controls!#REF!+75))</f>
        <v>#REF!</v>
      </c>
      <c r="GT2958" s="9" t="e">
        <f ca="1">INDIRECT(ADDRESS(ROW(),Controls!#REF!+90))</f>
        <v>#REF!</v>
      </c>
      <c r="GU2958" s="9" t="e">
        <f ca="1">INDIRECT(ADDRESS(ROW(),Controls!#REF!+105))</f>
        <v>#REF!</v>
      </c>
      <c r="GV2958" s="9" t="e">
        <f ca="1">INDIRECT(ADDRESS(ROW(),Controls!#REF!+120))</f>
        <v>#REF!</v>
      </c>
      <c r="GW2958" s="9" t="e">
        <f ca="1">INDIRECT(ADDRESS(ROW(),Controls!#REF!+15))</f>
        <v>#REF!</v>
      </c>
      <c r="GX2958" s="9" t="e">
        <f ca="1">INDIRECT(ADDRESS(ROW(),Controls!#REF!+135))</f>
        <v>#REF!</v>
      </c>
      <c r="HJ2958" s="9" t="e">
        <f t="shared" ca="1" si="276"/>
        <v>#REF!</v>
      </c>
      <c r="HK2958" s="9" t="e">
        <f t="shared" ca="1" si="277"/>
        <v>#REF!</v>
      </c>
      <c r="HL2958" s="9" t="e">
        <f t="shared" ca="1" si="278"/>
        <v>#REF!</v>
      </c>
      <c r="HM2958" s="9" t="e">
        <f t="shared" ca="1" si="279"/>
        <v>#REF!</v>
      </c>
      <c r="HN2958" s="9" t="e">
        <f ca="1">SQRT($GS2958*(1-$GS2958/Controls!$D$15))</f>
        <v>#REF!</v>
      </c>
      <c r="HO2958" s="9" t="e">
        <f t="shared" ca="1" si="280"/>
        <v>#REF!</v>
      </c>
      <c r="HP2958" s="9" t="e">
        <f t="shared" ca="1" si="281"/>
        <v>#REF!</v>
      </c>
      <c r="HQ2958" s="9" t="e">
        <f ca="1">IF($GV2958=0,NA(),($GX2958*Controls!#REF!))</f>
        <v>#REF!</v>
      </c>
    </row>
    <row r="2959" spans="198:225" x14ac:dyDescent="0.25">
      <c r="GP2959" s="9" t="e">
        <f ca="1">INDIRECT(ADDRESS(ROW(),Controls!#REF!+30))</f>
        <v>#REF!</v>
      </c>
      <c r="GQ2959" s="9" t="e">
        <f ca="1">INDIRECT(ADDRESS(ROW(),Controls!#REF!+45))</f>
        <v>#REF!</v>
      </c>
      <c r="GR2959" s="9" t="e">
        <f ca="1">INDIRECT(ADDRESS(ROW(),Controls!#REF!+60))</f>
        <v>#REF!</v>
      </c>
      <c r="GS2959" s="9" t="e">
        <f ca="1">INDIRECT(ADDRESS(ROW(),Controls!#REF!+75))</f>
        <v>#REF!</v>
      </c>
      <c r="GT2959" s="9" t="e">
        <f ca="1">INDIRECT(ADDRESS(ROW(),Controls!#REF!+90))</f>
        <v>#REF!</v>
      </c>
      <c r="GU2959" s="9" t="e">
        <f ca="1">INDIRECT(ADDRESS(ROW(),Controls!#REF!+105))</f>
        <v>#REF!</v>
      </c>
      <c r="GV2959" s="9" t="e">
        <f ca="1">INDIRECT(ADDRESS(ROW(),Controls!#REF!+120))</f>
        <v>#REF!</v>
      </c>
      <c r="GW2959" s="9" t="e">
        <f ca="1">INDIRECT(ADDRESS(ROW(),Controls!#REF!+15))</f>
        <v>#REF!</v>
      </c>
      <c r="GX2959" s="9" t="e">
        <f ca="1">INDIRECT(ADDRESS(ROW(),Controls!#REF!+135))</f>
        <v>#REF!</v>
      </c>
      <c r="HJ2959" s="9" t="e">
        <f t="shared" ca="1" si="276"/>
        <v>#REF!</v>
      </c>
      <c r="HK2959" s="9" t="e">
        <f t="shared" ca="1" si="277"/>
        <v>#REF!</v>
      </c>
      <c r="HL2959" s="9" t="e">
        <f t="shared" ca="1" si="278"/>
        <v>#REF!</v>
      </c>
      <c r="HM2959" s="9" t="e">
        <f t="shared" ca="1" si="279"/>
        <v>#REF!</v>
      </c>
      <c r="HN2959" s="9" t="e">
        <f ca="1">SQRT($GS2959*(1-$GS2959/Controls!$D$15))</f>
        <v>#REF!</v>
      </c>
      <c r="HO2959" s="9" t="e">
        <f t="shared" ca="1" si="280"/>
        <v>#REF!</v>
      </c>
      <c r="HP2959" s="9" t="e">
        <f t="shared" ca="1" si="281"/>
        <v>#REF!</v>
      </c>
      <c r="HQ2959" s="9" t="e">
        <f ca="1">IF($GV2959=0,NA(),($GX2959*Controls!#REF!))</f>
        <v>#REF!</v>
      </c>
    </row>
    <row r="2960" spans="198:225" x14ac:dyDescent="0.25">
      <c r="GP2960" s="9" t="e">
        <f ca="1">INDIRECT(ADDRESS(ROW(),Controls!#REF!+30))</f>
        <v>#REF!</v>
      </c>
      <c r="GQ2960" s="9" t="e">
        <f ca="1">INDIRECT(ADDRESS(ROW(),Controls!#REF!+45))</f>
        <v>#REF!</v>
      </c>
      <c r="GR2960" s="9" t="e">
        <f ca="1">INDIRECT(ADDRESS(ROW(),Controls!#REF!+60))</f>
        <v>#REF!</v>
      </c>
      <c r="GS2960" s="9" t="e">
        <f ca="1">INDIRECT(ADDRESS(ROW(),Controls!#REF!+75))</f>
        <v>#REF!</v>
      </c>
      <c r="GT2960" s="9" t="e">
        <f ca="1">INDIRECT(ADDRESS(ROW(),Controls!#REF!+90))</f>
        <v>#REF!</v>
      </c>
      <c r="GU2960" s="9" t="e">
        <f ca="1">INDIRECT(ADDRESS(ROW(),Controls!#REF!+105))</f>
        <v>#REF!</v>
      </c>
      <c r="GV2960" s="9" t="e">
        <f ca="1">INDIRECT(ADDRESS(ROW(),Controls!#REF!+120))</f>
        <v>#REF!</v>
      </c>
      <c r="GW2960" s="9" t="e">
        <f ca="1">INDIRECT(ADDRESS(ROW(),Controls!#REF!+15))</f>
        <v>#REF!</v>
      </c>
      <c r="GX2960" s="9" t="e">
        <f ca="1">INDIRECT(ADDRESS(ROW(),Controls!#REF!+135))</f>
        <v>#REF!</v>
      </c>
      <c r="HJ2960" s="9" t="e">
        <f t="shared" ca="1" si="276"/>
        <v>#REF!</v>
      </c>
      <c r="HK2960" s="9" t="e">
        <f t="shared" ca="1" si="277"/>
        <v>#REF!</v>
      </c>
      <c r="HL2960" s="9" t="e">
        <f t="shared" ca="1" si="278"/>
        <v>#REF!</v>
      </c>
      <c r="HM2960" s="9" t="e">
        <f t="shared" ca="1" si="279"/>
        <v>#REF!</v>
      </c>
      <c r="HN2960" s="9" t="e">
        <f ca="1">SQRT($GS2960*(1-$GS2960/Controls!$D$15))</f>
        <v>#REF!</v>
      </c>
      <c r="HO2960" s="9" t="e">
        <f t="shared" ca="1" si="280"/>
        <v>#REF!</v>
      </c>
      <c r="HP2960" s="9" t="e">
        <f t="shared" ca="1" si="281"/>
        <v>#REF!</v>
      </c>
      <c r="HQ2960" s="9" t="e">
        <f ca="1">IF($GV2960=0,NA(),($GX2960*Controls!#REF!))</f>
        <v>#REF!</v>
      </c>
    </row>
    <row r="2961" spans="198:225" x14ac:dyDescent="0.25">
      <c r="GP2961" s="9" t="e">
        <f ca="1">INDIRECT(ADDRESS(ROW(),Controls!#REF!+30))</f>
        <v>#REF!</v>
      </c>
      <c r="GQ2961" s="9" t="e">
        <f ca="1">INDIRECT(ADDRESS(ROW(),Controls!#REF!+45))</f>
        <v>#REF!</v>
      </c>
      <c r="GR2961" s="9" t="e">
        <f ca="1">INDIRECT(ADDRESS(ROW(),Controls!#REF!+60))</f>
        <v>#REF!</v>
      </c>
      <c r="GS2961" s="9" t="e">
        <f ca="1">INDIRECT(ADDRESS(ROW(),Controls!#REF!+75))</f>
        <v>#REF!</v>
      </c>
      <c r="GT2961" s="9" t="e">
        <f ca="1">INDIRECT(ADDRESS(ROW(),Controls!#REF!+90))</f>
        <v>#REF!</v>
      </c>
      <c r="GU2961" s="9" t="e">
        <f ca="1">INDIRECT(ADDRESS(ROW(),Controls!#REF!+105))</f>
        <v>#REF!</v>
      </c>
      <c r="GV2961" s="9" t="e">
        <f ca="1">INDIRECT(ADDRESS(ROW(),Controls!#REF!+120))</f>
        <v>#REF!</v>
      </c>
      <c r="GW2961" s="9" t="e">
        <f ca="1">INDIRECT(ADDRESS(ROW(),Controls!#REF!+15))</f>
        <v>#REF!</v>
      </c>
      <c r="GX2961" s="9" t="e">
        <f ca="1">INDIRECT(ADDRESS(ROW(),Controls!#REF!+135))</f>
        <v>#REF!</v>
      </c>
      <c r="HJ2961" s="9" t="e">
        <f t="shared" ca="1" si="276"/>
        <v>#REF!</v>
      </c>
      <c r="HK2961" s="9" t="e">
        <f t="shared" ca="1" si="277"/>
        <v>#REF!</v>
      </c>
      <c r="HL2961" s="9" t="e">
        <f t="shared" ca="1" si="278"/>
        <v>#REF!</v>
      </c>
      <c r="HM2961" s="9" t="e">
        <f t="shared" ca="1" si="279"/>
        <v>#REF!</v>
      </c>
      <c r="HN2961" s="9" t="e">
        <f ca="1">SQRT($GS2961*(1-$GS2961/Controls!$D$15))</f>
        <v>#REF!</v>
      </c>
      <c r="HO2961" s="9" t="e">
        <f t="shared" ca="1" si="280"/>
        <v>#REF!</v>
      </c>
      <c r="HP2961" s="9" t="e">
        <f t="shared" ca="1" si="281"/>
        <v>#REF!</v>
      </c>
      <c r="HQ2961" s="9" t="e">
        <f ca="1">IF($GV2961=0,NA(),($GX2961*Controls!#REF!))</f>
        <v>#REF!</v>
      </c>
    </row>
    <row r="2962" spans="198:225" x14ac:dyDescent="0.25">
      <c r="GP2962" s="9" t="e">
        <f ca="1">INDIRECT(ADDRESS(ROW(),Controls!#REF!+30))</f>
        <v>#REF!</v>
      </c>
      <c r="GQ2962" s="9" t="e">
        <f ca="1">INDIRECT(ADDRESS(ROW(),Controls!#REF!+45))</f>
        <v>#REF!</v>
      </c>
      <c r="GR2962" s="9" t="e">
        <f ca="1">INDIRECT(ADDRESS(ROW(),Controls!#REF!+60))</f>
        <v>#REF!</v>
      </c>
      <c r="GS2962" s="9" t="e">
        <f ca="1">INDIRECT(ADDRESS(ROW(),Controls!#REF!+75))</f>
        <v>#REF!</v>
      </c>
      <c r="GT2962" s="9" t="e">
        <f ca="1">INDIRECT(ADDRESS(ROW(),Controls!#REF!+90))</f>
        <v>#REF!</v>
      </c>
      <c r="GU2962" s="9" t="e">
        <f ca="1">INDIRECT(ADDRESS(ROW(),Controls!#REF!+105))</f>
        <v>#REF!</v>
      </c>
      <c r="GV2962" s="9" t="e">
        <f ca="1">INDIRECT(ADDRESS(ROW(),Controls!#REF!+120))</f>
        <v>#REF!</v>
      </c>
      <c r="GW2962" s="9" t="e">
        <f ca="1">INDIRECT(ADDRESS(ROW(),Controls!#REF!+15))</f>
        <v>#REF!</v>
      </c>
      <c r="GX2962" s="9" t="e">
        <f ca="1">INDIRECT(ADDRESS(ROW(),Controls!#REF!+135))</f>
        <v>#REF!</v>
      </c>
      <c r="HJ2962" s="9" t="e">
        <f t="shared" ca="1" si="276"/>
        <v>#REF!</v>
      </c>
      <c r="HK2962" s="9" t="e">
        <f t="shared" ca="1" si="277"/>
        <v>#REF!</v>
      </c>
      <c r="HL2962" s="9" t="e">
        <f t="shared" ca="1" si="278"/>
        <v>#REF!</v>
      </c>
      <c r="HM2962" s="9" t="e">
        <f t="shared" ca="1" si="279"/>
        <v>#REF!</v>
      </c>
      <c r="HN2962" s="9" t="e">
        <f ca="1">SQRT($GS2962*(1-$GS2962/Controls!$D$15))</f>
        <v>#REF!</v>
      </c>
      <c r="HO2962" s="9" t="e">
        <f t="shared" ca="1" si="280"/>
        <v>#REF!</v>
      </c>
      <c r="HP2962" s="9" t="e">
        <f t="shared" ca="1" si="281"/>
        <v>#REF!</v>
      </c>
      <c r="HQ2962" s="9" t="e">
        <f ca="1">IF($GV2962=0,NA(),($GX2962*Controls!#REF!))</f>
        <v>#REF!</v>
      </c>
    </row>
    <row r="2963" spans="198:225" x14ac:dyDescent="0.25">
      <c r="GP2963" s="9" t="e">
        <f ca="1">INDIRECT(ADDRESS(ROW(),Controls!#REF!+30))</f>
        <v>#REF!</v>
      </c>
      <c r="GQ2963" s="9" t="e">
        <f ca="1">INDIRECT(ADDRESS(ROW(),Controls!#REF!+45))</f>
        <v>#REF!</v>
      </c>
      <c r="GR2963" s="9" t="e">
        <f ca="1">INDIRECT(ADDRESS(ROW(),Controls!#REF!+60))</f>
        <v>#REF!</v>
      </c>
      <c r="GS2963" s="9" t="e">
        <f ca="1">INDIRECT(ADDRESS(ROW(),Controls!#REF!+75))</f>
        <v>#REF!</v>
      </c>
      <c r="GT2963" s="9" t="e">
        <f ca="1">INDIRECT(ADDRESS(ROW(),Controls!#REF!+90))</f>
        <v>#REF!</v>
      </c>
      <c r="GU2963" s="9" t="e">
        <f ca="1">INDIRECT(ADDRESS(ROW(),Controls!#REF!+105))</f>
        <v>#REF!</v>
      </c>
      <c r="GV2963" s="9" t="e">
        <f ca="1">INDIRECT(ADDRESS(ROW(),Controls!#REF!+120))</f>
        <v>#REF!</v>
      </c>
      <c r="GW2963" s="9" t="e">
        <f ca="1">INDIRECT(ADDRESS(ROW(),Controls!#REF!+15))</f>
        <v>#REF!</v>
      </c>
      <c r="GX2963" s="9" t="e">
        <f ca="1">INDIRECT(ADDRESS(ROW(),Controls!#REF!+135))</f>
        <v>#REF!</v>
      </c>
      <c r="HJ2963" s="9" t="e">
        <f t="shared" ca="1" si="276"/>
        <v>#REF!</v>
      </c>
      <c r="HK2963" s="9" t="e">
        <f t="shared" ca="1" si="277"/>
        <v>#REF!</v>
      </c>
      <c r="HL2963" s="9" t="e">
        <f t="shared" ca="1" si="278"/>
        <v>#REF!</v>
      </c>
      <c r="HM2963" s="9" t="e">
        <f t="shared" ca="1" si="279"/>
        <v>#REF!</v>
      </c>
      <c r="HN2963" s="9" t="e">
        <f ca="1">SQRT($GS2963*(1-$GS2963/Controls!$D$15))</f>
        <v>#REF!</v>
      </c>
      <c r="HO2963" s="9" t="e">
        <f t="shared" ca="1" si="280"/>
        <v>#REF!</v>
      </c>
      <c r="HP2963" s="9" t="e">
        <f t="shared" ca="1" si="281"/>
        <v>#REF!</v>
      </c>
      <c r="HQ2963" s="9" t="e">
        <f ca="1">IF($GV2963=0,NA(),($GX2963*Controls!#REF!))</f>
        <v>#REF!</v>
      </c>
    </row>
    <row r="2964" spans="198:225" x14ac:dyDescent="0.25">
      <c r="GP2964" s="9" t="e">
        <f ca="1">INDIRECT(ADDRESS(ROW(),Controls!#REF!+30))</f>
        <v>#REF!</v>
      </c>
      <c r="GQ2964" s="9" t="e">
        <f ca="1">INDIRECT(ADDRESS(ROW(),Controls!#REF!+45))</f>
        <v>#REF!</v>
      </c>
      <c r="GR2964" s="9" t="e">
        <f ca="1">INDIRECT(ADDRESS(ROW(),Controls!#REF!+60))</f>
        <v>#REF!</v>
      </c>
      <c r="GS2964" s="9" t="e">
        <f ca="1">INDIRECT(ADDRESS(ROW(),Controls!#REF!+75))</f>
        <v>#REF!</v>
      </c>
      <c r="GT2964" s="9" t="e">
        <f ca="1">INDIRECT(ADDRESS(ROW(),Controls!#REF!+90))</f>
        <v>#REF!</v>
      </c>
      <c r="GU2964" s="9" t="e">
        <f ca="1">INDIRECT(ADDRESS(ROW(),Controls!#REF!+105))</f>
        <v>#REF!</v>
      </c>
      <c r="GV2964" s="9" t="e">
        <f ca="1">INDIRECT(ADDRESS(ROW(),Controls!#REF!+120))</f>
        <v>#REF!</v>
      </c>
      <c r="GW2964" s="9" t="e">
        <f ca="1">INDIRECT(ADDRESS(ROW(),Controls!#REF!+15))</f>
        <v>#REF!</v>
      </c>
      <c r="GX2964" s="9" t="e">
        <f ca="1">INDIRECT(ADDRESS(ROW(),Controls!#REF!+135))</f>
        <v>#REF!</v>
      </c>
      <c r="HJ2964" s="9" t="e">
        <f t="shared" ca="1" si="276"/>
        <v>#REF!</v>
      </c>
      <c r="HK2964" s="9" t="e">
        <f t="shared" ca="1" si="277"/>
        <v>#REF!</v>
      </c>
      <c r="HL2964" s="9" t="e">
        <f t="shared" ca="1" si="278"/>
        <v>#REF!</v>
      </c>
      <c r="HM2964" s="9" t="e">
        <f t="shared" ca="1" si="279"/>
        <v>#REF!</v>
      </c>
      <c r="HN2964" s="9" t="e">
        <f ca="1">SQRT($GS2964*(1-$GS2964/Controls!$D$15))</f>
        <v>#REF!</v>
      </c>
      <c r="HO2964" s="9" t="e">
        <f t="shared" ca="1" si="280"/>
        <v>#REF!</v>
      </c>
      <c r="HP2964" s="9" t="e">
        <f t="shared" ca="1" si="281"/>
        <v>#REF!</v>
      </c>
      <c r="HQ2964" s="9" t="e">
        <f ca="1">IF($GV2964=0,NA(),($GX2964*Controls!#REF!))</f>
        <v>#REF!</v>
      </c>
    </row>
    <row r="2965" spans="198:225" x14ac:dyDescent="0.25">
      <c r="GP2965" s="9" t="e">
        <f ca="1">INDIRECT(ADDRESS(ROW(),Controls!#REF!+30))</f>
        <v>#REF!</v>
      </c>
      <c r="GQ2965" s="9" t="e">
        <f ca="1">INDIRECT(ADDRESS(ROW(),Controls!#REF!+45))</f>
        <v>#REF!</v>
      </c>
      <c r="GR2965" s="9" t="e">
        <f ca="1">INDIRECT(ADDRESS(ROW(),Controls!#REF!+60))</f>
        <v>#REF!</v>
      </c>
      <c r="GS2965" s="9" t="e">
        <f ca="1">INDIRECT(ADDRESS(ROW(),Controls!#REF!+75))</f>
        <v>#REF!</v>
      </c>
      <c r="GT2965" s="9" t="e">
        <f ca="1">INDIRECT(ADDRESS(ROW(),Controls!#REF!+90))</f>
        <v>#REF!</v>
      </c>
      <c r="GU2965" s="9" t="e">
        <f ca="1">INDIRECT(ADDRESS(ROW(),Controls!#REF!+105))</f>
        <v>#REF!</v>
      </c>
      <c r="GV2965" s="9" t="e">
        <f ca="1">INDIRECT(ADDRESS(ROW(),Controls!#REF!+120))</f>
        <v>#REF!</v>
      </c>
      <c r="GW2965" s="9" t="e">
        <f ca="1">INDIRECT(ADDRESS(ROW(),Controls!#REF!+15))</f>
        <v>#REF!</v>
      </c>
      <c r="GX2965" s="9" t="e">
        <f ca="1">INDIRECT(ADDRESS(ROW(),Controls!#REF!+135))</f>
        <v>#REF!</v>
      </c>
      <c r="HJ2965" s="9" t="e">
        <f t="shared" ca="1" si="276"/>
        <v>#REF!</v>
      </c>
      <c r="HK2965" s="9" t="e">
        <f t="shared" ca="1" si="277"/>
        <v>#REF!</v>
      </c>
      <c r="HL2965" s="9" t="e">
        <f t="shared" ca="1" si="278"/>
        <v>#REF!</v>
      </c>
      <c r="HM2965" s="9" t="e">
        <f t="shared" ca="1" si="279"/>
        <v>#REF!</v>
      </c>
      <c r="HN2965" s="9" t="e">
        <f ca="1">SQRT($GS2965*(1-$GS2965/Controls!$D$15))</f>
        <v>#REF!</v>
      </c>
      <c r="HO2965" s="9" t="e">
        <f t="shared" ca="1" si="280"/>
        <v>#REF!</v>
      </c>
      <c r="HP2965" s="9" t="e">
        <f t="shared" ca="1" si="281"/>
        <v>#REF!</v>
      </c>
      <c r="HQ2965" s="9" t="e">
        <f ca="1">IF($GV2965=0,NA(),($GX2965*Controls!#REF!))</f>
        <v>#REF!</v>
      </c>
    </row>
    <row r="2966" spans="198:225" x14ac:dyDescent="0.25">
      <c r="GP2966" s="9" t="e">
        <f ca="1">INDIRECT(ADDRESS(ROW(),Controls!#REF!+30))</f>
        <v>#REF!</v>
      </c>
      <c r="GQ2966" s="9" t="e">
        <f ca="1">INDIRECT(ADDRESS(ROW(),Controls!#REF!+45))</f>
        <v>#REF!</v>
      </c>
      <c r="GR2966" s="9" t="e">
        <f ca="1">INDIRECT(ADDRESS(ROW(),Controls!#REF!+60))</f>
        <v>#REF!</v>
      </c>
      <c r="GS2966" s="9" t="e">
        <f ca="1">INDIRECT(ADDRESS(ROW(),Controls!#REF!+75))</f>
        <v>#REF!</v>
      </c>
      <c r="GT2966" s="9" t="e">
        <f ca="1">INDIRECT(ADDRESS(ROW(),Controls!#REF!+90))</f>
        <v>#REF!</v>
      </c>
      <c r="GU2966" s="9" t="e">
        <f ca="1">INDIRECT(ADDRESS(ROW(),Controls!#REF!+105))</f>
        <v>#REF!</v>
      </c>
      <c r="GV2966" s="9" t="e">
        <f ca="1">INDIRECT(ADDRESS(ROW(),Controls!#REF!+120))</f>
        <v>#REF!</v>
      </c>
      <c r="GW2966" s="9" t="e">
        <f ca="1">INDIRECT(ADDRESS(ROW(),Controls!#REF!+15))</f>
        <v>#REF!</v>
      </c>
      <c r="GX2966" s="9" t="e">
        <f ca="1">INDIRECT(ADDRESS(ROW(),Controls!#REF!+135))</f>
        <v>#REF!</v>
      </c>
      <c r="HJ2966" s="9" t="e">
        <f t="shared" ca="1" si="276"/>
        <v>#REF!</v>
      </c>
      <c r="HK2966" s="9" t="e">
        <f t="shared" ca="1" si="277"/>
        <v>#REF!</v>
      </c>
      <c r="HL2966" s="9" t="e">
        <f t="shared" ca="1" si="278"/>
        <v>#REF!</v>
      </c>
      <c r="HM2966" s="9" t="e">
        <f t="shared" ca="1" si="279"/>
        <v>#REF!</v>
      </c>
      <c r="HN2966" s="9" t="e">
        <f ca="1">SQRT($GS2966*(1-$GS2966/Controls!$D$15))</f>
        <v>#REF!</v>
      </c>
      <c r="HO2966" s="9" t="e">
        <f t="shared" ca="1" si="280"/>
        <v>#REF!</v>
      </c>
      <c r="HP2966" s="9" t="e">
        <f t="shared" ca="1" si="281"/>
        <v>#REF!</v>
      </c>
      <c r="HQ2966" s="9" t="e">
        <f ca="1">IF($GV2966=0,NA(),($GX2966*Controls!#REF!))</f>
        <v>#REF!</v>
      </c>
    </row>
    <row r="2967" spans="198:225" x14ac:dyDescent="0.25">
      <c r="GP2967" s="9" t="e">
        <f ca="1">INDIRECT(ADDRESS(ROW(),Controls!#REF!+30))</f>
        <v>#REF!</v>
      </c>
      <c r="GQ2967" s="9" t="e">
        <f ca="1">INDIRECT(ADDRESS(ROW(),Controls!#REF!+45))</f>
        <v>#REF!</v>
      </c>
      <c r="GR2967" s="9" t="e">
        <f ca="1">INDIRECT(ADDRESS(ROW(),Controls!#REF!+60))</f>
        <v>#REF!</v>
      </c>
      <c r="GS2967" s="9" t="e">
        <f ca="1">INDIRECT(ADDRESS(ROW(),Controls!#REF!+75))</f>
        <v>#REF!</v>
      </c>
      <c r="GT2967" s="9" t="e">
        <f ca="1">INDIRECT(ADDRESS(ROW(),Controls!#REF!+90))</f>
        <v>#REF!</v>
      </c>
      <c r="GU2967" s="9" t="e">
        <f ca="1">INDIRECT(ADDRESS(ROW(),Controls!#REF!+105))</f>
        <v>#REF!</v>
      </c>
      <c r="GV2967" s="9" t="e">
        <f ca="1">INDIRECT(ADDRESS(ROW(),Controls!#REF!+120))</f>
        <v>#REF!</v>
      </c>
      <c r="GW2967" s="9" t="e">
        <f ca="1">INDIRECT(ADDRESS(ROW(),Controls!#REF!+15))</f>
        <v>#REF!</v>
      </c>
      <c r="GX2967" s="9" t="e">
        <f ca="1">INDIRECT(ADDRESS(ROW(),Controls!#REF!+135))</f>
        <v>#REF!</v>
      </c>
      <c r="HJ2967" s="9" t="e">
        <f t="shared" ca="1" si="276"/>
        <v>#REF!</v>
      </c>
      <c r="HK2967" s="9" t="e">
        <f t="shared" ca="1" si="277"/>
        <v>#REF!</v>
      </c>
      <c r="HL2967" s="9" t="e">
        <f t="shared" ca="1" si="278"/>
        <v>#REF!</v>
      </c>
      <c r="HM2967" s="9" t="e">
        <f t="shared" ca="1" si="279"/>
        <v>#REF!</v>
      </c>
      <c r="HN2967" s="9" t="e">
        <f ca="1">SQRT($GS2967*(1-$GS2967/Controls!$D$15))</f>
        <v>#REF!</v>
      </c>
      <c r="HO2967" s="9" t="e">
        <f t="shared" ca="1" si="280"/>
        <v>#REF!</v>
      </c>
      <c r="HP2967" s="9" t="e">
        <f t="shared" ca="1" si="281"/>
        <v>#REF!</v>
      </c>
      <c r="HQ2967" s="9" t="e">
        <f ca="1">IF($GV2967=0,NA(),($GX2967*Controls!#REF!))</f>
        <v>#REF!</v>
      </c>
    </row>
    <row r="2968" spans="198:225" x14ac:dyDescent="0.25">
      <c r="GP2968" s="9" t="e">
        <f ca="1">INDIRECT(ADDRESS(ROW(),Controls!#REF!+30))</f>
        <v>#REF!</v>
      </c>
      <c r="GQ2968" s="9" t="e">
        <f ca="1">INDIRECT(ADDRESS(ROW(),Controls!#REF!+45))</f>
        <v>#REF!</v>
      </c>
      <c r="GR2968" s="9" t="e">
        <f ca="1">INDIRECT(ADDRESS(ROW(),Controls!#REF!+60))</f>
        <v>#REF!</v>
      </c>
      <c r="GS2968" s="9" t="e">
        <f ca="1">INDIRECT(ADDRESS(ROW(),Controls!#REF!+75))</f>
        <v>#REF!</v>
      </c>
      <c r="GT2968" s="9" t="e">
        <f ca="1">INDIRECT(ADDRESS(ROW(),Controls!#REF!+90))</f>
        <v>#REF!</v>
      </c>
      <c r="GU2968" s="9" t="e">
        <f ca="1">INDIRECT(ADDRESS(ROW(),Controls!#REF!+105))</f>
        <v>#REF!</v>
      </c>
      <c r="GV2968" s="9" t="e">
        <f ca="1">INDIRECT(ADDRESS(ROW(),Controls!#REF!+120))</f>
        <v>#REF!</v>
      </c>
      <c r="GW2968" s="9" t="e">
        <f ca="1">INDIRECT(ADDRESS(ROW(),Controls!#REF!+15))</f>
        <v>#REF!</v>
      </c>
      <c r="GX2968" s="9" t="e">
        <f ca="1">INDIRECT(ADDRESS(ROW(),Controls!#REF!+135))</f>
        <v>#REF!</v>
      </c>
      <c r="HJ2968" s="9" t="e">
        <f t="shared" ca="1" si="276"/>
        <v>#REF!</v>
      </c>
      <c r="HK2968" s="9" t="e">
        <f t="shared" ca="1" si="277"/>
        <v>#REF!</v>
      </c>
      <c r="HL2968" s="9" t="e">
        <f t="shared" ca="1" si="278"/>
        <v>#REF!</v>
      </c>
      <c r="HM2968" s="9" t="e">
        <f t="shared" ca="1" si="279"/>
        <v>#REF!</v>
      </c>
      <c r="HN2968" s="9" t="e">
        <f ca="1">SQRT($GS2968*(1-$GS2968/Controls!$D$15))</f>
        <v>#REF!</v>
      </c>
      <c r="HO2968" s="9" t="e">
        <f t="shared" ca="1" si="280"/>
        <v>#REF!</v>
      </c>
      <c r="HP2968" s="9" t="e">
        <f t="shared" ca="1" si="281"/>
        <v>#REF!</v>
      </c>
      <c r="HQ2968" s="9" t="e">
        <f ca="1">IF($GV2968=0,NA(),($GX2968*Controls!#REF!))</f>
        <v>#REF!</v>
      </c>
    </row>
    <row r="2969" spans="198:225" x14ac:dyDescent="0.25">
      <c r="GP2969" s="9" t="e">
        <f ca="1">INDIRECT(ADDRESS(ROW(),Controls!#REF!+30))</f>
        <v>#REF!</v>
      </c>
      <c r="GQ2969" s="9" t="e">
        <f ca="1">INDIRECT(ADDRESS(ROW(),Controls!#REF!+45))</f>
        <v>#REF!</v>
      </c>
      <c r="GR2969" s="9" t="e">
        <f ca="1">INDIRECT(ADDRESS(ROW(),Controls!#REF!+60))</f>
        <v>#REF!</v>
      </c>
      <c r="GS2969" s="9" t="e">
        <f ca="1">INDIRECT(ADDRESS(ROW(),Controls!#REF!+75))</f>
        <v>#REF!</v>
      </c>
      <c r="GT2969" s="9" t="e">
        <f ca="1">INDIRECT(ADDRESS(ROW(),Controls!#REF!+90))</f>
        <v>#REF!</v>
      </c>
      <c r="GU2969" s="9" t="e">
        <f ca="1">INDIRECT(ADDRESS(ROW(),Controls!#REF!+105))</f>
        <v>#REF!</v>
      </c>
      <c r="GV2969" s="9" t="e">
        <f ca="1">INDIRECT(ADDRESS(ROW(),Controls!#REF!+120))</f>
        <v>#REF!</v>
      </c>
      <c r="GW2969" s="9" t="e">
        <f ca="1">INDIRECT(ADDRESS(ROW(),Controls!#REF!+15))</f>
        <v>#REF!</v>
      </c>
      <c r="GX2969" s="9" t="e">
        <f ca="1">INDIRECT(ADDRESS(ROW(),Controls!#REF!+135))</f>
        <v>#REF!</v>
      </c>
      <c r="HJ2969" s="9" t="e">
        <f t="shared" ca="1" si="276"/>
        <v>#REF!</v>
      </c>
      <c r="HK2969" s="9" t="e">
        <f t="shared" ca="1" si="277"/>
        <v>#REF!</v>
      </c>
      <c r="HL2969" s="9" t="e">
        <f t="shared" ca="1" si="278"/>
        <v>#REF!</v>
      </c>
      <c r="HM2969" s="9" t="e">
        <f t="shared" ca="1" si="279"/>
        <v>#REF!</v>
      </c>
      <c r="HN2969" s="9" t="e">
        <f ca="1">SQRT($GS2969*(1-$GS2969/Controls!$D$15))</f>
        <v>#REF!</v>
      </c>
      <c r="HO2969" s="9" t="e">
        <f t="shared" ca="1" si="280"/>
        <v>#REF!</v>
      </c>
      <c r="HP2969" s="9" t="e">
        <f t="shared" ca="1" si="281"/>
        <v>#REF!</v>
      </c>
      <c r="HQ2969" s="9" t="e">
        <f ca="1">IF($GV2969=0,NA(),($GX2969*Controls!#REF!))</f>
        <v>#REF!</v>
      </c>
    </row>
    <row r="2970" spans="198:225" x14ac:dyDescent="0.25">
      <c r="GP2970" s="9" t="e">
        <f ca="1">INDIRECT(ADDRESS(ROW(),Controls!#REF!+30))</f>
        <v>#REF!</v>
      </c>
      <c r="GQ2970" s="9" t="e">
        <f ca="1">INDIRECT(ADDRESS(ROW(),Controls!#REF!+45))</f>
        <v>#REF!</v>
      </c>
      <c r="GR2970" s="9" t="e">
        <f ca="1">INDIRECT(ADDRESS(ROW(),Controls!#REF!+60))</f>
        <v>#REF!</v>
      </c>
      <c r="GS2970" s="9" t="e">
        <f ca="1">INDIRECT(ADDRESS(ROW(),Controls!#REF!+75))</f>
        <v>#REF!</v>
      </c>
      <c r="GT2970" s="9" t="e">
        <f ca="1">INDIRECT(ADDRESS(ROW(),Controls!#REF!+90))</f>
        <v>#REF!</v>
      </c>
      <c r="GU2970" s="9" t="e">
        <f ca="1">INDIRECT(ADDRESS(ROW(),Controls!#REF!+105))</f>
        <v>#REF!</v>
      </c>
      <c r="GV2970" s="9" t="e">
        <f ca="1">INDIRECT(ADDRESS(ROW(),Controls!#REF!+120))</f>
        <v>#REF!</v>
      </c>
      <c r="GW2970" s="9" t="e">
        <f ca="1">INDIRECT(ADDRESS(ROW(),Controls!#REF!+15))</f>
        <v>#REF!</v>
      </c>
      <c r="GX2970" s="9" t="e">
        <f ca="1">INDIRECT(ADDRESS(ROW(),Controls!#REF!+135))</f>
        <v>#REF!</v>
      </c>
      <c r="HJ2970" s="9" t="e">
        <f t="shared" ca="1" si="276"/>
        <v>#REF!</v>
      </c>
      <c r="HK2970" s="9" t="e">
        <f t="shared" ca="1" si="277"/>
        <v>#REF!</v>
      </c>
      <c r="HL2970" s="9" t="e">
        <f t="shared" ca="1" si="278"/>
        <v>#REF!</v>
      </c>
      <c r="HM2970" s="9" t="e">
        <f t="shared" ca="1" si="279"/>
        <v>#REF!</v>
      </c>
      <c r="HN2970" s="9" t="e">
        <f ca="1">SQRT($GS2970*(1-$GS2970/Controls!$D$15))</f>
        <v>#REF!</v>
      </c>
      <c r="HO2970" s="9" t="e">
        <f t="shared" ca="1" si="280"/>
        <v>#REF!</v>
      </c>
      <c r="HP2970" s="9" t="e">
        <f t="shared" ca="1" si="281"/>
        <v>#REF!</v>
      </c>
      <c r="HQ2970" s="9" t="e">
        <f ca="1">IF($GV2970=0,NA(),($GX2970*Controls!#REF!))</f>
        <v>#REF!</v>
      </c>
    </row>
    <row r="2971" spans="198:225" x14ac:dyDescent="0.25">
      <c r="GP2971" s="9" t="e">
        <f ca="1">INDIRECT(ADDRESS(ROW(),Controls!#REF!+30))</f>
        <v>#REF!</v>
      </c>
      <c r="GQ2971" s="9" t="e">
        <f ca="1">INDIRECT(ADDRESS(ROW(),Controls!#REF!+45))</f>
        <v>#REF!</v>
      </c>
      <c r="GR2971" s="9" t="e">
        <f ca="1">INDIRECT(ADDRESS(ROW(),Controls!#REF!+60))</f>
        <v>#REF!</v>
      </c>
      <c r="GS2971" s="9" t="e">
        <f ca="1">INDIRECT(ADDRESS(ROW(),Controls!#REF!+75))</f>
        <v>#REF!</v>
      </c>
      <c r="GT2971" s="9" t="e">
        <f ca="1">INDIRECT(ADDRESS(ROW(),Controls!#REF!+90))</f>
        <v>#REF!</v>
      </c>
      <c r="GU2971" s="9" t="e">
        <f ca="1">INDIRECT(ADDRESS(ROW(),Controls!#REF!+105))</f>
        <v>#REF!</v>
      </c>
      <c r="GV2971" s="9" t="e">
        <f ca="1">INDIRECT(ADDRESS(ROW(),Controls!#REF!+120))</f>
        <v>#REF!</v>
      </c>
      <c r="GW2971" s="9" t="e">
        <f ca="1">INDIRECT(ADDRESS(ROW(),Controls!#REF!+15))</f>
        <v>#REF!</v>
      </c>
      <c r="GX2971" s="9" t="e">
        <f ca="1">INDIRECT(ADDRESS(ROW(),Controls!#REF!+135))</f>
        <v>#REF!</v>
      </c>
      <c r="HJ2971" s="9" t="e">
        <f t="shared" ca="1" si="276"/>
        <v>#REF!</v>
      </c>
      <c r="HK2971" s="9" t="e">
        <f t="shared" ca="1" si="277"/>
        <v>#REF!</v>
      </c>
      <c r="HL2971" s="9" t="e">
        <f t="shared" ca="1" si="278"/>
        <v>#REF!</v>
      </c>
      <c r="HM2971" s="9" t="e">
        <f t="shared" ca="1" si="279"/>
        <v>#REF!</v>
      </c>
      <c r="HN2971" s="9" t="e">
        <f ca="1">SQRT($GS2971*(1-$GS2971/Controls!$D$15))</f>
        <v>#REF!</v>
      </c>
      <c r="HO2971" s="9" t="e">
        <f t="shared" ca="1" si="280"/>
        <v>#REF!</v>
      </c>
      <c r="HP2971" s="9" t="e">
        <f t="shared" ca="1" si="281"/>
        <v>#REF!</v>
      </c>
      <c r="HQ2971" s="9" t="e">
        <f ca="1">IF($GV2971=0,NA(),($GX2971*Controls!#REF!))</f>
        <v>#REF!</v>
      </c>
    </row>
    <row r="2972" spans="198:225" x14ac:dyDescent="0.25">
      <c r="GP2972" s="9" t="e">
        <f ca="1">INDIRECT(ADDRESS(ROW(),Controls!#REF!+30))</f>
        <v>#REF!</v>
      </c>
      <c r="GQ2972" s="9" t="e">
        <f ca="1">INDIRECT(ADDRESS(ROW(),Controls!#REF!+45))</f>
        <v>#REF!</v>
      </c>
      <c r="GR2972" s="9" t="e">
        <f ca="1">INDIRECT(ADDRESS(ROW(),Controls!#REF!+60))</f>
        <v>#REF!</v>
      </c>
      <c r="GS2972" s="9" t="e">
        <f ca="1">INDIRECT(ADDRESS(ROW(),Controls!#REF!+75))</f>
        <v>#REF!</v>
      </c>
      <c r="GT2972" s="9" t="e">
        <f ca="1">INDIRECT(ADDRESS(ROW(),Controls!#REF!+90))</f>
        <v>#REF!</v>
      </c>
      <c r="GU2972" s="9" t="e">
        <f ca="1">INDIRECT(ADDRESS(ROW(),Controls!#REF!+105))</f>
        <v>#REF!</v>
      </c>
      <c r="GV2972" s="9" t="e">
        <f ca="1">INDIRECT(ADDRESS(ROW(),Controls!#REF!+120))</f>
        <v>#REF!</v>
      </c>
      <c r="GW2972" s="9" t="e">
        <f ca="1">INDIRECT(ADDRESS(ROW(),Controls!#REF!+15))</f>
        <v>#REF!</v>
      </c>
      <c r="GX2972" s="9" t="e">
        <f ca="1">INDIRECT(ADDRESS(ROW(),Controls!#REF!+135))</f>
        <v>#REF!</v>
      </c>
      <c r="HJ2972" s="9" t="e">
        <f t="shared" ca="1" si="276"/>
        <v>#REF!</v>
      </c>
      <c r="HK2972" s="9" t="e">
        <f t="shared" ca="1" si="277"/>
        <v>#REF!</v>
      </c>
      <c r="HL2972" s="9" t="e">
        <f t="shared" ca="1" si="278"/>
        <v>#REF!</v>
      </c>
      <c r="HM2972" s="9" t="e">
        <f t="shared" ca="1" si="279"/>
        <v>#REF!</v>
      </c>
      <c r="HN2972" s="9" t="e">
        <f ca="1">SQRT($GS2972*(1-$GS2972/Controls!$D$15))</f>
        <v>#REF!</v>
      </c>
      <c r="HO2972" s="9" t="e">
        <f t="shared" ca="1" si="280"/>
        <v>#REF!</v>
      </c>
      <c r="HP2972" s="9" t="e">
        <f t="shared" ca="1" si="281"/>
        <v>#REF!</v>
      </c>
      <c r="HQ2972" s="9" t="e">
        <f ca="1">IF($GV2972=0,NA(),($GX2972*Controls!#REF!))</f>
        <v>#REF!</v>
      </c>
    </row>
    <row r="2973" spans="198:225" x14ac:dyDescent="0.25">
      <c r="GP2973" s="9" t="e">
        <f ca="1">INDIRECT(ADDRESS(ROW(),Controls!#REF!+30))</f>
        <v>#REF!</v>
      </c>
      <c r="GQ2973" s="9" t="e">
        <f ca="1">INDIRECT(ADDRESS(ROW(),Controls!#REF!+45))</f>
        <v>#REF!</v>
      </c>
      <c r="GR2973" s="9" t="e">
        <f ca="1">INDIRECT(ADDRESS(ROW(),Controls!#REF!+60))</f>
        <v>#REF!</v>
      </c>
      <c r="GS2973" s="9" t="e">
        <f ca="1">INDIRECT(ADDRESS(ROW(),Controls!#REF!+75))</f>
        <v>#REF!</v>
      </c>
      <c r="GT2973" s="9" t="e">
        <f ca="1">INDIRECT(ADDRESS(ROW(),Controls!#REF!+90))</f>
        <v>#REF!</v>
      </c>
      <c r="GU2973" s="9" t="e">
        <f ca="1">INDIRECT(ADDRESS(ROW(),Controls!#REF!+105))</f>
        <v>#REF!</v>
      </c>
      <c r="GV2973" s="9" t="e">
        <f ca="1">INDIRECT(ADDRESS(ROW(),Controls!#REF!+120))</f>
        <v>#REF!</v>
      </c>
      <c r="GW2973" s="9" t="e">
        <f ca="1">INDIRECT(ADDRESS(ROW(),Controls!#REF!+15))</f>
        <v>#REF!</v>
      </c>
      <c r="GX2973" s="9" t="e">
        <f ca="1">INDIRECT(ADDRESS(ROW(),Controls!#REF!+135))</f>
        <v>#REF!</v>
      </c>
      <c r="HJ2973" s="9" t="e">
        <f t="shared" ca="1" si="276"/>
        <v>#REF!</v>
      </c>
      <c r="HK2973" s="9" t="e">
        <f t="shared" ca="1" si="277"/>
        <v>#REF!</v>
      </c>
      <c r="HL2973" s="9" t="e">
        <f t="shared" ca="1" si="278"/>
        <v>#REF!</v>
      </c>
      <c r="HM2973" s="9" t="e">
        <f t="shared" ca="1" si="279"/>
        <v>#REF!</v>
      </c>
      <c r="HN2973" s="9" t="e">
        <f ca="1">SQRT($GS2973*(1-$GS2973/Controls!$D$15))</f>
        <v>#REF!</v>
      </c>
      <c r="HO2973" s="9" t="e">
        <f t="shared" ca="1" si="280"/>
        <v>#REF!</v>
      </c>
      <c r="HP2973" s="9" t="e">
        <f t="shared" ca="1" si="281"/>
        <v>#REF!</v>
      </c>
      <c r="HQ2973" s="9" t="e">
        <f ca="1">IF($GV2973=0,NA(),($GX2973*Controls!#REF!))</f>
        <v>#REF!</v>
      </c>
    </row>
    <row r="2974" spans="198:225" x14ac:dyDescent="0.25">
      <c r="GP2974" s="9" t="e">
        <f ca="1">INDIRECT(ADDRESS(ROW(),Controls!#REF!+30))</f>
        <v>#REF!</v>
      </c>
      <c r="GQ2974" s="9" t="e">
        <f ca="1">INDIRECT(ADDRESS(ROW(),Controls!#REF!+45))</f>
        <v>#REF!</v>
      </c>
      <c r="GR2974" s="9" t="e">
        <f ca="1">INDIRECT(ADDRESS(ROW(),Controls!#REF!+60))</f>
        <v>#REF!</v>
      </c>
      <c r="GS2974" s="9" t="e">
        <f ca="1">INDIRECT(ADDRESS(ROW(),Controls!#REF!+75))</f>
        <v>#REF!</v>
      </c>
      <c r="GT2974" s="9" t="e">
        <f ca="1">INDIRECT(ADDRESS(ROW(),Controls!#REF!+90))</f>
        <v>#REF!</v>
      </c>
      <c r="GU2974" s="9" t="e">
        <f ca="1">INDIRECT(ADDRESS(ROW(),Controls!#REF!+105))</f>
        <v>#REF!</v>
      </c>
      <c r="GV2974" s="9" t="e">
        <f ca="1">INDIRECT(ADDRESS(ROW(),Controls!#REF!+120))</f>
        <v>#REF!</v>
      </c>
      <c r="GW2974" s="9" t="e">
        <f ca="1">INDIRECT(ADDRESS(ROW(),Controls!#REF!+15))</f>
        <v>#REF!</v>
      </c>
      <c r="GX2974" s="9" t="e">
        <f ca="1">INDIRECT(ADDRESS(ROW(),Controls!#REF!+135))</f>
        <v>#REF!</v>
      </c>
      <c r="HJ2974" s="9" t="e">
        <f t="shared" ca="1" si="276"/>
        <v>#REF!</v>
      </c>
      <c r="HK2974" s="9" t="e">
        <f t="shared" ca="1" si="277"/>
        <v>#REF!</v>
      </c>
      <c r="HL2974" s="9" t="e">
        <f t="shared" ca="1" si="278"/>
        <v>#REF!</v>
      </c>
      <c r="HM2974" s="9" t="e">
        <f t="shared" ca="1" si="279"/>
        <v>#REF!</v>
      </c>
      <c r="HN2974" s="9" t="e">
        <f ca="1">SQRT($GS2974*(1-$GS2974/Controls!$D$15))</f>
        <v>#REF!</v>
      </c>
      <c r="HO2974" s="9" t="e">
        <f t="shared" ca="1" si="280"/>
        <v>#REF!</v>
      </c>
      <c r="HP2974" s="9" t="e">
        <f t="shared" ca="1" si="281"/>
        <v>#REF!</v>
      </c>
      <c r="HQ2974" s="9" t="e">
        <f ca="1">IF($GV2974=0,NA(),($GX2974*Controls!#REF!))</f>
        <v>#REF!</v>
      </c>
    </row>
    <row r="2975" spans="198:225" x14ac:dyDescent="0.25">
      <c r="GP2975" s="9" t="e">
        <f ca="1">INDIRECT(ADDRESS(ROW(),Controls!#REF!+30))</f>
        <v>#REF!</v>
      </c>
      <c r="GQ2975" s="9" t="e">
        <f ca="1">INDIRECT(ADDRESS(ROW(),Controls!#REF!+45))</f>
        <v>#REF!</v>
      </c>
      <c r="GR2975" s="9" t="e">
        <f ca="1">INDIRECT(ADDRESS(ROW(),Controls!#REF!+60))</f>
        <v>#REF!</v>
      </c>
      <c r="GS2975" s="9" t="e">
        <f ca="1">INDIRECT(ADDRESS(ROW(),Controls!#REF!+75))</f>
        <v>#REF!</v>
      </c>
      <c r="GT2975" s="9" t="e">
        <f ca="1">INDIRECT(ADDRESS(ROW(),Controls!#REF!+90))</f>
        <v>#REF!</v>
      </c>
      <c r="GU2975" s="9" t="e">
        <f ca="1">INDIRECT(ADDRESS(ROW(),Controls!#REF!+105))</f>
        <v>#REF!</v>
      </c>
      <c r="GV2975" s="9" t="e">
        <f ca="1">INDIRECT(ADDRESS(ROW(),Controls!#REF!+120))</f>
        <v>#REF!</v>
      </c>
      <c r="GW2975" s="9" t="e">
        <f ca="1">INDIRECT(ADDRESS(ROW(),Controls!#REF!+15))</f>
        <v>#REF!</v>
      </c>
      <c r="GX2975" s="9" t="e">
        <f ca="1">INDIRECT(ADDRESS(ROW(),Controls!#REF!+135))</f>
        <v>#REF!</v>
      </c>
      <c r="HJ2975" s="9" t="e">
        <f t="shared" ca="1" si="276"/>
        <v>#REF!</v>
      </c>
      <c r="HK2975" s="9" t="e">
        <f t="shared" ca="1" si="277"/>
        <v>#REF!</v>
      </c>
      <c r="HL2975" s="9" t="e">
        <f t="shared" ca="1" si="278"/>
        <v>#REF!</v>
      </c>
      <c r="HM2975" s="9" t="e">
        <f t="shared" ca="1" si="279"/>
        <v>#REF!</v>
      </c>
      <c r="HN2975" s="9" t="e">
        <f ca="1">SQRT($GS2975*(1-$GS2975/Controls!$D$15))</f>
        <v>#REF!</v>
      </c>
      <c r="HO2975" s="9" t="e">
        <f t="shared" ca="1" si="280"/>
        <v>#REF!</v>
      </c>
      <c r="HP2975" s="9" t="e">
        <f t="shared" ca="1" si="281"/>
        <v>#REF!</v>
      </c>
      <c r="HQ2975" s="9" t="e">
        <f ca="1">IF($GV2975=0,NA(),($GX2975*Controls!#REF!))</f>
        <v>#REF!</v>
      </c>
    </row>
    <row r="2976" spans="198:225" x14ac:dyDescent="0.25">
      <c r="GP2976" s="9" t="e">
        <f ca="1">INDIRECT(ADDRESS(ROW(),Controls!#REF!+30))</f>
        <v>#REF!</v>
      </c>
      <c r="GQ2976" s="9" t="e">
        <f ca="1">INDIRECT(ADDRESS(ROW(),Controls!#REF!+45))</f>
        <v>#REF!</v>
      </c>
      <c r="GR2976" s="9" t="e">
        <f ca="1">INDIRECT(ADDRESS(ROW(),Controls!#REF!+60))</f>
        <v>#REF!</v>
      </c>
      <c r="GS2976" s="9" t="e">
        <f ca="1">INDIRECT(ADDRESS(ROW(),Controls!#REF!+75))</f>
        <v>#REF!</v>
      </c>
      <c r="GT2976" s="9" t="e">
        <f ca="1">INDIRECT(ADDRESS(ROW(),Controls!#REF!+90))</f>
        <v>#REF!</v>
      </c>
      <c r="GU2976" s="9" t="e">
        <f ca="1">INDIRECT(ADDRESS(ROW(),Controls!#REF!+105))</f>
        <v>#REF!</v>
      </c>
      <c r="GV2976" s="9" t="e">
        <f ca="1">INDIRECT(ADDRESS(ROW(),Controls!#REF!+120))</f>
        <v>#REF!</v>
      </c>
      <c r="GW2976" s="9" t="e">
        <f ca="1">INDIRECT(ADDRESS(ROW(),Controls!#REF!+15))</f>
        <v>#REF!</v>
      </c>
      <c r="GX2976" s="9" t="e">
        <f ca="1">INDIRECT(ADDRESS(ROW(),Controls!#REF!+135))</f>
        <v>#REF!</v>
      </c>
      <c r="HJ2976" s="9" t="e">
        <f t="shared" ca="1" si="276"/>
        <v>#REF!</v>
      </c>
      <c r="HK2976" s="9" t="e">
        <f t="shared" ca="1" si="277"/>
        <v>#REF!</v>
      </c>
      <c r="HL2976" s="9" t="e">
        <f t="shared" ca="1" si="278"/>
        <v>#REF!</v>
      </c>
      <c r="HM2976" s="9" t="e">
        <f t="shared" ca="1" si="279"/>
        <v>#REF!</v>
      </c>
      <c r="HN2976" s="9" t="e">
        <f ca="1">SQRT($GS2976*(1-$GS2976/Controls!$D$15))</f>
        <v>#REF!</v>
      </c>
      <c r="HO2976" s="9" t="e">
        <f t="shared" ca="1" si="280"/>
        <v>#REF!</v>
      </c>
      <c r="HP2976" s="9" t="e">
        <f t="shared" ca="1" si="281"/>
        <v>#REF!</v>
      </c>
      <c r="HQ2976" s="9" t="e">
        <f ca="1">IF($GV2976=0,NA(),($GX2976*Controls!#REF!))</f>
        <v>#REF!</v>
      </c>
    </row>
    <row r="2977" spans="198:225" x14ac:dyDescent="0.25">
      <c r="GP2977" s="9" t="e">
        <f ca="1">INDIRECT(ADDRESS(ROW(),Controls!#REF!+30))</f>
        <v>#REF!</v>
      </c>
      <c r="GQ2977" s="9" t="e">
        <f ca="1">INDIRECT(ADDRESS(ROW(),Controls!#REF!+45))</f>
        <v>#REF!</v>
      </c>
      <c r="GR2977" s="9" t="e">
        <f ca="1">INDIRECT(ADDRESS(ROW(),Controls!#REF!+60))</f>
        <v>#REF!</v>
      </c>
      <c r="GS2977" s="9" t="e">
        <f ca="1">INDIRECT(ADDRESS(ROW(),Controls!#REF!+75))</f>
        <v>#REF!</v>
      </c>
      <c r="GT2977" s="9" t="e">
        <f ca="1">INDIRECT(ADDRESS(ROW(),Controls!#REF!+90))</f>
        <v>#REF!</v>
      </c>
      <c r="GU2977" s="9" t="e">
        <f ca="1">INDIRECT(ADDRESS(ROW(),Controls!#REF!+105))</f>
        <v>#REF!</v>
      </c>
      <c r="GV2977" s="9" t="e">
        <f ca="1">INDIRECT(ADDRESS(ROW(),Controls!#REF!+120))</f>
        <v>#REF!</v>
      </c>
      <c r="GW2977" s="9" t="e">
        <f ca="1">INDIRECT(ADDRESS(ROW(),Controls!#REF!+15))</f>
        <v>#REF!</v>
      </c>
      <c r="GX2977" s="9" t="e">
        <f ca="1">INDIRECT(ADDRESS(ROW(),Controls!#REF!+135))</f>
        <v>#REF!</v>
      </c>
      <c r="HJ2977" s="9" t="e">
        <f t="shared" ca="1" si="276"/>
        <v>#REF!</v>
      </c>
      <c r="HK2977" s="9" t="e">
        <f t="shared" ca="1" si="277"/>
        <v>#REF!</v>
      </c>
      <c r="HL2977" s="9" t="e">
        <f t="shared" ca="1" si="278"/>
        <v>#REF!</v>
      </c>
      <c r="HM2977" s="9" t="e">
        <f t="shared" ca="1" si="279"/>
        <v>#REF!</v>
      </c>
      <c r="HN2977" s="9" t="e">
        <f ca="1">SQRT($GS2977*(1-$GS2977/Controls!$D$15))</f>
        <v>#REF!</v>
      </c>
      <c r="HO2977" s="9" t="e">
        <f t="shared" ca="1" si="280"/>
        <v>#REF!</v>
      </c>
      <c r="HP2977" s="9" t="e">
        <f t="shared" ca="1" si="281"/>
        <v>#REF!</v>
      </c>
      <c r="HQ2977" s="9" t="e">
        <f ca="1">IF($GV2977=0,NA(),($GX2977*Controls!#REF!))</f>
        <v>#REF!</v>
      </c>
    </row>
    <row r="2978" spans="198:225" x14ac:dyDescent="0.25">
      <c r="GP2978" s="9" t="e">
        <f ca="1">INDIRECT(ADDRESS(ROW(),Controls!#REF!+30))</f>
        <v>#REF!</v>
      </c>
      <c r="GQ2978" s="9" t="e">
        <f ca="1">INDIRECT(ADDRESS(ROW(),Controls!#REF!+45))</f>
        <v>#REF!</v>
      </c>
      <c r="GR2978" s="9" t="e">
        <f ca="1">INDIRECT(ADDRESS(ROW(),Controls!#REF!+60))</f>
        <v>#REF!</v>
      </c>
      <c r="GS2978" s="9" t="e">
        <f ca="1">INDIRECT(ADDRESS(ROW(),Controls!#REF!+75))</f>
        <v>#REF!</v>
      </c>
      <c r="GT2978" s="9" t="e">
        <f ca="1">INDIRECT(ADDRESS(ROW(),Controls!#REF!+90))</f>
        <v>#REF!</v>
      </c>
      <c r="GU2978" s="9" t="e">
        <f ca="1">INDIRECT(ADDRESS(ROW(),Controls!#REF!+105))</f>
        <v>#REF!</v>
      </c>
      <c r="GV2978" s="9" t="e">
        <f ca="1">INDIRECT(ADDRESS(ROW(),Controls!#REF!+120))</f>
        <v>#REF!</v>
      </c>
      <c r="GW2978" s="9" t="e">
        <f ca="1">INDIRECT(ADDRESS(ROW(),Controls!#REF!+15))</f>
        <v>#REF!</v>
      </c>
      <c r="GX2978" s="9" t="e">
        <f ca="1">INDIRECT(ADDRESS(ROW(),Controls!#REF!+135))</f>
        <v>#REF!</v>
      </c>
      <c r="HJ2978" s="9" t="e">
        <f t="shared" ca="1" si="276"/>
        <v>#REF!</v>
      </c>
      <c r="HK2978" s="9" t="e">
        <f t="shared" ca="1" si="277"/>
        <v>#REF!</v>
      </c>
      <c r="HL2978" s="9" t="e">
        <f t="shared" ca="1" si="278"/>
        <v>#REF!</v>
      </c>
      <c r="HM2978" s="9" t="e">
        <f t="shared" ca="1" si="279"/>
        <v>#REF!</v>
      </c>
      <c r="HN2978" s="9" t="e">
        <f ca="1">SQRT($GS2978*(1-$GS2978/Controls!$D$15))</f>
        <v>#REF!</v>
      </c>
      <c r="HO2978" s="9" t="e">
        <f t="shared" ca="1" si="280"/>
        <v>#REF!</v>
      </c>
      <c r="HP2978" s="9" t="e">
        <f t="shared" ca="1" si="281"/>
        <v>#REF!</v>
      </c>
      <c r="HQ2978" s="9" t="e">
        <f ca="1">IF($GV2978=0,NA(),($GX2978*Controls!#REF!))</f>
        <v>#REF!</v>
      </c>
    </row>
    <row r="2979" spans="198:225" x14ac:dyDescent="0.25">
      <c r="GP2979" s="9" t="e">
        <f ca="1">INDIRECT(ADDRESS(ROW(),Controls!#REF!+30))</f>
        <v>#REF!</v>
      </c>
      <c r="GQ2979" s="9" t="e">
        <f ca="1">INDIRECT(ADDRESS(ROW(),Controls!#REF!+45))</f>
        <v>#REF!</v>
      </c>
      <c r="GR2979" s="9" t="e">
        <f ca="1">INDIRECT(ADDRESS(ROW(),Controls!#REF!+60))</f>
        <v>#REF!</v>
      </c>
      <c r="GS2979" s="9" t="e">
        <f ca="1">INDIRECT(ADDRESS(ROW(),Controls!#REF!+75))</f>
        <v>#REF!</v>
      </c>
      <c r="GT2979" s="9" t="e">
        <f ca="1">INDIRECT(ADDRESS(ROW(),Controls!#REF!+90))</f>
        <v>#REF!</v>
      </c>
      <c r="GU2979" s="9" t="e">
        <f ca="1">INDIRECT(ADDRESS(ROW(),Controls!#REF!+105))</f>
        <v>#REF!</v>
      </c>
      <c r="GV2979" s="9" t="e">
        <f ca="1">INDIRECT(ADDRESS(ROW(),Controls!#REF!+120))</f>
        <v>#REF!</v>
      </c>
      <c r="GW2979" s="9" t="e">
        <f ca="1">INDIRECT(ADDRESS(ROW(),Controls!#REF!+15))</f>
        <v>#REF!</v>
      </c>
      <c r="GX2979" s="9" t="e">
        <f ca="1">INDIRECT(ADDRESS(ROW(),Controls!#REF!+135))</f>
        <v>#REF!</v>
      </c>
      <c r="HJ2979" s="9" t="e">
        <f t="shared" ca="1" si="276"/>
        <v>#REF!</v>
      </c>
      <c r="HK2979" s="9" t="e">
        <f t="shared" ca="1" si="277"/>
        <v>#REF!</v>
      </c>
      <c r="HL2979" s="9" t="e">
        <f t="shared" ca="1" si="278"/>
        <v>#REF!</v>
      </c>
      <c r="HM2979" s="9" t="e">
        <f t="shared" ca="1" si="279"/>
        <v>#REF!</v>
      </c>
      <c r="HN2979" s="9" t="e">
        <f ca="1">SQRT($GS2979*(1-$GS2979/Controls!$D$15))</f>
        <v>#REF!</v>
      </c>
      <c r="HO2979" s="9" t="e">
        <f t="shared" ca="1" si="280"/>
        <v>#REF!</v>
      </c>
      <c r="HP2979" s="9" t="e">
        <f t="shared" ca="1" si="281"/>
        <v>#REF!</v>
      </c>
      <c r="HQ2979" s="9" t="e">
        <f ca="1">IF($GV2979=0,NA(),($GX2979*Controls!#REF!))</f>
        <v>#REF!</v>
      </c>
    </row>
    <row r="2980" spans="198:225" x14ac:dyDescent="0.25">
      <c r="GP2980" s="9" t="e">
        <f ca="1">INDIRECT(ADDRESS(ROW(),Controls!#REF!+30))</f>
        <v>#REF!</v>
      </c>
      <c r="GQ2980" s="9" t="e">
        <f ca="1">INDIRECT(ADDRESS(ROW(),Controls!#REF!+45))</f>
        <v>#REF!</v>
      </c>
      <c r="GR2980" s="9" t="e">
        <f ca="1">INDIRECT(ADDRESS(ROW(),Controls!#REF!+60))</f>
        <v>#REF!</v>
      </c>
      <c r="GS2980" s="9" t="e">
        <f ca="1">INDIRECT(ADDRESS(ROW(),Controls!#REF!+75))</f>
        <v>#REF!</v>
      </c>
      <c r="GT2980" s="9" t="e">
        <f ca="1">INDIRECT(ADDRESS(ROW(),Controls!#REF!+90))</f>
        <v>#REF!</v>
      </c>
      <c r="GU2980" s="9" t="e">
        <f ca="1">INDIRECT(ADDRESS(ROW(),Controls!#REF!+105))</f>
        <v>#REF!</v>
      </c>
      <c r="GV2980" s="9" t="e">
        <f ca="1">INDIRECT(ADDRESS(ROW(),Controls!#REF!+120))</f>
        <v>#REF!</v>
      </c>
      <c r="GW2980" s="9" t="e">
        <f ca="1">INDIRECT(ADDRESS(ROW(),Controls!#REF!+15))</f>
        <v>#REF!</v>
      </c>
      <c r="GX2980" s="9" t="e">
        <f ca="1">INDIRECT(ADDRESS(ROW(),Controls!#REF!+135))</f>
        <v>#REF!</v>
      </c>
      <c r="HJ2980" s="9" t="e">
        <f t="shared" ca="1" si="276"/>
        <v>#REF!</v>
      </c>
      <c r="HK2980" s="9" t="e">
        <f t="shared" ca="1" si="277"/>
        <v>#REF!</v>
      </c>
      <c r="HL2980" s="9" t="e">
        <f t="shared" ca="1" si="278"/>
        <v>#REF!</v>
      </c>
      <c r="HM2980" s="9" t="e">
        <f t="shared" ca="1" si="279"/>
        <v>#REF!</v>
      </c>
      <c r="HN2980" s="9" t="e">
        <f ca="1">SQRT($GS2980*(1-$GS2980/Controls!$D$15))</f>
        <v>#REF!</v>
      </c>
      <c r="HO2980" s="9" t="e">
        <f t="shared" ca="1" si="280"/>
        <v>#REF!</v>
      </c>
      <c r="HP2980" s="9" t="e">
        <f t="shared" ca="1" si="281"/>
        <v>#REF!</v>
      </c>
      <c r="HQ2980" s="9" t="e">
        <f ca="1">IF($GV2980=0,NA(),($GX2980*Controls!#REF!))</f>
        <v>#REF!</v>
      </c>
    </row>
    <row r="2981" spans="198:225" x14ac:dyDescent="0.25">
      <c r="GP2981" s="9" t="e">
        <f ca="1">INDIRECT(ADDRESS(ROW(),Controls!#REF!+30))</f>
        <v>#REF!</v>
      </c>
      <c r="GQ2981" s="9" t="e">
        <f ca="1">INDIRECT(ADDRESS(ROW(),Controls!#REF!+45))</f>
        <v>#REF!</v>
      </c>
      <c r="GR2981" s="9" t="e">
        <f ca="1">INDIRECT(ADDRESS(ROW(),Controls!#REF!+60))</f>
        <v>#REF!</v>
      </c>
      <c r="GS2981" s="9" t="e">
        <f ca="1">INDIRECT(ADDRESS(ROW(),Controls!#REF!+75))</f>
        <v>#REF!</v>
      </c>
      <c r="GT2981" s="9" t="e">
        <f ca="1">INDIRECT(ADDRESS(ROW(),Controls!#REF!+90))</f>
        <v>#REF!</v>
      </c>
      <c r="GU2981" s="9" t="e">
        <f ca="1">INDIRECT(ADDRESS(ROW(),Controls!#REF!+105))</f>
        <v>#REF!</v>
      </c>
      <c r="GV2981" s="9" t="e">
        <f ca="1">INDIRECT(ADDRESS(ROW(),Controls!#REF!+120))</f>
        <v>#REF!</v>
      </c>
      <c r="GW2981" s="9" t="e">
        <f ca="1">INDIRECT(ADDRESS(ROW(),Controls!#REF!+15))</f>
        <v>#REF!</v>
      </c>
      <c r="GX2981" s="9" t="e">
        <f ca="1">INDIRECT(ADDRESS(ROW(),Controls!#REF!+135))</f>
        <v>#REF!</v>
      </c>
      <c r="HJ2981" s="9" t="e">
        <f t="shared" ca="1" si="276"/>
        <v>#REF!</v>
      </c>
      <c r="HK2981" s="9" t="e">
        <f t="shared" ca="1" si="277"/>
        <v>#REF!</v>
      </c>
      <c r="HL2981" s="9" t="e">
        <f t="shared" ca="1" si="278"/>
        <v>#REF!</v>
      </c>
      <c r="HM2981" s="9" t="e">
        <f t="shared" ca="1" si="279"/>
        <v>#REF!</v>
      </c>
      <c r="HN2981" s="9" t="e">
        <f ca="1">SQRT($GS2981*(1-$GS2981/Controls!$D$15))</f>
        <v>#REF!</v>
      </c>
      <c r="HO2981" s="9" t="e">
        <f t="shared" ca="1" si="280"/>
        <v>#REF!</v>
      </c>
      <c r="HP2981" s="9" t="e">
        <f t="shared" ca="1" si="281"/>
        <v>#REF!</v>
      </c>
      <c r="HQ2981" s="9" t="e">
        <f ca="1">IF($GV2981=0,NA(),($GX2981*Controls!#REF!))</f>
        <v>#REF!</v>
      </c>
    </row>
    <row r="2982" spans="198:225" x14ac:dyDescent="0.25">
      <c r="GP2982" s="9" t="e">
        <f ca="1">INDIRECT(ADDRESS(ROW(),Controls!#REF!+30))</f>
        <v>#REF!</v>
      </c>
      <c r="GQ2982" s="9" t="e">
        <f ca="1">INDIRECT(ADDRESS(ROW(),Controls!#REF!+45))</f>
        <v>#REF!</v>
      </c>
      <c r="GR2982" s="9" t="e">
        <f ca="1">INDIRECT(ADDRESS(ROW(),Controls!#REF!+60))</f>
        <v>#REF!</v>
      </c>
      <c r="GS2982" s="9" t="e">
        <f ca="1">INDIRECT(ADDRESS(ROW(),Controls!#REF!+75))</f>
        <v>#REF!</v>
      </c>
      <c r="GT2982" s="9" t="e">
        <f ca="1">INDIRECT(ADDRESS(ROW(),Controls!#REF!+90))</f>
        <v>#REF!</v>
      </c>
      <c r="GU2982" s="9" t="e">
        <f ca="1">INDIRECT(ADDRESS(ROW(),Controls!#REF!+105))</f>
        <v>#REF!</v>
      </c>
      <c r="GV2982" s="9" t="e">
        <f ca="1">INDIRECT(ADDRESS(ROW(),Controls!#REF!+120))</f>
        <v>#REF!</v>
      </c>
      <c r="GW2982" s="9" t="e">
        <f ca="1">INDIRECT(ADDRESS(ROW(),Controls!#REF!+15))</f>
        <v>#REF!</v>
      </c>
      <c r="GX2982" s="9" t="e">
        <f ca="1">INDIRECT(ADDRESS(ROW(),Controls!#REF!+135))</f>
        <v>#REF!</v>
      </c>
      <c r="HJ2982" s="9" t="e">
        <f t="shared" ca="1" si="276"/>
        <v>#REF!</v>
      </c>
      <c r="HK2982" s="9" t="e">
        <f t="shared" ca="1" si="277"/>
        <v>#REF!</v>
      </c>
      <c r="HL2982" s="9" t="e">
        <f t="shared" ca="1" si="278"/>
        <v>#REF!</v>
      </c>
      <c r="HM2982" s="9" t="e">
        <f t="shared" ca="1" si="279"/>
        <v>#REF!</v>
      </c>
      <c r="HN2982" s="9" t="e">
        <f ca="1">SQRT($GS2982*(1-$GS2982/Controls!$D$15))</f>
        <v>#REF!</v>
      </c>
      <c r="HO2982" s="9" t="e">
        <f t="shared" ca="1" si="280"/>
        <v>#REF!</v>
      </c>
      <c r="HP2982" s="9" t="e">
        <f t="shared" ca="1" si="281"/>
        <v>#REF!</v>
      </c>
      <c r="HQ2982" s="9" t="e">
        <f ca="1">IF($GV2982=0,NA(),($GX2982*Controls!#REF!))</f>
        <v>#REF!</v>
      </c>
    </row>
    <row r="2983" spans="198:225" x14ac:dyDescent="0.25">
      <c r="GP2983" s="9" t="e">
        <f ca="1">INDIRECT(ADDRESS(ROW(),Controls!#REF!+30))</f>
        <v>#REF!</v>
      </c>
      <c r="GQ2983" s="9" t="e">
        <f ca="1">INDIRECT(ADDRESS(ROW(),Controls!#REF!+45))</f>
        <v>#REF!</v>
      </c>
      <c r="GR2983" s="9" t="e">
        <f ca="1">INDIRECT(ADDRESS(ROW(),Controls!#REF!+60))</f>
        <v>#REF!</v>
      </c>
      <c r="GS2983" s="9" t="e">
        <f ca="1">INDIRECT(ADDRESS(ROW(),Controls!#REF!+75))</f>
        <v>#REF!</v>
      </c>
      <c r="GT2983" s="9" t="e">
        <f ca="1">INDIRECT(ADDRESS(ROW(),Controls!#REF!+90))</f>
        <v>#REF!</v>
      </c>
      <c r="GU2983" s="9" t="e">
        <f ca="1">INDIRECT(ADDRESS(ROW(),Controls!#REF!+105))</f>
        <v>#REF!</v>
      </c>
      <c r="GV2983" s="9" t="e">
        <f ca="1">INDIRECT(ADDRESS(ROW(),Controls!#REF!+120))</f>
        <v>#REF!</v>
      </c>
      <c r="GW2983" s="9" t="e">
        <f ca="1">INDIRECT(ADDRESS(ROW(),Controls!#REF!+15))</f>
        <v>#REF!</v>
      </c>
      <c r="GX2983" s="9" t="e">
        <f ca="1">INDIRECT(ADDRESS(ROW(),Controls!#REF!+135))</f>
        <v>#REF!</v>
      </c>
      <c r="HJ2983" s="9" t="e">
        <f t="shared" ca="1" si="276"/>
        <v>#REF!</v>
      </c>
      <c r="HK2983" s="9" t="e">
        <f t="shared" ca="1" si="277"/>
        <v>#REF!</v>
      </c>
      <c r="HL2983" s="9" t="e">
        <f t="shared" ca="1" si="278"/>
        <v>#REF!</v>
      </c>
      <c r="HM2983" s="9" t="e">
        <f t="shared" ca="1" si="279"/>
        <v>#REF!</v>
      </c>
      <c r="HN2983" s="9" t="e">
        <f ca="1">SQRT($GS2983*(1-$GS2983/Controls!$D$15))</f>
        <v>#REF!</v>
      </c>
      <c r="HO2983" s="9" t="e">
        <f t="shared" ca="1" si="280"/>
        <v>#REF!</v>
      </c>
      <c r="HP2983" s="9" t="e">
        <f t="shared" ca="1" si="281"/>
        <v>#REF!</v>
      </c>
      <c r="HQ2983" s="9" t="e">
        <f ca="1">IF($GV2983=0,NA(),($GX2983*Controls!#REF!))</f>
        <v>#REF!</v>
      </c>
    </row>
    <row r="2984" spans="198:225" x14ac:dyDescent="0.25">
      <c r="GP2984" s="9" t="e">
        <f ca="1">INDIRECT(ADDRESS(ROW(),Controls!#REF!+30))</f>
        <v>#REF!</v>
      </c>
      <c r="GQ2984" s="9" t="e">
        <f ca="1">INDIRECT(ADDRESS(ROW(),Controls!#REF!+45))</f>
        <v>#REF!</v>
      </c>
      <c r="GR2984" s="9" t="e">
        <f ca="1">INDIRECT(ADDRESS(ROW(),Controls!#REF!+60))</f>
        <v>#REF!</v>
      </c>
      <c r="GS2984" s="9" t="e">
        <f ca="1">INDIRECT(ADDRESS(ROW(),Controls!#REF!+75))</f>
        <v>#REF!</v>
      </c>
      <c r="GT2984" s="9" t="e">
        <f ca="1">INDIRECT(ADDRESS(ROW(),Controls!#REF!+90))</f>
        <v>#REF!</v>
      </c>
      <c r="GU2984" s="9" t="e">
        <f ca="1">INDIRECT(ADDRESS(ROW(),Controls!#REF!+105))</f>
        <v>#REF!</v>
      </c>
      <c r="GV2984" s="9" t="e">
        <f ca="1">INDIRECT(ADDRESS(ROW(),Controls!#REF!+120))</f>
        <v>#REF!</v>
      </c>
      <c r="GW2984" s="9" t="e">
        <f ca="1">INDIRECT(ADDRESS(ROW(),Controls!#REF!+15))</f>
        <v>#REF!</v>
      </c>
      <c r="GX2984" s="9" t="e">
        <f ca="1">INDIRECT(ADDRESS(ROW(),Controls!#REF!+135))</f>
        <v>#REF!</v>
      </c>
      <c r="HJ2984" s="9" t="e">
        <f t="shared" ca="1" si="276"/>
        <v>#REF!</v>
      </c>
      <c r="HK2984" s="9" t="e">
        <f t="shared" ca="1" si="277"/>
        <v>#REF!</v>
      </c>
      <c r="HL2984" s="9" t="e">
        <f t="shared" ca="1" si="278"/>
        <v>#REF!</v>
      </c>
      <c r="HM2984" s="9" t="e">
        <f t="shared" ca="1" si="279"/>
        <v>#REF!</v>
      </c>
      <c r="HN2984" s="9" t="e">
        <f ca="1">SQRT($GS2984*(1-$GS2984/Controls!$D$15))</f>
        <v>#REF!</v>
      </c>
      <c r="HO2984" s="9" t="e">
        <f t="shared" ca="1" si="280"/>
        <v>#REF!</v>
      </c>
      <c r="HP2984" s="9" t="e">
        <f t="shared" ca="1" si="281"/>
        <v>#REF!</v>
      </c>
      <c r="HQ2984" s="9" t="e">
        <f ca="1">IF($GV2984=0,NA(),($GX2984*Controls!#REF!))</f>
        <v>#REF!</v>
      </c>
    </row>
    <row r="2985" spans="198:225" x14ac:dyDescent="0.25">
      <c r="GP2985" s="9" t="e">
        <f ca="1">INDIRECT(ADDRESS(ROW(),Controls!#REF!+30))</f>
        <v>#REF!</v>
      </c>
      <c r="GQ2985" s="9" t="e">
        <f ca="1">INDIRECT(ADDRESS(ROW(),Controls!#REF!+45))</f>
        <v>#REF!</v>
      </c>
      <c r="GR2985" s="9" t="e">
        <f ca="1">INDIRECT(ADDRESS(ROW(),Controls!#REF!+60))</f>
        <v>#REF!</v>
      </c>
      <c r="GS2985" s="9" t="e">
        <f ca="1">INDIRECT(ADDRESS(ROW(),Controls!#REF!+75))</f>
        <v>#REF!</v>
      </c>
      <c r="GT2985" s="9" t="e">
        <f ca="1">INDIRECT(ADDRESS(ROW(),Controls!#REF!+90))</f>
        <v>#REF!</v>
      </c>
      <c r="GU2985" s="9" t="e">
        <f ca="1">INDIRECT(ADDRESS(ROW(),Controls!#REF!+105))</f>
        <v>#REF!</v>
      </c>
      <c r="GV2985" s="9" t="e">
        <f ca="1">INDIRECT(ADDRESS(ROW(),Controls!#REF!+120))</f>
        <v>#REF!</v>
      </c>
      <c r="GW2985" s="9" t="e">
        <f ca="1">INDIRECT(ADDRESS(ROW(),Controls!#REF!+15))</f>
        <v>#REF!</v>
      </c>
      <c r="GX2985" s="9" t="e">
        <f ca="1">INDIRECT(ADDRESS(ROW(),Controls!#REF!+135))</f>
        <v>#REF!</v>
      </c>
      <c r="HJ2985" s="9" t="e">
        <f t="shared" ca="1" si="276"/>
        <v>#REF!</v>
      </c>
      <c r="HK2985" s="9" t="e">
        <f t="shared" ca="1" si="277"/>
        <v>#REF!</v>
      </c>
      <c r="HL2985" s="9" t="e">
        <f t="shared" ca="1" si="278"/>
        <v>#REF!</v>
      </c>
      <c r="HM2985" s="9" t="e">
        <f t="shared" ca="1" si="279"/>
        <v>#REF!</v>
      </c>
      <c r="HN2985" s="9" t="e">
        <f ca="1">SQRT($GS2985*(1-$GS2985/Controls!$D$15))</f>
        <v>#REF!</v>
      </c>
      <c r="HO2985" s="9" t="e">
        <f t="shared" ca="1" si="280"/>
        <v>#REF!</v>
      </c>
      <c r="HP2985" s="9" t="e">
        <f t="shared" ca="1" si="281"/>
        <v>#REF!</v>
      </c>
      <c r="HQ2985" s="9" t="e">
        <f ca="1">IF($GV2985=0,NA(),($GX2985*Controls!#REF!))</f>
        <v>#REF!</v>
      </c>
    </row>
    <row r="2986" spans="198:225" x14ac:dyDescent="0.25">
      <c r="GP2986" s="9" t="e">
        <f ca="1">INDIRECT(ADDRESS(ROW(),Controls!#REF!+30))</f>
        <v>#REF!</v>
      </c>
      <c r="GQ2986" s="9" t="e">
        <f ca="1">INDIRECT(ADDRESS(ROW(),Controls!#REF!+45))</f>
        <v>#REF!</v>
      </c>
      <c r="GR2986" s="9" t="e">
        <f ca="1">INDIRECT(ADDRESS(ROW(),Controls!#REF!+60))</f>
        <v>#REF!</v>
      </c>
      <c r="GS2986" s="9" t="e">
        <f ca="1">INDIRECT(ADDRESS(ROW(),Controls!#REF!+75))</f>
        <v>#REF!</v>
      </c>
      <c r="GT2986" s="9" t="e">
        <f ca="1">INDIRECT(ADDRESS(ROW(),Controls!#REF!+90))</f>
        <v>#REF!</v>
      </c>
      <c r="GU2986" s="9" t="e">
        <f ca="1">INDIRECT(ADDRESS(ROW(),Controls!#REF!+105))</f>
        <v>#REF!</v>
      </c>
      <c r="GV2986" s="9" t="e">
        <f ca="1">INDIRECT(ADDRESS(ROW(),Controls!#REF!+120))</f>
        <v>#REF!</v>
      </c>
      <c r="GW2986" s="9" t="e">
        <f ca="1">INDIRECT(ADDRESS(ROW(),Controls!#REF!+15))</f>
        <v>#REF!</v>
      </c>
      <c r="GX2986" s="9" t="e">
        <f ca="1">INDIRECT(ADDRESS(ROW(),Controls!#REF!+135))</f>
        <v>#REF!</v>
      </c>
      <c r="HJ2986" s="9" t="e">
        <f t="shared" ca="1" si="276"/>
        <v>#REF!</v>
      </c>
      <c r="HK2986" s="9" t="e">
        <f t="shared" ca="1" si="277"/>
        <v>#REF!</v>
      </c>
      <c r="HL2986" s="9" t="e">
        <f t="shared" ca="1" si="278"/>
        <v>#REF!</v>
      </c>
      <c r="HM2986" s="9" t="e">
        <f t="shared" ca="1" si="279"/>
        <v>#REF!</v>
      </c>
      <c r="HN2986" s="9" t="e">
        <f ca="1">SQRT($GS2986*(1-$GS2986/Controls!$D$15))</f>
        <v>#REF!</v>
      </c>
      <c r="HO2986" s="9" t="e">
        <f t="shared" ca="1" si="280"/>
        <v>#REF!</v>
      </c>
      <c r="HP2986" s="9" t="e">
        <f t="shared" ca="1" si="281"/>
        <v>#REF!</v>
      </c>
      <c r="HQ2986" s="9" t="e">
        <f ca="1">IF($GV2986=0,NA(),($GX2986*Controls!#REF!))</f>
        <v>#REF!</v>
      </c>
    </row>
    <row r="2987" spans="198:225" x14ac:dyDescent="0.25">
      <c r="GP2987" s="9" t="e">
        <f ca="1">INDIRECT(ADDRESS(ROW(),Controls!#REF!+30))</f>
        <v>#REF!</v>
      </c>
      <c r="GQ2987" s="9" t="e">
        <f ca="1">INDIRECT(ADDRESS(ROW(),Controls!#REF!+45))</f>
        <v>#REF!</v>
      </c>
      <c r="GR2987" s="9" t="e">
        <f ca="1">INDIRECT(ADDRESS(ROW(),Controls!#REF!+60))</f>
        <v>#REF!</v>
      </c>
      <c r="GS2987" s="9" t="e">
        <f ca="1">INDIRECT(ADDRESS(ROW(),Controls!#REF!+75))</f>
        <v>#REF!</v>
      </c>
      <c r="GT2987" s="9" t="e">
        <f ca="1">INDIRECT(ADDRESS(ROW(),Controls!#REF!+90))</f>
        <v>#REF!</v>
      </c>
      <c r="GU2987" s="9" t="e">
        <f ca="1">INDIRECT(ADDRESS(ROW(),Controls!#REF!+105))</f>
        <v>#REF!</v>
      </c>
      <c r="GV2987" s="9" t="e">
        <f ca="1">INDIRECT(ADDRESS(ROW(),Controls!#REF!+120))</f>
        <v>#REF!</v>
      </c>
      <c r="GW2987" s="9" t="e">
        <f ca="1">INDIRECT(ADDRESS(ROW(),Controls!#REF!+15))</f>
        <v>#REF!</v>
      </c>
      <c r="GX2987" s="9" t="e">
        <f ca="1">INDIRECT(ADDRESS(ROW(),Controls!#REF!+135))</f>
        <v>#REF!</v>
      </c>
      <c r="HJ2987" s="9" t="e">
        <f t="shared" ca="1" si="276"/>
        <v>#REF!</v>
      </c>
      <c r="HK2987" s="9" t="e">
        <f t="shared" ca="1" si="277"/>
        <v>#REF!</v>
      </c>
      <c r="HL2987" s="9" t="e">
        <f t="shared" ca="1" si="278"/>
        <v>#REF!</v>
      </c>
      <c r="HM2987" s="9" t="e">
        <f t="shared" ca="1" si="279"/>
        <v>#REF!</v>
      </c>
      <c r="HN2987" s="9" t="e">
        <f ca="1">SQRT($GS2987*(1-$GS2987/Controls!$D$15))</f>
        <v>#REF!</v>
      </c>
      <c r="HO2987" s="9" t="e">
        <f t="shared" ca="1" si="280"/>
        <v>#REF!</v>
      </c>
      <c r="HP2987" s="9" t="e">
        <f t="shared" ca="1" si="281"/>
        <v>#REF!</v>
      </c>
      <c r="HQ2987" s="9" t="e">
        <f ca="1">IF($GV2987=0,NA(),($GX2987*Controls!#REF!))</f>
        <v>#REF!</v>
      </c>
    </row>
    <row r="2988" spans="198:225" x14ac:dyDescent="0.25">
      <c r="GP2988" s="9" t="e">
        <f ca="1">INDIRECT(ADDRESS(ROW(),Controls!#REF!+30))</f>
        <v>#REF!</v>
      </c>
      <c r="GQ2988" s="9" t="e">
        <f ca="1">INDIRECT(ADDRESS(ROW(),Controls!#REF!+45))</f>
        <v>#REF!</v>
      </c>
      <c r="GR2988" s="9" t="e">
        <f ca="1">INDIRECT(ADDRESS(ROW(),Controls!#REF!+60))</f>
        <v>#REF!</v>
      </c>
      <c r="GS2988" s="9" t="e">
        <f ca="1">INDIRECT(ADDRESS(ROW(),Controls!#REF!+75))</f>
        <v>#REF!</v>
      </c>
      <c r="GT2988" s="9" t="e">
        <f ca="1">INDIRECT(ADDRESS(ROW(),Controls!#REF!+90))</f>
        <v>#REF!</v>
      </c>
      <c r="GU2988" s="9" t="e">
        <f ca="1">INDIRECT(ADDRESS(ROW(),Controls!#REF!+105))</f>
        <v>#REF!</v>
      </c>
      <c r="GV2988" s="9" t="e">
        <f ca="1">INDIRECT(ADDRESS(ROW(),Controls!#REF!+120))</f>
        <v>#REF!</v>
      </c>
      <c r="GW2988" s="9" t="e">
        <f ca="1">INDIRECT(ADDRESS(ROW(),Controls!#REF!+15))</f>
        <v>#REF!</v>
      </c>
      <c r="GX2988" s="9" t="e">
        <f ca="1">INDIRECT(ADDRESS(ROW(),Controls!#REF!+135))</f>
        <v>#REF!</v>
      </c>
      <c r="HJ2988" s="9" t="e">
        <f t="shared" ca="1" si="276"/>
        <v>#REF!</v>
      </c>
      <c r="HK2988" s="9" t="e">
        <f t="shared" ca="1" si="277"/>
        <v>#REF!</v>
      </c>
      <c r="HL2988" s="9" t="e">
        <f t="shared" ca="1" si="278"/>
        <v>#REF!</v>
      </c>
      <c r="HM2988" s="9" t="e">
        <f t="shared" ca="1" si="279"/>
        <v>#REF!</v>
      </c>
      <c r="HN2988" s="9" t="e">
        <f ca="1">SQRT($GS2988*(1-$GS2988/Controls!$D$15))</f>
        <v>#REF!</v>
      </c>
      <c r="HO2988" s="9" t="e">
        <f t="shared" ca="1" si="280"/>
        <v>#REF!</v>
      </c>
      <c r="HP2988" s="9" t="e">
        <f t="shared" ca="1" si="281"/>
        <v>#REF!</v>
      </c>
      <c r="HQ2988" s="9" t="e">
        <f ca="1">IF($GV2988=0,NA(),($GX2988*Controls!#REF!))</f>
        <v>#REF!</v>
      </c>
    </row>
    <row r="2989" spans="198:225" x14ac:dyDescent="0.25">
      <c r="GP2989" s="9" t="e">
        <f ca="1">INDIRECT(ADDRESS(ROW(),Controls!#REF!+30))</f>
        <v>#REF!</v>
      </c>
      <c r="GQ2989" s="9" t="e">
        <f ca="1">INDIRECT(ADDRESS(ROW(),Controls!#REF!+45))</f>
        <v>#REF!</v>
      </c>
      <c r="GR2989" s="9" t="e">
        <f ca="1">INDIRECT(ADDRESS(ROW(),Controls!#REF!+60))</f>
        <v>#REF!</v>
      </c>
      <c r="GS2989" s="9" t="e">
        <f ca="1">INDIRECT(ADDRESS(ROW(),Controls!#REF!+75))</f>
        <v>#REF!</v>
      </c>
      <c r="GT2989" s="9" t="e">
        <f ca="1">INDIRECT(ADDRESS(ROW(),Controls!#REF!+90))</f>
        <v>#REF!</v>
      </c>
      <c r="GU2989" s="9" t="e">
        <f ca="1">INDIRECT(ADDRESS(ROW(),Controls!#REF!+105))</f>
        <v>#REF!</v>
      </c>
      <c r="GV2989" s="9" t="e">
        <f ca="1">INDIRECT(ADDRESS(ROW(),Controls!#REF!+120))</f>
        <v>#REF!</v>
      </c>
      <c r="GW2989" s="9" t="e">
        <f ca="1">INDIRECT(ADDRESS(ROW(),Controls!#REF!+15))</f>
        <v>#REF!</v>
      </c>
      <c r="GX2989" s="9" t="e">
        <f ca="1">INDIRECT(ADDRESS(ROW(),Controls!#REF!+135))</f>
        <v>#REF!</v>
      </c>
      <c r="HJ2989" s="9" t="e">
        <f t="shared" ca="1" si="276"/>
        <v>#REF!</v>
      </c>
      <c r="HK2989" s="9" t="e">
        <f t="shared" ca="1" si="277"/>
        <v>#REF!</v>
      </c>
      <c r="HL2989" s="9" t="e">
        <f t="shared" ca="1" si="278"/>
        <v>#REF!</v>
      </c>
      <c r="HM2989" s="9" t="e">
        <f t="shared" ca="1" si="279"/>
        <v>#REF!</v>
      </c>
      <c r="HN2989" s="9" t="e">
        <f ca="1">SQRT($GS2989*(1-$GS2989/Controls!$D$15))</f>
        <v>#REF!</v>
      </c>
      <c r="HO2989" s="9" t="e">
        <f t="shared" ca="1" si="280"/>
        <v>#REF!</v>
      </c>
      <c r="HP2989" s="9" t="e">
        <f t="shared" ca="1" si="281"/>
        <v>#REF!</v>
      </c>
      <c r="HQ2989" s="9" t="e">
        <f ca="1">IF($GV2989=0,NA(),($GX2989*Controls!#REF!))</f>
        <v>#REF!</v>
      </c>
    </row>
    <row r="2990" spans="198:225" x14ac:dyDescent="0.25">
      <c r="GP2990" s="9" t="e">
        <f ca="1">INDIRECT(ADDRESS(ROW(),Controls!#REF!+30))</f>
        <v>#REF!</v>
      </c>
      <c r="GQ2990" s="9" t="e">
        <f ca="1">INDIRECT(ADDRESS(ROW(),Controls!#REF!+45))</f>
        <v>#REF!</v>
      </c>
      <c r="GR2990" s="9" t="e">
        <f ca="1">INDIRECT(ADDRESS(ROW(),Controls!#REF!+60))</f>
        <v>#REF!</v>
      </c>
      <c r="GS2990" s="9" t="e">
        <f ca="1">INDIRECT(ADDRESS(ROW(),Controls!#REF!+75))</f>
        <v>#REF!</v>
      </c>
      <c r="GT2990" s="9" t="e">
        <f ca="1">INDIRECT(ADDRESS(ROW(),Controls!#REF!+90))</f>
        <v>#REF!</v>
      </c>
      <c r="GU2990" s="9" t="e">
        <f ca="1">INDIRECT(ADDRESS(ROW(),Controls!#REF!+105))</f>
        <v>#REF!</v>
      </c>
      <c r="GV2990" s="9" t="e">
        <f ca="1">INDIRECT(ADDRESS(ROW(),Controls!#REF!+120))</f>
        <v>#REF!</v>
      </c>
      <c r="GW2990" s="9" t="e">
        <f ca="1">INDIRECT(ADDRESS(ROW(),Controls!#REF!+15))</f>
        <v>#REF!</v>
      </c>
      <c r="GX2990" s="9" t="e">
        <f ca="1">INDIRECT(ADDRESS(ROW(),Controls!#REF!+135))</f>
        <v>#REF!</v>
      </c>
      <c r="HJ2990" s="9" t="e">
        <f t="shared" ca="1" si="276"/>
        <v>#REF!</v>
      </c>
      <c r="HK2990" s="9" t="e">
        <f t="shared" ca="1" si="277"/>
        <v>#REF!</v>
      </c>
      <c r="HL2990" s="9" t="e">
        <f t="shared" ca="1" si="278"/>
        <v>#REF!</v>
      </c>
      <c r="HM2990" s="9" t="e">
        <f t="shared" ca="1" si="279"/>
        <v>#REF!</v>
      </c>
      <c r="HN2990" s="9" t="e">
        <f ca="1">SQRT($GS2990*(1-$GS2990/Controls!$D$15))</f>
        <v>#REF!</v>
      </c>
      <c r="HO2990" s="9" t="e">
        <f t="shared" ca="1" si="280"/>
        <v>#REF!</v>
      </c>
      <c r="HP2990" s="9" t="e">
        <f t="shared" ca="1" si="281"/>
        <v>#REF!</v>
      </c>
      <c r="HQ2990" s="9" t="e">
        <f ca="1">IF($GV2990=0,NA(),($GX2990*Controls!#REF!))</f>
        <v>#REF!</v>
      </c>
    </row>
    <row r="2991" spans="198:225" x14ac:dyDescent="0.25">
      <c r="GP2991" s="9" t="e">
        <f ca="1">INDIRECT(ADDRESS(ROW(),Controls!#REF!+30))</f>
        <v>#REF!</v>
      </c>
      <c r="GQ2991" s="9" t="e">
        <f ca="1">INDIRECT(ADDRESS(ROW(),Controls!#REF!+45))</f>
        <v>#REF!</v>
      </c>
      <c r="GR2991" s="9" t="e">
        <f ca="1">INDIRECT(ADDRESS(ROW(),Controls!#REF!+60))</f>
        <v>#REF!</v>
      </c>
      <c r="GS2991" s="9" t="e">
        <f ca="1">INDIRECT(ADDRESS(ROW(),Controls!#REF!+75))</f>
        <v>#REF!</v>
      </c>
      <c r="GT2991" s="9" t="e">
        <f ca="1">INDIRECT(ADDRESS(ROW(),Controls!#REF!+90))</f>
        <v>#REF!</v>
      </c>
      <c r="GU2991" s="9" t="e">
        <f ca="1">INDIRECT(ADDRESS(ROW(),Controls!#REF!+105))</f>
        <v>#REF!</v>
      </c>
      <c r="GV2991" s="9" t="e">
        <f ca="1">INDIRECT(ADDRESS(ROW(),Controls!#REF!+120))</f>
        <v>#REF!</v>
      </c>
      <c r="GW2991" s="9" t="e">
        <f ca="1">INDIRECT(ADDRESS(ROW(),Controls!#REF!+15))</f>
        <v>#REF!</v>
      </c>
      <c r="GX2991" s="9" t="e">
        <f ca="1">INDIRECT(ADDRESS(ROW(),Controls!#REF!+135))</f>
        <v>#REF!</v>
      </c>
      <c r="HJ2991" s="9" t="e">
        <f t="shared" ca="1" si="276"/>
        <v>#REF!</v>
      </c>
      <c r="HK2991" s="9" t="e">
        <f t="shared" ca="1" si="277"/>
        <v>#REF!</v>
      </c>
      <c r="HL2991" s="9" t="e">
        <f t="shared" ca="1" si="278"/>
        <v>#REF!</v>
      </c>
      <c r="HM2991" s="9" t="e">
        <f t="shared" ca="1" si="279"/>
        <v>#REF!</v>
      </c>
      <c r="HN2991" s="9" t="e">
        <f ca="1">SQRT($GS2991*(1-$GS2991/Controls!$D$15))</f>
        <v>#REF!</v>
      </c>
      <c r="HO2991" s="9" t="e">
        <f t="shared" ca="1" si="280"/>
        <v>#REF!</v>
      </c>
      <c r="HP2991" s="9" t="e">
        <f t="shared" ca="1" si="281"/>
        <v>#REF!</v>
      </c>
      <c r="HQ2991" s="9" t="e">
        <f ca="1">IF($GV2991=0,NA(),($GX2991*Controls!#REF!))</f>
        <v>#REF!</v>
      </c>
    </row>
    <row r="2992" spans="198:225" x14ac:dyDescent="0.25">
      <c r="GP2992" s="9" t="e">
        <f ca="1">INDIRECT(ADDRESS(ROW(),Controls!#REF!+30))</f>
        <v>#REF!</v>
      </c>
      <c r="GQ2992" s="9" t="e">
        <f ca="1">INDIRECT(ADDRESS(ROW(),Controls!#REF!+45))</f>
        <v>#REF!</v>
      </c>
      <c r="GR2992" s="9" t="e">
        <f ca="1">INDIRECT(ADDRESS(ROW(),Controls!#REF!+60))</f>
        <v>#REF!</v>
      </c>
      <c r="GS2992" s="9" t="e">
        <f ca="1">INDIRECT(ADDRESS(ROW(),Controls!#REF!+75))</f>
        <v>#REF!</v>
      </c>
      <c r="GT2992" s="9" t="e">
        <f ca="1">INDIRECT(ADDRESS(ROW(),Controls!#REF!+90))</f>
        <v>#REF!</v>
      </c>
      <c r="GU2992" s="9" t="e">
        <f ca="1">INDIRECT(ADDRESS(ROW(),Controls!#REF!+105))</f>
        <v>#REF!</v>
      </c>
      <c r="GV2992" s="9" t="e">
        <f ca="1">INDIRECT(ADDRESS(ROW(),Controls!#REF!+120))</f>
        <v>#REF!</v>
      </c>
      <c r="GW2992" s="9" t="e">
        <f ca="1">INDIRECT(ADDRESS(ROW(),Controls!#REF!+15))</f>
        <v>#REF!</v>
      </c>
      <c r="GX2992" s="9" t="e">
        <f ca="1">INDIRECT(ADDRESS(ROW(),Controls!#REF!+135))</f>
        <v>#REF!</v>
      </c>
      <c r="HJ2992" s="9" t="e">
        <f t="shared" ca="1" si="276"/>
        <v>#REF!</v>
      </c>
      <c r="HK2992" s="9" t="e">
        <f t="shared" ca="1" si="277"/>
        <v>#REF!</v>
      </c>
      <c r="HL2992" s="9" t="e">
        <f t="shared" ca="1" si="278"/>
        <v>#REF!</v>
      </c>
      <c r="HM2992" s="9" t="e">
        <f t="shared" ca="1" si="279"/>
        <v>#REF!</v>
      </c>
      <c r="HN2992" s="9" t="e">
        <f ca="1">SQRT($GS2992*(1-$GS2992/Controls!$D$15))</f>
        <v>#REF!</v>
      </c>
      <c r="HO2992" s="9" t="e">
        <f t="shared" ca="1" si="280"/>
        <v>#REF!</v>
      </c>
      <c r="HP2992" s="9" t="e">
        <f t="shared" ca="1" si="281"/>
        <v>#REF!</v>
      </c>
      <c r="HQ2992" s="9" t="e">
        <f ca="1">IF($GV2992=0,NA(),($GX2992*Controls!#REF!))</f>
        <v>#REF!</v>
      </c>
    </row>
    <row r="2993" spans="198:225" x14ac:dyDescent="0.25">
      <c r="GP2993" s="9" t="e">
        <f ca="1">INDIRECT(ADDRESS(ROW(),Controls!#REF!+30))</f>
        <v>#REF!</v>
      </c>
      <c r="GQ2993" s="9" t="e">
        <f ca="1">INDIRECT(ADDRESS(ROW(),Controls!#REF!+45))</f>
        <v>#REF!</v>
      </c>
      <c r="GR2993" s="9" t="e">
        <f ca="1">INDIRECT(ADDRESS(ROW(),Controls!#REF!+60))</f>
        <v>#REF!</v>
      </c>
      <c r="GS2993" s="9" t="e">
        <f ca="1">INDIRECT(ADDRESS(ROW(),Controls!#REF!+75))</f>
        <v>#REF!</v>
      </c>
      <c r="GT2993" s="9" t="e">
        <f ca="1">INDIRECT(ADDRESS(ROW(),Controls!#REF!+90))</f>
        <v>#REF!</v>
      </c>
      <c r="GU2993" s="9" t="e">
        <f ca="1">INDIRECT(ADDRESS(ROW(),Controls!#REF!+105))</f>
        <v>#REF!</v>
      </c>
      <c r="GV2993" s="9" t="e">
        <f ca="1">INDIRECT(ADDRESS(ROW(),Controls!#REF!+120))</f>
        <v>#REF!</v>
      </c>
      <c r="GW2993" s="9" t="e">
        <f ca="1">INDIRECT(ADDRESS(ROW(),Controls!#REF!+15))</f>
        <v>#REF!</v>
      </c>
      <c r="GX2993" s="9" t="e">
        <f ca="1">INDIRECT(ADDRESS(ROW(),Controls!#REF!+135))</f>
        <v>#REF!</v>
      </c>
      <c r="HJ2993" s="9" t="e">
        <f t="shared" ca="1" si="276"/>
        <v>#REF!</v>
      </c>
      <c r="HK2993" s="9" t="e">
        <f t="shared" ca="1" si="277"/>
        <v>#REF!</v>
      </c>
      <c r="HL2993" s="9" t="e">
        <f t="shared" ca="1" si="278"/>
        <v>#REF!</v>
      </c>
      <c r="HM2993" s="9" t="e">
        <f t="shared" ca="1" si="279"/>
        <v>#REF!</v>
      </c>
      <c r="HN2993" s="9" t="e">
        <f ca="1">SQRT($GS2993*(1-$GS2993/Controls!$D$15))</f>
        <v>#REF!</v>
      </c>
      <c r="HO2993" s="9" t="e">
        <f t="shared" ca="1" si="280"/>
        <v>#REF!</v>
      </c>
      <c r="HP2993" s="9" t="e">
        <f t="shared" ca="1" si="281"/>
        <v>#REF!</v>
      </c>
      <c r="HQ2993" s="9" t="e">
        <f ca="1">IF($GV2993=0,NA(),($GX2993*Controls!#REF!))</f>
        <v>#REF!</v>
      </c>
    </row>
    <row r="2994" spans="198:225" x14ac:dyDescent="0.25">
      <c r="GP2994" s="9" t="e">
        <f ca="1">INDIRECT(ADDRESS(ROW(),Controls!#REF!+30))</f>
        <v>#REF!</v>
      </c>
      <c r="GQ2994" s="9" t="e">
        <f ca="1">INDIRECT(ADDRESS(ROW(),Controls!#REF!+45))</f>
        <v>#REF!</v>
      </c>
      <c r="GR2994" s="9" t="e">
        <f ca="1">INDIRECT(ADDRESS(ROW(),Controls!#REF!+60))</f>
        <v>#REF!</v>
      </c>
      <c r="GS2994" s="9" t="e">
        <f ca="1">INDIRECT(ADDRESS(ROW(),Controls!#REF!+75))</f>
        <v>#REF!</v>
      </c>
      <c r="GT2994" s="9" t="e">
        <f ca="1">INDIRECT(ADDRESS(ROW(),Controls!#REF!+90))</f>
        <v>#REF!</v>
      </c>
      <c r="GU2994" s="9" t="e">
        <f ca="1">INDIRECT(ADDRESS(ROW(),Controls!#REF!+105))</f>
        <v>#REF!</v>
      </c>
      <c r="GV2994" s="9" t="e">
        <f ca="1">INDIRECT(ADDRESS(ROW(),Controls!#REF!+120))</f>
        <v>#REF!</v>
      </c>
      <c r="GW2994" s="9" t="e">
        <f ca="1">INDIRECT(ADDRESS(ROW(),Controls!#REF!+15))</f>
        <v>#REF!</v>
      </c>
      <c r="GX2994" s="9" t="e">
        <f ca="1">INDIRECT(ADDRESS(ROW(),Controls!#REF!+135))</f>
        <v>#REF!</v>
      </c>
      <c r="HJ2994" s="9" t="e">
        <f t="shared" ca="1" si="276"/>
        <v>#REF!</v>
      </c>
      <c r="HK2994" s="9" t="e">
        <f t="shared" ca="1" si="277"/>
        <v>#REF!</v>
      </c>
      <c r="HL2994" s="9" t="e">
        <f t="shared" ca="1" si="278"/>
        <v>#REF!</v>
      </c>
      <c r="HM2994" s="9" t="e">
        <f t="shared" ca="1" si="279"/>
        <v>#REF!</v>
      </c>
      <c r="HN2994" s="9" t="e">
        <f ca="1">SQRT($GS2994*(1-$GS2994/Controls!$D$15))</f>
        <v>#REF!</v>
      </c>
      <c r="HO2994" s="9" t="e">
        <f t="shared" ca="1" si="280"/>
        <v>#REF!</v>
      </c>
      <c r="HP2994" s="9" t="e">
        <f t="shared" ca="1" si="281"/>
        <v>#REF!</v>
      </c>
      <c r="HQ2994" s="9" t="e">
        <f ca="1">IF($GV2994=0,NA(),($GX2994*Controls!#REF!))</f>
        <v>#REF!</v>
      </c>
    </row>
    <row r="2995" spans="198:225" x14ac:dyDescent="0.25">
      <c r="GP2995" s="9" t="e">
        <f ca="1">INDIRECT(ADDRESS(ROW(),Controls!#REF!+30))</f>
        <v>#REF!</v>
      </c>
      <c r="GQ2995" s="9" t="e">
        <f ca="1">INDIRECT(ADDRESS(ROW(),Controls!#REF!+45))</f>
        <v>#REF!</v>
      </c>
      <c r="GR2995" s="9" t="e">
        <f ca="1">INDIRECT(ADDRESS(ROW(),Controls!#REF!+60))</f>
        <v>#REF!</v>
      </c>
      <c r="GS2995" s="9" t="e">
        <f ca="1">INDIRECT(ADDRESS(ROW(),Controls!#REF!+75))</f>
        <v>#REF!</v>
      </c>
      <c r="GT2995" s="9" t="e">
        <f ca="1">INDIRECT(ADDRESS(ROW(),Controls!#REF!+90))</f>
        <v>#REF!</v>
      </c>
      <c r="GU2995" s="9" t="e">
        <f ca="1">INDIRECT(ADDRESS(ROW(),Controls!#REF!+105))</f>
        <v>#REF!</v>
      </c>
      <c r="GV2995" s="9" t="e">
        <f ca="1">INDIRECT(ADDRESS(ROW(),Controls!#REF!+120))</f>
        <v>#REF!</v>
      </c>
      <c r="GW2995" s="9" t="e">
        <f ca="1">INDIRECT(ADDRESS(ROW(),Controls!#REF!+15))</f>
        <v>#REF!</v>
      </c>
      <c r="GX2995" s="9" t="e">
        <f ca="1">INDIRECT(ADDRESS(ROW(),Controls!#REF!+135))</f>
        <v>#REF!</v>
      </c>
      <c r="HJ2995" s="9" t="e">
        <f t="shared" ca="1" si="276"/>
        <v>#REF!</v>
      </c>
      <c r="HK2995" s="9" t="e">
        <f t="shared" ca="1" si="277"/>
        <v>#REF!</v>
      </c>
      <c r="HL2995" s="9" t="e">
        <f t="shared" ca="1" si="278"/>
        <v>#REF!</v>
      </c>
      <c r="HM2995" s="9" t="e">
        <f t="shared" ca="1" si="279"/>
        <v>#REF!</v>
      </c>
      <c r="HN2995" s="9" t="e">
        <f ca="1">SQRT($GS2995*(1-$GS2995/Controls!$D$15))</f>
        <v>#REF!</v>
      </c>
      <c r="HO2995" s="9" t="e">
        <f t="shared" ca="1" si="280"/>
        <v>#REF!</v>
      </c>
      <c r="HP2995" s="9" t="e">
        <f t="shared" ca="1" si="281"/>
        <v>#REF!</v>
      </c>
      <c r="HQ2995" s="9" t="e">
        <f ca="1">IF($GV2995=0,NA(),($GX2995*Controls!#REF!))</f>
        <v>#REF!</v>
      </c>
    </row>
    <row r="2996" spans="198:225" x14ac:dyDescent="0.25">
      <c r="GP2996" s="9" t="e">
        <f ca="1">INDIRECT(ADDRESS(ROW(),Controls!#REF!+30))</f>
        <v>#REF!</v>
      </c>
      <c r="GQ2996" s="9" t="e">
        <f ca="1">INDIRECT(ADDRESS(ROW(),Controls!#REF!+45))</f>
        <v>#REF!</v>
      </c>
      <c r="GR2996" s="9" t="e">
        <f ca="1">INDIRECT(ADDRESS(ROW(),Controls!#REF!+60))</f>
        <v>#REF!</v>
      </c>
      <c r="GS2996" s="9" t="e">
        <f ca="1">INDIRECT(ADDRESS(ROW(),Controls!#REF!+75))</f>
        <v>#REF!</v>
      </c>
      <c r="GT2996" s="9" t="e">
        <f ca="1">INDIRECT(ADDRESS(ROW(),Controls!#REF!+90))</f>
        <v>#REF!</v>
      </c>
      <c r="GU2996" s="9" t="e">
        <f ca="1">INDIRECT(ADDRESS(ROW(),Controls!#REF!+105))</f>
        <v>#REF!</v>
      </c>
      <c r="GV2996" s="9" t="e">
        <f ca="1">INDIRECT(ADDRESS(ROW(),Controls!#REF!+120))</f>
        <v>#REF!</v>
      </c>
      <c r="GW2996" s="9" t="e">
        <f ca="1">INDIRECT(ADDRESS(ROW(),Controls!#REF!+15))</f>
        <v>#REF!</v>
      </c>
      <c r="GX2996" s="9" t="e">
        <f ca="1">INDIRECT(ADDRESS(ROW(),Controls!#REF!+135))</f>
        <v>#REF!</v>
      </c>
      <c r="HJ2996" s="9" t="e">
        <f t="shared" ca="1" si="276"/>
        <v>#REF!</v>
      </c>
      <c r="HK2996" s="9" t="e">
        <f t="shared" ca="1" si="277"/>
        <v>#REF!</v>
      </c>
      <c r="HL2996" s="9" t="e">
        <f t="shared" ca="1" si="278"/>
        <v>#REF!</v>
      </c>
      <c r="HM2996" s="9" t="e">
        <f t="shared" ca="1" si="279"/>
        <v>#REF!</v>
      </c>
      <c r="HN2996" s="9" t="e">
        <f ca="1">SQRT($GS2996*(1-$GS2996/Controls!$D$15))</f>
        <v>#REF!</v>
      </c>
      <c r="HO2996" s="9" t="e">
        <f t="shared" ca="1" si="280"/>
        <v>#REF!</v>
      </c>
      <c r="HP2996" s="9" t="e">
        <f t="shared" ca="1" si="281"/>
        <v>#REF!</v>
      </c>
      <c r="HQ2996" s="9" t="e">
        <f ca="1">IF($GV2996=0,NA(),($GX2996*Controls!#REF!))</f>
        <v>#REF!</v>
      </c>
    </row>
    <row r="2997" spans="198:225" x14ac:dyDescent="0.25">
      <c r="GP2997" s="9" t="e">
        <f ca="1">INDIRECT(ADDRESS(ROW(),Controls!#REF!+30))</f>
        <v>#REF!</v>
      </c>
      <c r="GQ2997" s="9" t="e">
        <f ca="1">INDIRECT(ADDRESS(ROW(),Controls!#REF!+45))</f>
        <v>#REF!</v>
      </c>
      <c r="GR2997" s="9" t="e">
        <f ca="1">INDIRECT(ADDRESS(ROW(),Controls!#REF!+60))</f>
        <v>#REF!</v>
      </c>
      <c r="GS2997" s="9" t="e">
        <f ca="1">INDIRECT(ADDRESS(ROW(),Controls!#REF!+75))</f>
        <v>#REF!</v>
      </c>
      <c r="GT2997" s="9" t="e">
        <f ca="1">INDIRECT(ADDRESS(ROW(),Controls!#REF!+90))</f>
        <v>#REF!</v>
      </c>
      <c r="GU2997" s="9" t="e">
        <f ca="1">INDIRECT(ADDRESS(ROW(),Controls!#REF!+105))</f>
        <v>#REF!</v>
      </c>
      <c r="GV2997" s="9" t="e">
        <f ca="1">INDIRECT(ADDRESS(ROW(),Controls!#REF!+120))</f>
        <v>#REF!</v>
      </c>
      <c r="GW2997" s="9" t="e">
        <f ca="1">INDIRECT(ADDRESS(ROW(),Controls!#REF!+15))</f>
        <v>#REF!</v>
      </c>
      <c r="GX2997" s="9" t="e">
        <f ca="1">INDIRECT(ADDRESS(ROW(),Controls!#REF!+135))</f>
        <v>#REF!</v>
      </c>
      <c r="HJ2997" s="9" t="e">
        <f t="shared" ca="1" si="276"/>
        <v>#REF!</v>
      </c>
      <c r="HK2997" s="9" t="e">
        <f t="shared" ca="1" si="277"/>
        <v>#REF!</v>
      </c>
      <c r="HL2997" s="9" t="e">
        <f t="shared" ca="1" si="278"/>
        <v>#REF!</v>
      </c>
      <c r="HM2997" s="9" t="e">
        <f t="shared" ca="1" si="279"/>
        <v>#REF!</v>
      </c>
      <c r="HN2997" s="9" t="e">
        <f ca="1">SQRT($GS2997*(1-$GS2997/Controls!$D$15))</f>
        <v>#REF!</v>
      </c>
      <c r="HO2997" s="9" t="e">
        <f t="shared" ca="1" si="280"/>
        <v>#REF!</v>
      </c>
      <c r="HP2997" s="9" t="e">
        <f t="shared" ca="1" si="281"/>
        <v>#REF!</v>
      </c>
      <c r="HQ2997" s="9" t="e">
        <f ca="1">IF($GV2997=0,NA(),($GX2997*Controls!#REF!))</f>
        <v>#REF!</v>
      </c>
    </row>
    <row r="2998" spans="198:225" x14ac:dyDescent="0.25">
      <c r="GP2998" s="9" t="e">
        <f ca="1">INDIRECT(ADDRESS(ROW(),Controls!#REF!+30))</f>
        <v>#REF!</v>
      </c>
      <c r="GQ2998" s="9" t="e">
        <f ca="1">INDIRECT(ADDRESS(ROW(),Controls!#REF!+45))</f>
        <v>#REF!</v>
      </c>
      <c r="GR2998" s="9" t="e">
        <f ca="1">INDIRECT(ADDRESS(ROW(),Controls!#REF!+60))</f>
        <v>#REF!</v>
      </c>
      <c r="GS2998" s="9" t="e">
        <f ca="1">INDIRECT(ADDRESS(ROW(),Controls!#REF!+75))</f>
        <v>#REF!</v>
      </c>
      <c r="GT2998" s="9" t="e">
        <f ca="1">INDIRECT(ADDRESS(ROW(),Controls!#REF!+90))</f>
        <v>#REF!</v>
      </c>
      <c r="GU2998" s="9" t="e">
        <f ca="1">INDIRECT(ADDRESS(ROW(),Controls!#REF!+105))</f>
        <v>#REF!</v>
      </c>
      <c r="GV2998" s="9" t="e">
        <f ca="1">INDIRECT(ADDRESS(ROW(),Controls!#REF!+120))</f>
        <v>#REF!</v>
      </c>
      <c r="GW2998" s="9" t="e">
        <f ca="1">INDIRECT(ADDRESS(ROW(),Controls!#REF!+15))</f>
        <v>#REF!</v>
      </c>
      <c r="GX2998" s="9" t="e">
        <f ca="1">INDIRECT(ADDRESS(ROW(),Controls!#REF!+135))</f>
        <v>#REF!</v>
      </c>
      <c r="HJ2998" s="9" t="e">
        <f t="shared" ca="1" si="276"/>
        <v>#REF!</v>
      </c>
      <c r="HK2998" s="9" t="e">
        <f t="shared" ca="1" si="277"/>
        <v>#REF!</v>
      </c>
      <c r="HL2998" s="9" t="e">
        <f t="shared" ca="1" si="278"/>
        <v>#REF!</v>
      </c>
      <c r="HM2998" s="9" t="e">
        <f t="shared" ca="1" si="279"/>
        <v>#REF!</v>
      </c>
      <c r="HN2998" s="9" t="e">
        <f ca="1">SQRT($GS2998*(1-$GS2998/Controls!$D$15))</f>
        <v>#REF!</v>
      </c>
      <c r="HO2998" s="9" t="e">
        <f t="shared" ca="1" si="280"/>
        <v>#REF!</v>
      </c>
      <c r="HP2998" s="9" t="e">
        <f t="shared" ca="1" si="281"/>
        <v>#REF!</v>
      </c>
      <c r="HQ2998" s="9" t="e">
        <f ca="1">IF($GV2998=0,NA(),($GX2998*Controls!#REF!))</f>
        <v>#REF!</v>
      </c>
    </row>
    <row r="2999" spans="198:225" x14ac:dyDescent="0.25">
      <c r="GP2999" s="9" t="e">
        <f ca="1">INDIRECT(ADDRESS(ROW(),Controls!#REF!+30))</f>
        <v>#REF!</v>
      </c>
      <c r="GQ2999" s="9" t="e">
        <f ca="1">INDIRECT(ADDRESS(ROW(),Controls!#REF!+45))</f>
        <v>#REF!</v>
      </c>
      <c r="GR2999" s="9" t="e">
        <f ca="1">INDIRECT(ADDRESS(ROW(),Controls!#REF!+60))</f>
        <v>#REF!</v>
      </c>
      <c r="GS2999" s="9" t="e">
        <f ca="1">INDIRECT(ADDRESS(ROW(),Controls!#REF!+75))</f>
        <v>#REF!</v>
      </c>
      <c r="GT2999" s="9" t="e">
        <f ca="1">INDIRECT(ADDRESS(ROW(),Controls!#REF!+90))</f>
        <v>#REF!</v>
      </c>
      <c r="GU2999" s="9" t="e">
        <f ca="1">INDIRECT(ADDRESS(ROW(),Controls!#REF!+105))</f>
        <v>#REF!</v>
      </c>
      <c r="GV2999" s="9" t="e">
        <f ca="1">INDIRECT(ADDRESS(ROW(),Controls!#REF!+120))</f>
        <v>#REF!</v>
      </c>
      <c r="GW2999" s="9" t="e">
        <f ca="1">INDIRECT(ADDRESS(ROW(),Controls!#REF!+15))</f>
        <v>#REF!</v>
      </c>
      <c r="GX2999" s="9" t="e">
        <f ca="1">INDIRECT(ADDRESS(ROW(),Controls!#REF!+135))</f>
        <v>#REF!</v>
      </c>
      <c r="HJ2999" s="9" t="e">
        <f t="shared" ca="1" si="276"/>
        <v>#REF!</v>
      </c>
      <c r="HK2999" s="9" t="e">
        <f t="shared" ca="1" si="277"/>
        <v>#REF!</v>
      </c>
      <c r="HL2999" s="9" t="e">
        <f t="shared" ca="1" si="278"/>
        <v>#REF!</v>
      </c>
      <c r="HM2999" s="9" t="e">
        <f t="shared" ca="1" si="279"/>
        <v>#REF!</v>
      </c>
      <c r="HN2999" s="9" t="e">
        <f ca="1">SQRT($GS2999*(1-$GS2999/Controls!$D$15))</f>
        <v>#REF!</v>
      </c>
      <c r="HO2999" s="9" t="e">
        <f t="shared" ca="1" si="280"/>
        <v>#REF!</v>
      </c>
      <c r="HP2999" s="9" t="e">
        <f t="shared" ca="1" si="281"/>
        <v>#REF!</v>
      </c>
      <c r="HQ2999" s="9" t="e">
        <f ca="1">IF($GV2999=0,NA(),($GX2999*Controls!#REF!))</f>
        <v>#REF!</v>
      </c>
    </row>
    <row r="3000" spans="198:225" x14ac:dyDescent="0.25">
      <c r="GP3000" s="9" t="e">
        <f ca="1">INDIRECT(ADDRESS(ROW(),Controls!#REF!+30))</f>
        <v>#REF!</v>
      </c>
      <c r="GQ3000" s="9" t="e">
        <f ca="1">INDIRECT(ADDRESS(ROW(),Controls!#REF!+45))</f>
        <v>#REF!</v>
      </c>
      <c r="GR3000" s="9" t="e">
        <f ca="1">INDIRECT(ADDRESS(ROW(),Controls!#REF!+60))</f>
        <v>#REF!</v>
      </c>
      <c r="GS3000" s="9" t="e">
        <f ca="1">INDIRECT(ADDRESS(ROW(),Controls!#REF!+75))</f>
        <v>#REF!</v>
      </c>
      <c r="GT3000" s="9" t="e">
        <f ca="1">INDIRECT(ADDRESS(ROW(),Controls!#REF!+90))</f>
        <v>#REF!</v>
      </c>
      <c r="GU3000" s="9" t="e">
        <f ca="1">INDIRECT(ADDRESS(ROW(),Controls!#REF!+105))</f>
        <v>#REF!</v>
      </c>
      <c r="GV3000" s="9" t="e">
        <f ca="1">INDIRECT(ADDRESS(ROW(),Controls!#REF!+120))</f>
        <v>#REF!</v>
      </c>
      <c r="GW3000" s="9" t="e">
        <f ca="1">INDIRECT(ADDRESS(ROW(),Controls!#REF!+15))</f>
        <v>#REF!</v>
      </c>
      <c r="GX3000" s="9" t="e">
        <f ca="1">INDIRECT(ADDRESS(ROW(),Controls!#REF!+135))</f>
        <v>#REF!</v>
      </c>
      <c r="HJ3000" s="9" t="e">
        <f t="shared" ca="1" si="276"/>
        <v>#REF!</v>
      </c>
      <c r="HK3000" s="9" t="e">
        <f t="shared" ca="1" si="277"/>
        <v>#REF!</v>
      </c>
      <c r="HL3000" s="9" t="e">
        <f t="shared" ca="1" si="278"/>
        <v>#REF!</v>
      </c>
      <c r="HM3000" s="9" t="e">
        <f t="shared" ca="1" si="279"/>
        <v>#REF!</v>
      </c>
      <c r="HN3000" s="9" t="e">
        <f ca="1">SQRT($GS3000*(1-$GS3000/Controls!$D$15))</f>
        <v>#REF!</v>
      </c>
      <c r="HO3000" s="9" t="e">
        <f t="shared" ca="1" si="280"/>
        <v>#REF!</v>
      </c>
      <c r="HP3000" s="9" t="e">
        <f t="shared" ca="1" si="281"/>
        <v>#REF!</v>
      </c>
      <c r="HQ3000" s="9" t="e">
        <f ca="1">IF($GV3000=0,NA(),($GX3000*Controls!#REF!))</f>
        <v>#REF!</v>
      </c>
    </row>
    <row r="3001" spans="198:225" x14ac:dyDescent="0.25">
      <c r="GP3001" s="9" t="e">
        <f ca="1">INDIRECT(ADDRESS(ROW(),Controls!#REF!+30))</f>
        <v>#REF!</v>
      </c>
      <c r="GQ3001" s="9" t="e">
        <f ca="1">INDIRECT(ADDRESS(ROW(),Controls!#REF!+45))</f>
        <v>#REF!</v>
      </c>
      <c r="GR3001" s="9" t="e">
        <f ca="1">INDIRECT(ADDRESS(ROW(),Controls!#REF!+60))</f>
        <v>#REF!</v>
      </c>
      <c r="GS3001" s="9" t="e">
        <f ca="1">INDIRECT(ADDRESS(ROW(),Controls!#REF!+75))</f>
        <v>#REF!</v>
      </c>
      <c r="GT3001" s="9" t="e">
        <f ca="1">INDIRECT(ADDRESS(ROW(),Controls!#REF!+90))</f>
        <v>#REF!</v>
      </c>
      <c r="GU3001" s="9" t="e">
        <f ca="1">INDIRECT(ADDRESS(ROW(),Controls!#REF!+105))</f>
        <v>#REF!</v>
      </c>
      <c r="GV3001" s="9" t="e">
        <f ca="1">INDIRECT(ADDRESS(ROW(),Controls!#REF!+120))</f>
        <v>#REF!</v>
      </c>
      <c r="GW3001" s="9" t="e">
        <f ca="1">INDIRECT(ADDRESS(ROW(),Controls!#REF!+15))</f>
        <v>#REF!</v>
      </c>
      <c r="GX3001" s="9" t="e">
        <f ca="1">INDIRECT(ADDRESS(ROW(),Controls!#REF!+135))</f>
        <v>#REF!</v>
      </c>
      <c r="HJ3001" s="9" t="e">
        <f t="shared" ca="1" si="276"/>
        <v>#REF!</v>
      </c>
      <c r="HK3001" s="9" t="e">
        <f t="shared" ca="1" si="277"/>
        <v>#REF!</v>
      </c>
      <c r="HL3001" s="9" t="e">
        <f t="shared" ca="1" si="278"/>
        <v>#REF!</v>
      </c>
      <c r="HM3001" s="9" t="e">
        <f t="shared" ca="1" si="279"/>
        <v>#REF!</v>
      </c>
      <c r="HN3001" s="9" t="e">
        <f ca="1">SQRT($GS3001*(1-$GS3001/Controls!$D$15))</f>
        <v>#REF!</v>
      </c>
      <c r="HO3001" s="9" t="e">
        <f t="shared" ca="1" si="280"/>
        <v>#REF!</v>
      </c>
      <c r="HP3001" s="9" t="e">
        <f t="shared" ca="1" si="281"/>
        <v>#REF!</v>
      </c>
      <c r="HQ3001" s="9" t="e">
        <f ca="1">IF($GV3001=0,NA(),($GX3001*Controls!#REF!))</f>
        <v>#REF!</v>
      </c>
    </row>
    <row r="3002" spans="198:225" x14ac:dyDescent="0.25">
      <c r="GP3002" s="9" t="e">
        <f ca="1">INDIRECT(ADDRESS(ROW(),Controls!#REF!+30))</f>
        <v>#REF!</v>
      </c>
      <c r="GQ3002" s="9" t="e">
        <f ca="1">INDIRECT(ADDRESS(ROW(),Controls!#REF!+45))</f>
        <v>#REF!</v>
      </c>
      <c r="GR3002" s="9" t="e">
        <f ca="1">INDIRECT(ADDRESS(ROW(),Controls!#REF!+60))</f>
        <v>#REF!</v>
      </c>
      <c r="GS3002" s="9" t="e">
        <f ca="1">INDIRECT(ADDRESS(ROW(),Controls!#REF!+75))</f>
        <v>#REF!</v>
      </c>
      <c r="GT3002" s="9" t="e">
        <f ca="1">INDIRECT(ADDRESS(ROW(),Controls!#REF!+90))</f>
        <v>#REF!</v>
      </c>
      <c r="GU3002" s="9" t="e">
        <f ca="1">INDIRECT(ADDRESS(ROW(),Controls!#REF!+105))</f>
        <v>#REF!</v>
      </c>
      <c r="GV3002" s="9" t="e">
        <f ca="1">INDIRECT(ADDRESS(ROW(),Controls!#REF!+120))</f>
        <v>#REF!</v>
      </c>
      <c r="GW3002" s="9" t="e">
        <f ca="1">INDIRECT(ADDRESS(ROW(),Controls!#REF!+15))</f>
        <v>#REF!</v>
      </c>
      <c r="GX3002" s="9" t="e">
        <f ca="1">INDIRECT(ADDRESS(ROW(),Controls!#REF!+135))</f>
        <v>#REF!</v>
      </c>
      <c r="HJ3002" s="9" t="e">
        <f t="shared" ca="1" si="276"/>
        <v>#REF!</v>
      </c>
      <c r="HK3002" s="9" t="e">
        <f t="shared" ca="1" si="277"/>
        <v>#REF!</v>
      </c>
      <c r="HL3002" s="9" t="e">
        <f t="shared" ca="1" si="278"/>
        <v>#REF!</v>
      </c>
      <c r="HM3002" s="9" t="e">
        <f t="shared" ca="1" si="279"/>
        <v>#REF!</v>
      </c>
      <c r="HN3002" s="9" t="e">
        <f ca="1">SQRT($GS3002*(1-$GS3002/Controls!$D$15))</f>
        <v>#REF!</v>
      </c>
      <c r="HO3002" s="9" t="e">
        <f t="shared" ca="1" si="280"/>
        <v>#REF!</v>
      </c>
      <c r="HP3002" s="9" t="e">
        <f t="shared" ca="1" si="281"/>
        <v>#REF!</v>
      </c>
      <c r="HQ3002" s="9" t="e">
        <f ca="1">IF($GV3002=0,NA(),($GX3002*Controls!#REF!))</f>
        <v>#REF!</v>
      </c>
    </row>
    <row r="3003" spans="198:225" x14ac:dyDescent="0.25">
      <c r="GP3003" s="9" t="e">
        <f ca="1">INDIRECT(ADDRESS(ROW(),Controls!#REF!+30))</f>
        <v>#REF!</v>
      </c>
      <c r="GQ3003" s="9" t="e">
        <f ca="1">INDIRECT(ADDRESS(ROW(),Controls!#REF!+45))</f>
        <v>#REF!</v>
      </c>
      <c r="GR3003" s="9" t="e">
        <f ca="1">INDIRECT(ADDRESS(ROW(),Controls!#REF!+60))</f>
        <v>#REF!</v>
      </c>
      <c r="GS3003" s="9" t="e">
        <f ca="1">INDIRECT(ADDRESS(ROW(),Controls!#REF!+75))</f>
        <v>#REF!</v>
      </c>
      <c r="GT3003" s="9" t="e">
        <f ca="1">INDIRECT(ADDRESS(ROW(),Controls!#REF!+90))</f>
        <v>#REF!</v>
      </c>
      <c r="GU3003" s="9" t="e">
        <f ca="1">INDIRECT(ADDRESS(ROW(),Controls!#REF!+105))</f>
        <v>#REF!</v>
      </c>
      <c r="GV3003" s="9" t="e">
        <f ca="1">INDIRECT(ADDRESS(ROW(),Controls!#REF!+120))</f>
        <v>#REF!</v>
      </c>
      <c r="GW3003" s="9" t="e">
        <f ca="1">INDIRECT(ADDRESS(ROW(),Controls!#REF!+15))</f>
        <v>#REF!</v>
      </c>
      <c r="GX3003" s="9" t="e">
        <f ca="1">INDIRECT(ADDRESS(ROW(),Controls!#REF!+135))</f>
        <v>#REF!</v>
      </c>
      <c r="HJ3003" s="9" t="e">
        <f t="shared" ca="1" si="276"/>
        <v>#REF!</v>
      </c>
      <c r="HK3003" s="9" t="e">
        <f t="shared" ca="1" si="277"/>
        <v>#REF!</v>
      </c>
      <c r="HL3003" s="9" t="e">
        <f t="shared" ca="1" si="278"/>
        <v>#REF!</v>
      </c>
      <c r="HM3003" s="9" t="e">
        <f t="shared" ca="1" si="279"/>
        <v>#REF!</v>
      </c>
      <c r="HN3003" s="9" t="e">
        <f ca="1">SQRT($GS3003*(1-$GS3003/Controls!$D$15))</f>
        <v>#REF!</v>
      </c>
      <c r="HO3003" s="9" t="e">
        <f t="shared" ca="1" si="280"/>
        <v>#REF!</v>
      </c>
      <c r="HP3003" s="9" t="e">
        <f t="shared" ca="1" si="281"/>
        <v>#REF!</v>
      </c>
      <c r="HQ3003" s="9" t="e">
        <f ca="1">IF($GV3003=0,NA(),($GX3003*Controls!#REF!))</f>
        <v>#REF!</v>
      </c>
    </row>
    <row r="3004" spans="198:225" x14ac:dyDescent="0.25">
      <c r="GP3004" s="9" t="e">
        <f ca="1">INDIRECT(ADDRESS(ROW(),Controls!#REF!+30))</f>
        <v>#REF!</v>
      </c>
      <c r="GQ3004" s="9" t="e">
        <f ca="1">INDIRECT(ADDRESS(ROW(),Controls!#REF!+45))</f>
        <v>#REF!</v>
      </c>
      <c r="GR3004" s="9" t="e">
        <f ca="1">INDIRECT(ADDRESS(ROW(),Controls!#REF!+60))</f>
        <v>#REF!</v>
      </c>
      <c r="GS3004" s="9" t="e">
        <f ca="1">INDIRECT(ADDRESS(ROW(),Controls!#REF!+75))</f>
        <v>#REF!</v>
      </c>
      <c r="GT3004" s="9" t="e">
        <f ca="1">INDIRECT(ADDRESS(ROW(),Controls!#REF!+90))</f>
        <v>#REF!</v>
      </c>
      <c r="GU3004" s="9" t="e">
        <f ca="1">INDIRECT(ADDRESS(ROW(),Controls!#REF!+105))</f>
        <v>#REF!</v>
      </c>
      <c r="GV3004" s="9" t="e">
        <f ca="1">INDIRECT(ADDRESS(ROW(),Controls!#REF!+120))</f>
        <v>#REF!</v>
      </c>
      <c r="GW3004" s="9" t="e">
        <f ca="1">INDIRECT(ADDRESS(ROW(),Controls!#REF!+15))</f>
        <v>#REF!</v>
      </c>
      <c r="GX3004" s="9" t="e">
        <f ca="1">INDIRECT(ADDRESS(ROW(),Controls!#REF!+135))</f>
        <v>#REF!</v>
      </c>
      <c r="HJ3004" s="9" t="e">
        <f t="shared" ca="1" si="276"/>
        <v>#REF!</v>
      </c>
      <c r="HK3004" s="9" t="e">
        <f t="shared" ca="1" si="277"/>
        <v>#REF!</v>
      </c>
      <c r="HL3004" s="9" t="e">
        <f t="shared" ca="1" si="278"/>
        <v>#REF!</v>
      </c>
      <c r="HM3004" s="9" t="e">
        <f t="shared" ca="1" si="279"/>
        <v>#REF!</v>
      </c>
      <c r="HN3004" s="9" t="e">
        <f ca="1">SQRT($GS3004*(1-$GS3004/Controls!$D$15))</f>
        <v>#REF!</v>
      </c>
      <c r="HO3004" s="9" t="e">
        <f t="shared" ca="1" si="280"/>
        <v>#REF!</v>
      </c>
      <c r="HP3004" s="9" t="e">
        <f t="shared" ca="1" si="281"/>
        <v>#REF!</v>
      </c>
      <c r="HQ3004" s="9" t="e">
        <f ca="1">IF($GV3004=0,NA(),($GX3004*Controls!#REF!))</f>
        <v>#REF!</v>
      </c>
    </row>
    <row r="3005" spans="198:225" x14ac:dyDescent="0.25">
      <c r="GP3005" s="9" t="e">
        <f ca="1">INDIRECT(ADDRESS(ROW(),Controls!#REF!+30))</f>
        <v>#REF!</v>
      </c>
      <c r="GQ3005" s="9" t="e">
        <f ca="1">INDIRECT(ADDRESS(ROW(),Controls!#REF!+45))</f>
        <v>#REF!</v>
      </c>
      <c r="GR3005" s="9" t="e">
        <f ca="1">INDIRECT(ADDRESS(ROW(),Controls!#REF!+60))</f>
        <v>#REF!</v>
      </c>
      <c r="GS3005" s="9" t="e">
        <f ca="1">INDIRECT(ADDRESS(ROW(),Controls!#REF!+75))</f>
        <v>#REF!</v>
      </c>
      <c r="GT3005" s="9" t="e">
        <f ca="1">INDIRECT(ADDRESS(ROW(),Controls!#REF!+90))</f>
        <v>#REF!</v>
      </c>
      <c r="GU3005" s="9" t="e">
        <f ca="1">INDIRECT(ADDRESS(ROW(),Controls!#REF!+105))</f>
        <v>#REF!</v>
      </c>
      <c r="GV3005" s="9" t="e">
        <f ca="1">INDIRECT(ADDRESS(ROW(),Controls!#REF!+120))</f>
        <v>#REF!</v>
      </c>
      <c r="GW3005" s="9" t="e">
        <f ca="1">INDIRECT(ADDRESS(ROW(),Controls!#REF!+15))</f>
        <v>#REF!</v>
      </c>
      <c r="GX3005" s="9" t="e">
        <f ca="1">INDIRECT(ADDRESS(ROW(),Controls!#REF!+135))</f>
        <v>#REF!</v>
      </c>
      <c r="HJ3005" s="9" t="e">
        <f t="shared" ca="1" si="276"/>
        <v>#REF!</v>
      </c>
      <c r="HK3005" s="9" t="e">
        <f t="shared" ca="1" si="277"/>
        <v>#REF!</v>
      </c>
      <c r="HL3005" s="9" t="e">
        <f t="shared" ca="1" si="278"/>
        <v>#REF!</v>
      </c>
      <c r="HM3005" s="9" t="e">
        <f t="shared" ca="1" si="279"/>
        <v>#REF!</v>
      </c>
      <c r="HN3005" s="9" t="e">
        <f ca="1">SQRT($GS3005*(1-$GS3005/Controls!$D$15))</f>
        <v>#REF!</v>
      </c>
      <c r="HO3005" s="9" t="e">
        <f t="shared" ca="1" si="280"/>
        <v>#REF!</v>
      </c>
      <c r="HP3005" s="9" t="e">
        <f t="shared" ca="1" si="281"/>
        <v>#REF!</v>
      </c>
      <c r="HQ3005" s="9" t="e">
        <f ca="1">IF($GV3005=0,NA(),($GX3005*Controls!#REF!))</f>
        <v>#REF!</v>
      </c>
    </row>
    <row r="3006" spans="198:225" x14ac:dyDescent="0.25">
      <c r="GP3006" s="9" t="e">
        <f ca="1">INDIRECT(ADDRESS(ROW(),Controls!#REF!+30))</f>
        <v>#REF!</v>
      </c>
      <c r="GQ3006" s="9" t="e">
        <f ca="1">INDIRECT(ADDRESS(ROW(),Controls!#REF!+45))</f>
        <v>#REF!</v>
      </c>
      <c r="GR3006" s="9" t="e">
        <f ca="1">INDIRECT(ADDRESS(ROW(),Controls!#REF!+60))</f>
        <v>#REF!</v>
      </c>
      <c r="GS3006" s="9" t="e">
        <f ca="1">INDIRECT(ADDRESS(ROW(),Controls!#REF!+75))</f>
        <v>#REF!</v>
      </c>
      <c r="GT3006" s="9" t="e">
        <f ca="1">INDIRECT(ADDRESS(ROW(),Controls!#REF!+90))</f>
        <v>#REF!</v>
      </c>
      <c r="GU3006" s="9" t="e">
        <f ca="1">INDIRECT(ADDRESS(ROW(),Controls!#REF!+105))</f>
        <v>#REF!</v>
      </c>
      <c r="GV3006" s="9" t="e">
        <f ca="1">INDIRECT(ADDRESS(ROW(),Controls!#REF!+120))</f>
        <v>#REF!</v>
      </c>
      <c r="GW3006" s="9" t="e">
        <f ca="1">INDIRECT(ADDRESS(ROW(),Controls!#REF!+15))</f>
        <v>#REF!</v>
      </c>
      <c r="GX3006" s="9" t="e">
        <f ca="1">INDIRECT(ADDRESS(ROW(),Controls!#REF!+135))</f>
        <v>#REF!</v>
      </c>
      <c r="HJ3006" s="9" t="e">
        <f t="shared" ca="1" si="276"/>
        <v>#REF!</v>
      </c>
      <c r="HK3006" s="9" t="e">
        <f t="shared" ca="1" si="277"/>
        <v>#REF!</v>
      </c>
      <c r="HL3006" s="9" t="e">
        <f t="shared" ca="1" si="278"/>
        <v>#REF!</v>
      </c>
      <c r="HM3006" s="9" t="e">
        <f t="shared" ca="1" si="279"/>
        <v>#REF!</v>
      </c>
      <c r="HN3006" s="9" t="e">
        <f ca="1">SQRT($GS3006*(1-$GS3006/Controls!$D$15))</f>
        <v>#REF!</v>
      </c>
      <c r="HO3006" s="9" t="e">
        <f t="shared" ca="1" si="280"/>
        <v>#REF!</v>
      </c>
      <c r="HP3006" s="9" t="e">
        <f t="shared" ca="1" si="281"/>
        <v>#REF!</v>
      </c>
      <c r="HQ3006" s="9" t="e">
        <f ca="1">IF($GV3006=0,NA(),($GX3006*Controls!#REF!))</f>
        <v>#REF!</v>
      </c>
    </row>
    <row r="3007" spans="198:225" x14ac:dyDescent="0.25">
      <c r="GP3007" s="9" t="e">
        <f ca="1">INDIRECT(ADDRESS(ROW(),Controls!#REF!+30))</f>
        <v>#REF!</v>
      </c>
      <c r="GQ3007" s="9" t="e">
        <f ca="1">INDIRECT(ADDRESS(ROW(),Controls!#REF!+45))</f>
        <v>#REF!</v>
      </c>
      <c r="GR3007" s="9" t="e">
        <f ca="1">INDIRECT(ADDRESS(ROW(),Controls!#REF!+60))</f>
        <v>#REF!</v>
      </c>
      <c r="GS3007" s="9" t="e">
        <f ca="1">INDIRECT(ADDRESS(ROW(),Controls!#REF!+75))</f>
        <v>#REF!</v>
      </c>
      <c r="GT3007" s="9" t="e">
        <f ca="1">INDIRECT(ADDRESS(ROW(),Controls!#REF!+90))</f>
        <v>#REF!</v>
      </c>
      <c r="GU3007" s="9" t="e">
        <f ca="1">INDIRECT(ADDRESS(ROW(),Controls!#REF!+105))</f>
        <v>#REF!</v>
      </c>
      <c r="GV3007" s="9" t="e">
        <f ca="1">INDIRECT(ADDRESS(ROW(),Controls!#REF!+120))</f>
        <v>#REF!</v>
      </c>
      <c r="GW3007" s="9" t="e">
        <f ca="1">INDIRECT(ADDRESS(ROW(),Controls!#REF!+15))</f>
        <v>#REF!</v>
      </c>
      <c r="GX3007" s="9" t="e">
        <f ca="1">INDIRECT(ADDRESS(ROW(),Controls!#REF!+135))</f>
        <v>#REF!</v>
      </c>
      <c r="HJ3007" s="9" t="e">
        <f t="shared" ca="1" si="276"/>
        <v>#REF!</v>
      </c>
      <c r="HK3007" s="9" t="e">
        <f t="shared" ca="1" si="277"/>
        <v>#REF!</v>
      </c>
      <c r="HL3007" s="9" t="e">
        <f t="shared" ca="1" si="278"/>
        <v>#REF!</v>
      </c>
      <c r="HM3007" s="9" t="e">
        <f t="shared" ca="1" si="279"/>
        <v>#REF!</v>
      </c>
      <c r="HN3007" s="9" t="e">
        <f ca="1">SQRT($GS3007*(1-$GS3007/Controls!$D$15))</f>
        <v>#REF!</v>
      </c>
      <c r="HO3007" s="9" t="e">
        <f t="shared" ca="1" si="280"/>
        <v>#REF!</v>
      </c>
      <c r="HP3007" s="9" t="e">
        <f t="shared" ca="1" si="281"/>
        <v>#REF!</v>
      </c>
      <c r="HQ3007" s="9" t="e">
        <f ca="1">IF($GV3007=0,NA(),($GX3007*Controls!#REF!))</f>
        <v>#REF!</v>
      </c>
    </row>
    <row r="3008" spans="198:225" x14ac:dyDescent="0.25">
      <c r="GP3008" s="9" t="e">
        <f ca="1">INDIRECT(ADDRESS(ROW(),Controls!#REF!+30))</f>
        <v>#REF!</v>
      </c>
      <c r="GQ3008" s="9" t="e">
        <f ca="1">INDIRECT(ADDRESS(ROW(),Controls!#REF!+45))</f>
        <v>#REF!</v>
      </c>
      <c r="GR3008" s="9" t="e">
        <f ca="1">INDIRECT(ADDRESS(ROW(),Controls!#REF!+60))</f>
        <v>#REF!</v>
      </c>
      <c r="GS3008" s="9" t="e">
        <f ca="1">INDIRECT(ADDRESS(ROW(),Controls!#REF!+75))</f>
        <v>#REF!</v>
      </c>
      <c r="GT3008" s="9" t="e">
        <f ca="1">INDIRECT(ADDRESS(ROW(),Controls!#REF!+90))</f>
        <v>#REF!</v>
      </c>
      <c r="GU3008" s="9" t="e">
        <f ca="1">INDIRECT(ADDRESS(ROW(),Controls!#REF!+105))</f>
        <v>#REF!</v>
      </c>
      <c r="GV3008" s="9" t="e">
        <f ca="1">INDIRECT(ADDRESS(ROW(),Controls!#REF!+120))</f>
        <v>#REF!</v>
      </c>
      <c r="GW3008" s="9" t="e">
        <f ca="1">INDIRECT(ADDRESS(ROW(),Controls!#REF!+15))</f>
        <v>#REF!</v>
      </c>
      <c r="GX3008" s="9" t="e">
        <f ca="1">INDIRECT(ADDRESS(ROW(),Controls!#REF!+135))</f>
        <v>#REF!</v>
      </c>
      <c r="HJ3008" s="9" t="e">
        <f t="shared" ca="1" si="276"/>
        <v>#REF!</v>
      </c>
      <c r="HK3008" s="9" t="e">
        <f t="shared" ca="1" si="277"/>
        <v>#REF!</v>
      </c>
      <c r="HL3008" s="9" t="e">
        <f t="shared" ca="1" si="278"/>
        <v>#REF!</v>
      </c>
      <c r="HM3008" s="9" t="e">
        <f t="shared" ca="1" si="279"/>
        <v>#REF!</v>
      </c>
      <c r="HN3008" s="9" t="e">
        <f ca="1">SQRT($GS3008*(1-$GS3008/Controls!$D$15))</f>
        <v>#REF!</v>
      </c>
      <c r="HO3008" s="9" t="e">
        <f t="shared" ca="1" si="280"/>
        <v>#REF!</v>
      </c>
      <c r="HP3008" s="9" t="e">
        <f t="shared" ca="1" si="281"/>
        <v>#REF!</v>
      </c>
      <c r="HQ3008" s="9" t="e">
        <f ca="1">IF($GV3008=0,NA(),($GX3008*Controls!#REF!))</f>
        <v>#REF!</v>
      </c>
    </row>
    <row r="3009" spans="198:225" x14ac:dyDescent="0.25">
      <c r="GP3009" s="9" t="e">
        <f ca="1">INDIRECT(ADDRESS(ROW(),Controls!#REF!+30))</f>
        <v>#REF!</v>
      </c>
      <c r="GQ3009" s="9" t="e">
        <f ca="1">INDIRECT(ADDRESS(ROW(),Controls!#REF!+45))</f>
        <v>#REF!</v>
      </c>
      <c r="GR3009" s="9" t="e">
        <f ca="1">INDIRECT(ADDRESS(ROW(),Controls!#REF!+60))</f>
        <v>#REF!</v>
      </c>
      <c r="GS3009" s="9" t="e">
        <f ca="1">INDIRECT(ADDRESS(ROW(),Controls!#REF!+75))</f>
        <v>#REF!</v>
      </c>
      <c r="GT3009" s="9" t="e">
        <f ca="1">INDIRECT(ADDRESS(ROW(),Controls!#REF!+90))</f>
        <v>#REF!</v>
      </c>
      <c r="GU3009" s="9" t="e">
        <f ca="1">INDIRECT(ADDRESS(ROW(),Controls!#REF!+105))</f>
        <v>#REF!</v>
      </c>
      <c r="GV3009" s="9" t="e">
        <f ca="1">INDIRECT(ADDRESS(ROW(),Controls!#REF!+120))</f>
        <v>#REF!</v>
      </c>
      <c r="GW3009" s="9" t="e">
        <f ca="1">INDIRECT(ADDRESS(ROW(),Controls!#REF!+15))</f>
        <v>#REF!</v>
      </c>
      <c r="GX3009" s="9" t="e">
        <f ca="1">INDIRECT(ADDRESS(ROW(),Controls!#REF!+135))</f>
        <v>#REF!</v>
      </c>
      <c r="HJ3009" s="9" t="e">
        <f t="shared" ref="HJ3009:HJ3072" ca="1" si="282">IF($GV3009=0,NA(),MAX($GP3009,0.01)/$GQ3009)</f>
        <v>#REF!</v>
      </c>
      <c r="HK3009" s="9" t="e">
        <f t="shared" ref="HK3009:HK3072" ca="1" si="283">IF($GV3009=0,NA(),($GP3009-$GQ3009)/$GV3009)</f>
        <v>#REF!</v>
      </c>
      <c r="HL3009" s="9" t="e">
        <f t="shared" ref="HL3009:HL3072" ca="1" si="284">IF($GV3009=0,NA(),MAX($GU3009/$GT3009,0.01))</f>
        <v>#REF!</v>
      </c>
      <c r="HM3009" s="9" t="e">
        <f t="shared" ref="HM3009:HM3072" ca="1" si="285">IF($GV3009=0,NA(),($GU3009-$GT3009)/$GV3009)</f>
        <v>#REF!</v>
      </c>
      <c r="HN3009" s="9" t="e">
        <f ca="1">SQRT($GS3009*(1-$GS3009/Controls!$D$15))</f>
        <v>#REF!</v>
      </c>
      <c r="HO3009" s="9" t="e">
        <f t="shared" ref="HO3009:HO3072" ca="1" si="286">IF($HN3009=0,0,$GR3009/$HN3009)</f>
        <v>#REF!</v>
      </c>
      <c r="HP3009" s="9" t="e">
        <f t="shared" ref="HP3009:HP3072" ca="1" si="287">IF($GV3009=0,NA(),$GW3009/$GV3009)</f>
        <v>#REF!</v>
      </c>
      <c r="HQ3009" s="9" t="e">
        <f ca="1">IF($GV3009=0,NA(),($GX3009*Controls!#REF!))</f>
        <v>#REF!</v>
      </c>
    </row>
    <row r="3010" spans="198:225" x14ac:dyDescent="0.25">
      <c r="GP3010" s="9" t="e">
        <f ca="1">INDIRECT(ADDRESS(ROW(),Controls!#REF!+30))</f>
        <v>#REF!</v>
      </c>
      <c r="GQ3010" s="9" t="e">
        <f ca="1">INDIRECT(ADDRESS(ROW(),Controls!#REF!+45))</f>
        <v>#REF!</v>
      </c>
      <c r="GR3010" s="9" t="e">
        <f ca="1">INDIRECT(ADDRESS(ROW(),Controls!#REF!+60))</f>
        <v>#REF!</v>
      </c>
      <c r="GS3010" s="9" t="e">
        <f ca="1">INDIRECT(ADDRESS(ROW(),Controls!#REF!+75))</f>
        <v>#REF!</v>
      </c>
      <c r="GT3010" s="9" t="e">
        <f ca="1">INDIRECT(ADDRESS(ROW(),Controls!#REF!+90))</f>
        <v>#REF!</v>
      </c>
      <c r="GU3010" s="9" t="e">
        <f ca="1">INDIRECT(ADDRESS(ROW(),Controls!#REF!+105))</f>
        <v>#REF!</v>
      </c>
      <c r="GV3010" s="9" t="e">
        <f ca="1">INDIRECT(ADDRESS(ROW(),Controls!#REF!+120))</f>
        <v>#REF!</v>
      </c>
      <c r="GW3010" s="9" t="e">
        <f ca="1">INDIRECT(ADDRESS(ROW(),Controls!#REF!+15))</f>
        <v>#REF!</v>
      </c>
      <c r="GX3010" s="9" t="e">
        <f ca="1">INDIRECT(ADDRESS(ROW(),Controls!#REF!+135))</f>
        <v>#REF!</v>
      </c>
      <c r="HJ3010" s="9" t="e">
        <f t="shared" ca="1" si="282"/>
        <v>#REF!</v>
      </c>
      <c r="HK3010" s="9" t="e">
        <f t="shared" ca="1" si="283"/>
        <v>#REF!</v>
      </c>
      <c r="HL3010" s="9" t="e">
        <f t="shared" ca="1" si="284"/>
        <v>#REF!</v>
      </c>
      <c r="HM3010" s="9" t="e">
        <f t="shared" ca="1" si="285"/>
        <v>#REF!</v>
      </c>
      <c r="HN3010" s="9" t="e">
        <f ca="1">SQRT($GS3010*(1-$GS3010/Controls!$D$15))</f>
        <v>#REF!</v>
      </c>
      <c r="HO3010" s="9" t="e">
        <f t="shared" ca="1" si="286"/>
        <v>#REF!</v>
      </c>
      <c r="HP3010" s="9" t="e">
        <f t="shared" ca="1" si="287"/>
        <v>#REF!</v>
      </c>
      <c r="HQ3010" s="9" t="e">
        <f ca="1">IF($GV3010=0,NA(),($GX3010*Controls!#REF!))</f>
        <v>#REF!</v>
      </c>
    </row>
    <row r="3011" spans="198:225" x14ac:dyDescent="0.25">
      <c r="GP3011" s="9" t="e">
        <f ca="1">INDIRECT(ADDRESS(ROW(),Controls!#REF!+30))</f>
        <v>#REF!</v>
      </c>
      <c r="GQ3011" s="9" t="e">
        <f ca="1">INDIRECT(ADDRESS(ROW(),Controls!#REF!+45))</f>
        <v>#REF!</v>
      </c>
      <c r="GR3011" s="9" t="e">
        <f ca="1">INDIRECT(ADDRESS(ROW(),Controls!#REF!+60))</f>
        <v>#REF!</v>
      </c>
      <c r="GS3011" s="9" t="e">
        <f ca="1">INDIRECT(ADDRESS(ROW(),Controls!#REF!+75))</f>
        <v>#REF!</v>
      </c>
      <c r="GT3011" s="9" t="e">
        <f ca="1">INDIRECT(ADDRESS(ROW(),Controls!#REF!+90))</f>
        <v>#REF!</v>
      </c>
      <c r="GU3011" s="9" t="e">
        <f ca="1">INDIRECT(ADDRESS(ROW(),Controls!#REF!+105))</f>
        <v>#REF!</v>
      </c>
      <c r="GV3011" s="9" t="e">
        <f ca="1">INDIRECT(ADDRESS(ROW(),Controls!#REF!+120))</f>
        <v>#REF!</v>
      </c>
      <c r="GW3011" s="9" t="e">
        <f ca="1">INDIRECT(ADDRESS(ROW(),Controls!#REF!+15))</f>
        <v>#REF!</v>
      </c>
      <c r="GX3011" s="9" t="e">
        <f ca="1">INDIRECT(ADDRESS(ROW(),Controls!#REF!+135))</f>
        <v>#REF!</v>
      </c>
      <c r="HJ3011" s="9" t="e">
        <f t="shared" ca="1" si="282"/>
        <v>#REF!</v>
      </c>
      <c r="HK3011" s="9" t="e">
        <f t="shared" ca="1" si="283"/>
        <v>#REF!</v>
      </c>
      <c r="HL3011" s="9" t="e">
        <f t="shared" ca="1" si="284"/>
        <v>#REF!</v>
      </c>
      <c r="HM3011" s="9" t="e">
        <f t="shared" ca="1" si="285"/>
        <v>#REF!</v>
      </c>
      <c r="HN3011" s="9" t="e">
        <f ca="1">SQRT($GS3011*(1-$GS3011/Controls!$D$15))</f>
        <v>#REF!</v>
      </c>
      <c r="HO3011" s="9" t="e">
        <f t="shared" ca="1" si="286"/>
        <v>#REF!</v>
      </c>
      <c r="HP3011" s="9" t="e">
        <f t="shared" ca="1" si="287"/>
        <v>#REF!</v>
      </c>
      <c r="HQ3011" s="9" t="e">
        <f ca="1">IF($GV3011=0,NA(),($GX3011*Controls!#REF!))</f>
        <v>#REF!</v>
      </c>
    </row>
    <row r="3012" spans="198:225" x14ac:dyDescent="0.25">
      <c r="GP3012" s="9" t="e">
        <f ca="1">INDIRECT(ADDRESS(ROW(),Controls!#REF!+30))</f>
        <v>#REF!</v>
      </c>
      <c r="GQ3012" s="9" t="e">
        <f ca="1">INDIRECT(ADDRESS(ROW(),Controls!#REF!+45))</f>
        <v>#REF!</v>
      </c>
      <c r="GR3012" s="9" t="e">
        <f ca="1">INDIRECT(ADDRESS(ROW(),Controls!#REF!+60))</f>
        <v>#REF!</v>
      </c>
      <c r="GS3012" s="9" t="e">
        <f ca="1">INDIRECT(ADDRESS(ROW(),Controls!#REF!+75))</f>
        <v>#REF!</v>
      </c>
      <c r="GT3012" s="9" t="e">
        <f ca="1">INDIRECT(ADDRESS(ROW(),Controls!#REF!+90))</f>
        <v>#REF!</v>
      </c>
      <c r="GU3012" s="9" t="e">
        <f ca="1">INDIRECT(ADDRESS(ROW(),Controls!#REF!+105))</f>
        <v>#REF!</v>
      </c>
      <c r="GV3012" s="9" t="e">
        <f ca="1">INDIRECT(ADDRESS(ROW(),Controls!#REF!+120))</f>
        <v>#REF!</v>
      </c>
      <c r="GW3012" s="9" t="e">
        <f ca="1">INDIRECT(ADDRESS(ROW(),Controls!#REF!+15))</f>
        <v>#REF!</v>
      </c>
      <c r="GX3012" s="9" t="e">
        <f ca="1">INDIRECT(ADDRESS(ROW(),Controls!#REF!+135))</f>
        <v>#REF!</v>
      </c>
      <c r="HJ3012" s="9" t="e">
        <f t="shared" ca="1" si="282"/>
        <v>#REF!</v>
      </c>
      <c r="HK3012" s="9" t="e">
        <f t="shared" ca="1" si="283"/>
        <v>#REF!</v>
      </c>
      <c r="HL3012" s="9" t="e">
        <f t="shared" ca="1" si="284"/>
        <v>#REF!</v>
      </c>
      <c r="HM3012" s="9" t="e">
        <f t="shared" ca="1" si="285"/>
        <v>#REF!</v>
      </c>
      <c r="HN3012" s="9" t="e">
        <f ca="1">SQRT($GS3012*(1-$GS3012/Controls!$D$15))</f>
        <v>#REF!</v>
      </c>
      <c r="HO3012" s="9" t="e">
        <f t="shared" ca="1" si="286"/>
        <v>#REF!</v>
      </c>
      <c r="HP3012" s="9" t="e">
        <f t="shared" ca="1" si="287"/>
        <v>#REF!</v>
      </c>
      <c r="HQ3012" s="9" t="e">
        <f ca="1">IF($GV3012=0,NA(),($GX3012*Controls!#REF!))</f>
        <v>#REF!</v>
      </c>
    </row>
    <row r="3013" spans="198:225" x14ac:dyDescent="0.25">
      <c r="GP3013" s="9" t="e">
        <f ca="1">INDIRECT(ADDRESS(ROW(),Controls!#REF!+30))</f>
        <v>#REF!</v>
      </c>
      <c r="GQ3013" s="9" t="e">
        <f ca="1">INDIRECT(ADDRESS(ROW(),Controls!#REF!+45))</f>
        <v>#REF!</v>
      </c>
      <c r="GR3013" s="9" t="e">
        <f ca="1">INDIRECT(ADDRESS(ROW(),Controls!#REF!+60))</f>
        <v>#REF!</v>
      </c>
      <c r="GS3013" s="9" t="e">
        <f ca="1">INDIRECT(ADDRESS(ROW(),Controls!#REF!+75))</f>
        <v>#REF!</v>
      </c>
      <c r="GT3013" s="9" t="e">
        <f ca="1">INDIRECT(ADDRESS(ROW(),Controls!#REF!+90))</f>
        <v>#REF!</v>
      </c>
      <c r="GU3013" s="9" t="e">
        <f ca="1">INDIRECT(ADDRESS(ROW(),Controls!#REF!+105))</f>
        <v>#REF!</v>
      </c>
      <c r="GV3013" s="9" t="e">
        <f ca="1">INDIRECT(ADDRESS(ROW(),Controls!#REF!+120))</f>
        <v>#REF!</v>
      </c>
      <c r="GW3013" s="9" t="e">
        <f ca="1">INDIRECT(ADDRESS(ROW(),Controls!#REF!+15))</f>
        <v>#REF!</v>
      </c>
      <c r="GX3013" s="9" t="e">
        <f ca="1">INDIRECT(ADDRESS(ROW(),Controls!#REF!+135))</f>
        <v>#REF!</v>
      </c>
      <c r="HJ3013" s="9" t="e">
        <f t="shared" ca="1" si="282"/>
        <v>#REF!</v>
      </c>
      <c r="HK3013" s="9" t="e">
        <f t="shared" ca="1" si="283"/>
        <v>#REF!</v>
      </c>
      <c r="HL3013" s="9" t="e">
        <f t="shared" ca="1" si="284"/>
        <v>#REF!</v>
      </c>
      <c r="HM3013" s="9" t="e">
        <f t="shared" ca="1" si="285"/>
        <v>#REF!</v>
      </c>
      <c r="HN3013" s="9" t="e">
        <f ca="1">SQRT($GS3013*(1-$GS3013/Controls!$D$15))</f>
        <v>#REF!</v>
      </c>
      <c r="HO3013" s="9" t="e">
        <f t="shared" ca="1" si="286"/>
        <v>#REF!</v>
      </c>
      <c r="HP3013" s="9" t="e">
        <f t="shared" ca="1" si="287"/>
        <v>#REF!</v>
      </c>
      <c r="HQ3013" s="9" t="e">
        <f ca="1">IF($GV3013=0,NA(),($GX3013*Controls!#REF!))</f>
        <v>#REF!</v>
      </c>
    </row>
    <row r="3014" spans="198:225" x14ac:dyDescent="0.25">
      <c r="GP3014" s="9" t="e">
        <f ca="1">INDIRECT(ADDRESS(ROW(),Controls!#REF!+30))</f>
        <v>#REF!</v>
      </c>
      <c r="GQ3014" s="9" t="e">
        <f ca="1">INDIRECT(ADDRESS(ROW(),Controls!#REF!+45))</f>
        <v>#REF!</v>
      </c>
      <c r="GR3014" s="9" t="e">
        <f ca="1">INDIRECT(ADDRESS(ROW(),Controls!#REF!+60))</f>
        <v>#REF!</v>
      </c>
      <c r="GS3014" s="9" t="e">
        <f ca="1">INDIRECT(ADDRESS(ROW(),Controls!#REF!+75))</f>
        <v>#REF!</v>
      </c>
      <c r="GT3014" s="9" t="e">
        <f ca="1">INDIRECT(ADDRESS(ROW(),Controls!#REF!+90))</f>
        <v>#REF!</v>
      </c>
      <c r="GU3014" s="9" t="e">
        <f ca="1">INDIRECT(ADDRESS(ROW(),Controls!#REF!+105))</f>
        <v>#REF!</v>
      </c>
      <c r="GV3014" s="9" t="e">
        <f ca="1">INDIRECT(ADDRESS(ROW(),Controls!#REF!+120))</f>
        <v>#REF!</v>
      </c>
      <c r="GW3014" s="9" t="e">
        <f ca="1">INDIRECT(ADDRESS(ROW(),Controls!#REF!+15))</f>
        <v>#REF!</v>
      </c>
      <c r="GX3014" s="9" t="e">
        <f ca="1">INDIRECT(ADDRESS(ROW(),Controls!#REF!+135))</f>
        <v>#REF!</v>
      </c>
      <c r="HJ3014" s="9" t="e">
        <f t="shared" ca="1" si="282"/>
        <v>#REF!</v>
      </c>
      <c r="HK3014" s="9" t="e">
        <f t="shared" ca="1" si="283"/>
        <v>#REF!</v>
      </c>
      <c r="HL3014" s="9" t="e">
        <f t="shared" ca="1" si="284"/>
        <v>#REF!</v>
      </c>
      <c r="HM3014" s="9" t="e">
        <f t="shared" ca="1" si="285"/>
        <v>#REF!</v>
      </c>
      <c r="HN3014" s="9" t="e">
        <f ca="1">SQRT($GS3014*(1-$GS3014/Controls!$D$15))</f>
        <v>#REF!</v>
      </c>
      <c r="HO3014" s="9" t="e">
        <f t="shared" ca="1" si="286"/>
        <v>#REF!</v>
      </c>
      <c r="HP3014" s="9" t="e">
        <f t="shared" ca="1" si="287"/>
        <v>#REF!</v>
      </c>
      <c r="HQ3014" s="9" t="e">
        <f ca="1">IF($GV3014=0,NA(),($GX3014*Controls!#REF!))</f>
        <v>#REF!</v>
      </c>
    </row>
    <row r="3015" spans="198:225" x14ac:dyDescent="0.25">
      <c r="GP3015" s="9" t="e">
        <f ca="1">INDIRECT(ADDRESS(ROW(),Controls!#REF!+30))</f>
        <v>#REF!</v>
      </c>
      <c r="GQ3015" s="9" t="e">
        <f ca="1">INDIRECT(ADDRESS(ROW(),Controls!#REF!+45))</f>
        <v>#REF!</v>
      </c>
      <c r="GR3015" s="9" t="e">
        <f ca="1">INDIRECT(ADDRESS(ROW(),Controls!#REF!+60))</f>
        <v>#REF!</v>
      </c>
      <c r="GS3015" s="9" t="e">
        <f ca="1">INDIRECT(ADDRESS(ROW(),Controls!#REF!+75))</f>
        <v>#REF!</v>
      </c>
      <c r="GT3015" s="9" t="e">
        <f ca="1">INDIRECT(ADDRESS(ROW(),Controls!#REF!+90))</f>
        <v>#REF!</v>
      </c>
      <c r="GU3015" s="9" t="e">
        <f ca="1">INDIRECT(ADDRESS(ROW(),Controls!#REF!+105))</f>
        <v>#REF!</v>
      </c>
      <c r="GV3015" s="9" t="e">
        <f ca="1">INDIRECT(ADDRESS(ROW(),Controls!#REF!+120))</f>
        <v>#REF!</v>
      </c>
      <c r="GW3015" s="9" t="e">
        <f ca="1">INDIRECT(ADDRESS(ROW(),Controls!#REF!+15))</f>
        <v>#REF!</v>
      </c>
      <c r="GX3015" s="9" t="e">
        <f ca="1">INDIRECT(ADDRESS(ROW(),Controls!#REF!+135))</f>
        <v>#REF!</v>
      </c>
      <c r="HJ3015" s="9" t="e">
        <f t="shared" ca="1" si="282"/>
        <v>#REF!</v>
      </c>
      <c r="HK3015" s="9" t="e">
        <f t="shared" ca="1" si="283"/>
        <v>#REF!</v>
      </c>
      <c r="HL3015" s="9" t="e">
        <f t="shared" ca="1" si="284"/>
        <v>#REF!</v>
      </c>
      <c r="HM3015" s="9" t="e">
        <f t="shared" ca="1" si="285"/>
        <v>#REF!</v>
      </c>
      <c r="HN3015" s="9" t="e">
        <f ca="1">SQRT($GS3015*(1-$GS3015/Controls!$D$15))</f>
        <v>#REF!</v>
      </c>
      <c r="HO3015" s="9" t="e">
        <f t="shared" ca="1" si="286"/>
        <v>#REF!</v>
      </c>
      <c r="HP3015" s="9" t="e">
        <f t="shared" ca="1" si="287"/>
        <v>#REF!</v>
      </c>
      <c r="HQ3015" s="9" t="e">
        <f ca="1">IF($GV3015=0,NA(),($GX3015*Controls!#REF!))</f>
        <v>#REF!</v>
      </c>
    </row>
    <row r="3016" spans="198:225" x14ac:dyDescent="0.25">
      <c r="GP3016" s="9" t="e">
        <f ca="1">INDIRECT(ADDRESS(ROW(),Controls!#REF!+30))</f>
        <v>#REF!</v>
      </c>
      <c r="GQ3016" s="9" t="e">
        <f ca="1">INDIRECT(ADDRESS(ROW(),Controls!#REF!+45))</f>
        <v>#REF!</v>
      </c>
      <c r="GR3016" s="9" t="e">
        <f ca="1">INDIRECT(ADDRESS(ROW(),Controls!#REF!+60))</f>
        <v>#REF!</v>
      </c>
      <c r="GS3016" s="9" t="e">
        <f ca="1">INDIRECT(ADDRESS(ROW(),Controls!#REF!+75))</f>
        <v>#REF!</v>
      </c>
      <c r="GT3016" s="9" t="e">
        <f ca="1">INDIRECT(ADDRESS(ROW(),Controls!#REF!+90))</f>
        <v>#REF!</v>
      </c>
      <c r="GU3016" s="9" t="e">
        <f ca="1">INDIRECT(ADDRESS(ROW(),Controls!#REF!+105))</f>
        <v>#REF!</v>
      </c>
      <c r="GV3016" s="9" t="e">
        <f ca="1">INDIRECT(ADDRESS(ROW(),Controls!#REF!+120))</f>
        <v>#REF!</v>
      </c>
      <c r="GW3016" s="9" t="e">
        <f ca="1">INDIRECT(ADDRESS(ROW(),Controls!#REF!+15))</f>
        <v>#REF!</v>
      </c>
      <c r="GX3016" s="9" t="e">
        <f ca="1">INDIRECT(ADDRESS(ROW(),Controls!#REF!+135))</f>
        <v>#REF!</v>
      </c>
      <c r="HJ3016" s="9" t="e">
        <f t="shared" ca="1" si="282"/>
        <v>#REF!</v>
      </c>
      <c r="HK3016" s="9" t="e">
        <f t="shared" ca="1" si="283"/>
        <v>#REF!</v>
      </c>
      <c r="HL3016" s="9" t="e">
        <f t="shared" ca="1" si="284"/>
        <v>#REF!</v>
      </c>
      <c r="HM3016" s="9" t="e">
        <f t="shared" ca="1" si="285"/>
        <v>#REF!</v>
      </c>
      <c r="HN3016" s="9" t="e">
        <f ca="1">SQRT($GS3016*(1-$GS3016/Controls!$D$15))</f>
        <v>#REF!</v>
      </c>
      <c r="HO3016" s="9" t="e">
        <f t="shared" ca="1" si="286"/>
        <v>#REF!</v>
      </c>
      <c r="HP3016" s="9" t="e">
        <f t="shared" ca="1" si="287"/>
        <v>#REF!</v>
      </c>
      <c r="HQ3016" s="9" t="e">
        <f ca="1">IF($GV3016=0,NA(),($GX3016*Controls!#REF!))</f>
        <v>#REF!</v>
      </c>
    </row>
    <row r="3017" spans="198:225" x14ac:dyDescent="0.25">
      <c r="GP3017" s="9" t="e">
        <f ca="1">INDIRECT(ADDRESS(ROW(),Controls!#REF!+30))</f>
        <v>#REF!</v>
      </c>
      <c r="GQ3017" s="9" t="e">
        <f ca="1">INDIRECT(ADDRESS(ROW(),Controls!#REF!+45))</f>
        <v>#REF!</v>
      </c>
      <c r="GR3017" s="9" t="e">
        <f ca="1">INDIRECT(ADDRESS(ROW(),Controls!#REF!+60))</f>
        <v>#REF!</v>
      </c>
      <c r="GS3017" s="9" t="e">
        <f ca="1">INDIRECT(ADDRESS(ROW(),Controls!#REF!+75))</f>
        <v>#REF!</v>
      </c>
      <c r="GT3017" s="9" t="e">
        <f ca="1">INDIRECT(ADDRESS(ROW(),Controls!#REF!+90))</f>
        <v>#REF!</v>
      </c>
      <c r="GU3017" s="9" t="e">
        <f ca="1">INDIRECT(ADDRESS(ROW(),Controls!#REF!+105))</f>
        <v>#REF!</v>
      </c>
      <c r="GV3017" s="9" t="e">
        <f ca="1">INDIRECT(ADDRESS(ROW(),Controls!#REF!+120))</f>
        <v>#REF!</v>
      </c>
      <c r="GW3017" s="9" t="e">
        <f ca="1">INDIRECT(ADDRESS(ROW(),Controls!#REF!+15))</f>
        <v>#REF!</v>
      </c>
      <c r="GX3017" s="9" t="e">
        <f ca="1">INDIRECT(ADDRESS(ROW(),Controls!#REF!+135))</f>
        <v>#REF!</v>
      </c>
      <c r="HJ3017" s="9" t="e">
        <f t="shared" ca="1" si="282"/>
        <v>#REF!</v>
      </c>
      <c r="HK3017" s="9" t="e">
        <f t="shared" ca="1" si="283"/>
        <v>#REF!</v>
      </c>
      <c r="HL3017" s="9" t="e">
        <f t="shared" ca="1" si="284"/>
        <v>#REF!</v>
      </c>
      <c r="HM3017" s="9" t="e">
        <f t="shared" ca="1" si="285"/>
        <v>#REF!</v>
      </c>
      <c r="HN3017" s="9" t="e">
        <f ca="1">SQRT($GS3017*(1-$GS3017/Controls!$D$15))</f>
        <v>#REF!</v>
      </c>
      <c r="HO3017" s="9" t="e">
        <f t="shared" ca="1" si="286"/>
        <v>#REF!</v>
      </c>
      <c r="HP3017" s="9" t="e">
        <f t="shared" ca="1" si="287"/>
        <v>#REF!</v>
      </c>
      <c r="HQ3017" s="9" t="e">
        <f ca="1">IF($GV3017=0,NA(),($GX3017*Controls!#REF!))</f>
        <v>#REF!</v>
      </c>
    </row>
    <row r="3018" spans="198:225" x14ac:dyDescent="0.25">
      <c r="GP3018" s="9" t="e">
        <f ca="1">INDIRECT(ADDRESS(ROW(),Controls!#REF!+30))</f>
        <v>#REF!</v>
      </c>
      <c r="GQ3018" s="9" t="e">
        <f ca="1">INDIRECT(ADDRESS(ROW(),Controls!#REF!+45))</f>
        <v>#REF!</v>
      </c>
      <c r="GR3018" s="9" t="e">
        <f ca="1">INDIRECT(ADDRESS(ROW(),Controls!#REF!+60))</f>
        <v>#REF!</v>
      </c>
      <c r="GS3018" s="9" t="e">
        <f ca="1">INDIRECT(ADDRESS(ROW(),Controls!#REF!+75))</f>
        <v>#REF!</v>
      </c>
      <c r="GT3018" s="9" t="e">
        <f ca="1">INDIRECT(ADDRESS(ROW(),Controls!#REF!+90))</f>
        <v>#REF!</v>
      </c>
      <c r="GU3018" s="9" t="e">
        <f ca="1">INDIRECT(ADDRESS(ROW(),Controls!#REF!+105))</f>
        <v>#REF!</v>
      </c>
      <c r="GV3018" s="9" t="e">
        <f ca="1">INDIRECT(ADDRESS(ROW(),Controls!#REF!+120))</f>
        <v>#REF!</v>
      </c>
      <c r="GW3018" s="9" t="e">
        <f ca="1">INDIRECT(ADDRESS(ROW(),Controls!#REF!+15))</f>
        <v>#REF!</v>
      </c>
      <c r="GX3018" s="9" t="e">
        <f ca="1">INDIRECT(ADDRESS(ROW(),Controls!#REF!+135))</f>
        <v>#REF!</v>
      </c>
      <c r="HJ3018" s="9" t="e">
        <f t="shared" ca="1" si="282"/>
        <v>#REF!</v>
      </c>
      <c r="HK3018" s="9" t="e">
        <f t="shared" ca="1" si="283"/>
        <v>#REF!</v>
      </c>
      <c r="HL3018" s="9" t="e">
        <f t="shared" ca="1" si="284"/>
        <v>#REF!</v>
      </c>
      <c r="HM3018" s="9" t="e">
        <f t="shared" ca="1" si="285"/>
        <v>#REF!</v>
      </c>
      <c r="HN3018" s="9" t="e">
        <f ca="1">SQRT($GS3018*(1-$GS3018/Controls!$D$15))</f>
        <v>#REF!</v>
      </c>
      <c r="HO3018" s="9" t="e">
        <f t="shared" ca="1" si="286"/>
        <v>#REF!</v>
      </c>
      <c r="HP3018" s="9" t="e">
        <f t="shared" ca="1" si="287"/>
        <v>#REF!</v>
      </c>
      <c r="HQ3018" s="9" t="e">
        <f ca="1">IF($GV3018=0,NA(),($GX3018*Controls!#REF!))</f>
        <v>#REF!</v>
      </c>
    </row>
    <row r="3019" spans="198:225" x14ac:dyDescent="0.25">
      <c r="GP3019" s="9" t="e">
        <f ca="1">INDIRECT(ADDRESS(ROW(),Controls!#REF!+30))</f>
        <v>#REF!</v>
      </c>
      <c r="GQ3019" s="9" t="e">
        <f ca="1">INDIRECT(ADDRESS(ROW(),Controls!#REF!+45))</f>
        <v>#REF!</v>
      </c>
      <c r="GR3019" s="9" t="e">
        <f ca="1">INDIRECT(ADDRESS(ROW(),Controls!#REF!+60))</f>
        <v>#REF!</v>
      </c>
      <c r="GS3019" s="9" t="e">
        <f ca="1">INDIRECT(ADDRESS(ROW(),Controls!#REF!+75))</f>
        <v>#REF!</v>
      </c>
      <c r="GT3019" s="9" t="e">
        <f ca="1">INDIRECT(ADDRESS(ROW(),Controls!#REF!+90))</f>
        <v>#REF!</v>
      </c>
      <c r="GU3019" s="9" t="e">
        <f ca="1">INDIRECT(ADDRESS(ROW(),Controls!#REF!+105))</f>
        <v>#REF!</v>
      </c>
      <c r="GV3019" s="9" t="e">
        <f ca="1">INDIRECT(ADDRESS(ROW(),Controls!#REF!+120))</f>
        <v>#REF!</v>
      </c>
      <c r="GW3019" s="9" t="e">
        <f ca="1">INDIRECT(ADDRESS(ROW(),Controls!#REF!+15))</f>
        <v>#REF!</v>
      </c>
      <c r="GX3019" s="9" t="e">
        <f ca="1">INDIRECT(ADDRESS(ROW(),Controls!#REF!+135))</f>
        <v>#REF!</v>
      </c>
      <c r="HJ3019" s="9" t="e">
        <f t="shared" ca="1" si="282"/>
        <v>#REF!</v>
      </c>
      <c r="HK3019" s="9" t="e">
        <f t="shared" ca="1" si="283"/>
        <v>#REF!</v>
      </c>
      <c r="HL3019" s="9" t="e">
        <f t="shared" ca="1" si="284"/>
        <v>#REF!</v>
      </c>
      <c r="HM3019" s="9" t="e">
        <f t="shared" ca="1" si="285"/>
        <v>#REF!</v>
      </c>
      <c r="HN3019" s="9" t="e">
        <f ca="1">SQRT($GS3019*(1-$GS3019/Controls!$D$15))</f>
        <v>#REF!</v>
      </c>
      <c r="HO3019" s="9" t="e">
        <f t="shared" ca="1" si="286"/>
        <v>#REF!</v>
      </c>
      <c r="HP3019" s="9" t="e">
        <f t="shared" ca="1" si="287"/>
        <v>#REF!</v>
      </c>
      <c r="HQ3019" s="9" t="e">
        <f ca="1">IF($GV3019=0,NA(),($GX3019*Controls!#REF!))</f>
        <v>#REF!</v>
      </c>
    </row>
    <row r="3020" spans="198:225" x14ac:dyDescent="0.25">
      <c r="GP3020" s="9" t="e">
        <f ca="1">INDIRECT(ADDRESS(ROW(),Controls!#REF!+30))</f>
        <v>#REF!</v>
      </c>
      <c r="GQ3020" s="9" t="e">
        <f ca="1">INDIRECT(ADDRESS(ROW(),Controls!#REF!+45))</f>
        <v>#REF!</v>
      </c>
      <c r="GR3020" s="9" t="e">
        <f ca="1">INDIRECT(ADDRESS(ROW(),Controls!#REF!+60))</f>
        <v>#REF!</v>
      </c>
      <c r="GS3020" s="9" t="e">
        <f ca="1">INDIRECT(ADDRESS(ROW(),Controls!#REF!+75))</f>
        <v>#REF!</v>
      </c>
      <c r="GT3020" s="9" t="e">
        <f ca="1">INDIRECT(ADDRESS(ROW(),Controls!#REF!+90))</f>
        <v>#REF!</v>
      </c>
      <c r="GU3020" s="9" t="e">
        <f ca="1">INDIRECT(ADDRESS(ROW(),Controls!#REF!+105))</f>
        <v>#REF!</v>
      </c>
      <c r="GV3020" s="9" t="e">
        <f ca="1">INDIRECT(ADDRESS(ROW(),Controls!#REF!+120))</f>
        <v>#REF!</v>
      </c>
      <c r="GW3020" s="9" t="e">
        <f ca="1">INDIRECT(ADDRESS(ROW(),Controls!#REF!+15))</f>
        <v>#REF!</v>
      </c>
      <c r="GX3020" s="9" t="e">
        <f ca="1">INDIRECT(ADDRESS(ROW(),Controls!#REF!+135))</f>
        <v>#REF!</v>
      </c>
      <c r="HJ3020" s="9" t="e">
        <f t="shared" ca="1" si="282"/>
        <v>#REF!</v>
      </c>
      <c r="HK3020" s="9" t="e">
        <f t="shared" ca="1" si="283"/>
        <v>#REF!</v>
      </c>
      <c r="HL3020" s="9" t="e">
        <f t="shared" ca="1" si="284"/>
        <v>#REF!</v>
      </c>
      <c r="HM3020" s="9" t="e">
        <f t="shared" ca="1" si="285"/>
        <v>#REF!</v>
      </c>
      <c r="HN3020" s="9" t="e">
        <f ca="1">SQRT($GS3020*(1-$GS3020/Controls!$D$15))</f>
        <v>#REF!</v>
      </c>
      <c r="HO3020" s="9" t="e">
        <f t="shared" ca="1" si="286"/>
        <v>#REF!</v>
      </c>
      <c r="HP3020" s="9" t="e">
        <f t="shared" ca="1" si="287"/>
        <v>#REF!</v>
      </c>
      <c r="HQ3020" s="9" t="e">
        <f ca="1">IF($GV3020=0,NA(),($GX3020*Controls!#REF!))</f>
        <v>#REF!</v>
      </c>
    </row>
    <row r="3021" spans="198:225" x14ac:dyDescent="0.25">
      <c r="GP3021" s="9" t="e">
        <f ca="1">INDIRECT(ADDRESS(ROW(),Controls!#REF!+30))</f>
        <v>#REF!</v>
      </c>
      <c r="GQ3021" s="9" t="e">
        <f ca="1">INDIRECT(ADDRESS(ROW(),Controls!#REF!+45))</f>
        <v>#REF!</v>
      </c>
      <c r="GR3021" s="9" t="e">
        <f ca="1">INDIRECT(ADDRESS(ROW(),Controls!#REF!+60))</f>
        <v>#REF!</v>
      </c>
      <c r="GS3021" s="9" t="e">
        <f ca="1">INDIRECT(ADDRESS(ROW(),Controls!#REF!+75))</f>
        <v>#REF!</v>
      </c>
      <c r="GT3021" s="9" t="e">
        <f ca="1">INDIRECT(ADDRESS(ROW(),Controls!#REF!+90))</f>
        <v>#REF!</v>
      </c>
      <c r="GU3021" s="9" t="e">
        <f ca="1">INDIRECT(ADDRESS(ROW(),Controls!#REF!+105))</f>
        <v>#REF!</v>
      </c>
      <c r="GV3021" s="9" t="e">
        <f ca="1">INDIRECT(ADDRESS(ROW(),Controls!#REF!+120))</f>
        <v>#REF!</v>
      </c>
      <c r="GW3021" s="9" t="e">
        <f ca="1">INDIRECT(ADDRESS(ROW(),Controls!#REF!+15))</f>
        <v>#REF!</v>
      </c>
      <c r="GX3021" s="9" t="e">
        <f ca="1">INDIRECT(ADDRESS(ROW(),Controls!#REF!+135))</f>
        <v>#REF!</v>
      </c>
      <c r="HJ3021" s="9" t="e">
        <f t="shared" ca="1" si="282"/>
        <v>#REF!</v>
      </c>
      <c r="HK3021" s="9" t="e">
        <f t="shared" ca="1" si="283"/>
        <v>#REF!</v>
      </c>
      <c r="HL3021" s="9" t="e">
        <f t="shared" ca="1" si="284"/>
        <v>#REF!</v>
      </c>
      <c r="HM3021" s="9" t="e">
        <f t="shared" ca="1" si="285"/>
        <v>#REF!</v>
      </c>
      <c r="HN3021" s="9" t="e">
        <f ca="1">SQRT($GS3021*(1-$GS3021/Controls!$D$15))</f>
        <v>#REF!</v>
      </c>
      <c r="HO3021" s="9" t="e">
        <f t="shared" ca="1" si="286"/>
        <v>#REF!</v>
      </c>
      <c r="HP3021" s="9" t="e">
        <f t="shared" ca="1" si="287"/>
        <v>#REF!</v>
      </c>
      <c r="HQ3021" s="9" t="e">
        <f ca="1">IF($GV3021=0,NA(),($GX3021*Controls!#REF!))</f>
        <v>#REF!</v>
      </c>
    </row>
    <row r="3022" spans="198:225" x14ac:dyDescent="0.25">
      <c r="GP3022" s="9" t="e">
        <f ca="1">INDIRECT(ADDRESS(ROW(),Controls!#REF!+30))</f>
        <v>#REF!</v>
      </c>
      <c r="GQ3022" s="9" t="e">
        <f ca="1">INDIRECT(ADDRESS(ROW(),Controls!#REF!+45))</f>
        <v>#REF!</v>
      </c>
      <c r="GR3022" s="9" t="e">
        <f ca="1">INDIRECT(ADDRESS(ROW(),Controls!#REF!+60))</f>
        <v>#REF!</v>
      </c>
      <c r="GS3022" s="9" t="e">
        <f ca="1">INDIRECT(ADDRESS(ROW(),Controls!#REF!+75))</f>
        <v>#REF!</v>
      </c>
      <c r="GT3022" s="9" t="e">
        <f ca="1">INDIRECT(ADDRESS(ROW(),Controls!#REF!+90))</f>
        <v>#REF!</v>
      </c>
      <c r="GU3022" s="9" t="e">
        <f ca="1">INDIRECT(ADDRESS(ROW(),Controls!#REF!+105))</f>
        <v>#REF!</v>
      </c>
      <c r="GV3022" s="9" t="e">
        <f ca="1">INDIRECT(ADDRESS(ROW(),Controls!#REF!+120))</f>
        <v>#REF!</v>
      </c>
      <c r="GW3022" s="9" t="e">
        <f ca="1">INDIRECT(ADDRESS(ROW(),Controls!#REF!+15))</f>
        <v>#REF!</v>
      </c>
      <c r="GX3022" s="9" t="e">
        <f ca="1">INDIRECT(ADDRESS(ROW(),Controls!#REF!+135))</f>
        <v>#REF!</v>
      </c>
      <c r="HJ3022" s="9" t="e">
        <f t="shared" ca="1" si="282"/>
        <v>#REF!</v>
      </c>
      <c r="HK3022" s="9" t="e">
        <f t="shared" ca="1" si="283"/>
        <v>#REF!</v>
      </c>
      <c r="HL3022" s="9" t="e">
        <f t="shared" ca="1" si="284"/>
        <v>#REF!</v>
      </c>
      <c r="HM3022" s="9" t="e">
        <f t="shared" ca="1" si="285"/>
        <v>#REF!</v>
      </c>
      <c r="HN3022" s="9" t="e">
        <f ca="1">SQRT($GS3022*(1-$GS3022/Controls!$D$15))</f>
        <v>#REF!</v>
      </c>
      <c r="HO3022" s="9" t="e">
        <f t="shared" ca="1" si="286"/>
        <v>#REF!</v>
      </c>
      <c r="HP3022" s="9" t="e">
        <f t="shared" ca="1" si="287"/>
        <v>#REF!</v>
      </c>
      <c r="HQ3022" s="9" t="e">
        <f ca="1">IF($GV3022=0,NA(),($GX3022*Controls!#REF!))</f>
        <v>#REF!</v>
      </c>
    </row>
    <row r="3023" spans="198:225" x14ac:dyDescent="0.25">
      <c r="GP3023" s="9" t="e">
        <f ca="1">INDIRECT(ADDRESS(ROW(),Controls!#REF!+30))</f>
        <v>#REF!</v>
      </c>
      <c r="GQ3023" s="9" t="e">
        <f ca="1">INDIRECT(ADDRESS(ROW(),Controls!#REF!+45))</f>
        <v>#REF!</v>
      </c>
      <c r="GR3023" s="9" t="e">
        <f ca="1">INDIRECT(ADDRESS(ROW(),Controls!#REF!+60))</f>
        <v>#REF!</v>
      </c>
      <c r="GS3023" s="9" t="e">
        <f ca="1">INDIRECT(ADDRESS(ROW(),Controls!#REF!+75))</f>
        <v>#REF!</v>
      </c>
      <c r="GT3023" s="9" t="e">
        <f ca="1">INDIRECT(ADDRESS(ROW(),Controls!#REF!+90))</f>
        <v>#REF!</v>
      </c>
      <c r="GU3023" s="9" t="e">
        <f ca="1">INDIRECT(ADDRESS(ROW(),Controls!#REF!+105))</f>
        <v>#REF!</v>
      </c>
      <c r="GV3023" s="9" t="e">
        <f ca="1">INDIRECT(ADDRESS(ROW(),Controls!#REF!+120))</f>
        <v>#REF!</v>
      </c>
      <c r="GW3023" s="9" t="e">
        <f ca="1">INDIRECT(ADDRESS(ROW(),Controls!#REF!+15))</f>
        <v>#REF!</v>
      </c>
      <c r="GX3023" s="9" t="e">
        <f ca="1">INDIRECT(ADDRESS(ROW(),Controls!#REF!+135))</f>
        <v>#REF!</v>
      </c>
      <c r="HJ3023" s="9" t="e">
        <f t="shared" ca="1" si="282"/>
        <v>#REF!</v>
      </c>
      <c r="HK3023" s="9" t="e">
        <f t="shared" ca="1" si="283"/>
        <v>#REF!</v>
      </c>
      <c r="HL3023" s="9" t="e">
        <f t="shared" ca="1" si="284"/>
        <v>#REF!</v>
      </c>
      <c r="HM3023" s="9" t="e">
        <f t="shared" ca="1" si="285"/>
        <v>#REF!</v>
      </c>
      <c r="HN3023" s="9" t="e">
        <f ca="1">SQRT($GS3023*(1-$GS3023/Controls!$D$15))</f>
        <v>#REF!</v>
      </c>
      <c r="HO3023" s="9" t="e">
        <f t="shared" ca="1" si="286"/>
        <v>#REF!</v>
      </c>
      <c r="HP3023" s="9" t="e">
        <f t="shared" ca="1" si="287"/>
        <v>#REF!</v>
      </c>
      <c r="HQ3023" s="9" t="e">
        <f ca="1">IF($GV3023=0,NA(),($GX3023*Controls!#REF!))</f>
        <v>#REF!</v>
      </c>
    </row>
    <row r="3024" spans="198:225" x14ac:dyDescent="0.25">
      <c r="GP3024" s="9" t="e">
        <f ca="1">INDIRECT(ADDRESS(ROW(),Controls!#REF!+30))</f>
        <v>#REF!</v>
      </c>
      <c r="GQ3024" s="9" t="e">
        <f ca="1">INDIRECT(ADDRESS(ROW(),Controls!#REF!+45))</f>
        <v>#REF!</v>
      </c>
      <c r="GR3024" s="9" t="e">
        <f ca="1">INDIRECT(ADDRESS(ROW(),Controls!#REF!+60))</f>
        <v>#REF!</v>
      </c>
      <c r="GS3024" s="9" t="e">
        <f ca="1">INDIRECT(ADDRESS(ROW(),Controls!#REF!+75))</f>
        <v>#REF!</v>
      </c>
      <c r="GT3024" s="9" t="e">
        <f ca="1">INDIRECT(ADDRESS(ROW(),Controls!#REF!+90))</f>
        <v>#REF!</v>
      </c>
      <c r="GU3024" s="9" t="e">
        <f ca="1">INDIRECT(ADDRESS(ROW(),Controls!#REF!+105))</f>
        <v>#REF!</v>
      </c>
      <c r="GV3024" s="9" t="e">
        <f ca="1">INDIRECT(ADDRESS(ROW(),Controls!#REF!+120))</f>
        <v>#REF!</v>
      </c>
      <c r="GW3024" s="9" t="e">
        <f ca="1">INDIRECT(ADDRESS(ROW(),Controls!#REF!+15))</f>
        <v>#REF!</v>
      </c>
      <c r="GX3024" s="9" t="e">
        <f ca="1">INDIRECT(ADDRESS(ROW(),Controls!#REF!+135))</f>
        <v>#REF!</v>
      </c>
      <c r="HJ3024" s="9" t="e">
        <f t="shared" ca="1" si="282"/>
        <v>#REF!</v>
      </c>
      <c r="HK3024" s="9" t="e">
        <f t="shared" ca="1" si="283"/>
        <v>#REF!</v>
      </c>
      <c r="HL3024" s="9" t="e">
        <f t="shared" ca="1" si="284"/>
        <v>#REF!</v>
      </c>
      <c r="HM3024" s="9" t="e">
        <f t="shared" ca="1" si="285"/>
        <v>#REF!</v>
      </c>
      <c r="HN3024" s="9" t="e">
        <f ca="1">SQRT($GS3024*(1-$GS3024/Controls!$D$15))</f>
        <v>#REF!</v>
      </c>
      <c r="HO3024" s="9" t="e">
        <f t="shared" ca="1" si="286"/>
        <v>#REF!</v>
      </c>
      <c r="HP3024" s="9" t="e">
        <f t="shared" ca="1" si="287"/>
        <v>#REF!</v>
      </c>
      <c r="HQ3024" s="9" t="e">
        <f ca="1">IF($GV3024=0,NA(),($GX3024*Controls!#REF!))</f>
        <v>#REF!</v>
      </c>
    </row>
    <row r="3025" spans="198:225" x14ac:dyDescent="0.25">
      <c r="GP3025" s="9" t="e">
        <f ca="1">INDIRECT(ADDRESS(ROW(),Controls!#REF!+30))</f>
        <v>#REF!</v>
      </c>
      <c r="GQ3025" s="9" t="e">
        <f ca="1">INDIRECT(ADDRESS(ROW(),Controls!#REF!+45))</f>
        <v>#REF!</v>
      </c>
      <c r="GR3025" s="9" t="e">
        <f ca="1">INDIRECT(ADDRESS(ROW(),Controls!#REF!+60))</f>
        <v>#REF!</v>
      </c>
      <c r="GS3025" s="9" t="e">
        <f ca="1">INDIRECT(ADDRESS(ROW(),Controls!#REF!+75))</f>
        <v>#REF!</v>
      </c>
      <c r="GT3025" s="9" t="e">
        <f ca="1">INDIRECT(ADDRESS(ROW(),Controls!#REF!+90))</f>
        <v>#REF!</v>
      </c>
      <c r="GU3025" s="9" t="e">
        <f ca="1">INDIRECT(ADDRESS(ROW(),Controls!#REF!+105))</f>
        <v>#REF!</v>
      </c>
      <c r="GV3025" s="9" t="e">
        <f ca="1">INDIRECT(ADDRESS(ROW(),Controls!#REF!+120))</f>
        <v>#REF!</v>
      </c>
      <c r="GW3025" s="9" t="e">
        <f ca="1">INDIRECT(ADDRESS(ROW(),Controls!#REF!+15))</f>
        <v>#REF!</v>
      </c>
      <c r="GX3025" s="9" t="e">
        <f ca="1">INDIRECT(ADDRESS(ROW(),Controls!#REF!+135))</f>
        <v>#REF!</v>
      </c>
      <c r="HJ3025" s="9" t="e">
        <f t="shared" ca="1" si="282"/>
        <v>#REF!</v>
      </c>
      <c r="HK3025" s="9" t="e">
        <f t="shared" ca="1" si="283"/>
        <v>#REF!</v>
      </c>
      <c r="HL3025" s="9" t="e">
        <f t="shared" ca="1" si="284"/>
        <v>#REF!</v>
      </c>
      <c r="HM3025" s="9" t="e">
        <f t="shared" ca="1" si="285"/>
        <v>#REF!</v>
      </c>
      <c r="HN3025" s="9" t="e">
        <f ca="1">SQRT($GS3025*(1-$GS3025/Controls!$D$15))</f>
        <v>#REF!</v>
      </c>
      <c r="HO3025" s="9" t="e">
        <f t="shared" ca="1" si="286"/>
        <v>#REF!</v>
      </c>
      <c r="HP3025" s="9" t="e">
        <f t="shared" ca="1" si="287"/>
        <v>#REF!</v>
      </c>
      <c r="HQ3025" s="9" t="e">
        <f ca="1">IF($GV3025=0,NA(),($GX3025*Controls!#REF!))</f>
        <v>#REF!</v>
      </c>
    </row>
    <row r="3026" spans="198:225" x14ac:dyDescent="0.25">
      <c r="GP3026" s="9" t="e">
        <f ca="1">INDIRECT(ADDRESS(ROW(),Controls!#REF!+30))</f>
        <v>#REF!</v>
      </c>
      <c r="GQ3026" s="9" t="e">
        <f ca="1">INDIRECT(ADDRESS(ROW(),Controls!#REF!+45))</f>
        <v>#REF!</v>
      </c>
      <c r="GR3026" s="9" t="e">
        <f ca="1">INDIRECT(ADDRESS(ROW(),Controls!#REF!+60))</f>
        <v>#REF!</v>
      </c>
      <c r="GS3026" s="9" t="e">
        <f ca="1">INDIRECT(ADDRESS(ROW(),Controls!#REF!+75))</f>
        <v>#REF!</v>
      </c>
      <c r="GT3026" s="9" t="e">
        <f ca="1">INDIRECT(ADDRESS(ROW(),Controls!#REF!+90))</f>
        <v>#REF!</v>
      </c>
      <c r="GU3026" s="9" t="e">
        <f ca="1">INDIRECT(ADDRESS(ROW(),Controls!#REF!+105))</f>
        <v>#REF!</v>
      </c>
      <c r="GV3026" s="9" t="e">
        <f ca="1">INDIRECT(ADDRESS(ROW(),Controls!#REF!+120))</f>
        <v>#REF!</v>
      </c>
      <c r="GW3026" s="9" t="e">
        <f ca="1">INDIRECT(ADDRESS(ROW(),Controls!#REF!+15))</f>
        <v>#REF!</v>
      </c>
      <c r="GX3026" s="9" t="e">
        <f ca="1">INDIRECT(ADDRESS(ROW(),Controls!#REF!+135))</f>
        <v>#REF!</v>
      </c>
      <c r="HJ3026" s="9" t="e">
        <f t="shared" ca="1" si="282"/>
        <v>#REF!</v>
      </c>
      <c r="HK3026" s="9" t="e">
        <f t="shared" ca="1" si="283"/>
        <v>#REF!</v>
      </c>
      <c r="HL3026" s="9" t="e">
        <f t="shared" ca="1" si="284"/>
        <v>#REF!</v>
      </c>
      <c r="HM3026" s="9" t="e">
        <f t="shared" ca="1" si="285"/>
        <v>#REF!</v>
      </c>
      <c r="HN3026" s="9" t="e">
        <f ca="1">SQRT($GS3026*(1-$GS3026/Controls!$D$15))</f>
        <v>#REF!</v>
      </c>
      <c r="HO3026" s="9" t="e">
        <f t="shared" ca="1" si="286"/>
        <v>#REF!</v>
      </c>
      <c r="HP3026" s="9" t="e">
        <f t="shared" ca="1" si="287"/>
        <v>#REF!</v>
      </c>
      <c r="HQ3026" s="9" t="e">
        <f ca="1">IF($GV3026=0,NA(),($GX3026*Controls!#REF!))</f>
        <v>#REF!</v>
      </c>
    </row>
    <row r="3027" spans="198:225" x14ac:dyDescent="0.25">
      <c r="GP3027" s="9" t="e">
        <f ca="1">INDIRECT(ADDRESS(ROW(),Controls!#REF!+30))</f>
        <v>#REF!</v>
      </c>
      <c r="GQ3027" s="9" t="e">
        <f ca="1">INDIRECT(ADDRESS(ROW(),Controls!#REF!+45))</f>
        <v>#REF!</v>
      </c>
      <c r="GR3027" s="9" t="e">
        <f ca="1">INDIRECT(ADDRESS(ROW(),Controls!#REF!+60))</f>
        <v>#REF!</v>
      </c>
      <c r="GS3027" s="9" t="e">
        <f ca="1">INDIRECT(ADDRESS(ROW(),Controls!#REF!+75))</f>
        <v>#REF!</v>
      </c>
      <c r="GT3027" s="9" t="e">
        <f ca="1">INDIRECT(ADDRESS(ROW(),Controls!#REF!+90))</f>
        <v>#REF!</v>
      </c>
      <c r="GU3027" s="9" t="e">
        <f ca="1">INDIRECT(ADDRESS(ROW(),Controls!#REF!+105))</f>
        <v>#REF!</v>
      </c>
      <c r="GV3027" s="9" t="e">
        <f ca="1">INDIRECT(ADDRESS(ROW(),Controls!#REF!+120))</f>
        <v>#REF!</v>
      </c>
      <c r="GW3027" s="9" t="e">
        <f ca="1">INDIRECT(ADDRESS(ROW(),Controls!#REF!+15))</f>
        <v>#REF!</v>
      </c>
      <c r="GX3027" s="9" t="e">
        <f ca="1">INDIRECT(ADDRESS(ROW(),Controls!#REF!+135))</f>
        <v>#REF!</v>
      </c>
      <c r="HJ3027" s="9" t="e">
        <f t="shared" ca="1" si="282"/>
        <v>#REF!</v>
      </c>
      <c r="HK3027" s="9" t="e">
        <f t="shared" ca="1" si="283"/>
        <v>#REF!</v>
      </c>
      <c r="HL3027" s="9" t="e">
        <f t="shared" ca="1" si="284"/>
        <v>#REF!</v>
      </c>
      <c r="HM3027" s="9" t="e">
        <f t="shared" ca="1" si="285"/>
        <v>#REF!</v>
      </c>
      <c r="HN3027" s="9" t="e">
        <f ca="1">SQRT($GS3027*(1-$GS3027/Controls!$D$15))</f>
        <v>#REF!</v>
      </c>
      <c r="HO3027" s="9" t="e">
        <f t="shared" ca="1" si="286"/>
        <v>#REF!</v>
      </c>
      <c r="HP3027" s="9" t="e">
        <f t="shared" ca="1" si="287"/>
        <v>#REF!</v>
      </c>
      <c r="HQ3027" s="9" t="e">
        <f ca="1">IF($GV3027=0,NA(),($GX3027*Controls!#REF!))</f>
        <v>#REF!</v>
      </c>
    </row>
    <row r="3028" spans="198:225" x14ac:dyDescent="0.25">
      <c r="GP3028" s="9" t="e">
        <f ca="1">INDIRECT(ADDRESS(ROW(),Controls!#REF!+30))</f>
        <v>#REF!</v>
      </c>
      <c r="GQ3028" s="9" t="e">
        <f ca="1">INDIRECT(ADDRESS(ROW(),Controls!#REF!+45))</f>
        <v>#REF!</v>
      </c>
      <c r="GR3028" s="9" t="e">
        <f ca="1">INDIRECT(ADDRESS(ROW(),Controls!#REF!+60))</f>
        <v>#REF!</v>
      </c>
      <c r="GS3028" s="9" t="e">
        <f ca="1">INDIRECT(ADDRESS(ROW(),Controls!#REF!+75))</f>
        <v>#REF!</v>
      </c>
      <c r="GT3028" s="9" t="e">
        <f ca="1">INDIRECT(ADDRESS(ROW(),Controls!#REF!+90))</f>
        <v>#REF!</v>
      </c>
      <c r="GU3028" s="9" t="e">
        <f ca="1">INDIRECT(ADDRESS(ROW(),Controls!#REF!+105))</f>
        <v>#REF!</v>
      </c>
      <c r="GV3028" s="9" t="e">
        <f ca="1">INDIRECT(ADDRESS(ROW(),Controls!#REF!+120))</f>
        <v>#REF!</v>
      </c>
      <c r="GW3028" s="9" t="e">
        <f ca="1">INDIRECT(ADDRESS(ROW(),Controls!#REF!+15))</f>
        <v>#REF!</v>
      </c>
      <c r="GX3028" s="9" t="e">
        <f ca="1">INDIRECT(ADDRESS(ROW(),Controls!#REF!+135))</f>
        <v>#REF!</v>
      </c>
      <c r="HJ3028" s="9" t="e">
        <f t="shared" ca="1" si="282"/>
        <v>#REF!</v>
      </c>
      <c r="HK3028" s="9" t="e">
        <f t="shared" ca="1" si="283"/>
        <v>#REF!</v>
      </c>
      <c r="HL3028" s="9" t="e">
        <f t="shared" ca="1" si="284"/>
        <v>#REF!</v>
      </c>
      <c r="HM3028" s="9" t="e">
        <f t="shared" ca="1" si="285"/>
        <v>#REF!</v>
      </c>
      <c r="HN3028" s="9" t="e">
        <f ca="1">SQRT($GS3028*(1-$GS3028/Controls!$D$15))</f>
        <v>#REF!</v>
      </c>
      <c r="HO3028" s="9" t="e">
        <f t="shared" ca="1" si="286"/>
        <v>#REF!</v>
      </c>
      <c r="HP3028" s="9" t="e">
        <f t="shared" ca="1" si="287"/>
        <v>#REF!</v>
      </c>
      <c r="HQ3028" s="9" t="e">
        <f ca="1">IF($GV3028=0,NA(),($GX3028*Controls!#REF!))</f>
        <v>#REF!</v>
      </c>
    </row>
    <row r="3029" spans="198:225" x14ac:dyDescent="0.25">
      <c r="GP3029" s="9" t="e">
        <f ca="1">INDIRECT(ADDRESS(ROW(),Controls!#REF!+30))</f>
        <v>#REF!</v>
      </c>
      <c r="GQ3029" s="9" t="e">
        <f ca="1">INDIRECT(ADDRESS(ROW(),Controls!#REF!+45))</f>
        <v>#REF!</v>
      </c>
      <c r="GR3029" s="9" t="e">
        <f ca="1">INDIRECT(ADDRESS(ROW(),Controls!#REF!+60))</f>
        <v>#REF!</v>
      </c>
      <c r="GS3029" s="9" t="e">
        <f ca="1">INDIRECT(ADDRESS(ROW(),Controls!#REF!+75))</f>
        <v>#REF!</v>
      </c>
      <c r="GT3029" s="9" t="e">
        <f ca="1">INDIRECT(ADDRESS(ROW(),Controls!#REF!+90))</f>
        <v>#REF!</v>
      </c>
      <c r="GU3029" s="9" t="e">
        <f ca="1">INDIRECT(ADDRESS(ROW(),Controls!#REF!+105))</f>
        <v>#REF!</v>
      </c>
      <c r="GV3029" s="9" t="e">
        <f ca="1">INDIRECT(ADDRESS(ROW(),Controls!#REF!+120))</f>
        <v>#REF!</v>
      </c>
      <c r="GW3029" s="9" t="e">
        <f ca="1">INDIRECT(ADDRESS(ROW(),Controls!#REF!+15))</f>
        <v>#REF!</v>
      </c>
      <c r="GX3029" s="9" t="e">
        <f ca="1">INDIRECT(ADDRESS(ROW(),Controls!#REF!+135))</f>
        <v>#REF!</v>
      </c>
      <c r="HJ3029" s="9" t="e">
        <f t="shared" ca="1" si="282"/>
        <v>#REF!</v>
      </c>
      <c r="HK3029" s="9" t="e">
        <f t="shared" ca="1" si="283"/>
        <v>#REF!</v>
      </c>
      <c r="HL3029" s="9" t="e">
        <f t="shared" ca="1" si="284"/>
        <v>#REF!</v>
      </c>
      <c r="HM3029" s="9" t="e">
        <f t="shared" ca="1" si="285"/>
        <v>#REF!</v>
      </c>
      <c r="HN3029" s="9" t="e">
        <f ca="1">SQRT($GS3029*(1-$GS3029/Controls!$D$15))</f>
        <v>#REF!</v>
      </c>
      <c r="HO3029" s="9" t="e">
        <f t="shared" ca="1" si="286"/>
        <v>#REF!</v>
      </c>
      <c r="HP3029" s="9" t="e">
        <f t="shared" ca="1" si="287"/>
        <v>#REF!</v>
      </c>
      <c r="HQ3029" s="9" t="e">
        <f ca="1">IF($GV3029=0,NA(),($GX3029*Controls!#REF!))</f>
        <v>#REF!</v>
      </c>
    </row>
    <row r="3030" spans="198:225" x14ac:dyDescent="0.25">
      <c r="GP3030" s="9" t="e">
        <f ca="1">INDIRECT(ADDRESS(ROW(),Controls!#REF!+30))</f>
        <v>#REF!</v>
      </c>
      <c r="GQ3030" s="9" t="e">
        <f ca="1">INDIRECT(ADDRESS(ROW(),Controls!#REF!+45))</f>
        <v>#REF!</v>
      </c>
      <c r="GR3030" s="9" t="e">
        <f ca="1">INDIRECT(ADDRESS(ROW(),Controls!#REF!+60))</f>
        <v>#REF!</v>
      </c>
      <c r="GS3030" s="9" t="e">
        <f ca="1">INDIRECT(ADDRESS(ROW(),Controls!#REF!+75))</f>
        <v>#REF!</v>
      </c>
      <c r="GT3030" s="9" t="e">
        <f ca="1">INDIRECT(ADDRESS(ROW(),Controls!#REF!+90))</f>
        <v>#REF!</v>
      </c>
      <c r="GU3030" s="9" t="e">
        <f ca="1">INDIRECT(ADDRESS(ROW(),Controls!#REF!+105))</f>
        <v>#REF!</v>
      </c>
      <c r="GV3030" s="9" t="e">
        <f ca="1">INDIRECT(ADDRESS(ROW(),Controls!#REF!+120))</f>
        <v>#REF!</v>
      </c>
      <c r="GW3030" s="9" t="e">
        <f ca="1">INDIRECT(ADDRESS(ROW(),Controls!#REF!+15))</f>
        <v>#REF!</v>
      </c>
      <c r="GX3030" s="9" t="e">
        <f ca="1">INDIRECT(ADDRESS(ROW(),Controls!#REF!+135))</f>
        <v>#REF!</v>
      </c>
      <c r="HJ3030" s="9" t="e">
        <f t="shared" ca="1" si="282"/>
        <v>#REF!</v>
      </c>
      <c r="HK3030" s="9" t="e">
        <f t="shared" ca="1" si="283"/>
        <v>#REF!</v>
      </c>
      <c r="HL3030" s="9" t="e">
        <f t="shared" ca="1" si="284"/>
        <v>#REF!</v>
      </c>
      <c r="HM3030" s="9" t="e">
        <f t="shared" ca="1" si="285"/>
        <v>#REF!</v>
      </c>
      <c r="HN3030" s="9" t="e">
        <f ca="1">SQRT($GS3030*(1-$GS3030/Controls!$D$15))</f>
        <v>#REF!</v>
      </c>
      <c r="HO3030" s="9" t="e">
        <f t="shared" ca="1" si="286"/>
        <v>#REF!</v>
      </c>
      <c r="HP3030" s="9" t="e">
        <f t="shared" ca="1" si="287"/>
        <v>#REF!</v>
      </c>
      <c r="HQ3030" s="9" t="e">
        <f ca="1">IF($GV3030=0,NA(),($GX3030*Controls!#REF!))</f>
        <v>#REF!</v>
      </c>
    </row>
    <row r="3031" spans="198:225" x14ac:dyDescent="0.25">
      <c r="GP3031" s="9" t="e">
        <f ca="1">INDIRECT(ADDRESS(ROW(),Controls!#REF!+30))</f>
        <v>#REF!</v>
      </c>
      <c r="GQ3031" s="9" t="e">
        <f ca="1">INDIRECT(ADDRESS(ROW(),Controls!#REF!+45))</f>
        <v>#REF!</v>
      </c>
      <c r="GR3031" s="9" t="e">
        <f ca="1">INDIRECT(ADDRESS(ROW(),Controls!#REF!+60))</f>
        <v>#REF!</v>
      </c>
      <c r="GS3031" s="9" t="e">
        <f ca="1">INDIRECT(ADDRESS(ROW(),Controls!#REF!+75))</f>
        <v>#REF!</v>
      </c>
      <c r="GT3031" s="9" t="e">
        <f ca="1">INDIRECT(ADDRESS(ROW(),Controls!#REF!+90))</f>
        <v>#REF!</v>
      </c>
      <c r="GU3031" s="9" t="e">
        <f ca="1">INDIRECT(ADDRESS(ROW(),Controls!#REF!+105))</f>
        <v>#REF!</v>
      </c>
      <c r="GV3031" s="9" t="e">
        <f ca="1">INDIRECT(ADDRESS(ROW(),Controls!#REF!+120))</f>
        <v>#REF!</v>
      </c>
      <c r="GW3031" s="9" t="e">
        <f ca="1">INDIRECT(ADDRESS(ROW(),Controls!#REF!+15))</f>
        <v>#REF!</v>
      </c>
      <c r="GX3031" s="9" t="e">
        <f ca="1">INDIRECT(ADDRESS(ROW(),Controls!#REF!+135))</f>
        <v>#REF!</v>
      </c>
      <c r="HJ3031" s="9" t="e">
        <f t="shared" ca="1" si="282"/>
        <v>#REF!</v>
      </c>
      <c r="HK3031" s="9" t="e">
        <f t="shared" ca="1" si="283"/>
        <v>#REF!</v>
      </c>
      <c r="HL3031" s="9" t="e">
        <f t="shared" ca="1" si="284"/>
        <v>#REF!</v>
      </c>
      <c r="HM3031" s="9" t="e">
        <f t="shared" ca="1" si="285"/>
        <v>#REF!</v>
      </c>
      <c r="HN3031" s="9" t="e">
        <f ca="1">SQRT($GS3031*(1-$GS3031/Controls!$D$15))</f>
        <v>#REF!</v>
      </c>
      <c r="HO3031" s="9" t="e">
        <f t="shared" ca="1" si="286"/>
        <v>#REF!</v>
      </c>
      <c r="HP3031" s="9" t="e">
        <f t="shared" ca="1" si="287"/>
        <v>#REF!</v>
      </c>
      <c r="HQ3031" s="9" t="e">
        <f ca="1">IF($GV3031=0,NA(),($GX3031*Controls!#REF!))</f>
        <v>#REF!</v>
      </c>
    </row>
    <row r="3032" spans="198:225" x14ac:dyDescent="0.25">
      <c r="GP3032" s="9" t="e">
        <f ca="1">INDIRECT(ADDRESS(ROW(),Controls!#REF!+30))</f>
        <v>#REF!</v>
      </c>
      <c r="GQ3032" s="9" t="e">
        <f ca="1">INDIRECT(ADDRESS(ROW(),Controls!#REF!+45))</f>
        <v>#REF!</v>
      </c>
      <c r="GR3032" s="9" t="e">
        <f ca="1">INDIRECT(ADDRESS(ROW(),Controls!#REF!+60))</f>
        <v>#REF!</v>
      </c>
      <c r="GS3032" s="9" t="e">
        <f ca="1">INDIRECT(ADDRESS(ROW(),Controls!#REF!+75))</f>
        <v>#REF!</v>
      </c>
      <c r="GT3032" s="9" t="e">
        <f ca="1">INDIRECT(ADDRESS(ROW(),Controls!#REF!+90))</f>
        <v>#REF!</v>
      </c>
      <c r="GU3032" s="9" t="e">
        <f ca="1">INDIRECT(ADDRESS(ROW(),Controls!#REF!+105))</f>
        <v>#REF!</v>
      </c>
      <c r="GV3032" s="9" t="e">
        <f ca="1">INDIRECT(ADDRESS(ROW(),Controls!#REF!+120))</f>
        <v>#REF!</v>
      </c>
      <c r="GW3032" s="9" t="e">
        <f ca="1">INDIRECT(ADDRESS(ROW(),Controls!#REF!+15))</f>
        <v>#REF!</v>
      </c>
      <c r="GX3032" s="9" t="e">
        <f ca="1">INDIRECT(ADDRESS(ROW(),Controls!#REF!+135))</f>
        <v>#REF!</v>
      </c>
      <c r="HJ3032" s="9" t="e">
        <f t="shared" ca="1" si="282"/>
        <v>#REF!</v>
      </c>
      <c r="HK3032" s="9" t="e">
        <f t="shared" ca="1" si="283"/>
        <v>#REF!</v>
      </c>
      <c r="HL3032" s="9" t="e">
        <f t="shared" ca="1" si="284"/>
        <v>#REF!</v>
      </c>
      <c r="HM3032" s="9" t="e">
        <f t="shared" ca="1" si="285"/>
        <v>#REF!</v>
      </c>
      <c r="HN3032" s="9" t="e">
        <f ca="1">SQRT($GS3032*(1-$GS3032/Controls!$D$15))</f>
        <v>#REF!</v>
      </c>
      <c r="HO3032" s="9" t="e">
        <f t="shared" ca="1" si="286"/>
        <v>#REF!</v>
      </c>
      <c r="HP3032" s="9" t="e">
        <f t="shared" ca="1" si="287"/>
        <v>#REF!</v>
      </c>
      <c r="HQ3032" s="9" t="e">
        <f ca="1">IF($GV3032=0,NA(),($GX3032*Controls!#REF!))</f>
        <v>#REF!</v>
      </c>
    </row>
    <row r="3033" spans="198:225" x14ac:dyDescent="0.25">
      <c r="GP3033" s="9" t="e">
        <f ca="1">INDIRECT(ADDRESS(ROW(),Controls!#REF!+30))</f>
        <v>#REF!</v>
      </c>
      <c r="GQ3033" s="9" t="e">
        <f ca="1">INDIRECT(ADDRESS(ROW(),Controls!#REF!+45))</f>
        <v>#REF!</v>
      </c>
      <c r="GR3033" s="9" t="e">
        <f ca="1">INDIRECT(ADDRESS(ROW(),Controls!#REF!+60))</f>
        <v>#REF!</v>
      </c>
      <c r="GS3033" s="9" t="e">
        <f ca="1">INDIRECT(ADDRESS(ROW(),Controls!#REF!+75))</f>
        <v>#REF!</v>
      </c>
      <c r="GT3033" s="9" t="e">
        <f ca="1">INDIRECT(ADDRESS(ROW(),Controls!#REF!+90))</f>
        <v>#REF!</v>
      </c>
      <c r="GU3033" s="9" t="e">
        <f ca="1">INDIRECT(ADDRESS(ROW(),Controls!#REF!+105))</f>
        <v>#REF!</v>
      </c>
      <c r="GV3033" s="9" t="e">
        <f ca="1">INDIRECT(ADDRESS(ROW(),Controls!#REF!+120))</f>
        <v>#REF!</v>
      </c>
      <c r="GW3033" s="9" t="e">
        <f ca="1">INDIRECT(ADDRESS(ROW(),Controls!#REF!+15))</f>
        <v>#REF!</v>
      </c>
      <c r="GX3033" s="9" t="e">
        <f ca="1">INDIRECT(ADDRESS(ROW(),Controls!#REF!+135))</f>
        <v>#REF!</v>
      </c>
      <c r="HJ3033" s="9" t="e">
        <f t="shared" ca="1" si="282"/>
        <v>#REF!</v>
      </c>
      <c r="HK3033" s="9" t="e">
        <f t="shared" ca="1" si="283"/>
        <v>#REF!</v>
      </c>
      <c r="HL3033" s="9" t="e">
        <f t="shared" ca="1" si="284"/>
        <v>#REF!</v>
      </c>
      <c r="HM3033" s="9" t="e">
        <f t="shared" ca="1" si="285"/>
        <v>#REF!</v>
      </c>
      <c r="HN3033" s="9" t="e">
        <f ca="1">SQRT($GS3033*(1-$GS3033/Controls!$D$15))</f>
        <v>#REF!</v>
      </c>
      <c r="HO3033" s="9" t="e">
        <f t="shared" ca="1" si="286"/>
        <v>#REF!</v>
      </c>
      <c r="HP3033" s="9" t="e">
        <f t="shared" ca="1" si="287"/>
        <v>#REF!</v>
      </c>
      <c r="HQ3033" s="9" t="e">
        <f ca="1">IF($GV3033=0,NA(),($GX3033*Controls!#REF!))</f>
        <v>#REF!</v>
      </c>
    </row>
    <row r="3034" spans="198:225" x14ac:dyDescent="0.25">
      <c r="GP3034" s="9" t="e">
        <f ca="1">INDIRECT(ADDRESS(ROW(),Controls!#REF!+30))</f>
        <v>#REF!</v>
      </c>
      <c r="GQ3034" s="9" t="e">
        <f ca="1">INDIRECT(ADDRESS(ROW(),Controls!#REF!+45))</f>
        <v>#REF!</v>
      </c>
      <c r="GR3034" s="9" t="e">
        <f ca="1">INDIRECT(ADDRESS(ROW(),Controls!#REF!+60))</f>
        <v>#REF!</v>
      </c>
      <c r="GS3034" s="9" t="e">
        <f ca="1">INDIRECT(ADDRESS(ROW(),Controls!#REF!+75))</f>
        <v>#REF!</v>
      </c>
      <c r="GT3034" s="9" t="e">
        <f ca="1">INDIRECT(ADDRESS(ROW(),Controls!#REF!+90))</f>
        <v>#REF!</v>
      </c>
      <c r="GU3034" s="9" t="e">
        <f ca="1">INDIRECT(ADDRESS(ROW(),Controls!#REF!+105))</f>
        <v>#REF!</v>
      </c>
      <c r="GV3034" s="9" t="e">
        <f ca="1">INDIRECT(ADDRESS(ROW(),Controls!#REF!+120))</f>
        <v>#REF!</v>
      </c>
      <c r="GW3034" s="9" t="e">
        <f ca="1">INDIRECT(ADDRESS(ROW(),Controls!#REF!+15))</f>
        <v>#REF!</v>
      </c>
      <c r="GX3034" s="9" t="e">
        <f ca="1">INDIRECT(ADDRESS(ROW(),Controls!#REF!+135))</f>
        <v>#REF!</v>
      </c>
      <c r="HJ3034" s="9" t="e">
        <f t="shared" ca="1" si="282"/>
        <v>#REF!</v>
      </c>
      <c r="HK3034" s="9" t="e">
        <f t="shared" ca="1" si="283"/>
        <v>#REF!</v>
      </c>
      <c r="HL3034" s="9" t="e">
        <f t="shared" ca="1" si="284"/>
        <v>#REF!</v>
      </c>
      <c r="HM3034" s="9" t="e">
        <f t="shared" ca="1" si="285"/>
        <v>#REF!</v>
      </c>
      <c r="HN3034" s="9" t="e">
        <f ca="1">SQRT($GS3034*(1-$GS3034/Controls!$D$15))</f>
        <v>#REF!</v>
      </c>
      <c r="HO3034" s="9" t="e">
        <f t="shared" ca="1" si="286"/>
        <v>#REF!</v>
      </c>
      <c r="HP3034" s="9" t="e">
        <f t="shared" ca="1" si="287"/>
        <v>#REF!</v>
      </c>
      <c r="HQ3034" s="9" t="e">
        <f ca="1">IF($GV3034=0,NA(),($GX3034*Controls!#REF!))</f>
        <v>#REF!</v>
      </c>
    </row>
    <row r="3035" spans="198:225" x14ac:dyDescent="0.25">
      <c r="GP3035" s="9" t="e">
        <f ca="1">INDIRECT(ADDRESS(ROW(),Controls!#REF!+30))</f>
        <v>#REF!</v>
      </c>
      <c r="GQ3035" s="9" t="e">
        <f ca="1">INDIRECT(ADDRESS(ROW(),Controls!#REF!+45))</f>
        <v>#REF!</v>
      </c>
      <c r="GR3035" s="9" t="e">
        <f ca="1">INDIRECT(ADDRESS(ROW(),Controls!#REF!+60))</f>
        <v>#REF!</v>
      </c>
      <c r="GS3035" s="9" t="e">
        <f ca="1">INDIRECT(ADDRESS(ROW(),Controls!#REF!+75))</f>
        <v>#REF!</v>
      </c>
      <c r="GT3035" s="9" t="e">
        <f ca="1">INDIRECT(ADDRESS(ROW(),Controls!#REF!+90))</f>
        <v>#REF!</v>
      </c>
      <c r="GU3035" s="9" t="e">
        <f ca="1">INDIRECT(ADDRESS(ROW(),Controls!#REF!+105))</f>
        <v>#REF!</v>
      </c>
      <c r="GV3035" s="9" t="e">
        <f ca="1">INDIRECT(ADDRESS(ROW(),Controls!#REF!+120))</f>
        <v>#REF!</v>
      </c>
      <c r="GW3035" s="9" t="e">
        <f ca="1">INDIRECT(ADDRESS(ROW(),Controls!#REF!+15))</f>
        <v>#REF!</v>
      </c>
      <c r="GX3035" s="9" t="e">
        <f ca="1">INDIRECT(ADDRESS(ROW(),Controls!#REF!+135))</f>
        <v>#REF!</v>
      </c>
      <c r="HJ3035" s="9" t="e">
        <f t="shared" ca="1" si="282"/>
        <v>#REF!</v>
      </c>
      <c r="HK3035" s="9" t="e">
        <f t="shared" ca="1" si="283"/>
        <v>#REF!</v>
      </c>
      <c r="HL3035" s="9" t="e">
        <f t="shared" ca="1" si="284"/>
        <v>#REF!</v>
      </c>
      <c r="HM3035" s="9" t="e">
        <f t="shared" ca="1" si="285"/>
        <v>#REF!</v>
      </c>
      <c r="HN3035" s="9" t="e">
        <f ca="1">SQRT($GS3035*(1-$GS3035/Controls!$D$15))</f>
        <v>#REF!</v>
      </c>
      <c r="HO3035" s="9" t="e">
        <f t="shared" ca="1" si="286"/>
        <v>#REF!</v>
      </c>
      <c r="HP3035" s="9" t="e">
        <f t="shared" ca="1" si="287"/>
        <v>#REF!</v>
      </c>
      <c r="HQ3035" s="9" t="e">
        <f ca="1">IF($GV3035=0,NA(),($GX3035*Controls!#REF!))</f>
        <v>#REF!</v>
      </c>
    </row>
    <row r="3036" spans="198:225" x14ac:dyDescent="0.25">
      <c r="GP3036" s="9" t="e">
        <f ca="1">INDIRECT(ADDRESS(ROW(),Controls!#REF!+30))</f>
        <v>#REF!</v>
      </c>
      <c r="GQ3036" s="9" t="e">
        <f ca="1">INDIRECT(ADDRESS(ROW(),Controls!#REF!+45))</f>
        <v>#REF!</v>
      </c>
      <c r="GR3036" s="9" t="e">
        <f ca="1">INDIRECT(ADDRESS(ROW(),Controls!#REF!+60))</f>
        <v>#REF!</v>
      </c>
      <c r="GS3036" s="9" t="e">
        <f ca="1">INDIRECT(ADDRESS(ROW(),Controls!#REF!+75))</f>
        <v>#REF!</v>
      </c>
      <c r="GT3036" s="9" t="e">
        <f ca="1">INDIRECT(ADDRESS(ROW(),Controls!#REF!+90))</f>
        <v>#REF!</v>
      </c>
      <c r="GU3036" s="9" t="e">
        <f ca="1">INDIRECT(ADDRESS(ROW(),Controls!#REF!+105))</f>
        <v>#REF!</v>
      </c>
      <c r="GV3036" s="9" t="e">
        <f ca="1">INDIRECT(ADDRESS(ROW(),Controls!#REF!+120))</f>
        <v>#REF!</v>
      </c>
      <c r="GW3036" s="9" t="e">
        <f ca="1">INDIRECT(ADDRESS(ROW(),Controls!#REF!+15))</f>
        <v>#REF!</v>
      </c>
      <c r="GX3036" s="9" t="e">
        <f ca="1">INDIRECT(ADDRESS(ROW(),Controls!#REF!+135))</f>
        <v>#REF!</v>
      </c>
      <c r="HJ3036" s="9" t="e">
        <f t="shared" ca="1" si="282"/>
        <v>#REF!</v>
      </c>
      <c r="HK3036" s="9" t="e">
        <f t="shared" ca="1" si="283"/>
        <v>#REF!</v>
      </c>
      <c r="HL3036" s="9" t="e">
        <f t="shared" ca="1" si="284"/>
        <v>#REF!</v>
      </c>
      <c r="HM3036" s="9" t="e">
        <f t="shared" ca="1" si="285"/>
        <v>#REF!</v>
      </c>
      <c r="HN3036" s="9" t="e">
        <f ca="1">SQRT($GS3036*(1-$GS3036/Controls!$D$15))</f>
        <v>#REF!</v>
      </c>
      <c r="HO3036" s="9" t="e">
        <f t="shared" ca="1" si="286"/>
        <v>#REF!</v>
      </c>
      <c r="HP3036" s="9" t="e">
        <f t="shared" ca="1" si="287"/>
        <v>#REF!</v>
      </c>
      <c r="HQ3036" s="9" t="e">
        <f ca="1">IF($GV3036=0,NA(),($GX3036*Controls!#REF!))</f>
        <v>#REF!</v>
      </c>
    </row>
    <row r="3037" spans="198:225" x14ac:dyDescent="0.25">
      <c r="GP3037" s="9" t="e">
        <f ca="1">INDIRECT(ADDRESS(ROW(),Controls!#REF!+30))</f>
        <v>#REF!</v>
      </c>
      <c r="GQ3037" s="9" t="e">
        <f ca="1">INDIRECT(ADDRESS(ROW(),Controls!#REF!+45))</f>
        <v>#REF!</v>
      </c>
      <c r="GR3037" s="9" t="e">
        <f ca="1">INDIRECT(ADDRESS(ROW(),Controls!#REF!+60))</f>
        <v>#REF!</v>
      </c>
      <c r="GS3037" s="9" t="e">
        <f ca="1">INDIRECT(ADDRESS(ROW(),Controls!#REF!+75))</f>
        <v>#REF!</v>
      </c>
      <c r="GT3037" s="9" t="e">
        <f ca="1">INDIRECT(ADDRESS(ROW(),Controls!#REF!+90))</f>
        <v>#REF!</v>
      </c>
      <c r="GU3037" s="9" t="e">
        <f ca="1">INDIRECT(ADDRESS(ROW(),Controls!#REF!+105))</f>
        <v>#REF!</v>
      </c>
      <c r="GV3037" s="9" t="e">
        <f ca="1">INDIRECT(ADDRESS(ROW(),Controls!#REF!+120))</f>
        <v>#REF!</v>
      </c>
      <c r="GW3037" s="9" t="e">
        <f ca="1">INDIRECT(ADDRESS(ROW(),Controls!#REF!+15))</f>
        <v>#REF!</v>
      </c>
      <c r="GX3037" s="9" t="e">
        <f ca="1">INDIRECT(ADDRESS(ROW(),Controls!#REF!+135))</f>
        <v>#REF!</v>
      </c>
      <c r="HJ3037" s="9" t="e">
        <f t="shared" ca="1" si="282"/>
        <v>#REF!</v>
      </c>
      <c r="HK3037" s="9" t="e">
        <f t="shared" ca="1" si="283"/>
        <v>#REF!</v>
      </c>
      <c r="HL3037" s="9" t="e">
        <f t="shared" ca="1" si="284"/>
        <v>#REF!</v>
      </c>
      <c r="HM3037" s="9" t="e">
        <f t="shared" ca="1" si="285"/>
        <v>#REF!</v>
      </c>
      <c r="HN3037" s="9" t="e">
        <f ca="1">SQRT($GS3037*(1-$GS3037/Controls!$D$15))</f>
        <v>#REF!</v>
      </c>
      <c r="HO3037" s="9" t="e">
        <f t="shared" ca="1" si="286"/>
        <v>#REF!</v>
      </c>
      <c r="HP3037" s="9" t="e">
        <f t="shared" ca="1" si="287"/>
        <v>#REF!</v>
      </c>
      <c r="HQ3037" s="9" t="e">
        <f ca="1">IF($GV3037=0,NA(),($GX3037*Controls!#REF!))</f>
        <v>#REF!</v>
      </c>
    </row>
    <row r="3038" spans="198:225" x14ac:dyDescent="0.25">
      <c r="GP3038" s="9" t="e">
        <f ca="1">INDIRECT(ADDRESS(ROW(),Controls!#REF!+30))</f>
        <v>#REF!</v>
      </c>
      <c r="GQ3038" s="9" t="e">
        <f ca="1">INDIRECT(ADDRESS(ROW(),Controls!#REF!+45))</f>
        <v>#REF!</v>
      </c>
      <c r="GR3038" s="9" t="e">
        <f ca="1">INDIRECT(ADDRESS(ROW(),Controls!#REF!+60))</f>
        <v>#REF!</v>
      </c>
      <c r="GS3038" s="9" t="e">
        <f ca="1">INDIRECT(ADDRESS(ROW(),Controls!#REF!+75))</f>
        <v>#REF!</v>
      </c>
      <c r="GT3038" s="9" t="e">
        <f ca="1">INDIRECT(ADDRESS(ROW(),Controls!#REF!+90))</f>
        <v>#REF!</v>
      </c>
      <c r="GU3038" s="9" t="e">
        <f ca="1">INDIRECT(ADDRESS(ROW(),Controls!#REF!+105))</f>
        <v>#REF!</v>
      </c>
      <c r="GV3038" s="9" t="e">
        <f ca="1">INDIRECT(ADDRESS(ROW(),Controls!#REF!+120))</f>
        <v>#REF!</v>
      </c>
      <c r="GW3038" s="9" t="e">
        <f ca="1">INDIRECT(ADDRESS(ROW(),Controls!#REF!+15))</f>
        <v>#REF!</v>
      </c>
      <c r="GX3038" s="9" t="e">
        <f ca="1">INDIRECT(ADDRESS(ROW(),Controls!#REF!+135))</f>
        <v>#REF!</v>
      </c>
      <c r="HJ3038" s="9" t="e">
        <f t="shared" ca="1" si="282"/>
        <v>#REF!</v>
      </c>
      <c r="HK3038" s="9" t="e">
        <f t="shared" ca="1" si="283"/>
        <v>#REF!</v>
      </c>
      <c r="HL3038" s="9" t="e">
        <f t="shared" ca="1" si="284"/>
        <v>#REF!</v>
      </c>
      <c r="HM3038" s="9" t="e">
        <f t="shared" ca="1" si="285"/>
        <v>#REF!</v>
      </c>
      <c r="HN3038" s="9" t="e">
        <f ca="1">SQRT($GS3038*(1-$GS3038/Controls!$D$15))</f>
        <v>#REF!</v>
      </c>
      <c r="HO3038" s="9" t="e">
        <f t="shared" ca="1" si="286"/>
        <v>#REF!</v>
      </c>
      <c r="HP3038" s="9" t="e">
        <f t="shared" ca="1" si="287"/>
        <v>#REF!</v>
      </c>
      <c r="HQ3038" s="9" t="e">
        <f ca="1">IF($GV3038=0,NA(),($GX3038*Controls!#REF!))</f>
        <v>#REF!</v>
      </c>
    </row>
    <row r="3039" spans="198:225" x14ac:dyDescent="0.25">
      <c r="GP3039" s="9" t="e">
        <f ca="1">INDIRECT(ADDRESS(ROW(),Controls!#REF!+30))</f>
        <v>#REF!</v>
      </c>
      <c r="GQ3039" s="9" t="e">
        <f ca="1">INDIRECT(ADDRESS(ROW(),Controls!#REF!+45))</f>
        <v>#REF!</v>
      </c>
      <c r="GR3039" s="9" t="e">
        <f ca="1">INDIRECT(ADDRESS(ROW(),Controls!#REF!+60))</f>
        <v>#REF!</v>
      </c>
      <c r="GS3039" s="9" t="e">
        <f ca="1">INDIRECT(ADDRESS(ROW(),Controls!#REF!+75))</f>
        <v>#REF!</v>
      </c>
      <c r="GT3039" s="9" t="e">
        <f ca="1">INDIRECT(ADDRESS(ROW(),Controls!#REF!+90))</f>
        <v>#REF!</v>
      </c>
      <c r="GU3039" s="9" t="e">
        <f ca="1">INDIRECT(ADDRESS(ROW(),Controls!#REF!+105))</f>
        <v>#REF!</v>
      </c>
      <c r="GV3039" s="9" t="e">
        <f ca="1">INDIRECT(ADDRESS(ROW(),Controls!#REF!+120))</f>
        <v>#REF!</v>
      </c>
      <c r="GW3039" s="9" t="e">
        <f ca="1">INDIRECT(ADDRESS(ROW(),Controls!#REF!+15))</f>
        <v>#REF!</v>
      </c>
      <c r="GX3039" s="9" t="e">
        <f ca="1">INDIRECT(ADDRESS(ROW(),Controls!#REF!+135))</f>
        <v>#REF!</v>
      </c>
      <c r="HJ3039" s="9" t="e">
        <f t="shared" ca="1" si="282"/>
        <v>#REF!</v>
      </c>
      <c r="HK3039" s="9" t="e">
        <f t="shared" ca="1" si="283"/>
        <v>#REF!</v>
      </c>
      <c r="HL3039" s="9" t="e">
        <f t="shared" ca="1" si="284"/>
        <v>#REF!</v>
      </c>
      <c r="HM3039" s="9" t="e">
        <f t="shared" ca="1" si="285"/>
        <v>#REF!</v>
      </c>
      <c r="HN3039" s="9" t="e">
        <f ca="1">SQRT($GS3039*(1-$GS3039/Controls!$D$15))</f>
        <v>#REF!</v>
      </c>
      <c r="HO3039" s="9" t="e">
        <f t="shared" ca="1" si="286"/>
        <v>#REF!</v>
      </c>
      <c r="HP3039" s="9" t="e">
        <f t="shared" ca="1" si="287"/>
        <v>#REF!</v>
      </c>
      <c r="HQ3039" s="9" t="e">
        <f ca="1">IF($GV3039=0,NA(),($GX3039*Controls!#REF!))</f>
        <v>#REF!</v>
      </c>
    </row>
    <row r="3040" spans="198:225" x14ac:dyDescent="0.25">
      <c r="GP3040" s="9" t="e">
        <f ca="1">INDIRECT(ADDRESS(ROW(),Controls!#REF!+30))</f>
        <v>#REF!</v>
      </c>
      <c r="GQ3040" s="9" t="e">
        <f ca="1">INDIRECT(ADDRESS(ROW(),Controls!#REF!+45))</f>
        <v>#REF!</v>
      </c>
      <c r="GR3040" s="9" t="e">
        <f ca="1">INDIRECT(ADDRESS(ROW(),Controls!#REF!+60))</f>
        <v>#REF!</v>
      </c>
      <c r="GS3040" s="9" t="e">
        <f ca="1">INDIRECT(ADDRESS(ROW(),Controls!#REF!+75))</f>
        <v>#REF!</v>
      </c>
      <c r="GT3040" s="9" t="e">
        <f ca="1">INDIRECT(ADDRESS(ROW(),Controls!#REF!+90))</f>
        <v>#REF!</v>
      </c>
      <c r="GU3040" s="9" t="e">
        <f ca="1">INDIRECT(ADDRESS(ROW(),Controls!#REF!+105))</f>
        <v>#REF!</v>
      </c>
      <c r="GV3040" s="9" t="e">
        <f ca="1">INDIRECT(ADDRESS(ROW(),Controls!#REF!+120))</f>
        <v>#REF!</v>
      </c>
      <c r="GW3040" s="9" t="e">
        <f ca="1">INDIRECT(ADDRESS(ROW(),Controls!#REF!+15))</f>
        <v>#REF!</v>
      </c>
      <c r="GX3040" s="9" t="e">
        <f ca="1">INDIRECT(ADDRESS(ROW(),Controls!#REF!+135))</f>
        <v>#REF!</v>
      </c>
      <c r="HJ3040" s="9" t="e">
        <f t="shared" ca="1" si="282"/>
        <v>#REF!</v>
      </c>
      <c r="HK3040" s="9" t="e">
        <f t="shared" ca="1" si="283"/>
        <v>#REF!</v>
      </c>
      <c r="HL3040" s="9" t="e">
        <f t="shared" ca="1" si="284"/>
        <v>#REF!</v>
      </c>
      <c r="HM3040" s="9" t="e">
        <f t="shared" ca="1" si="285"/>
        <v>#REF!</v>
      </c>
      <c r="HN3040" s="9" t="e">
        <f ca="1">SQRT($GS3040*(1-$GS3040/Controls!$D$15))</f>
        <v>#REF!</v>
      </c>
      <c r="HO3040" s="9" t="e">
        <f t="shared" ca="1" si="286"/>
        <v>#REF!</v>
      </c>
      <c r="HP3040" s="9" t="e">
        <f t="shared" ca="1" si="287"/>
        <v>#REF!</v>
      </c>
      <c r="HQ3040" s="9" t="e">
        <f ca="1">IF($GV3040=0,NA(),($GX3040*Controls!#REF!))</f>
        <v>#REF!</v>
      </c>
    </row>
    <row r="3041" spans="198:225" x14ac:dyDescent="0.25">
      <c r="GP3041" s="9" t="e">
        <f ca="1">INDIRECT(ADDRESS(ROW(),Controls!#REF!+30))</f>
        <v>#REF!</v>
      </c>
      <c r="GQ3041" s="9" t="e">
        <f ca="1">INDIRECT(ADDRESS(ROW(),Controls!#REF!+45))</f>
        <v>#REF!</v>
      </c>
      <c r="GR3041" s="9" t="e">
        <f ca="1">INDIRECT(ADDRESS(ROW(),Controls!#REF!+60))</f>
        <v>#REF!</v>
      </c>
      <c r="GS3041" s="9" t="e">
        <f ca="1">INDIRECT(ADDRESS(ROW(),Controls!#REF!+75))</f>
        <v>#REF!</v>
      </c>
      <c r="GT3041" s="9" t="e">
        <f ca="1">INDIRECT(ADDRESS(ROW(),Controls!#REF!+90))</f>
        <v>#REF!</v>
      </c>
      <c r="GU3041" s="9" t="e">
        <f ca="1">INDIRECT(ADDRESS(ROW(),Controls!#REF!+105))</f>
        <v>#REF!</v>
      </c>
      <c r="GV3041" s="9" t="e">
        <f ca="1">INDIRECT(ADDRESS(ROW(),Controls!#REF!+120))</f>
        <v>#REF!</v>
      </c>
      <c r="GW3041" s="9" t="e">
        <f ca="1">INDIRECT(ADDRESS(ROW(),Controls!#REF!+15))</f>
        <v>#REF!</v>
      </c>
      <c r="GX3041" s="9" t="e">
        <f ca="1">INDIRECT(ADDRESS(ROW(),Controls!#REF!+135))</f>
        <v>#REF!</v>
      </c>
      <c r="HJ3041" s="9" t="e">
        <f t="shared" ca="1" si="282"/>
        <v>#REF!</v>
      </c>
      <c r="HK3041" s="9" t="e">
        <f t="shared" ca="1" si="283"/>
        <v>#REF!</v>
      </c>
      <c r="HL3041" s="9" t="e">
        <f t="shared" ca="1" si="284"/>
        <v>#REF!</v>
      </c>
      <c r="HM3041" s="9" t="e">
        <f t="shared" ca="1" si="285"/>
        <v>#REF!</v>
      </c>
      <c r="HN3041" s="9" t="e">
        <f ca="1">SQRT($GS3041*(1-$GS3041/Controls!$D$15))</f>
        <v>#REF!</v>
      </c>
      <c r="HO3041" s="9" t="e">
        <f t="shared" ca="1" si="286"/>
        <v>#REF!</v>
      </c>
      <c r="HP3041" s="9" t="e">
        <f t="shared" ca="1" si="287"/>
        <v>#REF!</v>
      </c>
      <c r="HQ3041" s="9" t="e">
        <f ca="1">IF($GV3041=0,NA(),($GX3041*Controls!#REF!))</f>
        <v>#REF!</v>
      </c>
    </row>
    <row r="3042" spans="198:225" x14ac:dyDescent="0.25">
      <c r="GP3042" s="9" t="e">
        <f ca="1">INDIRECT(ADDRESS(ROW(),Controls!#REF!+30))</f>
        <v>#REF!</v>
      </c>
      <c r="GQ3042" s="9" t="e">
        <f ca="1">INDIRECT(ADDRESS(ROW(),Controls!#REF!+45))</f>
        <v>#REF!</v>
      </c>
      <c r="GR3042" s="9" t="e">
        <f ca="1">INDIRECT(ADDRESS(ROW(),Controls!#REF!+60))</f>
        <v>#REF!</v>
      </c>
      <c r="GS3042" s="9" t="e">
        <f ca="1">INDIRECT(ADDRESS(ROW(),Controls!#REF!+75))</f>
        <v>#REF!</v>
      </c>
      <c r="GT3042" s="9" t="e">
        <f ca="1">INDIRECT(ADDRESS(ROW(),Controls!#REF!+90))</f>
        <v>#REF!</v>
      </c>
      <c r="GU3042" s="9" t="e">
        <f ca="1">INDIRECT(ADDRESS(ROW(),Controls!#REF!+105))</f>
        <v>#REF!</v>
      </c>
      <c r="GV3042" s="9" t="e">
        <f ca="1">INDIRECT(ADDRESS(ROW(),Controls!#REF!+120))</f>
        <v>#REF!</v>
      </c>
      <c r="GW3042" s="9" t="e">
        <f ca="1">INDIRECT(ADDRESS(ROW(),Controls!#REF!+15))</f>
        <v>#REF!</v>
      </c>
      <c r="GX3042" s="9" t="e">
        <f ca="1">INDIRECT(ADDRESS(ROW(),Controls!#REF!+135))</f>
        <v>#REF!</v>
      </c>
      <c r="HJ3042" s="9" t="e">
        <f t="shared" ca="1" si="282"/>
        <v>#REF!</v>
      </c>
      <c r="HK3042" s="9" t="e">
        <f t="shared" ca="1" si="283"/>
        <v>#REF!</v>
      </c>
      <c r="HL3042" s="9" t="e">
        <f t="shared" ca="1" si="284"/>
        <v>#REF!</v>
      </c>
      <c r="HM3042" s="9" t="e">
        <f t="shared" ca="1" si="285"/>
        <v>#REF!</v>
      </c>
      <c r="HN3042" s="9" t="e">
        <f ca="1">SQRT($GS3042*(1-$GS3042/Controls!$D$15))</f>
        <v>#REF!</v>
      </c>
      <c r="HO3042" s="9" t="e">
        <f t="shared" ca="1" si="286"/>
        <v>#REF!</v>
      </c>
      <c r="HP3042" s="9" t="e">
        <f t="shared" ca="1" si="287"/>
        <v>#REF!</v>
      </c>
      <c r="HQ3042" s="9" t="e">
        <f ca="1">IF($GV3042=0,NA(),($GX3042*Controls!#REF!))</f>
        <v>#REF!</v>
      </c>
    </row>
    <row r="3043" spans="198:225" x14ac:dyDescent="0.25">
      <c r="GP3043" s="9" t="e">
        <f ca="1">INDIRECT(ADDRESS(ROW(),Controls!#REF!+30))</f>
        <v>#REF!</v>
      </c>
      <c r="GQ3043" s="9" t="e">
        <f ca="1">INDIRECT(ADDRESS(ROW(),Controls!#REF!+45))</f>
        <v>#REF!</v>
      </c>
      <c r="GR3043" s="9" t="e">
        <f ca="1">INDIRECT(ADDRESS(ROW(),Controls!#REF!+60))</f>
        <v>#REF!</v>
      </c>
      <c r="GS3043" s="9" t="e">
        <f ca="1">INDIRECT(ADDRESS(ROW(),Controls!#REF!+75))</f>
        <v>#REF!</v>
      </c>
      <c r="GT3043" s="9" t="e">
        <f ca="1">INDIRECT(ADDRESS(ROW(),Controls!#REF!+90))</f>
        <v>#REF!</v>
      </c>
      <c r="GU3043" s="9" t="e">
        <f ca="1">INDIRECT(ADDRESS(ROW(),Controls!#REF!+105))</f>
        <v>#REF!</v>
      </c>
      <c r="GV3043" s="9" t="e">
        <f ca="1">INDIRECT(ADDRESS(ROW(),Controls!#REF!+120))</f>
        <v>#REF!</v>
      </c>
      <c r="GW3043" s="9" t="e">
        <f ca="1">INDIRECT(ADDRESS(ROW(),Controls!#REF!+15))</f>
        <v>#REF!</v>
      </c>
      <c r="GX3043" s="9" t="e">
        <f ca="1">INDIRECT(ADDRESS(ROW(),Controls!#REF!+135))</f>
        <v>#REF!</v>
      </c>
      <c r="HJ3043" s="9" t="e">
        <f t="shared" ca="1" si="282"/>
        <v>#REF!</v>
      </c>
      <c r="HK3043" s="9" t="e">
        <f t="shared" ca="1" si="283"/>
        <v>#REF!</v>
      </c>
      <c r="HL3043" s="9" t="e">
        <f t="shared" ca="1" si="284"/>
        <v>#REF!</v>
      </c>
      <c r="HM3043" s="9" t="e">
        <f t="shared" ca="1" si="285"/>
        <v>#REF!</v>
      </c>
      <c r="HN3043" s="9" t="e">
        <f ca="1">SQRT($GS3043*(1-$GS3043/Controls!$D$15))</f>
        <v>#REF!</v>
      </c>
      <c r="HO3043" s="9" t="e">
        <f t="shared" ca="1" si="286"/>
        <v>#REF!</v>
      </c>
      <c r="HP3043" s="9" t="e">
        <f t="shared" ca="1" si="287"/>
        <v>#REF!</v>
      </c>
      <c r="HQ3043" s="9" t="e">
        <f ca="1">IF($GV3043=0,NA(),($GX3043*Controls!#REF!))</f>
        <v>#REF!</v>
      </c>
    </row>
    <row r="3044" spans="198:225" x14ac:dyDescent="0.25">
      <c r="GP3044" s="9" t="e">
        <f ca="1">INDIRECT(ADDRESS(ROW(),Controls!#REF!+30))</f>
        <v>#REF!</v>
      </c>
      <c r="GQ3044" s="9" t="e">
        <f ca="1">INDIRECT(ADDRESS(ROW(),Controls!#REF!+45))</f>
        <v>#REF!</v>
      </c>
      <c r="GR3044" s="9" t="e">
        <f ca="1">INDIRECT(ADDRESS(ROW(),Controls!#REF!+60))</f>
        <v>#REF!</v>
      </c>
      <c r="GS3044" s="9" t="e">
        <f ca="1">INDIRECT(ADDRESS(ROW(),Controls!#REF!+75))</f>
        <v>#REF!</v>
      </c>
      <c r="GT3044" s="9" t="e">
        <f ca="1">INDIRECT(ADDRESS(ROW(),Controls!#REF!+90))</f>
        <v>#REF!</v>
      </c>
      <c r="GU3044" s="9" t="e">
        <f ca="1">INDIRECT(ADDRESS(ROW(),Controls!#REF!+105))</f>
        <v>#REF!</v>
      </c>
      <c r="GV3044" s="9" t="e">
        <f ca="1">INDIRECT(ADDRESS(ROW(),Controls!#REF!+120))</f>
        <v>#REF!</v>
      </c>
      <c r="GW3044" s="9" t="e">
        <f ca="1">INDIRECT(ADDRESS(ROW(),Controls!#REF!+15))</f>
        <v>#REF!</v>
      </c>
      <c r="GX3044" s="9" t="e">
        <f ca="1">INDIRECT(ADDRESS(ROW(),Controls!#REF!+135))</f>
        <v>#REF!</v>
      </c>
      <c r="HJ3044" s="9" t="e">
        <f t="shared" ca="1" si="282"/>
        <v>#REF!</v>
      </c>
      <c r="HK3044" s="9" t="e">
        <f t="shared" ca="1" si="283"/>
        <v>#REF!</v>
      </c>
      <c r="HL3044" s="9" t="e">
        <f t="shared" ca="1" si="284"/>
        <v>#REF!</v>
      </c>
      <c r="HM3044" s="9" t="e">
        <f t="shared" ca="1" si="285"/>
        <v>#REF!</v>
      </c>
      <c r="HN3044" s="9" t="e">
        <f ca="1">SQRT($GS3044*(1-$GS3044/Controls!$D$15))</f>
        <v>#REF!</v>
      </c>
      <c r="HO3044" s="9" t="e">
        <f t="shared" ca="1" si="286"/>
        <v>#REF!</v>
      </c>
      <c r="HP3044" s="9" t="e">
        <f t="shared" ca="1" si="287"/>
        <v>#REF!</v>
      </c>
      <c r="HQ3044" s="9" t="e">
        <f ca="1">IF($GV3044=0,NA(),($GX3044*Controls!#REF!))</f>
        <v>#REF!</v>
      </c>
    </row>
    <row r="3045" spans="198:225" x14ac:dyDescent="0.25">
      <c r="GP3045" s="9" t="e">
        <f ca="1">INDIRECT(ADDRESS(ROW(),Controls!#REF!+30))</f>
        <v>#REF!</v>
      </c>
      <c r="GQ3045" s="9" t="e">
        <f ca="1">INDIRECT(ADDRESS(ROW(),Controls!#REF!+45))</f>
        <v>#REF!</v>
      </c>
      <c r="GR3045" s="9" t="e">
        <f ca="1">INDIRECT(ADDRESS(ROW(),Controls!#REF!+60))</f>
        <v>#REF!</v>
      </c>
      <c r="GS3045" s="9" t="e">
        <f ca="1">INDIRECT(ADDRESS(ROW(),Controls!#REF!+75))</f>
        <v>#REF!</v>
      </c>
      <c r="GT3045" s="9" t="e">
        <f ca="1">INDIRECT(ADDRESS(ROW(),Controls!#REF!+90))</f>
        <v>#REF!</v>
      </c>
      <c r="GU3045" s="9" t="e">
        <f ca="1">INDIRECT(ADDRESS(ROW(),Controls!#REF!+105))</f>
        <v>#REF!</v>
      </c>
      <c r="GV3045" s="9" t="e">
        <f ca="1">INDIRECT(ADDRESS(ROW(),Controls!#REF!+120))</f>
        <v>#REF!</v>
      </c>
      <c r="GW3045" s="9" t="e">
        <f ca="1">INDIRECT(ADDRESS(ROW(),Controls!#REF!+15))</f>
        <v>#REF!</v>
      </c>
      <c r="GX3045" s="9" t="e">
        <f ca="1">INDIRECT(ADDRESS(ROW(),Controls!#REF!+135))</f>
        <v>#REF!</v>
      </c>
      <c r="HJ3045" s="9" t="e">
        <f t="shared" ca="1" si="282"/>
        <v>#REF!</v>
      </c>
      <c r="HK3045" s="9" t="e">
        <f t="shared" ca="1" si="283"/>
        <v>#REF!</v>
      </c>
      <c r="HL3045" s="9" t="e">
        <f t="shared" ca="1" si="284"/>
        <v>#REF!</v>
      </c>
      <c r="HM3045" s="9" t="e">
        <f t="shared" ca="1" si="285"/>
        <v>#REF!</v>
      </c>
      <c r="HN3045" s="9" t="e">
        <f ca="1">SQRT($GS3045*(1-$GS3045/Controls!$D$15))</f>
        <v>#REF!</v>
      </c>
      <c r="HO3045" s="9" t="e">
        <f t="shared" ca="1" si="286"/>
        <v>#REF!</v>
      </c>
      <c r="HP3045" s="9" t="e">
        <f t="shared" ca="1" si="287"/>
        <v>#REF!</v>
      </c>
      <c r="HQ3045" s="9" t="e">
        <f ca="1">IF($GV3045=0,NA(),($GX3045*Controls!#REF!))</f>
        <v>#REF!</v>
      </c>
    </row>
    <row r="3046" spans="198:225" x14ac:dyDescent="0.25">
      <c r="GP3046" s="9" t="e">
        <f ca="1">INDIRECT(ADDRESS(ROW(),Controls!#REF!+30))</f>
        <v>#REF!</v>
      </c>
      <c r="GQ3046" s="9" t="e">
        <f ca="1">INDIRECT(ADDRESS(ROW(),Controls!#REF!+45))</f>
        <v>#REF!</v>
      </c>
      <c r="GR3046" s="9" t="e">
        <f ca="1">INDIRECT(ADDRESS(ROW(),Controls!#REF!+60))</f>
        <v>#REF!</v>
      </c>
      <c r="GS3046" s="9" t="e">
        <f ca="1">INDIRECT(ADDRESS(ROW(),Controls!#REF!+75))</f>
        <v>#REF!</v>
      </c>
      <c r="GT3046" s="9" t="e">
        <f ca="1">INDIRECT(ADDRESS(ROW(),Controls!#REF!+90))</f>
        <v>#REF!</v>
      </c>
      <c r="GU3046" s="9" t="e">
        <f ca="1">INDIRECT(ADDRESS(ROW(),Controls!#REF!+105))</f>
        <v>#REF!</v>
      </c>
      <c r="GV3046" s="9" t="e">
        <f ca="1">INDIRECT(ADDRESS(ROW(),Controls!#REF!+120))</f>
        <v>#REF!</v>
      </c>
      <c r="GW3046" s="9" t="e">
        <f ca="1">INDIRECT(ADDRESS(ROW(),Controls!#REF!+15))</f>
        <v>#REF!</v>
      </c>
      <c r="GX3046" s="9" t="e">
        <f ca="1">INDIRECT(ADDRESS(ROW(),Controls!#REF!+135))</f>
        <v>#REF!</v>
      </c>
      <c r="HJ3046" s="9" t="e">
        <f t="shared" ca="1" si="282"/>
        <v>#REF!</v>
      </c>
      <c r="HK3046" s="9" t="e">
        <f t="shared" ca="1" si="283"/>
        <v>#REF!</v>
      </c>
      <c r="HL3046" s="9" t="e">
        <f t="shared" ca="1" si="284"/>
        <v>#REF!</v>
      </c>
      <c r="HM3046" s="9" t="e">
        <f t="shared" ca="1" si="285"/>
        <v>#REF!</v>
      </c>
      <c r="HN3046" s="9" t="e">
        <f ca="1">SQRT($GS3046*(1-$GS3046/Controls!$D$15))</f>
        <v>#REF!</v>
      </c>
      <c r="HO3046" s="9" t="e">
        <f t="shared" ca="1" si="286"/>
        <v>#REF!</v>
      </c>
      <c r="HP3046" s="9" t="e">
        <f t="shared" ca="1" si="287"/>
        <v>#REF!</v>
      </c>
      <c r="HQ3046" s="9" t="e">
        <f ca="1">IF($GV3046=0,NA(),($GX3046*Controls!#REF!))</f>
        <v>#REF!</v>
      </c>
    </row>
    <row r="3047" spans="198:225" x14ac:dyDescent="0.25">
      <c r="GP3047" s="9" t="e">
        <f ca="1">INDIRECT(ADDRESS(ROW(),Controls!#REF!+30))</f>
        <v>#REF!</v>
      </c>
      <c r="GQ3047" s="9" t="e">
        <f ca="1">INDIRECT(ADDRESS(ROW(),Controls!#REF!+45))</f>
        <v>#REF!</v>
      </c>
      <c r="GR3047" s="9" t="e">
        <f ca="1">INDIRECT(ADDRESS(ROW(),Controls!#REF!+60))</f>
        <v>#REF!</v>
      </c>
      <c r="GS3047" s="9" t="e">
        <f ca="1">INDIRECT(ADDRESS(ROW(),Controls!#REF!+75))</f>
        <v>#REF!</v>
      </c>
      <c r="GT3047" s="9" t="e">
        <f ca="1">INDIRECT(ADDRESS(ROW(),Controls!#REF!+90))</f>
        <v>#REF!</v>
      </c>
      <c r="GU3047" s="9" t="e">
        <f ca="1">INDIRECT(ADDRESS(ROW(),Controls!#REF!+105))</f>
        <v>#REF!</v>
      </c>
      <c r="GV3047" s="9" t="e">
        <f ca="1">INDIRECT(ADDRESS(ROW(),Controls!#REF!+120))</f>
        <v>#REF!</v>
      </c>
      <c r="GW3047" s="9" t="e">
        <f ca="1">INDIRECT(ADDRESS(ROW(),Controls!#REF!+15))</f>
        <v>#REF!</v>
      </c>
      <c r="GX3047" s="9" t="e">
        <f ca="1">INDIRECT(ADDRESS(ROW(),Controls!#REF!+135))</f>
        <v>#REF!</v>
      </c>
      <c r="HJ3047" s="9" t="e">
        <f t="shared" ca="1" si="282"/>
        <v>#REF!</v>
      </c>
      <c r="HK3047" s="9" t="e">
        <f t="shared" ca="1" si="283"/>
        <v>#REF!</v>
      </c>
      <c r="HL3047" s="9" t="e">
        <f t="shared" ca="1" si="284"/>
        <v>#REF!</v>
      </c>
      <c r="HM3047" s="9" t="e">
        <f t="shared" ca="1" si="285"/>
        <v>#REF!</v>
      </c>
      <c r="HN3047" s="9" t="e">
        <f ca="1">SQRT($GS3047*(1-$GS3047/Controls!$D$15))</f>
        <v>#REF!</v>
      </c>
      <c r="HO3047" s="9" t="e">
        <f t="shared" ca="1" si="286"/>
        <v>#REF!</v>
      </c>
      <c r="HP3047" s="9" t="e">
        <f t="shared" ca="1" si="287"/>
        <v>#REF!</v>
      </c>
      <c r="HQ3047" s="9" t="e">
        <f ca="1">IF($GV3047=0,NA(),($GX3047*Controls!#REF!))</f>
        <v>#REF!</v>
      </c>
    </row>
    <row r="3048" spans="198:225" x14ac:dyDescent="0.25">
      <c r="GP3048" s="9" t="e">
        <f ca="1">INDIRECT(ADDRESS(ROW(),Controls!#REF!+30))</f>
        <v>#REF!</v>
      </c>
      <c r="GQ3048" s="9" t="e">
        <f ca="1">INDIRECT(ADDRESS(ROW(),Controls!#REF!+45))</f>
        <v>#REF!</v>
      </c>
      <c r="GR3048" s="9" t="e">
        <f ca="1">INDIRECT(ADDRESS(ROW(),Controls!#REF!+60))</f>
        <v>#REF!</v>
      </c>
      <c r="GS3048" s="9" t="e">
        <f ca="1">INDIRECT(ADDRESS(ROW(),Controls!#REF!+75))</f>
        <v>#REF!</v>
      </c>
      <c r="GT3048" s="9" t="e">
        <f ca="1">INDIRECT(ADDRESS(ROW(),Controls!#REF!+90))</f>
        <v>#REF!</v>
      </c>
      <c r="GU3048" s="9" t="e">
        <f ca="1">INDIRECT(ADDRESS(ROW(),Controls!#REF!+105))</f>
        <v>#REF!</v>
      </c>
      <c r="GV3048" s="9" t="e">
        <f ca="1">INDIRECT(ADDRESS(ROW(),Controls!#REF!+120))</f>
        <v>#REF!</v>
      </c>
      <c r="GW3048" s="9" t="e">
        <f ca="1">INDIRECT(ADDRESS(ROW(),Controls!#REF!+15))</f>
        <v>#REF!</v>
      </c>
      <c r="GX3048" s="9" t="e">
        <f ca="1">INDIRECT(ADDRESS(ROW(),Controls!#REF!+135))</f>
        <v>#REF!</v>
      </c>
      <c r="HJ3048" s="9" t="e">
        <f t="shared" ca="1" si="282"/>
        <v>#REF!</v>
      </c>
      <c r="HK3048" s="9" t="e">
        <f t="shared" ca="1" si="283"/>
        <v>#REF!</v>
      </c>
      <c r="HL3048" s="9" t="e">
        <f t="shared" ca="1" si="284"/>
        <v>#REF!</v>
      </c>
      <c r="HM3048" s="9" t="e">
        <f t="shared" ca="1" si="285"/>
        <v>#REF!</v>
      </c>
      <c r="HN3048" s="9" t="e">
        <f ca="1">SQRT($GS3048*(1-$GS3048/Controls!$D$15))</f>
        <v>#REF!</v>
      </c>
      <c r="HO3048" s="9" t="e">
        <f t="shared" ca="1" si="286"/>
        <v>#REF!</v>
      </c>
      <c r="HP3048" s="9" t="e">
        <f t="shared" ca="1" si="287"/>
        <v>#REF!</v>
      </c>
      <c r="HQ3048" s="9" t="e">
        <f ca="1">IF($GV3048=0,NA(),($GX3048*Controls!#REF!))</f>
        <v>#REF!</v>
      </c>
    </row>
    <row r="3049" spans="198:225" x14ac:dyDescent="0.25">
      <c r="GP3049" s="9" t="e">
        <f ca="1">INDIRECT(ADDRESS(ROW(),Controls!#REF!+30))</f>
        <v>#REF!</v>
      </c>
      <c r="GQ3049" s="9" t="e">
        <f ca="1">INDIRECT(ADDRESS(ROW(),Controls!#REF!+45))</f>
        <v>#REF!</v>
      </c>
      <c r="GR3049" s="9" t="e">
        <f ca="1">INDIRECT(ADDRESS(ROW(),Controls!#REF!+60))</f>
        <v>#REF!</v>
      </c>
      <c r="GS3049" s="9" t="e">
        <f ca="1">INDIRECT(ADDRESS(ROW(),Controls!#REF!+75))</f>
        <v>#REF!</v>
      </c>
      <c r="GT3049" s="9" t="e">
        <f ca="1">INDIRECT(ADDRESS(ROW(),Controls!#REF!+90))</f>
        <v>#REF!</v>
      </c>
      <c r="GU3049" s="9" t="e">
        <f ca="1">INDIRECT(ADDRESS(ROW(),Controls!#REF!+105))</f>
        <v>#REF!</v>
      </c>
      <c r="GV3049" s="9" t="e">
        <f ca="1">INDIRECT(ADDRESS(ROW(),Controls!#REF!+120))</f>
        <v>#REF!</v>
      </c>
      <c r="GW3049" s="9" t="e">
        <f ca="1">INDIRECT(ADDRESS(ROW(),Controls!#REF!+15))</f>
        <v>#REF!</v>
      </c>
      <c r="GX3049" s="9" t="e">
        <f ca="1">INDIRECT(ADDRESS(ROW(),Controls!#REF!+135))</f>
        <v>#REF!</v>
      </c>
      <c r="HJ3049" s="9" t="e">
        <f t="shared" ca="1" si="282"/>
        <v>#REF!</v>
      </c>
      <c r="HK3049" s="9" t="e">
        <f t="shared" ca="1" si="283"/>
        <v>#REF!</v>
      </c>
      <c r="HL3049" s="9" t="e">
        <f t="shared" ca="1" si="284"/>
        <v>#REF!</v>
      </c>
      <c r="HM3049" s="9" t="e">
        <f t="shared" ca="1" si="285"/>
        <v>#REF!</v>
      </c>
      <c r="HN3049" s="9" t="e">
        <f ca="1">SQRT($GS3049*(1-$GS3049/Controls!$D$15))</f>
        <v>#REF!</v>
      </c>
      <c r="HO3049" s="9" t="e">
        <f t="shared" ca="1" si="286"/>
        <v>#REF!</v>
      </c>
      <c r="HP3049" s="9" t="e">
        <f t="shared" ca="1" si="287"/>
        <v>#REF!</v>
      </c>
      <c r="HQ3049" s="9" t="e">
        <f ca="1">IF($GV3049=0,NA(),($GX3049*Controls!#REF!))</f>
        <v>#REF!</v>
      </c>
    </row>
    <row r="3050" spans="198:225" x14ac:dyDescent="0.25">
      <c r="GP3050" s="9" t="e">
        <f ca="1">INDIRECT(ADDRESS(ROW(),Controls!#REF!+30))</f>
        <v>#REF!</v>
      </c>
      <c r="GQ3050" s="9" t="e">
        <f ca="1">INDIRECT(ADDRESS(ROW(),Controls!#REF!+45))</f>
        <v>#REF!</v>
      </c>
      <c r="GR3050" s="9" t="e">
        <f ca="1">INDIRECT(ADDRESS(ROW(),Controls!#REF!+60))</f>
        <v>#REF!</v>
      </c>
      <c r="GS3050" s="9" t="e">
        <f ca="1">INDIRECT(ADDRESS(ROW(),Controls!#REF!+75))</f>
        <v>#REF!</v>
      </c>
      <c r="GT3050" s="9" t="e">
        <f ca="1">INDIRECT(ADDRESS(ROW(),Controls!#REF!+90))</f>
        <v>#REF!</v>
      </c>
      <c r="GU3050" s="9" t="e">
        <f ca="1">INDIRECT(ADDRESS(ROW(),Controls!#REF!+105))</f>
        <v>#REF!</v>
      </c>
      <c r="GV3050" s="9" t="e">
        <f ca="1">INDIRECT(ADDRESS(ROW(),Controls!#REF!+120))</f>
        <v>#REF!</v>
      </c>
      <c r="GW3050" s="9" t="e">
        <f ca="1">INDIRECT(ADDRESS(ROW(),Controls!#REF!+15))</f>
        <v>#REF!</v>
      </c>
      <c r="GX3050" s="9" t="e">
        <f ca="1">INDIRECT(ADDRESS(ROW(),Controls!#REF!+135))</f>
        <v>#REF!</v>
      </c>
      <c r="HJ3050" s="9" t="e">
        <f t="shared" ca="1" si="282"/>
        <v>#REF!</v>
      </c>
      <c r="HK3050" s="9" t="e">
        <f t="shared" ca="1" si="283"/>
        <v>#REF!</v>
      </c>
      <c r="HL3050" s="9" t="e">
        <f t="shared" ca="1" si="284"/>
        <v>#REF!</v>
      </c>
      <c r="HM3050" s="9" t="e">
        <f t="shared" ca="1" si="285"/>
        <v>#REF!</v>
      </c>
      <c r="HN3050" s="9" t="e">
        <f ca="1">SQRT($GS3050*(1-$GS3050/Controls!$D$15))</f>
        <v>#REF!</v>
      </c>
      <c r="HO3050" s="9" t="e">
        <f t="shared" ca="1" si="286"/>
        <v>#REF!</v>
      </c>
      <c r="HP3050" s="9" t="e">
        <f t="shared" ca="1" si="287"/>
        <v>#REF!</v>
      </c>
      <c r="HQ3050" s="9" t="e">
        <f ca="1">IF($GV3050=0,NA(),($GX3050*Controls!#REF!))</f>
        <v>#REF!</v>
      </c>
    </row>
    <row r="3051" spans="198:225" x14ac:dyDescent="0.25">
      <c r="GP3051" s="9" t="e">
        <f ca="1">INDIRECT(ADDRESS(ROW(),Controls!#REF!+30))</f>
        <v>#REF!</v>
      </c>
      <c r="GQ3051" s="9" t="e">
        <f ca="1">INDIRECT(ADDRESS(ROW(),Controls!#REF!+45))</f>
        <v>#REF!</v>
      </c>
      <c r="GR3051" s="9" t="e">
        <f ca="1">INDIRECT(ADDRESS(ROW(),Controls!#REF!+60))</f>
        <v>#REF!</v>
      </c>
      <c r="GS3051" s="9" t="e">
        <f ca="1">INDIRECT(ADDRESS(ROW(),Controls!#REF!+75))</f>
        <v>#REF!</v>
      </c>
      <c r="GT3051" s="9" t="e">
        <f ca="1">INDIRECT(ADDRESS(ROW(),Controls!#REF!+90))</f>
        <v>#REF!</v>
      </c>
      <c r="GU3051" s="9" t="e">
        <f ca="1">INDIRECT(ADDRESS(ROW(),Controls!#REF!+105))</f>
        <v>#REF!</v>
      </c>
      <c r="GV3051" s="9" t="e">
        <f ca="1">INDIRECT(ADDRESS(ROW(),Controls!#REF!+120))</f>
        <v>#REF!</v>
      </c>
      <c r="GW3051" s="9" t="e">
        <f ca="1">INDIRECT(ADDRESS(ROW(),Controls!#REF!+15))</f>
        <v>#REF!</v>
      </c>
      <c r="GX3051" s="9" t="e">
        <f ca="1">INDIRECT(ADDRESS(ROW(),Controls!#REF!+135))</f>
        <v>#REF!</v>
      </c>
      <c r="HJ3051" s="9" t="e">
        <f t="shared" ca="1" si="282"/>
        <v>#REF!</v>
      </c>
      <c r="HK3051" s="9" t="e">
        <f t="shared" ca="1" si="283"/>
        <v>#REF!</v>
      </c>
      <c r="HL3051" s="9" t="e">
        <f t="shared" ca="1" si="284"/>
        <v>#REF!</v>
      </c>
      <c r="HM3051" s="9" t="e">
        <f t="shared" ca="1" si="285"/>
        <v>#REF!</v>
      </c>
      <c r="HN3051" s="9" t="e">
        <f ca="1">SQRT($GS3051*(1-$GS3051/Controls!$D$15))</f>
        <v>#REF!</v>
      </c>
      <c r="HO3051" s="9" t="e">
        <f t="shared" ca="1" si="286"/>
        <v>#REF!</v>
      </c>
      <c r="HP3051" s="9" t="e">
        <f t="shared" ca="1" si="287"/>
        <v>#REF!</v>
      </c>
      <c r="HQ3051" s="9" t="e">
        <f ca="1">IF($GV3051=0,NA(),($GX3051*Controls!#REF!))</f>
        <v>#REF!</v>
      </c>
    </row>
    <row r="3052" spans="198:225" x14ac:dyDescent="0.25">
      <c r="GP3052" s="9" t="e">
        <f ca="1">INDIRECT(ADDRESS(ROW(),Controls!#REF!+30))</f>
        <v>#REF!</v>
      </c>
      <c r="GQ3052" s="9" t="e">
        <f ca="1">INDIRECT(ADDRESS(ROW(),Controls!#REF!+45))</f>
        <v>#REF!</v>
      </c>
      <c r="GR3052" s="9" t="e">
        <f ca="1">INDIRECT(ADDRESS(ROW(),Controls!#REF!+60))</f>
        <v>#REF!</v>
      </c>
      <c r="GS3052" s="9" t="e">
        <f ca="1">INDIRECT(ADDRESS(ROW(),Controls!#REF!+75))</f>
        <v>#REF!</v>
      </c>
      <c r="GT3052" s="9" t="e">
        <f ca="1">INDIRECT(ADDRESS(ROW(),Controls!#REF!+90))</f>
        <v>#REF!</v>
      </c>
      <c r="GU3052" s="9" t="e">
        <f ca="1">INDIRECT(ADDRESS(ROW(),Controls!#REF!+105))</f>
        <v>#REF!</v>
      </c>
      <c r="GV3052" s="9" t="e">
        <f ca="1">INDIRECT(ADDRESS(ROW(),Controls!#REF!+120))</f>
        <v>#REF!</v>
      </c>
      <c r="GW3052" s="9" t="e">
        <f ca="1">INDIRECT(ADDRESS(ROW(),Controls!#REF!+15))</f>
        <v>#REF!</v>
      </c>
      <c r="GX3052" s="9" t="e">
        <f ca="1">INDIRECT(ADDRESS(ROW(),Controls!#REF!+135))</f>
        <v>#REF!</v>
      </c>
      <c r="HJ3052" s="9" t="e">
        <f t="shared" ca="1" si="282"/>
        <v>#REF!</v>
      </c>
      <c r="HK3052" s="9" t="e">
        <f t="shared" ca="1" si="283"/>
        <v>#REF!</v>
      </c>
      <c r="HL3052" s="9" t="e">
        <f t="shared" ca="1" si="284"/>
        <v>#REF!</v>
      </c>
      <c r="HM3052" s="9" t="e">
        <f t="shared" ca="1" si="285"/>
        <v>#REF!</v>
      </c>
      <c r="HN3052" s="9" t="e">
        <f ca="1">SQRT($GS3052*(1-$GS3052/Controls!$D$15))</f>
        <v>#REF!</v>
      </c>
      <c r="HO3052" s="9" t="e">
        <f t="shared" ca="1" si="286"/>
        <v>#REF!</v>
      </c>
      <c r="HP3052" s="9" t="e">
        <f t="shared" ca="1" si="287"/>
        <v>#REF!</v>
      </c>
      <c r="HQ3052" s="9" t="e">
        <f ca="1">IF($GV3052=0,NA(),($GX3052*Controls!#REF!))</f>
        <v>#REF!</v>
      </c>
    </row>
    <row r="3053" spans="198:225" x14ac:dyDescent="0.25">
      <c r="GP3053" s="9" t="e">
        <f ca="1">INDIRECT(ADDRESS(ROW(),Controls!#REF!+30))</f>
        <v>#REF!</v>
      </c>
      <c r="GQ3053" s="9" t="e">
        <f ca="1">INDIRECT(ADDRESS(ROW(),Controls!#REF!+45))</f>
        <v>#REF!</v>
      </c>
      <c r="GR3053" s="9" t="e">
        <f ca="1">INDIRECT(ADDRESS(ROW(),Controls!#REF!+60))</f>
        <v>#REF!</v>
      </c>
      <c r="GS3053" s="9" t="e">
        <f ca="1">INDIRECT(ADDRESS(ROW(),Controls!#REF!+75))</f>
        <v>#REF!</v>
      </c>
      <c r="GT3053" s="9" t="e">
        <f ca="1">INDIRECT(ADDRESS(ROW(),Controls!#REF!+90))</f>
        <v>#REF!</v>
      </c>
      <c r="GU3053" s="9" t="e">
        <f ca="1">INDIRECT(ADDRESS(ROW(),Controls!#REF!+105))</f>
        <v>#REF!</v>
      </c>
      <c r="GV3053" s="9" t="e">
        <f ca="1">INDIRECT(ADDRESS(ROW(),Controls!#REF!+120))</f>
        <v>#REF!</v>
      </c>
      <c r="GW3053" s="9" t="e">
        <f ca="1">INDIRECT(ADDRESS(ROW(),Controls!#REF!+15))</f>
        <v>#REF!</v>
      </c>
      <c r="GX3053" s="9" t="e">
        <f ca="1">INDIRECT(ADDRESS(ROW(),Controls!#REF!+135))</f>
        <v>#REF!</v>
      </c>
      <c r="HJ3053" s="9" t="e">
        <f t="shared" ca="1" si="282"/>
        <v>#REF!</v>
      </c>
      <c r="HK3053" s="9" t="e">
        <f t="shared" ca="1" si="283"/>
        <v>#REF!</v>
      </c>
      <c r="HL3053" s="9" t="e">
        <f t="shared" ca="1" si="284"/>
        <v>#REF!</v>
      </c>
      <c r="HM3053" s="9" t="e">
        <f t="shared" ca="1" si="285"/>
        <v>#REF!</v>
      </c>
      <c r="HN3053" s="9" t="e">
        <f ca="1">SQRT($GS3053*(1-$GS3053/Controls!$D$15))</f>
        <v>#REF!</v>
      </c>
      <c r="HO3053" s="9" t="e">
        <f t="shared" ca="1" si="286"/>
        <v>#REF!</v>
      </c>
      <c r="HP3053" s="9" t="e">
        <f t="shared" ca="1" si="287"/>
        <v>#REF!</v>
      </c>
      <c r="HQ3053" s="9" t="e">
        <f ca="1">IF($GV3053=0,NA(),($GX3053*Controls!#REF!))</f>
        <v>#REF!</v>
      </c>
    </row>
    <row r="3054" spans="198:225" x14ac:dyDescent="0.25">
      <c r="GP3054" s="9" t="e">
        <f ca="1">INDIRECT(ADDRESS(ROW(),Controls!#REF!+30))</f>
        <v>#REF!</v>
      </c>
      <c r="GQ3054" s="9" t="e">
        <f ca="1">INDIRECT(ADDRESS(ROW(),Controls!#REF!+45))</f>
        <v>#REF!</v>
      </c>
      <c r="GR3054" s="9" t="e">
        <f ca="1">INDIRECT(ADDRESS(ROW(),Controls!#REF!+60))</f>
        <v>#REF!</v>
      </c>
      <c r="GS3054" s="9" t="e">
        <f ca="1">INDIRECT(ADDRESS(ROW(),Controls!#REF!+75))</f>
        <v>#REF!</v>
      </c>
      <c r="GT3054" s="9" t="e">
        <f ca="1">INDIRECT(ADDRESS(ROW(),Controls!#REF!+90))</f>
        <v>#REF!</v>
      </c>
      <c r="GU3054" s="9" t="e">
        <f ca="1">INDIRECT(ADDRESS(ROW(),Controls!#REF!+105))</f>
        <v>#REF!</v>
      </c>
      <c r="GV3054" s="9" t="e">
        <f ca="1">INDIRECT(ADDRESS(ROW(),Controls!#REF!+120))</f>
        <v>#REF!</v>
      </c>
      <c r="GW3054" s="9" t="e">
        <f ca="1">INDIRECT(ADDRESS(ROW(),Controls!#REF!+15))</f>
        <v>#REF!</v>
      </c>
      <c r="GX3054" s="9" t="e">
        <f ca="1">INDIRECT(ADDRESS(ROW(),Controls!#REF!+135))</f>
        <v>#REF!</v>
      </c>
      <c r="HJ3054" s="9" t="e">
        <f t="shared" ca="1" si="282"/>
        <v>#REF!</v>
      </c>
      <c r="HK3054" s="9" t="e">
        <f t="shared" ca="1" si="283"/>
        <v>#REF!</v>
      </c>
      <c r="HL3054" s="9" t="e">
        <f t="shared" ca="1" si="284"/>
        <v>#REF!</v>
      </c>
      <c r="HM3054" s="9" t="e">
        <f t="shared" ca="1" si="285"/>
        <v>#REF!</v>
      </c>
      <c r="HN3054" s="9" t="e">
        <f ca="1">SQRT($GS3054*(1-$GS3054/Controls!$D$15))</f>
        <v>#REF!</v>
      </c>
      <c r="HO3054" s="9" t="e">
        <f t="shared" ca="1" si="286"/>
        <v>#REF!</v>
      </c>
      <c r="HP3054" s="9" t="e">
        <f t="shared" ca="1" si="287"/>
        <v>#REF!</v>
      </c>
      <c r="HQ3054" s="9" t="e">
        <f ca="1">IF($GV3054=0,NA(),($GX3054*Controls!#REF!))</f>
        <v>#REF!</v>
      </c>
    </row>
    <row r="3055" spans="198:225" x14ac:dyDescent="0.25">
      <c r="GP3055" s="9" t="e">
        <f ca="1">INDIRECT(ADDRESS(ROW(),Controls!#REF!+30))</f>
        <v>#REF!</v>
      </c>
      <c r="GQ3055" s="9" t="e">
        <f ca="1">INDIRECT(ADDRESS(ROW(),Controls!#REF!+45))</f>
        <v>#REF!</v>
      </c>
      <c r="GR3055" s="9" t="e">
        <f ca="1">INDIRECT(ADDRESS(ROW(),Controls!#REF!+60))</f>
        <v>#REF!</v>
      </c>
      <c r="GS3055" s="9" t="e">
        <f ca="1">INDIRECT(ADDRESS(ROW(),Controls!#REF!+75))</f>
        <v>#REF!</v>
      </c>
      <c r="GT3055" s="9" t="e">
        <f ca="1">INDIRECT(ADDRESS(ROW(),Controls!#REF!+90))</f>
        <v>#REF!</v>
      </c>
      <c r="GU3055" s="9" t="e">
        <f ca="1">INDIRECT(ADDRESS(ROW(),Controls!#REF!+105))</f>
        <v>#REF!</v>
      </c>
      <c r="GV3055" s="9" t="e">
        <f ca="1">INDIRECT(ADDRESS(ROW(),Controls!#REF!+120))</f>
        <v>#REF!</v>
      </c>
      <c r="GW3055" s="9" t="e">
        <f ca="1">INDIRECT(ADDRESS(ROW(),Controls!#REF!+15))</f>
        <v>#REF!</v>
      </c>
      <c r="GX3055" s="9" t="e">
        <f ca="1">INDIRECT(ADDRESS(ROW(),Controls!#REF!+135))</f>
        <v>#REF!</v>
      </c>
      <c r="HJ3055" s="9" t="e">
        <f t="shared" ca="1" si="282"/>
        <v>#REF!</v>
      </c>
      <c r="HK3055" s="9" t="e">
        <f t="shared" ca="1" si="283"/>
        <v>#REF!</v>
      </c>
      <c r="HL3055" s="9" t="e">
        <f t="shared" ca="1" si="284"/>
        <v>#REF!</v>
      </c>
      <c r="HM3055" s="9" t="e">
        <f t="shared" ca="1" si="285"/>
        <v>#REF!</v>
      </c>
      <c r="HN3055" s="9" t="e">
        <f ca="1">SQRT($GS3055*(1-$GS3055/Controls!$D$15))</f>
        <v>#REF!</v>
      </c>
      <c r="HO3055" s="9" t="e">
        <f t="shared" ca="1" si="286"/>
        <v>#REF!</v>
      </c>
      <c r="HP3055" s="9" t="e">
        <f t="shared" ca="1" si="287"/>
        <v>#REF!</v>
      </c>
      <c r="HQ3055" s="9" t="e">
        <f ca="1">IF($GV3055=0,NA(),($GX3055*Controls!#REF!))</f>
        <v>#REF!</v>
      </c>
    </row>
    <row r="3056" spans="198:225" x14ac:dyDescent="0.25">
      <c r="GP3056" s="9" t="e">
        <f ca="1">INDIRECT(ADDRESS(ROW(),Controls!#REF!+30))</f>
        <v>#REF!</v>
      </c>
      <c r="GQ3056" s="9" t="e">
        <f ca="1">INDIRECT(ADDRESS(ROW(),Controls!#REF!+45))</f>
        <v>#REF!</v>
      </c>
      <c r="GR3056" s="9" t="e">
        <f ca="1">INDIRECT(ADDRESS(ROW(),Controls!#REF!+60))</f>
        <v>#REF!</v>
      </c>
      <c r="GS3056" s="9" t="e">
        <f ca="1">INDIRECT(ADDRESS(ROW(),Controls!#REF!+75))</f>
        <v>#REF!</v>
      </c>
      <c r="GT3056" s="9" t="e">
        <f ca="1">INDIRECT(ADDRESS(ROW(),Controls!#REF!+90))</f>
        <v>#REF!</v>
      </c>
      <c r="GU3056" s="9" t="e">
        <f ca="1">INDIRECT(ADDRESS(ROW(),Controls!#REF!+105))</f>
        <v>#REF!</v>
      </c>
      <c r="GV3056" s="9" t="e">
        <f ca="1">INDIRECT(ADDRESS(ROW(),Controls!#REF!+120))</f>
        <v>#REF!</v>
      </c>
      <c r="GW3056" s="9" t="e">
        <f ca="1">INDIRECT(ADDRESS(ROW(),Controls!#REF!+15))</f>
        <v>#REF!</v>
      </c>
      <c r="GX3056" s="9" t="e">
        <f ca="1">INDIRECT(ADDRESS(ROW(),Controls!#REF!+135))</f>
        <v>#REF!</v>
      </c>
      <c r="HJ3056" s="9" t="e">
        <f t="shared" ca="1" si="282"/>
        <v>#REF!</v>
      </c>
      <c r="HK3056" s="9" t="e">
        <f t="shared" ca="1" si="283"/>
        <v>#REF!</v>
      </c>
      <c r="HL3056" s="9" t="e">
        <f t="shared" ca="1" si="284"/>
        <v>#REF!</v>
      </c>
      <c r="HM3056" s="9" t="e">
        <f t="shared" ca="1" si="285"/>
        <v>#REF!</v>
      </c>
      <c r="HN3056" s="9" t="e">
        <f ca="1">SQRT($GS3056*(1-$GS3056/Controls!$D$15))</f>
        <v>#REF!</v>
      </c>
      <c r="HO3056" s="9" t="e">
        <f t="shared" ca="1" si="286"/>
        <v>#REF!</v>
      </c>
      <c r="HP3056" s="9" t="e">
        <f t="shared" ca="1" si="287"/>
        <v>#REF!</v>
      </c>
      <c r="HQ3056" s="9" t="e">
        <f ca="1">IF($GV3056=0,NA(),($GX3056*Controls!#REF!))</f>
        <v>#REF!</v>
      </c>
    </row>
    <row r="3057" spans="198:225" x14ac:dyDescent="0.25">
      <c r="GP3057" s="9" t="e">
        <f ca="1">INDIRECT(ADDRESS(ROW(),Controls!#REF!+30))</f>
        <v>#REF!</v>
      </c>
      <c r="GQ3057" s="9" t="e">
        <f ca="1">INDIRECT(ADDRESS(ROW(),Controls!#REF!+45))</f>
        <v>#REF!</v>
      </c>
      <c r="GR3057" s="9" t="e">
        <f ca="1">INDIRECT(ADDRESS(ROW(),Controls!#REF!+60))</f>
        <v>#REF!</v>
      </c>
      <c r="GS3057" s="9" t="e">
        <f ca="1">INDIRECT(ADDRESS(ROW(),Controls!#REF!+75))</f>
        <v>#REF!</v>
      </c>
      <c r="GT3057" s="9" t="e">
        <f ca="1">INDIRECT(ADDRESS(ROW(),Controls!#REF!+90))</f>
        <v>#REF!</v>
      </c>
      <c r="GU3057" s="9" t="e">
        <f ca="1">INDIRECT(ADDRESS(ROW(),Controls!#REF!+105))</f>
        <v>#REF!</v>
      </c>
      <c r="GV3057" s="9" t="e">
        <f ca="1">INDIRECT(ADDRESS(ROW(),Controls!#REF!+120))</f>
        <v>#REF!</v>
      </c>
      <c r="GW3057" s="9" t="e">
        <f ca="1">INDIRECT(ADDRESS(ROW(),Controls!#REF!+15))</f>
        <v>#REF!</v>
      </c>
      <c r="GX3057" s="9" t="e">
        <f ca="1">INDIRECT(ADDRESS(ROW(),Controls!#REF!+135))</f>
        <v>#REF!</v>
      </c>
      <c r="HJ3057" s="9" t="e">
        <f t="shared" ca="1" si="282"/>
        <v>#REF!</v>
      </c>
      <c r="HK3057" s="9" t="e">
        <f t="shared" ca="1" si="283"/>
        <v>#REF!</v>
      </c>
      <c r="HL3057" s="9" t="e">
        <f t="shared" ca="1" si="284"/>
        <v>#REF!</v>
      </c>
      <c r="HM3057" s="9" t="e">
        <f t="shared" ca="1" si="285"/>
        <v>#REF!</v>
      </c>
      <c r="HN3057" s="9" t="e">
        <f ca="1">SQRT($GS3057*(1-$GS3057/Controls!$D$15))</f>
        <v>#REF!</v>
      </c>
      <c r="HO3057" s="9" t="e">
        <f t="shared" ca="1" si="286"/>
        <v>#REF!</v>
      </c>
      <c r="HP3057" s="9" t="e">
        <f t="shared" ca="1" si="287"/>
        <v>#REF!</v>
      </c>
      <c r="HQ3057" s="9" t="e">
        <f ca="1">IF($GV3057=0,NA(),($GX3057*Controls!#REF!))</f>
        <v>#REF!</v>
      </c>
    </row>
    <row r="3058" spans="198:225" x14ac:dyDescent="0.25">
      <c r="GP3058" s="9" t="e">
        <f ca="1">INDIRECT(ADDRESS(ROW(),Controls!#REF!+30))</f>
        <v>#REF!</v>
      </c>
      <c r="GQ3058" s="9" t="e">
        <f ca="1">INDIRECT(ADDRESS(ROW(),Controls!#REF!+45))</f>
        <v>#REF!</v>
      </c>
      <c r="GR3058" s="9" t="e">
        <f ca="1">INDIRECT(ADDRESS(ROW(),Controls!#REF!+60))</f>
        <v>#REF!</v>
      </c>
      <c r="GS3058" s="9" t="e">
        <f ca="1">INDIRECT(ADDRESS(ROW(),Controls!#REF!+75))</f>
        <v>#REF!</v>
      </c>
      <c r="GT3058" s="9" t="e">
        <f ca="1">INDIRECT(ADDRESS(ROW(),Controls!#REF!+90))</f>
        <v>#REF!</v>
      </c>
      <c r="GU3058" s="9" t="e">
        <f ca="1">INDIRECT(ADDRESS(ROW(),Controls!#REF!+105))</f>
        <v>#REF!</v>
      </c>
      <c r="GV3058" s="9" t="e">
        <f ca="1">INDIRECT(ADDRESS(ROW(),Controls!#REF!+120))</f>
        <v>#REF!</v>
      </c>
      <c r="GW3058" s="9" t="e">
        <f ca="1">INDIRECT(ADDRESS(ROW(),Controls!#REF!+15))</f>
        <v>#REF!</v>
      </c>
      <c r="GX3058" s="9" t="e">
        <f ca="1">INDIRECT(ADDRESS(ROW(),Controls!#REF!+135))</f>
        <v>#REF!</v>
      </c>
      <c r="HJ3058" s="9" t="e">
        <f t="shared" ca="1" si="282"/>
        <v>#REF!</v>
      </c>
      <c r="HK3058" s="9" t="e">
        <f t="shared" ca="1" si="283"/>
        <v>#REF!</v>
      </c>
      <c r="HL3058" s="9" t="e">
        <f t="shared" ca="1" si="284"/>
        <v>#REF!</v>
      </c>
      <c r="HM3058" s="9" t="e">
        <f t="shared" ca="1" si="285"/>
        <v>#REF!</v>
      </c>
      <c r="HN3058" s="9" t="e">
        <f ca="1">SQRT($GS3058*(1-$GS3058/Controls!$D$15))</f>
        <v>#REF!</v>
      </c>
      <c r="HO3058" s="9" t="e">
        <f t="shared" ca="1" si="286"/>
        <v>#REF!</v>
      </c>
      <c r="HP3058" s="9" t="e">
        <f t="shared" ca="1" si="287"/>
        <v>#REF!</v>
      </c>
      <c r="HQ3058" s="9" t="e">
        <f ca="1">IF($GV3058=0,NA(),($GX3058*Controls!#REF!))</f>
        <v>#REF!</v>
      </c>
    </row>
    <row r="3059" spans="198:225" x14ac:dyDescent="0.25">
      <c r="GP3059" s="9" t="e">
        <f ca="1">INDIRECT(ADDRESS(ROW(),Controls!#REF!+30))</f>
        <v>#REF!</v>
      </c>
      <c r="GQ3059" s="9" t="e">
        <f ca="1">INDIRECT(ADDRESS(ROW(),Controls!#REF!+45))</f>
        <v>#REF!</v>
      </c>
      <c r="GR3059" s="9" t="e">
        <f ca="1">INDIRECT(ADDRESS(ROW(),Controls!#REF!+60))</f>
        <v>#REF!</v>
      </c>
      <c r="GS3059" s="9" t="e">
        <f ca="1">INDIRECT(ADDRESS(ROW(),Controls!#REF!+75))</f>
        <v>#REF!</v>
      </c>
      <c r="GT3059" s="9" t="e">
        <f ca="1">INDIRECT(ADDRESS(ROW(),Controls!#REF!+90))</f>
        <v>#REF!</v>
      </c>
      <c r="GU3059" s="9" t="e">
        <f ca="1">INDIRECT(ADDRESS(ROW(),Controls!#REF!+105))</f>
        <v>#REF!</v>
      </c>
      <c r="GV3059" s="9" t="e">
        <f ca="1">INDIRECT(ADDRESS(ROW(),Controls!#REF!+120))</f>
        <v>#REF!</v>
      </c>
      <c r="GW3059" s="9" t="e">
        <f ca="1">INDIRECT(ADDRESS(ROW(),Controls!#REF!+15))</f>
        <v>#REF!</v>
      </c>
      <c r="GX3059" s="9" t="e">
        <f ca="1">INDIRECT(ADDRESS(ROW(),Controls!#REF!+135))</f>
        <v>#REF!</v>
      </c>
      <c r="HJ3059" s="9" t="e">
        <f t="shared" ca="1" si="282"/>
        <v>#REF!</v>
      </c>
      <c r="HK3059" s="9" t="e">
        <f t="shared" ca="1" si="283"/>
        <v>#REF!</v>
      </c>
      <c r="HL3059" s="9" t="e">
        <f t="shared" ca="1" si="284"/>
        <v>#REF!</v>
      </c>
      <c r="HM3059" s="9" t="e">
        <f t="shared" ca="1" si="285"/>
        <v>#REF!</v>
      </c>
      <c r="HN3059" s="9" t="e">
        <f ca="1">SQRT($GS3059*(1-$GS3059/Controls!$D$15))</f>
        <v>#REF!</v>
      </c>
      <c r="HO3059" s="9" t="e">
        <f t="shared" ca="1" si="286"/>
        <v>#REF!</v>
      </c>
      <c r="HP3059" s="9" t="e">
        <f t="shared" ca="1" si="287"/>
        <v>#REF!</v>
      </c>
      <c r="HQ3059" s="9" t="e">
        <f ca="1">IF($GV3059=0,NA(),($GX3059*Controls!#REF!))</f>
        <v>#REF!</v>
      </c>
    </row>
    <row r="3060" spans="198:225" x14ac:dyDescent="0.25">
      <c r="GP3060" s="9" t="e">
        <f ca="1">INDIRECT(ADDRESS(ROW(),Controls!#REF!+30))</f>
        <v>#REF!</v>
      </c>
      <c r="GQ3060" s="9" t="e">
        <f ca="1">INDIRECT(ADDRESS(ROW(),Controls!#REF!+45))</f>
        <v>#REF!</v>
      </c>
      <c r="GR3060" s="9" t="e">
        <f ca="1">INDIRECT(ADDRESS(ROW(),Controls!#REF!+60))</f>
        <v>#REF!</v>
      </c>
      <c r="GS3060" s="9" t="e">
        <f ca="1">INDIRECT(ADDRESS(ROW(),Controls!#REF!+75))</f>
        <v>#REF!</v>
      </c>
      <c r="GT3060" s="9" t="e">
        <f ca="1">INDIRECT(ADDRESS(ROW(),Controls!#REF!+90))</f>
        <v>#REF!</v>
      </c>
      <c r="GU3060" s="9" t="e">
        <f ca="1">INDIRECT(ADDRESS(ROW(),Controls!#REF!+105))</f>
        <v>#REF!</v>
      </c>
      <c r="GV3060" s="9" t="e">
        <f ca="1">INDIRECT(ADDRESS(ROW(),Controls!#REF!+120))</f>
        <v>#REF!</v>
      </c>
      <c r="GW3060" s="9" t="e">
        <f ca="1">INDIRECT(ADDRESS(ROW(),Controls!#REF!+15))</f>
        <v>#REF!</v>
      </c>
      <c r="GX3060" s="9" t="e">
        <f ca="1">INDIRECT(ADDRESS(ROW(),Controls!#REF!+135))</f>
        <v>#REF!</v>
      </c>
      <c r="HJ3060" s="9" t="e">
        <f t="shared" ca="1" si="282"/>
        <v>#REF!</v>
      </c>
      <c r="HK3060" s="9" t="e">
        <f t="shared" ca="1" si="283"/>
        <v>#REF!</v>
      </c>
      <c r="HL3060" s="9" t="e">
        <f t="shared" ca="1" si="284"/>
        <v>#REF!</v>
      </c>
      <c r="HM3060" s="9" t="e">
        <f t="shared" ca="1" si="285"/>
        <v>#REF!</v>
      </c>
      <c r="HN3060" s="9" t="e">
        <f ca="1">SQRT($GS3060*(1-$GS3060/Controls!$D$15))</f>
        <v>#REF!</v>
      </c>
      <c r="HO3060" s="9" t="e">
        <f t="shared" ca="1" si="286"/>
        <v>#REF!</v>
      </c>
      <c r="HP3060" s="9" t="e">
        <f t="shared" ca="1" si="287"/>
        <v>#REF!</v>
      </c>
      <c r="HQ3060" s="9" t="e">
        <f ca="1">IF($GV3060=0,NA(),($GX3060*Controls!#REF!))</f>
        <v>#REF!</v>
      </c>
    </row>
    <row r="3061" spans="198:225" x14ac:dyDescent="0.25">
      <c r="GP3061" s="9" t="e">
        <f ca="1">INDIRECT(ADDRESS(ROW(),Controls!#REF!+30))</f>
        <v>#REF!</v>
      </c>
      <c r="GQ3061" s="9" t="e">
        <f ca="1">INDIRECT(ADDRESS(ROW(),Controls!#REF!+45))</f>
        <v>#REF!</v>
      </c>
      <c r="GR3061" s="9" t="e">
        <f ca="1">INDIRECT(ADDRESS(ROW(),Controls!#REF!+60))</f>
        <v>#REF!</v>
      </c>
      <c r="GS3061" s="9" t="e">
        <f ca="1">INDIRECT(ADDRESS(ROW(),Controls!#REF!+75))</f>
        <v>#REF!</v>
      </c>
      <c r="GT3061" s="9" t="e">
        <f ca="1">INDIRECT(ADDRESS(ROW(),Controls!#REF!+90))</f>
        <v>#REF!</v>
      </c>
      <c r="GU3061" s="9" t="e">
        <f ca="1">INDIRECT(ADDRESS(ROW(),Controls!#REF!+105))</f>
        <v>#REF!</v>
      </c>
      <c r="GV3061" s="9" t="e">
        <f ca="1">INDIRECT(ADDRESS(ROW(),Controls!#REF!+120))</f>
        <v>#REF!</v>
      </c>
      <c r="GW3061" s="9" t="e">
        <f ca="1">INDIRECT(ADDRESS(ROW(),Controls!#REF!+15))</f>
        <v>#REF!</v>
      </c>
      <c r="GX3061" s="9" t="e">
        <f ca="1">INDIRECT(ADDRESS(ROW(),Controls!#REF!+135))</f>
        <v>#REF!</v>
      </c>
      <c r="HJ3061" s="9" t="e">
        <f t="shared" ca="1" si="282"/>
        <v>#REF!</v>
      </c>
      <c r="HK3061" s="9" t="e">
        <f t="shared" ca="1" si="283"/>
        <v>#REF!</v>
      </c>
      <c r="HL3061" s="9" t="e">
        <f t="shared" ca="1" si="284"/>
        <v>#REF!</v>
      </c>
      <c r="HM3061" s="9" t="e">
        <f t="shared" ca="1" si="285"/>
        <v>#REF!</v>
      </c>
      <c r="HN3061" s="9" t="e">
        <f ca="1">SQRT($GS3061*(1-$GS3061/Controls!$D$15))</f>
        <v>#REF!</v>
      </c>
      <c r="HO3061" s="9" t="e">
        <f t="shared" ca="1" si="286"/>
        <v>#REF!</v>
      </c>
      <c r="HP3061" s="9" t="e">
        <f t="shared" ca="1" si="287"/>
        <v>#REF!</v>
      </c>
      <c r="HQ3061" s="9" t="e">
        <f ca="1">IF($GV3061=0,NA(),($GX3061*Controls!#REF!))</f>
        <v>#REF!</v>
      </c>
    </row>
    <row r="3062" spans="198:225" x14ac:dyDescent="0.25">
      <c r="GP3062" s="9" t="e">
        <f ca="1">INDIRECT(ADDRESS(ROW(),Controls!#REF!+30))</f>
        <v>#REF!</v>
      </c>
      <c r="GQ3062" s="9" t="e">
        <f ca="1">INDIRECT(ADDRESS(ROW(),Controls!#REF!+45))</f>
        <v>#REF!</v>
      </c>
      <c r="GR3062" s="9" t="e">
        <f ca="1">INDIRECT(ADDRESS(ROW(),Controls!#REF!+60))</f>
        <v>#REF!</v>
      </c>
      <c r="GS3062" s="9" t="e">
        <f ca="1">INDIRECT(ADDRESS(ROW(),Controls!#REF!+75))</f>
        <v>#REF!</v>
      </c>
      <c r="GT3062" s="9" t="e">
        <f ca="1">INDIRECT(ADDRESS(ROW(),Controls!#REF!+90))</f>
        <v>#REF!</v>
      </c>
      <c r="GU3062" s="9" t="e">
        <f ca="1">INDIRECT(ADDRESS(ROW(),Controls!#REF!+105))</f>
        <v>#REF!</v>
      </c>
      <c r="GV3062" s="9" t="e">
        <f ca="1">INDIRECT(ADDRESS(ROW(),Controls!#REF!+120))</f>
        <v>#REF!</v>
      </c>
      <c r="GW3062" s="9" t="e">
        <f ca="1">INDIRECT(ADDRESS(ROW(),Controls!#REF!+15))</f>
        <v>#REF!</v>
      </c>
      <c r="GX3062" s="9" t="e">
        <f ca="1">INDIRECT(ADDRESS(ROW(),Controls!#REF!+135))</f>
        <v>#REF!</v>
      </c>
      <c r="HJ3062" s="9" t="e">
        <f t="shared" ca="1" si="282"/>
        <v>#REF!</v>
      </c>
      <c r="HK3062" s="9" t="e">
        <f t="shared" ca="1" si="283"/>
        <v>#REF!</v>
      </c>
      <c r="HL3062" s="9" t="e">
        <f t="shared" ca="1" si="284"/>
        <v>#REF!</v>
      </c>
      <c r="HM3062" s="9" t="e">
        <f t="shared" ca="1" si="285"/>
        <v>#REF!</v>
      </c>
      <c r="HN3062" s="9" t="e">
        <f ca="1">SQRT($GS3062*(1-$GS3062/Controls!$D$15))</f>
        <v>#REF!</v>
      </c>
      <c r="HO3062" s="9" t="e">
        <f t="shared" ca="1" si="286"/>
        <v>#REF!</v>
      </c>
      <c r="HP3062" s="9" t="e">
        <f t="shared" ca="1" si="287"/>
        <v>#REF!</v>
      </c>
      <c r="HQ3062" s="9" t="e">
        <f ca="1">IF($GV3062=0,NA(),($GX3062*Controls!#REF!))</f>
        <v>#REF!</v>
      </c>
    </row>
    <row r="3063" spans="198:225" x14ac:dyDescent="0.25">
      <c r="GP3063" s="9" t="e">
        <f ca="1">INDIRECT(ADDRESS(ROW(),Controls!#REF!+30))</f>
        <v>#REF!</v>
      </c>
      <c r="GQ3063" s="9" t="e">
        <f ca="1">INDIRECT(ADDRESS(ROW(),Controls!#REF!+45))</f>
        <v>#REF!</v>
      </c>
      <c r="GR3063" s="9" t="e">
        <f ca="1">INDIRECT(ADDRESS(ROW(),Controls!#REF!+60))</f>
        <v>#REF!</v>
      </c>
      <c r="GS3063" s="9" t="e">
        <f ca="1">INDIRECT(ADDRESS(ROW(),Controls!#REF!+75))</f>
        <v>#REF!</v>
      </c>
      <c r="GT3063" s="9" t="e">
        <f ca="1">INDIRECT(ADDRESS(ROW(),Controls!#REF!+90))</f>
        <v>#REF!</v>
      </c>
      <c r="GU3063" s="9" t="e">
        <f ca="1">INDIRECT(ADDRESS(ROW(),Controls!#REF!+105))</f>
        <v>#REF!</v>
      </c>
      <c r="GV3063" s="9" t="e">
        <f ca="1">INDIRECT(ADDRESS(ROW(),Controls!#REF!+120))</f>
        <v>#REF!</v>
      </c>
      <c r="GW3063" s="9" t="e">
        <f ca="1">INDIRECT(ADDRESS(ROW(),Controls!#REF!+15))</f>
        <v>#REF!</v>
      </c>
      <c r="GX3063" s="9" t="e">
        <f ca="1">INDIRECT(ADDRESS(ROW(),Controls!#REF!+135))</f>
        <v>#REF!</v>
      </c>
      <c r="HJ3063" s="9" t="e">
        <f t="shared" ca="1" si="282"/>
        <v>#REF!</v>
      </c>
      <c r="HK3063" s="9" t="e">
        <f t="shared" ca="1" si="283"/>
        <v>#REF!</v>
      </c>
      <c r="HL3063" s="9" t="e">
        <f t="shared" ca="1" si="284"/>
        <v>#REF!</v>
      </c>
      <c r="HM3063" s="9" t="e">
        <f t="shared" ca="1" si="285"/>
        <v>#REF!</v>
      </c>
      <c r="HN3063" s="9" t="e">
        <f ca="1">SQRT($GS3063*(1-$GS3063/Controls!$D$15))</f>
        <v>#REF!</v>
      </c>
      <c r="HO3063" s="9" t="e">
        <f t="shared" ca="1" si="286"/>
        <v>#REF!</v>
      </c>
      <c r="HP3063" s="9" t="e">
        <f t="shared" ca="1" si="287"/>
        <v>#REF!</v>
      </c>
      <c r="HQ3063" s="9" t="e">
        <f ca="1">IF($GV3063=0,NA(),($GX3063*Controls!#REF!))</f>
        <v>#REF!</v>
      </c>
    </row>
    <row r="3064" spans="198:225" x14ac:dyDescent="0.25">
      <c r="GP3064" s="9" t="e">
        <f ca="1">INDIRECT(ADDRESS(ROW(),Controls!#REF!+30))</f>
        <v>#REF!</v>
      </c>
      <c r="GQ3064" s="9" t="e">
        <f ca="1">INDIRECT(ADDRESS(ROW(),Controls!#REF!+45))</f>
        <v>#REF!</v>
      </c>
      <c r="GR3064" s="9" t="e">
        <f ca="1">INDIRECT(ADDRESS(ROW(),Controls!#REF!+60))</f>
        <v>#REF!</v>
      </c>
      <c r="GS3064" s="9" t="e">
        <f ca="1">INDIRECT(ADDRESS(ROW(),Controls!#REF!+75))</f>
        <v>#REF!</v>
      </c>
      <c r="GT3064" s="9" t="e">
        <f ca="1">INDIRECT(ADDRESS(ROW(),Controls!#REF!+90))</f>
        <v>#REF!</v>
      </c>
      <c r="GU3064" s="9" t="e">
        <f ca="1">INDIRECT(ADDRESS(ROW(),Controls!#REF!+105))</f>
        <v>#REF!</v>
      </c>
      <c r="GV3064" s="9" t="e">
        <f ca="1">INDIRECT(ADDRESS(ROW(),Controls!#REF!+120))</f>
        <v>#REF!</v>
      </c>
      <c r="GW3064" s="9" t="e">
        <f ca="1">INDIRECT(ADDRESS(ROW(),Controls!#REF!+15))</f>
        <v>#REF!</v>
      </c>
      <c r="GX3064" s="9" t="e">
        <f ca="1">INDIRECT(ADDRESS(ROW(),Controls!#REF!+135))</f>
        <v>#REF!</v>
      </c>
      <c r="HJ3064" s="9" t="e">
        <f t="shared" ca="1" si="282"/>
        <v>#REF!</v>
      </c>
      <c r="HK3064" s="9" t="e">
        <f t="shared" ca="1" si="283"/>
        <v>#REF!</v>
      </c>
      <c r="HL3064" s="9" t="e">
        <f t="shared" ca="1" si="284"/>
        <v>#REF!</v>
      </c>
      <c r="HM3064" s="9" t="e">
        <f t="shared" ca="1" si="285"/>
        <v>#REF!</v>
      </c>
      <c r="HN3064" s="9" t="e">
        <f ca="1">SQRT($GS3064*(1-$GS3064/Controls!$D$15))</f>
        <v>#REF!</v>
      </c>
      <c r="HO3064" s="9" t="e">
        <f t="shared" ca="1" si="286"/>
        <v>#REF!</v>
      </c>
      <c r="HP3064" s="9" t="e">
        <f t="shared" ca="1" si="287"/>
        <v>#REF!</v>
      </c>
      <c r="HQ3064" s="9" t="e">
        <f ca="1">IF($GV3064=0,NA(),($GX3064*Controls!#REF!))</f>
        <v>#REF!</v>
      </c>
    </row>
    <row r="3065" spans="198:225" x14ac:dyDescent="0.25">
      <c r="GP3065" s="9" t="e">
        <f ca="1">INDIRECT(ADDRESS(ROW(),Controls!#REF!+30))</f>
        <v>#REF!</v>
      </c>
      <c r="GQ3065" s="9" t="e">
        <f ca="1">INDIRECT(ADDRESS(ROW(),Controls!#REF!+45))</f>
        <v>#REF!</v>
      </c>
      <c r="GR3065" s="9" t="e">
        <f ca="1">INDIRECT(ADDRESS(ROW(),Controls!#REF!+60))</f>
        <v>#REF!</v>
      </c>
      <c r="GS3065" s="9" t="e">
        <f ca="1">INDIRECT(ADDRESS(ROW(),Controls!#REF!+75))</f>
        <v>#REF!</v>
      </c>
      <c r="GT3065" s="9" t="e">
        <f ca="1">INDIRECT(ADDRESS(ROW(),Controls!#REF!+90))</f>
        <v>#REF!</v>
      </c>
      <c r="GU3065" s="9" t="e">
        <f ca="1">INDIRECT(ADDRESS(ROW(),Controls!#REF!+105))</f>
        <v>#REF!</v>
      </c>
      <c r="GV3065" s="9" t="e">
        <f ca="1">INDIRECT(ADDRESS(ROW(),Controls!#REF!+120))</f>
        <v>#REF!</v>
      </c>
      <c r="GW3065" s="9" t="e">
        <f ca="1">INDIRECT(ADDRESS(ROW(),Controls!#REF!+15))</f>
        <v>#REF!</v>
      </c>
      <c r="GX3065" s="9" t="e">
        <f ca="1">INDIRECT(ADDRESS(ROW(),Controls!#REF!+135))</f>
        <v>#REF!</v>
      </c>
      <c r="HJ3065" s="9" t="e">
        <f t="shared" ca="1" si="282"/>
        <v>#REF!</v>
      </c>
      <c r="HK3065" s="9" t="e">
        <f t="shared" ca="1" si="283"/>
        <v>#REF!</v>
      </c>
      <c r="HL3065" s="9" t="e">
        <f t="shared" ca="1" si="284"/>
        <v>#REF!</v>
      </c>
      <c r="HM3065" s="9" t="e">
        <f t="shared" ca="1" si="285"/>
        <v>#REF!</v>
      </c>
      <c r="HN3065" s="9" t="e">
        <f ca="1">SQRT($GS3065*(1-$GS3065/Controls!$D$15))</f>
        <v>#REF!</v>
      </c>
      <c r="HO3065" s="9" t="e">
        <f t="shared" ca="1" si="286"/>
        <v>#REF!</v>
      </c>
      <c r="HP3065" s="9" t="e">
        <f t="shared" ca="1" si="287"/>
        <v>#REF!</v>
      </c>
      <c r="HQ3065" s="9" t="e">
        <f ca="1">IF($GV3065=0,NA(),($GX3065*Controls!#REF!))</f>
        <v>#REF!</v>
      </c>
    </row>
    <row r="3066" spans="198:225" x14ac:dyDescent="0.25">
      <c r="GP3066" s="9" t="e">
        <f ca="1">INDIRECT(ADDRESS(ROW(),Controls!#REF!+30))</f>
        <v>#REF!</v>
      </c>
      <c r="GQ3066" s="9" t="e">
        <f ca="1">INDIRECT(ADDRESS(ROW(),Controls!#REF!+45))</f>
        <v>#REF!</v>
      </c>
      <c r="GR3066" s="9" t="e">
        <f ca="1">INDIRECT(ADDRESS(ROW(),Controls!#REF!+60))</f>
        <v>#REF!</v>
      </c>
      <c r="GS3066" s="9" t="e">
        <f ca="1">INDIRECT(ADDRESS(ROW(),Controls!#REF!+75))</f>
        <v>#REF!</v>
      </c>
      <c r="GT3066" s="9" t="e">
        <f ca="1">INDIRECT(ADDRESS(ROW(),Controls!#REF!+90))</f>
        <v>#REF!</v>
      </c>
      <c r="GU3066" s="9" t="e">
        <f ca="1">INDIRECT(ADDRESS(ROW(),Controls!#REF!+105))</f>
        <v>#REF!</v>
      </c>
      <c r="GV3066" s="9" t="e">
        <f ca="1">INDIRECT(ADDRESS(ROW(),Controls!#REF!+120))</f>
        <v>#REF!</v>
      </c>
      <c r="GW3066" s="9" t="e">
        <f ca="1">INDIRECT(ADDRESS(ROW(),Controls!#REF!+15))</f>
        <v>#REF!</v>
      </c>
      <c r="GX3066" s="9" t="e">
        <f ca="1">INDIRECT(ADDRESS(ROW(),Controls!#REF!+135))</f>
        <v>#REF!</v>
      </c>
      <c r="HJ3066" s="9" t="e">
        <f t="shared" ca="1" si="282"/>
        <v>#REF!</v>
      </c>
      <c r="HK3066" s="9" t="e">
        <f t="shared" ca="1" si="283"/>
        <v>#REF!</v>
      </c>
      <c r="HL3066" s="9" t="e">
        <f t="shared" ca="1" si="284"/>
        <v>#REF!</v>
      </c>
      <c r="HM3066" s="9" t="e">
        <f t="shared" ca="1" si="285"/>
        <v>#REF!</v>
      </c>
      <c r="HN3066" s="9" t="e">
        <f ca="1">SQRT($GS3066*(1-$GS3066/Controls!$D$15))</f>
        <v>#REF!</v>
      </c>
      <c r="HO3066" s="9" t="e">
        <f t="shared" ca="1" si="286"/>
        <v>#REF!</v>
      </c>
      <c r="HP3066" s="9" t="e">
        <f t="shared" ca="1" si="287"/>
        <v>#REF!</v>
      </c>
      <c r="HQ3066" s="9" t="e">
        <f ca="1">IF($GV3066=0,NA(),($GX3066*Controls!#REF!))</f>
        <v>#REF!</v>
      </c>
    </row>
    <row r="3067" spans="198:225" x14ac:dyDescent="0.25">
      <c r="GP3067" s="9" t="e">
        <f ca="1">INDIRECT(ADDRESS(ROW(),Controls!#REF!+30))</f>
        <v>#REF!</v>
      </c>
      <c r="GQ3067" s="9" t="e">
        <f ca="1">INDIRECT(ADDRESS(ROW(),Controls!#REF!+45))</f>
        <v>#REF!</v>
      </c>
      <c r="GR3067" s="9" t="e">
        <f ca="1">INDIRECT(ADDRESS(ROW(),Controls!#REF!+60))</f>
        <v>#REF!</v>
      </c>
      <c r="GS3067" s="9" t="e">
        <f ca="1">INDIRECT(ADDRESS(ROW(),Controls!#REF!+75))</f>
        <v>#REF!</v>
      </c>
      <c r="GT3067" s="9" t="e">
        <f ca="1">INDIRECT(ADDRESS(ROW(),Controls!#REF!+90))</f>
        <v>#REF!</v>
      </c>
      <c r="GU3067" s="9" t="e">
        <f ca="1">INDIRECT(ADDRESS(ROW(),Controls!#REF!+105))</f>
        <v>#REF!</v>
      </c>
      <c r="GV3067" s="9" t="e">
        <f ca="1">INDIRECT(ADDRESS(ROW(),Controls!#REF!+120))</f>
        <v>#REF!</v>
      </c>
      <c r="GW3067" s="9" t="e">
        <f ca="1">INDIRECT(ADDRESS(ROW(),Controls!#REF!+15))</f>
        <v>#REF!</v>
      </c>
      <c r="GX3067" s="9" t="e">
        <f ca="1">INDIRECT(ADDRESS(ROW(),Controls!#REF!+135))</f>
        <v>#REF!</v>
      </c>
      <c r="HJ3067" s="9" t="e">
        <f t="shared" ca="1" si="282"/>
        <v>#REF!</v>
      </c>
      <c r="HK3067" s="9" t="e">
        <f t="shared" ca="1" si="283"/>
        <v>#REF!</v>
      </c>
      <c r="HL3067" s="9" t="e">
        <f t="shared" ca="1" si="284"/>
        <v>#REF!</v>
      </c>
      <c r="HM3067" s="9" t="e">
        <f t="shared" ca="1" si="285"/>
        <v>#REF!</v>
      </c>
      <c r="HN3067" s="9" t="e">
        <f ca="1">SQRT($GS3067*(1-$GS3067/Controls!$D$15))</f>
        <v>#REF!</v>
      </c>
      <c r="HO3067" s="9" t="e">
        <f t="shared" ca="1" si="286"/>
        <v>#REF!</v>
      </c>
      <c r="HP3067" s="9" t="e">
        <f t="shared" ca="1" si="287"/>
        <v>#REF!</v>
      </c>
      <c r="HQ3067" s="9" t="e">
        <f ca="1">IF($GV3067=0,NA(),($GX3067*Controls!#REF!))</f>
        <v>#REF!</v>
      </c>
    </row>
    <row r="3068" spans="198:225" x14ac:dyDescent="0.25">
      <c r="GP3068" s="9" t="e">
        <f ca="1">INDIRECT(ADDRESS(ROW(),Controls!#REF!+30))</f>
        <v>#REF!</v>
      </c>
      <c r="GQ3068" s="9" t="e">
        <f ca="1">INDIRECT(ADDRESS(ROW(),Controls!#REF!+45))</f>
        <v>#REF!</v>
      </c>
      <c r="GR3068" s="9" t="e">
        <f ca="1">INDIRECT(ADDRESS(ROW(),Controls!#REF!+60))</f>
        <v>#REF!</v>
      </c>
      <c r="GS3068" s="9" t="e">
        <f ca="1">INDIRECT(ADDRESS(ROW(),Controls!#REF!+75))</f>
        <v>#REF!</v>
      </c>
      <c r="GT3068" s="9" t="e">
        <f ca="1">INDIRECT(ADDRESS(ROW(),Controls!#REF!+90))</f>
        <v>#REF!</v>
      </c>
      <c r="GU3068" s="9" t="e">
        <f ca="1">INDIRECT(ADDRESS(ROW(),Controls!#REF!+105))</f>
        <v>#REF!</v>
      </c>
      <c r="GV3068" s="9" t="e">
        <f ca="1">INDIRECT(ADDRESS(ROW(),Controls!#REF!+120))</f>
        <v>#REF!</v>
      </c>
      <c r="GW3068" s="9" t="e">
        <f ca="1">INDIRECT(ADDRESS(ROW(),Controls!#REF!+15))</f>
        <v>#REF!</v>
      </c>
      <c r="GX3068" s="9" t="e">
        <f ca="1">INDIRECT(ADDRESS(ROW(),Controls!#REF!+135))</f>
        <v>#REF!</v>
      </c>
      <c r="HJ3068" s="9" t="e">
        <f t="shared" ca="1" si="282"/>
        <v>#REF!</v>
      </c>
      <c r="HK3068" s="9" t="e">
        <f t="shared" ca="1" si="283"/>
        <v>#REF!</v>
      </c>
      <c r="HL3068" s="9" t="e">
        <f t="shared" ca="1" si="284"/>
        <v>#REF!</v>
      </c>
      <c r="HM3068" s="9" t="e">
        <f t="shared" ca="1" si="285"/>
        <v>#REF!</v>
      </c>
      <c r="HN3068" s="9" t="e">
        <f ca="1">SQRT($GS3068*(1-$GS3068/Controls!$D$15))</f>
        <v>#REF!</v>
      </c>
      <c r="HO3068" s="9" t="e">
        <f t="shared" ca="1" si="286"/>
        <v>#REF!</v>
      </c>
      <c r="HP3068" s="9" t="e">
        <f t="shared" ca="1" si="287"/>
        <v>#REF!</v>
      </c>
      <c r="HQ3068" s="9" t="e">
        <f ca="1">IF($GV3068=0,NA(),($GX3068*Controls!#REF!))</f>
        <v>#REF!</v>
      </c>
    </row>
    <row r="3069" spans="198:225" x14ac:dyDescent="0.25">
      <c r="GP3069" s="9" t="e">
        <f ca="1">INDIRECT(ADDRESS(ROW(),Controls!#REF!+30))</f>
        <v>#REF!</v>
      </c>
      <c r="GQ3069" s="9" t="e">
        <f ca="1">INDIRECT(ADDRESS(ROW(),Controls!#REF!+45))</f>
        <v>#REF!</v>
      </c>
      <c r="GR3069" s="9" t="e">
        <f ca="1">INDIRECT(ADDRESS(ROW(),Controls!#REF!+60))</f>
        <v>#REF!</v>
      </c>
      <c r="GS3069" s="9" t="e">
        <f ca="1">INDIRECT(ADDRESS(ROW(),Controls!#REF!+75))</f>
        <v>#REF!</v>
      </c>
      <c r="GT3069" s="9" t="e">
        <f ca="1">INDIRECT(ADDRESS(ROW(),Controls!#REF!+90))</f>
        <v>#REF!</v>
      </c>
      <c r="GU3069" s="9" t="e">
        <f ca="1">INDIRECT(ADDRESS(ROW(),Controls!#REF!+105))</f>
        <v>#REF!</v>
      </c>
      <c r="GV3069" s="9" t="e">
        <f ca="1">INDIRECT(ADDRESS(ROW(),Controls!#REF!+120))</f>
        <v>#REF!</v>
      </c>
      <c r="GW3069" s="9" t="e">
        <f ca="1">INDIRECT(ADDRESS(ROW(),Controls!#REF!+15))</f>
        <v>#REF!</v>
      </c>
      <c r="GX3069" s="9" t="e">
        <f ca="1">INDIRECT(ADDRESS(ROW(),Controls!#REF!+135))</f>
        <v>#REF!</v>
      </c>
      <c r="HJ3069" s="9" t="e">
        <f t="shared" ca="1" si="282"/>
        <v>#REF!</v>
      </c>
      <c r="HK3069" s="9" t="e">
        <f t="shared" ca="1" si="283"/>
        <v>#REF!</v>
      </c>
      <c r="HL3069" s="9" t="e">
        <f t="shared" ca="1" si="284"/>
        <v>#REF!</v>
      </c>
      <c r="HM3069" s="9" t="e">
        <f t="shared" ca="1" si="285"/>
        <v>#REF!</v>
      </c>
      <c r="HN3069" s="9" t="e">
        <f ca="1">SQRT($GS3069*(1-$GS3069/Controls!$D$15))</f>
        <v>#REF!</v>
      </c>
      <c r="HO3069" s="9" t="e">
        <f t="shared" ca="1" si="286"/>
        <v>#REF!</v>
      </c>
      <c r="HP3069" s="9" t="e">
        <f t="shared" ca="1" si="287"/>
        <v>#REF!</v>
      </c>
      <c r="HQ3069" s="9" t="e">
        <f ca="1">IF($GV3069=0,NA(),($GX3069*Controls!#REF!))</f>
        <v>#REF!</v>
      </c>
    </row>
    <row r="3070" spans="198:225" x14ac:dyDescent="0.25">
      <c r="GP3070" s="9" t="e">
        <f ca="1">INDIRECT(ADDRESS(ROW(),Controls!#REF!+30))</f>
        <v>#REF!</v>
      </c>
      <c r="GQ3070" s="9" t="e">
        <f ca="1">INDIRECT(ADDRESS(ROW(),Controls!#REF!+45))</f>
        <v>#REF!</v>
      </c>
      <c r="GR3070" s="9" t="e">
        <f ca="1">INDIRECT(ADDRESS(ROW(),Controls!#REF!+60))</f>
        <v>#REF!</v>
      </c>
      <c r="GS3070" s="9" t="e">
        <f ca="1">INDIRECT(ADDRESS(ROW(),Controls!#REF!+75))</f>
        <v>#REF!</v>
      </c>
      <c r="GT3070" s="9" t="e">
        <f ca="1">INDIRECT(ADDRESS(ROW(),Controls!#REF!+90))</f>
        <v>#REF!</v>
      </c>
      <c r="GU3070" s="9" t="e">
        <f ca="1">INDIRECT(ADDRESS(ROW(),Controls!#REF!+105))</f>
        <v>#REF!</v>
      </c>
      <c r="GV3070" s="9" t="e">
        <f ca="1">INDIRECT(ADDRESS(ROW(),Controls!#REF!+120))</f>
        <v>#REF!</v>
      </c>
      <c r="GW3070" s="9" t="e">
        <f ca="1">INDIRECT(ADDRESS(ROW(),Controls!#REF!+15))</f>
        <v>#REF!</v>
      </c>
      <c r="GX3070" s="9" t="e">
        <f ca="1">INDIRECT(ADDRESS(ROW(),Controls!#REF!+135))</f>
        <v>#REF!</v>
      </c>
      <c r="HJ3070" s="9" t="e">
        <f t="shared" ca="1" si="282"/>
        <v>#REF!</v>
      </c>
      <c r="HK3070" s="9" t="e">
        <f t="shared" ca="1" si="283"/>
        <v>#REF!</v>
      </c>
      <c r="HL3070" s="9" t="e">
        <f t="shared" ca="1" si="284"/>
        <v>#REF!</v>
      </c>
      <c r="HM3070" s="9" t="e">
        <f t="shared" ca="1" si="285"/>
        <v>#REF!</v>
      </c>
      <c r="HN3070" s="9" t="e">
        <f ca="1">SQRT($GS3070*(1-$GS3070/Controls!$D$15))</f>
        <v>#REF!</v>
      </c>
      <c r="HO3070" s="9" t="e">
        <f t="shared" ca="1" si="286"/>
        <v>#REF!</v>
      </c>
      <c r="HP3070" s="9" t="e">
        <f t="shared" ca="1" si="287"/>
        <v>#REF!</v>
      </c>
      <c r="HQ3070" s="9" t="e">
        <f ca="1">IF($GV3070=0,NA(),($GX3070*Controls!#REF!))</f>
        <v>#REF!</v>
      </c>
    </row>
    <row r="3071" spans="198:225" x14ac:dyDescent="0.25">
      <c r="GP3071" s="9" t="e">
        <f ca="1">INDIRECT(ADDRESS(ROW(),Controls!#REF!+30))</f>
        <v>#REF!</v>
      </c>
      <c r="GQ3071" s="9" t="e">
        <f ca="1">INDIRECT(ADDRESS(ROW(),Controls!#REF!+45))</f>
        <v>#REF!</v>
      </c>
      <c r="GR3071" s="9" t="e">
        <f ca="1">INDIRECT(ADDRESS(ROW(),Controls!#REF!+60))</f>
        <v>#REF!</v>
      </c>
      <c r="GS3071" s="9" t="e">
        <f ca="1">INDIRECT(ADDRESS(ROW(),Controls!#REF!+75))</f>
        <v>#REF!</v>
      </c>
      <c r="GT3071" s="9" t="e">
        <f ca="1">INDIRECT(ADDRESS(ROW(),Controls!#REF!+90))</f>
        <v>#REF!</v>
      </c>
      <c r="GU3071" s="9" t="e">
        <f ca="1">INDIRECT(ADDRESS(ROW(),Controls!#REF!+105))</f>
        <v>#REF!</v>
      </c>
      <c r="GV3071" s="9" t="e">
        <f ca="1">INDIRECT(ADDRESS(ROW(),Controls!#REF!+120))</f>
        <v>#REF!</v>
      </c>
      <c r="GW3071" s="9" t="e">
        <f ca="1">INDIRECT(ADDRESS(ROW(),Controls!#REF!+15))</f>
        <v>#REF!</v>
      </c>
      <c r="GX3071" s="9" t="e">
        <f ca="1">INDIRECT(ADDRESS(ROW(),Controls!#REF!+135))</f>
        <v>#REF!</v>
      </c>
      <c r="HJ3071" s="9" t="e">
        <f t="shared" ca="1" si="282"/>
        <v>#REF!</v>
      </c>
      <c r="HK3071" s="9" t="e">
        <f t="shared" ca="1" si="283"/>
        <v>#REF!</v>
      </c>
      <c r="HL3071" s="9" t="e">
        <f t="shared" ca="1" si="284"/>
        <v>#REF!</v>
      </c>
      <c r="HM3071" s="9" t="e">
        <f t="shared" ca="1" si="285"/>
        <v>#REF!</v>
      </c>
      <c r="HN3071" s="9" t="e">
        <f ca="1">SQRT($GS3071*(1-$GS3071/Controls!$D$15))</f>
        <v>#REF!</v>
      </c>
      <c r="HO3071" s="9" t="e">
        <f t="shared" ca="1" si="286"/>
        <v>#REF!</v>
      </c>
      <c r="HP3071" s="9" t="e">
        <f t="shared" ca="1" si="287"/>
        <v>#REF!</v>
      </c>
      <c r="HQ3071" s="9" t="e">
        <f ca="1">IF($GV3071=0,NA(),($GX3071*Controls!#REF!))</f>
        <v>#REF!</v>
      </c>
    </row>
    <row r="3072" spans="198:225" x14ac:dyDescent="0.25">
      <c r="GP3072" s="9" t="e">
        <f ca="1">INDIRECT(ADDRESS(ROW(),Controls!#REF!+30))</f>
        <v>#REF!</v>
      </c>
      <c r="GQ3072" s="9" t="e">
        <f ca="1">INDIRECT(ADDRESS(ROW(),Controls!#REF!+45))</f>
        <v>#REF!</v>
      </c>
      <c r="GR3072" s="9" t="e">
        <f ca="1">INDIRECT(ADDRESS(ROW(),Controls!#REF!+60))</f>
        <v>#REF!</v>
      </c>
      <c r="GS3072" s="9" t="e">
        <f ca="1">INDIRECT(ADDRESS(ROW(),Controls!#REF!+75))</f>
        <v>#REF!</v>
      </c>
      <c r="GT3072" s="9" t="e">
        <f ca="1">INDIRECT(ADDRESS(ROW(),Controls!#REF!+90))</f>
        <v>#REF!</v>
      </c>
      <c r="GU3072" s="9" t="e">
        <f ca="1">INDIRECT(ADDRESS(ROW(),Controls!#REF!+105))</f>
        <v>#REF!</v>
      </c>
      <c r="GV3072" s="9" t="e">
        <f ca="1">INDIRECT(ADDRESS(ROW(),Controls!#REF!+120))</f>
        <v>#REF!</v>
      </c>
      <c r="GW3072" s="9" t="e">
        <f ca="1">INDIRECT(ADDRESS(ROW(),Controls!#REF!+15))</f>
        <v>#REF!</v>
      </c>
      <c r="GX3072" s="9" t="e">
        <f ca="1">INDIRECT(ADDRESS(ROW(),Controls!#REF!+135))</f>
        <v>#REF!</v>
      </c>
      <c r="HJ3072" s="9" t="e">
        <f t="shared" ca="1" si="282"/>
        <v>#REF!</v>
      </c>
      <c r="HK3072" s="9" t="e">
        <f t="shared" ca="1" si="283"/>
        <v>#REF!</v>
      </c>
      <c r="HL3072" s="9" t="e">
        <f t="shared" ca="1" si="284"/>
        <v>#REF!</v>
      </c>
      <c r="HM3072" s="9" t="e">
        <f t="shared" ca="1" si="285"/>
        <v>#REF!</v>
      </c>
      <c r="HN3072" s="9" t="e">
        <f ca="1">SQRT($GS3072*(1-$GS3072/Controls!$D$15))</f>
        <v>#REF!</v>
      </c>
      <c r="HO3072" s="9" t="e">
        <f t="shared" ca="1" si="286"/>
        <v>#REF!</v>
      </c>
      <c r="HP3072" s="9" t="e">
        <f t="shared" ca="1" si="287"/>
        <v>#REF!</v>
      </c>
      <c r="HQ3072" s="9" t="e">
        <f ca="1">IF($GV3072=0,NA(),($GX3072*Controls!#REF!))</f>
        <v>#REF!</v>
      </c>
    </row>
    <row r="3073" spans="198:225" x14ac:dyDescent="0.25">
      <c r="GP3073" s="9" t="e">
        <f ca="1">INDIRECT(ADDRESS(ROW(),Controls!#REF!+30))</f>
        <v>#REF!</v>
      </c>
      <c r="GQ3073" s="9" t="e">
        <f ca="1">INDIRECT(ADDRESS(ROW(),Controls!#REF!+45))</f>
        <v>#REF!</v>
      </c>
      <c r="GR3073" s="9" t="e">
        <f ca="1">INDIRECT(ADDRESS(ROW(),Controls!#REF!+60))</f>
        <v>#REF!</v>
      </c>
      <c r="GS3073" s="9" t="e">
        <f ca="1">INDIRECT(ADDRESS(ROW(),Controls!#REF!+75))</f>
        <v>#REF!</v>
      </c>
      <c r="GT3073" s="9" t="e">
        <f ca="1">INDIRECT(ADDRESS(ROW(),Controls!#REF!+90))</f>
        <v>#REF!</v>
      </c>
      <c r="GU3073" s="9" t="e">
        <f ca="1">INDIRECT(ADDRESS(ROW(),Controls!#REF!+105))</f>
        <v>#REF!</v>
      </c>
      <c r="GV3073" s="9" t="e">
        <f ca="1">INDIRECT(ADDRESS(ROW(),Controls!#REF!+120))</f>
        <v>#REF!</v>
      </c>
      <c r="GW3073" s="9" t="e">
        <f ca="1">INDIRECT(ADDRESS(ROW(),Controls!#REF!+15))</f>
        <v>#REF!</v>
      </c>
      <c r="GX3073" s="9" t="e">
        <f ca="1">INDIRECT(ADDRESS(ROW(),Controls!#REF!+135))</f>
        <v>#REF!</v>
      </c>
      <c r="HJ3073" s="9" t="e">
        <f t="shared" ref="HJ3073:HJ3136" ca="1" si="288">IF($GV3073=0,NA(),MAX($GP3073,0.01)/$GQ3073)</f>
        <v>#REF!</v>
      </c>
      <c r="HK3073" s="9" t="e">
        <f t="shared" ref="HK3073:HK3136" ca="1" si="289">IF($GV3073=0,NA(),($GP3073-$GQ3073)/$GV3073)</f>
        <v>#REF!</v>
      </c>
      <c r="HL3073" s="9" t="e">
        <f t="shared" ref="HL3073:HL3136" ca="1" si="290">IF($GV3073=0,NA(),MAX($GU3073/$GT3073,0.01))</f>
        <v>#REF!</v>
      </c>
      <c r="HM3073" s="9" t="e">
        <f t="shared" ref="HM3073:HM3136" ca="1" si="291">IF($GV3073=0,NA(),($GU3073-$GT3073)/$GV3073)</f>
        <v>#REF!</v>
      </c>
      <c r="HN3073" s="9" t="e">
        <f ca="1">SQRT($GS3073*(1-$GS3073/Controls!$D$15))</f>
        <v>#REF!</v>
      </c>
      <c r="HO3073" s="9" t="e">
        <f t="shared" ref="HO3073:HO3136" ca="1" si="292">IF($HN3073=0,0,$GR3073/$HN3073)</f>
        <v>#REF!</v>
      </c>
      <c r="HP3073" s="9" t="e">
        <f t="shared" ref="HP3073:HP3136" ca="1" si="293">IF($GV3073=0,NA(),$GW3073/$GV3073)</f>
        <v>#REF!</v>
      </c>
      <c r="HQ3073" s="9" t="e">
        <f ca="1">IF($GV3073=0,NA(),($GX3073*Controls!#REF!))</f>
        <v>#REF!</v>
      </c>
    </row>
    <row r="3074" spans="198:225" x14ac:dyDescent="0.25">
      <c r="GP3074" s="9" t="e">
        <f ca="1">INDIRECT(ADDRESS(ROW(),Controls!#REF!+30))</f>
        <v>#REF!</v>
      </c>
      <c r="GQ3074" s="9" t="e">
        <f ca="1">INDIRECT(ADDRESS(ROW(),Controls!#REF!+45))</f>
        <v>#REF!</v>
      </c>
      <c r="GR3074" s="9" t="e">
        <f ca="1">INDIRECT(ADDRESS(ROW(),Controls!#REF!+60))</f>
        <v>#REF!</v>
      </c>
      <c r="GS3074" s="9" t="e">
        <f ca="1">INDIRECT(ADDRESS(ROW(),Controls!#REF!+75))</f>
        <v>#REF!</v>
      </c>
      <c r="GT3074" s="9" t="e">
        <f ca="1">INDIRECT(ADDRESS(ROW(),Controls!#REF!+90))</f>
        <v>#REF!</v>
      </c>
      <c r="GU3074" s="9" t="e">
        <f ca="1">INDIRECT(ADDRESS(ROW(),Controls!#REF!+105))</f>
        <v>#REF!</v>
      </c>
      <c r="GV3074" s="9" t="e">
        <f ca="1">INDIRECT(ADDRESS(ROW(),Controls!#REF!+120))</f>
        <v>#REF!</v>
      </c>
      <c r="GW3074" s="9" t="e">
        <f ca="1">INDIRECT(ADDRESS(ROW(),Controls!#REF!+15))</f>
        <v>#REF!</v>
      </c>
      <c r="GX3074" s="9" t="e">
        <f ca="1">INDIRECT(ADDRESS(ROW(),Controls!#REF!+135))</f>
        <v>#REF!</v>
      </c>
      <c r="HJ3074" s="9" t="e">
        <f t="shared" ca="1" si="288"/>
        <v>#REF!</v>
      </c>
      <c r="HK3074" s="9" t="e">
        <f t="shared" ca="1" si="289"/>
        <v>#REF!</v>
      </c>
      <c r="HL3074" s="9" t="e">
        <f t="shared" ca="1" si="290"/>
        <v>#REF!</v>
      </c>
      <c r="HM3074" s="9" t="e">
        <f t="shared" ca="1" si="291"/>
        <v>#REF!</v>
      </c>
      <c r="HN3074" s="9" t="e">
        <f ca="1">SQRT($GS3074*(1-$GS3074/Controls!$D$15))</f>
        <v>#REF!</v>
      </c>
      <c r="HO3074" s="9" t="e">
        <f t="shared" ca="1" si="292"/>
        <v>#REF!</v>
      </c>
      <c r="HP3074" s="9" t="e">
        <f t="shared" ca="1" si="293"/>
        <v>#REF!</v>
      </c>
      <c r="HQ3074" s="9" t="e">
        <f ca="1">IF($GV3074=0,NA(),($GX3074*Controls!#REF!))</f>
        <v>#REF!</v>
      </c>
    </row>
    <row r="3075" spans="198:225" x14ac:dyDescent="0.25">
      <c r="GP3075" s="9" t="e">
        <f ca="1">INDIRECT(ADDRESS(ROW(),Controls!#REF!+30))</f>
        <v>#REF!</v>
      </c>
      <c r="GQ3075" s="9" t="e">
        <f ca="1">INDIRECT(ADDRESS(ROW(),Controls!#REF!+45))</f>
        <v>#REF!</v>
      </c>
      <c r="GR3075" s="9" t="e">
        <f ca="1">INDIRECT(ADDRESS(ROW(),Controls!#REF!+60))</f>
        <v>#REF!</v>
      </c>
      <c r="GS3075" s="9" t="e">
        <f ca="1">INDIRECT(ADDRESS(ROW(),Controls!#REF!+75))</f>
        <v>#REF!</v>
      </c>
      <c r="GT3075" s="9" t="e">
        <f ca="1">INDIRECT(ADDRESS(ROW(),Controls!#REF!+90))</f>
        <v>#REF!</v>
      </c>
      <c r="GU3075" s="9" t="e">
        <f ca="1">INDIRECT(ADDRESS(ROW(),Controls!#REF!+105))</f>
        <v>#REF!</v>
      </c>
      <c r="GV3075" s="9" t="e">
        <f ca="1">INDIRECT(ADDRESS(ROW(),Controls!#REF!+120))</f>
        <v>#REF!</v>
      </c>
      <c r="GW3075" s="9" t="e">
        <f ca="1">INDIRECT(ADDRESS(ROW(),Controls!#REF!+15))</f>
        <v>#REF!</v>
      </c>
      <c r="GX3075" s="9" t="e">
        <f ca="1">INDIRECT(ADDRESS(ROW(),Controls!#REF!+135))</f>
        <v>#REF!</v>
      </c>
      <c r="HJ3075" s="9" t="e">
        <f t="shared" ca="1" si="288"/>
        <v>#REF!</v>
      </c>
      <c r="HK3075" s="9" t="e">
        <f t="shared" ca="1" si="289"/>
        <v>#REF!</v>
      </c>
      <c r="HL3075" s="9" t="e">
        <f t="shared" ca="1" si="290"/>
        <v>#REF!</v>
      </c>
      <c r="HM3075" s="9" t="e">
        <f t="shared" ca="1" si="291"/>
        <v>#REF!</v>
      </c>
      <c r="HN3075" s="9" t="e">
        <f ca="1">SQRT($GS3075*(1-$GS3075/Controls!$D$15))</f>
        <v>#REF!</v>
      </c>
      <c r="HO3075" s="9" t="e">
        <f t="shared" ca="1" si="292"/>
        <v>#REF!</v>
      </c>
      <c r="HP3075" s="9" t="e">
        <f t="shared" ca="1" si="293"/>
        <v>#REF!</v>
      </c>
      <c r="HQ3075" s="9" t="e">
        <f ca="1">IF($GV3075=0,NA(),($GX3075*Controls!#REF!))</f>
        <v>#REF!</v>
      </c>
    </row>
    <row r="3076" spans="198:225" x14ac:dyDescent="0.25">
      <c r="GP3076" s="9" t="e">
        <f ca="1">INDIRECT(ADDRESS(ROW(),Controls!#REF!+30))</f>
        <v>#REF!</v>
      </c>
      <c r="GQ3076" s="9" t="e">
        <f ca="1">INDIRECT(ADDRESS(ROW(),Controls!#REF!+45))</f>
        <v>#REF!</v>
      </c>
      <c r="GR3076" s="9" t="e">
        <f ca="1">INDIRECT(ADDRESS(ROW(),Controls!#REF!+60))</f>
        <v>#REF!</v>
      </c>
      <c r="GS3076" s="9" t="e">
        <f ca="1">INDIRECT(ADDRESS(ROW(),Controls!#REF!+75))</f>
        <v>#REF!</v>
      </c>
      <c r="GT3076" s="9" t="e">
        <f ca="1">INDIRECT(ADDRESS(ROW(),Controls!#REF!+90))</f>
        <v>#REF!</v>
      </c>
      <c r="GU3076" s="9" t="e">
        <f ca="1">INDIRECT(ADDRESS(ROW(),Controls!#REF!+105))</f>
        <v>#REF!</v>
      </c>
      <c r="GV3076" s="9" t="e">
        <f ca="1">INDIRECT(ADDRESS(ROW(),Controls!#REF!+120))</f>
        <v>#REF!</v>
      </c>
      <c r="GW3076" s="9" t="e">
        <f ca="1">INDIRECT(ADDRESS(ROW(),Controls!#REF!+15))</f>
        <v>#REF!</v>
      </c>
      <c r="GX3076" s="9" t="e">
        <f ca="1">INDIRECT(ADDRESS(ROW(),Controls!#REF!+135))</f>
        <v>#REF!</v>
      </c>
      <c r="HJ3076" s="9" t="e">
        <f t="shared" ca="1" si="288"/>
        <v>#REF!</v>
      </c>
      <c r="HK3076" s="9" t="e">
        <f t="shared" ca="1" si="289"/>
        <v>#REF!</v>
      </c>
      <c r="HL3076" s="9" t="e">
        <f t="shared" ca="1" si="290"/>
        <v>#REF!</v>
      </c>
      <c r="HM3076" s="9" t="e">
        <f t="shared" ca="1" si="291"/>
        <v>#REF!</v>
      </c>
      <c r="HN3076" s="9" t="e">
        <f ca="1">SQRT($GS3076*(1-$GS3076/Controls!$D$15))</f>
        <v>#REF!</v>
      </c>
      <c r="HO3076" s="9" t="e">
        <f t="shared" ca="1" si="292"/>
        <v>#REF!</v>
      </c>
      <c r="HP3076" s="9" t="e">
        <f t="shared" ca="1" si="293"/>
        <v>#REF!</v>
      </c>
      <c r="HQ3076" s="9" t="e">
        <f ca="1">IF($GV3076=0,NA(),($GX3076*Controls!#REF!))</f>
        <v>#REF!</v>
      </c>
    </row>
    <row r="3077" spans="198:225" x14ac:dyDescent="0.25">
      <c r="GP3077" s="9" t="e">
        <f ca="1">INDIRECT(ADDRESS(ROW(),Controls!#REF!+30))</f>
        <v>#REF!</v>
      </c>
      <c r="GQ3077" s="9" t="e">
        <f ca="1">INDIRECT(ADDRESS(ROW(),Controls!#REF!+45))</f>
        <v>#REF!</v>
      </c>
      <c r="GR3077" s="9" t="e">
        <f ca="1">INDIRECT(ADDRESS(ROW(),Controls!#REF!+60))</f>
        <v>#REF!</v>
      </c>
      <c r="GS3077" s="9" t="e">
        <f ca="1">INDIRECT(ADDRESS(ROW(),Controls!#REF!+75))</f>
        <v>#REF!</v>
      </c>
      <c r="GT3077" s="9" t="e">
        <f ca="1">INDIRECT(ADDRESS(ROW(),Controls!#REF!+90))</f>
        <v>#REF!</v>
      </c>
      <c r="GU3077" s="9" t="e">
        <f ca="1">INDIRECT(ADDRESS(ROW(),Controls!#REF!+105))</f>
        <v>#REF!</v>
      </c>
      <c r="GV3077" s="9" t="e">
        <f ca="1">INDIRECT(ADDRESS(ROW(),Controls!#REF!+120))</f>
        <v>#REF!</v>
      </c>
      <c r="GW3077" s="9" t="e">
        <f ca="1">INDIRECT(ADDRESS(ROW(),Controls!#REF!+15))</f>
        <v>#REF!</v>
      </c>
      <c r="GX3077" s="9" t="e">
        <f ca="1">INDIRECT(ADDRESS(ROW(),Controls!#REF!+135))</f>
        <v>#REF!</v>
      </c>
      <c r="HJ3077" s="9" t="e">
        <f t="shared" ca="1" si="288"/>
        <v>#REF!</v>
      </c>
      <c r="HK3077" s="9" t="e">
        <f t="shared" ca="1" si="289"/>
        <v>#REF!</v>
      </c>
      <c r="HL3077" s="9" t="e">
        <f t="shared" ca="1" si="290"/>
        <v>#REF!</v>
      </c>
      <c r="HM3077" s="9" t="e">
        <f t="shared" ca="1" si="291"/>
        <v>#REF!</v>
      </c>
      <c r="HN3077" s="9" t="e">
        <f ca="1">SQRT($GS3077*(1-$GS3077/Controls!$D$15))</f>
        <v>#REF!</v>
      </c>
      <c r="HO3077" s="9" t="e">
        <f t="shared" ca="1" si="292"/>
        <v>#REF!</v>
      </c>
      <c r="HP3077" s="9" t="e">
        <f t="shared" ca="1" si="293"/>
        <v>#REF!</v>
      </c>
      <c r="HQ3077" s="9" t="e">
        <f ca="1">IF($GV3077=0,NA(),($GX3077*Controls!#REF!))</f>
        <v>#REF!</v>
      </c>
    </row>
    <row r="3078" spans="198:225" x14ac:dyDescent="0.25">
      <c r="GP3078" s="9" t="e">
        <f ca="1">INDIRECT(ADDRESS(ROW(),Controls!#REF!+30))</f>
        <v>#REF!</v>
      </c>
      <c r="GQ3078" s="9" t="e">
        <f ca="1">INDIRECT(ADDRESS(ROW(),Controls!#REF!+45))</f>
        <v>#REF!</v>
      </c>
      <c r="GR3078" s="9" t="e">
        <f ca="1">INDIRECT(ADDRESS(ROW(),Controls!#REF!+60))</f>
        <v>#REF!</v>
      </c>
      <c r="GS3078" s="9" t="e">
        <f ca="1">INDIRECT(ADDRESS(ROW(),Controls!#REF!+75))</f>
        <v>#REF!</v>
      </c>
      <c r="GT3078" s="9" t="e">
        <f ca="1">INDIRECT(ADDRESS(ROW(),Controls!#REF!+90))</f>
        <v>#REF!</v>
      </c>
      <c r="GU3078" s="9" t="e">
        <f ca="1">INDIRECT(ADDRESS(ROW(),Controls!#REF!+105))</f>
        <v>#REF!</v>
      </c>
      <c r="GV3078" s="9" t="e">
        <f ca="1">INDIRECT(ADDRESS(ROW(),Controls!#REF!+120))</f>
        <v>#REF!</v>
      </c>
      <c r="GW3078" s="9" t="e">
        <f ca="1">INDIRECT(ADDRESS(ROW(),Controls!#REF!+15))</f>
        <v>#REF!</v>
      </c>
      <c r="GX3078" s="9" t="e">
        <f ca="1">INDIRECT(ADDRESS(ROW(),Controls!#REF!+135))</f>
        <v>#REF!</v>
      </c>
      <c r="HJ3078" s="9" t="e">
        <f t="shared" ca="1" si="288"/>
        <v>#REF!</v>
      </c>
      <c r="HK3078" s="9" t="e">
        <f t="shared" ca="1" si="289"/>
        <v>#REF!</v>
      </c>
      <c r="HL3078" s="9" t="e">
        <f t="shared" ca="1" si="290"/>
        <v>#REF!</v>
      </c>
      <c r="HM3078" s="9" t="e">
        <f t="shared" ca="1" si="291"/>
        <v>#REF!</v>
      </c>
      <c r="HN3078" s="9" t="e">
        <f ca="1">SQRT($GS3078*(1-$GS3078/Controls!$D$15))</f>
        <v>#REF!</v>
      </c>
      <c r="HO3078" s="9" t="e">
        <f t="shared" ca="1" si="292"/>
        <v>#REF!</v>
      </c>
      <c r="HP3078" s="9" t="e">
        <f t="shared" ca="1" si="293"/>
        <v>#REF!</v>
      </c>
      <c r="HQ3078" s="9" t="e">
        <f ca="1">IF($GV3078=0,NA(),($GX3078*Controls!#REF!))</f>
        <v>#REF!</v>
      </c>
    </row>
    <row r="3079" spans="198:225" x14ac:dyDescent="0.25">
      <c r="GP3079" s="9" t="e">
        <f ca="1">INDIRECT(ADDRESS(ROW(),Controls!#REF!+30))</f>
        <v>#REF!</v>
      </c>
      <c r="GQ3079" s="9" t="e">
        <f ca="1">INDIRECT(ADDRESS(ROW(),Controls!#REF!+45))</f>
        <v>#REF!</v>
      </c>
      <c r="GR3079" s="9" t="e">
        <f ca="1">INDIRECT(ADDRESS(ROW(),Controls!#REF!+60))</f>
        <v>#REF!</v>
      </c>
      <c r="GS3079" s="9" t="e">
        <f ca="1">INDIRECT(ADDRESS(ROW(),Controls!#REF!+75))</f>
        <v>#REF!</v>
      </c>
      <c r="GT3079" s="9" t="e">
        <f ca="1">INDIRECT(ADDRESS(ROW(),Controls!#REF!+90))</f>
        <v>#REF!</v>
      </c>
      <c r="GU3079" s="9" t="e">
        <f ca="1">INDIRECT(ADDRESS(ROW(),Controls!#REF!+105))</f>
        <v>#REF!</v>
      </c>
      <c r="GV3079" s="9" t="e">
        <f ca="1">INDIRECT(ADDRESS(ROW(),Controls!#REF!+120))</f>
        <v>#REF!</v>
      </c>
      <c r="GW3079" s="9" t="e">
        <f ca="1">INDIRECT(ADDRESS(ROW(),Controls!#REF!+15))</f>
        <v>#REF!</v>
      </c>
      <c r="GX3079" s="9" t="e">
        <f ca="1">INDIRECT(ADDRESS(ROW(),Controls!#REF!+135))</f>
        <v>#REF!</v>
      </c>
      <c r="HJ3079" s="9" t="e">
        <f t="shared" ca="1" si="288"/>
        <v>#REF!</v>
      </c>
      <c r="HK3079" s="9" t="e">
        <f t="shared" ca="1" si="289"/>
        <v>#REF!</v>
      </c>
      <c r="HL3079" s="9" t="e">
        <f t="shared" ca="1" si="290"/>
        <v>#REF!</v>
      </c>
      <c r="HM3079" s="9" t="e">
        <f t="shared" ca="1" si="291"/>
        <v>#REF!</v>
      </c>
      <c r="HN3079" s="9" t="e">
        <f ca="1">SQRT($GS3079*(1-$GS3079/Controls!$D$15))</f>
        <v>#REF!</v>
      </c>
      <c r="HO3079" s="9" t="e">
        <f t="shared" ca="1" si="292"/>
        <v>#REF!</v>
      </c>
      <c r="HP3079" s="9" t="e">
        <f t="shared" ca="1" si="293"/>
        <v>#REF!</v>
      </c>
      <c r="HQ3079" s="9" t="e">
        <f ca="1">IF($GV3079=0,NA(),($GX3079*Controls!#REF!))</f>
        <v>#REF!</v>
      </c>
    </row>
    <row r="3080" spans="198:225" x14ac:dyDescent="0.25">
      <c r="GP3080" s="9" t="e">
        <f ca="1">INDIRECT(ADDRESS(ROW(),Controls!#REF!+30))</f>
        <v>#REF!</v>
      </c>
      <c r="GQ3080" s="9" t="e">
        <f ca="1">INDIRECT(ADDRESS(ROW(),Controls!#REF!+45))</f>
        <v>#REF!</v>
      </c>
      <c r="GR3080" s="9" t="e">
        <f ca="1">INDIRECT(ADDRESS(ROW(),Controls!#REF!+60))</f>
        <v>#REF!</v>
      </c>
      <c r="GS3080" s="9" t="e">
        <f ca="1">INDIRECT(ADDRESS(ROW(),Controls!#REF!+75))</f>
        <v>#REF!</v>
      </c>
      <c r="GT3080" s="9" t="e">
        <f ca="1">INDIRECT(ADDRESS(ROW(),Controls!#REF!+90))</f>
        <v>#REF!</v>
      </c>
      <c r="GU3080" s="9" t="e">
        <f ca="1">INDIRECT(ADDRESS(ROW(),Controls!#REF!+105))</f>
        <v>#REF!</v>
      </c>
      <c r="GV3080" s="9" t="e">
        <f ca="1">INDIRECT(ADDRESS(ROW(),Controls!#REF!+120))</f>
        <v>#REF!</v>
      </c>
      <c r="GW3080" s="9" t="e">
        <f ca="1">INDIRECT(ADDRESS(ROW(),Controls!#REF!+15))</f>
        <v>#REF!</v>
      </c>
      <c r="GX3080" s="9" t="e">
        <f ca="1">INDIRECT(ADDRESS(ROW(),Controls!#REF!+135))</f>
        <v>#REF!</v>
      </c>
      <c r="HJ3080" s="9" t="e">
        <f t="shared" ca="1" si="288"/>
        <v>#REF!</v>
      </c>
      <c r="HK3080" s="9" t="e">
        <f t="shared" ca="1" si="289"/>
        <v>#REF!</v>
      </c>
      <c r="HL3080" s="9" t="e">
        <f t="shared" ca="1" si="290"/>
        <v>#REF!</v>
      </c>
      <c r="HM3080" s="9" t="e">
        <f t="shared" ca="1" si="291"/>
        <v>#REF!</v>
      </c>
      <c r="HN3080" s="9" t="e">
        <f ca="1">SQRT($GS3080*(1-$GS3080/Controls!$D$15))</f>
        <v>#REF!</v>
      </c>
      <c r="HO3080" s="9" t="e">
        <f t="shared" ca="1" si="292"/>
        <v>#REF!</v>
      </c>
      <c r="HP3080" s="9" t="e">
        <f t="shared" ca="1" si="293"/>
        <v>#REF!</v>
      </c>
      <c r="HQ3080" s="9" t="e">
        <f ca="1">IF($GV3080=0,NA(),($GX3080*Controls!#REF!))</f>
        <v>#REF!</v>
      </c>
    </row>
    <row r="3081" spans="198:225" x14ac:dyDescent="0.25">
      <c r="GP3081" s="9" t="e">
        <f ca="1">INDIRECT(ADDRESS(ROW(),Controls!#REF!+30))</f>
        <v>#REF!</v>
      </c>
      <c r="GQ3081" s="9" t="e">
        <f ca="1">INDIRECT(ADDRESS(ROW(),Controls!#REF!+45))</f>
        <v>#REF!</v>
      </c>
      <c r="GR3081" s="9" t="e">
        <f ca="1">INDIRECT(ADDRESS(ROW(),Controls!#REF!+60))</f>
        <v>#REF!</v>
      </c>
      <c r="GS3081" s="9" t="e">
        <f ca="1">INDIRECT(ADDRESS(ROW(),Controls!#REF!+75))</f>
        <v>#REF!</v>
      </c>
      <c r="GT3081" s="9" t="e">
        <f ca="1">INDIRECT(ADDRESS(ROW(),Controls!#REF!+90))</f>
        <v>#REF!</v>
      </c>
      <c r="GU3081" s="9" t="e">
        <f ca="1">INDIRECT(ADDRESS(ROW(),Controls!#REF!+105))</f>
        <v>#REF!</v>
      </c>
      <c r="GV3081" s="9" t="e">
        <f ca="1">INDIRECT(ADDRESS(ROW(),Controls!#REF!+120))</f>
        <v>#REF!</v>
      </c>
      <c r="GW3081" s="9" t="e">
        <f ca="1">INDIRECT(ADDRESS(ROW(),Controls!#REF!+15))</f>
        <v>#REF!</v>
      </c>
      <c r="GX3081" s="9" t="e">
        <f ca="1">INDIRECT(ADDRESS(ROW(),Controls!#REF!+135))</f>
        <v>#REF!</v>
      </c>
      <c r="HJ3081" s="9" t="e">
        <f t="shared" ca="1" si="288"/>
        <v>#REF!</v>
      </c>
      <c r="HK3081" s="9" t="e">
        <f t="shared" ca="1" si="289"/>
        <v>#REF!</v>
      </c>
      <c r="HL3081" s="9" t="e">
        <f t="shared" ca="1" si="290"/>
        <v>#REF!</v>
      </c>
      <c r="HM3081" s="9" t="e">
        <f t="shared" ca="1" si="291"/>
        <v>#REF!</v>
      </c>
      <c r="HN3081" s="9" t="e">
        <f ca="1">SQRT($GS3081*(1-$GS3081/Controls!$D$15))</f>
        <v>#REF!</v>
      </c>
      <c r="HO3081" s="9" t="e">
        <f t="shared" ca="1" si="292"/>
        <v>#REF!</v>
      </c>
      <c r="HP3081" s="9" t="e">
        <f t="shared" ca="1" si="293"/>
        <v>#REF!</v>
      </c>
      <c r="HQ3081" s="9" t="e">
        <f ca="1">IF($GV3081=0,NA(),($GX3081*Controls!#REF!))</f>
        <v>#REF!</v>
      </c>
    </row>
    <row r="3082" spans="198:225" x14ac:dyDescent="0.25">
      <c r="GP3082" s="9" t="e">
        <f ca="1">INDIRECT(ADDRESS(ROW(),Controls!#REF!+30))</f>
        <v>#REF!</v>
      </c>
      <c r="GQ3082" s="9" t="e">
        <f ca="1">INDIRECT(ADDRESS(ROW(),Controls!#REF!+45))</f>
        <v>#REF!</v>
      </c>
      <c r="GR3082" s="9" t="e">
        <f ca="1">INDIRECT(ADDRESS(ROW(),Controls!#REF!+60))</f>
        <v>#REF!</v>
      </c>
      <c r="GS3082" s="9" t="e">
        <f ca="1">INDIRECT(ADDRESS(ROW(),Controls!#REF!+75))</f>
        <v>#REF!</v>
      </c>
      <c r="GT3082" s="9" t="e">
        <f ca="1">INDIRECT(ADDRESS(ROW(),Controls!#REF!+90))</f>
        <v>#REF!</v>
      </c>
      <c r="GU3082" s="9" t="e">
        <f ca="1">INDIRECT(ADDRESS(ROW(),Controls!#REF!+105))</f>
        <v>#REF!</v>
      </c>
      <c r="GV3082" s="9" t="e">
        <f ca="1">INDIRECT(ADDRESS(ROW(),Controls!#REF!+120))</f>
        <v>#REF!</v>
      </c>
      <c r="GW3082" s="9" t="e">
        <f ca="1">INDIRECT(ADDRESS(ROW(),Controls!#REF!+15))</f>
        <v>#REF!</v>
      </c>
      <c r="GX3082" s="9" t="e">
        <f ca="1">INDIRECT(ADDRESS(ROW(),Controls!#REF!+135))</f>
        <v>#REF!</v>
      </c>
      <c r="HJ3082" s="9" t="e">
        <f t="shared" ca="1" si="288"/>
        <v>#REF!</v>
      </c>
      <c r="HK3082" s="9" t="e">
        <f t="shared" ca="1" si="289"/>
        <v>#REF!</v>
      </c>
      <c r="HL3082" s="9" t="e">
        <f t="shared" ca="1" si="290"/>
        <v>#REF!</v>
      </c>
      <c r="HM3082" s="9" t="e">
        <f t="shared" ca="1" si="291"/>
        <v>#REF!</v>
      </c>
      <c r="HN3082" s="9" t="e">
        <f ca="1">SQRT($GS3082*(1-$GS3082/Controls!$D$15))</f>
        <v>#REF!</v>
      </c>
      <c r="HO3082" s="9" t="e">
        <f t="shared" ca="1" si="292"/>
        <v>#REF!</v>
      </c>
      <c r="HP3082" s="9" t="e">
        <f t="shared" ca="1" si="293"/>
        <v>#REF!</v>
      </c>
      <c r="HQ3082" s="9" t="e">
        <f ca="1">IF($GV3082=0,NA(),($GX3082*Controls!#REF!))</f>
        <v>#REF!</v>
      </c>
    </row>
    <row r="3083" spans="198:225" x14ac:dyDescent="0.25">
      <c r="GP3083" s="9" t="e">
        <f ca="1">INDIRECT(ADDRESS(ROW(),Controls!#REF!+30))</f>
        <v>#REF!</v>
      </c>
      <c r="GQ3083" s="9" t="e">
        <f ca="1">INDIRECT(ADDRESS(ROW(),Controls!#REF!+45))</f>
        <v>#REF!</v>
      </c>
      <c r="GR3083" s="9" t="e">
        <f ca="1">INDIRECT(ADDRESS(ROW(),Controls!#REF!+60))</f>
        <v>#REF!</v>
      </c>
      <c r="GS3083" s="9" t="e">
        <f ca="1">INDIRECT(ADDRESS(ROW(),Controls!#REF!+75))</f>
        <v>#REF!</v>
      </c>
      <c r="GT3083" s="9" t="e">
        <f ca="1">INDIRECT(ADDRESS(ROW(),Controls!#REF!+90))</f>
        <v>#REF!</v>
      </c>
      <c r="GU3083" s="9" t="e">
        <f ca="1">INDIRECT(ADDRESS(ROW(),Controls!#REF!+105))</f>
        <v>#REF!</v>
      </c>
      <c r="GV3083" s="9" t="e">
        <f ca="1">INDIRECT(ADDRESS(ROW(),Controls!#REF!+120))</f>
        <v>#REF!</v>
      </c>
      <c r="GW3083" s="9" t="e">
        <f ca="1">INDIRECT(ADDRESS(ROW(),Controls!#REF!+15))</f>
        <v>#REF!</v>
      </c>
      <c r="GX3083" s="9" t="e">
        <f ca="1">INDIRECT(ADDRESS(ROW(),Controls!#REF!+135))</f>
        <v>#REF!</v>
      </c>
      <c r="HJ3083" s="9" t="e">
        <f t="shared" ca="1" si="288"/>
        <v>#REF!</v>
      </c>
      <c r="HK3083" s="9" t="e">
        <f t="shared" ca="1" si="289"/>
        <v>#REF!</v>
      </c>
      <c r="HL3083" s="9" t="e">
        <f t="shared" ca="1" si="290"/>
        <v>#REF!</v>
      </c>
      <c r="HM3083" s="9" t="e">
        <f t="shared" ca="1" si="291"/>
        <v>#REF!</v>
      </c>
      <c r="HN3083" s="9" t="e">
        <f ca="1">SQRT($GS3083*(1-$GS3083/Controls!$D$15))</f>
        <v>#REF!</v>
      </c>
      <c r="HO3083" s="9" t="e">
        <f t="shared" ca="1" si="292"/>
        <v>#REF!</v>
      </c>
      <c r="HP3083" s="9" t="e">
        <f t="shared" ca="1" si="293"/>
        <v>#REF!</v>
      </c>
      <c r="HQ3083" s="9" t="e">
        <f ca="1">IF($GV3083=0,NA(),($GX3083*Controls!#REF!))</f>
        <v>#REF!</v>
      </c>
    </row>
    <row r="3084" spans="198:225" x14ac:dyDescent="0.25">
      <c r="GP3084" s="9" t="e">
        <f ca="1">INDIRECT(ADDRESS(ROW(),Controls!#REF!+30))</f>
        <v>#REF!</v>
      </c>
      <c r="GQ3084" s="9" t="e">
        <f ca="1">INDIRECT(ADDRESS(ROW(),Controls!#REF!+45))</f>
        <v>#REF!</v>
      </c>
      <c r="GR3084" s="9" t="e">
        <f ca="1">INDIRECT(ADDRESS(ROW(),Controls!#REF!+60))</f>
        <v>#REF!</v>
      </c>
      <c r="GS3084" s="9" t="e">
        <f ca="1">INDIRECT(ADDRESS(ROW(),Controls!#REF!+75))</f>
        <v>#REF!</v>
      </c>
      <c r="GT3084" s="9" t="e">
        <f ca="1">INDIRECT(ADDRESS(ROW(),Controls!#REF!+90))</f>
        <v>#REF!</v>
      </c>
      <c r="GU3084" s="9" t="e">
        <f ca="1">INDIRECT(ADDRESS(ROW(),Controls!#REF!+105))</f>
        <v>#REF!</v>
      </c>
      <c r="GV3084" s="9" t="e">
        <f ca="1">INDIRECT(ADDRESS(ROW(),Controls!#REF!+120))</f>
        <v>#REF!</v>
      </c>
      <c r="GW3084" s="9" t="e">
        <f ca="1">INDIRECT(ADDRESS(ROW(),Controls!#REF!+15))</f>
        <v>#REF!</v>
      </c>
      <c r="GX3084" s="9" t="e">
        <f ca="1">INDIRECT(ADDRESS(ROW(),Controls!#REF!+135))</f>
        <v>#REF!</v>
      </c>
      <c r="HJ3084" s="9" t="e">
        <f t="shared" ca="1" si="288"/>
        <v>#REF!</v>
      </c>
      <c r="HK3084" s="9" t="e">
        <f t="shared" ca="1" si="289"/>
        <v>#REF!</v>
      </c>
      <c r="HL3084" s="9" t="e">
        <f t="shared" ca="1" si="290"/>
        <v>#REF!</v>
      </c>
      <c r="HM3084" s="9" t="e">
        <f t="shared" ca="1" si="291"/>
        <v>#REF!</v>
      </c>
      <c r="HN3084" s="9" t="e">
        <f ca="1">SQRT($GS3084*(1-$GS3084/Controls!$D$15))</f>
        <v>#REF!</v>
      </c>
      <c r="HO3084" s="9" t="e">
        <f t="shared" ca="1" si="292"/>
        <v>#REF!</v>
      </c>
      <c r="HP3084" s="9" t="e">
        <f t="shared" ca="1" si="293"/>
        <v>#REF!</v>
      </c>
      <c r="HQ3084" s="9" t="e">
        <f ca="1">IF($GV3084=0,NA(),($GX3084*Controls!#REF!))</f>
        <v>#REF!</v>
      </c>
    </row>
    <row r="3085" spans="198:225" x14ac:dyDescent="0.25">
      <c r="GP3085" s="9" t="e">
        <f ca="1">INDIRECT(ADDRESS(ROW(),Controls!#REF!+30))</f>
        <v>#REF!</v>
      </c>
      <c r="GQ3085" s="9" t="e">
        <f ca="1">INDIRECT(ADDRESS(ROW(),Controls!#REF!+45))</f>
        <v>#REF!</v>
      </c>
      <c r="GR3085" s="9" t="e">
        <f ca="1">INDIRECT(ADDRESS(ROW(),Controls!#REF!+60))</f>
        <v>#REF!</v>
      </c>
      <c r="GS3085" s="9" t="e">
        <f ca="1">INDIRECT(ADDRESS(ROW(),Controls!#REF!+75))</f>
        <v>#REF!</v>
      </c>
      <c r="GT3085" s="9" t="e">
        <f ca="1">INDIRECT(ADDRESS(ROW(),Controls!#REF!+90))</f>
        <v>#REF!</v>
      </c>
      <c r="GU3085" s="9" t="e">
        <f ca="1">INDIRECT(ADDRESS(ROW(),Controls!#REF!+105))</f>
        <v>#REF!</v>
      </c>
      <c r="GV3085" s="9" t="e">
        <f ca="1">INDIRECT(ADDRESS(ROW(),Controls!#REF!+120))</f>
        <v>#REF!</v>
      </c>
      <c r="GW3085" s="9" t="e">
        <f ca="1">INDIRECT(ADDRESS(ROW(),Controls!#REF!+15))</f>
        <v>#REF!</v>
      </c>
      <c r="GX3085" s="9" t="e">
        <f ca="1">INDIRECT(ADDRESS(ROW(),Controls!#REF!+135))</f>
        <v>#REF!</v>
      </c>
      <c r="HJ3085" s="9" t="e">
        <f t="shared" ca="1" si="288"/>
        <v>#REF!</v>
      </c>
      <c r="HK3085" s="9" t="e">
        <f t="shared" ca="1" si="289"/>
        <v>#REF!</v>
      </c>
      <c r="HL3085" s="9" t="e">
        <f t="shared" ca="1" si="290"/>
        <v>#REF!</v>
      </c>
      <c r="HM3085" s="9" t="e">
        <f t="shared" ca="1" si="291"/>
        <v>#REF!</v>
      </c>
      <c r="HN3085" s="9" t="e">
        <f ca="1">SQRT($GS3085*(1-$GS3085/Controls!$D$15))</f>
        <v>#REF!</v>
      </c>
      <c r="HO3085" s="9" t="e">
        <f t="shared" ca="1" si="292"/>
        <v>#REF!</v>
      </c>
      <c r="HP3085" s="9" t="e">
        <f t="shared" ca="1" si="293"/>
        <v>#REF!</v>
      </c>
      <c r="HQ3085" s="9" t="e">
        <f ca="1">IF($GV3085=0,NA(),($GX3085*Controls!#REF!))</f>
        <v>#REF!</v>
      </c>
    </row>
    <row r="3086" spans="198:225" x14ac:dyDescent="0.25">
      <c r="GP3086" s="9" t="e">
        <f ca="1">INDIRECT(ADDRESS(ROW(),Controls!#REF!+30))</f>
        <v>#REF!</v>
      </c>
      <c r="GQ3086" s="9" t="e">
        <f ca="1">INDIRECT(ADDRESS(ROW(),Controls!#REF!+45))</f>
        <v>#REF!</v>
      </c>
      <c r="GR3086" s="9" t="e">
        <f ca="1">INDIRECT(ADDRESS(ROW(),Controls!#REF!+60))</f>
        <v>#REF!</v>
      </c>
      <c r="GS3086" s="9" t="e">
        <f ca="1">INDIRECT(ADDRESS(ROW(),Controls!#REF!+75))</f>
        <v>#REF!</v>
      </c>
      <c r="GT3086" s="9" t="e">
        <f ca="1">INDIRECT(ADDRESS(ROW(),Controls!#REF!+90))</f>
        <v>#REF!</v>
      </c>
      <c r="GU3086" s="9" t="e">
        <f ca="1">INDIRECT(ADDRESS(ROW(),Controls!#REF!+105))</f>
        <v>#REF!</v>
      </c>
      <c r="GV3086" s="9" t="e">
        <f ca="1">INDIRECT(ADDRESS(ROW(),Controls!#REF!+120))</f>
        <v>#REF!</v>
      </c>
      <c r="GW3086" s="9" t="e">
        <f ca="1">INDIRECT(ADDRESS(ROW(),Controls!#REF!+15))</f>
        <v>#REF!</v>
      </c>
      <c r="GX3086" s="9" t="e">
        <f ca="1">INDIRECT(ADDRESS(ROW(),Controls!#REF!+135))</f>
        <v>#REF!</v>
      </c>
      <c r="HJ3086" s="9" t="e">
        <f t="shared" ca="1" si="288"/>
        <v>#REF!</v>
      </c>
      <c r="HK3086" s="9" t="e">
        <f t="shared" ca="1" si="289"/>
        <v>#REF!</v>
      </c>
      <c r="HL3086" s="9" t="e">
        <f t="shared" ca="1" si="290"/>
        <v>#REF!</v>
      </c>
      <c r="HM3086" s="9" t="e">
        <f t="shared" ca="1" si="291"/>
        <v>#REF!</v>
      </c>
      <c r="HN3086" s="9" t="e">
        <f ca="1">SQRT($GS3086*(1-$GS3086/Controls!$D$15))</f>
        <v>#REF!</v>
      </c>
      <c r="HO3086" s="9" t="e">
        <f t="shared" ca="1" si="292"/>
        <v>#REF!</v>
      </c>
      <c r="HP3086" s="9" t="e">
        <f t="shared" ca="1" si="293"/>
        <v>#REF!</v>
      </c>
      <c r="HQ3086" s="9" t="e">
        <f ca="1">IF($GV3086=0,NA(),($GX3086*Controls!#REF!))</f>
        <v>#REF!</v>
      </c>
    </row>
    <row r="3087" spans="198:225" x14ac:dyDescent="0.25">
      <c r="GP3087" s="9" t="e">
        <f ca="1">INDIRECT(ADDRESS(ROW(),Controls!#REF!+30))</f>
        <v>#REF!</v>
      </c>
      <c r="GQ3087" s="9" t="e">
        <f ca="1">INDIRECT(ADDRESS(ROW(),Controls!#REF!+45))</f>
        <v>#REF!</v>
      </c>
      <c r="GR3087" s="9" t="e">
        <f ca="1">INDIRECT(ADDRESS(ROW(),Controls!#REF!+60))</f>
        <v>#REF!</v>
      </c>
      <c r="GS3087" s="9" t="e">
        <f ca="1">INDIRECT(ADDRESS(ROW(),Controls!#REF!+75))</f>
        <v>#REF!</v>
      </c>
      <c r="GT3087" s="9" t="e">
        <f ca="1">INDIRECT(ADDRESS(ROW(),Controls!#REF!+90))</f>
        <v>#REF!</v>
      </c>
      <c r="GU3087" s="9" t="e">
        <f ca="1">INDIRECT(ADDRESS(ROW(),Controls!#REF!+105))</f>
        <v>#REF!</v>
      </c>
      <c r="GV3087" s="9" t="e">
        <f ca="1">INDIRECT(ADDRESS(ROW(),Controls!#REF!+120))</f>
        <v>#REF!</v>
      </c>
      <c r="GW3087" s="9" t="e">
        <f ca="1">INDIRECT(ADDRESS(ROW(),Controls!#REF!+15))</f>
        <v>#REF!</v>
      </c>
      <c r="GX3087" s="9" t="e">
        <f ca="1">INDIRECT(ADDRESS(ROW(),Controls!#REF!+135))</f>
        <v>#REF!</v>
      </c>
      <c r="HJ3087" s="9" t="e">
        <f t="shared" ca="1" si="288"/>
        <v>#REF!</v>
      </c>
      <c r="HK3087" s="9" t="e">
        <f t="shared" ca="1" si="289"/>
        <v>#REF!</v>
      </c>
      <c r="HL3087" s="9" t="e">
        <f t="shared" ca="1" si="290"/>
        <v>#REF!</v>
      </c>
      <c r="HM3087" s="9" t="e">
        <f t="shared" ca="1" si="291"/>
        <v>#REF!</v>
      </c>
      <c r="HN3087" s="9" t="e">
        <f ca="1">SQRT($GS3087*(1-$GS3087/Controls!$D$15))</f>
        <v>#REF!</v>
      </c>
      <c r="HO3087" s="9" t="e">
        <f t="shared" ca="1" si="292"/>
        <v>#REF!</v>
      </c>
      <c r="HP3087" s="9" t="e">
        <f t="shared" ca="1" si="293"/>
        <v>#REF!</v>
      </c>
      <c r="HQ3087" s="9" t="e">
        <f ca="1">IF($GV3087=0,NA(),($GX3087*Controls!#REF!))</f>
        <v>#REF!</v>
      </c>
    </row>
    <row r="3088" spans="198:225" x14ac:dyDescent="0.25">
      <c r="GP3088" s="9" t="e">
        <f ca="1">INDIRECT(ADDRESS(ROW(),Controls!#REF!+30))</f>
        <v>#REF!</v>
      </c>
      <c r="GQ3088" s="9" t="e">
        <f ca="1">INDIRECT(ADDRESS(ROW(),Controls!#REF!+45))</f>
        <v>#REF!</v>
      </c>
      <c r="GR3088" s="9" t="e">
        <f ca="1">INDIRECT(ADDRESS(ROW(),Controls!#REF!+60))</f>
        <v>#REF!</v>
      </c>
      <c r="GS3088" s="9" t="e">
        <f ca="1">INDIRECT(ADDRESS(ROW(),Controls!#REF!+75))</f>
        <v>#REF!</v>
      </c>
      <c r="GT3088" s="9" t="e">
        <f ca="1">INDIRECT(ADDRESS(ROW(),Controls!#REF!+90))</f>
        <v>#REF!</v>
      </c>
      <c r="GU3088" s="9" t="e">
        <f ca="1">INDIRECT(ADDRESS(ROW(),Controls!#REF!+105))</f>
        <v>#REF!</v>
      </c>
      <c r="GV3088" s="9" t="e">
        <f ca="1">INDIRECT(ADDRESS(ROW(),Controls!#REF!+120))</f>
        <v>#REF!</v>
      </c>
      <c r="GW3088" s="9" t="e">
        <f ca="1">INDIRECT(ADDRESS(ROW(),Controls!#REF!+15))</f>
        <v>#REF!</v>
      </c>
      <c r="GX3088" s="9" t="e">
        <f ca="1">INDIRECT(ADDRESS(ROW(),Controls!#REF!+135))</f>
        <v>#REF!</v>
      </c>
      <c r="HJ3088" s="9" t="e">
        <f t="shared" ca="1" si="288"/>
        <v>#REF!</v>
      </c>
      <c r="HK3088" s="9" t="e">
        <f t="shared" ca="1" si="289"/>
        <v>#REF!</v>
      </c>
      <c r="HL3088" s="9" t="e">
        <f t="shared" ca="1" si="290"/>
        <v>#REF!</v>
      </c>
      <c r="HM3088" s="9" t="e">
        <f t="shared" ca="1" si="291"/>
        <v>#REF!</v>
      </c>
      <c r="HN3088" s="9" t="e">
        <f ca="1">SQRT($GS3088*(1-$GS3088/Controls!$D$15))</f>
        <v>#REF!</v>
      </c>
      <c r="HO3088" s="9" t="e">
        <f t="shared" ca="1" si="292"/>
        <v>#REF!</v>
      </c>
      <c r="HP3088" s="9" t="e">
        <f t="shared" ca="1" si="293"/>
        <v>#REF!</v>
      </c>
      <c r="HQ3088" s="9" t="e">
        <f ca="1">IF($GV3088=0,NA(),($GX3088*Controls!#REF!))</f>
        <v>#REF!</v>
      </c>
    </row>
    <row r="3089" spans="198:225" x14ac:dyDescent="0.25">
      <c r="GP3089" s="9" t="e">
        <f ca="1">INDIRECT(ADDRESS(ROW(),Controls!#REF!+30))</f>
        <v>#REF!</v>
      </c>
      <c r="GQ3089" s="9" t="e">
        <f ca="1">INDIRECT(ADDRESS(ROW(),Controls!#REF!+45))</f>
        <v>#REF!</v>
      </c>
      <c r="GR3089" s="9" t="e">
        <f ca="1">INDIRECT(ADDRESS(ROW(),Controls!#REF!+60))</f>
        <v>#REF!</v>
      </c>
      <c r="GS3089" s="9" t="e">
        <f ca="1">INDIRECT(ADDRESS(ROW(),Controls!#REF!+75))</f>
        <v>#REF!</v>
      </c>
      <c r="GT3089" s="9" t="e">
        <f ca="1">INDIRECT(ADDRESS(ROW(),Controls!#REF!+90))</f>
        <v>#REF!</v>
      </c>
      <c r="GU3089" s="9" t="e">
        <f ca="1">INDIRECT(ADDRESS(ROW(),Controls!#REF!+105))</f>
        <v>#REF!</v>
      </c>
      <c r="GV3089" s="9" t="e">
        <f ca="1">INDIRECT(ADDRESS(ROW(),Controls!#REF!+120))</f>
        <v>#REF!</v>
      </c>
      <c r="GW3089" s="9" t="e">
        <f ca="1">INDIRECT(ADDRESS(ROW(),Controls!#REF!+15))</f>
        <v>#REF!</v>
      </c>
      <c r="GX3089" s="9" t="e">
        <f ca="1">INDIRECT(ADDRESS(ROW(),Controls!#REF!+135))</f>
        <v>#REF!</v>
      </c>
      <c r="HJ3089" s="9" t="e">
        <f t="shared" ca="1" si="288"/>
        <v>#REF!</v>
      </c>
      <c r="HK3089" s="9" t="e">
        <f t="shared" ca="1" si="289"/>
        <v>#REF!</v>
      </c>
      <c r="HL3089" s="9" t="e">
        <f t="shared" ca="1" si="290"/>
        <v>#REF!</v>
      </c>
      <c r="HM3089" s="9" t="e">
        <f t="shared" ca="1" si="291"/>
        <v>#REF!</v>
      </c>
      <c r="HN3089" s="9" t="e">
        <f ca="1">SQRT($GS3089*(1-$GS3089/Controls!$D$15))</f>
        <v>#REF!</v>
      </c>
      <c r="HO3089" s="9" t="e">
        <f t="shared" ca="1" si="292"/>
        <v>#REF!</v>
      </c>
      <c r="HP3089" s="9" t="e">
        <f t="shared" ca="1" si="293"/>
        <v>#REF!</v>
      </c>
      <c r="HQ3089" s="9" t="e">
        <f ca="1">IF($GV3089=0,NA(),($GX3089*Controls!#REF!))</f>
        <v>#REF!</v>
      </c>
    </row>
    <row r="3090" spans="198:225" x14ac:dyDescent="0.25">
      <c r="GP3090" s="9" t="e">
        <f ca="1">INDIRECT(ADDRESS(ROW(),Controls!#REF!+30))</f>
        <v>#REF!</v>
      </c>
      <c r="GQ3090" s="9" t="e">
        <f ca="1">INDIRECT(ADDRESS(ROW(),Controls!#REF!+45))</f>
        <v>#REF!</v>
      </c>
      <c r="GR3090" s="9" t="e">
        <f ca="1">INDIRECT(ADDRESS(ROW(),Controls!#REF!+60))</f>
        <v>#REF!</v>
      </c>
      <c r="GS3090" s="9" t="e">
        <f ca="1">INDIRECT(ADDRESS(ROW(),Controls!#REF!+75))</f>
        <v>#REF!</v>
      </c>
      <c r="GT3090" s="9" t="e">
        <f ca="1">INDIRECT(ADDRESS(ROW(),Controls!#REF!+90))</f>
        <v>#REF!</v>
      </c>
      <c r="GU3090" s="9" t="e">
        <f ca="1">INDIRECT(ADDRESS(ROW(),Controls!#REF!+105))</f>
        <v>#REF!</v>
      </c>
      <c r="GV3090" s="9" t="e">
        <f ca="1">INDIRECT(ADDRESS(ROW(),Controls!#REF!+120))</f>
        <v>#REF!</v>
      </c>
      <c r="GW3090" s="9" t="e">
        <f ca="1">INDIRECT(ADDRESS(ROW(),Controls!#REF!+15))</f>
        <v>#REF!</v>
      </c>
      <c r="GX3090" s="9" t="e">
        <f ca="1">INDIRECT(ADDRESS(ROW(),Controls!#REF!+135))</f>
        <v>#REF!</v>
      </c>
      <c r="HJ3090" s="9" t="e">
        <f t="shared" ca="1" si="288"/>
        <v>#REF!</v>
      </c>
      <c r="HK3090" s="9" t="e">
        <f t="shared" ca="1" si="289"/>
        <v>#REF!</v>
      </c>
      <c r="HL3090" s="9" t="e">
        <f t="shared" ca="1" si="290"/>
        <v>#REF!</v>
      </c>
      <c r="HM3090" s="9" t="e">
        <f t="shared" ca="1" si="291"/>
        <v>#REF!</v>
      </c>
      <c r="HN3090" s="9" t="e">
        <f ca="1">SQRT($GS3090*(1-$GS3090/Controls!$D$15))</f>
        <v>#REF!</v>
      </c>
      <c r="HO3090" s="9" t="e">
        <f t="shared" ca="1" si="292"/>
        <v>#REF!</v>
      </c>
      <c r="HP3090" s="9" t="e">
        <f t="shared" ca="1" si="293"/>
        <v>#REF!</v>
      </c>
      <c r="HQ3090" s="9" t="e">
        <f ca="1">IF($GV3090=0,NA(),($GX3090*Controls!#REF!))</f>
        <v>#REF!</v>
      </c>
    </row>
    <row r="3091" spans="198:225" x14ac:dyDescent="0.25">
      <c r="GP3091" s="9" t="e">
        <f ca="1">INDIRECT(ADDRESS(ROW(),Controls!#REF!+30))</f>
        <v>#REF!</v>
      </c>
      <c r="GQ3091" s="9" t="e">
        <f ca="1">INDIRECT(ADDRESS(ROW(),Controls!#REF!+45))</f>
        <v>#REF!</v>
      </c>
      <c r="GR3091" s="9" t="e">
        <f ca="1">INDIRECT(ADDRESS(ROW(),Controls!#REF!+60))</f>
        <v>#REF!</v>
      </c>
      <c r="GS3091" s="9" t="e">
        <f ca="1">INDIRECT(ADDRESS(ROW(),Controls!#REF!+75))</f>
        <v>#REF!</v>
      </c>
      <c r="GT3091" s="9" t="e">
        <f ca="1">INDIRECT(ADDRESS(ROW(),Controls!#REF!+90))</f>
        <v>#REF!</v>
      </c>
      <c r="GU3091" s="9" t="e">
        <f ca="1">INDIRECT(ADDRESS(ROW(),Controls!#REF!+105))</f>
        <v>#REF!</v>
      </c>
      <c r="GV3091" s="9" t="e">
        <f ca="1">INDIRECT(ADDRESS(ROW(),Controls!#REF!+120))</f>
        <v>#REF!</v>
      </c>
      <c r="GW3091" s="9" t="e">
        <f ca="1">INDIRECT(ADDRESS(ROW(),Controls!#REF!+15))</f>
        <v>#REF!</v>
      </c>
      <c r="GX3091" s="9" t="e">
        <f ca="1">INDIRECT(ADDRESS(ROW(),Controls!#REF!+135))</f>
        <v>#REF!</v>
      </c>
      <c r="HJ3091" s="9" t="e">
        <f t="shared" ca="1" si="288"/>
        <v>#REF!</v>
      </c>
      <c r="HK3091" s="9" t="e">
        <f t="shared" ca="1" si="289"/>
        <v>#REF!</v>
      </c>
      <c r="HL3091" s="9" t="e">
        <f t="shared" ca="1" si="290"/>
        <v>#REF!</v>
      </c>
      <c r="HM3091" s="9" t="e">
        <f t="shared" ca="1" si="291"/>
        <v>#REF!</v>
      </c>
      <c r="HN3091" s="9" t="e">
        <f ca="1">SQRT($GS3091*(1-$GS3091/Controls!$D$15))</f>
        <v>#REF!</v>
      </c>
      <c r="HO3091" s="9" t="e">
        <f t="shared" ca="1" si="292"/>
        <v>#REF!</v>
      </c>
      <c r="HP3091" s="9" t="e">
        <f t="shared" ca="1" si="293"/>
        <v>#REF!</v>
      </c>
      <c r="HQ3091" s="9" t="e">
        <f ca="1">IF($GV3091=0,NA(),($GX3091*Controls!#REF!))</f>
        <v>#REF!</v>
      </c>
    </row>
    <row r="3092" spans="198:225" x14ac:dyDescent="0.25">
      <c r="GP3092" s="9" t="e">
        <f ca="1">INDIRECT(ADDRESS(ROW(),Controls!#REF!+30))</f>
        <v>#REF!</v>
      </c>
      <c r="GQ3092" s="9" t="e">
        <f ca="1">INDIRECT(ADDRESS(ROW(),Controls!#REF!+45))</f>
        <v>#REF!</v>
      </c>
      <c r="GR3092" s="9" t="e">
        <f ca="1">INDIRECT(ADDRESS(ROW(),Controls!#REF!+60))</f>
        <v>#REF!</v>
      </c>
      <c r="GS3092" s="9" t="e">
        <f ca="1">INDIRECT(ADDRESS(ROW(),Controls!#REF!+75))</f>
        <v>#REF!</v>
      </c>
      <c r="GT3092" s="9" t="e">
        <f ca="1">INDIRECT(ADDRESS(ROW(),Controls!#REF!+90))</f>
        <v>#REF!</v>
      </c>
      <c r="GU3092" s="9" t="e">
        <f ca="1">INDIRECT(ADDRESS(ROW(),Controls!#REF!+105))</f>
        <v>#REF!</v>
      </c>
      <c r="GV3092" s="9" t="e">
        <f ca="1">INDIRECT(ADDRESS(ROW(),Controls!#REF!+120))</f>
        <v>#REF!</v>
      </c>
      <c r="GW3092" s="9" t="e">
        <f ca="1">INDIRECT(ADDRESS(ROW(),Controls!#REF!+15))</f>
        <v>#REF!</v>
      </c>
      <c r="GX3092" s="9" t="e">
        <f ca="1">INDIRECT(ADDRESS(ROW(),Controls!#REF!+135))</f>
        <v>#REF!</v>
      </c>
      <c r="HJ3092" s="9" t="e">
        <f t="shared" ca="1" si="288"/>
        <v>#REF!</v>
      </c>
      <c r="HK3092" s="9" t="e">
        <f t="shared" ca="1" si="289"/>
        <v>#REF!</v>
      </c>
      <c r="HL3092" s="9" t="e">
        <f t="shared" ca="1" si="290"/>
        <v>#REF!</v>
      </c>
      <c r="HM3092" s="9" t="e">
        <f t="shared" ca="1" si="291"/>
        <v>#REF!</v>
      </c>
      <c r="HN3092" s="9" t="e">
        <f ca="1">SQRT($GS3092*(1-$GS3092/Controls!$D$15))</f>
        <v>#REF!</v>
      </c>
      <c r="HO3092" s="9" t="e">
        <f t="shared" ca="1" si="292"/>
        <v>#REF!</v>
      </c>
      <c r="HP3092" s="9" t="e">
        <f t="shared" ca="1" si="293"/>
        <v>#REF!</v>
      </c>
      <c r="HQ3092" s="9" t="e">
        <f ca="1">IF($GV3092=0,NA(),($GX3092*Controls!#REF!))</f>
        <v>#REF!</v>
      </c>
    </row>
    <row r="3093" spans="198:225" x14ac:dyDescent="0.25">
      <c r="GP3093" s="9" t="e">
        <f ca="1">INDIRECT(ADDRESS(ROW(),Controls!#REF!+30))</f>
        <v>#REF!</v>
      </c>
      <c r="GQ3093" s="9" t="e">
        <f ca="1">INDIRECT(ADDRESS(ROW(),Controls!#REF!+45))</f>
        <v>#REF!</v>
      </c>
      <c r="GR3093" s="9" t="e">
        <f ca="1">INDIRECT(ADDRESS(ROW(),Controls!#REF!+60))</f>
        <v>#REF!</v>
      </c>
      <c r="GS3093" s="9" t="e">
        <f ca="1">INDIRECT(ADDRESS(ROW(),Controls!#REF!+75))</f>
        <v>#REF!</v>
      </c>
      <c r="GT3093" s="9" t="e">
        <f ca="1">INDIRECT(ADDRESS(ROW(),Controls!#REF!+90))</f>
        <v>#REF!</v>
      </c>
      <c r="GU3093" s="9" t="e">
        <f ca="1">INDIRECT(ADDRESS(ROW(),Controls!#REF!+105))</f>
        <v>#REF!</v>
      </c>
      <c r="GV3093" s="9" t="e">
        <f ca="1">INDIRECT(ADDRESS(ROW(),Controls!#REF!+120))</f>
        <v>#REF!</v>
      </c>
      <c r="GW3093" s="9" t="e">
        <f ca="1">INDIRECT(ADDRESS(ROW(),Controls!#REF!+15))</f>
        <v>#REF!</v>
      </c>
      <c r="GX3093" s="9" t="e">
        <f ca="1">INDIRECT(ADDRESS(ROW(),Controls!#REF!+135))</f>
        <v>#REF!</v>
      </c>
      <c r="HJ3093" s="9" t="e">
        <f t="shared" ca="1" si="288"/>
        <v>#REF!</v>
      </c>
      <c r="HK3093" s="9" t="e">
        <f t="shared" ca="1" si="289"/>
        <v>#REF!</v>
      </c>
      <c r="HL3093" s="9" t="e">
        <f t="shared" ca="1" si="290"/>
        <v>#REF!</v>
      </c>
      <c r="HM3093" s="9" t="e">
        <f t="shared" ca="1" si="291"/>
        <v>#REF!</v>
      </c>
      <c r="HN3093" s="9" t="e">
        <f ca="1">SQRT($GS3093*(1-$GS3093/Controls!$D$15))</f>
        <v>#REF!</v>
      </c>
      <c r="HO3093" s="9" t="e">
        <f t="shared" ca="1" si="292"/>
        <v>#REF!</v>
      </c>
      <c r="HP3093" s="9" t="e">
        <f t="shared" ca="1" si="293"/>
        <v>#REF!</v>
      </c>
      <c r="HQ3093" s="9" t="e">
        <f ca="1">IF($GV3093=0,NA(),($GX3093*Controls!#REF!))</f>
        <v>#REF!</v>
      </c>
    </row>
    <row r="3094" spans="198:225" x14ac:dyDescent="0.25">
      <c r="GP3094" s="9" t="e">
        <f ca="1">INDIRECT(ADDRESS(ROW(),Controls!#REF!+30))</f>
        <v>#REF!</v>
      </c>
      <c r="GQ3094" s="9" t="e">
        <f ca="1">INDIRECT(ADDRESS(ROW(),Controls!#REF!+45))</f>
        <v>#REF!</v>
      </c>
      <c r="GR3094" s="9" t="e">
        <f ca="1">INDIRECT(ADDRESS(ROW(),Controls!#REF!+60))</f>
        <v>#REF!</v>
      </c>
      <c r="GS3094" s="9" t="e">
        <f ca="1">INDIRECT(ADDRESS(ROW(),Controls!#REF!+75))</f>
        <v>#REF!</v>
      </c>
      <c r="GT3094" s="9" t="e">
        <f ca="1">INDIRECT(ADDRESS(ROW(),Controls!#REF!+90))</f>
        <v>#REF!</v>
      </c>
      <c r="GU3094" s="9" t="e">
        <f ca="1">INDIRECT(ADDRESS(ROW(),Controls!#REF!+105))</f>
        <v>#REF!</v>
      </c>
      <c r="GV3094" s="9" t="e">
        <f ca="1">INDIRECT(ADDRESS(ROW(),Controls!#REF!+120))</f>
        <v>#REF!</v>
      </c>
      <c r="GW3094" s="9" t="e">
        <f ca="1">INDIRECT(ADDRESS(ROW(),Controls!#REF!+15))</f>
        <v>#REF!</v>
      </c>
      <c r="GX3094" s="9" t="e">
        <f ca="1">INDIRECT(ADDRESS(ROW(),Controls!#REF!+135))</f>
        <v>#REF!</v>
      </c>
      <c r="HJ3094" s="9" t="e">
        <f t="shared" ca="1" si="288"/>
        <v>#REF!</v>
      </c>
      <c r="HK3094" s="9" t="e">
        <f t="shared" ca="1" si="289"/>
        <v>#REF!</v>
      </c>
      <c r="HL3094" s="9" t="e">
        <f t="shared" ca="1" si="290"/>
        <v>#REF!</v>
      </c>
      <c r="HM3094" s="9" t="e">
        <f t="shared" ca="1" si="291"/>
        <v>#REF!</v>
      </c>
      <c r="HN3094" s="9" t="e">
        <f ca="1">SQRT($GS3094*(1-$GS3094/Controls!$D$15))</f>
        <v>#REF!</v>
      </c>
      <c r="HO3094" s="9" t="e">
        <f t="shared" ca="1" si="292"/>
        <v>#REF!</v>
      </c>
      <c r="HP3094" s="9" t="e">
        <f t="shared" ca="1" si="293"/>
        <v>#REF!</v>
      </c>
      <c r="HQ3094" s="9" t="e">
        <f ca="1">IF($GV3094=0,NA(),($GX3094*Controls!#REF!))</f>
        <v>#REF!</v>
      </c>
    </row>
    <row r="3095" spans="198:225" x14ac:dyDescent="0.25">
      <c r="GP3095" s="9" t="e">
        <f ca="1">INDIRECT(ADDRESS(ROW(),Controls!#REF!+30))</f>
        <v>#REF!</v>
      </c>
      <c r="GQ3095" s="9" t="e">
        <f ca="1">INDIRECT(ADDRESS(ROW(),Controls!#REF!+45))</f>
        <v>#REF!</v>
      </c>
      <c r="GR3095" s="9" t="e">
        <f ca="1">INDIRECT(ADDRESS(ROW(),Controls!#REF!+60))</f>
        <v>#REF!</v>
      </c>
      <c r="GS3095" s="9" t="e">
        <f ca="1">INDIRECT(ADDRESS(ROW(),Controls!#REF!+75))</f>
        <v>#REF!</v>
      </c>
      <c r="GT3095" s="9" t="e">
        <f ca="1">INDIRECT(ADDRESS(ROW(),Controls!#REF!+90))</f>
        <v>#REF!</v>
      </c>
      <c r="GU3095" s="9" t="e">
        <f ca="1">INDIRECT(ADDRESS(ROW(),Controls!#REF!+105))</f>
        <v>#REF!</v>
      </c>
      <c r="GV3095" s="9" t="e">
        <f ca="1">INDIRECT(ADDRESS(ROW(),Controls!#REF!+120))</f>
        <v>#REF!</v>
      </c>
      <c r="GW3095" s="9" t="e">
        <f ca="1">INDIRECT(ADDRESS(ROW(),Controls!#REF!+15))</f>
        <v>#REF!</v>
      </c>
      <c r="GX3095" s="9" t="e">
        <f ca="1">INDIRECT(ADDRESS(ROW(),Controls!#REF!+135))</f>
        <v>#REF!</v>
      </c>
      <c r="HJ3095" s="9" t="e">
        <f t="shared" ca="1" si="288"/>
        <v>#REF!</v>
      </c>
      <c r="HK3095" s="9" t="e">
        <f t="shared" ca="1" si="289"/>
        <v>#REF!</v>
      </c>
      <c r="HL3095" s="9" t="e">
        <f t="shared" ca="1" si="290"/>
        <v>#REF!</v>
      </c>
      <c r="HM3095" s="9" t="e">
        <f t="shared" ca="1" si="291"/>
        <v>#REF!</v>
      </c>
      <c r="HN3095" s="9" t="e">
        <f ca="1">SQRT($GS3095*(1-$GS3095/Controls!$D$15))</f>
        <v>#REF!</v>
      </c>
      <c r="HO3095" s="9" t="e">
        <f t="shared" ca="1" si="292"/>
        <v>#REF!</v>
      </c>
      <c r="HP3095" s="9" t="e">
        <f t="shared" ca="1" si="293"/>
        <v>#REF!</v>
      </c>
      <c r="HQ3095" s="9" t="e">
        <f ca="1">IF($GV3095=0,NA(),($GX3095*Controls!#REF!))</f>
        <v>#REF!</v>
      </c>
    </row>
    <row r="3096" spans="198:225" x14ac:dyDescent="0.25">
      <c r="GP3096" s="9" t="e">
        <f ca="1">INDIRECT(ADDRESS(ROW(),Controls!#REF!+30))</f>
        <v>#REF!</v>
      </c>
      <c r="GQ3096" s="9" t="e">
        <f ca="1">INDIRECT(ADDRESS(ROW(),Controls!#REF!+45))</f>
        <v>#REF!</v>
      </c>
      <c r="GR3096" s="9" t="e">
        <f ca="1">INDIRECT(ADDRESS(ROW(),Controls!#REF!+60))</f>
        <v>#REF!</v>
      </c>
      <c r="GS3096" s="9" t="e">
        <f ca="1">INDIRECT(ADDRESS(ROW(),Controls!#REF!+75))</f>
        <v>#REF!</v>
      </c>
      <c r="GT3096" s="9" t="e">
        <f ca="1">INDIRECT(ADDRESS(ROW(),Controls!#REF!+90))</f>
        <v>#REF!</v>
      </c>
      <c r="GU3096" s="9" t="e">
        <f ca="1">INDIRECT(ADDRESS(ROW(),Controls!#REF!+105))</f>
        <v>#REF!</v>
      </c>
      <c r="GV3096" s="9" t="e">
        <f ca="1">INDIRECT(ADDRESS(ROW(),Controls!#REF!+120))</f>
        <v>#REF!</v>
      </c>
      <c r="GW3096" s="9" t="e">
        <f ca="1">INDIRECT(ADDRESS(ROW(),Controls!#REF!+15))</f>
        <v>#REF!</v>
      </c>
      <c r="GX3096" s="9" t="e">
        <f ca="1">INDIRECT(ADDRESS(ROW(),Controls!#REF!+135))</f>
        <v>#REF!</v>
      </c>
      <c r="HJ3096" s="9" t="e">
        <f t="shared" ca="1" si="288"/>
        <v>#REF!</v>
      </c>
      <c r="HK3096" s="9" t="e">
        <f t="shared" ca="1" si="289"/>
        <v>#REF!</v>
      </c>
      <c r="HL3096" s="9" t="e">
        <f t="shared" ca="1" si="290"/>
        <v>#REF!</v>
      </c>
      <c r="HM3096" s="9" t="e">
        <f t="shared" ca="1" si="291"/>
        <v>#REF!</v>
      </c>
      <c r="HN3096" s="9" t="e">
        <f ca="1">SQRT($GS3096*(1-$GS3096/Controls!$D$15))</f>
        <v>#REF!</v>
      </c>
      <c r="HO3096" s="9" t="e">
        <f t="shared" ca="1" si="292"/>
        <v>#REF!</v>
      </c>
      <c r="HP3096" s="9" t="e">
        <f t="shared" ca="1" si="293"/>
        <v>#REF!</v>
      </c>
      <c r="HQ3096" s="9" t="e">
        <f ca="1">IF($GV3096=0,NA(),($GX3096*Controls!#REF!))</f>
        <v>#REF!</v>
      </c>
    </row>
    <row r="3097" spans="198:225" x14ac:dyDescent="0.25">
      <c r="GP3097" s="9" t="e">
        <f ca="1">INDIRECT(ADDRESS(ROW(),Controls!#REF!+30))</f>
        <v>#REF!</v>
      </c>
      <c r="GQ3097" s="9" t="e">
        <f ca="1">INDIRECT(ADDRESS(ROW(),Controls!#REF!+45))</f>
        <v>#REF!</v>
      </c>
      <c r="GR3097" s="9" t="e">
        <f ca="1">INDIRECT(ADDRESS(ROW(),Controls!#REF!+60))</f>
        <v>#REF!</v>
      </c>
      <c r="GS3097" s="9" t="e">
        <f ca="1">INDIRECT(ADDRESS(ROW(),Controls!#REF!+75))</f>
        <v>#REF!</v>
      </c>
      <c r="GT3097" s="9" t="e">
        <f ca="1">INDIRECT(ADDRESS(ROW(),Controls!#REF!+90))</f>
        <v>#REF!</v>
      </c>
      <c r="GU3097" s="9" t="e">
        <f ca="1">INDIRECT(ADDRESS(ROW(),Controls!#REF!+105))</f>
        <v>#REF!</v>
      </c>
      <c r="GV3097" s="9" t="e">
        <f ca="1">INDIRECT(ADDRESS(ROW(),Controls!#REF!+120))</f>
        <v>#REF!</v>
      </c>
      <c r="GW3097" s="9" t="e">
        <f ca="1">INDIRECT(ADDRESS(ROW(),Controls!#REF!+15))</f>
        <v>#REF!</v>
      </c>
      <c r="GX3097" s="9" t="e">
        <f ca="1">INDIRECT(ADDRESS(ROW(),Controls!#REF!+135))</f>
        <v>#REF!</v>
      </c>
      <c r="HJ3097" s="9" t="e">
        <f t="shared" ca="1" si="288"/>
        <v>#REF!</v>
      </c>
      <c r="HK3097" s="9" t="e">
        <f t="shared" ca="1" si="289"/>
        <v>#REF!</v>
      </c>
      <c r="HL3097" s="9" t="e">
        <f t="shared" ca="1" si="290"/>
        <v>#REF!</v>
      </c>
      <c r="HM3097" s="9" t="e">
        <f t="shared" ca="1" si="291"/>
        <v>#REF!</v>
      </c>
      <c r="HN3097" s="9" t="e">
        <f ca="1">SQRT($GS3097*(1-$GS3097/Controls!$D$15))</f>
        <v>#REF!</v>
      </c>
      <c r="HO3097" s="9" t="e">
        <f t="shared" ca="1" si="292"/>
        <v>#REF!</v>
      </c>
      <c r="HP3097" s="9" t="e">
        <f t="shared" ca="1" si="293"/>
        <v>#REF!</v>
      </c>
      <c r="HQ3097" s="9" t="e">
        <f ca="1">IF($GV3097=0,NA(),($GX3097*Controls!#REF!))</f>
        <v>#REF!</v>
      </c>
    </row>
    <row r="3098" spans="198:225" x14ac:dyDescent="0.25">
      <c r="GP3098" s="9" t="e">
        <f ca="1">INDIRECT(ADDRESS(ROW(),Controls!#REF!+30))</f>
        <v>#REF!</v>
      </c>
      <c r="GQ3098" s="9" t="e">
        <f ca="1">INDIRECT(ADDRESS(ROW(),Controls!#REF!+45))</f>
        <v>#REF!</v>
      </c>
      <c r="GR3098" s="9" t="e">
        <f ca="1">INDIRECT(ADDRESS(ROW(),Controls!#REF!+60))</f>
        <v>#REF!</v>
      </c>
      <c r="GS3098" s="9" t="e">
        <f ca="1">INDIRECT(ADDRESS(ROW(),Controls!#REF!+75))</f>
        <v>#REF!</v>
      </c>
      <c r="GT3098" s="9" t="e">
        <f ca="1">INDIRECT(ADDRESS(ROW(),Controls!#REF!+90))</f>
        <v>#REF!</v>
      </c>
      <c r="GU3098" s="9" t="e">
        <f ca="1">INDIRECT(ADDRESS(ROW(),Controls!#REF!+105))</f>
        <v>#REF!</v>
      </c>
      <c r="GV3098" s="9" t="e">
        <f ca="1">INDIRECT(ADDRESS(ROW(),Controls!#REF!+120))</f>
        <v>#REF!</v>
      </c>
      <c r="GW3098" s="9" t="e">
        <f ca="1">INDIRECT(ADDRESS(ROW(),Controls!#REF!+15))</f>
        <v>#REF!</v>
      </c>
      <c r="GX3098" s="9" t="e">
        <f ca="1">INDIRECT(ADDRESS(ROW(),Controls!#REF!+135))</f>
        <v>#REF!</v>
      </c>
      <c r="HJ3098" s="9" t="e">
        <f t="shared" ca="1" si="288"/>
        <v>#REF!</v>
      </c>
      <c r="HK3098" s="9" t="e">
        <f t="shared" ca="1" si="289"/>
        <v>#REF!</v>
      </c>
      <c r="HL3098" s="9" t="e">
        <f t="shared" ca="1" si="290"/>
        <v>#REF!</v>
      </c>
      <c r="HM3098" s="9" t="e">
        <f t="shared" ca="1" si="291"/>
        <v>#REF!</v>
      </c>
      <c r="HN3098" s="9" t="e">
        <f ca="1">SQRT($GS3098*(1-$GS3098/Controls!$D$15))</f>
        <v>#REF!</v>
      </c>
      <c r="HO3098" s="9" t="e">
        <f t="shared" ca="1" si="292"/>
        <v>#REF!</v>
      </c>
      <c r="HP3098" s="9" t="e">
        <f t="shared" ca="1" si="293"/>
        <v>#REF!</v>
      </c>
      <c r="HQ3098" s="9" t="e">
        <f ca="1">IF($GV3098=0,NA(),($GX3098*Controls!#REF!))</f>
        <v>#REF!</v>
      </c>
    </row>
    <row r="3099" spans="198:225" x14ac:dyDescent="0.25">
      <c r="GP3099" s="9" t="e">
        <f ca="1">INDIRECT(ADDRESS(ROW(),Controls!#REF!+30))</f>
        <v>#REF!</v>
      </c>
      <c r="GQ3099" s="9" t="e">
        <f ca="1">INDIRECT(ADDRESS(ROW(),Controls!#REF!+45))</f>
        <v>#REF!</v>
      </c>
      <c r="GR3099" s="9" t="e">
        <f ca="1">INDIRECT(ADDRESS(ROW(),Controls!#REF!+60))</f>
        <v>#REF!</v>
      </c>
      <c r="GS3099" s="9" t="e">
        <f ca="1">INDIRECT(ADDRESS(ROW(),Controls!#REF!+75))</f>
        <v>#REF!</v>
      </c>
      <c r="GT3099" s="9" t="e">
        <f ca="1">INDIRECT(ADDRESS(ROW(),Controls!#REF!+90))</f>
        <v>#REF!</v>
      </c>
      <c r="GU3099" s="9" t="e">
        <f ca="1">INDIRECT(ADDRESS(ROW(),Controls!#REF!+105))</f>
        <v>#REF!</v>
      </c>
      <c r="GV3099" s="9" t="e">
        <f ca="1">INDIRECT(ADDRESS(ROW(),Controls!#REF!+120))</f>
        <v>#REF!</v>
      </c>
      <c r="GW3099" s="9" t="e">
        <f ca="1">INDIRECT(ADDRESS(ROW(),Controls!#REF!+15))</f>
        <v>#REF!</v>
      </c>
      <c r="GX3099" s="9" t="e">
        <f ca="1">INDIRECT(ADDRESS(ROW(),Controls!#REF!+135))</f>
        <v>#REF!</v>
      </c>
      <c r="HJ3099" s="9" t="e">
        <f t="shared" ca="1" si="288"/>
        <v>#REF!</v>
      </c>
      <c r="HK3099" s="9" t="e">
        <f t="shared" ca="1" si="289"/>
        <v>#REF!</v>
      </c>
      <c r="HL3099" s="9" t="e">
        <f t="shared" ca="1" si="290"/>
        <v>#REF!</v>
      </c>
      <c r="HM3099" s="9" t="e">
        <f t="shared" ca="1" si="291"/>
        <v>#REF!</v>
      </c>
      <c r="HN3099" s="9" t="e">
        <f ca="1">SQRT($GS3099*(1-$GS3099/Controls!$D$15))</f>
        <v>#REF!</v>
      </c>
      <c r="HO3099" s="9" t="e">
        <f t="shared" ca="1" si="292"/>
        <v>#REF!</v>
      </c>
      <c r="HP3099" s="9" t="e">
        <f t="shared" ca="1" si="293"/>
        <v>#REF!</v>
      </c>
      <c r="HQ3099" s="9" t="e">
        <f ca="1">IF($GV3099=0,NA(),($GX3099*Controls!#REF!))</f>
        <v>#REF!</v>
      </c>
    </row>
    <row r="3100" spans="198:225" x14ac:dyDescent="0.25">
      <c r="GP3100" s="9" t="e">
        <f ca="1">INDIRECT(ADDRESS(ROW(),Controls!#REF!+30))</f>
        <v>#REF!</v>
      </c>
      <c r="GQ3100" s="9" t="e">
        <f ca="1">INDIRECT(ADDRESS(ROW(),Controls!#REF!+45))</f>
        <v>#REF!</v>
      </c>
      <c r="GR3100" s="9" t="e">
        <f ca="1">INDIRECT(ADDRESS(ROW(),Controls!#REF!+60))</f>
        <v>#REF!</v>
      </c>
      <c r="GS3100" s="9" t="e">
        <f ca="1">INDIRECT(ADDRESS(ROW(),Controls!#REF!+75))</f>
        <v>#REF!</v>
      </c>
      <c r="GT3100" s="9" t="e">
        <f ca="1">INDIRECT(ADDRESS(ROW(),Controls!#REF!+90))</f>
        <v>#REF!</v>
      </c>
      <c r="GU3100" s="9" t="e">
        <f ca="1">INDIRECT(ADDRESS(ROW(),Controls!#REF!+105))</f>
        <v>#REF!</v>
      </c>
      <c r="GV3100" s="9" t="e">
        <f ca="1">INDIRECT(ADDRESS(ROW(),Controls!#REF!+120))</f>
        <v>#REF!</v>
      </c>
      <c r="GW3100" s="9" t="e">
        <f ca="1">INDIRECT(ADDRESS(ROW(),Controls!#REF!+15))</f>
        <v>#REF!</v>
      </c>
      <c r="GX3100" s="9" t="e">
        <f ca="1">INDIRECT(ADDRESS(ROW(),Controls!#REF!+135))</f>
        <v>#REF!</v>
      </c>
      <c r="HJ3100" s="9" t="e">
        <f t="shared" ca="1" si="288"/>
        <v>#REF!</v>
      </c>
      <c r="HK3100" s="9" t="e">
        <f t="shared" ca="1" si="289"/>
        <v>#REF!</v>
      </c>
      <c r="HL3100" s="9" t="e">
        <f t="shared" ca="1" si="290"/>
        <v>#REF!</v>
      </c>
      <c r="HM3100" s="9" t="e">
        <f t="shared" ca="1" si="291"/>
        <v>#REF!</v>
      </c>
      <c r="HN3100" s="9" t="e">
        <f ca="1">SQRT($GS3100*(1-$GS3100/Controls!$D$15))</f>
        <v>#REF!</v>
      </c>
      <c r="HO3100" s="9" t="e">
        <f t="shared" ca="1" si="292"/>
        <v>#REF!</v>
      </c>
      <c r="HP3100" s="9" t="e">
        <f t="shared" ca="1" si="293"/>
        <v>#REF!</v>
      </c>
      <c r="HQ3100" s="9" t="e">
        <f ca="1">IF($GV3100=0,NA(),($GX3100*Controls!#REF!))</f>
        <v>#REF!</v>
      </c>
    </row>
    <row r="3101" spans="198:225" x14ac:dyDescent="0.25">
      <c r="GP3101" s="9" t="e">
        <f ca="1">INDIRECT(ADDRESS(ROW(),Controls!#REF!+30))</f>
        <v>#REF!</v>
      </c>
      <c r="GQ3101" s="9" t="e">
        <f ca="1">INDIRECT(ADDRESS(ROW(),Controls!#REF!+45))</f>
        <v>#REF!</v>
      </c>
      <c r="GR3101" s="9" t="e">
        <f ca="1">INDIRECT(ADDRESS(ROW(),Controls!#REF!+60))</f>
        <v>#REF!</v>
      </c>
      <c r="GS3101" s="9" t="e">
        <f ca="1">INDIRECT(ADDRESS(ROW(),Controls!#REF!+75))</f>
        <v>#REF!</v>
      </c>
      <c r="GT3101" s="9" t="e">
        <f ca="1">INDIRECT(ADDRESS(ROW(),Controls!#REF!+90))</f>
        <v>#REF!</v>
      </c>
      <c r="GU3101" s="9" t="e">
        <f ca="1">INDIRECT(ADDRESS(ROW(),Controls!#REF!+105))</f>
        <v>#REF!</v>
      </c>
      <c r="GV3101" s="9" t="e">
        <f ca="1">INDIRECT(ADDRESS(ROW(),Controls!#REF!+120))</f>
        <v>#REF!</v>
      </c>
      <c r="GW3101" s="9" t="e">
        <f ca="1">INDIRECT(ADDRESS(ROW(),Controls!#REF!+15))</f>
        <v>#REF!</v>
      </c>
      <c r="GX3101" s="9" t="e">
        <f ca="1">INDIRECT(ADDRESS(ROW(),Controls!#REF!+135))</f>
        <v>#REF!</v>
      </c>
      <c r="HJ3101" s="9" t="e">
        <f t="shared" ca="1" si="288"/>
        <v>#REF!</v>
      </c>
      <c r="HK3101" s="9" t="e">
        <f t="shared" ca="1" si="289"/>
        <v>#REF!</v>
      </c>
      <c r="HL3101" s="9" t="e">
        <f t="shared" ca="1" si="290"/>
        <v>#REF!</v>
      </c>
      <c r="HM3101" s="9" t="e">
        <f t="shared" ca="1" si="291"/>
        <v>#REF!</v>
      </c>
      <c r="HN3101" s="9" t="e">
        <f ca="1">SQRT($GS3101*(1-$GS3101/Controls!$D$15))</f>
        <v>#REF!</v>
      </c>
      <c r="HO3101" s="9" t="e">
        <f t="shared" ca="1" si="292"/>
        <v>#REF!</v>
      </c>
      <c r="HP3101" s="9" t="e">
        <f t="shared" ca="1" si="293"/>
        <v>#REF!</v>
      </c>
      <c r="HQ3101" s="9" t="e">
        <f ca="1">IF($GV3101=0,NA(),($GX3101*Controls!#REF!))</f>
        <v>#REF!</v>
      </c>
    </row>
    <row r="3102" spans="198:225" x14ac:dyDescent="0.25">
      <c r="GP3102" s="9" t="e">
        <f ca="1">INDIRECT(ADDRESS(ROW(),Controls!#REF!+30))</f>
        <v>#REF!</v>
      </c>
      <c r="GQ3102" s="9" t="e">
        <f ca="1">INDIRECT(ADDRESS(ROW(),Controls!#REF!+45))</f>
        <v>#REF!</v>
      </c>
      <c r="GR3102" s="9" t="e">
        <f ca="1">INDIRECT(ADDRESS(ROW(),Controls!#REF!+60))</f>
        <v>#REF!</v>
      </c>
      <c r="GS3102" s="9" t="e">
        <f ca="1">INDIRECT(ADDRESS(ROW(),Controls!#REF!+75))</f>
        <v>#REF!</v>
      </c>
      <c r="GT3102" s="9" t="e">
        <f ca="1">INDIRECT(ADDRESS(ROW(),Controls!#REF!+90))</f>
        <v>#REF!</v>
      </c>
      <c r="GU3102" s="9" t="e">
        <f ca="1">INDIRECT(ADDRESS(ROW(),Controls!#REF!+105))</f>
        <v>#REF!</v>
      </c>
      <c r="GV3102" s="9" t="e">
        <f ca="1">INDIRECT(ADDRESS(ROW(),Controls!#REF!+120))</f>
        <v>#REF!</v>
      </c>
      <c r="GW3102" s="9" t="e">
        <f ca="1">INDIRECT(ADDRESS(ROW(),Controls!#REF!+15))</f>
        <v>#REF!</v>
      </c>
      <c r="GX3102" s="9" t="e">
        <f ca="1">INDIRECT(ADDRESS(ROW(),Controls!#REF!+135))</f>
        <v>#REF!</v>
      </c>
      <c r="HJ3102" s="9" t="e">
        <f t="shared" ca="1" si="288"/>
        <v>#REF!</v>
      </c>
      <c r="HK3102" s="9" t="e">
        <f t="shared" ca="1" si="289"/>
        <v>#REF!</v>
      </c>
      <c r="HL3102" s="9" t="e">
        <f t="shared" ca="1" si="290"/>
        <v>#REF!</v>
      </c>
      <c r="HM3102" s="9" t="e">
        <f t="shared" ca="1" si="291"/>
        <v>#REF!</v>
      </c>
      <c r="HN3102" s="9" t="e">
        <f ca="1">SQRT($GS3102*(1-$GS3102/Controls!$D$15))</f>
        <v>#REF!</v>
      </c>
      <c r="HO3102" s="9" t="e">
        <f t="shared" ca="1" si="292"/>
        <v>#REF!</v>
      </c>
      <c r="HP3102" s="9" t="e">
        <f t="shared" ca="1" si="293"/>
        <v>#REF!</v>
      </c>
      <c r="HQ3102" s="9" t="e">
        <f ca="1">IF($GV3102=0,NA(),($GX3102*Controls!#REF!))</f>
        <v>#REF!</v>
      </c>
    </row>
    <row r="3103" spans="198:225" x14ac:dyDescent="0.25">
      <c r="GP3103" s="9" t="e">
        <f ca="1">INDIRECT(ADDRESS(ROW(),Controls!#REF!+30))</f>
        <v>#REF!</v>
      </c>
      <c r="GQ3103" s="9" t="e">
        <f ca="1">INDIRECT(ADDRESS(ROW(),Controls!#REF!+45))</f>
        <v>#REF!</v>
      </c>
      <c r="GR3103" s="9" t="e">
        <f ca="1">INDIRECT(ADDRESS(ROW(),Controls!#REF!+60))</f>
        <v>#REF!</v>
      </c>
      <c r="GS3103" s="9" t="e">
        <f ca="1">INDIRECT(ADDRESS(ROW(),Controls!#REF!+75))</f>
        <v>#REF!</v>
      </c>
      <c r="GT3103" s="9" t="e">
        <f ca="1">INDIRECT(ADDRESS(ROW(),Controls!#REF!+90))</f>
        <v>#REF!</v>
      </c>
      <c r="GU3103" s="9" t="e">
        <f ca="1">INDIRECT(ADDRESS(ROW(),Controls!#REF!+105))</f>
        <v>#REF!</v>
      </c>
      <c r="GV3103" s="9" t="e">
        <f ca="1">INDIRECT(ADDRESS(ROW(),Controls!#REF!+120))</f>
        <v>#REF!</v>
      </c>
      <c r="GW3103" s="9" t="e">
        <f ca="1">INDIRECT(ADDRESS(ROW(),Controls!#REF!+15))</f>
        <v>#REF!</v>
      </c>
      <c r="GX3103" s="9" t="e">
        <f ca="1">INDIRECT(ADDRESS(ROW(),Controls!#REF!+135))</f>
        <v>#REF!</v>
      </c>
      <c r="HJ3103" s="9" t="e">
        <f t="shared" ca="1" si="288"/>
        <v>#REF!</v>
      </c>
      <c r="HK3103" s="9" t="e">
        <f t="shared" ca="1" si="289"/>
        <v>#REF!</v>
      </c>
      <c r="HL3103" s="9" t="e">
        <f t="shared" ca="1" si="290"/>
        <v>#REF!</v>
      </c>
      <c r="HM3103" s="9" t="e">
        <f t="shared" ca="1" si="291"/>
        <v>#REF!</v>
      </c>
      <c r="HN3103" s="9" t="e">
        <f ca="1">SQRT($GS3103*(1-$GS3103/Controls!$D$15))</f>
        <v>#REF!</v>
      </c>
      <c r="HO3103" s="9" t="e">
        <f t="shared" ca="1" si="292"/>
        <v>#REF!</v>
      </c>
      <c r="HP3103" s="9" t="e">
        <f t="shared" ca="1" si="293"/>
        <v>#REF!</v>
      </c>
      <c r="HQ3103" s="9" t="e">
        <f ca="1">IF($GV3103=0,NA(),($GX3103*Controls!#REF!))</f>
        <v>#REF!</v>
      </c>
    </row>
    <row r="3104" spans="198:225" x14ac:dyDescent="0.25">
      <c r="GP3104" s="9" t="e">
        <f ca="1">INDIRECT(ADDRESS(ROW(),Controls!#REF!+30))</f>
        <v>#REF!</v>
      </c>
      <c r="GQ3104" s="9" t="e">
        <f ca="1">INDIRECT(ADDRESS(ROW(),Controls!#REF!+45))</f>
        <v>#REF!</v>
      </c>
      <c r="GR3104" s="9" t="e">
        <f ca="1">INDIRECT(ADDRESS(ROW(),Controls!#REF!+60))</f>
        <v>#REF!</v>
      </c>
      <c r="GS3104" s="9" t="e">
        <f ca="1">INDIRECT(ADDRESS(ROW(),Controls!#REF!+75))</f>
        <v>#REF!</v>
      </c>
      <c r="GT3104" s="9" t="e">
        <f ca="1">INDIRECT(ADDRESS(ROW(),Controls!#REF!+90))</f>
        <v>#REF!</v>
      </c>
      <c r="GU3104" s="9" t="e">
        <f ca="1">INDIRECT(ADDRESS(ROW(),Controls!#REF!+105))</f>
        <v>#REF!</v>
      </c>
      <c r="GV3104" s="9" t="e">
        <f ca="1">INDIRECT(ADDRESS(ROW(),Controls!#REF!+120))</f>
        <v>#REF!</v>
      </c>
      <c r="GW3104" s="9" t="e">
        <f ca="1">INDIRECT(ADDRESS(ROW(),Controls!#REF!+15))</f>
        <v>#REF!</v>
      </c>
      <c r="GX3104" s="9" t="e">
        <f ca="1">INDIRECT(ADDRESS(ROW(),Controls!#REF!+135))</f>
        <v>#REF!</v>
      </c>
      <c r="HJ3104" s="9" t="e">
        <f t="shared" ca="1" si="288"/>
        <v>#REF!</v>
      </c>
      <c r="HK3104" s="9" t="e">
        <f t="shared" ca="1" si="289"/>
        <v>#REF!</v>
      </c>
      <c r="HL3104" s="9" t="e">
        <f t="shared" ca="1" si="290"/>
        <v>#REF!</v>
      </c>
      <c r="HM3104" s="9" t="e">
        <f t="shared" ca="1" si="291"/>
        <v>#REF!</v>
      </c>
      <c r="HN3104" s="9" t="e">
        <f ca="1">SQRT($GS3104*(1-$GS3104/Controls!$D$15))</f>
        <v>#REF!</v>
      </c>
      <c r="HO3104" s="9" t="e">
        <f t="shared" ca="1" si="292"/>
        <v>#REF!</v>
      </c>
      <c r="HP3104" s="9" t="e">
        <f t="shared" ca="1" si="293"/>
        <v>#REF!</v>
      </c>
      <c r="HQ3104" s="9" t="e">
        <f ca="1">IF($GV3104=0,NA(),($GX3104*Controls!#REF!))</f>
        <v>#REF!</v>
      </c>
    </row>
    <row r="3105" spans="198:225" x14ac:dyDescent="0.25">
      <c r="GP3105" s="9" t="e">
        <f ca="1">INDIRECT(ADDRESS(ROW(),Controls!#REF!+30))</f>
        <v>#REF!</v>
      </c>
      <c r="GQ3105" s="9" t="e">
        <f ca="1">INDIRECT(ADDRESS(ROW(),Controls!#REF!+45))</f>
        <v>#REF!</v>
      </c>
      <c r="GR3105" s="9" t="e">
        <f ca="1">INDIRECT(ADDRESS(ROW(),Controls!#REF!+60))</f>
        <v>#REF!</v>
      </c>
      <c r="GS3105" s="9" t="e">
        <f ca="1">INDIRECT(ADDRESS(ROW(),Controls!#REF!+75))</f>
        <v>#REF!</v>
      </c>
      <c r="GT3105" s="9" t="e">
        <f ca="1">INDIRECT(ADDRESS(ROW(),Controls!#REF!+90))</f>
        <v>#REF!</v>
      </c>
      <c r="GU3105" s="9" t="e">
        <f ca="1">INDIRECT(ADDRESS(ROW(),Controls!#REF!+105))</f>
        <v>#REF!</v>
      </c>
      <c r="GV3105" s="9" t="e">
        <f ca="1">INDIRECT(ADDRESS(ROW(),Controls!#REF!+120))</f>
        <v>#REF!</v>
      </c>
      <c r="GW3105" s="9" t="e">
        <f ca="1">INDIRECT(ADDRESS(ROW(),Controls!#REF!+15))</f>
        <v>#REF!</v>
      </c>
      <c r="GX3105" s="9" t="e">
        <f ca="1">INDIRECT(ADDRESS(ROW(),Controls!#REF!+135))</f>
        <v>#REF!</v>
      </c>
      <c r="HJ3105" s="9" t="e">
        <f t="shared" ca="1" si="288"/>
        <v>#REF!</v>
      </c>
      <c r="HK3105" s="9" t="e">
        <f t="shared" ca="1" si="289"/>
        <v>#REF!</v>
      </c>
      <c r="HL3105" s="9" t="e">
        <f t="shared" ca="1" si="290"/>
        <v>#REF!</v>
      </c>
      <c r="HM3105" s="9" t="e">
        <f t="shared" ca="1" si="291"/>
        <v>#REF!</v>
      </c>
      <c r="HN3105" s="9" t="e">
        <f ca="1">SQRT($GS3105*(1-$GS3105/Controls!$D$15))</f>
        <v>#REF!</v>
      </c>
      <c r="HO3105" s="9" t="e">
        <f t="shared" ca="1" si="292"/>
        <v>#REF!</v>
      </c>
      <c r="HP3105" s="9" t="e">
        <f t="shared" ca="1" si="293"/>
        <v>#REF!</v>
      </c>
      <c r="HQ3105" s="9" t="e">
        <f ca="1">IF($GV3105=0,NA(),($GX3105*Controls!#REF!))</f>
        <v>#REF!</v>
      </c>
    </row>
    <row r="3106" spans="198:225" x14ac:dyDescent="0.25">
      <c r="GP3106" s="9" t="e">
        <f ca="1">INDIRECT(ADDRESS(ROW(),Controls!#REF!+30))</f>
        <v>#REF!</v>
      </c>
      <c r="GQ3106" s="9" t="e">
        <f ca="1">INDIRECT(ADDRESS(ROW(),Controls!#REF!+45))</f>
        <v>#REF!</v>
      </c>
      <c r="GR3106" s="9" t="e">
        <f ca="1">INDIRECT(ADDRESS(ROW(),Controls!#REF!+60))</f>
        <v>#REF!</v>
      </c>
      <c r="GS3106" s="9" t="e">
        <f ca="1">INDIRECT(ADDRESS(ROW(),Controls!#REF!+75))</f>
        <v>#REF!</v>
      </c>
      <c r="GT3106" s="9" t="e">
        <f ca="1">INDIRECT(ADDRESS(ROW(),Controls!#REF!+90))</f>
        <v>#REF!</v>
      </c>
      <c r="GU3106" s="9" t="e">
        <f ca="1">INDIRECT(ADDRESS(ROW(),Controls!#REF!+105))</f>
        <v>#REF!</v>
      </c>
      <c r="GV3106" s="9" t="e">
        <f ca="1">INDIRECT(ADDRESS(ROW(),Controls!#REF!+120))</f>
        <v>#REF!</v>
      </c>
      <c r="GW3106" s="9" t="e">
        <f ca="1">INDIRECT(ADDRESS(ROW(),Controls!#REF!+15))</f>
        <v>#REF!</v>
      </c>
      <c r="GX3106" s="9" t="e">
        <f ca="1">INDIRECT(ADDRESS(ROW(),Controls!#REF!+135))</f>
        <v>#REF!</v>
      </c>
      <c r="HJ3106" s="9" t="e">
        <f t="shared" ca="1" si="288"/>
        <v>#REF!</v>
      </c>
      <c r="HK3106" s="9" t="e">
        <f t="shared" ca="1" si="289"/>
        <v>#REF!</v>
      </c>
      <c r="HL3106" s="9" t="e">
        <f t="shared" ca="1" si="290"/>
        <v>#REF!</v>
      </c>
      <c r="HM3106" s="9" t="e">
        <f t="shared" ca="1" si="291"/>
        <v>#REF!</v>
      </c>
      <c r="HN3106" s="9" t="e">
        <f ca="1">SQRT($GS3106*(1-$GS3106/Controls!$D$15))</f>
        <v>#REF!</v>
      </c>
      <c r="HO3106" s="9" t="e">
        <f t="shared" ca="1" si="292"/>
        <v>#REF!</v>
      </c>
      <c r="HP3106" s="9" t="e">
        <f t="shared" ca="1" si="293"/>
        <v>#REF!</v>
      </c>
      <c r="HQ3106" s="9" t="e">
        <f ca="1">IF($GV3106=0,NA(),($GX3106*Controls!#REF!))</f>
        <v>#REF!</v>
      </c>
    </row>
    <row r="3107" spans="198:225" x14ac:dyDescent="0.25">
      <c r="GP3107" s="9" t="e">
        <f ca="1">INDIRECT(ADDRESS(ROW(),Controls!#REF!+30))</f>
        <v>#REF!</v>
      </c>
      <c r="GQ3107" s="9" t="e">
        <f ca="1">INDIRECT(ADDRESS(ROW(),Controls!#REF!+45))</f>
        <v>#REF!</v>
      </c>
      <c r="GR3107" s="9" t="e">
        <f ca="1">INDIRECT(ADDRESS(ROW(),Controls!#REF!+60))</f>
        <v>#REF!</v>
      </c>
      <c r="GS3107" s="9" t="e">
        <f ca="1">INDIRECT(ADDRESS(ROW(),Controls!#REF!+75))</f>
        <v>#REF!</v>
      </c>
      <c r="GT3107" s="9" t="e">
        <f ca="1">INDIRECT(ADDRESS(ROW(),Controls!#REF!+90))</f>
        <v>#REF!</v>
      </c>
      <c r="GU3107" s="9" t="e">
        <f ca="1">INDIRECT(ADDRESS(ROW(),Controls!#REF!+105))</f>
        <v>#REF!</v>
      </c>
      <c r="GV3107" s="9" t="e">
        <f ca="1">INDIRECT(ADDRESS(ROW(),Controls!#REF!+120))</f>
        <v>#REF!</v>
      </c>
      <c r="GW3107" s="9" t="e">
        <f ca="1">INDIRECT(ADDRESS(ROW(),Controls!#REF!+15))</f>
        <v>#REF!</v>
      </c>
      <c r="GX3107" s="9" t="e">
        <f ca="1">INDIRECT(ADDRESS(ROW(),Controls!#REF!+135))</f>
        <v>#REF!</v>
      </c>
      <c r="HJ3107" s="9" t="e">
        <f t="shared" ca="1" si="288"/>
        <v>#REF!</v>
      </c>
      <c r="HK3107" s="9" t="e">
        <f t="shared" ca="1" si="289"/>
        <v>#REF!</v>
      </c>
      <c r="HL3107" s="9" t="e">
        <f t="shared" ca="1" si="290"/>
        <v>#REF!</v>
      </c>
      <c r="HM3107" s="9" t="e">
        <f t="shared" ca="1" si="291"/>
        <v>#REF!</v>
      </c>
      <c r="HN3107" s="9" t="e">
        <f ca="1">SQRT($GS3107*(1-$GS3107/Controls!$D$15))</f>
        <v>#REF!</v>
      </c>
      <c r="HO3107" s="9" t="e">
        <f t="shared" ca="1" si="292"/>
        <v>#REF!</v>
      </c>
      <c r="HP3107" s="9" t="e">
        <f t="shared" ca="1" si="293"/>
        <v>#REF!</v>
      </c>
      <c r="HQ3107" s="9" t="e">
        <f ca="1">IF($GV3107=0,NA(),($GX3107*Controls!#REF!))</f>
        <v>#REF!</v>
      </c>
    </row>
    <row r="3108" spans="198:225" x14ac:dyDescent="0.25">
      <c r="GP3108" s="9" t="e">
        <f ca="1">INDIRECT(ADDRESS(ROW(),Controls!#REF!+30))</f>
        <v>#REF!</v>
      </c>
      <c r="GQ3108" s="9" t="e">
        <f ca="1">INDIRECT(ADDRESS(ROW(),Controls!#REF!+45))</f>
        <v>#REF!</v>
      </c>
      <c r="GR3108" s="9" t="e">
        <f ca="1">INDIRECT(ADDRESS(ROW(),Controls!#REF!+60))</f>
        <v>#REF!</v>
      </c>
      <c r="GS3108" s="9" t="e">
        <f ca="1">INDIRECT(ADDRESS(ROW(),Controls!#REF!+75))</f>
        <v>#REF!</v>
      </c>
      <c r="GT3108" s="9" t="e">
        <f ca="1">INDIRECT(ADDRESS(ROW(),Controls!#REF!+90))</f>
        <v>#REF!</v>
      </c>
      <c r="GU3108" s="9" t="e">
        <f ca="1">INDIRECT(ADDRESS(ROW(),Controls!#REF!+105))</f>
        <v>#REF!</v>
      </c>
      <c r="GV3108" s="9" t="e">
        <f ca="1">INDIRECT(ADDRESS(ROW(),Controls!#REF!+120))</f>
        <v>#REF!</v>
      </c>
      <c r="GW3108" s="9" t="e">
        <f ca="1">INDIRECT(ADDRESS(ROW(),Controls!#REF!+15))</f>
        <v>#REF!</v>
      </c>
      <c r="GX3108" s="9" t="e">
        <f ca="1">INDIRECT(ADDRESS(ROW(),Controls!#REF!+135))</f>
        <v>#REF!</v>
      </c>
      <c r="HJ3108" s="9" t="e">
        <f t="shared" ca="1" si="288"/>
        <v>#REF!</v>
      </c>
      <c r="HK3108" s="9" t="e">
        <f t="shared" ca="1" si="289"/>
        <v>#REF!</v>
      </c>
      <c r="HL3108" s="9" t="e">
        <f t="shared" ca="1" si="290"/>
        <v>#REF!</v>
      </c>
      <c r="HM3108" s="9" t="e">
        <f t="shared" ca="1" si="291"/>
        <v>#REF!</v>
      </c>
      <c r="HN3108" s="9" t="e">
        <f ca="1">SQRT($GS3108*(1-$GS3108/Controls!$D$15))</f>
        <v>#REF!</v>
      </c>
      <c r="HO3108" s="9" t="e">
        <f t="shared" ca="1" si="292"/>
        <v>#REF!</v>
      </c>
      <c r="HP3108" s="9" t="e">
        <f t="shared" ca="1" si="293"/>
        <v>#REF!</v>
      </c>
      <c r="HQ3108" s="9" t="e">
        <f ca="1">IF($GV3108=0,NA(),($GX3108*Controls!#REF!))</f>
        <v>#REF!</v>
      </c>
    </row>
    <row r="3109" spans="198:225" x14ac:dyDescent="0.25">
      <c r="GP3109" s="9" t="e">
        <f ca="1">INDIRECT(ADDRESS(ROW(),Controls!#REF!+30))</f>
        <v>#REF!</v>
      </c>
      <c r="GQ3109" s="9" t="e">
        <f ca="1">INDIRECT(ADDRESS(ROW(),Controls!#REF!+45))</f>
        <v>#REF!</v>
      </c>
      <c r="GR3109" s="9" t="e">
        <f ca="1">INDIRECT(ADDRESS(ROW(),Controls!#REF!+60))</f>
        <v>#REF!</v>
      </c>
      <c r="GS3109" s="9" t="e">
        <f ca="1">INDIRECT(ADDRESS(ROW(),Controls!#REF!+75))</f>
        <v>#REF!</v>
      </c>
      <c r="GT3109" s="9" t="e">
        <f ca="1">INDIRECT(ADDRESS(ROW(),Controls!#REF!+90))</f>
        <v>#REF!</v>
      </c>
      <c r="GU3109" s="9" t="e">
        <f ca="1">INDIRECT(ADDRESS(ROW(),Controls!#REF!+105))</f>
        <v>#REF!</v>
      </c>
      <c r="GV3109" s="9" t="e">
        <f ca="1">INDIRECT(ADDRESS(ROW(),Controls!#REF!+120))</f>
        <v>#REF!</v>
      </c>
      <c r="GW3109" s="9" t="e">
        <f ca="1">INDIRECT(ADDRESS(ROW(),Controls!#REF!+15))</f>
        <v>#REF!</v>
      </c>
      <c r="GX3109" s="9" t="e">
        <f ca="1">INDIRECT(ADDRESS(ROW(),Controls!#REF!+135))</f>
        <v>#REF!</v>
      </c>
      <c r="HJ3109" s="9" t="e">
        <f t="shared" ca="1" si="288"/>
        <v>#REF!</v>
      </c>
      <c r="HK3109" s="9" t="e">
        <f t="shared" ca="1" si="289"/>
        <v>#REF!</v>
      </c>
      <c r="HL3109" s="9" t="e">
        <f t="shared" ca="1" si="290"/>
        <v>#REF!</v>
      </c>
      <c r="HM3109" s="9" t="e">
        <f t="shared" ca="1" si="291"/>
        <v>#REF!</v>
      </c>
      <c r="HN3109" s="9" t="e">
        <f ca="1">SQRT($GS3109*(1-$GS3109/Controls!$D$15))</f>
        <v>#REF!</v>
      </c>
      <c r="HO3109" s="9" t="e">
        <f t="shared" ca="1" si="292"/>
        <v>#REF!</v>
      </c>
      <c r="HP3109" s="9" t="e">
        <f t="shared" ca="1" si="293"/>
        <v>#REF!</v>
      </c>
      <c r="HQ3109" s="9" t="e">
        <f ca="1">IF($GV3109=0,NA(),($GX3109*Controls!#REF!))</f>
        <v>#REF!</v>
      </c>
    </row>
    <row r="3110" spans="198:225" x14ac:dyDescent="0.25">
      <c r="GP3110" s="9" t="e">
        <f ca="1">INDIRECT(ADDRESS(ROW(),Controls!#REF!+30))</f>
        <v>#REF!</v>
      </c>
      <c r="GQ3110" s="9" t="e">
        <f ca="1">INDIRECT(ADDRESS(ROW(),Controls!#REF!+45))</f>
        <v>#REF!</v>
      </c>
      <c r="GR3110" s="9" t="e">
        <f ca="1">INDIRECT(ADDRESS(ROW(),Controls!#REF!+60))</f>
        <v>#REF!</v>
      </c>
      <c r="GS3110" s="9" t="e">
        <f ca="1">INDIRECT(ADDRESS(ROW(),Controls!#REF!+75))</f>
        <v>#REF!</v>
      </c>
      <c r="GT3110" s="9" t="e">
        <f ca="1">INDIRECT(ADDRESS(ROW(),Controls!#REF!+90))</f>
        <v>#REF!</v>
      </c>
      <c r="GU3110" s="9" t="e">
        <f ca="1">INDIRECT(ADDRESS(ROW(),Controls!#REF!+105))</f>
        <v>#REF!</v>
      </c>
      <c r="GV3110" s="9" t="e">
        <f ca="1">INDIRECT(ADDRESS(ROW(),Controls!#REF!+120))</f>
        <v>#REF!</v>
      </c>
      <c r="GW3110" s="9" t="e">
        <f ca="1">INDIRECT(ADDRESS(ROW(),Controls!#REF!+15))</f>
        <v>#REF!</v>
      </c>
      <c r="GX3110" s="9" t="e">
        <f ca="1">INDIRECT(ADDRESS(ROW(),Controls!#REF!+135))</f>
        <v>#REF!</v>
      </c>
      <c r="HJ3110" s="9" t="e">
        <f t="shared" ca="1" si="288"/>
        <v>#REF!</v>
      </c>
      <c r="HK3110" s="9" t="e">
        <f t="shared" ca="1" si="289"/>
        <v>#REF!</v>
      </c>
      <c r="HL3110" s="9" t="e">
        <f t="shared" ca="1" si="290"/>
        <v>#REF!</v>
      </c>
      <c r="HM3110" s="9" t="e">
        <f t="shared" ca="1" si="291"/>
        <v>#REF!</v>
      </c>
      <c r="HN3110" s="9" t="e">
        <f ca="1">SQRT($GS3110*(1-$GS3110/Controls!$D$15))</f>
        <v>#REF!</v>
      </c>
      <c r="HO3110" s="9" t="e">
        <f t="shared" ca="1" si="292"/>
        <v>#REF!</v>
      </c>
      <c r="HP3110" s="9" t="e">
        <f t="shared" ca="1" si="293"/>
        <v>#REF!</v>
      </c>
      <c r="HQ3110" s="9" t="e">
        <f ca="1">IF($GV3110=0,NA(),($GX3110*Controls!#REF!))</f>
        <v>#REF!</v>
      </c>
    </row>
    <row r="3111" spans="198:225" x14ac:dyDescent="0.25">
      <c r="GP3111" s="9" t="e">
        <f ca="1">INDIRECT(ADDRESS(ROW(),Controls!#REF!+30))</f>
        <v>#REF!</v>
      </c>
      <c r="GQ3111" s="9" t="e">
        <f ca="1">INDIRECT(ADDRESS(ROW(),Controls!#REF!+45))</f>
        <v>#REF!</v>
      </c>
      <c r="GR3111" s="9" t="e">
        <f ca="1">INDIRECT(ADDRESS(ROW(),Controls!#REF!+60))</f>
        <v>#REF!</v>
      </c>
      <c r="GS3111" s="9" t="e">
        <f ca="1">INDIRECT(ADDRESS(ROW(),Controls!#REF!+75))</f>
        <v>#REF!</v>
      </c>
      <c r="GT3111" s="9" t="e">
        <f ca="1">INDIRECT(ADDRESS(ROW(),Controls!#REF!+90))</f>
        <v>#REF!</v>
      </c>
      <c r="GU3111" s="9" t="e">
        <f ca="1">INDIRECT(ADDRESS(ROW(),Controls!#REF!+105))</f>
        <v>#REF!</v>
      </c>
      <c r="GV3111" s="9" t="e">
        <f ca="1">INDIRECT(ADDRESS(ROW(),Controls!#REF!+120))</f>
        <v>#REF!</v>
      </c>
      <c r="GW3111" s="9" t="e">
        <f ca="1">INDIRECT(ADDRESS(ROW(),Controls!#REF!+15))</f>
        <v>#REF!</v>
      </c>
      <c r="GX3111" s="9" t="e">
        <f ca="1">INDIRECT(ADDRESS(ROW(),Controls!#REF!+135))</f>
        <v>#REF!</v>
      </c>
      <c r="HJ3111" s="9" t="e">
        <f t="shared" ca="1" si="288"/>
        <v>#REF!</v>
      </c>
      <c r="HK3111" s="9" t="e">
        <f t="shared" ca="1" si="289"/>
        <v>#REF!</v>
      </c>
      <c r="HL3111" s="9" t="e">
        <f t="shared" ca="1" si="290"/>
        <v>#REF!</v>
      </c>
      <c r="HM3111" s="9" t="e">
        <f t="shared" ca="1" si="291"/>
        <v>#REF!</v>
      </c>
      <c r="HN3111" s="9" t="e">
        <f ca="1">SQRT($GS3111*(1-$GS3111/Controls!$D$15))</f>
        <v>#REF!</v>
      </c>
      <c r="HO3111" s="9" t="e">
        <f t="shared" ca="1" si="292"/>
        <v>#REF!</v>
      </c>
      <c r="HP3111" s="9" t="e">
        <f t="shared" ca="1" si="293"/>
        <v>#REF!</v>
      </c>
      <c r="HQ3111" s="9" t="e">
        <f ca="1">IF($GV3111=0,NA(),($GX3111*Controls!#REF!))</f>
        <v>#REF!</v>
      </c>
    </row>
    <row r="3112" spans="198:225" x14ac:dyDescent="0.25">
      <c r="GP3112" s="9" t="e">
        <f ca="1">INDIRECT(ADDRESS(ROW(),Controls!#REF!+30))</f>
        <v>#REF!</v>
      </c>
      <c r="GQ3112" s="9" t="e">
        <f ca="1">INDIRECT(ADDRESS(ROW(),Controls!#REF!+45))</f>
        <v>#REF!</v>
      </c>
      <c r="GR3112" s="9" t="e">
        <f ca="1">INDIRECT(ADDRESS(ROW(),Controls!#REF!+60))</f>
        <v>#REF!</v>
      </c>
      <c r="GS3112" s="9" t="e">
        <f ca="1">INDIRECT(ADDRESS(ROW(),Controls!#REF!+75))</f>
        <v>#REF!</v>
      </c>
      <c r="GT3112" s="9" t="e">
        <f ca="1">INDIRECT(ADDRESS(ROW(),Controls!#REF!+90))</f>
        <v>#REF!</v>
      </c>
      <c r="GU3112" s="9" t="e">
        <f ca="1">INDIRECT(ADDRESS(ROW(),Controls!#REF!+105))</f>
        <v>#REF!</v>
      </c>
      <c r="GV3112" s="9" t="e">
        <f ca="1">INDIRECT(ADDRESS(ROW(),Controls!#REF!+120))</f>
        <v>#REF!</v>
      </c>
      <c r="GW3112" s="9" t="e">
        <f ca="1">INDIRECT(ADDRESS(ROW(),Controls!#REF!+15))</f>
        <v>#REF!</v>
      </c>
      <c r="GX3112" s="9" t="e">
        <f ca="1">INDIRECT(ADDRESS(ROW(),Controls!#REF!+135))</f>
        <v>#REF!</v>
      </c>
      <c r="HJ3112" s="9" t="e">
        <f t="shared" ca="1" si="288"/>
        <v>#REF!</v>
      </c>
      <c r="HK3112" s="9" t="e">
        <f t="shared" ca="1" si="289"/>
        <v>#REF!</v>
      </c>
      <c r="HL3112" s="9" t="e">
        <f t="shared" ca="1" si="290"/>
        <v>#REF!</v>
      </c>
      <c r="HM3112" s="9" t="e">
        <f t="shared" ca="1" si="291"/>
        <v>#REF!</v>
      </c>
      <c r="HN3112" s="9" t="e">
        <f ca="1">SQRT($GS3112*(1-$GS3112/Controls!$D$15))</f>
        <v>#REF!</v>
      </c>
      <c r="HO3112" s="9" t="e">
        <f t="shared" ca="1" si="292"/>
        <v>#REF!</v>
      </c>
      <c r="HP3112" s="9" t="e">
        <f t="shared" ca="1" si="293"/>
        <v>#REF!</v>
      </c>
      <c r="HQ3112" s="9" t="e">
        <f ca="1">IF($GV3112=0,NA(),($GX3112*Controls!#REF!))</f>
        <v>#REF!</v>
      </c>
    </row>
    <row r="3113" spans="198:225" x14ac:dyDescent="0.25">
      <c r="GP3113" s="9" t="e">
        <f ca="1">INDIRECT(ADDRESS(ROW(),Controls!#REF!+30))</f>
        <v>#REF!</v>
      </c>
      <c r="GQ3113" s="9" t="e">
        <f ca="1">INDIRECT(ADDRESS(ROW(),Controls!#REF!+45))</f>
        <v>#REF!</v>
      </c>
      <c r="GR3113" s="9" t="e">
        <f ca="1">INDIRECT(ADDRESS(ROW(),Controls!#REF!+60))</f>
        <v>#REF!</v>
      </c>
      <c r="GS3113" s="9" t="e">
        <f ca="1">INDIRECT(ADDRESS(ROW(),Controls!#REF!+75))</f>
        <v>#REF!</v>
      </c>
      <c r="GT3113" s="9" t="e">
        <f ca="1">INDIRECT(ADDRESS(ROW(),Controls!#REF!+90))</f>
        <v>#REF!</v>
      </c>
      <c r="GU3113" s="9" t="e">
        <f ca="1">INDIRECT(ADDRESS(ROW(),Controls!#REF!+105))</f>
        <v>#REF!</v>
      </c>
      <c r="GV3113" s="9" t="e">
        <f ca="1">INDIRECT(ADDRESS(ROW(),Controls!#REF!+120))</f>
        <v>#REF!</v>
      </c>
      <c r="GW3113" s="9" t="e">
        <f ca="1">INDIRECT(ADDRESS(ROW(),Controls!#REF!+15))</f>
        <v>#REF!</v>
      </c>
      <c r="GX3113" s="9" t="e">
        <f ca="1">INDIRECT(ADDRESS(ROW(),Controls!#REF!+135))</f>
        <v>#REF!</v>
      </c>
      <c r="HJ3113" s="9" t="e">
        <f t="shared" ca="1" si="288"/>
        <v>#REF!</v>
      </c>
      <c r="HK3113" s="9" t="e">
        <f t="shared" ca="1" si="289"/>
        <v>#REF!</v>
      </c>
      <c r="HL3113" s="9" t="e">
        <f t="shared" ca="1" si="290"/>
        <v>#REF!</v>
      </c>
      <c r="HM3113" s="9" t="e">
        <f t="shared" ca="1" si="291"/>
        <v>#REF!</v>
      </c>
      <c r="HN3113" s="9" t="e">
        <f ca="1">SQRT($GS3113*(1-$GS3113/Controls!$D$15))</f>
        <v>#REF!</v>
      </c>
      <c r="HO3113" s="9" t="e">
        <f t="shared" ca="1" si="292"/>
        <v>#REF!</v>
      </c>
      <c r="HP3113" s="9" t="e">
        <f t="shared" ca="1" si="293"/>
        <v>#REF!</v>
      </c>
      <c r="HQ3113" s="9" t="e">
        <f ca="1">IF($GV3113=0,NA(),($GX3113*Controls!#REF!))</f>
        <v>#REF!</v>
      </c>
    </row>
    <row r="3114" spans="198:225" x14ac:dyDescent="0.25">
      <c r="GP3114" s="9" t="e">
        <f ca="1">INDIRECT(ADDRESS(ROW(),Controls!#REF!+30))</f>
        <v>#REF!</v>
      </c>
      <c r="GQ3114" s="9" t="e">
        <f ca="1">INDIRECT(ADDRESS(ROW(),Controls!#REF!+45))</f>
        <v>#REF!</v>
      </c>
      <c r="GR3114" s="9" t="e">
        <f ca="1">INDIRECT(ADDRESS(ROW(),Controls!#REF!+60))</f>
        <v>#REF!</v>
      </c>
      <c r="GS3114" s="9" t="e">
        <f ca="1">INDIRECT(ADDRESS(ROW(),Controls!#REF!+75))</f>
        <v>#REF!</v>
      </c>
      <c r="GT3114" s="9" t="e">
        <f ca="1">INDIRECT(ADDRESS(ROW(),Controls!#REF!+90))</f>
        <v>#REF!</v>
      </c>
      <c r="GU3114" s="9" t="e">
        <f ca="1">INDIRECT(ADDRESS(ROW(),Controls!#REF!+105))</f>
        <v>#REF!</v>
      </c>
      <c r="GV3114" s="9" t="e">
        <f ca="1">INDIRECT(ADDRESS(ROW(),Controls!#REF!+120))</f>
        <v>#REF!</v>
      </c>
      <c r="GW3114" s="9" t="e">
        <f ca="1">INDIRECT(ADDRESS(ROW(),Controls!#REF!+15))</f>
        <v>#REF!</v>
      </c>
      <c r="GX3114" s="9" t="e">
        <f ca="1">INDIRECT(ADDRESS(ROW(),Controls!#REF!+135))</f>
        <v>#REF!</v>
      </c>
      <c r="HJ3114" s="9" t="e">
        <f t="shared" ca="1" si="288"/>
        <v>#REF!</v>
      </c>
      <c r="HK3114" s="9" t="e">
        <f t="shared" ca="1" si="289"/>
        <v>#REF!</v>
      </c>
      <c r="HL3114" s="9" t="e">
        <f t="shared" ca="1" si="290"/>
        <v>#REF!</v>
      </c>
      <c r="HM3114" s="9" t="e">
        <f t="shared" ca="1" si="291"/>
        <v>#REF!</v>
      </c>
      <c r="HN3114" s="9" t="e">
        <f ca="1">SQRT($GS3114*(1-$GS3114/Controls!$D$15))</f>
        <v>#REF!</v>
      </c>
      <c r="HO3114" s="9" t="e">
        <f t="shared" ca="1" si="292"/>
        <v>#REF!</v>
      </c>
      <c r="HP3114" s="9" t="e">
        <f t="shared" ca="1" si="293"/>
        <v>#REF!</v>
      </c>
      <c r="HQ3114" s="9" t="e">
        <f ca="1">IF($GV3114=0,NA(),($GX3114*Controls!#REF!))</f>
        <v>#REF!</v>
      </c>
    </row>
    <row r="3115" spans="198:225" x14ac:dyDescent="0.25">
      <c r="GP3115" s="9" t="e">
        <f ca="1">INDIRECT(ADDRESS(ROW(),Controls!#REF!+30))</f>
        <v>#REF!</v>
      </c>
      <c r="GQ3115" s="9" t="e">
        <f ca="1">INDIRECT(ADDRESS(ROW(),Controls!#REF!+45))</f>
        <v>#REF!</v>
      </c>
      <c r="GR3115" s="9" t="e">
        <f ca="1">INDIRECT(ADDRESS(ROW(),Controls!#REF!+60))</f>
        <v>#REF!</v>
      </c>
      <c r="GS3115" s="9" t="e">
        <f ca="1">INDIRECT(ADDRESS(ROW(),Controls!#REF!+75))</f>
        <v>#REF!</v>
      </c>
      <c r="GT3115" s="9" t="e">
        <f ca="1">INDIRECT(ADDRESS(ROW(),Controls!#REF!+90))</f>
        <v>#REF!</v>
      </c>
      <c r="GU3115" s="9" t="e">
        <f ca="1">INDIRECT(ADDRESS(ROW(),Controls!#REF!+105))</f>
        <v>#REF!</v>
      </c>
      <c r="GV3115" s="9" t="e">
        <f ca="1">INDIRECT(ADDRESS(ROW(),Controls!#REF!+120))</f>
        <v>#REF!</v>
      </c>
      <c r="GW3115" s="9" t="e">
        <f ca="1">INDIRECT(ADDRESS(ROW(),Controls!#REF!+15))</f>
        <v>#REF!</v>
      </c>
      <c r="GX3115" s="9" t="e">
        <f ca="1">INDIRECT(ADDRESS(ROW(),Controls!#REF!+135))</f>
        <v>#REF!</v>
      </c>
      <c r="HJ3115" s="9" t="e">
        <f t="shared" ca="1" si="288"/>
        <v>#REF!</v>
      </c>
      <c r="HK3115" s="9" t="e">
        <f t="shared" ca="1" si="289"/>
        <v>#REF!</v>
      </c>
      <c r="HL3115" s="9" t="e">
        <f t="shared" ca="1" si="290"/>
        <v>#REF!</v>
      </c>
      <c r="HM3115" s="9" t="e">
        <f t="shared" ca="1" si="291"/>
        <v>#REF!</v>
      </c>
      <c r="HN3115" s="9" t="e">
        <f ca="1">SQRT($GS3115*(1-$GS3115/Controls!$D$15))</f>
        <v>#REF!</v>
      </c>
      <c r="HO3115" s="9" t="e">
        <f t="shared" ca="1" si="292"/>
        <v>#REF!</v>
      </c>
      <c r="HP3115" s="9" t="e">
        <f t="shared" ca="1" si="293"/>
        <v>#REF!</v>
      </c>
      <c r="HQ3115" s="9" t="e">
        <f ca="1">IF($GV3115=0,NA(),($GX3115*Controls!#REF!))</f>
        <v>#REF!</v>
      </c>
    </row>
    <row r="3116" spans="198:225" x14ac:dyDescent="0.25">
      <c r="GP3116" s="9" t="e">
        <f ca="1">INDIRECT(ADDRESS(ROW(),Controls!#REF!+30))</f>
        <v>#REF!</v>
      </c>
      <c r="GQ3116" s="9" t="e">
        <f ca="1">INDIRECT(ADDRESS(ROW(),Controls!#REF!+45))</f>
        <v>#REF!</v>
      </c>
      <c r="GR3116" s="9" t="e">
        <f ca="1">INDIRECT(ADDRESS(ROW(),Controls!#REF!+60))</f>
        <v>#REF!</v>
      </c>
      <c r="GS3116" s="9" t="e">
        <f ca="1">INDIRECT(ADDRESS(ROW(),Controls!#REF!+75))</f>
        <v>#REF!</v>
      </c>
      <c r="GT3116" s="9" t="e">
        <f ca="1">INDIRECT(ADDRESS(ROW(),Controls!#REF!+90))</f>
        <v>#REF!</v>
      </c>
      <c r="GU3116" s="9" t="e">
        <f ca="1">INDIRECT(ADDRESS(ROW(),Controls!#REF!+105))</f>
        <v>#REF!</v>
      </c>
      <c r="GV3116" s="9" t="e">
        <f ca="1">INDIRECT(ADDRESS(ROW(),Controls!#REF!+120))</f>
        <v>#REF!</v>
      </c>
      <c r="GW3116" s="9" t="e">
        <f ca="1">INDIRECT(ADDRESS(ROW(),Controls!#REF!+15))</f>
        <v>#REF!</v>
      </c>
      <c r="GX3116" s="9" t="e">
        <f ca="1">INDIRECT(ADDRESS(ROW(),Controls!#REF!+135))</f>
        <v>#REF!</v>
      </c>
      <c r="HJ3116" s="9" t="e">
        <f t="shared" ca="1" si="288"/>
        <v>#REF!</v>
      </c>
      <c r="HK3116" s="9" t="e">
        <f t="shared" ca="1" si="289"/>
        <v>#REF!</v>
      </c>
      <c r="HL3116" s="9" t="e">
        <f t="shared" ca="1" si="290"/>
        <v>#REF!</v>
      </c>
      <c r="HM3116" s="9" t="e">
        <f t="shared" ca="1" si="291"/>
        <v>#REF!</v>
      </c>
      <c r="HN3116" s="9" t="e">
        <f ca="1">SQRT($GS3116*(1-$GS3116/Controls!$D$15))</f>
        <v>#REF!</v>
      </c>
      <c r="HO3116" s="9" t="e">
        <f t="shared" ca="1" si="292"/>
        <v>#REF!</v>
      </c>
      <c r="HP3116" s="9" t="e">
        <f t="shared" ca="1" si="293"/>
        <v>#REF!</v>
      </c>
      <c r="HQ3116" s="9" t="e">
        <f ca="1">IF($GV3116=0,NA(),($GX3116*Controls!#REF!))</f>
        <v>#REF!</v>
      </c>
    </row>
    <row r="3117" spans="198:225" x14ac:dyDescent="0.25">
      <c r="GP3117" s="9" t="e">
        <f ca="1">INDIRECT(ADDRESS(ROW(),Controls!#REF!+30))</f>
        <v>#REF!</v>
      </c>
      <c r="GQ3117" s="9" t="e">
        <f ca="1">INDIRECT(ADDRESS(ROW(),Controls!#REF!+45))</f>
        <v>#REF!</v>
      </c>
      <c r="GR3117" s="9" t="e">
        <f ca="1">INDIRECT(ADDRESS(ROW(),Controls!#REF!+60))</f>
        <v>#REF!</v>
      </c>
      <c r="GS3117" s="9" t="e">
        <f ca="1">INDIRECT(ADDRESS(ROW(),Controls!#REF!+75))</f>
        <v>#REF!</v>
      </c>
      <c r="GT3117" s="9" t="e">
        <f ca="1">INDIRECT(ADDRESS(ROW(),Controls!#REF!+90))</f>
        <v>#REF!</v>
      </c>
      <c r="GU3117" s="9" t="e">
        <f ca="1">INDIRECT(ADDRESS(ROW(),Controls!#REF!+105))</f>
        <v>#REF!</v>
      </c>
      <c r="GV3117" s="9" t="e">
        <f ca="1">INDIRECT(ADDRESS(ROW(),Controls!#REF!+120))</f>
        <v>#REF!</v>
      </c>
      <c r="GW3117" s="9" t="e">
        <f ca="1">INDIRECT(ADDRESS(ROW(),Controls!#REF!+15))</f>
        <v>#REF!</v>
      </c>
      <c r="GX3117" s="9" t="e">
        <f ca="1">INDIRECT(ADDRESS(ROW(),Controls!#REF!+135))</f>
        <v>#REF!</v>
      </c>
      <c r="HJ3117" s="9" t="e">
        <f t="shared" ca="1" si="288"/>
        <v>#REF!</v>
      </c>
      <c r="HK3117" s="9" t="e">
        <f t="shared" ca="1" si="289"/>
        <v>#REF!</v>
      </c>
      <c r="HL3117" s="9" t="e">
        <f t="shared" ca="1" si="290"/>
        <v>#REF!</v>
      </c>
      <c r="HM3117" s="9" t="e">
        <f t="shared" ca="1" si="291"/>
        <v>#REF!</v>
      </c>
      <c r="HN3117" s="9" t="e">
        <f ca="1">SQRT($GS3117*(1-$GS3117/Controls!$D$15))</f>
        <v>#REF!</v>
      </c>
      <c r="HO3117" s="9" t="e">
        <f t="shared" ca="1" si="292"/>
        <v>#REF!</v>
      </c>
      <c r="HP3117" s="9" t="e">
        <f t="shared" ca="1" si="293"/>
        <v>#REF!</v>
      </c>
      <c r="HQ3117" s="9" t="e">
        <f ca="1">IF($GV3117=0,NA(),($GX3117*Controls!#REF!))</f>
        <v>#REF!</v>
      </c>
    </row>
    <row r="3118" spans="198:225" x14ac:dyDescent="0.25">
      <c r="GP3118" s="9" t="e">
        <f ca="1">INDIRECT(ADDRESS(ROW(),Controls!#REF!+30))</f>
        <v>#REF!</v>
      </c>
      <c r="GQ3118" s="9" t="e">
        <f ca="1">INDIRECT(ADDRESS(ROW(),Controls!#REF!+45))</f>
        <v>#REF!</v>
      </c>
      <c r="GR3118" s="9" t="e">
        <f ca="1">INDIRECT(ADDRESS(ROW(),Controls!#REF!+60))</f>
        <v>#REF!</v>
      </c>
      <c r="GS3118" s="9" t="e">
        <f ca="1">INDIRECT(ADDRESS(ROW(),Controls!#REF!+75))</f>
        <v>#REF!</v>
      </c>
      <c r="GT3118" s="9" t="e">
        <f ca="1">INDIRECT(ADDRESS(ROW(),Controls!#REF!+90))</f>
        <v>#REF!</v>
      </c>
      <c r="GU3118" s="9" t="e">
        <f ca="1">INDIRECT(ADDRESS(ROW(),Controls!#REF!+105))</f>
        <v>#REF!</v>
      </c>
      <c r="GV3118" s="9" t="e">
        <f ca="1">INDIRECT(ADDRESS(ROW(),Controls!#REF!+120))</f>
        <v>#REF!</v>
      </c>
      <c r="GW3118" s="9" t="e">
        <f ca="1">INDIRECT(ADDRESS(ROW(),Controls!#REF!+15))</f>
        <v>#REF!</v>
      </c>
      <c r="GX3118" s="9" t="e">
        <f ca="1">INDIRECT(ADDRESS(ROW(),Controls!#REF!+135))</f>
        <v>#REF!</v>
      </c>
      <c r="HJ3118" s="9" t="e">
        <f t="shared" ca="1" si="288"/>
        <v>#REF!</v>
      </c>
      <c r="HK3118" s="9" t="e">
        <f t="shared" ca="1" si="289"/>
        <v>#REF!</v>
      </c>
      <c r="HL3118" s="9" t="e">
        <f t="shared" ca="1" si="290"/>
        <v>#REF!</v>
      </c>
      <c r="HM3118" s="9" t="e">
        <f t="shared" ca="1" si="291"/>
        <v>#REF!</v>
      </c>
      <c r="HN3118" s="9" t="e">
        <f ca="1">SQRT($GS3118*(1-$GS3118/Controls!$D$15))</f>
        <v>#REF!</v>
      </c>
      <c r="HO3118" s="9" t="e">
        <f t="shared" ca="1" si="292"/>
        <v>#REF!</v>
      </c>
      <c r="HP3118" s="9" t="e">
        <f t="shared" ca="1" si="293"/>
        <v>#REF!</v>
      </c>
      <c r="HQ3118" s="9" t="e">
        <f ca="1">IF($GV3118=0,NA(),($GX3118*Controls!#REF!))</f>
        <v>#REF!</v>
      </c>
    </row>
    <row r="3119" spans="198:225" x14ac:dyDescent="0.25">
      <c r="GP3119" s="9" t="e">
        <f ca="1">INDIRECT(ADDRESS(ROW(),Controls!#REF!+30))</f>
        <v>#REF!</v>
      </c>
      <c r="GQ3119" s="9" t="e">
        <f ca="1">INDIRECT(ADDRESS(ROW(),Controls!#REF!+45))</f>
        <v>#REF!</v>
      </c>
      <c r="GR3119" s="9" t="e">
        <f ca="1">INDIRECT(ADDRESS(ROW(),Controls!#REF!+60))</f>
        <v>#REF!</v>
      </c>
      <c r="GS3119" s="9" t="e">
        <f ca="1">INDIRECT(ADDRESS(ROW(),Controls!#REF!+75))</f>
        <v>#REF!</v>
      </c>
      <c r="GT3119" s="9" t="e">
        <f ca="1">INDIRECT(ADDRESS(ROW(),Controls!#REF!+90))</f>
        <v>#REF!</v>
      </c>
      <c r="GU3119" s="9" t="e">
        <f ca="1">INDIRECT(ADDRESS(ROW(),Controls!#REF!+105))</f>
        <v>#REF!</v>
      </c>
      <c r="GV3119" s="9" t="e">
        <f ca="1">INDIRECT(ADDRESS(ROW(),Controls!#REF!+120))</f>
        <v>#REF!</v>
      </c>
      <c r="GW3119" s="9" t="e">
        <f ca="1">INDIRECT(ADDRESS(ROW(),Controls!#REF!+15))</f>
        <v>#REF!</v>
      </c>
      <c r="GX3119" s="9" t="e">
        <f ca="1">INDIRECT(ADDRESS(ROW(),Controls!#REF!+135))</f>
        <v>#REF!</v>
      </c>
      <c r="HJ3119" s="9" t="e">
        <f t="shared" ca="1" si="288"/>
        <v>#REF!</v>
      </c>
      <c r="HK3119" s="9" t="e">
        <f t="shared" ca="1" si="289"/>
        <v>#REF!</v>
      </c>
      <c r="HL3119" s="9" t="e">
        <f t="shared" ca="1" si="290"/>
        <v>#REF!</v>
      </c>
      <c r="HM3119" s="9" t="e">
        <f t="shared" ca="1" si="291"/>
        <v>#REF!</v>
      </c>
      <c r="HN3119" s="9" t="e">
        <f ca="1">SQRT($GS3119*(1-$GS3119/Controls!$D$15))</f>
        <v>#REF!</v>
      </c>
      <c r="HO3119" s="9" t="e">
        <f t="shared" ca="1" si="292"/>
        <v>#REF!</v>
      </c>
      <c r="HP3119" s="9" t="e">
        <f t="shared" ca="1" si="293"/>
        <v>#REF!</v>
      </c>
      <c r="HQ3119" s="9" t="e">
        <f ca="1">IF($GV3119=0,NA(),($GX3119*Controls!#REF!))</f>
        <v>#REF!</v>
      </c>
    </row>
    <row r="3120" spans="198:225" x14ac:dyDescent="0.25">
      <c r="GP3120" s="9" t="e">
        <f ca="1">INDIRECT(ADDRESS(ROW(),Controls!#REF!+30))</f>
        <v>#REF!</v>
      </c>
      <c r="GQ3120" s="9" t="e">
        <f ca="1">INDIRECT(ADDRESS(ROW(),Controls!#REF!+45))</f>
        <v>#REF!</v>
      </c>
      <c r="GR3120" s="9" t="e">
        <f ca="1">INDIRECT(ADDRESS(ROW(),Controls!#REF!+60))</f>
        <v>#REF!</v>
      </c>
      <c r="GS3120" s="9" t="e">
        <f ca="1">INDIRECT(ADDRESS(ROW(),Controls!#REF!+75))</f>
        <v>#REF!</v>
      </c>
      <c r="GT3120" s="9" t="e">
        <f ca="1">INDIRECT(ADDRESS(ROW(),Controls!#REF!+90))</f>
        <v>#REF!</v>
      </c>
      <c r="GU3120" s="9" t="e">
        <f ca="1">INDIRECT(ADDRESS(ROW(),Controls!#REF!+105))</f>
        <v>#REF!</v>
      </c>
      <c r="GV3120" s="9" t="e">
        <f ca="1">INDIRECT(ADDRESS(ROW(),Controls!#REF!+120))</f>
        <v>#REF!</v>
      </c>
      <c r="GW3120" s="9" t="e">
        <f ca="1">INDIRECT(ADDRESS(ROW(),Controls!#REF!+15))</f>
        <v>#REF!</v>
      </c>
      <c r="GX3120" s="9" t="e">
        <f ca="1">INDIRECT(ADDRESS(ROW(),Controls!#REF!+135))</f>
        <v>#REF!</v>
      </c>
      <c r="HJ3120" s="9" t="e">
        <f t="shared" ca="1" si="288"/>
        <v>#REF!</v>
      </c>
      <c r="HK3120" s="9" t="e">
        <f t="shared" ca="1" si="289"/>
        <v>#REF!</v>
      </c>
      <c r="HL3120" s="9" t="e">
        <f t="shared" ca="1" si="290"/>
        <v>#REF!</v>
      </c>
      <c r="HM3120" s="9" t="e">
        <f t="shared" ca="1" si="291"/>
        <v>#REF!</v>
      </c>
      <c r="HN3120" s="9" t="e">
        <f ca="1">SQRT($GS3120*(1-$GS3120/Controls!$D$15))</f>
        <v>#REF!</v>
      </c>
      <c r="HO3120" s="9" t="e">
        <f t="shared" ca="1" si="292"/>
        <v>#REF!</v>
      </c>
      <c r="HP3120" s="9" t="e">
        <f t="shared" ca="1" si="293"/>
        <v>#REF!</v>
      </c>
      <c r="HQ3120" s="9" t="e">
        <f ca="1">IF($GV3120=0,NA(),($GX3120*Controls!#REF!))</f>
        <v>#REF!</v>
      </c>
    </row>
    <row r="3121" spans="198:225" x14ac:dyDescent="0.25">
      <c r="GP3121" s="9" t="e">
        <f ca="1">INDIRECT(ADDRESS(ROW(),Controls!#REF!+30))</f>
        <v>#REF!</v>
      </c>
      <c r="GQ3121" s="9" t="e">
        <f ca="1">INDIRECT(ADDRESS(ROW(),Controls!#REF!+45))</f>
        <v>#REF!</v>
      </c>
      <c r="GR3121" s="9" t="e">
        <f ca="1">INDIRECT(ADDRESS(ROW(),Controls!#REF!+60))</f>
        <v>#REF!</v>
      </c>
      <c r="GS3121" s="9" t="e">
        <f ca="1">INDIRECT(ADDRESS(ROW(),Controls!#REF!+75))</f>
        <v>#REF!</v>
      </c>
      <c r="GT3121" s="9" t="e">
        <f ca="1">INDIRECT(ADDRESS(ROW(),Controls!#REF!+90))</f>
        <v>#REF!</v>
      </c>
      <c r="GU3121" s="9" t="e">
        <f ca="1">INDIRECT(ADDRESS(ROW(),Controls!#REF!+105))</f>
        <v>#REF!</v>
      </c>
      <c r="GV3121" s="9" t="e">
        <f ca="1">INDIRECT(ADDRESS(ROW(),Controls!#REF!+120))</f>
        <v>#REF!</v>
      </c>
      <c r="GW3121" s="9" t="e">
        <f ca="1">INDIRECT(ADDRESS(ROW(),Controls!#REF!+15))</f>
        <v>#REF!</v>
      </c>
      <c r="GX3121" s="9" t="e">
        <f ca="1">INDIRECT(ADDRESS(ROW(),Controls!#REF!+135))</f>
        <v>#REF!</v>
      </c>
      <c r="HJ3121" s="9" t="e">
        <f t="shared" ca="1" si="288"/>
        <v>#REF!</v>
      </c>
      <c r="HK3121" s="9" t="e">
        <f t="shared" ca="1" si="289"/>
        <v>#REF!</v>
      </c>
      <c r="HL3121" s="9" t="e">
        <f t="shared" ca="1" si="290"/>
        <v>#REF!</v>
      </c>
      <c r="HM3121" s="9" t="e">
        <f t="shared" ca="1" si="291"/>
        <v>#REF!</v>
      </c>
      <c r="HN3121" s="9" t="e">
        <f ca="1">SQRT($GS3121*(1-$GS3121/Controls!$D$15))</f>
        <v>#REF!</v>
      </c>
      <c r="HO3121" s="9" t="e">
        <f t="shared" ca="1" si="292"/>
        <v>#REF!</v>
      </c>
      <c r="HP3121" s="9" t="e">
        <f t="shared" ca="1" si="293"/>
        <v>#REF!</v>
      </c>
      <c r="HQ3121" s="9" t="e">
        <f ca="1">IF($GV3121=0,NA(),($GX3121*Controls!#REF!))</f>
        <v>#REF!</v>
      </c>
    </row>
    <row r="3122" spans="198:225" x14ac:dyDescent="0.25">
      <c r="GP3122" s="9" t="e">
        <f ca="1">INDIRECT(ADDRESS(ROW(),Controls!#REF!+30))</f>
        <v>#REF!</v>
      </c>
      <c r="GQ3122" s="9" t="e">
        <f ca="1">INDIRECT(ADDRESS(ROW(),Controls!#REF!+45))</f>
        <v>#REF!</v>
      </c>
      <c r="GR3122" s="9" t="e">
        <f ca="1">INDIRECT(ADDRESS(ROW(),Controls!#REF!+60))</f>
        <v>#REF!</v>
      </c>
      <c r="GS3122" s="9" t="e">
        <f ca="1">INDIRECT(ADDRESS(ROW(),Controls!#REF!+75))</f>
        <v>#REF!</v>
      </c>
      <c r="GT3122" s="9" t="e">
        <f ca="1">INDIRECT(ADDRESS(ROW(),Controls!#REF!+90))</f>
        <v>#REF!</v>
      </c>
      <c r="GU3122" s="9" t="e">
        <f ca="1">INDIRECT(ADDRESS(ROW(),Controls!#REF!+105))</f>
        <v>#REF!</v>
      </c>
      <c r="GV3122" s="9" t="e">
        <f ca="1">INDIRECT(ADDRESS(ROW(),Controls!#REF!+120))</f>
        <v>#REF!</v>
      </c>
      <c r="GW3122" s="9" t="e">
        <f ca="1">INDIRECT(ADDRESS(ROW(),Controls!#REF!+15))</f>
        <v>#REF!</v>
      </c>
      <c r="GX3122" s="9" t="e">
        <f ca="1">INDIRECT(ADDRESS(ROW(),Controls!#REF!+135))</f>
        <v>#REF!</v>
      </c>
      <c r="HJ3122" s="9" t="e">
        <f t="shared" ca="1" si="288"/>
        <v>#REF!</v>
      </c>
      <c r="HK3122" s="9" t="e">
        <f t="shared" ca="1" si="289"/>
        <v>#REF!</v>
      </c>
      <c r="HL3122" s="9" t="e">
        <f t="shared" ca="1" si="290"/>
        <v>#REF!</v>
      </c>
      <c r="HM3122" s="9" t="e">
        <f t="shared" ca="1" si="291"/>
        <v>#REF!</v>
      </c>
      <c r="HN3122" s="9" t="e">
        <f ca="1">SQRT($GS3122*(1-$GS3122/Controls!$D$15))</f>
        <v>#REF!</v>
      </c>
      <c r="HO3122" s="9" t="e">
        <f t="shared" ca="1" si="292"/>
        <v>#REF!</v>
      </c>
      <c r="HP3122" s="9" t="e">
        <f t="shared" ca="1" si="293"/>
        <v>#REF!</v>
      </c>
      <c r="HQ3122" s="9" t="e">
        <f ca="1">IF($GV3122=0,NA(),($GX3122*Controls!#REF!))</f>
        <v>#REF!</v>
      </c>
    </row>
    <row r="3123" spans="198:225" x14ac:dyDescent="0.25">
      <c r="GP3123" s="9" t="e">
        <f ca="1">INDIRECT(ADDRESS(ROW(),Controls!#REF!+30))</f>
        <v>#REF!</v>
      </c>
      <c r="GQ3123" s="9" t="e">
        <f ca="1">INDIRECT(ADDRESS(ROW(),Controls!#REF!+45))</f>
        <v>#REF!</v>
      </c>
      <c r="GR3123" s="9" t="e">
        <f ca="1">INDIRECT(ADDRESS(ROW(),Controls!#REF!+60))</f>
        <v>#REF!</v>
      </c>
      <c r="GS3123" s="9" t="e">
        <f ca="1">INDIRECT(ADDRESS(ROW(),Controls!#REF!+75))</f>
        <v>#REF!</v>
      </c>
      <c r="GT3123" s="9" t="e">
        <f ca="1">INDIRECT(ADDRESS(ROW(),Controls!#REF!+90))</f>
        <v>#REF!</v>
      </c>
      <c r="GU3123" s="9" t="e">
        <f ca="1">INDIRECT(ADDRESS(ROW(),Controls!#REF!+105))</f>
        <v>#REF!</v>
      </c>
      <c r="GV3123" s="9" t="e">
        <f ca="1">INDIRECT(ADDRESS(ROW(),Controls!#REF!+120))</f>
        <v>#REF!</v>
      </c>
      <c r="GW3123" s="9" t="e">
        <f ca="1">INDIRECT(ADDRESS(ROW(),Controls!#REF!+15))</f>
        <v>#REF!</v>
      </c>
      <c r="GX3123" s="9" t="e">
        <f ca="1">INDIRECT(ADDRESS(ROW(),Controls!#REF!+135))</f>
        <v>#REF!</v>
      </c>
      <c r="HJ3123" s="9" t="e">
        <f t="shared" ca="1" si="288"/>
        <v>#REF!</v>
      </c>
      <c r="HK3123" s="9" t="e">
        <f t="shared" ca="1" si="289"/>
        <v>#REF!</v>
      </c>
      <c r="HL3123" s="9" t="e">
        <f t="shared" ca="1" si="290"/>
        <v>#REF!</v>
      </c>
      <c r="HM3123" s="9" t="e">
        <f t="shared" ca="1" si="291"/>
        <v>#REF!</v>
      </c>
      <c r="HN3123" s="9" t="e">
        <f ca="1">SQRT($GS3123*(1-$GS3123/Controls!$D$15))</f>
        <v>#REF!</v>
      </c>
      <c r="HO3123" s="9" t="e">
        <f t="shared" ca="1" si="292"/>
        <v>#REF!</v>
      </c>
      <c r="HP3123" s="9" t="e">
        <f t="shared" ca="1" si="293"/>
        <v>#REF!</v>
      </c>
      <c r="HQ3123" s="9" t="e">
        <f ca="1">IF($GV3123=0,NA(),($GX3123*Controls!#REF!))</f>
        <v>#REF!</v>
      </c>
    </row>
    <row r="3124" spans="198:225" x14ac:dyDescent="0.25">
      <c r="GP3124" s="9" t="e">
        <f ca="1">INDIRECT(ADDRESS(ROW(),Controls!#REF!+30))</f>
        <v>#REF!</v>
      </c>
      <c r="GQ3124" s="9" t="e">
        <f ca="1">INDIRECT(ADDRESS(ROW(),Controls!#REF!+45))</f>
        <v>#REF!</v>
      </c>
      <c r="GR3124" s="9" t="e">
        <f ca="1">INDIRECT(ADDRESS(ROW(),Controls!#REF!+60))</f>
        <v>#REF!</v>
      </c>
      <c r="GS3124" s="9" t="e">
        <f ca="1">INDIRECT(ADDRESS(ROW(),Controls!#REF!+75))</f>
        <v>#REF!</v>
      </c>
      <c r="GT3124" s="9" t="e">
        <f ca="1">INDIRECT(ADDRESS(ROW(),Controls!#REF!+90))</f>
        <v>#REF!</v>
      </c>
      <c r="GU3124" s="9" t="e">
        <f ca="1">INDIRECT(ADDRESS(ROW(),Controls!#REF!+105))</f>
        <v>#REF!</v>
      </c>
      <c r="GV3124" s="9" t="e">
        <f ca="1">INDIRECT(ADDRESS(ROW(),Controls!#REF!+120))</f>
        <v>#REF!</v>
      </c>
      <c r="GW3124" s="9" t="e">
        <f ca="1">INDIRECT(ADDRESS(ROW(),Controls!#REF!+15))</f>
        <v>#REF!</v>
      </c>
      <c r="GX3124" s="9" t="e">
        <f ca="1">INDIRECT(ADDRESS(ROW(),Controls!#REF!+135))</f>
        <v>#REF!</v>
      </c>
      <c r="HJ3124" s="9" t="e">
        <f t="shared" ca="1" si="288"/>
        <v>#REF!</v>
      </c>
      <c r="HK3124" s="9" t="e">
        <f t="shared" ca="1" si="289"/>
        <v>#REF!</v>
      </c>
      <c r="HL3124" s="9" t="e">
        <f t="shared" ca="1" si="290"/>
        <v>#REF!</v>
      </c>
      <c r="HM3124" s="9" t="e">
        <f t="shared" ca="1" si="291"/>
        <v>#REF!</v>
      </c>
      <c r="HN3124" s="9" t="e">
        <f ca="1">SQRT($GS3124*(1-$GS3124/Controls!$D$15))</f>
        <v>#REF!</v>
      </c>
      <c r="HO3124" s="9" t="e">
        <f t="shared" ca="1" si="292"/>
        <v>#REF!</v>
      </c>
      <c r="HP3124" s="9" t="e">
        <f t="shared" ca="1" si="293"/>
        <v>#REF!</v>
      </c>
      <c r="HQ3124" s="9" t="e">
        <f ca="1">IF($GV3124=0,NA(),($GX3124*Controls!#REF!))</f>
        <v>#REF!</v>
      </c>
    </row>
    <row r="3125" spans="198:225" x14ac:dyDescent="0.25">
      <c r="GP3125" s="9" t="e">
        <f ca="1">INDIRECT(ADDRESS(ROW(),Controls!#REF!+30))</f>
        <v>#REF!</v>
      </c>
      <c r="GQ3125" s="9" t="e">
        <f ca="1">INDIRECT(ADDRESS(ROW(),Controls!#REF!+45))</f>
        <v>#REF!</v>
      </c>
      <c r="GR3125" s="9" t="e">
        <f ca="1">INDIRECT(ADDRESS(ROW(),Controls!#REF!+60))</f>
        <v>#REF!</v>
      </c>
      <c r="GS3125" s="9" t="e">
        <f ca="1">INDIRECT(ADDRESS(ROW(),Controls!#REF!+75))</f>
        <v>#REF!</v>
      </c>
      <c r="GT3125" s="9" t="e">
        <f ca="1">INDIRECT(ADDRESS(ROW(),Controls!#REF!+90))</f>
        <v>#REF!</v>
      </c>
      <c r="GU3125" s="9" t="e">
        <f ca="1">INDIRECT(ADDRESS(ROW(),Controls!#REF!+105))</f>
        <v>#REF!</v>
      </c>
      <c r="GV3125" s="9" t="e">
        <f ca="1">INDIRECT(ADDRESS(ROW(),Controls!#REF!+120))</f>
        <v>#REF!</v>
      </c>
      <c r="GW3125" s="9" t="e">
        <f ca="1">INDIRECT(ADDRESS(ROW(),Controls!#REF!+15))</f>
        <v>#REF!</v>
      </c>
      <c r="GX3125" s="9" t="e">
        <f ca="1">INDIRECT(ADDRESS(ROW(),Controls!#REF!+135))</f>
        <v>#REF!</v>
      </c>
      <c r="HJ3125" s="9" t="e">
        <f t="shared" ca="1" si="288"/>
        <v>#REF!</v>
      </c>
      <c r="HK3125" s="9" t="e">
        <f t="shared" ca="1" si="289"/>
        <v>#REF!</v>
      </c>
      <c r="HL3125" s="9" t="e">
        <f t="shared" ca="1" si="290"/>
        <v>#REF!</v>
      </c>
      <c r="HM3125" s="9" t="e">
        <f t="shared" ca="1" si="291"/>
        <v>#REF!</v>
      </c>
      <c r="HN3125" s="9" t="e">
        <f ca="1">SQRT($GS3125*(1-$GS3125/Controls!$D$15))</f>
        <v>#REF!</v>
      </c>
      <c r="HO3125" s="9" t="e">
        <f t="shared" ca="1" si="292"/>
        <v>#REF!</v>
      </c>
      <c r="HP3125" s="9" t="e">
        <f t="shared" ca="1" si="293"/>
        <v>#REF!</v>
      </c>
      <c r="HQ3125" s="9" t="e">
        <f ca="1">IF($GV3125=0,NA(),($GX3125*Controls!#REF!))</f>
        <v>#REF!</v>
      </c>
    </row>
    <row r="3126" spans="198:225" x14ac:dyDescent="0.25">
      <c r="GP3126" s="9" t="e">
        <f ca="1">INDIRECT(ADDRESS(ROW(),Controls!#REF!+30))</f>
        <v>#REF!</v>
      </c>
      <c r="GQ3126" s="9" t="e">
        <f ca="1">INDIRECT(ADDRESS(ROW(),Controls!#REF!+45))</f>
        <v>#REF!</v>
      </c>
      <c r="GR3126" s="9" t="e">
        <f ca="1">INDIRECT(ADDRESS(ROW(),Controls!#REF!+60))</f>
        <v>#REF!</v>
      </c>
      <c r="GS3126" s="9" t="e">
        <f ca="1">INDIRECT(ADDRESS(ROW(),Controls!#REF!+75))</f>
        <v>#REF!</v>
      </c>
      <c r="GT3126" s="9" t="e">
        <f ca="1">INDIRECT(ADDRESS(ROW(),Controls!#REF!+90))</f>
        <v>#REF!</v>
      </c>
      <c r="GU3126" s="9" t="e">
        <f ca="1">INDIRECT(ADDRESS(ROW(),Controls!#REF!+105))</f>
        <v>#REF!</v>
      </c>
      <c r="GV3126" s="9" t="e">
        <f ca="1">INDIRECT(ADDRESS(ROW(),Controls!#REF!+120))</f>
        <v>#REF!</v>
      </c>
      <c r="GW3126" s="9" t="e">
        <f ca="1">INDIRECT(ADDRESS(ROW(),Controls!#REF!+15))</f>
        <v>#REF!</v>
      </c>
      <c r="GX3126" s="9" t="e">
        <f ca="1">INDIRECT(ADDRESS(ROW(),Controls!#REF!+135))</f>
        <v>#REF!</v>
      </c>
      <c r="HJ3126" s="9" t="e">
        <f t="shared" ca="1" si="288"/>
        <v>#REF!</v>
      </c>
      <c r="HK3126" s="9" t="e">
        <f t="shared" ca="1" si="289"/>
        <v>#REF!</v>
      </c>
      <c r="HL3126" s="9" t="e">
        <f t="shared" ca="1" si="290"/>
        <v>#REF!</v>
      </c>
      <c r="HM3126" s="9" t="e">
        <f t="shared" ca="1" si="291"/>
        <v>#REF!</v>
      </c>
      <c r="HN3126" s="9" t="e">
        <f ca="1">SQRT($GS3126*(1-$GS3126/Controls!$D$15))</f>
        <v>#REF!</v>
      </c>
      <c r="HO3126" s="9" t="e">
        <f t="shared" ca="1" si="292"/>
        <v>#REF!</v>
      </c>
      <c r="HP3126" s="9" t="e">
        <f t="shared" ca="1" si="293"/>
        <v>#REF!</v>
      </c>
      <c r="HQ3126" s="9" t="e">
        <f ca="1">IF($GV3126=0,NA(),($GX3126*Controls!#REF!))</f>
        <v>#REF!</v>
      </c>
    </row>
    <row r="3127" spans="198:225" x14ac:dyDescent="0.25">
      <c r="GP3127" s="9" t="e">
        <f ca="1">INDIRECT(ADDRESS(ROW(),Controls!#REF!+30))</f>
        <v>#REF!</v>
      </c>
      <c r="GQ3127" s="9" t="e">
        <f ca="1">INDIRECT(ADDRESS(ROW(),Controls!#REF!+45))</f>
        <v>#REF!</v>
      </c>
      <c r="GR3127" s="9" t="e">
        <f ca="1">INDIRECT(ADDRESS(ROW(),Controls!#REF!+60))</f>
        <v>#REF!</v>
      </c>
      <c r="GS3127" s="9" t="e">
        <f ca="1">INDIRECT(ADDRESS(ROW(),Controls!#REF!+75))</f>
        <v>#REF!</v>
      </c>
      <c r="GT3127" s="9" t="e">
        <f ca="1">INDIRECT(ADDRESS(ROW(),Controls!#REF!+90))</f>
        <v>#REF!</v>
      </c>
      <c r="GU3127" s="9" t="e">
        <f ca="1">INDIRECT(ADDRESS(ROW(),Controls!#REF!+105))</f>
        <v>#REF!</v>
      </c>
      <c r="GV3127" s="9" t="e">
        <f ca="1">INDIRECT(ADDRESS(ROW(),Controls!#REF!+120))</f>
        <v>#REF!</v>
      </c>
      <c r="GW3127" s="9" t="e">
        <f ca="1">INDIRECT(ADDRESS(ROW(),Controls!#REF!+15))</f>
        <v>#REF!</v>
      </c>
      <c r="GX3127" s="9" t="e">
        <f ca="1">INDIRECT(ADDRESS(ROW(),Controls!#REF!+135))</f>
        <v>#REF!</v>
      </c>
      <c r="HJ3127" s="9" t="e">
        <f t="shared" ca="1" si="288"/>
        <v>#REF!</v>
      </c>
      <c r="HK3127" s="9" t="e">
        <f t="shared" ca="1" si="289"/>
        <v>#REF!</v>
      </c>
      <c r="HL3127" s="9" t="e">
        <f t="shared" ca="1" si="290"/>
        <v>#REF!</v>
      </c>
      <c r="HM3127" s="9" t="e">
        <f t="shared" ca="1" si="291"/>
        <v>#REF!</v>
      </c>
      <c r="HN3127" s="9" t="e">
        <f ca="1">SQRT($GS3127*(1-$GS3127/Controls!$D$15))</f>
        <v>#REF!</v>
      </c>
      <c r="HO3127" s="9" t="e">
        <f t="shared" ca="1" si="292"/>
        <v>#REF!</v>
      </c>
      <c r="HP3127" s="9" t="e">
        <f t="shared" ca="1" si="293"/>
        <v>#REF!</v>
      </c>
      <c r="HQ3127" s="9" t="e">
        <f ca="1">IF($GV3127=0,NA(),($GX3127*Controls!#REF!))</f>
        <v>#REF!</v>
      </c>
    </row>
    <row r="3128" spans="198:225" x14ac:dyDescent="0.25">
      <c r="GP3128" s="9" t="e">
        <f ca="1">INDIRECT(ADDRESS(ROW(),Controls!#REF!+30))</f>
        <v>#REF!</v>
      </c>
      <c r="GQ3128" s="9" t="e">
        <f ca="1">INDIRECT(ADDRESS(ROW(),Controls!#REF!+45))</f>
        <v>#REF!</v>
      </c>
      <c r="GR3128" s="9" t="e">
        <f ca="1">INDIRECT(ADDRESS(ROW(),Controls!#REF!+60))</f>
        <v>#REF!</v>
      </c>
      <c r="GS3128" s="9" t="e">
        <f ca="1">INDIRECT(ADDRESS(ROW(),Controls!#REF!+75))</f>
        <v>#REF!</v>
      </c>
      <c r="GT3128" s="9" t="e">
        <f ca="1">INDIRECT(ADDRESS(ROW(),Controls!#REF!+90))</f>
        <v>#REF!</v>
      </c>
      <c r="GU3128" s="9" t="e">
        <f ca="1">INDIRECT(ADDRESS(ROW(),Controls!#REF!+105))</f>
        <v>#REF!</v>
      </c>
      <c r="GV3128" s="9" t="e">
        <f ca="1">INDIRECT(ADDRESS(ROW(),Controls!#REF!+120))</f>
        <v>#REF!</v>
      </c>
      <c r="GW3128" s="9" t="e">
        <f ca="1">INDIRECT(ADDRESS(ROW(),Controls!#REF!+15))</f>
        <v>#REF!</v>
      </c>
      <c r="GX3128" s="9" t="e">
        <f ca="1">INDIRECT(ADDRESS(ROW(),Controls!#REF!+135))</f>
        <v>#REF!</v>
      </c>
      <c r="HJ3128" s="9" t="e">
        <f t="shared" ca="1" si="288"/>
        <v>#REF!</v>
      </c>
      <c r="HK3128" s="9" t="e">
        <f t="shared" ca="1" si="289"/>
        <v>#REF!</v>
      </c>
      <c r="HL3128" s="9" t="e">
        <f t="shared" ca="1" si="290"/>
        <v>#REF!</v>
      </c>
      <c r="HM3128" s="9" t="e">
        <f t="shared" ca="1" si="291"/>
        <v>#REF!</v>
      </c>
      <c r="HN3128" s="9" t="e">
        <f ca="1">SQRT($GS3128*(1-$GS3128/Controls!$D$15))</f>
        <v>#REF!</v>
      </c>
      <c r="HO3128" s="9" t="e">
        <f t="shared" ca="1" si="292"/>
        <v>#REF!</v>
      </c>
      <c r="HP3128" s="9" t="e">
        <f t="shared" ca="1" si="293"/>
        <v>#REF!</v>
      </c>
      <c r="HQ3128" s="9" t="e">
        <f ca="1">IF($GV3128=0,NA(),($GX3128*Controls!#REF!))</f>
        <v>#REF!</v>
      </c>
    </row>
    <row r="3129" spans="198:225" x14ac:dyDescent="0.25">
      <c r="GP3129" s="9" t="e">
        <f ca="1">INDIRECT(ADDRESS(ROW(),Controls!#REF!+30))</f>
        <v>#REF!</v>
      </c>
      <c r="GQ3129" s="9" t="e">
        <f ca="1">INDIRECT(ADDRESS(ROW(),Controls!#REF!+45))</f>
        <v>#REF!</v>
      </c>
      <c r="GR3129" s="9" t="e">
        <f ca="1">INDIRECT(ADDRESS(ROW(),Controls!#REF!+60))</f>
        <v>#REF!</v>
      </c>
      <c r="GS3129" s="9" t="e">
        <f ca="1">INDIRECT(ADDRESS(ROW(),Controls!#REF!+75))</f>
        <v>#REF!</v>
      </c>
      <c r="GT3129" s="9" t="e">
        <f ca="1">INDIRECT(ADDRESS(ROW(),Controls!#REF!+90))</f>
        <v>#REF!</v>
      </c>
      <c r="GU3129" s="9" t="e">
        <f ca="1">INDIRECT(ADDRESS(ROW(),Controls!#REF!+105))</f>
        <v>#REF!</v>
      </c>
      <c r="GV3129" s="9" t="e">
        <f ca="1">INDIRECT(ADDRESS(ROW(),Controls!#REF!+120))</f>
        <v>#REF!</v>
      </c>
      <c r="GW3129" s="9" t="e">
        <f ca="1">INDIRECT(ADDRESS(ROW(),Controls!#REF!+15))</f>
        <v>#REF!</v>
      </c>
      <c r="GX3129" s="9" t="e">
        <f ca="1">INDIRECT(ADDRESS(ROW(),Controls!#REF!+135))</f>
        <v>#REF!</v>
      </c>
      <c r="HJ3129" s="9" t="e">
        <f t="shared" ca="1" si="288"/>
        <v>#REF!</v>
      </c>
      <c r="HK3129" s="9" t="e">
        <f t="shared" ca="1" si="289"/>
        <v>#REF!</v>
      </c>
      <c r="HL3129" s="9" t="e">
        <f t="shared" ca="1" si="290"/>
        <v>#REF!</v>
      </c>
      <c r="HM3129" s="9" t="e">
        <f t="shared" ca="1" si="291"/>
        <v>#REF!</v>
      </c>
      <c r="HN3129" s="9" t="e">
        <f ca="1">SQRT($GS3129*(1-$GS3129/Controls!$D$15))</f>
        <v>#REF!</v>
      </c>
      <c r="HO3129" s="9" t="e">
        <f t="shared" ca="1" si="292"/>
        <v>#REF!</v>
      </c>
      <c r="HP3129" s="9" t="e">
        <f t="shared" ca="1" si="293"/>
        <v>#REF!</v>
      </c>
      <c r="HQ3129" s="9" t="e">
        <f ca="1">IF($GV3129=0,NA(),($GX3129*Controls!#REF!))</f>
        <v>#REF!</v>
      </c>
    </row>
    <row r="3130" spans="198:225" x14ac:dyDescent="0.25">
      <c r="GP3130" s="9" t="e">
        <f ca="1">INDIRECT(ADDRESS(ROW(),Controls!#REF!+30))</f>
        <v>#REF!</v>
      </c>
      <c r="GQ3130" s="9" t="e">
        <f ca="1">INDIRECT(ADDRESS(ROW(),Controls!#REF!+45))</f>
        <v>#REF!</v>
      </c>
      <c r="GR3130" s="9" t="e">
        <f ca="1">INDIRECT(ADDRESS(ROW(),Controls!#REF!+60))</f>
        <v>#REF!</v>
      </c>
      <c r="GS3130" s="9" t="e">
        <f ca="1">INDIRECT(ADDRESS(ROW(),Controls!#REF!+75))</f>
        <v>#REF!</v>
      </c>
      <c r="GT3130" s="9" t="e">
        <f ca="1">INDIRECT(ADDRESS(ROW(),Controls!#REF!+90))</f>
        <v>#REF!</v>
      </c>
      <c r="GU3130" s="9" t="e">
        <f ca="1">INDIRECT(ADDRESS(ROW(),Controls!#REF!+105))</f>
        <v>#REF!</v>
      </c>
      <c r="GV3130" s="9" t="e">
        <f ca="1">INDIRECT(ADDRESS(ROW(),Controls!#REF!+120))</f>
        <v>#REF!</v>
      </c>
      <c r="GW3130" s="9" t="e">
        <f ca="1">INDIRECT(ADDRESS(ROW(),Controls!#REF!+15))</f>
        <v>#REF!</v>
      </c>
      <c r="GX3130" s="9" t="e">
        <f ca="1">INDIRECT(ADDRESS(ROW(),Controls!#REF!+135))</f>
        <v>#REF!</v>
      </c>
      <c r="HJ3130" s="9" t="e">
        <f t="shared" ca="1" si="288"/>
        <v>#REF!</v>
      </c>
      <c r="HK3130" s="9" t="e">
        <f t="shared" ca="1" si="289"/>
        <v>#REF!</v>
      </c>
      <c r="HL3130" s="9" t="e">
        <f t="shared" ca="1" si="290"/>
        <v>#REF!</v>
      </c>
      <c r="HM3130" s="9" t="e">
        <f t="shared" ca="1" si="291"/>
        <v>#REF!</v>
      </c>
      <c r="HN3130" s="9" t="e">
        <f ca="1">SQRT($GS3130*(1-$GS3130/Controls!$D$15))</f>
        <v>#REF!</v>
      </c>
      <c r="HO3130" s="9" t="e">
        <f t="shared" ca="1" si="292"/>
        <v>#REF!</v>
      </c>
      <c r="HP3130" s="9" t="e">
        <f t="shared" ca="1" si="293"/>
        <v>#REF!</v>
      </c>
      <c r="HQ3130" s="9" t="e">
        <f ca="1">IF($GV3130=0,NA(),($GX3130*Controls!#REF!))</f>
        <v>#REF!</v>
      </c>
    </row>
    <row r="3131" spans="198:225" x14ac:dyDescent="0.25">
      <c r="GP3131" s="9" t="e">
        <f ca="1">INDIRECT(ADDRESS(ROW(),Controls!#REF!+30))</f>
        <v>#REF!</v>
      </c>
      <c r="GQ3131" s="9" t="e">
        <f ca="1">INDIRECT(ADDRESS(ROW(),Controls!#REF!+45))</f>
        <v>#REF!</v>
      </c>
      <c r="GR3131" s="9" t="e">
        <f ca="1">INDIRECT(ADDRESS(ROW(),Controls!#REF!+60))</f>
        <v>#REF!</v>
      </c>
      <c r="GS3131" s="9" t="e">
        <f ca="1">INDIRECT(ADDRESS(ROW(),Controls!#REF!+75))</f>
        <v>#REF!</v>
      </c>
      <c r="GT3131" s="9" t="e">
        <f ca="1">INDIRECT(ADDRESS(ROW(),Controls!#REF!+90))</f>
        <v>#REF!</v>
      </c>
      <c r="GU3131" s="9" t="e">
        <f ca="1">INDIRECT(ADDRESS(ROW(),Controls!#REF!+105))</f>
        <v>#REF!</v>
      </c>
      <c r="GV3131" s="9" t="e">
        <f ca="1">INDIRECT(ADDRESS(ROW(),Controls!#REF!+120))</f>
        <v>#REF!</v>
      </c>
      <c r="GW3131" s="9" t="e">
        <f ca="1">INDIRECT(ADDRESS(ROW(),Controls!#REF!+15))</f>
        <v>#REF!</v>
      </c>
      <c r="GX3131" s="9" t="e">
        <f ca="1">INDIRECT(ADDRESS(ROW(),Controls!#REF!+135))</f>
        <v>#REF!</v>
      </c>
      <c r="HJ3131" s="9" t="e">
        <f t="shared" ca="1" si="288"/>
        <v>#REF!</v>
      </c>
      <c r="HK3131" s="9" t="e">
        <f t="shared" ca="1" si="289"/>
        <v>#REF!</v>
      </c>
      <c r="HL3131" s="9" t="e">
        <f t="shared" ca="1" si="290"/>
        <v>#REF!</v>
      </c>
      <c r="HM3131" s="9" t="e">
        <f t="shared" ca="1" si="291"/>
        <v>#REF!</v>
      </c>
      <c r="HN3131" s="9" t="e">
        <f ca="1">SQRT($GS3131*(1-$GS3131/Controls!$D$15))</f>
        <v>#REF!</v>
      </c>
      <c r="HO3131" s="9" t="e">
        <f t="shared" ca="1" si="292"/>
        <v>#REF!</v>
      </c>
      <c r="HP3131" s="9" t="e">
        <f t="shared" ca="1" si="293"/>
        <v>#REF!</v>
      </c>
      <c r="HQ3131" s="9" t="e">
        <f ca="1">IF($GV3131=0,NA(),($GX3131*Controls!#REF!))</f>
        <v>#REF!</v>
      </c>
    </row>
    <row r="3132" spans="198:225" x14ac:dyDescent="0.25">
      <c r="GP3132" s="9" t="e">
        <f ca="1">INDIRECT(ADDRESS(ROW(),Controls!#REF!+30))</f>
        <v>#REF!</v>
      </c>
      <c r="GQ3132" s="9" t="e">
        <f ca="1">INDIRECT(ADDRESS(ROW(),Controls!#REF!+45))</f>
        <v>#REF!</v>
      </c>
      <c r="GR3132" s="9" t="e">
        <f ca="1">INDIRECT(ADDRESS(ROW(),Controls!#REF!+60))</f>
        <v>#REF!</v>
      </c>
      <c r="GS3132" s="9" t="e">
        <f ca="1">INDIRECT(ADDRESS(ROW(),Controls!#REF!+75))</f>
        <v>#REF!</v>
      </c>
      <c r="GT3132" s="9" t="e">
        <f ca="1">INDIRECT(ADDRESS(ROW(),Controls!#REF!+90))</f>
        <v>#REF!</v>
      </c>
      <c r="GU3132" s="9" t="e">
        <f ca="1">INDIRECT(ADDRESS(ROW(),Controls!#REF!+105))</f>
        <v>#REF!</v>
      </c>
      <c r="GV3132" s="9" t="e">
        <f ca="1">INDIRECT(ADDRESS(ROW(),Controls!#REF!+120))</f>
        <v>#REF!</v>
      </c>
      <c r="GW3132" s="9" t="e">
        <f ca="1">INDIRECT(ADDRESS(ROW(),Controls!#REF!+15))</f>
        <v>#REF!</v>
      </c>
      <c r="GX3132" s="9" t="e">
        <f ca="1">INDIRECT(ADDRESS(ROW(),Controls!#REF!+135))</f>
        <v>#REF!</v>
      </c>
      <c r="HJ3132" s="9" t="e">
        <f t="shared" ca="1" si="288"/>
        <v>#REF!</v>
      </c>
      <c r="HK3132" s="9" t="e">
        <f t="shared" ca="1" si="289"/>
        <v>#REF!</v>
      </c>
      <c r="HL3132" s="9" t="e">
        <f t="shared" ca="1" si="290"/>
        <v>#REF!</v>
      </c>
      <c r="HM3132" s="9" t="e">
        <f t="shared" ca="1" si="291"/>
        <v>#REF!</v>
      </c>
      <c r="HN3132" s="9" t="e">
        <f ca="1">SQRT($GS3132*(1-$GS3132/Controls!$D$15))</f>
        <v>#REF!</v>
      </c>
      <c r="HO3132" s="9" t="e">
        <f t="shared" ca="1" si="292"/>
        <v>#REF!</v>
      </c>
      <c r="HP3132" s="9" t="e">
        <f t="shared" ca="1" si="293"/>
        <v>#REF!</v>
      </c>
      <c r="HQ3132" s="9" t="e">
        <f ca="1">IF($GV3132=0,NA(),($GX3132*Controls!#REF!))</f>
        <v>#REF!</v>
      </c>
    </row>
    <row r="3133" spans="198:225" x14ac:dyDescent="0.25">
      <c r="GP3133" s="9" t="e">
        <f ca="1">INDIRECT(ADDRESS(ROW(),Controls!#REF!+30))</f>
        <v>#REF!</v>
      </c>
      <c r="GQ3133" s="9" t="e">
        <f ca="1">INDIRECT(ADDRESS(ROW(),Controls!#REF!+45))</f>
        <v>#REF!</v>
      </c>
      <c r="GR3133" s="9" t="e">
        <f ca="1">INDIRECT(ADDRESS(ROW(),Controls!#REF!+60))</f>
        <v>#REF!</v>
      </c>
      <c r="GS3133" s="9" t="e">
        <f ca="1">INDIRECT(ADDRESS(ROW(),Controls!#REF!+75))</f>
        <v>#REF!</v>
      </c>
      <c r="GT3133" s="9" t="e">
        <f ca="1">INDIRECT(ADDRESS(ROW(),Controls!#REF!+90))</f>
        <v>#REF!</v>
      </c>
      <c r="GU3133" s="9" t="e">
        <f ca="1">INDIRECT(ADDRESS(ROW(),Controls!#REF!+105))</f>
        <v>#REF!</v>
      </c>
      <c r="GV3133" s="9" t="e">
        <f ca="1">INDIRECT(ADDRESS(ROW(),Controls!#REF!+120))</f>
        <v>#REF!</v>
      </c>
      <c r="GW3133" s="9" t="e">
        <f ca="1">INDIRECT(ADDRESS(ROW(),Controls!#REF!+15))</f>
        <v>#REF!</v>
      </c>
      <c r="GX3133" s="9" t="e">
        <f ca="1">INDIRECT(ADDRESS(ROW(),Controls!#REF!+135))</f>
        <v>#REF!</v>
      </c>
      <c r="HJ3133" s="9" t="e">
        <f t="shared" ca="1" si="288"/>
        <v>#REF!</v>
      </c>
      <c r="HK3133" s="9" t="e">
        <f t="shared" ca="1" si="289"/>
        <v>#REF!</v>
      </c>
      <c r="HL3133" s="9" t="e">
        <f t="shared" ca="1" si="290"/>
        <v>#REF!</v>
      </c>
      <c r="HM3133" s="9" t="e">
        <f t="shared" ca="1" si="291"/>
        <v>#REF!</v>
      </c>
      <c r="HN3133" s="9" t="e">
        <f ca="1">SQRT($GS3133*(1-$GS3133/Controls!$D$15))</f>
        <v>#REF!</v>
      </c>
      <c r="HO3133" s="9" t="e">
        <f t="shared" ca="1" si="292"/>
        <v>#REF!</v>
      </c>
      <c r="HP3133" s="9" t="e">
        <f t="shared" ca="1" si="293"/>
        <v>#REF!</v>
      </c>
      <c r="HQ3133" s="9" t="e">
        <f ca="1">IF($GV3133=0,NA(),($GX3133*Controls!#REF!))</f>
        <v>#REF!</v>
      </c>
    </row>
    <row r="3134" spans="198:225" x14ac:dyDescent="0.25">
      <c r="GP3134" s="9" t="e">
        <f ca="1">INDIRECT(ADDRESS(ROW(),Controls!#REF!+30))</f>
        <v>#REF!</v>
      </c>
      <c r="GQ3134" s="9" t="e">
        <f ca="1">INDIRECT(ADDRESS(ROW(),Controls!#REF!+45))</f>
        <v>#REF!</v>
      </c>
      <c r="GR3134" s="9" t="e">
        <f ca="1">INDIRECT(ADDRESS(ROW(),Controls!#REF!+60))</f>
        <v>#REF!</v>
      </c>
      <c r="GS3134" s="9" t="e">
        <f ca="1">INDIRECT(ADDRESS(ROW(),Controls!#REF!+75))</f>
        <v>#REF!</v>
      </c>
      <c r="GT3134" s="9" t="e">
        <f ca="1">INDIRECT(ADDRESS(ROW(),Controls!#REF!+90))</f>
        <v>#REF!</v>
      </c>
      <c r="GU3134" s="9" t="e">
        <f ca="1">INDIRECT(ADDRESS(ROW(),Controls!#REF!+105))</f>
        <v>#REF!</v>
      </c>
      <c r="GV3134" s="9" t="e">
        <f ca="1">INDIRECT(ADDRESS(ROW(),Controls!#REF!+120))</f>
        <v>#REF!</v>
      </c>
      <c r="GW3134" s="9" t="e">
        <f ca="1">INDIRECT(ADDRESS(ROW(),Controls!#REF!+15))</f>
        <v>#REF!</v>
      </c>
      <c r="GX3134" s="9" t="e">
        <f ca="1">INDIRECT(ADDRESS(ROW(),Controls!#REF!+135))</f>
        <v>#REF!</v>
      </c>
      <c r="HJ3134" s="9" t="e">
        <f t="shared" ca="1" si="288"/>
        <v>#REF!</v>
      </c>
      <c r="HK3134" s="9" t="e">
        <f t="shared" ca="1" si="289"/>
        <v>#REF!</v>
      </c>
      <c r="HL3134" s="9" t="e">
        <f t="shared" ca="1" si="290"/>
        <v>#REF!</v>
      </c>
      <c r="HM3134" s="9" t="e">
        <f t="shared" ca="1" si="291"/>
        <v>#REF!</v>
      </c>
      <c r="HN3134" s="9" t="e">
        <f ca="1">SQRT($GS3134*(1-$GS3134/Controls!$D$15))</f>
        <v>#REF!</v>
      </c>
      <c r="HO3134" s="9" t="e">
        <f t="shared" ca="1" si="292"/>
        <v>#REF!</v>
      </c>
      <c r="HP3134" s="9" t="e">
        <f t="shared" ca="1" si="293"/>
        <v>#REF!</v>
      </c>
      <c r="HQ3134" s="9" t="e">
        <f ca="1">IF($GV3134=0,NA(),($GX3134*Controls!#REF!))</f>
        <v>#REF!</v>
      </c>
    </row>
    <row r="3135" spans="198:225" x14ac:dyDescent="0.25">
      <c r="GP3135" s="9" t="e">
        <f ca="1">INDIRECT(ADDRESS(ROW(),Controls!#REF!+30))</f>
        <v>#REF!</v>
      </c>
      <c r="GQ3135" s="9" t="e">
        <f ca="1">INDIRECT(ADDRESS(ROW(),Controls!#REF!+45))</f>
        <v>#REF!</v>
      </c>
      <c r="GR3135" s="9" t="e">
        <f ca="1">INDIRECT(ADDRESS(ROW(),Controls!#REF!+60))</f>
        <v>#REF!</v>
      </c>
      <c r="GS3135" s="9" t="e">
        <f ca="1">INDIRECT(ADDRESS(ROW(),Controls!#REF!+75))</f>
        <v>#REF!</v>
      </c>
      <c r="GT3135" s="9" t="e">
        <f ca="1">INDIRECT(ADDRESS(ROW(),Controls!#REF!+90))</f>
        <v>#REF!</v>
      </c>
      <c r="GU3135" s="9" t="e">
        <f ca="1">INDIRECT(ADDRESS(ROW(),Controls!#REF!+105))</f>
        <v>#REF!</v>
      </c>
      <c r="GV3135" s="9" t="e">
        <f ca="1">INDIRECT(ADDRESS(ROW(),Controls!#REF!+120))</f>
        <v>#REF!</v>
      </c>
      <c r="GW3135" s="9" t="e">
        <f ca="1">INDIRECT(ADDRESS(ROW(),Controls!#REF!+15))</f>
        <v>#REF!</v>
      </c>
      <c r="GX3135" s="9" t="e">
        <f ca="1">INDIRECT(ADDRESS(ROW(),Controls!#REF!+135))</f>
        <v>#REF!</v>
      </c>
      <c r="HJ3135" s="9" t="e">
        <f t="shared" ca="1" si="288"/>
        <v>#REF!</v>
      </c>
      <c r="HK3135" s="9" t="e">
        <f t="shared" ca="1" si="289"/>
        <v>#REF!</v>
      </c>
      <c r="HL3135" s="9" t="e">
        <f t="shared" ca="1" si="290"/>
        <v>#REF!</v>
      </c>
      <c r="HM3135" s="9" t="e">
        <f t="shared" ca="1" si="291"/>
        <v>#REF!</v>
      </c>
      <c r="HN3135" s="9" t="e">
        <f ca="1">SQRT($GS3135*(1-$GS3135/Controls!$D$15))</f>
        <v>#REF!</v>
      </c>
      <c r="HO3135" s="9" t="e">
        <f t="shared" ca="1" si="292"/>
        <v>#REF!</v>
      </c>
      <c r="HP3135" s="9" t="e">
        <f t="shared" ca="1" si="293"/>
        <v>#REF!</v>
      </c>
      <c r="HQ3135" s="9" t="e">
        <f ca="1">IF($GV3135=0,NA(),($GX3135*Controls!#REF!))</f>
        <v>#REF!</v>
      </c>
    </row>
    <row r="3136" spans="198:225" x14ac:dyDescent="0.25">
      <c r="GP3136" s="9" t="e">
        <f ca="1">INDIRECT(ADDRESS(ROW(),Controls!#REF!+30))</f>
        <v>#REF!</v>
      </c>
      <c r="GQ3136" s="9" t="e">
        <f ca="1">INDIRECT(ADDRESS(ROW(),Controls!#REF!+45))</f>
        <v>#REF!</v>
      </c>
      <c r="GR3136" s="9" t="e">
        <f ca="1">INDIRECT(ADDRESS(ROW(),Controls!#REF!+60))</f>
        <v>#REF!</v>
      </c>
      <c r="GS3136" s="9" t="e">
        <f ca="1">INDIRECT(ADDRESS(ROW(),Controls!#REF!+75))</f>
        <v>#REF!</v>
      </c>
      <c r="GT3136" s="9" t="e">
        <f ca="1">INDIRECT(ADDRESS(ROW(),Controls!#REF!+90))</f>
        <v>#REF!</v>
      </c>
      <c r="GU3136" s="9" t="e">
        <f ca="1">INDIRECT(ADDRESS(ROW(),Controls!#REF!+105))</f>
        <v>#REF!</v>
      </c>
      <c r="GV3136" s="9" t="e">
        <f ca="1">INDIRECT(ADDRESS(ROW(),Controls!#REF!+120))</f>
        <v>#REF!</v>
      </c>
      <c r="GW3136" s="9" t="e">
        <f ca="1">INDIRECT(ADDRESS(ROW(),Controls!#REF!+15))</f>
        <v>#REF!</v>
      </c>
      <c r="GX3136" s="9" t="e">
        <f ca="1">INDIRECT(ADDRESS(ROW(),Controls!#REF!+135))</f>
        <v>#REF!</v>
      </c>
      <c r="HJ3136" s="9" t="e">
        <f t="shared" ca="1" si="288"/>
        <v>#REF!</v>
      </c>
      <c r="HK3136" s="9" t="e">
        <f t="shared" ca="1" si="289"/>
        <v>#REF!</v>
      </c>
      <c r="HL3136" s="9" t="e">
        <f t="shared" ca="1" si="290"/>
        <v>#REF!</v>
      </c>
      <c r="HM3136" s="9" t="e">
        <f t="shared" ca="1" si="291"/>
        <v>#REF!</v>
      </c>
      <c r="HN3136" s="9" t="e">
        <f ca="1">SQRT($GS3136*(1-$GS3136/Controls!$D$15))</f>
        <v>#REF!</v>
      </c>
      <c r="HO3136" s="9" t="e">
        <f t="shared" ca="1" si="292"/>
        <v>#REF!</v>
      </c>
      <c r="HP3136" s="9" t="e">
        <f t="shared" ca="1" si="293"/>
        <v>#REF!</v>
      </c>
      <c r="HQ3136" s="9" t="e">
        <f ca="1">IF($GV3136=0,NA(),($GX3136*Controls!#REF!))</f>
        <v>#REF!</v>
      </c>
    </row>
    <row r="3137" spans="198:225" x14ac:dyDescent="0.25">
      <c r="GP3137" s="9" t="e">
        <f ca="1">INDIRECT(ADDRESS(ROW(),Controls!#REF!+30))</f>
        <v>#REF!</v>
      </c>
      <c r="GQ3137" s="9" t="e">
        <f ca="1">INDIRECT(ADDRESS(ROW(),Controls!#REF!+45))</f>
        <v>#REF!</v>
      </c>
      <c r="GR3137" s="9" t="e">
        <f ca="1">INDIRECT(ADDRESS(ROW(),Controls!#REF!+60))</f>
        <v>#REF!</v>
      </c>
      <c r="GS3137" s="9" t="e">
        <f ca="1">INDIRECT(ADDRESS(ROW(),Controls!#REF!+75))</f>
        <v>#REF!</v>
      </c>
      <c r="GT3137" s="9" t="e">
        <f ca="1">INDIRECT(ADDRESS(ROW(),Controls!#REF!+90))</f>
        <v>#REF!</v>
      </c>
      <c r="GU3137" s="9" t="e">
        <f ca="1">INDIRECT(ADDRESS(ROW(),Controls!#REF!+105))</f>
        <v>#REF!</v>
      </c>
      <c r="GV3137" s="9" t="e">
        <f ca="1">INDIRECT(ADDRESS(ROW(),Controls!#REF!+120))</f>
        <v>#REF!</v>
      </c>
      <c r="GW3137" s="9" t="e">
        <f ca="1">INDIRECT(ADDRESS(ROW(),Controls!#REF!+15))</f>
        <v>#REF!</v>
      </c>
      <c r="GX3137" s="9" t="e">
        <f ca="1">INDIRECT(ADDRESS(ROW(),Controls!#REF!+135))</f>
        <v>#REF!</v>
      </c>
      <c r="HJ3137" s="9" t="e">
        <f t="shared" ref="HJ3137:HJ3200" ca="1" si="294">IF($GV3137=0,NA(),MAX($GP3137,0.01)/$GQ3137)</f>
        <v>#REF!</v>
      </c>
      <c r="HK3137" s="9" t="e">
        <f t="shared" ref="HK3137:HK3200" ca="1" si="295">IF($GV3137=0,NA(),($GP3137-$GQ3137)/$GV3137)</f>
        <v>#REF!</v>
      </c>
      <c r="HL3137" s="9" t="e">
        <f t="shared" ref="HL3137:HL3200" ca="1" si="296">IF($GV3137=0,NA(),MAX($GU3137/$GT3137,0.01))</f>
        <v>#REF!</v>
      </c>
      <c r="HM3137" s="9" t="e">
        <f t="shared" ref="HM3137:HM3200" ca="1" si="297">IF($GV3137=0,NA(),($GU3137-$GT3137)/$GV3137)</f>
        <v>#REF!</v>
      </c>
      <c r="HN3137" s="9" t="e">
        <f ca="1">SQRT($GS3137*(1-$GS3137/Controls!$D$15))</f>
        <v>#REF!</v>
      </c>
      <c r="HO3137" s="9" t="e">
        <f t="shared" ref="HO3137:HO3200" ca="1" si="298">IF($HN3137=0,0,$GR3137/$HN3137)</f>
        <v>#REF!</v>
      </c>
      <c r="HP3137" s="9" t="e">
        <f t="shared" ref="HP3137:HP3200" ca="1" si="299">IF($GV3137=0,NA(),$GW3137/$GV3137)</f>
        <v>#REF!</v>
      </c>
      <c r="HQ3137" s="9" t="e">
        <f ca="1">IF($GV3137=0,NA(),($GX3137*Controls!#REF!))</f>
        <v>#REF!</v>
      </c>
    </row>
    <row r="3138" spans="198:225" x14ac:dyDescent="0.25">
      <c r="GP3138" s="9" t="e">
        <f ca="1">INDIRECT(ADDRESS(ROW(),Controls!#REF!+30))</f>
        <v>#REF!</v>
      </c>
      <c r="GQ3138" s="9" t="e">
        <f ca="1">INDIRECT(ADDRESS(ROW(),Controls!#REF!+45))</f>
        <v>#REF!</v>
      </c>
      <c r="GR3138" s="9" t="e">
        <f ca="1">INDIRECT(ADDRESS(ROW(),Controls!#REF!+60))</f>
        <v>#REF!</v>
      </c>
      <c r="GS3138" s="9" t="e">
        <f ca="1">INDIRECT(ADDRESS(ROW(),Controls!#REF!+75))</f>
        <v>#REF!</v>
      </c>
      <c r="GT3138" s="9" t="e">
        <f ca="1">INDIRECT(ADDRESS(ROW(),Controls!#REF!+90))</f>
        <v>#REF!</v>
      </c>
      <c r="GU3138" s="9" t="e">
        <f ca="1">INDIRECT(ADDRESS(ROW(),Controls!#REF!+105))</f>
        <v>#REF!</v>
      </c>
      <c r="GV3138" s="9" t="e">
        <f ca="1">INDIRECT(ADDRESS(ROW(),Controls!#REF!+120))</f>
        <v>#REF!</v>
      </c>
      <c r="GW3138" s="9" t="e">
        <f ca="1">INDIRECT(ADDRESS(ROW(),Controls!#REF!+15))</f>
        <v>#REF!</v>
      </c>
      <c r="GX3138" s="9" t="e">
        <f ca="1">INDIRECT(ADDRESS(ROW(),Controls!#REF!+135))</f>
        <v>#REF!</v>
      </c>
      <c r="HJ3138" s="9" t="e">
        <f t="shared" ca="1" si="294"/>
        <v>#REF!</v>
      </c>
      <c r="HK3138" s="9" t="e">
        <f t="shared" ca="1" si="295"/>
        <v>#REF!</v>
      </c>
      <c r="HL3138" s="9" t="e">
        <f t="shared" ca="1" si="296"/>
        <v>#REF!</v>
      </c>
      <c r="HM3138" s="9" t="e">
        <f t="shared" ca="1" si="297"/>
        <v>#REF!</v>
      </c>
      <c r="HN3138" s="9" t="e">
        <f ca="1">SQRT($GS3138*(1-$GS3138/Controls!$D$15))</f>
        <v>#REF!</v>
      </c>
      <c r="HO3138" s="9" t="e">
        <f t="shared" ca="1" si="298"/>
        <v>#REF!</v>
      </c>
      <c r="HP3138" s="9" t="e">
        <f t="shared" ca="1" si="299"/>
        <v>#REF!</v>
      </c>
      <c r="HQ3138" s="9" t="e">
        <f ca="1">IF($GV3138=0,NA(),($GX3138*Controls!#REF!))</f>
        <v>#REF!</v>
      </c>
    </row>
    <row r="3139" spans="198:225" x14ac:dyDescent="0.25">
      <c r="GP3139" s="9" t="e">
        <f ca="1">INDIRECT(ADDRESS(ROW(),Controls!#REF!+30))</f>
        <v>#REF!</v>
      </c>
      <c r="GQ3139" s="9" t="e">
        <f ca="1">INDIRECT(ADDRESS(ROW(),Controls!#REF!+45))</f>
        <v>#REF!</v>
      </c>
      <c r="GR3139" s="9" t="e">
        <f ca="1">INDIRECT(ADDRESS(ROW(),Controls!#REF!+60))</f>
        <v>#REF!</v>
      </c>
      <c r="GS3139" s="9" t="e">
        <f ca="1">INDIRECT(ADDRESS(ROW(),Controls!#REF!+75))</f>
        <v>#REF!</v>
      </c>
      <c r="GT3139" s="9" t="e">
        <f ca="1">INDIRECT(ADDRESS(ROW(),Controls!#REF!+90))</f>
        <v>#REF!</v>
      </c>
      <c r="GU3139" s="9" t="e">
        <f ca="1">INDIRECT(ADDRESS(ROW(),Controls!#REF!+105))</f>
        <v>#REF!</v>
      </c>
      <c r="GV3139" s="9" t="e">
        <f ca="1">INDIRECT(ADDRESS(ROW(),Controls!#REF!+120))</f>
        <v>#REF!</v>
      </c>
      <c r="GW3139" s="9" t="e">
        <f ca="1">INDIRECT(ADDRESS(ROW(),Controls!#REF!+15))</f>
        <v>#REF!</v>
      </c>
      <c r="GX3139" s="9" t="e">
        <f ca="1">INDIRECT(ADDRESS(ROW(),Controls!#REF!+135))</f>
        <v>#REF!</v>
      </c>
      <c r="HJ3139" s="9" t="e">
        <f t="shared" ca="1" si="294"/>
        <v>#REF!</v>
      </c>
      <c r="HK3139" s="9" t="e">
        <f t="shared" ca="1" si="295"/>
        <v>#REF!</v>
      </c>
      <c r="HL3139" s="9" t="e">
        <f t="shared" ca="1" si="296"/>
        <v>#REF!</v>
      </c>
      <c r="HM3139" s="9" t="e">
        <f t="shared" ca="1" si="297"/>
        <v>#REF!</v>
      </c>
      <c r="HN3139" s="9" t="e">
        <f ca="1">SQRT($GS3139*(1-$GS3139/Controls!$D$15))</f>
        <v>#REF!</v>
      </c>
      <c r="HO3139" s="9" t="e">
        <f t="shared" ca="1" si="298"/>
        <v>#REF!</v>
      </c>
      <c r="HP3139" s="9" t="e">
        <f t="shared" ca="1" si="299"/>
        <v>#REF!</v>
      </c>
      <c r="HQ3139" s="9" t="e">
        <f ca="1">IF($GV3139=0,NA(),($GX3139*Controls!#REF!))</f>
        <v>#REF!</v>
      </c>
    </row>
    <row r="3140" spans="198:225" x14ac:dyDescent="0.25">
      <c r="GP3140" s="9" t="e">
        <f ca="1">INDIRECT(ADDRESS(ROW(),Controls!#REF!+30))</f>
        <v>#REF!</v>
      </c>
      <c r="GQ3140" s="9" t="e">
        <f ca="1">INDIRECT(ADDRESS(ROW(),Controls!#REF!+45))</f>
        <v>#REF!</v>
      </c>
      <c r="GR3140" s="9" t="e">
        <f ca="1">INDIRECT(ADDRESS(ROW(),Controls!#REF!+60))</f>
        <v>#REF!</v>
      </c>
      <c r="GS3140" s="9" t="e">
        <f ca="1">INDIRECT(ADDRESS(ROW(),Controls!#REF!+75))</f>
        <v>#REF!</v>
      </c>
      <c r="GT3140" s="9" t="e">
        <f ca="1">INDIRECT(ADDRESS(ROW(),Controls!#REF!+90))</f>
        <v>#REF!</v>
      </c>
      <c r="GU3140" s="9" t="e">
        <f ca="1">INDIRECT(ADDRESS(ROW(),Controls!#REF!+105))</f>
        <v>#REF!</v>
      </c>
      <c r="GV3140" s="9" t="e">
        <f ca="1">INDIRECT(ADDRESS(ROW(),Controls!#REF!+120))</f>
        <v>#REF!</v>
      </c>
      <c r="GW3140" s="9" t="e">
        <f ca="1">INDIRECT(ADDRESS(ROW(),Controls!#REF!+15))</f>
        <v>#REF!</v>
      </c>
      <c r="GX3140" s="9" t="e">
        <f ca="1">INDIRECT(ADDRESS(ROW(),Controls!#REF!+135))</f>
        <v>#REF!</v>
      </c>
      <c r="HJ3140" s="9" t="e">
        <f t="shared" ca="1" si="294"/>
        <v>#REF!</v>
      </c>
      <c r="HK3140" s="9" t="e">
        <f t="shared" ca="1" si="295"/>
        <v>#REF!</v>
      </c>
      <c r="HL3140" s="9" t="e">
        <f t="shared" ca="1" si="296"/>
        <v>#REF!</v>
      </c>
      <c r="HM3140" s="9" t="e">
        <f t="shared" ca="1" si="297"/>
        <v>#REF!</v>
      </c>
      <c r="HN3140" s="9" t="e">
        <f ca="1">SQRT($GS3140*(1-$GS3140/Controls!$D$15))</f>
        <v>#REF!</v>
      </c>
      <c r="HO3140" s="9" t="e">
        <f t="shared" ca="1" si="298"/>
        <v>#REF!</v>
      </c>
      <c r="HP3140" s="9" t="e">
        <f t="shared" ca="1" si="299"/>
        <v>#REF!</v>
      </c>
      <c r="HQ3140" s="9" t="e">
        <f ca="1">IF($GV3140=0,NA(),($GX3140*Controls!#REF!))</f>
        <v>#REF!</v>
      </c>
    </row>
    <row r="3141" spans="198:225" x14ac:dyDescent="0.25">
      <c r="GP3141" s="9" t="e">
        <f ca="1">INDIRECT(ADDRESS(ROW(),Controls!#REF!+30))</f>
        <v>#REF!</v>
      </c>
      <c r="GQ3141" s="9" t="e">
        <f ca="1">INDIRECT(ADDRESS(ROW(),Controls!#REF!+45))</f>
        <v>#REF!</v>
      </c>
      <c r="GR3141" s="9" t="e">
        <f ca="1">INDIRECT(ADDRESS(ROW(),Controls!#REF!+60))</f>
        <v>#REF!</v>
      </c>
      <c r="GS3141" s="9" t="e">
        <f ca="1">INDIRECT(ADDRESS(ROW(),Controls!#REF!+75))</f>
        <v>#REF!</v>
      </c>
      <c r="GT3141" s="9" t="e">
        <f ca="1">INDIRECT(ADDRESS(ROW(),Controls!#REF!+90))</f>
        <v>#REF!</v>
      </c>
      <c r="GU3141" s="9" t="e">
        <f ca="1">INDIRECT(ADDRESS(ROW(),Controls!#REF!+105))</f>
        <v>#REF!</v>
      </c>
      <c r="GV3141" s="9" t="e">
        <f ca="1">INDIRECT(ADDRESS(ROW(),Controls!#REF!+120))</f>
        <v>#REF!</v>
      </c>
      <c r="GW3141" s="9" t="e">
        <f ca="1">INDIRECT(ADDRESS(ROW(),Controls!#REF!+15))</f>
        <v>#REF!</v>
      </c>
      <c r="GX3141" s="9" t="e">
        <f ca="1">INDIRECT(ADDRESS(ROW(),Controls!#REF!+135))</f>
        <v>#REF!</v>
      </c>
      <c r="HJ3141" s="9" t="e">
        <f t="shared" ca="1" si="294"/>
        <v>#REF!</v>
      </c>
      <c r="HK3141" s="9" t="e">
        <f t="shared" ca="1" si="295"/>
        <v>#REF!</v>
      </c>
      <c r="HL3141" s="9" t="e">
        <f t="shared" ca="1" si="296"/>
        <v>#REF!</v>
      </c>
      <c r="HM3141" s="9" t="e">
        <f t="shared" ca="1" si="297"/>
        <v>#REF!</v>
      </c>
      <c r="HN3141" s="9" t="e">
        <f ca="1">SQRT($GS3141*(1-$GS3141/Controls!$D$15))</f>
        <v>#REF!</v>
      </c>
      <c r="HO3141" s="9" t="e">
        <f t="shared" ca="1" si="298"/>
        <v>#REF!</v>
      </c>
      <c r="HP3141" s="9" t="e">
        <f t="shared" ca="1" si="299"/>
        <v>#REF!</v>
      </c>
      <c r="HQ3141" s="9" t="e">
        <f ca="1">IF($GV3141=0,NA(),($GX3141*Controls!#REF!))</f>
        <v>#REF!</v>
      </c>
    </row>
    <row r="3142" spans="198:225" x14ac:dyDescent="0.25">
      <c r="GP3142" s="9" t="e">
        <f ca="1">INDIRECT(ADDRESS(ROW(),Controls!#REF!+30))</f>
        <v>#REF!</v>
      </c>
      <c r="GQ3142" s="9" t="e">
        <f ca="1">INDIRECT(ADDRESS(ROW(),Controls!#REF!+45))</f>
        <v>#REF!</v>
      </c>
      <c r="GR3142" s="9" t="e">
        <f ca="1">INDIRECT(ADDRESS(ROW(),Controls!#REF!+60))</f>
        <v>#REF!</v>
      </c>
      <c r="GS3142" s="9" t="e">
        <f ca="1">INDIRECT(ADDRESS(ROW(),Controls!#REF!+75))</f>
        <v>#REF!</v>
      </c>
      <c r="GT3142" s="9" t="e">
        <f ca="1">INDIRECT(ADDRESS(ROW(),Controls!#REF!+90))</f>
        <v>#REF!</v>
      </c>
      <c r="GU3142" s="9" t="e">
        <f ca="1">INDIRECT(ADDRESS(ROW(),Controls!#REF!+105))</f>
        <v>#REF!</v>
      </c>
      <c r="GV3142" s="9" t="e">
        <f ca="1">INDIRECT(ADDRESS(ROW(),Controls!#REF!+120))</f>
        <v>#REF!</v>
      </c>
      <c r="GW3142" s="9" t="e">
        <f ca="1">INDIRECT(ADDRESS(ROW(),Controls!#REF!+15))</f>
        <v>#REF!</v>
      </c>
      <c r="GX3142" s="9" t="e">
        <f ca="1">INDIRECT(ADDRESS(ROW(),Controls!#REF!+135))</f>
        <v>#REF!</v>
      </c>
      <c r="HJ3142" s="9" t="e">
        <f t="shared" ca="1" si="294"/>
        <v>#REF!</v>
      </c>
      <c r="HK3142" s="9" t="e">
        <f t="shared" ca="1" si="295"/>
        <v>#REF!</v>
      </c>
      <c r="HL3142" s="9" t="e">
        <f t="shared" ca="1" si="296"/>
        <v>#REF!</v>
      </c>
      <c r="HM3142" s="9" t="e">
        <f t="shared" ca="1" si="297"/>
        <v>#REF!</v>
      </c>
      <c r="HN3142" s="9" t="e">
        <f ca="1">SQRT($GS3142*(1-$GS3142/Controls!$D$15))</f>
        <v>#REF!</v>
      </c>
      <c r="HO3142" s="9" t="e">
        <f t="shared" ca="1" si="298"/>
        <v>#REF!</v>
      </c>
      <c r="HP3142" s="9" t="e">
        <f t="shared" ca="1" si="299"/>
        <v>#REF!</v>
      </c>
      <c r="HQ3142" s="9" t="e">
        <f ca="1">IF($GV3142=0,NA(),($GX3142*Controls!#REF!))</f>
        <v>#REF!</v>
      </c>
    </row>
    <row r="3143" spans="198:225" x14ac:dyDescent="0.25">
      <c r="GP3143" s="9" t="e">
        <f ca="1">INDIRECT(ADDRESS(ROW(),Controls!#REF!+30))</f>
        <v>#REF!</v>
      </c>
      <c r="GQ3143" s="9" t="e">
        <f ca="1">INDIRECT(ADDRESS(ROW(),Controls!#REF!+45))</f>
        <v>#REF!</v>
      </c>
      <c r="GR3143" s="9" t="e">
        <f ca="1">INDIRECT(ADDRESS(ROW(),Controls!#REF!+60))</f>
        <v>#REF!</v>
      </c>
      <c r="GS3143" s="9" t="e">
        <f ca="1">INDIRECT(ADDRESS(ROW(),Controls!#REF!+75))</f>
        <v>#REF!</v>
      </c>
      <c r="GT3143" s="9" t="e">
        <f ca="1">INDIRECT(ADDRESS(ROW(),Controls!#REF!+90))</f>
        <v>#REF!</v>
      </c>
      <c r="GU3143" s="9" t="e">
        <f ca="1">INDIRECT(ADDRESS(ROW(),Controls!#REF!+105))</f>
        <v>#REF!</v>
      </c>
      <c r="GV3143" s="9" t="e">
        <f ca="1">INDIRECT(ADDRESS(ROW(),Controls!#REF!+120))</f>
        <v>#REF!</v>
      </c>
      <c r="GW3143" s="9" t="e">
        <f ca="1">INDIRECT(ADDRESS(ROW(),Controls!#REF!+15))</f>
        <v>#REF!</v>
      </c>
      <c r="GX3143" s="9" t="e">
        <f ca="1">INDIRECT(ADDRESS(ROW(),Controls!#REF!+135))</f>
        <v>#REF!</v>
      </c>
      <c r="HJ3143" s="9" t="e">
        <f t="shared" ca="1" si="294"/>
        <v>#REF!</v>
      </c>
      <c r="HK3143" s="9" t="e">
        <f t="shared" ca="1" si="295"/>
        <v>#REF!</v>
      </c>
      <c r="HL3143" s="9" t="e">
        <f t="shared" ca="1" si="296"/>
        <v>#REF!</v>
      </c>
      <c r="HM3143" s="9" t="e">
        <f t="shared" ca="1" si="297"/>
        <v>#REF!</v>
      </c>
      <c r="HN3143" s="9" t="e">
        <f ca="1">SQRT($GS3143*(1-$GS3143/Controls!$D$15))</f>
        <v>#REF!</v>
      </c>
      <c r="HO3143" s="9" t="e">
        <f t="shared" ca="1" si="298"/>
        <v>#REF!</v>
      </c>
      <c r="HP3143" s="9" t="e">
        <f t="shared" ca="1" si="299"/>
        <v>#REF!</v>
      </c>
      <c r="HQ3143" s="9" t="e">
        <f ca="1">IF($GV3143=0,NA(),($GX3143*Controls!#REF!))</f>
        <v>#REF!</v>
      </c>
    </row>
    <row r="3144" spans="198:225" x14ac:dyDescent="0.25">
      <c r="GP3144" s="9" t="e">
        <f ca="1">INDIRECT(ADDRESS(ROW(),Controls!#REF!+30))</f>
        <v>#REF!</v>
      </c>
      <c r="GQ3144" s="9" t="e">
        <f ca="1">INDIRECT(ADDRESS(ROW(),Controls!#REF!+45))</f>
        <v>#REF!</v>
      </c>
      <c r="GR3144" s="9" t="e">
        <f ca="1">INDIRECT(ADDRESS(ROW(),Controls!#REF!+60))</f>
        <v>#REF!</v>
      </c>
      <c r="GS3144" s="9" t="e">
        <f ca="1">INDIRECT(ADDRESS(ROW(),Controls!#REF!+75))</f>
        <v>#REF!</v>
      </c>
      <c r="GT3144" s="9" t="e">
        <f ca="1">INDIRECT(ADDRESS(ROW(),Controls!#REF!+90))</f>
        <v>#REF!</v>
      </c>
      <c r="GU3144" s="9" t="e">
        <f ca="1">INDIRECT(ADDRESS(ROW(),Controls!#REF!+105))</f>
        <v>#REF!</v>
      </c>
      <c r="GV3144" s="9" t="e">
        <f ca="1">INDIRECT(ADDRESS(ROW(),Controls!#REF!+120))</f>
        <v>#REF!</v>
      </c>
      <c r="GW3144" s="9" t="e">
        <f ca="1">INDIRECT(ADDRESS(ROW(),Controls!#REF!+15))</f>
        <v>#REF!</v>
      </c>
      <c r="GX3144" s="9" t="e">
        <f ca="1">INDIRECT(ADDRESS(ROW(),Controls!#REF!+135))</f>
        <v>#REF!</v>
      </c>
      <c r="HJ3144" s="9" t="e">
        <f t="shared" ca="1" si="294"/>
        <v>#REF!</v>
      </c>
      <c r="HK3144" s="9" t="e">
        <f t="shared" ca="1" si="295"/>
        <v>#REF!</v>
      </c>
      <c r="HL3144" s="9" t="e">
        <f t="shared" ca="1" si="296"/>
        <v>#REF!</v>
      </c>
      <c r="HM3144" s="9" t="e">
        <f t="shared" ca="1" si="297"/>
        <v>#REF!</v>
      </c>
      <c r="HN3144" s="9" t="e">
        <f ca="1">SQRT($GS3144*(1-$GS3144/Controls!$D$15))</f>
        <v>#REF!</v>
      </c>
      <c r="HO3144" s="9" t="e">
        <f t="shared" ca="1" si="298"/>
        <v>#REF!</v>
      </c>
      <c r="HP3144" s="9" t="e">
        <f t="shared" ca="1" si="299"/>
        <v>#REF!</v>
      </c>
      <c r="HQ3144" s="9" t="e">
        <f ca="1">IF($GV3144=0,NA(),($GX3144*Controls!#REF!))</f>
        <v>#REF!</v>
      </c>
    </row>
    <row r="3145" spans="198:225" x14ac:dyDescent="0.25">
      <c r="GP3145" s="9" t="e">
        <f ca="1">INDIRECT(ADDRESS(ROW(),Controls!#REF!+30))</f>
        <v>#REF!</v>
      </c>
      <c r="GQ3145" s="9" t="e">
        <f ca="1">INDIRECT(ADDRESS(ROW(),Controls!#REF!+45))</f>
        <v>#REF!</v>
      </c>
      <c r="GR3145" s="9" t="e">
        <f ca="1">INDIRECT(ADDRESS(ROW(),Controls!#REF!+60))</f>
        <v>#REF!</v>
      </c>
      <c r="GS3145" s="9" t="e">
        <f ca="1">INDIRECT(ADDRESS(ROW(),Controls!#REF!+75))</f>
        <v>#REF!</v>
      </c>
      <c r="GT3145" s="9" t="e">
        <f ca="1">INDIRECT(ADDRESS(ROW(),Controls!#REF!+90))</f>
        <v>#REF!</v>
      </c>
      <c r="GU3145" s="9" t="e">
        <f ca="1">INDIRECT(ADDRESS(ROW(),Controls!#REF!+105))</f>
        <v>#REF!</v>
      </c>
      <c r="GV3145" s="9" t="e">
        <f ca="1">INDIRECT(ADDRESS(ROW(),Controls!#REF!+120))</f>
        <v>#REF!</v>
      </c>
      <c r="GW3145" s="9" t="e">
        <f ca="1">INDIRECT(ADDRESS(ROW(),Controls!#REF!+15))</f>
        <v>#REF!</v>
      </c>
      <c r="GX3145" s="9" t="e">
        <f ca="1">INDIRECT(ADDRESS(ROW(),Controls!#REF!+135))</f>
        <v>#REF!</v>
      </c>
      <c r="HJ3145" s="9" t="e">
        <f t="shared" ca="1" si="294"/>
        <v>#REF!</v>
      </c>
      <c r="HK3145" s="9" t="e">
        <f t="shared" ca="1" si="295"/>
        <v>#REF!</v>
      </c>
      <c r="HL3145" s="9" t="e">
        <f t="shared" ca="1" si="296"/>
        <v>#REF!</v>
      </c>
      <c r="HM3145" s="9" t="e">
        <f t="shared" ca="1" si="297"/>
        <v>#REF!</v>
      </c>
      <c r="HN3145" s="9" t="e">
        <f ca="1">SQRT($GS3145*(1-$GS3145/Controls!$D$15))</f>
        <v>#REF!</v>
      </c>
      <c r="HO3145" s="9" t="e">
        <f t="shared" ca="1" si="298"/>
        <v>#REF!</v>
      </c>
      <c r="HP3145" s="9" t="e">
        <f t="shared" ca="1" si="299"/>
        <v>#REF!</v>
      </c>
      <c r="HQ3145" s="9" t="e">
        <f ca="1">IF($GV3145=0,NA(),($GX3145*Controls!#REF!))</f>
        <v>#REF!</v>
      </c>
    </row>
    <row r="3146" spans="198:225" x14ac:dyDescent="0.25">
      <c r="GP3146" s="9" t="e">
        <f ca="1">INDIRECT(ADDRESS(ROW(),Controls!#REF!+30))</f>
        <v>#REF!</v>
      </c>
      <c r="GQ3146" s="9" t="e">
        <f ca="1">INDIRECT(ADDRESS(ROW(),Controls!#REF!+45))</f>
        <v>#REF!</v>
      </c>
      <c r="GR3146" s="9" t="e">
        <f ca="1">INDIRECT(ADDRESS(ROW(),Controls!#REF!+60))</f>
        <v>#REF!</v>
      </c>
      <c r="GS3146" s="9" t="e">
        <f ca="1">INDIRECT(ADDRESS(ROW(),Controls!#REF!+75))</f>
        <v>#REF!</v>
      </c>
      <c r="GT3146" s="9" t="e">
        <f ca="1">INDIRECT(ADDRESS(ROW(),Controls!#REF!+90))</f>
        <v>#REF!</v>
      </c>
      <c r="GU3146" s="9" t="e">
        <f ca="1">INDIRECT(ADDRESS(ROW(),Controls!#REF!+105))</f>
        <v>#REF!</v>
      </c>
      <c r="GV3146" s="9" t="e">
        <f ca="1">INDIRECT(ADDRESS(ROW(),Controls!#REF!+120))</f>
        <v>#REF!</v>
      </c>
      <c r="GW3146" s="9" t="e">
        <f ca="1">INDIRECT(ADDRESS(ROW(),Controls!#REF!+15))</f>
        <v>#REF!</v>
      </c>
      <c r="GX3146" s="9" t="e">
        <f ca="1">INDIRECT(ADDRESS(ROW(),Controls!#REF!+135))</f>
        <v>#REF!</v>
      </c>
      <c r="HJ3146" s="9" t="e">
        <f t="shared" ca="1" si="294"/>
        <v>#REF!</v>
      </c>
      <c r="HK3146" s="9" t="e">
        <f t="shared" ca="1" si="295"/>
        <v>#REF!</v>
      </c>
      <c r="HL3146" s="9" t="e">
        <f t="shared" ca="1" si="296"/>
        <v>#REF!</v>
      </c>
      <c r="HM3146" s="9" t="e">
        <f t="shared" ca="1" si="297"/>
        <v>#REF!</v>
      </c>
      <c r="HN3146" s="9" t="e">
        <f ca="1">SQRT($GS3146*(1-$GS3146/Controls!$D$15))</f>
        <v>#REF!</v>
      </c>
      <c r="HO3146" s="9" t="e">
        <f t="shared" ca="1" si="298"/>
        <v>#REF!</v>
      </c>
      <c r="HP3146" s="9" t="e">
        <f t="shared" ca="1" si="299"/>
        <v>#REF!</v>
      </c>
      <c r="HQ3146" s="9" t="e">
        <f ca="1">IF($GV3146=0,NA(),($GX3146*Controls!#REF!))</f>
        <v>#REF!</v>
      </c>
    </row>
    <row r="3147" spans="198:225" x14ac:dyDescent="0.25">
      <c r="GP3147" s="9" t="e">
        <f ca="1">INDIRECT(ADDRESS(ROW(),Controls!#REF!+30))</f>
        <v>#REF!</v>
      </c>
      <c r="GQ3147" s="9" t="e">
        <f ca="1">INDIRECT(ADDRESS(ROW(),Controls!#REF!+45))</f>
        <v>#REF!</v>
      </c>
      <c r="GR3147" s="9" t="e">
        <f ca="1">INDIRECT(ADDRESS(ROW(),Controls!#REF!+60))</f>
        <v>#REF!</v>
      </c>
      <c r="GS3147" s="9" t="e">
        <f ca="1">INDIRECT(ADDRESS(ROW(),Controls!#REF!+75))</f>
        <v>#REF!</v>
      </c>
      <c r="GT3147" s="9" t="e">
        <f ca="1">INDIRECT(ADDRESS(ROW(),Controls!#REF!+90))</f>
        <v>#REF!</v>
      </c>
      <c r="GU3147" s="9" t="e">
        <f ca="1">INDIRECT(ADDRESS(ROW(),Controls!#REF!+105))</f>
        <v>#REF!</v>
      </c>
      <c r="GV3147" s="9" t="e">
        <f ca="1">INDIRECT(ADDRESS(ROW(),Controls!#REF!+120))</f>
        <v>#REF!</v>
      </c>
      <c r="GW3147" s="9" t="e">
        <f ca="1">INDIRECT(ADDRESS(ROW(),Controls!#REF!+15))</f>
        <v>#REF!</v>
      </c>
      <c r="GX3147" s="9" t="e">
        <f ca="1">INDIRECT(ADDRESS(ROW(),Controls!#REF!+135))</f>
        <v>#REF!</v>
      </c>
      <c r="HJ3147" s="9" t="e">
        <f t="shared" ca="1" si="294"/>
        <v>#REF!</v>
      </c>
      <c r="HK3147" s="9" t="e">
        <f t="shared" ca="1" si="295"/>
        <v>#REF!</v>
      </c>
      <c r="HL3147" s="9" t="e">
        <f t="shared" ca="1" si="296"/>
        <v>#REF!</v>
      </c>
      <c r="HM3147" s="9" t="e">
        <f t="shared" ca="1" si="297"/>
        <v>#REF!</v>
      </c>
      <c r="HN3147" s="9" t="e">
        <f ca="1">SQRT($GS3147*(1-$GS3147/Controls!$D$15))</f>
        <v>#REF!</v>
      </c>
      <c r="HO3147" s="9" t="e">
        <f t="shared" ca="1" si="298"/>
        <v>#REF!</v>
      </c>
      <c r="HP3147" s="9" t="e">
        <f t="shared" ca="1" si="299"/>
        <v>#REF!</v>
      </c>
      <c r="HQ3147" s="9" t="e">
        <f ca="1">IF($GV3147=0,NA(),($GX3147*Controls!#REF!))</f>
        <v>#REF!</v>
      </c>
    </row>
    <row r="3148" spans="198:225" x14ac:dyDescent="0.25">
      <c r="GP3148" s="9" t="e">
        <f ca="1">INDIRECT(ADDRESS(ROW(),Controls!#REF!+30))</f>
        <v>#REF!</v>
      </c>
      <c r="GQ3148" s="9" t="e">
        <f ca="1">INDIRECT(ADDRESS(ROW(),Controls!#REF!+45))</f>
        <v>#REF!</v>
      </c>
      <c r="GR3148" s="9" t="e">
        <f ca="1">INDIRECT(ADDRESS(ROW(),Controls!#REF!+60))</f>
        <v>#REF!</v>
      </c>
      <c r="GS3148" s="9" t="e">
        <f ca="1">INDIRECT(ADDRESS(ROW(),Controls!#REF!+75))</f>
        <v>#REF!</v>
      </c>
      <c r="GT3148" s="9" t="e">
        <f ca="1">INDIRECT(ADDRESS(ROW(),Controls!#REF!+90))</f>
        <v>#REF!</v>
      </c>
      <c r="GU3148" s="9" t="e">
        <f ca="1">INDIRECT(ADDRESS(ROW(),Controls!#REF!+105))</f>
        <v>#REF!</v>
      </c>
      <c r="GV3148" s="9" t="e">
        <f ca="1">INDIRECT(ADDRESS(ROW(),Controls!#REF!+120))</f>
        <v>#REF!</v>
      </c>
      <c r="GW3148" s="9" t="e">
        <f ca="1">INDIRECT(ADDRESS(ROW(),Controls!#REF!+15))</f>
        <v>#REF!</v>
      </c>
      <c r="GX3148" s="9" t="e">
        <f ca="1">INDIRECT(ADDRESS(ROW(),Controls!#REF!+135))</f>
        <v>#REF!</v>
      </c>
      <c r="HJ3148" s="9" t="e">
        <f t="shared" ca="1" si="294"/>
        <v>#REF!</v>
      </c>
      <c r="HK3148" s="9" t="e">
        <f t="shared" ca="1" si="295"/>
        <v>#REF!</v>
      </c>
      <c r="HL3148" s="9" t="e">
        <f t="shared" ca="1" si="296"/>
        <v>#REF!</v>
      </c>
      <c r="HM3148" s="9" t="e">
        <f t="shared" ca="1" si="297"/>
        <v>#REF!</v>
      </c>
      <c r="HN3148" s="9" t="e">
        <f ca="1">SQRT($GS3148*(1-$GS3148/Controls!$D$15))</f>
        <v>#REF!</v>
      </c>
      <c r="HO3148" s="9" t="e">
        <f t="shared" ca="1" si="298"/>
        <v>#REF!</v>
      </c>
      <c r="HP3148" s="9" t="e">
        <f t="shared" ca="1" si="299"/>
        <v>#REF!</v>
      </c>
      <c r="HQ3148" s="9" t="e">
        <f ca="1">IF($GV3148=0,NA(),($GX3148*Controls!#REF!))</f>
        <v>#REF!</v>
      </c>
    </row>
    <row r="3149" spans="198:225" x14ac:dyDescent="0.25">
      <c r="GP3149" s="9" t="e">
        <f ca="1">INDIRECT(ADDRESS(ROW(),Controls!#REF!+30))</f>
        <v>#REF!</v>
      </c>
      <c r="GQ3149" s="9" t="e">
        <f ca="1">INDIRECT(ADDRESS(ROW(),Controls!#REF!+45))</f>
        <v>#REF!</v>
      </c>
      <c r="GR3149" s="9" t="e">
        <f ca="1">INDIRECT(ADDRESS(ROW(),Controls!#REF!+60))</f>
        <v>#REF!</v>
      </c>
      <c r="GS3149" s="9" t="e">
        <f ca="1">INDIRECT(ADDRESS(ROW(),Controls!#REF!+75))</f>
        <v>#REF!</v>
      </c>
      <c r="GT3149" s="9" t="e">
        <f ca="1">INDIRECT(ADDRESS(ROW(),Controls!#REF!+90))</f>
        <v>#REF!</v>
      </c>
      <c r="GU3149" s="9" t="e">
        <f ca="1">INDIRECT(ADDRESS(ROW(),Controls!#REF!+105))</f>
        <v>#REF!</v>
      </c>
      <c r="GV3149" s="9" t="e">
        <f ca="1">INDIRECT(ADDRESS(ROW(),Controls!#REF!+120))</f>
        <v>#REF!</v>
      </c>
      <c r="GW3149" s="9" t="e">
        <f ca="1">INDIRECT(ADDRESS(ROW(),Controls!#REF!+15))</f>
        <v>#REF!</v>
      </c>
      <c r="GX3149" s="9" t="e">
        <f ca="1">INDIRECT(ADDRESS(ROW(),Controls!#REF!+135))</f>
        <v>#REF!</v>
      </c>
      <c r="HJ3149" s="9" t="e">
        <f t="shared" ca="1" si="294"/>
        <v>#REF!</v>
      </c>
      <c r="HK3149" s="9" t="e">
        <f t="shared" ca="1" si="295"/>
        <v>#REF!</v>
      </c>
      <c r="HL3149" s="9" t="e">
        <f t="shared" ca="1" si="296"/>
        <v>#REF!</v>
      </c>
      <c r="HM3149" s="9" t="e">
        <f t="shared" ca="1" si="297"/>
        <v>#REF!</v>
      </c>
      <c r="HN3149" s="9" t="e">
        <f ca="1">SQRT($GS3149*(1-$GS3149/Controls!$D$15))</f>
        <v>#REF!</v>
      </c>
      <c r="HO3149" s="9" t="e">
        <f t="shared" ca="1" si="298"/>
        <v>#REF!</v>
      </c>
      <c r="HP3149" s="9" t="e">
        <f t="shared" ca="1" si="299"/>
        <v>#REF!</v>
      </c>
      <c r="HQ3149" s="9" t="e">
        <f ca="1">IF($GV3149=0,NA(),($GX3149*Controls!#REF!))</f>
        <v>#REF!</v>
      </c>
    </row>
    <row r="3150" spans="198:225" x14ac:dyDescent="0.25">
      <c r="GP3150" s="9" t="e">
        <f ca="1">INDIRECT(ADDRESS(ROW(),Controls!#REF!+30))</f>
        <v>#REF!</v>
      </c>
      <c r="GQ3150" s="9" t="e">
        <f ca="1">INDIRECT(ADDRESS(ROW(),Controls!#REF!+45))</f>
        <v>#REF!</v>
      </c>
      <c r="GR3150" s="9" t="e">
        <f ca="1">INDIRECT(ADDRESS(ROW(),Controls!#REF!+60))</f>
        <v>#REF!</v>
      </c>
      <c r="GS3150" s="9" t="e">
        <f ca="1">INDIRECT(ADDRESS(ROW(),Controls!#REF!+75))</f>
        <v>#REF!</v>
      </c>
      <c r="GT3150" s="9" t="e">
        <f ca="1">INDIRECT(ADDRESS(ROW(),Controls!#REF!+90))</f>
        <v>#REF!</v>
      </c>
      <c r="GU3150" s="9" t="e">
        <f ca="1">INDIRECT(ADDRESS(ROW(),Controls!#REF!+105))</f>
        <v>#REF!</v>
      </c>
      <c r="GV3150" s="9" t="e">
        <f ca="1">INDIRECT(ADDRESS(ROW(),Controls!#REF!+120))</f>
        <v>#REF!</v>
      </c>
      <c r="GW3150" s="9" t="e">
        <f ca="1">INDIRECT(ADDRESS(ROW(),Controls!#REF!+15))</f>
        <v>#REF!</v>
      </c>
      <c r="GX3150" s="9" t="e">
        <f ca="1">INDIRECT(ADDRESS(ROW(),Controls!#REF!+135))</f>
        <v>#REF!</v>
      </c>
      <c r="HJ3150" s="9" t="e">
        <f t="shared" ca="1" si="294"/>
        <v>#REF!</v>
      </c>
      <c r="HK3150" s="9" t="e">
        <f t="shared" ca="1" si="295"/>
        <v>#REF!</v>
      </c>
      <c r="HL3150" s="9" t="e">
        <f t="shared" ca="1" si="296"/>
        <v>#REF!</v>
      </c>
      <c r="HM3150" s="9" t="e">
        <f t="shared" ca="1" si="297"/>
        <v>#REF!</v>
      </c>
      <c r="HN3150" s="9" t="e">
        <f ca="1">SQRT($GS3150*(1-$GS3150/Controls!$D$15))</f>
        <v>#REF!</v>
      </c>
      <c r="HO3150" s="9" t="e">
        <f t="shared" ca="1" si="298"/>
        <v>#REF!</v>
      </c>
      <c r="HP3150" s="9" t="e">
        <f t="shared" ca="1" si="299"/>
        <v>#REF!</v>
      </c>
      <c r="HQ3150" s="9" t="e">
        <f ca="1">IF($GV3150=0,NA(),($GX3150*Controls!#REF!))</f>
        <v>#REF!</v>
      </c>
    </row>
    <row r="3151" spans="198:225" x14ac:dyDescent="0.25">
      <c r="GP3151" s="9" t="e">
        <f ca="1">INDIRECT(ADDRESS(ROW(),Controls!#REF!+30))</f>
        <v>#REF!</v>
      </c>
      <c r="GQ3151" s="9" t="e">
        <f ca="1">INDIRECT(ADDRESS(ROW(),Controls!#REF!+45))</f>
        <v>#REF!</v>
      </c>
      <c r="GR3151" s="9" t="e">
        <f ca="1">INDIRECT(ADDRESS(ROW(),Controls!#REF!+60))</f>
        <v>#REF!</v>
      </c>
      <c r="GS3151" s="9" t="e">
        <f ca="1">INDIRECT(ADDRESS(ROW(),Controls!#REF!+75))</f>
        <v>#REF!</v>
      </c>
      <c r="GT3151" s="9" t="e">
        <f ca="1">INDIRECT(ADDRESS(ROW(),Controls!#REF!+90))</f>
        <v>#REF!</v>
      </c>
      <c r="GU3151" s="9" t="e">
        <f ca="1">INDIRECT(ADDRESS(ROW(),Controls!#REF!+105))</f>
        <v>#REF!</v>
      </c>
      <c r="GV3151" s="9" t="e">
        <f ca="1">INDIRECT(ADDRESS(ROW(),Controls!#REF!+120))</f>
        <v>#REF!</v>
      </c>
      <c r="GW3151" s="9" t="e">
        <f ca="1">INDIRECT(ADDRESS(ROW(),Controls!#REF!+15))</f>
        <v>#REF!</v>
      </c>
      <c r="GX3151" s="9" t="e">
        <f ca="1">INDIRECT(ADDRESS(ROW(),Controls!#REF!+135))</f>
        <v>#REF!</v>
      </c>
      <c r="HJ3151" s="9" t="e">
        <f t="shared" ca="1" si="294"/>
        <v>#REF!</v>
      </c>
      <c r="HK3151" s="9" t="e">
        <f t="shared" ca="1" si="295"/>
        <v>#REF!</v>
      </c>
      <c r="HL3151" s="9" t="e">
        <f t="shared" ca="1" si="296"/>
        <v>#REF!</v>
      </c>
      <c r="HM3151" s="9" t="e">
        <f t="shared" ca="1" si="297"/>
        <v>#REF!</v>
      </c>
      <c r="HN3151" s="9" t="e">
        <f ca="1">SQRT($GS3151*(1-$GS3151/Controls!$D$15))</f>
        <v>#REF!</v>
      </c>
      <c r="HO3151" s="9" t="e">
        <f t="shared" ca="1" si="298"/>
        <v>#REF!</v>
      </c>
      <c r="HP3151" s="9" t="e">
        <f t="shared" ca="1" si="299"/>
        <v>#REF!</v>
      </c>
      <c r="HQ3151" s="9" t="e">
        <f ca="1">IF($GV3151=0,NA(),($GX3151*Controls!#REF!))</f>
        <v>#REF!</v>
      </c>
    </row>
    <row r="3152" spans="198:225" x14ac:dyDescent="0.25">
      <c r="GP3152" s="9" t="e">
        <f ca="1">INDIRECT(ADDRESS(ROW(),Controls!#REF!+30))</f>
        <v>#REF!</v>
      </c>
      <c r="GQ3152" s="9" t="e">
        <f ca="1">INDIRECT(ADDRESS(ROW(),Controls!#REF!+45))</f>
        <v>#REF!</v>
      </c>
      <c r="GR3152" s="9" t="e">
        <f ca="1">INDIRECT(ADDRESS(ROW(),Controls!#REF!+60))</f>
        <v>#REF!</v>
      </c>
      <c r="GS3152" s="9" t="e">
        <f ca="1">INDIRECT(ADDRESS(ROW(),Controls!#REF!+75))</f>
        <v>#REF!</v>
      </c>
      <c r="GT3152" s="9" t="e">
        <f ca="1">INDIRECT(ADDRESS(ROW(),Controls!#REF!+90))</f>
        <v>#REF!</v>
      </c>
      <c r="GU3152" s="9" t="e">
        <f ca="1">INDIRECT(ADDRESS(ROW(),Controls!#REF!+105))</f>
        <v>#REF!</v>
      </c>
      <c r="GV3152" s="9" t="e">
        <f ca="1">INDIRECT(ADDRESS(ROW(),Controls!#REF!+120))</f>
        <v>#REF!</v>
      </c>
      <c r="GW3152" s="9" t="e">
        <f ca="1">INDIRECT(ADDRESS(ROW(),Controls!#REF!+15))</f>
        <v>#REF!</v>
      </c>
      <c r="GX3152" s="9" t="e">
        <f ca="1">INDIRECT(ADDRESS(ROW(),Controls!#REF!+135))</f>
        <v>#REF!</v>
      </c>
      <c r="HJ3152" s="9" t="e">
        <f t="shared" ca="1" si="294"/>
        <v>#REF!</v>
      </c>
      <c r="HK3152" s="9" t="e">
        <f t="shared" ca="1" si="295"/>
        <v>#REF!</v>
      </c>
      <c r="HL3152" s="9" t="e">
        <f t="shared" ca="1" si="296"/>
        <v>#REF!</v>
      </c>
      <c r="HM3152" s="9" t="e">
        <f t="shared" ca="1" si="297"/>
        <v>#REF!</v>
      </c>
      <c r="HN3152" s="9" t="e">
        <f ca="1">SQRT($GS3152*(1-$GS3152/Controls!$D$15))</f>
        <v>#REF!</v>
      </c>
      <c r="HO3152" s="9" t="e">
        <f t="shared" ca="1" si="298"/>
        <v>#REF!</v>
      </c>
      <c r="HP3152" s="9" t="e">
        <f t="shared" ca="1" si="299"/>
        <v>#REF!</v>
      </c>
      <c r="HQ3152" s="9" t="e">
        <f ca="1">IF($GV3152=0,NA(),($GX3152*Controls!#REF!))</f>
        <v>#REF!</v>
      </c>
    </row>
    <row r="3153" spans="198:225" x14ac:dyDescent="0.25">
      <c r="GP3153" s="9" t="e">
        <f ca="1">INDIRECT(ADDRESS(ROW(),Controls!#REF!+30))</f>
        <v>#REF!</v>
      </c>
      <c r="GQ3153" s="9" t="e">
        <f ca="1">INDIRECT(ADDRESS(ROW(),Controls!#REF!+45))</f>
        <v>#REF!</v>
      </c>
      <c r="GR3153" s="9" t="e">
        <f ca="1">INDIRECT(ADDRESS(ROW(),Controls!#REF!+60))</f>
        <v>#REF!</v>
      </c>
      <c r="GS3153" s="9" t="e">
        <f ca="1">INDIRECT(ADDRESS(ROW(),Controls!#REF!+75))</f>
        <v>#REF!</v>
      </c>
      <c r="GT3153" s="9" t="e">
        <f ca="1">INDIRECT(ADDRESS(ROW(),Controls!#REF!+90))</f>
        <v>#REF!</v>
      </c>
      <c r="GU3153" s="9" t="e">
        <f ca="1">INDIRECT(ADDRESS(ROW(),Controls!#REF!+105))</f>
        <v>#REF!</v>
      </c>
      <c r="GV3153" s="9" t="e">
        <f ca="1">INDIRECT(ADDRESS(ROW(),Controls!#REF!+120))</f>
        <v>#REF!</v>
      </c>
      <c r="GW3153" s="9" t="e">
        <f ca="1">INDIRECT(ADDRESS(ROW(),Controls!#REF!+15))</f>
        <v>#REF!</v>
      </c>
      <c r="GX3153" s="9" t="e">
        <f ca="1">INDIRECT(ADDRESS(ROW(),Controls!#REF!+135))</f>
        <v>#REF!</v>
      </c>
      <c r="HJ3153" s="9" t="e">
        <f t="shared" ca="1" si="294"/>
        <v>#REF!</v>
      </c>
      <c r="HK3153" s="9" t="e">
        <f t="shared" ca="1" si="295"/>
        <v>#REF!</v>
      </c>
      <c r="HL3153" s="9" t="e">
        <f t="shared" ca="1" si="296"/>
        <v>#REF!</v>
      </c>
      <c r="HM3153" s="9" t="e">
        <f t="shared" ca="1" si="297"/>
        <v>#REF!</v>
      </c>
      <c r="HN3153" s="9" t="e">
        <f ca="1">SQRT($GS3153*(1-$GS3153/Controls!$D$15))</f>
        <v>#REF!</v>
      </c>
      <c r="HO3153" s="9" t="e">
        <f t="shared" ca="1" si="298"/>
        <v>#REF!</v>
      </c>
      <c r="HP3153" s="9" t="e">
        <f t="shared" ca="1" si="299"/>
        <v>#REF!</v>
      </c>
      <c r="HQ3153" s="9" t="e">
        <f ca="1">IF($GV3153=0,NA(),($GX3153*Controls!#REF!))</f>
        <v>#REF!</v>
      </c>
    </row>
    <row r="3154" spans="198:225" x14ac:dyDescent="0.25">
      <c r="GP3154" s="9" t="e">
        <f ca="1">INDIRECT(ADDRESS(ROW(),Controls!#REF!+30))</f>
        <v>#REF!</v>
      </c>
      <c r="GQ3154" s="9" t="e">
        <f ca="1">INDIRECT(ADDRESS(ROW(),Controls!#REF!+45))</f>
        <v>#REF!</v>
      </c>
      <c r="GR3154" s="9" t="e">
        <f ca="1">INDIRECT(ADDRESS(ROW(),Controls!#REF!+60))</f>
        <v>#REF!</v>
      </c>
      <c r="GS3154" s="9" t="e">
        <f ca="1">INDIRECT(ADDRESS(ROW(),Controls!#REF!+75))</f>
        <v>#REF!</v>
      </c>
      <c r="GT3154" s="9" t="e">
        <f ca="1">INDIRECT(ADDRESS(ROW(),Controls!#REF!+90))</f>
        <v>#REF!</v>
      </c>
      <c r="GU3154" s="9" t="e">
        <f ca="1">INDIRECT(ADDRESS(ROW(),Controls!#REF!+105))</f>
        <v>#REF!</v>
      </c>
      <c r="GV3154" s="9" t="e">
        <f ca="1">INDIRECT(ADDRESS(ROW(),Controls!#REF!+120))</f>
        <v>#REF!</v>
      </c>
      <c r="GW3154" s="9" t="e">
        <f ca="1">INDIRECT(ADDRESS(ROW(),Controls!#REF!+15))</f>
        <v>#REF!</v>
      </c>
      <c r="GX3154" s="9" t="e">
        <f ca="1">INDIRECT(ADDRESS(ROW(),Controls!#REF!+135))</f>
        <v>#REF!</v>
      </c>
      <c r="HJ3154" s="9" t="e">
        <f t="shared" ca="1" si="294"/>
        <v>#REF!</v>
      </c>
      <c r="HK3154" s="9" t="e">
        <f t="shared" ca="1" si="295"/>
        <v>#REF!</v>
      </c>
      <c r="HL3154" s="9" t="e">
        <f t="shared" ca="1" si="296"/>
        <v>#REF!</v>
      </c>
      <c r="HM3154" s="9" t="e">
        <f t="shared" ca="1" si="297"/>
        <v>#REF!</v>
      </c>
      <c r="HN3154" s="9" t="e">
        <f ca="1">SQRT($GS3154*(1-$GS3154/Controls!$D$15))</f>
        <v>#REF!</v>
      </c>
      <c r="HO3154" s="9" t="e">
        <f t="shared" ca="1" si="298"/>
        <v>#REF!</v>
      </c>
      <c r="HP3154" s="9" t="e">
        <f t="shared" ca="1" si="299"/>
        <v>#REF!</v>
      </c>
      <c r="HQ3154" s="9" t="e">
        <f ca="1">IF($GV3154=0,NA(),($GX3154*Controls!#REF!))</f>
        <v>#REF!</v>
      </c>
    </row>
    <row r="3155" spans="198:225" x14ac:dyDescent="0.25">
      <c r="GP3155" s="9" t="e">
        <f ca="1">INDIRECT(ADDRESS(ROW(),Controls!#REF!+30))</f>
        <v>#REF!</v>
      </c>
      <c r="GQ3155" s="9" t="e">
        <f ca="1">INDIRECT(ADDRESS(ROW(),Controls!#REF!+45))</f>
        <v>#REF!</v>
      </c>
      <c r="GR3155" s="9" t="e">
        <f ca="1">INDIRECT(ADDRESS(ROW(),Controls!#REF!+60))</f>
        <v>#REF!</v>
      </c>
      <c r="GS3155" s="9" t="e">
        <f ca="1">INDIRECT(ADDRESS(ROW(),Controls!#REF!+75))</f>
        <v>#REF!</v>
      </c>
      <c r="GT3155" s="9" t="e">
        <f ca="1">INDIRECT(ADDRESS(ROW(),Controls!#REF!+90))</f>
        <v>#REF!</v>
      </c>
      <c r="GU3155" s="9" t="e">
        <f ca="1">INDIRECT(ADDRESS(ROW(),Controls!#REF!+105))</f>
        <v>#REF!</v>
      </c>
      <c r="GV3155" s="9" t="e">
        <f ca="1">INDIRECT(ADDRESS(ROW(),Controls!#REF!+120))</f>
        <v>#REF!</v>
      </c>
      <c r="GW3155" s="9" t="e">
        <f ca="1">INDIRECT(ADDRESS(ROW(),Controls!#REF!+15))</f>
        <v>#REF!</v>
      </c>
      <c r="GX3155" s="9" t="e">
        <f ca="1">INDIRECT(ADDRESS(ROW(),Controls!#REF!+135))</f>
        <v>#REF!</v>
      </c>
      <c r="HJ3155" s="9" t="e">
        <f t="shared" ca="1" si="294"/>
        <v>#REF!</v>
      </c>
      <c r="HK3155" s="9" t="e">
        <f t="shared" ca="1" si="295"/>
        <v>#REF!</v>
      </c>
      <c r="HL3155" s="9" t="e">
        <f t="shared" ca="1" si="296"/>
        <v>#REF!</v>
      </c>
      <c r="HM3155" s="9" t="e">
        <f t="shared" ca="1" si="297"/>
        <v>#REF!</v>
      </c>
      <c r="HN3155" s="9" t="e">
        <f ca="1">SQRT($GS3155*(1-$GS3155/Controls!$D$15))</f>
        <v>#REF!</v>
      </c>
      <c r="HO3155" s="9" t="e">
        <f t="shared" ca="1" si="298"/>
        <v>#REF!</v>
      </c>
      <c r="HP3155" s="9" t="e">
        <f t="shared" ca="1" si="299"/>
        <v>#REF!</v>
      </c>
      <c r="HQ3155" s="9" t="e">
        <f ca="1">IF($GV3155=0,NA(),($GX3155*Controls!#REF!))</f>
        <v>#REF!</v>
      </c>
    </row>
    <row r="3156" spans="198:225" x14ac:dyDescent="0.25">
      <c r="GP3156" s="9" t="e">
        <f ca="1">INDIRECT(ADDRESS(ROW(),Controls!#REF!+30))</f>
        <v>#REF!</v>
      </c>
      <c r="GQ3156" s="9" t="e">
        <f ca="1">INDIRECT(ADDRESS(ROW(),Controls!#REF!+45))</f>
        <v>#REF!</v>
      </c>
      <c r="GR3156" s="9" t="e">
        <f ca="1">INDIRECT(ADDRESS(ROW(),Controls!#REF!+60))</f>
        <v>#REF!</v>
      </c>
      <c r="GS3156" s="9" t="e">
        <f ca="1">INDIRECT(ADDRESS(ROW(),Controls!#REF!+75))</f>
        <v>#REF!</v>
      </c>
      <c r="GT3156" s="9" t="e">
        <f ca="1">INDIRECT(ADDRESS(ROW(),Controls!#REF!+90))</f>
        <v>#REF!</v>
      </c>
      <c r="GU3156" s="9" t="e">
        <f ca="1">INDIRECT(ADDRESS(ROW(),Controls!#REF!+105))</f>
        <v>#REF!</v>
      </c>
      <c r="GV3156" s="9" t="e">
        <f ca="1">INDIRECT(ADDRESS(ROW(),Controls!#REF!+120))</f>
        <v>#REF!</v>
      </c>
      <c r="GW3156" s="9" t="e">
        <f ca="1">INDIRECT(ADDRESS(ROW(),Controls!#REF!+15))</f>
        <v>#REF!</v>
      </c>
      <c r="GX3156" s="9" t="e">
        <f ca="1">INDIRECT(ADDRESS(ROW(),Controls!#REF!+135))</f>
        <v>#REF!</v>
      </c>
      <c r="HJ3156" s="9" t="e">
        <f t="shared" ca="1" si="294"/>
        <v>#REF!</v>
      </c>
      <c r="HK3156" s="9" t="e">
        <f t="shared" ca="1" si="295"/>
        <v>#REF!</v>
      </c>
      <c r="HL3156" s="9" t="e">
        <f t="shared" ca="1" si="296"/>
        <v>#REF!</v>
      </c>
      <c r="HM3156" s="9" t="e">
        <f t="shared" ca="1" si="297"/>
        <v>#REF!</v>
      </c>
      <c r="HN3156" s="9" t="e">
        <f ca="1">SQRT($GS3156*(1-$GS3156/Controls!$D$15))</f>
        <v>#REF!</v>
      </c>
      <c r="HO3156" s="9" t="e">
        <f t="shared" ca="1" si="298"/>
        <v>#REF!</v>
      </c>
      <c r="HP3156" s="9" t="e">
        <f t="shared" ca="1" si="299"/>
        <v>#REF!</v>
      </c>
      <c r="HQ3156" s="9" t="e">
        <f ca="1">IF($GV3156=0,NA(),($GX3156*Controls!#REF!))</f>
        <v>#REF!</v>
      </c>
    </row>
    <row r="3157" spans="198:225" x14ac:dyDescent="0.25">
      <c r="GP3157" s="9" t="e">
        <f ca="1">INDIRECT(ADDRESS(ROW(),Controls!#REF!+30))</f>
        <v>#REF!</v>
      </c>
      <c r="GQ3157" s="9" t="e">
        <f ca="1">INDIRECT(ADDRESS(ROW(),Controls!#REF!+45))</f>
        <v>#REF!</v>
      </c>
      <c r="GR3157" s="9" t="e">
        <f ca="1">INDIRECT(ADDRESS(ROW(),Controls!#REF!+60))</f>
        <v>#REF!</v>
      </c>
      <c r="GS3157" s="9" t="e">
        <f ca="1">INDIRECT(ADDRESS(ROW(),Controls!#REF!+75))</f>
        <v>#REF!</v>
      </c>
      <c r="GT3157" s="9" t="e">
        <f ca="1">INDIRECT(ADDRESS(ROW(),Controls!#REF!+90))</f>
        <v>#REF!</v>
      </c>
      <c r="GU3157" s="9" t="e">
        <f ca="1">INDIRECT(ADDRESS(ROW(),Controls!#REF!+105))</f>
        <v>#REF!</v>
      </c>
      <c r="GV3157" s="9" t="e">
        <f ca="1">INDIRECT(ADDRESS(ROW(),Controls!#REF!+120))</f>
        <v>#REF!</v>
      </c>
      <c r="GW3157" s="9" t="e">
        <f ca="1">INDIRECT(ADDRESS(ROW(),Controls!#REF!+15))</f>
        <v>#REF!</v>
      </c>
      <c r="GX3157" s="9" t="e">
        <f ca="1">INDIRECT(ADDRESS(ROW(),Controls!#REF!+135))</f>
        <v>#REF!</v>
      </c>
      <c r="HJ3157" s="9" t="e">
        <f t="shared" ca="1" si="294"/>
        <v>#REF!</v>
      </c>
      <c r="HK3157" s="9" t="e">
        <f t="shared" ca="1" si="295"/>
        <v>#REF!</v>
      </c>
      <c r="HL3157" s="9" t="e">
        <f t="shared" ca="1" si="296"/>
        <v>#REF!</v>
      </c>
      <c r="HM3157" s="9" t="e">
        <f t="shared" ca="1" si="297"/>
        <v>#REF!</v>
      </c>
      <c r="HN3157" s="9" t="e">
        <f ca="1">SQRT($GS3157*(1-$GS3157/Controls!$D$15))</f>
        <v>#REF!</v>
      </c>
      <c r="HO3157" s="9" t="e">
        <f t="shared" ca="1" si="298"/>
        <v>#REF!</v>
      </c>
      <c r="HP3157" s="9" t="e">
        <f t="shared" ca="1" si="299"/>
        <v>#REF!</v>
      </c>
      <c r="HQ3157" s="9" t="e">
        <f ca="1">IF($GV3157=0,NA(),($GX3157*Controls!#REF!))</f>
        <v>#REF!</v>
      </c>
    </row>
    <row r="3158" spans="198:225" x14ac:dyDescent="0.25">
      <c r="GP3158" s="9" t="e">
        <f ca="1">INDIRECT(ADDRESS(ROW(),Controls!#REF!+30))</f>
        <v>#REF!</v>
      </c>
      <c r="GQ3158" s="9" t="e">
        <f ca="1">INDIRECT(ADDRESS(ROW(),Controls!#REF!+45))</f>
        <v>#REF!</v>
      </c>
      <c r="GR3158" s="9" t="e">
        <f ca="1">INDIRECT(ADDRESS(ROW(),Controls!#REF!+60))</f>
        <v>#REF!</v>
      </c>
      <c r="GS3158" s="9" t="e">
        <f ca="1">INDIRECT(ADDRESS(ROW(),Controls!#REF!+75))</f>
        <v>#REF!</v>
      </c>
      <c r="GT3158" s="9" t="e">
        <f ca="1">INDIRECT(ADDRESS(ROW(),Controls!#REF!+90))</f>
        <v>#REF!</v>
      </c>
      <c r="GU3158" s="9" t="e">
        <f ca="1">INDIRECT(ADDRESS(ROW(),Controls!#REF!+105))</f>
        <v>#REF!</v>
      </c>
      <c r="GV3158" s="9" t="e">
        <f ca="1">INDIRECT(ADDRESS(ROW(),Controls!#REF!+120))</f>
        <v>#REF!</v>
      </c>
      <c r="GW3158" s="9" t="e">
        <f ca="1">INDIRECT(ADDRESS(ROW(),Controls!#REF!+15))</f>
        <v>#REF!</v>
      </c>
      <c r="GX3158" s="9" t="e">
        <f ca="1">INDIRECT(ADDRESS(ROW(),Controls!#REF!+135))</f>
        <v>#REF!</v>
      </c>
      <c r="HJ3158" s="9" t="e">
        <f t="shared" ca="1" si="294"/>
        <v>#REF!</v>
      </c>
      <c r="HK3158" s="9" t="e">
        <f t="shared" ca="1" si="295"/>
        <v>#REF!</v>
      </c>
      <c r="HL3158" s="9" t="e">
        <f t="shared" ca="1" si="296"/>
        <v>#REF!</v>
      </c>
      <c r="HM3158" s="9" t="e">
        <f t="shared" ca="1" si="297"/>
        <v>#REF!</v>
      </c>
      <c r="HN3158" s="9" t="e">
        <f ca="1">SQRT($GS3158*(1-$GS3158/Controls!$D$15))</f>
        <v>#REF!</v>
      </c>
      <c r="HO3158" s="9" t="e">
        <f t="shared" ca="1" si="298"/>
        <v>#REF!</v>
      </c>
      <c r="HP3158" s="9" t="e">
        <f t="shared" ca="1" si="299"/>
        <v>#REF!</v>
      </c>
      <c r="HQ3158" s="9" t="e">
        <f ca="1">IF($GV3158=0,NA(),($GX3158*Controls!#REF!))</f>
        <v>#REF!</v>
      </c>
    </row>
    <row r="3159" spans="198:225" x14ac:dyDescent="0.25">
      <c r="GP3159" s="9" t="e">
        <f ca="1">INDIRECT(ADDRESS(ROW(),Controls!#REF!+30))</f>
        <v>#REF!</v>
      </c>
      <c r="GQ3159" s="9" t="e">
        <f ca="1">INDIRECT(ADDRESS(ROW(),Controls!#REF!+45))</f>
        <v>#REF!</v>
      </c>
      <c r="GR3159" s="9" t="e">
        <f ca="1">INDIRECT(ADDRESS(ROW(),Controls!#REF!+60))</f>
        <v>#REF!</v>
      </c>
      <c r="GS3159" s="9" t="e">
        <f ca="1">INDIRECT(ADDRESS(ROW(),Controls!#REF!+75))</f>
        <v>#REF!</v>
      </c>
      <c r="GT3159" s="9" t="e">
        <f ca="1">INDIRECT(ADDRESS(ROW(),Controls!#REF!+90))</f>
        <v>#REF!</v>
      </c>
      <c r="GU3159" s="9" t="e">
        <f ca="1">INDIRECT(ADDRESS(ROW(),Controls!#REF!+105))</f>
        <v>#REF!</v>
      </c>
      <c r="GV3159" s="9" t="e">
        <f ca="1">INDIRECT(ADDRESS(ROW(),Controls!#REF!+120))</f>
        <v>#REF!</v>
      </c>
      <c r="GW3159" s="9" t="e">
        <f ca="1">INDIRECT(ADDRESS(ROW(),Controls!#REF!+15))</f>
        <v>#REF!</v>
      </c>
      <c r="GX3159" s="9" t="e">
        <f ca="1">INDIRECT(ADDRESS(ROW(),Controls!#REF!+135))</f>
        <v>#REF!</v>
      </c>
      <c r="HJ3159" s="9" t="e">
        <f t="shared" ca="1" si="294"/>
        <v>#REF!</v>
      </c>
      <c r="HK3159" s="9" t="e">
        <f t="shared" ca="1" si="295"/>
        <v>#REF!</v>
      </c>
      <c r="HL3159" s="9" t="e">
        <f t="shared" ca="1" si="296"/>
        <v>#REF!</v>
      </c>
      <c r="HM3159" s="9" t="e">
        <f t="shared" ca="1" si="297"/>
        <v>#REF!</v>
      </c>
      <c r="HN3159" s="9" t="e">
        <f ca="1">SQRT($GS3159*(1-$GS3159/Controls!$D$15))</f>
        <v>#REF!</v>
      </c>
      <c r="HO3159" s="9" t="e">
        <f t="shared" ca="1" si="298"/>
        <v>#REF!</v>
      </c>
      <c r="HP3159" s="9" t="e">
        <f t="shared" ca="1" si="299"/>
        <v>#REF!</v>
      </c>
      <c r="HQ3159" s="9" t="e">
        <f ca="1">IF($GV3159=0,NA(),($GX3159*Controls!#REF!))</f>
        <v>#REF!</v>
      </c>
    </row>
    <row r="3160" spans="198:225" x14ac:dyDescent="0.25">
      <c r="GP3160" s="9" t="e">
        <f ca="1">INDIRECT(ADDRESS(ROW(),Controls!#REF!+30))</f>
        <v>#REF!</v>
      </c>
      <c r="GQ3160" s="9" t="e">
        <f ca="1">INDIRECT(ADDRESS(ROW(),Controls!#REF!+45))</f>
        <v>#REF!</v>
      </c>
      <c r="GR3160" s="9" t="e">
        <f ca="1">INDIRECT(ADDRESS(ROW(),Controls!#REF!+60))</f>
        <v>#REF!</v>
      </c>
      <c r="GS3160" s="9" t="e">
        <f ca="1">INDIRECT(ADDRESS(ROW(),Controls!#REF!+75))</f>
        <v>#REF!</v>
      </c>
      <c r="GT3160" s="9" t="e">
        <f ca="1">INDIRECT(ADDRESS(ROW(),Controls!#REF!+90))</f>
        <v>#REF!</v>
      </c>
      <c r="GU3160" s="9" t="e">
        <f ca="1">INDIRECT(ADDRESS(ROW(),Controls!#REF!+105))</f>
        <v>#REF!</v>
      </c>
      <c r="GV3160" s="9" t="e">
        <f ca="1">INDIRECT(ADDRESS(ROW(),Controls!#REF!+120))</f>
        <v>#REF!</v>
      </c>
      <c r="GW3160" s="9" t="e">
        <f ca="1">INDIRECT(ADDRESS(ROW(),Controls!#REF!+15))</f>
        <v>#REF!</v>
      </c>
      <c r="GX3160" s="9" t="e">
        <f ca="1">INDIRECT(ADDRESS(ROW(),Controls!#REF!+135))</f>
        <v>#REF!</v>
      </c>
      <c r="HJ3160" s="9" t="e">
        <f t="shared" ca="1" si="294"/>
        <v>#REF!</v>
      </c>
      <c r="HK3160" s="9" t="e">
        <f t="shared" ca="1" si="295"/>
        <v>#REF!</v>
      </c>
      <c r="HL3160" s="9" t="e">
        <f t="shared" ca="1" si="296"/>
        <v>#REF!</v>
      </c>
      <c r="HM3160" s="9" t="e">
        <f t="shared" ca="1" si="297"/>
        <v>#REF!</v>
      </c>
      <c r="HN3160" s="9" t="e">
        <f ca="1">SQRT($GS3160*(1-$GS3160/Controls!$D$15))</f>
        <v>#REF!</v>
      </c>
      <c r="HO3160" s="9" t="e">
        <f t="shared" ca="1" si="298"/>
        <v>#REF!</v>
      </c>
      <c r="HP3160" s="9" t="e">
        <f t="shared" ca="1" si="299"/>
        <v>#REF!</v>
      </c>
      <c r="HQ3160" s="9" t="e">
        <f ca="1">IF($GV3160=0,NA(),($GX3160*Controls!#REF!))</f>
        <v>#REF!</v>
      </c>
    </row>
    <row r="3161" spans="198:225" x14ac:dyDescent="0.25">
      <c r="GP3161" s="9" t="e">
        <f ca="1">INDIRECT(ADDRESS(ROW(),Controls!#REF!+30))</f>
        <v>#REF!</v>
      </c>
      <c r="GQ3161" s="9" t="e">
        <f ca="1">INDIRECT(ADDRESS(ROW(),Controls!#REF!+45))</f>
        <v>#REF!</v>
      </c>
      <c r="GR3161" s="9" t="e">
        <f ca="1">INDIRECT(ADDRESS(ROW(),Controls!#REF!+60))</f>
        <v>#REF!</v>
      </c>
      <c r="GS3161" s="9" t="e">
        <f ca="1">INDIRECT(ADDRESS(ROW(),Controls!#REF!+75))</f>
        <v>#REF!</v>
      </c>
      <c r="GT3161" s="9" t="e">
        <f ca="1">INDIRECT(ADDRESS(ROW(),Controls!#REF!+90))</f>
        <v>#REF!</v>
      </c>
      <c r="GU3161" s="9" t="e">
        <f ca="1">INDIRECT(ADDRESS(ROW(),Controls!#REF!+105))</f>
        <v>#REF!</v>
      </c>
      <c r="GV3161" s="9" t="e">
        <f ca="1">INDIRECT(ADDRESS(ROW(),Controls!#REF!+120))</f>
        <v>#REF!</v>
      </c>
      <c r="GW3161" s="9" t="e">
        <f ca="1">INDIRECT(ADDRESS(ROW(),Controls!#REF!+15))</f>
        <v>#REF!</v>
      </c>
      <c r="GX3161" s="9" t="e">
        <f ca="1">INDIRECT(ADDRESS(ROW(),Controls!#REF!+135))</f>
        <v>#REF!</v>
      </c>
      <c r="HJ3161" s="9" t="e">
        <f t="shared" ca="1" si="294"/>
        <v>#REF!</v>
      </c>
      <c r="HK3161" s="9" t="e">
        <f t="shared" ca="1" si="295"/>
        <v>#REF!</v>
      </c>
      <c r="HL3161" s="9" t="e">
        <f t="shared" ca="1" si="296"/>
        <v>#REF!</v>
      </c>
      <c r="HM3161" s="9" t="e">
        <f t="shared" ca="1" si="297"/>
        <v>#REF!</v>
      </c>
      <c r="HN3161" s="9" t="e">
        <f ca="1">SQRT($GS3161*(1-$GS3161/Controls!$D$15))</f>
        <v>#REF!</v>
      </c>
      <c r="HO3161" s="9" t="e">
        <f t="shared" ca="1" si="298"/>
        <v>#REF!</v>
      </c>
      <c r="HP3161" s="9" t="e">
        <f t="shared" ca="1" si="299"/>
        <v>#REF!</v>
      </c>
      <c r="HQ3161" s="9" t="e">
        <f ca="1">IF($GV3161=0,NA(),($GX3161*Controls!#REF!))</f>
        <v>#REF!</v>
      </c>
    </row>
    <row r="3162" spans="198:225" x14ac:dyDescent="0.25">
      <c r="GP3162" s="9" t="e">
        <f ca="1">INDIRECT(ADDRESS(ROW(),Controls!#REF!+30))</f>
        <v>#REF!</v>
      </c>
      <c r="GQ3162" s="9" t="e">
        <f ca="1">INDIRECT(ADDRESS(ROW(),Controls!#REF!+45))</f>
        <v>#REF!</v>
      </c>
      <c r="GR3162" s="9" t="e">
        <f ca="1">INDIRECT(ADDRESS(ROW(),Controls!#REF!+60))</f>
        <v>#REF!</v>
      </c>
      <c r="GS3162" s="9" t="e">
        <f ca="1">INDIRECT(ADDRESS(ROW(),Controls!#REF!+75))</f>
        <v>#REF!</v>
      </c>
      <c r="GT3162" s="9" t="e">
        <f ca="1">INDIRECT(ADDRESS(ROW(),Controls!#REF!+90))</f>
        <v>#REF!</v>
      </c>
      <c r="GU3162" s="9" t="e">
        <f ca="1">INDIRECT(ADDRESS(ROW(),Controls!#REF!+105))</f>
        <v>#REF!</v>
      </c>
      <c r="GV3162" s="9" t="e">
        <f ca="1">INDIRECT(ADDRESS(ROW(),Controls!#REF!+120))</f>
        <v>#REF!</v>
      </c>
      <c r="GW3162" s="9" t="e">
        <f ca="1">INDIRECT(ADDRESS(ROW(),Controls!#REF!+15))</f>
        <v>#REF!</v>
      </c>
      <c r="GX3162" s="9" t="e">
        <f ca="1">INDIRECT(ADDRESS(ROW(),Controls!#REF!+135))</f>
        <v>#REF!</v>
      </c>
      <c r="HJ3162" s="9" t="e">
        <f t="shared" ca="1" si="294"/>
        <v>#REF!</v>
      </c>
      <c r="HK3162" s="9" t="e">
        <f t="shared" ca="1" si="295"/>
        <v>#REF!</v>
      </c>
      <c r="HL3162" s="9" t="e">
        <f t="shared" ca="1" si="296"/>
        <v>#REF!</v>
      </c>
      <c r="HM3162" s="9" t="e">
        <f t="shared" ca="1" si="297"/>
        <v>#REF!</v>
      </c>
      <c r="HN3162" s="9" t="e">
        <f ca="1">SQRT($GS3162*(1-$GS3162/Controls!$D$15))</f>
        <v>#REF!</v>
      </c>
      <c r="HO3162" s="9" t="e">
        <f t="shared" ca="1" si="298"/>
        <v>#REF!</v>
      </c>
      <c r="HP3162" s="9" t="e">
        <f t="shared" ca="1" si="299"/>
        <v>#REF!</v>
      </c>
      <c r="HQ3162" s="9" t="e">
        <f ca="1">IF($GV3162=0,NA(),($GX3162*Controls!#REF!))</f>
        <v>#REF!</v>
      </c>
    </row>
    <row r="3163" spans="198:225" x14ac:dyDescent="0.25">
      <c r="GP3163" s="9" t="e">
        <f ca="1">INDIRECT(ADDRESS(ROW(),Controls!#REF!+30))</f>
        <v>#REF!</v>
      </c>
      <c r="GQ3163" s="9" t="e">
        <f ca="1">INDIRECT(ADDRESS(ROW(),Controls!#REF!+45))</f>
        <v>#REF!</v>
      </c>
      <c r="GR3163" s="9" t="e">
        <f ca="1">INDIRECT(ADDRESS(ROW(),Controls!#REF!+60))</f>
        <v>#REF!</v>
      </c>
      <c r="GS3163" s="9" t="e">
        <f ca="1">INDIRECT(ADDRESS(ROW(),Controls!#REF!+75))</f>
        <v>#REF!</v>
      </c>
      <c r="GT3163" s="9" t="e">
        <f ca="1">INDIRECT(ADDRESS(ROW(),Controls!#REF!+90))</f>
        <v>#REF!</v>
      </c>
      <c r="GU3163" s="9" t="e">
        <f ca="1">INDIRECT(ADDRESS(ROW(),Controls!#REF!+105))</f>
        <v>#REF!</v>
      </c>
      <c r="GV3163" s="9" t="e">
        <f ca="1">INDIRECT(ADDRESS(ROW(),Controls!#REF!+120))</f>
        <v>#REF!</v>
      </c>
      <c r="GW3163" s="9" t="e">
        <f ca="1">INDIRECT(ADDRESS(ROW(),Controls!#REF!+15))</f>
        <v>#REF!</v>
      </c>
      <c r="GX3163" s="9" t="e">
        <f ca="1">INDIRECT(ADDRESS(ROW(),Controls!#REF!+135))</f>
        <v>#REF!</v>
      </c>
      <c r="HJ3163" s="9" t="e">
        <f t="shared" ca="1" si="294"/>
        <v>#REF!</v>
      </c>
      <c r="HK3163" s="9" t="e">
        <f t="shared" ca="1" si="295"/>
        <v>#REF!</v>
      </c>
      <c r="HL3163" s="9" t="e">
        <f t="shared" ca="1" si="296"/>
        <v>#REF!</v>
      </c>
      <c r="HM3163" s="9" t="e">
        <f t="shared" ca="1" si="297"/>
        <v>#REF!</v>
      </c>
      <c r="HN3163" s="9" t="e">
        <f ca="1">SQRT($GS3163*(1-$GS3163/Controls!$D$15))</f>
        <v>#REF!</v>
      </c>
      <c r="HO3163" s="9" t="e">
        <f t="shared" ca="1" si="298"/>
        <v>#REF!</v>
      </c>
      <c r="HP3163" s="9" t="e">
        <f t="shared" ca="1" si="299"/>
        <v>#REF!</v>
      </c>
      <c r="HQ3163" s="9" t="e">
        <f ca="1">IF($GV3163=0,NA(),($GX3163*Controls!#REF!))</f>
        <v>#REF!</v>
      </c>
    </row>
    <row r="3164" spans="198:225" x14ac:dyDescent="0.25">
      <c r="GP3164" s="9" t="e">
        <f ca="1">INDIRECT(ADDRESS(ROW(),Controls!#REF!+30))</f>
        <v>#REF!</v>
      </c>
      <c r="GQ3164" s="9" t="e">
        <f ca="1">INDIRECT(ADDRESS(ROW(),Controls!#REF!+45))</f>
        <v>#REF!</v>
      </c>
      <c r="GR3164" s="9" t="e">
        <f ca="1">INDIRECT(ADDRESS(ROW(),Controls!#REF!+60))</f>
        <v>#REF!</v>
      </c>
      <c r="GS3164" s="9" t="e">
        <f ca="1">INDIRECT(ADDRESS(ROW(),Controls!#REF!+75))</f>
        <v>#REF!</v>
      </c>
      <c r="GT3164" s="9" t="e">
        <f ca="1">INDIRECT(ADDRESS(ROW(),Controls!#REF!+90))</f>
        <v>#REF!</v>
      </c>
      <c r="GU3164" s="9" t="e">
        <f ca="1">INDIRECT(ADDRESS(ROW(),Controls!#REF!+105))</f>
        <v>#REF!</v>
      </c>
      <c r="GV3164" s="9" t="e">
        <f ca="1">INDIRECT(ADDRESS(ROW(),Controls!#REF!+120))</f>
        <v>#REF!</v>
      </c>
      <c r="GW3164" s="9" t="e">
        <f ca="1">INDIRECT(ADDRESS(ROW(),Controls!#REF!+15))</f>
        <v>#REF!</v>
      </c>
      <c r="GX3164" s="9" t="e">
        <f ca="1">INDIRECT(ADDRESS(ROW(),Controls!#REF!+135))</f>
        <v>#REF!</v>
      </c>
      <c r="HJ3164" s="9" t="e">
        <f t="shared" ca="1" si="294"/>
        <v>#REF!</v>
      </c>
      <c r="HK3164" s="9" t="e">
        <f t="shared" ca="1" si="295"/>
        <v>#REF!</v>
      </c>
      <c r="HL3164" s="9" t="e">
        <f t="shared" ca="1" si="296"/>
        <v>#REF!</v>
      </c>
      <c r="HM3164" s="9" t="e">
        <f t="shared" ca="1" si="297"/>
        <v>#REF!</v>
      </c>
      <c r="HN3164" s="9" t="e">
        <f ca="1">SQRT($GS3164*(1-$GS3164/Controls!$D$15))</f>
        <v>#REF!</v>
      </c>
      <c r="HO3164" s="9" t="e">
        <f t="shared" ca="1" si="298"/>
        <v>#REF!</v>
      </c>
      <c r="HP3164" s="9" t="e">
        <f t="shared" ca="1" si="299"/>
        <v>#REF!</v>
      </c>
      <c r="HQ3164" s="9" t="e">
        <f ca="1">IF($GV3164=0,NA(),($GX3164*Controls!#REF!))</f>
        <v>#REF!</v>
      </c>
    </row>
    <row r="3165" spans="198:225" x14ac:dyDescent="0.25">
      <c r="GP3165" s="9" t="e">
        <f ca="1">INDIRECT(ADDRESS(ROW(),Controls!#REF!+30))</f>
        <v>#REF!</v>
      </c>
      <c r="GQ3165" s="9" t="e">
        <f ca="1">INDIRECT(ADDRESS(ROW(),Controls!#REF!+45))</f>
        <v>#REF!</v>
      </c>
      <c r="GR3165" s="9" t="e">
        <f ca="1">INDIRECT(ADDRESS(ROW(),Controls!#REF!+60))</f>
        <v>#REF!</v>
      </c>
      <c r="GS3165" s="9" t="e">
        <f ca="1">INDIRECT(ADDRESS(ROW(),Controls!#REF!+75))</f>
        <v>#REF!</v>
      </c>
      <c r="GT3165" s="9" t="e">
        <f ca="1">INDIRECT(ADDRESS(ROW(),Controls!#REF!+90))</f>
        <v>#REF!</v>
      </c>
      <c r="GU3165" s="9" t="e">
        <f ca="1">INDIRECT(ADDRESS(ROW(),Controls!#REF!+105))</f>
        <v>#REF!</v>
      </c>
      <c r="GV3165" s="9" t="e">
        <f ca="1">INDIRECT(ADDRESS(ROW(),Controls!#REF!+120))</f>
        <v>#REF!</v>
      </c>
      <c r="GW3165" s="9" t="e">
        <f ca="1">INDIRECT(ADDRESS(ROW(),Controls!#REF!+15))</f>
        <v>#REF!</v>
      </c>
      <c r="GX3165" s="9" t="e">
        <f ca="1">INDIRECT(ADDRESS(ROW(),Controls!#REF!+135))</f>
        <v>#REF!</v>
      </c>
      <c r="HJ3165" s="9" t="e">
        <f t="shared" ca="1" si="294"/>
        <v>#REF!</v>
      </c>
      <c r="HK3165" s="9" t="e">
        <f t="shared" ca="1" si="295"/>
        <v>#REF!</v>
      </c>
      <c r="HL3165" s="9" t="e">
        <f t="shared" ca="1" si="296"/>
        <v>#REF!</v>
      </c>
      <c r="HM3165" s="9" t="e">
        <f t="shared" ca="1" si="297"/>
        <v>#REF!</v>
      </c>
      <c r="HN3165" s="9" t="e">
        <f ca="1">SQRT($GS3165*(1-$GS3165/Controls!$D$15))</f>
        <v>#REF!</v>
      </c>
      <c r="HO3165" s="9" t="e">
        <f t="shared" ca="1" si="298"/>
        <v>#REF!</v>
      </c>
      <c r="HP3165" s="9" t="e">
        <f t="shared" ca="1" si="299"/>
        <v>#REF!</v>
      </c>
      <c r="HQ3165" s="9" t="e">
        <f ca="1">IF($GV3165=0,NA(),($GX3165*Controls!#REF!))</f>
        <v>#REF!</v>
      </c>
    </row>
    <row r="3166" spans="198:225" x14ac:dyDescent="0.25">
      <c r="GP3166" s="9" t="e">
        <f ca="1">INDIRECT(ADDRESS(ROW(),Controls!#REF!+30))</f>
        <v>#REF!</v>
      </c>
      <c r="GQ3166" s="9" t="e">
        <f ca="1">INDIRECT(ADDRESS(ROW(),Controls!#REF!+45))</f>
        <v>#REF!</v>
      </c>
      <c r="GR3166" s="9" t="e">
        <f ca="1">INDIRECT(ADDRESS(ROW(),Controls!#REF!+60))</f>
        <v>#REF!</v>
      </c>
      <c r="GS3166" s="9" t="e">
        <f ca="1">INDIRECT(ADDRESS(ROW(),Controls!#REF!+75))</f>
        <v>#REF!</v>
      </c>
      <c r="GT3166" s="9" t="e">
        <f ca="1">INDIRECT(ADDRESS(ROW(),Controls!#REF!+90))</f>
        <v>#REF!</v>
      </c>
      <c r="GU3166" s="9" t="e">
        <f ca="1">INDIRECT(ADDRESS(ROW(),Controls!#REF!+105))</f>
        <v>#REF!</v>
      </c>
      <c r="GV3166" s="9" t="e">
        <f ca="1">INDIRECT(ADDRESS(ROW(),Controls!#REF!+120))</f>
        <v>#REF!</v>
      </c>
      <c r="GW3166" s="9" t="e">
        <f ca="1">INDIRECT(ADDRESS(ROW(),Controls!#REF!+15))</f>
        <v>#REF!</v>
      </c>
      <c r="GX3166" s="9" t="e">
        <f ca="1">INDIRECT(ADDRESS(ROW(),Controls!#REF!+135))</f>
        <v>#REF!</v>
      </c>
      <c r="HJ3166" s="9" t="e">
        <f t="shared" ca="1" si="294"/>
        <v>#REF!</v>
      </c>
      <c r="HK3166" s="9" t="e">
        <f t="shared" ca="1" si="295"/>
        <v>#REF!</v>
      </c>
      <c r="HL3166" s="9" t="e">
        <f t="shared" ca="1" si="296"/>
        <v>#REF!</v>
      </c>
      <c r="HM3166" s="9" t="e">
        <f t="shared" ca="1" si="297"/>
        <v>#REF!</v>
      </c>
      <c r="HN3166" s="9" t="e">
        <f ca="1">SQRT($GS3166*(1-$GS3166/Controls!$D$15))</f>
        <v>#REF!</v>
      </c>
      <c r="HO3166" s="9" t="e">
        <f t="shared" ca="1" si="298"/>
        <v>#REF!</v>
      </c>
      <c r="HP3166" s="9" t="e">
        <f t="shared" ca="1" si="299"/>
        <v>#REF!</v>
      </c>
      <c r="HQ3166" s="9" t="e">
        <f ca="1">IF($GV3166=0,NA(),($GX3166*Controls!#REF!))</f>
        <v>#REF!</v>
      </c>
    </row>
    <row r="3167" spans="198:225" x14ac:dyDescent="0.25">
      <c r="GP3167" s="9" t="e">
        <f ca="1">INDIRECT(ADDRESS(ROW(),Controls!#REF!+30))</f>
        <v>#REF!</v>
      </c>
      <c r="GQ3167" s="9" t="e">
        <f ca="1">INDIRECT(ADDRESS(ROW(),Controls!#REF!+45))</f>
        <v>#REF!</v>
      </c>
      <c r="GR3167" s="9" t="e">
        <f ca="1">INDIRECT(ADDRESS(ROW(),Controls!#REF!+60))</f>
        <v>#REF!</v>
      </c>
      <c r="GS3167" s="9" t="e">
        <f ca="1">INDIRECT(ADDRESS(ROW(),Controls!#REF!+75))</f>
        <v>#REF!</v>
      </c>
      <c r="GT3167" s="9" t="e">
        <f ca="1">INDIRECT(ADDRESS(ROW(),Controls!#REF!+90))</f>
        <v>#REF!</v>
      </c>
      <c r="GU3167" s="9" t="e">
        <f ca="1">INDIRECT(ADDRESS(ROW(),Controls!#REF!+105))</f>
        <v>#REF!</v>
      </c>
      <c r="GV3167" s="9" t="e">
        <f ca="1">INDIRECT(ADDRESS(ROW(),Controls!#REF!+120))</f>
        <v>#REF!</v>
      </c>
      <c r="GW3167" s="9" t="e">
        <f ca="1">INDIRECT(ADDRESS(ROW(),Controls!#REF!+15))</f>
        <v>#REF!</v>
      </c>
      <c r="GX3167" s="9" t="e">
        <f ca="1">INDIRECT(ADDRESS(ROW(),Controls!#REF!+135))</f>
        <v>#REF!</v>
      </c>
      <c r="HJ3167" s="9" t="e">
        <f t="shared" ca="1" si="294"/>
        <v>#REF!</v>
      </c>
      <c r="HK3167" s="9" t="e">
        <f t="shared" ca="1" si="295"/>
        <v>#REF!</v>
      </c>
      <c r="HL3167" s="9" t="e">
        <f t="shared" ca="1" si="296"/>
        <v>#REF!</v>
      </c>
      <c r="HM3167" s="9" t="e">
        <f t="shared" ca="1" si="297"/>
        <v>#REF!</v>
      </c>
      <c r="HN3167" s="9" t="e">
        <f ca="1">SQRT($GS3167*(1-$GS3167/Controls!$D$15))</f>
        <v>#REF!</v>
      </c>
      <c r="HO3167" s="9" t="e">
        <f t="shared" ca="1" si="298"/>
        <v>#REF!</v>
      </c>
      <c r="HP3167" s="9" t="e">
        <f t="shared" ca="1" si="299"/>
        <v>#REF!</v>
      </c>
      <c r="HQ3167" s="9" t="e">
        <f ca="1">IF($GV3167=0,NA(),($GX3167*Controls!#REF!))</f>
        <v>#REF!</v>
      </c>
    </row>
    <row r="3168" spans="198:225" x14ac:dyDescent="0.25">
      <c r="GP3168" s="9" t="e">
        <f ca="1">INDIRECT(ADDRESS(ROW(),Controls!#REF!+30))</f>
        <v>#REF!</v>
      </c>
      <c r="GQ3168" s="9" t="e">
        <f ca="1">INDIRECT(ADDRESS(ROW(),Controls!#REF!+45))</f>
        <v>#REF!</v>
      </c>
      <c r="GR3168" s="9" t="e">
        <f ca="1">INDIRECT(ADDRESS(ROW(),Controls!#REF!+60))</f>
        <v>#REF!</v>
      </c>
      <c r="GS3168" s="9" t="e">
        <f ca="1">INDIRECT(ADDRESS(ROW(),Controls!#REF!+75))</f>
        <v>#REF!</v>
      </c>
      <c r="GT3168" s="9" t="e">
        <f ca="1">INDIRECT(ADDRESS(ROW(),Controls!#REF!+90))</f>
        <v>#REF!</v>
      </c>
      <c r="GU3168" s="9" t="e">
        <f ca="1">INDIRECT(ADDRESS(ROW(),Controls!#REF!+105))</f>
        <v>#REF!</v>
      </c>
      <c r="GV3168" s="9" t="e">
        <f ca="1">INDIRECT(ADDRESS(ROW(),Controls!#REF!+120))</f>
        <v>#REF!</v>
      </c>
      <c r="GW3168" s="9" t="e">
        <f ca="1">INDIRECT(ADDRESS(ROW(),Controls!#REF!+15))</f>
        <v>#REF!</v>
      </c>
      <c r="GX3168" s="9" t="e">
        <f ca="1">INDIRECT(ADDRESS(ROW(),Controls!#REF!+135))</f>
        <v>#REF!</v>
      </c>
      <c r="HJ3168" s="9" t="e">
        <f t="shared" ca="1" si="294"/>
        <v>#REF!</v>
      </c>
      <c r="HK3168" s="9" t="e">
        <f t="shared" ca="1" si="295"/>
        <v>#REF!</v>
      </c>
      <c r="HL3168" s="9" t="e">
        <f t="shared" ca="1" si="296"/>
        <v>#REF!</v>
      </c>
      <c r="HM3168" s="9" t="e">
        <f t="shared" ca="1" si="297"/>
        <v>#REF!</v>
      </c>
      <c r="HN3168" s="9" t="e">
        <f ca="1">SQRT($GS3168*(1-$GS3168/Controls!$D$15))</f>
        <v>#REF!</v>
      </c>
      <c r="HO3168" s="9" t="e">
        <f t="shared" ca="1" si="298"/>
        <v>#REF!</v>
      </c>
      <c r="HP3168" s="9" t="e">
        <f t="shared" ca="1" si="299"/>
        <v>#REF!</v>
      </c>
      <c r="HQ3168" s="9" t="e">
        <f ca="1">IF($GV3168=0,NA(),($GX3168*Controls!#REF!))</f>
        <v>#REF!</v>
      </c>
    </row>
    <row r="3169" spans="198:225" x14ac:dyDescent="0.25">
      <c r="GP3169" s="9" t="e">
        <f ca="1">INDIRECT(ADDRESS(ROW(),Controls!#REF!+30))</f>
        <v>#REF!</v>
      </c>
      <c r="GQ3169" s="9" t="e">
        <f ca="1">INDIRECT(ADDRESS(ROW(),Controls!#REF!+45))</f>
        <v>#REF!</v>
      </c>
      <c r="GR3169" s="9" t="e">
        <f ca="1">INDIRECT(ADDRESS(ROW(),Controls!#REF!+60))</f>
        <v>#REF!</v>
      </c>
      <c r="GS3169" s="9" t="e">
        <f ca="1">INDIRECT(ADDRESS(ROW(),Controls!#REF!+75))</f>
        <v>#REF!</v>
      </c>
      <c r="GT3169" s="9" t="e">
        <f ca="1">INDIRECT(ADDRESS(ROW(),Controls!#REF!+90))</f>
        <v>#REF!</v>
      </c>
      <c r="GU3169" s="9" t="e">
        <f ca="1">INDIRECT(ADDRESS(ROW(),Controls!#REF!+105))</f>
        <v>#REF!</v>
      </c>
      <c r="GV3169" s="9" t="e">
        <f ca="1">INDIRECT(ADDRESS(ROW(),Controls!#REF!+120))</f>
        <v>#REF!</v>
      </c>
      <c r="GW3169" s="9" t="e">
        <f ca="1">INDIRECT(ADDRESS(ROW(),Controls!#REF!+15))</f>
        <v>#REF!</v>
      </c>
      <c r="GX3169" s="9" t="e">
        <f ca="1">INDIRECT(ADDRESS(ROW(),Controls!#REF!+135))</f>
        <v>#REF!</v>
      </c>
      <c r="HJ3169" s="9" t="e">
        <f t="shared" ca="1" si="294"/>
        <v>#REF!</v>
      </c>
      <c r="HK3169" s="9" t="e">
        <f t="shared" ca="1" si="295"/>
        <v>#REF!</v>
      </c>
      <c r="HL3169" s="9" t="e">
        <f t="shared" ca="1" si="296"/>
        <v>#REF!</v>
      </c>
      <c r="HM3169" s="9" t="e">
        <f t="shared" ca="1" si="297"/>
        <v>#REF!</v>
      </c>
      <c r="HN3169" s="9" t="e">
        <f ca="1">SQRT($GS3169*(1-$GS3169/Controls!$D$15))</f>
        <v>#REF!</v>
      </c>
      <c r="HO3169" s="9" t="e">
        <f t="shared" ca="1" si="298"/>
        <v>#REF!</v>
      </c>
      <c r="HP3169" s="9" t="e">
        <f t="shared" ca="1" si="299"/>
        <v>#REF!</v>
      </c>
      <c r="HQ3169" s="9" t="e">
        <f ca="1">IF($GV3169=0,NA(),($GX3169*Controls!#REF!))</f>
        <v>#REF!</v>
      </c>
    </row>
    <row r="3170" spans="198:225" x14ac:dyDescent="0.25">
      <c r="GP3170" s="9" t="e">
        <f ca="1">INDIRECT(ADDRESS(ROW(),Controls!#REF!+30))</f>
        <v>#REF!</v>
      </c>
      <c r="GQ3170" s="9" t="e">
        <f ca="1">INDIRECT(ADDRESS(ROW(),Controls!#REF!+45))</f>
        <v>#REF!</v>
      </c>
      <c r="GR3170" s="9" t="e">
        <f ca="1">INDIRECT(ADDRESS(ROW(),Controls!#REF!+60))</f>
        <v>#REF!</v>
      </c>
      <c r="GS3170" s="9" t="e">
        <f ca="1">INDIRECT(ADDRESS(ROW(),Controls!#REF!+75))</f>
        <v>#REF!</v>
      </c>
      <c r="GT3170" s="9" t="e">
        <f ca="1">INDIRECT(ADDRESS(ROW(),Controls!#REF!+90))</f>
        <v>#REF!</v>
      </c>
      <c r="GU3170" s="9" t="e">
        <f ca="1">INDIRECT(ADDRESS(ROW(),Controls!#REF!+105))</f>
        <v>#REF!</v>
      </c>
      <c r="GV3170" s="9" t="e">
        <f ca="1">INDIRECT(ADDRESS(ROW(),Controls!#REF!+120))</f>
        <v>#REF!</v>
      </c>
      <c r="GW3170" s="9" t="e">
        <f ca="1">INDIRECT(ADDRESS(ROW(),Controls!#REF!+15))</f>
        <v>#REF!</v>
      </c>
      <c r="GX3170" s="9" t="e">
        <f ca="1">INDIRECT(ADDRESS(ROW(),Controls!#REF!+135))</f>
        <v>#REF!</v>
      </c>
      <c r="HJ3170" s="9" t="e">
        <f t="shared" ca="1" si="294"/>
        <v>#REF!</v>
      </c>
      <c r="HK3170" s="9" t="e">
        <f t="shared" ca="1" si="295"/>
        <v>#REF!</v>
      </c>
      <c r="HL3170" s="9" t="e">
        <f t="shared" ca="1" si="296"/>
        <v>#REF!</v>
      </c>
      <c r="HM3170" s="9" t="e">
        <f t="shared" ca="1" si="297"/>
        <v>#REF!</v>
      </c>
      <c r="HN3170" s="9" t="e">
        <f ca="1">SQRT($GS3170*(1-$GS3170/Controls!$D$15))</f>
        <v>#REF!</v>
      </c>
      <c r="HO3170" s="9" t="e">
        <f t="shared" ca="1" si="298"/>
        <v>#REF!</v>
      </c>
      <c r="HP3170" s="9" t="e">
        <f t="shared" ca="1" si="299"/>
        <v>#REF!</v>
      </c>
      <c r="HQ3170" s="9" t="e">
        <f ca="1">IF($GV3170=0,NA(),($GX3170*Controls!#REF!))</f>
        <v>#REF!</v>
      </c>
    </row>
    <row r="3171" spans="198:225" x14ac:dyDescent="0.25">
      <c r="GP3171" s="9" t="e">
        <f ca="1">INDIRECT(ADDRESS(ROW(),Controls!#REF!+30))</f>
        <v>#REF!</v>
      </c>
      <c r="GQ3171" s="9" t="e">
        <f ca="1">INDIRECT(ADDRESS(ROW(),Controls!#REF!+45))</f>
        <v>#REF!</v>
      </c>
      <c r="GR3171" s="9" t="e">
        <f ca="1">INDIRECT(ADDRESS(ROW(),Controls!#REF!+60))</f>
        <v>#REF!</v>
      </c>
      <c r="GS3171" s="9" t="e">
        <f ca="1">INDIRECT(ADDRESS(ROW(),Controls!#REF!+75))</f>
        <v>#REF!</v>
      </c>
      <c r="GT3171" s="9" t="e">
        <f ca="1">INDIRECT(ADDRESS(ROW(),Controls!#REF!+90))</f>
        <v>#REF!</v>
      </c>
      <c r="GU3171" s="9" t="e">
        <f ca="1">INDIRECT(ADDRESS(ROW(),Controls!#REF!+105))</f>
        <v>#REF!</v>
      </c>
      <c r="GV3171" s="9" t="e">
        <f ca="1">INDIRECT(ADDRESS(ROW(),Controls!#REF!+120))</f>
        <v>#REF!</v>
      </c>
      <c r="GW3171" s="9" t="e">
        <f ca="1">INDIRECT(ADDRESS(ROW(),Controls!#REF!+15))</f>
        <v>#REF!</v>
      </c>
      <c r="GX3171" s="9" t="e">
        <f ca="1">INDIRECT(ADDRESS(ROW(),Controls!#REF!+135))</f>
        <v>#REF!</v>
      </c>
      <c r="HJ3171" s="9" t="e">
        <f t="shared" ca="1" si="294"/>
        <v>#REF!</v>
      </c>
      <c r="HK3171" s="9" t="e">
        <f t="shared" ca="1" si="295"/>
        <v>#REF!</v>
      </c>
      <c r="HL3171" s="9" t="e">
        <f t="shared" ca="1" si="296"/>
        <v>#REF!</v>
      </c>
      <c r="HM3171" s="9" t="e">
        <f t="shared" ca="1" si="297"/>
        <v>#REF!</v>
      </c>
      <c r="HN3171" s="9" t="e">
        <f ca="1">SQRT($GS3171*(1-$GS3171/Controls!$D$15))</f>
        <v>#REF!</v>
      </c>
      <c r="HO3171" s="9" t="e">
        <f t="shared" ca="1" si="298"/>
        <v>#REF!</v>
      </c>
      <c r="HP3171" s="9" t="e">
        <f t="shared" ca="1" si="299"/>
        <v>#REF!</v>
      </c>
      <c r="HQ3171" s="9" t="e">
        <f ca="1">IF($GV3171=0,NA(),($GX3171*Controls!#REF!))</f>
        <v>#REF!</v>
      </c>
    </row>
    <row r="3172" spans="198:225" x14ac:dyDescent="0.25">
      <c r="GP3172" s="9" t="e">
        <f ca="1">INDIRECT(ADDRESS(ROW(),Controls!#REF!+30))</f>
        <v>#REF!</v>
      </c>
      <c r="GQ3172" s="9" t="e">
        <f ca="1">INDIRECT(ADDRESS(ROW(),Controls!#REF!+45))</f>
        <v>#REF!</v>
      </c>
      <c r="GR3172" s="9" t="e">
        <f ca="1">INDIRECT(ADDRESS(ROW(),Controls!#REF!+60))</f>
        <v>#REF!</v>
      </c>
      <c r="GS3172" s="9" t="e">
        <f ca="1">INDIRECT(ADDRESS(ROW(),Controls!#REF!+75))</f>
        <v>#REF!</v>
      </c>
      <c r="GT3172" s="9" t="e">
        <f ca="1">INDIRECT(ADDRESS(ROW(),Controls!#REF!+90))</f>
        <v>#REF!</v>
      </c>
      <c r="GU3172" s="9" t="e">
        <f ca="1">INDIRECT(ADDRESS(ROW(),Controls!#REF!+105))</f>
        <v>#REF!</v>
      </c>
      <c r="GV3172" s="9" t="e">
        <f ca="1">INDIRECT(ADDRESS(ROW(),Controls!#REF!+120))</f>
        <v>#REF!</v>
      </c>
      <c r="GW3172" s="9" t="e">
        <f ca="1">INDIRECT(ADDRESS(ROW(),Controls!#REF!+15))</f>
        <v>#REF!</v>
      </c>
      <c r="GX3172" s="9" t="e">
        <f ca="1">INDIRECT(ADDRESS(ROW(),Controls!#REF!+135))</f>
        <v>#REF!</v>
      </c>
      <c r="HJ3172" s="9" t="e">
        <f t="shared" ca="1" si="294"/>
        <v>#REF!</v>
      </c>
      <c r="HK3172" s="9" t="e">
        <f t="shared" ca="1" si="295"/>
        <v>#REF!</v>
      </c>
      <c r="HL3172" s="9" t="e">
        <f t="shared" ca="1" si="296"/>
        <v>#REF!</v>
      </c>
      <c r="HM3172" s="9" t="e">
        <f t="shared" ca="1" si="297"/>
        <v>#REF!</v>
      </c>
      <c r="HN3172" s="9" t="e">
        <f ca="1">SQRT($GS3172*(1-$GS3172/Controls!$D$15))</f>
        <v>#REF!</v>
      </c>
      <c r="HO3172" s="9" t="e">
        <f t="shared" ca="1" si="298"/>
        <v>#REF!</v>
      </c>
      <c r="HP3172" s="9" t="e">
        <f t="shared" ca="1" si="299"/>
        <v>#REF!</v>
      </c>
      <c r="HQ3172" s="9" t="e">
        <f ca="1">IF($GV3172=0,NA(),($GX3172*Controls!#REF!))</f>
        <v>#REF!</v>
      </c>
    </row>
    <row r="3173" spans="198:225" x14ac:dyDescent="0.25">
      <c r="GP3173" s="9" t="e">
        <f ca="1">INDIRECT(ADDRESS(ROW(),Controls!#REF!+30))</f>
        <v>#REF!</v>
      </c>
      <c r="GQ3173" s="9" t="e">
        <f ca="1">INDIRECT(ADDRESS(ROW(),Controls!#REF!+45))</f>
        <v>#REF!</v>
      </c>
      <c r="GR3173" s="9" t="e">
        <f ca="1">INDIRECT(ADDRESS(ROW(),Controls!#REF!+60))</f>
        <v>#REF!</v>
      </c>
      <c r="GS3173" s="9" t="e">
        <f ca="1">INDIRECT(ADDRESS(ROW(),Controls!#REF!+75))</f>
        <v>#REF!</v>
      </c>
      <c r="GT3173" s="9" t="e">
        <f ca="1">INDIRECT(ADDRESS(ROW(),Controls!#REF!+90))</f>
        <v>#REF!</v>
      </c>
      <c r="GU3173" s="9" t="e">
        <f ca="1">INDIRECT(ADDRESS(ROW(),Controls!#REF!+105))</f>
        <v>#REF!</v>
      </c>
      <c r="GV3173" s="9" t="e">
        <f ca="1">INDIRECT(ADDRESS(ROW(),Controls!#REF!+120))</f>
        <v>#REF!</v>
      </c>
      <c r="GW3173" s="9" t="e">
        <f ca="1">INDIRECT(ADDRESS(ROW(),Controls!#REF!+15))</f>
        <v>#REF!</v>
      </c>
      <c r="GX3173" s="9" t="e">
        <f ca="1">INDIRECT(ADDRESS(ROW(),Controls!#REF!+135))</f>
        <v>#REF!</v>
      </c>
      <c r="HJ3173" s="9" t="e">
        <f t="shared" ca="1" si="294"/>
        <v>#REF!</v>
      </c>
      <c r="HK3173" s="9" t="e">
        <f t="shared" ca="1" si="295"/>
        <v>#REF!</v>
      </c>
      <c r="HL3173" s="9" t="e">
        <f t="shared" ca="1" si="296"/>
        <v>#REF!</v>
      </c>
      <c r="HM3173" s="9" t="e">
        <f t="shared" ca="1" si="297"/>
        <v>#REF!</v>
      </c>
      <c r="HN3173" s="9" t="e">
        <f ca="1">SQRT($GS3173*(1-$GS3173/Controls!$D$15))</f>
        <v>#REF!</v>
      </c>
      <c r="HO3173" s="9" t="e">
        <f t="shared" ca="1" si="298"/>
        <v>#REF!</v>
      </c>
      <c r="HP3173" s="9" t="e">
        <f t="shared" ca="1" si="299"/>
        <v>#REF!</v>
      </c>
      <c r="HQ3173" s="9" t="e">
        <f ca="1">IF($GV3173=0,NA(),($GX3173*Controls!#REF!))</f>
        <v>#REF!</v>
      </c>
    </row>
    <row r="3174" spans="198:225" x14ac:dyDescent="0.25">
      <c r="GP3174" s="9" t="e">
        <f ca="1">INDIRECT(ADDRESS(ROW(),Controls!#REF!+30))</f>
        <v>#REF!</v>
      </c>
      <c r="GQ3174" s="9" t="e">
        <f ca="1">INDIRECT(ADDRESS(ROW(),Controls!#REF!+45))</f>
        <v>#REF!</v>
      </c>
      <c r="GR3174" s="9" t="e">
        <f ca="1">INDIRECT(ADDRESS(ROW(),Controls!#REF!+60))</f>
        <v>#REF!</v>
      </c>
      <c r="GS3174" s="9" t="e">
        <f ca="1">INDIRECT(ADDRESS(ROW(),Controls!#REF!+75))</f>
        <v>#REF!</v>
      </c>
      <c r="GT3174" s="9" t="e">
        <f ca="1">INDIRECT(ADDRESS(ROW(),Controls!#REF!+90))</f>
        <v>#REF!</v>
      </c>
      <c r="GU3174" s="9" t="e">
        <f ca="1">INDIRECT(ADDRESS(ROW(),Controls!#REF!+105))</f>
        <v>#REF!</v>
      </c>
      <c r="GV3174" s="9" t="e">
        <f ca="1">INDIRECT(ADDRESS(ROW(),Controls!#REF!+120))</f>
        <v>#REF!</v>
      </c>
      <c r="GW3174" s="9" t="e">
        <f ca="1">INDIRECT(ADDRESS(ROW(),Controls!#REF!+15))</f>
        <v>#REF!</v>
      </c>
      <c r="GX3174" s="9" t="e">
        <f ca="1">INDIRECT(ADDRESS(ROW(),Controls!#REF!+135))</f>
        <v>#REF!</v>
      </c>
      <c r="HJ3174" s="9" t="e">
        <f t="shared" ca="1" si="294"/>
        <v>#REF!</v>
      </c>
      <c r="HK3174" s="9" t="e">
        <f t="shared" ca="1" si="295"/>
        <v>#REF!</v>
      </c>
      <c r="HL3174" s="9" t="e">
        <f t="shared" ca="1" si="296"/>
        <v>#REF!</v>
      </c>
      <c r="HM3174" s="9" t="e">
        <f t="shared" ca="1" si="297"/>
        <v>#REF!</v>
      </c>
      <c r="HN3174" s="9" t="e">
        <f ca="1">SQRT($GS3174*(1-$GS3174/Controls!$D$15))</f>
        <v>#REF!</v>
      </c>
      <c r="HO3174" s="9" t="e">
        <f t="shared" ca="1" si="298"/>
        <v>#REF!</v>
      </c>
      <c r="HP3174" s="9" t="e">
        <f t="shared" ca="1" si="299"/>
        <v>#REF!</v>
      </c>
      <c r="HQ3174" s="9" t="e">
        <f ca="1">IF($GV3174=0,NA(),($GX3174*Controls!#REF!))</f>
        <v>#REF!</v>
      </c>
    </row>
    <row r="3175" spans="198:225" x14ac:dyDescent="0.25">
      <c r="GP3175" s="9" t="e">
        <f ca="1">INDIRECT(ADDRESS(ROW(),Controls!#REF!+30))</f>
        <v>#REF!</v>
      </c>
      <c r="GQ3175" s="9" t="e">
        <f ca="1">INDIRECT(ADDRESS(ROW(),Controls!#REF!+45))</f>
        <v>#REF!</v>
      </c>
      <c r="GR3175" s="9" t="e">
        <f ca="1">INDIRECT(ADDRESS(ROW(),Controls!#REF!+60))</f>
        <v>#REF!</v>
      </c>
      <c r="GS3175" s="9" t="e">
        <f ca="1">INDIRECT(ADDRESS(ROW(),Controls!#REF!+75))</f>
        <v>#REF!</v>
      </c>
      <c r="GT3175" s="9" t="e">
        <f ca="1">INDIRECT(ADDRESS(ROW(),Controls!#REF!+90))</f>
        <v>#REF!</v>
      </c>
      <c r="GU3175" s="9" t="e">
        <f ca="1">INDIRECT(ADDRESS(ROW(),Controls!#REF!+105))</f>
        <v>#REF!</v>
      </c>
      <c r="GV3175" s="9" t="e">
        <f ca="1">INDIRECT(ADDRESS(ROW(),Controls!#REF!+120))</f>
        <v>#REF!</v>
      </c>
      <c r="GW3175" s="9" t="e">
        <f ca="1">INDIRECT(ADDRESS(ROW(),Controls!#REF!+15))</f>
        <v>#REF!</v>
      </c>
      <c r="GX3175" s="9" t="e">
        <f ca="1">INDIRECT(ADDRESS(ROW(),Controls!#REF!+135))</f>
        <v>#REF!</v>
      </c>
      <c r="HJ3175" s="9" t="e">
        <f t="shared" ca="1" si="294"/>
        <v>#REF!</v>
      </c>
      <c r="HK3175" s="9" t="e">
        <f t="shared" ca="1" si="295"/>
        <v>#REF!</v>
      </c>
      <c r="HL3175" s="9" t="e">
        <f t="shared" ca="1" si="296"/>
        <v>#REF!</v>
      </c>
      <c r="HM3175" s="9" t="e">
        <f t="shared" ca="1" si="297"/>
        <v>#REF!</v>
      </c>
      <c r="HN3175" s="9" t="e">
        <f ca="1">SQRT($GS3175*(1-$GS3175/Controls!$D$15))</f>
        <v>#REF!</v>
      </c>
      <c r="HO3175" s="9" t="e">
        <f t="shared" ca="1" si="298"/>
        <v>#REF!</v>
      </c>
      <c r="HP3175" s="9" t="e">
        <f t="shared" ca="1" si="299"/>
        <v>#REF!</v>
      </c>
      <c r="HQ3175" s="9" t="e">
        <f ca="1">IF($GV3175=0,NA(),($GX3175*Controls!#REF!))</f>
        <v>#REF!</v>
      </c>
    </row>
    <row r="3176" spans="198:225" x14ac:dyDescent="0.25">
      <c r="GP3176" s="9" t="e">
        <f ca="1">INDIRECT(ADDRESS(ROW(),Controls!#REF!+30))</f>
        <v>#REF!</v>
      </c>
      <c r="GQ3176" s="9" t="e">
        <f ca="1">INDIRECT(ADDRESS(ROW(),Controls!#REF!+45))</f>
        <v>#REF!</v>
      </c>
      <c r="GR3176" s="9" t="e">
        <f ca="1">INDIRECT(ADDRESS(ROW(),Controls!#REF!+60))</f>
        <v>#REF!</v>
      </c>
      <c r="GS3176" s="9" t="e">
        <f ca="1">INDIRECT(ADDRESS(ROW(),Controls!#REF!+75))</f>
        <v>#REF!</v>
      </c>
      <c r="GT3176" s="9" t="e">
        <f ca="1">INDIRECT(ADDRESS(ROW(),Controls!#REF!+90))</f>
        <v>#REF!</v>
      </c>
      <c r="GU3176" s="9" t="e">
        <f ca="1">INDIRECT(ADDRESS(ROW(),Controls!#REF!+105))</f>
        <v>#REF!</v>
      </c>
      <c r="GV3176" s="9" t="e">
        <f ca="1">INDIRECT(ADDRESS(ROW(),Controls!#REF!+120))</f>
        <v>#REF!</v>
      </c>
      <c r="GW3176" s="9" t="e">
        <f ca="1">INDIRECT(ADDRESS(ROW(),Controls!#REF!+15))</f>
        <v>#REF!</v>
      </c>
      <c r="GX3176" s="9" t="e">
        <f ca="1">INDIRECT(ADDRESS(ROW(),Controls!#REF!+135))</f>
        <v>#REF!</v>
      </c>
      <c r="HJ3176" s="9" t="e">
        <f t="shared" ca="1" si="294"/>
        <v>#REF!</v>
      </c>
      <c r="HK3176" s="9" t="e">
        <f t="shared" ca="1" si="295"/>
        <v>#REF!</v>
      </c>
      <c r="HL3176" s="9" t="e">
        <f t="shared" ca="1" si="296"/>
        <v>#REF!</v>
      </c>
      <c r="HM3176" s="9" t="e">
        <f t="shared" ca="1" si="297"/>
        <v>#REF!</v>
      </c>
      <c r="HN3176" s="9" t="e">
        <f ca="1">SQRT($GS3176*(1-$GS3176/Controls!$D$15))</f>
        <v>#REF!</v>
      </c>
      <c r="HO3176" s="9" t="e">
        <f t="shared" ca="1" si="298"/>
        <v>#REF!</v>
      </c>
      <c r="HP3176" s="9" t="e">
        <f t="shared" ca="1" si="299"/>
        <v>#REF!</v>
      </c>
      <c r="HQ3176" s="9" t="e">
        <f ca="1">IF($GV3176=0,NA(),($GX3176*Controls!#REF!))</f>
        <v>#REF!</v>
      </c>
    </row>
    <row r="3177" spans="198:225" x14ac:dyDescent="0.25">
      <c r="GP3177" s="9" t="e">
        <f ca="1">INDIRECT(ADDRESS(ROW(),Controls!#REF!+30))</f>
        <v>#REF!</v>
      </c>
      <c r="GQ3177" s="9" t="e">
        <f ca="1">INDIRECT(ADDRESS(ROW(),Controls!#REF!+45))</f>
        <v>#REF!</v>
      </c>
      <c r="GR3177" s="9" t="e">
        <f ca="1">INDIRECT(ADDRESS(ROW(),Controls!#REF!+60))</f>
        <v>#REF!</v>
      </c>
      <c r="GS3177" s="9" t="e">
        <f ca="1">INDIRECT(ADDRESS(ROW(),Controls!#REF!+75))</f>
        <v>#REF!</v>
      </c>
      <c r="GT3177" s="9" t="e">
        <f ca="1">INDIRECT(ADDRESS(ROW(),Controls!#REF!+90))</f>
        <v>#REF!</v>
      </c>
      <c r="GU3177" s="9" t="e">
        <f ca="1">INDIRECT(ADDRESS(ROW(),Controls!#REF!+105))</f>
        <v>#REF!</v>
      </c>
      <c r="GV3177" s="9" t="e">
        <f ca="1">INDIRECT(ADDRESS(ROW(),Controls!#REF!+120))</f>
        <v>#REF!</v>
      </c>
      <c r="GW3177" s="9" t="e">
        <f ca="1">INDIRECT(ADDRESS(ROW(),Controls!#REF!+15))</f>
        <v>#REF!</v>
      </c>
      <c r="GX3177" s="9" t="e">
        <f ca="1">INDIRECT(ADDRESS(ROW(),Controls!#REF!+135))</f>
        <v>#REF!</v>
      </c>
      <c r="HJ3177" s="9" t="e">
        <f t="shared" ca="1" si="294"/>
        <v>#REF!</v>
      </c>
      <c r="HK3177" s="9" t="e">
        <f t="shared" ca="1" si="295"/>
        <v>#REF!</v>
      </c>
      <c r="HL3177" s="9" t="e">
        <f t="shared" ca="1" si="296"/>
        <v>#REF!</v>
      </c>
      <c r="HM3177" s="9" t="e">
        <f t="shared" ca="1" si="297"/>
        <v>#REF!</v>
      </c>
      <c r="HN3177" s="9" t="e">
        <f ca="1">SQRT($GS3177*(1-$GS3177/Controls!$D$15))</f>
        <v>#REF!</v>
      </c>
      <c r="HO3177" s="9" t="e">
        <f t="shared" ca="1" si="298"/>
        <v>#REF!</v>
      </c>
      <c r="HP3177" s="9" t="e">
        <f t="shared" ca="1" si="299"/>
        <v>#REF!</v>
      </c>
      <c r="HQ3177" s="9" t="e">
        <f ca="1">IF($GV3177=0,NA(),($GX3177*Controls!#REF!))</f>
        <v>#REF!</v>
      </c>
    </row>
    <row r="3178" spans="198:225" x14ac:dyDescent="0.25">
      <c r="GP3178" s="9" t="e">
        <f ca="1">INDIRECT(ADDRESS(ROW(),Controls!#REF!+30))</f>
        <v>#REF!</v>
      </c>
      <c r="GQ3178" s="9" t="e">
        <f ca="1">INDIRECT(ADDRESS(ROW(),Controls!#REF!+45))</f>
        <v>#REF!</v>
      </c>
      <c r="GR3178" s="9" t="e">
        <f ca="1">INDIRECT(ADDRESS(ROW(),Controls!#REF!+60))</f>
        <v>#REF!</v>
      </c>
      <c r="GS3178" s="9" t="e">
        <f ca="1">INDIRECT(ADDRESS(ROW(),Controls!#REF!+75))</f>
        <v>#REF!</v>
      </c>
      <c r="GT3178" s="9" t="e">
        <f ca="1">INDIRECT(ADDRESS(ROW(),Controls!#REF!+90))</f>
        <v>#REF!</v>
      </c>
      <c r="GU3178" s="9" t="e">
        <f ca="1">INDIRECT(ADDRESS(ROW(),Controls!#REF!+105))</f>
        <v>#REF!</v>
      </c>
      <c r="GV3178" s="9" t="e">
        <f ca="1">INDIRECT(ADDRESS(ROW(),Controls!#REF!+120))</f>
        <v>#REF!</v>
      </c>
      <c r="GW3178" s="9" t="e">
        <f ca="1">INDIRECT(ADDRESS(ROW(),Controls!#REF!+15))</f>
        <v>#REF!</v>
      </c>
      <c r="GX3178" s="9" t="e">
        <f ca="1">INDIRECT(ADDRESS(ROW(),Controls!#REF!+135))</f>
        <v>#REF!</v>
      </c>
      <c r="HJ3178" s="9" t="e">
        <f t="shared" ca="1" si="294"/>
        <v>#REF!</v>
      </c>
      <c r="HK3178" s="9" t="e">
        <f t="shared" ca="1" si="295"/>
        <v>#REF!</v>
      </c>
      <c r="HL3178" s="9" t="e">
        <f t="shared" ca="1" si="296"/>
        <v>#REF!</v>
      </c>
      <c r="HM3178" s="9" t="e">
        <f t="shared" ca="1" si="297"/>
        <v>#REF!</v>
      </c>
      <c r="HN3178" s="9" t="e">
        <f ca="1">SQRT($GS3178*(1-$GS3178/Controls!$D$15))</f>
        <v>#REF!</v>
      </c>
      <c r="HO3178" s="9" t="e">
        <f t="shared" ca="1" si="298"/>
        <v>#REF!</v>
      </c>
      <c r="HP3178" s="9" t="e">
        <f t="shared" ca="1" si="299"/>
        <v>#REF!</v>
      </c>
      <c r="HQ3178" s="9" t="e">
        <f ca="1">IF($GV3178=0,NA(),($GX3178*Controls!#REF!))</f>
        <v>#REF!</v>
      </c>
    </row>
    <row r="3179" spans="198:225" x14ac:dyDescent="0.25">
      <c r="GP3179" s="9" t="e">
        <f ca="1">INDIRECT(ADDRESS(ROW(),Controls!#REF!+30))</f>
        <v>#REF!</v>
      </c>
      <c r="GQ3179" s="9" t="e">
        <f ca="1">INDIRECT(ADDRESS(ROW(),Controls!#REF!+45))</f>
        <v>#REF!</v>
      </c>
      <c r="GR3179" s="9" t="e">
        <f ca="1">INDIRECT(ADDRESS(ROW(),Controls!#REF!+60))</f>
        <v>#REF!</v>
      </c>
      <c r="GS3179" s="9" t="e">
        <f ca="1">INDIRECT(ADDRESS(ROW(),Controls!#REF!+75))</f>
        <v>#REF!</v>
      </c>
      <c r="GT3179" s="9" t="e">
        <f ca="1">INDIRECT(ADDRESS(ROW(),Controls!#REF!+90))</f>
        <v>#REF!</v>
      </c>
      <c r="GU3179" s="9" t="e">
        <f ca="1">INDIRECT(ADDRESS(ROW(),Controls!#REF!+105))</f>
        <v>#REF!</v>
      </c>
      <c r="GV3179" s="9" t="e">
        <f ca="1">INDIRECT(ADDRESS(ROW(),Controls!#REF!+120))</f>
        <v>#REF!</v>
      </c>
      <c r="GW3179" s="9" t="e">
        <f ca="1">INDIRECT(ADDRESS(ROW(),Controls!#REF!+15))</f>
        <v>#REF!</v>
      </c>
      <c r="GX3179" s="9" t="e">
        <f ca="1">INDIRECT(ADDRESS(ROW(),Controls!#REF!+135))</f>
        <v>#REF!</v>
      </c>
      <c r="HJ3179" s="9" t="e">
        <f t="shared" ca="1" si="294"/>
        <v>#REF!</v>
      </c>
      <c r="HK3179" s="9" t="e">
        <f t="shared" ca="1" si="295"/>
        <v>#REF!</v>
      </c>
      <c r="HL3179" s="9" t="e">
        <f t="shared" ca="1" si="296"/>
        <v>#REF!</v>
      </c>
      <c r="HM3179" s="9" t="e">
        <f t="shared" ca="1" si="297"/>
        <v>#REF!</v>
      </c>
      <c r="HN3179" s="9" t="e">
        <f ca="1">SQRT($GS3179*(1-$GS3179/Controls!$D$15))</f>
        <v>#REF!</v>
      </c>
      <c r="HO3179" s="9" t="e">
        <f t="shared" ca="1" si="298"/>
        <v>#REF!</v>
      </c>
      <c r="HP3179" s="9" t="e">
        <f t="shared" ca="1" si="299"/>
        <v>#REF!</v>
      </c>
      <c r="HQ3179" s="9" t="e">
        <f ca="1">IF($GV3179=0,NA(),($GX3179*Controls!#REF!))</f>
        <v>#REF!</v>
      </c>
    </row>
    <row r="3180" spans="198:225" x14ac:dyDescent="0.25">
      <c r="GP3180" s="9" t="e">
        <f ca="1">INDIRECT(ADDRESS(ROW(),Controls!#REF!+30))</f>
        <v>#REF!</v>
      </c>
      <c r="GQ3180" s="9" t="e">
        <f ca="1">INDIRECT(ADDRESS(ROW(),Controls!#REF!+45))</f>
        <v>#REF!</v>
      </c>
      <c r="GR3180" s="9" t="e">
        <f ca="1">INDIRECT(ADDRESS(ROW(),Controls!#REF!+60))</f>
        <v>#REF!</v>
      </c>
      <c r="GS3180" s="9" t="e">
        <f ca="1">INDIRECT(ADDRESS(ROW(),Controls!#REF!+75))</f>
        <v>#REF!</v>
      </c>
      <c r="GT3180" s="9" t="e">
        <f ca="1">INDIRECT(ADDRESS(ROW(),Controls!#REF!+90))</f>
        <v>#REF!</v>
      </c>
      <c r="GU3180" s="9" t="e">
        <f ca="1">INDIRECT(ADDRESS(ROW(),Controls!#REF!+105))</f>
        <v>#REF!</v>
      </c>
      <c r="GV3180" s="9" t="e">
        <f ca="1">INDIRECT(ADDRESS(ROW(),Controls!#REF!+120))</f>
        <v>#REF!</v>
      </c>
      <c r="GW3180" s="9" t="e">
        <f ca="1">INDIRECT(ADDRESS(ROW(),Controls!#REF!+15))</f>
        <v>#REF!</v>
      </c>
      <c r="GX3180" s="9" t="e">
        <f ca="1">INDIRECT(ADDRESS(ROW(),Controls!#REF!+135))</f>
        <v>#REF!</v>
      </c>
      <c r="HJ3180" s="9" t="e">
        <f t="shared" ca="1" si="294"/>
        <v>#REF!</v>
      </c>
      <c r="HK3180" s="9" t="e">
        <f t="shared" ca="1" si="295"/>
        <v>#REF!</v>
      </c>
      <c r="HL3180" s="9" t="e">
        <f t="shared" ca="1" si="296"/>
        <v>#REF!</v>
      </c>
      <c r="HM3180" s="9" t="e">
        <f t="shared" ca="1" si="297"/>
        <v>#REF!</v>
      </c>
      <c r="HN3180" s="9" t="e">
        <f ca="1">SQRT($GS3180*(1-$GS3180/Controls!$D$15))</f>
        <v>#REF!</v>
      </c>
      <c r="HO3180" s="9" t="e">
        <f t="shared" ca="1" si="298"/>
        <v>#REF!</v>
      </c>
      <c r="HP3180" s="9" t="e">
        <f t="shared" ca="1" si="299"/>
        <v>#REF!</v>
      </c>
      <c r="HQ3180" s="9" t="e">
        <f ca="1">IF($GV3180=0,NA(),($GX3180*Controls!#REF!))</f>
        <v>#REF!</v>
      </c>
    </row>
    <row r="3181" spans="198:225" x14ac:dyDescent="0.25">
      <c r="GP3181" s="9" t="e">
        <f ca="1">INDIRECT(ADDRESS(ROW(),Controls!#REF!+30))</f>
        <v>#REF!</v>
      </c>
      <c r="GQ3181" s="9" t="e">
        <f ca="1">INDIRECT(ADDRESS(ROW(),Controls!#REF!+45))</f>
        <v>#REF!</v>
      </c>
      <c r="GR3181" s="9" t="e">
        <f ca="1">INDIRECT(ADDRESS(ROW(),Controls!#REF!+60))</f>
        <v>#REF!</v>
      </c>
      <c r="GS3181" s="9" t="e">
        <f ca="1">INDIRECT(ADDRESS(ROW(),Controls!#REF!+75))</f>
        <v>#REF!</v>
      </c>
      <c r="GT3181" s="9" t="e">
        <f ca="1">INDIRECT(ADDRESS(ROW(),Controls!#REF!+90))</f>
        <v>#REF!</v>
      </c>
      <c r="GU3181" s="9" t="e">
        <f ca="1">INDIRECT(ADDRESS(ROW(),Controls!#REF!+105))</f>
        <v>#REF!</v>
      </c>
      <c r="GV3181" s="9" t="e">
        <f ca="1">INDIRECT(ADDRESS(ROW(),Controls!#REF!+120))</f>
        <v>#REF!</v>
      </c>
      <c r="GW3181" s="9" t="e">
        <f ca="1">INDIRECT(ADDRESS(ROW(),Controls!#REF!+15))</f>
        <v>#REF!</v>
      </c>
      <c r="GX3181" s="9" t="e">
        <f ca="1">INDIRECT(ADDRESS(ROW(),Controls!#REF!+135))</f>
        <v>#REF!</v>
      </c>
      <c r="HJ3181" s="9" t="e">
        <f t="shared" ca="1" si="294"/>
        <v>#REF!</v>
      </c>
      <c r="HK3181" s="9" t="e">
        <f t="shared" ca="1" si="295"/>
        <v>#REF!</v>
      </c>
      <c r="HL3181" s="9" t="e">
        <f t="shared" ca="1" si="296"/>
        <v>#REF!</v>
      </c>
      <c r="HM3181" s="9" t="e">
        <f t="shared" ca="1" si="297"/>
        <v>#REF!</v>
      </c>
      <c r="HN3181" s="9" t="e">
        <f ca="1">SQRT($GS3181*(1-$GS3181/Controls!$D$15))</f>
        <v>#REF!</v>
      </c>
      <c r="HO3181" s="9" t="e">
        <f t="shared" ca="1" si="298"/>
        <v>#REF!</v>
      </c>
      <c r="HP3181" s="9" t="e">
        <f t="shared" ca="1" si="299"/>
        <v>#REF!</v>
      </c>
      <c r="HQ3181" s="9" t="e">
        <f ca="1">IF($GV3181=0,NA(),($GX3181*Controls!#REF!))</f>
        <v>#REF!</v>
      </c>
    </row>
    <row r="3182" spans="198:225" x14ac:dyDescent="0.25">
      <c r="GP3182" s="9" t="e">
        <f ca="1">INDIRECT(ADDRESS(ROW(),Controls!#REF!+30))</f>
        <v>#REF!</v>
      </c>
      <c r="GQ3182" s="9" t="e">
        <f ca="1">INDIRECT(ADDRESS(ROW(),Controls!#REF!+45))</f>
        <v>#REF!</v>
      </c>
      <c r="GR3182" s="9" t="e">
        <f ca="1">INDIRECT(ADDRESS(ROW(),Controls!#REF!+60))</f>
        <v>#REF!</v>
      </c>
      <c r="GS3182" s="9" t="e">
        <f ca="1">INDIRECT(ADDRESS(ROW(),Controls!#REF!+75))</f>
        <v>#REF!</v>
      </c>
      <c r="GT3182" s="9" t="e">
        <f ca="1">INDIRECT(ADDRESS(ROW(),Controls!#REF!+90))</f>
        <v>#REF!</v>
      </c>
      <c r="GU3182" s="9" t="e">
        <f ca="1">INDIRECT(ADDRESS(ROW(),Controls!#REF!+105))</f>
        <v>#REF!</v>
      </c>
      <c r="GV3182" s="9" t="e">
        <f ca="1">INDIRECT(ADDRESS(ROW(),Controls!#REF!+120))</f>
        <v>#REF!</v>
      </c>
      <c r="GW3182" s="9" t="e">
        <f ca="1">INDIRECT(ADDRESS(ROW(),Controls!#REF!+15))</f>
        <v>#REF!</v>
      </c>
      <c r="GX3182" s="9" t="e">
        <f ca="1">INDIRECT(ADDRESS(ROW(),Controls!#REF!+135))</f>
        <v>#REF!</v>
      </c>
      <c r="HJ3182" s="9" t="e">
        <f t="shared" ca="1" si="294"/>
        <v>#REF!</v>
      </c>
      <c r="HK3182" s="9" t="e">
        <f t="shared" ca="1" si="295"/>
        <v>#REF!</v>
      </c>
      <c r="HL3182" s="9" t="e">
        <f t="shared" ca="1" si="296"/>
        <v>#REF!</v>
      </c>
      <c r="HM3182" s="9" t="e">
        <f t="shared" ca="1" si="297"/>
        <v>#REF!</v>
      </c>
      <c r="HN3182" s="9" t="e">
        <f ca="1">SQRT($GS3182*(1-$GS3182/Controls!$D$15))</f>
        <v>#REF!</v>
      </c>
      <c r="HO3182" s="9" t="e">
        <f t="shared" ca="1" si="298"/>
        <v>#REF!</v>
      </c>
      <c r="HP3182" s="9" t="e">
        <f t="shared" ca="1" si="299"/>
        <v>#REF!</v>
      </c>
      <c r="HQ3182" s="9" t="e">
        <f ca="1">IF($GV3182=0,NA(),($GX3182*Controls!#REF!))</f>
        <v>#REF!</v>
      </c>
    </row>
    <row r="3183" spans="198:225" x14ac:dyDescent="0.25">
      <c r="GP3183" s="9" t="e">
        <f ca="1">INDIRECT(ADDRESS(ROW(),Controls!#REF!+30))</f>
        <v>#REF!</v>
      </c>
      <c r="GQ3183" s="9" t="e">
        <f ca="1">INDIRECT(ADDRESS(ROW(),Controls!#REF!+45))</f>
        <v>#REF!</v>
      </c>
      <c r="GR3183" s="9" t="e">
        <f ca="1">INDIRECT(ADDRESS(ROW(),Controls!#REF!+60))</f>
        <v>#REF!</v>
      </c>
      <c r="GS3183" s="9" t="e">
        <f ca="1">INDIRECT(ADDRESS(ROW(),Controls!#REF!+75))</f>
        <v>#REF!</v>
      </c>
      <c r="GT3183" s="9" t="e">
        <f ca="1">INDIRECT(ADDRESS(ROW(),Controls!#REF!+90))</f>
        <v>#REF!</v>
      </c>
      <c r="GU3183" s="9" t="e">
        <f ca="1">INDIRECT(ADDRESS(ROW(),Controls!#REF!+105))</f>
        <v>#REF!</v>
      </c>
      <c r="GV3183" s="9" t="e">
        <f ca="1">INDIRECT(ADDRESS(ROW(),Controls!#REF!+120))</f>
        <v>#REF!</v>
      </c>
      <c r="GW3183" s="9" t="e">
        <f ca="1">INDIRECT(ADDRESS(ROW(),Controls!#REF!+15))</f>
        <v>#REF!</v>
      </c>
      <c r="GX3183" s="9" t="e">
        <f ca="1">INDIRECT(ADDRESS(ROW(),Controls!#REF!+135))</f>
        <v>#REF!</v>
      </c>
      <c r="HJ3183" s="9" t="e">
        <f t="shared" ca="1" si="294"/>
        <v>#REF!</v>
      </c>
      <c r="HK3183" s="9" t="e">
        <f t="shared" ca="1" si="295"/>
        <v>#REF!</v>
      </c>
      <c r="HL3183" s="9" t="e">
        <f t="shared" ca="1" si="296"/>
        <v>#REF!</v>
      </c>
      <c r="HM3183" s="9" t="e">
        <f t="shared" ca="1" si="297"/>
        <v>#REF!</v>
      </c>
      <c r="HN3183" s="9" t="e">
        <f ca="1">SQRT($GS3183*(1-$GS3183/Controls!$D$15))</f>
        <v>#REF!</v>
      </c>
      <c r="HO3183" s="9" t="e">
        <f t="shared" ca="1" si="298"/>
        <v>#REF!</v>
      </c>
      <c r="HP3183" s="9" t="e">
        <f t="shared" ca="1" si="299"/>
        <v>#REF!</v>
      </c>
      <c r="HQ3183" s="9" t="e">
        <f ca="1">IF($GV3183=0,NA(),($GX3183*Controls!#REF!))</f>
        <v>#REF!</v>
      </c>
    </row>
    <row r="3184" spans="198:225" x14ac:dyDescent="0.25">
      <c r="GP3184" s="9" t="e">
        <f ca="1">INDIRECT(ADDRESS(ROW(),Controls!#REF!+30))</f>
        <v>#REF!</v>
      </c>
      <c r="GQ3184" s="9" t="e">
        <f ca="1">INDIRECT(ADDRESS(ROW(),Controls!#REF!+45))</f>
        <v>#REF!</v>
      </c>
      <c r="GR3184" s="9" t="e">
        <f ca="1">INDIRECT(ADDRESS(ROW(),Controls!#REF!+60))</f>
        <v>#REF!</v>
      </c>
      <c r="GS3184" s="9" t="e">
        <f ca="1">INDIRECT(ADDRESS(ROW(),Controls!#REF!+75))</f>
        <v>#REF!</v>
      </c>
      <c r="GT3184" s="9" t="e">
        <f ca="1">INDIRECT(ADDRESS(ROW(),Controls!#REF!+90))</f>
        <v>#REF!</v>
      </c>
      <c r="GU3184" s="9" t="e">
        <f ca="1">INDIRECT(ADDRESS(ROW(),Controls!#REF!+105))</f>
        <v>#REF!</v>
      </c>
      <c r="GV3184" s="9" t="e">
        <f ca="1">INDIRECT(ADDRESS(ROW(),Controls!#REF!+120))</f>
        <v>#REF!</v>
      </c>
      <c r="GW3184" s="9" t="e">
        <f ca="1">INDIRECT(ADDRESS(ROW(),Controls!#REF!+15))</f>
        <v>#REF!</v>
      </c>
      <c r="GX3184" s="9" t="e">
        <f ca="1">INDIRECT(ADDRESS(ROW(),Controls!#REF!+135))</f>
        <v>#REF!</v>
      </c>
      <c r="HJ3184" s="9" t="e">
        <f t="shared" ca="1" si="294"/>
        <v>#REF!</v>
      </c>
      <c r="HK3184" s="9" t="e">
        <f t="shared" ca="1" si="295"/>
        <v>#REF!</v>
      </c>
      <c r="HL3184" s="9" t="e">
        <f t="shared" ca="1" si="296"/>
        <v>#REF!</v>
      </c>
      <c r="HM3184" s="9" t="e">
        <f t="shared" ca="1" si="297"/>
        <v>#REF!</v>
      </c>
      <c r="HN3184" s="9" t="e">
        <f ca="1">SQRT($GS3184*(1-$GS3184/Controls!$D$15))</f>
        <v>#REF!</v>
      </c>
      <c r="HO3184" s="9" t="e">
        <f t="shared" ca="1" si="298"/>
        <v>#REF!</v>
      </c>
      <c r="HP3184" s="9" t="e">
        <f t="shared" ca="1" si="299"/>
        <v>#REF!</v>
      </c>
      <c r="HQ3184" s="9" t="e">
        <f ca="1">IF($GV3184=0,NA(),($GX3184*Controls!#REF!))</f>
        <v>#REF!</v>
      </c>
    </row>
    <row r="3185" spans="198:225" x14ac:dyDescent="0.25">
      <c r="GP3185" s="9" t="e">
        <f ca="1">INDIRECT(ADDRESS(ROW(),Controls!#REF!+30))</f>
        <v>#REF!</v>
      </c>
      <c r="GQ3185" s="9" t="e">
        <f ca="1">INDIRECT(ADDRESS(ROW(),Controls!#REF!+45))</f>
        <v>#REF!</v>
      </c>
      <c r="GR3185" s="9" t="e">
        <f ca="1">INDIRECT(ADDRESS(ROW(),Controls!#REF!+60))</f>
        <v>#REF!</v>
      </c>
      <c r="GS3185" s="9" t="e">
        <f ca="1">INDIRECT(ADDRESS(ROW(),Controls!#REF!+75))</f>
        <v>#REF!</v>
      </c>
      <c r="GT3185" s="9" t="e">
        <f ca="1">INDIRECT(ADDRESS(ROW(),Controls!#REF!+90))</f>
        <v>#REF!</v>
      </c>
      <c r="GU3185" s="9" t="e">
        <f ca="1">INDIRECT(ADDRESS(ROW(),Controls!#REF!+105))</f>
        <v>#REF!</v>
      </c>
      <c r="GV3185" s="9" t="e">
        <f ca="1">INDIRECT(ADDRESS(ROW(),Controls!#REF!+120))</f>
        <v>#REF!</v>
      </c>
      <c r="GW3185" s="9" t="e">
        <f ca="1">INDIRECT(ADDRESS(ROW(),Controls!#REF!+15))</f>
        <v>#REF!</v>
      </c>
      <c r="GX3185" s="9" t="e">
        <f ca="1">INDIRECT(ADDRESS(ROW(),Controls!#REF!+135))</f>
        <v>#REF!</v>
      </c>
      <c r="HJ3185" s="9" t="e">
        <f t="shared" ca="1" si="294"/>
        <v>#REF!</v>
      </c>
      <c r="HK3185" s="9" t="e">
        <f t="shared" ca="1" si="295"/>
        <v>#REF!</v>
      </c>
      <c r="HL3185" s="9" t="e">
        <f t="shared" ca="1" si="296"/>
        <v>#REF!</v>
      </c>
      <c r="HM3185" s="9" t="e">
        <f t="shared" ca="1" si="297"/>
        <v>#REF!</v>
      </c>
      <c r="HN3185" s="9" t="e">
        <f ca="1">SQRT($GS3185*(1-$GS3185/Controls!$D$15))</f>
        <v>#REF!</v>
      </c>
      <c r="HO3185" s="9" t="e">
        <f t="shared" ca="1" si="298"/>
        <v>#REF!</v>
      </c>
      <c r="HP3185" s="9" t="e">
        <f t="shared" ca="1" si="299"/>
        <v>#REF!</v>
      </c>
      <c r="HQ3185" s="9" t="e">
        <f ca="1">IF($GV3185=0,NA(),($GX3185*Controls!#REF!))</f>
        <v>#REF!</v>
      </c>
    </row>
    <row r="3186" spans="198:225" x14ac:dyDescent="0.25">
      <c r="GP3186" s="9" t="e">
        <f ca="1">INDIRECT(ADDRESS(ROW(),Controls!#REF!+30))</f>
        <v>#REF!</v>
      </c>
      <c r="GQ3186" s="9" t="e">
        <f ca="1">INDIRECT(ADDRESS(ROW(),Controls!#REF!+45))</f>
        <v>#REF!</v>
      </c>
      <c r="GR3186" s="9" t="e">
        <f ca="1">INDIRECT(ADDRESS(ROW(),Controls!#REF!+60))</f>
        <v>#REF!</v>
      </c>
      <c r="GS3186" s="9" t="e">
        <f ca="1">INDIRECT(ADDRESS(ROW(),Controls!#REF!+75))</f>
        <v>#REF!</v>
      </c>
      <c r="GT3186" s="9" t="e">
        <f ca="1">INDIRECT(ADDRESS(ROW(),Controls!#REF!+90))</f>
        <v>#REF!</v>
      </c>
      <c r="GU3186" s="9" t="e">
        <f ca="1">INDIRECT(ADDRESS(ROW(),Controls!#REF!+105))</f>
        <v>#REF!</v>
      </c>
      <c r="GV3186" s="9" t="e">
        <f ca="1">INDIRECT(ADDRESS(ROW(),Controls!#REF!+120))</f>
        <v>#REF!</v>
      </c>
      <c r="GW3186" s="9" t="e">
        <f ca="1">INDIRECT(ADDRESS(ROW(),Controls!#REF!+15))</f>
        <v>#REF!</v>
      </c>
      <c r="GX3186" s="9" t="e">
        <f ca="1">INDIRECT(ADDRESS(ROW(),Controls!#REF!+135))</f>
        <v>#REF!</v>
      </c>
      <c r="HJ3186" s="9" t="e">
        <f t="shared" ca="1" si="294"/>
        <v>#REF!</v>
      </c>
      <c r="HK3186" s="9" t="e">
        <f t="shared" ca="1" si="295"/>
        <v>#REF!</v>
      </c>
      <c r="HL3186" s="9" t="e">
        <f t="shared" ca="1" si="296"/>
        <v>#REF!</v>
      </c>
      <c r="HM3186" s="9" t="e">
        <f t="shared" ca="1" si="297"/>
        <v>#REF!</v>
      </c>
      <c r="HN3186" s="9" t="e">
        <f ca="1">SQRT($GS3186*(1-$GS3186/Controls!$D$15))</f>
        <v>#REF!</v>
      </c>
      <c r="HO3186" s="9" t="e">
        <f t="shared" ca="1" si="298"/>
        <v>#REF!</v>
      </c>
      <c r="HP3186" s="9" t="e">
        <f t="shared" ca="1" si="299"/>
        <v>#REF!</v>
      </c>
      <c r="HQ3186" s="9" t="e">
        <f ca="1">IF($GV3186=0,NA(),($GX3186*Controls!#REF!))</f>
        <v>#REF!</v>
      </c>
    </row>
    <row r="3187" spans="198:225" x14ac:dyDescent="0.25">
      <c r="GP3187" s="9" t="e">
        <f ca="1">INDIRECT(ADDRESS(ROW(),Controls!#REF!+30))</f>
        <v>#REF!</v>
      </c>
      <c r="GQ3187" s="9" t="e">
        <f ca="1">INDIRECT(ADDRESS(ROW(),Controls!#REF!+45))</f>
        <v>#REF!</v>
      </c>
      <c r="GR3187" s="9" t="e">
        <f ca="1">INDIRECT(ADDRESS(ROW(),Controls!#REF!+60))</f>
        <v>#REF!</v>
      </c>
      <c r="GS3187" s="9" t="e">
        <f ca="1">INDIRECT(ADDRESS(ROW(),Controls!#REF!+75))</f>
        <v>#REF!</v>
      </c>
      <c r="GT3187" s="9" t="e">
        <f ca="1">INDIRECT(ADDRESS(ROW(),Controls!#REF!+90))</f>
        <v>#REF!</v>
      </c>
      <c r="GU3187" s="9" t="e">
        <f ca="1">INDIRECT(ADDRESS(ROW(),Controls!#REF!+105))</f>
        <v>#REF!</v>
      </c>
      <c r="GV3187" s="9" t="e">
        <f ca="1">INDIRECT(ADDRESS(ROW(),Controls!#REF!+120))</f>
        <v>#REF!</v>
      </c>
      <c r="GW3187" s="9" t="e">
        <f ca="1">INDIRECT(ADDRESS(ROW(),Controls!#REF!+15))</f>
        <v>#REF!</v>
      </c>
      <c r="GX3187" s="9" t="e">
        <f ca="1">INDIRECT(ADDRESS(ROW(),Controls!#REF!+135))</f>
        <v>#REF!</v>
      </c>
      <c r="HJ3187" s="9" t="e">
        <f t="shared" ca="1" si="294"/>
        <v>#REF!</v>
      </c>
      <c r="HK3187" s="9" t="e">
        <f t="shared" ca="1" si="295"/>
        <v>#REF!</v>
      </c>
      <c r="HL3187" s="9" t="e">
        <f t="shared" ca="1" si="296"/>
        <v>#REF!</v>
      </c>
      <c r="HM3187" s="9" t="e">
        <f t="shared" ca="1" si="297"/>
        <v>#REF!</v>
      </c>
      <c r="HN3187" s="9" t="e">
        <f ca="1">SQRT($GS3187*(1-$GS3187/Controls!$D$15))</f>
        <v>#REF!</v>
      </c>
      <c r="HO3187" s="9" t="e">
        <f t="shared" ca="1" si="298"/>
        <v>#REF!</v>
      </c>
      <c r="HP3187" s="9" t="e">
        <f t="shared" ca="1" si="299"/>
        <v>#REF!</v>
      </c>
      <c r="HQ3187" s="9" t="e">
        <f ca="1">IF($GV3187=0,NA(),($GX3187*Controls!#REF!))</f>
        <v>#REF!</v>
      </c>
    </row>
    <row r="3188" spans="198:225" x14ac:dyDescent="0.25">
      <c r="GP3188" s="9" t="e">
        <f ca="1">INDIRECT(ADDRESS(ROW(),Controls!#REF!+30))</f>
        <v>#REF!</v>
      </c>
      <c r="GQ3188" s="9" t="e">
        <f ca="1">INDIRECT(ADDRESS(ROW(),Controls!#REF!+45))</f>
        <v>#REF!</v>
      </c>
      <c r="GR3188" s="9" t="e">
        <f ca="1">INDIRECT(ADDRESS(ROW(),Controls!#REF!+60))</f>
        <v>#REF!</v>
      </c>
      <c r="GS3188" s="9" t="e">
        <f ca="1">INDIRECT(ADDRESS(ROW(),Controls!#REF!+75))</f>
        <v>#REF!</v>
      </c>
      <c r="GT3188" s="9" t="e">
        <f ca="1">INDIRECT(ADDRESS(ROW(),Controls!#REF!+90))</f>
        <v>#REF!</v>
      </c>
      <c r="GU3188" s="9" t="e">
        <f ca="1">INDIRECT(ADDRESS(ROW(),Controls!#REF!+105))</f>
        <v>#REF!</v>
      </c>
      <c r="GV3188" s="9" t="e">
        <f ca="1">INDIRECT(ADDRESS(ROW(),Controls!#REF!+120))</f>
        <v>#REF!</v>
      </c>
      <c r="GW3188" s="9" t="e">
        <f ca="1">INDIRECT(ADDRESS(ROW(),Controls!#REF!+15))</f>
        <v>#REF!</v>
      </c>
      <c r="GX3188" s="9" t="e">
        <f ca="1">INDIRECT(ADDRESS(ROW(),Controls!#REF!+135))</f>
        <v>#REF!</v>
      </c>
      <c r="HJ3188" s="9" t="e">
        <f t="shared" ca="1" si="294"/>
        <v>#REF!</v>
      </c>
      <c r="HK3188" s="9" t="e">
        <f t="shared" ca="1" si="295"/>
        <v>#REF!</v>
      </c>
      <c r="HL3188" s="9" t="e">
        <f t="shared" ca="1" si="296"/>
        <v>#REF!</v>
      </c>
      <c r="HM3188" s="9" t="e">
        <f t="shared" ca="1" si="297"/>
        <v>#REF!</v>
      </c>
      <c r="HN3188" s="9" t="e">
        <f ca="1">SQRT($GS3188*(1-$GS3188/Controls!$D$15))</f>
        <v>#REF!</v>
      </c>
      <c r="HO3188" s="9" t="e">
        <f t="shared" ca="1" si="298"/>
        <v>#REF!</v>
      </c>
      <c r="HP3188" s="9" t="e">
        <f t="shared" ca="1" si="299"/>
        <v>#REF!</v>
      </c>
      <c r="HQ3188" s="9" t="e">
        <f ca="1">IF($GV3188=0,NA(),($GX3188*Controls!#REF!))</f>
        <v>#REF!</v>
      </c>
    </row>
    <row r="3189" spans="198:225" x14ac:dyDescent="0.25">
      <c r="GP3189" s="9" t="e">
        <f ca="1">INDIRECT(ADDRESS(ROW(),Controls!#REF!+30))</f>
        <v>#REF!</v>
      </c>
      <c r="GQ3189" s="9" t="e">
        <f ca="1">INDIRECT(ADDRESS(ROW(),Controls!#REF!+45))</f>
        <v>#REF!</v>
      </c>
      <c r="GR3189" s="9" t="e">
        <f ca="1">INDIRECT(ADDRESS(ROW(),Controls!#REF!+60))</f>
        <v>#REF!</v>
      </c>
      <c r="GS3189" s="9" t="e">
        <f ca="1">INDIRECT(ADDRESS(ROW(),Controls!#REF!+75))</f>
        <v>#REF!</v>
      </c>
      <c r="GT3189" s="9" t="e">
        <f ca="1">INDIRECT(ADDRESS(ROW(),Controls!#REF!+90))</f>
        <v>#REF!</v>
      </c>
      <c r="GU3189" s="9" t="e">
        <f ca="1">INDIRECT(ADDRESS(ROW(),Controls!#REF!+105))</f>
        <v>#REF!</v>
      </c>
      <c r="GV3189" s="9" t="e">
        <f ca="1">INDIRECT(ADDRESS(ROW(),Controls!#REF!+120))</f>
        <v>#REF!</v>
      </c>
      <c r="GW3189" s="9" t="e">
        <f ca="1">INDIRECT(ADDRESS(ROW(),Controls!#REF!+15))</f>
        <v>#REF!</v>
      </c>
      <c r="GX3189" s="9" t="e">
        <f ca="1">INDIRECT(ADDRESS(ROW(),Controls!#REF!+135))</f>
        <v>#REF!</v>
      </c>
      <c r="HJ3189" s="9" t="e">
        <f t="shared" ca="1" si="294"/>
        <v>#REF!</v>
      </c>
      <c r="HK3189" s="9" t="e">
        <f t="shared" ca="1" si="295"/>
        <v>#REF!</v>
      </c>
      <c r="HL3189" s="9" t="e">
        <f t="shared" ca="1" si="296"/>
        <v>#REF!</v>
      </c>
      <c r="HM3189" s="9" t="e">
        <f t="shared" ca="1" si="297"/>
        <v>#REF!</v>
      </c>
      <c r="HN3189" s="9" t="e">
        <f ca="1">SQRT($GS3189*(1-$GS3189/Controls!$D$15))</f>
        <v>#REF!</v>
      </c>
      <c r="HO3189" s="9" t="e">
        <f t="shared" ca="1" si="298"/>
        <v>#REF!</v>
      </c>
      <c r="HP3189" s="9" t="e">
        <f t="shared" ca="1" si="299"/>
        <v>#REF!</v>
      </c>
      <c r="HQ3189" s="9" t="e">
        <f ca="1">IF($GV3189=0,NA(),($GX3189*Controls!#REF!))</f>
        <v>#REF!</v>
      </c>
    </row>
    <row r="3190" spans="198:225" x14ac:dyDescent="0.25">
      <c r="GP3190" s="9" t="e">
        <f ca="1">INDIRECT(ADDRESS(ROW(),Controls!#REF!+30))</f>
        <v>#REF!</v>
      </c>
      <c r="GQ3190" s="9" t="e">
        <f ca="1">INDIRECT(ADDRESS(ROW(),Controls!#REF!+45))</f>
        <v>#REF!</v>
      </c>
      <c r="GR3190" s="9" t="e">
        <f ca="1">INDIRECT(ADDRESS(ROW(),Controls!#REF!+60))</f>
        <v>#REF!</v>
      </c>
      <c r="GS3190" s="9" t="e">
        <f ca="1">INDIRECT(ADDRESS(ROW(),Controls!#REF!+75))</f>
        <v>#REF!</v>
      </c>
      <c r="GT3190" s="9" t="e">
        <f ca="1">INDIRECT(ADDRESS(ROW(),Controls!#REF!+90))</f>
        <v>#REF!</v>
      </c>
      <c r="GU3190" s="9" t="e">
        <f ca="1">INDIRECT(ADDRESS(ROW(),Controls!#REF!+105))</f>
        <v>#REF!</v>
      </c>
      <c r="GV3190" s="9" t="e">
        <f ca="1">INDIRECT(ADDRESS(ROW(),Controls!#REF!+120))</f>
        <v>#REF!</v>
      </c>
      <c r="GW3190" s="9" t="e">
        <f ca="1">INDIRECT(ADDRESS(ROW(),Controls!#REF!+15))</f>
        <v>#REF!</v>
      </c>
      <c r="GX3190" s="9" t="e">
        <f ca="1">INDIRECT(ADDRESS(ROW(),Controls!#REF!+135))</f>
        <v>#REF!</v>
      </c>
      <c r="HJ3190" s="9" t="e">
        <f t="shared" ca="1" si="294"/>
        <v>#REF!</v>
      </c>
      <c r="HK3190" s="9" t="e">
        <f t="shared" ca="1" si="295"/>
        <v>#REF!</v>
      </c>
      <c r="HL3190" s="9" t="e">
        <f t="shared" ca="1" si="296"/>
        <v>#REF!</v>
      </c>
      <c r="HM3190" s="9" t="e">
        <f t="shared" ca="1" si="297"/>
        <v>#REF!</v>
      </c>
      <c r="HN3190" s="9" t="e">
        <f ca="1">SQRT($GS3190*(1-$GS3190/Controls!$D$15))</f>
        <v>#REF!</v>
      </c>
      <c r="HO3190" s="9" t="e">
        <f t="shared" ca="1" si="298"/>
        <v>#REF!</v>
      </c>
      <c r="HP3190" s="9" t="e">
        <f t="shared" ca="1" si="299"/>
        <v>#REF!</v>
      </c>
      <c r="HQ3190" s="9" t="e">
        <f ca="1">IF($GV3190=0,NA(),($GX3190*Controls!#REF!))</f>
        <v>#REF!</v>
      </c>
    </row>
    <row r="3191" spans="198:225" x14ac:dyDescent="0.25">
      <c r="GP3191" s="9" t="e">
        <f ca="1">INDIRECT(ADDRESS(ROW(),Controls!#REF!+30))</f>
        <v>#REF!</v>
      </c>
      <c r="GQ3191" s="9" t="e">
        <f ca="1">INDIRECT(ADDRESS(ROW(),Controls!#REF!+45))</f>
        <v>#REF!</v>
      </c>
      <c r="GR3191" s="9" t="e">
        <f ca="1">INDIRECT(ADDRESS(ROW(),Controls!#REF!+60))</f>
        <v>#REF!</v>
      </c>
      <c r="GS3191" s="9" t="e">
        <f ca="1">INDIRECT(ADDRESS(ROW(),Controls!#REF!+75))</f>
        <v>#REF!</v>
      </c>
      <c r="GT3191" s="9" t="e">
        <f ca="1">INDIRECT(ADDRESS(ROW(),Controls!#REF!+90))</f>
        <v>#REF!</v>
      </c>
      <c r="GU3191" s="9" t="e">
        <f ca="1">INDIRECT(ADDRESS(ROW(),Controls!#REF!+105))</f>
        <v>#REF!</v>
      </c>
      <c r="GV3191" s="9" t="e">
        <f ca="1">INDIRECT(ADDRESS(ROW(),Controls!#REF!+120))</f>
        <v>#REF!</v>
      </c>
      <c r="GW3191" s="9" t="e">
        <f ca="1">INDIRECT(ADDRESS(ROW(),Controls!#REF!+15))</f>
        <v>#REF!</v>
      </c>
      <c r="GX3191" s="9" t="e">
        <f ca="1">INDIRECT(ADDRESS(ROW(),Controls!#REF!+135))</f>
        <v>#REF!</v>
      </c>
      <c r="HJ3191" s="9" t="e">
        <f t="shared" ca="1" si="294"/>
        <v>#REF!</v>
      </c>
      <c r="HK3191" s="9" t="e">
        <f t="shared" ca="1" si="295"/>
        <v>#REF!</v>
      </c>
      <c r="HL3191" s="9" t="e">
        <f t="shared" ca="1" si="296"/>
        <v>#REF!</v>
      </c>
      <c r="HM3191" s="9" t="e">
        <f t="shared" ca="1" si="297"/>
        <v>#REF!</v>
      </c>
      <c r="HN3191" s="9" t="e">
        <f ca="1">SQRT($GS3191*(1-$GS3191/Controls!$D$15))</f>
        <v>#REF!</v>
      </c>
      <c r="HO3191" s="9" t="e">
        <f t="shared" ca="1" si="298"/>
        <v>#REF!</v>
      </c>
      <c r="HP3191" s="9" t="e">
        <f t="shared" ca="1" si="299"/>
        <v>#REF!</v>
      </c>
      <c r="HQ3191" s="9" t="e">
        <f ca="1">IF($GV3191=0,NA(),($GX3191*Controls!#REF!))</f>
        <v>#REF!</v>
      </c>
    </row>
    <row r="3192" spans="198:225" x14ac:dyDescent="0.25">
      <c r="GP3192" s="9" t="e">
        <f ca="1">INDIRECT(ADDRESS(ROW(),Controls!#REF!+30))</f>
        <v>#REF!</v>
      </c>
      <c r="GQ3192" s="9" t="e">
        <f ca="1">INDIRECT(ADDRESS(ROW(),Controls!#REF!+45))</f>
        <v>#REF!</v>
      </c>
      <c r="GR3192" s="9" t="e">
        <f ca="1">INDIRECT(ADDRESS(ROW(),Controls!#REF!+60))</f>
        <v>#REF!</v>
      </c>
      <c r="GS3192" s="9" t="e">
        <f ca="1">INDIRECT(ADDRESS(ROW(),Controls!#REF!+75))</f>
        <v>#REF!</v>
      </c>
      <c r="GT3192" s="9" t="e">
        <f ca="1">INDIRECT(ADDRESS(ROW(),Controls!#REF!+90))</f>
        <v>#REF!</v>
      </c>
      <c r="GU3192" s="9" t="e">
        <f ca="1">INDIRECT(ADDRESS(ROW(),Controls!#REF!+105))</f>
        <v>#REF!</v>
      </c>
      <c r="GV3192" s="9" t="e">
        <f ca="1">INDIRECT(ADDRESS(ROW(),Controls!#REF!+120))</f>
        <v>#REF!</v>
      </c>
      <c r="GW3192" s="9" t="e">
        <f ca="1">INDIRECT(ADDRESS(ROW(),Controls!#REF!+15))</f>
        <v>#REF!</v>
      </c>
      <c r="GX3192" s="9" t="e">
        <f ca="1">INDIRECT(ADDRESS(ROW(),Controls!#REF!+135))</f>
        <v>#REF!</v>
      </c>
      <c r="HJ3192" s="9" t="e">
        <f t="shared" ca="1" si="294"/>
        <v>#REF!</v>
      </c>
      <c r="HK3192" s="9" t="e">
        <f t="shared" ca="1" si="295"/>
        <v>#REF!</v>
      </c>
      <c r="HL3192" s="9" t="e">
        <f t="shared" ca="1" si="296"/>
        <v>#REF!</v>
      </c>
      <c r="HM3192" s="9" t="e">
        <f t="shared" ca="1" si="297"/>
        <v>#REF!</v>
      </c>
      <c r="HN3192" s="9" t="e">
        <f ca="1">SQRT($GS3192*(1-$GS3192/Controls!$D$15))</f>
        <v>#REF!</v>
      </c>
      <c r="HO3192" s="9" t="e">
        <f t="shared" ca="1" si="298"/>
        <v>#REF!</v>
      </c>
      <c r="HP3192" s="9" t="e">
        <f t="shared" ca="1" si="299"/>
        <v>#REF!</v>
      </c>
      <c r="HQ3192" s="9" t="e">
        <f ca="1">IF($GV3192=0,NA(),($GX3192*Controls!#REF!))</f>
        <v>#REF!</v>
      </c>
    </row>
    <row r="3193" spans="198:225" x14ac:dyDescent="0.25">
      <c r="GP3193" s="9" t="e">
        <f ca="1">INDIRECT(ADDRESS(ROW(),Controls!#REF!+30))</f>
        <v>#REF!</v>
      </c>
      <c r="GQ3193" s="9" t="e">
        <f ca="1">INDIRECT(ADDRESS(ROW(),Controls!#REF!+45))</f>
        <v>#REF!</v>
      </c>
      <c r="GR3193" s="9" t="e">
        <f ca="1">INDIRECT(ADDRESS(ROW(),Controls!#REF!+60))</f>
        <v>#REF!</v>
      </c>
      <c r="GS3193" s="9" t="e">
        <f ca="1">INDIRECT(ADDRESS(ROW(),Controls!#REF!+75))</f>
        <v>#REF!</v>
      </c>
      <c r="GT3193" s="9" t="e">
        <f ca="1">INDIRECT(ADDRESS(ROW(),Controls!#REF!+90))</f>
        <v>#REF!</v>
      </c>
      <c r="GU3193" s="9" t="e">
        <f ca="1">INDIRECT(ADDRESS(ROW(),Controls!#REF!+105))</f>
        <v>#REF!</v>
      </c>
      <c r="GV3193" s="9" t="e">
        <f ca="1">INDIRECT(ADDRESS(ROW(),Controls!#REF!+120))</f>
        <v>#REF!</v>
      </c>
      <c r="GW3193" s="9" t="e">
        <f ca="1">INDIRECT(ADDRESS(ROW(),Controls!#REF!+15))</f>
        <v>#REF!</v>
      </c>
      <c r="GX3193" s="9" t="e">
        <f ca="1">INDIRECT(ADDRESS(ROW(),Controls!#REF!+135))</f>
        <v>#REF!</v>
      </c>
      <c r="HJ3193" s="9" t="e">
        <f t="shared" ca="1" si="294"/>
        <v>#REF!</v>
      </c>
      <c r="HK3193" s="9" t="e">
        <f t="shared" ca="1" si="295"/>
        <v>#REF!</v>
      </c>
      <c r="HL3193" s="9" t="e">
        <f t="shared" ca="1" si="296"/>
        <v>#REF!</v>
      </c>
      <c r="HM3193" s="9" t="e">
        <f t="shared" ca="1" si="297"/>
        <v>#REF!</v>
      </c>
      <c r="HN3193" s="9" t="e">
        <f ca="1">SQRT($GS3193*(1-$GS3193/Controls!$D$15))</f>
        <v>#REF!</v>
      </c>
      <c r="HO3193" s="9" t="e">
        <f t="shared" ca="1" si="298"/>
        <v>#REF!</v>
      </c>
      <c r="HP3193" s="9" t="e">
        <f t="shared" ca="1" si="299"/>
        <v>#REF!</v>
      </c>
      <c r="HQ3193" s="9" t="e">
        <f ca="1">IF($GV3193=0,NA(),($GX3193*Controls!#REF!))</f>
        <v>#REF!</v>
      </c>
    </row>
    <row r="3194" spans="198:225" x14ac:dyDescent="0.25">
      <c r="GP3194" s="9" t="e">
        <f ca="1">INDIRECT(ADDRESS(ROW(),Controls!#REF!+30))</f>
        <v>#REF!</v>
      </c>
      <c r="GQ3194" s="9" t="e">
        <f ca="1">INDIRECT(ADDRESS(ROW(),Controls!#REF!+45))</f>
        <v>#REF!</v>
      </c>
      <c r="GR3194" s="9" t="e">
        <f ca="1">INDIRECT(ADDRESS(ROW(),Controls!#REF!+60))</f>
        <v>#REF!</v>
      </c>
      <c r="GS3194" s="9" t="e">
        <f ca="1">INDIRECT(ADDRESS(ROW(),Controls!#REF!+75))</f>
        <v>#REF!</v>
      </c>
      <c r="GT3194" s="9" t="e">
        <f ca="1">INDIRECT(ADDRESS(ROW(),Controls!#REF!+90))</f>
        <v>#REF!</v>
      </c>
      <c r="GU3194" s="9" t="e">
        <f ca="1">INDIRECT(ADDRESS(ROW(),Controls!#REF!+105))</f>
        <v>#REF!</v>
      </c>
      <c r="GV3194" s="9" t="e">
        <f ca="1">INDIRECT(ADDRESS(ROW(),Controls!#REF!+120))</f>
        <v>#REF!</v>
      </c>
      <c r="GW3194" s="9" t="e">
        <f ca="1">INDIRECT(ADDRESS(ROW(),Controls!#REF!+15))</f>
        <v>#REF!</v>
      </c>
      <c r="GX3194" s="9" t="e">
        <f ca="1">INDIRECT(ADDRESS(ROW(),Controls!#REF!+135))</f>
        <v>#REF!</v>
      </c>
      <c r="HJ3194" s="9" t="e">
        <f t="shared" ca="1" si="294"/>
        <v>#REF!</v>
      </c>
      <c r="HK3194" s="9" t="e">
        <f t="shared" ca="1" si="295"/>
        <v>#REF!</v>
      </c>
      <c r="HL3194" s="9" t="e">
        <f t="shared" ca="1" si="296"/>
        <v>#REF!</v>
      </c>
      <c r="HM3194" s="9" t="e">
        <f t="shared" ca="1" si="297"/>
        <v>#REF!</v>
      </c>
      <c r="HN3194" s="9" t="e">
        <f ca="1">SQRT($GS3194*(1-$GS3194/Controls!$D$15))</f>
        <v>#REF!</v>
      </c>
      <c r="HO3194" s="9" t="e">
        <f t="shared" ca="1" si="298"/>
        <v>#REF!</v>
      </c>
      <c r="HP3194" s="9" t="e">
        <f t="shared" ca="1" si="299"/>
        <v>#REF!</v>
      </c>
      <c r="HQ3194" s="9" t="e">
        <f ca="1">IF($GV3194=0,NA(),($GX3194*Controls!#REF!))</f>
        <v>#REF!</v>
      </c>
    </row>
    <row r="3195" spans="198:225" x14ac:dyDescent="0.25">
      <c r="GP3195" s="9" t="e">
        <f ca="1">INDIRECT(ADDRESS(ROW(),Controls!#REF!+30))</f>
        <v>#REF!</v>
      </c>
      <c r="GQ3195" s="9" t="e">
        <f ca="1">INDIRECT(ADDRESS(ROW(),Controls!#REF!+45))</f>
        <v>#REF!</v>
      </c>
      <c r="GR3195" s="9" t="e">
        <f ca="1">INDIRECT(ADDRESS(ROW(),Controls!#REF!+60))</f>
        <v>#REF!</v>
      </c>
      <c r="GS3195" s="9" t="e">
        <f ca="1">INDIRECT(ADDRESS(ROW(),Controls!#REF!+75))</f>
        <v>#REF!</v>
      </c>
      <c r="GT3195" s="9" t="e">
        <f ca="1">INDIRECT(ADDRESS(ROW(),Controls!#REF!+90))</f>
        <v>#REF!</v>
      </c>
      <c r="GU3195" s="9" t="e">
        <f ca="1">INDIRECT(ADDRESS(ROW(),Controls!#REF!+105))</f>
        <v>#REF!</v>
      </c>
      <c r="GV3195" s="9" t="e">
        <f ca="1">INDIRECT(ADDRESS(ROW(),Controls!#REF!+120))</f>
        <v>#REF!</v>
      </c>
      <c r="GW3195" s="9" t="e">
        <f ca="1">INDIRECT(ADDRESS(ROW(),Controls!#REF!+15))</f>
        <v>#REF!</v>
      </c>
      <c r="GX3195" s="9" t="e">
        <f ca="1">INDIRECT(ADDRESS(ROW(),Controls!#REF!+135))</f>
        <v>#REF!</v>
      </c>
      <c r="HJ3195" s="9" t="e">
        <f t="shared" ca="1" si="294"/>
        <v>#REF!</v>
      </c>
      <c r="HK3195" s="9" t="e">
        <f t="shared" ca="1" si="295"/>
        <v>#REF!</v>
      </c>
      <c r="HL3195" s="9" t="e">
        <f t="shared" ca="1" si="296"/>
        <v>#REF!</v>
      </c>
      <c r="HM3195" s="9" t="e">
        <f t="shared" ca="1" si="297"/>
        <v>#REF!</v>
      </c>
      <c r="HN3195" s="9" t="e">
        <f ca="1">SQRT($GS3195*(1-$GS3195/Controls!$D$15))</f>
        <v>#REF!</v>
      </c>
      <c r="HO3195" s="9" t="e">
        <f t="shared" ca="1" si="298"/>
        <v>#REF!</v>
      </c>
      <c r="HP3195" s="9" t="e">
        <f t="shared" ca="1" si="299"/>
        <v>#REF!</v>
      </c>
      <c r="HQ3195" s="9" t="e">
        <f ca="1">IF($GV3195=0,NA(),($GX3195*Controls!#REF!))</f>
        <v>#REF!</v>
      </c>
    </row>
    <row r="3196" spans="198:225" x14ac:dyDescent="0.25">
      <c r="GP3196" s="9" t="e">
        <f ca="1">INDIRECT(ADDRESS(ROW(),Controls!#REF!+30))</f>
        <v>#REF!</v>
      </c>
      <c r="GQ3196" s="9" t="e">
        <f ca="1">INDIRECT(ADDRESS(ROW(),Controls!#REF!+45))</f>
        <v>#REF!</v>
      </c>
      <c r="GR3196" s="9" t="e">
        <f ca="1">INDIRECT(ADDRESS(ROW(),Controls!#REF!+60))</f>
        <v>#REF!</v>
      </c>
      <c r="GS3196" s="9" t="e">
        <f ca="1">INDIRECT(ADDRESS(ROW(),Controls!#REF!+75))</f>
        <v>#REF!</v>
      </c>
      <c r="GT3196" s="9" t="e">
        <f ca="1">INDIRECT(ADDRESS(ROW(),Controls!#REF!+90))</f>
        <v>#REF!</v>
      </c>
      <c r="GU3196" s="9" t="e">
        <f ca="1">INDIRECT(ADDRESS(ROW(),Controls!#REF!+105))</f>
        <v>#REF!</v>
      </c>
      <c r="GV3196" s="9" t="e">
        <f ca="1">INDIRECT(ADDRESS(ROW(),Controls!#REF!+120))</f>
        <v>#REF!</v>
      </c>
      <c r="GW3196" s="9" t="e">
        <f ca="1">INDIRECT(ADDRESS(ROW(),Controls!#REF!+15))</f>
        <v>#REF!</v>
      </c>
      <c r="GX3196" s="9" t="e">
        <f ca="1">INDIRECT(ADDRESS(ROW(),Controls!#REF!+135))</f>
        <v>#REF!</v>
      </c>
      <c r="HJ3196" s="9" t="e">
        <f t="shared" ca="1" si="294"/>
        <v>#REF!</v>
      </c>
      <c r="HK3196" s="9" t="e">
        <f t="shared" ca="1" si="295"/>
        <v>#REF!</v>
      </c>
      <c r="HL3196" s="9" t="e">
        <f t="shared" ca="1" si="296"/>
        <v>#REF!</v>
      </c>
      <c r="HM3196" s="9" t="e">
        <f t="shared" ca="1" si="297"/>
        <v>#REF!</v>
      </c>
      <c r="HN3196" s="9" t="e">
        <f ca="1">SQRT($GS3196*(1-$GS3196/Controls!$D$15))</f>
        <v>#REF!</v>
      </c>
      <c r="HO3196" s="9" t="e">
        <f t="shared" ca="1" si="298"/>
        <v>#REF!</v>
      </c>
      <c r="HP3196" s="9" t="e">
        <f t="shared" ca="1" si="299"/>
        <v>#REF!</v>
      </c>
      <c r="HQ3196" s="9" t="e">
        <f ca="1">IF($GV3196=0,NA(),($GX3196*Controls!#REF!))</f>
        <v>#REF!</v>
      </c>
    </row>
    <row r="3197" spans="198:225" x14ac:dyDescent="0.25">
      <c r="GP3197" s="9" t="e">
        <f ca="1">INDIRECT(ADDRESS(ROW(),Controls!#REF!+30))</f>
        <v>#REF!</v>
      </c>
      <c r="GQ3197" s="9" t="e">
        <f ca="1">INDIRECT(ADDRESS(ROW(),Controls!#REF!+45))</f>
        <v>#REF!</v>
      </c>
      <c r="GR3197" s="9" t="e">
        <f ca="1">INDIRECT(ADDRESS(ROW(),Controls!#REF!+60))</f>
        <v>#REF!</v>
      </c>
      <c r="GS3197" s="9" t="e">
        <f ca="1">INDIRECT(ADDRESS(ROW(),Controls!#REF!+75))</f>
        <v>#REF!</v>
      </c>
      <c r="GT3197" s="9" t="e">
        <f ca="1">INDIRECT(ADDRESS(ROW(),Controls!#REF!+90))</f>
        <v>#REF!</v>
      </c>
      <c r="GU3197" s="9" t="e">
        <f ca="1">INDIRECT(ADDRESS(ROW(),Controls!#REF!+105))</f>
        <v>#REF!</v>
      </c>
      <c r="GV3197" s="9" t="e">
        <f ca="1">INDIRECT(ADDRESS(ROW(),Controls!#REF!+120))</f>
        <v>#REF!</v>
      </c>
      <c r="GW3197" s="9" t="e">
        <f ca="1">INDIRECT(ADDRESS(ROW(),Controls!#REF!+15))</f>
        <v>#REF!</v>
      </c>
      <c r="GX3197" s="9" t="e">
        <f ca="1">INDIRECT(ADDRESS(ROW(),Controls!#REF!+135))</f>
        <v>#REF!</v>
      </c>
      <c r="HJ3197" s="9" t="e">
        <f t="shared" ca="1" si="294"/>
        <v>#REF!</v>
      </c>
      <c r="HK3197" s="9" t="e">
        <f t="shared" ca="1" si="295"/>
        <v>#REF!</v>
      </c>
      <c r="HL3197" s="9" t="e">
        <f t="shared" ca="1" si="296"/>
        <v>#REF!</v>
      </c>
      <c r="HM3197" s="9" t="e">
        <f t="shared" ca="1" si="297"/>
        <v>#REF!</v>
      </c>
      <c r="HN3197" s="9" t="e">
        <f ca="1">SQRT($GS3197*(1-$GS3197/Controls!$D$15))</f>
        <v>#REF!</v>
      </c>
      <c r="HO3197" s="9" t="e">
        <f t="shared" ca="1" si="298"/>
        <v>#REF!</v>
      </c>
      <c r="HP3197" s="9" t="e">
        <f t="shared" ca="1" si="299"/>
        <v>#REF!</v>
      </c>
      <c r="HQ3197" s="9" t="e">
        <f ca="1">IF($GV3197=0,NA(),($GX3197*Controls!#REF!))</f>
        <v>#REF!</v>
      </c>
    </row>
    <row r="3198" spans="198:225" x14ac:dyDescent="0.25">
      <c r="GP3198" s="9" t="e">
        <f ca="1">INDIRECT(ADDRESS(ROW(),Controls!#REF!+30))</f>
        <v>#REF!</v>
      </c>
      <c r="GQ3198" s="9" t="e">
        <f ca="1">INDIRECT(ADDRESS(ROW(),Controls!#REF!+45))</f>
        <v>#REF!</v>
      </c>
      <c r="GR3198" s="9" t="e">
        <f ca="1">INDIRECT(ADDRESS(ROW(),Controls!#REF!+60))</f>
        <v>#REF!</v>
      </c>
      <c r="GS3198" s="9" t="e">
        <f ca="1">INDIRECT(ADDRESS(ROW(),Controls!#REF!+75))</f>
        <v>#REF!</v>
      </c>
      <c r="GT3198" s="9" t="e">
        <f ca="1">INDIRECT(ADDRESS(ROW(),Controls!#REF!+90))</f>
        <v>#REF!</v>
      </c>
      <c r="GU3198" s="9" t="e">
        <f ca="1">INDIRECT(ADDRESS(ROW(),Controls!#REF!+105))</f>
        <v>#REF!</v>
      </c>
      <c r="GV3198" s="9" t="e">
        <f ca="1">INDIRECT(ADDRESS(ROW(),Controls!#REF!+120))</f>
        <v>#REF!</v>
      </c>
      <c r="GW3198" s="9" t="e">
        <f ca="1">INDIRECT(ADDRESS(ROW(),Controls!#REF!+15))</f>
        <v>#REF!</v>
      </c>
      <c r="GX3198" s="9" t="e">
        <f ca="1">INDIRECT(ADDRESS(ROW(),Controls!#REF!+135))</f>
        <v>#REF!</v>
      </c>
      <c r="HJ3198" s="9" t="e">
        <f t="shared" ca="1" si="294"/>
        <v>#REF!</v>
      </c>
      <c r="HK3198" s="9" t="e">
        <f t="shared" ca="1" si="295"/>
        <v>#REF!</v>
      </c>
      <c r="HL3198" s="9" t="e">
        <f t="shared" ca="1" si="296"/>
        <v>#REF!</v>
      </c>
      <c r="HM3198" s="9" t="e">
        <f t="shared" ca="1" si="297"/>
        <v>#REF!</v>
      </c>
      <c r="HN3198" s="9" t="e">
        <f ca="1">SQRT($GS3198*(1-$GS3198/Controls!$D$15))</f>
        <v>#REF!</v>
      </c>
      <c r="HO3198" s="9" t="e">
        <f t="shared" ca="1" si="298"/>
        <v>#REF!</v>
      </c>
      <c r="HP3198" s="9" t="e">
        <f t="shared" ca="1" si="299"/>
        <v>#REF!</v>
      </c>
      <c r="HQ3198" s="9" t="e">
        <f ca="1">IF($GV3198=0,NA(),($GX3198*Controls!#REF!))</f>
        <v>#REF!</v>
      </c>
    </row>
    <row r="3199" spans="198:225" x14ac:dyDescent="0.25">
      <c r="GP3199" s="9" t="e">
        <f ca="1">INDIRECT(ADDRESS(ROW(),Controls!#REF!+30))</f>
        <v>#REF!</v>
      </c>
      <c r="GQ3199" s="9" t="e">
        <f ca="1">INDIRECT(ADDRESS(ROW(),Controls!#REF!+45))</f>
        <v>#REF!</v>
      </c>
      <c r="GR3199" s="9" t="e">
        <f ca="1">INDIRECT(ADDRESS(ROW(),Controls!#REF!+60))</f>
        <v>#REF!</v>
      </c>
      <c r="GS3199" s="9" t="e">
        <f ca="1">INDIRECT(ADDRESS(ROW(),Controls!#REF!+75))</f>
        <v>#REF!</v>
      </c>
      <c r="GT3199" s="9" t="e">
        <f ca="1">INDIRECT(ADDRESS(ROW(),Controls!#REF!+90))</f>
        <v>#REF!</v>
      </c>
      <c r="GU3199" s="9" t="e">
        <f ca="1">INDIRECT(ADDRESS(ROW(),Controls!#REF!+105))</f>
        <v>#REF!</v>
      </c>
      <c r="GV3199" s="9" t="e">
        <f ca="1">INDIRECT(ADDRESS(ROW(),Controls!#REF!+120))</f>
        <v>#REF!</v>
      </c>
      <c r="GW3199" s="9" t="e">
        <f ca="1">INDIRECT(ADDRESS(ROW(),Controls!#REF!+15))</f>
        <v>#REF!</v>
      </c>
      <c r="GX3199" s="9" t="e">
        <f ca="1">INDIRECT(ADDRESS(ROW(),Controls!#REF!+135))</f>
        <v>#REF!</v>
      </c>
      <c r="HJ3199" s="9" t="e">
        <f t="shared" ca="1" si="294"/>
        <v>#REF!</v>
      </c>
      <c r="HK3199" s="9" t="e">
        <f t="shared" ca="1" si="295"/>
        <v>#REF!</v>
      </c>
      <c r="HL3199" s="9" t="e">
        <f t="shared" ca="1" si="296"/>
        <v>#REF!</v>
      </c>
      <c r="HM3199" s="9" t="e">
        <f t="shared" ca="1" si="297"/>
        <v>#REF!</v>
      </c>
      <c r="HN3199" s="9" t="e">
        <f ca="1">SQRT($GS3199*(1-$GS3199/Controls!$D$15))</f>
        <v>#REF!</v>
      </c>
      <c r="HO3199" s="9" t="e">
        <f t="shared" ca="1" si="298"/>
        <v>#REF!</v>
      </c>
      <c r="HP3199" s="9" t="e">
        <f t="shared" ca="1" si="299"/>
        <v>#REF!</v>
      </c>
      <c r="HQ3199" s="9" t="e">
        <f ca="1">IF($GV3199=0,NA(),($GX3199*Controls!#REF!))</f>
        <v>#REF!</v>
      </c>
    </row>
    <row r="3200" spans="198:225" x14ac:dyDescent="0.25">
      <c r="GP3200" s="9" t="e">
        <f ca="1">INDIRECT(ADDRESS(ROW(),Controls!#REF!+30))</f>
        <v>#REF!</v>
      </c>
      <c r="GQ3200" s="9" t="e">
        <f ca="1">INDIRECT(ADDRESS(ROW(),Controls!#REF!+45))</f>
        <v>#REF!</v>
      </c>
      <c r="GR3200" s="9" t="e">
        <f ca="1">INDIRECT(ADDRESS(ROW(),Controls!#REF!+60))</f>
        <v>#REF!</v>
      </c>
      <c r="GS3200" s="9" t="e">
        <f ca="1">INDIRECT(ADDRESS(ROW(),Controls!#REF!+75))</f>
        <v>#REF!</v>
      </c>
      <c r="GT3200" s="9" t="e">
        <f ca="1">INDIRECT(ADDRESS(ROW(),Controls!#REF!+90))</f>
        <v>#REF!</v>
      </c>
      <c r="GU3200" s="9" t="e">
        <f ca="1">INDIRECT(ADDRESS(ROW(),Controls!#REF!+105))</f>
        <v>#REF!</v>
      </c>
      <c r="GV3200" s="9" t="e">
        <f ca="1">INDIRECT(ADDRESS(ROW(),Controls!#REF!+120))</f>
        <v>#REF!</v>
      </c>
      <c r="GW3200" s="9" t="e">
        <f ca="1">INDIRECT(ADDRESS(ROW(),Controls!#REF!+15))</f>
        <v>#REF!</v>
      </c>
      <c r="GX3200" s="9" t="e">
        <f ca="1">INDIRECT(ADDRESS(ROW(),Controls!#REF!+135))</f>
        <v>#REF!</v>
      </c>
      <c r="HJ3200" s="9" t="e">
        <f t="shared" ca="1" si="294"/>
        <v>#REF!</v>
      </c>
      <c r="HK3200" s="9" t="e">
        <f t="shared" ca="1" si="295"/>
        <v>#REF!</v>
      </c>
      <c r="HL3200" s="9" t="e">
        <f t="shared" ca="1" si="296"/>
        <v>#REF!</v>
      </c>
      <c r="HM3200" s="9" t="e">
        <f t="shared" ca="1" si="297"/>
        <v>#REF!</v>
      </c>
      <c r="HN3200" s="9" t="e">
        <f ca="1">SQRT($GS3200*(1-$GS3200/Controls!$D$15))</f>
        <v>#REF!</v>
      </c>
      <c r="HO3200" s="9" t="e">
        <f t="shared" ca="1" si="298"/>
        <v>#REF!</v>
      </c>
      <c r="HP3200" s="9" t="e">
        <f t="shared" ca="1" si="299"/>
        <v>#REF!</v>
      </c>
      <c r="HQ3200" s="9" t="e">
        <f ca="1">IF($GV3200=0,NA(),($GX3200*Controls!#REF!))</f>
        <v>#REF!</v>
      </c>
    </row>
    <row r="3201" spans="198:225" x14ac:dyDescent="0.25">
      <c r="GP3201" s="9" t="e">
        <f ca="1">INDIRECT(ADDRESS(ROW(),Controls!#REF!+30))</f>
        <v>#REF!</v>
      </c>
      <c r="GQ3201" s="9" t="e">
        <f ca="1">INDIRECT(ADDRESS(ROW(),Controls!#REF!+45))</f>
        <v>#REF!</v>
      </c>
      <c r="GR3201" s="9" t="e">
        <f ca="1">INDIRECT(ADDRESS(ROW(),Controls!#REF!+60))</f>
        <v>#REF!</v>
      </c>
      <c r="GS3201" s="9" t="e">
        <f ca="1">INDIRECT(ADDRESS(ROW(),Controls!#REF!+75))</f>
        <v>#REF!</v>
      </c>
      <c r="GT3201" s="9" t="e">
        <f ca="1">INDIRECT(ADDRESS(ROW(),Controls!#REF!+90))</f>
        <v>#REF!</v>
      </c>
      <c r="GU3201" s="9" t="e">
        <f ca="1">INDIRECT(ADDRESS(ROW(),Controls!#REF!+105))</f>
        <v>#REF!</v>
      </c>
      <c r="GV3201" s="9" t="e">
        <f ca="1">INDIRECT(ADDRESS(ROW(),Controls!#REF!+120))</f>
        <v>#REF!</v>
      </c>
      <c r="GW3201" s="9" t="e">
        <f ca="1">INDIRECT(ADDRESS(ROW(),Controls!#REF!+15))</f>
        <v>#REF!</v>
      </c>
      <c r="GX3201" s="9" t="e">
        <f ca="1">INDIRECT(ADDRESS(ROW(),Controls!#REF!+135))</f>
        <v>#REF!</v>
      </c>
      <c r="HJ3201" s="9" t="e">
        <f t="shared" ref="HJ3201:HJ3264" ca="1" si="300">IF($GV3201=0,NA(),MAX($GP3201,0.01)/$GQ3201)</f>
        <v>#REF!</v>
      </c>
      <c r="HK3201" s="9" t="e">
        <f t="shared" ref="HK3201:HK3264" ca="1" si="301">IF($GV3201=0,NA(),($GP3201-$GQ3201)/$GV3201)</f>
        <v>#REF!</v>
      </c>
      <c r="HL3201" s="9" t="e">
        <f t="shared" ref="HL3201:HL3264" ca="1" si="302">IF($GV3201=0,NA(),MAX($GU3201/$GT3201,0.01))</f>
        <v>#REF!</v>
      </c>
      <c r="HM3201" s="9" t="e">
        <f t="shared" ref="HM3201:HM3264" ca="1" si="303">IF($GV3201=0,NA(),($GU3201-$GT3201)/$GV3201)</f>
        <v>#REF!</v>
      </c>
      <c r="HN3201" s="9" t="e">
        <f ca="1">SQRT($GS3201*(1-$GS3201/Controls!$D$15))</f>
        <v>#REF!</v>
      </c>
      <c r="HO3201" s="9" t="e">
        <f t="shared" ref="HO3201:HO3264" ca="1" si="304">IF($HN3201=0,0,$GR3201/$HN3201)</f>
        <v>#REF!</v>
      </c>
      <c r="HP3201" s="9" t="e">
        <f t="shared" ref="HP3201:HP3264" ca="1" si="305">IF($GV3201=0,NA(),$GW3201/$GV3201)</f>
        <v>#REF!</v>
      </c>
      <c r="HQ3201" s="9" t="e">
        <f ca="1">IF($GV3201=0,NA(),($GX3201*Controls!#REF!))</f>
        <v>#REF!</v>
      </c>
    </row>
    <row r="3202" spans="198:225" x14ac:dyDescent="0.25">
      <c r="GP3202" s="9" t="e">
        <f ca="1">INDIRECT(ADDRESS(ROW(),Controls!#REF!+30))</f>
        <v>#REF!</v>
      </c>
      <c r="GQ3202" s="9" t="e">
        <f ca="1">INDIRECT(ADDRESS(ROW(),Controls!#REF!+45))</f>
        <v>#REF!</v>
      </c>
      <c r="GR3202" s="9" t="e">
        <f ca="1">INDIRECT(ADDRESS(ROW(),Controls!#REF!+60))</f>
        <v>#REF!</v>
      </c>
      <c r="GS3202" s="9" t="e">
        <f ca="1">INDIRECT(ADDRESS(ROW(),Controls!#REF!+75))</f>
        <v>#REF!</v>
      </c>
      <c r="GT3202" s="9" t="e">
        <f ca="1">INDIRECT(ADDRESS(ROW(),Controls!#REF!+90))</f>
        <v>#REF!</v>
      </c>
      <c r="GU3202" s="9" t="e">
        <f ca="1">INDIRECT(ADDRESS(ROW(),Controls!#REF!+105))</f>
        <v>#REF!</v>
      </c>
      <c r="GV3202" s="9" t="e">
        <f ca="1">INDIRECT(ADDRESS(ROW(),Controls!#REF!+120))</f>
        <v>#REF!</v>
      </c>
      <c r="GW3202" s="9" t="e">
        <f ca="1">INDIRECT(ADDRESS(ROW(),Controls!#REF!+15))</f>
        <v>#REF!</v>
      </c>
      <c r="GX3202" s="9" t="e">
        <f ca="1">INDIRECT(ADDRESS(ROW(),Controls!#REF!+135))</f>
        <v>#REF!</v>
      </c>
      <c r="HJ3202" s="9" t="e">
        <f t="shared" ca="1" si="300"/>
        <v>#REF!</v>
      </c>
      <c r="HK3202" s="9" t="e">
        <f t="shared" ca="1" si="301"/>
        <v>#REF!</v>
      </c>
      <c r="HL3202" s="9" t="e">
        <f t="shared" ca="1" si="302"/>
        <v>#REF!</v>
      </c>
      <c r="HM3202" s="9" t="e">
        <f t="shared" ca="1" si="303"/>
        <v>#REF!</v>
      </c>
      <c r="HN3202" s="9" t="e">
        <f ca="1">SQRT($GS3202*(1-$GS3202/Controls!$D$15))</f>
        <v>#REF!</v>
      </c>
      <c r="HO3202" s="9" t="e">
        <f t="shared" ca="1" si="304"/>
        <v>#REF!</v>
      </c>
      <c r="HP3202" s="9" t="e">
        <f t="shared" ca="1" si="305"/>
        <v>#REF!</v>
      </c>
      <c r="HQ3202" s="9" t="e">
        <f ca="1">IF($GV3202=0,NA(),($GX3202*Controls!#REF!))</f>
        <v>#REF!</v>
      </c>
    </row>
    <row r="3203" spans="198:225" x14ac:dyDescent="0.25">
      <c r="GP3203" s="9" t="e">
        <f ca="1">INDIRECT(ADDRESS(ROW(),Controls!#REF!+30))</f>
        <v>#REF!</v>
      </c>
      <c r="GQ3203" s="9" t="e">
        <f ca="1">INDIRECT(ADDRESS(ROW(),Controls!#REF!+45))</f>
        <v>#REF!</v>
      </c>
      <c r="GR3203" s="9" t="e">
        <f ca="1">INDIRECT(ADDRESS(ROW(),Controls!#REF!+60))</f>
        <v>#REF!</v>
      </c>
      <c r="GS3203" s="9" t="e">
        <f ca="1">INDIRECT(ADDRESS(ROW(),Controls!#REF!+75))</f>
        <v>#REF!</v>
      </c>
      <c r="GT3203" s="9" t="e">
        <f ca="1">INDIRECT(ADDRESS(ROW(),Controls!#REF!+90))</f>
        <v>#REF!</v>
      </c>
      <c r="GU3203" s="9" t="e">
        <f ca="1">INDIRECT(ADDRESS(ROW(),Controls!#REF!+105))</f>
        <v>#REF!</v>
      </c>
      <c r="GV3203" s="9" t="e">
        <f ca="1">INDIRECT(ADDRESS(ROW(),Controls!#REF!+120))</f>
        <v>#REF!</v>
      </c>
      <c r="GW3203" s="9" t="e">
        <f ca="1">INDIRECT(ADDRESS(ROW(),Controls!#REF!+15))</f>
        <v>#REF!</v>
      </c>
      <c r="GX3203" s="9" t="e">
        <f ca="1">INDIRECT(ADDRESS(ROW(),Controls!#REF!+135))</f>
        <v>#REF!</v>
      </c>
      <c r="HJ3203" s="9" t="e">
        <f t="shared" ca="1" si="300"/>
        <v>#REF!</v>
      </c>
      <c r="HK3203" s="9" t="e">
        <f t="shared" ca="1" si="301"/>
        <v>#REF!</v>
      </c>
      <c r="HL3203" s="9" t="e">
        <f t="shared" ca="1" si="302"/>
        <v>#REF!</v>
      </c>
      <c r="HM3203" s="9" t="e">
        <f t="shared" ca="1" si="303"/>
        <v>#REF!</v>
      </c>
      <c r="HN3203" s="9" t="e">
        <f ca="1">SQRT($GS3203*(1-$GS3203/Controls!$D$15))</f>
        <v>#REF!</v>
      </c>
      <c r="HO3203" s="9" t="e">
        <f t="shared" ca="1" si="304"/>
        <v>#REF!</v>
      </c>
      <c r="HP3203" s="9" t="e">
        <f t="shared" ca="1" si="305"/>
        <v>#REF!</v>
      </c>
      <c r="HQ3203" s="9" t="e">
        <f ca="1">IF($GV3203=0,NA(),($GX3203*Controls!#REF!))</f>
        <v>#REF!</v>
      </c>
    </row>
    <row r="3204" spans="198:225" x14ac:dyDescent="0.25">
      <c r="GP3204" s="9" t="e">
        <f ca="1">INDIRECT(ADDRESS(ROW(),Controls!#REF!+30))</f>
        <v>#REF!</v>
      </c>
      <c r="GQ3204" s="9" t="e">
        <f ca="1">INDIRECT(ADDRESS(ROW(),Controls!#REF!+45))</f>
        <v>#REF!</v>
      </c>
      <c r="GR3204" s="9" t="e">
        <f ca="1">INDIRECT(ADDRESS(ROW(),Controls!#REF!+60))</f>
        <v>#REF!</v>
      </c>
      <c r="GS3204" s="9" t="e">
        <f ca="1">INDIRECT(ADDRESS(ROW(),Controls!#REF!+75))</f>
        <v>#REF!</v>
      </c>
      <c r="GT3204" s="9" t="e">
        <f ca="1">INDIRECT(ADDRESS(ROW(),Controls!#REF!+90))</f>
        <v>#REF!</v>
      </c>
      <c r="GU3204" s="9" t="e">
        <f ca="1">INDIRECT(ADDRESS(ROW(),Controls!#REF!+105))</f>
        <v>#REF!</v>
      </c>
      <c r="GV3204" s="9" t="e">
        <f ca="1">INDIRECT(ADDRESS(ROW(),Controls!#REF!+120))</f>
        <v>#REF!</v>
      </c>
      <c r="GW3204" s="9" t="e">
        <f ca="1">INDIRECT(ADDRESS(ROW(),Controls!#REF!+15))</f>
        <v>#REF!</v>
      </c>
      <c r="GX3204" s="9" t="e">
        <f ca="1">INDIRECT(ADDRESS(ROW(),Controls!#REF!+135))</f>
        <v>#REF!</v>
      </c>
      <c r="HJ3204" s="9" t="e">
        <f t="shared" ca="1" si="300"/>
        <v>#REF!</v>
      </c>
      <c r="HK3204" s="9" t="e">
        <f t="shared" ca="1" si="301"/>
        <v>#REF!</v>
      </c>
      <c r="HL3204" s="9" t="e">
        <f t="shared" ca="1" si="302"/>
        <v>#REF!</v>
      </c>
      <c r="HM3204" s="9" t="e">
        <f t="shared" ca="1" si="303"/>
        <v>#REF!</v>
      </c>
      <c r="HN3204" s="9" t="e">
        <f ca="1">SQRT($GS3204*(1-$GS3204/Controls!$D$15))</f>
        <v>#REF!</v>
      </c>
      <c r="HO3204" s="9" t="e">
        <f t="shared" ca="1" si="304"/>
        <v>#REF!</v>
      </c>
      <c r="HP3204" s="9" t="e">
        <f t="shared" ca="1" si="305"/>
        <v>#REF!</v>
      </c>
      <c r="HQ3204" s="9" t="e">
        <f ca="1">IF($GV3204=0,NA(),($GX3204*Controls!#REF!))</f>
        <v>#REF!</v>
      </c>
    </row>
    <row r="3205" spans="198:225" x14ac:dyDescent="0.25">
      <c r="GP3205" s="9" t="e">
        <f ca="1">INDIRECT(ADDRESS(ROW(),Controls!#REF!+30))</f>
        <v>#REF!</v>
      </c>
      <c r="GQ3205" s="9" t="e">
        <f ca="1">INDIRECT(ADDRESS(ROW(),Controls!#REF!+45))</f>
        <v>#REF!</v>
      </c>
      <c r="GR3205" s="9" t="e">
        <f ca="1">INDIRECT(ADDRESS(ROW(),Controls!#REF!+60))</f>
        <v>#REF!</v>
      </c>
      <c r="GS3205" s="9" t="e">
        <f ca="1">INDIRECT(ADDRESS(ROW(),Controls!#REF!+75))</f>
        <v>#REF!</v>
      </c>
      <c r="GT3205" s="9" t="e">
        <f ca="1">INDIRECT(ADDRESS(ROW(),Controls!#REF!+90))</f>
        <v>#REF!</v>
      </c>
      <c r="GU3205" s="9" t="e">
        <f ca="1">INDIRECT(ADDRESS(ROW(),Controls!#REF!+105))</f>
        <v>#REF!</v>
      </c>
      <c r="GV3205" s="9" t="e">
        <f ca="1">INDIRECT(ADDRESS(ROW(),Controls!#REF!+120))</f>
        <v>#REF!</v>
      </c>
      <c r="GW3205" s="9" t="e">
        <f ca="1">INDIRECT(ADDRESS(ROW(),Controls!#REF!+15))</f>
        <v>#REF!</v>
      </c>
      <c r="GX3205" s="9" t="e">
        <f ca="1">INDIRECT(ADDRESS(ROW(),Controls!#REF!+135))</f>
        <v>#REF!</v>
      </c>
      <c r="HJ3205" s="9" t="e">
        <f t="shared" ca="1" si="300"/>
        <v>#REF!</v>
      </c>
      <c r="HK3205" s="9" t="e">
        <f t="shared" ca="1" si="301"/>
        <v>#REF!</v>
      </c>
      <c r="HL3205" s="9" t="e">
        <f t="shared" ca="1" si="302"/>
        <v>#REF!</v>
      </c>
      <c r="HM3205" s="9" t="e">
        <f t="shared" ca="1" si="303"/>
        <v>#REF!</v>
      </c>
      <c r="HN3205" s="9" t="e">
        <f ca="1">SQRT($GS3205*(1-$GS3205/Controls!$D$15))</f>
        <v>#REF!</v>
      </c>
      <c r="HO3205" s="9" t="e">
        <f t="shared" ca="1" si="304"/>
        <v>#REF!</v>
      </c>
      <c r="HP3205" s="9" t="e">
        <f t="shared" ca="1" si="305"/>
        <v>#REF!</v>
      </c>
      <c r="HQ3205" s="9" t="e">
        <f ca="1">IF($GV3205=0,NA(),($GX3205*Controls!#REF!))</f>
        <v>#REF!</v>
      </c>
    </row>
    <row r="3206" spans="198:225" x14ac:dyDescent="0.25">
      <c r="GP3206" s="9" t="e">
        <f ca="1">INDIRECT(ADDRESS(ROW(),Controls!#REF!+30))</f>
        <v>#REF!</v>
      </c>
      <c r="GQ3206" s="9" t="e">
        <f ca="1">INDIRECT(ADDRESS(ROW(),Controls!#REF!+45))</f>
        <v>#REF!</v>
      </c>
      <c r="GR3206" s="9" t="e">
        <f ca="1">INDIRECT(ADDRESS(ROW(),Controls!#REF!+60))</f>
        <v>#REF!</v>
      </c>
      <c r="GS3206" s="9" t="e">
        <f ca="1">INDIRECT(ADDRESS(ROW(),Controls!#REF!+75))</f>
        <v>#REF!</v>
      </c>
      <c r="GT3206" s="9" t="e">
        <f ca="1">INDIRECT(ADDRESS(ROW(),Controls!#REF!+90))</f>
        <v>#REF!</v>
      </c>
      <c r="GU3206" s="9" t="e">
        <f ca="1">INDIRECT(ADDRESS(ROW(),Controls!#REF!+105))</f>
        <v>#REF!</v>
      </c>
      <c r="GV3206" s="9" t="e">
        <f ca="1">INDIRECT(ADDRESS(ROW(),Controls!#REF!+120))</f>
        <v>#REF!</v>
      </c>
      <c r="GW3206" s="9" t="e">
        <f ca="1">INDIRECT(ADDRESS(ROW(),Controls!#REF!+15))</f>
        <v>#REF!</v>
      </c>
      <c r="GX3206" s="9" t="e">
        <f ca="1">INDIRECT(ADDRESS(ROW(),Controls!#REF!+135))</f>
        <v>#REF!</v>
      </c>
      <c r="HJ3206" s="9" t="e">
        <f t="shared" ca="1" si="300"/>
        <v>#REF!</v>
      </c>
      <c r="HK3206" s="9" t="e">
        <f t="shared" ca="1" si="301"/>
        <v>#REF!</v>
      </c>
      <c r="HL3206" s="9" t="e">
        <f t="shared" ca="1" si="302"/>
        <v>#REF!</v>
      </c>
      <c r="HM3206" s="9" t="e">
        <f t="shared" ca="1" si="303"/>
        <v>#REF!</v>
      </c>
      <c r="HN3206" s="9" t="e">
        <f ca="1">SQRT($GS3206*(1-$GS3206/Controls!$D$15))</f>
        <v>#REF!</v>
      </c>
      <c r="HO3206" s="9" t="e">
        <f t="shared" ca="1" si="304"/>
        <v>#REF!</v>
      </c>
      <c r="HP3206" s="9" t="e">
        <f t="shared" ca="1" si="305"/>
        <v>#REF!</v>
      </c>
      <c r="HQ3206" s="9" t="e">
        <f ca="1">IF($GV3206=0,NA(),($GX3206*Controls!#REF!))</f>
        <v>#REF!</v>
      </c>
    </row>
    <row r="3207" spans="198:225" x14ac:dyDescent="0.25">
      <c r="GP3207" s="9" t="e">
        <f ca="1">INDIRECT(ADDRESS(ROW(),Controls!#REF!+30))</f>
        <v>#REF!</v>
      </c>
      <c r="GQ3207" s="9" t="e">
        <f ca="1">INDIRECT(ADDRESS(ROW(),Controls!#REF!+45))</f>
        <v>#REF!</v>
      </c>
      <c r="GR3207" s="9" t="e">
        <f ca="1">INDIRECT(ADDRESS(ROW(),Controls!#REF!+60))</f>
        <v>#REF!</v>
      </c>
      <c r="GS3207" s="9" t="e">
        <f ca="1">INDIRECT(ADDRESS(ROW(),Controls!#REF!+75))</f>
        <v>#REF!</v>
      </c>
      <c r="GT3207" s="9" t="e">
        <f ca="1">INDIRECT(ADDRESS(ROW(),Controls!#REF!+90))</f>
        <v>#REF!</v>
      </c>
      <c r="GU3207" s="9" t="e">
        <f ca="1">INDIRECT(ADDRESS(ROW(),Controls!#REF!+105))</f>
        <v>#REF!</v>
      </c>
      <c r="GV3207" s="9" t="e">
        <f ca="1">INDIRECT(ADDRESS(ROW(),Controls!#REF!+120))</f>
        <v>#REF!</v>
      </c>
      <c r="GW3207" s="9" t="e">
        <f ca="1">INDIRECT(ADDRESS(ROW(),Controls!#REF!+15))</f>
        <v>#REF!</v>
      </c>
      <c r="GX3207" s="9" t="e">
        <f ca="1">INDIRECT(ADDRESS(ROW(),Controls!#REF!+135))</f>
        <v>#REF!</v>
      </c>
      <c r="HJ3207" s="9" t="e">
        <f t="shared" ca="1" si="300"/>
        <v>#REF!</v>
      </c>
      <c r="HK3207" s="9" t="e">
        <f t="shared" ca="1" si="301"/>
        <v>#REF!</v>
      </c>
      <c r="HL3207" s="9" t="e">
        <f t="shared" ca="1" si="302"/>
        <v>#REF!</v>
      </c>
      <c r="HM3207" s="9" t="e">
        <f t="shared" ca="1" si="303"/>
        <v>#REF!</v>
      </c>
      <c r="HN3207" s="9" t="e">
        <f ca="1">SQRT($GS3207*(1-$GS3207/Controls!$D$15))</f>
        <v>#REF!</v>
      </c>
      <c r="HO3207" s="9" t="e">
        <f t="shared" ca="1" si="304"/>
        <v>#REF!</v>
      </c>
      <c r="HP3207" s="9" t="e">
        <f t="shared" ca="1" si="305"/>
        <v>#REF!</v>
      </c>
      <c r="HQ3207" s="9" t="e">
        <f ca="1">IF($GV3207=0,NA(),($GX3207*Controls!#REF!))</f>
        <v>#REF!</v>
      </c>
    </row>
    <row r="3208" spans="198:225" x14ac:dyDescent="0.25">
      <c r="GP3208" s="9" t="e">
        <f ca="1">INDIRECT(ADDRESS(ROW(),Controls!#REF!+30))</f>
        <v>#REF!</v>
      </c>
      <c r="GQ3208" s="9" t="e">
        <f ca="1">INDIRECT(ADDRESS(ROW(),Controls!#REF!+45))</f>
        <v>#REF!</v>
      </c>
      <c r="GR3208" s="9" t="e">
        <f ca="1">INDIRECT(ADDRESS(ROW(),Controls!#REF!+60))</f>
        <v>#REF!</v>
      </c>
      <c r="GS3208" s="9" t="e">
        <f ca="1">INDIRECT(ADDRESS(ROW(),Controls!#REF!+75))</f>
        <v>#REF!</v>
      </c>
      <c r="GT3208" s="9" t="e">
        <f ca="1">INDIRECT(ADDRESS(ROW(),Controls!#REF!+90))</f>
        <v>#REF!</v>
      </c>
      <c r="GU3208" s="9" t="e">
        <f ca="1">INDIRECT(ADDRESS(ROW(),Controls!#REF!+105))</f>
        <v>#REF!</v>
      </c>
      <c r="GV3208" s="9" t="e">
        <f ca="1">INDIRECT(ADDRESS(ROW(),Controls!#REF!+120))</f>
        <v>#REF!</v>
      </c>
      <c r="GW3208" s="9" t="e">
        <f ca="1">INDIRECT(ADDRESS(ROW(),Controls!#REF!+15))</f>
        <v>#REF!</v>
      </c>
      <c r="GX3208" s="9" t="e">
        <f ca="1">INDIRECT(ADDRESS(ROW(),Controls!#REF!+135))</f>
        <v>#REF!</v>
      </c>
      <c r="HJ3208" s="9" t="e">
        <f t="shared" ca="1" si="300"/>
        <v>#REF!</v>
      </c>
      <c r="HK3208" s="9" t="e">
        <f t="shared" ca="1" si="301"/>
        <v>#REF!</v>
      </c>
      <c r="HL3208" s="9" t="e">
        <f t="shared" ca="1" si="302"/>
        <v>#REF!</v>
      </c>
      <c r="HM3208" s="9" t="e">
        <f t="shared" ca="1" si="303"/>
        <v>#REF!</v>
      </c>
      <c r="HN3208" s="9" t="e">
        <f ca="1">SQRT($GS3208*(1-$GS3208/Controls!$D$15))</f>
        <v>#REF!</v>
      </c>
      <c r="HO3208" s="9" t="e">
        <f t="shared" ca="1" si="304"/>
        <v>#REF!</v>
      </c>
      <c r="HP3208" s="9" t="e">
        <f t="shared" ca="1" si="305"/>
        <v>#REF!</v>
      </c>
      <c r="HQ3208" s="9" t="e">
        <f ca="1">IF($GV3208=0,NA(),($GX3208*Controls!#REF!))</f>
        <v>#REF!</v>
      </c>
    </row>
    <row r="3209" spans="198:225" x14ac:dyDescent="0.25">
      <c r="GP3209" s="9" t="e">
        <f ca="1">INDIRECT(ADDRESS(ROW(),Controls!#REF!+30))</f>
        <v>#REF!</v>
      </c>
      <c r="GQ3209" s="9" t="e">
        <f ca="1">INDIRECT(ADDRESS(ROW(),Controls!#REF!+45))</f>
        <v>#REF!</v>
      </c>
      <c r="GR3209" s="9" t="e">
        <f ca="1">INDIRECT(ADDRESS(ROW(),Controls!#REF!+60))</f>
        <v>#REF!</v>
      </c>
      <c r="GS3209" s="9" t="e">
        <f ca="1">INDIRECT(ADDRESS(ROW(),Controls!#REF!+75))</f>
        <v>#REF!</v>
      </c>
      <c r="GT3209" s="9" t="e">
        <f ca="1">INDIRECT(ADDRESS(ROW(),Controls!#REF!+90))</f>
        <v>#REF!</v>
      </c>
      <c r="GU3209" s="9" t="e">
        <f ca="1">INDIRECT(ADDRESS(ROW(),Controls!#REF!+105))</f>
        <v>#REF!</v>
      </c>
      <c r="GV3209" s="9" t="e">
        <f ca="1">INDIRECT(ADDRESS(ROW(),Controls!#REF!+120))</f>
        <v>#REF!</v>
      </c>
      <c r="GW3209" s="9" t="e">
        <f ca="1">INDIRECT(ADDRESS(ROW(),Controls!#REF!+15))</f>
        <v>#REF!</v>
      </c>
      <c r="GX3209" s="9" t="e">
        <f ca="1">INDIRECT(ADDRESS(ROW(),Controls!#REF!+135))</f>
        <v>#REF!</v>
      </c>
      <c r="HJ3209" s="9" t="e">
        <f t="shared" ca="1" si="300"/>
        <v>#REF!</v>
      </c>
      <c r="HK3209" s="9" t="e">
        <f t="shared" ca="1" si="301"/>
        <v>#REF!</v>
      </c>
      <c r="HL3209" s="9" t="e">
        <f t="shared" ca="1" si="302"/>
        <v>#REF!</v>
      </c>
      <c r="HM3209" s="9" t="e">
        <f t="shared" ca="1" si="303"/>
        <v>#REF!</v>
      </c>
      <c r="HN3209" s="9" t="e">
        <f ca="1">SQRT($GS3209*(1-$GS3209/Controls!$D$15))</f>
        <v>#REF!</v>
      </c>
      <c r="HO3209" s="9" t="e">
        <f t="shared" ca="1" si="304"/>
        <v>#REF!</v>
      </c>
      <c r="HP3209" s="9" t="e">
        <f t="shared" ca="1" si="305"/>
        <v>#REF!</v>
      </c>
      <c r="HQ3209" s="9" t="e">
        <f ca="1">IF($GV3209=0,NA(),($GX3209*Controls!#REF!))</f>
        <v>#REF!</v>
      </c>
    </row>
    <row r="3210" spans="198:225" x14ac:dyDescent="0.25">
      <c r="GP3210" s="9" t="e">
        <f ca="1">INDIRECT(ADDRESS(ROW(),Controls!#REF!+30))</f>
        <v>#REF!</v>
      </c>
      <c r="GQ3210" s="9" t="e">
        <f ca="1">INDIRECT(ADDRESS(ROW(),Controls!#REF!+45))</f>
        <v>#REF!</v>
      </c>
      <c r="GR3210" s="9" t="e">
        <f ca="1">INDIRECT(ADDRESS(ROW(),Controls!#REF!+60))</f>
        <v>#REF!</v>
      </c>
      <c r="GS3210" s="9" t="e">
        <f ca="1">INDIRECT(ADDRESS(ROW(),Controls!#REF!+75))</f>
        <v>#REF!</v>
      </c>
      <c r="GT3210" s="9" t="e">
        <f ca="1">INDIRECT(ADDRESS(ROW(),Controls!#REF!+90))</f>
        <v>#REF!</v>
      </c>
      <c r="GU3210" s="9" t="e">
        <f ca="1">INDIRECT(ADDRESS(ROW(),Controls!#REF!+105))</f>
        <v>#REF!</v>
      </c>
      <c r="GV3210" s="9" t="e">
        <f ca="1">INDIRECT(ADDRESS(ROW(),Controls!#REF!+120))</f>
        <v>#REF!</v>
      </c>
      <c r="GW3210" s="9" t="e">
        <f ca="1">INDIRECT(ADDRESS(ROW(),Controls!#REF!+15))</f>
        <v>#REF!</v>
      </c>
      <c r="GX3210" s="9" t="e">
        <f ca="1">INDIRECT(ADDRESS(ROW(),Controls!#REF!+135))</f>
        <v>#REF!</v>
      </c>
      <c r="HJ3210" s="9" t="e">
        <f t="shared" ca="1" si="300"/>
        <v>#REF!</v>
      </c>
      <c r="HK3210" s="9" t="e">
        <f t="shared" ca="1" si="301"/>
        <v>#REF!</v>
      </c>
      <c r="HL3210" s="9" t="e">
        <f t="shared" ca="1" si="302"/>
        <v>#REF!</v>
      </c>
      <c r="HM3210" s="9" t="e">
        <f t="shared" ca="1" si="303"/>
        <v>#REF!</v>
      </c>
      <c r="HN3210" s="9" t="e">
        <f ca="1">SQRT($GS3210*(1-$GS3210/Controls!$D$15))</f>
        <v>#REF!</v>
      </c>
      <c r="HO3210" s="9" t="e">
        <f t="shared" ca="1" si="304"/>
        <v>#REF!</v>
      </c>
      <c r="HP3210" s="9" t="e">
        <f t="shared" ca="1" si="305"/>
        <v>#REF!</v>
      </c>
      <c r="HQ3210" s="9" t="e">
        <f ca="1">IF($GV3210=0,NA(),($GX3210*Controls!#REF!))</f>
        <v>#REF!</v>
      </c>
    </row>
    <row r="3211" spans="198:225" x14ac:dyDescent="0.25">
      <c r="GP3211" s="9" t="e">
        <f ca="1">INDIRECT(ADDRESS(ROW(),Controls!#REF!+30))</f>
        <v>#REF!</v>
      </c>
      <c r="GQ3211" s="9" t="e">
        <f ca="1">INDIRECT(ADDRESS(ROW(),Controls!#REF!+45))</f>
        <v>#REF!</v>
      </c>
      <c r="GR3211" s="9" t="e">
        <f ca="1">INDIRECT(ADDRESS(ROW(),Controls!#REF!+60))</f>
        <v>#REF!</v>
      </c>
      <c r="GS3211" s="9" t="e">
        <f ca="1">INDIRECT(ADDRESS(ROW(),Controls!#REF!+75))</f>
        <v>#REF!</v>
      </c>
      <c r="GT3211" s="9" t="e">
        <f ca="1">INDIRECT(ADDRESS(ROW(),Controls!#REF!+90))</f>
        <v>#REF!</v>
      </c>
      <c r="GU3211" s="9" t="e">
        <f ca="1">INDIRECT(ADDRESS(ROW(),Controls!#REF!+105))</f>
        <v>#REF!</v>
      </c>
      <c r="GV3211" s="9" t="e">
        <f ca="1">INDIRECT(ADDRESS(ROW(),Controls!#REF!+120))</f>
        <v>#REF!</v>
      </c>
      <c r="GW3211" s="9" t="e">
        <f ca="1">INDIRECT(ADDRESS(ROW(),Controls!#REF!+15))</f>
        <v>#REF!</v>
      </c>
      <c r="GX3211" s="9" t="e">
        <f ca="1">INDIRECT(ADDRESS(ROW(),Controls!#REF!+135))</f>
        <v>#REF!</v>
      </c>
      <c r="HJ3211" s="9" t="e">
        <f t="shared" ca="1" si="300"/>
        <v>#REF!</v>
      </c>
      <c r="HK3211" s="9" t="e">
        <f t="shared" ca="1" si="301"/>
        <v>#REF!</v>
      </c>
      <c r="HL3211" s="9" t="e">
        <f t="shared" ca="1" si="302"/>
        <v>#REF!</v>
      </c>
      <c r="HM3211" s="9" t="e">
        <f t="shared" ca="1" si="303"/>
        <v>#REF!</v>
      </c>
      <c r="HN3211" s="9" t="e">
        <f ca="1">SQRT($GS3211*(1-$GS3211/Controls!$D$15))</f>
        <v>#REF!</v>
      </c>
      <c r="HO3211" s="9" t="e">
        <f t="shared" ca="1" si="304"/>
        <v>#REF!</v>
      </c>
      <c r="HP3211" s="9" t="e">
        <f t="shared" ca="1" si="305"/>
        <v>#REF!</v>
      </c>
      <c r="HQ3211" s="9" t="e">
        <f ca="1">IF($GV3211=0,NA(),($GX3211*Controls!#REF!))</f>
        <v>#REF!</v>
      </c>
    </row>
    <row r="3212" spans="198:225" x14ac:dyDescent="0.25">
      <c r="GP3212" s="9" t="e">
        <f ca="1">INDIRECT(ADDRESS(ROW(),Controls!#REF!+30))</f>
        <v>#REF!</v>
      </c>
      <c r="GQ3212" s="9" t="e">
        <f ca="1">INDIRECT(ADDRESS(ROW(),Controls!#REF!+45))</f>
        <v>#REF!</v>
      </c>
      <c r="GR3212" s="9" t="e">
        <f ca="1">INDIRECT(ADDRESS(ROW(),Controls!#REF!+60))</f>
        <v>#REF!</v>
      </c>
      <c r="GS3212" s="9" t="e">
        <f ca="1">INDIRECT(ADDRESS(ROW(),Controls!#REF!+75))</f>
        <v>#REF!</v>
      </c>
      <c r="GT3212" s="9" t="e">
        <f ca="1">INDIRECT(ADDRESS(ROW(),Controls!#REF!+90))</f>
        <v>#REF!</v>
      </c>
      <c r="GU3212" s="9" t="e">
        <f ca="1">INDIRECT(ADDRESS(ROW(),Controls!#REF!+105))</f>
        <v>#REF!</v>
      </c>
      <c r="GV3212" s="9" t="e">
        <f ca="1">INDIRECT(ADDRESS(ROW(),Controls!#REF!+120))</f>
        <v>#REF!</v>
      </c>
      <c r="GW3212" s="9" t="e">
        <f ca="1">INDIRECT(ADDRESS(ROW(),Controls!#REF!+15))</f>
        <v>#REF!</v>
      </c>
      <c r="GX3212" s="9" t="e">
        <f ca="1">INDIRECT(ADDRESS(ROW(),Controls!#REF!+135))</f>
        <v>#REF!</v>
      </c>
      <c r="HJ3212" s="9" t="e">
        <f t="shared" ca="1" si="300"/>
        <v>#REF!</v>
      </c>
      <c r="HK3212" s="9" t="e">
        <f t="shared" ca="1" si="301"/>
        <v>#REF!</v>
      </c>
      <c r="HL3212" s="9" t="e">
        <f t="shared" ca="1" si="302"/>
        <v>#REF!</v>
      </c>
      <c r="HM3212" s="9" t="e">
        <f t="shared" ca="1" si="303"/>
        <v>#REF!</v>
      </c>
      <c r="HN3212" s="9" t="e">
        <f ca="1">SQRT($GS3212*(1-$GS3212/Controls!$D$15))</f>
        <v>#REF!</v>
      </c>
      <c r="HO3212" s="9" t="e">
        <f t="shared" ca="1" si="304"/>
        <v>#REF!</v>
      </c>
      <c r="HP3212" s="9" t="e">
        <f t="shared" ca="1" si="305"/>
        <v>#REF!</v>
      </c>
      <c r="HQ3212" s="9" t="e">
        <f ca="1">IF($GV3212=0,NA(),($GX3212*Controls!#REF!))</f>
        <v>#REF!</v>
      </c>
    </row>
    <row r="3213" spans="198:225" x14ac:dyDescent="0.25">
      <c r="GP3213" s="9" t="e">
        <f ca="1">INDIRECT(ADDRESS(ROW(),Controls!#REF!+30))</f>
        <v>#REF!</v>
      </c>
      <c r="GQ3213" s="9" t="e">
        <f ca="1">INDIRECT(ADDRESS(ROW(),Controls!#REF!+45))</f>
        <v>#REF!</v>
      </c>
      <c r="GR3213" s="9" t="e">
        <f ca="1">INDIRECT(ADDRESS(ROW(),Controls!#REF!+60))</f>
        <v>#REF!</v>
      </c>
      <c r="GS3213" s="9" t="e">
        <f ca="1">INDIRECT(ADDRESS(ROW(),Controls!#REF!+75))</f>
        <v>#REF!</v>
      </c>
      <c r="GT3213" s="9" t="e">
        <f ca="1">INDIRECT(ADDRESS(ROW(),Controls!#REF!+90))</f>
        <v>#REF!</v>
      </c>
      <c r="GU3213" s="9" t="e">
        <f ca="1">INDIRECT(ADDRESS(ROW(),Controls!#REF!+105))</f>
        <v>#REF!</v>
      </c>
      <c r="GV3213" s="9" t="e">
        <f ca="1">INDIRECT(ADDRESS(ROW(),Controls!#REF!+120))</f>
        <v>#REF!</v>
      </c>
      <c r="GW3213" s="9" t="e">
        <f ca="1">INDIRECT(ADDRESS(ROW(),Controls!#REF!+15))</f>
        <v>#REF!</v>
      </c>
      <c r="GX3213" s="9" t="e">
        <f ca="1">INDIRECT(ADDRESS(ROW(),Controls!#REF!+135))</f>
        <v>#REF!</v>
      </c>
      <c r="HJ3213" s="9" t="e">
        <f t="shared" ca="1" si="300"/>
        <v>#REF!</v>
      </c>
      <c r="HK3213" s="9" t="e">
        <f t="shared" ca="1" si="301"/>
        <v>#REF!</v>
      </c>
      <c r="HL3213" s="9" t="e">
        <f t="shared" ca="1" si="302"/>
        <v>#REF!</v>
      </c>
      <c r="HM3213" s="9" t="e">
        <f t="shared" ca="1" si="303"/>
        <v>#REF!</v>
      </c>
      <c r="HN3213" s="9" t="e">
        <f ca="1">SQRT($GS3213*(1-$GS3213/Controls!$D$15))</f>
        <v>#REF!</v>
      </c>
      <c r="HO3213" s="9" t="e">
        <f t="shared" ca="1" si="304"/>
        <v>#REF!</v>
      </c>
      <c r="HP3213" s="9" t="e">
        <f t="shared" ca="1" si="305"/>
        <v>#REF!</v>
      </c>
      <c r="HQ3213" s="9" t="e">
        <f ca="1">IF($GV3213=0,NA(),($GX3213*Controls!#REF!))</f>
        <v>#REF!</v>
      </c>
    </row>
    <row r="3214" spans="198:225" x14ac:dyDescent="0.25">
      <c r="GP3214" s="9" t="e">
        <f ca="1">INDIRECT(ADDRESS(ROW(),Controls!#REF!+30))</f>
        <v>#REF!</v>
      </c>
      <c r="GQ3214" s="9" t="e">
        <f ca="1">INDIRECT(ADDRESS(ROW(),Controls!#REF!+45))</f>
        <v>#REF!</v>
      </c>
      <c r="GR3214" s="9" t="e">
        <f ca="1">INDIRECT(ADDRESS(ROW(),Controls!#REF!+60))</f>
        <v>#REF!</v>
      </c>
      <c r="GS3214" s="9" t="e">
        <f ca="1">INDIRECT(ADDRESS(ROW(),Controls!#REF!+75))</f>
        <v>#REF!</v>
      </c>
      <c r="GT3214" s="9" t="e">
        <f ca="1">INDIRECT(ADDRESS(ROW(),Controls!#REF!+90))</f>
        <v>#REF!</v>
      </c>
      <c r="GU3214" s="9" t="e">
        <f ca="1">INDIRECT(ADDRESS(ROW(),Controls!#REF!+105))</f>
        <v>#REF!</v>
      </c>
      <c r="GV3214" s="9" t="e">
        <f ca="1">INDIRECT(ADDRESS(ROW(),Controls!#REF!+120))</f>
        <v>#REF!</v>
      </c>
      <c r="GW3214" s="9" t="e">
        <f ca="1">INDIRECT(ADDRESS(ROW(),Controls!#REF!+15))</f>
        <v>#REF!</v>
      </c>
      <c r="GX3214" s="9" t="e">
        <f ca="1">INDIRECT(ADDRESS(ROW(),Controls!#REF!+135))</f>
        <v>#REF!</v>
      </c>
      <c r="HJ3214" s="9" t="e">
        <f t="shared" ca="1" si="300"/>
        <v>#REF!</v>
      </c>
      <c r="HK3214" s="9" t="e">
        <f t="shared" ca="1" si="301"/>
        <v>#REF!</v>
      </c>
      <c r="HL3214" s="9" t="e">
        <f t="shared" ca="1" si="302"/>
        <v>#REF!</v>
      </c>
      <c r="HM3214" s="9" t="e">
        <f t="shared" ca="1" si="303"/>
        <v>#REF!</v>
      </c>
      <c r="HN3214" s="9" t="e">
        <f ca="1">SQRT($GS3214*(1-$GS3214/Controls!$D$15))</f>
        <v>#REF!</v>
      </c>
      <c r="HO3214" s="9" t="e">
        <f t="shared" ca="1" si="304"/>
        <v>#REF!</v>
      </c>
      <c r="HP3214" s="9" t="e">
        <f t="shared" ca="1" si="305"/>
        <v>#REF!</v>
      </c>
      <c r="HQ3214" s="9" t="e">
        <f ca="1">IF($GV3214=0,NA(),($GX3214*Controls!#REF!))</f>
        <v>#REF!</v>
      </c>
    </row>
    <row r="3215" spans="198:225" x14ac:dyDescent="0.25">
      <c r="GP3215" s="9" t="e">
        <f ca="1">INDIRECT(ADDRESS(ROW(),Controls!#REF!+30))</f>
        <v>#REF!</v>
      </c>
      <c r="GQ3215" s="9" t="e">
        <f ca="1">INDIRECT(ADDRESS(ROW(),Controls!#REF!+45))</f>
        <v>#REF!</v>
      </c>
      <c r="GR3215" s="9" t="e">
        <f ca="1">INDIRECT(ADDRESS(ROW(),Controls!#REF!+60))</f>
        <v>#REF!</v>
      </c>
      <c r="GS3215" s="9" t="e">
        <f ca="1">INDIRECT(ADDRESS(ROW(),Controls!#REF!+75))</f>
        <v>#REF!</v>
      </c>
      <c r="GT3215" s="9" t="e">
        <f ca="1">INDIRECT(ADDRESS(ROW(),Controls!#REF!+90))</f>
        <v>#REF!</v>
      </c>
      <c r="GU3215" s="9" t="e">
        <f ca="1">INDIRECT(ADDRESS(ROW(),Controls!#REF!+105))</f>
        <v>#REF!</v>
      </c>
      <c r="GV3215" s="9" t="e">
        <f ca="1">INDIRECT(ADDRESS(ROW(),Controls!#REF!+120))</f>
        <v>#REF!</v>
      </c>
      <c r="GW3215" s="9" t="e">
        <f ca="1">INDIRECT(ADDRESS(ROW(),Controls!#REF!+15))</f>
        <v>#REF!</v>
      </c>
      <c r="GX3215" s="9" t="e">
        <f ca="1">INDIRECT(ADDRESS(ROW(),Controls!#REF!+135))</f>
        <v>#REF!</v>
      </c>
      <c r="HJ3215" s="9" t="e">
        <f t="shared" ca="1" si="300"/>
        <v>#REF!</v>
      </c>
      <c r="HK3215" s="9" t="e">
        <f t="shared" ca="1" si="301"/>
        <v>#REF!</v>
      </c>
      <c r="HL3215" s="9" t="e">
        <f t="shared" ca="1" si="302"/>
        <v>#REF!</v>
      </c>
      <c r="HM3215" s="9" t="e">
        <f t="shared" ca="1" si="303"/>
        <v>#REF!</v>
      </c>
      <c r="HN3215" s="9" t="e">
        <f ca="1">SQRT($GS3215*(1-$GS3215/Controls!$D$15))</f>
        <v>#REF!</v>
      </c>
      <c r="HO3215" s="9" t="e">
        <f t="shared" ca="1" si="304"/>
        <v>#REF!</v>
      </c>
      <c r="HP3215" s="9" t="e">
        <f t="shared" ca="1" si="305"/>
        <v>#REF!</v>
      </c>
      <c r="HQ3215" s="9" t="e">
        <f ca="1">IF($GV3215=0,NA(),($GX3215*Controls!#REF!))</f>
        <v>#REF!</v>
      </c>
    </row>
    <row r="3216" spans="198:225" x14ac:dyDescent="0.25">
      <c r="GP3216" s="9" t="e">
        <f ca="1">INDIRECT(ADDRESS(ROW(),Controls!#REF!+30))</f>
        <v>#REF!</v>
      </c>
      <c r="GQ3216" s="9" t="e">
        <f ca="1">INDIRECT(ADDRESS(ROW(),Controls!#REF!+45))</f>
        <v>#REF!</v>
      </c>
      <c r="GR3216" s="9" t="e">
        <f ca="1">INDIRECT(ADDRESS(ROW(),Controls!#REF!+60))</f>
        <v>#REF!</v>
      </c>
      <c r="GS3216" s="9" t="e">
        <f ca="1">INDIRECT(ADDRESS(ROW(),Controls!#REF!+75))</f>
        <v>#REF!</v>
      </c>
      <c r="GT3216" s="9" t="e">
        <f ca="1">INDIRECT(ADDRESS(ROW(),Controls!#REF!+90))</f>
        <v>#REF!</v>
      </c>
      <c r="GU3216" s="9" t="e">
        <f ca="1">INDIRECT(ADDRESS(ROW(),Controls!#REF!+105))</f>
        <v>#REF!</v>
      </c>
      <c r="GV3216" s="9" t="e">
        <f ca="1">INDIRECT(ADDRESS(ROW(),Controls!#REF!+120))</f>
        <v>#REF!</v>
      </c>
      <c r="GW3216" s="9" t="e">
        <f ca="1">INDIRECT(ADDRESS(ROW(),Controls!#REF!+15))</f>
        <v>#REF!</v>
      </c>
      <c r="GX3216" s="9" t="e">
        <f ca="1">INDIRECT(ADDRESS(ROW(),Controls!#REF!+135))</f>
        <v>#REF!</v>
      </c>
      <c r="HJ3216" s="9" t="e">
        <f t="shared" ca="1" si="300"/>
        <v>#REF!</v>
      </c>
      <c r="HK3216" s="9" t="e">
        <f t="shared" ca="1" si="301"/>
        <v>#REF!</v>
      </c>
      <c r="HL3216" s="9" t="e">
        <f t="shared" ca="1" si="302"/>
        <v>#REF!</v>
      </c>
      <c r="HM3216" s="9" t="e">
        <f t="shared" ca="1" si="303"/>
        <v>#REF!</v>
      </c>
      <c r="HN3216" s="9" t="e">
        <f ca="1">SQRT($GS3216*(1-$GS3216/Controls!$D$15))</f>
        <v>#REF!</v>
      </c>
      <c r="HO3216" s="9" t="e">
        <f t="shared" ca="1" si="304"/>
        <v>#REF!</v>
      </c>
      <c r="HP3216" s="9" t="e">
        <f t="shared" ca="1" si="305"/>
        <v>#REF!</v>
      </c>
      <c r="HQ3216" s="9" t="e">
        <f ca="1">IF($GV3216=0,NA(),($GX3216*Controls!#REF!))</f>
        <v>#REF!</v>
      </c>
    </row>
    <row r="3217" spans="198:225" x14ac:dyDescent="0.25">
      <c r="GP3217" s="9" t="e">
        <f ca="1">INDIRECT(ADDRESS(ROW(),Controls!#REF!+30))</f>
        <v>#REF!</v>
      </c>
      <c r="GQ3217" s="9" t="e">
        <f ca="1">INDIRECT(ADDRESS(ROW(),Controls!#REF!+45))</f>
        <v>#REF!</v>
      </c>
      <c r="GR3217" s="9" t="e">
        <f ca="1">INDIRECT(ADDRESS(ROW(),Controls!#REF!+60))</f>
        <v>#REF!</v>
      </c>
      <c r="GS3217" s="9" t="e">
        <f ca="1">INDIRECT(ADDRESS(ROW(),Controls!#REF!+75))</f>
        <v>#REF!</v>
      </c>
      <c r="GT3217" s="9" t="e">
        <f ca="1">INDIRECT(ADDRESS(ROW(),Controls!#REF!+90))</f>
        <v>#REF!</v>
      </c>
      <c r="GU3217" s="9" t="e">
        <f ca="1">INDIRECT(ADDRESS(ROW(),Controls!#REF!+105))</f>
        <v>#REF!</v>
      </c>
      <c r="GV3217" s="9" t="e">
        <f ca="1">INDIRECT(ADDRESS(ROW(),Controls!#REF!+120))</f>
        <v>#REF!</v>
      </c>
      <c r="GW3217" s="9" t="e">
        <f ca="1">INDIRECT(ADDRESS(ROW(),Controls!#REF!+15))</f>
        <v>#REF!</v>
      </c>
      <c r="GX3217" s="9" t="e">
        <f ca="1">INDIRECT(ADDRESS(ROW(),Controls!#REF!+135))</f>
        <v>#REF!</v>
      </c>
      <c r="HJ3217" s="9" t="e">
        <f t="shared" ca="1" si="300"/>
        <v>#REF!</v>
      </c>
      <c r="HK3217" s="9" t="e">
        <f t="shared" ca="1" si="301"/>
        <v>#REF!</v>
      </c>
      <c r="HL3217" s="9" t="e">
        <f t="shared" ca="1" si="302"/>
        <v>#REF!</v>
      </c>
      <c r="HM3217" s="9" t="e">
        <f t="shared" ca="1" si="303"/>
        <v>#REF!</v>
      </c>
      <c r="HN3217" s="9" t="e">
        <f ca="1">SQRT($GS3217*(1-$GS3217/Controls!$D$15))</f>
        <v>#REF!</v>
      </c>
      <c r="HO3217" s="9" t="e">
        <f t="shared" ca="1" si="304"/>
        <v>#REF!</v>
      </c>
      <c r="HP3217" s="9" t="e">
        <f t="shared" ca="1" si="305"/>
        <v>#REF!</v>
      </c>
      <c r="HQ3217" s="9" t="e">
        <f ca="1">IF($GV3217=0,NA(),($GX3217*Controls!#REF!))</f>
        <v>#REF!</v>
      </c>
    </row>
    <row r="3218" spans="198:225" x14ac:dyDescent="0.25">
      <c r="GP3218" s="9" t="e">
        <f ca="1">INDIRECT(ADDRESS(ROW(),Controls!#REF!+30))</f>
        <v>#REF!</v>
      </c>
      <c r="GQ3218" s="9" t="e">
        <f ca="1">INDIRECT(ADDRESS(ROW(),Controls!#REF!+45))</f>
        <v>#REF!</v>
      </c>
      <c r="GR3218" s="9" t="e">
        <f ca="1">INDIRECT(ADDRESS(ROW(),Controls!#REF!+60))</f>
        <v>#REF!</v>
      </c>
      <c r="GS3218" s="9" t="e">
        <f ca="1">INDIRECT(ADDRESS(ROW(),Controls!#REF!+75))</f>
        <v>#REF!</v>
      </c>
      <c r="GT3218" s="9" t="e">
        <f ca="1">INDIRECT(ADDRESS(ROW(),Controls!#REF!+90))</f>
        <v>#REF!</v>
      </c>
      <c r="GU3218" s="9" t="e">
        <f ca="1">INDIRECT(ADDRESS(ROW(),Controls!#REF!+105))</f>
        <v>#REF!</v>
      </c>
      <c r="GV3218" s="9" t="e">
        <f ca="1">INDIRECT(ADDRESS(ROW(),Controls!#REF!+120))</f>
        <v>#REF!</v>
      </c>
      <c r="GW3218" s="9" t="e">
        <f ca="1">INDIRECT(ADDRESS(ROW(),Controls!#REF!+15))</f>
        <v>#REF!</v>
      </c>
      <c r="GX3218" s="9" t="e">
        <f ca="1">INDIRECT(ADDRESS(ROW(),Controls!#REF!+135))</f>
        <v>#REF!</v>
      </c>
      <c r="HJ3218" s="9" t="e">
        <f t="shared" ca="1" si="300"/>
        <v>#REF!</v>
      </c>
      <c r="HK3218" s="9" t="e">
        <f t="shared" ca="1" si="301"/>
        <v>#REF!</v>
      </c>
      <c r="HL3218" s="9" t="e">
        <f t="shared" ca="1" si="302"/>
        <v>#REF!</v>
      </c>
      <c r="HM3218" s="9" t="e">
        <f t="shared" ca="1" si="303"/>
        <v>#REF!</v>
      </c>
      <c r="HN3218" s="9" t="e">
        <f ca="1">SQRT($GS3218*(1-$GS3218/Controls!$D$15))</f>
        <v>#REF!</v>
      </c>
      <c r="HO3218" s="9" t="e">
        <f t="shared" ca="1" si="304"/>
        <v>#REF!</v>
      </c>
      <c r="HP3218" s="9" t="e">
        <f t="shared" ca="1" si="305"/>
        <v>#REF!</v>
      </c>
      <c r="HQ3218" s="9" t="e">
        <f ca="1">IF($GV3218=0,NA(),($GX3218*Controls!#REF!))</f>
        <v>#REF!</v>
      </c>
    </row>
    <row r="3219" spans="198:225" x14ac:dyDescent="0.25">
      <c r="GP3219" s="9" t="e">
        <f ca="1">INDIRECT(ADDRESS(ROW(),Controls!#REF!+30))</f>
        <v>#REF!</v>
      </c>
      <c r="GQ3219" s="9" t="e">
        <f ca="1">INDIRECT(ADDRESS(ROW(),Controls!#REF!+45))</f>
        <v>#REF!</v>
      </c>
      <c r="GR3219" s="9" t="e">
        <f ca="1">INDIRECT(ADDRESS(ROW(),Controls!#REF!+60))</f>
        <v>#REF!</v>
      </c>
      <c r="GS3219" s="9" t="e">
        <f ca="1">INDIRECT(ADDRESS(ROW(),Controls!#REF!+75))</f>
        <v>#REF!</v>
      </c>
      <c r="GT3219" s="9" t="e">
        <f ca="1">INDIRECT(ADDRESS(ROW(),Controls!#REF!+90))</f>
        <v>#REF!</v>
      </c>
      <c r="GU3219" s="9" t="e">
        <f ca="1">INDIRECT(ADDRESS(ROW(),Controls!#REF!+105))</f>
        <v>#REF!</v>
      </c>
      <c r="GV3219" s="9" t="e">
        <f ca="1">INDIRECT(ADDRESS(ROW(),Controls!#REF!+120))</f>
        <v>#REF!</v>
      </c>
      <c r="GW3219" s="9" t="e">
        <f ca="1">INDIRECT(ADDRESS(ROW(),Controls!#REF!+15))</f>
        <v>#REF!</v>
      </c>
      <c r="GX3219" s="9" t="e">
        <f ca="1">INDIRECT(ADDRESS(ROW(),Controls!#REF!+135))</f>
        <v>#REF!</v>
      </c>
      <c r="HJ3219" s="9" t="e">
        <f t="shared" ca="1" si="300"/>
        <v>#REF!</v>
      </c>
      <c r="HK3219" s="9" t="e">
        <f t="shared" ca="1" si="301"/>
        <v>#REF!</v>
      </c>
      <c r="HL3219" s="9" t="e">
        <f t="shared" ca="1" si="302"/>
        <v>#REF!</v>
      </c>
      <c r="HM3219" s="9" t="e">
        <f t="shared" ca="1" si="303"/>
        <v>#REF!</v>
      </c>
      <c r="HN3219" s="9" t="e">
        <f ca="1">SQRT($GS3219*(1-$GS3219/Controls!$D$15))</f>
        <v>#REF!</v>
      </c>
      <c r="HO3219" s="9" t="e">
        <f t="shared" ca="1" si="304"/>
        <v>#REF!</v>
      </c>
      <c r="HP3219" s="9" t="e">
        <f t="shared" ca="1" si="305"/>
        <v>#REF!</v>
      </c>
      <c r="HQ3219" s="9" t="e">
        <f ca="1">IF($GV3219=0,NA(),($GX3219*Controls!#REF!))</f>
        <v>#REF!</v>
      </c>
    </row>
    <row r="3220" spans="198:225" x14ac:dyDescent="0.25">
      <c r="GP3220" s="9" t="e">
        <f ca="1">INDIRECT(ADDRESS(ROW(),Controls!#REF!+30))</f>
        <v>#REF!</v>
      </c>
      <c r="GQ3220" s="9" t="e">
        <f ca="1">INDIRECT(ADDRESS(ROW(),Controls!#REF!+45))</f>
        <v>#REF!</v>
      </c>
      <c r="GR3220" s="9" t="e">
        <f ca="1">INDIRECT(ADDRESS(ROW(),Controls!#REF!+60))</f>
        <v>#REF!</v>
      </c>
      <c r="GS3220" s="9" t="e">
        <f ca="1">INDIRECT(ADDRESS(ROW(),Controls!#REF!+75))</f>
        <v>#REF!</v>
      </c>
      <c r="GT3220" s="9" t="e">
        <f ca="1">INDIRECT(ADDRESS(ROW(),Controls!#REF!+90))</f>
        <v>#REF!</v>
      </c>
      <c r="GU3220" s="9" t="e">
        <f ca="1">INDIRECT(ADDRESS(ROW(),Controls!#REF!+105))</f>
        <v>#REF!</v>
      </c>
      <c r="GV3220" s="9" t="e">
        <f ca="1">INDIRECT(ADDRESS(ROW(),Controls!#REF!+120))</f>
        <v>#REF!</v>
      </c>
      <c r="GW3220" s="9" t="e">
        <f ca="1">INDIRECT(ADDRESS(ROW(),Controls!#REF!+15))</f>
        <v>#REF!</v>
      </c>
      <c r="GX3220" s="9" t="e">
        <f ca="1">INDIRECT(ADDRESS(ROW(),Controls!#REF!+135))</f>
        <v>#REF!</v>
      </c>
      <c r="HJ3220" s="9" t="e">
        <f t="shared" ca="1" si="300"/>
        <v>#REF!</v>
      </c>
      <c r="HK3220" s="9" t="e">
        <f t="shared" ca="1" si="301"/>
        <v>#REF!</v>
      </c>
      <c r="HL3220" s="9" t="e">
        <f t="shared" ca="1" si="302"/>
        <v>#REF!</v>
      </c>
      <c r="HM3220" s="9" t="e">
        <f t="shared" ca="1" si="303"/>
        <v>#REF!</v>
      </c>
      <c r="HN3220" s="9" t="e">
        <f ca="1">SQRT($GS3220*(1-$GS3220/Controls!$D$15))</f>
        <v>#REF!</v>
      </c>
      <c r="HO3220" s="9" t="e">
        <f t="shared" ca="1" si="304"/>
        <v>#REF!</v>
      </c>
      <c r="HP3220" s="9" t="e">
        <f t="shared" ca="1" si="305"/>
        <v>#REF!</v>
      </c>
      <c r="HQ3220" s="9" t="e">
        <f ca="1">IF($GV3220=0,NA(),($GX3220*Controls!#REF!))</f>
        <v>#REF!</v>
      </c>
    </row>
    <row r="3221" spans="198:225" x14ac:dyDescent="0.25">
      <c r="GP3221" s="9" t="e">
        <f ca="1">INDIRECT(ADDRESS(ROW(),Controls!#REF!+30))</f>
        <v>#REF!</v>
      </c>
      <c r="GQ3221" s="9" t="e">
        <f ca="1">INDIRECT(ADDRESS(ROW(),Controls!#REF!+45))</f>
        <v>#REF!</v>
      </c>
      <c r="GR3221" s="9" t="e">
        <f ca="1">INDIRECT(ADDRESS(ROW(),Controls!#REF!+60))</f>
        <v>#REF!</v>
      </c>
      <c r="GS3221" s="9" t="e">
        <f ca="1">INDIRECT(ADDRESS(ROW(),Controls!#REF!+75))</f>
        <v>#REF!</v>
      </c>
      <c r="GT3221" s="9" t="e">
        <f ca="1">INDIRECT(ADDRESS(ROW(),Controls!#REF!+90))</f>
        <v>#REF!</v>
      </c>
      <c r="GU3221" s="9" t="e">
        <f ca="1">INDIRECT(ADDRESS(ROW(),Controls!#REF!+105))</f>
        <v>#REF!</v>
      </c>
      <c r="GV3221" s="9" t="e">
        <f ca="1">INDIRECT(ADDRESS(ROW(),Controls!#REF!+120))</f>
        <v>#REF!</v>
      </c>
      <c r="GW3221" s="9" t="e">
        <f ca="1">INDIRECT(ADDRESS(ROW(),Controls!#REF!+15))</f>
        <v>#REF!</v>
      </c>
      <c r="GX3221" s="9" t="e">
        <f ca="1">INDIRECT(ADDRESS(ROW(),Controls!#REF!+135))</f>
        <v>#REF!</v>
      </c>
      <c r="HJ3221" s="9" t="e">
        <f t="shared" ca="1" si="300"/>
        <v>#REF!</v>
      </c>
      <c r="HK3221" s="9" t="e">
        <f t="shared" ca="1" si="301"/>
        <v>#REF!</v>
      </c>
      <c r="HL3221" s="9" t="e">
        <f t="shared" ca="1" si="302"/>
        <v>#REF!</v>
      </c>
      <c r="HM3221" s="9" t="e">
        <f t="shared" ca="1" si="303"/>
        <v>#REF!</v>
      </c>
      <c r="HN3221" s="9" t="e">
        <f ca="1">SQRT($GS3221*(1-$GS3221/Controls!$D$15))</f>
        <v>#REF!</v>
      </c>
      <c r="HO3221" s="9" t="e">
        <f t="shared" ca="1" si="304"/>
        <v>#REF!</v>
      </c>
      <c r="HP3221" s="9" t="e">
        <f t="shared" ca="1" si="305"/>
        <v>#REF!</v>
      </c>
      <c r="HQ3221" s="9" t="e">
        <f ca="1">IF($GV3221=0,NA(),($GX3221*Controls!#REF!))</f>
        <v>#REF!</v>
      </c>
    </row>
    <row r="3222" spans="198:225" x14ac:dyDescent="0.25">
      <c r="GP3222" s="9" t="e">
        <f ca="1">INDIRECT(ADDRESS(ROW(),Controls!#REF!+30))</f>
        <v>#REF!</v>
      </c>
      <c r="GQ3222" s="9" t="e">
        <f ca="1">INDIRECT(ADDRESS(ROW(),Controls!#REF!+45))</f>
        <v>#REF!</v>
      </c>
      <c r="GR3222" s="9" t="e">
        <f ca="1">INDIRECT(ADDRESS(ROW(),Controls!#REF!+60))</f>
        <v>#REF!</v>
      </c>
      <c r="GS3222" s="9" t="e">
        <f ca="1">INDIRECT(ADDRESS(ROW(),Controls!#REF!+75))</f>
        <v>#REF!</v>
      </c>
      <c r="GT3222" s="9" t="e">
        <f ca="1">INDIRECT(ADDRESS(ROW(),Controls!#REF!+90))</f>
        <v>#REF!</v>
      </c>
      <c r="GU3222" s="9" t="e">
        <f ca="1">INDIRECT(ADDRESS(ROW(),Controls!#REF!+105))</f>
        <v>#REF!</v>
      </c>
      <c r="GV3222" s="9" t="e">
        <f ca="1">INDIRECT(ADDRESS(ROW(),Controls!#REF!+120))</f>
        <v>#REF!</v>
      </c>
      <c r="GW3222" s="9" t="e">
        <f ca="1">INDIRECT(ADDRESS(ROW(),Controls!#REF!+15))</f>
        <v>#REF!</v>
      </c>
      <c r="GX3222" s="9" t="e">
        <f ca="1">INDIRECT(ADDRESS(ROW(),Controls!#REF!+135))</f>
        <v>#REF!</v>
      </c>
      <c r="HJ3222" s="9" t="e">
        <f t="shared" ca="1" si="300"/>
        <v>#REF!</v>
      </c>
      <c r="HK3222" s="9" t="e">
        <f t="shared" ca="1" si="301"/>
        <v>#REF!</v>
      </c>
      <c r="HL3222" s="9" t="e">
        <f t="shared" ca="1" si="302"/>
        <v>#REF!</v>
      </c>
      <c r="HM3222" s="9" t="e">
        <f t="shared" ca="1" si="303"/>
        <v>#REF!</v>
      </c>
      <c r="HN3222" s="9" t="e">
        <f ca="1">SQRT($GS3222*(1-$GS3222/Controls!$D$15))</f>
        <v>#REF!</v>
      </c>
      <c r="HO3222" s="9" t="e">
        <f t="shared" ca="1" si="304"/>
        <v>#REF!</v>
      </c>
      <c r="HP3222" s="9" t="e">
        <f t="shared" ca="1" si="305"/>
        <v>#REF!</v>
      </c>
      <c r="HQ3222" s="9" t="e">
        <f ca="1">IF($GV3222=0,NA(),($GX3222*Controls!#REF!))</f>
        <v>#REF!</v>
      </c>
    </row>
    <row r="3223" spans="198:225" x14ac:dyDescent="0.25">
      <c r="GP3223" s="9" t="e">
        <f ca="1">INDIRECT(ADDRESS(ROW(),Controls!#REF!+30))</f>
        <v>#REF!</v>
      </c>
      <c r="GQ3223" s="9" t="e">
        <f ca="1">INDIRECT(ADDRESS(ROW(),Controls!#REF!+45))</f>
        <v>#REF!</v>
      </c>
      <c r="GR3223" s="9" t="e">
        <f ca="1">INDIRECT(ADDRESS(ROW(),Controls!#REF!+60))</f>
        <v>#REF!</v>
      </c>
      <c r="GS3223" s="9" t="e">
        <f ca="1">INDIRECT(ADDRESS(ROW(),Controls!#REF!+75))</f>
        <v>#REF!</v>
      </c>
      <c r="GT3223" s="9" t="e">
        <f ca="1">INDIRECT(ADDRESS(ROW(),Controls!#REF!+90))</f>
        <v>#REF!</v>
      </c>
      <c r="GU3223" s="9" t="e">
        <f ca="1">INDIRECT(ADDRESS(ROW(),Controls!#REF!+105))</f>
        <v>#REF!</v>
      </c>
      <c r="GV3223" s="9" t="e">
        <f ca="1">INDIRECT(ADDRESS(ROW(),Controls!#REF!+120))</f>
        <v>#REF!</v>
      </c>
      <c r="GW3223" s="9" t="e">
        <f ca="1">INDIRECT(ADDRESS(ROW(),Controls!#REF!+15))</f>
        <v>#REF!</v>
      </c>
      <c r="GX3223" s="9" t="e">
        <f ca="1">INDIRECT(ADDRESS(ROW(),Controls!#REF!+135))</f>
        <v>#REF!</v>
      </c>
      <c r="HJ3223" s="9" t="e">
        <f t="shared" ca="1" si="300"/>
        <v>#REF!</v>
      </c>
      <c r="HK3223" s="9" t="e">
        <f t="shared" ca="1" si="301"/>
        <v>#REF!</v>
      </c>
      <c r="HL3223" s="9" t="e">
        <f t="shared" ca="1" si="302"/>
        <v>#REF!</v>
      </c>
      <c r="HM3223" s="9" t="e">
        <f t="shared" ca="1" si="303"/>
        <v>#REF!</v>
      </c>
      <c r="HN3223" s="9" t="e">
        <f ca="1">SQRT($GS3223*(1-$GS3223/Controls!$D$15))</f>
        <v>#REF!</v>
      </c>
      <c r="HO3223" s="9" t="e">
        <f t="shared" ca="1" si="304"/>
        <v>#REF!</v>
      </c>
      <c r="HP3223" s="9" t="e">
        <f t="shared" ca="1" si="305"/>
        <v>#REF!</v>
      </c>
      <c r="HQ3223" s="9" t="e">
        <f ca="1">IF($GV3223=0,NA(),($GX3223*Controls!#REF!))</f>
        <v>#REF!</v>
      </c>
    </row>
    <row r="3224" spans="198:225" x14ac:dyDescent="0.25">
      <c r="GP3224" s="9" t="e">
        <f ca="1">INDIRECT(ADDRESS(ROW(),Controls!#REF!+30))</f>
        <v>#REF!</v>
      </c>
      <c r="GQ3224" s="9" t="e">
        <f ca="1">INDIRECT(ADDRESS(ROW(),Controls!#REF!+45))</f>
        <v>#REF!</v>
      </c>
      <c r="GR3224" s="9" t="e">
        <f ca="1">INDIRECT(ADDRESS(ROW(),Controls!#REF!+60))</f>
        <v>#REF!</v>
      </c>
      <c r="GS3224" s="9" t="e">
        <f ca="1">INDIRECT(ADDRESS(ROW(),Controls!#REF!+75))</f>
        <v>#REF!</v>
      </c>
      <c r="GT3224" s="9" t="e">
        <f ca="1">INDIRECT(ADDRESS(ROW(),Controls!#REF!+90))</f>
        <v>#REF!</v>
      </c>
      <c r="GU3224" s="9" t="e">
        <f ca="1">INDIRECT(ADDRESS(ROW(),Controls!#REF!+105))</f>
        <v>#REF!</v>
      </c>
      <c r="GV3224" s="9" t="e">
        <f ca="1">INDIRECT(ADDRESS(ROW(),Controls!#REF!+120))</f>
        <v>#REF!</v>
      </c>
      <c r="GW3224" s="9" t="e">
        <f ca="1">INDIRECT(ADDRESS(ROW(),Controls!#REF!+15))</f>
        <v>#REF!</v>
      </c>
      <c r="GX3224" s="9" t="e">
        <f ca="1">INDIRECT(ADDRESS(ROW(),Controls!#REF!+135))</f>
        <v>#REF!</v>
      </c>
      <c r="HJ3224" s="9" t="e">
        <f t="shared" ca="1" si="300"/>
        <v>#REF!</v>
      </c>
      <c r="HK3224" s="9" t="e">
        <f t="shared" ca="1" si="301"/>
        <v>#REF!</v>
      </c>
      <c r="HL3224" s="9" t="e">
        <f t="shared" ca="1" si="302"/>
        <v>#REF!</v>
      </c>
      <c r="HM3224" s="9" t="e">
        <f t="shared" ca="1" si="303"/>
        <v>#REF!</v>
      </c>
      <c r="HN3224" s="9" t="e">
        <f ca="1">SQRT($GS3224*(1-$GS3224/Controls!$D$15))</f>
        <v>#REF!</v>
      </c>
      <c r="HO3224" s="9" t="e">
        <f t="shared" ca="1" si="304"/>
        <v>#REF!</v>
      </c>
      <c r="HP3224" s="9" t="e">
        <f t="shared" ca="1" si="305"/>
        <v>#REF!</v>
      </c>
      <c r="HQ3224" s="9" t="e">
        <f ca="1">IF($GV3224=0,NA(),($GX3224*Controls!#REF!))</f>
        <v>#REF!</v>
      </c>
    </row>
    <row r="3225" spans="198:225" x14ac:dyDescent="0.25">
      <c r="GP3225" s="9" t="e">
        <f ca="1">INDIRECT(ADDRESS(ROW(),Controls!#REF!+30))</f>
        <v>#REF!</v>
      </c>
      <c r="GQ3225" s="9" t="e">
        <f ca="1">INDIRECT(ADDRESS(ROW(),Controls!#REF!+45))</f>
        <v>#REF!</v>
      </c>
      <c r="GR3225" s="9" t="e">
        <f ca="1">INDIRECT(ADDRESS(ROW(),Controls!#REF!+60))</f>
        <v>#REF!</v>
      </c>
      <c r="GS3225" s="9" t="e">
        <f ca="1">INDIRECT(ADDRESS(ROW(),Controls!#REF!+75))</f>
        <v>#REF!</v>
      </c>
      <c r="GT3225" s="9" t="e">
        <f ca="1">INDIRECT(ADDRESS(ROW(),Controls!#REF!+90))</f>
        <v>#REF!</v>
      </c>
      <c r="GU3225" s="9" t="e">
        <f ca="1">INDIRECT(ADDRESS(ROW(),Controls!#REF!+105))</f>
        <v>#REF!</v>
      </c>
      <c r="GV3225" s="9" t="e">
        <f ca="1">INDIRECT(ADDRESS(ROW(),Controls!#REF!+120))</f>
        <v>#REF!</v>
      </c>
      <c r="GW3225" s="9" t="e">
        <f ca="1">INDIRECT(ADDRESS(ROW(),Controls!#REF!+15))</f>
        <v>#REF!</v>
      </c>
      <c r="GX3225" s="9" t="e">
        <f ca="1">INDIRECT(ADDRESS(ROW(),Controls!#REF!+135))</f>
        <v>#REF!</v>
      </c>
      <c r="HJ3225" s="9" t="e">
        <f t="shared" ca="1" si="300"/>
        <v>#REF!</v>
      </c>
      <c r="HK3225" s="9" t="e">
        <f t="shared" ca="1" si="301"/>
        <v>#REF!</v>
      </c>
      <c r="HL3225" s="9" t="e">
        <f t="shared" ca="1" si="302"/>
        <v>#REF!</v>
      </c>
      <c r="HM3225" s="9" t="e">
        <f t="shared" ca="1" si="303"/>
        <v>#REF!</v>
      </c>
      <c r="HN3225" s="9" t="e">
        <f ca="1">SQRT($GS3225*(1-$GS3225/Controls!$D$15))</f>
        <v>#REF!</v>
      </c>
      <c r="HO3225" s="9" t="e">
        <f t="shared" ca="1" si="304"/>
        <v>#REF!</v>
      </c>
      <c r="HP3225" s="9" t="e">
        <f t="shared" ca="1" si="305"/>
        <v>#REF!</v>
      </c>
      <c r="HQ3225" s="9" t="e">
        <f ca="1">IF($GV3225=0,NA(),($GX3225*Controls!#REF!))</f>
        <v>#REF!</v>
      </c>
    </row>
    <row r="3226" spans="198:225" x14ac:dyDescent="0.25">
      <c r="GP3226" s="9" t="e">
        <f ca="1">INDIRECT(ADDRESS(ROW(),Controls!#REF!+30))</f>
        <v>#REF!</v>
      </c>
      <c r="GQ3226" s="9" t="e">
        <f ca="1">INDIRECT(ADDRESS(ROW(),Controls!#REF!+45))</f>
        <v>#REF!</v>
      </c>
      <c r="GR3226" s="9" t="e">
        <f ca="1">INDIRECT(ADDRESS(ROW(),Controls!#REF!+60))</f>
        <v>#REF!</v>
      </c>
      <c r="GS3226" s="9" t="e">
        <f ca="1">INDIRECT(ADDRESS(ROW(),Controls!#REF!+75))</f>
        <v>#REF!</v>
      </c>
      <c r="GT3226" s="9" t="e">
        <f ca="1">INDIRECT(ADDRESS(ROW(),Controls!#REF!+90))</f>
        <v>#REF!</v>
      </c>
      <c r="GU3226" s="9" t="e">
        <f ca="1">INDIRECT(ADDRESS(ROW(),Controls!#REF!+105))</f>
        <v>#REF!</v>
      </c>
      <c r="GV3226" s="9" t="e">
        <f ca="1">INDIRECT(ADDRESS(ROW(),Controls!#REF!+120))</f>
        <v>#REF!</v>
      </c>
      <c r="GW3226" s="9" t="e">
        <f ca="1">INDIRECT(ADDRESS(ROW(),Controls!#REF!+15))</f>
        <v>#REF!</v>
      </c>
      <c r="GX3226" s="9" t="e">
        <f ca="1">INDIRECT(ADDRESS(ROW(),Controls!#REF!+135))</f>
        <v>#REF!</v>
      </c>
      <c r="HJ3226" s="9" t="e">
        <f t="shared" ca="1" si="300"/>
        <v>#REF!</v>
      </c>
      <c r="HK3226" s="9" t="e">
        <f t="shared" ca="1" si="301"/>
        <v>#REF!</v>
      </c>
      <c r="HL3226" s="9" t="e">
        <f t="shared" ca="1" si="302"/>
        <v>#REF!</v>
      </c>
      <c r="HM3226" s="9" t="e">
        <f t="shared" ca="1" si="303"/>
        <v>#REF!</v>
      </c>
      <c r="HN3226" s="9" t="e">
        <f ca="1">SQRT($GS3226*(1-$GS3226/Controls!$D$15))</f>
        <v>#REF!</v>
      </c>
      <c r="HO3226" s="9" t="e">
        <f t="shared" ca="1" si="304"/>
        <v>#REF!</v>
      </c>
      <c r="HP3226" s="9" t="e">
        <f t="shared" ca="1" si="305"/>
        <v>#REF!</v>
      </c>
      <c r="HQ3226" s="9" t="e">
        <f ca="1">IF($GV3226=0,NA(),($GX3226*Controls!#REF!))</f>
        <v>#REF!</v>
      </c>
    </row>
    <row r="3227" spans="198:225" x14ac:dyDescent="0.25">
      <c r="GP3227" s="9" t="e">
        <f ca="1">INDIRECT(ADDRESS(ROW(),Controls!#REF!+30))</f>
        <v>#REF!</v>
      </c>
      <c r="GQ3227" s="9" t="e">
        <f ca="1">INDIRECT(ADDRESS(ROW(),Controls!#REF!+45))</f>
        <v>#REF!</v>
      </c>
      <c r="GR3227" s="9" t="e">
        <f ca="1">INDIRECT(ADDRESS(ROW(),Controls!#REF!+60))</f>
        <v>#REF!</v>
      </c>
      <c r="GS3227" s="9" t="e">
        <f ca="1">INDIRECT(ADDRESS(ROW(),Controls!#REF!+75))</f>
        <v>#REF!</v>
      </c>
      <c r="GT3227" s="9" t="e">
        <f ca="1">INDIRECT(ADDRESS(ROW(),Controls!#REF!+90))</f>
        <v>#REF!</v>
      </c>
      <c r="GU3227" s="9" t="e">
        <f ca="1">INDIRECT(ADDRESS(ROW(),Controls!#REF!+105))</f>
        <v>#REF!</v>
      </c>
      <c r="GV3227" s="9" t="e">
        <f ca="1">INDIRECT(ADDRESS(ROW(),Controls!#REF!+120))</f>
        <v>#REF!</v>
      </c>
      <c r="GW3227" s="9" t="e">
        <f ca="1">INDIRECT(ADDRESS(ROW(),Controls!#REF!+15))</f>
        <v>#REF!</v>
      </c>
      <c r="GX3227" s="9" t="e">
        <f ca="1">INDIRECT(ADDRESS(ROW(),Controls!#REF!+135))</f>
        <v>#REF!</v>
      </c>
      <c r="HJ3227" s="9" t="e">
        <f t="shared" ca="1" si="300"/>
        <v>#REF!</v>
      </c>
      <c r="HK3227" s="9" t="e">
        <f t="shared" ca="1" si="301"/>
        <v>#REF!</v>
      </c>
      <c r="HL3227" s="9" t="e">
        <f t="shared" ca="1" si="302"/>
        <v>#REF!</v>
      </c>
      <c r="HM3227" s="9" t="e">
        <f t="shared" ca="1" si="303"/>
        <v>#REF!</v>
      </c>
      <c r="HN3227" s="9" t="e">
        <f ca="1">SQRT($GS3227*(1-$GS3227/Controls!$D$15))</f>
        <v>#REF!</v>
      </c>
      <c r="HO3227" s="9" t="e">
        <f t="shared" ca="1" si="304"/>
        <v>#REF!</v>
      </c>
      <c r="HP3227" s="9" t="e">
        <f t="shared" ca="1" si="305"/>
        <v>#REF!</v>
      </c>
      <c r="HQ3227" s="9" t="e">
        <f ca="1">IF($GV3227=0,NA(),($GX3227*Controls!#REF!))</f>
        <v>#REF!</v>
      </c>
    </row>
    <row r="3228" spans="198:225" x14ac:dyDescent="0.25">
      <c r="GP3228" s="9" t="e">
        <f ca="1">INDIRECT(ADDRESS(ROW(),Controls!#REF!+30))</f>
        <v>#REF!</v>
      </c>
      <c r="GQ3228" s="9" t="e">
        <f ca="1">INDIRECT(ADDRESS(ROW(),Controls!#REF!+45))</f>
        <v>#REF!</v>
      </c>
      <c r="GR3228" s="9" t="e">
        <f ca="1">INDIRECT(ADDRESS(ROW(),Controls!#REF!+60))</f>
        <v>#REF!</v>
      </c>
      <c r="GS3228" s="9" t="e">
        <f ca="1">INDIRECT(ADDRESS(ROW(),Controls!#REF!+75))</f>
        <v>#REF!</v>
      </c>
      <c r="GT3228" s="9" t="e">
        <f ca="1">INDIRECT(ADDRESS(ROW(),Controls!#REF!+90))</f>
        <v>#REF!</v>
      </c>
      <c r="GU3228" s="9" t="e">
        <f ca="1">INDIRECT(ADDRESS(ROW(),Controls!#REF!+105))</f>
        <v>#REF!</v>
      </c>
      <c r="GV3228" s="9" t="e">
        <f ca="1">INDIRECT(ADDRESS(ROW(),Controls!#REF!+120))</f>
        <v>#REF!</v>
      </c>
      <c r="GW3228" s="9" t="e">
        <f ca="1">INDIRECT(ADDRESS(ROW(),Controls!#REF!+15))</f>
        <v>#REF!</v>
      </c>
      <c r="GX3228" s="9" t="e">
        <f ca="1">INDIRECT(ADDRESS(ROW(),Controls!#REF!+135))</f>
        <v>#REF!</v>
      </c>
      <c r="HJ3228" s="9" t="e">
        <f t="shared" ca="1" si="300"/>
        <v>#REF!</v>
      </c>
      <c r="HK3228" s="9" t="e">
        <f t="shared" ca="1" si="301"/>
        <v>#REF!</v>
      </c>
      <c r="HL3228" s="9" t="e">
        <f t="shared" ca="1" si="302"/>
        <v>#REF!</v>
      </c>
      <c r="HM3228" s="9" t="e">
        <f t="shared" ca="1" si="303"/>
        <v>#REF!</v>
      </c>
      <c r="HN3228" s="9" t="e">
        <f ca="1">SQRT($GS3228*(1-$GS3228/Controls!$D$15))</f>
        <v>#REF!</v>
      </c>
      <c r="HO3228" s="9" t="e">
        <f t="shared" ca="1" si="304"/>
        <v>#REF!</v>
      </c>
      <c r="HP3228" s="9" t="e">
        <f t="shared" ca="1" si="305"/>
        <v>#REF!</v>
      </c>
      <c r="HQ3228" s="9" t="e">
        <f ca="1">IF($GV3228=0,NA(),($GX3228*Controls!#REF!))</f>
        <v>#REF!</v>
      </c>
    </row>
    <row r="3229" spans="198:225" x14ac:dyDescent="0.25">
      <c r="GP3229" s="9" t="e">
        <f ca="1">INDIRECT(ADDRESS(ROW(),Controls!#REF!+30))</f>
        <v>#REF!</v>
      </c>
      <c r="GQ3229" s="9" t="e">
        <f ca="1">INDIRECT(ADDRESS(ROW(),Controls!#REF!+45))</f>
        <v>#REF!</v>
      </c>
      <c r="GR3229" s="9" t="e">
        <f ca="1">INDIRECT(ADDRESS(ROW(),Controls!#REF!+60))</f>
        <v>#REF!</v>
      </c>
      <c r="GS3229" s="9" t="e">
        <f ca="1">INDIRECT(ADDRESS(ROW(),Controls!#REF!+75))</f>
        <v>#REF!</v>
      </c>
      <c r="GT3229" s="9" t="e">
        <f ca="1">INDIRECT(ADDRESS(ROW(),Controls!#REF!+90))</f>
        <v>#REF!</v>
      </c>
      <c r="GU3229" s="9" t="e">
        <f ca="1">INDIRECT(ADDRESS(ROW(),Controls!#REF!+105))</f>
        <v>#REF!</v>
      </c>
      <c r="GV3229" s="9" t="e">
        <f ca="1">INDIRECT(ADDRESS(ROW(),Controls!#REF!+120))</f>
        <v>#REF!</v>
      </c>
      <c r="GW3229" s="9" t="e">
        <f ca="1">INDIRECT(ADDRESS(ROW(),Controls!#REF!+15))</f>
        <v>#REF!</v>
      </c>
      <c r="GX3229" s="9" t="e">
        <f ca="1">INDIRECT(ADDRESS(ROW(),Controls!#REF!+135))</f>
        <v>#REF!</v>
      </c>
      <c r="HJ3229" s="9" t="e">
        <f t="shared" ca="1" si="300"/>
        <v>#REF!</v>
      </c>
      <c r="HK3229" s="9" t="e">
        <f t="shared" ca="1" si="301"/>
        <v>#REF!</v>
      </c>
      <c r="HL3229" s="9" t="e">
        <f t="shared" ca="1" si="302"/>
        <v>#REF!</v>
      </c>
      <c r="HM3229" s="9" t="e">
        <f t="shared" ca="1" si="303"/>
        <v>#REF!</v>
      </c>
      <c r="HN3229" s="9" t="e">
        <f ca="1">SQRT($GS3229*(1-$GS3229/Controls!$D$15))</f>
        <v>#REF!</v>
      </c>
      <c r="HO3229" s="9" t="e">
        <f t="shared" ca="1" si="304"/>
        <v>#REF!</v>
      </c>
      <c r="HP3229" s="9" t="e">
        <f t="shared" ca="1" si="305"/>
        <v>#REF!</v>
      </c>
      <c r="HQ3229" s="9" t="e">
        <f ca="1">IF($GV3229=0,NA(),($GX3229*Controls!#REF!))</f>
        <v>#REF!</v>
      </c>
    </row>
    <row r="3230" spans="198:225" x14ac:dyDescent="0.25">
      <c r="GP3230" s="9" t="e">
        <f ca="1">INDIRECT(ADDRESS(ROW(),Controls!#REF!+30))</f>
        <v>#REF!</v>
      </c>
      <c r="GQ3230" s="9" t="e">
        <f ca="1">INDIRECT(ADDRESS(ROW(),Controls!#REF!+45))</f>
        <v>#REF!</v>
      </c>
      <c r="GR3230" s="9" t="e">
        <f ca="1">INDIRECT(ADDRESS(ROW(),Controls!#REF!+60))</f>
        <v>#REF!</v>
      </c>
      <c r="GS3230" s="9" t="e">
        <f ca="1">INDIRECT(ADDRESS(ROW(),Controls!#REF!+75))</f>
        <v>#REF!</v>
      </c>
      <c r="GT3230" s="9" t="e">
        <f ca="1">INDIRECT(ADDRESS(ROW(),Controls!#REF!+90))</f>
        <v>#REF!</v>
      </c>
      <c r="GU3230" s="9" t="e">
        <f ca="1">INDIRECT(ADDRESS(ROW(),Controls!#REF!+105))</f>
        <v>#REF!</v>
      </c>
      <c r="GV3230" s="9" t="e">
        <f ca="1">INDIRECT(ADDRESS(ROW(),Controls!#REF!+120))</f>
        <v>#REF!</v>
      </c>
      <c r="GW3230" s="9" t="e">
        <f ca="1">INDIRECT(ADDRESS(ROW(),Controls!#REF!+15))</f>
        <v>#REF!</v>
      </c>
      <c r="GX3230" s="9" t="e">
        <f ca="1">INDIRECT(ADDRESS(ROW(),Controls!#REF!+135))</f>
        <v>#REF!</v>
      </c>
      <c r="HJ3230" s="9" t="e">
        <f t="shared" ca="1" si="300"/>
        <v>#REF!</v>
      </c>
      <c r="HK3230" s="9" t="e">
        <f t="shared" ca="1" si="301"/>
        <v>#REF!</v>
      </c>
      <c r="HL3230" s="9" t="e">
        <f t="shared" ca="1" si="302"/>
        <v>#REF!</v>
      </c>
      <c r="HM3230" s="9" t="e">
        <f t="shared" ca="1" si="303"/>
        <v>#REF!</v>
      </c>
      <c r="HN3230" s="9" t="e">
        <f ca="1">SQRT($GS3230*(1-$GS3230/Controls!$D$15))</f>
        <v>#REF!</v>
      </c>
      <c r="HO3230" s="9" t="e">
        <f t="shared" ca="1" si="304"/>
        <v>#REF!</v>
      </c>
      <c r="HP3230" s="9" t="e">
        <f t="shared" ca="1" si="305"/>
        <v>#REF!</v>
      </c>
      <c r="HQ3230" s="9" t="e">
        <f ca="1">IF($GV3230=0,NA(),($GX3230*Controls!#REF!))</f>
        <v>#REF!</v>
      </c>
    </row>
    <row r="3231" spans="198:225" x14ac:dyDescent="0.25">
      <c r="GP3231" s="9" t="e">
        <f ca="1">INDIRECT(ADDRESS(ROW(),Controls!#REF!+30))</f>
        <v>#REF!</v>
      </c>
      <c r="GQ3231" s="9" t="e">
        <f ca="1">INDIRECT(ADDRESS(ROW(),Controls!#REF!+45))</f>
        <v>#REF!</v>
      </c>
      <c r="GR3231" s="9" t="e">
        <f ca="1">INDIRECT(ADDRESS(ROW(),Controls!#REF!+60))</f>
        <v>#REF!</v>
      </c>
      <c r="GS3231" s="9" t="e">
        <f ca="1">INDIRECT(ADDRESS(ROW(),Controls!#REF!+75))</f>
        <v>#REF!</v>
      </c>
      <c r="GT3231" s="9" t="e">
        <f ca="1">INDIRECT(ADDRESS(ROW(),Controls!#REF!+90))</f>
        <v>#REF!</v>
      </c>
      <c r="GU3231" s="9" t="e">
        <f ca="1">INDIRECT(ADDRESS(ROW(),Controls!#REF!+105))</f>
        <v>#REF!</v>
      </c>
      <c r="GV3231" s="9" t="e">
        <f ca="1">INDIRECT(ADDRESS(ROW(),Controls!#REF!+120))</f>
        <v>#REF!</v>
      </c>
      <c r="GW3231" s="9" t="e">
        <f ca="1">INDIRECT(ADDRESS(ROW(),Controls!#REF!+15))</f>
        <v>#REF!</v>
      </c>
      <c r="GX3231" s="9" t="e">
        <f ca="1">INDIRECT(ADDRESS(ROW(),Controls!#REF!+135))</f>
        <v>#REF!</v>
      </c>
      <c r="HJ3231" s="9" t="e">
        <f t="shared" ca="1" si="300"/>
        <v>#REF!</v>
      </c>
      <c r="HK3231" s="9" t="e">
        <f t="shared" ca="1" si="301"/>
        <v>#REF!</v>
      </c>
      <c r="HL3231" s="9" t="e">
        <f t="shared" ca="1" si="302"/>
        <v>#REF!</v>
      </c>
      <c r="HM3231" s="9" t="e">
        <f t="shared" ca="1" si="303"/>
        <v>#REF!</v>
      </c>
      <c r="HN3231" s="9" t="e">
        <f ca="1">SQRT($GS3231*(1-$GS3231/Controls!$D$15))</f>
        <v>#REF!</v>
      </c>
      <c r="HO3231" s="9" t="e">
        <f t="shared" ca="1" si="304"/>
        <v>#REF!</v>
      </c>
      <c r="HP3231" s="9" t="e">
        <f t="shared" ca="1" si="305"/>
        <v>#REF!</v>
      </c>
      <c r="HQ3231" s="9" t="e">
        <f ca="1">IF($GV3231=0,NA(),($GX3231*Controls!#REF!))</f>
        <v>#REF!</v>
      </c>
    </row>
    <row r="3232" spans="198:225" x14ac:dyDescent="0.25">
      <c r="GP3232" s="9" t="e">
        <f ca="1">INDIRECT(ADDRESS(ROW(),Controls!#REF!+30))</f>
        <v>#REF!</v>
      </c>
      <c r="GQ3232" s="9" t="e">
        <f ca="1">INDIRECT(ADDRESS(ROW(),Controls!#REF!+45))</f>
        <v>#REF!</v>
      </c>
      <c r="GR3232" s="9" t="e">
        <f ca="1">INDIRECT(ADDRESS(ROW(),Controls!#REF!+60))</f>
        <v>#REF!</v>
      </c>
      <c r="GS3232" s="9" t="e">
        <f ca="1">INDIRECT(ADDRESS(ROW(),Controls!#REF!+75))</f>
        <v>#REF!</v>
      </c>
      <c r="GT3232" s="9" t="e">
        <f ca="1">INDIRECT(ADDRESS(ROW(),Controls!#REF!+90))</f>
        <v>#REF!</v>
      </c>
      <c r="GU3232" s="9" t="e">
        <f ca="1">INDIRECT(ADDRESS(ROW(),Controls!#REF!+105))</f>
        <v>#REF!</v>
      </c>
      <c r="GV3232" s="9" t="e">
        <f ca="1">INDIRECT(ADDRESS(ROW(),Controls!#REF!+120))</f>
        <v>#REF!</v>
      </c>
      <c r="GW3232" s="9" t="e">
        <f ca="1">INDIRECT(ADDRESS(ROW(),Controls!#REF!+15))</f>
        <v>#REF!</v>
      </c>
      <c r="GX3232" s="9" t="e">
        <f ca="1">INDIRECT(ADDRESS(ROW(),Controls!#REF!+135))</f>
        <v>#REF!</v>
      </c>
      <c r="HJ3232" s="9" t="e">
        <f t="shared" ca="1" si="300"/>
        <v>#REF!</v>
      </c>
      <c r="HK3232" s="9" t="e">
        <f t="shared" ca="1" si="301"/>
        <v>#REF!</v>
      </c>
      <c r="HL3232" s="9" t="e">
        <f t="shared" ca="1" si="302"/>
        <v>#REF!</v>
      </c>
      <c r="HM3232" s="9" t="e">
        <f t="shared" ca="1" si="303"/>
        <v>#REF!</v>
      </c>
      <c r="HN3232" s="9" t="e">
        <f ca="1">SQRT($GS3232*(1-$GS3232/Controls!$D$15))</f>
        <v>#REF!</v>
      </c>
      <c r="HO3232" s="9" t="e">
        <f t="shared" ca="1" si="304"/>
        <v>#REF!</v>
      </c>
      <c r="HP3232" s="9" t="e">
        <f t="shared" ca="1" si="305"/>
        <v>#REF!</v>
      </c>
      <c r="HQ3232" s="9" t="e">
        <f ca="1">IF($GV3232=0,NA(),($GX3232*Controls!#REF!))</f>
        <v>#REF!</v>
      </c>
    </row>
    <row r="3233" spans="198:225" x14ac:dyDescent="0.25">
      <c r="GP3233" s="9" t="e">
        <f ca="1">INDIRECT(ADDRESS(ROW(),Controls!#REF!+30))</f>
        <v>#REF!</v>
      </c>
      <c r="GQ3233" s="9" t="e">
        <f ca="1">INDIRECT(ADDRESS(ROW(),Controls!#REF!+45))</f>
        <v>#REF!</v>
      </c>
      <c r="GR3233" s="9" t="e">
        <f ca="1">INDIRECT(ADDRESS(ROW(),Controls!#REF!+60))</f>
        <v>#REF!</v>
      </c>
      <c r="GS3233" s="9" t="e">
        <f ca="1">INDIRECT(ADDRESS(ROW(),Controls!#REF!+75))</f>
        <v>#REF!</v>
      </c>
      <c r="GT3233" s="9" t="e">
        <f ca="1">INDIRECT(ADDRESS(ROW(),Controls!#REF!+90))</f>
        <v>#REF!</v>
      </c>
      <c r="GU3233" s="9" t="e">
        <f ca="1">INDIRECT(ADDRESS(ROW(),Controls!#REF!+105))</f>
        <v>#REF!</v>
      </c>
      <c r="GV3233" s="9" t="e">
        <f ca="1">INDIRECT(ADDRESS(ROW(),Controls!#REF!+120))</f>
        <v>#REF!</v>
      </c>
      <c r="GW3233" s="9" t="e">
        <f ca="1">INDIRECT(ADDRESS(ROW(),Controls!#REF!+15))</f>
        <v>#REF!</v>
      </c>
      <c r="GX3233" s="9" t="e">
        <f ca="1">INDIRECT(ADDRESS(ROW(),Controls!#REF!+135))</f>
        <v>#REF!</v>
      </c>
      <c r="HJ3233" s="9" t="e">
        <f t="shared" ca="1" si="300"/>
        <v>#REF!</v>
      </c>
      <c r="HK3233" s="9" t="e">
        <f t="shared" ca="1" si="301"/>
        <v>#REF!</v>
      </c>
      <c r="HL3233" s="9" t="e">
        <f t="shared" ca="1" si="302"/>
        <v>#REF!</v>
      </c>
      <c r="HM3233" s="9" t="e">
        <f t="shared" ca="1" si="303"/>
        <v>#REF!</v>
      </c>
      <c r="HN3233" s="9" t="e">
        <f ca="1">SQRT($GS3233*(1-$GS3233/Controls!$D$15))</f>
        <v>#REF!</v>
      </c>
      <c r="HO3233" s="9" t="e">
        <f t="shared" ca="1" si="304"/>
        <v>#REF!</v>
      </c>
      <c r="HP3233" s="9" t="e">
        <f t="shared" ca="1" si="305"/>
        <v>#REF!</v>
      </c>
      <c r="HQ3233" s="9" t="e">
        <f ca="1">IF($GV3233=0,NA(),($GX3233*Controls!#REF!))</f>
        <v>#REF!</v>
      </c>
    </row>
    <row r="3234" spans="198:225" x14ac:dyDescent="0.25">
      <c r="GP3234" s="9" t="e">
        <f ca="1">INDIRECT(ADDRESS(ROW(),Controls!#REF!+30))</f>
        <v>#REF!</v>
      </c>
      <c r="GQ3234" s="9" t="e">
        <f ca="1">INDIRECT(ADDRESS(ROW(),Controls!#REF!+45))</f>
        <v>#REF!</v>
      </c>
      <c r="GR3234" s="9" t="e">
        <f ca="1">INDIRECT(ADDRESS(ROW(),Controls!#REF!+60))</f>
        <v>#REF!</v>
      </c>
      <c r="GS3234" s="9" t="e">
        <f ca="1">INDIRECT(ADDRESS(ROW(),Controls!#REF!+75))</f>
        <v>#REF!</v>
      </c>
      <c r="GT3234" s="9" t="e">
        <f ca="1">INDIRECT(ADDRESS(ROW(),Controls!#REF!+90))</f>
        <v>#REF!</v>
      </c>
      <c r="GU3234" s="9" t="e">
        <f ca="1">INDIRECT(ADDRESS(ROW(),Controls!#REF!+105))</f>
        <v>#REF!</v>
      </c>
      <c r="GV3234" s="9" t="e">
        <f ca="1">INDIRECT(ADDRESS(ROW(),Controls!#REF!+120))</f>
        <v>#REF!</v>
      </c>
      <c r="GW3234" s="9" t="e">
        <f ca="1">INDIRECT(ADDRESS(ROW(),Controls!#REF!+15))</f>
        <v>#REF!</v>
      </c>
      <c r="GX3234" s="9" t="e">
        <f ca="1">INDIRECT(ADDRESS(ROW(),Controls!#REF!+135))</f>
        <v>#REF!</v>
      </c>
      <c r="HJ3234" s="9" t="e">
        <f t="shared" ca="1" si="300"/>
        <v>#REF!</v>
      </c>
      <c r="HK3234" s="9" t="e">
        <f t="shared" ca="1" si="301"/>
        <v>#REF!</v>
      </c>
      <c r="HL3234" s="9" t="e">
        <f t="shared" ca="1" si="302"/>
        <v>#REF!</v>
      </c>
      <c r="HM3234" s="9" t="e">
        <f t="shared" ca="1" si="303"/>
        <v>#REF!</v>
      </c>
      <c r="HN3234" s="9" t="e">
        <f ca="1">SQRT($GS3234*(1-$GS3234/Controls!$D$15))</f>
        <v>#REF!</v>
      </c>
      <c r="HO3234" s="9" t="e">
        <f t="shared" ca="1" si="304"/>
        <v>#REF!</v>
      </c>
      <c r="HP3234" s="9" t="e">
        <f t="shared" ca="1" si="305"/>
        <v>#REF!</v>
      </c>
      <c r="HQ3234" s="9" t="e">
        <f ca="1">IF($GV3234=0,NA(),($GX3234*Controls!#REF!))</f>
        <v>#REF!</v>
      </c>
    </row>
    <row r="3235" spans="198:225" x14ac:dyDescent="0.25">
      <c r="GP3235" s="9" t="e">
        <f ca="1">INDIRECT(ADDRESS(ROW(),Controls!#REF!+30))</f>
        <v>#REF!</v>
      </c>
      <c r="GQ3235" s="9" t="e">
        <f ca="1">INDIRECT(ADDRESS(ROW(),Controls!#REF!+45))</f>
        <v>#REF!</v>
      </c>
      <c r="GR3235" s="9" t="e">
        <f ca="1">INDIRECT(ADDRESS(ROW(),Controls!#REF!+60))</f>
        <v>#REF!</v>
      </c>
      <c r="GS3235" s="9" t="e">
        <f ca="1">INDIRECT(ADDRESS(ROW(),Controls!#REF!+75))</f>
        <v>#REF!</v>
      </c>
      <c r="GT3235" s="9" t="e">
        <f ca="1">INDIRECT(ADDRESS(ROW(),Controls!#REF!+90))</f>
        <v>#REF!</v>
      </c>
      <c r="GU3235" s="9" t="e">
        <f ca="1">INDIRECT(ADDRESS(ROW(),Controls!#REF!+105))</f>
        <v>#REF!</v>
      </c>
      <c r="GV3235" s="9" t="e">
        <f ca="1">INDIRECT(ADDRESS(ROW(),Controls!#REF!+120))</f>
        <v>#REF!</v>
      </c>
      <c r="GW3235" s="9" t="e">
        <f ca="1">INDIRECT(ADDRESS(ROW(),Controls!#REF!+15))</f>
        <v>#REF!</v>
      </c>
      <c r="GX3235" s="9" t="e">
        <f ca="1">INDIRECT(ADDRESS(ROW(),Controls!#REF!+135))</f>
        <v>#REF!</v>
      </c>
      <c r="HJ3235" s="9" t="e">
        <f t="shared" ca="1" si="300"/>
        <v>#REF!</v>
      </c>
      <c r="HK3235" s="9" t="e">
        <f t="shared" ca="1" si="301"/>
        <v>#REF!</v>
      </c>
      <c r="HL3235" s="9" t="e">
        <f t="shared" ca="1" si="302"/>
        <v>#REF!</v>
      </c>
      <c r="HM3235" s="9" t="e">
        <f t="shared" ca="1" si="303"/>
        <v>#REF!</v>
      </c>
      <c r="HN3235" s="9" t="e">
        <f ca="1">SQRT($GS3235*(1-$GS3235/Controls!$D$15))</f>
        <v>#REF!</v>
      </c>
      <c r="HO3235" s="9" t="e">
        <f t="shared" ca="1" si="304"/>
        <v>#REF!</v>
      </c>
      <c r="HP3235" s="9" t="e">
        <f t="shared" ca="1" si="305"/>
        <v>#REF!</v>
      </c>
      <c r="HQ3235" s="9" t="e">
        <f ca="1">IF($GV3235=0,NA(),($GX3235*Controls!#REF!))</f>
        <v>#REF!</v>
      </c>
    </row>
    <row r="3236" spans="198:225" x14ac:dyDescent="0.25">
      <c r="GP3236" s="9" t="e">
        <f ca="1">INDIRECT(ADDRESS(ROW(),Controls!#REF!+30))</f>
        <v>#REF!</v>
      </c>
      <c r="GQ3236" s="9" t="e">
        <f ca="1">INDIRECT(ADDRESS(ROW(),Controls!#REF!+45))</f>
        <v>#REF!</v>
      </c>
      <c r="GR3236" s="9" t="e">
        <f ca="1">INDIRECT(ADDRESS(ROW(),Controls!#REF!+60))</f>
        <v>#REF!</v>
      </c>
      <c r="GS3236" s="9" t="e">
        <f ca="1">INDIRECT(ADDRESS(ROW(),Controls!#REF!+75))</f>
        <v>#REF!</v>
      </c>
      <c r="GT3236" s="9" t="e">
        <f ca="1">INDIRECT(ADDRESS(ROW(),Controls!#REF!+90))</f>
        <v>#REF!</v>
      </c>
      <c r="GU3236" s="9" t="e">
        <f ca="1">INDIRECT(ADDRESS(ROW(),Controls!#REF!+105))</f>
        <v>#REF!</v>
      </c>
      <c r="GV3236" s="9" t="e">
        <f ca="1">INDIRECT(ADDRESS(ROW(),Controls!#REF!+120))</f>
        <v>#REF!</v>
      </c>
      <c r="GW3236" s="9" t="e">
        <f ca="1">INDIRECT(ADDRESS(ROW(),Controls!#REF!+15))</f>
        <v>#REF!</v>
      </c>
      <c r="GX3236" s="9" t="e">
        <f ca="1">INDIRECT(ADDRESS(ROW(),Controls!#REF!+135))</f>
        <v>#REF!</v>
      </c>
      <c r="HJ3236" s="9" t="e">
        <f t="shared" ca="1" si="300"/>
        <v>#REF!</v>
      </c>
      <c r="HK3236" s="9" t="e">
        <f t="shared" ca="1" si="301"/>
        <v>#REF!</v>
      </c>
      <c r="HL3236" s="9" t="e">
        <f t="shared" ca="1" si="302"/>
        <v>#REF!</v>
      </c>
      <c r="HM3236" s="9" t="e">
        <f t="shared" ca="1" si="303"/>
        <v>#REF!</v>
      </c>
      <c r="HN3236" s="9" t="e">
        <f ca="1">SQRT($GS3236*(1-$GS3236/Controls!$D$15))</f>
        <v>#REF!</v>
      </c>
      <c r="HO3236" s="9" t="e">
        <f t="shared" ca="1" si="304"/>
        <v>#REF!</v>
      </c>
      <c r="HP3236" s="9" t="e">
        <f t="shared" ca="1" si="305"/>
        <v>#REF!</v>
      </c>
      <c r="HQ3236" s="9" t="e">
        <f ca="1">IF($GV3236=0,NA(),($GX3236*Controls!#REF!))</f>
        <v>#REF!</v>
      </c>
    </row>
    <row r="3237" spans="198:225" x14ac:dyDescent="0.25">
      <c r="GP3237" s="9" t="e">
        <f ca="1">INDIRECT(ADDRESS(ROW(),Controls!#REF!+30))</f>
        <v>#REF!</v>
      </c>
      <c r="GQ3237" s="9" t="e">
        <f ca="1">INDIRECT(ADDRESS(ROW(),Controls!#REF!+45))</f>
        <v>#REF!</v>
      </c>
      <c r="GR3237" s="9" t="e">
        <f ca="1">INDIRECT(ADDRESS(ROW(),Controls!#REF!+60))</f>
        <v>#REF!</v>
      </c>
      <c r="GS3237" s="9" t="e">
        <f ca="1">INDIRECT(ADDRESS(ROW(),Controls!#REF!+75))</f>
        <v>#REF!</v>
      </c>
      <c r="GT3237" s="9" t="e">
        <f ca="1">INDIRECT(ADDRESS(ROW(),Controls!#REF!+90))</f>
        <v>#REF!</v>
      </c>
      <c r="GU3237" s="9" t="e">
        <f ca="1">INDIRECT(ADDRESS(ROW(),Controls!#REF!+105))</f>
        <v>#REF!</v>
      </c>
      <c r="GV3237" s="9" t="e">
        <f ca="1">INDIRECT(ADDRESS(ROW(),Controls!#REF!+120))</f>
        <v>#REF!</v>
      </c>
      <c r="GW3237" s="9" t="e">
        <f ca="1">INDIRECT(ADDRESS(ROW(),Controls!#REF!+15))</f>
        <v>#REF!</v>
      </c>
      <c r="GX3237" s="9" t="e">
        <f ca="1">INDIRECT(ADDRESS(ROW(),Controls!#REF!+135))</f>
        <v>#REF!</v>
      </c>
      <c r="HJ3237" s="9" t="e">
        <f t="shared" ca="1" si="300"/>
        <v>#REF!</v>
      </c>
      <c r="HK3237" s="9" t="e">
        <f t="shared" ca="1" si="301"/>
        <v>#REF!</v>
      </c>
      <c r="HL3237" s="9" t="e">
        <f t="shared" ca="1" si="302"/>
        <v>#REF!</v>
      </c>
      <c r="HM3237" s="9" t="e">
        <f t="shared" ca="1" si="303"/>
        <v>#REF!</v>
      </c>
      <c r="HN3237" s="9" t="e">
        <f ca="1">SQRT($GS3237*(1-$GS3237/Controls!$D$15))</f>
        <v>#REF!</v>
      </c>
      <c r="HO3237" s="9" t="e">
        <f t="shared" ca="1" si="304"/>
        <v>#REF!</v>
      </c>
      <c r="HP3237" s="9" t="e">
        <f t="shared" ca="1" si="305"/>
        <v>#REF!</v>
      </c>
      <c r="HQ3237" s="9" t="e">
        <f ca="1">IF($GV3237=0,NA(),($GX3237*Controls!#REF!))</f>
        <v>#REF!</v>
      </c>
    </row>
    <row r="3238" spans="198:225" x14ac:dyDescent="0.25">
      <c r="GP3238" s="9" t="e">
        <f ca="1">INDIRECT(ADDRESS(ROW(),Controls!#REF!+30))</f>
        <v>#REF!</v>
      </c>
      <c r="GQ3238" s="9" t="e">
        <f ca="1">INDIRECT(ADDRESS(ROW(),Controls!#REF!+45))</f>
        <v>#REF!</v>
      </c>
      <c r="GR3238" s="9" t="e">
        <f ca="1">INDIRECT(ADDRESS(ROW(),Controls!#REF!+60))</f>
        <v>#REF!</v>
      </c>
      <c r="GS3238" s="9" t="e">
        <f ca="1">INDIRECT(ADDRESS(ROW(),Controls!#REF!+75))</f>
        <v>#REF!</v>
      </c>
      <c r="GT3238" s="9" t="e">
        <f ca="1">INDIRECT(ADDRESS(ROW(),Controls!#REF!+90))</f>
        <v>#REF!</v>
      </c>
      <c r="GU3238" s="9" t="e">
        <f ca="1">INDIRECT(ADDRESS(ROW(),Controls!#REF!+105))</f>
        <v>#REF!</v>
      </c>
      <c r="GV3238" s="9" t="e">
        <f ca="1">INDIRECT(ADDRESS(ROW(),Controls!#REF!+120))</f>
        <v>#REF!</v>
      </c>
      <c r="GW3238" s="9" t="e">
        <f ca="1">INDIRECT(ADDRESS(ROW(),Controls!#REF!+15))</f>
        <v>#REF!</v>
      </c>
      <c r="GX3238" s="9" t="e">
        <f ca="1">INDIRECT(ADDRESS(ROW(),Controls!#REF!+135))</f>
        <v>#REF!</v>
      </c>
      <c r="HJ3238" s="9" t="e">
        <f t="shared" ca="1" si="300"/>
        <v>#REF!</v>
      </c>
      <c r="HK3238" s="9" t="e">
        <f t="shared" ca="1" si="301"/>
        <v>#REF!</v>
      </c>
      <c r="HL3238" s="9" t="e">
        <f t="shared" ca="1" si="302"/>
        <v>#REF!</v>
      </c>
      <c r="HM3238" s="9" t="e">
        <f t="shared" ca="1" si="303"/>
        <v>#REF!</v>
      </c>
      <c r="HN3238" s="9" t="e">
        <f ca="1">SQRT($GS3238*(1-$GS3238/Controls!$D$15))</f>
        <v>#REF!</v>
      </c>
      <c r="HO3238" s="9" t="e">
        <f t="shared" ca="1" si="304"/>
        <v>#REF!</v>
      </c>
      <c r="HP3238" s="9" t="e">
        <f t="shared" ca="1" si="305"/>
        <v>#REF!</v>
      </c>
      <c r="HQ3238" s="9" t="e">
        <f ca="1">IF($GV3238=0,NA(),($GX3238*Controls!#REF!))</f>
        <v>#REF!</v>
      </c>
    </row>
    <row r="3239" spans="198:225" x14ac:dyDescent="0.25">
      <c r="GP3239" s="9" t="e">
        <f ca="1">INDIRECT(ADDRESS(ROW(),Controls!#REF!+30))</f>
        <v>#REF!</v>
      </c>
      <c r="GQ3239" s="9" t="e">
        <f ca="1">INDIRECT(ADDRESS(ROW(),Controls!#REF!+45))</f>
        <v>#REF!</v>
      </c>
      <c r="GR3239" s="9" t="e">
        <f ca="1">INDIRECT(ADDRESS(ROW(),Controls!#REF!+60))</f>
        <v>#REF!</v>
      </c>
      <c r="GS3239" s="9" t="e">
        <f ca="1">INDIRECT(ADDRESS(ROW(),Controls!#REF!+75))</f>
        <v>#REF!</v>
      </c>
      <c r="GT3239" s="9" t="e">
        <f ca="1">INDIRECT(ADDRESS(ROW(),Controls!#REF!+90))</f>
        <v>#REF!</v>
      </c>
      <c r="GU3239" s="9" t="e">
        <f ca="1">INDIRECT(ADDRESS(ROW(),Controls!#REF!+105))</f>
        <v>#REF!</v>
      </c>
      <c r="GV3239" s="9" t="e">
        <f ca="1">INDIRECT(ADDRESS(ROW(),Controls!#REF!+120))</f>
        <v>#REF!</v>
      </c>
      <c r="GW3239" s="9" t="e">
        <f ca="1">INDIRECT(ADDRESS(ROW(),Controls!#REF!+15))</f>
        <v>#REF!</v>
      </c>
      <c r="GX3239" s="9" t="e">
        <f ca="1">INDIRECT(ADDRESS(ROW(),Controls!#REF!+135))</f>
        <v>#REF!</v>
      </c>
      <c r="HJ3239" s="9" t="e">
        <f t="shared" ca="1" si="300"/>
        <v>#REF!</v>
      </c>
      <c r="HK3239" s="9" t="e">
        <f t="shared" ca="1" si="301"/>
        <v>#REF!</v>
      </c>
      <c r="HL3239" s="9" t="e">
        <f t="shared" ca="1" si="302"/>
        <v>#REF!</v>
      </c>
      <c r="HM3239" s="9" t="e">
        <f t="shared" ca="1" si="303"/>
        <v>#REF!</v>
      </c>
      <c r="HN3239" s="9" t="e">
        <f ca="1">SQRT($GS3239*(1-$GS3239/Controls!$D$15))</f>
        <v>#REF!</v>
      </c>
      <c r="HO3239" s="9" t="e">
        <f t="shared" ca="1" si="304"/>
        <v>#REF!</v>
      </c>
      <c r="HP3239" s="9" t="e">
        <f t="shared" ca="1" si="305"/>
        <v>#REF!</v>
      </c>
      <c r="HQ3239" s="9" t="e">
        <f ca="1">IF($GV3239=0,NA(),($GX3239*Controls!#REF!))</f>
        <v>#REF!</v>
      </c>
    </row>
    <row r="3240" spans="198:225" x14ac:dyDescent="0.25">
      <c r="GP3240" s="9" t="e">
        <f ca="1">INDIRECT(ADDRESS(ROW(),Controls!#REF!+30))</f>
        <v>#REF!</v>
      </c>
      <c r="GQ3240" s="9" t="e">
        <f ca="1">INDIRECT(ADDRESS(ROW(),Controls!#REF!+45))</f>
        <v>#REF!</v>
      </c>
      <c r="GR3240" s="9" t="e">
        <f ca="1">INDIRECT(ADDRESS(ROW(),Controls!#REF!+60))</f>
        <v>#REF!</v>
      </c>
      <c r="GS3240" s="9" t="e">
        <f ca="1">INDIRECT(ADDRESS(ROW(),Controls!#REF!+75))</f>
        <v>#REF!</v>
      </c>
      <c r="GT3240" s="9" t="e">
        <f ca="1">INDIRECT(ADDRESS(ROW(),Controls!#REF!+90))</f>
        <v>#REF!</v>
      </c>
      <c r="GU3240" s="9" t="e">
        <f ca="1">INDIRECT(ADDRESS(ROW(),Controls!#REF!+105))</f>
        <v>#REF!</v>
      </c>
      <c r="GV3240" s="9" t="e">
        <f ca="1">INDIRECT(ADDRESS(ROW(),Controls!#REF!+120))</f>
        <v>#REF!</v>
      </c>
      <c r="GW3240" s="9" t="e">
        <f ca="1">INDIRECT(ADDRESS(ROW(),Controls!#REF!+15))</f>
        <v>#REF!</v>
      </c>
      <c r="GX3240" s="9" t="e">
        <f ca="1">INDIRECT(ADDRESS(ROW(),Controls!#REF!+135))</f>
        <v>#REF!</v>
      </c>
      <c r="HJ3240" s="9" t="e">
        <f t="shared" ca="1" si="300"/>
        <v>#REF!</v>
      </c>
      <c r="HK3240" s="9" t="e">
        <f t="shared" ca="1" si="301"/>
        <v>#REF!</v>
      </c>
      <c r="HL3240" s="9" t="e">
        <f t="shared" ca="1" si="302"/>
        <v>#REF!</v>
      </c>
      <c r="HM3240" s="9" t="e">
        <f t="shared" ca="1" si="303"/>
        <v>#REF!</v>
      </c>
      <c r="HN3240" s="9" t="e">
        <f ca="1">SQRT($GS3240*(1-$GS3240/Controls!$D$15))</f>
        <v>#REF!</v>
      </c>
      <c r="HO3240" s="9" t="e">
        <f t="shared" ca="1" si="304"/>
        <v>#REF!</v>
      </c>
      <c r="HP3240" s="9" t="e">
        <f t="shared" ca="1" si="305"/>
        <v>#REF!</v>
      </c>
      <c r="HQ3240" s="9" t="e">
        <f ca="1">IF($GV3240=0,NA(),($GX3240*Controls!#REF!))</f>
        <v>#REF!</v>
      </c>
    </row>
    <row r="3241" spans="198:225" x14ac:dyDescent="0.25">
      <c r="GP3241" s="9" t="e">
        <f ca="1">INDIRECT(ADDRESS(ROW(),Controls!#REF!+30))</f>
        <v>#REF!</v>
      </c>
      <c r="GQ3241" s="9" t="e">
        <f ca="1">INDIRECT(ADDRESS(ROW(),Controls!#REF!+45))</f>
        <v>#REF!</v>
      </c>
      <c r="GR3241" s="9" t="e">
        <f ca="1">INDIRECT(ADDRESS(ROW(),Controls!#REF!+60))</f>
        <v>#REF!</v>
      </c>
      <c r="GS3241" s="9" t="e">
        <f ca="1">INDIRECT(ADDRESS(ROW(),Controls!#REF!+75))</f>
        <v>#REF!</v>
      </c>
      <c r="GT3241" s="9" t="e">
        <f ca="1">INDIRECT(ADDRESS(ROW(),Controls!#REF!+90))</f>
        <v>#REF!</v>
      </c>
      <c r="GU3241" s="9" t="e">
        <f ca="1">INDIRECT(ADDRESS(ROW(),Controls!#REF!+105))</f>
        <v>#REF!</v>
      </c>
      <c r="GV3241" s="9" t="e">
        <f ca="1">INDIRECT(ADDRESS(ROW(),Controls!#REF!+120))</f>
        <v>#REF!</v>
      </c>
      <c r="GW3241" s="9" t="e">
        <f ca="1">INDIRECT(ADDRESS(ROW(),Controls!#REF!+15))</f>
        <v>#REF!</v>
      </c>
      <c r="GX3241" s="9" t="e">
        <f ca="1">INDIRECT(ADDRESS(ROW(),Controls!#REF!+135))</f>
        <v>#REF!</v>
      </c>
      <c r="HJ3241" s="9" t="e">
        <f t="shared" ca="1" si="300"/>
        <v>#REF!</v>
      </c>
      <c r="HK3241" s="9" t="e">
        <f t="shared" ca="1" si="301"/>
        <v>#REF!</v>
      </c>
      <c r="HL3241" s="9" t="e">
        <f t="shared" ca="1" si="302"/>
        <v>#REF!</v>
      </c>
      <c r="HM3241" s="9" t="e">
        <f t="shared" ca="1" si="303"/>
        <v>#REF!</v>
      </c>
      <c r="HN3241" s="9" t="e">
        <f ca="1">SQRT($GS3241*(1-$GS3241/Controls!$D$15))</f>
        <v>#REF!</v>
      </c>
      <c r="HO3241" s="9" t="e">
        <f t="shared" ca="1" si="304"/>
        <v>#REF!</v>
      </c>
      <c r="HP3241" s="9" t="e">
        <f t="shared" ca="1" si="305"/>
        <v>#REF!</v>
      </c>
      <c r="HQ3241" s="9" t="e">
        <f ca="1">IF($GV3241=0,NA(),($GX3241*Controls!#REF!))</f>
        <v>#REF!</v>
      </c>
    </row>
    <row r="3242" spans="198:225" x14ac:dyDescent="0.25">
      <c r="GP3242" s="9" t="e">
        <f ca="1">INDIRECT(ADDRESS(ROW(),Controls!#REF!+30))</f>
        <v>#REF!</v>
      </c>
      <c r="GQ3242" s="9" t="e">
        <f ca="1">INDIRECT(ADDRESS(ROW(),Controls!#REF!+45))</f>
        <v>#REF!</v>
      </c>
      <c r="GR3242" s="9" t="e">
        <f ca="1">INDIRECT(ADDRESS(ROW(),Controls!#REF!+60))</f>
        <v>#REF!</v>
      </c>
      <c r="GS3242" s="9" t="e">
        <f ca="1">INDIRECT(ADDRESS(ROW(),Controls!#REF!+75))</f>
        <v>#REF!</v>
      </c>
      <c r="GT3242" s="9" t="e">
        <f ca="1">INDIRECT(ADDRESS(ROW(),Controls!#REF!+90))</f>
        <v>#REF!</v>
      </c>
      <c r="GU3242" s="9" t="e">
        <f ca="1">INDIRECT(ADDRESS(ROW(),Controls!#REF!+105))</f>
        <v>#REF!</v>
      </c>
      <c r="GV3242" s="9" t="e">
        <f ca="1">INDIRECT(ADDRESS(ROW(),Controls!#REF!+120))</f>
        <v>#REF!</v>
      </c>
      <c r="GW3242" s="9" t="e">
        <f ca="1">INDIRECT(ADDRESS(ROW(),Controls!#REF!+15))</f>
        <v>#REF!</v>
      </c>
      <c r="GX3242" s="9" t="e">
        <f ca="1">INDIRECT(ADDRESS(ROW(),Controls!#REF!+135))</f>
        <v>#REF!</v>
      </c>
      <c r="HJ3242" s="9" t="e">
        <f t="shared" ca="1" si="300"/>
        <v>#REF!</v>
      </c>
      <c r="HK3242" s="9" t="e">
        <f t="shared" ca="1" si="301"/>
        <v>#REF!</v>
      </c>
      <c r="HL3242" s="9" t="e">
        <f t="shared" ca="1" si="302"/>
        <v>#REF!</v>
      </c>
      <c r="HM3242" s="9" t="e">
        <f t="shared" ca="1" si="303"/>
        <v>#REF!</v>
      </c>
      <c r="HN3242" s="9" t="e">
        <f ca="1">SQRT($GS3242*(1-$GS3242/Controls!$D$15))</f>
        <v>#REF!</v>
      </c>
      <c r="HO3242" s="9" t="e">
        <f t="shared" ca="1" si="304"/>
        <v>#REF!</v>
      </c>
      <c r="HP3242" s="9" t="e">
        <f t="shared" ca="1" si="305"/>
        <v>#REF!</v>
      </c>
      <c r="HQ3242" s="9" t="e">
        <f ca="1">IF($GV3242=0,NA(),($GX3242*Controls!#REF!))</f>
        <v>#REF!</v>
      </c>
    </row>
    <row r="3243" spans="198:225" x14ac:dyDescent="0.25">
      <c r="GP3243" s="9" t="e">
        <f ca="1">INDIRECT(ADDRESS(ROW(),Controls!#REF!+30))</f>
        <v>#REF!</v>
      </c>
      <c r="GQ3243" s="9" t="e">
        <f ca="1">INDIRECT(ADDRESS(ROW(),Controls!#REF!+45))</f>
        <v>#REF!</v>
      </c>
      <c r="GR3243" s="9" t="e">
        <f ca="1">INDIRECT(ADDRESS(ROW(),Controls!#REF!+60))</f>
        <v>#REF!</v>
      </c>
      <c r="GS3243" s="9" t="e">
        <f ca="1">INDIRECT(ADDRESS(ROW(),Controls!#REF!+75))</f>
        <v>#REF!</v>
      </c>
      <c r="GT3243" s="9" t="e">
        <f ca="1">INDIRECT(ADDRESS(ROW(),Controls!#REF!+90))</f>
        <v>#REF!</v>
      </c>
      <c r="GU3243" s="9" t="e">
        <f ca="1">INDIRECT(ADDRESS(ROW(),Controls!#REF!+105))</f>
        <v>#REF!</v>
      </c>
      <c r="GV3243" s="9" t="e">
        <f ca="1">INDIRECT(ADDRESS(ROW(),Controls!#REF!+120))</f>
        <v>#REF!</v>
      </c>
      <c r="GW3243" s="9" t="e">
        <f ca="1">INDIRECT(ADDRESS(ROW(),Controls!#REF!+15))</f>
        <v>#REF!</v>
      </c>
      <c r="GX3243" s="9" t="e">
        <f ca="1">INDIRECT(ADDRESS(ROW(),Controls!#REF!+135))</f>
        <v>#REF!</v>
      </c>
      <c r="HJ3243" s="9" t="e">
        <f t="shared" ca="1" si="300"/>
        <v>#REF!</v>
      </c>
      <c r="HK3243" s="9" t="e">
        <f t="shared" ca="1" si="301"/>
        <v>#REF!</v>
      </c>
      <c r="HL3243" s="9" t="e">
        <f t="shared" ca="1" si="302"/>
        <v>#REF!</v>
      </c>
      <c r="HM3243" s="9" t="e">
        <f t="shared" ca="1" si="303"/>
        <v>#REF!</v>
      </c>
      <c r="HN3243" s="9" t="e">
        <f ca="1">SQRT($GS3243*(1-$GS3243/Controls!$D$15))</f>
        <v>#REF!</v>
      </c>
      <c r="HO3243" s="9" t="e">
        <f t="shared" ca="1" si="304"/>
        <v>#REF!</v>
      </c>
      <c r="HP3243" s="9" t="e">
        <f t="shared" ca="1" si="305"/>
        <v>#REF!</v>
      </c>
      <c r="HQ3243" s="9" t="e">
        <f ca="1">IF($GV3243=0,NA(),($GX3243*Controls!#REF!))</f>
        <v>#REF!</v>
      </c>
    </row>
    <row r="3244" spans="198:225" x14ac:dyDescent="0.25">
      <c r="GP3244" s="9" t="e">
        <f ca="1">INDIRECT(ADDRESS(ROW(),Controls!#REF!+30))</f>
        <v>#REF!</v>
      </c>
      <c r="GQ3244" s="9" t="e">
        <f ca="1">INDIRECT(ADDRESS(ROW(),Controls!#REF!+45))</f>
        <v>#REF!</v>
      </c>
      <c r="GR3244" s="9" t="e">
        <f ca="1">INDIRECT(ADDRESS(ROW(),Controls!#REF!+60))</f>
        <v>#REF!</v>
      </c>
      <c r="GS3244" s="9" t="e">
        <f ca="1">INDIRECT(ADDRESS(ROW(),Controls!#REF!+75))</f>
        <v>#REF!</v>
      </c>
      <c r="GT3244" s="9" t="e">
        <f ca="1">INDIRECT(ADDRESS(ROW(),Controls!#REF!+90))</f>
        <v>#REF!</v>
      </c>
      <c r="GU3244" s="9" t="e">
        <f ca="1">INDIRECT(ADDRESS(ROW(),Controls!#REF!+105))</f>
        <v>#REF!</v>
      </c>
      <c r="GV3244" s="9" t="e">
        <f ca="1">INDIRECT(ADDRESS(ROW(),Controls!#REF!+120))</f>
        <v>#REF!</v>
      </c>
      <c r="GW3244" s="9" t="e">
        <f ca="1">INDIRECT(ADDRESS(ROW(),Controls!#REF!+15))</f>
        <v>#REF!</v>
      </c>
      <c r="GX3244" s="9" t="e">
        <f ca="1">INDIRECT(ADDRESS(ROW(),Controls!#REF!+135))</f>
        <v>#REF!</v>
      </c>
      <c r="HJ3244" s="9" t="e">
        <f t="shared" ca="1" si="300"/>
        <v>#REF!</v>
      </c>
      <c r="HK3244" s="9" t="e">
        <f t="shared" ca="1" si="301"/>
        <v>#REF!</v>
      </c>
      <c r="HL3244" s="9" t="e">
        <f t="shared" ca="1" si="302"/>
        <v>#REF!</v>
      </c>
      <c r="HM3244" s="9" t="e">
        <f t="shared" ca="1" si="303"/>
        <v>#REF!</v>
      </c>
      <c r="HN3244" s="9" t="e">
        <f ca="1">SQRT($GS3244*(1-$GS3244/Controls!$D$15))</f>
        <v>#REF!</v>
      </c>
      <c r="HO3244" s="9" t="e">
        <f t="shared" ca="1" si="304"/>
        <v>#REF!</v>
      </c>
      <c r="HP3244" s="9" t="e">
        <f t="shared" ca="1" si="305"/>
        <v>#REF!</v>
      </c>
      <c r="HQ3244" s="9" t="e">
        <f ca="1">IF($GV3244=0,NA(),($GX3244*Controls!#REF!))</f>
        <v>#REF!</v>
      </c>
    </row>
    <row r="3245" spans="198:225" x14ac:dyDescent="0.25">
      <c r="GP3245" s="9" t="e">
        <f ca="1">INDIRECT(ADDRESS(ROW(),Controls!#REF!+30))</f>
        <v>#REF!</v>
      </c>
      <c r="GQ3245" s="9" t="e">
        <f ca="1">INDIRECT(ADDRESS(ROW(),Controls!#REF!+45))</f>
        <v>#REF!</v>
      </c>
      <c r="GR3245" s="9" t="e">
        <f ca="1">INDIRECT(ADDRESS(ROW(),Controls!#REF!+60))</f>
        <v>#REF!</v>
      </c>
      <c r="GS3245" s="9" t="e">
        <f ca="1">INDIRECT(ADDRESS(ROW(),Controls!#REF!+75))</f>
        <v>#REF!</v>
      </c>
      <c r="GT3245" s="9" t="e">
        <f ca="1">INDIRECT(ADDRESS(ROW(),Controls!#REF!+90))</f>
        <v>#REF!</v>
      </c>
      <c r="GU3245" s="9" t="e">
        <f ca="1">INDIRECT(ADDRESS(ROW(),Controls!#REF!+105))</f>
        <v>#REF!</v>
      </c>
      <c r="GV3245" s="9" t="e">
        <f ca="1">INDIRECT(ADDRESS(ROW(),Controls!#REF!+120))</f>
        <v>#REF!</v>
      </c>
      <c r="GW3245" s="9" t="e">
        <f ca="1">INDIRECT(ADDRESS(ROW(),Controls!#REF!+15))</f>
        <v>#REF!</v>
      </c>
      <c r="GX3245" s="9" t="e">
        <f ca="1">INDIRECT(ADDRESS(ROW(),Controls!#REF!+135))</f>
        <v>#REF!</v>
      </c>
      <c r="HJ3245" s="9" t="e">
        <f t="shared" ca="1" si="300"/>
        <v>#REF!</v>
      </c>
      <c r="HK3245" s="9" t="e">
        <f t="shared" ca="1" si="301"/>
        <v>#REF!</v>
      </c>
      <c r="HL3245" s="9" t="e">
        <f t="shared" ca="1" si="302"/>
        <v>#REF!</v>
      </c>
      <c r="HM3245" s="9" t="e">
        <f t="shared" ca="1" si="303"/>
        <v>#REF!</v>
      </c>
      <c r="HN3245" s="9" t="e">
        <f ca="1">SQRT($GS3245*(1-$GS3245/Controls!$D$15))</f>
        <v>#REF!</v>
      </c>
      <c r="HO3245" s="9" t="e">
        <f t="shared" ca="1" si="304"/>
        <v>#REF!</v>
      </c>
      <c r="HP3245" s="9" t="e">
        <f t="shared" ca="1" si="305"/>
        <v>#REF!</v>
      </c>
      <c r="HQ3245" s="9" t="e">
        <f ca="1">IF($GV3245=0,NA(),($GX3245*Controls!#REF!))</f>
        <v>#REF!</v>
      </c>
    </row>
    <row r="3246" spans="198:225" x14ac:dyDescent="0.25">
      <c r="GP3246" s="9" t="e">
        <f ca="1">INDIRECT(ADDRESS(ROW(),Controls!#REF!+30))</f>
        <v>#REF!</v>
      </c>
      <c r="GQ3246" s="9" t="e">
        <f ca="1">INDIRECT(ADDRESS(ROW(),Controls!#REF!+45))</f>
        <v>#REF!</v>
      </c>
      <c r="GR3246" s="9" t="e">
        <f ca="1">INDIRECT(ADDRESS(ROW(),Controls!#REF!+60))</f>
        <v>#REF!</v>
      </c>
      <c r="GS3246" s="9" t="e">
        <f ca="1">INDIRECT(ADDRESS(ROW(),Controls!#REF!+75))</f>
        <v>#REF!</v>
      </c>
      <c r="GT3246" s="9" t="e">
        <f ca="1">INDIRECT(ADDRESS(ROW(),Controls!#REF!+90))</f>
        <v>#REF!</v>
      </c>
      <c r="GU3246" s="9" t="e">
        <f ca="1">INDIRECT(ADDRESS(ROW(),Controls!#REF!+105))</f>
        <v>#REF!</v>
      </c>
      <c r="GV3246" s="9" t="e">
        <f ca="1">INDIRECT(ADDRESS(ROW(),Controls!#REF!+120))</f>
        <v>#REF!</v>
      </c>
      <c r="GW3246" s="9" t="e">
        <f ca="1">INDIRECT(ADDRESS(ROW(),Controls!#REF!+15))</f>
        <v>#REF!</v>
      </c>
      <c r="GX3246" s="9" t="e">
        <f ca="1">INDIRECT(ADDRESS(ROW(),Controls!#REF!+135))</f>
        <v>#REF!</v>
      </c>
      <c r="HJ3246" s="9" t="e">
        <f t="shared" ca="1" si="300"/>
        <v>#REF!</v>
      </c>
      <c r="HK3246" s="9" t="e">
        <f t="shared" ca="1" si="301"/>
        <v>#REF!</v>
      </c>
      <c r="HL3246" s="9" t="e">
        <f t="shared" ca="1" si="302"/>
        <v>#REF!</v>
      </c>
      <c r="HM3246" s="9" t="e">
        <f t="shared" ca="1" si="303"/>
        <v>#REF!</v>
      </c>
      <c r="HN3246" s="9" t="e">
        <f ca="1">SQRT($GS3246*(1-$GS3246/Controls!$D$15))</f>
        <v>#REF!</v>
      </c>
      <c r="HO3246" s="9" t="e">
        <f t="shared" ca="1" si="304"/>
        <v>#REF!</v>
      </c>
      <c r="HP3246" s="9" t="e">
        <f t="shared" ca="1" si="305"/>
        <v>#REF!</v>
      </c>
      <c r="HQ3246" s="9" t="e">
        <f ca="1">IF($GV3246=0,NA(),($GX3246*Controls!#REF!))</f>
        <v>#REF!</v>
      </c>
    </row>
    <row r="3247" spans="198:225" x14ac:dyDescent="0.25">
      <c r="GP3247" s="9" t="e">
        <f ca="1">INDIRECT(ADDRESS(ROW(),Controls!#REF!+30))</f>
        <v>#REF!</v>
      </c>
      <c r="GQ3247" s="9" t="e">
        <f ca="1">INDIRECT(ADDRESS(ROW(),Controls!#REF!+45))</f>
        <v>#REF!</v>
      </c>
      <c r="GR3247" s="9" t="e">
        <f ca="1">INDIRECT(ADDRESS(ROW(),Controls!#REF!+60))</f>
        <v>#REF!</v>
      </c>
      <c r="GS3247" s="9" t="e">
        <f ca="1">INDIRECT(ADDRESS(ROW(),Controls!#REF!+75))</f>
        <v>#REF!</v>
      </c>
      <c r="GT3247" s="9" t="e">
        <f ca="1">INDIRECT(ADDRESS(ROW(),Controls!#REF!+90))</f>
        <v>#REF!</v>
      </c>
      <c r="GU3247" s="9" t="e">
        <f ca="1">INDIRECT(ADDRESS(ROW(),Controls!#REF!+105))</f>
        <v>#REF!</v>
      </c>
      <c r="GV3247" s="9" t="e">
        <f ca="1">INDIRECT(ADDRESS(ROW(),Controls!#REF!+120))</f>
        <v>#REF!</v>
      </c>
      <c r="GW3247" s="9" t="e">
        <f ca="1">INDIRECT(ADDRESS(ROW(),Controls!#REF!+15))</f>
        <v>#REF!</v>
      </c>
      <c r="GX3247" s="9" t="e">
        <f ca="1">INDIRECT(ADDRESS(ROW(),Controls!#REF!+135))</f>
        <v>#REF!</v>
      </c>
      <c r="HJ3247" s="9" t="e">
        <f t="shared" ca="1" si="300"/>
        <v>#REF!</v>
      </c>
      <c r="HK3247" s="9" t="e">
        <f t="shared" ca="1" si="301"/>
        <v>#REF!</v>
      </c>
      <c r="HL3247" s="9" t="e">
        <f t="shared" ca="1" si="302"/>
        <v>#REF!</v>
      </c>
      <c r="HM3247" s="9" t="e">
        <f t="shared" ca="1" si="303"/>
        <v>#REF!</v>
      </c>
      <c r="HN3247" s="9" t="e">
        <f ca="1">SQRT($GS3247*(1-$GS3247/Controls!$D$15))</f>
        <v>#REF!</v>
      </c>
      <c r="HO3247" s="9" t="e">
        <f t="shared" ca="1" si="304"/>
        <v>#REF!</v>
      </c>
      <c r="HP3247" s="9" t="e">
        <f t="shared" ca="1" si="305"/>
        <v>#REF!</v>
      </c>
      <c r="HQ3247" s="9" t="e">
        <f ca="1">IF($GV3247=0,NA(),($GX3247*Controls!#REF!))</f>
        <v>#REF!</v>
      </c>
    </row>
    <row r="3248" spans="198:225" x14ac:dyDescent="0.25">
      <c r="GP3248" s="9" t="e">
        <f ca="1">INDIRECT(ADDRESS(ROW(),Controls!#REF!+30))</f>
        <v>#REF!</v>
      </c>
      <c r="GQ3248" s="9" t="e">
        <f ca="1">INDIRECT(ADDRESS(ROW(),Controls!#REF!+45))</f>
        <v>#REF!</v>
      </c>
      <c r="GR3248" s="9" t="e">
        <f ca="1">INDIRECT(ADDRESS(ROW(),Controls!#REF!+60))</f>
        <v>#REF!</v>
      </c>
      <c r="GS3248" s="9" t="e">
        <f ca="1">INDIRECT(ADDRESS(ROW(),Controls!#REF!+75))</f>
        <v>#REF!</v>
      </c>
      <c r="GT3248" s="9" t="e">
        <f ca="1">INDIRECT(ADDRESS(ROW(),Controls!#REF!+90))</f>
        <v>#REF!</v>
      </c>
      <c r="GU3248" s="9" t="e">
        <f ca="1">INDIRECT(ADDRESS(ROW(),Controls!#REF!+105))</f>
        <v>#REF!</v>
      </c>
      <c r="GV3248" s="9" t="e">
        <f ca="1">INDIRECT(ADDRESS(ROW(),Controls!#REF!+120))</f>
        <v>#REF!</v>
      </c>
      <c r="GW3248" s="9" t="e">
        <f ca="1">INDIRECT(ADDRESS(ROW(),Controls!#REF!+15))</f>
        <v>#REF!</v>
      </c>
      <c r="GX3248" s="9" t="e">
        <f ca="1">INDIRECT(ADDRESS(ROW(),Controls!#REF!+135))</f>
        <v>#REF!</v>
      </c>
      <c r="HJ3248" s="9" t="e">
        <f t="shared" ca="1" si="300"/>
        <v>#REF!</v>
      </c>
      <c r="HK3248" s="9" t="e">
        <f t="shared" ca="1" si="301"/>
        <v>#REF!</v>
      </c>
      <c r="HL3248" s="9" t="e">
        <f t="shared" ca="1" si="302"/>
        <v>#REF!</v>
      </c>
      <c r="HM3248" s="9" t="e">
        <f t="shared" ca="1" si="303"/>
        <v>#REF!</v>
      </c>
      <c r="HN3248" s="9" t="e">
        <f ca="1">SQRT($GS3248*(1-$GS3248/Controls!$D$15))</f>
        <v>#REF!</v>
      </c>
      <c r="HO3248" s="9" t="e">
        <f t="shared" ca="1" si="304"/>
        <v>#REF!</v>
      </c>
      <c r="HP3248" s="9" t="e">
        <f t="shared" ca="1" si="305"/>
        <v>#REF!</v>
      </c>
      <c r="HQ3248" s="9" t="e">
        <f ca="1">IF($GV3248=0,NA(),($GX3248*Controls!#REF!))</f>
        <v>#REF!</v>
      </c>
    </row>
    <row r="3249" spans="198:225" x14ac:dyDescent="0.25">
      <c r="GP3249" s="9" t="e">
        <f ca="1">INDIRECT(ADDRESS(ROW(),Controls!#REF!+30))</f>
        <v>#REF!</v>
      </c>
      <c r="GQ3249" s="9" t="e">
        <f ca="1">INDIRECT(ADDRESS(ROW(),Controls!#REF!+45))</f>
        <v>#REF!</v>
      </c>
      <c r="GR3249" s="9" t="e">
        <f ca="1">INDIRECT(ADDRESS(ROW(),Controls!#REF!+60))</f>
        <v>#REF!</v>
      </c>
      <c r="GS3249" s="9" t="e">
        <f ca="1">INDIRECT(ADDRESS(ROW(),Controls!#REF!+75))</f>
        <v>#REF!</v>
      </c>
      <c r="GT3249" s="9" t="e">
        <f ca="1">INDIRECT(ADDRESS(ROW(),Controls!#REF!+90))</f>
        <v>#REF!</v>
      </c>
      <c r="GU3249" s="9" t="e">
        <f ca="1">INDIRECT(ADDRESS(ROW(),Controls!#REF!+105))</f>
        <v>#REF!</v>
      </c>
      <c r="GV3249" s="9" t="e">
        <f ca="1">INDIRECT(ADDRESS(ROW(),Controls!#REF!+120))</f>
        <v>#REF!</v>
      </c>
      <c r="GW3249" s="9" t="e">
        <f ca="1">INDIRECT(ADDRESS(ROW(),Controls!#REF!+15))</f>
        <v>#REF!</v>
      </c>
      <c r="GX3249" s="9" t="e">
        <f ca="1">INDIRECT(ADDRESS(ROW(),Controls!#REF!+135))</f>
        <v>#REF!</v>
      </c>
      <c r="HJ3249" s="9" t="e">
        <f t="shared" ca="1" si="300"/>
        <v>#REF!</v>
      </c>
      <c r="HK3249" s="9" t="e">
        <f t="shared" ca="1" si="301"/>
        <v>#REF!</v>
      </c>
      <c r="HL3249" s="9" t="e">
        <f t="shared" ca="1" si="302"/>
        <v>#REF!</v>
      </c>
      <c r="HM3249" s="9" t="e">
        <f t="shared" ca="1" si="303"/>
        <v>#REF!</v>
      </c>
      <c r="HN3249" s="9" t="e">
        <f ca="1">SQRT($GS3249*(1-$GS3249/Controls!$D$15))</f>
        <v>#REF!</v>
      </c>
      <c r="HO3249" s="9" t="e">
        <f t="shared" ca="1" si="304"/>
        <v>#REF!</v>
      </c>
      <c r="HP3249" s="9" t="e">
        <f t="shared" ca="1" si="305"/>
        <v>#REF!</v>
      </c>
      <c r="HQ3249" s="9" t="e">
        <f ca="1">IF($GV3249=0,NA(),($GX3249*Controls!#REF!))</f>
        <v>#REF!</v>
      </c>
    </row>
    <row r="3250" spans="198:225" x14ac:dyDescent="0.25">
      <c r="GP3250" s="9" t="e">
        <f ca="1">INDIRECT(ADDRESS(ROW(),Controls!#REF!+30))</f>
        <v>#REF!</v>
      </c>
      <c r="GQ3250" s="9" t="e">
        <f ca="1">INDIRECT(ADDRESS(ROW(),Controls!#REF!+45))</f>
        <v>#REF!</v>
      </c>
      <c r="GR3250" s="9" t="e">
        <f ca="1">INDIRECT(ADDRESS(ROW(),Controls!#REF!+60))</f>
        <v>#REF!</v>
      </c>
      <c r="GS3250" s="9" t="e">
        <f ca="1">INDIRECT(ADDRESS(ROW(),Controls!#REF!+75))</f>
        <v>#REF!</v>
      </c>
      <c r="GT3250" s="9" t="e">
        <f ca="1">INDIRECT(ADDRESS(ROW(),Controls!#REF!+90))</f>
        <v>#REF!</v>
      </c>
      <c r="GU3250" s="9" t="e">
        <f ca="1">INDIRECT(ADDRESS(ROW(),Controls!#REF!+105))</f>
        <v>#REF!</v>
      </c>
      <c r="GV3250" s="9" t="e">
        <f ca="1">INDIRECT(ADDRESS(ROW(),Controls!#REF!+120))</f>
        <v>#REF!</v>
      </c>
      <c r="GW3250" s="9" t="e">
        <f ca="1">INDIRECT(ADDRESS(ROW(),Controls!#REF!+15))</f>
        <v>#REF!</v>
      </c>
      <c r="GX3250" s="9" t="e">
        <f ca="1">INDIRECT(ADDRESS(ROW(),Controls!#REF!+135))</f>
        <v>#REF!</v>
      </c>
      <c r="HJ3250" s="9" t="e">
        <f t="shared" ca="1" si="300"/>
        <v>#REF!</v>
      </c>
      <c r="HK3250" s="9" t="e">
        <f t="shared" ca="1" si="301"/>
        <v>#REF!</v>
      </c>
      <c r="HL3250" s="9" t="e">
        <f t="shared" ca="1" si="302"/>
        <v>#REF!</v>
      </c>
      <c r="HM3250" s="9" t="e">
        <f t="shared" ca="1" si="303"/>
        <v>#REF!</v>
      </c>
      <c r="HN3250" s="9" t="e">
        <f ca="1">SQRT($GS3250*(1-$GS3250/Controls!$D$15))</f>
        <v>#REF!</v>
      </c>
      <c r="HO3250" s="9" t="e">
        <f t="shared" ca="1" si="304"/>
        <v>#REF!</v>
      </c>
      <c r="HP3250" s="9" t="e">
        <f t="shared" ca="1" si="305"/>
        <v>#REF!</v>
      </c>
      <c r="HQ3250" s="9" t="e">
        <f ca="1">IF($GV3250=0,NA(),($GX3250*Controls!#REF!))</f>
        <v>#REF!</v>
      </c>
    </row>
    <row r="3251" spans="198:225" x14ac:dyDescent="0.25">
      <c r="GP3251" s="9" t="e">
        <f ca="1">INDIRECT(ADDRESS(ROW(),Controls!#REF!+30))</f>
        <v>#REF!</v>
      </c>
      <c r="GQ3251" s="9" t="e">
        <f ca="1">INDIRECT(ADDRESS(ROW(),Controls!#REF!+45))</f>
        <v>#REF!</v>
      </c>
      <c r="GR3251" s="9" t="e">
        <f ca="1">INDIRECT(ADDRESS(ROW(),Controls!#REF!+60))</f>
        <v>#REF!</v>
      </c>
      <c r="GS3251" s="9" t="e">
        <f ca="1">INDIRECT(ADDRESS(ROW(),Controls!#REF!+75))</f>
        <v>#REF!</v>
      </c>
      <c r="GT3251" s="9" t="e">
        <f ca="1">INDIRECT(ADDRESS(ROW(),Controls!#REF!+90))</f>
        <v>#REF!</v>
      </c>
      <c r="GU3251" s="9" t="e">
        <f ca="1">INDIRECT(ADDRESS(ROW(),Controls!#REF!+105))</f>
        <v>#REF!</v>
      </c>
      <c r="GV3251" s="9" t="e">
        <f ca="1">INDIRECT(ADDRESS(ROW(),Controls!#REF!+120))</f>
        <v>#REF!</v>
      </c>
      <c r="GW3251" s="9" t="e">
        <f ca="1">INDIRECT(ADDRESS(ROW(),Controls!#REF!+15))</f>
        <v>#REF!</v>
      </c>
      <c r="GX3251" s="9" t="e">
        <f ca="1">INDIRECT(ADDRESS(ROW(),Controls!#REF!+135))</f>
        <v>#REF!</v>
      </c>
      <c r="HJ3251" s="9" t="e">
        <f t="shared" ca="1" si="300"/>
        <v>#REF!</v>
      </c>
      <c r="HK3251" s="9" t="e">
        <f t="shared" ca="1" si="301"/>
        <v>#REF!</v>
      </c>
      <c r="HL3251" s="9" t="e">
        <f t="shared" ca="1" si="302"/>
        <v>#REF!</v>
      </c>
      <c r="HM3251" s="9" t="e">
        <f t="shared" ca="1" si="303"/>
        <v>#REF!</v>
      </c>
      <c r="HN3251" s="9" t="e">
        <f ca="1">SQRT($GS3251*(1-$GS3251/Controls!$D$15))</f>
        <v>#REF!</v>
      </c>
      <c r="HO3251" s="9" t="e">
        <f t="shared" ca="1" si="304"/>
        <v>#REF!</v>
      </c>
      <c r="HP3251" s="9" t="e">
        <f t="shared" ca="1" si="305"/>
        <v>#REF!</v>
      </c>
      <c r="HQ3251" s="9" t="e">
        <f ca="1">IF($GV3251=0,NA(),($GX3251*Controls!#REF!))</f>
        <v>#REF!</v>
      </c>
    </row>
    <row r="3252" spans="198:225" x14ac:dyDescent="0.25">
      <c r="GP3252" s="9" t="e">
        <f ca="1">INDIRECT(ADDRESS(ROW(),Controls!#REF!+30))</f>
        <v>#REF!</v>
      </c>
      <c r="GQ3252" s="9" t="e">
        <f ca="1">INDIRECT(ADDRESS(ROW(),Controls!#REF!+45))</f>
        <v>#REF!</v>
      </c>
      <c r="GR3252" s="9" t="e">
        <f ca="1">INDIRECT(ADDRESS(ROW(),Controls!#REF!+60))</f>
        <v>#REF!</v>
      </c>
      <c r="GS3252" s="9" t="e">
        <f ca="1">INDIRECT(ADDRESS(ROW(),Controls!#REF!+75))</f>
        <v>#REF!</v>
      </c>
      <c r="GT3252" s="9" t="e">
        <f ca="1">INDIRECT(ADDRESS(ROW(),Controls!#REF!+90))</f>
        <v>#REF!</v>
      </c>
      <c r="GU3252" s="9" t="e">
        <f ca="1">INDIRECT(ADDRESS(ROW(),Controls!#REF!+105))</f>
        <v>#REF!</v>
      </c>
      <c r="GV3252" s="9" t="e">
        <f ca="1">INDIRECT(ADDRESS(ROW(),Controls!#REF!+120))</f>
        <v>#REF!</v>
      </c>
      <c r="GW3252" s="9" t="e">
        <f ca="1">INDIRECT(ADDRESS(ROW(),Controls!#REF!+15))</f>
        <v>#REF!</v>
      </c>
      <c r="GX3252" s="9" t="e">
        <f ca="1">INDIRECT(ADDRESS(ROW(),Controls!#REF!+135))</f>
        <v>#REF!</v>
      </c>
      <c r="HJ3252" s="9" t="e">
        <f t="shared" ca="1" si="300"/>
        <v>#REF!</v>
      </c>
      <c r="HK3252" s="9" t="e">
        <f t="shared" ca="1" si="301"/>
        <v>#REF!</v>
      </c>
      <c r="HL3252" s="9" t="e">
        <f t="shared" ca="1" si="302"/>
        <v>#REF!</v>
      </c>
      <c r="HM3252" s="9" t="e">
        <f t="shared" ca="1" si="303"/>
        <v>#REF!</v>
      </c>
      <c r="HN3252" s="9" t="e">
        <f ca="1">SQRT($GS3252*(1-$GS3252/Controls!$D$15))</f>
        <v>#REF!</v>
      </c>
      <c r="HO3252" s="9" t="e">
        <f t="shared" ca="1" si="304"/>
        <v>#REF!</v>
      </c>
      <c r="HP3252" s="9" t="e">
        <f t="shared" ca="1" si="305"/>
        <v>#REF!</v>
      </c>
      <c r="HQ3252" s="9" t="e">
        <f ca="1">IF($GV3252=0,NA(),($GX3252*Controls!#REF!))</f>
        <v>#REF!</v>
      </c>
    </row>
    <row r="3253" spans="198:225" x14ac:dyDescent="0.25">
      <c r="GP3253" s="9" t="e">
        <f ca="1">INDIRECT(ADDRESS(ROW(),Controls!#REF!+30))</f>
        <v>#REF!</v>
      </c>
      <c r="GQ3253" s="9" t="e">
        <f ca="1">INDIRECT(ADDRESS(ROW(),Controls!#REF!+45))</f>
        <v>#REF!</v>
      </c>
      <c r="GR3253" s="9" t="e">
        <f ca="1">INDIRECT(ADDRESS(ROW(),Controls!#REF!+60))</f>
        <v>#REF!</v>
      </c>
      <c r="GS3253" s="9" t="e">
        <f ca="1">INDIRECT(ADDRESS(ROW(),Controls!#REF!+75))</f>
        <v>#REF!</v>
      </c>
      <c r="GT3253" s="9" t="e">
        <f ca="1">INDIRECT(ADDRESS(ROW(),Controls!#REF!+90))</f>
        <v>#REF!</v>
      </c>
      <c r="GU3253" s="9" t="e">
        <f ca="1">INDIRECT(ADDRESS(ROW(),Controls!#REF!+105))</f>
        <v>#REF!</v>
      </c>
      <c r="GV3253" s="9" t="e">
        <f ca="1">INDIRECT(ADDRESS(ROW(),Controls!#REF!+120))</f>
        <v>#REF!</v>
      </c>
      <c r="GW3253" s="9" t="e">
        <f ca="1">INDIRECT(ADDRESS(ROW(),Controls!#REF!+15))</f>
        <v>#REF!</v>
      </c>
      <c r="GX3253" s="9" t="e">
        <f ca="1">INDIRECT(ADDRESS(ROW(),Controls!#REF!+135))</f>
        <v>#REF!</v>
      </c>
      <c r="HJ3253" s="9" t="e">
        <f t="shared" ca="1" si="300"/>
        <v>#REF!</v>
      </c>
      <c r="HK3253" s="9" t="e">
        <f t="shared" ca="1" si="301"/>
        <v>#REF!</v>
      </c>
      <c r="HL3253" s="9" t="e">
        <f t="shared" ca="1" si="302"/>
        <v>#REF!</v>
      </c>
      <c r="HM3253" s="9" t="e">
        <f t="shared" ca="1" si="303"/>
        <v>#REF!</v>
      </c>
      <c r="HN3253" s="9" t="e">
        <f ca="1">SQRT($GS3253*(1-$GS3253/Controls!$D$15))</f>
        <v>#REF!</v>
      </c>
      <c r="HO3253" s="9" t="e">
        <f t="shared" ca="1" si="304"/>
        <v>#REF!</v>
      </c>
      <c r="HP3253" s="9" t="e">
        <f t="shared" ca="1" si="305"/>
        <v>#REF!</v>
      </c>
      <c r="HQ3253" s="9" t="e">
        <f ca="1">IF($GV3253=0,NA(),($GX3253*Controls!#REF!))</f>
        <v>#REF!</v>
      </c>
    </row>
    <row r="3254" spans="198:225" x14ac:dyDescent="0.25">
      <c r="GP3254" s="9" t="e">
        <f ca="1">INDIRECT(ADDRESS(ROW(),Controls!#REF!+30))</f>
        <v>#REF!</v>
      </c>
      <c r="GQ3254" s="9" t="e">
        <f ca="1">INDIRECT(ADDRESS(ROW(),Controls!#REF!+45))</f>
        <v>#REF!</v>
      </c>
      <c r="GR3254" s="9" t="e">
        <f ca="1">INDIRECT(ADDRESS(ROW(),Controls!#REF!+60))</f>
        <v>#REF!</v>
      </c>
      <c r="GS3254" s="9" t="e">
        <f ca="1">INDIRECT(ADDRESS(ROW(),Controls!#REF!+75))</f>
        <v>#REF!</v>
      </c>
      <c r="GT3254" s="9" t="e">
        <f ca="1">INDIRECT(ADDRESS(ROW(),Controls!#REF!+90))</f>
        <v>#REF!</v>
      </c>
      <c r="GU3254" s="9" t="e">
        <f ca="1">INDIRECT(ADDRESS(ROW(),Controls!#REF!+105))</f>
        <v>#REF!</v>
      </c>
      <c r="GV3254" s="9" t="e">
        <f ca="1">INDIRECT(ADDRESS(ROW(),Controls!#REF!+120))</f>
        <v>#REF!</v>
      </c>
      <c r="GW3254" s="9" t="e">
        <f ca="1">INDIRECT(ADDRESS(ROW(),Controls!#REF!+15))</f>
        <v>#REF!</v>
      </c>
      <c r="GX3254" s="9" t="e">
        <f ca="1">INDIRECT(ADDRESS(ROW(),Controls!#REF!+135))</f>
        <v>#REF!</v>
      </c>
      <c r="HJ3254" s="9" t="e">
        <f t="shared" ca="1" si="300"/>
        <v>#REF!</v>
      </c>
      <c r="HK3254" s="9" t="e">
        <f t="shared" ca="1" si="301"/>
        <v>#REF!</v>
      </c>
      <c r="HL3254" s="9" t="e">
        <f t="shared" ca="1" si="302"/>
        <v>#REF!</v>
      </c>
      <c r="HM3254" s="9" t="e">
        <f t="shared" ca="1" si="303"/>
        <v>#REF!</v>
      </c>
      <c r="HN3254" s="9" t="e">
        <f ca="1">SQRT($GS3254*(1-$GS3254/Controls!$D$15))</f>
        <v>#REF!</v>
      </c>
      <c r="HO3254" s="9" t="e">
        <f t="shared" ca="1" si="304"/>
        <v>#REF!</v>
      </c>
      <c r="HP3254" s="9" t="e">
        <f t="shared" ca="1" si="305"/>
        <v>#REF!</v>
      </c>
      <c r="HQ3254" s="9" t="e">
        <f ca="1">IF($GV3254=0,NA(),($GX3254*Controls!#REF!))</f>
        <v>#REF!</v>
      </c>
    </row>
    <row r="3255" spans="198:225" x14ac:dyDescent="0.25">
      <c r="GP3255" s="9" t="e">
        <f ca="1">INDIRECT(ADDRESS(ROW(),Controls!#REF!+30))</f>
        <v>#REF!</v>
      </c>
      <c r="GQ3255" s="9" t="e">
        <f ca="1">INDIRECT(ADDRESS(ROW(),Controls!#REF!+45))</f>
        <v>#REF!</v>
      </c>
      <c r="GR3255" s="9" t="e">
        <f ca="1">INDIRECT(ADDRESS(ROW(),Controls!#REF!+60))</f>
        <v>#REF!</v>
      </c>
      <c r="GS3255" s="9" t="e">
        <f ca="1">INDIRECT(ADDRESS(ROW(),Controls!#REF!+75))</f>
        <v>#REF!</v>
      </c>
      <c r="GT3255" s="9" t="e">
        <f ca="1">INDIRECT(ADDRESS(ROW(),Controls!#REF!+90))</f>
        <v>#REF!</v>
      </c>
      <c r="GU3255" s="9" t="e">
        <f ca="1">INDIRECT(ADDRESS(ROW(),Controls!#REF!+105))</f>
        <v>#REF!</v>
      </c>
      <c r="GV3255" s="9" t="e">
        <f ca="1">INDIRECT(ADDRESS(ROW(),Controls!#REF!+120))</f>
        <v>#REF!</v>
      </c>
      <c r="GW3255" s="9" t="e">
        <f ca="1">INDIRECT(ADDRESS(ROW(),Controls!#REF!+15))</f>
        <v>#REF!</v>
      </c>
      <c r="GX3255" s="9" t="e">
        <f ca="1">INDIRECT(ADDRESS(ROW(),Controls!#REF!+135))</f>
        <v>#REF!</v>
      </c>
      <c r="HJ3255" s="9" t="e">
        <f t="shared" ca="1" si="300"/>
        <v>#REF!</v>
      </c>
      <c r="HK3255" s="9" t="e">
        <f t="shared" ca="1" si="301"/>
        <v>#REF!</v>
      </c>
      <c r="HL3255" s="9" t="e">
        <f t="shared" ca="1" si="302"/>
        <v>#REF!</v>
      </c>
      <c r="HM3255" s="9" t="e">
        <f t="shared" ca="1" si="303"/>
        <v>#REF!</v>
      </c>
      <c r="HN3255" s="9" t="e">
        <f ca="1">SQRT($GS3255*(1-$GS3255/Controls!$D$15))</f>
        <v>#REF!</v>
      </c>
      <c r="HO3255" s="9" t="e">
        <f t="shared" ca="1" si="304"/>
        <v>#REF!</v>
      </c>
      <c r="HP3255" s="9" t="e">
        <f t="shared" ca="1" si="305"/>
        <v>#REF!</v>
      </c>
      <c r="HQ3255" s="9" t="e">
        <f ca="1">IF($GV3255=0,NA(),($GX3255*Controls!#REF!))</f>
        <v>#REF!</v>
      </c>
    </row>
    <row r="3256" spans="198:225" x14ac:dyDescent="0.25">
      <c r="GP3256" s="9" t="e">
        <f ca="1">INDIRECT(ADDRESS(ROW(),Controls!#REF!+30))</f>
        <v>#REF!</v>
      </c>
      <c r="GQ3256" s="9" t="e">
        <f ca="1">INDIRECT(ADDRESS(ROW(),Controls!#REF!+45))</f>
        <v>#REF!</v>
      </c>
      <c r="GR3256" s="9" t="e">
        <f ca="1">INDIRECT(ADDRESS(ROW(),Controls!#REF!+60))</f>
        <v>#REF!</v>
      </c>
      <c r="GS3256" s="9" t="e">
        <f ca="1">INDIRECT(ADDRESS(ROW(),Controls!#REF!+75))</f>
        <v>#REF!</v>
      </c>
      <c r="GT3256" s="9" t="e">
        <f ca="1">INDIRECT(ADDRESS(ROW(),Controls!#REF!+90))</f>
        <v>#REF!</v>
      </c>
      <c r="GU3256" s="9" t="e">
        <f ca="1">INDIRECT(ADDRESS(ROW(),Controls!#REF!+105))</f>
        <v>#REF!</v>
      </c>
      <c r="GV3256" s="9" t="e">
        <f ca="1">INDIRECT(ADDRESS(ROW(),Controls!#REF!+120))</f>
        <v>#REF!</v>
      </c>
      <c r="GW3256" s="9" t="e">
        <f ca="1">INDIRECT(ADDRESS(ROW(),Controls!#REF!+15))</f>
        <v>#REF!</v>
      </c>
      <c r="GX3256" s="9" t="e">
        <f ca="1">INDIRECT(ADDRESS(ROW(),Controls!#REF!+135))</f>
        <v>#REF!</v>
      </c>
      <c r="HJ3256" s="9" t="e">
        <f t="shared" ca="1" si="300"/>
        <v>#REF!</v>
      </c>
      <c r="HK3256" s="9" t="e">
        <f t="shared" ca="1" si="301"/>
        <v>#REF!</v>
      </c>
      <c r="HL3256" s="9" t="e">
        <f t="shared" ca="1" si="302"/>
        <v>#REF!</v>
      </c>
      <c r="HM3256" s="9" t="e">
        <f t="shared" ca="1" si="303"/>
        <v>#REF!</v>
      </c>
      <c r="HN3256" s="9" t="e">
        <f ca="1">SQRT($GS3256*(1-$GS3256/Controls!$D$15))</f>
        <v>#REF!</v>
      </c>
      <c r="HO3256" s="9" t="e">
        <f t="shared" ca="1" si="304"/>
        <v>#REF!</v>
      </c>
      <c r="HP3256" s="9" t="e">
        <f t="shared" ca="1" si="305"/>
        <v>#REF!</v>
      </c>
      <c r="HQ3256" s="9" t="e">
        <f ca="1">IF($GV3256=0,NA(),($GX3256*Controls!#REF!))</f>
        <v>#REF!</v>
      </c>
    </row>
    <row r="3257" spans="198:225" x14ac:dyDescent="0.25">
      <c r="GP3257" s="9" t="e">
        <f ca="1">INDIRECT(ADDRESS(ROW(),Controls!#REF!+30))</f>
        <v>#REF!</v>
      </c>
      <c r="GQ3257" s="9" t="e">
        <f ca="1">INDIRECT(ADDRESS(ROW(),Controls!#REF!+45))</f>
        <v>#REF!</v>
      </c>
      <c r="GR3257" s="9" t="e">
        <f ca="1">INDIRECT(ADDRESS(ROW(),Controls!#REF!+60))</f>
        <v>#REF!</v>
      </c>
      <c r="GS3257" s="9" t="e">
        <f ca="1">INDIRECT(ADDRESS(ROW(),Controls!#REF!+75))</f>
        <v>#REF!</v>
      </c>
      <c r="GT3257" s="9" t="e">
        <f ca="1">INDIRECT(ADDRESS(ROW(),Controls!#REF!+90))</f>
        <v>#REF!</v>
      </c>
      <c r="GU3257" s="9" t="e">
        <f ca="1">INDIRECT(ADDRESS(ROW(),Controls!#REF!+105))</f>
        <v>#REF!</v>
      </c>
      <c r="GV3257" s="9" t="e">
        <f ca="1">INDIRECT(ADDRESS(ROW(),Controls!#REF!+120))</f>
        <v>#REF!</v>
      </c>
      <c r="GW3257" s="9" t="e">
        <f ca="1">INDIRECT(ADDRESS(ROW(),Controls!#REF!+15))</f>
        <v>#REF!</v>
      </c>
      <c r="GX3257" s="9" t="e">
        <f ca="1">INDIRECT(ADDRESS(ROW(),Controls!#REF!+135))</f>
        <v>#REF!</v>
      </c>
      <c r="HJ3257" s="9" t="e">
        <f t="shared" ca="1" si="300"/>
        <v>#REF!</v>
      </c>
      <c r="HK3257" s="9" t="e">
        <f t="shared" ca="1" si="301"/>
        <v>#REF!</v>
      </c>
      <c r="HL3257" s="9" t="e">
        <f t="shared" ca="1" si="302"/>
        <v>#REF!</v>
      </c>
      <c r="HM3257" s="9" t="e">
        <f t="shared" ca="1" si="303"/>
        <v>#REF!</v>
      </c>
      <c r="HN3257" s="9" t="e">
        <f ca="1">SQRT($GS3257*(1-$GS3257/Controls!$D$15))</f>
        <v>#REF!</v>
      </c>
      <c r="HO3257" s="9" t="e">
        <f t="shared" ca="1" si="304"/>
        <v>#REF!</v>
      </c>
      <c r="HP3257" s="9" t="e">
        <f t="shared" ca="1" si="305"/>
        <v>#REF!</v>
      </c>
      <c r="HQ3257" s="9" t="e">
        <f ca="1">IF($GV3257=0,NA(),($GX3257*Controls!#REF!))</f>
        <v>#REF!</v>
      </c>
    </row>
    <row r="3258" spans="198:225" x14ac:dyDescent="0.25">
      <c r="GP3258" s="9" t="e">
        <f ca="1">INDIRECT(ADDRESS(ROW(),Controls!#REF!+30))</f>
        <v>#REF!</v>
      </c>
      <c r="GQ3258" s="9" t="e">
        <f ca="1">INDIRECT(ADDRESS(ROW(),Controls!#REF!+45))</f>
        <v>#REF!</v>
      </c>
      <c r="GR3258" s="9" t="e">
        <f ca="1">INDIRECT(ADDRESS(ROW(),Controls!#REF!+60))</f>
        <v>#REF!</v>
      </c>
      <c r="GS3258" s="9" t="e">
        <f ca="1">INDIRECT(ADDRESS(ROW(),Controls!#REF!+75))</f>
        <v>#REF!</v>
      </c>
      <c r="GT3258" s="9" t="e">
        <f ca="1">INDIRECT(ADDRESS(ROW(),Controls!#REF!+90))</f>
        <v>#REF!</v>
      </c>
      <c r="GU3258" s="9" t="e">
        <f ca="1">INDIRECT(ADDRESS(ROW(),Controls!#REF!+105))</f>
        <v>#REF!</v>
      </c>
      <c r="GV3258" s="9" t="e">
        <f ca="1">INDIRECT(ADDRESS(ROW(),Controls!#REF!+120))</f>
        <v>#REF!</v>
      </c>
      <c r="GW3258" s="9" t="e">
        <f ca="1">INDIRECT(ADDRESS(ROW(),Controls!#REF!+15))</f>
        <v>#REF!</v>
      </c>
      <c r="GX3258" s="9" t="e">
        <f ca="1">INDIRECT(ADDRESS(ROW(),Controls!#REF!+135))</f>
        <v>#REF!</v>
      </c>
      <c r="HJ3258" s="9" t="e">
        <f t="shared" ca="1" si="300"/>
        <v>#REF!</v>
      </c>
      <c r="HK3258" s="9" t="e">
        <f t="shared" ca="1" si="301"/>
        <v>#REF!</v>
      </c>
      <c r="HL3258" s="9" t="e">
        <f t="shared" ca="1" si="302"/>
        <v>#REF!</v>
      </c>
      <c r="HM3258" s="9" t="e">
        <f t="shared" ca="1" si="303"/>
        <v>#REF!</v>
      </c>
      <c r="HN3258" s="9" t="e">
        <f ca="1">SQRT($GS3258*(1-$GS3258/Controls!$D$15))</f>
        <v>#REF!</v>
      </c>
      <c r="HO3258" s="9" t="e">
        <f t="shared" ca="1" si="304"/>
        <v>#REF!</v>
      </c>
      <c r="HP3258" s="9" t="e">
        <f t="shared" ca="1" si="305"/>
        <v>#REF!</v>
      </c>
      <c r="HQ3258" s="9" t="e">
        <f ca="1">IF($GV3258=0,NA(),($GX3258*Controls!#REF!))</f>
        <v>#REF!</v>
      </c>
    </row>
    <row r="3259" spans="198:225" x14ac:dyDescent="0.25">
      <c r="GP3259" s="9" t="e">
        <f ca="1">INDIRECT(ADDRESS(ROW(),Controls!#REF!+30))</f>
        <v>#REF!</v>
      </c>
      <c r="GQ3259" s="9" t="e">
        <f ca="1">INDIRECT(ADDRESS(ROW(),Controls!#REF!+45))</f>
        <v>#REF!</v>
      </c>
      <c r="GR3259" s="9" t="e">
        <f ca="1">INDIRECT(ADDRESS(ROW(),Controls!#REF!+60))</f>
        <v>#REF!</v>
      </c>
      <c r="GS3259" s="9" t="e">
        <f ca="1">INDIRECT(ADDRESS(ROW(),Controls!#REF!+75))</f>
        <v>#REF!</v>
      </c>
      <c r="GT3259" s="9" t="e">
        <f ca="1">INDIRECT(ADDRESS(ROW(),Controls!#REF!+90))</f>
        <v>#REF!</v>
      </c>
      <c r="GU3259" s="9" t="e">
        <f ca="1">INDIRECT(ADDRESS(ROW(),Controls!#REF!+105))</f>
        <v>#REF!</v>
      </c>
      <c r="GV3259" s="9" t="e">
        <f ca="1">INDIRECT(ADDRESS(ROW(),Controls!#REF!+120))</f>
        <v>#REF!</v>
      </c>
      <c r="GW3259" s="9" t="e">
        <f ca="1">INDIRECT(ADDRESS(ROW(),Controls!#REF!+15))</f>
        <v>#REF!</v>
      </c>
      <c r="GX3259" s="9" t="e">
        <f ca="1">INDIRECT(ADDRESS(ROW(),Controls!#REF!+135))</f>
        <v>#REF!</v>
      </c>
      <c r="HJ3259" s="9" t="e">
        <f t="shared" ca="1" si="300"/>
        <v>#REF!</v>
      </c>
      <c r="HK3259" s="9" t="e">
        <f t="shared" ca="1" si="301"/>
        <v>#REF!</v>
      </c>
      <c r="HL3259" s="9" t="e">
        <f t="shared" ca="1" si="302"/>
        <v>#REF!</v>
      </c>
      <c r="HM3259" s="9" t="e">
        <f t="shared" ca="1" si="303"/>
        <v>#REF!</v>
      </c>
      <c r="HN3259" s="9" t="e">
        <f ca="1">SQRT($GS3259*(1-$GS3259/Controls!$D$15))</f>
        <v>#REF!</v>
      </c>
      <c r="HO3259" s="9" t="e">
        <f t="shared" ca="1" si="304"/>
        <v>#REF!</v>
      </c>
      <c r="HP3259" s="9" t="e">
        <f t="shared" ca="1" si="305"/>
        <v>#REF!</v>
      </c>
      <c r="HQ3259" s="9" t="e">
        <f ca="1">IF($GV3259=0,NA(),($GX3259*Controls!#REF!))</f>
        <v>#REF!</v>
      </c>
    </row>
    <row r="3260" spans="198:225" x14ac:dyDescent="0.25">
      <c r="GP3260" s="9" t="e">
        <f ca="1">INDIRECT(ADDRESS(ROW(),Controls!#REF!+30))</f>
        <v>#REF!</v>
      </c>
      <c r="GQ3260" s="9" t="e">
        <f ca="1">INDIRECT(ADDRESS(ROW(),Controls!#REF!+45))</f>
        <v>#REF!</v>
      </c>
      <c r="GR3260" s="9" t="e">
        <f ca="1">INDIRECT(ADDRESS(ROW(),Controls!#REF!+60))</f>
        <v>#REF!</v>
      </c>
      <c r="GS3260" s="9" t="e">
        <f ca="1">INDIRECT(ADDRESS(ROW(),Controls!#REF!+75))</f>
        <v>#REF!</v>
      </c>
      <c r="GT3260" s="9" t="e">
        <f ca="1">INDIRECT(ADDRESS(ROW(),Controls!#REF!+90))</f>
        <v>#REF!</v>
      </c>
      <c r="GU3260" s="9" t="e">
        <f ca="1">INDIRECT(ADDRESS(ROW(),Controls!#REF!+105))</f>
        <v>#REF!</v>
      </c>
      <c r="GV3260" s="9" t="e">
        <f ca="1">INDIRECT(ADDRESS(ROW(),Controls!#REF!+120))</f>
        <v>#REF!</v>
      </c>
      <c r="GW3260" s="9" t="e">
        <f ca="1">INDIRECT(ADDRESS(ROW(),Controls!#REF!+15))</f>
        <v>#REF!</v>
      </c>
      <c r="GX3260" s="9" t="e">
        <f ca="1">INDIRECT(ADDRESS(ROW(),Controls!#REF!+135))</f>
        <v>#REF!</v>
      </c>
      <c r="HJ3260" s="9" t="e">
        <f t="shared" ca="1" si="300"/>
        <v>#REF!</v>
      </c>
      <c r="HK3260" s="9" t="e">
        <f t="shared" ca="1" si="301"/>
        <v>#REF!</v>
      </c>
      <c r="HL3260" s="9" t="e">
        <f t="shared" ca="1" si="302"/>
        <v>#REF!</v>
      </c>
      <c r="HM3260" s="9" t="e">
        <f t="shared" ca="1" si="303"/>
        <v>#REF!</v>
      </c>
      <c r="HN3260" s="9" t="e">
        <f ca="1">SQRT($GS3260*(1-$GS3260/Controls!$D$15))</f>
        <v>#REF!</v>
      </c>
      <c r="HO3260" s="9" t="e">
        <f t="shared" ca="1" si="304"/>
        <v>#REF!</v>
      </c>
      <c r="HP3260" s="9" t="e">
        <f t="shared" ca="1" si="305"/>
        <v>#REF!</v>
      </c>
      <c r="HQ3260" s="9" t="e">
        <f ca="1">IF($GV3260=0,NA(),($GX3260*Controls!#REF!))</f>
        <v>#REF!</v>
      </c>
    </row>
    <row r="3261" spans="198:225" x14ac:dyDescent="0.25">
      <c r="GP3261" s="9" t="e">
        <f ca="1">INDIRECT(ADDRESS(ROW(),Controls!#REF!+30))</f>
        <v>#REF!</v>
      </c>
      <c r="GQ3261" s="9" t="e">
        <f ca="1">INDIRECT(ADDRESS(ROW(),Controls!#REF!+45))</f>
        <v>#REF!</v>
      </c>
      <c r="GR3261" s="9" t="e">
        <f ca="1">INDIRECT(ADDRESS(ROW(),Controls!#REF!+60))</f>
        <v>#REF!</v>
      </c>
      <c r="GS3261" s="9" t="e">
        <f ca="1">INDIRECT(ADDRESS(ROW(),Controls!#REF!+75))</f>
        <v>#REF!</v>
      </c>
      <c r="GT3261" s="9" t="e">
        <f ca="1">INDIRECT(ADDRESS(ROW(),Controls!#REF!+90))</f>
        <v>#REF!</v>
      </c>
      <c r="GU3261" s="9" t="e">
        <f ca="1">INDIRECT(ADDRESS(ROW(),Controls!#REF!+105))</f>
        <v>#REF!</v>
      </c>
      <c r="GV3261" s="9" t="e">
        <f ca="1">INDIRECT(ADDRESS(ROW(),Controls!#REF!+120))</f>
        <v>#REF!</v>
      </c>
      <c r="GW3261" s="9" t="e">
        <f ca="1">INDIRECT(ADDRESS(ROW(),Controls!#REF!+15))</f>
        <v>#REF!</v>
      </c>
      <c r="GX3261" s="9" t="e">
        <f ca="1">INDIRECT(ADDRESS(ROW(),Controls!#REF!+135))</f>
        <v>#REF!</v>
      </c>
      <c r="HJ3261" s="9" t="e">
        <f t="shared" ca="1" si="300"/>
        <v>#REF!</v>
      </c>
      <c r="HK3261" s="9" t="e">
        <f t="shared" ca="1" si="301"/>
        <v>#REF!</v>
      </c>
      <c r="HL3261" s="9" t="e">
        <f t="shared" ca="1" si="302"/>
        <v>#REF!</v>
      </c>
      <c r="HM3261" s="9" t="e">
        <f t="shared" ca="1" si="303"/>
        <v>#REF!</v>
      </c>
      <c r="HN3261" s="9" t="e">
        <f ca="1">SQRT($GS3261*(1-$GS3261/Controls!$D$15))</f>
        <v>#REF!</v>
      </c>
      <c r="HO3261" s="9" t="e">
        <f t="shared" ca="1" si="304"/>
        <v>#REF!</v>
      </c>
      <c r="HP3261" s="9" t="e">
        <f t="shared" ca="1" si="305"/>
        <v>#REF!</v>
      </c>
      <c r="HQ3261" s="9" t="e">
        <f ca="1">IF($GV3261=0,NA(),($GX3261*Controls!#REF!))</f>
        <v>#REF!</v>
      </c>
    </row>
    <row r="3262" spans="198:225" x14ac:dyDescent="0.25">
      <c r="GP3262" s="9" t="e">
        <f ca="1">INDIRECT(ADDRESS(ROW(),Controls!#REF!+30))</f>
        <v>#REF!</v>
      </c>
      <c r="GQ3262" s="9" t="e">
        <f ca="1">INDIRECT(ADDRESS(ROW(),Controls!#REF!+45))</f>
        <v>#REF!</v>
      </c>
      <c r="GR3262" s="9" t="e">
        <f ca="1">INDIRECT(ADDRESS(ROW(),Controls!#REF!+60))</f>
        <v>#REF!</v>
      </c>
      <c r="GS3262" s="9" t="e">
        <f ca="1">INDIRECT(ADDRESS(ROW(),Controls!#REF!+75))</f>
        <v>#REF!</v>
      </c>
      <c r="GT3262" s="9" t="e">
        <f ca="1">INDIRECT(ADDRESS(ROW(),Controls!#REF!+90))</f>
        <v>#REF!</v>
      </c>
      <c r="GU3262" s="9" t="e">
        <f ca="1">INDIRECT(ADDRESS(ROW(),Controls!#REF!+105))</f>
        <v>#REF!</v>
      </c>
      <c r="GV3262" s="9" t="e">
        <f ca="1">INDIRECT(ADDRESS(ROW(),Controls!#REF!+120))</f>
        <v>#REF!</v>
      </c>
      <c r="GW3262" s="9" t="e">
        <f ca="1">INDIRECT(ADDRESS(ROW(),Controls!#REF!+15))</f>
        <v>#REF!</v>
      </c>
      <c r="GX3262" s="9" t="e">
        <f ca="1">INDIRECT(ADDRESS(ROW(),Controls!#REF!+135))</f>
        <v>#REF!</v>
      </c>
      <c r="HJ3262" s="9" t="e">
        <f t="shared" ca="1" si="300"/>
        <v>#REF!</v>
      </c>
      <c r="HK3262" s="9" t="e">
        <f t="shared" ca="1" si="301"/>
        <v>#REF!</v>
      </c>
      <c r="HL3262" s="9" t="e">
        <f t="shared" ca="1" si="302"/>
        <v>#REF!</v>
      </c>
      <c r="HM3262" s="9" t="e">
        <f t="shared" ca="1" si="303"/>
        <v>#REF!</v>
      </c>
      <c r="HN3262" s="9" t="e">
        <f ca="1">SQRT($GS3262*(1-$GS3262/Controls!$D$15))</f>
        <v>#REF!</v>
      </c>
      <c r="HO3262" s="9" t="e">
        <f t="shared" ca="1" si="304"/>
        <v>#REF!</v>
      </c>
      <c r="HP3262" s="9" t="e">
        <f t="shared" ca="1" si="305"/>
        <v>#REF!</v>
      </c>
      <c r="HQ3262" s="9" t="e">
        <f ca="1">IF($GV3262=0,NA(),($GX3262*Controls!#REF!))</f>
        <v>#REF!</v>
      </c>
    </row>
    <row r="3263" spans="198:225" x14ac:dyDescent="0.25">
      <c r="GP3263" s="9" t="e">
        <f ca="1">INDIRECT(ADDRESS(ROW(),Controls!#REF!+30))</f>
        <v>#REF!</v>
      </c>
      <c r="GQ3263" s="9" t="e">
        <f ca="1">INDIRECT(ADDRESS(ROW(),Controls!#REF!+45))</f>
        <v>#REF!</v>
      </c>
      <c r="GR3263" s="9" t="e">
        <f ca="1">INDIRECT(ADDRESS(ROW(),Controls!#REF!+60))</f>
        <v>#REF!</v>
      </c>
      <c r="GS3263" s="9" t="e">
        <f ca="1">INDIRECT(ADDRESS(ROW(),Controls!#REF!+75))</f>
        <v>#REF!</v>
      </c>
      <c r="GT3263" s="9" t="e">
        <f ca="1">INDIRECT(ADDRESS(ROW(),Controls!#REF!+90))</f>
        <v>#REF!</v>
      </c>
      <c r="GU3263" s="9" t="e">
        <f ca="1">INDIRECT(ADDRESS(ROW(),Controls!#REF!+105))</f>
        <v>#REF!</v>
      </c>
      <c r="GV3263" s="9" t="e">
        <f ca="1">INDIRECT(ADDRESS(ROW(),Controls!#REF!+120))</f>
        <v>#REF!</v>
      </c>
      <c r="GW3263" s="9" t="e">
        <f ca="1">INDIRECT(ADDRESS(ROW(),Controls!#REF!+15))</f>
        <v>#REF!</v>
      </c>
      <c r="GX3263" s="9" t="e">
        <f ca="1">INDIRECT(ADDRESS(ROW(),Controls!#REF!+135))</f>
        <v>#REF!</v>
      </c>
      <c r="HJ3263" s="9" t="e">
        <f t="shared" ca="1" si="300"/>
        <v>#REF!</v>
      </c>
      <c r="HK3263" s="9" t="e">
        <f t="shared" ca="1" si="301"/>
        <v>#REF!</v>
      </c>
      <c r="HL3263" s="9" t="e">
        <f t="shared" ca="1" si="302"/>
        <v>#REF!</v>
      </c>
      <c r="HM3263" s="9" t="e">
        <f t="shared" ca="1" si="303"/>
        <v>#REF!</v>
      </c>
      <c r="HN3263" s="9" t="e">
        <f ca="1">SQRT($GS3263*(1-$GS3263/Controls!$D$15))</f>
        <v>#REF!</v>
      </c>
      <c r="HO3263" s="9" t="e">
        <f t="shared" ca="1" si="304"/>
        <v>#REF!</v>
      </c>
      <c r="HP3263" s="9" t="e">
        <f t="shared" ca="1" si="305"/>
        <v>#REF!</v>
      </c>
      <c r="HQ3263" s="9" t="e">
        <f ca="1">IF($GV3263=0,NA(),($GX3263*Controls!#REF!))</f>
        <v>#REF!</v>
      </c>
    </row>
    <row r="3264" spans="198:225" x14ac:dyDescent="0.25">
      <c r="GP3264" s="9" t="e">
        <f ca="1">INDIRECT(ADDRESS(ROW(),Controls!#REF!+30))</f>
        <v>#REF!</v>
      </c>
      <c r="GQ3264" s="9" t="e">
        <f ca="1">INDIRECT(ADDRESS(ROW(),Controls!#REF!+45))</f>
        <v>#REF!</v>
      </c>
      <c r="GR3264" s="9" t="e">
        <f ca="1">INDIRECT(ADDRESS(ROW(),Controls!#REF!+60))</f>
        <v>#REF!</v>
      </c>
      <c r="GS3264" s="9" t="e">
        <f ca="1">INDIRECT(ADDRESS(ROW(),Controls!#REF!+75))</f>
        <v>#REF!</v>
      </c>
      <c r="GT3264" s="9" t="e">
        <f ca="1">INDIRECT(ADDRESS(ROW(),Controls!#REF!+90))</f>
        <v>#REF!</v>
      </c>
      <c r="GU3264" s="9" t="e">
        <f ca="1">INDIRECT(ADDRESS(ROW(),Controls!#REF!+105))</f>
        <v>#REF!</v>
      </c>
      <c r="GV3264" s="9" t="e">
        <f ca="1">INDIRECT(ADDRESS(ROW(),Controls!#REF!+120))</f>
        <v>#REF!</v>
      </c>
      <c r="GW3264" s="9" t="e">
        <f ca="1">INDIRECT(ADDRESS(ROW(),Controls!#REF!+15))</f>
        <v>#REF!</v>
      </c>
      <c r="GX3264" s="9" t="e">
        <f ca="1">INDIRECT(ADDRESS(ROW(),Controls!#REF!+135))</f>
        <v>#REF!</v>
      </c>
      <c r="HJ3264" s="9" t="e">
        <f t="shared" ca="1" si="300"/>
        <v>#REF!</v>
      </c>
      <c r="HK3264" s="9" t="e">
        <f t="shared" ca="1" si="301"/>
        <v>#REF!</v>
      </c>
      <c r="HL3264" s="9" t="e">
        <f t="shared" ca="1" si="302"/>
        <v>#REF!</v>
      </c>
      <c r="HM3264" s="9" t="e">
        <f t="shared" ca="1" si="303"/>
        <v>#REF!</v>
      </c>
      <c r="HN3264" s="9" t="e">
        <f ca="1">SQRT($GS3264*(1-$GS3264/Controls!$D$15))</f>
        <v>#REF!</v>
      </c>
      <c r="HO3264" s="9" t="e">
        <f t="shared" ca="1" si="304"/>
        <v>#REF!</v>
      </c>
      <c r="HP3264" s="9" t="e">
        <f t="shared" ca="1" si="305"/>
        <v>#REF!</v>
      </c>
      <c r="HQ3264" s="9" t="e">
        <f ca="1">IF($GV3264=0,NA(),($GX3264*Controls!#REF!))</f>
        <v>#REF!</v>
      </c>
    </row>
    <row r="3265" spans="198:225" x14ac:dyDescent="0.25">
      <c r="GP3265" s="9" t="e">
        <f ca="1">INDIRECT(ADDRESS(ROW(),Controls!#REF!+30))</f>
        <v>#REF!</v>
      </c>
      <c r="GQ3265" s="9" t="e">
        <f ca="1">INDIRECT(ADDRESS(ROW(),Controls!#REF!+45))</f>
        <v>#REF!</v>
      </c>
      <c r="GR3265" s="9" t="e">
        <f ca="1">INDIRECT(ADDRESS(ROW(),Controls!#REF!+60))</f>
        <v>#REF!</v>
      </c>
      <c r="GS3265" s="9" t="e">
        <f ca="1">INDIRECT(ADDRESS(ROW(),Controls!#REF!+75))</f>
        <v>#REF!</v>
      </c>
      <c r="GT3265" s="9" t="e">
        <f ca="1">INDIRECT(ADDRESS(ROW(),Controls!#REF!+90))</f>
        <v>#REF!</v>
      </c>
      <c r="GU3265" s="9" t="e">
        <f ca="1">INDIRECT(ADDRESS(ROW(),Controls!#REF!+105))</f>
        <v>#REF!</v>
      </c>
      <c r="GV3265" s="9" t="e">
        <f ca="1">INDIRECT(ADDRESS(ROW(),Controls!#REF!+120))</f>
        <v>#REF!</v>
      </c>
      <c r="GW3265" s="9" t="e">
        <f ca="1">INDIRECT(ADDRESS(ROW(),Controls!#REF!+15))</f>
        <v>#REF!</v>
      </c>
      <c r="GX3265" s="9" t="e">
        <f ca="1">INDIRECT(ADDRESS(ROW(),Controls!#REF!+135))</f>
        <v>#REF!</v>
      </c>
      <c r="HJ3265" s="9" t="e">
        <f t="shared" ref="HJ3265:HJ3328" ca="1" si="306">IF($GV3265=0,NA(),MAX($GP3265,0.01)/$GQ3265)</f>
        <v>#REF!</v>
      </c>
      <c r="HK3265" s="9" t="e">
        <f t="shared" ref="HK3265:HK3328" ca="1" si="307">IF($GV3265=0,NA(),($GP3265-$GQ3265)/$GV3265)</f>
        <v>#REF!</v>
      </c>
      <c r="HL3265" s="9" t="e">
        <f t="shared" ref="HL3265:HL3328" ca="1" si="308">IF($GV3265=0,NA(),MAX($GU3265/$GT3265,0.01))</f>
        <v>#REF!</v>
      </c>
      <c r="HM3265" s="9" t="e">
        <f t="shared" ref="HM3265:HM3328" ca="1" si="309">IF($GV3265=0,NA(),($GU3265-$GT3265)/$GV3265)</f>
        <v>#REF!</v>
      </c>
      <c r="HN3265" s="9" t="e">
        <f ca="1">SQRT($GS3265*(1-$GS3265/Controls!$D$15))</f>
        <v>#REF!</v>
      </c>
      <c r="HO3265" s="9" t="e">
        <f t="shared" ref="HO3265:HO3328" ca="1" si="310">IF($HN3265=0,0,$GR3265/$HN3265)</f>
        <v>#REF!</v>
      </c>
      <c r="HP3265" s="9" t="e">
        <f t="shared" ref="HP3265:HP3328" ca="1" si="311">IF($GV3265=0,NA(),$GW3265/$GV3265)</f>
        <v>#REF!</v>
      </c>
      <c r="HQ3265" s="9" t="e">
        <f ca="1">IF($GV3265=0,NA(),($GX3265*Controls!#REF!))</f>
        <v>#REF!</v>
      </c>
    </row>
    <row r="3266" spans="198:225" x14ac:dyDescent="0.25">
      <c r="GP3266" s="9" t="e">
        <f ca="1">INDIRECT(ADDRESS(ROW(),Controls!#REF!+30))</f>
        <v>#REF!</v>
      </c>
      <c r="GQ3266" s="9" t="e">
        <f ca="1">INDIRECT(ADDRESS(ROW(),Controls!#REF!+45))</f>
        <v>#REF!</v>
      </c>
      <c r="GR3266" s="9" t="e">
        <f ca="1">INDIRECT(ADDRESS(ROW(),Controls!#REF!+60))</f>
        <v>#REF!</v>
      </c>
      <c r="GS3266" s="9" t="e">
        <f ca="1">INDIRECT(ADDRESS(ROW(),Controls!#REF!+75))</f>
        <v>#REF!</v>
      </c>
      <c r="GT3266" s="9" t="e">
        <f ca="1">INDIRECT(ADDRESS(ROW(),Controls!#REF!+90))</f>
        <v>#REF!</v>
      </c>
      <c r="GU3266" s="9" t="e">
        <f ca="1">INDIRECT(ADDRESS(ROW(),Controls!#REF!+105))</f>
        <v>#REF!</v>
      </c>
      <c r="GV3266" s="9" t="e">
        <f ca="1">INDIRECT(ADDRESS(ROW(),Controls!#REF!+120))</f>
        <v>#REF!</v>
      </c>
      <c r="GW3266" s="9" t="e">
        <f ca="1">INDIRECT(ADDRESS(ROW(),Controls!#REF!+15))</f>
        <v>#REF!</v>
      </c>
      <c r="GX3266" s="9" t="e">
        <f ca="1">INDIRECT(ADDRESS(ROW(),Controls!#REF!+135))</f>
        <v>#REF!</v>
      </c>
      <c r="HJ3266" s="9" t="e">
        <f t="shared" ca="1" si="306"/>
        <v>#REF!</v>
      </c>
      <c r="HK3266" s="9" t="e">
        <f t="shared" ca="1" si="307"/>
        <v>#REF!</v>
      </c>
      <c r="HL3266" s="9" t="e">
        <f t="shared" ca="1" si="308"/>
        <v>#REF!</v>
      </c>
      <c r="HM3266" s="9" t="e">
        <f t="shared" ca="1" si="309"/>
        <v>#REF!</v>
      </c>
      <c r="HN3266" s="9" t="e">
        <f ca="1">SQRT($GS3266*(1-$GS3266/Controls!$D$15))</f>
        <v>#REF!</v>
      </c>
      <c r="HO3266" s="9" t="e">
        <f t="shared" ca="1" si="310"/>
        <v>#REF!</v>
      </c>
      <c r="HP3266" s="9" t="e">
        <f t="shared" ca="1" si="311"/>
        <v>#REF!</v>
      </c>
      <c r="HQ3266" s="9" t="e">
        <f ca="1">IF($GV3266=0,NA(),($GX3266*Controls!#REF!))</f>
        <v>#REF!</v>
      </c>
    </row>
    <row r="3267" spans="198:225" x14ac:dyDescent="0.25">
      <c r="GP3267" s="9" t="e">
        <f ca="1">INDIRECT(ADDRESS(ROW(),Controls!#REF!+30))</f>
        <v>#REF!</v>
      </c>
      <c r="GQ3267" s="9" t="e">
        <f ca="1">INDIRECT(ADDRESS(ROW(),Controls!#REF!+45))</f>
        <v>#REF!</v>
      </c>
      <c r="GR3267" s="9" t="e">
        <f ca="1">INDIRECT(ADDRESS(ROW(),Controls!#REF!+60))</f>
        <v>#REF!</v>
      </c>
      <c r="GS3267" s="9" t="e">
        <f ca="1">INDIRECT(ADDRESS(ROW(),Controls!#REF!+75))</f>
        <v>#REF!</v>
      </c>
      <c r="GT3267" s="9" t="e">
        <f ca="1">INDIRECT(ADDRESS(ROW(),Controls!#REF!+90))</f>
        <v>#REF!</v>
      </c>
      <c r="GU3267" s="9" t="e">
        <f ca="1">INDIRECT(ADDRESS(ROW(),Controls!#REF!+105))</f>
        <v>#REF!</v>
      </c>
      <c r="GV3267" s="9" t="e">
        <f ca="1">INDIRECT(ADDRESS(ROW(),Controls!#REF!+120))</f>
        <v>#REF!</v>
      </c>
      <c r="GW3267" s="9" t="e">
        <f ca="1">INDIRECT(ADDRESS(ROW(),Controls!#REF!+15))</f>
        <v>#REF!</v>
      </c>
      <c r="GX3267" s="9" t="e">
        <f ca="1">INDIRECT(ADDRESS(ROW(),Controls!#REF!+135))</f>
        <v>#REF!</v>
      </c>
      <c r="HJ3267" s="9" t="e">
        <f t="shared" ca="1" si="306"/>
        <v>#REF!</v>
      </c>
      <c r="HK3267" s="9" t="e">
        <f t="shared" ca="1" si="307"/>
        <v>#REF!</v>
      </c>
      <c r="HL3267" s="9" t="e">
        <f t="shared" ca="1" si="308"/>
        <v>#REF!</v>
      </c>
      <c r="HM3267" s="9" t="e">
        <f t="shared" ca="1" si="309"/>
        <v>#REF!</v>
      </c>
      <c r="HN3267" s="9" t="e">
        <f ca="1">SQRT($GS3267*(1-$GS3267/Controls!$D$15))</f>
        <v>#REF!</v>
      </c>
      <c r="HO3267" s="9" t="e">
        <f t="shared" ca="1" si="310"/>
        <v>#REF!</v>
      </c>
      <c r="HP3267" s="9" t="e">
        <f t="shared" ca="1" si="311"/>
        <v>#REF!</v>
      </c>
      <c r="HQ3267" s="9" t="e">
        <f ca="1">IF($GV3267=0,NA(),($GX3267*Controls!#REF!))</f>
        <v>#REF!</v>
      </c>
    </row>
    <row r="3268" spans="198:225" x14ac:dyDescent="0.25">
      <c r="GP3268" s="9" t="e">
        <f ca="1">INDIRECT(ADDRESS(ROW(),Controls!#REF!+30))</f>
        <v>#REF!</v>
      </c>
      <c r="GQ3268" s="9" t="e">
        <f ca="1">INDIRECT(ADDRESS(ROW(),Controls!#REF!+45))</f>
        <v>#REF!</v>
      </c>
      <c r="GR3268" s="9" t="e">
        <f ca="1">INDIRECT(ADDRESS(ROW(),Controls!#REF!+60))</f>
        <v>#REF!</v>
      </c>
      <c r="GS3268" s="9" t="e">
        <f ca="1">INDIRECT(ADDRESS(ROW(),Controls!#REF!+75))</f>
        <v>#REF!</v>
      </c>
      <c r="GT3268" s="9" t="e">
        <f ca="1">INDIRECT(ADDRESS(ROW(),Controls!#REF!+90))</f>
        <v>#REF!</v>
      </c>
      <c r="GU3268" s="9" t="e">
        <f ca="1">INDIRECT(ADDRESS(ROW(),Controls!#REF!+105))</f>
        <v>#REF!</v>
      </c>
      <c r="GV3268" s="9" t="e">
        <f ca="1">INDIRECT(ADDRESS(ROW(),Controls!#REF!+120))</f>
        <v>#REF!</v>
      </c>
      <c r="GW3268" s="9" t="e">
        <f ca="1">INDIRECT(ADDRESS(ROW(),Controls!#REF!+15))</f>
        <v>#REF!</v>
      </c>
      <c r="GX3268" s="9" t="e">
        <f ca="1">INDIRECT(ADDRESS(ROW(),Controls!#REF!+135))</f>
        <v>#REF!</v>
      </c>
      <c r="HJ3268" s="9" t="e">
        <f t="shared" ca="1" si="306"/>
        <v>#REF!</v>
      </c>
      <c r="HK3268" s="9" t="e">
        <f t="shared" ca="1" si="307"/>
        <v>#REF!</v>
      </c>
      <c r="HL3268" s="9" t="e">
        <f t="shared" ca="1" si="308"/>
        <v>#REF!</v>
      </c>
      <c r="HM3268" s="9" t="e">
        <f t="shared" ca="1" si="309"/>
        <v>#REF!</v>
      </c>
      <c r="HN3268" s="9" t="e">
        <f ca="1">SQRT($GS3268*(1-$GS3268/Controls!$D$15))</f>
        <v>#REF!</v>
      </c>
      <c r="HO3268" s="9" t="e">
        <f t="shared" ca="1" si="310"/>
        <v>#REF!</v>
      </c>
      <c r="HP3268" s="9" t="e">
        <f t="shared" ca="1" si="311"/>
        <v>#REF!</v>
      </c>
      <c r="HQ3268" s="9" t="e">
        <f ca="1">IF($GV3268=0,NA(),($GX3268*Controls!#REF!))</f>
        <v>#REF!</v>
      </c>
    </row>
    <row r="3269" spans="198:225" x14ac:dyDescent="0.25">
      <c r="GP3269" s="9" t="e">
        <f ca="1">INDIRECT(ADDRESS(ROW(),Controls!#REF!+30))</f>
        <v>#REF!</v>
      </c>
      <c r="GQ3269" s="9" t="e">
        <f ca="1">INDIRECT(ADDRESS(ROW(),Controls!#REF!+45))</f>
        <v>#REF!</v>
      </c>
      <c r="GR3269" s="9" t="e">
        <f ca="1">INDIRECT(ADDRESS(ROW(),Controls!#REF!+60))</f>
        <v>#REF!</v>
      </c>
      <c r="GS3269" s="9" t="e">
        <f ca="1">INDIRECT(ADDRESS(ROW(),Controls!#REF!+75))</f>
        <v>#REF!</v>
      </c>
      <c r="GT3269" s="9" t="e">
        <f ca="1">INDIRECT(ADDRESS(ROW(),Controls!#REF!+90))</f>
        <v>#REF!</v>
      </c>
      <c r="GU3269" s="9" t="e">
        <f ca="1">INDIRECT(ADDRESS(ROW(),Controls!#REF!+105))</f>
        <v>#REF!</v>
      </c>
      <c r="GV3269" s="9" t="e">
        <f ca="1">INDIRECT(ADDRESS(ROW(),Controls!#REF!+120))</f>
        <v>#REF!</v>
      </c>
      <c r="GW3269" s="9" t="e">
        <f ca="1">INDIRECT(ADDRESS(ROW(),Controls!#REF!+15))</f>
        <v>#REF!</v>
      </c>
      <c r="GX3269" s="9" t="e">
        <f ca="1">INDIRECT(ADDRESS(ROW(),Controls!#REF!+135))</f>
        <v>#REF!</v>
      </c>
      <c r="HJ3269" s="9" t="e">
        <f t="shared" ca="1" si="306"/>
        <v>#REF!</v>
      </c>
      <c r="HK3269" s="9" t="e">
        <f t="shared" ca="1" si="307"/>
        <v>#REF!</v>
      </c>
      <c r="HL3269" s="9" t="e">
        <f t="shared" ca="1" si="308"/>
        <v>#REF!</v>
      </c>
      <c r="HM3269" s="9" t="e">
        <f t="shared" ca="1" si="309"/>
        <v>#REF!</v>
      </c>
      <c r="HN3269" s="9" t="e">
        <f ca="1">SQRT($GS3269*(1-$GS3269/Controls!$D$15))</f>
        <v>#REF!</v>
      </c>
      <c r="HO3269" s="9" t="e">
        <f t="shared" ca="1" si="310"/>
        <v>#REF!</v>
      </c>
      <c r="HP3269" s="9" t="e">
        <f t="shared" ca="1" si="311"/>
        <v>#REF!</v>
      </c>
      <c r="HQ3269" s="9" t="e">
        <f ca="1">IF($GV3269=0,NA(),($GX3269*Controls!#REF!))</f>
        <v>#REF!</v>
      </c>
    </row>
    <row r="3270" spans="198:225" x14ac:dyDescent="0.25">
      <c r="GP3270" s="9" t="e">
        <f ca="1">INDIRECT(ADDRESS(ROW(),Controls!#REF!+30))</f>
        <v>#REF!</v>
      </c>
      <c r="GQ3270" s="9" t="e">
        <f ca="1">INDIRECT(ADDRESS(ROW(),Controls!#REF!+45))</f>
        <v>#REF!</v>
      </c>
      <c r="GR3270" s="9" t="e">
        <f ca="1">INDIRECT(ADDRESS(ROW(),Controls!#REF!+60))</f>
        <v>#REF!</v>
      </c>
      <c r="GS3270" s="9" t="e">
        <f ca="1">INDIRECT(ADDRESS(ROW(),Controls!#REF!+75))</f>
        <v>#REF!</v>
      </c>
      <c r="GT3270" s="9" t="e">
        <f ca="1">INDIRECT(ADDRESS(ROW(),Controls!#REF!+90))</f>
        <v>#REF!</v>
      </c>
      <c r="GU3270" s="9" t="e">
        <f ca="1">INDIRECT(ADDRESS(ROW(),Controls!#REF!+105))</f>
        <v>#REF!</v>
      </c>
      <c r="GV3270" s="9" t="e">
        <f ca="1">INDIRECT(ADDRESS(ROW(),Controls!#REF!+120))</f>
        <v>#REF!</v>
      </c>
      <c r="GW3270" s="9" t="e">
        <f ca="1">INDIRECT(ADDRESS(ROW(),Controls!#REF!+15))</f>
        <v>#REF!</v>
      </c>
      <c r="GX3270" s="9" t="e">
        <f ca="1">INDIRECT(ADDRESS(ROW(),Controls!#REF!+135))</f>
        <v>#REF!</v>
      </c>
      <c r="HJ3270" s="9" t="e">
        <f t="shared" ca="1" si="306"/>
        <v>#REF!</v>
      </c>
      <c r="HK3270" s="9" t="e">
        <f t="shared" ca="1" si="307"/>
        <v>#REF!</v>
      </c>
      <c r="HL3270" s="9" t="e">
        <f t="shared" ca="1" si="308"/>
        <v>#REF!</v>
      </c>
      <c r="HM3270" s="9" t="e">
        <f t="shared" ca="1" si="309"/>
        <v>#REF!</v>
      </c>
      <c r="HN3270" s="9" t="e">
        <f ca="1">SQRT($GS3270*(1-$GS3270/Controls!$D$15))</f>
        <v>#REF!</v>
      </c>
      <c r="HO3270" s="9" t="e">
        <f t="shared" ca="1" si="310"/>
        <v>#REF!</v>
      </c>
      <c r="HP3270" s="9" t="e">
        <f t="shared" ca="1" si="311"/>
        <v>#REF!</v>
      </c>
      <c r="HQ3270" s="9" t="e">
        <f ca="1">IF($GV3270=0,NA(),($GX3270*Controls!#REF!))</f>
        <v>#REF!</v>
      </c>
    </row>
    <row r="3271" spans="198:225" x14ac:dyDescent="0.25">
      <c r="GP3271" s="9" t="e">
        <f ca="1">INDIRECT(ADDRESS(ROW(),Controls!#REF!+30))</f>
        <v>#REF!</v>
      </c>
      <c r="GQ3271" s="9" t="e">
        <f ca="1">INDIRECT(ADDRESS(ROW(),Controls!#REF!+45))</f>
        <v>#REF!</v>
      </c>
      <c r="GR3271" s="9" t="e">
        <f ca="1">INDIRECT(ADDRESS(ROW(),Controls!#REF!+60))</f>
        <v>#REF!</v>
      </c>
      <c r="GS3271" s="9" t="e">
        <f ca="1">INDIRECT(ADDRESS(ROW(),Controls!#REF!+75))</f>
        <v>#REF!</v>
      </c>
      <c r="GT3271" s="9" t="e">
        <f ca="1">INDIRECT(ADDRESS(ROW(),Controls!#REF!+90))</f>
        <v>#REF!</v>
      </c>
      <c r="GU3271" s="9" t="e">
        <f ca="1">INDIRECT(ADDRESS(ROW(),Controls!#REF!+105))</f>
        <v>#REF!</v>
      </c>
      <c r="GV3271" s="9" t="e">
        <f ca="1">INDIRECT(ADDRESS(ROW(),Controls!#REF!+120))</f>
        <v>#REF!</v>
      </c>
      <c r="GW3271" s="9" t="e">
        <f ca="1">INDIRECT(ADDRESS(ROW(),Controls!#REF!+15))</f>
        <v>#REF!</v>
      </c>
      <c r="GX3271" s="9" t="e">
        <f ca="1">INDIRECT(ADDRESS(ROW(),Controls!#REF!+135))</f>
        <v>#REF!</v>
      </c>
      <c r="HJ3271" s="9" t="e">
        <f t="shared" ca="1" si="306"/>
        <v>#REF!</v>
      </c>
      <c r="HK3271" s="9" t="e">
        <f t="shared" ca="1" si="307"/>
        <v>#REF!</v>
      </c>
      <c r="HL3271" s="9" t="e">
        <f t="shared" ca="1" si="308"/>
        <v>#REF!</v>
      </c>
      <c r="HM3271" s="9" t="e">
        <f t="shared" ca="1" si="309"/>
        <v>#REF!</v>
      </c>
      <c r="HN3271" s="9" t="e">
        <f ca="1">SQRT($GS3271*(1-$GS3271/Controls!$D$15))</f>
        <v>#REF!</v>
      </c>
      <c r="HO3271" s="9" t="e">
        <f t="shared" ca="1" si="310"/>
        <v>#REF!</v>
      </c>
      <c r="HP3271" s="9" t="e">
        <f t="shared" ca="1" si="311"/>
        <v>#REF!</v>
      </c>
      <c r="HQ3271" s="9" t="e">
        <f ca="1">IF($GV3271=0,NA(),($GX3271*Controls!#REF!))</f>
        <v>#REF!</v>
      </c>
    </row>
    <row r="3272" spans="198:225" x14ac:dyDescent="0.25">
      <c r="GP3272" s="9" t="e">
        <f ca="1">INDIRECT(ADDRESS(ROW(),Controls!#REF!+30))</f>
        <v>#REF!</v>
      </c>
      <c r="GQ3272" s="9" t="e">
        <f ca="1">INDIRECT(ADDRESS(ROW(),Controls!#REF!+45))</f>
        <v>#REF!</v>
      </c>
      <c r="GR3272" s="9" t="e">
        <f ca="1">INDIRECT(ADDRESS(ROW(),Controls!#REF!+60))</f>
        <v>#REF!</v>
      </c>
      <c r="GS3272" s="9" t="e">
        <f ca="1">INDIRECT(ADDRESS(ROW(),Controls!#REF!+75))</f>
        <v>#REF!</v>
      </c>
      <c r="GT3272" s="9" t="e">
        <f ca="1">INDIRECT(ADDRESS(ROW(),Controls!#REF!+90))</f>
        <v>#REF!</v>
      </c>
      <c r="GU3272" s="9" t="e">
        <f ca="1">INDIRECT(ADDRESS(ROW(),Controls!#REF!+105))</f>
        <v>#REF!</v>
      </c>
      <c r="GV3272" s="9" t="e">
        <f ca="1">INDIRECT(ADDRESS(ROW(),Controls!#REF!+120))</f>
        <v>#REF!</v>
      </c>
      <c r="GW3272" s="9" t="e">
        <f ca="1">INDIRECT(ADDRESS(ROW(),Controls!#REF!+15))</f>
        <v>#REF!</v>
      </c>
      <c r="GX3272" s="9" t="e">
        <f ca="1">INDIRECT(ADDRESS(ROW(),Controls!#REF!+135))</f>
        <v>#REF!</v>
      </c>
      <c r="HJ3272" s="9" t="e">
        <f t="shared" ca="1" si="306"/>
        <v>#REF!</v>
      </c>
      <c r="HK3272" s="9" t="e">
        <f t="shared" ca="1" si="307"/>
        <v>#REF!</v>
      </c>
      <c r="HL3272" s="9" t="e">
        <f t="shared" ca="1" si="308"/>
        <v>#REF!</v>
      </c>
      <c r="HM3272" s="9" t="e">
        <f t="shared" ca="1" si="309"/>
        <v>#REF!</v>
      </c>
      <c r="HN3272" s="9" t="e">
        <f ca="1">SQRT($GS3272*(1-$GS3272/Controls!$D$15))</f>
        <v>#REF!</v>
      </c>
      <c r="HO3272" s="9" t="e">
        <f t="shared" ca="1" si="310"/>
        <v>#REF!</v>
      </c>
      <c r="HP3272" s="9" t="e">
        <f t="shared" ca="1" si="311"/>
        <v>#REF!</v>
      </c>
      <c r="HQ3272" s="9" t="e">
        <f ca="1">IF($GV3272=0,NA(),($GX3272*Controls!#REF!))</f>
        <v>#REF!</v>
      </c>
    </row>
    <row r="3273" spans="198:225" x14ac:dyDescent="0.25">
      <c r="GP3273" s="9" t="e">
        <f ca="1">INDIRECT(ADDRESS(ROW(),Controls!#REF!+30))</f>
        <v>#REF!</v>
      </c>
      <c r="GQ3273" s="9" t="e">
        <f ca="1">INDIRECT(ADDRESS(ROW(),Controls!#REF!+45))</f>
        <v>#REF!</v>
      </c>
      <c r="GR3273" s="9" t="e">
        <f ca="1">INDIRECT(ADDRESS(ROW(),Controls!#REF!+60))</f>
        <v>#REF!</v>
      </c>
      <c r="GS3273" s="9" t="e">
        <f ca="1">INDIRECT(ADDRESS(ROW(),Controls!#REF!+75))</f>
        <v>#REF!</v>
      </c>
      <c r="GT3273" s="9" t="e">
        <f ca="1">INDIRECT(ADDRESS(ROW(),Controls!#REF!+90))</f>
        <v>#REF!</v>
      </c>
      <c r="GU3273" s="9" t="e">
        <f ca="1">INDIRECT(ADDRESS(ROW(),Controls!#REF!+105))</f>
        <v>#REF!</v>
      </c>
      <c r="GV3273" s="9" t="e">
        <f ca="1">INDIRECT(ADDRESS(ROW(),Controls!#REF!+120))</f>
        <v>#REF!</v>
      </c>
      <c r="GW3273" s="9" t="e">
        <f ca="1">INDIRECT(ADDRESS(ROW(),Controls!#REF!+15))</f>
        <v>#REF!</v>
      </c>
      <c r="GX3273" s="9" t="e">
        <f ca="1">INDIRECT(ADDRESS(ROW(),Controls!#REF!+135))</f>
        <v>#REF!</v>
      </c>
      <c r="HJ3273" s="9" t="e">
        <f t="shared" ca="1" si="306"/>
        <v>#REF!</v>
      </c>
      <c r="HK3273" s="9" t="e">
        <f t="shared" ca="1" si="307"/>
        <v>#REF!</v>
      </c>
      <c r="HL3273" s="9" t="e">
        <f t="shared" ca="1" si="308"/>
        <v>#REF!</v>
      </c>
      <c r="HM3273" s="9" t="e">
        <f t="shared" ca="1" si="309"/>
        <v>#REF!</v>
      </c>
      <c r="HN3273" s="9" t="e">
        <f ca="1">SQRT($GS3273*(1-$GS3273/Controls!$D$15))</f>
        <v>#REF!</v>
      </c>
      <c r="HO3273" s="9" t="e">
        <f t="shared" ca="1" si="310"/>
        <v>#REF!</v>
      </c>
      <c r="HP3273" s="9" t="e">
        <f t="shared" ca="1" si="311"/>
        <v>#REF!</v>
      </c>
      <c r="HQ3273" s="9" t="e">
        <f ca="1">IF($GV3273=0,NA(),($GX3273*Controls!#REF!))</f>
        <v>#REF!</v>
      </c>
    </row>
    <row r="3274" spans="198:225" x14ac:dyDescent="0.25">
      <c r="GP3274" s="9" t="e">
        <f ca="1">INDIRECT(ADDRESS(ROW(),Controls!#REF!+30))</f>
        <v>#REF!</v>
      </c>
      <c r="GQ3274" s="9" t="e">
        <f ca="1">INDIRECT(ADDRESS(ROW(),Controls!#REF!+45))</f>
        <v>#REF!</v>
      </c>
      <c r="GR3274" s="9" t="e">
        <f ca="1">INDIRECT(ADDRESS(ROW(),Controls!#REF!+60))</f>
        <v>#REF!</v>
      </c>
      <c r="GS3274" s="9" t="e">
        <f ca="1">INDIRECT(ADDRESS(ROW(),Controls!#REF!+75))</f>
        <v>#REF!</v>
      </c>
      <c r="GT3274" s="9" t="e">
        <f ca="1">INDIRECT(ADDRESS(ROW(),Controls!#REF!+90))</f>
        <v>#REF!</v>
      </c>
      <c r="GU3274" s="9" t="e">
        <f ca="1">INDIRECT(ADDRESS(ROW(),Controls!#REF!+105))</f>
        <v>#REF!</v>
      </c>
      <c r="GV3274" s="9" t="e">
        <f ca="1">INDIRECT(ADDRESS(ROW(),Controls!#REF!+120))</f>
        <v>#REF!</v>
      </c>
      <c r="GW3274" s="9" t="e">
        <f ca="1">INDIRECT(ADDRESS(ROW(),Controls!#REF!+15))</f>
        <v>#REF!</v>
      </c>
      <c r="GX3274" s="9" t="e">
        <f ca="1">INDIRECT(ADDRESS(ROW(),Controls!#REF!+135))</f>
        <v>#REF!</v>
      </c>
      <c r="HJ3274" s="9" t="e">
        <f t="shared" ca="1" si="306"/>
        <v>#REF!</v>
      </c>
      <c r="HK3274" s="9" t="e">
        <f t="shared" ca="1" si="307"/>
        <v>#REF!</v>
      </c>
      <c r="HL3274" s="9" t="e">
        <f t="shared" ca="1" si="308"/>
        <v>#REF!</v>
      </c>
      <c r="HM3274" s="9" t="e">
        <f t="shared" ca="1" si="309"/>
        <v>#REF!</v>
      </c>
      <c r="HN3274" s="9" t="e">
        <f ca="1">SQRT($GS3274*(1-$GS3274/Controls!$D$15))</f>
        <v>#REF!</v>
      </c>
      <c r="HO3274" s="9" t="e">
        <f t="shared" ca="1" si="310"/>
        <v>#REF!</v>
      </c>
      <c r="HP3274" s="9" t="e">
        <f t="shared" ca="1" si="311"/>
        <v>#REF!</v>
      </c>
      <c r="HQ3274" s="9" t="e">
        <f ca="1">IF($GV3274=0,NA(),($GX3274*Controls!#REF!))</f>
        <v>#REF!</v>
      </c>
    </row>
    <row r="3275" spans="198:225" x14ac:dyDescent="0.25">
      <c r="GP3275" s="9" t="e">
        <f ca="1">INDIRECT(ADDRESS(ROW(),Controls!#REF!+30))</f>
        <v>#REF!</v>
      </c>
      <c r="GQ3275" s="9" t="e">
        <f ca="1">INDIRECT(ADDRESS(ROW(),Controls!#REF!+45))</f>
        <v>#REF!</v>
      </c>
      <c r="GR3275" s="9" t="e">
        <f ca="1">INDIRECT(ADDRESS(ROW(),Controls!#REF!+60))</f>
        <v>#REF!</v>
      </c>
      <c r="GS3275" s="9" t="e">
        <f ca="1">INDIRECT(ADDRESS(ROW(),Controls!#REF!+75))</f>
        <v>#REF!</v>
      </c>
      <c r="GT3275" s="9" t="e">
        <f ca="1">INDIRECT(ADDRESS(ROW(),Controls!#REF!+90))</f>
        <v>#REF!</v>
      </c>
      <c r="GU3275" s="9" t="e">
        <f ca="1">INDIRECT(ADDRESS(ROW(),Controls!#REF!+105))</f>
        <v>#REF!</v>
      </c>
      <c r="GV3275" s="9" t="e">
        <f ca="1">INDIRECT(ADDRESS(ROW(),Controls!#REF!+120))</f>
        <v>#REF!</v>
      </c>
      <c r="GW3275" s="9" t="e">
        <f ca="1">INDIRECT(ADDRESS(ROW(),Controls!#REF!+15))</f>
        <v>#REF!</v>
      </c>
      <c r="GX3275" s="9" t="e">
        <f ca="1">INDIRECT(ADDRESS(ROW(),Controls!#REF!+135))</f>
        <v>#REF!</v>
      </c>
      <c r="HJ3275" s="9" t="e">
        <f t="shared" ca="1" si="306"/>
        <v>#REF!</v>
      </c>
      <c r="HK3275" s="9" t="e">
        <f t="shared" ca="1" si="307"/>
        <v>#REF!</v>
      </c>
      <c r="HL3275" s="9" t="e">
        <f t="shared" ca="1" si="308"/>
        <v>#REF!</v>
      </c>
      <c r="HM3275" s="9" t="e">
        <f t="shared" ca="1" si="309"/>
        <v>#REF!</v>
      </c>
      <c r="HN3275" s="9" t="e">
        <f ca="1">SQRT($GS3275*(1-$GS3275/Controls!$D$15))</f>
        <v>#REF!</v>
      </c>
      <c r="HO3275" s="9" t="e">
        <f t="shared" ca="1" si="310"/>
        <v>#REF!</v>
      </c>
      <c r="HP3275" s="9" t="e">
        <f t="shared" ca="1" si="311"/>
        <v>#REF!</v>
      </c>
      <c r="HQ3275" s="9" t="e">
        <f ca="1">IF($GV3275=0,NA(),($GX3275*Controls!#REF!))</f>
        <v>#REF!</v>
      </c>
    </row>
    <row r="3276" spans="198:225" x14ac:dyDescent="0.25">
      <c r="GP3276" s="9" t="e">
        <f ca="1">INDIRECT(ADDRESS(ROW(),Controls!#REF!+30))</f>
        <v>#REF!</v>
      </c>
      <c r="GQ3276" s="9" t="e">
        <f ca="1">INDIRECT(ADDRESS(ROW(),Controls!#REF!+45))</f>
        <v>#REF!</v>
      </c>
      <c r="GR3276" s="9" t="e">
        <f ca="1">INDIRECT(ADDRESS(ROW(),Controls!#REF!+60))</f>
        <v>#REF!</v>
      </c>
      <c r="GS3276" s="9" t="e">
        <f ca="1">INDIRECT(ADDRESS(ROW(),Controls!#REF!+75))</f>
        <v>#REF!</v>
      </c>
      <c r="GT3276" s="9" t="e">
        <f ca="1">INDIRECT(ADDRESS(ROW(),Controls!#REF!+90))</f>
        <v>#REF!</v>
      </c>
      <c r="GU3276" s="9" t="e">
        <f ca="1">INDIRECT(ADDRESS(ROW(),Controls!#REF!+105))</f>
        <v>#REF!</v>
      </c>
      <c r="GV3276" s="9" t="e">
        <f ca="1">INDIRECT(ADDRESS(ROW(),Controls!#REF!+120))</f>
        <v>#REF!</v>
      </c>
      <c r="GW3276" s="9" t="e">
        <f ca="1">INDIRECT(ADDRESS(ROW(),Controls!#REF!+15))</f>
        <v>#REF!</v>
      </c>
      <c r="GX3276" s="9" t="e">
        <f ca="1">INDIRECT(ADDRESS(ROW(),Controls!#REF!+135))</f>
        <v>#REF!</v>
      </c>
      <c r="HJ3276" s="9" t="e">
        <f t="shared" ca="1" si="306"/>
        <v>#REF!</v>
      </c>
      <c r="HK3276" s="9" t="e">
        <f t="shared" ca="1" si="307"/>
        <v>#REF!</v>
      </c>
      <c r="HL3276" s="9" t="e">
        <f t="shared" ca="1" si="308"/>
        <v>#REF!</v>
      </c>
      <c r="HM3276" s="9" t="e">
        <f t="shared" ca="1" si="309"/>
        <v>#REF!</v>
      </c>
      <c r="HN3276" s="9" t="e">
        <f ca="1">SQRT($GS3276*(1-$GS3276/Controls!$D$15))</f>
        <v>#REF!</v>
      </c>
      <c r="HO3276" s="9" t="e">
        <f t="shared" ca="1" si="310"/>
        <v>#REF!</v>
      </c>
      <c r="HP3276" s="9" t="e">
        <f t="shared" ca="1" si="311"/>
        <v>#REF!</v>
      </c>
      <c r="HQ3276" s="9" t="e">
        <f ca="1">IF($GV3276=0,NA(),($GX3276*Controls!#REF!))</f>
        <v>#REF!</v>
      </c>
    </row>
    <row r="3277" spans="198:225" x14ac:dyDescent="0.25">
      <c r="GP3277" s="9" t="e">
        <f ca="1">INDIRECT(ADDRESS(ROW(),Controls!#REF!+30))</f>
        <v>#REF!</v>
      </c>
      <c r="GQ3277" s="9" t="e">
        <f ca="1">INDIRECT(ADDRESS(ROW(),Controls!#REF!+45))</f>
        <v>#REF!</v>
      </c>
      <c r="GR3277" s="9" t="e">
        <f ca="1">INDIRECT(ADDRESS(ROW(),Controls!#REF!+60))</f>
        <v>#REF!</v>
      </c>
      <c r="GS3277" s="9" t="e">
        <f ca="1">INDIRECT(ADDRESS(ROW(),Controls!#REF!+75))</f>
        <v>#REF!</v>
      </c>
      <c r="GT3277" s="9" t="e">
        <f ca="1">INDIRECT(ADDRESS(ROW(),Controls!#REF!+90))</f>
        <v>#REF!</v>
      </c>
      <c r="GU3277" s="9" t="e">
        <f ca="1">INDIRECT(ADDRESS(ROW(),Controls!#REF!+105))</f>
        <v>#REF!</v>
      </c>
      <c r="GV3277" s="9" t="e">
        <f ca="1">INDIRECT(ADDRESS(ROW(),Controls!#REF!+120))</f>
        <v>#REF!</v>
      </c>
      <c r="GW3277" s="9" t="e">
        <f ca="1">INDIRECT(ADDRESS(ROW(),Controls!#REF!+15))</f>
        <v>#REF!</v>
      </c>
      <c r="GX3277" s="9" t="e">
        <f ca="1">INDIRECT(ADDRESS(ROW(),Controls!#REF!+135))</f>
        <v>#REF!</v>
      </c>
      <c r="HJ3277" s="9" t="e">
        <f t="shared" ca="1" si="306"/>
        <v>#REF!</v>
      </c>
      <c r="HK3277" s="9" t="e">
        <f t="shared" ca="1" si="307"/>
        <v>#REF!</v>
      </c>
      <c r="HL3277" s="9" t="e">
        <f t="shared" ca="1" si="308"/>
        <v>#REF!</v>
      </c>
      <c r="HM3277" s="9" t="e">
        <f t="shared" ca="1" si="309"/>
        <v>#REF!</v>
      </c>
      <c r="HN3277" s="9" t="e">
        <f ca="1">SQRT($GS3277*(1-$GS3277/Controls!$D$15))</f>
        <v>#REF!</v>
      </c>
      <c r="HO3277" s="9" t="e">
        <f t="shared" ca="1" si="310"/>
        <v>#REF!</v>
      </c>
      <c r="HP3277" s="9" t="e">
        <f t="shared" ca="1" si="311"/>
        <v>#REF!</v>
      </c>
      <c r="HQ3277" s="9" t="e">
        <f ca="1">IF($GV3277=0,NA(),($GX3277*Controls!#REF!))</f>
        <v>#REF!</v>
      </c>
    </row>
    <row r="3278" spans="198:225" x14ac:dyDescent="0.25">
      <c r="GP3278" s="9" t="e">
        <f ca="1">INDIRECT(ADDRESS(ROW(),Controls!#REF!+30))</f>
        <v>#REF!</v>
      </c>
      <c r="GQ3278" s="9" t="e">
        <f ca="1">INDIRECT(ADDRESS(ROW(),Controls!#REF!+45))</f>
        <v>#REF!</v>
      </c>
      <c r="GR3278" s="9" t="e">
        <f ca="1">INDIRECT(ADDRESS(ROW(),Controls!#REF!+60))</f>
        <v>#REF!</v>
      </c>
      <c r="GS3278" s="9" t="e">
        <f ca="1">INDIRECT(ADDRESS(ROW(),Controls!#REF!+75))</f>
        <v>#REF!</v>
      </c>
      <c r="GT3278" s="9" t="e">
        <f ca="1">INDIRECT(ADDRESS(ROW(),Controls!#REF!+90))</f>
        <v>#REF!</v>
      </c>
      <c r="GU3278" s="9" t="e">
        <f ca="1">INDIRECT(ADDRESS(ROW(),Controls!#REF!+105))</f>
        <v>#REF!</v>
      </c>
      <c r="GV3278" s="9" t="e">
        <f ca="1">INDIRECT(ADDRESS(ROW(),Controls!#REF!+120))</f>
        <v>#REF!</v>
      </c>
      <c r="GW3278" s="9" t="e">
        <f ca="1">INDIRECT(ADDRESS(ROW(),Controls!#REF!+15))</f>
        <v>#REF!</v>
      </c>
      <c r="GX3278" s="9" t="e">
        <f ca="1">INDIRECT(ADDRESS(ROW(),Controls!#REF!+135))</f>
        <v>#REF!</v>
      </c>
      <c r="HJ3278" s="9" t="e">
        <f t="shared" ca="1" si="306"/>
        <v>#REF!</v>
      </c>
      <c r="HK3278" s="9" t="e">
        <f t="shared" ca="1" si="307"/>
        <v>#REF!</v>
      </c>
      <c r="HL3278" s="9" t="e">
        <f t="shared" ca="1" si="308"/>
        <v>#REF!</v>
      </c>
      <c r="HM3278" s="9" t="e">
        <f t="shared" ca="1" si="309"/>
        <v>#REF!</v>
      </c>
      <c r="HN3278" s="9" t="e">
        <f ca="1">SQRT($GS3278*(1-$GS3278/Controls!$D$15))</f>
        <v>#REF!</v>
      </c>
      <c r="HO3278" s="9" t="e">
        <f t="shared" ca="1" si="310"/>
        <v>#REF!</v>
      </c>
      <c r="HP3278" s="9" t="e">
        <f t="shared" ca="1" si="311"/>
        <v>#REF!</v>
      </c>
      <c r="HQ3278" s="9" t="e">
        <f ca="1">IF($GV3278=0,NA(),($GX3278*Controls!#REF!))</f>
        <v>#REF!</v>
      </c>
    </row>
    <row r="3279" spans="198:225" x14ac:dyDescent="0.25">
      <c r="GP3279" s="9" t="e">
        <f ca="1">INDIRECT(ADDRESS(ROW(),Controls!#REF!+30))</f>
        <v>#REF!</v>
      </c>
      <c r="GQ3279" s="9" t="e">
        <f ca="1">INDIRECT(ADDRESS(ROW(),Controls!#REF!+45))</f>
        <v>#REF!</v>
      </c>
      <c r="GR3279" s="9" t="e">
        <f ca="1">INDIRECT(ADDRESS(ROW(),Controls!#REF!+60))</f>
        <v>#REF!</v>
      </c>
      <c r="GS3279" s="9" t="e">
        <f ca="1">INDIRECT(ADDRESS(ROW(),Controls!#REF!+75))</f>
        <v>#REF!</v>
      </c>
      <c r="GT3279" s="9" t="e">
        <f ca="1">INDIRECT(ADDRESS(ROW(),Controls!#REF!+90))</f>
        <v>#REF!</v>
      </c>
      <c r="GU3279" s="9" t="e">
        <f ca="1">INDIRECT(ADDRESS(ROW(),Controls!#REF!+105))</f>
        <v>#REF!</v>
      </c>
      <c r="GV3279" s="9" t="e">
        <f ca="1">INDIRECT(ADDRESS(ROW(),Controls!#REF!+120))</f>
        <v>#REF!</v>
      </c>
      <c r="GW3279" s="9" t="e">
        <f ca="1">INDIRECT(ADDRESS(ROW(),Controls!#REF!+15))</f>
        <v>#REF!</v>
      </c>
      <c r="GX3279" s="9" t="e">
        <f ca="1">INDIRECT(ADDRESS(ROW(),Controls!#REF!+135))</f>
        <v>#REF!</v>
      </c>
      <c r="HJ3279" s="9" t="e">
        <f t="shared" ca="1" si="306"/>
        <v>#REF!</v>
      </c>
      <c r="HK3279" s="9" t="e">
        <f t="shared" ca="1" si="307"/>
        <v>#REF!</v>
      </c>
      <c r="HL3279" s="9" t="e">
        <f t="shared" ca="1" si="308"/>
        <v>#REF!</v>
      </c>
      <c r="HM3279" s="9" t="e">
        <f t="shared" ca="1" si="309"/>
        <v>#REF!</v>
      </c>
      <c r="HN3279" s="9" t="e">
        <f ca="1">SQRT($GS3279*(1-$GS3279/Controls!$D$15))</f>
        <v>#REF!</v>
      </c>
      <c r="HO3279" s="9" t="e">
        <f t="shared" ca="1" si="310"/>
        <v>#REF!</v>
      </c>
      <c r="HP3279" s="9" t="e">
        <f t="shared" ca="1" si="311"/>
        <v>#REF!</v>
      </c>
      <c r="HQ3279" s="9" t="e">
        <f ca="1">IF($GV3279=0,NA(),($GX3279*Controls!#REF!))</f>
        <v>#REF!</v>
      </c>
    </row>
    <row r="3280" spans="198:225" x14ac:dyDescent="0.25">
      <c r="GP3280" s="9" t="e">
        <f ca="1">INDIRECT(ADDRESS(ROW(),Controls!#REF!+30))</f>
        <v>#REF!</v>
      </c>
      <c r="GQ3280" s="9" t="e">
        <f ca="1">INDIRECT(ADDRESS(ROW(),Controls!#REF!+45))</f>
        <v>#REF!</v>
      </c>
      <c r="GR3280" s="9" t="e">
        <f ca="1">INDIRECT(ADDRESS(ROW(),Controls!#REF!+60))</f>
        <v>#REF!</v>
      </c>
      <c r="GS3280" s="9" t="e">
        <f ca="1">INDIRECT(ADDRESS(ROW(),Controls!#REF!+75))</f>
        <v>#REF!</v>
      </c>
      <c r="GT3280" s="9" t="e">
        <f ca="1">INDIRECT(ADDRESS(ROW(),Controls!#REF!+90))</f>
        <v>#REF!</v>
      </c>
      <c r="GU3280" s="9" t="e">
        <f ca="1">INDIRECT(ADDRESS(ROW(),Controls!#REF!+105))</f>
        <v>#REF!</v>
      </c>
      <c r="GV3280" s="9" t="e">
        <f ca="1">INDIRECT(ADDRESS(ROW(),Controls!#REF!+120))</f>
        <v>#REF!</v>
      </c>
      <c r="GW3280" s="9" t="e">
        <f ca="1">INDIRECT(ADDRESS(ROW(),Controls!#REF!+15))</f>
        <v>#REF!</v>
      </c>
      <c r="GX3280" s="9" t="e">
        <f ca="1">INDIRECT(ADDRESS(ROW(),Controls!#REF!+135))</f>
        <v>#REF!</v>
      </c>
      <c r="HJ3280" s="9" t="e">
        <f t="shared" ca="1" si="306"/>
        <v>#REF!</v>
      </c>
      <c r="HK3280" s="9" t="e">
        <f t="shared" ca="1" si="307"/>
        <v>#REF!</v>
      </c>
      <c r="HL3280" s="9" t="e">
        <f t="shared" ca="1" si="308"/>
        <v>#REF!</v>
      </c>
      <c r="HM3280" s="9" t="e">
        <f t="shared" ca="1" si="309"/>
        <v>#REF!</v>
      </c>
      <c r="HN3280" s="9" t="e">
        <f ca="1">SQRT($GS3280*(1-$GS3280/Controls!$D$15))</f>
        <v>#REF!</v>
      </c>
      <c r="HO3280" s="9" t="e">
        <f t="shared" ca="1" si="310"/>
        <v>#REF!</v>
      </c>
      <c r="HP3280" s="9" t="e">
        <f t="shared" ca="1" si="311"/>
        <v>#REF!</v>
      </c>
      <c r="HQ3280" s="9" t="e">
        <f ca="1">IF($GV3280=0,NA(),($GX3280*Controls!#REF!))</f>
        <v>#REF!</v>
      </c>
    </row>
    <row r="3281" spans="198:225" x14ac:dyDescent="0.25">
      <c r="GP3281" s="9" t="e">
        <f ca="1">INDIRECT(ADDRESS(ROW(),Controls!#REF!+30))</f>
        <v>#REF!</v>
      </c>
      <c r="GQ3281" s="9" t="e">
        <f ca="1">INDIRECT(ADDRESS(ROW(),Controls!#REF!+45))</f>
        <v>#REF!</v>
      </c>
      <c r="GR3281" s="9" t="e">
        <f ca="1">INDIRECT(ADDRESS(ROW(),Controls!#REF!+60))</f>
        <v>#REF!</v>
      </c>
      <c r="GS3281" s="9" t="e">
        <f ca="1">INDIRECT(ADDRESS(ROW(),Controls!#REF!+75))</f>
        <v>#REF!</v>
      </c>
      <c r="GT3281" s="9" t="e">
        <f ca="1">INDIRECT(ADDRESS(ROW(),Controls!#REF!+90))</f>
        <v>#REF!</v>
      </c>
      <c r="GU3281" s="9" t="e">
        <f ca="1">INDIRECT(ADDRESS(ROW(),Controls!#REF!+105))</f>
        <v>#REF!</v>
      </c>
      <c r="GV3281" s="9" t="e">
        <f ca="1">INDIRECT(ADDRESS(ROW(),Controls!#REF!+120))</f>
        <v>#REF!</v>
      </c>
      <c r="GW3281" s="9" t="e">
        <f ca="1">INDIRECT(ADDRESS(ROW(),Controls!#REF!+15))</f>
        <v>#REF!</v>
      </c>
      <c r="GX3281" s="9" t="e">
        <f ca="1">INDIRECT(ADDRESS(ROW(),Controls!#REF!+135))</f>
        <v>#REF!</v>
      </c>
      <c r="HJ3281" s="9" t="e">
        <f t="shared" ca="1" si="306"/>
        <v>#REF!</v>
      </c>
      <c r="HK3281" s="9" t="e">
        <f t="shared" ca="1" si="307"/>
        <v>#REF!</v>
      </c>
      <c r="HL3281" s="9" t="e">
        <f t="shared" ca="1" si="308"/>
        <v>#REF!</v>
      </c>
      <c r="HM3281" s="9" t="e">
        <f t="shared" ca="1" si="309"/>
        <v>#REF!</v>
      </c>
      <c r="HN3281" s="9" t="e">
        <f ca="1">SQRT($GS3281*(1-$GS3281/Controls!$D$15))</f>
        <v>#REF!</v>
      </c>
      <c r="HO3281" s="9" t="e">
        <f t="shared" ca="1" si="310"/>
        <v>#REF!</v>
      </c>
      <c r="HP3281" s="9" t="e">
        <f t="shared" ca="1" si="311"/>
        <v>#REF!</v>
      </c>
      <c r="HQ3281" s="9" t="e">
        <f ca="1">IF($GV3281=0,NA(),($GX3281*Controls!#REF!))</f>
        <v>#REF!</v>
      </c>
    </row>
    <row r="3282" spans="198:225" x14ac:dyDescent="0.25">
      <c r="GP3282" s="9" t="e">
        <f ca="1">INDIRECT(ADDRESS(ROW(),Controls!#REF!+30))</f>
        <v>#REF!</v>
      </c>
      <c r="GQ3282" s="9" t="e">
        <f ca="1">INDIRECT(ADDRESS(ROW(),Controls!#REF!+45))</f>
        <v>#REF!</v>
      </c>
      <c r="GR3282" s="9" t="e">
        <f ca="1">INDIRECT(ADDRESS(ROW(),Controls!#REF!+60))</f>
        <v>#REF!</v>
      </c>
      <c r="GS3282" s="9" t="e">
        <f ca="1">INDIRECT(ADDRESS(ROW(),Controls!#REF!+75))</f>
        <v>#REF!</v>
      </c>
      <c r="GT3282" s="9" t="e">
        <f ca="1">INDIRECT(ADDRESS(ROW(),Controls!#REF!+90))</f>
        <v>#REF!</v>
      </c>
      <c r="GU3282" s="9" t="e">
        <f ca="1">INDIRECT(ADDRESS(ROW(),Controls!#REF!+105))</f>
        <v>#REF!</v>
      </c>
      <c r="GV3282" s="9" t="e">
        <f ca="1">INDIRECT(ADDRESS(ROW(),Controls!#REF!+120))</f>
        <v>#REF!</v>
      </c>
      <c r="GW3282" s="9" t="e">
        <f ca="1">INDIRECT(ADDRESS(ROW(),Controls!#REF!+15))</f>
        <v>#REF!</v>
      </c>
      <c r="GX3282" s="9" t="e">
        <f ca="1">INDIRECT(ADDRESS(ROW(),Controls!#REF!+135))</f>
        <v>#REF!</v>
      </c>
      <c r="HJ3282" s="9" t="e">
        <f t="shared" ca="1" si="306"/>
        <v>#REF!</v>
      </c>
      <c r="HK3282" s="9" t="e">
        <f t="shared" ca="1" si="307"/>
        <v>#REF!</v>
      </c>
      <c r="HL3282" s="9" t="e">
        <f t="shared" ca="1" si="308"/>
        <v>#REF!</v>
      </c>
      <c r="HM3282" s="9" t="e">
        <f t="shared" ca="1" si="309"/>
        <v>#REF!</v>
      </c>
      <c r="HN3282" s="9" t="e">
        <f ca="1">SQRT($GS3282*(1-$GS3282/Controls!$D$15))</f>
        <v>#REF!</v>
      </c>
      <c r="HO3282" s="9" t="e">
        <f t="shared" ca="1" si="310"/>
        <v>#REF!</v>
      </c>
      <c r="HP3282" s="9" t="e">
        <f t="shared" ca="1" si="311"/>
        <v>#REF!</v>
      </c>
      <c r="HQ3282" s="9" t="e">
        <f ca="1">IF($GV3282=0,NA(),($GX3282*Controls!#REF!))</f>
        <v>#REF!</v>
      </c>
    </row>
    <row r="3283" spans="198:225" x14ac:dyDescent="0.25">
      <c r="GP3283" s="9" t="e">
        <f ca="1">INDIRECT(ADDRESS(ROW(),Controls!#REF!+30))</f>
        <v>#REF!</v>
      </c>
      <c r="GQ3283" s="9" t="e">
        <f ca="1">INDIRECT(ADDRESS(ROW(),Controls!#REF!+45))</f>
        <v>#REF!</v>
      </c>
      <c r="GR3283" s="9" t="e">
        <f ca="1">INDIRECT(ADDRESS(ROW(),Controls!#REF!+60))</f>
        <v>#REF!</v>
      </c>
      <c r="GS3283" s="9" t="e">
        <f ca="1">INDIRECT(ADDRESS(ROW(),Controls!#REF!+75))</f>
        <v>#REF!</v>
      </c>
      <c r="GT3283" s="9" t="e">
        <f ca="1">INDIRECT(ADDRESS(ROW(),Controls!#REF!+90))</f>
        <v>#REF!</v>
      </c>
      <c r="GU3283" s="9" t="e">
        <f ca="1">INDIRECT(ADDRESS(ROW(),Controls!#REF!+105))</f>
        <v>#REF!</v>
      </c>
      <c r="GV3283" s="9" t="e">
        <f ca="1">INDIRECT(ADDRESS(ROW(),Controls!#REF!+120))</f>
        <v>#REF!</v>
      </c>
      <c r="GW3283" s="9" t="e">
        <f ca="1">INDIRECT(ADDRESS(ROW(),Controls!#REF!+15))</f>
        <v>#REF!</v>
      </c>
      <c r="GX3283" s="9" t="e">
        <f ca="1">INDIRECT(ADDRESS(ROW(),Controls!#REF!+135))</f>
        <v>#REF!</v>
      </c>
      <c r="HJ3283" s="9" t="e">
        <f t="shared" ca="1" si="306"/>
        <v>#REF!</v>
      </c>
      <c r="HK3283" s="9" t="e">
        <f t="shared" ca="1" si="307"/>
        <v>#REF!</v>
      </c>
      <c r="HL3283" s="9" t="e">
        <f t="shared" ca="1" si="308"/>
        <v>#REF!</v>
      </c>
      <c r="HM3283" s="9" t="e">
        <f t="shared" ca="1" si="309"/>
        <v>#REF!</v>
      </c>
      <c r="HN3283" s="9" t="e">
        <f ca="1">SQRT($GS3283*(1-$GS3283/Controls!$D$15))</f>
        <v>#REF!</v>
      </c>
      <c r="HO3283" s="9" t="e">
        <f t="shared" ca="1" si="310"/>
        <v>#REF!</v>
      </c>
      <c r="HP3283" s="9" t="e">
        <f t="shared" ca="1" si="311"/>
        <v>#REF!</v>
      </c>
      <c r="HQ3283" s="9" t="e">
        <f ca="1">IF($GV3283=0,NA(),($GX3283*Controls!#REF!))</f>
        <v>#REF!</v>
      </c>
    </row>
    <row r="3284" spans="198:225" x14ac:dyDescent="0.25">
      <c r="GP3284" s="9" t="e">
        <f ca="1">INDIRECT(ADDRESS(ROW(),Controls!#REF!+30))</f>
        <v>#REF!</v>
      </c>
      <c r="GQ3284" s="9" t="e">
        <f ca="1">INDIRECT(ADDRESS(ROW(),Controls!#REF!+45))</f>
        <v>#REF!</v>
      </c>
      <c r="GR3284" s="9" t="e">
        <f ca="1">INDIRECT(ADDRESS(ROW(),Controls!#REF!+60))</f>
        <v>#REF!</v>
      </c>
      <c r="GS3284" s="9" t="e">
        <f ca="1">INDIRECT(ADDRESS(ROW(),Controls!#REF!+75))</f>
        <v>#REF!</v>
      </c>
      <c r="GT3284" s="9" t="e">
        <f ca="1">INDIRECT(ADDRESS(ROW(),Controls!#REF!+90))</f>
        <v>#REF!</v>
      </c>
      <c r="GU3284" s="9" t="e">
        <f ca="1">INDIRECT(ADDRESS(ROW(),Controls!#REF!+105))</f>
        <v>#REF!</v>
      </c>
      <c r="GV3284" s="9" t="e">
        <f ca="1">INDIRECT(ADDRESS(ROW(),Controls!#REF!+120))</f>
        <v>#REF!</v>
      </c>
      <c r="GW3284" s="9" t="e">
        <f ca="1">INDIRECT(ADDRESS(ROW(),Controls!#REF!+15))</f>
        <v>#REF!</v>
      </c>
      <c r="GX3284" s="9" t="e">
        <f ca="1">INDIRECT(ADDRESS(ROW(),Controls!#REF!+135))</f>
        <v>#REF!</v>
      </c>
      <c r="HJ3284" s="9" t="e">
        <f t="shared" ca="1" si="306"/>
        <v>#REF!</v>
      </c>
      <c r="HK3284" s="9" t="e">
        <f t="shared" ca="1" si="307"/>
        <v>#REF!</v>
      </c>
      <c r="HL3284" s="9" t="e">
        <f t="shared" ca="1" si="308"/>
        <v>#REF!</v>
      </c>
      <c r="HM3284" s="9" t="e">
        <f t="shared" ca="1" si="309"/>
        <v>#REF!</v>
      </c>
      <c r="HN3284" s="9" t="e">
        <f ca="1">SQRT($GS3284*(1-$GS3284/Controls!$D$15))</f>
        <v>#REF!</v>
      </c>
      <c r="HO3284" s="9" t="e">
        <f t="shared" ca="1" si="310"/>
        <v>#REF!</v>
      </c>
      <c r="HP3284" s="9" t="e">
        <f t="shared" ca="1" si="311"/>
        <v>#REF!</v>
      </c>
      <c r="HQ3284" s="9" t="e">
        <f ca="1">IF($GV3284=0,NA(),($GX3284*Controls!#REF!))</f>
        <v>#REF!</v>
      </c>
    </row>
    <row r="3285" spans="198:225" x14ac:dyDescent="0.25">
      <c r="GP3285" s="9" t="e">
        <f ca="1">INDIRECT(ADDRESS(ROW(),Controls!#REF!+30))</f>
        <v>#REF!</v>
      </c>
      <c r="GQ3285" s="9" t="e">
        <f ca="1">INDIRECT(ADDRESS(ROW(),Controls!#REF!+45))</f>
        <v>#REF!</v>
      </c>
      <c r="GR3285" s="9" t="e">
        <f ca="1">INDIRECT(ADDRESS(ROW(),Controls!#REF!+60))</f>
        <v>#REF!</v>
      </c>
      <c r="GS3285" s="9" t="e">
        <f ca="1">INDIRECT(ADDRESS(ROW(),Controls!#REF!+75))</f>
        <v>#REF!</v>
      </c>
      <c r="GT3285" s="9" t="e">
        <f ca="1">INDIRECT(ADDRESS(ROW(),Controls!#REF!+90))</f>
        <v>#REF!</v>
      </c>
      <c r="GU3285" s="9" t="e">
        <f ca="1">INDIRECT(ADDRESS(ROW(),Controls!#REF!+105))</f>
        <v>#REF!</v>
      </c>
      <c r="GV3285" s="9" t="e">
        <f ca="1">INDIRECT(ADDRESS(ROW(),Controls!#REF!+120))</f>
        <v>#REF!</v>
      </c>
      <c r="GW3285" s="9" t="e">
        <f ca="1">INDIRECT(ADDRESS(ROW(),Controls!#REF!+15))</f>
        <v>#REF!</v>
      </c>
      <c r="GX3285" s="9" t="e">
        <f ca="1">INDIRECT(ADDRESS(ROW(),Controls!#REF!+135))</f>
        <v>#REF!</v>
      </c>
      <c r="HJ3285" s="9" t="e">
        <f t="shared" ca="1" si="306"/>
        <v>#REF!</v>
      </c>
      <c r="HK3285" s="9" t="e">
        <f t="shared" ca="1" si="307"/>
        <v>#REF!</v>
      </c>
      <c r="HL3285" s="9" t="e">
        <f t="shared" ca="1" si="308"/>
        <v>#REF!</v>
      </c>
      <c r="HM3285" s="9" t="e">
        <f t="shared" ca="1" si="309"/>
        <v>#REF!</v>
      </c>
      <c r="HN3285" s="9" t="e">
        <f ca="1">SQRT($GS3285*(1-$GS3285/Controls!$D$15))</f>
        <v>#REF!</v>
      </c>
      <c r="HO3285" s="9" t="e">
        <f t="shared" ca="1" si="310"/>
        <v>#REF!</v>
      </c>
      <c r="HP3285" s="9" t="e">
        <f t="shared" ca="1" si="311"/>
        <v>#REF!</v>
      </c>
      <c r="HQ3285" s="9" t="e">
        <f ca="1">IF($GV3285=0,NA(),($GX3285*Controls!#REF!))</f>
        <v>#REF!</v>
      </c>
    </row>
    <row r="3286" spans="198:225" x14ac:dyDescent="0.25">
      <c r="GP3286" s="9" t="e">
        <f ca="1">INDIRECT(ADDRESS(ROW(),Controls!#REF!+30))</f>
        <v>#REF!</v>
      </c>
      <c r="GQ3286" s="9" t="e">
        <f ca="1">INDIRECT(ADDRESS(ROW(),Controls!#REF!+45))</f>
        <v>#REF!</v>
      </c>
      <c r="GR3286" s="9" t="e">
        <f ca="1">INDIRECT(ADDRESS(ROW(),Controls!#REF!+60))</f>
        <v>#REF!</v>
      </c>
      <c r="GS3286" s="9" t="e">
        <f ca="1">INDIRECT(ADDRESS(ROW(),Controls!#REF!+75))</f>
        <v>#REF!</v>
      </c>
      <c r="GT3286" s="9" t="e">
        <f ca="1">INDIRECT(ADDRESS(ROW(),Controls!#REF!+90))</f>
        <v>#REF!</v>
      </c>
      <c r="GU3286" s="9" t="e">
        <f ca="1">INDIRECT(ADDRESS(ROW(),Controls!#REF!+105))</f>
        <v>#REF!</v>
      </c>
      <c r="GV3286" s="9" t="e">
        <f ca="1">INDIRECT(ADDRESS(ROW(),Controls!#REF!+120))</f>
        <v>#REF!</v>
      </c>
      <c r="GW3286" s="9" t="e">
        <f ca="1">INDIRECT(ADDRESS(ROW(),Controls!#REF!+15))</f>
        <v>#REF!</v>
      </c>
      <c r="GX3286" s="9" t="e">
        <f ca="1">INDIRECT(ADDRESS(ROW(),Controls!#REF!+135))</f>
        <v>#REF!</v>
      </c>
      <c r="HJ3286" s="9" t="e">
        <f t="shared" ca="1" si="306"/>
        <v>#REF!</v>
      </c>
      <c r="HK3286" s="9" t="e">
        <f t="shared" ca="1" si="307"/>
        <v>#REF!</v>
      </c>
      <c r="HL3286" s="9" t="e">
        <f t="shared" ca="1" si="308"/>
        <v>#REF!</v>
      </c>
      <c r="HM3286" s="9" t="e">
        <f t="shared" ca="1" si="309"/>
        <v>#REF!</v>
      </c>
      <c r="HN3286" s="9" t="e">
        <f ca="1">SQRT($GS3286*(1-$GS3286/Controls!$D$15))</f>
        <v>#REF!</v>
      </c>
      <c r="HO3286" s="9" t="e">
        <f t="shared" ca="1" si="310"/>
        <v>#REF!</v>
      </c>
      <c r="HP3286" s="9" t="e">
        <f t="shared" ca="1" si="311"/>
        <v>#REF!</v>
      </c>
      <c r="HQ3286" s="9" t="e">
        <f ca="1">IF($GV3286=0,NA(),($GX3286*Controls!#REF!))</f>
        <v>#REF!</v>
      </c>
    </row>
    <row r="3287" spans="198:225" x14ac:dyDescent="0.25">
      <c r="GP3287" s="9" t="e">
        <f ca="1">INDIRECT(ADDRESS(ROW(),Controls!#REF!+30))</f>
        <v>#REF!</v>
      </c>
      <c r="GQ3287" s="9" t="e">
        <f ca="1">INDIRECT(ADDRESS(ROW(),Controls!#REF!+45))</f>
        <v>#REF!</v>
      </c>
      <c r="GR3287" s="9" t="e">
        <f ca="1">INDIRECT(ADDRESS(ROW(),Controls!#REF!+60))</f>
        <v>#REF!</v>
      </c>
      <c r="GS3287" s="9" t="e">
        <f ca="1">INDIRECT(ADDRESS(ROW(),Controls!#REF!+75))</f>
        <v>#REF!</v>
      </c>
      <c r="GT3287" s="9" t="e">
        <f ca="1">INDIRECT(ADDRESS(ROW(),Controls!#REF!+90))</f>
        <v>#REF!</v>
      </c>
      <c r="GU3287" s="9" t="e">
        <f ca="1">INDIRECT(ADDRESS(ROW(),Controls!#REF!+105))</f>
        <v>#REF!</v>
      </c>
      <c r="GV3287" s="9" t="e">
        <f ca="1">INDIRECT(ADDRESS(ROW(),Controls!#REF!+120))</f>
        <v>#REF!</v>
      </c>
      <c r="GW3287" s="9" t="e">
        <f ca="1">INDIRECT(ADDRESS(ROW(),Controls!#REF!+15))</f>
        <v>#REF!</v>
      </c>
      <c r="GX3287" s="9" t="e">
        <f ca="1">INDIRECT(ADDRESS(ROW(),Controls!#REF!+135))</f>
        <v>#REF!</v>
      </c>
      <c r="HJ3287" s="9" t="e">
        <f t="shared" ca="1" si="306"/>
        <v>#REF!</v>
      </c>
      <c r="HK3287" s="9" t="e">
        <f t="shared" ca="1" si="307"/>
        <v>#REF!</v>
      </c>
      <c r="HL3287" s="9" t="e">
        <f t="shared" ca="1" si="308"/>
        <v>#REF!</v>
      </c>
      <c r="HM3287" s="9" t="e">
        <f t="shared" ca="1" si="309"/>
        <v>#REF!</v>
      </c>
      <c r="HN3287" s="9" t="e">
        <f ca="1">SQRT($GS3287*(1-$GS3287/Controls!$D$15))</f>
        <v>#REF!</v>
      </c>
      <c r="HO3287" s="9" t="e">
        <f t="shared" ca="1" si="310"/>
        <v>#REF!</v>
      </c>
      <c r="HP3287" s="9" t="e">
        <f t="shared" ca="1" si="311"/>
        <v>#REF!</v>
      </c>
      <c r="HQ3287" s="9" t="e">
        <f ca="1">IF($GV3287=0,NA(),($GX3287*Controls!#REF!))</f>
        <v>#REF!</v>
      </c>
    </row>
    <row r="3288" spans="198:225" x14ac:dyDescent="0.25">
      <c r="GP3288" s="9" t="e">
        <f ca="1">INDIRECT(ADDRESS(ROW(),Controls!#REF!+30))</f>
        <v>#REF!</v>
      </c>
      <c r="GQ3288" s="9" t="e">
        <f ca="1">INDIRECT(ADDRESS(ROW(),Controls!#REF!+45))</f>
        <v>#REF!</v>
      </c>
      <c r="GR3288" s="9" t="e">
        <f ca="1">INDIRECT(ADDRESS(ROW(),Controls!#REF!+60))</f>
        <v>#REF!</v>
      </c>
      <c r="GS3288" s="9" t="e">
        <f ca="1">INDIRECT(ADDRESS(ROW(),Controls!#REF!+75))</f>
        <v>#REF!</v>
      </c>
      <c r="GT3288" s="9" t="e">
        <f ca="1">INDIRECT(ADDRESS(ROW(),Controls!#REF!+90))</f>
        <v>#REF!</v>
      </c>
      <c r="GU3288" s="9" t="e">
        <f ca="1">INDIRECT(ADDRESS(ROW(),Controls!#REF!+105))</f>
        <v>#REF!</v>
      </c>
      <c r="GV3288" s="9" t="e">
        <f ca="1">INDIRECT(ADDRESS(ROW(),Controls!#REF!+120))</f>
        <v>#REF!</v>
      </c>
      <c r="GW3288" s="9" t="e">
        <f ca="1">INDIRECT(ADDRESS(ROW(),Controls!#REF!+15))</f>
        <v>#REF!</v>
      </c>
      <c r="GX3288" s="9" t="e">
        <f ca="1">INDIRECT(ADDRESS(ROW(),Controls!#REF!+135))</f>
        <v>#REF!</v>
      </c>
      <c r="HJ3288" s="9" t="e">
        <f t="shared" ca="1" si="306"/>
        <v>#REF!</v>
      </c>
      <c r="HK3288" s="9" t="e">
        <f t="shared" ca="1" si="307"/>
        <v>#REF!</v>
      </c>
      <c r="HL3288" s="9" t="e">
        <f t="shared" ca="1" si="308"/>
        <v>#REF!</v>
      </c>
      <c r="HM3288" s="9" t="e">
        <f t="shared" ca="1" si="309"/>
        <v>#REF!</v>
      </c>
      <c r="HN3288" s="9" t="e">
        <f ca="1">SQRT($GS3288*(1-$GS3288/Controls!$D$15))</f>
        <v>#REF!</v>
      </c>
      <c r="HO3288" s="9" t="e">
        <f t="shared" ca="1" si="310"/>
        <v>#REF!</v>
      </c>
      <c r="HP3288" s="9" t="e">
        <f t="shared" ca="1" si="311"/>
        <v>#REF!</v>
      </c>
      <c r="HQ3288" s="9" t="e">
        <f ca="1">IF($GV3288=0,NA(),($GX3288*Controls!#REF!))</f>
        <v>#REF!</v>
      </c>
    </row>
    <row r="3289" spans="198:225" x14ac:dyDescent="0.25">
      <c r="GP3289" s="9" t="e">
        <f ca="1">INDIRECT(ADDRESS(ROW(),Controls!#REF!+30))</f>
        <v>#REF!</v>
      </c>
      <c r="GQ3289" s="9" t="e">
        <f ca="1">INDIRECT(ADDRESS(ROW(),Controls!#REF!+45))</f>
        <v>#REF!</v>
      </c>
      <c r="GR3289" s="9" t="e">
        <f ca="1">INDIRECT(ADDRESS(ROW(),Controls!#REF!+60))</f>
        <v>#REF!</v>
      </c>
      <c r="GS3289" s="9" t="e">
        <f ca="1">INDIRECT(ADDRESS(ROW(),Controls!#REF!+75))</f>
        <v>#REF!</v>
      </c>
      <c r="GT3289" s="9" t="e">
        <f ca="1">INDIRECT(ADDRESS(ROW(),Controls!#REF!+90))</f>
        <v>#REF!</v>
      </c>
      <c r="GU3289" s="9" t="e">
        <f ca="1">INDIRECT(ADDRESS(ROW(),Controls!#REF!+105))</f>
        <v>#REF!</v>
      </c>
      <c r="GV3289" s="9" t="e">
        <f ca="1">INDIRECT(ADDRESS(ROW(),Controls!#REF!+120))</f>
        <v>#REF!</v>
      </c>
      <c r="GW3289" s="9" t="e">
        <f ca="1">INDIRECT(ADDRESS(ROW(),Controls!#REF!+15))</f>
        <v>#REF!</v>
      </c>
      <c r="GX3289" s="9" t="e">
        <f ca="1">INDIRECT(ADDRESS(ROW(),Controls!#REF!+135))</f>
        <v>#REF!</v>
      </c>
      <c r="HJ3289" s="9" t="e">
        <f t="shared" ca="1" si="306"/>
        <v>#REF!</v>
      </c>
      <c r="HK3289" s="9" t="e">
        <f t="shared" ca="1" si="307"/>
        <v>#REF!</v>
      </c>
      <c r="HL3289" s="9" t="e">
        <f t="shared" ca="1" si="308"/>
        <v>#REF!</v>
      </c>
      <c r="HM3289" s="9" t="e">
        <f t="shared" ca="1" si="309"/>
        <v>#REF!</v>
      </c>
      <c r="HN3289" s="9" t="e">
        <f ca="1">SQRT($GS3289*(1-$GS3289/Controls!$D$15))</f>
        <v>#REF!</v>
      </c>
      <c r="HO3289" s="9" t="e">
        <f t="shared" ca="1" si="310"/>
        <v>#REF!</v>
      </c>
      <c r="HP3289" s="9" t="e">
        <f t="shared" ca="1" si="311"/>
        <v>#REF!</v>
      </c>
      <c r="HQ3289" s="9" t="e">
        <f ca="1">IF($GV3289=0,NA(),($GX3289*Controls!#REF!))</f>
        <v>#REF!</v>
      </c>
    </row>
    <row r="3290" spans="198:225" x14ac:dyDescent="0.25">
      <c r="GP3290" s="9" t="e">
        <f ca="1">INDIRECT(ADDRESS(ROW(),Controls!#REF!+30))</f>
        <v>#REF!</v>
      </c>
      <c r="GQ3290" s="9" t="e">
        <f ca="1">INDIRECT(ADDRESS(ROW(),Controls!#REF!+45))</f>
        <v>#REF!</v>
      </c>
      <c r="GR3290" s="9" t="e">
        <f ca="1">INDIRECT(ADDRESS(ROW(),Controls!#REF!+60))</f>
        <v>#REF!</v>
      </c>
      <c r="GS3290" s="9" t="e">
        <f ca="1">INDIRECT(ADDRESS(ROW(),Controls!#REF!+75))</f>
        <v>#REF!</v>
      </c>
      <c r="GT3290" s="9" t="e">
        <f ca="1">INDIRECT(ADDRESS(ROW(),Controls!#REF!+90))</f>
        <v>#REF!</v>
      </c>
      <c r="GU3290" s="9" t="e">
        <f ca="1">INDIRECT(ADDRESS(ROW(),Controls!#REF!+105))</f>
        <v>#REF!</v>
      </c>
      <c r="GV3290" s="9" t="e">
        <f ca="1">INDIRECT(ADDRESS(ROW(),Controls!#REF!+120))</f>
        <v>#REF!</v>
      </c>
      <c r="GW3290" s="9" t="e">
        <f ca="1">INDIRECT(ADDRESS(ROW(),Controls!#REF!+15))</f>
        <v>#REF!</v>
      </c>
      <c r="GX3290" s="9" t="e">
        <f ca="1">INDIRECT(ADDRESS(ROW(),Controls!#REF!+135))</f>
        <v>#REF!</v>
      </c>
      <c r="HJ3290" s="9" t="e">
        <f t="shared" ca="1" si="306"/>
        <v>#REF!</v>
      </c>
      <c r="HK3290" s="9" t="e">
        <f t="shared" ca="1" si="307"/>
        <v>#REF!</v>
      </c>
      <c r="HL3290" s="9" t="e">
        <f t="shared" ca="1" si="308"/>
        <v>#REF!</v>
      </c>
      <c r="HM3290" s="9" t="e">
        <f t="shared" ca="1" si="309"/>
        <v>#REF!</v>
      </c>
      <c r="HN3290" s="9" t="e">
        <f ca="1">SQRT($GS3290*(1-$GS3290/Controls!$D$15))</f>
        <v>#REF!</v>
      </c>
      <c r="HO3290" s="9" t="e">
        <f t="shared" ca="1" si="310"/>
        <v>#REF!</v>
      </c>
      <c r="HP3290" s="9" t="e">
        <f t="shared" ca="1" si="311"/>
        <v>#REF!</v>
      </c>
      <c r="HQ3290" s="9" t="e">
        <f ca="1">IF($GV3290=0,NA(),($GX3290*Controls!#REF!))</f>
        <v>#REF!</v>
      </c>
    </row>
    <row r="3291" spans="198:225" x14ac:dyDescent="0.25">
      <c r="GP3291" s="9" t="e">
        <f ca="1">INDIRECT(ADDRESS(ROW(),Controls!#REF!+30))</f>
        <v>#REF!</v>
      </c>
      <c r="GQ3291" s="9" t="e">
        <f ca="1">INDIRECT(ADDRESS(ROW(),Controls!#REF!+45))</f>
        <v>#REF!</v>
      </c>
      <c r="GR3291" s="9" t="e">
        <f ca="1">INDIRECT(ADDRESS(ROW(),Controls!#REF!+60))</f>
        <v>#REF!</v>
      </c>
      <c r="GS3291" s="9" t="e">
        <f ca="1">INDIRECT(ADDRESS(ROW(),Controls!#REF!+75))</f>
        <v>#REF!</v>
      </c>
      <c r="GT3291" s="9" t="e">
        <f ca="1">INDIRECT(ADDRESS(ROW(),Controls!#REF!+90))</f>
        <v>#REF!</v>
      </c>
      <c r="GU3291" s="9" t="e">
        <f ca="1">INDIRECT(ADDRESS(ROW(),Controls!#REF!+105))</f>
        <v>#REF!</v>
      </c>
      <c r="GV3291" s="9" t="e">
        <f ca="1">INDIRECT(ADDRESS(ROW(),Controls!#REF!+120))</f>
        <v>#REF!</v>
      </c>
      <c r="GW3291" s="9" t="e">
        <f ca="1">INDIRECT(ADDRESS(ROW(),Controls!#REF!+15))</f>
        <v>#REF!</v>
      </c>
      <c r="GX3291" s="9" t="e">
        <f ca="1">INDIRECT(ADDRESS(ROW(),Controls!#REF!+135))</f>
        <v>#REF!</v>
      </c>
      <c r="HJ3291" s="9" t="e">
        <f t="shared" ca="1" si="306"/>
        <v>#REF!</v>
      </c>
      <c r="HK3291" s="9" t="e">
        <f t="shared" ca="1" si="307"/>
        <v>#REF!</v>
      </c>
      <c r="HL3291" s="9" t="e">
        <f t="shared" ca="1" si="308"/>
        <v>#REF!</v>
      </c>
      <c r="HM3291" s="9" t="e">
        <f t="shared" ca="1" si="309"/>
        <v>#REF!</v>
      </c>
      <c r="HN3291" s="9" t="e">
        <f ca="1">SQRT($GS3291*(1-$GS3291/Controls!$D$15))</f>
        <v>#REF!</v>
      </c>
      <c r="HO3291" s="9" t="e">
        <f t="shared" ca="1" si="310"/>
        <v>#REF!</v>
      </c>
      <c r="HP3291" s="9" t="e">
        <f t="shared" ca="1" si="311"/>
        <v>#REF!</v>
      </c>
      <c r="HQ3291" s="9" t="e">
        <f ca="1">IF($GV3291=0,NA(),($GX3291*Controls!#REF!))</f>
        <v>#REF!</v>
      </c>
    </row>
    <row r="3292" spans="198:225" x14ac:dyDescent="0.25">
      <c r="GP3292" s="9" t="e">
        <f ca="1">INDIRECT(ADDRESS(ROW(),Controls!#REF!+30))</f>
        <v>#REF!</v>
      </c>
      <c r="GQ3292" s="9" t="e">
        <f ca="1">INDIRECT(ADDRESS(ROW(),Controls!#REF!+45))</f>
        <v>#REF!</v>
      </c>
      <c r="GR3292" s="9" t="e">
        <f ca="1">INDIRECT(ADDRESS(ROW(),Controls!#REF!+60))</f>
        <v>#REF!</v>
      </c>
      <c r="GS3292" s="9" t="e">
        <f ca="1">INDIRECT(ADDRESS(ROW(),Controls!#REF!+75))</f>
        <v>#REF!</v>
      </c>
      <c r="GT3292" s="9" t="e">
        <f ca="1">INDIRECT(ADDRESS(ROW(),Controls!#REF!+90))</f>
        <v>#REF!</v>
      </c>
      <c r="GU3292" s="9" t="e">
        <f ca="1">INDIRECT(ADDRESS(ROW(),Controls!#REF!+105))</f>
        <v>#REF!</v>
      </c>
      <c r="GV3292" s="9" t="e">
        <f ca="1">INDIRECT(ADDRESS(ROW(),Controls!#REF!+120))</f>
        <v>#REF!</v>
      </c>
      <c r="GW3292" s="9" t="e">
        <f ca="1">INDIRECT(ADDRESS(ROW(),Controls!#REF!+15))</f>
        <v>#REF!</v>
      </c>
      <c r="GX3292" s="9" t="e">
        <f ca="1">INDIRECT(ADDRESS(ROW(),Controls!#REF!+135))</f>
        <v>#REF!</v>
      </c>
      <c r="HJ3292" s="9" t="e">
        <f t="shared" ca="1" si="306"/>
        <v>#REF!</v>
      </c>
      <c r="HK3292" s="9" t="e">
        <f t="shared" ca="1" si="307"/>
        <v>#REF!</v>
      </c>
      <c r="HL3292" s="9" t="e">
        <f t="shared" ca="1" si="308"/>
        <v>#REF!</v>
      </c>
      <c r="HM3292" s="9" t="e">
        <f t="shared" ca="1" si="309"/>
        <v>#REF!</v>
      </c>
      <c r="HN3292" s="9" t="e">
        <f ca="1">SQRT($GS3292*(1-$GS3292/Controls!$D$15))</f>
        <v>#REF!</v>
      </c>
      <c r="HO3292" s="9" t="e">
        <f t="shared" ca="1" si="310"/>
        <v>#REF!</v>
      </c>
      <c r="HP3292" s="9" t="e">
        <f t="shared" ca="1" si="311"/>
        <v>#REF!</v>
      </c>
      <c r="HQ3292" s="9" t="e">
        <f ca="1">IF($GV3292=0,NA(),($GX3292*Controls!#REF!))</f>
        <v>#REF!</v>
      </c>
    </row>
    <row r="3293" spans="198:225" x14ac:dyDescent="0.25">
      <c r="GP3293" s="9" t="e">
        <f ca="1">INDIRECT(ADDRESS(ROW(),Controls!#REF!+30))</f>
        <v>#REF!</v>
      </c>
      <c r="GQ3293" s="9" t="e">
        <f ca="1">INDIRECT(ADDRESS(ROW(),Controls!#REF!+45))</f>
        <v>#REF!</v>
      </c>
      <c r="GR3293" s="9" t="e">
        <f ca="1">INDIRECT(ADDRESS(ROW(),Controls!#REF!+60))</f>
        <v>#REF!</v>
      </c>
      <c r="GS3293" s="9" t="e">
        <f ca="1">INDIRECT(ADDRESS(ROW(),Controls!#REF!+75))</f>
        <v>#REF!</v>
      </c>
      <c r="GT3293" s="9" t="e">
        <f ca="1">INDIRECT(ADDRESS(ROW(),Controls!#REF!+90))</f>
        <v>#REF!</v>
      </c>
      <c r="GU3293" s="9" t="e">
        <f ca="1">INDIRECT(ADDRESS(ROW(),Controls!#REF!+105))</f>
        <v>#REF!</v>
      </c>
      <c r="GV3293" s="9" t="e">
        <f ca="1">INDIRECT(ADDRESS(ROW(),Controls!#REF!+120))</f>
        <v>#REF!</v>
      </c>
      <c r="GW3293" s="9" t="e">
        <f ca="1">INDIRECT(ADDRESS(ROW(),Controls!#REF!+15))</f>
        <v>#REF!</v>
      </c>
      <c r="GX3293" s="9" t="e">
        <f ca="1">INDIRECT(ADDRESS(ROW(),Controls!#REF!+135))</f>
        <v>#REF!</v>
      </c>
      <c r="HJ3293" s="9" t="e">
        <f t="shared" ca="1" si="306"/>
        <v>#REF!</v>
      </c>
      <c r="HK3293" s="9" t="e">
        <f t="shared" ca="1" si="307"/>
        <v>#REF!</v>
      </c>
      <c r="HL3293" s="9" t="e">
        <f t="shared" ca="1" si="308"/>
        <v>#REF!</v>
      </c>
      <c r="HM3293" s="9" t="e">
        <f t="shared" ca="1" si="309"/>
        <v>#REF!</v>
      </c>
      <c r="HN3293" s="9" t="e">
        <f ca="1">SQRT($GS3293*(1-$GS3293/Controls!$D$15))</f>
        <v>#REF!</v>
      </c>
      <c r="HO3293" s="9" t="e">
        <f t="shared" ca="1" si="310"/>
        <v>#REF!</v>
      </c>
      <c r="HP3293" s="9" t="e">
        <f t="shared" ca="1" si="311"/>
        <v>#REF!</v>
      </c>
      <c r="HQ3293" s="9" t="e">
        <f ca="1">IF($GV3293=0,NA(),($GX3293*Controls!#REF!))</f>
        <v>#REF!</v>
      </c>
    </row>
    <row r="3294" spans="198:225" x14ac:dyDescent="0.25">
      <c r="GP3294" s="9" t="e">
        <f ca="1">INDIRECT(ADDRESS(ROW(),Controls!#REF!+30))</f>
        <v>#REF!</v>
      </c>
      <c r="GQ3294" s="9" t="e">
        <f ca="1">INDIRECT(ADDRESS(ROW(),Controls!#REF!+45))</f>
        <v>#REF!</v>
      </c>
      <c r="GR3294" s="9" t="e">
        <f ca="1">INDIRECT(ADDRESS(ROW(),Controls!#REF!+60))</f>
        <v>#REF!</v>
      </c>
      <c r="GS3294" s="9" t="e">
        <f ca="1">INDIRECT(ADDRESS(ROW(),Controls!#REF!+75))</f>
        <v>#REF!</v>
      </c>
      <c r="GT3294" s="9" t="e">
        <f ca="1">INDIRECT(ADDRESS(ROW(),Controls!#REF!+90))</f>
        <v>#REF!</v>
      </c>
      <c r="GU3294" s="9" t="e">
        <f ca="1">INDIRECT(ADDRESS(ROW(),Controls!#REF!+105))</f>
        <v>#REF!</v>
      </c>
      <c r="GV3294" s="9" t="e">
        <f ca="1">INDIRECT(ADDRESS(ROW(),Controls!#REF!+120))</f>
        <v>#REF!</v>
      </c>
      <c r="GW3294" s="9" t="e">
        <f ca="1">INDIRECT(ADDRESS(ROW(),Controls!#REF!+15))</f>
        <v>#REF!</v>
      </c>
      <c r="GX3294" s="9" t="e">
        <f ca="1">INDIRECT(ADDRESS(ROW(),Controls!#REF!+135))</f>
        <v>#REF!</v>
      </c>
      <c r="HJ3294" s="9" t="e">
        <f t="shared" ca="1" si="306"/>
        <v>#REF!</v>
      </c>
      <c r="HK3294" s="9" t="e">
        <f t="shared" ca="1" si="307"/>
        <v>#REF!</v>
      </c>
      <c r="HL3294" s="9" t="e">
        <f t="shared" ca="1" si="308"/>
        <v>#REF!</v>
      </c>
      <c r="HM3294" s="9" t="e">
        <f t="shared" ca="1" si="309"/>
        <v>#REF!</v>
      </c>
      <c r="HN3294" s="9" t="e">
        <f ca="1">SQRT($GS3294*(1-$GS3294/Controls!$D$15))</f>
        <v>#REF!</v>
      </c>
      <c r="HO3294" s="9" t="e">
        <f t="shared" ca="1" si="310"/>
        <v>#REF!</v>
      </c>
      <c r="HP3294" s="9" t="e">
        <f t="shared" ca="1" si="311"/>
        <v>#REF!</v>
      </c>
      <c r="HQ3294" s="9" t="e">
        <f ca="1">IF($GV3294=0,NA(),($GX3294*Controls!#REF!))</f>
        <v>#REF!</v>
      </c>
    </row>
    <row r="3295" spans="198:225" x14ac:dyDescent="0.25">
      <c r="GP3295" s="9" t="e">
        <f ca="1">INDIRECT(ADDRESS(ROW(),Controls!#REF!+30))</f>
        <v>#REF!</v>
      </c>
      <c r="GQ3295" s="9" t="e">
        <f ca="1">INDIRECT(ADDRESS(ROW(),Controls!#REF!+45))</f>
        <v>#REF!</v>
      </c>
      <c r="GR3295" s="9" t="e">
        <f ca="1">INDIRECT(ADDRESS(ROW(),Controls!#REF!+60))</f>
        <v>#REF!</v>
      </c>
      <c r="GS3295" s="9" t="e">
        <f ca="1">INDIRECT(ADDRESS(ROW(),Controls!#REF!+75))</f>
        <v>#REF!</v>
      </c>
      <c r="GT3295" s="9" t="e">
        <f ca="1">INDIRECT(ADDRESS(ROW(),Controls!#REF!+90))</f>
        <v>#REF!</v>
      </c>
      <c r="GU3295" s="9" t="e">
        <f ca="1">INDIRECT(ADDRESS(ROW(),Controls!#REF!+105))</f>
        <v>#REF!</v>
      </c>
      <c r="GV3295" s="9" t="e">
        <f ca="1">INDIRECT(ADDRESS(ROW(),Controls!#REF!+120))</f>
        <v>#REF!</v>
      </c>
      <c r="GW3295" s="9" t="e">
        <f ca="1">INDIRECT(ADDRESS(ROW(),Controls!#REF!+15))</f>
        <v>#REF!</v>
      </c>
      <c r="GX3295" s="9" t="e">
        <f ca="1">INDIRECT(ADDRESS(ROW(),Controls!#REF!+135))</f>
        <v>#REF!</v>
      </c>
      <c r="HJ3295" s="9" t="e">
        <f t="shared" ca="1" si="306"/>
        <v>#REF!</v>
      </c>
      <c r="HK3295" s="9" t="e">
        <f t="shared" ca="1" si="307"/>
        <v>#REF!</v>
      </c>
      <c r="HL3295" s="9" t="e">
        <f t="shared" ca="1" si="308"/>
        <v>#REF!</v>
      </c>
      <c r="HM3295" s="9" t="e">
        <f t="shared" ca="1" si="309"/>
        <v>#REF!</v>
      </c>
      <c r="HN3295" s="9" t="e">
        <f ca="1">SQRT($GS3295*(1-$GS3295/Controls!$D$15))</f>
        <v>#REF!</v>
      </c>
      <c r="HO3295" s="9" t="e">
        <f t="shared" ca="1" si="310"/>
        <v>#REF!</v>
      </c>
      <c r="HP3295" s="9" t="e">
        <f t="shared" ca="1" si="311"/>
        <v>#REF!</v>
      </c>
      <c r="HQ3295" s="9" t="e">
        <f ca="1">IF($GV3295=0,NA(),($GX3295*Controls!#REF!))</f>
        <v>#REF!</v>
      </c>
    </row>
    <row r="3296" spans="198:225" x14ac:dyDescent="0.25">
      <c r="GP3296" s="9" t="e">
        <f ca="1">INDIRECT(ADDRESS(ROW(),Controls!#REF!+30))</f>
        <v>#REF!</v>
      </c>
      <c r="GQ3296" s="9" t="e">
        <f ca="1">INDIRECT(ADDRESS(ROW(),Controls!#REF!+45))</f>
        <v>#REF!</v>
      </c>
      <c r="GR3296" s="9" t="e">
        <f ca="1">INDIRECT(ADDRESS(ROW(),Controls!#REF!+60))</f>
        <v>#REF!</v>
      </c>
      <c r="GS3296" s="9" t="e">
        <f ca="1">INDIRECT(ADDRESS(ROW(),Controls!#REF!+75))</f>
        <v>#REF!</v>
      </c>
      <c r="GT3296" s="9" t="e">
        <f ca="1">INDIRECT(ADDRESS(ROW(),Controls!#REF!+90))</f>
        <v>#REF!</v>
      </c>
      <c r="GU3296" s="9" t="e">
        <f ca="1">INDIRECT(ADDRESS(ROW(),Controls!#REF!+105))</f>
        <v>#REF!</v>
      </c>
      <c r="GV3296" s="9" t="e">
        <f ca="1">INDIRECT(ADDRESS(ROW(),Controls!#REF!+120))</f>
        <v>#REF!</v>
      </c>
      <c r="GW3296" s="9" t="e">
        <f ca="1">INDIRECT(ADDRESS(ROW(),Controls!#REF!+15))</f>
        <v>#REF!</v>
      </c>
      <c r="GX3296" s="9" t="e">
        <f ca="1">INDIRECT(ADDRESS(ROW(),Controls!#REF!+135))</f>
        <v>#REF!</v>
      </c>
      <c r="HJ3296" s="9" t="e">
        <f t="shared" ca="1" si="306"/>
        <v>#REF!</v>
      </c>
      <c r="HK3296" s="9" t="e">
        <f t="shared" ca="1" si="307"/>
        <v>#REF!</v>
      </c>
      <c r="HL3296" s="9" t="e">
        <f t="shared" ca="1" si="308"/>
        <v>#REF!</v>
      </c>
      <c r="HM3296" s="9" t="e">
        <f t="shared" ca="1" si="309"/>
        <v>#REF!</v>
      </c>
      <c r="HN3296" s="9" t="e">
        <f ca="1">SQRT($GS3296*(1-$GS3296/Controls!$D$15))</f>
        <v>#REF!</v>
      </c>
      <c r="HO3296" s="9" t="e">
        <f t="shared" ca="1" si="310"/>
        <v>#REF!</v>
      </c>
      <c r="HP3296" s="9" t="e">
        <f t="shared" ca="1" si="311"/>
        <v>#REF!</v>
      </c>
      <c r="HQ3296" s="9" t="e">
        <f ca="1">IF($GV3296=0,NA(),($GX3296*Controls!#REF!))</f>
        <v>#REF!</v>
      </c>
    </row>
    <row r="3297" spans="198:225" x14ac:dyDescent="0.25">
      <c r="GP3297" s="9" t="e">
        <f ca="1">INDIRECT(ADDRESS(ROW(),Controls!#REF!+30))</f>
        <v>#REF!</v>
      </c>
      <c r="GQ3297" s="9" t="e">
        <f ca="1">INDIRECT(ADDRESS(ROW(),Controls!#REF!+45))</f>
        <v>#REF!</v>
      </c>
      <c r="GR3297" s="9" t="e">
        <f ca="1">INDIRECT(ADDRESS(ROW(),Controls!#REF!+60))</f>
        <v>#REF!</v>
      </c>
      <c r="GS3297" s="9" t="e">
        <f ca="1">INDIRECT(ADDRESS(ROW(),Controls!#REF!+75))</f>
        <v>#REF!</v>
      </c>
      <c r="GT3297" s="9" t="e">
        <f ca="1">INDIRECT(ADDRESS(ROW(),Controls!#REF!+90))</f>
        <v>#REF!</v>
      </c>
      <c r="GU3297" s="9" t="e">
        <f ca="1">INDIRECT(ADDRESS(ROW(),Controls!#REF!+105))</f>
        <v>#REF!</v>
      </c>
      <c r="GV3297" s="9" t="e">
        <f ca="1">INDIRECT(ADDRESS(ROW(),Controls!#REF!+120))</f>
        <v>#REF!</v>
      </c>
      <c r="GW3297" s="9" t="e">
        <f ca="1">INDIRECT(ADDRESS(ROW(),Controls!#REF!+15))</f>
        <v>#REF!</v>
      </c>
      <c r="GX3297" s="9" t="e">
        <f ca="1">INDIRECT(ADDRESS(ROW(),Controls!#REF!+135))</f>
        <v>#REF!</v>
      </c>
      <c r="HJ3297" s="9" t="e">
        <f t="shared" ca="1" si="306"/>
        <v>#REF!</v>
      </c>
      <c r="HK3297" s="9" t="e">
        <f t="shared" ca="1" si="307"/>
        <v>#REF!</v>
      </c>
      <c r="HL3297" s="9" t="e">
        <f t="shared" ca="1" si="308"/>
        <v>#REF!</v>
      </c>
      <c r="HM3297" s="9" t="e">
        <f t="shared" ca="1" si="309"/>
        <v>#REF!</v>
      </c>
      <c r="HN3297" s="9" t="e">
        <f ca="1">SQRT($GS3297*(1-$GS3297/Controls!$D$15))</f>
        <v>#REF!</v>
      </c>
      <c r="HO3297" s="9" t="e">
        <f t="shared" ca="1" si="310"/>
        <v>#REF!</v>
      </c>
      <c r="HP3297" s="9" t="e">
        <f t="shared" ca="1" si="311"/>
        <v>#REF!</v>
      </c>
      <c r="HQ3297" s="9" t="e">
        <f ca="1">IF($GV3297=0,NA(),($GX3297*Controls!#REF!))</f>
        <v>#REF!</v>
      </c>
    </row>
    <row r="3298" spans="198:225" x14ac:dyDescent="0.25">
      <c r="GP3298" s="9" t="e">
        <f ca="1">INDIRECT(ADDRESS(ROW(),Controls!#REF!+30))</f>
        <v>#REF!</v>
      </c>
      <c r="GQ3298" s="9" t="e">
        <f ca="1">INDIRECT(ADDRESS(ROW(),Controls!#REF!+45))</f>
        <v>#REF!</v>
      </c>
      <c r="GR3298" s="9" t="e">
        <f ca="1">INDIRECT(ADDRESS(ROW(),Controls!#REF!+60))</f>
        <v>#REF!</v>
      </c>
      <c r="GS3298" s="9" t="e">
        <f ca="1">INDIRECT(ADDRESS(ROW(),Controls!#REF!+75))</f>
        <v>#REF!</v>
      </c>
      <c r="GT3298" s="9" t="e">
        <f ca="1">INDIRECT(ADDRESS(ROW(),Controls!#REF!+90))</f>
        <v>#REF!</v>
      </c>
      <c r="GU3298" s="9" t="e">
        <f ca="1">INDIRECT(ADDRESS(ROW(),Controls!#REF!+105))</f>
        <v>#REF!</v>
      </c>
      <c r="GV3298" s="9" t="e">
        <f ca="1">INDIRECT(ADDRESS(ROW(),Controls!#REF!+120))</f>
        <v>#REF!</v>
      </c>
      <c r="GW3298" s="9" t="e">
        <f ca="1">INDIRECT(ADDRESS(ROW(),Controls!#REF!+15))</f>
        <v>#REF!</v>
      </c>
      <c r="GX3298" s="9" t="e">
        <f ca="1">INDIRECT(ADDRESS(ROW(),Controls!#REF!+135))</f>
        <v>#REF!</v>
      </c>
      <c r="HJ3298" s="9" t="e">
        <f t="shared" ca="1" si="306"/>
        <v>#REF!</v>
      </c>
      <c r="HK3298" s="9" t="e">
        <f t="shared" ca="1" si="307"/>
        <v>#REF!</v>
      </c>
      <c r="HL3298" s="9" t="e">
        <f t="shared" ca="1" si="308"/>
        <v>#REF!</v>
      </c>
      <c r="HM3298" s="9" t="e">
        <f t="shared" ca="1" si="309"/>
        <v>#REF!</v>
      </c>
      <c r="HN3298" s="9" t="e">
        <f ca="1">SQRT($GS3298*(1-$GS3298/Controls!$D$15))</f>
        <v>#REF!</v>
      </c>
      <c r="HO3298" s="9" t="e">
        <f t="shared" ca="1" si="310"/>
        <v>#REF!</v>
      </c>
      <c r="HP3298" s="9" t="e">
        <f t="shared" ca="1" si="311"/>
        <v>#REF!</v>
      </c>
      <c r="HQ3298" s="9" t="e">
        <f ca="1">IF($GV3298=0,NA(),($GX3298*Controls!#REF!))</f>
        <v>#REF!</v>
      </c>
    </row>
    <row r="3299" spans="198:225" x14ac:dyDescent="0.25">
      <c r="GP3299" s="9" t="e">
        <f ca="1">INDIRECT(ADDRESS(ROW(),Controls!#REF!+30))</f>
        <v>#REF!</v>
      </c>
      <c r="GQ3299" s="9" t="e">
        <f ca="1">INDIRECT(ADDRESS(ROW(),Controls!#REF!+45))</f>
        <v>#REF!</v>
      </c>
      <c r="GR3299" s="9" t="e">
        <f ca="1">INDIRECT(ADDRESS(ROW(),Controls!#REF!+60))</f>
        <v>#REF!</v>
      </c>
      <c r="GS3299" s="9" t="e">
        <f ca="1">INDIRECT(ADDRESS(ROW(),Controls!#REF!+75))</f>
        <v>#REF!</v>
      </c>
      <c r="GT3299" s="9" t="e">
        <f ca="1">INDIRECT(ADDRESS(ROW(),Controls!#REF!+90))</f>
        <v>#REF!</v>
      </c>
      <c r="GU3299" s="9" t="e">
        <f ca="1">INDIRECT(ADDRESS(ROW(),Controls!#REF!+105))</f>
        <v>#REF!</v>
      </c>
      <c r="GV3299" s="9" t="e">
        <f ca="1">INDIRECT(ADDRESS(ROW(),Controls!#REF!+120))</f>
        <v>#REF!</v>
      </c>
      <c r="GW3299" s="9" t="e">
        <f ca="1">INDIRECT(ADDRESS(ROW(),Controls!#REF!+15))</f>
        <v>#REF!</v>
      </c>
      <c r="GX3299" s="9" t="e">
        <f ca="1">INDIRECT(ADDRESS(ROW(),Controls!#REF!+135))</f>
        <v>#REF!</v>
      </c>
      <c r="HJ3299" s="9" t="e">
        <f t="shared" ca="1" si="306"/>
        <v>#REF!</v>
      </c>
      <c r="HK3299" s="9" t="e">
        <f t="shared" ca="1" si="307"/>
        <v>#REF!</v>
      </c>
      <c r="HL3299" s="9" t="e">
        <f t="shared" ca="1" si="308"/>
        <v>#REF!</v>
      </c>
      <c r="HM3299" s="9" t="e">
        <f t="shared" ca="1" si="309"/>
        <v>#REF!</v>
      </c>
      <c r="HN3299" s="9" t="e">
        <f ca="1">SQRT($GS3299*(1-$GS3299/Controls!$D$15))</f>
        <v>#REF!</v>
      </c>
      <c r="HO3299" s="9" t="e">
        <f t="shared" ca="1" si="310"/>
        <v>#REF!</v>
      </c>
      <c r="HP3299" s="9" t="e">
        <f t="shared" ca="1" si="311"/>
        <v>#REF!</v>
      </c>
      <c r="HQ3299" s="9" t="e">
        <f ca="1">IF($GV3299=0,NA(),($GX3299*Controls!#REF!))</f>
        <v>#REF!</v>
      </c>
    </row>
    <row r="3300" spans="198:225" x14ac:dyDescent="0.25">
      <c r="GP3300" s="9" t="e">
        <f ca="1">INDIRECT(ADDRESS(ROW(),Controls!#REF!+30))</f>
        <v>#REF!</v>
      </c>
      <c r="GQ3300" s="9" t="e">
        <f ca="1">INDIRECT(ADDRESS(ROW(),Controls!#REF!+45))</f>
        <v>#REF!</v>
      </c>
      <c r="GR3300" s="9" t="e">
        <f ca="1">INDIRECT(ADDRESS(ROW(),Controls!#REF!+60))</f>
        <v>#REF!</v>
      </c>
      <c r="GS3300" s="9" t="e">
        <f ca="1">INDIRECT(ADDRESS(ROW(),Controls!#REF!+75))</f>
        <v>#REF!</v>
      </c>
      <c r="GT3300" s="9" t="e">
        <f ca="1">INDIRECT(ADDRESS(ROW(),Controls!#REF!+90))</f>
        <v>#REF!</v>
      </c>
      <c r="GU3300" s="9" t="e">
        <f ca="1">INDIRECT(ADDRESS(ROW(),Controls!#REF!+105))</f>
        <v>#REF!</v>
      </c>
      <c r="GV3300" s="9" t="e">
        <f ca="1">INDIRECT(ADDRESS(ROW(),Controls!#REF!+120))</f>
        <v>#REF!</v>
      </c>
      <c r="GW3300" s="9" t="e">
        <f ca="1">INDIRECT(ADDRESS(ROW(),Controls!#REF!+15))</f>
        <v>#REF!</v>
      </c>
      <c r="GX3300" s="9" t="e">
        <f ca="1">INDIRECT(ADDRESS(ROW(),Controls!#REF!+135))</f>
        <v>#REF!</v>
      </c>
      <c r="HJ3300" s="9" t="e">
        <f t="shared" ca="1" si="306"/>
        <v>#REF!</v>
      </c>
      <c r="HK3300" s="9" t="e">
        <f t="shared" ca="1" si="307"/>
        <v>#REF!</v>
      </c>
      <c r="HL3300" s="9" t="e">
        <f t="shared" ca="1" si="308"/>
        <v>#REF!</v>
      </c>
      <c r="HM3300" s="9" t="e">
        <f t="shared" ca="1" si="309"/>
        <v>#REF!</v>
      </c>
      <c r="HN3300" s="9" t="e">
        <f ca="1">SQRT($GS3300*(1-$GS3300/Controls!$D$15))</f>
        <v>#REF!</v>
      </c>
      <c r="HO3300" s="9" t="e">
        <f t="shared" ca="1" si="310"/>
        <v>#REF!</v>
      </c>
      <c r="HP3300" s="9" t="e">
        <f t="shared" ca="1" si="311"/>
        <v>#REF!</v>
      </c>
      <c r="HQ3300" s="9" t="e">
        <f ca="1">IF($GV3300=0,NA(),($GX3300*Controls!#REF!))</f>
        <v>#REF!</v>
      </c>
    </row>
    <row r="3301" spans="198:225" x14ac:dyDescent="0.25">
      <c r="GP3301" s="9" t="e">
        <f ca="1">INDIRECT(ADDRESS(ROW(),Controls!#REF!+30))</f>
        <v>#REF!</v>
      </c>
      <c r="GQ3301" s="9" t="e">
        <f ca="1">INDIRECT(ADDRESS(ROW(),Controls!#REF!+45))</f>
        <v>#REF!</v>
      </c>
      <c r="GR3301" s="9" t="e">
        <f ca="1">INDIRECT(ADDRESS(ROW(),Controls!#REF!+60))</f>
        <v>#REF!</v>
      </c>
      <c r="GS3301" s="9" t="e">
        <f ca="1">INDIRECT(ADDRESS(ROW(),Controls!#REF!+75))</f>
        <v>#REF!</v>
      </c>
      <c r="GT3301" s="9" t="e">
        <f ca="1">INDIRECT(ADDRESS(ROW(),Controls!#REF!+90))</f>
        <v>#REF!</v>
      </c>
      <c r="GU3301" s="9" t="e">
        <f ca="1">INDIRECT(ADDRESS(ROW(),Controls!#REF!+105))</f>
        <v>#REF!</v>
      </c>
      <c r="GV3301" s="9" t="e">
        <f ca="1">INDIRECT(ADDRESS(ROW(),Controls!#REF!+120))</f>
        <v>#REF!</v>
      </c>
      <c r="GW3301" s="9" t="e">
        <f ca="1">INDIRECT(ADDRESS(ROW(),Controls!#REF!+15))</f>
        <v>#REF!</v>
      </c>
      <c r="GX3301" s="9" t="e">
        <f ca="1">INDIRECT(ADDRESS(ROW(),Controls!#REF!+135))</f>
        <v>#REF!</v>
      </c>
      <c r="HJ3301" s="9" t="e">
        <f t="shared" ca="1" si="306"/>
        <v>#REF!</v>
      </c>
      <c r="HK3301" s="9" t="e">
        <f t="shared" ca="1" si="307"/>
        <v>#REF!</v>
      </c>
      <c r="HL3301" s="9" t="e">
        <f t="shared" ca="1" si="308"/>
        <v>#REF!</v>
      </c>
      <c r="HM3301" s="9" t="e">
        <f t="shared" ca="1" si="309"/>
        <v>#REF!</v>
      </c>
      <c r="HN3301" s="9" t="e">
        <f ca="1">SQRT($GS3301*(1-$GS3301/Controls!$D$15))</f>
        <v>#REF!</v>
      </c>
      <c r="HO3301" s="9" t="e">
        <f t="shared" ca="1" si="310"/>
        <v>#REF!</v>
      </c>
      <c r="HP3301" s="9" t="e">
        <f t="shared" ca="1" si="311"/>
        <v>#REF!</v>
      </c>
      <c r="HQ3301" s="9" t="e">
        <f ca="1">IF($GV3301=0,NA(),($GX3301*Controls!#REF!))</f>
        <v>#REF!</v>
      </c>
    </row>
    <row r="3302" spans="198:225" x14ac:dyDescent="0.25">
      <c r="GP3302" s="9" t="e">
        <f ca="1">INDIRECT(ADDRESS(ROW(),Controls!#REF!+30))</f>
        <v>#REF!</v>
      </c>
      <c r="GQ3302" s="9" t="e">
        <f ca="1">INDIRECT(ADDRESS(ROW(),Controls!#REF!+45))</f>
        <v>#REF!</v>
      </c>
      <c r="GR3302" s="9" t="e">
        <f ca="1">INDIRECT(ADDRESS(ROW(),Controls!#REF!+60))</f>
        <v>#REF!</v>
      </c>
      <c r="GS3302" s="9" t="e">
        <f ca="1">INDIRECT(ADDRESS(ROW(),Controls!#REF!+75))</f>
        <v>#REF!</v>
      </c>
      <c r="GT3302" s="9" t="e">
        <f ca="1">INDIRECT(ADDRESS(ROW(),Controls!#REF!+90))</f>
        <v>#REF!</v>
      </c>
      <c r="GU3302" s="9" t="e">
        <f ca="1">INDIRECT(ADDRESS(ROW(),Controls!#REF!+105))</f>
        <v>#REF!</v>
      </c>
      <c r="GV3302" s="9" t="e">
        <f ca="1">INDIRECT(ADDRESS(ROW(),Controls!#REF!+120))</f>
        <v>#REF!</v>
      </c>
      <c r="GW3302" s="9" t="e">
        <f ca="1">INDIRECT(ADDRESS(ROW(),Controls!#REF!+15))</f>
        <v>#REF!</v>
      </c>
      <c r="GX3302" s="9" t="e">
        <f ca="1">INDIRECT(ADDRESS(ROW(),Controls!#REF!+135))</f>
        <v>#REF!</v>
      </c>
      <c r="HJ3302" s="9" t="e">
        <f t="shared" ca="1" si="306"/>
        <v>#REF!</v>
      </c>
      <c r="HK3302" s="9" t="e">
        <f t="shared" ca="1" si="307"/>
        <v>#REF!</v>
      </c>
      <c r="HL3302" s="9" t="e">
        <f t="shared" ca="1" si="308"/>
        <v>#REF!</v>
      </c>
      <c r="HM3302" s="9" t="e">
        <f t="shared" ca="1" si="309"/>
        <v>#REF!</v>
      </c>
      <c r="HN3302" s="9" t="e">
        <f ca="1">SQRT($GS3302*(1-$GS3302/Controls!$D$15))</f>
        <v>#REF!</v>
      </c>
      <c r="HO3302" s="9" t="e">
        <f t="shared" ca="1" si="310"/>
        <v>#REF!</v>
      </c>
      <c r="HP3302" s="9" t="e">
        <f t="shared" ca="1" si="311"/>
        <v>#REF!</v>
      </c>
      <c r="HQ3302" s="9" t="e">
        <f ca="1">IF($GV3302=0,NA(),($GX3302*Controls!#REF!))</f>
        <v>#REF!</v>
      </c>
    </row>
    <row r="3303" spans="198:225" x14ac:dyDescent="0.25">
      <c r="GP3303" s="9" t="e">
        <f ca="1">INDIRECT(ADDRESS(ROW(),Controls!#REF!+30))</f>
        <v>#REF!</v>
      </c>
      <c r="GQ3303" s="9" t="e">
        <f ca="1">INDIRECT(ADDRESS(ROW(),Controls!#REF!+45))</f>
        <v>#REF!</v>
      </c>
      <c r="GR3303" s="9" t="e">
        <f ca="1">INDIRECT(ADDRESS(ROW(),Controls!#REF!+60))</f>
        <v>#REF!</v>
      </c>
      <c r="GS3303" s="9" t="e">
        <f ca="1">INDIRECT(ADDRESS(ROW(),Controls!#REF!+75))</f>
        <v>#REF!</v>
      </c>
      <c r="GT3303" s="9" t="e">
        <f ca="1">INDIRECT(ADDRESS(ROW(),Controls!#REF!+90))</f>
        <v>#REF!</v>
      </c>
      <c r="GU3303" s="9" t="e">
        <f ca="1">INDIRECT(ADDRESS(ROW(),Controls!#REF!+105))</f>
        <v>#REF!</v>
      </c>
      <c r="GV3303" s="9" t="e">
        <f ca="1">INDIRECT(ADDRESS(ROW(),Controls!#REF!+120))</f>
        <v>#REF!</v>
      </c>
      <c r="GW3303" s="9" t="e">
        <f ca="1">INDIRECT(ADDRESS(ROW(),Controls!#REF!+15))</f>
        <v>#REF!</v>
      </c>
      <c r="GX3303" s="9" t="e">
        <f ca="1">INDIRECT(ADDRESS(ROW(),Controls!#REF!+135))</f>
        <v>#REF!</v>
      </c>
      <c r="HJ3303" s="9" t="e">
        <f t="shared" ca="1" si="306"/>
        <v>#REF!</v>
      </c>
      <c r="HK3303" s="9" t="e">
        <f t="shared" ca="1" si="307"/>
        <v>#REF!</v>
      </c>
      <c r="HL3303" s="9" t="e">
        <f t="shared" ca="1" si="308"/>
        <v>#REF!</v>
      </c>
      <c r="HM3303" s="9" t="e">
        <f t="shared" ca="1" si="309"/>
        <v>#REF!</v>
      </c>
      <c r="HN3303" s="9" t="e">
        <f ca="1">SQRT($GS3303*(1-$GS3303/Controls!$D$15))</f>
        <v>#REF!</v>
      </c>
      <c r="HO3303" s="9" t="e">
        <f t="shared" ca="1" si="310"/>
        <v>#REF!</v>
      </c>
      <c r="HP3303" s="9" t="e">
        <f t="shared" ca="1" si="311"/>
        <v>#REF!</v>
      </c>
      <c r="HQ3303" s="9" t="e">
        <f ca="1">IF($GV3303=0,NA(),($GX3303*Controls!#REF!))</f>
        <v>#REF!</v>
      </c>
    </row>
    <row r="3304" spans="198:225" x14ac:dyDescent="0.25">
      <c r="GP3304" s="9" t="e">
        <f ca="1">INDIRECT(ADDRESS(ROW(),Controls!#REF!+30))</f>
        <v>#REF!</v>
      </c>
      <c r="GQ3304" s="9" t="e">
        <f ca="1">INDIRECT(ADDRESS(ROW(),Controls!#REF!+45))</f>
        <v>#REF!</v>
      </c>
      <c r="GR3304" s="9" t="e">
        <f ca="1">INDIRECT(ADDRESS(ROW(),Controls!#REF!+60))</f>
        <v>#REF!</v>
      </c>
      <c r="GS3304" s="9" t="e">
        <f ca="1">INDIRECT(ADDRESS(ROW(),Controls!#REF!+75))</f>
        <v>#REF!</v>
      </c>
      <c r="GT3304" s="9" t="e">
        <f ca="1">INDIRECT(ADDRESS(ROW(),Controls!#REF!+90))</f>
        <v>#REF!</v>
      </c>
      <c r="GU3304" s="9" t="e">
        <f ca="1">INDIRECT(ADDRESS(ROW(),Controls!#REF!+105))</f>
        <v>#REF!</v>
      </c>
      <c r="GV3304" s="9" t="e">
        <f ca="1">INDIRECT(ADDRESS(ROW(),Controls!#REF!+120))</f>
        <v>#REF!</v>
      </c>
      <c r="GW3304" s="9" t="e">
        <f ca="1">INDIRECT(ADDRESS(ROW(),Controls!#REF!+15))</f>
        <v>#REF!</v>
      </c>
      <c r="GX3304" s="9" t="e">
        <f ca="1">INDIRECT(ADDRESS(ROW(),Controls!#REF!+135))</f>
        <v>#REF!</v>
      </c>
      <c r="HJ3304" s="9" t="e">
        <f t="shared" ca="1" si="306"/>
        <v>#REF!</v>
      </c>
      <c r="HK3304" s="9" t="e">
        <f t="shared" ca="1" si="307"/>
        <v>#REF!</v>
      </c>
      <c r="HL3304" s="9" t="e">
        <f t="shared" ca="1" si="308"/>
        <v>#REF!</v>
      </c>
      <c r="HM3304" s="9" t="e">
        <f t="shared" ca="1" si="309"/>
        <v>#REF!</v>
      </c>
      <c r="HN3304" s="9" t="e">
        <f ca="1">SQRT($GS3304*(1-$GS3304/Controls!$D$15))</f>
        <v>#REF!</v>
      </c>
      <c r="HO3304" s="9" t="e">
        <f t="shared" ca="1" si="310"/>
        <v>#REF!</v>
      </c>
      <c r="HP3304" s="9" t="e">
        <f t="shared" ca="1" si="311"/>
        <v>#REF!</v>
      </c>
      <c r="HQ3304" s="9" t="e">
        <f ca="1">IF($GV3304=0,NA(),($GX3304*Controls!#REF!))</f>
        <v>#REF!</v>
      </c>
    </row>
    <row r="3305" spans="198:225" x14ac:dyDescent="0.25">
      <c r="GP3305" s="9" t="e">
        <f ca="1">INDIRECT(ADDRESS(ROW(),Controls!#REF!+30))</f>
        <v>#REF!</v>
      </c>
      <c r="GQ3305" s="9" t="e">
        <f ca="1">INDIRECT(ADDRESS(ROW(),Controls!#REF!+45))</f>
        <v>#REF!</v>
      </c>
      <c r="GR3305" s="9" t="e">
        <f ca="1">INDIRECT(ADDRESS(ROW(),Controls!#REF!+60))</f>
        <v>#REF!</v>
      </c>
      <c r="GS3305" s="9" t="e">
        <f ca="1">INDIRECT(ADDRESS(ROW(),Controls!#REF!+75))</f>
        <v>#REF!</v>
      </c>
      <c r="GT3305" s="9" t="e">
        <f ca="1">INDIRECT(ADDRESS(ROW(),Controls!#REF!+90))</f>
        <v>#REF!</v>
      </c>
      <c r="GU3305" s="9" t="e">
        <f ca="1">INDIRECT(ADDRESS(ROW(),Controls!#REF!+105))</f>
        <v>#REF!</v>
      </c>
      <c r="GV3305" s="9" t="e">
        <f ca="1">INDIRECT(ADDRESS(ROW(),Controls!#REF!+120))</f>
        <v>#REF!</v>
      </c>
      <c r="GW3305" s="9" t="e">
        <f ca="1">INDIRECT(ADDRESS(ROW(),Controls!#REF!+15))</f>
        <v>#REF!</v>
      </c>
      <c r="GX3305" s="9" t="e">
        <f ca="1">INDIRECT(ADDRESS(ROW(),Controls!#REF!+135))</f>
        <v>#REF!</v>
      </c>
      <c r="HJ3305" s="9" t="e">
        <f t="shared" ca="1" si="306"/>
        <v>#REF!</v>
      </c>
      <c r="HK3305" s="9" t="e">
        <f t="shared" ca="1" si="307"/>
        <v>#REF!</v>
      </c>
      <c r="HL3305" s="9" t="e">
        <f t="shared" ca="1" si="308"/>
        <v>#REF!</v>
      </c>
      <c r="HM3305" s="9" t="e">
        <f t="shared" ca="1" si="309"/>
        <v>#REF!</v>
      </c>
      <c r="HN3305" s="9" t="e">
        <f ca="1">SQRT($GS3305*(1-$GS3305/Controls!$D$15))</f>
        <v>#REF!</v>
      </c>
      <c r="HO3305" s="9" t="e">
        <f t="shared" ca="1" si="310"/>
        <v>#REF!</v>
      </c>
      <c r="HP3305" s="9" t="e">
        <f t="shared" ca="1" si="311"/>
        <v>#REF!</v>
      </c>
      <c r="HQ3305" s="9" t="e">
        <f ca="1">IF($GV3305=0,NA(),($GX3305*Controls!#REF!))</f>
        <v>#REF!</v>
      </c>
    </row>
    <row r="3306" spans="198:225" x14ac:dyDescent="0.25">
      <c r="GP3306" s="9" t="e">
        <f ca="1">INDIRECT(ADDRESS(ROW(),Controls!#REF!+30))</f>
        <v>#REF!</v>
      </c>
      <c r="GQ3306" s="9" t="e">
        <f ca="1">INDIRECT(ADDRESS(ROW(),Controls!#REF!+45))</f>
        <v>#REF!</v>
      </c>
      <c r="GR3306" s="9" t="e">
        <f ca="1">INDIRECT(ADDRESS(ROW(),Controls!#REF!+60))</f>
        <v>#REF!</v>
      </c>
      <c r="GS3306" s="9" t="e">
        <f ca="1">INDIRECT(ADDRESS(ROW(),Controls!#REF!+75))</f>
        <v>#REF!</v>
      </c>
      <c r="GT3306" s="9" t="e">
        <f ca="1">INDIRECT(ADDRESS(ROW(),Controls!#REF!+90))</f>
        <v>#REF!</v>
      </c>
      <c r="GU3306" s="9" t="e">
        <f ca="1">INDIRECT(ADDRESS(ROW(),Controls!#REF!+105))</f>
        <v>#REF!</v>
      </c>
      <c r="GV3306" s="9" t="e">
        <f ca="1">INDIRECT(ADDRESS(ROW(),Controls!#REF!+120))</f>
        <v>#REF!</v>
      </c>
      <c r="GW3306" s="9" t="e">
        <f ca="1">INDIRECT(ADDRESS(ROW(),Controls!#REF!+15))</f>
        <v>#REF!</v>
      </c>
      <c r="GX3306" s="9" t="e">
        <f ca="1">INDIRECT(ADDRESS(ROW(),Controls!#REF!+135))</f>
        <v>#REF!</v>
      </c>
      <c r="HJ3306" s="9" t="e">
        <f t="shared" ca="1" si="306"/>
        <v>#REF!</v>
      </c>
      <c r="HK3306" s="9" t="e">
        <f t="shared" ca="1" si="307"/>
        <v>#REF!</v>
      </c>
      <c r="HL3306" s="9" t="e">
        <f t="shared" ca="1" si="308"/>
        <v>#REF!</v>
      </c>
      <c r="HM3306" s="9" t="e">
        <f t="shared" ca="1" si="309"/>
        <v>#REF!</v>
      </c>
      <c r="HN3306" s="9" t="e">
        <f ca="1">SQRT($GS3306*(1-$GS3306/Controls!$D$15))</f>
        <v>#REF!</v>
      </c>
      <c r="HO3306" s="9" t="e">
        <f t="shared" ca="1" si="310"/>
        <v>#REF!</v>
      </c>
      <c r="HP3306" s="9" t="e">
        <f t="shared" ca="1" si="311"/>
        <v>#REF!</v>
      </c>
      <c r="HQ3306" s="9" t="e">
        <f ca="1">IF($GV3306=0,NA(),($GX3306*Controls!#REF!))</f>
        <v>#REF!</v>
      </c>
    </row>
    <row r="3307" spans="198:225" x14ac:dyDescent="0.25">
      <c r="GP3307" s="9" t="e">
        <f ca="1">INDIRECT(ADDRESS(ROW(),Controls!#REF!+30))</f>
        <v>#REF!</v>
      </c>
      <c r="GQ3307" s="9" t="e">
        <f ca="1">INDIRECT(ADDRESS(ROW(),Controls!#REF!+45))</f>
        <v>#REF!</v>
      </c>
      <c r="GR3307" s="9" t="e">
        <f ca="1">INDIRECT(ADDRESS(ROW(),Controls!#REF!+60))</f>
        <v>#REF!</v>
      </c>
      <c r="GS3307" s="9" t="e">
        <f ca="1">INDIRECT(ADDRESS(ROW(),Controls!#REF!+75))</f>
        <v>#REF!</v>
      </c>
      <c r="GT3307" s="9" t="e">
        <f ca="1">INDIRECT(ADDRESS(ROW(),Controls!#REF!+90))</f>
        <v>#REF!</v>
      </c>
      <c r="GU3307" s="9" t="e">
        <f ca="1">INDIRECT(ADDRESS(ROW(),Controls!#REF!+105))</f>
        <v>#REF!</v>
      </c>
      <c r="GV3307" s="9" t="e">
        <f ca="1">INDIRECT(ADDRESS(ROW(),Controls!#REF!+120))</f>
        <v>#REF!</v>
      </c>
      <c r="GW3307" s="9" t="e">
        <f ca="1">INDIRECT(ADDRESS(ROW(),Controls!#REF!+15))</f>
        <v>#REF!</v>
      </c>
      <c r="GX3307" s="9" t="e">
        <f ca="1">INDIRECT(ADDRESS(ROW(),Controls!#REF!+135))</f>
        <v>#REF!</v>
      </c>
      <c r="HJ3307" s="9" t="e">
        <f t="shared" ca="1" si="306"/>
        <v>#REF!</v>
      </c>
      <c r="HK3307" s="9" t="e">
        <f t="shared" ca="1" si="307"/>
        <v>#REF!</v>
      </c>
      <c r="HL3307" s="9" t="e">
        <f t="shared" ca="1" si="308"/>
        <v>#REF!</v>
      </c>
      <c r="HM3307" s="9" t="e">
        <f t="shared" ca="1" si="309"/>
        <v>#REF!</v>
      </c>
      <c r="HN3307" s="9" t="e">
        <f ca="1">SQRT($GS3307*(1-$GS3307/Controls!$D$15))</f>
        <v>#REF!</v>
      </c>
      <c r="HO3307" s="9" t="e">
        <f t="shared" ca="1" si="310"/>
        <v>#REF!</v>
      </c>
      <c r="HP3307" s="9" t="e">
        <f t="shared" ca="1" si="311"/>
        <v>#REF!</v>
      </c>
      <c r="HQ3307" s="9" t="e">
        <f ca="1">IF($GV3307=0,NA(),($GX3307*Controls!#REF!))</f>
        <v>#REF!</v>
      </c>
    </row>
    <row r="3308" spans="198:225" x14ac:dyDescent="0.25">
      <c r="GP3308" s="9" t="e">
        <f ca="1">INDIRECT(ADDRESS(ROW(),Controls!#REF!+30))</f>
        <v>#REF!</v>
      </c>
      <c r="GQ3308" s="9" t="e">
        <f ca="1">INDIRECT(ADDRESS(ROW(),Controls!#REF!+45))</f>
        <v>#REF!</v>
      </c>
      <c r="GR3308" s="9" t="e">
        <f ca="1">INDIRECT(ADDRESS(ROW(),Controls!#REF!+60))</f>
        <v>#REF!</v>
      </c>
      <c r="GS3308" s="9" t="e">
        <f ca="1">INDIRECT(ADDRESS(ROW(),Controls!#REF!+75))</f>
        <v>#REF!</v>
      </c>
      <c r="GT3308" s="9" t="e">
        <f ca="1">INDIRECT(ADDRESS(ROW(),Controls!#REF!+90))</f>
        <v>#REF!</v>
      </c>
      <c r="GU3308" s="9" t="e">
        <f ca="1">INDIRECT(ADDRESS(ROW(),Controls!#REF!+105))</f>
        <v>#REF!</v>
      </c>
      <c r="GV3308" s="9" t="e">
        <f ca="1">INDIRECT(ADDRESS(ROW(),Controls!#REF!+120))</f>
        <v>#REF!</v>
      </c>
      <c r="GW3308" s="9" t="e">
        <f ca="1">INDIRECT(ADDRESS(ROW(),Controls!#REF!+15))</f>
        <v>#REF!</v>
      </c>
      <c r="GX3308" s="9" t="e">
        <f ca="1">INDIRECT(ADDRESS(ROW(),Controls!#REF!+135))</f>
        <v>#REF!</v>
      </c>
      <c r="HJ3308" s="9" t="e">
        <f t="shared" ca="1" si="306"/>
        <v>#REF!</v>
      </c>
      <c r="HK3308" s="9" t="e">
        <f t="shared" ca="1" si="307"/>
        <v>#REF!</v>
      </c>
      <c r="HL3308" s="9" t="e">
        <f t="shared" ca="1" si="308"/>
        <v>#REF!</v>
      </c>
      <c r="HM3308" s="9" t="e">
        <f t="shared" ca="1" si="309"/>
        <v>#REF!</v>
      </c>
      <c r="HN3308" s="9" t="e">
        <f ca="1">SQRT($GS3308*(1-$GS3308/Controls!$D$15))</f>
        <v>#REF!</v>
      </c>
      <c r="HO3308" s="9" t="e">
        <f t="shared" ca="1" si="310"/>
        <v>#REF!</v>
      </c>
      <c r="HP3308" s="9" t="e">
        <f t="shared" ca="1" si="311"/>
        <v>#REF!</v>
      </c>
      <c r="HQ3308" s="9" t="e">
        <f ca="1">IF($GV3308=0,NA(),($GX3308*Controls!#REF!))</f>
        <v>#REF!</v>
      </c>
    </row>
    <row r="3309" spans="198:225" x14ac:dyDescent="0.25">
      <c r="GP3309" s="9" t="e">
        <f ca="1">INDIRECT(ADDRESS(ROW(),Controls!#REF!+30))</f>
        <v>#REF!</v>
      </c>
      <c r="GQ3309" s="9" t="e">
        <f ca="1">INDIRECT(ADDRESS(ROW(),Controls!#REF!+45))</f>
        <v>#REF!</v>
      </c>
      <c r="GR3309" s="9" t="e">
        <f ca="1">INDIRECT(ADDRESS(ROW(),Controls!#REF!+60))</f>
        <v>#REF!</v>
      </c>
      <c r="GS3309" s="9" t="e">
        <f ca="1">INDIRECT(ADDRESS(ROW(),Controls!#REF!+75))</f>
        <v>#REF!</v>
      </c>
      <c r="GT3309" s="9" t="e">
        <f ca="1">INDIRECT(ADDRESS(ROW(),Controls!#REF!+90))</f>
        <v>#REF!</v>
      </c>
      <c r="GU3309" s="9" t="e">
        <f ca="1">INDIRECT(ADDRESS(ROW(),Controls!#REF!+105))</f>
        <v>#REF!</v>
      </c>
      <c r="GV3309" s="9" t="e">
        <f ca="1">INDIRECT(ADDRESS(ROW(),Controls!#REF!+120))</f>
        <v>#REF!</v>
      </c>
      <c r="GW3309" s="9" t="e">
        <f ca="1">INDIRECT(ADDRESS(ROW(),Controls!#REF!+15))</f>
        <v>#REF!</v>
      </c>
      <c r="GX3309" s="9" t="e">
        <f ca="1">INDIRECT(ADDRESS(ROW(),Controls!#REF!+135))</f>
        <v>#REF!</v>
      </c>
      <c r="HJ3309" s="9" t="e">
        <f t="shared" ca="1" si="306"/>
        <v>#REF!</v>
      </c>
      <c r="HK3309" s="9" t="e">
        <f t="shared" ca="1" si="307"/>
        <v>#REF!</v>
      </c>
      <c r="HL3309" s="9" t="e">
        <f t="shared" ca="1" si="308"/>
        <v>#REF!</v>
      </c>
      <c r="HM3309" s="9" t="e">
        <f t="shared" ca="1" si="309"/>
        <v>#REF!</v>
      </c>
      <c r="HN3309" s="9" t="e">
        <f ca="1">SQRT($GS3309*(1-$GS3309/Controls!$D$15))</f>
        <v>#REF!</v>
      </c>
      <c r="HO3309" s="9" t="e">
        <f t="shared" ca="1" si="310"/>
        <v>#REF!</v>
      </c>
      <c r="HP3309" s="9" t="e">
        <f t="shared" ca="1" si="311"/>
        <v>#REF!</v>
      </c>
      <c r="HQ3309" s="9" t="e">
        <f ca="1">IF($GV3309=0,NA(),($GX3309*Controls!#REF!))</f>
        <v>#REF!</v>
      </c>
    </row>
    <row r="3310" spans="198:225" x14ac:dyDescent="0.25">
      <c r="GP3310" s="9" t="e">
        <f ca="1">INDIRECT(ADDRESS(ROW(),Controls!#REF!+30))</f>
        <v>#REF!</v>
      </c>
      <c r="GQ3310" s="9" t="e">
        <f ca="1">INDIRECT(ADDRESS(ROW(),Controls!#REF!+45))</f>
        <v>#REF!</v>
      </c>
      <c r="GR3310" s="9" t="e">
        <f ca="1">INDIRECT(ADDRESS(ROW(),Controls!#REF!+60))</f>
        <v>#REF!</v>
      </c>
      <c r="GS3310" s="9" t="e">
        <f ca="1">INDIRECT(ADDRESS(ROW(),Controls!#REF!+75))</f>
        <v>#REF!</v>
      </c>
      <c r="GT3310" s="9" t="e">
        <f ca="1">INDIRECT(ADDRESS(ROW(),Controls!#REF!+90))</f>
        <v>#REF!</v>
      </c>
      <c r="GU3310" s="9" t="e">
        <f ca="1">INDIRECT(ADDRESS(ROW(),Controls!#REF!+105))</f>
        <v>#REF!</v>
      </c>
      <c r="GV3310" s="9" t="e">
        <f ca="1">INDIRECT(ADDRESS(ROW(),Controls!#REF!+120))</f>
        <v>#REF!</v>
      </c>
      <c r="GW3310" s="9" t="e">
        <f ca="1">INDIRECT(ADDRESS(ROW(),Controls!#REF!+15))</f>
        <v>#REF!</v>
      </c>
      <c r="GX3310" s="9" t="e">
        <f ca="1">INDIRECT(ADDRESS(ROW(),Controls!#REF!+135))</f>
        <v>#REF!</v>
      </c>
      <c r="HJ3310" s="9" t="e">
        <f t="shared" ca="1" si="306"/>
        <v>#REF!</v>
      </c>
      <c r="HK3310" s="9" t="e">
        <f t="shared" ca="1" si="307"/>
        <v>#REF!</v>
      </c>
      <c r="HL3310" s="9" t="e">
        <f t="shared" ca="1" si="308"/>
        <v>#REF!</v>
      </c>
      <c r="HM3310" s="9" t="e">
        <f t="shared" ca="1" si="309"/>
        <v>#REF!</v>
      </c>
      <c r="HN3310" s="9" t="e">
        <f ca="1">SQRT($GS3310*(1-$GS3310/Controls!$D$15))</f>
        <v>#REF!</v>
      </c>
      <c r="HO3310" s="9" t="e">
        <f t="shared" ca="1" si="310"/>
        <v>#REF!</v>
      </c>
      <c r="HP3310" s="9" t="e">
        <f t="shared" ca="1" si="311"/>
        <v>#REF!</v>
      </c>
      <c r="HQ3310" s="9" t="e">
        <f ca="1">IF($GV3310=0,NA(),($GX3310*Controls!#REF!))</f>
        <v>#REF!</v>
      </c>
    </row>
    <row r="3311" spans="198:225" x14ac:dyDescent="0.25">
      <c r="GP3311" s="9" t="e">
        <f ca="1">INDIRECT(ADDRESS(ROW(),Controls!#REF!+30))</f>
        <v>#REF!</v>
      </c>
      <c r="GQ3311" s="9" t="e">
        <f ca="1">INDIRECT(ADDRESS(ROW(),Controls!#REF!+45))</f>
        <v>#REF!</v>
      </c>
      <c r="GR3311" s="9" t="e">
        <f ca="1">INDIRECT(ADDRESS(ROW(),Controls!#REF!+60))</f>
        <v>#REF!</v>
      </c>
      <c r="GS3311" s="9" t="e">
        <f ca="1">INDIRECT(ADDRESS(ROW(),Controls!#REF!+75))</f>
        <v>#REF!</v>
      </c>
      <c r="GT3311" s="9" t="e">
        <f ca="1">INDIRECT(ADDRESS(ROW(),Controls!#REF!+90))</f>
        <v>#REF!</v>
      </c>
      <c r="GU3311" s="9" t="e">
        <f ca="1">INDIRECT(ADDRESS(ROW(),Controls!#REF!+105))</f>
        <v>#REF!</v>
      </c>
      <c r="GV3311" s="9" t="e">
        <f ca="1">INDIRECT(ADDRESS(ROW(),Controls!#REF!+120))</f>
        <v>#REF!</v>
      </c>
      <c r="GW3311" s="9" t="e">
        <f ca="1">INDIRECT(ADDRESS(ROW(),Controls!#REF!+15))</f>
        <v>#REF!</v>
      </c>
      <c r="GX3311" s="9" t="e">
        <f ca="1">INDIRECT(ADDRESS(ROW(),Controls!#REF!+135))</f>
        <v>#REF!</v>
      </c>
      <c r="HJ3311" s="9" t="e">
        <f t="shared" ca="1" si="306"/>
        <v>#REF!</v>
      </c>
      <c r="HK3311" s="9" t="e">
        <f t="shared" ca="1" si="307"/>
        <v>#REF!</v>
      </c>
      <c r="HL3311" s="9" t="e">
        <f t="shared" ca="1" si="308"/>
        <v>#REF!</v>
      </c>
      <c r="HM3311" s="9" t="e">
        <f t="shared" ca="1" si="309"/>
        <v>#REF!</v>
      </c>
      <c r="HN3311" s="9" t="e">
        <f ca="1">SQRT($GS3311*(1-$GS3311/Controls!$D$15))</f>
        <v>#REF!</v>
      </c>
      <c r="HO3311" s="9" t="e">
        <f t="shared" ca="1" si="310"/>
        <v>#REF!</v>
      </c>
      <c r="HP3311" s="9" t="e">
        <f t="shared" ca="1" si="311"/>
        <v>#REF!</v>
      </c>
      <c r="HQ3311" s="9" t="e">
        <f ca="1">IF($GV3311=0,NA(),($GX3311*Controls!#REF!))</f>
        <v>#REF!</v>
      </c>
    </row>
    <row r="3312" spans="198:225" x14ac:dyDescent="0.25">
      <c r="GP3312" s="9" t="e">
        <f ca="1">INDIRECT(ADDRESS(ROW(),Controls!#REF!+30))</f>
        <v>#REF!</v>
      </c>
      <c r="GQ3312" s="9" t="e">
        <f ca="1">INDIRECT(ADDRESS(ROW(),Controls!#REF!+45))</f>
        <v>#REF!</v>
      </c>
      <c r="GR3312" s="9" t="e">
        <f ca="1">INDIRECT(ADDRESS(ROW(),Controls!#REF!+60))</f>
        <v>#REF!</v>
      </c>
      <c r="GS3312" s="9" t="e">
        <f ca="1">INDIRECT(ADDRESS(ROW(),Controls!#REF!+75))</f>
        <v>#REF!</v>
      </c>
      <c r="GT3312" s="9" t="e">
        <f ca="1">INDIRECT(ADDRESS(ROW(),Controls!#REF!+90))</f>
        <v>#REF!</v>
      </c>
      <c r="GU3312" s="9" t="e">
        <f ca="1">INDIRECT(ADDRESS(ROW(),Controls!#REF!+105))</f>
        <v>#REF!</v>
      </c>
      <c r="GV3312" s="9" t="e">
        <f ca="1">INDIRECT(ADDRESS(ROW(),Controls!#REF!+120))</f>
        <v>#REF!</v>
      </c>
      <c r="GW3312" s="9" t="e">
        <f ca="1">INDIRECT(ADDRESS(ROW(),Controls!#REF!+15))</f>
        <v>#REF!</v>
      </c>
      <c r="GX3312" s="9" t="e">
        <f ca="1">INDIRECT(ADDRESS(ROW(),Controls!#REF!+135))</f>
        <v>#REF!</v>
      </c>
      <c r="HJ3312" s="9" t="e">
        <f t="shared" ca="1" si="306"/>
        <v>#REF!</v>
      </c>
      <c r="HK3312" s="9" t="e">
        <f t="shared" ca="1" si="307"/>
        <v>#REF!</v>
      </c>
      <c r="HL3312" s="9" t="e">
        <f t="shared" ca="1" si="308"/>
        <v>#REF!</v>
      </c>
      <c r="HM3312" s="9" t="e">
        <f t="shared" ca="1" si="309"/>
        <v>#REF!</v>
      </c>
      <c r="HN3312" s="9" t="e">
        <f ca="1">SQRT($GS3312*(1-$GS3312/Controls!$D$15))</f>
        <v>#REF!</v>
      </c>
      <c r="HO3312" s="9" t="e">
        <f t="shared" ca="1" si="310"/>
        <v>#REF!</v>
      </c>
      <c r="HP3312" s="9" t="e">
        <f t="shared" ca="1" si="311"/>
        <v>#REF!</v>
      </c>
      <c r="HQ3312" s="9" t="e">
        <f ca="1">IF($GV3312=0,NA(),($GX3312*Controls!#REF!))</f>
        <v>#REF!</v>
      </c>
    </row>
    <row r="3313" spans="198:225" x14ac:dyDescent="0.25">
      <c r="GP3313" s="9" t="e">
        <f ca="1">INDIRECT(ADDRESS(ROW(),Controls!#REF!+30))</f>
        <v>#REF!</v>
      </c>
      <c r="GQ3313" s="9" t="e">
        <f ca="1">INDIRECT(ADDRESS(ROW(),Controls!#REF!+45))</f>
        <v>#REF!</v>
      </c>
      <c r="GR3313" s="9" t="e">
        <f ca="1">INDIRECT(ADDRESS(ROW(),Controls!#REF!+60))</f>
        <v>#REF!</v>
      </c>
      <c r="GS3313" s="9" t="e">
        <f ca="1">INDIRECT(ADDRESS(ROW(),Controls!#REF!+75))</f>
        <v>#REF!</v>
      </c>
      <c r="GT3313" s="9" t="e">
        <f ca="1">INDIRECT(ADDRESS(ROW(),Controls!#REF!+90))</f>
        <v>#REF!</v>
      </c>
      <c r="GU3313" s="9" t="e">
        <f ca="1">INDIRECT(ADDRESS(ROW(),Controls!#REF!+105))</f>
        <v>#REF!</v>
      </c>
      <c r="GV3313" s="9" t="e">
        <f ca="1">INDIRECT(ADDRESS(ROW(),Controls!#REF!+120))</f>
        <v>#REF!</v>
      </c>
      <c r="GW3313" s="9" t="e">
        <f ca="1">INDIRECT(ADDRESS(ROW(),Controls!#REF!+15))</f>
        <v>#REF!</v>
      </c>
      <c r="GX3313" s="9" t="e">
        <f ca="1">INDIRECT(ADDRESS(ROW(),Controls!#REF!+135))</f>
        <v>#REF!</v>
      </c>
      <c r="HJ3313" s="9" t="e">
        <f t="shared" ca="1" si="306"/>
        <v>#REF!</v>
      </c>
      <c r="HK3313" s="9" t="e">
        <f t="shared" ca="1" si="307"/>
        <v>#REF!</v>
      </c>
      <c r="HL3313" s="9" t="e">
        <f t="shared" ca="1" si="308"/>
        <v>#REF!</v>
      </c>
      <c r="HM3313" s="9" t="e">
        <f t="shared" ca="1" si="309"/>
        <v>#REF!</v>
      </c>
      <c r="HN3313" s="9" t="e">
        <f ca="1">SQRT($GS3313*(1-$GS3313/Controls!$D$15))</f>
        <v>#REF!</v>
      </c>
      <c r="HO3313" s="9" t="e">
        <f t="shared" ca="1" si="310"/>
        <v>#REF!</v>
      </c>
      <c r="HP3313" s="9" t="e">
        <f t="shared" ca="1" si="311"/>
        <v>#REF!</v>
      </c>
      <c r="HQ3313" s="9" t="e">
        <f ca="1">IF($GV3313=0,NA(),($GX3313*Controls!#REF!))</f>
        <v>#REF!</v>
      </c>
    </row>
    <row r="3314" spans="198:225" x14ac:dyDescent="0.25">
      <c r="GP3314" s="9" t="e">
        <f ca="1">INDIRECT(ADDRESS(ROW(),Controls!#REF!+30))</f>
        <v>#REF!</v>
      </c>
      <c r="GQ3314" s="9" t="e">
        <f ca="1">INDIRECT(ADDRESS(ROW(),Controls!#REF!+45))</f>
        <v>#REF!</v>
      </c>
      <c r="GR3314" s="9" t="e">
        <f ca="1">INDIRECT(ADDRESS(ROW(),Controls!#REF!+60))</f>
        <v>#REF!</v>
      </c>
      <c r="GS3314" s="9" t="e">
        <f ca="1">INDIRECT(ADDRESS(ROW(),Controls!#REF!+75))</f>
        <v>#REF!</v>
      </c>
      <c r="GT3314" s="9" t="e">
        <f ca="1">INDIRECT(ADDRESS(ROW(),Controls!#REF!+90))</f>
        <v>#REF!</v>
      </c>
      <c r="GU3314" s="9" t="e">
        <f ca="1">INDIRECT(ADDRESS(ROW(),Controls!#REF!+105))</f>
        <v>#REF!</v>
      </c>
      <c r="GV3314" s="9" t="e">
        <f ca="1">INDIRECT(ADDRESS(ROW(),Controls!#REF!+120))</f>
        <v>#REF!</v>
      </c>
      <c r="GW3314" s="9" t="e">
        <f ca="1">INDIRECT(ADDRESS(ROW(),Controls!#REF!+15))</f>
        <v>#REF!</v>
      </c>
      <c r="GX3314" s="9" t="e">
        <f ca="1">INDIRECT(ADDRESS(ROW(),Controls!#REF!+135))</f>
        <v>#REF!</v>
      </c>
      <c r="HJ3314" s="9" t="e">
        <f t="shared" ca="1" si="306"/>
        <v>#REF!</v>
      </c>
      <c r="HK3314" s="9" t="e">
        <f t="shared" ca="1" si="307"/>
        <v>#REF!</v>
      </c>
      <c r="HL3314" s="9" t="e">
        <f t="shared" ca="1" si="308"/>
        <v>#REF!</v>
      </c>
      <c r="HM3314" s="9" t="e">
        <f t="shared" ca="1" si="309"/>
        <v>#REF!</v>
      </c>
      <c r="HN3314" s="9" t="e">
        <f ca="1">SQRT($GS3314*(1-$GS3314/Controls!$D$15))</f>
        <v>#REF!</v>
      </c>
      <c r="HO3314" s="9" t="e">
        <f t="shared" ca="1" si="310"/>
        <v>#REF!</v>
      </c>
      <c r="HP3314" s="9" t="e">
        <f t="shared" ca="1" si="311"/>
        <v>#REF!</v>
      </c>
      <c r="HQ3314" s="9" t="e">
        <f ca="1">IF($GV3314=0,NA(),($GX3314*Controls!#REF!))</f>
        <v>#REF!</v>
      </c>
    </row>
    <row r="3315" spans="198:225" x14ac:dyDescent="0.25">
      <c r="GP3315" s="9" t="e">
        <f ca="1">INDIRECT(ADDRESS(ROW(),Controls!#REF!+30))</f>
        <v>#REF!</v>
      </c>
      <c r="GQ3315" s="9" t="e">
        <f ca="1">INDIRECT(ADDRESS(ROW(),Controls!#REF!+45))</f>
        <v>#REF!</v>
      </c>
      <c r="GR3315" s="9" t="e">
        <f ca="1">INDIRECT(ADDRESS(ROW(),Controls!#REF!+60))</f>
        <v>#REF!</v>
      </c>
      <c r="GS3315" s="9" t="e">
        <f ca="1">INDIRECT(ADDRESS(ROW(),Controls!#REF!+75))</f>
        <v>#REF!</v>
      </c>
      <c r="GT3315" s="9" t="e">
        <f ca="1">INDIRECT(ADDRESS(ROW(),Controls!#REF!+90))</f>
        <v>#REF!</v>
      </c>
      <c r="GU3315" s="9" t="e">
        <f ca="1">INDIRECT(ADDRESS(ROW(),Controls!#REF!+105))</f>
        <v>#REF!</v>
      </c>
      <c r="GV3315" s="9" t="e">
        <f ca="1">INDIRECT(ADDRESS(ROW(),Controls!#REF!+120))</f>
        <v>#REF!</v>
      </c>
      <c r="GW3315" s="9" t="e">
        <f ca="1">INDIRECT(ADDRESS(ROW(),Controls!#REF!+15))</f>
        <v>#REF!</v>
      </c>
      <c r="GX3315" s="9" t="e">
        <f ca="1">INDIRECT(ADDRESS(ROW(),Controls!#REF!+135))</f>
        <v>#REF!</v>
      </c>
      <c r="HJ3315" s="9" t="e">
        <f t="shared" ca="1" si="306"/>
        <v>#REF!</v>
      </c>
      <c r="HK3315" s="9" t="e">
        <f t="shared" ca="1" si="307"/>
        <v>#REF!</v>
      </c>
      <c r="HL3315" s="9" t="e">
        <f t="shared" ca="1" si="308"/>
        <v>#REF!</v>
      </c>
      <c r="HM3315" s="9" t="e">
        <f t="shared" ca="1" si="309"/>
        <v>#REF!</v>
      </c>
      <c r="HN3315" s="9" t="e">
        <f ca="1">SQRT($GS3315*(1-$GS3315/Controls!$D$15))</f>
        <v>#REF!</v>
      </c>
      <c r="HO3315" s="9" t="e">
        <f t="shared" ca="1" si="310"/>
        <v>#REF!</v>
      </c>
      <c r="HP3315" s="9" t="e">
        <f t="shared" ca="1" si="311"/>
        <v>#REF!</v>
      </c>
      <c r="HQ3315" s="9" t="e">
        <f ca="1">IF($GV3315=0,NA(),($GX3315*Controls!#REF!))</f>
        <v>#REF!</v>
      </c>
    </row>
    <row r="3316" spans="198:225" x14ac:dyDescent="0.25">
      <c r="GP3316" s="9" t="e">
        <f ca="1">INDIRECT(ADDRESS(ROW(),Controls!#REF!+30))</f>
        <v>#REF!</v>
      </c>
      <c r="GQ3316" s="9" t="e">
        <f ca="1">INDIRECT(ADDRESS(ROW(),Controls!#REF!+45))</f>
        <v>#REF!</v>
      </c>
      <c r="GR3316" s="9" t="e">
        <f ca="1">INDIRECT(ADDRESS(ROW(),Controls!#REF!+60))</f>
        <v>#REF!</v>
      </c>
      <c r="GS3316" s="9" t="e">
        <f ca="1">INDIRECT(ADDRESS(ROW(),Controls!#REF!+75))</f>
        <v>#REF!</v>
      </c>
      <c r="GT3316" s="9" t="e">
        <f ca="1">INDIRECT(ADDRESS(ROW(),Controls!#REF!+90))</f>
        <v>#REF!</v>
      </c>
      <c r="GU3316" s="9" t="e">
        <f ca="1">INDIRECT(ADDRESS(ROW(),Controls!#REF!+105))</f>
        <v>#REF!</v>
      </c>
      <c r="GV3316" s="9" t="e">
        <f ca="1">INDIRECT(ADDRESS(ROW(),Controls!#REF!+120))</f>
        <v>#REF!</v>
      </c>
      <c r="GW3316" s="9" t="e">
        <f ca="1">INDIRECT(ADDRESS(ROW(),Controls!#REF!+15))</f>
        <v>#REF!</v>
      </c>
      <c r="GX3316" s="9" t="e">
        <f ca="1">INDIRECT(ADDRESS(ROW(),Controls!#REF!+135))</f>
        <v>#REF!</v>
      </c>
      <c r="HJ3316" s="9" t="e">
        <f t="shared" ca="1" si="306"/>
        <v>#REF!</v>
      </c>
      <c r="HK3316" s="9" t="e">
        <f t="shared" ca="1" si="307"/>
        <v>#REF!</v>
      </c>
      <c r="HL3316" s="9" t="e">
        <f t="shared" ca="1" si="308"/>
        <v>#REF!</v>
      </c>
      <c r="HM3316" s="9" t="e">
        <f t="shared" ca="1" si="309"/>
        <v>#REF!</v>
      </c>
      <c r="HN3316" s="9" t="e">
        <f ca="1">SQRT($GS3316*(1-$GS3316/Controls!$D$15))</f>
        <v>#REF!</v>
      </c>
      <c r="HO3316" s="9" t="e">
        <f t="shared" ca="1" si="310"/>
        <v>#REF!</v>
      </c>
      <c r="HP3316" s="9" t="e">
        <f t="shared" ca="1" si="311"/>
        <v>#REF!</v>
      </c>
      <c r="HQ3316" s="9" t="e">
        <f ca="1">IF($GV3316=0,NA(),($GX3316*Controls!#REF!))</f>
        <v>#REF!</v>
      </c>
    </row>
    <row r="3317" spans="198:225" x14ac:dyDescent="0.25">
      <c r="GP3317" s="9" t="e">
        <f ca="1">INDIRECT(ADDRESS(ROW(),Controls!#REF!+30))</f>
        <v>#REF!</v>
      </c>
      <c r="GQ3317" s="9" t="e">
        <f ca="1">INDIRECT(ADDRESS(ROW(),Controls!#REF!+45))</f>
        <v>#REF!</v>
      </c>
      <c r="GR3317" s="9" t="e">
        <f ca="1">INDIRECT(ADDRESS(ROW(),Controls!#REF!+60))</f>
        <v>#REF!</v>
      </c>
      <c r="GS3317" s="9" t="e">
        <f ca="1">INDIRECT(ADDRESS(ROW(),Controls!#REF!+75))</f>
        <v>#REF!</v>
      </c>
      <c r="GT3317" s="9" t="e">
        <f ca="1">INDIRECT(ADDRESS(ROW(),Controls!#REF!+90))</f>
        <v>#REF!</v>
      </c>
      <c r="GU3317" s="9" t="e">
        <f ca="1">INDIRECT(ADDRESS(ROW(),Controls!#REF!+105))</f>
        <v>#REF!</v>
      </c>
      <c r="GV3317" s="9" t="e">
        <f ca="1">INDIRECT(ADDRESS(ROW(),Controls!#REF!+120))</f>
        <v>#REF!</v>
      </c>
      <c r="GW3317" s="9" t="e">
        <f ca="1">INDIRECT(ADDRESS(ROW(),Controls!#REF!+15))</f>
        <v>#REF!</v>
      </c>
      <c r="GX3317" s="9" t="e">
        <f ca="1">INDIRECT(ADDRESS(ROW(),Controls!#REF!+135))</f>
        <v>#REF!</v>
      </c>
      <c r="HJ3317" s="9" t="e">
        <f t="shared" ca="1" si="306"/>
        <v>#REF!</v>
      </c>
      <c r="HK3317" s="9" t="e">
        <f t="shared" ca="1" si="307"/>
        <v>#REF!</v>
      </c>
      <c r="HL3317" s="9" t="e">
        <f t="shared" ca="1" si="308"/>
        <v>#REF!</v>
      </c>
      <c r="HM3317" s="9" t="e">
        <f t="shared" ca="1" si="309"/>
        <v>#REF!</v>
      </c>
      <c r="HN3317" s="9" t="e">
        <f ca="1">SQRT($GS3317*(1-$GS3317/Controls!$D$15))</f>
        <v>#REF!</v>
      </c>
      <c r="HO3317" s="9" t="e">
        <f t="shared" ca="1" si="310"/>
        <v>#REF!</v>
      </c>
      <c r="HP3317" s="9" t="e">
        <f t="shared" ca="1" si="311"/>
        <v>#REF!</v>
      </c>
      <c r="HQ3317" s="9" t="e">
        <f ca="1">IF($GV3317=0,NA(),($GX3317*Controls!#REF!))</f>
        <v>#REF!</v>
      </c>
    </row>
    <row r="3318" spans="198:225" x14ac:dyDescent="0.25">
      <c r="GP3318" s="9" t="e">
        <f ca="1">INDIRECT(ADDRESS(ROW(),Controls!#REF!+30))</f>
        <v>#REF!</v>
      </c>
      <c r="GQ3318" s="9" t="e">
        <f ca="1">INDIRECT(ADDRESS(ROW(),Controls!#REF!+45))</f>
        <v>#REF!</v>
      </c>
      <c r="GR3318" s="9" t="e">
        <f ca="1">INDIRECT(ADDRESS(ROW(),Controls!#REF!+60))</f>
        <v>#REF!</v>
      </c>
      <c r="GS3318" s="9" t="e">
        <f ca="1">INDIRECT(ADDRESS(ROW(),Controls!#REF!+75))</f>
        <v>#REF!</v>
      </c>
      <c r="GT3318" s="9" t="e">
        <f ca="1">INDIRECT(ADDRESS(ROW(),Controls!#REF!+90))</f>
        <v>#REF!</v>
      </c>
      <c r="GU3318" s="9" t="e">
        <f ca="1">INDIRECT(ADDRESS(ROW(),Controls!#REF!+105))</f>
        <v>#REF!</v>
      </c>
      <c r="GV3318" s="9" t="e">
        <f ca="1">INDIRECT(ADDRESS(ROW(),Controls!#REF!+120))</f>
        <v>#REF!</v>
      </c>
      <c r="GW3318" s="9" t="e">
        <f ca="1">INDIRECT(ADDRESS(ROW(),Controls!#REF!+15))</f>
        <v>#REF!</v>
      </c>
      <c r="GX3318" s="9" t="e">
        <f ca="1">INDIRECT(ADDRESS(ROW(),Controls!#REF!+135))</f>
        <v>#REF!</v>
      </c>
      <c r="HJ3318" s="9" t="e">
        <f t="shared" ca="1" si="306"/>
        <v>#REF!</v>
      </c>
      <c r="HK3318" s="9" t="e">
        <f t="shared" ca="1" si="307"/>
        <v>#REF!</v>
      </c>
      <c r="HL3318" s="9" t="e">
        <f t="shared" ca="1" si="308"/>
        <v>#REF!</v>
      </c>
      <c r="HM3318" s="9" t="e">
        <f t="shared" ca="1" si="309"/>
        <v>#REF!</v>
      </c>
      <c r="HN3318" s="9" t="e">
        <f ca="1">SQRT($GS3318*(1-$GS3318/Controls!$D$15))</f>
        <v>#REF!</v>
      </c>
      <c r="HO3318" s="9" t="e">
        <f t="shared" ca="1" si="310"/>
        <v>#REF!</v>
      </c>
      <c r="HP3318" s="9" t="e">
        <f t="shared" ca="1" si="311"/>
        <v>#REF!</v>
      </c>
      <c r="HQ3318" s="9" t="e">
        <f ca="1">IF($GV3318=0,NA(),($GX3318*Controls!#REF!))</f>
        <v>#REF!</v>
      </c>
    </row>
    <row r="3319" spans="198:225" x14ac:dyDescent="0.25">
      <c r="GP3319" s="9" t="e">
        <f ca="1">INDIRECT(ADDRESS(ROW(),Controls!#REF!+30))</f>
        <v>#REF!</v>
      </c>
      <c r="GQ3319" s="9" t="e">
        <f ca="1">INDIRECT(ADDRESS(ROW(),Controls!#REF!+45))</f>
        <v>#REF!</v>
      </c>
      <c r="GR3319" s="9" t="e">
        <f ca="1">INDIRECT(ADDRESS(ROW(),Controls!#REF!+60))</f>
        <v>#REF!</v>
      </c>
      <c r="GS3319" s="9" t="e">
        <f ca="1">INDIRECT(ADDRESS(ROW(),Controls!#REF!+75))</f>
        <v>#REF!</v>
      </c>
      <c r="GT3319" s="9" t="e">
        <f ca="1">INDIRECT(ADDRESS(ROW(),Controls!#REF!+90))</f>
        <v>#REF!</v>
      </c>
      <c r="GU3319" s="9" t="e">
        <f ca="1">INDIRECT(ADDRESS(ROW(),Controls!#REF!+105))</f>
        <v>#REF!</v>
      </c>
      <c r="GV3319" s="9" t="e">
        <f ca="1">INDIRECT(ADDRESS(ROW(),Controls!#REF!+120))</f>
        <v>#REF!</v>
      </c>
      <c r="GW3319" s="9" t="e">
        <f ca="1">INDIRECT(ADDRESS(ROW(),Controls!#REF!+15))</f>
        <v>#REF!</v>
      </c>
      <c r="GX3319" s="9" t="e">
        <f ca="1">INDIRECT(ADDRESS(ROW(),Controls!#REF!+135))</f>
        <v>#REF!</v>
      </c>
      <c r="HJ3319" s="9" t="e">
        <f t="shared" ca="1" si="306"/>
        <v>#REF!</v>
      </c>
      <c r="HK3319" s="9" t="e">
        <f t="shared" ca="1" si="307"/>
        <v>#REF!</v>
      </c>
      <c r="HL3319" s="9" t="e">
        <f t="shared" ca="1" si="308"/>
        <v>#REF!</v>
      </c>
      <c r="HM3319" s="9" t="e">
        <f t="shared" ca="1" si="309"/>
        <v>#REF!</v>
      </c>
      <c r="HN3319" s="9" t="e">
        <f ca="1">SQRT($GS3319*(1-$GS3319/Controls!$D$15))</f>
        <v>#REF!</v>
      </c>
      <c r="HO3319" s="9" t="e">
        <f t="shared" ca="1" si="310"/>
        <v>#REF!</v>
      </c>
      <c r="HP3319" s="9" t="e">
        <f t="shared" ca="1" si="311"/>
        <v>#REF!</v>
      </c>
      <c r="HQ3319" s="9" t="e">
        <f ca="1">IF($GV3319=0,NA(),($GX3319*Controls!#REF!))</f>
        <v>#REF!</v>
      </c>
    </row>
    <row r="3320" spans="198:225" x14ac:dyDescent="0.25">
      <c r="GP3320" s="9" t="e">
        <f ca="1">INDIRECT(ADDRESS(ROW(),Controls!#REF!+30))</f>
        <v>#REF!</v>
      </c>
      <c r="GQ3320" s="9" t="e">
        <f ca="1">INDIRECT(ADDRESS(ROW(),Controls!#REF!+45))</f>
        <v>#REF!</v>
      </c>
      <c r="GR3320" s="9" t="e">
        <f ca="1">INDIRECT(ADDRESS(ROW(),Controls!#REF!+60))</f>
        <v>#REF!</v>
      </c>
      <c r="GS3320" s="9" t="e">
        <f ca="1">INDIRECT(ADDRESS(ROW(),Controls!#REF!+75))</f>
        <v>#REF!</v>
      </c>
      <c r="GT3320" s="9" t="e">
        <f ca="1">INDIRECT(ADDRESS(ROW(),Controls!#REF!+90))</f>
        <v>#REF!</v>
      </c>
      <c r="GU3320" s="9" t="e">
        <f ca="1">INDIRECT(ADDRESS(ROW(),Controls!#REF!+105))</f>
        <v>#REF!</v>
      </c>
      <c r="GV3320" s="9" t="e">
        <f ca="1">INDIRECT(ADDRESS(ROW(),Controls!#REF!+120))</f>
        <v>#REF!</v>
      </c>
      <c r="GW3320" s="9" t="e">
        <f ca="1">INDIRECT(ADDRESS(ROW(),Controls!#REF!+15))</f>
        <v>#REF!</v>
      </c>
      <c r="GX3320" s="9" t="e">
        <f ca="1">INDIRECT(ADDRESS(ROW(),Controls!#REF!+135))</f>
        <v>#REF!</v>
      </c>
      <c r="HJ3320" s="9" t="e">
        <f t="shared" ca="1" si="306"/>
        <v>#REF!</v>
      </c>
      <c r="HK3320" s="9" t="e">
        <f t="shared" ca="1" si="307"/>
        <v>#REF!</v>
      </c>
      <c r="HL3320" s="9" t="e">
        <f t="shared" ca="1" si="308"/>
        <v>#REF!</v>
      </c>
      <c r="HM3320" s="9" t="e">
        <f t="shared" ca="1" si="309"/>
        <v>#REF!</v>
      </c>
      <c r="HN3320" s="9" t="e">
        <f ca="1">SQRT($GS3320*(1-$GS3320/Controls!$D$15))</f>
        <v>#REF!</v>
      </c>
      <c r="HO3320" s="9" t="e">
        <f t="shared" ca="1" si="310"/>
        <v>#REF!</v>
      </c>
      <c r="HP3320" s="9" t="e">
        <f t="shared" ca="1" si="311"/>
        <v>#REF!</v>
      </c>
      <c r="HQ3320" s="9" t="e">
        <f ca="1">IF($GV3320=0,NA(),($GX3320*Controls!#REF!))</f>
        <v>#REF!</v>
      </c>
    </row>
    <row r="3321" spans="198:225" x14ac:dyDescent="0.25">
      <c r="GP3321" s="9" t="e">
        <f ca="1">INDIRECT(ADDRESS(ROW(),Controls!#REF!+30))</f>
        <v>#REF!</v>
      </c>
      <c r="GQ3321" s="9" t="e">
        <f ca="1">INDIRECT(ADDRESS(ROW(),Controls!#REF!+45))</f>
        <v>#REF!</v>
      </c>
      <c r="GR3321" s="9" t="e">
        <f ca="1">INDIRECT(ADDRESS(ROW(),Controls!#REF!+60))</f>
        <v>#REF!</v>
      </c>
      <c r="GS3321" s="9" t="e">
        <f ca="1">INDIRECT(ADDRESS(ROW(),Controls!#REF!+75))</f>
        <v>#REF!</v>
      </c>
      <c r="GT3321" s="9" t="e">
        <f ca="1">INDIRECT(ADDRESS(ROW(),Controls!#REF!+90))</f>
        <v>#REF!</v>
      </c>
      <c r="GU3321" s="9" t="e">
        <f ca="1">INDIRECT(ADDRESS(ROW(),Controls!#REF!+105))</f>
        <v>#REF!</v>
      </c>
      <c r="GV3321" s="9" t="e">
        <f ca="1">INDIRECT(ADDRESS(ROW(),Controls!#REF!+120))</f>
        <v>#REF!</v>
      </c>
      <c r="GW3321" s="9" t="e">
        <f ca="1">INDIRECT(ADDRESS(ROW(),Controls!#REF!+15))</f>
        <v>#REF!</v>
      </c>
      <c r="GX3321" s="9" t="e">
        <f ca="1">INDIRECT(ADDRESS(ROW(),Controls!#REF!+135))</f>
        <v>#REF!</v>
      </c>
      <c r="HJ3321" s="9" t="e">
        <f t="shared" ca="1" si="306"/>
        <v>#REF!</v>
      </c>
      <c r="HK3321" s="9" t="e">
        <f t="shared" ca="1" si="307"/>
        <v>#REF!</v>
      </c>
      <c r="HL3321" s="9" t="e">
        <f t="shared" ca="1" si="308"/>
        <v>#REF!</v>
      </c>
      <c r="HM3321" s="9" t="e">
        <f t="shared" ca="1" si="309"/>
        <v>#REF!</v>
      </c>
      <c r="HN3321" s="9" t="e">
        <f ca="1">SQRT($GS3321*(1-$GS3321/Controls!$D$15))</f>
        <v>#REF!</v>
      </c>
      <c r="HO3321" s="9" t="e">
        <f t="shared" ca="1" si="310"/>
        <v>#REF!</v>
      </c>
      <c r="HP3321" s="9" t="e">
        <f t="shared" ca="1" si="311"/>
        <v>#REF!</v>
      </c>
      <c r="HQ3321" s="9" t="e">
        <f ca="1">IF($GV3321=0,NA(),($GX3321*Controls!#REF!))</f>
        <v>#REF!</v>
      </c>
    </row>
    <row r="3322" spans="198:225" x14ac:dyDescent="0.25">
      <c r="GP3322" s="9" t="e">
        <f ca="1">INDIRECT(ADDRESS(ROW(),Controls!#REF!+30))</f>
        <v>#REF!</v>
      </c>
      <c r="GQ3322" s="9" t="e">
        <f ca="1">INDIRECT(ADDRESS(ROW(),Controls!#REF!+45))</f>
        <v>#REF!</v>
      </c>
      <c r="GR3322" s="9" t="e">
        <f ca="1">INDIRECT(ADDRESS(ROW(),Controls!#REF!+60))</f>
        <v>#REF!</v>
      </c>
      <c r="GS3322" s="9" t="e">
        <f ca="1">INDIRECT(ADDRESS(ROW(),Controls!#REF!+75))</f>
        <v>#REF!</v>
      </c>
      <c r="GT3322" s="9" t="e">
        <f ca="1">INDIRECT(ADDRESS(ROW(),Controls!#REF!+90))</f>
        <v>#REF!</v>
      </c>
      <c r="GU3322" s="9" t="e">
        <f ca="1">INDIRECT(ADDRESS(ROW(),Controls!#REF!+105))</f>
        <v>#REF!</v>
      </c>
      <c r="GV3322" s="9" t="e">
        <f ca="1">INDIRECT(ADDRESS(ROW(),Controls!#REF!+120))</f>
        <v>#REF!</v>
      </c>
      <c r="GW3322" s="9" t="e">
        <f ca="1">INDIRECT(ADDRESS(ROW(),Controls!#REF!+15))</f>
        <v>#REF!</v>
      </c>
      <c r="GX3322" s="9" t="e">
        <f ca="1">INDIRECT(ADDRESS(ROW(),Controls!#REF!+135))</f>
        <v>#REF!</v>
      </c>
      <c r="HJ3322" s="9" t="e">
        <f t="shared" ca="1" si="306"/>
        <v>#REF!</v>
      </c>
      <c r="HK3322" s="9" t="e">
        <f t="shared" ca="1" si="307"/>
        <v>#REF!</v>
      </c>
      <c r="HL3322" s="9" t="e">
        <f t="shared" ca="1" si="308"/>
        <v>#REF!</v>
      </c>
      <c r="HM3322" s="9" t="e">
        <f t="shared" ca="1" si="309"/>
        <v>#REF!</v>
      </c>
      <c r="HN3322" s="9" t="e">
        <f ca="1">SQRT($GS3322*(1-$GS3322/Controls!$D$15))</f>
        <v>#REF!</v>
      </c>
      <c r="HO3322" s="9" t="e">
        <f t="shared" ca="1" si="310"/>
        <v>#REF!</v>
      </c>
      <c r="HP3322" s="9" t="e">
        <f t="shared" ca="1" si="311"/>
        <v>#REF!</v>
      </c>
      <c r="HQ3322" s="9" t="e">
        <f ca="1">IF($GV3322=0,NA(),($GX3322*Controls!#REF!))</f>
        <v>#REF!</v>
      </c>
    </row>
    <row r="3323" spans="198:225" x14ac:dyDescent="0.25">
      <c r="GP3323" s="9" t="e">
        <f ca="1">INDIRECT(ADDRESS(ROW(),Controls!#REF!+30))</f>
        <v>#REF!</v>
      </c>
      <c r="GQ3323" s="9" t="e">
        <f ca="1">INDIRECT(ADDRESS(ROW(),Controls!#REF!+45))</f>
        <v>#REF!</v>
      </c>
      <c r="GR3323" s="9" t="e">
        <f ca="1">INDIRECT(ADDRESS(ROW(),Controls!#REF!+60))</f>
        <v>#REF!</v>
      </c>
      <c r="GS3323" s="9" t="e">
        <f ca="1">INDIRECT(ADDRESS(ROW(),Controls!#REF!+75))</f>
        <v>#REF!</v>
      </c>
      <c r="GT3323" s="9" t="e">
        <f ca="1">INDIRECT(ADDRESS(ROW(),Controls!#REF!+90))</f>
        <v>#REF!</v>
      </c>
      <c r="GU3323" s="9" t="e">
        <f ca="1">INDIRECT(ADDRESS(ROW(),Controls!#REF!+105))</f>
        <v>#REF!</v>
      </c>
      <c r="GV3323" s="9" t="e">
        <f ca="1">INDIRECT(ADDRESS(ROW(),Controls!#REF!+120))</f>
        <v>#REF!</v>
      </c>
      <c r="GW3323" s="9" t="e">
        <f ca="1">INDIRECT(ADDRESS(ROW(),Controls!#REF!+15))</f>
        <v>#REF!</v>
      </c>
      <c r="GX3323" s="9" t="e">
        <f ca="1">INDIRECT(ADDRESS(ROW(),Controls!#REF!+135))</f>
        <v>#REF!</v>
      </c>
      <c r="HJ3323" s="9" t="e">
        <f t="shared" ca="1" si="306"/>
        <v>#REF!</v>
      </c>
      <c r="HK3323" s="9" t="e">
        <f t="shared" ca="1" si="307"/>
        <v>#REF!</v>
      </c>
      <c r="HL3323" s="9" t="e">
        <f t="shared" ca="1" si="308"/>
        <v>#REF!</v>
      </c>
      <c r="HM3323" s="9" t="e">
        <f t="shared" ca="1" si="309"/>
        <v>#REF!</v>
      </c>
      <c r="HN3323" s="9" t="e">
        <f ca="1">SQRT($GS3323*(1-$GS3323/Controls!$D$15))</f>
        <v>#REF!</v>
      </c>
      <c r="HO3323" s="9" t="e">
        <f t="shared" ca="1" si="310"/>
        <v>#REF!</v>
      </c>
      <c r="HP3323" s="9" t="e">
        <f t="shared" ca="1" si="311"/>
        <v>#REF!</v>
      </c>
      <c r="HQ3323" s="9" t="e">
        <f ca="1">IF($GV3323=0,NA(),($GX3323*Controls!#REF!))</f>
        <v>#REF!</v>
      </c>
    </row>
    <row r="3324" spans="198:225" x14ac:dyDescent="0.25">
      <c r="GP3324" s="9" t="e">
        <f ca="1">INDIRECT(ADDRESS(ROW(),Controls!#REF!+30))</f>
        <v>#REF!</v>
      </c>
      <c r="GQ3324" s="9" t="e">
        <f ca="1">INDIRECT(ADDRESS(ROW(),Controls!#REF!+45))</f>
        <v>#REF!</v>
      </c>
      <c r="GR3324" s="9" t="e">
        <f ca="1">INDIRECT(ADDRESS(ROW(),Controls!#REF!+60))</f>
        <v>#REF!</v>
      </c>
      <c r="GS3324" s="9" t="e">
        <f ca="1">INDIRECT(ADDRESS(ROW(),Controls!#REF!+75))</f>
        <v>#REF!</v>
      </c>
      <c r="GT3324" s="9" t="e">
        <f ca="1">INDIRECT(ADDRESS(ROW(),Controls!#REF!+90))</f>
        <v>#REF!</v>
      </c>
      <c r="GU3324" s="9" t="e">
        <f ca="1">INDIRECT(ADDRESS(ROW(),Controls!#REF!+105))</f>
        <v>#REF!</v>
      </c>
      <c r="GV3324" s="9" t="e">
        <f ca="1">INDIRECT(ADDRESS(ROW(),Controls!#REF!+120))</f>
        <v>#REF!</v>
      </c>
      <c r="GW3324" s="9" t="e">
        <f ca="1">INDIRECT(ADDRESS(ROW(),Controls!#REF!+15))</f>
        <v>#REF!</v>
      </c>
      <c r="GX3324" s="9" t="e">
        <f ca="1">INDIRECT(ADDRESS(ROW(),Controls!#REF!+135))</f>
        <v>#REF!</v>
      </c>
      <c r="HJ3324" s="9" t="e">
        <f t="shared" ca="1" si="306"/>
        <v>#REF!</v>
      </c>
      <c r="HK3324" s="9" t="e">
        <f t="shared" ca="1" si="307"/>
        <v>#REF!</v>
      </c>
      <c r="HL3324" s="9" t="e">
        <f t="shared" ca="1" si="308"/>
        <v>#REF!</v>
      </c>
      <c r="HM3324" s="9" t="e">
        <f t="shared" ca="1" si="309"/>
        <v>#REF!</v>
      </c>
      <c r="HN3324" s="9" t="e">
        <f ca="1">SQRT($GS3324*(1-$GS3324/Controls!$D$15))</f>
        <v>#REF!</v>
      </c>
      <c r="HO3324" s="9" t="e">
        <f t="shared" ca="1" si="310"/>
        <v>#REF!</v>
      </c>
      <c r="HP3324" s="9" t="e">
        <f t="shared" ca="1" si="311"/>
        <v>#REF!</v>
      </c>
      <c r="HQ3324" s="9" t="e">
        <f ca="1">IF($GV3324=0,NA(),($GX3324*Controls!#REF!))</f>
        <v>#REF!</v>
      </c>
    </row>
    <row r="3325" spans="198:225" x14ac:dyDescent="0.25">
      <c r="GP3325" s="9" t="e">
        <f ca="1">INDIRECT(ADDRESS(ROW(),Controls!#REF!+30))</f>
        <v>#REF!</v>
      </c>
      <c r="GQ3325" s="9" t="e">
        <f ca="1">INDIRECT(ADDRESS(ROW(),Controls!#REF!+45))</f>
        <v>#REF!</v>
      </c>
      <c r="GR3325" s="9" t="e">
        <f ca="1">INDIRECT(ADDRESS(ROW(),Controls!#REF!+60))</f>
        <v>#REF!</v>
      </c>
      <c r="GS3325" s="9" t="e">
        <f ca="1">INDIRECT(ADDRESS(ROW(),Controls!#REF!+75))</f>
        <v>#REF!</v>
      </c>
      <c r="GT3325" s="9" t="e">
        <f ca="1">INDIRECT(ADDRESS(ROW(),Controls!#REF!+90))</f>
        <v>#REF!</v>
      </c>
      <c r="GU3325" s="9" t="e">
        <f ca="1">INDIRECT(ADDRESS(ROW(),Controls!#REF!+105))</f>
        <v>#REF!</v>
      </c>
      <c r="GV3325" s="9" t="e">
        <f ca="1">INDIRECT(ADDRESS(ROW(),Controls!#REF!+120))</f>
        <v>#REF!</v>
      </c>
      <c r="GW3325" s="9" t="e">
        <f ca="1">INDIRECT(ADDRESS(ROW(),Controls!#REF!+15))</f>
        <v>#REF!</v>
      </c>
      <c r="GX3325" s="9" t="e">
        <f ca="1">INDIRECT(ADDRESS(ROW(),Controls!#REF!+135))</f>
        <v>#REF!</v>
      </c>
      <c r="HJ3325" s="9" t="e">
        <f t="shared" ca="1" si="306"/>
        <v>#REF!</v>
      </c>
      <c r="HK3325" s="9" t="e">
        <f t="shared" ca="1" si="307"/>
        <v>#REF!</v>
      </c>
      <c r="HL3325" s="9" t="e">
        <f t="shared" ca="1" si="308"/>
        <v>#REF!</v>
      </c>
      <c r="HM3325" s="9" t="e">
        <f t="shared" ca="1" si="309"/>
        <v>#REF!</v>
      </c>
      <c r="HN3325" s="9" t="e">
        <f ca="1">SQRT($GS3325*(1-$GS3325/Controls!$D$15))</f>
        <v>#REF!</v>
      </c>
      <c r="HO3325" s="9" t="e">
        <f t="shared" ca="1" si="310"/>
        <v>#REF!</v>
      </c>
      <c r="HP3325" s="9" t="e">
        <f t="shared" ca="1" si="311"/>
        <v>#REF!</v>
      </c>
      <c r="HQ3325" s="9" t="e">
        <f ca="1">IF($GV3325=0,NA(),($GX3325*Controls!#REF!))</f>
        <v>#REF!</v>
      </c>
    </row>
    <row r="3326" spans="198:225" x14ac:dyDescent="0.25">
      <c r="GP3326" s="9" t="e">
        <f ca="1">INDIRECT(ADDRESS(ROW(),Controls!#REF!+30))</f>
        <v>#REF!</v>
      </c>
      <c r="GQ3326" s="9" t="e">
        <f ca="1">INDIRECT(ADDRESS(ROW(),Controls!#REF!+45))</f>
        <v>#REF!</v>
      </c>
      <c r="GR3326" s="9" t="e">
        <f ca="1">INDIRECT(ADDRESS(ROW(),Controls!#REF!+60))</f>
        <v>#REF!</v>
      </c>
      <c r="GS3326" s="9" t="e">
        <f ca="1">INDIRECT(ADDRESS(ROW(),Controls!#REF!+75))</f>
        <v>#REF!</v>
      </c>
      <c r="GT3326" s="9" t="e">
        <f ca="1">INDIRECT(ADDRESS(ROW(),Controls!#REF!+90))</f>
        <v>#REF!</v>
      </c>
      <c r="GU3326" s="9" t="e">
        <f ca="1">INDIRECT(ADDRESS(ROW(),Controls!#REF!+105))</f>
        <v>#REF!</v>
      </c>
      <c r="GV3326" s="9" t="e">
        <f ca="1">INDIRECT(ADDRESS(ROW(),Controls!#REF!+120))</f>
        <v>#REF!</v>
      </c>
      <c r="GW3326" s="9" t="e">
        <f ca="1">INDIRECT(ADDRESS(ROW(),Controls!#REF!+15))</f>
        <v>#REF!</v>
      </c>
      <c r="GX3326" s="9" t="e">
        <f ca="1">INDIRECT(ADDRESS(ROW(),Controls!#REF!+135))</f>
        <v>#REF!</v>
      </c>
      <c r="HJ3326" s="9" t="e">
        <f t="shared" ca="1" si="306"/>
        <v>#REF!</v>
      </c>
      <c r="HK3326" s="9" t="e">
        <f t="shared" ca="1" si="307"/>
        <v>#REF!</v>
      </c>
      <c r="HL3326" s="9" t="e">
        <f t="shared" ca="1" si="308"/>
        <v>#REF!</v>
      </c>
      <c r="HM3326" s="9" t="e">
        <f t="shared" ca="1" si="309"/>
        <v>#REF!</v>
      </c>
      <c r="HN3326" s="9" t="e">
        <f ca="1">SQRT($GS3326*(1-$GS3326/Controls!$D$15))</f>
        <v>#REF!</v>
      </c>
      <c r="HO3326" s="9" t="e">
        <f t="shared" ca="1" si="310"/>
        <v>#REF!</v>
      </c>
      <c r="HP3326" s="9" t="e">
        <f t="shared" ca="1" si="311"/>
        <v>#REF!</v>
      </c>
      <c r="HQ3326" s="9" t="e">
        <f ca="1">IF($GV3326=0,NA(),($GX3326*Controls!#REF!))</f>
        <v>#REF!</v>
      </c>
    </row>
    <row r="3327" spans="198:225" x14ac:dyDescent="0.25">
      <c r="GP3327" s="9" t="e">
        <f ca="1">INDIRECT(ADDRESS(ROW(),Controls!#REF!+30))</f>
        <v>#REF!</v>
      </c>
      <c r="GQ3327" s="9" t="e">
        <f ca="1">INDIRECT(ADDRESS(ROW(),Controls!#REF!+45))</f>
        <v>#REF!</v>
      </c>
      <c r="GR3327" s="9" t="e">
        <f ca="1">INDIRECT(ADDRESS(ROW(),Controls!#REF!+60))</f>
        <v>#REF!</v>
      </c>
      <c r="GS3327" s="9" t="e">
        <f ca="1">INDIRECT(ADDRESS(ROW(),Controls!#REF!+75))</f>
        <v>#REF!</v>
      </c>
      <c r="GT3327" s="9" t="e">
        <f ca="1">INDIRECT(ADDRESS(ROW(),Controls!#REF!+90))</f>
        <v>#REF!</v>
      </c>
      <c r="GU3327" s="9" t="e">
        <f ca="1">INDIRECT(ADDRESS(ROW(),Controls!#REF!+105))</f>
        <v>#REF!</v>
      </c>
      <c r="GV3327" s="9" t="e">
        <f ca="1">INDIRECT(ADDRESS(ROW(),Controls!#REF!+120))</f>
        <v>#REF!</v>
      </c>
      <c r="GW3327" s="9" t="e">
        <f ca="1">INDIRECT(ADDRESS(ROW(),Controls!#REF!+15))</f>
        <v>#REF!</v>
      </c>
      <c r="GX3327" s="9" t="e">
        <f ca="1">INDIRECT(ADDRESS(ROW(),Controls!#REF!+135))</f>
        <v>#REF!</v>
      </c>
      <c r="HJ3327" s="9" t="e">
        <f t="shared" ca="1" si="306"/>
        <v>#REF!</v>
      </c>
      <c r="HK3327" s="9" t="e">
        <f t="shared" ca="1" si="307"/>
        <v>#REF!</v>
      </c>
      <c r="HL3327" s="9" t="e">
        <f t="shared" ca="1" si="308"/>
        <v>#REF!</v>
      </c>
      <c r="HM3327" s="9" t="e">
        <f t="shared" ca="1" si="309"/>
        <v>#REF!</v>
      </c>
      <c r="HN3327" s="9" t="e">
        <f ca="1">SQRT($GS3327*(1-$GS3327/Controls!$D$15))</f>
        <v>#REF!</v>
      </c>
      <c r="HO3327" s="9" t="e">
        <f t="shared" ca="1" si="310"/>
        <v>#REF!</v>
      </c>
      <c r="HP3327" s="9" t="e">
        <f t="shared" ca="1" si="311"/>
        <v>#REF!</v>
      </c>
      <c r="HQ3327" s="9" t="e">
        <f ca="1">IF($GV3327=0,NA(),($GX3327*Controls!#REF!))</f>
        <v>#REF!</v>
      </c>
    </row>
    <row r="3328" spans="198:225" x14ac:dyDescent="0.25">
      <c r="GP3328" s="9" t="e">
        <f ca="1">INDIRECT(ADDRESS(ROW(),Controls!#REF!+30))</f>
        <v>#REF!</v>
      </c>
      <c r="GQ3328" s="9" t="e">
        <f ca="1">INDIRECT(ADDRESS(ROW(),Controls!#REF!+45))</f>
        <v>#REF!</v>
      </c>
      <c r="GR3328" s="9" t="e">
        <f ca="1">INDIRECT(ADDRESS(ROW(),Controls!#REF!+60))</f>
        <v>#REF!</v>
      </c>
      <c r="GS3328" s="9" t="e">
        <f ca="1">INDIRECT(ADDRESS(ROW(),Controls!#REF!+75))</f>
        <v>#REF!</v>
      </c>
      <c r="GT3328" s="9" t="e">
        <f ca="1">INDIRECT(ADDRESS(ROW(),Controls!#REF!+90))</f>
        <v>#REF!</v>
      </c>
      <c r="GU3328" s="9" t="e">
        <f ca="1">INDIRECT(ADDRESS(ROW(),Controls!#REF!+105))</f>
        <v>#REF!</v>
      </c>
      <c r="GV3328" s="9" t="e">
        <f ca="1">INDIRECT(ADDRESS(ROW(),Controls!#REF!+120))</f>
        <v>#REF!</v>
      </c>
      <c r="GW3328" s="9" t="e">
        <f ca="1">INDIRECT(ADDRESS(ROW(),Controls!#REF!+15))</f>
        <v>#REF!</v>
      </c>
      <c r="GX3328" s="9" t="e">
        <f ca="1">INDIRECT(ADDRESS(ROW(),Controls!#REF!+135))</f>
        <v>#REF!</v>
      </c>
      <c r="HJ3328" s="9" t="e">
        <f t="shared" ca="1" si="306"/>
        <v>#REF!</v>
      </c>
      <c r="HK3328" s="9" t="e">
        <f t="shared" ca="1" si="307"/>
        <v>#REF!</v>
      </c>
      <c r="HL3328" s="9" t="e">
        <f t="shared" ca="1" si="308"/>
        <v>#REF!</v>
      </c>
      <c r="HM3328" s="9" t="e">
        <f t="shared" ca="1" si="309"/>
        <v>#REF!</v>
      </c>
      <c r="HN3328" s="9" t="e">
        <f ca="1">SQRT($GS3328*(1-$GS3328/Controls!$D$15))</f>
        <v>#REF!</v>
      </c>
      <c r="HO3328" s="9" t="e">
        <f t="shared" ca="1" si="310"/>
        <v>#REF!</v>
      </c>
      <c r="HP3328" s="9" t="e">
        <f t="shared" ca="1" si="311"/>
        <v>#REF!</v>
      </c>
      <c r="HQ3328" s="9" t="e">
        <f ca="1">IF($GV3328=0,NA(),($GX3328*Controls!#REF!))</f>
        <v>#REF!</v>
      </c>
    </row>
    <row r="3329" spans="198:225" x14ac:dyDescent="0.25">
      <c r="GP3329" s="9" t="e">
        <f ca="1">INDIRECT(ADDRESS(ROW(),Controls!#REF!+30))</f>
        <v>#REF!</v>
      </c>
      <c r="GQ3329" s="9" t="e">
        <f ca="1">INDIRECT(ADDRESS(ROW(),Controls!#REF!+45))</f>
        <v>#REF!</v>
      </c>
      <c r="GR3329" s="9" t="e">
        <f ca="1">INDIRECT(ADDRESS(ROW(),Controls!#REF!+60))</f>
        <v>#REF!</v>
      </c>
      <c r="GS3329" s="9" t="e">
        <f ca="1">INDIRECT(ADDRESS(ROW(),Controls!#REF!+75))</f>
        <v>#REF!</v>
      </c>
      <c r="GT3329" s="9" t="e">
        <f ca="1">INDIRECT(ADDRESS(ROW(),Controls!#REF!+90))</f>
        <v>#REF!</v>
      </c>
      <c r="GU3329" s="9" t="e">
        <f ca="1">INDIRECT(ADDRESS(ROW(),Controls!#REF!+105))</f>
        <v>#REF!</v>
      </c>
      <c r="GV3329" s="9" t="e">
        <f ca="1">INDIRECT(ADDRESS(ROW(),Controls!#REF!+120))</f>
        <v>#REF!</v>
      </c>
      <c r="GW3329" s="9" t="e">
        <f ca="1">INDIRECT(ADDRESS(ROW(),Controls!#REF!+15))</f>
        <v>#REF!</v>
      </c>
      <c r="GX3329" s="9" t="e">
        <f ca="1">INDIRECT(ADDRESS(ROW(),Controls!#REF!+135))</f>
        <v>#REF!</v>
      </c>
      <c r="HJ3329" s="9" t="e">
        <f t="shared" ref="HJ3329:HJ3392" ca="1" si="312">IF($GV3329=0,NA(),MAX($GP3329,0.01)/$GQ3329)</f>
        <v>#REF!</v>
      </c>
      <c r="HK3329" s="9" t="e">
        <f t="shared" ref="HK3329:HK3392" ca="1" si="313">IF($GV3329=0,NA(),($GP3329-$GQ3329)/$GV3329)</f>
        <v>#REF!</v>
      </c>
      <c r="HL3329" s="9" t="e">
        <f t="shared" ref="HL3329:HL3392" ca="1" si="314">IF($GV3329=0,NA(),MAX($GU3329/$GT3329,0.01))</f>
        <v>#REF!</v>
      </c>
      <c r="HM3329" s="9" t="e">
        <f t="shared" ref="HM3329:HM3392" ca="1" si="315">IF($GV3329=0,NA(),($GU3329-$GT3329)/$GV3329)</f>
        <v>#REF!</v>
      </c>
      <c r="HN3329" s="9" t="e">
        <f ca="1">SQRT($GS3329*(1-$GS3329/Controls!$D$15))</f>
        <v>#REF!</v>
      </c>
      <c r="HO3329" s="9" t="e">
        <f t="shared" ref="HO3329:HO3392" ca="1" si="316">IF($HN3329=0,0,$GR3329/$HN3329)</f>
        <v>#REF!</v>
      </c>
      <c r="HP3329" s="9" t="e">
        <f t="shared" ref="HP3329:HP3392" ca="1" si="317">IF($GV3329=0,NA(),$GW3329/$GV3329)</f>
        <v>#REF!</v>
      </c>
      <c r="HQ3329" s="9" t="e">
        <f ca="1">IF($GV3329=0,NA(),($GX3329*Controls!#REF!))</f>
        <v>#REF!</v>
      </c>
    </row>
    <row r="3330" spans="198:225" x14ac:dyDescent="0.25">
      <c r="GP3330" s="9" t="e">
        <f ca="1">INDIRECT(ADDRESS(ROW(),Controls!#REF!+30))</f>
        <v>#REF!</v>
      </c>
      <c r="GQ3330" s="9" t="e">
        <f ca="1">INDIRECT(ADDRESS(ROW(),Controls!#REF!+45))</f>
        <v>#REF!</v>
      </c>
      <c r="GR3330" s="9" t="e">
        <f ca="1">INDIRECT(ADDRESS(ROW(),Controls!#REF!+60))</f>
        <v>#REF!</v>
      </c>
      <c r="GS3330" s="9" t="e">
        <f ca="1">INDIRECT(ADDRESS(ROW(),Controls!#REF!+75))</f>
        <v>#REF!</v>
      </c>
      <c r="GT3330" s="9" t="e">
        <f ca="1">INDIRECT(ADDRESS(ROW(),Controls!#REF!+90))</f>
        <v>#REF!</v>
      </c>
      <c r="GU3330" s="9" t="e">
        <f ca="1">INDIRECT(ADDRESS(ROW(),Controls!#REF!+105))</f>
        <v>#REF!</v>
      </c>
      <c r="GV3330" s="9" t="e">
        <f ca="1">INDIRECT(ADDRESS(ROW(),Controls!#REF!+120))</f>
        <v>#REF!</v>
      </c>
      <c r="GW3330" s="9" t="e">
        <f ca="1">INDIRECT(ADDRESS(ROW(),Controls!#REF!+15))</f>
        <v>#REF!</v>
      </c>
      <c r="GX3330" s="9" t="e">
        <f ca="1">INDIRECT(ADDRESS(ROW(),Controls!#REF!+135))</f>
        <v>#REF!</v>
      </c>
      <c r="HJ3330" s="9" t="e">
        <f t="shared" ca="1" si="312"/>
        <v>#REF!</v>
      </c>
      <c r="HK3330" s="9" t="e">
        <f t="shared" ca="1" si="313"/>
        <v>#REF!</v>
      </c>
      <c r="HL3330" s="9" t="e">
        <f t="shared" ca="1" si="314"/>
        <v>#REF!</v>
      </c>
      <c r="HM3330" s="9" t="e">
        <f t="shared" ca="1" si="315"/>
        <v>#REF!</v>
      </c>
      <c r="HN3330" s="9" t="e">
        <f ca="1">SQRT($GS3330*(1-$GS3330/Controls!$D$15))</f>
        <v>#REF!</v>
      </c>
      <c r="HO3330" s="9" t="e">
        <f t="shared" ca="1" si="316"/>
        <v>#REF!</v>
      </c>
      <c r="HP3330" s="9" t="e">
        <f t="shared" ca="1" si="317"/>
        <v>#REF!</v>
      </c>
      <c r="HQ3330" s="9" t="e">
        <f ca="1">IF($GV3330=0,NA(),($GX3330*Controls!#REF!))</f>
        <v>#REF!</v>
      </c>
    </row>
    <row r="3331" spans="198:225" x14ac:dyDescent="0.25">
      <c r="GP3331" s="9" t="e">
        <f ca="1">INDIRECT(ADDRESS(ROW(),Controls!#REF!+30))</f>
        <v>#REF!</v>
      </c>
      <c r="GQ3331" s="9" t="e">
        <f ca="1">INDIRECT(ADDRESS(ROW(),Controls!#REF!+45))</f>
        <v>#REF!</v>
      </c>
      <c r="GR3331" s="9" t="e">
        <f ca="1">INDIRECT(ADDRESS(ROW(),Controls!#REF!+60))</f>
        <v>#REF!</v>
      </c>
      <c r="GS3331" s="9" t="e">
        <f ca="1">INDIRECT(ADDRESS(ROW(),Controls!#REF!+75))</f>
        <v>#REF!</v>
      </c>
      <c r="GT3331" s="9" t="e">
        <f ca="1">INDIRECT(ADDRESS(ROW(),Controls!#REF!+90))</f>
        <v>#REF!</v>
      </c>
      <c r="GU3331" s="9" t="e">
        <f ca="1">INDIRECT(ADDRESS(ROW(),Controls!#REF!+105))</f>
        <v>#REF!</v>
      </c>
      <c r="GV3331" s="9" t="e">
        <f ca="1">INDIRECT(ADDRESS(ROW(),Controls!#REF!+120))</f>
        <v>#REF!</v>
      </c>
      <c r="GW3331" s="9" t="e">
        <f ca="1">INDIRECT(ADDRESS(ROW(),Controls!#REF!+15))</f>
        <v>#REF!</v>
      </c>
      <c r="GX3331" s="9" t="e">
        <f ca="1">INDIRECT(ADDRESS(ROW(),Controls!#REF!+135))</f>
        <v>#REF!</v>
      </c>
      <c r="HJ3331" s="9" t="e">
        <f t="shared" ca="1" si="312"/>
        <v>#REF!</v>
      </c>
      <c r="HK3331" s="9" t="e">
        <f t="shared" ca="1" si="313"/>
        <v>#REF!</v>
      </c>
      <c r="HL3331" s="9" t="e">
        <f t="shared" ca="1" si="314"/>
        <v>#REF!</v>
      </c>
      <c r="HM3331" s="9" t="e">
        <f t="shared" ca="1" si="315"/>
        <v>#REF!</v>
      </c>
      <c r="HN3331" s="9" t="e">
        <f ca="1">SQRT($GS3331*(1-$GS3331/Controls!$D$15))</f>
        <v>#REF!</v>
      </c>
      <c r="HO3331" s="9" t="e">
        <f t="shared" ca="1" si="316"/>
        <v>#REF!</v>
      </c>
      <c r="HP3331" s="9" t="e">
        <f t="shared" ca="1" si="317"/>
        <v>#REF!</v>
      </c>
      <c r="HQ3331" s="9" t="e">
        <f ca="1">IF($GV3331=0,NA(),($GX3331*Controls!#REF!))</f>
        <v>#REF!</v>
      </c>
    </row>
    <row r="3332" spans="198:225" x14ac:dyDescent="0.25">
      <c r="GP3332" s="9" t="e">
        <f ca="1">INDIRECT(ADDRESS(ROW(),Controls!#REF!+30))</f>
        <v>#REF!</v>
      </c>
      <c r="GQ3332" s="9" t="e">
        <f ca="1">INDIRECT(ADDRESS(ROW(),Controls!#REF!+45))</f>
        <v>#REF!</v>
      </c>
      <c r="GR3332" s="9" t="e">
        <f ca="1">INDIRECT(ADDRESS(ROW(),Controls!#REF!+60))</f>
        <v>#REF!</v>
      </c>
      <c r="GS3332" s="9" t="e">
        <f ca="1">INDIRECT(ADDRESS(ROW(),Controls!#REF!+75))</f>
        <v>#REF!</v>
      </c>
      <c r="GT3332" s="9" t="e">
        <f ca="1">INDIRECT(ADDRESS(ROW(),Controls!#REF!+90))</f>
        <v>#REF!</v>
      </c>
      <c r="GU3332" s="9" t="e">
        <f ca="1">INDIRECT(ADDRESS(ROW(),Controls!#REF!+105))</f>
        <v>#REF!</v>
      </c>
      <c r="GV3332" s="9" t="e">
        <f ca="1">INDIRECT(ADDRESS(ROW(),Controls!#REF!+120))</f>
        <v>#REF!</v>
      </c>
      <c r="GW3332" s="9" t="e">
        <f ca="1">INDIRECT(ADDRESS(ROW(),Controls!#REF!+15))</f>
        <v>#REF!</v>
      </c>
      <c r="GX3332" s="9" t="e">
        <f ca="1">INDIRECT(ADDRESS(ROW(),Controls!#REF!+135))</f>
        <v>#REF!</v>
      </c>
      <c r="HJ3332" s="9" t="e">
        <f t="shared" ca="1" si="312"/>
        <v>#REF!</v>
      </c>
      <c r="HK3332" s="9" t="e">
        <f t="shared" ca="1" si="313"/>
        <v>#REF!</v>
      </c>
      <c r="HL3332" s="9" t="e">
        <f t="shared" ca="1" si="314"/>
        <v>#REF!</v>
      </c>
      <c r="HM3332" s="9" t="e">
        <f t="shared" ca="1" si="315"/>
        <v>#REF!</v>
      </c>
      <c r="HN3332" s="9" t="e">
        <f ca="1">SQRT($GS3332*(1-$GS3332/Controls!$D$15))</f>
        <v>#REF!</v>
      </c>
      <c r="HO3332" s="9" t="e">
        <f t="shared" ca="1" si="316"/>
        <v>#REF!</v>
      </c>
      <c r="HP3332" s="9" t="e">
        <f t="shared" ca="1" si="317"/>
        <v>#REF!</v>
      </c>
      <c r="HQ3332" s="9" t="e">
        <f ca="1">IF($GV3332=0,NA(),($GX3332*Controls!#REF!))</f>
        <v>#REF!</v>
      </c>
    </row>
    <row r="3333" spans="198:225" x14ac:dyDescent="0.25">
      <c r="GP3333" s="9" t="e">
        <f ca="1">INDIRECT(ADDRESS(ROW(),Controls!#REF!+30))</f>
        <v>#REF!</v>
      </c>
      <c r="GQ3333" s="9" t="e">
        <f ca="1">INDIRECT(ADDRESS(ROW(),Controls!#REF!+45))</f>
        <v>#REF!</v>
      </c>
      <c r="GR3333" s="9" t="e">
        <f ca="1">INDIRECT(ADDRESS(ROW(),Controls!#REF!+60))</f>
        <v>#REF!</v>
      </c>
      <c r="GS3333" s="9" t="e">
        <f ca="1">INDIRECT(ADDRESS(ROW(),Controls!#REF!+75))</f>
        <v>#REF!</v>
      </c>
      <c r="GT3333" s="9" t="e">
        <f ca="1">INDIRECT(ADDRESS(ROW(),Controls!#REF!+90))</f>
        <v>#REF!</v>
      </c>
      <c r="GU3333" s="9" t="e">
        <f ca="1">INDIRECT(ADDRESS(ROW(),Controls!#REF!+105))</f>
        <v>#REF!</v>
      </c>
      <c r="GV3333" s="9" t="e">
        <f ca="1">INDIRECT(ADDRESS(ROW(),Controls!#REF!+120))</f>
        <v>#REF!</v>
      </c>
      <c r="GW3333" s="9" t="e">
        <f ca="1">INDIRECT(ADDRESS(ROW(),Controls!#REF!+15))</f>
        <v>#REF!</v>
      </c>
      <c r="GX3333" s="9" t="e">
        <f ca="1">INDIRECT(ADDRESS(ROW(),Controls!#REF!+135))</f>
        <v>#REF!</v>
      </c>
      <c r="HJ3333" s="9" t="e">
        <f t="shared" ca="1" si="312"/>
        <v>#REF!</v>
      </c>
      <c r="HK3333" s="9" t="e">
        <f t="shared" ca="1" si="313"/>
        <v>#REF!</v>
      </c>
      <c r="HL3333" s="9" t="e">
        <f t="shared" ca="1" si="314"/>
        <v>#REF!</v>
      </c>
      <c r="HM3333" s="9" t="e">
        <f t="shared" ca="1" si="315"/>
        <v>#REF!</v>
      </c>
      <c r="HN3333" s="9" t="e">
        <f ca="1">SQRT($GS3333*(1-$GS3333/Controls!$D$15))</f>
        <v>#REF!</v>
      </c>
      <c r="HO3333" s="9" t="e">
        <f t="shared" ca="1" si="316"/>
        <v>#REF!</v>
      </c>
      <c r="HP3333" s="9" t="e">
        <f t="shared" ca="1" si="317"/>
        <v>#REF!</v>
      </c>
      <c r="HQ3333" s="9" t="e">
        <f ca="1">IF($GV3333=0,NA(),($GX3333*Controls!#REF!))</f>
        <v>#REF!</v>
      </c>
    </row>
    <row r="3334" spans="198:225" x14ac:dyDescent="0.25">
      <c r="GP3334" s="9" t="e">
        <f ca="1">INDIRECT(ADDRESS(ROW(),Controls!#REF!+30))</f>
        <v>#REF!</v>
      </c>
      <c r="GQ3334" s="9" t="e">
        <f ca="1">INDIRECT(ADDRESS(ROW(),Controls!#REF!+45))</f>
        <v>#REF!</v>
      </c>
      <c r="GR3334" s="9" t="e">
        <f ca="1">INDIRECT(ADDRESS(ROW(),Controls!#REF!+60))</f>
        <v>#REF!</v>
      </c>
      <c r="GS3334" s="9" t="e">
        <f ca="1">INDIRECT(ADDRESS(ROW(),Controls!#REF!+75))</f>
        <v>#REF!</v>
      </c>
      <c r="GT3334" s="9" t="e">
        <f ca="1">INDIRECT(ADDRESS(ROW(),Controls!#REF!+90))</f>
        <v>#REF!</v>
      </c>
      <c r="GU3334" s="9" t="e">
        <f ca="1">INDIRECT(ADDRESS(ROW(),Controls!#REF!+105))</f>
        <v>#REF!</v>
      </c>
      <c r="GV3334" s="9" t="e">
        <f ca="1">INDIRECT(ADDRESS(ROW(),Controls!#REF!+120))</f>
        <v>#REF!</v>
      </c>
      <c r="GW3334" s="9" t="e">
        <f ca="1">INDIRECT(ADDRESS(ROW(),Controls!#REF!+15))</f>
        <v>#REF!</v>
      </c>
      <c r="GX3334" s="9" t="e">
        <f ca="1">INDIRECT(ADDRESS(ROW(),Controls!#REF!+135))</f>
        <v>#REF!</v>
      </c>
      <c r="HJ3334" s="9" t="e">
        <f t="shared" ca="1" si="312"/>
        <v>#REF!</v>
      </c>
      <c r="HK3334" s="9" t="e">
        <f t="shared" ca="1" si="313"/>
        <v>#REF!</v>
      </c>
      <c r="HL3334" s="9" t="e">
        <f t="shared" ca="1" si="314"/>
        <v>#REF!</v>
      </c>
      <c r="HM3334" s="9" t="e">
        <f t="shared" ca="1" si="315"/>
        <v>#REF!</v>
      </c>
      <c r="HN3334" s="9" t="e">
        <f ca="1">SQRT($GS3334*(1-$GS3334/Controls!$D$15))</f>
        <v>#REF!</v>
      </c>
      <c r="HO3334" s="9" t="e">
        <f t="shared" ca="1" si="316"/>
        <v>#REF!</v>
      </c>
      <c r="HP3334" s="9" t="e">
        <f t="shared" ca="1" si="317"/>
        <v>#REF!</v>
      </c>
      <c r="HQ3334" s="9" t="e">
        <f ca="1">IF($GV3334=0,NA(),($GX3334*Controls!#REF!))</f>
        <v>#REF!</v>
      </c>
    </row>
    <row r="3335" spans="198:225" x14ac:dyDescent="0.25">
      <c r="GP3335" s="9" t="e">
        <f ca="1">INDIRECT(ADDRESS(ROW(),Controls!#REF!+30))</f>
        <v>#REF!</v>
      </c>
      <c r="GQ3335" s="9" t="e">
        <f ca="1">INDIRECT(ADDRESS(ROW(),Controls!#REF!+45))</f>
        <v>#REF!</v>
      </c>
      <c r="GR3335" s="9" t="e">
        <f ca="1">INDIRECT(ADDRESS(ROW(),Controls!#REF!+60))</f>
        <v>#REF!</v>
      </c>
      <c r="GS3335" s="9" t="e">
        <f ca="1">INDIRECT(ADDRESS(ROW(),Controls!#REF!+75))</f>
        <v>#REF!</v>
      </c>
      <c r="GT3335" s="9" t="e">
        <f ca="1">INDIRECT(ADDRESS(ROW(),Controls!#REF!+90))</f>
        <v>#REF!</v>
      </c>
      <c r="GU3335" s="9" t="e">
        <f ca="1">INDIRECT(ADDRESS(ROW(),Controls!#REF!+105))</f>
        <v>#REF!</v>
      </c>
      <c r="GV3335" s="9" t="e">
        <f ca="1">INDIRECT(ADDRESS(ROW(),Controls!#REF!+120))</f>
        <v>#REF!</v>
      </c>
      <c r="GW3335" s="9" t="e">
        <f ca="1">INDIRECT(ADDRESS(ROW(),Controls!#REF!+15))</f>
        <v>#REF!</v>
      </c>
      <c r="GX3335" s="9" t="e">
        <f ca="1">INDIRECT(ADDRESS(ROW(),Controls!#REF!+135))</f>
        <v>#REF!</v>
      </c>
      <c r="HJ3335" s="9" t="e">
        <f t="shared" ca="1" si="312"/>
        <v>#REF!</v>
      </c>
      <c r="HK3335" s="9" t="e">
        <f t="shared" ca="1" si="313"/>
        <v>#REF!</v>
      </c>
      <c r="HL3335" s="9" t="e">
        <f t="shared" ca="1" si="314"/>
        <v>#REF!</v>
      </c>
      <c r="HM3335" s="9" t="e">
        <f t="shared" ca="1" si="315"/>
        <v>#REF!</v>
      </c>
      <c r="HN3335" s="9" t="e">
        <f ca="1">SQRT($GS3335*(1-$GS3335/Controls!$D$15))</f>
        <v>#REF!</v>
      </c>
      <c r="HO3335" s="9" t="e">
        <f t="shared" ca="1" si="316"/>
        <v>#REF!</v>
      </c>
      <c r="HP3335" s="9" t="e">
        <f t="shared" ca="1" si="317"/>
        <v>#REF!</v>
      </c>
      <c r="HQ3335" s="9" t="e">
        <f ca="1">IF($GV3335=0,NA(),($GX3335*Controls!#REF!))</f>
        <v>#REF!</v>
      </c>
    </row>
    <row r="3336" spans="198:225" x14ac:dyDescent="0.25">
      <c r="GP3336" s="9" t="e">
        <f ca="1">INDIRECT(ADDRESS(ROW(),Controls!#REF!+30))</f>
        <v>#REF!</v>
      </c>
      <c r="GQ3336" s="9" t="e">
        <f ca="1">INDIRECT(ADDRESS(ROW(),Controls!#REF!+45))</f>
        <v>#REF!</v>
      </c>
      <c r="GR3336" s="9" t="e">
        <f ca="1">INDIRECT(ADDRESS(ROW(),Controls!#REF!+60))</f>
        <v>#REF!</v>
      </c>
      <c r="GS3336" s="9" t="e">
        <f ca="1">INDIRECT(ADDRESS(ROW(),Controls!#REF!+75))</f>
        <v>#REF!</v>
      </c>
      <c r="GT3336" s="9" t="e">
        <f ca="1">INDIRECT(ADDRESS(ROW(),Controls!#REF!+90))</f>
        <v>#REF!</v>
      </c>
      <c r="GU3336" s="9" t="e">
        <f ca="1">INDIRECT(ADDRESS(ROW(),Controls!#REF!+105))</f>
        <v>#REF!</v>
      </c>
      <c r="GV3336" s="9" t="e">
        <f ca="1">INDIRECT(ADDRESS(ROW(),Controls!#REF!+120))</f>
        <v>#REF!</v>
      </c>
      <c r="GW3336" s="9" t="e">
        <f ca="1">INDIRECT(ADDRESS(ROW(),Controls!#REF!+15))</f>
        <v>#REF!</v>
      </c>
      <c r="GX3336" s="9" t="e">
        <f ca="1">INDIRECT(ADDRESS(ROW(),Controls!#REF!+135))</f>
        <v>#REF!</v>
      </c>
      <c r="HJ3336" s="9" t="e">
        <f t="shared" ca="1" si="312"/>
        <v>#REF!</v>
      </c>
      <c r="HK3336" s="9" t="e">
        <f t="shared" ca="1" si="313"/>
        <v>#REF!</v>
      </c>
      <c r="HL3336" s="9" t="e">
        <f t="shared" ca="1" si="314"/>
        <v>#REF!</v>
      </c>
      <c r="HM3336" s="9" t="e">
        <f t="shared" ca="1" si="315"/>
        <v>#REF!</v>
      </c>
      <c r="HN3336" s="9" t="e">
        <f ca="1">SQRT($GS3336*(1-$GS3336/Controls!$D$15))</f>
        <v>#REF!</v>
      </c>
      <c r="HO3336" s="9" t="e">
        <f t="shared" ca="1" si="316"/>
        <v>#REF!</v>
      </c>
      <c r="HP3336" s="9" t="e">
        <f t="shared" ca="1" si="317"/>
        <v>#REF!</v>
      </c>
      <c r="HQ3336" s="9" t="e">
        <f ca="1">IF($GV3336=0,NA(),($GX3336*Controls!#REF!))</f>
        <v>#REF!</v>
      </c>
    </row>
    <row r="3337" spans="198:225" x14ac:dyDescent="0.25">
      <c r="GP3337" s="9" t="e">
        <f ca="1">INDIRECT(ADDRESS(ROW(),Controls!#REF!+30))</f>
        <v>#REF!</v>
      </c>
      <c r="GQ3337" s="9" t="e">
        <f ca="1">INDIRECT(ADDRESS(ROW(),Controls!#REF!+45))</f>
        <v>#REF!</v>
      </c>
      <c r="GR3337" s="9" t="e">
        <f ca="1">INDIRECT(ADDRESS(ROW(),Controls!#REF!+60))</f>
        <v>#REF!</v>
      </c>
      <c r="GS3337" s="9" t="e">
        <f ca="1">INDIRECT(ADDRESS(ROW(),Controls!#REF!+75))</f>
        <v>#REF!</v>
      </c>
      <c r="GT3337" s="9" t="e">
        <f ca="1">INDIRECT(ADDRESS(ROW(),Controls!#REF!+90))</f>
        <v>#REF!</v>
      </c>
      <c r="GU3337" s="9" t="e">
        <f ca="1">INDIRECT(ADDRESS(ROW(),Controls!#REF!+105))</f>
        <v>#REF!</v>
      </c>
      <c r="GV3337" s="9" t="e">
        <f ca="1">INDIRECT(ADDRESS(ROW(),Controls!#REF!+120))</f>
        <v>#REF!</v>
      </c>
      <c r="GW3337" s="9" t="e">
        <f ca="1">INDIRECT(ADDRESS(ROW(),Controls!#REF!+15))</f>
        <v>#REF!</v>
      </c>
      <c r="GX3337" s="9" t="e">
        <f ca="1">INDIRECT(ADDRESS(ROW(),Controls!#REF!+135))</f>
        <v>#REF!</v>
      </c>
      <c r="HJ3337" s="9" t="e">
        <f t="shared" ca="1" si="312"/>
        <v>#REF!</v>
      </c>
      <c r="HK3337" s="9" t="e">
        <f t="shared" ca="1" si="313"/>
        <v>#REF!</v>
      </c>
      <c r="HL3337" s="9" t="e">
        <f t="shared" ca="1" si="314"/>
        <v>#REF!</v>
      </c>
      <c r="HM3337" s="9" t="e">
        <f t="shared" ca="1" si="315"/>
        <v>#REF!</v>
      </c>
      <c r="HN3337" s="9" t="e">
        <f ca="1">SQRT($GS3337*(1-$GS3337/Controls!$D$15))</f>
        <v>#REF!</v>
      </c>
      <c r="HO3337" s="9" t="e">
        <f t="shared" ca="1" si="316"/>
        <v>#REF!</v>
      </c>
      <c r="HP3337" s="9" t="e">
        <f t="shared" ca="1" si="317"/>
        <v>#REF!</v>
      </c>
      <c r="HQ3337" s="9" t="e">
        <f ca="1">IF($GV3337=0,NA(),($GX3337*Controls!#REF!))</f>
        <v>#REF!</v>
      </c>
    </row>
    <row r="3338" spans="198:225" x14ac:dyDescent="0.25">
      <c r="GP3338" s="9" t="e">
        <f ca="1">INDIRECT(ADDRESS(ROW(),Controls!#REF!+30))</f>
        <v>#REF!</v>
      </c>
      <c r="GQ3338" s="9" t="e">
        <f ca="1">INDIRECT(ADDRESS(ROW(),Controls!#REF!+45))</f>
        <v>#REF!</v>
      </c>
      <c r="GR3338" s="9" t="e">
        <f ca="1">INDIRECT(ADDRESS(ROW(),Controls!#REF!+60))</f>
        <v>#REF!</v>
      </c>
      <c r="GS3338" s="9" t="e">
        <f ca="1">INDIRECT(ADDRESS(ROW(),Controls!#REF!+75))</f>
        <v>#REF!</v>
      </c>
      <c r="GT3338" s="9" t="e">
        <f ca="1">INDIRECT(ADDRESS(ROW(),Controls!#REF!+90))</f>
        <v>#REF!</v>
      </c>
      <c r="GU3338" s="9" t="e">
        <f ca="1">INDIRECT(ADDRESS(ROW(),Controls!#REF!+105))</f>
        <v>#REF!</v>
      </c>
      <c r="GV3338" s="9" t="e">
        <f ca="1">INDIRECT(ADDRESS(ROW(),Controls!#REF!+120))</f>
        <v>#REF!</v>
      </c>
      <c r="GW3338" s="9" t="e">
        <f ca="1">INDIRECT(ADDRESS(ROW(),Controls!#REF!+15))</f>
        <v>#REF!</v>
      </c>
      <c r="GX3338" s="9" t="e">
        <f ca="1">INDIRECT(ADDRESS(ROW(),Controls!#REF!+135))</f>
        <v>#REF!</v>
      </c>
      <c r="HJ3338" s="9" t="e">
        <f t="shared" ca="1" si="312"/>
        <v>#REF!</v>
      </c>
      <c r="HK3338" s="9" t="e">
        <f t="shared" ca="1" si="313"/>
        <v>#REF!</v>
      </c>
      <c r="HL3338" s="9" t="e">
        <f t="shared" ca="1" si="314"/>
        <v>#REF!</v>
      </c>
      <c r="HM3338" s="9" t="e">
        <f t="shared" ca="1" si="315"/>
        <v>#REF!</v>
      </c>
      <c r="HN3338" s="9" t="e">
        <f ca="1">SQRT($GS3338*(1-$GS3338/Controls!$D$15))</f>
        <v>#REF!</v>
      </c>
      <c r="HO3338" s="9" t="e">
        <f t="shared" ca="1" si="316"/>
        <v>#REF!</v>
      </c>
      <c r="HP3338" s="9" t="e">
        <f t="shared" ca="1" si="317"/>
        <v>#REF!</v>
      </c>
      <c r="HQ3338" s="9" t="e">
        <f ca="1">IF($GV3338=0,NA(),($GX3338*Controls!#REF!))</f>
        <v>#REF!</v>
      </c>
    </row>
    <row r="3339" spans="198:225" x14ac:dyDescent="0.25">
      <c r="GP3339" s="9" t="e">
        <f ca="1">INDIRECT(ADDRESS(ROW(),Controls!#REF!+30))</f>
        <v>#REF!</v>
      </c>
      <c r="GQ3339" s="9" t="e">
        <f ca="1">INDIRECT(ADDRESS(ROW(),Controls!#REF!+45))</f>
        <v>#REF!</v>
      </c>
      <c r="GR3339" s="9" t="e">
        <f ca="1">INDIRECT(ADDRESS(ROW(),Controls!#REF!+60))</f>
        <v>#REF!</v>
      </c>
      <c r="GS3339" s="9" t="e">
        <f ca="1">INDIRECT(ADDRESS(ROW(),Controls!#REF!+75))</f>
        <v>#REF!</v>
      </c>
      <c r="GT3339" s="9" t="e">
        <f ca="1">INDIRECT(ADDRESS(ROW(),Controls!#REF!+90))</f>
        <v>#REF!</v>
      </c>
      <c r="GU3339" s="9" t="e">
        <f ca="1">INDIRECT(ADDRESS(ROW(),Controls!#REF!+105))</f>
        <v>#REF!</v>
      </c>
      <c r="GV3339" s="9" t="e">
        <f ca="1">INDIRECT(ADDRESS(ROW(),Controls!#REF!+120))</f>
        <v>#REF!</v>
      </c>
      <c r="GW3339" s="9" t="e">
        <f ca="1">INDIRECT(ADDRESS(ROW(),Controls!#REF!+15))</f>
        <v>#REF!</v>
      </c>
      <c r="GX3339" s="9" t="e">
        <f ca="1">INDIRECT(ADDRESS(ROW(),Controls!#REF!+135))</f>
        <v>#REF!</v>
      </c>
      <c r="HJ3339" s="9" t="e">
        <f t="shared" ca="1" si="312"/>
        <v>#REF!</v>
      </c>
      <c r="HK3339" s="9" t="e">
        <f t="shared" ca="1" si="313"/>
        <v>#REF!</v>
      </c>
      <c r="HL3339" s="9" t="e">
        <f t="shared" ca="1" si="314"/>
        <v>#REF!</v>
      </c>
      <c r="HM3339" s="9" t="e">
        <f t="shared" ca="1" si="315"/>
        <v>#REF!</v>
      </c>
      <c r="HN3339" s="9" t="e">
        <f ca="1">SQRT($GS3339*(1-$GS3339/Controls!$D$15))</f>
        <v>#REF!</v>
      </c>
      <c r="HO3339" s="9" t="e">
        <f t="shared" ca="1" si="316"/>
        <v>#REF!</v>
      </c>
      <c r="HP3339" s="9" t="e">
        <f t="shared" ca="1" si="317"/>
        <v>#REF!</v>
      </c>
      <c r="HQ3339" s="9" t="e">
        <f ca="1">IF($GV3339=0,NA(),($GX3339*Controls!#REF!))</f>
        <v>#REF!</v>
      </c>
    </row>
    <row r="3340" spans="198:225" x14ac:dyDescent="0.25">
      <c r="GP3340" s="9" t="e">
        <f ca="1">INDIRECT(ADDRESS(ROW(),Controls!#REF!+30))</f>
        <v>#REF!</v>
      </c>
      <c r="GQ3340" s="9" t="e">
        <f ca="1">INDIRECT(ADDRESS(ROW(),Controls!#REF!+45))</f>
        <v>#REF!</v>
      </c>
      <c r="GR3340" s="9" t="e">
        <f ca="1">INDIRECT(ADDRESS(ROW(),Controls!#REF!+60))</f>
        <v>#REF!</v>
      </c>
      <c r="GS3340" s="9" t="e">
        <f ca="1">INDIRECT(ADDRESS(ROW(),Controls!#REF!+75))</f>
        <v>#REF!</v>
      </c>
      <c r="GT3340" s="9" t="e">
        <f ca="1">INDIRECT(ADDRESS(ROW(),Controls!#REF!+90))</f>
        <v>#REF!</v>
      </c>
      <c r="GU3340" s="9" t="e">
        <f ca="1">INDIRECT(ADDRESS(ROW(),Controls!#REF!+105))</f>
        <v>#REF!</v>
      </c>
      <c r="GV3340" s="9" t="e">
        <f ca="1">INDIRECT(ADDRESS(ROW(),Controls!#REF!+120))</f>
        <v>#REF!</v>
      </c>
      <c r="GW3340" s="9" t="e">
        <f ca="1">INDIRECT(ADDRESS(ROW(),Controls!#REF!+15))</f>
        <v>#REF!</v>
      </c>
      <c r="GX3340" s="9" t="e">
        <f ca="1">INDIRECT(ADDRESS(ROW(),Controls!#REF!+135))</f>
        <v>#REF!</v>
      </c>
      <c r="HJ3340" s="9" t="e">
        <f t="shared" ca="1" si="312"/>
        <v>#REF!</v>
      </c>
      <c r="HK3340" s="9" t="e">
        <f t="shared" ca="1" si="313"/>
        <v>#REF!</v>
      </c>
      <c r="HL3340" s="9" t="e">
        <f t="shared" ca="1" si="314"/>
        <v>#REF!</v>
      </c>
      <c r="HM3340" s="9" t="e">
        <f t="shared" ca="1" si="315"/>
        <v>#REF!</v>
      </c>
      <c r="HN3340" s="9" t="e">
        <f ca="1">SQRT($GS3340*(1-$GS3340/Controls!$D$15))</f>
        <v>#REF!</v>
      </c>
      <c r="HO3340" s="9" t="e">
        <f t="shared" ca="1" si="316"/>
        <v>#REF!</v>
      </c>
      <c r="HP3340" s="9" t="e">
        <f t="shared" ca="1" si="317"/>
        <v>#REF!</v>
      </c>
      <c r="HQ3340" s="9" t="e">
        <f ca="1">IF($GV3340=0,NA(),($GX3340*Controls!#REF!))</f>
        <v>#REF!</v>
      </c>
    </row>
    <row r="3341" spans="198:225" x14ac:dyDescent="0.25">
      <c r="GP3341" s="9" t="e">
        <f ca="1">INDIRECT(ADDRESS(ROW(),Controls!#REF!+30))</f>
        <v>#REF!</v>
      </c>
      <c r="GQ3341" s="9" t="e">
        <f ca="1">INDIRECT(ADDRESS(ROW(),Controls!#REF!+45))</f>
        <v>#REF!</v>
      </c>
      <c r="GR3341" s="9" t="e">
        <f ca="1">INDIRECT(ADDRESS(ROW(),Controls!#REF!+60))</f>
        <v>#REF!</v>
      </c>
      <c r="GS3341" s="9" t="e">
        <f ca="1">INDIRECT(ADDRESS(ROW(),Controls!#REF!+75))</f>
        <v>#REF!</v>
      </c>
      <c r="GT3341" s="9" t="e">
        <f ca="1">INDIRECT(ADDRESS(ROW(),Controls!#REF!+90))</f>
        <v>#REF!</v>
      </c>
      <c r="GU3341" s="9" t="e">
        <f ca="1">INDIRECT(ADDRESS(ROW(),Controls!#REF!+105))</f>
        <v>#REF!</v>
      </c>
      <c r="GV3341" s="9" t="e">
        <f ca="1">INDIRECT(ADDRESS(ROW(),Controls!#REF!+120))</f>
        <v>#REF!</v>
      </c>
      <c r="GW3341" s="9" t="e">
        <f ca="1">INDIRECT(ADDRESS(ROW(),Controls!#REF!+15))</f>
        <v>#REF!</v>
      </c>
      <c r="GX3341" s="9" t="e">
        <f ca="1">INDIRECT(ADDRESS(ROW(),Controls!#REF!+135))</f>
        <v>#REF!</v>
      </c>
      <c r="HJ3341" s="9" t="e">
        <f t="shared" ca="1" si="312"/>
        <v>#REF!</v>
      </c>
      <c r="HK3341" s="9" t="e">
        <f t="shared" ca="1" si="313"/>
        <v>#REF!</v>
      </c>
      <c r="HL3341" s="9" t="e">
        <f t="shared" ca="1" si="314"/>
        <v>#REF!</v>
      </c>
      <c r="HM3341" s="9" t="e">
        <f t="shared" ca="1" si="315"/>
        <v>#REF!</v>
      </c>
      <c r="HN3341" s="9" t="e">
        <f ca="1">SQRT($GS3341*(1-$GS3341/Controls!$D$15))</f>
        <v>#REF!</v>
      </c>
      <c r="HO3341" s="9" t="e">
        <f t="shared" ca="1" si="316"/>
        <v>#REF!</v>
      </c>
      <c r="HP3341" s="9" t="e">
        <f t="shared" ca="1" si="317"/>
        <v>#REF!</v>
      </c>
      <c r="HQ3341" s="9" t="e">
        <f ca="1">IF($GV3341=0,NA(),($GX3341*Controls!#REF!))</f>
        <v>#REF!</v>
      </c>
    </row>
    <row r="3342" spans="198:225" x14ac:dyDescent="0.25">
      <c r="GP3342" s="9" t="e">
        <f ca="1">INDIRECT(ADDRESS(ROW(),Controls!#REF!+30))</f>
        <v>#REF!</v>
      </c>
      <c r="GQ3342" s="9" t="e">
        <f ca="1">INDIRECT(ADDRESS(ROW(),Controls!#REF!+45))</f>
        <v>#REF!</v>
      </c>
      <c r="GR3342" s="9" t="e">
        <f ca="1">INDIRECT(ADDRESS(ROW(),Controls!#REF!+60))</f>
        <v>#REF!</v>
      </c>
      <c r="GS3342" s="9" t="e">
        <f ca="1">INDIRECT(ADDRESS(ROW(),Controls!#REF!+75))</f>
        <v>#REF!</v>
      </c>
      <c r="GT3342" s="9" t="e">
        <f ca="1">INDIRECT(ADDRESS(ROW(),Controls!#REF!+90))</f>
        <v>#REF!</v>
      </c>
      <c r="GU3342" s="9" t="e">
        <f ca="1">INDIRECT(ADDRESS(ROW(),Controls!#REF!+105))</f>
        <v>#REF!</v>
      </c>
      <c r="GV3342" s="9" t="e">
        <f ca="1">INDIRECT(ADDRESS(ROW(),Controls!#REF!+120))</f>
        <v>#REF!</v>
      </c>
      <c r="GW3342" s="9" t="e">
        <f ca="1">INDIRECT(ADDRESS(ROW(),Controls!#REF!+15))</f>
        <v>#REF!</v>
      </c>
      <c r="GX3342" s="9" t="e">
        <f ca="1">INDIRECT(ADDRESS(ROW(),Controls!#REF!+135))</f>
        <v>#REF!</v>
      </c>
      <c r="HJ3342" s="9" t="e">
        <f t="shared" ca="1" si="312"/>
        <v>#REF!</v>
      </c>
      <c r="HK3342" s="9" t="e">
        <f t="shared" ca="1" si="313"/>
        <v>#REF!</v>
      </c>
      <c r="HL3342" s="9" t="e">
        <f t="shared" ca="1" si="314"/>
        <v>#REF!</v>
      </c>
      <c r="HM3342" s="9" t="e">
        <f t="shared" ca="1" si="315"/>
        <v>#REF!</v>
      </c>
      <c r="HN3342" s="9" t="e">
        <f ca="1">SQRT($GS3342*(1-$GS3342/Controls!$D$15))</f>
        <v>#REF!</v>
      </c>
      <c r="HO3342" s="9" t="e">
        <f t="shared" ca="1" si="316"/>
        <v>#REF!</v>
      </c>
      <c r="HP3342" s="9" t="e">
        <f t="shared" ca="1" si="317"/>
        <v>#REF!</v>
      </c>
      <c r="HQ3342" s="9" t="e">
        <f ca="1">IF($GV3342=0,NA(),($GX3342*Controls!#REF!))</f>
        <v>#REF!</v>
      </c>
    </row>
    <row r="3343" spans="198:225" x14ac:dyDescent="0.25">
      <c r="GP3343" s="9" t="e">
        <f ca="1">INDIRECT(ADDRESS(ROW(),Controls!#REF!+30))</f>
        <v>#REF!</v>
      </c>
      <c r="GQ3343" s="9" t="e">
        <f ca="1">INDIRECT(ADDRESS(ROW(),Controls!#REF!+45))</f>
        <v>#REF!</v>
      </c>
      <c r="GR3343" s="9" t="e">
        <f ca="1">INDIRECT(ADDRESS(ROW(),Controls!#REF!+60))</f>
        <v>#REF!</v>
      </c>
      <c r="GS3343" s="9" t="e">
        <f ca="1">INDIRECT(ADDRESS(ROW(),Controls!#REF!+75))</f>
        <v>#REF!</v>
      </c>
      <c r="GT3343" s="9" t="e">
        <f ca="1">INDIRECT(ADDRESS(ROW(),Controls!#REF!+90))</f>
        <v>#REF!</v>
      </c>
      <c r="GU3343" s="9" t="e">
        <f ca="1">INDIRECT(ADDRESS(ROW(),Controls!#REF!+105))</f>
        <v>#REF!</v>
      </c>
      <c r="GV3343" s="9" t="e">
        <f ca="1">INDIRECT(ADDRESS(ROW(),Controls!#REF!+120))</f>
        <v>#REF!</v>
      </c>
      <c r="GW3343" s="9" t="e">
        <f ca="1">INDIRECT(ADDRESS(ROW(),Controls!#REF!+15))</f>
        <v>#REF!</v>
      </c>
      <c r="GX3343" s="9" t="e">
        <f ca="1">INDIRECT(ADDRESS(ROW(),Controls!#REF!+135))</f>
        <v>#REF!</v>
      </c>
      <c r="HJ3343" s="9" t="e">
        <f t="shared" ca="1" si="312"/>
        <v>#REF!</v>
      </c>
      <c r="HK3343" s="9" t="e">
        <f t="shared" ca="1" si="313"/>
        <v>#REF!</v>
      </c>
      <c r="HL3343" s="9" t="e">
        <f t="shared" ca="1" si="314"/>
        <v>#REF!</v>
      </c>
      <c r="HM3343" s="9" t="e">
        <f t="shared" ca="1" si="315"/>
        <v>#REF!</v>
      </c>
      <c r="HN3343" s="9" t="e">
        <f ca="1">SQRT($GS3343*(1-$GS3343/Controls!$D$15))</f>
        <v>#REF!</v>
      </c>
      <c r="HO3343" s="9" t="e">
        <f t="shared" ca="1" si="316"/>
        <v>#REF!</v>
      </c>
      <c r="HP3343" s="9" t="e">
        <f t="shared" ca="1" si="317"/>
        <v>#REF!</v>
      </c>
      <c r="HQ3343" s="9" t="e">
        <f ca="1">IF($GV3343=0,NA(),($GX3343*Controls!#REF!))</f>
        <v>#REF!</v>
      </c>
    </row>
    <row r="3344" spans="198:225" x14ac:dyDescent="0.25">
      <c r="GP3344" s="9" t="e">
        <f ca="1">INDIRECT(ADDRESS(ROW(),Controls!#REF!+30))</f>
        <v>#REF!</v>
      </c>
      <c r="GQ3344" s="9" t="e">
        <f ca="1">INDIRECT(ADDRESS(ROW(),Controls!#REF!+45))</f>
        <v>#REF!</v>
      </c>
      <c r="GR3344" s="9" t="e">
        <f ca="1">INDIRECT(ADDRESS(ROW(),Controls!#REF!+60))</f>
        <v>#REF!</v>
      </c>
      <c r="GS3344" s="9" t="e">
        <f ca="1">INDIRECT(ADDRESS(ROW(),Controls!#REF!+75))</f>
        <v>#REF!</v>
      </c>
      <c r="GT3344" s="9" t="e">
        <f ca="1">INDIRECT(ADDRESS(ROW(),Controls!#REF!+90))</f>
        <v>#REF!</v>
      </c>
      <c r="GU3344" s="9" t="e">
        <f ca="1">INDIRECT(ADDRESS(ROW(),Controls!#REF!+105))</f>
        <v>#REF!</v>
      </c>
      <c r="GV3344" s="9" t="e">
        <f ca="1">INDIRECT(ADDRESS(ROW(),Controls!#REF!+120))</f>
        <v>#REF!</v>
      </c>
      <c r="GW3344" s="9" t="e">
        <f ca="1">INDIRECT(ADDRESS(ROW(),Controls!#REF!+15))</f>
        <v>#REF!</v>
      </c>
      <c r="GX3344" s="9" t="e">
        <f ca="1">INDIRECT(ADDRESS(ROW(),Controls!#REF!+135))</f>
        <v>#REF!</v>
      </c>
      <c r="HJ3344" s="9" t="e">
        <f t="shared" ca="1" si="312"/>
        <v>#REF!</v>
      </c>
      <c r="HK3344" s="9" t="e">
        <f t="shared" ca="1" si="313"/>
        <v>#REF!</v>
      </c>
      <c r="HL3344" s="9" t="e">
        <f t="shared" ca="1" si="314"/>
        <v>#REF!</v>
      </c>
      <c r="HM3344" s="9" t="e">
        <f t="shared" ca="1" si="315"/>
        <v>#REF!</v>
      </c>
      <c r="HN3344" s="9" t="e">
        <f ca="1">SQRT($GS3344*(1-$GS3344/Controls!$D$15))</f>
        <v>#REF!</v>
      </c>
      <c r="HO3344" s="9" t="e">
        <f t="shared" ca="1" si="316"/>
        <v>#REF!</v>
      </c>
      <c r="HP3344" s="9" t="e">
        <f t="shared" ca="1" si="317"/>
        <v>#REF!</v>
      </c>
      <c r="HQ3344" s="9" t="e">
        <f ca="1">IF($GV3344=0,NA(),($GX3344*Controls!#REF!))</f>
        <v>#REF!</v>
      </c>
    </row>
    <row r="3345" spans="198:225" x14ac:dyDescent="0.25">
      <c r="GP3345" s="9" t="e">
        <f ca="1">INDIRECT(ADDRESS(ROW(),Controls!#REF!+30))</f>
        <v>#REF!</v>
      </c>
      <c r="GQ3345" s="9" t="e">
        <f ca="1">INDIRECT(ADDRESS(ROW(),Controls!#REF!+45))</f>
        <v>#REF!</v>
      </c>
      <c r="GR3345" s="9" t="e">
        <f ca="1">INDIRECT(ADDRESS(ROW(),Controls!#REF!+60))</f>
        <v>#REF!</v>
      </c>
      <c r="GS3345" s="9" t="e">
        <f ca="1">INDIRECT(ADDRESS(ROW(),Controls!#REF!+75))</f>
        <v>#REF!</v>
      </c>
      <c r="GT3345" s="9" t="e">
        <f ca="1">INDIRECT(ADDRESS(ROW(),Controls!#REF!+90))</f>
        <v>#REF!</v>
      </c>
      <c r="GU3345" s="9" t="e">
        <f ca="1">INDIRECT(ADDRESS(ROW(),Controls!#REF!+105))</f>
        <v>#REF!</v>
      </c>
      <c r="GV3345" s="9" t="e">
        <f ca="1">INDIRECT(ADDRESS(ROW(),Controls!#REF!+120))</f>
        <v>#REF!</v>
      </c>
      <c r="GW3345" s="9" t="e">
        <f ca="1">INDIRECT(ADDRESS(ROW(),Controls!#REF!+15))</f>
        <v>#REF!</v>
      </c>
      <c r="GX3345" s="9" t="e">
        <f ca="1">INDIRECT(ADDRESS(ROW(),Controls!#REF!+135))</f>
        <v>#REF!</v>
      </c>
      <c r="HJ3345" s="9" t="e">
        <f t="shared" ca="1" si="312"/>
        <v>#REF!</v>
      </c>
      <c r="HK3345" s="9" t="e">
        <f t="shared" ca="1" si="313"/>
        <v>#REF!</v>
      </c>
      <c r="HL3345" s="9" t="e">
        <f t="shared" ca="1" si="314"/>
        <v>#REF!</v>
      </c>
      <c r="HM3345" s="9" t="e">
        <f t="shared" ca="1" si="315"/>
        <v>#REF!</v>
      </c>
      <c r="HN3345" s="9" t="e">
        <f ca="1">SQRT($GS3345*(1-$GS3345/Controls!$D$15))</f>
        <v>#REF!</v>
      </c>
      <c r="HO3345" s="9" t="e">
        <f t="shared" ca="1" si="316"/>
        <v>#REF!</v>
      </c>
      <c r="HP3345" s="9" t="e">
        <f t="shared" ca="1" si="317"/>
        <v>#REF!</v>
      </c>
      <c r="HQ3345" s="9" t="e">
        <f ca="1">IF($GV3345=0,NA(),($GX3345*Controls!#REF!))</f>
        <v>#REF!</v>
      </c>
    </row>
    <row r="3346" spans="198:225" x14ac:dyDescent="0.25">
      <c r="GP3346" s="9" t="e">
        <f ca="1">INDIRECT(ADDRESS(ROW(),Controls!#REF!+30))</f>
        <v>#REF!</v>
      </c>
      <c r="GQ3346" s="9" t="e">
        <f ca="1">INDIRECT(ADDRESS(ROW(),Controls!#REF!+45))</f>
        <v>#REF!</v>
      </c>
      <c r="GR3346" s="9" t="e">
        <f ca="1">INDIRECT(ADDRESS(ROW(),Controls!#REF!+60))</f>
        <v>#REF!</v>
      </c>
      <c r="GS3346" s="9" t="e">
        <f ca="1">INDIRECT(ADDRESS(ROW(),Controls!#REF!+75))</f>
        <v>#REF!</v>
      </c>
      <c r="GT3346" s="9" t="e">
        <f ca="1">INDIRECT(ADDRESS(ROW(),Controls!#REF!+90))</f>
        <v>#REF!</v>
      </c>
      <c r="GU3346" s="9" t="e">
        <f ca="1">INDIRECT(ADDRESS(ROW(),Controls!#REF!+105))</f>
        <v>#REF!</v>
      </c>
      <c r="GV3346" s="9" t="e">
        <f ca="1">INDIRECT(ADDRESS(ROW(),Controls!#REF!+120))</f>
        <v>#REF!</v>
      </c>
      <c r="GW3346" s="9" t="e">
        <f ca="1">INDIRECT(ADDRESS(ROW(),Controls!#REF!+15))</f>
        <v>#REF!</v>
      </c>
      <c r="GX3346" s="9" t="e">
        <f ca="1">INDIRECT(ADDRESS(ROW(),Controls!#REF!+135))</f>
        <v>#REF!</v>
      </c>
      <c r="HJ3346" s="9" t="e">
        <f t="shared" ca="1" si="312"/>
        <v>#REF!</v>
      </c>
      <c r="HK3346" s="9" t="e">
        <f t="shared" ca="1" si="313"/>
        <v>#REF!</v>
      </c>
      <c r="HL3346" s="9" t="e">
        <f t="shared" ca="1" si="314"/>
        <v>#REF!</v>
      </c>
      <c r="HM3346" s="9" t="e">
        <f t="shared" ca="1" si="315"/>
        <v>#REF!</v>
      </c>
      <c r="HN3346" s="9" t="e">
        <f ca="1">SQRT($GS3346*(1-$GS3346/Controls!$D$15))</f>
        <v>#REF!</v>
      </c>
      <c r="HO3346" s="9" t="e">
        <f t="shared" ca="1" si="316"/>
        <v>#REF!</v>
      </c>
      <c r="HP3346" s="9" t="e">
        <f t="shared" ca="1" si="317"/>
        <v>#REF!</v>
      </c>
      <c r="HQ3346" s="9" t="e">
        <f ca="1">IF($GV3346=0,NA(),($GX3346*Controls!#REF!))</f>
        <v>#REF!</v>
      </c>
    </row>
    <row r="3347" spans="198:225" x14ac:dyDescent="0.25">
      <c r="GP3347" s="9" t="e">
        <f ca="1">INDIRECT(ADDRESS(ROW(),Controls!#REF!+30))</f>
        <v>#REF!</v>
      </c>
      <c r="GQ3347" s="9" t="e">
        <f ca="1">INDIRECT(ADDRESS(ROW(),Controls!#REF!+45))</f>
        <v>#REF!</v>
      </c>
      <c r="GR3347" s="9" t="e">
        <f ca="1">INDIRECT(ADDRESS(ROW(),Controls!#REF!+60))</f>
        <v>#REF!</v>
      </c>
      <c r="GS3347" s="9" t="e">
        <f ca="1">INDIRECT(ADDRESS(ROW(),Controls!#REF!+75))</f>
        <v>#REF!</v>
      </c>
      <c r="GT3347" s="9" t="e">
        <f ca="1">INDIRECT(ADDRESS(ROW(),Controls!#REF!+90))</f>
        <v>#REF!</v>
      </c>
      <c r="GU3347" s="9" t="e">
        <f ca="1">INDIRECT(ADDRESS(ROW(),Controls!#REF!+105))</f>
        <v>#REF!</v>
      </c>
      <c r="GV3347" s="9" t="e">
        <f ca="1">INDIRECT(ADDRESS(ROW(),Controls!#REF!+120))</f>
        <v>#REF!</v>
      </c>
      <c r="GW3347" s="9" t="e">
        <f ca="1">INDIRECT(ADDRESS(ROW(),Controls!#REF!+15))</f>
        <v>#REF!</v>
      </c>
      <c r="GX3347" s="9" t="e">
        <f ca="1">INDIRECT(ADDRESS(ROW(),Controls!#REF!+135))</f>
        <v>#REF!</v>
      </c>
      <c r="HJ3347" s="9" t="e">
        <f t="shared" ca="1" si="312"/>
        <v>#REF!</v>
      </c>
      <c r="HK3347" s="9" t="e">
        <f t="shared" ca="1" si="313"/>
        <v>#REF!</v>
      </c>
      <c r="HL3347" s="9" t="e">
        <f t="shared" ca="1" si="314"/>
        <v>#REF!</v>
      </c>
      <c r="HM3347" s="9" t="e">
        <f t="shared" ca="1" si="315"/>
        <v>#REF!</v>
      </c>
      <c r="HN3347" s="9" t="e">
        <f ca="1">SQRT($GS3347*(1-$GS3347/Controls!$D$15))</f>
        <v>#REF!</v>
      </c>
      <c r="HO3347" s="9" t="e">
        <f t="shared" ca="1" si="316"/>
        <v>#REF!</v>
      </c>
      <c r="HP3347" s="9" t="e">
        <f t="shared" ca="1" si="317"/>
        <v>#REF!</v>
      </c>
      <c r="HQ3347" s="9" t="e">
        <f ca="1">IF($GV3347=0,NA(),($GX3347*Controls!#REF!))</f>
        <v>#REF!</v>
      </c>
    </row>
    <row r="3348" spans="198:225" x14ac:dyDescent="0.25">
      <c r="GP3348" s="9" t="e">
        <f ca="1">INDIRECT(ADDRESS(ROW(),Controls!#REF!+30))</f>
        <v>#REF!</v>
      </c>
      <c r="GQ3348" s="9" t="e">
        <f ca="1">INDIRECT(ADDRESS(ROW(),Controls!#REF!+45))</f>
        <v>#REF!</v>
      </c>
      <c r="GR3348" s="9" t="e">
        <f ca="1">INDIRECT(ADDRESS(ROW(),Controls!#REF!+60))</f>
        <v>#REF!</v>
      </c>
      <c r="GS3348" s="9" t="e">
        <f ca="1">INDIRECT(ADDRESS(ROW(),Controls!#REF!+75))</f>
        <v>#REF!</v>
      </c>
      <c r="GT3348" s="9" t="e">
        <f ca="1">INDIRECT(ADDRESS(ROW(),Controls!#REF!+90))</f>
        <v>#REF!</v>
      </c>
      <c r="GU3348" s="9" t="e">
        <f ca="1">INDIRECT(ADDRESS(ROW(),Controls!#REF!+105))</f>
        <v>#REF!</v>
      </c>
      <c r="GV3348" s="9" t="e">
        <f ca="1">INDIRECT(ADDRESS(ROW(),Controls!#REF!+120))</f>
        <v>#REF!</v>
      </c>
      <c r="GW3348" s="9" t="e">
        <f ca="1">INDIRECT(ADDRESS(ROW(),Controls!#REF!+15))</f>
        <v>#REF!</v>
      </c>
      <c r="GX3348" s="9" t="e">
        <f ca="1">INDIRECT(ADDRESS(ROW(),Controls!#REF!+135))</f>
        <v>#REF!</v>
      </c>
      <c r="HJ3348" s="9" t="e">
        <f t="shared" ca="1" si="312"/>
        <v>#REF!</v>
      </c>
      <c r="HK3348" s="9" t="e">
        <f t="shared" ca="1" si="313"/>
        <v>#REF!</v>
      </c>
      <c r="HL3348" s="9" t="e">
        <f t="shared" ca="1" si="314"/>
        <v>#REF!</v>
      </c>
      <c r="HM3348" s="9" t="e">
        <f t="shared" ca="1" si="315"/>
        <v>#REF!</v>
      </c>
      <c r="HN3348" s="9" t="e">
        <f ca="1">SQRT($GS3348*(1-$GS3348/Controls!$D$15))</f>
        <v>#REF!</v>
      </c>
      <c r="HO3348" s="9" t="e">
        <f t="shared" ca="1" si="316"/>
        <v>#REF!</v>
      </c>
      <c r="HP3348" s="9" t="e">
        <f t="shared" ca="1" si="317"/>
        <v>#REF!</v>
      </c>
      <c r="HQ3348" s="9" t="e">
        <f ca="1">IF($GV3348=0,NA(),($GX3348*Controls!#REF!))</f>
        <v>#REF!</v>
      </c>
    </row>
    <row r="3349" spans="198:225" x14ac:dyDescent="0.25">
      <c r="GP3349" s="9" t="e">
        <f ca="1">INDIRECT(ADDRESS(ROW(),Controls!#REF!+30))</f>
        <v>#REF!</v>
      </c>
      <c r="GQ3349" s="9" t="e">
        <f ca="1">INDIRECT(ADDRESS(ROW(),Controls!#REF!+45))</f>
        <v>#REF!</v>
      </c>
      <c r="GR3349" s="9" t="e">
        <f ca="1">INDIRECT(ADDRESS(ROW(),Controls!#REF!+60))</f>
        <v>#REF!</v>
      </c>
      <c r="GS3349" s="9" t="e">
        <f ca="1">INDIRECT(ADDRESS(ROW(),Controls!#REF!+75))</f>
        <v>#REF!</v>
      </c>
      <c r="GT3349" s="9" t="e">
        <f ca="1">INDIRECT(ADDRESS(ROW(),Controls!#REF!+90))</f>
        <v>#REF!</v>
      </c>
      <c r="GU3349" s="9" t="e">
        <f ca="1">INDIRECT(ADDRESS(ROW(),Controls!#REF!+105))</f>
        <v>#REF!</v>
      </c>
      <c r="GV3349" s="9" t="e">
        <f ca="1">INDIRECT(ADDRESS(ROW(),Controls!#REF!+120))</f>
        <v>#REF!</v>
      </c>
      <c r="GW3349" s="9" t="e">
        <f ca="1">INDIRECT(ADDRESS(ROW(),Controls!#REF!+15))</f>
        <v>#REF!</v>
      </c>
      <c r="GX3349" s="9" t="e">
        <f ca="1">INDIRECT(ADDRESS(ROW(),Controls!#REF!+135))</f>
        <v>#REF!</v>
      </c>
      <c r="HJ3349" s="9" t="e">
        <f t="shared" ca="1" si="312"/>
        <v>#REF!</v>
      </c>
      <c r="HK3349" s="9" t="e">
        <f t="shared" ca="1" si="313"/>
        <v>#REF!</v>
      </c>
      <c r="HL3349" s="9" t="e">
        <f t="shared" ca="1" si="314"/>
        <v>#REF!</v>
      </c>
      <c r="HM3349" s="9" t="e">
        <f t="shared" ca="1" si="315"/>
        <v>#REF!</v>
      </c>
      <c r="HN3349" s="9" t="e">
        <f ca="1">SQRT($GS3349*(1-$GS3349/Controls!$D$15))</f>
        <v>#REF!</v>
      </c>
      <c r="HO3349" s="9" t="e">
        <f t="shared" ca="1" si="316"/>
        <v>#REF!</v>
      </c>
      <c r="HP3349" s="9" t="e">
        <f t="shared" ca="1" si="317"/>
        <v>#REF!</v>
      </c>
      <c r="HQ3349" s="9" t="e">
        <f ca="1">IF($GV3349=0,NA(),($GX3349*Controls!#REF!))</f>
        <v>#REF!</v>
      </c>
    </row>
    <row r="3350" spans="198:225" x14ac:dyDescent="0.25">
      <c r="GP3350" s="9" t="e">
        <f ca="1">INDIRECT(ADDRESS(ROW(),Controls!#REF!+30))</f>
        <v>#REF!</v>
      </c>
      <c r="GQ3350" s="9" t="e">
        <f ca="1">INDIRECT(ADDRESS(ROW(),Controls!#REF!+45))</f>
        <v>#REF!</v>
      </c>
      <c r="GR3350" s="9" t="e">
        <f ca="1">INDIRECT(ADDRESS(ROW(),Controls!#REF!+60))</f>
        <v>#REF!</v>
      </c>
      <c r="GS3350" s="9" t="e">
        <f ca="1">INDIRECT(ADDRESS(ROW(),Controls!#REF!+75))</f>
        <v>#REF!</v>
      </c>
      <c r="GT3350" s="9" t="e">
        <f ca="1">INDIRECT(ADDRESS(ROW(),Controls!#REF!+90))</f>
        <v>#REF!</v>
      </c>
      <c r="GU3350" s="9" t="e">
        <f ca="1">INDIRECT(ADDRESS(ROW(),Controls!#REF!+105))</f>
        <v>#REF!</v>
      </c>
      <c r="GV3350" s="9" t="e">
        <f ca="1">INDIRECT(ADDRESS(ROW(),Controls!#REF!+120))</f>
        <v>#REF!</v>
      </c>
      <c r="GW3350" s="9" t="e">
        <f ca="1">INDIRECT(ADDRESS(ROW(),Controls!#REF!+15))</f>
        <v>#REF!</v>
      </c>
      <c r="GX3350" s="9" t="e">
        <f ca="1">INDIRECT(ADDRESS(ROW(),Controls!#REF!+135))</f>
        <v>#REF!</v>
      </c>
      <c r="HJ3350" s="9" t="e">
        <f t="shared" ca="1" si="312"/>
        <v>#REF!</v>
      </c>
      <c r="HK3350" s="9" t="e">
        <f t="shared" ca="1" si="313"/>
        <v>#REF!</v>
      </c>
      <c r="HL3350" s="9" t="e">
        <f t="shared" ca="1" si="314"/>
        <v>#REF!</v>
      </c>
      <c r="HM3350" s="9" t="e">
        <f t="shared" ca="1" si="315"/>
        <v>#REF!</v>
      </c>
      <c r="HN3350" s="9" t="e">
        <f ca="1">SQRT($GS3350*(1-$GS3350/Controls!$D$15))</f>
        <v>#REF!</v>
      </c>
      <c r="HO3350" s="9" t="e">
        <f t="shared" ca="1" si="316"/>
        <v>#REF!</v>
      </c>
      <c r="HP3350" s="9" t="e">
        <f t="shared" ca="1" si="317"/>
        <v>#REF!</v>
      </c>
      <c r="HQ3350" s="9" t="e">
        <f ca="1">IF($GV3350=0,NA(),($GX3350*Controls!#REF!))</f>
        <v>#REF!</v>
      </c>
    </row>
    <row r="3351" spans="198:225" x14ac:dyDescent="0.25">
      <c r="GP3351" s="9" t="e">
        <f ca="1">INDIRECT(ADDRESS(ROW(),Controls!#REF!+30))</f>
        <v>#REF!</v>
      </c>
      <c r="GQ3351" s="9" t="e">
        <f ca="1">INDIRECT(ADDRESS(ROW(),Controls!#REF!+45))</f>
        <v>#REF!</v>
      </c>
      <c r="GR3351" s="9" t="e">
        <f ca="1">INDIRECT(ADDRESS(ROW(),Controls!#REF!+60))</f>
        <v>#REF!</v>
      </c>
      <c r="GS3351" s="9" t="e">
        <f ca="1">INDIRECT(ADDRESS(ROW(),Controls!#REF!+75))</f>
        <v>#REF!</v>
      </c>
      <c r="GT3351" s="9" t="e">
        <f ca="1">INDIRECT(ADDRESS(ROW(),Controls!#REF!+90))</f>
        <v>#REF!</v>
      </c>
      <c r="GU3351" s="9" t="e">
        <f ca="1">INDIRECT(ADDRESS(ROW(),Controls!#REF!+105))</f>
        <v>#REF!</v>
      </c>
      <c r="GV3351" s="9" t="e">
        <f ca="1">INDIRECT(ADDRESS(ROW(),Controls!#REF!+120))</f>
        <v>#REF!</v>
      </c>
      <c r="GW3351" s="9" t="e">
        <f ca="1">INDIRECT(ADDRESS(ROW(),Controls!#REF!+15))</f>
        <v>#REF!</v>
      </c>
      <c r="GX3351" s="9" t="e">
        <f ca="1">INDIRECT(ADDRESS(ROW(),Controls!#REF!+135))</f>
        <v>#REF!</v>
      </c>
      <c r="HJ3351" s="9" t="e">
        <f t="shared" ca="1" si="312"/>
        <v>#REF!</v>
      </c>
      <c r="HK3351" s="9" t="e">
        <f t="shared" ca="1" si="313"/>
        <v>#REF!</v>
      </c>
      <c r="HL3351" s="9" t="e">
        <f t="shared" ca="1" si="314"/>
        <v>#REF!</v>
      </c>
      <c r="HM3351" s="9" t="e">
        <f t="shared" ca="1" si="315"/>
        <v>#REF!</v>
      </c>
      <c r="HN3351" s="9" t="e">
        <f ca="1">SQRT($GS3351*(1-$GS3351/Controls!$D$15))</f>
        <v>#REF!</v>
      </c>
      <c r="HO3351" s="9" t="e">
        <f t="shared" ca="1" si="316"/>
        <v>#REF!</v>
      </c>
      <c r="HP3351" s="9" t="e">
        <f t="shared" ca="1" si="317"/>
        <v>#REF!</v>
      </c>
      <c r="HQ3351" s="9" t="e">
        <f ca="1">IF($GV3351=0,NA(),($GX3351*Controls!#REF!))</f>
        <v>#REF!</v>
      </c>
    </row>
    <row r="3352" spans="198:225" x14ac:dyDescent="0.25">
      <c r="GP3352" s="9" t="e">
        <f ca="1">INDIRECT(ADDRESS(ROW(),Controls!#REF!+30))</f>
        <v>#REF!</v>
      </c>
      <c r="GQ3352" s="9" t="e">
        <f ca="1">INDIRECT(ADDRESS(ROW(),Controls!#REF!+45))</f>
        <v>#REF!</v>
      </c>
      <c r="GR3352" s="9" t="e">
        <f ca="1">INDIRECT(ADDRESS(ROW(),Controls!#REF!+60))</f>
        <v>#REF!</v>
      </c>
      <c r="GS3352" s="9" t="e">
        <f ca="1">INDIRECT(ADDRESS(ROW(),Controls!#REF!+75))</f>
        <v>#REF!</v>
      </c>
      <c r="GT3352" s="9" t="e">
        <f ca="1">INDIRECT(ADDRESS(ROW(),Controls!#REF!+90))</f>
        <v>#REF!</v>
      </c>
      <c r="GU3352" s="9" t="e">
        <f ca="1">INDIRECT(ADDRESS(ROW(),Controls!#REF!+105))</f>
        <v>#REF!</v>
      </c>
      <c r="GV3352" s="9" t="e">
        <f ca="1">INDIRECT(ADDRESS(ROW(),Controls!#REF!+120))</f>
        <v>#REF!</v>
      </c>
      <c r="GW3352" s="9" t="e">
        <f ca="1">INDIRECT(ADDRESS(ROW(),Controls!#REF!+15))</f>
        <v>#REF!</v>
      </c>
      <c r="GX3352" s="9" t="e">
        <f ca="1">INDIRECT(ADDRESS(ROW(),Controls!#REF!+135))</f>
        <v>#REF!</v>
      </c>
      <c r="HJ3352" s="9" t="e">
        <f t="shared" ca="1" si="312"/>
        <v>#REF!</v>
      </c>
      <c r="HK3352" s="9" t="e">
        <f t="shared" ca="1" si="313"/>
        <v>#REF!</v>
      </c>
      <c r="HL3352" s="9" t="e">
        <f t="shared" ca="1" si="314"/>
        <v>#REF!</v>
      </c>
      <c r="HM3352" s="9" t="e">
        <f t="shared" ca="1" si="315"/>
        <v>#REF!</v>
      </c>
      <c r="HN3352" s="9" t="e">
        <f ca="1">SQRT($GS3352*(1-$GS3352/Controls!$D$15))</f>
        <v>#REF!</v>
      </c>
      <c r="HO3352" s="9" t="e">
        <f t="shared" ca="1" si="316"/>
        <v>#REF!</v>
      </c>
      <c r="HP3352" s="9" t="e">
        <f t="shared" ca="1" si="317"/>
        <v>#REF!</v>
      </c>
      <c r="HQ3352" s="9" t="e">
        <f ca="1">IF($GV3352=0,NA(),($GX3352*Controls!#REF!))</f>
        <v>#REF!</v>
      </c>
    </row>
    <row r="3353" spans="198:225" x14ac:dyDescent="0.25">
      <c r="GP3353" s="9" t="e">
        <f ca="1">INDIRECT(ADDRESS(ROW(),Controls!#REF!+30))</f>
        <v>#REF!</v>
      </c>
      <c r="GQ3353" s="9" t="e">
        <f ca="1">INDIRECT(ADDRESS(ROW(),Controls!#REF!+45))</f>
        <v>#REF!</v>
      </c>
      <c r="GR3353" s="9" t="e">
        <f ca="1">INDIRECT(ADDRESS(ROW(),Controls!#REF!+60))</f>
        <v>#REF!</v>
      </c>
      <c r="GS3353" s="9" t="e">
        <f ca="1">INDIRECT(ADDRESS(ROW(),Controls!#REF!+75))</f>
        <v>#REF!</v>
      </c>
      <c r="GT3353" s="9" t="e">
        <f ca="1">INDIRECT(ADDRESS(ROW(),Controls!#REF!+90))</f>
        <v>#REF!</v>
      </c>
      <c r="GU3353" s="9" t="e">
        <f ca="1">INDIRECT(ADDRESS(ROW(),Controls!#REF!+105))</f>
        <v>#REF!</v>
      </c>
      <c r="GV3353" s="9" t="e">
        <f ca="1">INDIRECT(ADDRESS(ROW(),Controls!#REF!+120))</f>
        <v>#REF!</v>
      </c>
      <c r="GW3353" s="9" t="e">
        <f ca="1">INDIRECT(ADDRESS(ROW(),Controls!#REF!+15))</f>
        <v>#REF!</v>
      </c>
      <c r="GX3353" s="9" t="e">
        <f ca="1">INDIRECT(ADDRESS(ROW(),Controls!#REF!+135))</f>
        <v>#REF!</v>
      </c>
      <c r="HJ3353" s="9" t="e">
        <f t="shared" ca="1" si="312"/>
        <v>#REF!</v>
      </c>
      <c r="HK3353" s="9" t="e">
        <f t="shared" ca="1" si="313"/>
        <v>#REF!</v>
      </c>
      <c r="HL3353" s="9" t="e">
        <f t="shared" ca="1" si="314"/>
        <v>#REF!</v>
      </c>
      <c r="HM3353" s="9" t="e">
        <f t="shared" ca="1" si="315"/>
        <v>#REF!</v>
      </c>
      <c r="HN3353" s="9" t="e">
        <f ca="1">SQRT($GS3353*(1-$GS3353/Controls!$D$15))</f>
        <v>#REF!</v>
      </c>
      <c r="HO3353" s="9" t="e">
        <f t="shared" ca="1" si="316"/>
        <v>#REF!</v>
      </c>
      <c r="HP3353" s="9" t="e">
        <f t="shared" ca="1" si="317"/>
        <v>#REF!</v>
      </c>
      <c r="HQ3353" s="9" t="e">
        <f ca="1">IF($GV3353=0,NA(),($GX3353*Controls!#REF!))</f>
        <v>#REF!</v>
      </c>
    </row>
    <row r="3354" spans="198:225" x14ac:dyDescent="0.25">
      <c r="GP3354" s="9" t="e">
        <f ca="1">INDIRECT(ADDRESS(ROW(),Controls!#REF!+30))</f>
        <v>#REF!</v>
      </c>
      <c r="GQ3354" s="9" t="e">
        <f ca="1">INDIRECT(ADDRESS(ROW(),Controls!#REF!+45))</f>
        <v>#REF!</v>
      </c>
      <c r="GR3354" s="9" t="e">
        <f ca="1">INDIRECT(ADDRESS(ROW(),Controls!#REF!+60))</f>
        <v>#REF!</v>
      </c>
      <c r="GS3354" s="9" t="e">
        <f ca="1">INDIRECT(ADDRESS(ROW(),Controls!#REF!+75))</f>
        <v>#REF!</v>
      </c>
      <c r="GT3354" s="9" t="e">
        <f ca="1">INDIRECT(ADDRESS(ROW(),Controls!#REF!+90))</f>
        <v>#REF!</v>
      </c>
      <c r="GU3354" s="9" t="e">
        <f ca="1">INDIRECT(ADDRESS(ROW(),Controls!#REF!+105))</f>
        <v>#REF!</v>
      </c>
      <c r="GV3354" s="9" t="e">
        <f ca="1">INDIRECT(ADDRESS(ROW(),Controls!#REF!+120))</f>
        <v>#REF!</v>
      </c>
      <c r="GW3354" s="9" t="e">
        <f ca="1">INDIRECT(ADDRESS(ROW(),Controls!#REF!+15))</f>
        <v>#REF!</v>
      </c>
      <c r="GX3354" s="9" t="e">
        <f ca="1">INDIRECT(ADDRESS(ROW(),Controls!#REF!+135))</f>
        <v>#REF!</v>
      </c>
      <c r="HJ3354" s="9" t="e">
        <f t="shared" ca="1" si="312"/>
        <v>#REF!</v>
      </c>
      <c r="HK3354" s="9" t="e">
        <f t="shared" ca="1" si="313"/>
        <v>#REF!</v>
      </c>
      <c r="HL3354" s="9" t="e">
        <f t="shared" ca="1" si="314"/>
        <v>#REF!</v>
      </c>
      <c r="HM3354" s="9" t="e">
        <f t="shared" ca="1" si="315"/>
        <v>#REF!</v>
      </c>
      <c r="HN3354" s="9" t="e">
        <f ca="1">SQRT($GS3354*(1-$GS3354/Controls!$D$15))</f>
        <v>#REF!</v>
      </c>
      <c r="HO3354" s="9" t="e">
        <f t="shared" ca="1" si="316"/>
        <v>#REF!</v>
      </c>
      <c r="HP3354" s="9" t="e">
        <f t="shared" ca="1" si="317"/>
        <v>#REF!</v>
      </c>
      <c r="HQ3354" s="9" t="e">
        <f ca="1">IF($GV3354=0,NA(),($GX3354*Controls!#REF!))</f>
        <v>#REF!</v>
      </c>
    </row>
    <row r="3355" spans="198:225" x14ac:dyDescent="0.25">
      <c r="GP3355" s="9" t="e">
        <f ca="1">INDIRECT(ADDRESS(ROW(),Controls!#REF!+30))</f>
        <v>#REF!</v>
      </c>
      <c r="GQ3355" s="9" t="e">
        <f ca="1">INDIRECT(ADDRESS(ROW(),Controls!#REF!+45))</f>
        <v>#REF!</v>
      </c>
      <c r="GR3355" s="9" t="e">
        <f ca="1">INDIRECT(ADDRESS(ROW(),Controls!#REF!+60))</f>
        <v>#REF!</v>
      </c>
      <c r="GS3355" s="9" t="e">
        <f ca="1">INDIRECT(ADDRESS(ROW(),Controls!#REF!+75))</f>
        <v>#REF!</v>
      </c>
      <c r="GT3355" s="9" t="e">
        <f ca="1">INDIRECT(ADDRESS(ROW(),Controls!#REF!+90))</f>
        <v>#REF!</v>
      </c>
      <c r="GU3355" s="9" t="e">
        <f ca="1">INDIRECT(ADDRESS(ROW(),Controls!#REF!+105))</f>
        <v>#REF!</v>
      </c>
      <c r="GV3355" s="9" t="e">
        <f ca="1">INDIRECT(ADDRESS(ROW(),Controls!#REF!+120))</f>
        <v>#REF!</v>
      </c>
      <c r="GW3355" s="9" t="e">
        <f ca="1">INDIRECT(ADDRESS(ROW(),Controls!#REF!+15))</f>
        <v>#REF!</v>
      </c>
      <c r="GX3355" s="9" t="e">
        <f ca="1">INDIRECT(ADDRESS(ROW(),Controls!#REF!+135))</f>
        <v>#REF!</v>
      </c>
      <c r="HJ3355" s="9" t="e">
        <f t="shared" ca="1" si="312"/>
        <v>#REF!</v>
      </c>
      <c r="HK3355" s="9" t="e">
        <f t="shared" ca="1" si="313"/>
        <v>#REF!</v>
      </c>
      <c r="HL3355" s="9" t="e">
        <f t="shared" ca="1" si="314"/>
        <v>#REF!</v>
      </c>
      <c r="HM3355" s="9" t="e">
        <f t="shared" ca="1" si="315"/>
        <v>#REF!</v>
      </c>
      <c r="HN3355" s="9" t="e">
        <f ca="1">SQRT($GS3355*(1-$GS3355/Controls!$D$15))</f>
        <v>#REF!</v>
      </c>
      <c r="HO3355" s="9" t="e">
        <f t="shared" ca="1" si="316"/>
        <v>#REF!</v>
      </c>
      <c r="HP3355" s="9" t="e">
        <f t="shared" ca="1" si="317"/>
        <v>#REF!</v>
      </c>
      <c r="HQ3355" s="9" t="e">
        <f ca="1">IF($GV3355=0,NA(),($GX3355*Controls!#REF!))</f>
        <v>#REF!</v>
      </c>
    </row>
    <row r="3356" spans="198:225" x14ac:dyDescent="0.25">
      <c r="GP3356" s="9" t="e">
        <f ca="1">INDIRECT(ADDRESS(ROW(),Controls!#REF!+30))</f>
        <v>#REF!</v>
      </c>
      <c r="GQ3356" s="9" t="e">
        <f ca="1">INDIRECT(ADDRESS(ROW(),Controls!#REF!+45))</f>
        <v>#REF!</v>
      </c>
      <c r="GR3356" s="9" t="e">
        <f ca="1">INDIRECT(ADDRESS(ROW(),Controls!#REF!+60))</f>
        <v>#REF!</v>
      </c>
      <c r="GS3356" s="9" t="e">
        <f ca="1">INDIRECT(ADDRESS(ROW(),Controls!#REF!+75))</f>
        <v>#REF!</v>
      </c>
      <c r="GT3356" s="9" t="e">
        <f ca="1">INDIRECT(ADDRESS(ROW(),Controls!#REF!+90))</f>
        <v>#REF!</v>
      </c>
      <c r="GU3356" s="9" t="e">
        <f ca="1">INDIRECT(ADDRESS(ROW(),Controls!#REF!+105))</f>
        <v>#REF!</v>
      </c>
      <c r="GV3356" s="9" t="e">
        <f ca="1">INDIRECT(ADDRESS(ROW(),Controls!#REF!+120))</f>
        <v>#REF!</v>
      </c>
      <c r="GW3356" s="9" t="e">
        <f ca="1">INDIRECT(ADDRESS(ROW(),Controls!#REF!+15))</f>
        <v>#REF!</v>
      </c>
      <c r="GX3356" s="9" t="e">
        <f ca="1">INDIRECT(ADDRESS(ROW(),Controls!#REF!+135))</f>
        <v>#REF!</v>
      </c>
      <c r="HJ3356" s="9" t="e">
        <f t="shared" ca="1" si="312"/>
        <v>#REF!</v>
      </c>
      <c r="HK3356" s="9" t="e">
        <f t="shared" ca="1" si="313"/>
        <v>#REF!</v>
      </c>
      <c r="HL3356" s="9" t="e">
        <f t="shared" ca="1" si="314"/>
        <v>#REF!</v>
      </c>
      <c r="HM3356" s="9" t="e">
        <f t="shared" ca="1" si="315"/>
        <v>#REF!</v>
      </c>
      <c r="HN3356" s="9" t="e">
        <f ca="1">SQRT($GS3356*(1-$GS3356/Controls!$D$15))</f>
        <v>#REF!</v>
      </c>
      <c r="HO3356" s="9" t="e">
        <f t="shared" ca="1" si="316"/>
        <v>#REF!</v>
      </c>
      <c r="HP3356" s="9" t="e">
        <f t="shared" ca="1" si="317"/>
        <v>#REF!</v>
      </c>
      <c r="HQ3356" s="9" t="e">
        <f ca="1">IF($GV3356=0,NA(),($GX3356*Controls!#REF!))</f>
        <v>#REF!</v>
      </c>
    </row>
    <row r="3357" spans="198:225" x14ac:dyDescent="0.25">
      <c r="GP3357" s="9" t="e">
        <f ca="1">INDIRECT(ADDRESS(ROW(),Controls!#REF!+30))</f>
        <v>#REF!</v>
      </c>
      <c r="GQ3357" s="9" t="e">
        <f ca="1">INDIRECT(ADDRESS(ROW(),Controls!#REF!+45))</f>
        <v>#REF!</v>
      </c>
      <c r="GR3357" s="9" t="e">
        <f ca="1">INDIRECT(ADDRESS(ROW(),Controls!#REF!+60))</f>
        <v>#REF!</v>
      </c>
      <c r="GS3357" s="9" t="e">
        <f ca="1">INDIRECT(ADDRESS(ROW(),Controls!#REF!+75))</f>
        <v>#REF!</v>
      </c>
      <c r="GT3357" s="9" t="e">
        <f ca="1">INDIRECT(ADDRESS(ROW(),Controls!#REF!+90))</f>
        <v>#REF!</v>
      </c>
      <c r="GU3357" s="9" t="e">
        <f ca="1">INDIRECT(ADDRESS(ROW(),Controls!#REF!+105))</f>
        <v>#REF!</v>
      </c>
      <c r="GV3357" s="9" t="e">
        <f ca="1">INDIRECT(ADDRESS(ROW(),Controls!#REF!+120))</f>
        <v>#REF!</v>
      </c>
      <c r="GW3357" s="9" t="e">
        <f ca="1">INDIRECT(ADDRESS(ROW(),Controls!#REF!+15))</f>
        <v>#REF!</v>
      </c>
      <c r="GX3357" s="9" t="e">
        <f ca="1">INDIRECT(ADDRESS(ROW(),Controls!#REF!+135))</f>
        <v>#REF!</v>
      </c>
      <c r="HJ3357" s="9" t="e">
        <f t="shared" ca="1" si="312"/>
        <v>#REF!</v>
      </c>
      <c r="HK3357" s="9" t="e">
        <f t="shared" ca="1" si="313"/>
        <v>#REF!</v>
      </c>
      <c r="HL3357" s="9" t="e">
        <f t="shared" ca="1" si="314"/>
        <v>#REF!</v>
      </c>
      <c r="HM3357" s="9" t="e">
        <f t="shared" ca="1" si="315"/>
        <v>#REF!</v>
      </c>
      <c r="HN3357" s="9" t="e">
        <f ca="1">SQRT($GS3357*(1-$GS3357/Controls!$D$15))</f>
        <v>#REF!</v>
      </c>
      <c r="HO3357" s="9" t="e">
        <f t="shared" ca="1" si="316"/>
        <v>#REF!</v>
      </c>
      <c r="HP3357" s="9" t="e">
        <f t="shared" ca="1" si="317"/>
        <v>#REF!</v>
      </c>
      <c r="HQ3357" s="9" t="e">
        <f ca="1">IF($GV3357=0,NA(),($GX3357*Controls!#REF!))</f>
        <v>#REF!</v>
      </c>
    </row>
    <row r="3358" spans="198:225" x14ac:dyDescent="0.25">
      <c r="GP3358" s="9" t="e">
        <f ca="1">INDIRECT(ADDRESS(ROW(),Controls!#REF!+30))</f>
        <v>#REF!</v>
      </c>
      <c r="GQ3358" s="9" t="e">
        <f ca="1">INDIRECT(ADDRESS(ROW(),Controls!#REF!+45))</f>
        <v>#REF!</v>
      </c>
      <c r="GR3358" s="9" t="e">
        <f ca="1">INDIRECT(ADDRESS(ROW(),Controls!#REF!+60))</f>
        <v>#REF!</v>
      </c>
      <c r="GS3358" s="9" t="e">
        <f ca="1">INDIRECT(ADDRESS(ROW(),Controls!#REF!+75))</f>
        <v>#REF!</v>
      </c>
      <c r="GT3358" s="9" t="e">
        <f ca="1">INDIRECT(ADDRESS(ROW(),Controls!#REF!+90))</f>
        <v>#REF!</v>
      </c>
      <c r="GU3358" s="9" t="e">
        <f ca="1">INDIRECT(ADDRESS(ROW(),Controls!#REF!+105))</f>
        <v>#REF!</v>
      </c>
      <c r="GV3358" s="9" t="e">
        <f ca="1">INDIRECT(ADDRESS(ROW(),Controls!#REF!+120))</f>
        <v>#REF!</v>
      </c>
      <c r="GW3358" s="9" t="e">
        <f ca="1">INDIRECT(ADDRESS(ROW(),Controls!#REF!+15))</f>
        <v>#REF!</v>
      </c>
      <c r="GX3358" s="9" t="e">
        <f ca="1">INDIRECT(ADDRESS(ROW(),Controls!#REF!+135))</f>
        <v>#REF!</v>
      </c>
      <c r="HJ3358" s="9" t="e">
        <f t="shared" ca="1" si="312"/>
        <v>#REF!</v>
      </c>
      <c r="HK3358" s="9" t="e">
        <f t="shared" ca="1" si="313"/>
        <v>#REF!</v>
      </c>
      <c r="HL3358" s="9" t="e">
        <f t="shared" ca="1" si="314"/>
        <v>#REF!</v>
      </c>
      <c r="HM3358" s="9" t="e">
        <f t="shared" ca="1" si="315"/>
        <v>#REF!</v>
      </c>
      <c r="HN3358" s="9" t="e">
        <f ca="1">SQRT($GS3358*(1-$GS3358/Controls!$D$15))</f>
        <v>#REF!</v>
      </c>
      <c r="HO3358" s="9" t="e">
        <f t="shared" ca="1" si="316"/>
        <v>#REF!</v>
      </c>
      <c r="HP3358" s="9" t="e">
        <f t="shared" ca="1" si="317"/>
        <v>#REF!</v>
      </c>
      <c r="HQ3358" s="9" t="e">
        <f ca="1">IF($GV3358=0,NA(),($GX3358*Controls!#REF!))</f>
        <v>#REF!</v>
      </c>
    </row>
    <row r="3359" spans="198:225" x14ac:dyDescent="0.25">
      <c r="GP3359" s="9" t="e">
        <f ca="1">INDIRECT(ADDRESS(ROW(),Controls!#REF!+30))</f>
        <v>#REF!</v>
      </c>
      <c r="GQ3359" s="9" t="e">
        <f ca="1">INDIRECT(ADDRESS(ROW(),Controls!#REF!+45))</f>
        <v>#REF!</v>
      </c>
      <c r="GR3359" s="9" t="e">
        <f ca="1">INDIRECT(ADDRESS(ROW(),Controls!#REF!+60))</f>
        <v>#REF!</v>
      </c>
      <c r="GS3359" s="9" t="e">
        <f ca="1">INDIRECT(ADDRESS(ROW(),Controls!#REF!+75))</f>
        <v>#REF!</v>
      </c>
      <c r="GT3359" s="9" t="e">
        <f ca="1">INDIRECT(ADDRESS(ROW(),Controls!#REF!+90))</f>
        <v>#REF!</v>
      </c>
      <c r="GU3359" s="9" t="e">
        <f ca="1">INDIRECT(ADDRESS(ROW(),Controls!#REF!+105))</f>
        <v>#REF!</v>
      </c>
      <c r="GV3359" s="9" t="e">
        <f ca="1">INDIRECT(ADDRESS(ROW(),Controls!#REF!+120))</f>
        <v>#REF!</v>
      </c>
      <c r="GW3359" s="9" t="e">
        <f ca="1">INDIRECT(ADDRESS(ROW(),Controls!#REF!+15))</f>
        <v>#REF!</v>
      </c>
      <c r="GX3359" s="9" t="e">
        <f ca="1">INDIRECT(ADDRESS(ROW(),Controls!#REF!+135))</f>
        <v>#REF!</v>
      </c>
      <c r="HJ3359" s="9" t="e">
        <f t="shared" ca="1" si="312"/>
        <v>#REF!</v>
      </c>
      <c r="HK3359" s="9" t="e">
        <f t="shared" ca="1" si="313"/>
        <v>#REF!</v>
      </c>
      <c r="HL3359" s="9" t="e">
        <f t="shared" ca="1" si="314"/>
        <v>#REF!</v>
      </c>
      <c r="HM3359" s="9" t="e">
        <f t="shared" ca="1" si="315"/>
        <v>#REF!</v>
      </c>
      <c r="HN3359" s="9" t="e">
        <f ca="1">SQRT($GS3359*(1-$GS3359/Controls!$D$15))</f>
        <v>#REF!</v>
      </c>
      <c r="HO3359" s="9" t="e">
        <f t="shared" ca="1" si="316"/>
        <v>#REF!</v>
      </c>
      <c r="HP3359" s="9" t="e">
        <f t="shared" ca="1" si="317"/>
        <v>#REF!</v>
      </c>
      <c r="HQ3359" s="9" t="e">
        <f ca="1">IF($GV3359=0,NA(),($GX3359*Controls!#REF!))</f>
        <v>#REF!</v>
      </c>
    </row>
    <row r="3360" spans="198:225" x14ac:dyDescent="0.25">
      <c r="GP3360" s="9" t="e">
        <f ca="1">INDIRECT(ADDRESS(ROW(),Controls!#REF!+30))</f>
        <v>#REF!</v>
      </c>
      <c r="GQ3360" s="9" t="e">
        <f ca="1">INDIRECT(ADDRESS(ROW(),Controls!#REF!+45))</f>
        <v>#REF!</v>
      </c>
      <c r="GR3360" s="9" t="e">
        <f ca="1">INDIRECT(ADDRESS(ROW(),Controls!#REF!+60))</f>
        <v>#REF!</v>
      </c>
      <c r="GS3360" s="9" t="e">
        <f ca="1">INDIRECT(ADDRESS(ROW(),Controls!#REF!+75))</f>
        <v>#REF!</v>
      </c>
      <c r="GT3360" s="9" t="e">
        <f ca="1">INDIRECT(ADDRESS(ROW(),Controls!#REF!+90))</f>
        <v>#REF!</v>
      </c>
      <c r="GU3360" s="9" t="e">
        <f ca="1">INDIRECT(ADDRESS(ROW(),Controls!#REF!+105))</f>
        <v>#REF!</v>
      </c>
      <c r="GV3360" s="9" t="e">
        <f ca="1">INDIRECT(ADDRESS(ROW(),Controls!#REF!+120))</f>
        <v>#REF!</v>
      </c>
      <c r="GW3360" s="9" t="e">
        <f ca="1">INDIRECT(ADDRESS(ROW(),Controls!#REF!+15))</f>
        <v>#REF!</v>
      </c>
      <c r="GX3360" s="9" t="e">
        <f ca="1">INDIRECT(ADDRESS(ROW(),Controls!#REF!+135))</f>
        <v>#REF!</v>
      </c>
      <c r="HJ3360" s="9" t="e">
        <f t="shared" ca="1" si="312"/>
        <v>#REF!</v>
      </c>
      <c r="HK3360" s="9" t="e">
        <f t="shared" ca="1" si="313"/>
        <v>#REF!</v>
      </c>
      <c r="HL3360" s="9" t="e">
        <f t="shared" ca="1" si="314"/>
        <v>#REF!</v>
      </c>
      <c r="HM3360" s="9" t="e">
        <f t="shared" ca="1" si="315"/>
        <v>#REF!</v>
      </c>
      <c r="HN3360" s="9" t="e">
        <f ca="1">SQRT($GS3360*(1-$GS3360/Controls!$D$15))</f>
        <v>#REF!</v>
      </c>
      <c r="HO3360" s="9" t="e">
        <f t="shared" ca="1" si="316"/>
        <v>#REF!</v>
      </c>
      <c r="HP3360" s="9" t="e">
        <f t="shared" ca="1" si="317"/>
        <v>#REF!</v>
      </c>
      <c r="HQ3360" s="9" t="e">
        <f ca="1">IF($GV3360=0,NA(),($GX3360*Controls!#REF!))</f>
        <v>#REF!</v>
      </c>
    </row>
    <row r="3361" spans="198:225" x14ac:dyDescent="0.25">
      <c r="GP3361" s="9" t="e">
        <f ca="1">INDIRECT(ADDRESS(ROW(),Controls!#REF!+30))</f>
        <v>#REF!</v>
      </c>
      <c r="GQ3361" s="9" t="e">
        <f ca="1">INDIRECT(ADDRESS(ROW(),Controls!#REF!+45))</f>
        <v>#REF!</v>
      </c>
      <c r="GR3361" s="9" t="e">
        <f ca="1">INDIRECT(ADDRESS(ROW(),Controls!#REF!+60))</f>
        <v>#REF!</v>
      </c>
      <c r="GS3361" s="9" t="e">
        <f ca="1">INDIRECT(ADDRESS(ROW(),Controls!#REF!+75))</f>
        <v>#REF!</v>
      </c>
      <c r="GT3361" s="9" t="e">
        <f ca="1">INDIRECT(ADDRESS(ROW(),Controls!#REF!+90))</f>
        <v>#REF!</v>
      </c>
      <c r="GU3361" s="9" t="e">
        <f ca="1">INDIRECT(ADDRESS(ROW(),Controls!#REF!+105))</f>
        <v>#REF!</v>
      </c>
      <c r="GV3361" s="9" t="e">
        <f ca="1">INDIRECT(ADDRESS(ROW(),Controls!#REF!+120))</f>
        <v>#REF!</v>
      </c>
      <c r="GW3361" s="9" t="e">
        <f ca="1">INDIRECT(ADDRESS(ROW(),Controls!#REF!+15))</f>
        <v>#REF!</v>
      </c>
      <c r="GX3361" s="9" t="e">
        <f ca="1">INDIRECT(ADDRESS(ROW(),Controls!#REF!+135))</f>
        <v>#REF!</v>
      </c>
      <c r="HJ3361" s="9" t="e">
        <f t="shared" ca="1" si="312"/>
        <v>#REF!</v>
      </c>
      <c r="HK3361" s="9" t="e">
        <f t="shared" ca="1" si="313"/>
        <v>#REF!</v>
      </c>
      <c r="HL3361" s="9" t="e">
        <f t="shared" ca="1" si="314"/>
        <v>#REF!</v>
      </c>
      <c r="HM3361" s="9" t="e">
        <f t="shared" ca="1" si="315"/>
        <v>#REF!</v>
      </c>
      <c r="HN3361" s="9" t="e">
        <f ca="1">SQRT($GS3361*(1-$GS3361/Controls!$D$15))</f>
        <v>#REF!</v>
      </c>
      <c r="HO3361" s="9" t="e">
        <f t="shared" ca="1" si="316"/>
        <v>#REF!</v>
      </c>
      <c r="HP3361" s="9" t="e">
        <f t="shared" ca="1" si="317"/>
        <v>#REF!</v>
      </c>
      <c r="HQ3361" s="9" t="e">
        <f ca="1">IF($GV3361=0,NA(),($GX3361*Controls!#REF!))</f>
        <v>#REF!</v>
      </c>
    </row>
    <row r="3362" spans="198:225" x14ac:dyDescent="0.25">
      <c r="GP3362" s="9" t="e">
        <f ca="1">INDIRECT(ADDRESS(ROW(),Controls!#REF!+30))</f>
        <v>#REF!</v>
      </c>
      <c r="GQ3362" s="9" t="e">
        <f ca="1">INDIRECT(ADDRESS(ROW(),Controls!#REF!+45))</f>
        <v>#REF!</v>
      </c>
      <c r="GR3362" s="9" t="e">
        <f ca="1">INDIRECT(ADDRESS(ROW(),Controls!#REF!+60))</f>
        <v>#REF!</v>
      </c>
      <c r="GS3362" s="9" t="e">
        <f ca="1">INDIRECT(ADDRESS(ROW(),Controls!#REF!+75))</f>
        <v>#REF!</v>
      </c>
      <c r="GT3362" s="9" t="e">
        <f ca="1">INDIRECT(ADDRESS(ROW(),Controls!#REF!+90))</f>
        <v>#REF!</v>
      </c>
      <c r="GU3362" s="9" t="e">
        <f ca="1">INDIRECT(ADDRESS(ROW(),Controls!#REF!+105))</f>
        <v>#REF!</v>
      </c>
      <c r="GV3362" s="9" t="e">
        <f ca="1">INDIRECT(ADDRESS(ROW(),Controls!#REF!+120))</f>
        <v>#REF!</v>
      </c>
      <c r="GW3362" s="9" t="e">
        <f ca="1">INDIRECT(ADDRESS(ROW(),Controls!#REF!+15))</f>
        <v>#REF!</v>
      </c>
      <c r="GX3362" s="9" t="e">
        <f ca="1">INDIRECT(ADDRESS(ROW(),Controls!#REF!+135))</f>
        <v>#REF!</v>
      </c>
      <c r="HJ3362" s="9" t="e">
        <f t="shared" ca="1" si="312"/>
        <v>#REF!</v>
      </c>
      <c r="HK3362" s="9" t="e">
        <f t="shared" ca="1" si="313"/>
        <v>#REF!</v>
      </c>
      <c r="HL3362" s="9" t="e">
        <f t="shared" ca="1" si="314"/>
        <v>#REF!</v>
      </c>
      <c r="HM3362" s="9" t="e">
        <f t="shared" ca="1" si="315"/>
        <v>#REF!</v>
      </c>
      <c r="HN3362" s="9" t="e">
        <f ca="1">SQRT($GS3362*(1-$GS3362/Controls!$D$15))</f>
        <v>#REF!</v>
      </c>
      <c r="HO3362" s="9" t="e">
        <f t="shared" ca="1" si="316"/>
        <v>#REF!</v>
      </c>
      <c r="HP3362" s="9" t="e">
        <f t="shared" ca="1" si="317"/>
        <v>#REF!</v>
      </c>
      <c r="HQ3362" s="9" t="e">
        <f ca="1">IF($GV3362=0,NA(),($GX3362*Controls!#REF!))</f>
        <v>#REF!</v>
      </c>
    </row>
    <row r="3363" spans="198:225" x14ac:dyDescent="0.25">
      <c r="GP3363" s="9" t="e">
        <f ca="1">INDIRECT(ADDRESS(ROW(),Controls!#REF!+30))</f>
        <v>#REF!</v>
      </c>
      <c r="GQ3363" s="9" t="e">
        <f ca="1">INDIRECT(ADDRESS(ROW(),Controls!#REF!+45))</f>
        <v>#REF!</v>
      </c>
      <c r="GR3363" s="9" t="e">
        <f ca="1">INDIRECT(ADDRESS(ROW(),Controls!#REF!+60))</f>
        <v>#REF!</v>
      </c>
      <c r="GS3363" s="9" t="e">
        <f ca="1">INDIRECT(ADDRESS(ROW(),Controls!#REF!+75))</f>
        <v>#REF!</v>
      </c>
      <c r="GT3363" s="9" t="e">
        <f ca="1">INDIRECT(ADDRESS(ROW(),Controls!#REF!+90))</f>
        <v>#REF!</v>
      </c>
      <c r="GU3363" s="9" t="e">
        <f ca="1">INDIRECT(ADDRESS(ROW(),Controls!#REF!+105))</f>
        <v>#REF!</v>
      </c>
      <c r="GV3363" s="9" t="e">
        <f ca="1">INDIRECT(ADDRESS(ROW(),Controls!#REF!+120))</f>
        <v>#REF!</v>
      </c>
      <c r="GW3363" s="9" t="e">
        <f ca="1">INDIRECT(ADDRESS(ROW(),Controls!#REF!+15))</f>
        <v>#REF!</v>
      </c>
      <c r="GX3363" s="9" t="e">
        <f ca="1">INDIRECT(ADDRESS(ROW(),Controls!#REF!+135))</f>
        <v>#REF!</v>
      </c>
      <c r="HJ3363" s="9" t="e">
        <f t="shared" ca="1" si="312"/>
        <v>#REF!</v>
      </c>
      <c r="HK3363" s="9" t="e">
        <f t="shared" ca="1" si="313"/>
        <v>#REF!</v>
      </c>
      <c r="HL3363" s="9" t="e">
        <f t="shared" ca="1" si="314"/>
        <v>#REF!</v>
      </c>
      <c r="HM3363" s="9" t="e">
        <f t="shared" ca="1" si="315"/>
        <v>#REF!</v>
      </c>
      <c r="HN3363" s="9" t="e">
        <f ca="1">SQRT($GS3363*(1-$GS3363/Controls!$D$15))</f>
        <v>#REF!</v>
      </c>
      <c r="HO3363" s="9" t="e">
        <f t="shared" ca="1" si="316"/>
        <v>#REF!</v>
      </c>
      <c r="HP3363" s="9" t="e">
        <f t="shared" ca="1" si="317"/>
        <v>#REF!</v>
      </c>
      <c r="HQ3363" s="9" t="e">
        <f ca="1">IF($GV3363=0,NA(),($GX3363*Controls!#REF!))</f>
        <v>#REF!</v>
      </c>
    </row>
    <row r="3364" spans="198:225" x14ac:dyDescent="0.25">
      <c r="GP3364" s="9" t="e">
        <f ca="1">INDIRECT(ADDRESS(ROW(),Controls!#REF!+30))</f>
        <v>#REF!</v>
      </c>
      <c r="GQ3364" s="9" t="e">
        <f ca="1">INDIRECT(ADDRESS(ROW(),Controls!#REF!+45))</f>
        <v>#REF!</v>
      </c>
      <c r="GR3364" s="9" t="e">
        <f ca="1">INDIRECT(ADDRESS(ROW(),Controls!#REF!+60))</f>
        <v>#REF!</v>
      </c>
      <c r="GS3364" s="9" t="e">
        <f ca="1">INDIRECT(ADDRESS(ROW(),Controls!#REF!+75))</f>
        <v>#REF!</v>
      </c>
      <c r="GT3364" s="9" t="e">
        <f ca="1">INDIRECT(ADDRESS(ROW(),Controls!#REF!+90))</f>
        <v>#REF!</v>
      </c>
      <c r="GU3364" s="9" t="e">
        <f ca="1">INDIRECT(ADDRESS(ROW(),Controls!#REF!+105))</f>
        <v>#REF!</v>
      </c>
      <c r="GV3364" s="9" t="e">
        <f ca="1">INDIRECT(ADDRESS(ROW(),Controls!#REF!+120))</f>
        <v>#REF!</v>
      </c>
      <c r="GW3364" s="9" t="e">
        <f ca="1">INDIRECT(ADDRESS(ROW(),Controls!#REF!+15))</f>
        <v>#REF!</v>
      </c>
      <c r="GX3364" s="9" t="e">
        <f ca="1">INDIRECT(ADDRESS(ROW(),Controls!#REF!+135))</f>
        <v>#REF!</v>
      </c>
      <c r="HJ3364" s="9" t="e">
        <f t="shared" ca="1" si="312"/>
        <v>#REF!</v>
      </c>
      <c r="HK3364" s="9" t="e">
        <f t="shared" ca="1" si="313"/>
        <v>#REF!</v>
      </c>
      <c r="HL3364" s="9" t="e">
        <f t="shared" ca="1" si="314"/>
        <v>#REF!</v>
      </c>
      <c r="HM3364" s="9" t="e">
        <f t="shared" ca="1" si="315"/>
        <v>#REF!</v>
      </c>
      <c r="HN3364" s="9" t="e">
        <f ca="1">SQRT($GS3364*(1-$GS3364/Controls!$D$15))</f>
        <v>#REF!</v>
      </c>
      <c r="HO3364" s="9" t="e">
        <f t="shared" ca="1" si="316"/>
        <v>#REF!</v>
      </c>
      <c r="HP3364" s="9" t="e">
        <f t="shared" ca="1" si="317"/>
        <v>#REF!</v>
      </c>
      <c r="HQ3364" s="9" t="e">
        <f ca="1">IF($GV3364=0,NA(),($GX3364*Controls!#REF!))</f>
        <v>#REF!</v>
      </c>
    </row>
    <row r="3365" spans="198:225" x14ac:dyDescent="0.25">
      <c r="GP3365" s="9" t="e">
        <f ca="1">INDIRECT(ADDRESS(ROW(),Controls!#REF!+30))</f>
        <v>#REF!</v>
      </c>
      <c r="GQ3365" s="9" t="e">
        <f ca="1">INDIRECT(ADDRESS(ROW(),Controls!#REF!+45))</f>
        <v>#REF!</v>
      </c>
      <c r="GR3365" s="9" t="e">
        <f ca="1">INDIRECT(ADDRESS(ROW(),Controls!#REF!+60))</f>
        <v>#REF!</v>
      </c>
      <c r="GS3365" s="9" t="e">
        <f ca="1">INDIRECT(ADDRESS(ROW(),Controls!#REF!+75))</f>
        <v>#REF!</v>
      </c>
      <c r="GT3365" s="9" t="e">
        <f ca="1">INDIRECT(ADDRESS(ROW(),Controls!#REF!+90))</f>
        <v>#REF!</v>
      </c>
      <c r="GU3365" s="9" t="e">
        <f ca="1">INDIRECT(ADDRESS(ROW(),Controls!#REF!+105))</f>
        <v>#REF!</v>
      </c>
      <c r="GV3365" s="9" t="e">
        <f ca="1">INDIRECT(ADDRESS(ROW(),Controls!#REF!+120))</f>
        <v>#REF!</v>
      </c>
      <c r="GW3365" s="9" t="e">
        <f ca="1">INDIRECT(ADDRESS(ROW(),Controls!#REF!+15))</f>
        <v>#REF!</v>
      </c>
      <c r="GX3365" s="9" t="e">
        <f ca="1">INDIRECT(ADDRESS(ROW(),Controls!#REF!+135))</f>
        <v>#REF!</v>
      </c>
      <c r="HJ3365" s="9" t="e">
        <f t="shared" ca="1" si="312"/>
        <v>#REF!</v>
      </c>
      <c r="HK3365" s="9" t="e">
        <f t="shared" ca="1" si="313"/>
        <v>#REF!</v>
      </c>
      <c r="HL3365" s="9" t="e">
        <f t="shared" ca="1" si="314"/>
        <v>#REF!</v>
      </c>
      <c r="HM3365" s="9" t="e">
        <f t="shared" ca="1" si="315"/>
        <v>#REF!</v>
      </c>
      <c r="HN3365" s="9" t="e">
        <f ca="1">SQRT($GS3365*(1-$GS3365/Controls!$D$15))</f>
        <v>#REF!</v>
      </c>
      <c r="HO3365" s="9" t="e">
        <f t="shared" ca="1" si="316"/>
        <v>#REF!</v>
      </c>
      <c r="HP3365" s="9" t="e">
        <f t="shared" ca="1" si="317"/>
        <v>#REF!</v>
      </c>
      <c r="HQ3365" s="9" t="e">
        <f ca="1">IF($GV3365=0,NA(),($GX3365*Controls!#REF!))</f>
        <v>#REF!</v>
      </c>
    </row>
    <row r="3366" spans="198:225" x14ac:dyDescent="0.25">
      <c r="GP3366" s="9" t="e">
        <f ca="1">INDIRECT(ADDRESS(ROW(),Controls!#REF!+30))</f>
        <v>#REF!</v>
      </c>
      <c r="GQ3366" s="9" t="e">
        <f ca="1">INDIRECT(ADDRESS(ROW(),Controls!#REF!+45))</f>
        <v>#REF!</v>
      </c>
      <c r="GR3366" s="9" t="e">
        <f ca="1">INDIRECT(ADDRESS(ROW(),Controls!#REF!+60))</f>
        <v>#REF!</v>
      </c>
      <c r="GS3366" s="9" t="e">
        <f ca="1">INDIRECT(ADDRESS(ROW(),Controls!#REF!+75))</f>
        <v>#REF!</v>
      </c>
      <c r="GT3366" s="9" t="e">
        <f ca="1">INDIRECT(ADDRESS(ROW(),Controls!#REF!+90))</f>
        <v>#REF!</v>
      </c>
      <c r="GU3366" s="9" t="e">
        <f ca="1">INDIRECT(ADDRESS(ROW(),Controls!#REF!+105))</f>
        <v>#REF!</v>
      </c>
      <c r="GV3366" s="9" t="e">
        <f ca="1">INDIRECT(ADDRESS(ROW(),Controls!#REF!+120))</f>
        <v>#REF!</v>
      </c>
      <c r="GW3366" s="9" t="e">
        <f ca="1">INDIRECT(ADDRESS(ROW(),Controls!#REF!+15))</f>
        <v>#REF!</v>
      </c>
      <c r="GX3366" s="9" t="e">
        <f ca="1">INDIRECT(ADDRESS(ROW(),Controls!#REF!+135))</f>
        <v>#REF!</v>
      </c>
      <c r="HJ3366" s="9" t="e">
        <f t="shared" ca="1" si="312"/>
        <v>#REF!</v>
      </c>
      <c r="HK3366" s="9" t="e">
        <f t="shared" ca="1" si="313"/>
        <v>#REF!</v>
      </c>
      <c r="HL3366" s="9" t="e">
        <f t="shared" ca="1" si="314"/>
        <v>#REF!</v>
      </c>
      <c r="HM3366" s="9" t="e">
        <f t="shared" ca="1" si="315"/>
        <v>#REF!</v>
      </c>
      <c r="HN3366" s="9" t="e">
        <f ca="1">SQRT($GS3366*(1-$GS3366/Controls!$D$15))</f>
        <v>#REF!</v>
      </c>
      <c r="HO3366" s="9" t="e">
        <f t="shared" ca="1" si="316"/>
        <v>#REF!</v>
      </c>
      <c r="HP3366" s="9" t="e">
        <f t="shared" ca="1" si="317"/>
        <v>#REF!</v>
      </c>
      <c r="HQ3366" s="9" t="e">
        <f ca="1">IF($GV3366=0,NA(),($GX3366*Controls!#REF!))</f>
        <v>#REF!</v>
      </c>
    </row>
    <row r="3367" spans="198:225" x14ac:dyDescent="0.25">
      <c r="GP3367" s="9" t="e">
        <f ca="1">INDIRECT(ADDRESS(ROW(),Controls!#REF!+30))</f>
        <v>#REF!</v>
      </c>
      <c r="GQ3367" s="9" t="e">
        <f ca="1">INDIRECT(ADDRESS(ROW(),Controls!#REF!+45))</f>
        <v>#REF!</v>
      </c>
      <c r="GR3367" s="9" t="e">
        <f ca="1">INDIRECT(ADDRESS(ROW(),Controls!#REF!+60))</f>
        <v>#REF!</v>
      </c>
      <c r="GS3367" s="9" t="e">
        <f ca="1">INDIRECT(ADDRESS(ROW(),Controls!#REF!+75))</f>
        <v>#REF!</v>
      </c>
      <c r="GT3367" s="9" t="e">
        <f ca="1">INDIRECT(ADDRESS(ROW(),Controls!#REF!+90))</f>
        <v>#REF!</v>
      </c>
      <c r="GU3367" s="9" t="e">
        <f ca="1">INDIRECT(ADDRESS(ROW(),Controls!#REF!+105))</f>
        <v>#REF!</v>
      </c>
      <c r="GV3367" s="9" t="e">
        <f ca="1">INDIRECT(ADDRESS(ROW(),Controls!#REF!+120))</f>
        <v>#REF!</v>
      </c>
      <c r="GW3367" s="9" t="e">
        <f ca="1">INDIRECT(ADDRESS(ROW(),Controls!#REF!+15))</f>
        <v>#REF!</v>
      </c>
      <c r="GX3367" s="9" t="e">
        <f ca="1">INDIRECT(ADDRESS(ROW(),Controls!#REF!+135))</f>
        <v>#REF!</v>
      </c>
      <c r="HJ3367" s="9" t="e">
        <f t="shared" ca="1" si="312"/>
        <v>#REF!</v>
      </c>
      <c r="HK3367" s="9" t="e">
        <f t="shared" ca="1" si="313"/>
        <v>#REF!</v>
      </c>
      <c r="HL3367" s="9" t="e">
        <f t="shared" ca="1" si="314"/>
        <v>#REF!</v>
      </c>
      <c r="HM3367" s="9" t="e">
        <f t="shared" ca="1" si="315"/>
        <v>#REF!</v>
      </c>
      <c r="HN3367" s="9" t="e">
        <f ca="1">SQRT($GS3367*(1-$GS3367/Controls!$D$15))</f>
        <v>#REF!</v>
      </c>
      <c r="HO3367" s="9" t="e">
        <f t="shared" ca="1" si="316"/>
        <v>#REF!</v>
      </c>
      <c r="HP3367" s="9" t="e">
        <f t="shared" ca="1" si="317"/>
        <v>#REF!</v>
      </c>
      <c r="HQ3367" s="9" t="e">
        <f ca="1">IF($GV3367=0,NA(),($GX3367*Controls!#REF!))</f>
        <v>#REF!</v>
      </c>
    </row>
    <row r="3368" spans="198:225" x14ac:dyDescent="0.25">
      <c r="GP3368" s="9" t="e">
        <f ca="1">INDIRECT(ADDRESS(ROW(),Controls!#REF!+30))</f>
        <v>#REF!</v>
      </c>
      <c r="GQ3368" s="9" t="e">
        <f ca="1">INDIRECT(ADDRESS(ROW(),Controls!#REF!+45))</f>
        <v>#REF!</v>
      </c>
      <c r="GR3368" s="9" t="e">
        <f ca="1">INDIRECT(ADDRESS(ROW(),Controls!#REF!+60))</f>
        <v>#REF!</v>
      </c>
      <c r="GS3368" s="9" t="e">
        <f ca="1">INDIRECT(ADDRESS(ROW(),Controls!#REF!+75))</f>
        <v>#REF!</v>
      </c>
      <c r="GT3368" s="9" t="e">
        <f ca="1">INDIRECT(ADDRESS(ROW(),Controls!#REF!+90))</f>
        <v>#REF!</v>
      </c>
      <c r="GU3368" s="9" t="e">
        <f ca="1">INDIRECT(ADDRESS(ROW(),Controls!#REF!+105))</f>
        <v>#REF!</v>
      </c>
      <c r="GV3368" s="9" t="e">
        <f ca="1">INDIRECT(ADDRESS(ROW(),Controls!#REF!+120))</f>
        <v>#REF!</v>
      </c>
      <c r="GW3368" s="9" t="e">
        <f ca="1">INDIRECT(ADDRESS(ROW(),Controls!#REF!+15))</f>
        <v>#REF!</v>
      </c>
      <c r="GX3368" s="9" t="e">
        <f ca="1">INDIRECT(ADDRESS(ROW(),Controls!#REF!+135))</f>
        <v>#REF!</v>
      </c>
      <c r="HJ3368" s="9" t="e">
        <f t="shared" ca="1" si="312"/>
        <v>#REF!</v>
      </c>
      <c r="HK3368" s="9" t="e">
        <f t="shared" ca="1" si="313"/>
        <v>#REF!</v>
      </c>
      <c r="HL3368" s="9" t="e">
        <f t="shared" ca="1" si="314"/>
        <v>#REF!</v>
      </c>
      <c r="HM3368" s="9" t="e">
        <f t="shared" ca="1" si="315"/>
        <v>#REF!</v>
      </c>
      <c r="HN3368" s="9" t="e">
        <f ca="1">SQRT($GS3368*(1-$GS3368/Controls!$D$15))</f>
        <v>#REF!</v>
      </c>
      <c r="HO3368" s="9" t="e">
        <f t="shared" ca="1" si="316"/>
        <v>#REF!</v>
      </c>
      <c r="HP3368" s="9" t="e">
        <f t="shared" ca="1" si="317"/>
        <v>#REF!</v>
      </c>
      <c r="HQ3368" s="9" t="e">
        <f ca="1">IF($GV3368=0,NA(),($GX3368*Controls!#REF!))</f>
        <v>#REF!</v>
      </c>
    </row>
    <row r="3369" spans="198:225" x14ac:dyDescent="0.25">
      <c r="GP3369" s="9" t="e">
        <f ca="1">INDIRECT(ADDRESS(ROW(),Controls!#REF!+30))</f>
        <v>#REF!</v>
      </c>
      <c r="GQ3369" s="9" t="e">
        <f ca="1">INDIRECT(ADDRESS(ROW(),Controls!#REF!+45))</f>
        <v>#REF!</v>
      </c>
      <c r="GR3369" s="9" t="e">
        <f ca="1">INDIRECT(ADDRESS(ROW(),Controls!#REF!+60))</f>
        <v>#REF!</v>
      </c>
      <c r="GS3369" s="9" t="e">
        <f ca="1">INDIRECT(ADDRESS(ROW(),Controls!#REF!+75))</f>
        <v>#REF!</v>
      </c>
      <c r="GT3369" s="9" t="e">
        <f ca="1">INDIRECT(ADDRESS(ROW(),Controls!#REF!+90))</f>
        <v>#REF!</v>
      </c>
      <c r="GU3369" s="9" t="e">
        <f ca="1">INDIRECT(ADDRESS(ROW(),Controls!#REF!+105))</f>
        <v>#REF!</v>
      </c>
      <c r="GV3369" s="9" t="e">
        <f ca="1">INDIRECT(ADDRESS(ROW(),Controls!#REF!+120))</f>
        <v>#REF!</v>
      </c>
      <c r="GW3369" s="9" t="e">
        <f ca="1">INDIRECT(ADDRESS(ROW(),Controls!#REF!+15))</f>
        <v>#REF!</v>
      </c>
      <c r="GX3369" s="9" t="e">
        <f ca="1">INDIRECT(ADDRESS(ROW(),Controls!#REF!+135))</f>
        <v>#REF!</v>
      </c>
      <c r="HJ3369" s="9" t="e">
        <f t="shared" ca="1" si="312"/>
        <v>#REF!</v>
      </c>
      <c r="HK3369" s="9" t="e">
        <f t="shared" ca="1" si="313"/>
        <v>#REF!</v>
      </c>
      <c r="HL3369" s="9" t="e">
        <f t="shared" ca="1" si="314"/>
        <v>#REF!</v>
      </c>
      <c r="HM3369" s="9" t="e">
        <f t="shared" ca="1" si="315"/>
        <v>#REF!</v>
      </c>
      <c r="HN3369" s="9" t="e">
        <f ca="1">SQRT($GS3369*(1-$GS3369/Controls!$D$15))</f>
        <v>#REF!</v>
      </c>
      <c r="HO3369" s="9" t="e">
        <f t="shared" ca="1" si="316"/>
        <v>#REF!</v>
      </c>
      <c r="HP3369" s="9" t="e">
        <f t="shared" ca="1" si="317"/>
        <v>#REF!</v>
      </c>
      <c r="HQ3369" s="9" t="e">
        <f ca="1">IF($GV3369=0,NA(),($GX3369*Controls!#REF!))</f>
        <v>#REF!</v>
      </c>
    </row>
    <row r="3370" spans="198:225" x14ac:dyDescent="0.25">
      <c r="GP3370" s="9" t="e">
        <f ca="1">INDIRECT(ADDRESS(ROW(),Controls!#REF!+30))</f>
        <v>#REF!</v>
      </c>
      <c r="GQ3370" s="9" t="e">
        <f ca="1">INDIRECT(ADDRESS(ROW(),Controls!#REF!+45))</f>
        <v>#REF!</v>
      </c>
      <c r="GR3370" s="9" t="e">
        <f ca="1">INDIRECT(ADDRESS(ROW(),Controls!#REF!+60))</f>
        <v>#REF!</v>
      </c>
      <c r="GS3370" s="9" t="e">
        <f ca="1">INDIRECT(ADDRESS(ROW(),Controls!#REF!+75))</f>
        <v>#REF!</v>
      </c>
      <c r="GT3370" s="9" t="e">
        <f ca="1">INDIRECT(ADDRESS(ROW(),Controls!#REF!+90))</f>
        <v>#REF!</v>
      </c>
      <c r="GU3370" s="9" t="e">
        <f ca="1">INDIRECT(ADDRESS(ROW(),Controls!#REF!+105))</f>
        <v>#REF!</v>
      </c>
      <c r="GV3370" s="9" t="e">
        <f ca="1">INDIRECT(ADDRESS(ROW(),Controls!#REF!+120))</f>
        <v>#REF!</v>
      </c>
      <c r="GW3370" s="9" t="e">
        <f ca="1">INDIRECT(ADDRESS(ROW(),Controls!#REF!+15))</f>
        <v>#REF!</v>
      </c>
      <c r="GX3370" s="9" t="e">
        <f ca="1">INDIRECT(ADDRESS(ROW(),Controls!#REF!+135))</f>
        <v>#REF!</v>
      </c>
      <c r="HJ3370" s="9" t="e">
        <f t="shared" ca="1" si="312"/>
        <v>#REF!</v>
      </c>
      <c r="HK3370" s="9" t="e">
        <f t="shared" ca="1" si="313"/>
        <v>#REF!</v>
      </c>
      <c r="HL3370" s="9" t="e">
        <f t="shared" ca="1" si="314"/>
        <v>#REF!</v>
      </c>
      <c r="HM3370" s="9" t="e">
        <f t="shared" ca="1" si="315"/>
        <v>#REF!</v>
      </c>
      <c r="HN3370" s="9" t="e">
        <f ca="1">SQRT($GS3370*(1-$GS3370/Controls!$D$15))</f>
        <v>#REF!</v>
      </c>
      <c r="HO3370" s="9" t="e">
        <f t="shared" ca="1" si="316"/>
        <v>#REF!</v>
      </c>
      <c r="HP3370" s="9" t="e">
        <f t="shared" ca="1" si="317"/>
        <v>#REF!</v>
      </c>
      <c r="HQ3370" s="9" t="e">
        <f ca="1">IF($GV3370=0,NA(),($GX3370*Controls!#REF!))</f>
        <v>#REF!</v>
      </c>
    </row>
    <row r="3371" spans="198:225" x14ac:dyDescent="0.25">
      <c r="GP3371" s="9" t="e">
        <f ca="1">INDIRECT(ADDRESS(ROW(),Controls!#REF!+30))</f>
        <v>#REF!</v>
      </c>
      <c r="GQ3371" s="9" t="e">
        <f ca="1">INDIRECT(ADDRESS(ROW(),Controls!#REF!+45))</f>
        <v>#REF!</v>
      </c>
      <c r="GR3371" s="9" t="e">
        <f ca="1">INDIRECT(ADDRESS(ROW(),Controls!#REF!+60))</f>
        <v>#REF!</v>
      </c>
      <c r="GS3371" s="9" t="e">
        <f ca="1">INDIRECT(ADDRESS(ROW(),Controls!#REF!+75))</f>
        <v>#REF!</v>
      </c>
      <c r="GT3371" s="9" t="e">
        <f ca="1">INDIRECT(ADDRESS(ROW(),Controls!#REF!+90))</f>
        <v>#REF!</v>
      </c>
      <c r="GU3371" s="9" t="e">
        <f ca="1">INDIRECT(ADDRESS(ROW(),Controls!#REF!+105))</f>
        <v>#REF!</v>
      </c>
      <c r="GV3371" s="9" t="e">
        <f ca="1">INDIRECT(ADDRESS(ROW(),Controls!#REF!+120))</f>
        <v>#REF!</v>
      </c>
      <c r="GW3371" s="9" t="e">
        <f ca="1">INDIRECT(ADDRESS(ROW(),Controls!#REF!+15))</f>
        <v>#REF!</v>
      </c>
      <c r="GX3371" s="9" t="e">
        <f ca="1">INDIRECT(ADDRESS(ROW(),Controls!#REF!+135))</f>
        <v>#REF!</v>
      </c>
      <c r="HJ3371" s="9" t="e">
        <f t="shared" ca="1" si="312"/>
        <v>#REF!</v>
      </c>
      <c r="HK3371" s="9" t="e">
        <f t="shared" ca="1" si="313"/>
        <v>#REF!</v>
      </c>
      <c r="HL3371" s="9" t="e">
        <f t="shared" ca="1" si="314"/>
        <v>#REF!</v>
      </c>
      <c r="HM3371" s="9" t="e">
        <f t="shared" ca="1" si="315"/>
        <v>#REF!</v>
      </c>
      <c r="HN3371" s="9" t="e">
        <f ca="1">SQRT($GS3371*(1-$GS3371/Controls!$D$15))</f>
        <v>#REF!</v>
      </c>
      <c r="HO3371" s="9" t="e">
        <f t="shared" ca="1" si="316"/>
        <v>#REF!</v>
      </c>
      <c r="HP3371" s="9" t="e">
        <f t="shared" ca="1" si="317"/>
        <v>#REF!</v>
      </c>
      <c r="HQ3371" s="9" t="e">
        <f ca="1">IF($GV3371=0,NA(),($GX3371*Controls!#REF!))</f>
        <v>#REF!</v>
      </c>
    </row>
    <row r="3372" spans="198:225" x14ac:dyDescent="0.25">
      <c r="GP3372" s="9" t="e">
        <f ca="1">INDIRECT(ADDRESS(ROW(),Controls!#REF!+30))</f>
        <v>#REF!</v>
      </c>
      <c r="GQ3372" s="9" t="e">
        <f ca="1">INDIRECT(ADDRESS(ROW(),Controls!#REF!+45))</f>
        <v>#REF!</v>
      </c>
      <c r="GR3372" s="9" t="e">
        <f ca="1">INDIRECT(ADDRESS(ROW(),Controls!#REF!+60))</f>
        <v>#REF!</v>
      </c>
      <c r="GS3372" s="9" t="e">
        <f ca="1">INDIRECT(ADDRESS(ROW(),Controls!#REF!+75))</f>
        <v>#REF!</v>
      </c>
      <c r="GT3372" s="9" t="e">
        <f ca="1">INDIRECT(ADDRESS(ROW(),Controls!#REF!+90))</f>
        <v>#REF!</v>
      </c>
      <c r="GU3372" s="9" t="e">
        <f ca="1">INDIRECT(ADDRESS(ROW(),Controls!#REF!+105))</f>
        <v>#REF!</v>
      </c>
      <c r="GV3372" s="9" t="e">
        <f ca="1">INDIRECT(ADDRESS(ROW(),Controls!#REF!+120))</f>
        <v>#REF!</v>
      </c>
      <c r="GW3372" s="9" t="e">
        <f ca="1">INDIRECT(ADDRESS(ROW(),Controls!#REF!+15))</f>
        <v>#REF!</v>
      </c>
      <c r="GX3372" s="9" t="e">
        <f ca="1">INDIRECT(ADDRESS(ROW(),Controls!#REF!+135))</f>
        <v>#REF!</v>
      </c>
      <c r="HJ3372" s="9" t="e">
        <f t="shared" ca="1" si="312"/>
        <v>#REF!</v>
      </c>
      <c r="HK3372" s="9" t="e">
        <f t="shared" ca="1" si="313"/>
        <v>#REF!</v>
      </c>
      <c r="HL3372" s="9" t="e">
        <f t="shared" ca="1" si="314"/>
        <v>#REF!</v>
      </c>
      <c r="HM3372" s="9" t="e">
        <f t="shared" ca="1" si="315"/>
        <v>#REF!</v>
      </c>
      <c r="HN3372" s="9" t="e">
        <f ca="1">SQRT($GS3372*(1-$GS3372/Controls!$D$15))</f>
        <v>#REF!</v>
      </c>
      <c r="HO3372" s="9" t="e">
        <f t="shared" ca="1" si="316"/>
        <v>#REF!</v>
      </c>
      <c r="HP3372" s="9" t="e">
        <f t="shared" ca="1" si="317"/>
        <v>#REF!</v>
      </c>
      <c r="HQ3372" s="9" t="e">
        <f ca="1">IF($GV3372=0,NA(),($GX3372*Controls!#REF!))</f>
        <v>#REF!</v>
      </c>
    </row>
    <row r="3373" spans="198:225" x14ac:dyDescent="0.25">
      <c r="GP3373" s="9" t="e">
        <f ca="1">INDIRECT(ADDRESS(ROW(),Controls!#REF!+30))</f>
        <v>#REF!</v>
      </c>
      <c r="GQ3373" s="9" t="e">
        <f ca="1">INDIRECT(ADDRESS(ROW(),Controls!#REF!+45))</f>
        <v>#REF!</v>
      </c>
      <c r="GR3373" s="9" t="e">
        <f ca="1">INDIRECT(ADDRESS(ROW(),Controls!#REF!+60))</f>
        <v>#REF!</v>
      </c>
      <c r="GS3373" s="9" t="e">
        <f ca="1">INDIRECT(ADDRESS(ROW(),Controls!#REF!+75))</f>
        <v>#REF!</v>
      </c>
      <c r="GT3373" s="9" t="e">
        <f ca="1">INDIRECT(ADDRESS(ROW(),Controls!#REF!+90))</f>
        <v>#REF!</v>
      </c>
      <c r="GU3373" s="9" t="e">
        <f ca="1">INDIRECT(ADDRESS(ROW(),Controls!#REF!+105))</f>
        <v>#REF!</v>
      </c>
      <c r="GV3373" s="9" t="e">
        <f ca="1">INDIRECT(ADDRESS(ROW(),Controls!#REF!+120))</f>
        <v>#REF!</v>
      </c>
      <c r="GW3373" s="9" t="e">
        <f ca="1">INDIRECT(ADDRESS(ROW(),Controls!#REF!+15))</f>
        <v>#REF!</v>
      </c>
      <c r="GX3373" s="9" t="e">
        <f ca="1">INDIRECT(ADDRESS(ROW(),Controls!#REF!+135))</f>
        <v>#REF!</v>
      </c>
      <c r="HJ3373" s="9" t="e">
        <f t="shared" ca="1" si="312"/>
        <v>#REF!</v>
      </c>
      <c r="HK3373" s="9" t="e">
        <f t="shared" ca="1" si="313"/>
        <v>#REF!</v>
      </c>
      <c r="HL3373" s="9" t="e">
        <f t="shared" ca="1" si="314"/>
        <v>#REF!</v>
      </c>
      <c r="HM3373" s="9" t="e">
        <f t="shared" ca="1" si="315"/>
        <v>#REF!</v>
      </c>
      <c r="HN3373" s="9" t="e">
        <f ca="1">SQRT($GS3373*(1-$GS3373/Controls!$D$15))</f>
        <v>#REF!</v>
      </c>
      <c r="HO3373" s="9" t="e">
        <f t="shared" ca="1" si="316"/>
        <v>#REF!</v>
      </c>
      <c r="HP3373" s="9" t="e">
        <f t="shared" ca="1" si="317"/>
        <v>#REF!</v>
      </c>
      <c r="HQ3373" s="9" t="e">
        <f ca="1">IF($GV3373=0,NA(),($GX3373*Controls!#REF!))</f>
        <v>#REF!</v>
      </c>
    </row>
    <row r="3374" spans="198:225" x14ac:dyDescent="0.25">
      <c r="GP3374" s="9" t="e">
        <f ca="1">INDIRECT(ADDRESS(ROW(),Controls!#REF!+30))</f>
        <v>#REF!</v>
      </c>
      <c r="GQ3374" s="9" t="e">
        <f ca="1">INDIRECT(ADDRESS(ROW(),Controls!#REF!+45))</f>
        <v>#REF!</v>
      </c>
      <c r="GR3374" s="9" t="e">
        <f ca="1">INDIRECT(ADDRESS(ROW(),Controls!#REF!+60))</f>
        <v>#REF!</v>
      </c>
      <c r="GS3374" s="9" t="e">
        <f ca="1">INDIRECT(ADDRESS(ROW(),Controls!#REF!+75))</f>
        <v>#REF!</v>
      </c>
      <c r="GT3374" s="9" t="e">
        <f ca="1">INDIRECT(ADDRESS(ROW(),Controls!#REF!+90))</f>
        <v>#REF!</v>
      </c>
      <c r="GU3374" s="9" t="e">
        <f ca="1">INDIRECT(ADDRESS(ROW(),Controls!#REF!+105))</f>
        <v>#REF!</v>
      </c>
      <c r="GV3374" s="9" t="e">
        <f ca="1">INDIRECT(ADDRESS(ROW(),Controls!#REF!+120))</f>
        <v>#REF!</v>
      </c>
      <c r="GW3374" s="9" t="e">
        <f ca="1">INDIRECT(ADDRESS(ROW(),Controls!#REF!+15))</f>
        <v>#REF!</v>
      </c>
      <c r="GX3374" s="9" t="e">
        <f ca="1">INDIRECT(ADDRESS(ROW(),Controls!#REF!+135))</f>
        <v>#REF!</v>
      </c>
      <c r="HJ3374" s="9" t="e">
        <f t="shared" ca="1" si="312"/>
        <v>#REF!</v>
      </c>
      <c r="HK3374" s="9" t="e">
        <f t="shared" ca="1" si="313"/>
        <v>#REF!</v>
      </c>
      <c r="HL3374" s="9" t="e">
        <f t="shared" ca="1" si="314"/>
        <v>#REF!</v>
      </c>
      <c r="HM3374" s="9" t="e">
        <f t="shared" ca="1" si="315"/>
        <v>#REF!</v>
      </c>
      <c r="HN3374" s="9" t="e">
        <f ca="1">SQRT($GS3374*(1-$GS3374/Controls!$D$15))</f>
        <v>#REF!</v>
      </c>
      <c r="HO3374" s="9" t="e">
        <f t="shared" ca="1" si="316"/>
        <v>#REF!</v>
      </c>
      <c r="HP3374" s="9" t="e">
        <f t="shared" ca="1" si="317"/>
        <v>#REF!</v>
      </c>
      <c r="HQ3374" s="9" t="e">
        <f ca="1">IF($GV3374=0,NA(),($GX3374*Controls!#REF!))</f>
        <v>#REF!</v>
      </c>
    </row>
    <row r="3375" spans="198:225" x14ac:dyDescent="0.25">
      <c r="GP3375" s="9" t="e">
        <f ca="1">INDIRECT(ADDRESS(ROW(),Controls!#REF!+30))</f>
        <v>#REF!</v>
      </c>
      <c r="GQ3375" s="9" t="e">
        <f ca="1">INDIRECT(ADDRESS(ROW(),Controls!#REF!+45))</f>
        <v>#REF!</v>
      </c>
      <c r="GR3375" s="9" t="e">
        <f ca="1">INDIRECT(ADDRESS(ROW(),Controls!#REF!+60))</f>
        <v>#REF!</v>
      </c>
      <c r="GS3375" s="9" t="e">
        <f ca="1">INDIRECT(ADDRESS(ROW(),Controls!#REF!+75))</f>
        <v>#REF!</v>
      </c>
      <c r="GT3375" s="9" t="e">
        <f ca="1">INDIRECT(ADDRESS(ROW(),Controls!#REF!+90))</f>
        <v>#REF!</v>
      </c>
      <c r="GU3375" s="9" t="e">
        <f ca="1">INDIRECT(ADDRESS(ROW(),Controls!#REF!+105))</f>
        <v>#REF!</v>
      </c>
      <c r="GV3375" s="9" t="e">
        <f ca="1">INDIRECT(ADDRESS(ROW(),Controls!#REF!+120))</f>
        <v>#REF!</v>
      </c>
      <c r="GW3375" s="9" t="e">
        <f ca="1">INDIRECT(ADDRESS(ROW(),Controls!#REF!+15))</f>
        <v>#REF!</v>
      </c>
      <c r="GX3375" s="9" t="e">
        <f ca="1">INDIRECT(ADDRESS(ROW(),Controls!#REF!+135))</f>
        <v>#REF!</v>
      </c>
      <c r="HJ3375" s="9" t="e">
        <f t="shared" ca="1" si="312"/>
        <v>#REF!</v>
      </c>
      <c r="HK3375" s="9" t="e">
        <f t="shared" ca="1" si="313"/>
        <v>#REF!</v>
      </c>
      <c r="HL3375" s="9" t="e">
        <f t="shared" ca="1" si="314"/>
        <v>#REF!</v>
      </c>
      <c r="HM3375" s="9" t="e">
        <f t="shared" ca="1" si="315"/>
        <v>#REF!</v>
      </c>
      <c r="HN3375" s="9" t="e">
        <f ca="1">SQRT($GS3375*(1-$GS3375/Controls!$D$15))</f>
        <v>#REF!</v>
      </c>
      <c r="HO3375" s="9" t="e">
        <f t="shared" ca="1" si="316"/>
        <v>#REF!</v>
      </c>
      <c r="HP3375" s="9" t="e">
        <f t="shared" ca="1" si="317"/>
        <v>#REF!</v>
      </c>
      <c r="HQ3375" s="9" t="e">
        <f ca="1">IF($GV3375=0,NA(),($GX3375*Controls!#REF!))</f>
        <v>#REF!</v>
      </c>
    </row>
    <row r="3376" spans="198:225" x14ac:dyDescent="0.25">
      <c r="GP3376" s="9" t="e">
        <f ca="1">INDIRECT(ADDRESS(ROW(),Controls!#REF!+30))</f>
        <v>#REF!</v>
      </c>
      <c r="GQ3376" s="9" t="e">
        <f ca="1">INDIRECT(ADDRESS(ROW(),Controls!#REF!+45))</f>
        <v>#REF!</v>
      </c>
      <c r="GR3376" s="9" t="e">
        <f ca="1">INDIRECT(ADDRESS(ROW(),Controls!#REF!+60))</f>
        <v>#REF!</v>
      </c>
      <c r="GS3376" s="9" t="e">
        <f ca="1">INDIRECT(ADDRESS(ROW(),Controls!#REF!+75))</f>
        <v>#REF!</v>
      </c>
      <c r="GT3376" s="9" t="e">
        <f ca="1">INDIRECT(ADDRESS(ROW(),Controls!#REF!+90))</f>
        <v>#REF!</v>
      </c>
      <c r="GU3376" s="9" t="e">
        <f ca="1">INDIRECT(ADDRESS(ROW(),Controls!#REF!+105))</f>
        <v>#REF!</v>
      </c>
      <c r="GV3376" s="9" t="e">
        <f ca="1">INDIRECT(ADDRESS(ROW(),Controls!#REF!+120))</f>
        <v>#REF!</v>
      </c>
      <c r="GW3376" s="9" t="e">
        <f ca="1">INDIRECT(ADDRESS(ROW(),Controls!#REF!+15))</f>
        <v>#REF!</v>
      </c>
      <c r="GX3376" s="9" t="e">
        <f ca="1">INDIRECT(ADDRESS(ROW(),Controls!#REF!+135))</f>
        <v>#REF!</v>
      </c>
      <c r="HJ3376" s="9" t="e">
        <f t="shared" ca="1" si="312"/>
        <v>#REF!</v>
      </c>
      <c r="HK3376" s="9" t="e">
        <f t="shared" ca="1" si="313"/>
        <v>#REF!</v>
      </c>
      <c r="HL3376" s="9" t="e">
        <f t="shared" ca="1" si="314"/>
        <v>#REF!</v>
      </c>
      <c r="HM3376" s="9" t="e">
        <f t="shared" ca="1" si="315"/>
        <v>#REF!</v>
      </c>
      <c r="HN3376" s="9" t="e">
        <f ca="1">SQRT($GS3376*(1-$GS3376/Controls!$D$15))</f>
        <v>#REF!</v>
      </c>
      <c r="HO3376" s="9" t="e">
        <f t="shared" ca="1" si="316"/>
        <v>#REF!</v>
      </c>
      <c r="HP3376" s="9" t="e">
        <f t="shared" ca="1" si="317"/>
        <v>#REF!</v>
      </c>
      <c r="HQ3376" s="9" t="e">
        <f ca="1">IF($GV3376=0,NA(),($GX3376*Controls!#REF!))</f>
        <v>#REF!</v>
      </c>
    </row>
    <row r="3377" spans="198:225" x14ac:dyDescent="0.25">
      <c r="GP3377" s="9" t="e">
        <f ca="1">INDIRECT(ADDRESS(ROW(),Controls!#REF!+30))</f>
        <v>#REF!</v>
      </c>
      <c r="GQ3377" s="9" t="e">
        <f ca="1">INDIRECT(ADDRESS(ROW(),Controls!#REF!+45))</f>
        <v>#REF!</v>
      </c>
      <c r="GR3377" s="9" t="e">
        <f ca="1">INDIRECT(ADDRESS(ROW(),Controls!#REF!+60))</f>
        <v>#REF!</v>
      </c>
      <c r="GS3377" s="9" t="e">
        <f ca="1">INDIRECT(ADDRESS(ROW(),Controls!#REF!+75))</f>
        <v>#REF!</v>
      </c>
      <c r="GT3377" s="9" t="e">
        <f ca="1">INDIRECT(ADDRESS(ROW(),Controls!#REF!+90))</f>
        <v>#REF!</v>
      </c>
      <c r="GU3377" s="9" t="e">
        <f ca="1">INDIRECT(ADDRESS(ROW(),Controls!#REF!+105))</f>
        <v>#REF!</v>
      </c>
      <c r="GV3377" s="9" t="e">
        <f ca="1">INDIRECT(ADDRESS(ROW(),Controls!#REF!+120))</f>
        <v>#REF!</v>
      </c>
      <c r="GW3377" s="9" t="e">
        <f ca="1">INDIRECT(ADDRESS(ROW(),Controls!#REF!+15))</f>
        <v>#REF!</v>
      </c>
      <c r="GX3377" s="9" t="e">
        <f ca="1">INDIRECT(ADDRESS(ROW(),Controls!#REF!+135))</f>
        <v>#REF!</v>
      </c>
      <c r="HJ3377" s="9" t="e">
        <f t="shared" ca="1" si="312"/>
        <v>#REF!</v>
      </c>
      <c r="HK3377" s="9" t="e">
        <f t="shared" ca="1" si="313"/>
        <v>#REF!</v>
      </c>
      <c r="HL3377" s="9" t="e">
        <f t="shared" ca="1" si="314"/>
        <v>#REF!</v>
      </c>
      <c r="HM3377" s="9" t="e">
        <f t="shared" ca="1" si="315"/>
        <v>#REF!</v>
      </c>
      <c r="HN3377" s="9" t="e">
        <f ca="1">SQRT($GS3377*(1-$GS3377/Controls!$D$15))</f>
        <v>#REF!</v>
      </c>
      <c r="HO3377" s="9" t="e">
        <f t="shared" ca="1" si="316"/>
        <v>#REF!</v>
      </c>
      <c r="HP3377" s="9" t="e">
        <f t="shared" ca="1" si="317"/>
        <v>#REF!</v>
      </c>
      <c r="HQ3377" s="9" t="e">
        <f ca="1">IF($GV3377=0,NA(),($GX3377*Controls!#REF!))</f>
        <v>#REF!</v>
      </c>
    </row>
    <row r="3378" spans="198:225" x14ac:dyDescent="0.25">
      <c r="GP3378" s="9" t="e">
        <f ca="1">INDIRECT(ADDRESS(ROW(),Controls!#REF!+30))</f>
        <v>#REF!</v>
      </c>
      <c r="GQ3378" s="9" t="e">
        <f ca="1">INDIRECT(ADDRESS(ROW(),Controls!#REF!+45))</f>
        <v>#REF!</v>
      </c>
      <c r="GR3378" s="9" t="e">
        <f ca="1">INDIRECT(ADDRESS(ROW(),Controls!#REF!+60))</f>
        <v>#REF!</v>
      </c>
      <c r="GS3378" s="9" t="e">
        <f ca="1">INDIRECT(ADDRESS(ROW(),Controls!#REF!+75))</f>
        <v>#REF!</v>
      </c>
      <c r="GT3378" s="9" t="e">
        <f ca="1">INDIRECT(ADDRESS(ROW(),Controls!#REF!+90))</f>
        <v>#REF!</v>
      </c>
      <c r="GU3378" s="9" t="e">
        <f ca="1">INDIRECT(ADDRESS(ROW(),Controls!#REF!+105))</f>
        <v>#REF!</v>
      </c>
      <c r="GV3378" s="9" t="e">
        <f ca="1">INDIRECT(ADDRESS(ROW(),Controls!#REF!+120))</f>
        <v>#REF!</v>
      </c>
      <c r="GW3378" s="9" t="e">
        <f ca="1">INDIRECT(ADDRESS(ROW(),Controls!#REF!+15))</f>
        <v>#REF!</v>
      </c>
      <c r="GX3378" s="9" t="e">
        <f ca="1">INDIRECT(ADDRESS(ROW(),Controls!#REF!+135))</f>
        <v>#REF!</v>
      </c>
      <c r="HJ3378" s="9" t="e">
        <f t="shared" ca="1" si="312"/>
        <v>#REF!</v>
      </c>
      <c r="HK3378" s="9" t="e">
        <f t="shared" ca="1" si="313"/>
        <v>#REF!</v>
      </c>
      <c r="HL3378" s="9" t="e">
        <f t="shared" ca="1" si="314"/>
        <v>#REF!</v>
      </c>
      <c r="HM3378" s="9" t="e">
        <f t="shared" ca="1" si="315"/>
        <v>#REF!</v>
      </c>
      <c r="HN3378" s="9" t="e">
        <f ca="1">SQRT($GS3378*(1-$GS3378/Controls!$D$15))</f>
        <v>#REF!</v>
      </c>
      <c r="HO3378" s="9" t="e">
        <f t="shared" ca="1" si="316"/>
        <v>#REF!</v>
      </c>
      <c r="HP3378" s="9" t="e">
        <f t="shared" ca="1" si="317"/>
        <v>#REF!</v>
      </c>
      <c r="HQ3378" s="9" t="e">
        <f ca="1">IF($GV3378=0,NA(),($GX3378*Controls!#REF!))</f>
        <v>#REF!</v>
      </c>
    </row>
    <row r="3379" spans="198:225" x14ac:dyDescent="0.25">
      <c r="GP3379" s="9" t="e">
        <f ca="1">INDIRECT(ADDRESS(ROW(),Controls!#REF!+30))</f>
        <v>#REF!</v>
      </c>
      <c r="GQ3379" s="9" t="e">
        <f ca="1">INDIRECT(ADDRESS(ROW(),Controls!#REF!+45))</f>
        <v>#REF!</v>
      </c>
      <c r="GR3379" s="9" t="e">
        <f ca="1">INDIRECT(ADDRESS(ROW(),Controls!#REF!+60))</f>
        <v>#REF!</v>
      </c>
      <c r="GS3379" s="9" t="e">
        <f ca="1">INDIRECT(ADDRESS(ROW(),Controls!#REF!+75))</f>
        <v>#REF!</v>
      </c>
      <c r="GT3379" s="9" t="e">
        <f ca="1">INDIRECT(ADDRESS(ROW(),Controls!#REF!+90))</f>
        <v>#REF!</v>
      </c>
      <c r="GU3379" s="9" t="e">
        <f ca="1">INDIRECT(ADDRESS(ROW(),Controls!#REF!+105))</f>
        <v>#REF!</v>
      </c>
      <c r="GV3379" s="9" t="e">
        <f ca="1">INDIRECT(ADDRESS(ROW(),Controls!#REF!+120))</f>
        <v>#REF!</v>
      </c>
      <c r="GW3379" s="9" t="e">
        <f ca="1">INDIRECT(ADDRESS(ROW(),Controls!#REF!+15))</f>
        <v>#REF!</v>
      </c>
      <c r="GX3379" s="9" t="e">
        <f ca="1">INDIRECT(ADDRESS(ROW(),Controls!#REF!+135))</f>
        <v>#REF!</v>
      </c>
      <c r="HJ3379" s="9" t="e">
        <f t="shared" ca="1" si="312"/>
        <v>#REF!</v>
      </c>
      <c r="HK3379" s="9" t="e">
        <f t="shared" ca="1" si="313"/>
        <v>#REF!</v>
      </c>
      <c r="HL3379" s="9" t="e">
        <f t="shared" ca="1" si="314"/>
        <v>#REF!</v>
      </c>
      <c r="HM3379" s="9" t="e">
        <f t="shared" ca="1" si="315"/>
        <v>#REF!</v>
      </c>
      <c r="HN3379" s="9" t="e">
        <f ca="1">SQRT($GS3379*(1-$GS3379/Controls!$D$15))</f>
        <v>#REF!</v>
      </c>
      <c r="HO3379" s="9" t="e">
        <f t="shared" ca="1" si="316"/>
        <v>#REF!</v>
      </c>
      <c r="HP3379" s="9" t="e">
        <f t="shared" ca="1" si="317"/>
        <v>#REF!</v>
      </c>
      <c r="HQ3379" s="9" t="e">
        <f ca="1">IF($GV3379=0,NA(),($GX3379*Controls!#REF!))</f>
        <v>#REF!</v>
      </c>
    </row>
    <row r="3380" spans="198:225" x14ac:dyDescent="0.25">
      <c r="GP3380" s="9" t="e">
        <f ca="1">INDIRECT(ADDRESS(ROW(),Controls!#REF!+30))</f>
        <v>#REF!</v>
      </c>
      <c r="GQ3380" s="9" t="e">
        <f ca="1">INDIRECT(ADDRESS(ROW(),Controls!#REF!+45))</f>
        <v>#REF!</v>
      </c>
      <c r="GR3380" s="9" t="e">
        <f ca="1">INDIRECT(ADDRESS(ROW(),Controls!#REF!+60))</f>
        <v>#REF!</v>
      </c>
      <c r="GS3380" s="9" t="e">
        <f ca="1">INDIRECT(ADDRESS(ROW(),Controls!#REF!+75))</f>
        <v>#REF!</v>
      </c>
      <c r="GT3380" s="9" t="e">
        <f ca="1">INDIRECT(ADDRESS(ROW(),Controls!#REF!+90))</f>
        <v>#REF!</v>
      </c>
      <c r="GU3380" s="9" t="e">
        <f ca="1">INDIRECT(ADDRESS(ROW(),Controls!#REF!+105))</f>
        <v>#REF!</v>
      </c>
      <c r="GV3380" s="9" t="e">
        <f ca="1">INDIRECT(ADDRESS(ROW(),Controls!#REF!+120))</f>
        <v>#REF!</v>
      </c>
      <c r="GW3380" s="9" t="e">
        <f ca="1">INDIRECT(ADDRESS(ROW(),Controls!#REF!+15))</f>
        <v>#REF!</v>
      </c>
      <c r="GX3380" s="9" t="e">
        <f ca="1">INDIRECT(ADDRESS(ROW(),Controls!#REF!+135))</f>
        <v>#REF!</v>
      </c>
      <c r="HJ3380" s="9" t="e">
        <f t="shared" ca="1" si="312"/>
        <v>#REF!</v>
      </c>
      <c r="HK3380" s="9" t="e">
        <f t="shared" ca="1" si="313"/>
        <v>#REF!</v>
      </c>
      <c r="HL3380" s="9" t="e">
        <f t="shared" ca="1" si="314"/>
        <v>#REF!</v>
      </c>
      <c r="HM3380" s="9" t="e">
        <f t="shared" ca="1" si="315"/>
        <v>#REF!</v>
      </c>
      <c r="HN3380" s="9" t="e">
        <f ca="1">SQRT($GS3380*(1-$GS3380/Controls!$D$15))</f>
        <v>#REF!</v>
      </c>
      <c r="HO3380" s="9" t="e">
        <f t="shared" ca="1" si="316"/>
        <v>#REF!</v>
      </c>
      <c r="HP3380" s="9" t="e">
        <f t="shared" ca="1" si="317"/>
        <v>#REF!</v>
      </c>
      <c r="HQ3380" s="9" t="e">
        <f ca="1">IF($GV3380=0,NA(),($GX3380*Controls!#REF!))</f>
        <v>#REF!</v>
      </c>
    </row>
    <row r="3381" spans="198:225" x14ac:dyDescent="0.25">
      <c r="GP3381" s="9" t="e">
        <f ca="1">INDIRECT(ADDRESS(ROW(),Controls!#REF!+30))</f>
        <v>#REF!</v>
      </c>
      <c r="GQ3381" s="9" t="e">
        <f ca="1">INDIRECT(ADDRESS(ROW(),Controls!#REF!+45))</f>
        <v>#REF!</v>
      </c>
      <c r="GR3381" s="9" t="e">
        <f ca="1">INDIRECT(ADDRESS(ROW(),Controls!#REF!+60))</f>
        <v>#REF!</v>
      </c>
      <c r="GS3381" s="9" t="e">
        <f ca="1">INDIRECT(ADDRESS(ROW(),Controls!#REF!+75))</f>
        <v>#REF!</v>
      </c>
      <c r="GT3381" s="9" t="e">
        <f ca="1">INDIRECT(ADDRESS(ROW(),Controls!#REF!+90))</f>
        <v>#REF!</v>
      </c>
      <c r="GU3381" s="9" t="e">
        <f ca="1">INDIRECT(ADDRESS(ROW(),Controls!#REF!+105))</f>
        <v>#REF!</v>
      </c>
      <c r="GV3381" s="9" t="e">
        <f ca="1">INDIRECT(ADDRESS(ROW(),Controls!#REF!+120))</f>
        <v>#REF!</v>
      </c>
      <c r="GW3381" s="9" t="e">
        <f ca="1">INDIRECT(ADDRESS(ROW(),Controls!#REF!+15))</f>
        <v>#REF!</v>
      </c>
      <c r="GX3381" s="9" t="e">
        <f ca="1">INDIRECT(ADDRESS(ROW(),Controls!#REF!+135))</f>
        <v>#REF!</v>
      </c>
      <c r="HJ3381" s="9" t="e">
        <f t="shared" ca="1" si="312"/>
        <v>#REF!</v>
      </c>
      <c r="HK3381" s="9" t="e">
        <f t="shared" ca="1" si="313"/>
        <v>#REF!</v>
      </c>
      <c r="HL3381" s="9" t="e">
        <f t="shared" ca="1" si="314"/>
        <v>#REF!</v>
      </c>
      <c r="HM3381" s="9" t="e">
        <f t="shared" ca="1" si="315"/>
        <v>#REF!</v>
      </c>
      <c r="HN3381" s="9" t="e">
        <f ca="1">SQRT($GS3381*(1-$GS3381/Controls!$D$15))</f>
        <v>#REF!</v>
      </c>
      <c r="HO3381" s="9" t="e">
        <f t="shared" ca="1" si="316"/>
        <v>#REF!</v>
      </c>
      <c r="HP3381" s="9" t="e">
        <f t="shared" ca="1" si="317"/>
        <v>#REF!</v>
      </c>
      <c r="HQ3381" s="9" t="e">
        <f ca="1">IF($GV3381=0,NA(),($GX3381*Controls!#REF!))</f>
        <v>#REF!</v>
      </c>
    </row>
    <row r="3382" spans="198:225" x14ac:dyDescent="0.25">
      <c r="GP3382" s="9" t="e">
        <f ca="1">INDIRECT(ADDRESS(ROW(),Controls!#REF!+30))</f>
        <v>#REF!</v>
      </c>
      <c r="GQ3382" s="9" t="e">
        <f ca="1">INDIRECT(ADDRESS(ROW(),Controls!#REF!+45))</f>
        <v>#REF!</v>
      </c>
      <c r="GR3382" s="9" t="e">
        <f ca="1">INDIRECT(ADDRESS(ROW(),Controls!#REF!+60))</f>
        <v>#REF!</v>
      </c>
      <c r="GS3382" s="9" t="e">
        <f ca="1">INDIRECT(ADDRESS(ROW(),Controls!#REF!+75))</f>
        <v>#REF!</v>
      </c>
      <c r="GT3382" s="9" t="e">
        <f ca="1">INDIRECT(ADDRESS(ROW(),Controls!#REF!+90))</f>
        <v>#REF!</v>
      </c>
      <c r="GU3382" s="9" t="e">
        <f ca="1">INDIRECT(ADDRESS(ROW(),Controls!#REF!+105))</f>
        <v>#REF!</v>
      </c>
      <c r="GV3382" s="9" t="e">
        <f ca="1">INDIRECT(ADDRESS(ROW(),Controls!#REF!+120))</f>
        <v>#REF!</v>
      </c>
      <c r="GW3382" s="9" t="e">
        <f ca="1">INDIRECT(ADDRESS(ROW(),Controls!#REF!+15))</f>
        <v>#REF!</v>
      </c>
      <c r="GX3382" s="9" t="e">
        <f ca="1">INDIRECT(ADDRESS(ROW(),Controls!#REF!+135))</f>
        <v>#REF!</v>
      </c>
      <c r="HJ3382" s="9" t="e">
        <f t="shared" ca="1" si="312"/>
        <v>#REF!</v>
      </c>
      <c r="HK3382" s="9" t="e">
        <f t="shared" ca="1" si="313"/>
        <v>#REF!</v>
      </c>
      <c r="HL3382" s="9" t="e">
        <f t="shared" ca="1" si="314"/>
        <v>#REF!</v>
      </c>
      <c r="HM3382" s="9" t="e">
        <f t="shared" ca="1" si="315"/>
        <v>#REF!</v>
      </c>
      <c r="HN3382" s="9" t="e">
        <f ca="1">SQRT($GS3382*(1-$GS3382/Controls!$D$15))</f>
        <v>#REF!</v>
      </c>
      <c r="HO3382" s="9" t="e">
        <f t="shared" ca="1" si="316"/>
        <v>#REF!</v>
      </c>
      <c r="HP3382" s="9" t="e">
        <f t="shared" ca="1" si="317"/>
        <v>#REF!</v>
      </c>
      <c r="HQ3382" s="9" t="e">
        <f ca="1">IF($GV3382=0,NA(),($GX3382*Controls!#REF!))</f>
        <v>#REF!</v>
      </c>
    </row>
    <row r="3383" spans="198:225" x14ac:dyDescent="0.25">
      <c r="GP3383" s="9" t="e">
        <f ca="1">INDIRECT(ADDRESS(ROW(),Controls!#REF!+30))</f>
        <v>#REF!</v>
      </c>
      <c r="GQ3383" s="9" t="e">
        <f ca="1">INDIRECT(ADDRESS(ROW(),Controls!#REF!+45))</f>
        <v>#REF!</v>
      </c>
      <c r="GR3383" s="9" t="e">
        <f ca="1">INDIRECT(ADDRESS(ROW(),Controls!#REF!+60))</f>
        <v>#REF!</v>
      </c>
      <c r="GS3383" s="9" t="e">
        <f ca="1">INDIRECT(ADDRESS(ROW(),Controls!#REF!+75))</f>
        <v>#REF!</v>
      </c>
      <c r="GT3383" s="9" t="e">
        <f ca="1">INDIRECT(ADDRESS(ROW(),Controls!#REF!+90))</f>
        <v>#REF!</v>
      </c>
      <c r="GU3383" s="9" t="e">
        <f ca="1">INDIRECT(ADDRESS(ROW(),Controls!#REF!+105))</f>
        <v>#REF!</v>
      </c>
      <c r="GV3383" s="9" t="e">
        <f ca="1">INDIRECT(ADDRESS(ROW(),Controls!#REF!+120))</f>
        <v>#REF!</v>
      </c>
      <c r="GW3383" s="9" t="e">
        <f ca="1">INDIRECT(ADDRESS(ROW(),Controls!#REF!+15))</f>
        <v>#REF!</v>
      </c>
      <c r="GX3383" s="9" t="e">
        <f ca="1">INDIRECT(ADDRESS(ROW(),Controls!#REF!+135))</f>
        <v>#REF!</v>
      </c>
      <c r="HJ3383" s="9" t="e">
        <f t="shared" ca="1" si="312"/>
        <v>#REF!</v>
      </c>
      <c r="HK3383" s="9" t="e">
        <f t="shared" ca="1" si="313"/>
        <v>#REF!</v>
      </c>
      <c r="HL3383" s="9" t="e">
        <f t="shared" ca="1" si="314"/>
        <v>#REF!</v>
      </c>
      <c r="HM3383" s="9" t="e">
        <f t="shared" ca="1" si="315"/>
        <v>#REF!</v>
      </c>
      <c r="HN3383" s="9" t="e">
        <f ca="1">SQRT($GS3383*(1-$GS3383/Controls!$D$15))</f>
        <v>#REF!</v>
      </c>
      <c r="HO3383" s="9" t="e">
        <f t="shared" ca="1" si="316"/>
        <v>#REF!</v>
      </c>
      <c r="HP3383" s="9" t="e">
        <f t="shared" ca="1" si="317"/>
        <v>#REF!</v>
      </c>
      <c r="HQ3383" s="9" t="e">
        <f ca="1">IF($GV3383=0,NA(),($GX3383*Controls!#REF!))</f>
        <v>#REF!</v>
      </c>
    </row>
    <row r="3384" spans="198:225" x14ac:dyDescent="0.25">
      <c r="GP3384" s="9" t="e">
        <f ca="1">INDIRECT(ADDRESS(ROW(),Controls!#REF!+30))</f>
        <v>#REF!</v>
      </c>
      <c r="GQ3384" s="9" t="e">
        <f ca="1">INDIRECT(ADDRESS(ROW(),Controls!#REF!+45))</f>
        <v>#REF!</v>
      </c>
      <c r="GR3384" s="9" t="e">
        <f ca="1">INDIRECT(ADDRESS(ROW(),Controls!#REF!+60))</f>
        <v>#REF!</v>
      </c>
      <c r="GS3384" s="9" t="e">
        <f ca="1">INDIRECT(ADDRESS(ROW(),Controls!#REF!+75))</f>
        <v>#REF!</v>
      </c>
      <c r="GT3384" s="9" t="e">
        <f ca="1">INDIRECT(ADDRESS(ROW(),Controls!#REF!+90))</f>
        <v>#REF!</v>
      </c>
      <c r="GU3384" s="9" t="e">
        <f ca="1">INDIRECT(ADDRESS(ROW(),Controls!#REF!+105))</f>
        <v>#REF!</v>
      </c>
      <c r="GV3384" s="9" t="e">
        <f ca="1">INDIRECT(ADDRESS(ROW(),Controls!#REF!+120))</f>
        <v>#REF!</v>
      </c>
      <c r="GW3384" s="9" t="e">
        <f ca="1">INDIRECT(ADDRESS(ROW(),Controls!#REF!+15))</f>
        <v>#REF!</v>
      </c>
      <c r="GX3384" s="9" t="e">
        <f ca="1">INDIRECT(ADDRESS(ROW(),Controls!#REF!+135))</f>
        <v>#REF!</v>
      </c>
      <c r="HJ3384" s="9" t="e">
        <f t="shared" ca="1" si="312"/>
        <v>#REF!</v>
      </c>
      <c r="HK3384" s="9" t="e">
        <f t="shared" ca="1" si="313"/>
        <v>#REF!</v>
      </c>
      <c r="HL3384" s="9" t="e">
        <f t="shared" ca="1" si="314"/>
        <v>#REF!</v>
      </c>
      <c r="HM3384" s="9" t="e">
        <f t="shared" ca="1" si="315"/>
        <v>#REF!</v>
      </c>
      <c r="HN3384" s="9" t="e">
        <f ca="1">SQRT($GS3384*(1-$GS3384/Controls!$D$15))</f>
        <v>#REF!</v>
      </c>
      <c r="HO3384" s="9" t="e">
        <f t="shared" ca="1" si="316"/>
        <v>#REF!</v>
      </c>
      <c r="HP3384" s="9" t="e">
        <f t="shared" ca="1" si="317"/>
        <v>#REF!</v>
      </c>
      <c r="HQ3384" s="9" t="e">
        <f ca="1">IF($GV3384=0,NA(),($GX3384*Controls!#REF!))</f>
        <v>#REF!</v>
      </c>
    </row>
    <row r="3385" spans="198:225" x14ac:dyDescent="0.25">
      <c r="GP3385" s="9" t="e">
        <f ca="1">INDIRECT(ADDRESS(ROW(),Controls!#REF!+30))</f>
        <v>#REF!</v>
      </c>
      <c r="GQ3385" s="9" t="e">
        <f ca="1">INDIRECT(ADDRESS(ROW(),Controls!#REF!+45))</f>
        <v>#REF!</v>
      </c>
      <c r="GR3385" s="9" t="e">
        <f ca="1">INDIRECT(ADDRESS(ROW(),Controls!#REF!+60))</f>
        <v>#REF!</v>
      </c>
      <c r="GS3385" s="9" t="e">
        <f ca="1">INDIRECT(ADDRESS(ROW(),Controls!#REF!+75))</f>
        <v>#REF!</v>
      </c>
      <c r="GT3385" s="9" t="e">
        <f ca="1">INDIRECT(ADDRESS(ROW(),Controls!#REF!+90))</f>
        <v>#REF!</v>
      </c>
      <c r="GU3385" s="9" t="e">
        <f ca="1">INDIRECT(ADDRESS(ROW(),Controls!#REF!+105))</f>
        <v>#REF!</v>
      </c>
      <c r="GV3385" s="9" t="e">
        <f ca="1">INDIRECT(ADDRESS(ROW(),Controls!#REF!+120))</f>
        <v>#REF!</v>
      </c>
      <c r="GW3385" s="9" t="e">
        <f ca="1">INDIRECT(ADDRESS(ROW(),Controls!#REF!+15))</f>
        <v>#REF!</v>
      </c>
      <c r="GX3385" s="9" t="e">
        <f ca="1">INDIRECT(ADDRESS(ROW(),Controls!#REF!+135))</f>
        <v>#REF!</v>
      </c>
      <c r="HJ3385" s="9" t="e">
        <f t="shared" ca="1" si="312"/>
        <v>#REF!</v>
      </c>
      <c r="HK3385" s="9" t="e">
        <f t="shared" ca="1" si="313"/>
        <v>#REF!</v>
      </c>
      <c r="HL3385" s="9" t="e">
        <f t="shared" ca="1" si="314"/>
        <v>#REF!</v>
      </c>
      <c r="HM3385" s="9" t="e">
        <f t="shared" ca="1" si="315"/>
        <v>#REF!</v>
      </c>
      <c r="HN3385" s="9" t="e">
        <f ca="1">SQRT($GS3385*(1-$GS3385/Controls!$D$15))</f>
        <v>#REF!</v>
      </c>
      <c r="HO3385" s="9" t="e">
        <f t="shared" ca="1" si="316"/>
        <v>#REF!</v>
      </c>
      <c r="HP3385" s="9" t="e">
        <f t="shared" ca="1" si="317"/>
        <v>#REF!</v>
      </c>
      <c r="HQ3385" s="9" t="e">
        <f ca="1">IF($GV3385=0,NA(),($GX3385*Controls!#REF!))</f>
        <v>#REF!</v>
      </c>
    </row>
    <row r="3386" spans="198:225" x14ac:dyDescent="0.25">
      <c r="GP3386" s="9" t="e">
        <f ca="1">INDIRECT(ADDRESS(ROW(),Controls!#REF!+30))</f>
        <v>#REF!</v>
      </c>
      <c r="GQ3386" s="9" t="e">
        <f ca="1">INDIRECT(ADDRESS(ROW(),Controls!#REF!+45))</f>
        <v>#REF!</v>
      </c>
      <c r="GR3386" s="9" t="e">
        <f ca="1">INDIRECT(ADDRESS(ROW(),Controls!#REF!+60))</f>
        <v>#REF!</v>
      </c>
      <c r="GS3386" s="9" t="e">
        <f ca="1">INDIRECT(ADDRESS(ROW(),Controls!#REF!+75))</f>
        <v>#REF!</v>
      </c>
      <c r="GT3386" s="9" t="e">
        <f ca="1">INDIRECT(ADDRESS(ROW(),Controls!#REF!+90))</f>
        <v>#REF!</v>
      </c>
      <c r="GU3386" s="9" t="e">
        <f ca="1">INDIRECT(ADDRESS(ROW(),Controls!#REF!+105))</f>
        <v>#REF!</v>
      </c>
      <c r="GV3386" s="9" t="e">
        <f ca="1">INDIRECT(ADDRESS(ROW(),Controls!#REF!+120))</f>
        <v>#REF!</v>
      </c>
      <c r="GW3386" s="9" t="e">
        <f ca="1">INDIRECT(ADDRESS(ROW(),Controls!#REF!+15))</f>
        <v>#REF!</v>
      </c>
      <c r="GX3386" s="9" t="e">
        <f ca="1">INDIRECT(ADDRESS(ROW(),Controls!#REF!+135))</f>
        <v>#REF!</v>
      </c>
      <c r="HJ3386" s="9" t="e">
        <f t="shared" ca="1" si="312"/>
        <v>#REF!</v>
      </c>
      <c r="HK3386" s="9" t="e">
        <f t="shared" ca="1" si="313"/>
        <v>#REF!</v>
      </c>
      <c r="HL3386" s="9" t="e">
        <f t="shared" ca="1" si="314"/>
        <v>#REF!</v>
      </c>
      <c r="HM3386" s="9" t="e">
        <f t="shared" ca="1" si="315"/>
        <v>#REF!</v>
      </c>
      <c r="HN3386" s="9" t="e">
        <f ca="1">SQRT($GS3386*(1-$GS3386/Controls!$D$15))</f>
        <v>#REF!</v>
      </c>
      <c r="HO3386" s="9" t="e">
        <f t="shared" ca="1" si="316"/>
        <v>#REF!</v>
      </c>
      <c r="HP3386" s="9" t="e">
        <f t="shared" ca="1" si="317"/>
        <v>#REF!</v>
      </c>
      <c r="HQ3386" s="9" t="e">
        <f ca="1">IF($GV3386=0,NA(),($GX3386*Controls!#REF!))</f>
        <v>#REF!</v>
      </c>
    </row>
    <row r="3387" spans="198:225" x14ac:dyDescent="0.25">
      <c r="GP3387" s="9" t="e">
        <f ca="1">INDIRECT(ADDRESS(ROW(),Controls!#REF!+30))</f>
        <v>#REF!</v>
      </c>
      <c r="GQ3387" s="9" t="e">
        <f ca="1">INDIRECT(ADDRESS(ROW(),Controls!#REF!+45))</f>
        <v>#REF!</v>
      </c>
      <c r="GR3387" s="9" t="e">
        <f ca="1">INDIRECT(ADDRESS(ROW(),Controls!#REF!+60))</f>
        <v>#REF!</v>
      </c>
      <c r="GS3387" s="9" t="e">
        <f ca="1">INDIRECT(ADDRESS(ROW(),Controls!#REF!+75))</f>
        <v>#REF!</v>
      </c>
      <c r="GT3387" s="9" t="e">
        <f ca="1">INDIRECT(ADDRESS(ROW(),Controls!#REF!+90))</f>
        <v>#REF!</v>
      </c>
      <c r="GU3387" s="9" t="e">
        <f ca="1">INDIRECT(ADDRESS(ROW(),Controls!#REF!+105))</f>
        <v>#REF!</v>
      </c>
      <c r="GV3387" s="9" t="e">
        <f ca="1">INDIRECT(ADDRESS(ROW(),Controls!#REF!+120))</f>
        <v>#REF!</v>
      </c>
      <c r="GW3387" s="9" t="e">
        <f ca="1">INDIRECT(ADDRESS(ROW(),Controls!#REF!+15))</f>
        <v>#REF!</v>
      </c>
      <c r="GX3387" s="9" t="e">
        <f ca="1">INDIRECT(ADDRESS(ROW(),Controls!#REF!+135))</f>
        <v>#REF!</v>
      </c>
      <c r="HJ3387" s="9" t="e">
        <f t="shared" ca="1" si="312"/>
        <v>#REF!</v>
      </c>
      <c r="HK3387" s="9" t="e">
        <f t="shared" ca="1" si="313"/>
        <v>#REF!</v>
      </c>
      <c r="HL3387" s="9" t="e">
        <f t="shared" ca="1" si="314"/>
        <v>#REF!</v>
      </c>
      <c r="HM3387" s="9" t="e">
        <f t="shared" ca="1" si="315"/>
        <v>#REF!</v>
      </c>
      <c r="HN3387" s="9" t="e">
        <f ca="1">SQRT($GS3387*(1-$GS3387/Controls!$D$15))</f>
        <v>#REF!</v>
      </c>
      <c r="HO3387" s="9" t="e">
        <f t="shared" ca="1" si="316"/>
        <v>#REF!</v>
      </c>
      <c r="HP3387" s="9" t="e">
        <f t="shared" ca="1" si="317"/>
        <v>#REF!</v>
      </c>
      <c r="HQ3387" s="9" t="e">
        <f ca="1">IF($GV3387=0,NA(),($GX3387*Controls!#REF!))</f>
        <v>#REF!</v>
      </c>
    </row>
    <row r="3388" spans="198:225" x14ac:dyDescent="0.25">
      <c r="GP3388" s="9" t="e">
        <f ca="1">INDIRECT(ADDRESS(ROW(),Controls!#REF!+30))</f>
        <v>#REF!</v>
      </c>
      <c r="GQ3388" s="9" t="e">
        <f ca="1">INDIRECT(ADDRESS(ROW(),Controls!#REF!+45))</f>
        <v>#REF!</v>
      </c>
      <c r="GR3388" s="9" t="e">
        <f ca="1">INDIRECT(ADDRESS(ROW(),Controls!#REF!+60))</f>
        <v>#REF!</v>
      </c>
      <c r="GS3388" s="9" t="e">
        <f ca="1">INDIRECT(ADDRESS(ROW(),Controls!#REF!+75))</f>
        <v>#REF!</v>
      </c>
      <c r="GT3388" s="9" t="e">
        <f ca="1">INDIRECT(ADDRESS(ROW(),Controls!#REF!+90))</f>
        <v>#REF!</v>
      </c>
      <c r="GU3388" s="9" t="e">
        <f ca="1">INDIRECT(ADDRESS(ROW(),Controls!#REF!+105))</f>
        <v>#REF!</v>
      </c>
      <c r="GV3388" s="9" t="e">
        <f ca="1">INDIRECT(ADDRESS(ROW(),Controls!#REF!+120))</f>
        <v>#REF!</v>
      </c>
      <c r="GW3388" s="9" t="e">
        <f ca="1">INDIRECT(ADDRESS(ROW(),Controls!#REF!+15))</f>
        <v>#REF!</v>
      </c>
      <c r="GX3388" s="9" t="e">
        <f ca="1">INDIRECT(ADDRESS(ROW(),Controls!#REF!+135))</f>
        <v>#REF!</v>
      </c>
      <c r="HJ3388" s="9" t="e">
        <f t="shared" ca="1" si="312"/>
        <v>#REF!</v>
      </c>
      <c r="HK3388" s="9" t="e">
        <f t="shared" ca="1" si="313"/>
        <v>#REF!</v>
      </c>
      <c r="HL3388" s="9" t="e">
        <f t="shared" ca="1" si="314"/>
        <v>#REF!</v>
      </c>
      <c r="HM3388" s="9" t="e">
        <f t="shared" ca="1" si="315"/>
        <v>#REF!</v>
      </c>
      <c r="HN3388" s="9" t="e">
        <f ca="1">SQRT($GS3388*(1-$GS3388/Controls!$D$15))</f>
        <v>#REF!</v>
      </c>
      <c r="HO3388" s="9" t="e">
        <f t="shared" ca="1" si="316"/>
        <v>#REF!</v>
      </c>
      <c r="HP3388" s="9" t="e">
        <f t="shared" ca="1" si="317"/>
        <v>#REF!</v>
      </c>
      <c r="HQ3388" s="9" t="e">
        <f ca="1">IF($GV3388=0,NA(),($GX3388*Controls!#REF!))</f>
        <v>#REF!</v>
      </c>
    </row>
    <row r="3389" spans="198:225" x14ac:dyDescent="0.25">
      <c r="GP3389" s="9" t="e">
        <f ca="1">INDIRECT(ADDRESS(ROW(),Controls!#REF!+30))</f>
        <v>#REF!</v>
      </c>
      <c r="GQ3389" s="9" t="e">
        <f ca="1">INDIRECT(ADDRESS(ROW(),Controls!#REF!+45))</f>
        <v>#REF!</v>
      </c>
      <c r="GR3389" s="9" t="e">
        <f ca="1">INDIRECT(ADDRESS(ROW(),Controls!#REF!+60))</f>
        <v>#REF!</v>
      </c>
      <c r="GS3389" s="9" t="e">
        <f ca="1">INDIRECT(ADDRESS(ROW(),Controls!#REF!+75))</f>
        <v>#REF!</v>
      </c>
      <c r="GT3389" s="9" t="e">
        <f ca="1">INDIRECT(ADDRESS(ROW(),Controls!#REF!+90))</f>
        <v>#REF!</v>
      </c>
      <c r="GU3389" s="9" t="e">
        <f ca="1">INDIRECT(ADDRESS(ROW(),Controls!#REF!+105))</f>
        <v>#REF!</v>
      </c>
      <c r="GV3389" s="9" t="e">
        <f ca="1">INDIRECT(ADDRESS(ROW(),Controls!#REF!+120))</f>
        <v>#REF!</v>
      </c>
      <c r="GW3389" s="9" t="e">
        <f ca="1">INDIRECT(ADDRESS(ROW(),Controls!#REF!+15))</f>
        <v>#REF!</v>
      </c>
      <c r="GX3389" s="9" t="e">
        <f ca="1">INDIRECT(ADDRESS(ROW(),Controls!#REF!+135))</f>
        <v>#REF!</v>
      </c>
      <c r="HJ3389" s="9" t="e">
        <f t="shared" ca="1" si="312"/>
        <v>#REF!</v>
      </c>
      <c r="HK3389" s="9" t="e">
        <f t="shared" ca="1" si="313"/>
        <v>#REF!</v>
      </c>
      <c r="HL3389" s="9" t="e">
        <f t="shared" ca="1" si="314"/>
        <v>#REF!</v>
      </c>
      <c r="HM3389" s="9" t="e">
        <f t="shared" ca="1" si="315"/>
        <v>#REF!</v>
      </c>
      <c r="HN3389" s="9" t="e">
        <f ca="1">SQRT($GS3389*(1-$GS3389/Controls!$D$15))</f>
        <v>#REF!</v>
      </c>
      <c r="HO3389" s="9" t="e">
        <f t="shared" ca="1" si="316"/>
        <v>#REF!</v>
      </c>
      <c r="HP3389" s="9" t="e">
        <f t="shared" ca="1" si="317"/>
        <v>#REF!</v>
      </c>
      <c r="HQ3389" s="9" t="e">
        <f ca="1">IF($GV3389=0,NA(),($GX3389*Controls!#REF!))</f>
        <v>#REF!</v>
      </c>
    </row>
    <row r="3390" spans="198:225" x14ac:dyDescent="0.25">
      <c r="GP3390" s="9" t="e">
        <f ca="1">INDIRECT(ADDRESS(ROW(),Controls!#REF!+30))</f>
        <v>#REF!</v>
      </c>
      <c r="GQ3390" s="9" t="e">
        <f ca="1">INDIRECT(ADDRESS(ROW(),Controls!#REF!+45))</f>
        <v>#REF!</v>
      </c>
      <c r="GR3390" s="9" t="e">
        <f ca="1">INDIRECT(ADDRESS(ROW(),Controls!#REF!+60))</f>
        <v>#REF!</v>
      </c>
      <c r="GS3390" s="9" t="e">
        <f ca="1">INDIRECT(ADDRESS(ROW(),Controls!#REF!+75))</f>
        <v>#REF!</v>
      </c>
      <c r="GT3390" s="9" t="e">
        <f ca="1">INDIRECT(ADDRESS(ROW(),Controls!#REF!+90))</f>
        <v>#REF!</v>
      </c>
      <c r="GU3390" s="9" t="e">
        <f ca="1">INDIRECT(ADDRESS(ROW(),Controls!#REF!+105))</f>
        <v>#REF!</v>
      </c>
      <c r="GV3390" s="9" t="e">
        <f ca="1">INDIRECT(ADDRESS(ROW(),Controls!#REF!+120))</f>
        <v>#REF!</v>
      </c>
      <c r="GW3390" s="9" t="e">
        <f ca="1">INDIRECT(ADDRESS(ROW(),Controls!#REF!+15))</f>
        <v>#REF!</v>
      </c>
      <c r="GX3390" s="9" t="e">
        <f ca="1">INDIRECT(ADDRESS(ROW(),Controls!#REF!+135))</f>
        <v>#REF!</v>
      </c>
      <c r="HJ3390" s="9" t="e">
        <f t="shared" ca="1" si="312"/>
        <v>#REF!</v>
      </c>
      <c r="HK3390" s="9" t="e">
        <f t="shared" ca="1" si="313"/>
        <v>#REF!</v>
      </c>
      <c r="HL3390" s="9" t="e">
        <f t="shared" ca="1" si="314"/>
        <v>#REF!</v>
      </c>
      <c r="HM3390" s="9" t="e">
        <f t="shared" ca="1" si="315"/>
        <v>#REF!</v>
      </c>
      <c r="HN3390" s="9" t="e">
        <f ca="1">SQRT($GS3390*(1-$GS3390/Controls!$D$15))</f>
        <v>#REF!</v>
      </c>
      <c r="HO3390" s="9" t="e">
        <f t="shared" ca="1" si="316"/>
        <v>#REF!</v>
      </c>
      <c r="HP3390" s="9" t="e">
        <f t="shared" ca="1" si="317"/>
        <v>#REF!</v>
      </c>
      <c r="HQ3390" s="9" t="e">
        <f ca="1">IF($GV3390=0,NA(),($GX3390*Controls!#REF!))</f>
        <v>#REF!</v>
      </c>
    </row>
    <row r="3391" spans="198:225" x14ac:dyDescent="0.25">
      <c r="GP3391" s="9" t="e">
        <f ca="1">INDIRECT(ADDRESS(ROW(),Controls!#REF!+30))</f>
        <v>#REF!</v>
      </c>
      <c r="GQ3391" s="9" t="e">
        <f ca="1">INDIRECT(ADDRESS(ROW(),Controls!#REF!+45))</f>
        <v>#REF!</v>
      </c>
      <c r="GR3391" s="9" t="e">
        <f ca="1">INDIRECT(ADDRESS(ROW(),Controls!#REF!+60))</f>
        <v>#REF!</v>
      </c>
      <c r="GS3391" s="9" t="e">
        <f ca="1">INDIRECT(ADDRESS(ROW(),Controls!#REF!+75))</f>
        <v>#REF!</v>
      </c>
      <c r="GT3391" s="9" t="e">
        <f ca="1">INDIRECT(ADDRESS(ROW(),Controls!#REF!+90))</f>
        <v>#REF!</v>
      </c>
      <c r="GU3391" s="9" t="e">
        <f ca="1">INDIRECT(ADDRESS(ROW(),Controls!#REF!+105))</f>
        <v>#REF!</v>
      </c>
      <c r="GV3391" s="9" t="e">
        <f ca="1">INDIRECT(ADDRESS(ROW(),Controls!#REF!+120))</f>
        <v>#REF!</v>
      </c>
      <c r="GW3391" s="9" t="e">
        <f ca="1">INDIRECT(ADDRESS(ROW(),Controls!#REF!+15))</f>
        <v>#REF!</v>
      </c>
      <c r="GX3391" s="9" t="e">
        <f ca="1">INDIRECT(ADDRESS(ROW(),Controls!#REF!+135))</f>
        <v>#REF!</v>
      </c>
      <c r="HJ3391" s="9" t="e">
        <f t="shared" ca="1" si="312"/>
        <v>#REF!</v>
      </c>
      <c r="HK3391" s="9" t="e">
        <f t="shared" ca="1" si="313"/>
        <v>#REF!</v>
      </c>
      <c r="HL3391" s="9" t="e">
        <f t="shared" ca="1" si="314"/>
        <v>#REF!</v>
      </c>
      <c r="HM3391" s="9" t="e">
        <f t="shared" ca="1" si="315"/>
        <v>#REF!</v>
      </c>
      <c r="HN3391" s="9" t="e">
        <f ca="1">SQRT($GS3391*(1-$GS3391/Controls!$D$15))</f>
        <v>#REF!</v>
      </c>
      <c r="HO3391" s="9" t="e">
        <f t="shared" ca="1" si="316"/>
        <v>#REF!</v>
      </c>
      <c r="HP3391" s="9" t="e">
        <f t="shared" ca="1" si="317"/>
        <v>#REF!</v>
      </c>
      <c r="HQ3391" s="9" t="e">
        <f ca="1">IF($GV3391=0,NA(),($GX3391*Controls!#REF!))</f>
        <v>#REF!</v>
      </c>
    </row>
    <row r="3392" spans="198:225" x14ac:dyDescent="0.25">
      <c r="GP3392" s="9" t="e">
        <f ca="1">INDIRECT(ADDRESS(ROW(),Controls!#REF!+30))</f>
        <v>#REF!</v>
      </c>
      <c r="GQ3392" s="9" t="e">
        <f ca="1">INDIRECT(ADDRESS(ROW(),Controls!#REF!+45))</f>
        <v>#REF!</v>
      </c>
      <c r="GR3392" s="9" t="e">
        <f ca="1">INDIRECT(ADDRESS(ROW(),Controls!#REF!+60))</f>
        <v>#REF!</v>
      </c>
      <c r="GS3392" s="9" t="e">
        <f ca="1">INDIRECT(ADDRESS(ROW(),Controls!#REF!+75))</f>
        <v>#REF!</v>
      </c>
      <c r="GT3392" s="9" t="e">
        <f ca="1">INDIRECT(ADDRESS(ROW(),Controls!#REF!+90))</f>
        <v>#REF!</v>
      </c>
      <c r="GU3392" s="9" t="e">
        <f ca="1">INDIRECT(ADDRESS(ROW(),Controls!#REF!+105))</f>
        <v>#REF!</v>
      </c>
      <c r="GV3392" s="9" t="e">
        <f ca="1">INDIRECT(ADDRESS(ROW(),Controls!#REF!+120))</f>
        <v>#REF!</v>
      </c>
      <c r="GW3392" s="9" t="e">
        <f ca="1">INDIRECT(ADDRESS(ROW(),Controls!#REF!+15))</f>
        <v>#REF!</v>
      </c>
      <c r="GX3392" s="9" t="e">
        <f ca="1">INDIRECT(ADDRESS(ROW(),Controls!#REF!+135))</f>
        <v>#REF!</v>
      </c>
      <c r="HJ3392" s="9" t="e">
        <f t="shared" ca="1" si="312"/>
        <v>#REF!</v>
      </c>
      <c r="HK3392" s="9" t="e">
        <f t="shared" ca="1" si="313"/>
        <v>#REF!</v>
      </c>
      <c r="HL3392" s="9" t="e">
        <f t="shared" ca="1" si="314"/>
        <v>#REF!</v>
      </c>
      <c r="HM3392" s="9" t="e">
        <f t="shared" ca="1" si="315"/>
        <v>#REF!</v>
      </c>
      <c r="HN3392" s="9" t="e">
        <f ca="1">SQRT($GS3392*(1-$GS3392/Controls!$D$15))</f>
        <v>#REF!</v>
      </c>
      <c r="HO3392" s="9" t="e">
        <f t="shared" ca="1" si="316"/>
        <v>#REF!</v>
      </c>
      <c r="HP3392" s="9" t="e">
        <f t="shared" ca="1" si="317"/>
        <v>#REF!</v>
      </c>
      <c r="HQ3392" s="9" t="e">
        <f ca="1">IF($GV3392=0,NA(),($GX3392*Controls!#REF!))</f>
        <v>#REF!</v>
      </c>
    </row>
    <row r="3393" spans="198:225" x14ac:dyDescent="0.25">
      <c r="GP3393" s="9" t="e">
        <f ca="1">INDIRECT(ADDRESS(ROW(),Controls!#REF!+30))</f>
        <v>#REF!</v>
      </c>
      <c r="GQ3393" s="9" t="e">
        <f ca="1">INDIRECT(ADDRESS(ROW(),Controls!#REF!+45))</f>
        <v>#REF!</v>
      </c>
      <c r="GR3393" s="9" t="e">
        <f ca="1">INDIRECT(ADDRESS(ROW(),Controls!#REF!+60))</f>
        <v>#REF!</v>
      </c>
      <c r="GS3393" s="9" t="e">
        <f ca="1">INDIRECT(ADDRESS(ROW(),Controls!#REF!+75))</f>
        <v>#REF!</v>
      </c>
      <c r="GT3393" s="9" t="e">
        <f ca="1">INDIRECT(ADDRESS(ROW(),Controls!#REF!+90))</f>
        <v>#REF!</v>
      </c>
      <c r="GU3393" s="9" t="e">
        <f ca="1">INDIRECT(ADDRESS(ROW(),Controls!#REF!+105))</f>
        <v>#REF!</v>
      </c>
      <c r="GV3393" s="9" t="e">
        <f ca="1">INDIRECT(ADDRESS(ROW(),Controls!#REF!+120))</f>
        <v>#REF!</v>
      </c>
      <c r="GW3393" s="9" t="e">
        <f ca="1">INDIRECT(ADDRESS(ROW(),Controls!#REF!+15))</f>
        <v>#REF!</v>
      </c>
      <c r="GX3393" s="9" t="e">
        <f ca="1">INDIRECT(ADDRESS(ROW(),Controls!#REF!+135))</f>
        <v>#REF!</v>
      </c>
      <c r="HJ3393" s="9" t="e">
        <f t="shared" ref="HJ3393:HJ3456" ca="1" si="318">IF($GV3393=0,NA(),MAX($GP3393,0.01)/$GQ3393)</f>
        <v>#REF!</v>
      </c>
      <c r="HK3393" s="9" t="e">
        <f t="shared" ref="HK3393:HK3456" ca="1" si="319">IF($GV3393=0,NA(),($GP3393-$GQ3393)/$GV3393)</f>
        <v>#REF!</v>
      </c>
      <c r="HL3393" s="9" t="e">
        <f t="shared" ref="HL3393:HL3456" ca="1" si="320">IF($GV3393=0,NA(),MAX($GU3393/$GT3393,0.01))</f>
        <v>#REF!</v>
      </c>
      <c r="HM3393" s="9" t="e">
        <f t="shared" ref="HM3393:HM3456" ca="1" si="321">IF($GV3393=0,NA(),($GU3393-$GT3393)/$GV3393)</f>
        <v>#REF!</v>
      </c>
      <c r="HN3393" s="9" t="e">
        <f ca="1">SQRT($GS3393*(1-$GS3393/Controls!$D$15))</f>
        <v>#REF!</v>
      </c>
      <c r="HO3393" s="9" t="e">
        <f t="shared" ref="HO3393:HO3456" ca="1" si="322">IF($HN3393=0,0,$GR3393/$HN3393)</f>
        <v>#REF!</v>
      </c>
      <c r="HP3393" s="9" t="e">
        <f t="shared" ref="HP3393:HP3456" ca="1" si="323">IF($GV3393=0,NA(),$GW3393/$GV3393)</f>
        <v>#REF!</v>
      </c>
      <c r="HQ3393" s="9" t="e">
        <f ca="1">IF($GV3393=0,NA(),($GX3393*Controls!#REF!))</f>
        <v>#REF!</v>
      </c>
    </row>
    <row r="3394" spans="198:225" x14ac:dyDescent="0.25">
      <c r="GP3394" s="9" t="e">
        <f ca="1">INDIRECT(ADDRESS(ROW(),Controls!#REF!+30))</f>
        <v>#REF!</v>
      </c>
      <c r="GQ3394" s="9" t="e">
        <f ca="1">INDIRECT(ADDRESS(ROW(),Controls!#REF!+45))</f>
        <v>#REF!</v>
      </c>
      <c r="GR3394" s="9" t="e">
        <f ca="1">INDIRECT(ADDRESS(ROW(),Controls!#REF!+60))</f>
        <v>#REF!</v>
      </c>
      <c r="GS3394" s="9" t="e">
        <f ca="1">INDIRECT(ADDRESS(ROW(),Controls!#REF!+75))</f>
        <v>#REF!</v>
      </c>
      <c r="GT3394" s="9" t="e">
        <f ca="1">INDIRECT(ADDRESS(ROW(),Controls!#REF!+90))</f>
        <v>#REF!</v>
      </c>
      <c r="GU3394" s="9" t="e">
        <f ca="1">INDIRECT(ADDRESS(ROW(),Controls!#REF!+105))</f>
        <v>#REF!</v>
      </c>
      <c r="GV3394" s="9" t="e">
        <f ca="1">INDIRECT(ADDRESS(ROW(),Controls!#REF!+120))</f>
        <v>#REF!</v>
      </c>
      <c r="GW3394" s="9" t="e">
        <f ca="1">INDIRECT(ADDRESS(ROW(),Controls!#REF!+15))</f>
        <v>#REF!</v>
      </c>
      <c r="GX3394" s="9" t="e">
        <f ca="1">INDIRECT(ADDRESS(ROW(),Controls!#REF!+135))</f>
        <v>#REF!</v>
      </c>
      <c r="HJ3394" s="9" t="e">
        <f t="shared" ca="1" si="318"/>
        <v>#REF!</v>
      </c>
      <c r="HK3394" s="9" t="e">
        <f t="shared" ca="1" si="319"/>
        <v>#REF!</v>
      </c>
      <c r="HL3394" s="9" t="e">
        <f t="shared" ca="1" si="320"/>
        <v>#REF!</v>
      </c>
      <c r="HM3394" s="9" t="e">
        <f t="shared" ca="1" si="321"/>
        <v>#REF!</v>
      </c>
      <c r="HN3394" s="9" t="e">
        <f ca="1">SQRT($GS3394*(1-$GS3394/Controls!$D$15))</f>
        <v>#REF!</v>
      </c>
      <c r="HO3394" s="9" t="e">
        <f t="shared" ca="1" si="322"/>
        <v>#REF!</v>
      </c>
      <c r="HP3394" s="9" t="e">
        <f t="shared" ca="1" si="323"/>
        <v>#REF!</v>
      </c>
      <c r="HQ3394" s="9" t="e">
        <f ca="1">IF($GV3394=0,NA(),($GX3394*Controls!#REF!))</f>
        <v>#REF!</v>
      </c>
    </row>
    <row r="3395" spans="198:225" x14ac:dyDescent="0.25">
      <c r="GP3395" s="9" t="e">
        <f ca="1">INDIRECT(ADDRESS(ROW(),Controls!#REF!+30))</f>
        <v>#REF!</v>
      </c>
      <c r="GQ3395" s="9" t="e">
        <f ca="1">INDIRECT(ADDRESS(ROW(),Controls!#REF!+45))</f>
        <v>#REF!</v>
      </c>
      <c r="GR3395" s="9" t="e">
        <f ca="1">INDIRECT(ADDRESS(ROW(),Controls!#REF!+60))</f>
        <v>#REF!</v>
      </c>
      <c r="GS3395" s="9" t="e">
        <f ca="1">INDIRECT(ADDRESS(ROW(),Controls!#REF!+75))</f>
        <v>#REF!</v>
      </c>
      <c r="GT3395" s="9" t="e">
        <f ca="1">INDIRECT(ADDRESS(ROW(),Controls!#REF!+90))</f>
        <v>#REF!</v>
      </c>
      <c r="GU3395" s="9" t="e">
        <f ca="1">INDIRECT(ADDRESS(ROW(),Controls!#REF!+105))</f>
        <v>#REF!</v>
      </c>
      <c r="GV3395" s="9" t="e">
        <f ca="1">INDIRECT(ADDRESS(ROW(),Controls!#REF!+120))</f>
        <v>#REF!</v>
      </c>
      <c r="GW3395" s="9" t="e">
        <f ca="1">INDIRECT(ADDRESS(ROW(),Controls!#REF!+15))</f>
        <v>#REF!</v>
      </c>
      <c r="GX3395" s="9" t="e">
        <f ca="1">INDIRECT(ADDRESS(ROW(),Controls!#REF!+135))</f>
        <v>#REF!</v>
      </c>
      <c r="HJ3395" s="9" t="e">
        <f t="shared" ca="1" si="318"/>
        <v>#REF!</v>
      </c>
      <c r="HK3395" s="9" t="e">
        <f t="shared" ca="1" si="319"/>
        <v>#REF!</v>
      </c>
      <c r="HL3395" s="9" t="e">
        <f t="shared" ca="1" si="320"/>
        <v>#REF!</v>
      </c>
      <c r="HM3395" s="9" t="e">
        <f t="shared" ca="1" si="321"/>
        <v>#REF!</v>
      </c>
      <c r="HN3395" s="9" t="e">
        <f ca="1">SQRT($GS3395*(1-$GS3395/Controls!$D$15))</f>
        <v>#REF!</v>
      </c>
      <c r="HO3395" s="9" t="e">
        <f t="shared" ca="1" si="322"/>
        <v>#REF!</v>
      </c>
      <c r="HP3395" s="9" t="e">
        <f t="shared" ca="1" si="323"/>
        <v>#REF!</v>
      </c>
      <c r="HQ3395" s="9" t="e">
        <f ca="1">IF($GV3395=0,NA(),($GX3395*Controls!#REF!))</f>
        <v>#REF!</v>
      </c>
    </row>
    <row r="3396" spans="198:225" x14ac:dyDescent="0.25">
      <c r="GP3396" s="9" t="e">
        <f ca="1">INDIRECT(ADDRESS(ROW(),Controls!#REF!+30))</f>
        <v>#REF!</v>
      </c>
      <c r="GQ3396" s="9" t="e">
        <f ca="1">INDIRECT(ADDRESS(ROW(),Controls!#REF!+45))</f>
        <v>#REF!</v>
      </c>
      <c r="GR3396" s="9" t="e">
        <f ca="1">INDIRECT(ADDRESS(ROW(),Controls!#REF!+60))</f>
        <v>#REF!</v>
      </c>
      <c r="GS3396" s="9" t="e">
        <f ca="1">INDIRECT(ADDRESS(ROW(),Controls!#REF!+75))</f>
        <v>#REF!</v>
      </c>
      <c r="GT3396" s="9" t="e">
        <f ca="1">INDIRECT(ADDRESS(ROW(),Controls!#REF!+90))</f>
        <v>#REF!</v>
      </c>
      <c r="GU3396" s="9" t="e">
        <f ca="1">INDIRECT(ADDRESS(ROW(),Controls!#REF!+105))</f>
        <v>#REF!</v>
      </c>
      <c r="GV3396" s="9" t="e">
        <f ca="1">INDIRECT(ADDRESS(ROW(),Controls!#REF!+120))</f>
        <v>#REF!</v>
      </c>
      <c r="GW3396" s="9" t="e">
        <f ca="1">INDIRECT(ADDRESS(ROW(),Controls!#REF!+15))</f>
        <v>#REF!</v>
      </c>
      <c r="GX3396" s="9" t="e">
        <f ca="1">INDIRECT(ADDRESS(ROW(),Controls!#REF!+135))</f>
        <v>#REF!</v>
      </c>
      <c r="HJ3396" s="9" t="e">
        <f t="shared" ca="1" si="318"/>
        <v>#REF!</v>
      </c>
      <c r="HK3396" s="9" t="e">
        <f t="shared" ca="1" si="319"/>
        <v>#REF!</v>
      </c>
      <c r="HL3396" s="9" t="e">
        <f t="shared" ca="1" si="320"/>
        <v>#REF!</v>
      </c>
      <c r="HM3396" s="9" t="e">
        <f t="shared" ca="1" si="321"/>
        <v>#REF!</v>
      </c>
      <c r="HN3396" s="9" t="e">
        <f ca="1">SQRT($GS3396*(1-$GS3396/Controls!$D$15))</f>
        <v>#REF!</v>
      </c>
      <c r="HO3396" s="9" t="e">
        <f t="shared" ca="1" si="322"/>
        <v>#REF!</v>
      </c>
      <c r="HP3396" s="9" t="e">
        <f t="shared" ca="1" si="323"/>
        <v>#REF!</v>
      </c>
      <c r="HQ3396" s="9" t="e">
        <f ca="1">IF($GV3396=0,NA(),($GX3396*Controls!#REF!))</f>
        <v>#REF!</v>
      </c>
    </row>
    <row r="3397" spans="198:225" x14ac:dyDescent="0.25">
      <c r="GP3397" s="9" t="e">
        <f ca="1">INDIRECT(ADDRESS(ROW(),Controls!#REF!+30))</f>
        <v>#REF!</v>
      </c>
      <c r="GQ3397" s="9" t="e">
        <f ca="1">INDIRECT(ADDRESS(ROW(),Controls!#REF!+45))</f>
        <v>#REF!</v>
      </c>
      <c r="GR3397" s="9" t="e">
        <f ca="1">INDIRECT(ADDRESS(ROW(),Controls!#REF!+60))</f>
        <v>#REF!</v>
      </c>
      <c r="GS3397" s="9" t="e">
        <f ca="1">INDIRECT(ADDRESS(ROW(),Controls!#REF!+75))</f>
        <v>#REF!</v>
      </c>
      <c r="GT3397" s="9" t="e">
        <f ca="1">INDIRECT(ADDRESS(ROW(),Controls!#REF!+90))</f>
        <v>#REF!</v>
      </c>
      <c r="GU3397" s="9" t="e">
        <f ca="1">INDIRECT(ADDRESS(ROW(),Controls!#REF!+105))</f>
        <v>#REF!</v>
      </c>
      <c r="GV3397" s="9" t="e">
        <f ca="1">INDIRECT(ADDRESS(ROW(),Controls!#REF!+120))</f>
        <v>#REF!</v>
      </c>
      <c r="GW3397" s="9" t="e">
        <f ca="1">INDIRECT(ADDRESS(ROW(),Controls!#REF!+15))</f>
        <v>#REF!</v>
      </c>
      <c r="GX3397" s="9" t="e">
        <f ca="1">INDIRECT(ADDRESS(ROW(),Controls!#REF!+135))</f>
        <v>#REF!</v>
      </c>
      <c r="HJ3397" s="9" t="e">
        <f t="shared" ca="1" si="318"/>
        <v>#REF!</v>
      </c>
      <c r="HK3397" s="9" t="e">
        <f t="shared" ca="1" si="319"/>
        <v>#REF!</v>
      </c>
      <c r="HL3397" s="9" t="e">
        <f t="shared" ca="1" si="320"/>
        <v>#REF!</v>
      </c>
      <c r="HM3397" s="9" t="e">
        <f t="shared" ca="1" si="321"/>
        <v>#REF!</v>
      </c>
      <c r="HN3397" s="9" t="e">
        <f ca="1">SQRT($GS3397*(1-$GS3397/Controls!$D$15))</f>
        <v>#REF!</v>
      </c>
      <c r="HO3397" s="9" t="e">
        <f t="shared" ca="1" si="322"/>
        <v>#REF!</v>
      </c>
      <c r="HP3397" s="9" t="e">
        <f t="shared" ca="1" si="323"/>
        <v>#REF!</v>
      </c>
      <c r="HQ3397" s="9" t="e">
        <f ca="1">IF($GV3397=0,NA(),($GX3397*Controls!#REF!))</f>
        <v>#REF!</v>
      </c>
    </row>
    <row r="3398" spans="198:225" x14ac:dyDescent="0.25">
      <c r="GP3398" s="9" t="e">
        <f ca="1">INDIRECT(ADDRESS(ROW(),Controls!#REF!+30))</f>
        <v>#REF!</v>
      </c>
      <c r="GQ3398" s="9" t="e">
        <f ca="1">INDIRECT(ADDRESS(ROW(),Controls!#REF!+45))</f>
        <v>#REF!</v>
      </c>
      <c r="GR3398" s="9" t="e">
        <f ca="1">INDIRECT(ADDRESS(ROW(),Controls!#REF!+60))</f>
        <v>#REF!</v>
      </c>
      <c r="GS3398" s="9" t="e">
        <f ca="1">INDIRECT(ADDRESS(ROW(),Controls!#REF!+75))</f>
        <v>#REF!</v>
      </c>
      <c r="GT3398" s="9" t="e">
        <f ca="1">INDIRECT(ADDRESS(ROW(),Controls!#REF!+90))</f>
        <v>#REF!</v>
      </c>
      <c r="GU3398" s="9" t="e">
        <f ca="1">INDIRECT(ADDRESS(ROW(),Controls!#REF!+105))</f>
        <v>#REF!</v>
      </c>
      <c r="GV3398" s="9" t="e">
        <f ca="1">INDIRECT(ADDRESS(ROW(),Controls!#REF!+120))</f>
        <v>#REF!</v>
      </c>
      <c r="GW3398" s="9" t="e">
        <f ca="1">INDIRECT(ADDRESS(ROW(),Controls!#REF!+15))</f>
        <v>#REF!</v>
      </c>
      <c r="GX3398" s="9" t="e">
        <f ca="1">INDIRECT(ADDRESS(ROW(),Controls!#REF!+135))</f>
        <v>#REF!</v>
      </c>
      <c r="HJ3398" s="9" t="e">
        <f t="shared" ca="1" si="318"/>
        <v>#REF!</v>
      </c>
      <c r="HK3398" s="9" t="e">
        <f t="shared" ca="1" si="319"/>
        <v>#REF!</v>
      </c>
      <c r="HL3398" s="9" t="e">
        <f t="shared" ca="1" si="320"/>
        <v>#REF!</v>
      </c>
      <c r="HM3398" s="9" t="e">
        <f t="shared" ca="1" si="321"/>
        <v>#REF!</v>
      </c>
      <c r="HN3398" s="9" t="e">
        <f ca="1">SQRT($GS3398*(1-$GS3398/Controls!$D$15))</f>
        <v>#REF!</v>
      </c>
      <c r="HO3398" s="9" t="e">
        <f t="shared" ca="1" si="322"/>
        <v>#REF!</v>
      </c>
      <c r="HP3398" s="9" t="e">
        <f t="shared" ca="1" si="323"/>
        <v>#REF!</v>
      </c>
      <c r="HQ3398" s="9" t="e">
        <f ca="1">IF($GV3398=0,NA(),($GX3398*Controls!#REF!))</f>
        <v>#REF!</v>
      </c>
    </row>
    <row r="3399" spans="198:225" x14ac:dyDescent="0.25">
      <c r="GP3399" s="9" t="e">
        <f ca="1">INDIRECT(ADDRESS(ROW(),Controls!#REF!+30))</f>
        <v>#REF!</v>
      </c>
      <c r="GQ3399" s="9" t="e">
        <f ca="1">INDIRECT(ADDRESS(ROW(),Controls!#REF!+45))</f>
        <v>#REF!</v>
      </c>
      <c r="GR3399" s="9" t="e">
        <f ca="1">INDIRECT(ADDRESS(ROW(),Controls!#REF!+60))</f>
        <v>#REF!</v>
      </c>
      <c r="GS3399" s="9" t="e">
        <f ca="1">INDIRECT(ADDRESS(ROW(),Controls!#REF!+75))</f>
        <v>#REF!</v>
      </c>
      <c r="GT3399" s="9" t="e">
        <f ca="1">INDIRECT(ADDRESS(ROW(),Controls!#REF!+90))</f>
        <v>#REF!</v>
      </c>
      <c r="GU3399" s="9" t="e">
        <f ca="1">INDIRECT(ADDRESS(ROW(),Controls!#REF!+105))</f>
        <v>#REF!</v>
      </c>
      <c r="GV3399" s="9" t="e">
        <f ca="1">INDIRECT(ADDRESS(ROW(),Controls!#REF!+120))</f>
        <v>#REF!</v>
      </c>
      <c r="GW3399" s="9" t="e">
        <f ca="1">INDIRECT(ADDRESS(ROW(),Controls!#REF!+15))</f>
        <v>#REF!</v>
      </c>
      <c r="GX3399" s="9" t="e">
        <f ca="1">INDIRECT(ADDRESS(ROW(),Controls!#REF!+135))</f>
        <v>#REF!</v>
      </c>
      <c r="HJ3399" s="9" t="e">
        <f t="shared" ca="1" si="318"/>
        <v>#REF!</v>
      </c>
      <c r="HK3399" s="9" t="e">
        <f t="shared" ca="1" si="319"/>
        <v>#REF!</v>
      </c>
      <c r="HL3399" s="9" t="e">
        <f t="shared" ca="1" si="320"/>
        <v>#REF!</v>
      </c>
      <c r="HM3399" s="9" t="e">
        <f t="shared" ca="1" si="321"/>
        <v>#REF!</v>
      </c>
      <c r="HN3399" s="9" t="e">
        <f ca="1">SQRT($GS3399*(1-$GS3399/Controls!$D$15))</f>
        <v>#REF!</v>
      </c>
      <c r="HO3399" s="9" t="e">
        <f t="shared" ca="1" si="322"/>
        <v>#REF!</v>
      </c>
      <c r="HP3399" s="9" t="e">
        <f t="shared" ca="1" si="323"/>
        <v>#REF!</v>
      </c>
      <c r="HQ3399" s="9" t="e">
        <f ca="1">IF($GV3399=0,NA(),($GX3399*Controls!#REF!))</f>
        <v>#REF!</v>
      </c>
    </row>
    <row r="3400" spans="198:225" x14ac:dyDescent="0.25">
      <c r="GP3400" s="9" t="e">
        <f ca="1">INDIRECT(ADDRESS(ROW(),Controls!#REF!+30))</f>
        <v>#REF!</v>
      </c>
      <c r="GQ3400" s="9" t="e">
        <f ca="1">INDIRECT(ADDRESS(ROW(),Controls!#REF!+45))</f>
        <v>#REF!</v>
      </c>
      <c r="GR3400" s="9" t="e">
        <f ca="1">INDIRECT(ADDRESS(ROW(),Controls!#REF!+60))</f>
        <v>#REF!</v>
      </c>
      <c r="GS3400" s="9" t="e">
        <f ca="1">INDIRECT(ADDRESS(ROW(),Controls!#REF!+75))</f>
        <v>#REF!</v>
      </c>
      <c r="GT3400" s="9" t="e">
        <f ca="1">INDIRECT(ADDRESS(ROW(),Controls!#REF!+90))</f>
        <v>#REF!</v>
      </c>
      <c r="GU3400" s="9" t="e">
        <f ca="1">INDIRECT(ADDRESS(ROW(),Controls!#REF!+105))</f>
        <v>#REF!</v>
      </c>
      <c r="GV3400" s="9" t="e">
        <f ca="1">INDIRECT(ADDRESS(ROW(),Controls!#REF!+120))</f>
        <v>#REF!</v>
      </c>
      <c r="GW3400" s="9" t="e">
        <f ca="1">INDIRECT(ADDRESS(ROW(),Controls!#REF!+15))</f>
        <v>#REF!</v>
      </c>
      <c r="GX3400" s="9" t="e">
        <f ca="1">INDIRECT(ADDRESS(ROW(),Controls!#REF!+135))</f>
        <v>#REF!</v>
      </c>
      <c r="HJ3400" s="9" t="e">
        <f t="shared" ca="1" si="318"/>
        <v>#REF!</v>
      </c>
      <c r="HK3400" s="9" t="e">
        <f t="shared" ca="1" si="319"/>
        <v>#REF!</v>
      </c>
      <c r="HL3400" s="9" t="e">
        <f t="shared" ca="1" si="320"/>
        <v>#REF!</v>
      </c>
      <c r="HM3400" s="9" t="e">
        <f t="shared" ca="1" si="321"/>
        <v>#REF!</v>
      </c>
      <c r="HN3400" s="9" t="e">
        <f ca="1">SQRT($GS3400*(1-$GS3400/Controls!$D$15))</f>
        <v>#REF!</v>
      </c>
      <c r="HO3400" s="9" t="e">
        <f t="shared" ca="1" si="322"/>
        <v>#REF!</v>
      </c>
      <c r="HP3400" s="9" t="e">
        <f t="shared" ca="1" si="323"/>
        <v>#REF!</v>
      </c>
      <c r="HQ3400" s="9" t="e">
        <f ca="1">IF($GV3400=0,NA(),($GX3400*Controls!#REF!))</f>
        <v>#REF!</v>
      </c>
    </row>
    <row r="3401" spans="198:225" x14ac:dyDescent="0.25">
      <c r="GP3401" s="9" t="e">
        <f ca="1">INDIRECT(ADDRESS(ROW(),Controls!#REF!+30))</f>
        <v>#REF!</v>
      </c>
      <c r="GQ3401" s="9" t="e">
        <f ca="1">INDIRECT(ADDRESS(ROW(),Controls!#REF!+45))</f>
        <v>#REF!</v>
      </c>
      <c r="GR3401" s="9" t="e">
        <f ca="1">INDIRECT(ADDRESS(ROW(),Controls!#REF!+60))</f>
        <v>#REF!</v>
      </c>
      <c r="GS3401" s="9" t="e">
        <f ca="1">INDIRECT(ADDRESS(ROW(),Controls!#REF!+75))</f>
        <v>#REF!</v>
      </c>
      <c r="GT3401" s="9" t="e">
        <f ca="1">INDIRECT(ADDRESS(ROW(),Controls!#REF!+90))</f>
        <v>#REF!</v>
      </c>
      <c r="GU3401" s="9" t="e">
        <f ca="1">INDIRECT(ADDRESS(ROW(),Controls!#REF!+105))</f>
        <v>#REF!</v>
      </c>
      <c r="GV3401" s="9" t="e">
        <f ca="1">INDIRECT(ADDRESS(ROW(),Controls!#REF!+120))</f>
        <v>#REF!</v>
      </c>
      <c r="GW3401" s="9" t="e">
        <f ca="1">INDIRECT(ADDRESS(ROW(),Controls!#REF!+15))</f>
        <v>#REF!</v>
      </c>
      <c r="GX3401" s="9" t="e">
        <f ca="1">INDIRECT(ADDRESS(ROW(),Controls!#REF!+135))</f>
        <v>#REF!</v>
      </c>
      <c r="HJ3401" s="9" t="e">
        <f t="shared" ca="1" si="318"/>
        <v>#REF!</v>
      </c>
      <c r="HK3401" s="9" t="e">
        <f t="shared" ca="1" si="319"/>
        <v>#REF!</v>
      </c>
      <c r="HL3401" s="9" t="e">
        <f t="shared" ca="1" si="320"/>
        <v>#REF!</v>
      </c>
      <c r="HM3401" s="9" t="e">
        <f t="shared" ca="1" si="321"/>
        <v>#REF!</v>
      </c>
      <c r="HN3401" s="9" t="e">
        <f ca="1">SQRT($GS3401*(1-$GS3401/Controls!$D$15))</f>
        <v>#REF!</v>
      </c>
      <c r="HO3401" s="9" t="e">
        <f t="shared" ca="1" si="322"/>
        <v>#REF!</v>
      </c>
      <c r="HP3401" s="9" t="e">
        <f t="shared" ca="1" si="323"/>
        <v>#REF!</v>
      </c>
      <c r="HQ3401" s="9" t="e">
        <f ca="1">IF($GV3401=0,NA(),($GX3401*Controls!#REF!))</f>
        <v>#REF!</v>
      </c>
    </row>
    <row r="3402" spans="198:225" x14ac:dyDescent="0.25">
      <c r="GP3402" s="9" t="e">
        <f ca="1">INDIRECT(ADDRESS(ROW(),Controls!#REF!+30))</f>
        <v>#REF!</v>
      </c>
      <c r="GQ3402" s="9" t="e">
        <f ca="1">INDIRECT(ADDRESS(ROW(),Controls!#REF!+45))</f>
        <v>#REF!</v>
      </c>
      <c r="GR3402" s="9" t="e">
        <f ca="1">INDIRECT(ADDRESS(ROW(),Controls!#REF!+60))</f>
        <v>#REF!</v>
      </c>
      <c r="GS3402" s="9" t="e">
        <f ca="1">INDIRECT(ADDRESS(ROW(),Controls!#REF!+75))</f>
        <v>#REF!</v>
      </c>
      <c r="GT3402" s="9" t="e">
        <f ca="1">INDIRECT(ADDRESS(ROW(),Controls!#REF!+90))</f>
        <v>#REF!</v>
      </c>
      <c r="GU3402" s="9" t="e">
        <f ca="1">INDIRECT(ADDRESS(ROW(),Controls!#REF!+105))</f>
        <v>#REF!</v>
      </c>
      <c r="GV3402" s="9" t="e">
        <f ca="1">INDIRECT(ADDRESS(ROW(),Controls!#REF!+120))</f>
        <v>#REF!</v>
      </c>
      <c r="GW3402" s="9" t="e">
        <f ca="1">INDIRECT(ADDRESS(ROW(),Controls!#REF!+15))</f>
        <v>#REF!</v>
      </c>
      <c r="GX3402" s="9" t="e">
        <f ca="1">INDIRECT(ADDRESS(ROW(),Controls!#REF!+135))</f>
        <v>#REF!</v>
      </c>
      <c r="HJ3402" s="9" t="e">
        <f t="shared" ca="1" si="318"/>
        <v>#REF!</v>
      </c>
      <c r="HK3402" s="9" t="e">
        <f t="shared" ca="1" si="319"/>
        <v>#REF!</v>
      </c>
      <c r="HL3402" s="9" t="e">
        <f t="shared" ca="1" si="320"/>
        <v>#REF!</v>
      </c>
      <c r="HM3402" s="9" t="e">
        <f t="shared" ca="1" si="321"/>
        <v>#REF!</v>
      </c>
      <c r="HN3402" s="9" t="e">
        <f ca="1">SQRT($GS3402*(1-$GS3402/Controls!$D$15))</f>
        <v>#REF!</v>
      </c>
      <c r="HO3402" s="9" t="e">
        <f t="shared" ca="1" si="322"/>
        <v>#REF!</v>
      </c>
      <c r="HP3402" s="9" t="e">
        <f t="shared" ca="1" si="323"/>
        <v>#REF!</v>
      </c>
      <c r="HQ3402" s="9" t="e">
        <f ca="1">IF($GV3402=0,NA(),($GX3402*Controls!#REF!))</f>
        <v>#REF!</v>
      </c>
    </row>
    <row r="3403" spans="198:225" x14ac:dyDescent="0.25">
      <c r="GP3403" s="9" t="e">
        <f ca="1">INDIRECT(ADDRESS(ROW(),Controls!#REF!+30))</f>
        <v>#REF!</v>
      </c>
      <c r="GQ3403" s="9" t="e">
        <f ca="1">INDIRECT(ADDRESS(ROW(),Controls!#REF!+45))</f>
        <v>#REF!</v>
      </c>
      <c r="GR3403" s="9" t="e">
        <f ca="1">INDIRECT(ADDRESS(ROW(),Controls!#REF!+60))</f>
        <v>#REF!</v>
      </c>
      <c r="GS3403" s="9" t="e">
        <f ca="1">INDIRECT(ADDRESS(ROW(),Controls!#REF!+75))</f>
        <v>#REF!</v>
      </c>
      <c r="GT3403" s="9" t="e">
        <f ca="1">INDIRECT(ADDRESS(ROW(),Controls!#REF!+90))</f>
        <v>#REF!</v>
      </c>
      <c r="GU3403" s="9" t="e">
        <f ca="1">INDIRECT(ADDRESS(ROW(),Controls!#REF!+105))</f>
        <v>#REF!</v>
      </c>
      <c r="GV3403" s="9" t="e">
        <f ca="1">INDIRECT(ADDRESS(ROW(),Controls!#REF!+120))</f>
        <v>#REF!</v>
      </c>
      <c r="GW3403" s="9" t="e">
        <f ca="1">INDIRECT(ADDRESS(ROW(),Controls!#REF!+15))</f>
        <v>#REF!</v>
      </c>
      <c r="GX3403" s="9" t="e">
        <f ca="1">INDIRECT(ADDRESS(ROW(),Controls!#REF!+135))</f>
        <v>#REF!</v>
      </c>
      <c r="HJ3403" s="9" t="e">
        <f t="shared" ca="1" si="318"/>
        <v>#REF!</v>
      </c>
      <c r="HK3403" s="9" t="e">
        <f t="shared" ca="1" si="319"/>
        <v>#REF!</v>
      </c>
      <c r="HL3403" s="9" t="e">
        <f t="shared" ca="1" si="320"/>
        <v>#REF!</v>
      </c>
      <c r="HM3403" s="9" t="e">
        <f t="shared" ca="1" si="321"/>
        <v>#REF!</v>
      </c>
      <c r="HN3403" s="9" t="e">
        <f ca="1">SQRT($GS3403*(1-$GS3403/Controls!$D$15))</f>
        <v>#REF!</v>
      </c>
      <c r="HO3403" s="9" t="e">
        <f t="shared" ca="1" si="322"/>
        <v>#REF!</v>
      </c>
      <c r="HP3403" s="9" t="e">
        <f t="shared" ca="1" si="323"/>
        <v>#REF!</v>
      </c>
      <c r="HQ3403" s="9" t="e">
        <f ca="1">IF($GV3403=0,NA(),($GX3403*Controls!#REF!))</f>
        <v>#REF!</v>
      </c>
    </row>
    <row r="3404" spans="198:225" x14ac:dyDescent="0.25">
      <c r="GP3404" s="9" t="e">
        <f ca="1">INDIRECT(ADDRESS(ROW(),Controls!#REF!+30))</f>
        <v>#REF!</v>
      </c>
      <c r="GQ3404" s="9" t="e">
        <f ca="1">INDIRECT(ADDRESS(ROW(),Controls!#REF!+45))</f>
        <v>#REF!</v>
      </c>
      <c r="GR3404" s="9" t="e">
        <f ca="1">INDIRECT(ADDRESS(ROW(),Controls!#REF!+60))</f>
        <v>#REF!</v>
      </c>
      <c r="GS3404" s="9" t="e">
        <f ca="1">INDIRECT(ADDRESS(ROW(),Controls!#REF!+75))</f>
        <v>#REF!</v>
      </c>
      <c r="GT3404" s="9" t="e">
        <f ca="1">INDIRECT(ADDRESS(ROW(),Controls!#REF!+90))</f>
        <v>#REF!</v>
      </c>
      <c r="GU3404" s="9" t="e">
        <f ca="1">INDIRECT(ADDRESS(ROW(),Controls!#REF!+105))</f>
        <v>#REF!</v>
      </c>
      <c r="GV3404" s="9" t="e">
        <f ca="1">INDIRECT(ADDRESS(ROW(),Controls!#REF!+120))</f>
        <v>#REF!</v>
      </c>
      <c r="GW3404" s="9" t="e">
        <f ca="1">INDIRECT(ADDRESS(ROW(),Controls!#REF!+15))</f>
        <v>#REF!</v>
      </c>
      <c r="GX3404" s="9" t="e">
        <f ca="1">INDIRECT(ADDRESS(ROW(),Controls!#REF!+135))</f>
        <v>#REF!</v>
      </c>
      <c r="HJ3404" s="9" t="e">
        <f t="shared" ca="1" si="318"/>
        <v>#REF!</v>
      </c>
      <c r="HK3404" s="9" t="e">
        <f t="shared" ca="1" si="319"/>
        <v>#REF!</v>
      </c>
      <c r="HL3404" s="9" t="e">
        <f t="shared" ca="1" si="320"/>
        <v>#REF!</v>
      </c>
      <c r="HM3404" s="9" t="e">
        <f t="shared" ca="1" si="321"/>
        <v>#REF!</v>
      </c>
      <c r="HN3404" s="9" t="e">
        <f ca="1">SQRT($GS3404*(1-$GS3404/Controls!$D$15))</f>
        <v>#REF!</v>
      </c>
      <c r="HO3404" s="9" t="e">
        <f t="shared" ca="1" si="322"/>
        <v>#REF!</v>
      </c>
      <c r="HP3404" s="9" t="e">
        <f t="shared" ca="1" si="323"/>
        <v>#REF!</v>
      </c>
      <c r="HQ3404" s="9" t="e">
        <f ca="1">IF($GV3404=0,NA(),($GX3404*Controls!#REF!))</f>
        <v>#REF!</v>
      </c>
    </row>
    <row r="3405" spans="198:225" x14ac:dyDescent="0.25">
      <c r="GP3405" s="9" t="e">
        <f ca="1">INDIRECT(ADDRESS(ROW(),Controls!#REF!+30))</f>
        <v>#REF!</v>
      </c>
      <c r="GQ3405" s="9" t="e">
        <f ca="1">INDIRECT(ADDRESS(ROW(),Controls!#REF!+45))</f>
        <v>#REF!</v>
      </c>
      <c r="GR3405" s="9" t="e">
        <f ca="1">INDIRECT(ADDRESS(ROW(),Controls!#REF!+60))</f>
        <v>#REF!</v>
      </c>
      <c r="GS3405" s="9" t="e">
        <f ca="1">INDIRECT(ADDRESS(ROW(),Controls!#REF!+75))</f>
        <v>#REF!</v>
      </c>
      <c r="GT3405" s="9" t="e">
        <f ca="1">INDIRECT(ADDRESS(ROW(),Controls!#REF!+90))</f>
        <v>#REF!</v>
      </c>
      <c r="GU3405" s="9" t="e">
        <f ca="1">INDIRECT(ADDRESS(ROW(),Controls!#REF!+105))</f>
        <v>#REF!</v>
      </c>
      <c r="GV3405" s="9" t="e">
        <f ca="1">INDIRECT(ADDRESS(ROW(),Controls!#REF!+120))</f>
        <v>#REF!</v>
      </c>
      <c r="GW3405" s="9" t="e">
        <f ca="1">INDIRECT(ADDRESS(ROW(),Controls!#REF!+15))</f>
        <v>#REF!</v>
      </c>
      <c r="GX3405" s="9" t="e">
        <f ca="1">INDIRECT(ADDRESS(ROW(),Controls!#REF!+135))</f>
        <v>#REF!</v>
      </c>
      <c r="HJ3405" s="9" t="e">
        <f t="shared" ca="1" si="318"/>
        <v>#REF!</v>
      </c>
      <c r="HK3405" s="9" t="e">
        <f t="shared" ca="1" si="319"/>
        <v>#REF!</v>
      </c>
      <c r="HL3405" s="9" t="e">
        <f t="shared" ca="1" si="320"/>
        <v>#REF!</v>
      </c>
      <c r="HM3405" s="9" t="e">
        <f t="shared" ca="1" si="321"/>
        <v>#REF!</v>
      </c>
      <c r="HN3405" s="9" t="e">
        <f ca="1">SQRT($GS3405*(1-$GS3405/Controls!$D$15))</f>
        <v>#REF!</v>
      </c>
      <c r="HO3405" s="9" t="e">
        <f t="shared" ca="1" si="322"/>
        <v>#REF!</v>
      </c>
      <c r="HP3405" s="9" t="e">
        <f t="shared" ca="1" si="323"/>
        <v>#REF!</v>
      </c>
      <c r="HQ3405" s="9" t="e">
        <f ca="1">IF($GV3405=0,NA(),($GX3405*Controls!#REF!))</f>
        <v>#REF!</v>
      </c>
    </row>
    <row r="3406" spans="198:225" x14ac:dyDescent="0.25">
      <c r="GP3406" s="9" t="e">
        <f ca="1">INDIRECT(ADDRESS(ROW(),Controls!#REF!+30))</f>
        <v>#REF!</v>
      </c>
      <c r="GQ3406" s="9" t="e">
        <f ca="1">INDIRECT(ADDRESS(ROW(),Controls!#REF!+45))</f>
        <v>#REF!</v>
      </c>
      <c r="GR3406" s="9" t="e">
        <f ca="1">INDIRECT(ADDRESS(ROW(),Controls!#REF!+60))</f>
        <v>#REF!</v>
      </c>
      <c r="GS3406" s="9" t="e">
        <f ca="1">INDIRECT(ADDRESS(ROW(),Controls!#REF!+75))</f>
        <v>#REF!</v>
      </c>
      <c r="GT3406" s="9" t="e">
        <f ca="1">INDIRECT(ADDRESS(ROW(),Controls!#REF!+90))</f>
        <v>#REF!</v>
      </c>
      <c r="GU3406" s="9" t="e">
        <f ca="1">INDIRECT(ADDRESS(ROW(),Controls!#REF!+105))</f>
        <v>#REF!</v>
      </c>
      <c r="GV3406" s="9" t="e">
        <f ca="1">INDIRECT(ADDRESS(ROW(),Controls!#REF!+120))</f>
        <v>#REF!</v>
      </c>
      <c r="GW3406" s="9" t="e">
        <f ca="1">INDIRECT(ADDRESS(ROW(),Controls!#REF!+15))</f>
        <v>#REF!</v>
      </c>
      <c r="GX3406" s="9" t="e">
        <f ca="1">INDIRECT(ADDRESS(ROW(),Controls!#REF!+135))</f>
        <v>#REF!</v>
      </c>
      <c r="HJ3406" s="9" t="e">
        <f t="shared" ca="1" si="318"/>
        <v>#REF!</v>
      </c>
      <c r="HK3406" s="9" t="e">
        <f t="shared" ca="1" si="319"/>
        <v>#REF!</v>
      </c>
      <c r="HL3406" s="9" t="e">
        <f t="shared" ca="1" si="320"/>
        <v>#REF!</v>
      </c>
      <c r="HM3406" s="9" t="e">
        <f t="shared" ca="1" si="321"/>
        <v>#REF!</v>
      </c>
      <c r="HN3406" s="9" t="e">
        <f ca="1">SQRT($GS3406*(1-$GS3406/Controls!$D$15))</f>
        <v>#REF!</v>
      </c>
      <c r="HO3406" s="9" t="e">
        <f t="shared" ca="1" si="322"/>
        <v>#REF!</v>
      </c>
      <c r="HP3406" s="9" t="e">
        <f t="shared" ca="1" si="323"/>
        <v>#REF!</v>
      </c>
      <c r="HQ3406" s="9" t="e">
        <f ca="1">IF($GV3406=0,NA(),($GX3406*Controls!#REF!))</f>
        <v>#REF!</v>
      </c>
    </row>
    <row r="3407" spans="198:225" x14ac:dyDescent="0.25">
      <c r="GP3407" s="9" t="e">
        <f ca="1">INDIRECT(ADDRESS(ROW(),Controls!#REF!+30))</f>
        <v>#REF!</v>
      </c>
      <c r="GQ3407" s="9" t="e">
        <f ca="1">INDIRECT(ADDRESS(ROW(),Controls!#REF!+45))</f>
        <v>#REF!</v>
      </c>
      <c r="GR3407" s="9" t="e">
        <f ca="1">INDIRECT(ADDRESS(ROW(),Controls!#REF!+60))</f>
        <v>#REF!</v>
      </c>
      <c r="GS3407" s="9" t="e">
        <f ca="1">INDIRECT(ADDRESS(ROW(),Controls!#REF!+75))</f>
        <v>#REF!</v>
      </c>
      <c r="GT3407" s="9" t="e">
        <f ca="1">INDIRECT(ADDRESS(ROW(),Controls!#REF!+90))</f>
        <v>#REF!</v>
      </c>
      <c r="GU3407" s="9" t="e">
        <f ca="1">INDIRECT(ADDRESS(ROW(),Controls!#REF!+105))</f>
        <v>#REF!</v>
      </c>
      <c r="GV3407" s="9" t="e">
        <f ca="1">INDIRECT(ADDRESS(ROW(),Controls!#REF!+120))</f>
        <v>#REF!</v>
      </c>
      <c r="GW3407" s="9" t="e">
        <f ca="1">INDIRECT(ADDRESS(ROW(),Controls!#REF!+15))</f>
        <v>#REF!</v>
      </c>
      <c r="GX3407" s="9" t="e">
        <f ca="1">INDIRECT(ADDRESS(ROW(),Controls!#REF!+135))</f>
        <v>#REF!</v>
      </c>
      <c r="HJ3407" s="9" t="e">
        <f t="shared" ca="1" si="318"/>
        <v>#REF!</v>
      </c>
      <c r="HK3407" s="9" t="e">
        <f t="shared" ca="1" si="319"/>
        <v>#REF!</v>
      </c>
      <c r="HL3407" s="9" t="e">
        <f t="shared" ca="1" si="320"/>
        <v>#REF!</v>
      </c>
      <c r="HM3407" s="9" t="e">
        <f t="shared" ca="1" si="321"/>
        <v>#REF!</v>
      </c>
      <c r="HN3407" s="9" t="e">
        <f ca="1">SQRT($GS3407*(1-$GS3407/Controls!$D$15))</f>
        <v>#REF!</v>
      </c>
      <c r="HO3407" s="9" t="e">
        <f t="shared" ca="1" si="322"/>
        <v>#REF!</v>
      </c>
      <c r="HP3407" s="9" t="e">
        <f t="shared" ca="1" si="323"/>
        <v>#REF!</v>
      </c>
      <c r="HQ3407" s="9" t="e">
        <f ca="1">IF($GV3407=0,NA(),($GX3407*Controls!#REF!))</f>
        <v>#REF!</v>
      </c>
    </row>
    <row r="3408" spans="198:225" x14ac:dyDescent="0.25">
      <c r="GP3408" s="9" t="e">
        <f ca="1">INDIRECT(ADDRESS(ROW(),Controls!#REF!+30))</f>
        <v>#REF!</v>
      </c>
      <c r="GQ3408" s="9" t="e">
        <f ca="1">INDIRECT(ADDRESS(ROW(),Controls!#REF!+45))</f>
        <v>#REF!</v>
      </c>
      <c r="GR3408" s="9" t="e">
        <f ca="1">INDIRECT(ADDRESS(ROW(),Controls!#REF!+60))</f>
        <v>#REF!</v>
      </c>
      <c r="GS3408" s="9" t="e">
        <f ca="1">INDIRECT(ADDRESS(ROW(),Controls!#REF!+75))</f>
        <v>#REF!</v>
      </c>
      <c r="GT3408" s="9" t="e">
        <f ca="1">INDIRECT(ADDRESS(ROW(),Controls!#REF!+90))</f>
        <v>#REF!</v>
      </c>
      <c r="GU3408" s="9" t="e">
        <f ca="1">INDIRECT(ADDRESS(ROW(),Controls!#REF!+105))</f>
        <v>#REF!</v>
      </c>
      <c r="GV3408" s="9" t="e">
        <f ca="1">INDIRECT(ADDRESS(ROW(),Controls!#REF!+120))</f>
        <v>#REF!</v>
      </c>
      <c r="GW3408" s="9" t="e">
        <f ca="1">INDIRECT(ADDRESS(ROW(),Controls!#REF!+15))</f>
        <v>#REF!</v>
      </c>
      <c r="GX3408" s="9" t="e">
        <f ca="1">INDIRECT(ADDRESS(ROW(),Controls!#REF!+135))</f>
        <v>#REF!</v>
      </c>
      <c r="HJ3408" s="9" t="e">
        <f t="shared" ca="1" si="318"/>
        <v>#REF!</v>
      </c>
      <c r="HK3408" s="9" t="e">
        <f t="shared" ca="1" si="319"/>
        <v>#REF!</v>
      </c>
      <c r="HL3408" s="9" t="e">
        <f t="shared" ca="1" si="320"/>
        <v>#REF!</v>
      </c>
      <c r="HM3408" s="9" t="e">
        <f t="shared" ca="1" si="321"/>
        <v>#REF!</v>
      </c>
      <c r="HN3408" s="9" t="e">
        <f ca="1">SQRT($GS3408*(1-$GS3408/Controls!$D$15))</f>
        <v>#REF!</v>
      </c>
      <c r="HO3408" s="9" t="e">
        <f t="shared" ca="1" si="322"/>
        <v>#REF!</v>
      </c>
      <c r="HP3408" s="9" t="e">
        <f t="shared" ca="1" si="323"/>
        <v>#REF!</v>
      </c>
      <c r="HQ3408" s="9" t="e">
        <f ca="1">IF($GV3408=0,NA(),($GX3408*Controls!#REF!))</f>
        <v>#REF!</v>
      </c>
    </row>
    <row r="3409" spans="198:225" x14ac:dyDescent="0.25">
      <c r="GP3409" s="9" t="e">
        <f ca="1">INDIRECT(ADDRESS(ROW(),Controls!#REF!+30))</f>
        <v>#REF!</v>
      </c>
      <c r="GQ3409" s="9" t="e">
        <f ca="1">INDIRECT(ADDRESS(ROW(),Controls!#REF!+45))</f>
        <v>#REF!</v>
      </c>
      <c r="GR3409" s="9" t="e">
        <f ca="1">INDIRECT(ADDRESS(ROW(),Controls!#REF!+60))</f>
        <v>#REF!</v>
      </c>
      <c r="GS3409" s="9" t="e">
        <f ca="1">INDIRECT(ADDRESS(ROW(),Controls!#REF!+75))</f>
        <v>#REF!</v>
      </c>
      <c r="GT3409" s="9" t="e">
        <f ca="1">INDIRECT(ADDRESS(ROW(),Controls!#REF!+90))</f>
        <v>#REF!</v>
      </c>
      <c r="GU3409" s="9" t="e">
        <f ca="1">INDIRECT(ADDRESS(ROW(),Controls!#REF!+105))</f>
        <v>#REF!</v>
      </c>
      <c r="GV3409" s="9" t="e">
        <f ca="1">INDIRECT(ADDRESS(ROW(),Controls!#REF!+120))</f>
        <v>#REF!</v>
      </c>
      <c r="GW3409" s="9" t="e">
        <f ca="1">INDIRECT(ADDRESS(ROW(),Controls!#REF!+15))</f>
        <v>#REF!</v>
      </c>
      <c r="GX3409" s="9" t="e">
        <f ca="1">INDIRECT(ADDRESS(ROW(),Controls!#REF!+135))</f>
        <v>#REF!</v>
      </c>
      <c r="HJ3409" s="9" t="e">
        <f t="shared" ca="1" si="318"/>
        <v>#REF!</v>
      </c>
      <c r="HK3409" s="9" t="e">
        <f t="shared" ca="1" si="319"/>
        <v>#REF!</v>
      </c>
      <c r="HL3409" s="9" t="e">
        <f t="shared" ca="1" si="320"/>
        <v>#REF!</v>
      </c>
      <c r="HM3409" s="9" t="e">
        <f t="shared" ca="1" si="321"/>
        <v>#REF!</v>
      </c>
      <c r="HN3409" s="9" t="e">
        <f ca="1">SQRT($GS3409*(1-$GS3409/Controls!$D$15))</f>
        <v>#REF!</v>
      </c>
      <c r="HO3409" s="9" t="e">
        <f t="shared" ca="1" si="322"/>
        <v>#REF!</v>
      </c>
      <c r="HP3409" s="9" t="e">
        <f t="shared" ca="1" si="323"/>
        <v>#REF!</v>
      </c>
      <c r="HQ3409" s="9" t="e">
        <f ca="1">IF($GV3409=0,NA(),($GX3409*Controls!#REF!))</f>
        <v>#REF!</v>
      </c>
    </row>
    <row r="3410" spans="198:225" x14ac:dyDescent="0.25">
      <c r="GP3410" s="9" t="e">
        <f ca="1">INDIRECT(ADDRESS(ROW(),Controls!#REF!+30))</f>
        <v>#REF!</v>
      </c>
      <c r="GQ3410" s="9" t="e">
        <f ca="1">INDIRECT(ADDRESS(ROW(),Controls!#REF!+45))</f>
        <v>#REF!</v>
      </c>
      <c r="GR3410" s="9" t="e">
        <f ca="1">INDIRECT(ADDRESS(ROW(),Controls!#REF!+60))</f>
        <v>#REF!</v>
      </c>
      <c r="GS3410" s="9" t="e">
        <f ca="1">INDIRECT(ADDRESS(ROW(),Controls!#REF!+75))</f>
        <v>#REF!</v>
      </c>
      <c r="GT3410" s="9" t="e">
        <f ca="1">INDIRECT(ADDRESS(ROW(),Controls!#REF!+90))</f>
        <v>#REF!</v>
      </c>
      <c r="GU3410" s="9" t="e">
        <f ca="1">INDIRECT(ADDRESS(ROW(),Controls!#REF!+105))</f>
        <v>#REF!</v>
      </c>
      <c r="GV3410" s="9" t="e">
        <f ca="1">INDIRECT(ADDRESS(ROW(),Controls!#REF!+120))</f>
        <v>#REF!</v>
      </c>
      <c r="GW3410" s="9" t="e">
        <f ca="1">INDIRECT(ADDRESS(ROW(),Controls!#REF!+15))</f>
        <v>#REF!</v>
      </c>
      <c r="GX3410" s="9" t="e">
        <f ca="1">INDIRECT(ADDRESS(ROW(),Controls!#REF!+135))</f>
        <v>#REF!</v>
      </c>
      <c r="HJ3410" s="9" t="e">
        <f t="shared" ca="1" si="318"/>
        <v>#REF!</v>
      </c>
      <c r="HK3410" s="9" t="e">
        <f t="shared" ca="1" si="319"/>
        <v>#REF!</v>
      </c>
      <c r="HL3410" s="9" t="e">
        <f t="shared" ca="1" si="320"/>
        <v>#REF!</v>
      </c>
      <c r="HM3410" s="9" t="e">
        <f t="shared" ca="1" si="321"/>
        <v>#REF!</v>
      </c>
      <c r="HN3410" s="9" t="e">
        <f ca="1">SQRT($GS3410*(1-$GS3410/Controls!$D$15))</f>
        <v>#REF!</v>
      </c>
      <c r="HO3410" s="9" t="e">
        <f t="shared" ca="1" si="322"/>
        <v>#REF!</v>
      </c>
      <c r="HP3410" s="9" t="e">
        <f t="shared" ca="1" si="323"/>
        <v>#REF!</v>
      </c>
      <c r="HQ3410" s="9" t="e">
        <f ca="1">IF($GV3410=0,NA(),($GX3410*Controls!#REF!))</f>
        <v>#REF!</v>
      </c>
    </row>
    <row r="3411" spans="198:225" x14ac:dyDescent="0.25">
      <c r="GP3411" s="9" t="e">
        <f ca="1">INDIRECT(ADDRESS(ROW(),Controls!#REF!+30))</f>
        <v>#REF!</v>
      </c>
      <c r="GQ3411" s="9" t="e">
        <f ca="1">INDIRECT(ADDRESS(ROW(),Controls!#REF!+45))</f>
        <v>#REF!</v>
      </c>
      <c r="GR3411" s="9" t="e">
        <f ca="1">INDIRECT(ADDRESS(ROW(),Controls!#REF!+60))</f>
        <v>#REF!</v>
      </c>
      <c r="GS3411" s="9" t="e">
        <f ca="1">INDIRECT(ADDRESS(ROW(),Controls!#REF!+75))</f>
        <v>#REF!</v>
      </c>
      <c r="GT3411" s="9" t="e">
        <f ca="1">INDIRECT(ADDRESS(ROW(),Controls!#REF!+90))</f>
        <v>#REF!</v>
      </c>
      <c r="GU3411" s="9" t="e">
        <f ca="1">INDIRECT(ADDRESS(ROW(),Controls!#REF!+105))</f>
        <v>#REF!</v>
      </c>
      <c r="GV3411" s="9" t="e">
        <f ca="1">INDIRECT(ADDRESS(ROW(),Controls!#REF!+120))</f>
        <v>#REF!</v>
      </c>
      <c r="GW3411" s="9" t="e">
        <f ca="1">INDIRECT(ADDRESS(ROW(),Controls!#REF!+15))</f>
        <v>#REF!</v>
      </c>
      <c r="GX3411" s="9" t="e">
        <f ca="1">INDIRECT(ADDRESS(ROW(),Controls!#REF!+135))</f>
        <v>#REF!</v>
      </c>
      <c r="HJ3411" s="9" t="e">
        <f t="shared" ca="1" si="318"/>
        <v>#REF!</v>
      </c>
      <c r="HK3411" s="9" t="e">
        <f t="shared" ca="1" si="319"/>
        <v>#REF!</v>
      </c>
      <c r="HL3411" s="9" t="e">
        <f t="shared" ca="1" si="320"/>
        <v>#REF!</v>
      </c>
      <c r="HM3411" s="9" t="e">
        <f t="shared" ca="1" si="321"/>
        <v>#REF!</v>
      </c>
      <c r="HN3411" s="9" t="e">
        <f ca="1">SQRT($GS3411*(1-$GS3411/Controls!$D$15))</f>
        <v>#REF!</v>
      </c>
      <c r="HO3411" s="9" t="e">
        <f t="shared" ca="1" si="322"/>
        <v>#REF!</v>
      </c>
      <c r="HP3411" s="9" t="e">
        <f t="shared" ca="1" si="323"/>
        <v>#REF!</v>
      </c>
      <c r="HQ3411" s="9" t="e">
        <f ca="1">IF($GV3411=0,NA(),($GX3411*Controls!#REF!))</f>
        <v>#REF!</v>
      </c>
    </row>
    <row r="3412" spans="198:225" x14ac:dyDescent="0.25">
      <c r="GP3412" s="9" t="e">
        <f ca="1">INDIRECT(ADDRESS(ROW(),Controls!#REF!+30))</f>
        <v>#REF!</v>
      </c>
      <c r="GQ3412" s="9" t="e">
        <f ca="1">INDIRECT(ADDRESS(ROW(),Controls!#REF!+45))</f>
        <v>#REF!</v>
      </c>
      <c r="GR3412" s="9" t="e">
        <f ca="1">INDIRECT(ADDRESS(ROW(),Controls!#REF!+60))</f>
        <v>#REF!</v>
      </c>
      <c r="GS3412" s="9" t="e">
        <f ca="1">INDIRECT(ADDRESS(ROW(),Controls!#REF!+75))</f>
        <v>#REF!</v>
      </c>
      <c r="GT3412" s="9" t="e">
        <f ca="1">INDIRECT(ADDRESS(ROW(),Controls!#REF!+90))</f>
        <v>#REF!</v>
      </c>
      <c r="GU3412" s="9" t="e">
        <f ca="1">INDIRECT(ADDRESS(ROW(),Controls!#REF!+105))</f>
        <v>#REF!</v>
      </c>
      <c r="GV3412" s="9" t="e">
        <f ca="1">INDIRECT(ADDRESS(ROW(),Controls!#REF!+120))</f>
        <v>#REF!</v>
      </c>
      <c r="GW3412" s="9" t="e">
        <f ca="1">INDIRECT(ADDRESS(ROW(),Controls!#REF!+15))</f>
        <v>#REF!</v>
      </c>
      <c r="GX3412" s="9" t="e">
        <f ca="1">INDIRECT(ADDRESS(ROW(),Controls!#REF!+135))</f>
        <v>#REF!</v>
      </c>
      <c r="HJ3412" s="9" t="e">
        <f t="shared" ca="1" si="318"/>
        <v>#REF!</v>
      </c>
      <c r="HK3412" s="9" t="e">
        <f t="shared" ca="1" si="319"/>
        <v>#REF!</v>
      </c>
      <c r="HL3412" s="9" t="e">
        <f t="shared" ca="1" si="320"/>
        <v>#REF!</v>
      </c>
      <c r="HM3412" s="9" t="e">
        <f t="shared" ca="1" si="321"/>
        <v>#REF!</v>
      </c>
      <c r="HN3412" s="9" t="e">
        <f ca="1">SQRT($GS3412*(1-$GS3412/Controls!$D$15))</f>
        <v>#REF!</v>
      </c>
      <c r="HO3412" s="9" t="e">
        <f t="shared" ca="1" si="322"/>
        <v>#REF!</v>
      </c>
      <c r="HP3412" s="9" t="e">
        <f t="shared" ca="1" si="323"/>
        <v>#REF!</v>
      </c>
      <c r="HQ3412" s="9" t="e">
        <f ca="1">IF($GV3412=0,NA(),($GX3412*Controls!#REF!))</f>
        <v>#REF!</v>
      </c>
    </row>
    <row r="3413" spans="198:225" x14ac:dyDescent="0.25">
      <c r="GP3413" s="9" t="e">
        <f ca="1">INDIRECT(ADDRESS(ROW(),Controls!#REF!+30))</f>
        <v>#REF!</v>
      </c>
      <c r="GQ3413" s="9" t="e">
        <f ca="1">INDIRECT(ADDRESS(ROW(),Controls!#REF!+45))</f>
        <v>#REF!</v>
      </c>
      <c r="GR3413" s="9" t="e">
        <f ca="1">INDIRECT(ADDRESS(ROW(),Controls!#REF!+60))</f>
        <v>#REF!</v>
      </c>
      <c r="GS3413" s="9" t="e">
        <f ca="1">INDIRECT(ADDRESS(ROW(),Controls!#REF!+75))</f>
        <v>#REF!</v>
      </c>
      <c r="GT3413" s="9" t="e">
        <f ca="1">INDIRECT(ADDRESS(ROW(),Controls!#REF!+90))</f>
        <v>#REF!</v>
      </c>
      <c r="GU3413" s="9" t="e">
        <f ca="1">INDIRECT(ADDRESS(ROW(),Controls!#REF!+105))</f>
        <v>#REF!</v>
      </c>
      <c r="GV3413" s="9" t="e">
        <f ca="1">INDIRECT(ADDRESS(ROW(),Controls!#REF!+120))</f>
        <v>#REF!</v>
      </c>
      <c r="GW3413" s="9" t="e">
        <f ca="1">INDIRECT(ADDRESS(ROW(),Controls!#REF!+15))</f>
        <v>#REF!</v>
      </c>
      <c r="GX3413" s="9" t="e">
        <f ca="1">INDIRECT(ADDRESS(ROW(),Controls!#REF!+135))</f>
        <v>#REF!</v>
      </c>
      <c r="HJ3413" s="9" t="e">
        <f t="shared" ca="1" si="318"/>
        <v>#REF!</v>
      </c>
      <c r="HK3413" s="9" t="e">
        <f t="shared" ca="1" si="319"/>
        <v>#REF!</v>
      </c>
      <c r="HL3413" s="9" t="e">
        <f t="shared" ca="1" si="320"/>
        <v>#REF!</v>
      </c>
      <c r="HM3413" s="9" t="e">
        <f t="shared" ca="1" si="321"/>
        <v>#REF!</v>
      </c>
      <c r="HN3413" s="9" t="e">
        <f ca="1">SQRT($GS3413*(1-$GS3413/Controls!$D$15))</f>
        <v>#REF!</v>
      </c>
      <c r="HO3413" s="9" t="e">
        <f t="shared" ca="1" si="322"/>
        <v>#REF!</v>
      </c>
      <c r="HP3413" s="9" t="e">
        <f t="shared" ca="1" si="323"/>
        <v>#REF!</v>
      </c>
      <c r="HQ3413" s="9" t="e">
        <f ca="1">IF($GV3413=0,NA(),($GX3413*Controls!#REF!))</f>
        <v>#REF!</v>
      </c>
    </row>
    <row r="3414" spans="198:225" x14ac:dyDescent="0.25">
      <c r="GP3414" s="9" t="e">
        <f ca="1">INDIRECT(ADDRESS(ROW(),Controls!#REF!+30))</f>
        <v>#REF!</v>
      </c>
      <c r="GQ3414" s="9" t="e">
        <f ca="1">INDIRECT(ADDRESS(ROW(),Controls!#REF!+45))</f>
        <v>#REF!</v>
      </c>
      <c r="GR3414" s="9" t="e">
        <f ca="1">INDIRECT(ADDRESS(ROW(),Controls!#REF!+60))</f>
        <v>#REF!</v>
      </c>
      <c r="GS3414" s="9" t="e">
        <f ca="1">INDIRECT(ADDRESS(ROW(),Controls!#REF!+75))</f>
        <v>#REF!</v>
      </c>
      <c r="GT3414" s="9" t="e">
        <f ca="1">INDIRECT(ADDRESS(ROW(),Controls!#REF!+90))</f>
        <v>#REF!</v>
      </c>
      <c r="GU3414" s="9" t="e">
        <f ca="1">INDIRECT(ADDRESS(ROW(),Controls!#REF!+105))</f>
        <v>#REF!</v>
      </c>
      <c r="GV3414" s="9" t="e">
        <f ca="1">INDIRECT(ADDRESS(ROW(),Controls!#REF!+120))</f>
        <v>#REF!</v>
      </c>
      <c r="GW3414" s="9" t="e">
        <f ca="1">INDIRECT(ADDRESS(ROW(),Controls!#REF!+15))</f>
        <v>#REF!</v>
      </c>
      <c r="GX3414" s="9" t="e">
        <f ca="1">INDIRECT(ADDRESS(ROW(),Controls!#REF!+135))</f>
        <v>#REF!</v>
      </c>
      <c r="HJ3414" s="9" t="e">
        <f t="shared" ca="1" si="318"/>
        <v>#REF!</v>
      </c>
      <c r="HK3414" s="9" t="e">
        <f t="shared" ca="1" si="319"/>
        <v>#REF!</v>
      </c>
      <c r="HL3414" s="9" t="e">
        <f t="shared" ca="1" si="320"/>
        <v>#REF!</v>
      </c>
      <c r="HM3414" s="9" t="e">
        <f t="shared" ca="1" si="321"/>
        <v>#REF!</v>
      </c>
      <c r="HN3414" s="9" t="e">
        <f ca="1">SQRT($GS3414*(1-$GS3414/Controls!$D$15))</f>
        <v>#REF!</v>
      </c>
      <c r="HO3414" s="9" t="e">
        <f t="shared" ca="1" si="322"/>
        <v>#REF!</v>
      </c>
      <c r="HP3414" s="9" t="e">
        <f t="shared" ca="1" si="323"/>
        <v>#REF!</v>
      </c>
      <c r="HQ3414" s="9" t="e">
        <f ca="1">IF($GV3414=0,NA(),($GX3414*Controls!#REF!))</f>
        <v>#REF!</v>
      </c>
    </row>
    <row r="3415" spans="198:225" x14ac:dyDescent="0.25">
      <c r="GP3415" s="9" t="e">
        <f ca="1">INDIRECT(ADDRESS(ROW(),Controls!#REF!+30))</f>
        <v>#REF!</v>
      </c>
      <c r="GQ3415" s="9" t="e">
        <f ca="1">INDIRECT(ADDRESS(ROW(),Controls!#REF!+45))</f>
        <v>#REF!</v>
      </c>
      <c r="GR3415" s="9" t="e">
        <f ca="1">INDIRECT(ADDRESS(ROW(),Controls!#REF!+60))</f>
        <v>#REF!</v>
      </c>
      <c r="GS3415" s="9" t="e">
        <f ca="1">INDIRECT(ADDRESS(ROW(),Controls!#REF!+75))</f>
        <v>#REF!</v>
      </c>
      <c r="GT3415" s="9" t="e">
        <f ca="1">INDIRECT(ADDRESS(ROW(),Controls!#REF!+90))</f>
        <v>#REF!</v>
      </c>
      <c r="GU3415" s="9" t="e">
        <f ca="1">INDIRECT(ADDRESS(ROW(),Controls!#REF!+105))</f>
        <v>#REF!</v>
      </c>
      <c r="GV3415" s="9" t="e">
        <f ca="1">INDIRECT(ADDRESS(ROW(),Controls!#REF!+120))</f>
        <v>#REF!</v>
      </c>
      <c r="GW3415" s="9" t="e">
        <f ca="1">INDIRECT(ADDRESS(ROW(),Controls!#REF!+15))</f>
        <v>#REF!</v>
      </c>
      <c r="GX3415" s="9" t="e">
        <f ca="1">INDIRECT(ADDRESS(ROW(),Controls!#REF!+135))</f>
        <v>#REF!</v>
      </c>
      <c r="HJ3415" s="9" t="e">
        <f t="shared" ca="1" si="318"/>
        <v>#REF!</v>
      </c>
      <c r="HK3415" s="9" t="e">
        <f t="shared" ca="1" si="319"/>
        <v>#REF!</v>
      </c>
      <c r="HL3415" s="9" t="e">
        <f t="shared" ca="1" si="320"/>
        <v>#REF!</v>
      </c>
      <c r="HM3415" s="9" t="e">
        <f t="shared" ca="1" si="321"/>
        <v>#REF!</v>
      </c>
      <c r="HN3415" s="9" t="e">
        <f ca="1">SQRT($GS3415*(1-$GS3415/Controls!$D$15))</f>
        <v>#REF!</v>
      </c>
      <c r="HO3415" s="9" t="e">
        <f t="shared" ca="1" si="322"/>
        <v>#REF!</v>
      </c>
      <c r="HP3415" s="9" t="e">
        <f t="shared" ca="1" si="323"/>
        <v>#REF!</v>
      </c>
      <c r="HQ3415" s="9" t="e">
        <f ca="1">IF($GV3415=0,NA(),($GX3415*Controls!#REF!))</f>
        <v>#REF!</v>
      </c>
    </row>
    <row r="3416" spans="198:225" x14ac:dyDescent="0.25">
      <c r="GP3416" s="9" t="e">
        <f ca="1">INDIRECT(ADDRESS(ROW(),Controls!#REF!+30))</f>
        <v>#REF!</v>
      </c>
      <c r="GQ3416" s="9" t="e">
        <f ca="1">INDIRECT(ADDRESS(ROW(),Controls!#REF!+45))</f>
        <v>#REF!</v>
      </c>
      <c r="GR3416" s="9" t="e">
        <f ca="1">INDIRECT(ADDRESS(ROW(),Controls!#REF!+60))</f>
        <v>#REF!</v>
      </c>
      <c r="GS3416" s="9" t="e">
        <f ca="1">INDIRECT(ADDRESS(ROW(),Controls!#REF!+75))</f>
        <v>#REF!</v>
      </c>
      <c r="GT3416" s="9" t="e">
        <f ca="1">INDIRECT(ADDRESS(ROW(),Controls!#REF!+90))</f>
        <v>#REF!</v>
      </c>
      <c r="GU3416" s="9" t="e">
        <f ca="1">INDIRECT(ADDRESS(ROW(),Controls!#REF!+105))</f>
        <v>#REF!</v>
      </c>
      <c r="GV3416" s="9" t="e">
        <f ca="1">INDIRECT(ADDRESS(ROW(),Controls!#REF!+120))</f>
        <v>#REF!</v>
      </c>
      <c r="GW3416" s="9" t="e">
        <f ca="1">INDIRECT(ADDRESS(ROW(),Controls!#REF!+15))</f>
        <v>#REF!</v>
      </c>
      <c r="GX3416" s="9" t="e">
        <f ca="1">INDIRECT(ADDRESS(ROW(),Controls!#REF!+135))</f>
        <v>#REF!</v>
      </c>
      <c r="HJ3416" s="9" t="e">
        <f t="shared" ca="1" si="318"/>
        <v>#REF!</v>
      </c>
      <c r="HK3416" s="9" t="e">
        <f t="shared" ca="1" si="319"/>
        <v>#REF!</v>
      </c>
      <c r="HL3416" s="9" t="e">
        <f t="shared" ca="1" si="320"/>
        <v>#REF!</v>
      </c>
      <c r="HM3416" s="9" t="e">
        <f t="shared" ca="1" si="321"/>
        <v>#REF!</v>
      </c>
      <c r="HN3416" s="9" t="e">
        <f ca="1">SQRT($GS3416*(1-$GS3416/Controls!$D$15))</f>
        <v>#REF!</v>
      </c>
      <c r="HO3416" s="9" t="e">
        <f t="shared" ca="1" si="322"/>
        <v>#REF!</v>
      </c>
      <c r="HP3416" s="9" t="e">
        <f t="shared" ca="1" si="323"/>
        <v>#REF!</v>
      </c>
      <c r="HQ3416" s="9" t="e">
        <f ca="1">IF($GV3416=0,NA(),($GX3416*Controls!#REF!))</f>
        <v>#REF!</v>
      </c>
    </row>
    <row r="3417" spans="198:225" x14ac:dyDescent="0.25">
      <c r="GP3417" s="9" t="e">
        <f ca="1">INDIRECT(ADDRESS(ROW(),Controls!#REF!+30))</f>
        <v>#REF!</v>
      </c>
      <c r="GQ3417" s="9" t="e">
        <f ca="1">INDIRECT(ADDRESS(ROW(),Controls!#REF!+45))</f>
        <v>#REF!</v>
      </c>
      <c r="GR3417" s="9" t="e">
        <f ca="1">INDIRECT(ADDRESS(ROW(),Controls!#REF!+60))</f>
        <v>#REF!</v>
      </c>
      <c r="GS3417" s="9" t="e">
        <f ca="1">INDIRECT(ADDRESS(ROW(),Controls!#REF!+75))</f>
        <v>#REF!</v>
      </c>
      <c r="GT3417" s="9" t="e">
        <f ca="1">INDIRECT(ADDRESS(ROW(),Controls!#REF!+90))</f>
        <v>#REF!</v>
      </c>
      <c r="GU3417" s="9" t="e">
        <f ca="1">INDIRECT(ADDRESS(ROW(),Controls!#REF!+105))</f>
        <v>#REF!</v>
      </c>
      <c r="GV3417" s="9" t="e">
        <f ca="1">INDIRECT(ADDRESS(ROW(),Controls!#REF!+120))</f>
        <v>#REF!</v>
      </c>
      <c r="GW3417" s="9" t="e">
        <f ca="1">INDIRECT(ADDRESS(ROW(),Controls!#REF!+15))</f>
        <v>#REF!</v>
      </c>
      <c r="GX3417" s="9" t="e">
        <f ca="1">INDIRECT(ADDRESS(ROW(),Controls!#REF!+135))</f>
        <v>#REF!</v>
      </c>
      <c r="HJ3417" s="9" t="e">
        <f t="shared" ca="1" si="318"/>
        <v>#REF!</v>
      </c>
      <c r="HK3417" s="9" t="e">
        <f t="shared" ca="1" si="319"/>
        <v>#REF!</v>
      </c>
      <c r="HL3417" s="9" t="e">
        <f t="shared" ca="1" si="320"/>
        <v>#REF!</v>
      </c>
      <c r="HM3417" s="9" t="e">
        <f t="shared" ca="1" si="321"/>
        <v>#REF!</v>
      </c>
      <c r="HN3417" s="9" t="e">
        <f ca="1">SQRT($GS3417*(1-$GS3417/Controls!$D$15))</f>
        <v>#REF!</v>
      </c>
      <c r="HO3417" s="9" t="e">
        <f t="shared" ca="1" si="322"/>
        <v>#REF!</v>
      </c>
      <c r="HP3417" s="9" t="e">
        <f t="shared" ca="1" si="323"/>
        <v>#REF!</v>
      </c>
      <c r="HQ3417" s="9" t="e">
        <f ca="1">IF($GV3417=0,NA(),($GX3417*Controls!#REF!))</f>
        <v>#REF!</v>
      </c>
    </row>
    <row r="3418" spans="198:225" x14ac:dyDescent="0.25">
      <c r="GP3418" s="9" t="e">
        <f ca="1">INDIRECT(ADDRESS(ROW(),Controls!#REF!+30))</f>
        <v>#REF!</v>
      </c>
      <c r="GQ3418" s="9" t="e">
        <f ca="1">INDIRECT(ADDRESS(ROW(),Controls!#REF!+45))</f>
        <v>#REF!</v>
      </c>
      <c r="GR3418" s="9" t="e">
        <f ca="1">INDIRECT(ADDRESS(ROW(),Controls!#REF!+60))</f>
        <v>#REF!</v>
      </c>
      <c r="GS3418" s="9" t="e">
        <f ca="1">INDIRECT(ADDRESS(ROW(),Controls!#REF!+75))</f>
        <v>#REF!</v>
      </c>
      <c r="GT3418" s="9" t="e">
        <f ca="1">INDIRECT(ADDRESS(ROW(),Controls!#REF!+90))</f>
        <v>#REF!</v>
      </c>
      <c r="GU3418" s="9" t="e">
        <f ca="1">INDIRECT(ADDRESS(ROW(),Controls!#REF!+105))</f>
        <v>#REF!</v>
      </c>
      <c r="GV3418" s="9" t="e">
        <f ca="1">INDIRECT(ADDRESS(ROW(),Controls!#REF!+120))</f>
        <v>#REF!</v>
      </c>
      <c r="GW3418" s="9" t="e">
        <f ca="1">INDIRECT(ADDRESS(ROW(),Controls!#REF!+15))</f>
        <v>#REF!</v>
      </c>
      <c r="GX3418" s="9" t="e">
        <f ca="1">INDIRECT(ADDRESS(ROW(),Controls!#REF!+135))</f>
        <v>#REF!</v>
      </c>
      <c r="HJ3418" s="9" t="e">
        <f t="shared" ca="1" si="318"/>
        <v>#REF!</v>
      </c>
      <c r="HK3418" s="9" t="e">
        <f t="shared" ca="1" si="319"/>
        <v>#REF!</v>
      </c>
      <c r="HL3418" s="9" t="e">
        <f t="shared" ca="1" si="320"/>
        <v>#REF!</v>
      </c>
      <c r="HM3418" s="9" t="e">
        <f t="shared" ca="1" si="321"/>
        <v>#REF!</v>
      </c>
      <c r="HN3418" s="9" t="e">
        <f ca="1">SQRT($GS3418*(1-$GS3418/Controls!$D$15))</f>
        <v>#REF!</v>
      </c>
      <c r="HO3418" s="9" t="e">
        <f t="shared" ca="1" si="322"/>
        <v>#REF!</v>
      </c>
      <c r="HP3418" s="9" t="e">
        <f t="shared" ca="1" si="323"/>
        <v>#REF!</v>
      </c>
      <c r="HQ3418" s="9" t="e">
        <f ca="1">IF($GV3418=0,NA(),($GX3418*Controls!#REF!))</f>
        <v>#REF!</v>
      </c>
    </row>
    <row r="3419" spans="198:225" x14ac:dyDescent="0.25">
      <c r="GP3419" s="9" t="e">
        <f ca="1">INDIRECT(ADDRESS(ROW(),Controls!#REF!+30))</f>
        <v>#REF!</v>
      </c>
      <c r="GQ3419" s="9" t="e">
        <f ca="1">INDIRECT(ADDRESS(ROW(),Controls!#REF!+45))</f>
        <v>#REF!</v>
      </c>
      <c r="GR3419" s="9" t="e">
        <f ca="1">INDIRECT(ADDRESS(ROW(),Controls!#REF!+60))</f>
        <v>#REF!</v>
      </c>
      <c r="GS3419" s="9" t="e">
        <f ca="1">INDIRECT(ADDRESS(ROW(),Controls!#REF!+75))</f>
        <v>#REF!</v>
      </c>
      <c r="GT3419" s="9" t="e">
        <f ca="1">INDIRECT(ADDRESS(ROW(),Controls!#REF!+90))</f>
        <v>#REF!</v>
      </c>
      <c r="GU3419" s="9" t="e">
        <f ca="1">INDIRECT(ADDRESS(ROW(),Controls!#REF!+105))</f>
        <v>#REF!</v>
      </c>
      <c r="GV3419" s="9" t="e">
        <f ca="1">INDIRECT(ADDRESS(ROW(),Controls!#REF!+120))</f>
        <v>#REF!</v>
      </c>
      <c r="GW3419" s="9" t="e">
        <f ca="1">INDIRECT(ADDRESS(ROW(),Controls!#REF!+15))</f>
        <v>#REF!</v>
      </c>
      <c r="GX3419" s="9" t="e">
        <f ca="1">INDIRECT(ADDRESS(ROW(),Controls!#REF!+135))</f>
        <v>#REF!</v>
      </c>
      <c r="HJ3419" s="9" t="e">
        <f t="shared" ca="1" si="318"/>
        <v>#REF!</v>
      </c>
      <c r="HK3419" s="9" t="e">
        <f t="shared" ca="1" si="319"/>
        <v>#REF!</v>
      </c>
      <c r="HL3419" s="9" t="e">
        <f t="shared" ca="1" si="320"/>
        <v>#REF!</v>
      </c>
      <c r="HM3419" s="9" t="e">
        <f t="shared" ca="1" si="321"/>
        <v>#REF!</v>
      </c>
      <c r="HN3419" s="9" t="e">
        <f ca="1">SQRT($GS3419*(1-$GS3419/Controls!$D$15))</f>
        <v>#REF!</v>
      </c>
      <c r="HO3419" s="9" t="e">
        <f t="shared" ca="1" si="322"/>
        <v>#REF!</v>
      </c>
      <c r="HP3419" s="9" t="e">
        <f t="shared" ca="1" si="323"/>
        <v>#REF!</v>
      </c>
      <c r="HQ3419" s="9" t="e">
        <f ca="1">IF($GV3419=0,NA(),($GX3419*Controls!#REF!))</f>
        <v>#REF!</v>
      </c>
    </row>
    <row r="3420" spans="198:225" x14ac:dyDescent="0.25">
      <c r="GP3420" s="9" t="e">
        <f ca="1">INDIRECT(ADDRESS(ROW(),Controls!#REF!+30))</f>
        <v>#REF!</v>
      </c>
      <c r="GQ3420" s="9" t="e">
        <f ca="1">INDIRECT(ADDRESS(ROW(),Controls!#REF!+45))</f>
        <v>#REF!</v>
      </c>
      <c r="GR3420" s="9" t="e">
        <f ca="1">INDIRECT(ADDRESS(ROW(),Controls!#REF!+60))</f>
        <v>#REF!</v>
      </c>
      <c r="GS3420" s="9" t="e">
        <f ca="1">INDIRECT(ADDRESS(ROW(),Controls!#REF!+75))</f>
        <v>#REF!</v>
      </c>
      <c r="GT3420" s="9" t="e">
        <f ca="1">INDIRECT(ADDRESS(ROW(),Controls!#REF!+90))</f>
        <v>#REF!</v>
      </c>
      <c r="GU3420" s="9" t="e">
        <f ca="1">INDIRECT(ADDRESS(ROW(),Controls!#REF!+105))</f>
        <v>#REF!</v>
      </c>
      <c r="GV3420" s="9" t="e">
        <f ca="1">INDIRECT(ADDRESS(ROW(),Controls!#REF!+120))</f>
        <v>#REF!</v>
      </c>
      <c r="GW3420" s="9" t="e">
        <f ca="1">INDIRECT(ADDRESS(ROW(),Controls!#REF!+15))</f>
        <v>#REF!</v>
      </c>
      <c r="GX3420" s="9" t="e">
        <f ca="1">INDIRECT(ADDRESS(ROW(),Controls!#REF!+135))</f>
        <v>#REF!</v>
      </c>
      <c r="HJ3420" s="9" t="e">
        <f t="shared" ca="1" si="318"/>
        <v>#REF!</v>
      </c>
      <c r="HK3420" s="9" t="e">
        <f t="shared" ca="1" si="319"/>
        <v>#REF!</v>
      </c>
      <c r="HL3420" s="9" t="e">
        <f t="shared" ca="1" si="320"/>
        <v>#REF!</v>
      </c>
      <c r="HM3420" s="9" t="e">
        <f t="shared" ca="1" si="321"/>
        <v>#REF!</v>
      </c>
      <c r="HN3420" s="9" t="e">
        <f ca="1">SQRT($GS3420*(1-$GS3420/Controls!$D$15))</f>
        <v>#REF!</v>
      </c>
      <c r="HO3420" s="9" t="e">
        <f t="shared" ca="1" si="322"/>
        <v>#REF!</v>
      </c>
      <c r="HP3420" s="9" t="e">
        <f t="shared" ca="1" si="323"/>
        <v>#REF!</v>
      </c>
      <c r="HQ3420" s="9" t="e">
        <f ca="1">IF($GV3420=0,NA(),($GX3420*Controls!#REF!))</f>
        <v>#REF!</v>
      </c>
    </row>
    <row r="3421" spans="198:225" x14ac:dyDescent="0.25">
      <c r="GP3421" s="9" t="e">
        <f ca="1">INDIRECT(ADDRESS(ROW(),Controls!#REF!+30))</f>
        <v>#REF!</v>
      </c>
      <c r="GQ3421" s="9" t="e">
        <f ca="1">INDIRECT(ADDRESS(ROW(),Controls!#REF!+45))</f>
        <v>#REF!</v>
      </c>
      <c r="GR3421" s="9" t="e">
        <f ca="1">INDIRECT(ADDRESS(ROW(),Controls!#REF!+60))</f>
        <v>#REF!</v>
      </c>
      <c r="GS3421" s="9" t="e">
        <f ca="1">INDIRECT(ADDRESS(ROW(),Controls!#REF!+75))</f>
        <v>#REF!</v>
      </c>
      <c r="GT3421" s="9" t="e">
        <f ca="1">INDIRECT(ADDRESS(ROW(),Controls!#REF!+90))</f>
        <v>#REF!</v>
      </c>
      <c r="GU3421" s="9" t="e">
        <f ca="1">INDIRECT(ADDRESS(ROW(),Controls!#REF!+105))</f>
        <v>#REF!</v>
      </c>
      <c r="GV3421" s="9" t="e">
        <f ca="1">INDIRECT(ADDRESS(ROW(),Controls!#REF!+120))</f>
        <v>#REF!</v>
      </c>
      <c r="GW3421" s="9" t="e">
        <f ca="1">INDIRECT(ADDRESS(ROW(),Controls!#REF!+15))</f>
        <v>#REF!</v>
      </c>
      <c r="GX3421" s="9" t="e">
        <f ca="1">INDIRECT(ADDRESS(ROW(),Controls!#REF!+135))</f>
        <v>#REF!</v>
      </c>
      <c r="HJ3421" s="9" t="e">
        <f t="shared" ca="1" si="318"/>
        <v>#REF!</v>
      </c>
      <c r="HK3421" s="9" t="e">
        <f t="shared" ca="1" si="319"/>
        <v>#REF!</v>
      </c>
      <c r="HL3421" s="9" t="e">
        <f t="shared" ca="1" si="320"/>
        <v>#REF!</v>
      </c>
      <c r="HM3421" s="9" t="e">
        <f t="shared" ca="1" si="321"/>
        <v>#REF!</v>
      </c>
      <c r="HN3421" s="9" t="e">
        <f ca="1">SQRT($GS3421*(1-$GS3421/Controls!$D$15))</f>
        <v>#REF!</v>
      </c>
      <c r="HO3421" s="9" t="e">
        <f t="shared" ca="1" si="322"/>
        <v>#REF!</v>
      </c>
      <c r="HP3421" s="9" t="e">
        <f t="shared" ca="1" si="323"/>
        <v>#REF!</v>
      </c>
      <c r="HQ3421" s="9" t="e">
        <f ca="1">IF($GV3421=0,NA(),($GX3421*Controls!#REF!))</f>
        <v>#REF!</v>
      </c>
    </row>
    <row r="3422" spans="198:225" x14ac:dyDescent="0.25">
      <c r="GP3422" s="9" t="e">
        <f ca="1">INDIRECT(ADDRESS(ROW(),Controls!#REF!+30))</f>
        <v>#REF!</v>
      </c>
      <c r="GQ3422" s="9" t="e">
        <f ca="1">INDIRECT(ADDRESS(ROW(),Controls!#REF!+45))</f>
        <v>#REF!</v>
      </c>
      <c r="GR3422" s="9" t="e">
        <f ca="1">INDIRECT(ADDRESS(ROW(),Controls!#REF!+60))</f>
        <v>#REF!</v>
      </c>
      <c r="GS3422" s="9" t="e">
        <f ca="1">INDIRECT(ADDRESS(ROW(),Controls!#REF!+75))</f>
        <v>#REF!</v>
      </c>
      <c r="GT3422" s="9" t="e">
        <f ca="1">INDIRECT(ADDRESS(ROW(),Controls!#REF!+90))</f>
        <v>#REF!</v>
      </c>
      <c r="GU3422" s="9" t="e">
        <f ca="1">INDIRECT(ADDRESS(ROW(),Controls!#REF!+105))</f>
        <v>#REF!</v>
      </c>
      <c r="GV3422" s="9" t="e">
        <f ca="1">INDIRECT(ADDRESS(ROW(),Controls!#REF!+120))</f>
        <v>#REF!</v>
      </c>
      <c r="GW3422" s="9" t="e">
        <f ca="1">INDIRECT(ADDRESS(ROW(),Controls!#REF!+15))</f>
        <v>#REF!</v>
      </c>
      <c r="GX3422" s="9" t="e">
        <f ca="1">INDIRECT(ADDRESS(ROW(),Controls!#REF!+135))</f>
        <v>#REF!</v>
      </c>
      <c r="HJ3422" s="9" t="e">
        <f t="shared" ca="1" si="318"/>
        <v>#REF!</v>
      </c>
      <c r="HK3422" s="9" t="e">
        <f t="shared" ca="1" si="319"/>
        <v>#REF!</v>
      </c>
      <c r="HL3422" s="9" t="e">
        <f t="shared" ca="1" si="320"/>
        <v>#REF!</v>
      </c>
      <c r="HM3422" s="9" t="e">
        <f t="shared" ca="1" si="321"/>
        <v>#REF!</v>
      </c>
      <c r="HN3422" s="9" t="e">
        <f ca="1">SQRT($GS3422*(1-$GS3422/Controls!$D$15))</f>
        <v>#REF!</v>
      </c>
      <c r="HO3422" s="9" t="e">
        <f t="shared" ca="1" si="322"/>
        <v>#REF!</v>
      </c>
      <c r="HP3422" s="9" t="e">
        <f t="shared" ca="1" si="323"/>
        <v>#REF!</v>
      </c>
      <c r="HQ3422" s="9" t="e">
        <f ca="1">IF($GV3422=0,NA(),($GX3422*Controls!#REF!))</f>
        <v>#REF!</v>
      </c>
    </row>
    <row r="3423" spans="198:225" x14ac:dyDescent="0.25">
      <c r="GP3423" s="9" t="e">
        <f ca="1">INDIRECT(ADDRESS(ROW(),Controls!#REF!+30))</f>
        <v>#REF!</v>
      </c>
      <c r="GQ3423" s="9" t="e">
        <f ca="1">INDIRECT(ADDRESS(ROW(),Controls!#REF!+45))</f>
        <v>#REF!</v>
      </c>
      <c r="GR3423" s="9" t="e">
        <f ca="1">INDIRECT(ADDRESS(ROW(),Controls!#REF!+60))</f>
        <v>#REF!</v>
      </c>
      <c r="GS3423" s="9" t="e">
        <f ca="1">INDIRECT(ADDRESS(ROW(),Controls!#REF!+75))</f>
        <v>#REF!</v>
      </c>
      <c r="GT3423" s="9" t="e">
        <f ca="1">INDIRECT(ADDRESS(ROW(),Controls!#REF!+90))</f>
        <v>#REF!</v>
      </c>
      <c r="GU3423" s="9" t="e">
        <f ca="1">INDIRECT(ADDRESS(ROW(),Controls!#REF!+105))</f>
        <v>#REF!</v>
      </c>
      <c r="GV3423" s="9" t="e">
        <f ca="1">INDIRECT(ADDRESS(ROW(),Controls!#REF!+120))</f>
        <v>#REF!</v>
      </c>
      <c r="GW3423" s="9" t="e">
        <f ca="1">INDIRECT(ADDRESS(ROW(),Controls!#REF!+15))</f>
        <v>#REF!</v>
      </c>
      <c r="GX3423" s="9" t="e">
        <f ca="1">INDIRECT(ADDRESS(ROW(),Controls!#REF!+135))</f>
        <v>#REF!</v>
      </c>
      <c r="HJ3423" s="9" t="e">
        <f t="shared" ca="1" si="318"/>
        <v>#REF!</v>
      </c>
      <c r="HK3423" s="9" t="e">
        <f t="shared" ca="1" si="319"/>
        <v>#REF!</v>
      </c>
      <c r="HL3423" s="9" t="e">
        <f t="shared" ca="1" si="320"/>
        <v>#REF!</v>
      </c>
      <c r="HM3423" s="9" t="e">
        <f t="shared" ca="1" si="321"/>
        <v>#REF!</v>
      </c>
      <c r="HN3423" s="9" t="e">
        <f ca="1">SQRT($GS3423*(1-$GS3423/Controls!$D$15))</f>
        <v>#REF!</v>
      </c>
      <c r="HO3423" s="9" t="e">
        <f t="shared" ca="1" si="322"/>
        <v>#REF!</v>
      </c>
      <c r="HP3423" s="9" t="e">
        <f t="shared" ca="1" si="323"/>
        <v>#REF!</v>
      </c>
      <c r="HQ3423" s="9" t="e">
        <f ca="1">IF($GV3423=0,NA(),($GX3423*Controls!#REF!))</f>
        <v>#REF!</v>
      </c>
    </row>
    <row r="3424" spans="198:225" x14ac:dyDescent="0.25">
      <c r="GP3424" s="9" t="e">
        <f ca="1">INDIRECT(ADDRESS(ROW(),Controls!#REF!+30))</f>
        <v>#REF!</v>
      </c>
      <c r="GQ3424" s="9" t="e">
        <f ca="1">INDIRECT(ADDRESS(ROW(),Controls!#REF!+45))</f>
        <v>#REF!</v>
      </c>
      <c r="GR3424" s="9" t="e">
        <f ca="1">INDIRECT(ADDRESS(ROW(),Controls!#REF!+60))</f>
        <v>#REF!</v>
      </c>
      <c r="GS3424" s="9" t="e">
        <f ca="1">INDIRECT(ADDRESS(ROW(),Controls!#REF!+75))</f>
        <v>#REF!</v>
      </c>
      <c r="GT3424" s="9" t="e">
        <f ca="1">INDIRECT(ADDRESS(ROW(),Controls!#REF!+90))</f>
        <v>#REF!</v>
      </c>
      <c r="GU3424" s="9" t="e">
        <f ca="1">INDIRECT(ADDRESS(ROW(),Controls!#REF!+105))</f>
        <v>#REF!</v>
      </c>
      <c r="GV3424" s="9" t="e">
        <f ca="1">INDIRECT(ADDRESS(ROW(),Controls!#REF!+120))</f>
        <v>#REF!</v>
      </c>
      <c r="GW3424" s="9" t="e">
        <f ca="1">INDIRECT(ADDRESS(ROW(),Controls!#REF!+15))</f>
        <v>#REF!</v>
      </c>
      <c r="GX3424" s="9" t="e">
        <f ca="1">INDIRECT(ADDRESS(ROW(),Controls!#REF!+135))</f>
        <v>#REF!</v>
      </c>
      <c r="HJ3424" s="9" t="e">
        <f t="shared" ca="1" si="318"/>
        <v>#REF!</v>
      </c>
      <c r="HK3424" s="9" t="e">
        <f t="shared" ca="1" si="319"/>
        <v>#REF!</v>
      </c>
      <c r="HL3424" s="9" t="e">
        <f t="shared" ca="1" si="320"/>
        <v>#REF!</v>
      </c>
      <c r="HM3424" s="9" t="e">
        <f t="shared" ca="1" si="321"/>
        <v>#REF!</v>
      </c>
      <c r="HN3424" s="9" t="e">
        <f ca="1">SQRT($GS3424*(1-$GS3424/Controls!$D$15))</f>
        <v>#REF!</v>
      </c>
      <c r="HO3424" s="9" t="e">
        <f t="shared" ca="1" si="322"/>
        <v>#REF!</v>
      </c>
      <c r="HP3424" s="9" t="e">
        <f t="shared" ca="1" si="323"/>
        <v>#REF!</v>
      </c>
      <c r="HQ3424" s="9" t="e">
        <f ca="1">IF($GV3424=0,NA(),($GX3424*Controls!#REF!))</f>
        <v>#REF!</v>
      </c>
    </row>
    <row r="3425" spans="198:225" x14ac:dyDescent="0.25">
      <c r="GP3425" s="9" t="e">
        <f ca="1">INDIRECT(ADDRESS(ROW(),Controls!#REF!+30))</f>
        <v>#REF!</v>
      </c>
      <c r="GQ3425" s="9" t="e">
        <f ca="1">INDIRECT(ADDRESS(ROW(),Controls!#REF!+45))</f>
        <v>#REF!</v>
      </c>
      <c r="GR3425" s="9" t="e">
        <f ca="1">INDIRECT(ADDRESS(ROW(),Controls!#REF!+60))</f>
        <v>#REF!</v>
      </c>
      <c r="GS3425" s="9" t="e">
        <f ca="1">INDIRECT(ADDRESS(ROW(),Controls!#REF!+75))</f>
        <v>#REF!</v>
      </c>
      <c r="GT3425" s="9" t="e">
        <f ca="1">INDIRECT(ADDRESS(ROW(),Controls!#REF!+90))</f>
        <v>#REF!</v>
      </c>
      <c r="GU3425" s="9" t="e">
        <f ca="1">INDIRECT(ADDRESS(ROW(),Controls!#REF!+105))</f>
        <v>#REF!</v>
      </c>
      <c r="GV3425" s="9" t="e">
        <f ca="1">INDIRECT(ADDRESS(ROW(),Controls!#REF!+120))</f>
        <v>#REF!</v>
      </c>
      <c r="GW3425" s="9" t="e">
        <f ca="1">INDIRECT(ADDRESS(ROW(),Controls!#REF!+15))</f>
        <v>#REF!</v>
      </c>
      <c r="GX3425" s="9" t="e">
        <f ca="1">INDIRECT(ADDRESS(ROW(),Controls!#REF!+135))</f>
        <v>#REF!</v>
      </c>
      <c r="HJ3425" s="9" t="e">
        <f t="shared" ca="1" si="318"/>
        <v>#REF!</v>
      </c>
      <c r="HK3425" s="9" t="e">
        <f t="shared" ca="1" si="319"/>
        <v>#REF!</v>
      </c>
      <c r="HL3425" s="9" t="e">
        <f t="shared" ca="1" si="320"/>
        <v>#REF!</v>
      </c>
      <c r="HM3425" s="9" t="e">
        <f t="shared" ca="1" si="321"/>
        <v>#REF!</v>
      </c>
      <c r="HN3425" s="9" t="e">
        <f ca="1">SQRT($GS3425*(1-$GS3425/Controls!$D$15))</f>
        <v>#REF!</v>
      </c>
      <c r="HO3425" s="9" t="e">
        <f t="shared" ca="1" si="322"/>
        <v>#REF!</v>
      </c>
      <c r="HP3425" s="9" t="e">
        <f t="shared" ca="1" si="323"/>
        <v>#REF!</v>
      </c>
      <c r="HQ3425" s="9" t="e">
        <f ca="1">IF($GV3425=0,NA(),($GX3425*Controls!#REF!))</f>
        <v>#REF!</v>
      </c>
    </row>
    <row r="3426" spans="198:225" x14ac:dyDescent="0.25">
      <c r="GP3426" s="9" t="e">
        <f ca="1">INDIRECT(ADDRESS(ROW(),Controls!#REF!+30))</f>
        <v>#REF!</v>
      </c>
      <c r="GQ3426" s="9" t="e">
        <f ca="1">INDIRECT(ADDRESS(ROW(),Controls!#REF!+45))</f>
        <v>#REF!</v>
      </c>
      <c r="GR3426" s="9" t="e">
        <f ca="1">INDIRECT(ADDRESS(ROW(),Controls!#REF!+60))</f>
        <v>#REF!</v>
      </c>
      <c r="GS3426" s="9" t="e">
        <f ca="1">INDIRECT(ADDRESS(ROW(),Controls!#REF!+75))</f>
        <v>#REF!</v>
      </c>
      <c r="GT3426" s="9" t="e">
        <f ca="1">INDIRECT(ADDRESS(ROW(),Controls!#REF!+90))</f>
        <v>#REF!</v>
      </c>
      <c r="GU3426" s="9" t="e">
        <f ca="1">INDIRECT(ADDRESS(ROW(),Controls!#REF!+105))</f>
        <v>#REF!</v>
      </c>
      <c r="GV3426" s="9" t="e">
        <f ca="1">INDIRECT(ADDRESS(ROW(),Controls!#REF!+120))</f>
        <v>#REF!</v>
      </c>
      <c r="GW3426" s="9" t="e">
        <f ca="1">INDIRECT(ADDRESS(ROW(),Controls!#REF!+15))</f>
        <v>#REF!</v>
      </c>
      <c r="GX3426" s="9" t="e">
        <f ca="1">INDIRECT(ADDRESS(ROW(),Controls!#REF!+135))</f>
        <v>#REF!</v>
      </c>
      <c r="HJ3426" s="9" t="e">
        <f t="shared" ca="1" si="318"/>
        <v>#REF!</v>
      </c>
      <c r="HK3426" s="9" t="e">
        <f t="shared" ca="1" si="319"/>
        <v>#REF!</v>
      </c>
      <c r="HL3426" s="9" t="e">
        <f t="shared" ca="1" si="320"/>
        <v>#REF!</v>
      </c>
      <c r="HM3426" s="9" t="e">
        <f t="shared" ca="1" si="321"/>
        <v>#REF!</v>
      </c>
      <c r="HN3426" s="9" t="e">
        <f ca="1">SQRT($GS3426*(1-$GS3426/Controls!$D$15))</f>
        <v>#REF!</v>
      </c>
      <c r="HO3426" s="9" t="e">
        <f t="shared" ca="1" si="322"/>
        <v>#REF!</v>
      </c>
      <c r="HP3426" s="9" t="e">
        <f t="shared" ca="1" si="323"/>
        <v>#REF!</v>
      </c>
      <c r="HQ3426" s="9" t="e">
        <f ca="1">IF($GV3426=0,NA(),($GX3426*Controls!#REF!))</f>
        <v>#REF!</v>
      </c>
    </row>
    <row r="3427" spans="198:225" x14ac:dyDescent="0.25">
      <c r="GP3427" s="9" t="e">
        <f ca="1">INDIRECT(ADDRESS(ROW(),Controls!#REF!+30))</f>
        <v>#REF!</v>
      </c>
      <c r="GQ3427" s="9" t="e">
        <f ca="1">INDIRECT(ADDRESS(ROW(),Controls!#REF!+45))</f>
        <v>#REF!</v>
      </c>
      <c r="GR3427" s="9" t="e">
        <f ca="1">INDIRECT(ADDRESS(ROW(),Controls!#REF!+60))</f>
        <v>#REF!</v>
      </c>
      <c r="GS3427" s="9" t="e">
        <f ca="1">INDIRECT(ADDRESS(ROW(),Controls!#REF!+75))</f>
        <v>#REF!</v>
      </c>
      <c r="GT3427" s="9" t="e">
        <f ca="1">INDIRECT(ADDRESS(ROW(),Controls!#REF!+90))</f>
        <v>#REF!</v>
      </c>
      <c r="GU3427" s="9" t="e">
        <f ca="1">INDIRECT(ADDRESS(ROW(),Controls!#REF!+105))</f>
        <v>#REF!</v>
      </c>
      <c r="GV3427" s="9" t="e">
        <f ca="1">INDIRECT(ADDRESS(ROW(),Controls!#REF!+120))</f>
        <v>#REF!</v>
      </c>
      <c r="GW3427" s="9" t="e">
        <f ca="1">INDIRECT(ADDRESS(ROW(),Controls!#REF!+15))</f>
        <v>#REF!</v>
      </c>
      <c r="GX3427" s="9" t="e">
        <f ca="1">INDIRECT(ADDRESS(ROW(),Controls!#REF!+135))</f>
        <v>#REF!</v>
      </c>
      <c r="HJ3427" s="9" t="e">
        <f t="shared" ca="1" si="318"/>
        <v>#REF!</v>
      </c>
      <c r="HK3427" s="9" t="e">
        <f t="shared" ca="1" si="319"/>
        <v>#REF!</v>
      </c>
      <c r="HL3427" s="9" t="e">
        <f t="shared" ca="1" si="320"/>
        <v>#REF!</v>
      </c>
      <c r="HM3427" s="9" t="e">
        <f t="shared" ca="1" si="321"/>
        <v>#REF!</v>
      </c>
      <c r="HN3427" s="9" t="e">
        <f ca="1">SQRT($GS3427*(1-$GS3427/Controls!$D$15))</f>
        <v>#REF!</v>
      </c>
      <c r="HO3427" s="9" t="e">
        <f t="shared" ca="1" si="322"/>
        <v>#REF!</v>
      </c>
      <c r="HP3427" s="9" t="e">
        <f t="shared" ca="1" si="323"/>
        <v>#REF!</v>
      </c>
      <c r="HQ3427" s="9" t="e">
        <f ca="1">IF($GV3427=0,NA(),($GX3427*Controls!#REF!))</f>
        <v>#REF!</v>
      </c>
    </row>
    <row r="3428" spans="198:225" x14ac:dyDescent="0.25">
      <c r="GP3428" s="9" t="e">
        <f ca="1">INDIRECT(ADDRESS(ROW(),Controls!#REF!+30))</f>
        <v>#REF!</v>
      </c>
      <c r="GQ3428" s="9" t="e">
        <f ca="1">INDIRECT(ADDRESS(ROW(),Controls!#REF!+45))</f>
        <v>#REF!</v>
      </c>
      <c r="GR3428" s="9" t="e">
        <f ca="1">INDIRECT(ADDRESS(ROW(),Controls!#REF!+60))</f>
        <v>#REF!</v>
      </c>
      <c r="GS3428" s="9" t="e">
        <f ca="1">INDIRECT(ADDRESS(ROW(),Controls!#REF!+75))</f>
        <v>#REF!</v>
      </c>
      <c r="GT3428" s="9" t="e">
        <f ca="1">INDIRECT(ADDRESS(ROW(),Controls!#REF!+90))</f>
        <v>#REF!</v>
      </c>
      <c r="GU3428" s="9" t="e">
        <f ca="1">INDIRECT(ADDRESS(ROW(),Controls!#REF!+105))</f>
        <v>#REF!</v>
      </c>
      <c r="GV3428" s="9" t="e">
        <f ca="1">INDIRECT(ADDRESS(ROW(),Controls!#REF!+120))</f>
        <v>#REF!</v>
      </c>
      <c r="GW3428" s="9" t="e">
        <f ca="1">INDIRECT(ADDRESS(ROW(),Controls!#REF!+15))</f>
        <v>#REF!</v>
      </c>
      <c r="GX3428" s="9" t="e">
        <f ca="1">INDIRECT(ADDRESS(ROW(),Controls!#REF!+135))</f>
        <v>#REF!</v>
      </c>
      <c r="HJ3428" s="9" t="e">
        <f t="shared" ca="1" si="318"/>
        <v>#REF!</v>
      </c>
      <c r="HK3428" s="9" t="e">
        <f t="shared" ca="1" si="319"/>
        <v>#REF!</v>
      </c>
      <c r="HL3428" s="9" t="e">
        <f t="shared" ca="1" si="320"/>
        <v>#REF!</v>
      </c>
      <c r="HM3428" s="9" t="e">
        <f t="shared" ca="1" si="321"/>
        <v>#REF!</v>
      </c>
      <c r="HN3428" s="9" t="e">
        <f ca="1">SQRT($GS3428*(1-$GS3428/Controls!$D$15))</f>
        <v>#REF!</v>
      </c>
      <c r="HO3428" s="9" t="e">
        <f t="shared" ca="1" si="322"/>
        <v>#REF!</v>
      </c>
      <c r="HP3428" s="9" t="e">
        <f t="shared" ca="1" si="323"/>
        <v>#REF!</v>
      </c>
      <c r="HQ3428" s="9" t="e">
        <f ca="1">IF($GV3428=0,NA(),($GX3428*Controls!#REF!))</f>
        <v>#REF!</v>
      </c>
    </row>
    <row r="3429" spans="198:225" x14ac:dyDescent="0.25">
      <c r="GP3429" s="9" t="e">
        <f ca="1">INDIRECT(ADDRESS(ROW(),Controls!#REF!+30))</f>
        <v>#REF!</v>
      </c>
      <c r="GQ3429" s="9" t="e">
        <f ca="1">INDIRECT(ADDRESS(ROW(),Controls!#REF!+45))</f>
        <v>#REF!</v>
      </c>
      <c r="GR3429" s="9" t="e">
        <f ca="1">INDIRECT(ADDRESS(ROW(),Controls!#REF!+60))</f>
        <v>#REF!</v>
      </c>
      <c r="GS3429" s="9" t="e">
        <f ca="1">INDIRECT(ADDRESS(ROW(),Controls!#REF!+75))</f>
        <v>#REF!</v>
      </c>
      <c r="GT3429" s="9" t="e">
        <f ca="1">INDIRECT(ADDRESS(ROW(),Controls!#REF!+90))</f>
        <v>#REF!</v>
      </c>
      <c r="GU3429" s="9" t="e">
        <f ca="1">INDIRECT(ADDRESS(ROW(),Controls!#REF!+105))</f>
        <v>#REF!</v>
      </c>
      <c r="GV3429" s="9" t="e">
        <f ca="1">INDIRECT(ADDRESS(ROW(),Controls!#REF!+120))</f>
        <v>#REF!</v>
      </c>
      <c r="GW3429" s="9" t="e">
        <f ca="1">INDIRECT(ADDRESS(ROW(),Controls!#REF!+15))</f>
        <v>#REF!</v>
      </c>
      <c r="GX3429" s="9" t="e">
        <f ca="1">INDIRECT(ADDRESS(ROW(),Controls!#REF!+135))</f>
        <v>#REF!</v>
      </c>
      <c r="HJ3429" s="9" t="e">
        <f t="shared" ca="1" si="318"/>
        <v>#REF!</v>
      </c>
      <c r="HK3429" s="9" t="e">
        <f t="shared" ca="1" si="319"/>
        <v>#REF!</v>
      </c>
      <c r="HL3429" s="9" t="e">
        <f t="shared" ca="1" si="320"/>
        <v>#REF!</v>
      </c>
      <c r="HM3429" s="9" t="e">
        <f t="shared" ca="1" si="321"/>
        <v>#REF!</v>
      </c>
      <c r="HN3429" s="9" t="e">
        <f ca="1">SQRT($GS3429*(1-$GS3429/Controls!$D$15))</f>
        <v>#REF!</v>
      </c>
      <c r="HO3429" s="9" t="e">
        <f t="shared" ca="1" si="322"/>
        <v>#REF!</v>
      </c>
      <c r="HP3429" s="9" t="e">
        <f t="shared" ca="1" si="323"/>
        <v>#REF!</v>
      </c>
      <c r="HQ3429" s="9" t="e">
        <f ca="1">IF($GV3429=0,NA(),($GX3429*Controls!#REF!))</f>
        <v>#REF!</v>
      </c>
    </row>
    <row r="3430" spans="198:225" x14ac:dyDescent="0.25">
      <c r="GP3430" s="9" t="e">
        <f ca="1">INDIRECT(ADDRESS(ROW(),Controls!#REF!+30))</f>
        <v>#REF!</v>
      </c>
      <c r="GQ3430" s="9" t="e">
        <f ca="1">INDIRECT(ADDRESS(ROW(),Controls!#REF!+45))</f>
        <v>#REF!</v>
      </c>
      <c r="GR3430" s="9" t="e">
        <f ca="1">INDIRECT(ADDRESS(ROW(),Controls!#REF!+60))</f>
        <v>#REF!</v>
      </c>
      <c r="GS3430" s="9" t="e">
        <f ca="1">INDIRECT(ADDRESS(ROW(),Controls!#REF!+75))</f>
        <v>#REF!</v>
      </c>
      <c r="GT3430" s="9" t="e">
        <f ca="1">INDIRECT(ADDRESS(ROW(),Controls!#REF!+90))</f>
        <v>#REF!</v>
      </c>
      <c r="GU3430" s="9" t="e">
        <f ca="1">INDIRECT(ADDRESS(ROW(),Controls!#REF!+105))</f>
        <v>#REF!</v>
      </c>
      <c r="GV3430" s="9" t="e">
        <f ca="1">INDIRECT(ADDRESS(ROW(),Controls!#REF!+120))</f>
        <v>#REF!</v>
      </c>
      <c r="GW3430" s="9" t="e">
        <f ca="1">INDIRECT(ADDRESS(ROW(),Controls!#REF!+15))</f>
        <v>#REF!</v>
      </c>
      <c r="GX3430" s="9" t="e">
        <f ca="1">INDIRECT(ADDRESS(ROW(),Controls!#REF!+135))</f>
        <v>#REF!</v>
      </c>
      <c r="HJ3430" s="9" t="e">
        <f t="shared" ca="1" si="318"/>
        <v>#REF!</v>
      </c>
      <c r="HK3430" s="9" t="e">
        <f t="shared" ca="1" si="319"/>
        <v>#REF!</v>
      </c>
      <c r="HL3430" s="9" t="e">
        <f t="shared" ca="1" si="320"/>
        <v>#REF!</v>
      </c>
      <c r="HM3430" s="9" t="e">
        <f t="shared" ca="1" si="321"/>
        <v>#REF!</v>
      </c>
      <c r="HN3430" s="9" t="e">
        <f ca="1">SQRT($GS3430*(1-$GS3430/Controls!$D$15))</f>
        <v>#REF!</v>
      </c>
      <c r="HO3430" s="9" t="e">
        <f t="shared" ca="1" si="322"/>
        <v>#REF!</v>
      </c>
      <c r="HP3430" s="9" t="e">
        <f t="shared" ca="1" si="323"/>
        <v>#REF!</v>
      </c>
      <c r="HQ3430" s="9" t="e">
        <f ca="1">IF($GV3430=0,NA(),($GX3430*Controls!#REF!))</f>
        <v>#REF!</v>
      </c>
    </row>
    <row r="3431" spans="198:225" x14ac:dyDescent="0.25">
      <c r="GP3431" s="9" t="e">
        <f ca="1">INDIRECT(ADDRESS(ROW(),Controls!#REF!+30))</f>
        <v>#REF!</v>
      </c>
      <c r="GQ3431" s="9" t="e">
        <f ca="1">INDIRECT(ADDRESS(ROW(),Controls!#REF!+45))</f>
        <v>#REF!</v>
      </c>
      <c r="GR3431" s="9" t="e">
        <f ca="1">INDIRECT(ADDRESS(ROW(),Controls!#REF!+60))</f>
        <v>#REF!</v>
      </c>
      <c r="GS3431" s="9" t="e">
        <f ca="1">INDIRECT(ADDRESS(ROW(),Controls!#REF!+75))</f>
        <v>#REF!</v>
      </c>
      <c r="GT3431" s="9" t="e">
        <f ca="1">INDIRECT(ADDRESS(ROW(),Controls!#REF!+90))</f>
        <v>#REF!</v>
      </c>
      <c r="GU3431" s="9" t="e">
        <f ca="1">INDIRECT(ADDRESS(ROW(),Controls!#REF!+105))</f>
        <v>#REF!</v>
      </c>
      <c r="GV3431" s="9" t="e">
        <f ca="1">INDIRECT(ADDRESS(ROW(),Controls!#REF!+120))</f>
        <v>#REF!</v>
      </c>
      <c r="GW3431" s="9" t="e">
        <f ca="1">INDIRECT(ADDRESS(ROW(),Controls!#REF!+15))</f>
        <v>#REF!</v>
      </c>
      <c r="GX3431" s="9" t="e">
        <f ca="1">INDIRECT(ADDRESS(ROW(),Controls!#REF!+135))</f>
        <v>#REF!</v>
      </c>
      <c r="HJ3431" s="9" t="e">
        <f t="shared" ca="1" si="318"/>
        <v>#REF!</v>
      </c>
      <c r="HK3431" s="9" t="e">
        <f t="shared" ca="1" si="319"/>
        <v>#REF!</v>
      </c>
      <c r="HL3431" s="9" t="e">
        <f t="shared" ca="1" si="320"/>
        <v>#REF!</v>
      </c>
      <c r="HM3431" s="9" t="e">
        <f t="shared" ca="1" si="321"/>
        <v>#REF!</v>
      </c>
      <c r="HN3431" s="9" t="e">
        <f ca="1">SQRT($GS3431*(1-$GS3431/Controls!$D$15))</f>
        <v>#REF!</v>
      </c>
      <c r="HO3431" s="9" t="e">
        <f t="shared" ca="1" si="322"/>
        <v>#REF!</v>
      </c>
      <c r="HP3431" s="9" t="e">
        <f t="shared" ca="1" si="323"/>
        <v>#REF!</v>
      </c>
      <c r="HQ3431" s="9" t="e">
        <f ca="1">IF($GV3431=0,NA(),($GX3431*Controls!#REF!))</f>
        <v>#REF!</v>
      </c>
    </row>
    <row r="3432" spans="198:225" x14ac:dyDescent="0.25">
      <c r="GP3432" s="9" t="e">
        <f ca="1">INDIRECT(ADDRESS(ROW(),Controls!#REF!+30))</f>
        <v>#REF!</v>
      </c>
      <c r="GQ3432" s="9" t="e">
        <f ca="1">INDIRECT(ADDRESS(ROW(),Controls!#REF!+45))</f>
        <v>#REF!</v>
      </c>
      <c r="GR3432" s="9" t="e">
        <f ca="1">INDIRECT(ADDRESS(ROW(),Controls!#REF!+60))</f>
        <v>#REF!</v>
      </c>
      <c r="GS3432" s="9" t="e">
        <f ca="1">INDIRECT(ADDRESS(ROW(),Controls!#REF!+75))</f>
        <v>#REF!</v>
      </c>
      <c r="GT3432" s="9" t="e">
        <f ca="1">INDIRECT(ADDRESS(ROW(),Controls!#REF!+90))</f>
        <v>#REF!</v>
      </c>
      <c r="GU3432" s="9" t="e">
        <f ca="1">INDIRECT(ADDRESS(ROW(),Controls!#REF!+105))</f>
        <v>#REF!</v>
      </c>
      <c r="GV3432" s="9" t="e">
        <f ca="1">INDIRECT(ADDRESS(ROW(),Controls!#REF!+120))</f>
        <v>#REF!</v>
      </c>
      <c r="GW3432" s="9" t="e">
        <f ca="1">INDIRECT(ADDRESS(ROW(),Controls!#REF!+15))</f>
        <v>#REF!</v>
      </c>
      <c r="GX3432" s="9" t="e">
        <f ca="1">INDIRECT(ADDRESS(ROW(),Controls!#REF!+135))</f>
        <v>#REF!</v>
      </c>
      <c r="HJ3432" s="9" t="e">
        <f t="shared" ca="1" si="318"/>
        <v>#REF!</v>
      </c>
      <c r="HK3432" s="9" t="e">
        <f t="shared" ca="1" si="319"/>
        <v>#REF!</v>
      </c>
      <c r="HL3432" s="9" t="e">
        <f t="shared" ca="1" si="320"/>
        <v>#REF!</v>
      </c>
      <c r="HM3432" s="9" t="e">
        <f t="shared" ca="1" si="321"/>
        <v>#REF!</v>
      </c>
      <c r="HN3432" s="9" t="e">
        <f ca="1">SQRT($GS3432*(1-$GS3432/Controls!$D$15))</f>
        <v>#REF!</v>
      </c>
      <c r="HO3432" s="9" t="e">
        <f t="shared" ca="1" si="322"/>
        <v>#REF!</v>
      </c>
      <c r="HP3432" s="9" t="e">
        <f t="shared" ca="1" si="323"/>
        <v>#REF!</v>
      </c>
      <c r="HQ3432" s="9" t="e">
        <f ca="1">IF($GV3432=0,NA(),($GX3432*Controls!#REF!))</f>
        <v>#REF!</v>
      </c>
    </row>
    <row r="3433" spans="198:225" x14ac:dyDescent="0.25">
      <c r="GP3433" s="9" t="e">
        <f ca="1">INDIRECT(ADDRESS(ROW(),Controls!#REF!+30))</f>
        <v>#REF!</v>
      </c>
      <c r="GQ3433" s="9" t="e">
        <f ca="1">INDIRECT(ADDRESS(ROW(),Controls!#REF!+45))</f>
        <v>#REF!</v>
      </c>
      <c r="GR3433" s="9" t="e">
        <f ca="1">INDIRECT(ADDRESS(ROW(),Controls!#REF!+60))</f>
        <v>#REF!</v>
      </c>
      <c r="GS3433" s="9" t="e">
        <f ca="1">INDIRECT(ADDRESS(ROW(),Controls!#REF!+75))</f>
        <v>#REF!</v>
      </c>
      <c r="GT3433" s="9" t="e">
        <f ca="1">INDIRECT(ADDRESS(ROW(),Controls!#REF!+90))</f>
        <v>#REF!</v>
      </c>
      <c r="GU3433" s="9" t="e">
        <f ca="1">INDIRECT(ADDRESS(ROW(),Controls!#REF!+105))</f>
        <v>#REF!</v>
      </c>
      <c r="GV3433" s="9" t="e">
        <f ca="1">INDIRECT(ADDRESS(ROW(),Controls!#REF!+120))</f>
        <v>#REF!</v>
      </c>
      <c r="GW3433" s="9" t="e">
        <f ca="1">INDIRECT(ADDRESS(ROW(),Controls!#REF!+15))</f>
        <v>#REF!</v>
      </c>
      <c r="GX3433" s="9" t="e">
        <f ca="1">INDIRECT(ADDRESS(ROW(),Controls!#REF!+135))</f>
        <v>#REF!</v>
      </c>
      <c r="HJ3433" s="9" t="e">
        <f t="shared" ca="1" si="318"/>
        <v>#REF!</v>
      </c>
      <c r="HK3433" s="9" t="e">
        <f t="shared" ca="1" si="319"/>
        <v>#REF!</v>
      </c>
      <c r="HL3433" s="9" t="e">
        <f t="shared" ca="1" si="320"/>
        <v>#REF!</v>
      </c>
      <c r="HM3433" s="9" t="e">
        <f t="shared" ca="1" si="321"/>
        <v>#REF!</v>
      </c>
      <c r="HN3433" s="9" t="e">
        <f ca="1">SQRT($GS3433*(1-$GS3433/Controls!$D$15))</f>
        <v>#REF!</v>
      </c>
      <c r="HO3433" s="9" t="e">
        <f t="shared" ca="1" si="322"/>
        <v>#REF!</v>
      </c>
      <c r="HP3433" s="9" t="e">
        <f t="shared" ca="1" si="323"/>
        <v>#REF!</v>
      </c>
      <c r="HQ3433" s="9" t="e">
        <f ca="1">IF($GV3433=0,NA(),($GX3433*Controls!#REF!))</f>
        <v>#REF!</v>
      </c>
    </row>
    <row r="3434" spans="198:225" x14ac:dyDescent="0.25">
      <c r="GP3434" s="9" t="e">
        <f ca="1">INDIRECT(ADDRESS(ROW(),Controls!#REF!+30))</f>
        <v>#REF!</v>
      </c>
      <c r="GQ3434" s="9" t="e">
        <f ca="1">INDIRECT(ADDRESS(ROW(),Controls!#REF!+45))</f>
        <v>#REF!</v>
      </c>
      <c r="GR3434" s="9" t="e">
        <f ca="1">INDIRECT(ADDRESS(ROW(),Controls!#REF!+60))</f>
        <v>#REF!</v>
      </c>
      <c r="GS3434" s="9" t="e">
        <f ca="1">INDIRECT(ADDRESS(ROW(),Controls!#REF!+75))</f>
        <v>#REF!</v>
      </c>
      <c r="GT3434" s="9" t="e">
        <f ca="1">INDIRECT(ADDRESS(ROW(),Controls!#REF!+90))</f>
        <v>#REF!</v>
      </c>
      <c r="GU3434" s="9" t="e">
        <f ca="1">INDIRECT(ADDRESS(ROW(),Controls!#REF!+105))</f>
        <v>#REF!</v>
      </c>
      <c r="GV3434" s="9" t="e">
        <f ca="1">INDIRECT(ADDRESS(ROW(),Controls!#REF!+120))</f>
        <v>#REF!</v>
      </c>
      <c r="GW3434" s="9" t="e">
        <f ca="1">INDIRECT(ADDRESS(ROW(),Controls!#REF!+15))</f>
        <v>#REF!</v>
      </c>
      <c r="GX3434" s="9" t="e">
        <f ca="1">INDIRECT(ADDRESS(ROW(),Controls!#REF!+135))</f>
        <v>#REF!</v>
      </c>
      <c r="HJ3434" s="9" t="e">
        <f t="shared" ca="1" si="318"/>
        <v>#REF!</v>
      </c>
      <c r="HK3434" s="9" t="e">
        <f t="shared" ca="1" si="319"/>
        <v>#REF!</v>
      </c>
      <c r="HL3434" s="9" t="e">
        <f t="shared" ca="1" si="320"/>
        <v>#REF!</v>
      </c>
      <c r="HM3434" s="9" t="e">
        <f t="shared" ca="1" si="321"/>
        <v>#REF!</v>
      </c>
      <c r="HN3434" s="9" t="e">
        <f ca="1">SQRT($GS3434*(1-$GS3434/Controls!$D$15))</f>
        <v>#REF!</v>
      </c>
      <c r="HO3434" s="9" t="e">
        <f t="shared" ca="1" si="322"/>
        <v>#REF!</v>
      </c>
      <c r="HP3434" s="9" t="e">
        <f t="shared" ca="1" si="323"/>
        <v>#REF!</v>
      </c>
      <c r="HQ3434" s="9" t="e">
        <f ca="1">IF($GV3434=0,NA(),($GX3434*Controls!#REF!))</f>
        <v>#REF!</v>
      </c>
    </row>
    <row r="3435" spans="198:225" x14ac:dyDescent="0.25">
      <c r="GP3435" s="9" t="e">
        <f ca="1">INDIRECT(ADDRESS(ROW(),Controls!#REF!+30))</f>
        <v>#REF!</v>
      </c>
      <c r="GQ3435" s="9" t="e">
        <f ca="1">INDIRECT(ADDRESS(ROW(),Controls!#REF!+45))</f>
        <v>#REF!</v>
      </c>
      <c r="GR3435" s="9" t="e">
        <f ca="1">INDIRECT(ADDRESS(ROW(),Controls!#REF!+60))</f>
        <v>#REF!</v>
      </c>
      <c r="GS3435" s="9" t="e">
        <f ca="1">INDIRECT(ADDRESS(ROW(),Controls!#REF!+75))</f>
        <v>#REF!</v>
      </c>
      <c r="GT3435" s="9" t="e">
        <f ca="1">INDIRECT(ADDRESS(ROW(),Controls!#REF!+90))</f>
        <v>#REF!</v>
      </c>
      <c r="GU3435" s="9" t="e">
        <f ca="1">INDIRECT(ADDRESS(ROW(),Controls!#REF!+105))</f>
        <v>#REF!</v>
      </c>
      <c r="GV3435" s="9" t="e">
        <f ca="1">INDIRECT(ADDRESS(ROW(),Controls!#REF!+120))</f>
        <v>#REF!</v>
      </c>
      <c r="GW3435" s="9" t="e">
        <f ca="1">INDIRECT(ADDRESS(ROW(),Controls!#REF!+15))</f>
        <v>#REF!</v>
      </c>
      <c r="GX3435" s="9" t="e">
        <f ca="1">INDIRECT(ADDRESS(ROW(),Controls!#REF!+135))</f>
        <v>#REF!</v>
      </c>
      <c r="HJ3435" s="9" t="e">
        <f t="shared" ca="1" si="318"/>
        <v>#REF!</v>
      </c>
      <c r="HK3435" s="9" t="e">
        <f t="shared" ca="1" si="319"/>
        <v>#REF!</v>
      </c>
      <c r="HL3435" s="9" t="e">
        <f t="shared" ca="1" si="320"/>
        <v>#REF!</v>
      </c>
      <c r="HM3435" s="9" t="e">
        <f t="shared" ca="1" si="321"/>
        <v>#REF!</v>
      </c>
      <c r="HN3435" s="9" t="e">
        <f ca="1">SQRT($GS3435*(1-$GS3435/Controls!$D$15))</f>
        <v>#REF!</v>
      </c>
      <c r="HO3435" s="9" t="e">
        <f t="shared" ca="1" si="322"/>
        <v>#REF!</v>
      </c>
      <c r="HP3435" s="9" t="e">
        <f t="shared" ca="1" si="323"/>
        <v>#REF!</v>
      </c>
      <c r="HQ3435" s="9" t="e">
        <f ca="1">IF($GV3435=0,NA(),($GX3435*Controls!#REF!))</f>
        <v>#REF!</v>
      </c>
    </row>
    <row r="3436" spans="198:225" x14ac:dyDescent="0.25">
      <c r="GP3436" s="9" t="e">
        <f ca="1">INDIRECT(ADDRESS(ROW(),Controls!#REF!+30))</f>
        <v>#REF!</v>
      </c>
      <c r="GQ3436" s="9" t="e">
        <f ca="1">INDIRECT(ADDRESS(ROW(),Controls!#REF!+45))</f>
        <v>#REF!</v>
      </c>
      <c r="GR3436" s="9" t="e">
        <f ca="1">INDIRECT(ADDRESS(ROW(),Controls!#REF!+60))</f>
        <v>#REF!</v>
      </c>
      <c r="GS3436" s="9" t="e">
        <f ca="1">INDIRECT(ADDRESS(ROW(),Controls!#REF!+75))</f>
        <v>#REF!</v>
      </c>
      <c r="GT3436" s="9" t="e">
        <f ca="1">INDIRECT(ADDRESS(ROW(),Controls!#REF!+90))</f>
        <v>#REF!</v>
      </c>
      <c r="GU3436" s="9" t="e">
        <f ca="1">INDIRECT(ADDRESS(ROW(),Controls!#REF!+105))</f>
        <v>#REF!</v>
      </c>
      <c r="GV3436" s="9" t="e">
        <f ca="1">INDIRECT(ADDRESS(ROW(),Controls!#REF!+120))</f>
        <v>#REF!</v>
      </c>
      <c r="GW3436" s="9" t="e">
        <f ca="1">INDIRECT(ADDRESS(ROW(),Controls!#REF!+15))</f>
        <v>#REF!</v>
      </c>
      <c r="GX3436" s="9" t="e">
        <f ca="1">INDIRECT(ADDRESS(ROW(),Controls!#REF!+135))</f>
        <v>#REF!</v>
      </c>
      <c r="HJ3436" s="9" t="e">
        <f t="shared" ca="1" si="318"/>
        <v>#REF!</v>
      </c>
      <c r="HK3436" s="9" t="e">
        <f t="shared" ca="1" si="319"/>
        <v>#REF!</v>
      </c>
      <c r="HL3436" s="9" t="e">
        <f t="shared" ca="1" si="320"/>
        <v>#REF!</v>
      </c>
      <c r="HM3436" s="9" t="e">
        <f t="shared" ca="1" si="321"/>
        <v>#REF!</v>
      </c>
      <c r="HN3436" s="9" t="e">
        <f ca="1">SQRT($GS3436*(1-$GS3436/Controls!$D$15))</f>
        <v>#REF!</v>
      </c>
      <c r="HO3436" s="9" t="e">
        <f t="shared" ca="1" si="322"/>
        <v>#REF!</v>
      </c>
      <c r="HP3436" s="9" t="e">
        <f t="shared" ca="1" si="323"/>
        <v>#REF!</v>
      </c>
      <c r="HQ3436" s="9" t="e">
        <f ca="1">IF($GV3436=0,NA(),($GX3436*Controls!#REF!))</f>
        <v>#REF!</v>
      </c>
    </row>
    <row r="3437" spans="198:225" x14ac:dyDescent="0.25">
      <c r="GP3437" s="9" t="e">
        <f ca="1">INDIRECT(ADDRESS(ROW(),Controls!#REF!+30))</f>
        <v>#REF!</v>
      </c>
      <c r="GQ3437" s="9" t="e">
        <f ca="1">INDIRECT(ADDRESS(ROW(),Controls!#REF!+45))</f>
        <v>#REF!</v>
      </c>
      <c r="GR3437" s="9" t="e">
        <f ca="1">INDIRECT(ADDRESS(ROW(),Controls!#REF!+60))</f>
        <v>#REF!</v>
      </c>
      <c r="GS3437" s="9" t="e">
        <f ca="1">INDIRECT(ADDRESS(ROW(),Controls!#REF!+75))</f>
        <v>#REF!</v>
      </c>
      <c r="GT3437" s="9" t="e">
        <f ca="1">INDIRECT(ADDRESS(ROW(),Controls!#REF!+90))</f>
        <v>#REF!</v>
      </c>
      <c r="GU3437" s="9" t="e">
        <f ca="1">INDIRECT(ADDRESS(ROW(),Controls!#REF!+105))</f>
        <v>#REF!</v>
      </c>
      <c r="GV3437" s="9" t="e">
        <f ca="1">INDIRECT(ADDRESS(ROW(),Controls!#REF!+120))</f>
        <v>#REF!</v>
      </c>
      <c r="GW3437" s="9" t="e">
        <f ca="1">INDIRECT(ADDRESS(ROW(),Controls!#REF!+15))</f>
        <v>#REF!</v>
      </c>
      <c r="GX3437" s="9" t="e">
        <f ca="1">INDIRECT(ADDRESS(ROW(),Controls!#REF!+135))</f>
        <v>#REF!</v>
      </c>
      <c r="HJ3437" s="9" t="e">
        <f t="shared" ca="1" si="318"/>
        <v>#REF!</v>
      </c>
      <c r="HK3437" s="9" t="e">
        <f t="shared" ca="1" si="319"/>
        <v>#REF!</v>
      </c>
      <c r="HL3437" s="9" t="e">
        <f t="shared" ca="1" si="320"/>
        <v>#REF!</v>
      </c>
      <c r="HM3437" s="9" t="e">
        <f t="shared" ca="1" si="321"/>
        <v>#REF!</v>
      </c>
      <c r="HN3437" s="9" t="e">
        <f ca="1">SQRT($GS3437*(1-$GS3437/Controls!$D$15))</f>
        <v>#REF!</v>
      </c>
      <c r="HO3437" s="9" t="e">
        <f t="shared" ca="1" si="322"/>
        <v>#REF!</v>
      </c>
      <c r="HP3437" s="9" t="e">
        <f t="shared" ca="1" si="323"/>
        <v>#REF!</v>
      </c>
      <c r="HQ3437" s="9" t="e">
        <f ca="1">IF($GV3437=0,NA(),($GX3437*Controls!#REF!))</f>
        <v>#REF!</v>
      </c>
    </row>
    <row r="3438" spans="198:225" x14ac:dyDescent="0.25">
      <c r="GP3438" s="9" t="e">
        <f ca="1">INDIRECT(ADDRESS(ROW(),Controls!#REF!+30))</f>
        <v>#REF!</v>
      </c>
      <c r="GQ3438" s="9" t="e">
        <f ca="1">INDIRECT(ADDRESS(ROW(),Controls!#REF!+45))</f>
        <v>#REF!</v>
      </c>
      <c r="GR3438" s="9" t="e">
        <f ca="1">INDIRECT(ADDRESS(ROW(),Controls!#REF!+60))</f>
        <v>#REF!</v>
      </c>
      <c r="GS3438" s="9" t="e">
        <f ca="1">INDIRECT(ADDRESS(ROW(),Controls!#REF!+75))</f>
        <v>#REF!</v>
      </c>
      <c r="GT3438" s="9" t="e">
        <f ca="1">INDIRECT(ADDRESS(ROW(),Controls!#REF!+90))</f>
        <v>#REF!</v>
      </c>
      <c r="GU3438" s="9" t="e">
        <f ca="1">INDIRECT(ADDRESS(ROW(),Controls!#REF!+105))</f>
        <v>#REF!</v>
      </c>
      <c r="GV3438" s="9" t="e">
        <f ca="1">INDIRECT(ADDRESS(ROW(),Controls!#REF!+120))</f>
        <v>#REF!</v>
      </c>
      <c r="GW3438" s="9" t="e">
        <f ca="1">INDIRECT(ADDRESS(ROW(),Controls!#REF!+15))</f>
        <v>#REF!</v>
      </c>
      <c r="GX3438" s="9" t="e">
        <f ca="1">INDIRECT(ADDRESS(ROW(),Controls!#REF!+135))</f>
        <v>#REF!</v>
      </c>
      <c r="HJ3438" s="9" t="e">
        <f t="shared" ca="1" si="318"/>
        <v>#REF!</v>
      </c>
      <c r="HK3438" s="9" t="e">
        <f t="shared" ca="1" si="319"/>
        <v>#REF!</v>
      </c>
      <c r="HL3438" s="9" t="e">
        <f t="shared" ca="1" si="320"/>
        <v>#REF!</v>
      </c>
      <c r="HM3438" s="9" t="e">
        <f t="shared" ca="1" si="321"/>
        <v>#REF!</v>
      </c>
      <c r="HN3438" s="9" t="e">
        <f ca="1">SQRT($GS3438*(1-$GS3438/Controls!$D$15))</f>
        <v>#REF!</v>
      </c>
      <c r="HO3438" s="9" t="e">
        <f t="shared" ca="1" si="322"/>
        <v>#REF!</v>
      </c>
      <c r="HP3438" s="9" t="e">
        <f t="shared" ca="1" si="323"/>
        <v>#REF!</v>
      </c>
      <c r="HQ3438" s="9" t="e">
        <f ca="1">IF($GV3438=0,NA(),($GX3438*Controls!#REF!))</f>
        <v>#REF!</v>
      </c>
    </row>
    <row r="3439" spans="198:225" x14ac:dyDescent="0.25">
      <c r="GP3439" s="9" t="e">
        <f ca="1">INDIRECT(ADDRESS(ROW(),Controls!#REF!+30))</f>
        <v>#REF!</v>
      </c>
      <c r="GQ3439" s="9" t="e">
        <f ca="1">INDIRECT(ADDRESS(ROW(),Controls!#REF!+45))</f>
        <v>#REF!</v>
      </c>
      <c r="GR3439" s="9" t="e">
        <f ca="1">INDIRECT(ADDRESS(ROW(),Controls!#REF!+60))</f>
        <v>#REF!</v>
      </c>
      <c r="GS3439" s="9" t="e">
        <f ca="1">INDIRECT(ADDRESS(ROW(),Controls!#REF!+75))</f>
        <v>#REF!</v>
      </c>
      <c r="GT3439" s="9" t="e">
        <f ca="1">INDIRECT(ADDRESS(ROW(),Controls!#REF!+90))</f>
        <v>#REF!</v>
      </c>
      <c r="GU3439" s="9" t="e">
        <f ca="1">INDIRECT(ADDRESS(ROW(),Controls!#REF!+105))</f>
        <v>#REF!</v>
      </c>
      <c r="GV3439" s="9" t="e">
        <f ca="1">INDIRECT(ADDRESS(ROW(),Controls!#REF!+120))</f>
        <v>#REF!</v>
      </c>
      <c r="GW3439" s="9" t="e">
        <f ca="1">INDIRECT(ADDRESS(ROW(),Controls!#REF!+15))</f>
        <v>#REF!</v>
      </c>
      <c r="GX3439" s="9" t="e">
        <f ca="1">INDIRECT(ADDRESS(ROW(),Controls!#REF!+135))</f>
        <v>#REF!</v>
      </c>
      <c r="HJ3439" s="9" t="e">
        <f t="shared" ca="1" si="318"/>
        <v>#REF!</v>
      </c>
      <c r="HK3439" s="9" t="e">
        <f t="shared" ca="1" si="319"/>
        <v>#REF!</v>
      </c>
      <c r="HL3439" s="9" t="e">
        <f t="shared" ca="1" si="320"/>
        <v>#REF!</v>
      </c>
      <c r="HM3439" s="9" t="e">
        <f t="shared" ca="1" si="321"/>
        <v>#REF!</v>
      </c>
      <c r="HN3439" s="9" t="e">
        <f ca="1">SQRT($GS3439*(1-$GS3439/Controls!$D$15))</f>
        <v>#REF!</v>
      </c>
      <c r="HO3439" s="9" t="e">
        <f t="shared" ca="1" si="322"/>
        <v>#REF!</v>
      </c>
      <c r="HP3439" s="9" t="e">
        <f t="shared" ca="1" si="323"/>
        <v>#REF!</v>
      </c>
      <c r="HQ3439" s="9" t="e">
        <f ca="1">IF($GV3439=0,NA(),($GX3439*Controls!#REF!))</f>
        <v>#REF!</v>
      </c>
    </row>
    <row r="3440" spans="198:225" x14ac:dyDescent="0.25">
      <c r="GP3440" s="9" t="e">
        <f ca="1">INDIRECT(ADDRESS(ROW(),Controls!#REF!+30))</f>
        <v>#REF!</v>
      </c>
      <c r="GQ3440" s="9" t="e">
        <f ca="1">INDIRECT(ADDRESS(ROW(),Controls!#REF!+45))</f>
        <v>#REF!</v>
      </c>
      <c r="GR3440" s="9" t="e">
        <f ca="1">INDIRECT(ADDRESS(ROW(),Controls!#REF!+60))</f>
        <v>#REF!</v>
      </c>
      <c r="GS3440" s="9" t="e">
        <f ca="1">INDIRECT(ADDRESS(ROW(),Controls!#REF!+75))</f>
        <v>#REF!</v>
      </c>
      <c r="GT3440" s="9" t="e">
        <f ca="1">INDIRECT(ADDRESS(ROW(),Controls!#REF!+90))</f>
        <v>#REF!</v>
      </c>
      <c r="GU3440" s="9" t="e">
        <f ca="1">INDIRECT(ADDRESS(ROW(),Controls!#REF!+105))</f>
        <v>#REF!</v>
      </c>
      <c r="GV3440" s="9" t="e">
        <f ca="1">INDIRECT(ADDRESS(ROW(),Controls!#REF!+120))</f>
        <v>#REF!</v>
      </c>
      <c r="GW3440" s="9" t="e">
        <f ca="1">INDIRECT(ADDRESS(ROW(),Controls!#REF!+15))</f>
        <v>#REF!</v>
      </c>
      <c r="GX3440" s="9" t="e">
        <f ca="1">INDIRECT(ADDRESS(ROW(),Controls!#REF!+135))</f>
        <v>#REF!</v>
      </c>
      <c r="HJ3440" s="9" t="e">
        <f t="shared" ca="1" si="318"/>
        <v>#REF!</v>
      </c>
      <c r="HK3440" s="9" t="e">
        <f t="shared" ca="1" si="319"/>
        <v>#REF!</v>
      </c>
      <c r="HL3440" s="9" t="e">
        <f t="shared" ca="1" si="320"/>
        <v>#REF!</v>
      </c>
      <c r="HM3440" s="9" t="e">
        <f t="shared" ca="1" si="321"/>
        <v>#REF!</v>
      </c>
      <c r="HN3440" s="9" t="e">
        <f ca="1">SQRT($GS3440*(1-$GS3440/Controls!$D$15))</f>
        <v>#REF!</v>
      </c>
      <c r="HO3440" s="9" t="e">
        <f t="shared" ca="1" si="322"/>
        <v>#REF!</v>
      </c>
      <c r="HP3440" s="9" t="e">
        <f t="shared" ca="1" si="323"/>
        <v>#REF!</v>
      </c>
      <c r="HQ3440" s="9" t="e">
        <f ca="1">IF($GV3440=0,NA(),($GX3440*Controls!#REF!))</f>
        <v>#REF!</v>
      </c>
    </row>
    <row r="3441" spans="198:225" x14ac:dyDescent="0.25">
      <c r="GP3441" s="9" t="e">
        <f ca="1">INDIRECT(ADDRESS(ROW(),Controls!#REF!+30))</f>
        <v>#REF!</v>
      </c>
      <c r="GQ3441" s="9" t="e">
        <f ca="1">INDIRECT(ADDRESS(ROW(),Controls!#REF!+45))</f>
        <v>#REF!</v>
      </c>
      <c r="GR3441" s="9" t="e">
        <f ca="1">INDIRECT(ADDRESS(ROW(),Controls!#REF!+60))</f>
        <v>#REF!</v>
      </c>
      <c r="GS3441" s="9" t="e">
        <f ca="1">INDIRECT(ADDRESS(ROW(),Controls!#REF!+75))</f>
        <v>#REF!</v>
      </c>
      <c r="GT3441" s="9" t="e">
        <f ca="1">INDIRECT(ADDRESS(ROW(),Controls!#REF!+90))</f>
        <v>#REF!</v>
      </c>
      <c r="GU3441" s="9" t="e">
        <f ca="1">INDIRECT(ADDRESS(ROW(),Controls!#REF!+105))</f>
        <v>#REF!</v>
      </c>
      <c r="GV3441" s="9" t="e">
        <f ca="1">INDIRECT(ADDRESS(ROW(),Controls!#REF!+120))</f>
        <v>#REF!</v>
      </c>
      <c r="GW3441" s="9" t="e">
        <f ca="1">INDIRECT(ADDRESS(ROW(),Controls!#REF!+15))</f>
        <v>#REF!</v>
      </c>
      <c r="GX3441" s="9" t="e">
        <f ca="1">INDIRECT(ADDRESS(ROW(),Controls!#REF!+135))</f>
        <v>#REF!</v>
      </c>
      <c r="HJ3441" s="9" t="e">
        <f t="shared" ca="1" si="318"/>
        <v>#REF!</v>
      </c>
      <c r="HK3441" s="9" t="e">
        <f t="shared" ca="1" si="319"/>
        <v>#REF!</v>
      </c>
      <c r="HL3441" s="9" t="e">
        <f t="shared" ca="1" si="320"/>
        <v>#REF!</v>
      </c>
      <c r="HM3441" s="9" t="e">
        <f t="shared" ca="1" si="321"/>
        <v>#REF!</v>
      </c>
      <c r="HN3441" s="9" t="e">
        <f ca="1">SQRT($GS3441*(1-$GS3441/Controls!$D$15))</f>
        <v>#REF!</v>
      </c>
      <c r="HO3441" s="9" t="e">
        <f t="shared" ca="1" si="322"/>
        <v>#REF!</v>
      </c>
      <c r="HP3441" s="9" t="e">
        <f t="shared" ca="1" si="323"/>
        <v>#REF!</v>
      </c>
      <c r="HQ3441" s="9" t="e">
        <f ca="1">IF($GV3441=0,NA(),($GX3441*Controls!#REF!))</f>
        <v>#REF!</v>
      </c>
    </row>
    <row r="3442" spans="198:225" x14ac:dyDescent="0.25">
      <c r="GP3442" s="9" t="e">
        <f ca="1">INDIRECT(ADDRESS(ROW(),Controls!#REF!+30))</f>
        <v>#REF!</v>
      </c>
      <c r="GQ3442" s="9" t="e">
        <f ca="1">INDIRECT(ADDRESS(ROW(),Controls!#REF!+45))</f>
        <v>#REF!</v>
      </c>
      <c r="GR3442" s="9" t="e">
        <f ca="1">INDIRECT(ADDRESS(ROW(),Controls!#REF!+60))</f>
        <v>#REF!</v>
      </c>
      <c r="GS3442" s="9" t="e">
        <f ca="1">INDIRECT(ADDRESS(ROW(),Controls!#REF!+75))</f>
        <v>#REF!</v>
      </c>
      <c r="GT3442" s="9" t="e">
        <f ca="1">INDIRECT(ADDRESS(ROW(),Controls!#REF!+90))</f>
        <v>#REF!</v>
      </c>
      <c r="GU3442" s="9" t="e">
        <f ca="1">INDIRECT(ADDRESS(ROW(),Controls!#REF!+105))</f>
        <v>#REF!</v>
      </c>
      <c r="GV3442" s="9" t="e">
        <f ca="1">INDIRECT(ADDRESS(ROW(),Controls!#REF!+120))</f>
        <v>#REF!</v>
      </c>
      <c r="GW3442" s="9" t="e">
        <f ca="1">INDIRECT(ADDRESS(ROW(),Controls!#REF!+15))</f>
        <v>#REF!</v>
      </c>
      <c r="GX3442" s="9" t="e">
        <f ca="1">INDIRECT(ADDRESS(ROW(),Controls!#REF!+135))</f>
        <v>#REF!</v>
      </c>
      <c r="HJ3442" s="9" t="e">
        <f t="shared" ca="1" si="318"/>
        <v>#REF!</v>
      </c>
      <c r="HK3442" s="9" t="e">
        <f t="shared" ca="1" si="319"/>
        <v>#REF!</v>
      </c>
      <c r="HL3442" s="9" t="e">
        <f t="shared" ca="1" si="320"/>
        <v>#REF!</v>
      </c>
      <c r="HM3442" s="9" t="e">
        <f t="shared" ca="1" si="321"/>
        <v>#REF!</v>
      </c>
      <c r="HN3442" s="9" t="e">
        <f ca="1">SQRT($GS3442*(1-$GS3442/Controls!$D$15))</f>
        <v>#REF!</v>
      </c>
      <c r="HO3442" s="9" t="e">
        <f t="shared" ca="1" si="322"/>
        <v>#REF!</v>
      </c>
      <c r="HP3442" s="9" t="e">
        <f t="shared" ca="1" si="323"/>
        <v>#REF!</v>
      </c>
      <c r="HQ3442" s="9" t="e">
        <f ca="1">IF($GV3442=0,NA(),($GX3442*Controls!#REF!))</f>
        <v>#REF!</v>
      </c>
    </row>
    <row r="3443" spans="198:225" x14ac:dyDescent="0.25">
      <c r="GP3443" s="9" t="e">
        <f ca="1">INDIRECT(ADDRESS(ROW(),Controls!#REF!+30))</f>
        <v>#REF!</v>
      </c>
      <c r="GQ3443" s="9" t="e">
        <f ca="1">INDIRECT(ADDRESS(ROW(),Controls!#REF!+45))</f>
        <v>#REF!</v>
      </c>
      <c r="GR3443" s="9" t="e">
        <f ca="1">INDIRECT(ADDRESS(ROW(),Controls!#REF!+60))</f>
        <v>#REF!</v>
      </c>
      <c r="GS3443" s="9" t="e">
        <f ca="1">INDIRECT(ADDRESS(ROW(),Controls!#REF!+75))</f>
        <v>#REF!</v>
      </c>
      <c r="GT3443" s="9" t="e">
        <f ca="1">INDIRECT(ADDRESS(ROW(),Controls!#REF!+90))</f>
        <v>#REF!</v>
      </c>
      <c r="GU3443" s="9" t="e">
        <f ca="1">INDIRECT(ADDRESS(ROW(),Controls!#REF!+105))</f>
        <v>#REF!</v>
      </c>
      <c r="GV3443" s="9" t="e">
        <f ca="1">INDIRECT(ADDRESS(ROW(),Controls!#REF!+120))</f>
        <v>#REF!</v>
      </c>
      <c r="GW3443" s="9" t="e">
        <f ca="1">INDIRECT(ADDRESS(ROW(),Controls!#REF!+15))</f>
        <v>#REF!</v>
      </c>
      <c r="GX3443" s="9" t="e">
        <f ca="1">INDIRECT(ADDRESS(ROW(),Controls!#REF!+135))</f>
        <v>#REF!</v>
      </c>
      <c r="HJ3443" s="9" t="e">
        <f t="shared" ca="1" si="318"/>
        <v>#REF!</v>
      </c>
      <c r="HK3443" s="9" t="e">
        <f t="shared" ca="1" si="319"/>
        <v>#REF!</v>
      </c>
      <c r="HL3443" s="9" t="e">
        <f t="shared" ca="1" si="320"/>
        <v>#REF!</v>
      </c>
      <c r="HM3443" s="9" t="e">
        <f t="shared" ca="1" si="321"/>
        <v>#REF!</v>
      </c>
      <c r="HN3443" s="9" t="e">
        <f ca="1">SQRT($GS3443*(1-$GS3443/Controls!$D$15))</f>
        <v>#REF!</v>
      </c>
      <c r="HO3443" s="9" t="e">
        <f t="shared" ca="1" si="322"/>
        <v>#REF!</v>
      </c>
      <c r="HP3443" s="9" t="e">
        <f t="shared" ca="1" si="323"/>
        <v>#REF!</v>
      </c>
      <c r="HQ3443" s="9" t="e">
        <f ca="1">IF($GV3443=0,NA(),($GX3443*Controls!#REF!))</f>
        <v>#REF!</v>
      </c>
    </row>
    <row r="3444" spans="198:225" x14ac:dyDescent="0.25">
      <c r="GP3444" s="9" t="e">
        <f ca="1">INDIRECT(ADDRESS(ROW(),Controls!#REF!+30))</f>
        <v>#REF!</v>
      </c>
      <c r="GQ3444" s="9" t="e">
        <f ca="1">INDIRECT(ADDRESS(ROW(),Controls!#REF!+45))</f>
        <v>#REF!</v>
      </c>
      <c r="GR3444" s="9" t="e">
        <f ca="1">INDIRECT(ADDRESS(ROW(),Controls!#REF!+60))</f>
        <v>#REF!</v>
      </c>
      <c r="GS3444" s="9" t="e">
        <f ca="1">INDIRECT(ADDRESS(ROW(),Controls!#REF!+75))</f>
        <v>#REF!</v>
      </c>
      <c r="GT3444" s="9" t="e">
        <f ca="1">INDIRECT(ADDRESS(ROW(),Controls!#REF!+90))</f>
        <v>#REF!</v>
      </c>
      <c r="GU3444" s="9" t="e">
        <f ca="1">INDIRECT(ADDRESS(ROW(),Controls!#REF!+105))</f>
        <v>#REF!</v>
      </c>
      <c r="GV3444" s="9" t="e">
        <f ca="1">INDIRECT(ADDRESS(ROW(),Controls!#REF!+120))</f>
        <v>#REF!</v>
      </c>
      <c r="GW3444" s="9" t="e">
        <f ca="1">INDIRECT(ADDRESS(ROW(),Controls!#REF!+15))</f>
        <v>#REF!</v>
      </c>
      <c r="GX3444" s="9" t="e">
        <f ca="1">INDIRECT(ADDRESS(ROW(),Controls!#REF!+135))</f>
        <v>#REF!</v>
      </c>
      <c r="HJ3444" s="9" t="e">
        <f t="shared" ca="1" si="318"/>
        <v>#REF!</v>
      </c>
      <c r="HK3444" s="9" t="e">
        <f t="shared" ca="1" si="319"/>
        <v>#REF!</v>
      </c>
      <c r="HL3444" s="9" t="e">
        <f t="shared" ca="1" si="320"/>
        <v>#REF!</v>
      </c>
      <c r="HM3444" s="9" t="e">
        <f t="shared" ca="1" si="321"/>
        <v>#REF!</v>
      </c>
      <c r="HN3444" s="9" t="e">
        <f ca="1">SQRT($GS3444*(1-$GS3444/Controls!$D$15))</f>
        <v>#REF!</v>
      </c>
      <c r="HO3444" s="9" t="e">
        <f t="shared" ca="1" si="322"/>
        <v>#REF!</v>
      </c>
      <c r="HP3444" s="9" t="e">
        <f t="shared" ca="1" si="323"/>
        <v>#REF!</v>
      </c>
      <c r="HQ3444" s="9" t="e">
        <f ca="1">IF($GV3444=0,NA(),($GX3444*Controls!#REF!))</f>
        <v>#REF!</v>
      </c>
    </row>
    <row r="3445" spans="198:225" x14ac:dyDescent="0.25">
      <c r="GP3445" s="9" t="e">
        <f ca="1">INDIRECT(ADDRESS(ROW(),Controls!#REF!+30))</f>
        <v>#REF!</v>
      </c>
      <c r="GQ3445" s="9" t="e">
        <f ca="1">INDIRECT(ADDRESS(ROW(),Controls!#REF!+45))</f>
        <v>#REF!</v>
      </c>
      <c r="GR3445" s="9" t="e">
        <f ca="1">INDIRECT(ADDRESS(ROW(),Controls!#REF!+60))</f>
        <v>#REF!</v>
      </c>
      <c r="GS3445" s="9" t="e">
        <f ca="1">INDIRECT(ADDRESS(ROW(),Controls!#REF!+75))</f>
        <v>#REF!</v>
      </c>
      <c r="GT3445" s="9" t="e">
        <f ca="1">INDIRECT(ADDRESS(ROW(),Controls!#REF!+90))</f>
        <v>#REF!</v>
      </c>
      <c r="GU3445" s="9" t="e">
        <f ca="1">INDIRECT(ADDRESS(ROW(),Controls!#REF!+105))</f>
        <v>#REF!</v>
      </c>
      <c r="GV3445" s="9" t="e">
        <f ca="1">INDIRECT(ADDRESS(ROW(),Controls!#REF!+120))</f>
        <v>#REF!</v>
      </c>
      <c r="GW3445" s="9" t="e">
        <f ca="1">INDIRECT(ADDRESS(ROW(),Controls!#REF!+15))</f>
        <v>#REF!</v>
      </c>
      <c r="GX3445" s="9" t="e">
        <f ca="1">INDIRECT(ADDRESS(ROW(),Controls!#REF!+135))</f>
        <v>#REF!</v>
      </c>
      <c r="HJ3445" s="9" t="e">
        <f t="shared" ca="1" si="318"/>
        <v>#REF!</v>
      </c>
      <c r="HK3445" s="9" t="e">
        <f t="shared" ca="1" si="319"/>
        <v>#REF!</v>
      </c>
      <c r="HL3445" s="9" t="e">
        <f t="shared" ca="1" si="320"/>
        <v>#REF!</v>
      </c>
      <c r="HM3445" s="9" t="e">
        <f t="shared" ca="1" si="321"/>
        <v>#REF!</v>
      </c>
      <c r="HN3445" s="9" t="e">
        <f ca="1">SQRT($GS3445*(1-$GS3445/Controls!$D$15))</f>
        <v>#REF!</v>
      </c>
      <c r="HO3445" s="9" t="e">
        <f t="shared" ca="1" si="322"/>
        <v>#REF!</v>
      </c>
      <c r="HP3445" s="9" t="e">
        <f t="shared" ca="1" si="323"/>
        <v>#REF!</v>
      </c>
      <c r="HQ3445" s="9" t="e">
        <f ca="1">IF($GV3445=0,NA(),($GX3445*Controls!#REF!))</f>
        <v>#REF!</v>
      </c>
    </row>
    <row r="3446" spans="198:225" x14ac:dyDescent="0.25">
      <c r="GP3446" s="9" t="e">
        <f ca="1">INDIRECT(ADDRESS(ROW(),Controls!#REF!+30))</f>
        <v>#REF!</v>
      </c>
      <c r="GQ3446" s="9" t="e">
        <f ca="1">INDIRECT(ADDRESS(ROW(),Controls!#REF!+45))</f>
        <v>#REF!</v>
      </c>
      <c r="GR3446" s="9" t="e">
        <f ca="1">INDIRECT(ADDRESS(ROW(),Controls!#REF!+60))</f>
        <v>#REF!</v>
      </c>
      <c r="GS3446" s="9" t="e">
        <f ca="1">INDIRECT(ADDRESS(ROW(),Controls!#REF!+75))</f>
        <v>#REF!</v>
      </c>
      <c r="GT3446" s="9" t="e">
        <f ca="1">INDIRECT(ADDRESS(ROW(),Controls!#REF!+90))</f>
        <v>#REF!</v>
      </c>
      <c r="GU3446" s="9" t="e">
        <f ca="1">INDIRECT(ADDRESS(ROW(),Controls!#REF!+105))</f>
        <v>#REF!</v>
      </c>
      <c r="GV3446" s="9" t="e">
        <f ca="1">INDIRECT(ADDRESS(ROW(),Controls!#REF!+120))</f>
        <v>#REF!</v>
      </c>
      <c r="GW3446" s="9" t="e">
        <f ca="1">INDIRECT(ADDRESS(ROW(),Controls!#REF!+15))</f>
        <v>#REF!</v>
      </c>
      <c r="GX3446" s="9" t="e">
        <f ca="1">INDIRECT(ADDRESS(ROW(),Controls!#REF!+135))</f>
        <v>#REF!</v>
      </c>
      <c r="HJ3446" s="9" t="e">
        <f t="shared" ca="1" si="318"/>
        <v>#REF!</v>
      </c>
      <c r="HK3446" s="9" t="e">
        <f t="shared" ca="1" si="319"/>
        <v>#REF!</v>
      </c>
      <c r="HL3446" s="9" t="e">
        <f t="shared" ca="1" si="320"/>
        <v>#REF!</v>
      </c>
      <c r="HM3446" s="9" t="e">
        <f t="shared" ca="1" si="321"/>
        <v>#REF!</v>
      </c>
      <c r="HN3446" s="9" t="e">
        <f ca="1">SQRT($GS3446*(1-$GS3446/Controls!$D$15))</f>
        <v>#REF!</v>
      </c>
      <c r="HO3446" s="9" t="e">
        <f t="shared" ca="1" si="322"/>
        <v>#REF!</v>
      </c>
      <c r="HP3446" s="9" t="e">
        <f t="shared" ca="1" si="323"/>
        <v>#REF!</v>
      </c>
      <c r="HQ3446" s="9" t="e">
        <f ca="1">IF($GV3446=0,NA(),($GX3446*Controls!#REF!))</f>
        <v>#REF!</v>
      </c>
    </row>
    <row r="3447" spans="198:225" x14ac:dyDescent="0.25">
      <c r="GP3447" s="9" t="e">
        <f ca="1">INDIRECT(ADDRESS(ROW(),Controls!#REF!+30))</f>
        <v>#REF!</v>
      </c>
      <c r="GQ3447" s="9" t="e">
        <f ca="1">INDIRECT(ADDRESS(ROW(),Controls!#REF!+45))</f>
        <v>#REF!</v>
      </c>
      <c r="GR3447" s="9" t="e">
        <f ca="1">INDIRECT(ADDRESS(ROW(),Controls!#REF!+60))</f>
        <v>#REF!</v>
      </c>
      <c r="GS3447" s="9" t="e">
        <f ca="1">INDIRECT(ADDRESS(ROW(),Controls!#REF!+75))</f>
        <v>#REF!</v>
      </c>
      <c r="GT3447" s="9" t="e">
        <f ca="1">INDIRECT(ADDRESS(ROW(),Controls!#REF!+90))</f>
        <v>#REF!</v>
      </c>
      <c r="GU3447" s="9" t="e">
        <f ca="1">INDIRECT(ADDRESS(ROW(),Controls!#REF!+105))</f>
        <v>#REF!</v>
      </c>
      <c r="GV3447" s="9" t="e">
        <f ca="1">INDIRECT(ADDRESS(ROW(),Controls!#REF!+120))</f>
        <v>#REF!</v>
      </c>
      <c r="GW3447" s="9" t="e">
        <f ca="1">INDIRECT(ADDRESS(ROW(),Controls!#REF!+15))</f>
        <v>#REF!</v>
      </c>
      <c r="GX3447" s="9" t="e">
        <f ca="1">INDIRECT(ADDRESS(ROW(),Controls!#REF!+135))</f>
        <v>#REF!</v>
      </c>
      <c r="HJ3447" s="9" t="e">
        <f t="shared" ca="1" si="318"/>
        <v>#REF!</v>
      </c>
      <c r="HK3447" s="9" t="e">
        <f t="shared" ca="1" si="319"/>
        <v>#REF!</v>
      </c>
      <c r="HL3447" s="9" t="e">
        <f t="shared" ca="1" si="320"/>
        <v>#REF!</v>
      </c>
      <c r="HM3447" s="9" t="e">
        <f t="shared" ca="1" si="321"/>
        <v>#REF!</v>
      </c>
      <c r="HN3447" s="9" t="e">
        <f ca="1">SQRT($GS3447*(1-$GS3447/Controls!$D$15))</f>
        <v>#REF!</v>
      </c>
      <c r="HO3447" s="9" t="e">
        <f t="shared" ca="1" si="322"/>
        <v>#REF!</v>
      </c>
      <c r="HP3447" s="9" t="e">
        <f t="shared" ca="1" si="323"/>
        <v>#REF!</v>
      </c>
      <c r="HQ3447" s="9" t="e">
        <f ca="1">IF($GV3447=0,NA(),($GX3447*Controls!#REF!))</f>
        <v>#REF!</v>
      </c>
    </row>
    <row r="3448" spans="198:225" x14ac:dyDescent="0.25">
      <c r="GP3448" s="9" t="e">
        <f ca="1">INDIRECT(ADDRESS(ROW(),Controls!#REF!+30))</f>
        <v>#REF!</v>
      </c>
      <c r="GQ3448" s="9" t="e">
        <f ca="1">INDIRECT(ADDRESS(ROW(),Controls!#REF!+45))</f>
        <v>#REF!</v>
      </c>
      <c r="GR3448" s="9" t="e">
        <f ca="1">INDIRECT(ADDRESS(ROW(),Controls!#REF!+60))</f>
        <v>#REF!</v>
      </c>
      <c r="GS3448" s="9" t="e">
        <f ca="1">INDIRECT(ADDRESS(ROW(),Controls!#REF!+75))</f>
        <v>#REF!</v>
      </c>
      <c r="GT3448" s="9" t="e">
        <f ca="1">INDIRECT(ADDRESS(ROW(),Controls!#REF!+90))</f>
        <v>#REF!</v>
      </c>
      <c r="GU3448" s="9" t="e">
        <f ca="1">INDIRECT(ADDRESS(ROW(),Controls!#REF!+105))</f>
        <v>#REF!</v>
      </c>
      <c r="GV3448" s="9" t="e">
        <f ca="1">INDIRECT(ADDRESS(ROW(),Controls!#REF!+120))</f>
        <v>#REF!</v>
      </c>
      <c r="GW3448" s="9" t="e">
        <f ca="1">INDIRECT(ADDRESS(ROW(),Controls!#REF!+15))</f>
        <v>#REF!</v>
      </c>
      <c r="GX3448" s="9" t="e">
        <f ca="1">INDIRECT(ADDRESS(ROW(),Controls!#REF!+135))</f>
        <v>#REF!</v>
      </c>
      <c r="HJ3448" s="9" t="e">
        <f t="shared" ca="1" si="318"/>
        <v>#REF!</v>
      </c>
      <c r="HK3448" s="9" t="e">
        <f t="shared" ca="1" si="319"/>
        <v>#REF!</v>
      </c>
      <c r="HL3448" s="9" t="e">
        <f t="shared" ca="1" si="320"/>
        <v>#REF!</v>
      </c>
      <c r="HM3448" s="9" t="e">
        <f t="shared" ca="1" si="321"/>
        <v>#REF!</v>
      </c>
      <c r="HN3448" s="9" t="e">
        <f ca="1">SQRT($GS3448*(1-$GS3448/Controls!$D$15))</f>
        <v>#REF!</v>
      </c>
      <c r="HO3448" s="9" t="e">
        <f t="shared" ca="1" si="322"/>
        <v>#REF!</v>
      </c>
      <c r="HP3448" s="9" t="e">
        <f t="shared" ca="1" si="323"/>
        <v>#REF!</v>
      </c>
      <c r="HQ3448" s="9" t="e">
        <f ca="1">IF($GV3448=0,NA(),($GX3448*Controls!#REF!))</f>
        <v>#REF!</v>
      </c>
    </row>
    <row r="3449" spans="198:225" x14ac:dyDescent="0.25">
      <c r="GP3449" s="9" t="e">
        <f ca="1">INDIRECT(ADDRESS(ROW(),Controls!#REF!+30))</f>
        <v>#REF!</v>
      </c>
      <c r="GQ3449" s="9" t="e">
        <f ca="1">INDIRECT(ADDRESS(ROW(),Controls!#REF!+45))</f>
        <v>#REF!</v>
      </c>
      <c r="GR3449" s="9" t="e">
        <f ca="1">INDIRECT(ADDRESS(ROW(),Controls!#REF!+60))</f>
        <v>#REF!</v>
      </c>
      <c r="GS3449" s="9" t="e">
        <f ca="1">INDIRECT(ADDRESS(ROW(),Controls!#REF!+75))</f>
        <v>#REF!</v>
      </c>
      <c r="GT3449" s="9" t="e">
        <f ca="1">INDIRECT(ADDRESS(ROW(),Controls!#REF!+90))</f>
        <v>#REF!</v>
      </c>
      <c r="GU3449" s="9" t="e">
        <f ca="1">INDIRECT(ADDRESS(ROW(),Controls!#REF!+105))</f>
        <v>#REF!</v>
      </c>
      <c r="GV3449" s="9" t="e">
        <f ca="1">INDIRECT(ADDRESS(ROW(),Controls!#REF!+120))</f>
        <v>#REF!</v>
      </c>
      <c r="GW3449" s="9" t="e">
        <f ca="1">INDIRECT(ADDRESS(ROW(),Controls!#REF!+15))</f>
        <v>#REF!</v>
      </c>
      <c r="GX3449" s="9" t="e">
        <f ca="1">INDIRECT(ADDRESS(ROW(),Controls!#REF!+135))</f>
        <v>#REF!</v>
      </c>
      <c r="HJ3449" s="9" t="e">
        <f t="shared" ca="1" si="318"/>
        <v>#REF!</v>
      </c>
      <c r="HK3449" s="9" t="e">
        <f t="shared" ca="1" si="319"/>
        <v>#REF!</v>
      </c>
      <c r="HL3449" s="9" t="e">
        <f t="shared" ca="1" si="320"/>
        <v>#REF!</v>
      </c>
      <c r="HM3449" s="9" t="e">
        <f t="shared" ca="1" si="321"/>
        <v>#REF!</v>
      </c>
      <c r="HN3449" s="9" t="e">
        <f ca="1">SQRT($GS3449*(1-$GS3449/Controls!$D$15))</f>
        <v>#REF!</v>
      </c>
      <c r="HO3449" s="9" t="e">
        <f t="shared" ca="1" si="322"/>
        <v>#REF!</v>
      </c>
      <c r="HP3449" s="9" t="e">
        <f t="shared" ca="1" si="323"/>
        <v>#REF!</v>
      </c>
      <c r="HQ3449" s="9" t="e">
        <f ca="1">IF($GV3449=0,NA(),($GX3449*Controls!#REF!))</f>
        <v>#REF!</v>
      </c>
    </row>
    <row r="3450" spans="198:225" x14ac:dyDescent="0.25">
      <c r="GP3450" s="9" t="e">
        <f ca="1">INDIRECT(ADDRESS(ROW(),Controls!#REF!+30))</f>
        <v>#REF!</v>
      </c>
      <c r="GQ3450" s="9" t="e">
        <f ca="1">INDIRECT(ADDRESS(ROW(),Controls!#REF!+45))</f>
        <v>#REF!</v>
      </c>
      <c r="GR3450" s="9" t="e">
        <f ca="1">INDIRECT(ADDRESS(ROW(),Controls!#REF!+60))</f>
        <v>#REF!</v>
      </c>
      <c r="GS3450" s="9" t="e">
        <f ca="1">INDIRECT(ADDRESS(ROW(),Controls!#REF!+75))</f>
        <v>#REF!</v>
      </c>
      <c r="GT3450" s="9" t="e">
        <f ca="1">INDIRECT(ADDRESS(ROW(),Controls!#REF!+90))</f>
        <v>#REF!</v>
      </c>
      <c r="GU3450" s="9" t="e">
        <f ca="1">INDIRECT(ADDRESS(ROW(),Controls!#REF!+105))</f>
        <v>#REF!</v>
      </c>
      <c r="GV3450" s="9" t="e">
        <f ca="1">INDIRECT(ADDRESS(ROW(),Controls!#REF!+120))</f>
        <v>#REF!</v>
      </c>
      <c r="GW3450" s="9" t="e">
        <f ca="1">INDIRECT(ADDRESS(ROW(),Controls!#REF!+15))</f>
        <v>#REF!</v>
      </c>
      <c r="GX3450" s="9" t="e">
        <f ca="1">INDIRECT(ADDRESS(ROW(),Controls!#REF!+135))</f>
        <v>#REF!</v>
      </c>
      <c r="HJ3450" s="9" t="e">
        <f t="shared" ca="1" si="318"/>
        <v>#REF!</v>
      </c>
      <c r="HK3450" s="9" t="e">
        <f t="shared" ca="1" si="319"/>
        <v>#REF!</v>
      </c>
      <c r="HL3450" s="9" t="e">
        <f t="shared" ca="1" si="320"/>
        <v>#REF!</v>
      </c>
      <c r="HM3450" s="9" t="e">
        <f t="shared" ca="1" si="321"/>
        <v>#REF!</v>
      </c>
      <c r="HN3450" s="9" t="e">
        <f ca="1">SQRT($GS3450*(1-$GS3450/Controls!$D$15))</f>
        <v>#REF!</v>
      </c>
      <c r="HO3450" s="9" t="e">
        <f t="shared" ca="1" si="322"/>
        <v>#REF!</v>
      </c>
      <c r="HP3450" s="9" t="e">
        <f t="shared" ca="1" si="323"/>
        <v>#REF!</v>
      </c>
      <c r="HQ3450" s="9" t="e">
        <f ca="1">IF($GV3450=0,NA(),($GX3450*Controls!#REF!))</f>
        <v>#REF!</v>
      </c>
    </row>
    <row r="3451" spans="198:225" x14ac:dyDescent="0.25">
      <c r="GP3451" s="9" t="e">
        <f ca="1">INDIRECT(ADDRESS(ROW(),Controls!#REF!+30))</f>
        <v>#REF!</v>
      </c>
      <c r="GQ3451" s="9" t="e">
        <f ca="1">INDIRECT(ADDRESS(ROW(),Controls!#REF!+45))</f>
        <v>#REF!</v>
      </c>
      <c r="GR3451" s="9" t="e">
        <f ca="1">INDIRECT(ADDRESS(ROW(),Controls!#REF!+60))</f>
        <v>#REF!</v>
      </c>
      <c r="GS3451" s="9" t="e">
        <f ca="1">INDIRECT(ADDRESS(ROW(),Controls!#REF!+75))</f>
        <v>#REF!</v>
      </c>
      <c r="GT3451" s="9" t="e">
        <f ca="1">INDIRECT(ADDRESS(ROW(),Controls!#REF!+90))</f>
        <v>#REF!</v>
      </c>
      <c r="GU3451" s="9" t="e">
        <f ca="1">INDIRECT(ADDRESS(ROW(),Controls!#REF!+105))</f>
        <v>#REF!</v>
      </c>
      <c r="GV3451" s="9" t="e">
        <f ca="1">INDIRECT(ADDRESS(ROW(),Controls!#REF!+120))</f>
        <v>#REF!</v>
      </c>
      <c r="GW3451" s="9" t="e">
        <f ca="1">INDIRECT(ADDRESS(ROW(),Controls!#REF!+15))</f>
        <v>#REF!</v>
      </c>
      <c r="GX3451" s="9" t="e">
        <f ca="1">INDIRECT(ADDRESS(ROW(),Controls!#REF!+135))</f>
        <v>#REF!</v>
      </c>
      <c r="HJ3451" s="9" t="e">
        <f t="shared" ca="1" si="318"/>
        <v>#REF!</v>
      </c>
      <c r="HK3451" s="9" t="e">
        <f t="shared" ca="1" si="319"/>
        <v>#REF!</v>
      </c>
      <c r="HL3451" s="9" t="e">
        <f t="shared" ca="1" si="320"/>
        <v>#REF!</v>
      </c>
      <c r="HM3451" s="9" t="e">
        <f t="shared" ca="1" si="321"/>
        <v>#REF!</v>
      </c>
      <c r="HN3451" s="9" t="e">
        <f ca="1">SQRT($GS3451*(1-$GS3451/Controls!$D$15))</f>
        <v>#REF!</v>
      </c>
      <c r="HO3451" s="9" t="e">
        <f t="shared" ca="1" si="322"/>
        <v>#REF!</v>
      </c>
      <c r="HP3451" s="9" t="e">
        <f t="shared" ca="1" si="323"/>
        <v>#REF!</v>
      </c>
      <c r="HQ3451" s="9" t="e">
        <f ca="1">IF($GV3451=0,NA(),($GX3451*Controls!#REF!))</f>
        <v>#REF!</v>
      </c>
    </row>
    <row r="3452" spans="198:225" x14ac:dyDescent="0.25">
      <c r="GP3452" s="9" t="e">
        <f ca="1">INDIRECT(ADDRESS(ROW(),Controls!#REF!+30))</f>
        <v>#REF!</v>
      </c>
      <c r="GQ3452" s="9" t="e">
        <f ca="1">INDIRECT(ADDRESS(ROW(),Controls!#REF!+45))</f>
        <v>#REF!</v>
      </c>
      <c r="GR3452" s="9" t="e">
        <f ca="1">INDIRECT(ADDRESS(ROW(),Controls!#REF!+60))</f>
        <v>#REF!</v>
      </c>
      <c r="GS3452" s="9" t="e">
        <f ca="1">INDIRECT(ADDRESS(ROW(),Controls!#REF!+75))</f>
        <v>#REF!</v>
      </c>
      <c r="GT3452" s="9" t="e">
        <f ca="1">INDIRECT(ADDRESS(ROW(),Controls!#REF!+90))</f>
        <v>#REF!</v>
      </c>
      <c r="GU3452" s="9" t="e">
        <f ca="1">INDIRECT(ADDRESS(ROW(),Controls!#REF!+105))</f>
        <v>#REF!</v>
      </c>
      <c r="GV3452" s="9" t="e">
        <f ca="1">INDIRECT(ADDRESS(ROW(),Controls!#REF!+120))</f>
        <v>#REF!</v>
      </c>
      <c r="GW3452" s="9" t="e">
        <f ca="1">INDIRECT(ADDRESS(ROW(),Controls!#REF!+15))</f>
        <v>#REF!</v>
      </c>
      <c r="GX3452" s="9" t="e">
        <f ca="1">INDIRECT(ADDRESS(ROW(),Controls!#REF!+135))</f>
        <v>#REF!</v>
      </c>
      <c r="HJ3452" s="9" t="e">
        <f t="shared" ca="1" si="318"/>
        <v>#REF!</v>
      </c>
      <c r="HK3452" s="9" t="e">
        <f t="shared" ca="1" si="319"/>
        <v>#REF!</v>
      </c>
      <c r="HL3452" s="9" t="e">
        <f t="shared" ca="1" si="320"/>
        <v>#REF!</v>
      </c>
      <c r="HM3452" s="9" t="e">
        <f t="shared" ca="1" si="321"/>
        <v>#REF!</v>
      </c>
      <c r="HN3452" s="9" t="e">
        <f ca="1">SQRT($GS3452*(1-$GS3452/Controls!$D$15))</f>
        <v>#REF!</v>
      </c>
      <c r="HO3452" s="9" t="e">
        <f t="shared" ca="1" si="322"/>
        <v>#REF!</v>
      </c>
      <c r="HP3452" s="9" t="e">
        <f t="shared" ca="1" si="323"/>
        <v>#REF!</v>
      </c>
      <c r="HQ3452" s="9" t="e">
        <f ca="1">IF($GV3452=0,NA(),($GX3452*Controls!#REF!))</f>
        <v>#REF!</v>
      </c>
    </row>
    <row r="3453" spans="198:225" x14ac:dyDescent="0.25">
      <c r="GP3453" s="9" t="e">
        <f ca="1">INDIRECT(ADDRESS(ROW(),Controls!#REF!+30))</f>
        <v>#REF!</v>
      </c>
      <c r="GQ3453" s="9" t="e">
        <f ca="1">INDIRECT(ADDRESS(ROW(),Controls!#REF!+45))</f>
        <v>#REF!</v>
      </c>
      <c r="GR3453" s="9" t="e">
        <f ca="1">INDIRECT(ADDRESS(ROW(),Controls!#REF!+60))</f>
        <v>#REF!</v>
      </c>
      <c r="GS3453" s="9" t="e">
        <f ca="1">INDIRECT(ADDRESS(ROW(),Controls!#REF!+75))</f>
        <v>#REF!</v>
      </c>
      <c r="GT3453" s="9" t="e">
        <f ca="1">INDIRECT(ADDRESS(ROW(),Controls!#REF!+90))</f>
        <v>#REF!</v>
      </c>
      <c r="GU3453" s="9" t="e">
        <f ca="1">INDIRECT(ADDRESS(ROW(),Controls!#REF!+105))</f>
        <v>#REF!</v>
      </c>
      <c r="GV3453" s="9" t="e">
        <f ca="1">INDIRECT(ADDRESS(ROW(),Controls!#REF!+120))</f>
        <v>#REF!</v>
      </c>
      <c r="GW3453" s="9" t="e">
        <f ca="1">INDIRECT(ADDRESS(ROW(),Controls!#REF!+15))</f>
        <v>#REF!</v>
      </c>
      <c r="GX3453" s="9" t="e">
        <f ca="1">INDIRECT(ADDRESS(ROW(),Controls!#REF!+135))</f>
        <v>#REF!</v>
      </c>
      <c r="HJ3453" s="9" t="e">
        <f t="shared" ca="1" si="318"/>
        <v>#REF!</v>
      </c>
      <c r="HK3453" s="9" t="e">
        <f t="shared" ca="1" si="319"/>
        <v>#REF!</v>
      </c>
      <c r="HL3453" s="9" t="e">
        <f t="shared" ca="1" si="320"/>
        <v>#REF!</v>
      </c>
      <c r="HM3453" s="9" t="e">
        <f t="shared" ca="1" si="321"/>
        <v>#REF!</v>
      </c>
      <c r="HN3453" s="9" t="e">
        <f ca="1">SQRT($GS3453*(1-$GS3453/Controls!$D$15))</f>
        <v>#REF!</v>
      </c>
      <c r="HO3453" s="9" t="e">
        <f t="shared" ca="1" si="322"/>
        <v>#REF!</v>
      </c>
      <c r="HP3453" s="9" t="e">
        <f t="shared" ca="1" si="323"/>
        <v>#REF!</v>
      </c>
      <c r="HQ3453" s="9" t="e">
        <f ca="1">IF($GV3453=0,NA(),($GX3453*Controls!#REF!))</f>
        <v>#REF!</v>
      </c>
    </row>
    <row r="3454" spans="198:225" x14ac:dyDescent="0.25">
      <c r="GP3454" s="9" t="e">
        <f ca="1">INDIRECT(ADDRESS(ROW(),Controls!#REF!+30))</f>
        <v>#REF!</v>
      </c>
      <c r="GQ3454" s="9" t="e">
        <f ca="1">INDIRECT(ADDRESS(ROW(),Controls!#REF!+45))</f>
        <v>#REF!</v>
      </c>
      <c r="GR3454" s="9" t="e">
        <f ca="1">INDIRECT(ADDRESS(ROW(),Controls!#REF!+60))</f>
        <v>#REF!</v>
      </c>
      <c r="GS3454" s="9" t="e">
        <f ca="1">INDIRECT(ADDRESS(ROW(),Controls!#REF!+75))</f>
        <v>#REF!</v>
      </c>
      <c r="GT3454" s="9" t="e">
        <f ca="1">INDIRECT(ADDRESS(ROW(),Controls!#REF!+90))</f>
        <v>#REF!</v>
      </c>
      <c r="GU3454" s="9" t="e">
        <f ca="1">INDIRECT(ADDRESS(ROW(),Controls!#REF!+105))</f>
        <v>#REF!</v>
      </c>
      <c r="GV3454" s="9" t="e">
        <f ca="1">INDIRECT(ADDRESS(ROW(),Controls!#REF!+120))</f>
        <v>#REF!</v>
      </c>
      <c r="GW3454" s="9" t="e">
        <f ca="1">INDIRECT(ADDRESS(ROW(),Controls!#REF!+15))</f>
        <v>#REF!</v>
      </c>
      <c r="GX3454" s="9" t="e">
        <f ca="1">INDIRECT(ADDRESS(ROW(),Controls!#REF!+135))</f>
        <v>#REF!</v>
      </c>
      <c r="HJ3454" s="9" t="e">
        <f t="shared" ca="1" si="318"/>
        <v>#REF!</v>
      </c>
      <c r="HK3454" s="9" t="e">
        <f t="shared" ca="1" si="319"/>
        <v>#REF!</v>
      </c>
      <c r="HL3454" s="9" t="e">
        <f t="shared" ca="1" si="320"/>
        <v>#REF!</v>
      </c>
      <c r="HM3454" s="9" t="e">
        <f t="shared" ca="1" si="321"/>
        <v>#REF!</v>
      </c>
      <c r="HN3454" s="9" t="e">
        <f ca="1">SQRT($GS3454*(1-$GS3454/Controls!$D$15))</f>
        <v>#REF!</v>
      </c>
      <c r="HO3454" s="9" t="e">
        <f t="shared" ca="1" si="322"/>
        <v>#REF!</v>
      </c>
      <c r="HP3454" s="9" t="e">
        <f t="shared" ca="1" si="323"/>
        <v>#REF!</v>
      </c>
      <c r="HQ3454" s="9" t="e">
        <f ca="1">IF($GV3454=0,NA(),($GX3454*Controls!#REF!))</f>
        <v>#REF!</v>
      </c>
    </row>
    <row r="3455" spans="198:225" x14ac:dyDescent="0.25">
      <c r="GP3455" s="9" t="e">
        <f ca="1">INDIRECT(ADDRESS(ROW(),Controls!#REF!+30))</f>
        <v>#REF!</v>
      </c>
      <c r="GQ3455" s="9" t="e">
        <f ca="1">INDIRECT(ADDRESS(ROW(),Controls!#REF!+45))</f>
        <v>#REF!</v>
      </c>
      <c r="GR3455" s="9" t="e">
        <f ca="1">INDIRECT(ADDRESS(ROW(),Controls!#REF!+60))</f>
        <v>#REF!</v>
      </c>
      <c r="GS3455" s="9" t="e">
        <f ca="1">INDIRECT(ADDRESS(ROW(),Controls!#REF!+75))</f>
        <v>#REF!</v>
      </c>
      <c r="GT3455" s="9" t="e">
        <f ca="1">INDIRECT(ADDRESS(ROW(),Controls!#REF!+90))</f>
        <v>#REF!</v>
      </c>
      <c r="GU3455" s="9" t="e">
        <f ca="1">INDIRECT(ADDRESS(ROW(),Controls!#REF!+105))</f>
        <v>#REF!</v>
      </c>
      <c r="GV3455" s="9" t="e">
        <f ca="1">INDIRECT(ADDRESS(ROW(),Controls!#REF!+120))</f>
        <v>#REF!</v>
      </c>
      <c r="GW3455" s="9" t="e">
        <f ca="1">INDIRECT(ADDRESS(ROW(),Controls!#REF!+15))</f>
        <v>#REF!</v>
      </c>
      <c r="GX3455" s="9" t="e">
        <f ca="1">INDIRECT(ADDRESS(ROW(),Controls!#REF!+135))</f>
        <v>#REF!</v>
      </c>
      <c r="HJ3455" s="9" t="e">
        <f t="shared" ca="1" si="318"/>
        <v>#REF!</v>
      </c>
      <c r="HK3455" s="9" t="e">
        <f t="shared" ca="1" si="319"/>
        <v>#REF!</v>
      </c>
      <c r="HL3455" s="9" t="e">
        <f t="shared" ca="1" si="320"/>
        <v>#REF!</v>
      </c>
      <c r="HM3455" s="9" t="e">
        <f t="shared" ca="1" si="321"/>
        <v>#REF!</v>
      </c>
      <c r="HN3455" s="9" t="e">
        <f ca="1">SQRT($GS3455*(1-$GS3455/Controls!$D$15))</f>
        <v>#REF!</v>
      </c>
      <c r="HO3455" s="9" t="e">
        <f t="shared" ca="1" si="322"/>
        <v>#REF!</v>
      </c>
      <c r="HP3455" s="9" t="e">
        <f t="shared" ca="1" si="323"/>
        <v>#REF!</v>
      </c>
      <c r="HQ3455" s="9" t="e">
        <f ca="1">IF($GV3455=0,NA(),($GX3455*Controls!#REF!))</f>
        <v>#REF!</v>
      </c>
    </row>
    <row r="3456" spans="198:225" x14ac:dyDescent="0.25">
      <c r="GP3456" s="9" t="e">
        <f ca="1">INDIRECT(ADDRESS(ROW(),Controls!#REF!+30))</f>
        <v>#REF!</v>
      </c>
      <c r="GQ3456" s="9" t="e">
        <f ca="1">INDIRECT(ADDRESS(ROW(),Controls!#REF!+45))</f>
        <v>#REF!</v>
      </c>
      <c r="GR3456" s="9" t="e">
        <f ca="1">INDIRECT(ADDRESS(ROW(),Controls!#REF!+60))</f>
        <v>#REF!</v>
      </c>
      <c r="GS3456" s="9" t="e">
        <f ca="1">INDIRECT(ADDRESS(ROW(),Controls!#REF!+75))</f>
        <v>#REF!</v>
      </c>
      <c r="GT3456" s="9" t="e">
        <f ca="1">INDIRECT(ADDRESS(ROW(),Controls!#REF!+90))</f>
        <v>#REF!</v>
      </c>
      <c r="GU3456" s="9" t="e">
        <f ca="1">INDIRECT(ADDRESS(ROW(),Controls!#REF!+105))</f>
        <v>#REF!</v>
      </c>
      <c r="GV3456" s="9" t="e">
        <f ca="1">INDIRECT(ADDRESS(ROW(),Controls!#REF!+120))</f>
        <v>#REF!</v>
      </c>
      <c r="GW3456" s="9" t="e">
        <f ca="1">INDIRECT(ADDRESS(ROW(),Controls!#REF!+15))</f>
        <v>#REF!</v>
      </c>
      <c r="GX3456" s="9" t="e">
        <f ca="1">INDIRECT(ADDRESS(ROW(),Controls!#REF!+135))</f>
        <v>#REF!</v>
      </c>
      <c r="HJ3456" s="9" t="e">
        <f t="shared" ca="1" si="318"/>
        <v>#REF!</v>
      </c>
      <c r="HK3456" s="9" t="e">
        <f t="shared" ca="1" si="319"/>
        <v>#REF!</v>
      </c>
      <c r="HL3456" s="9" t="e">
        <f t="shared" ca="1" si="320"/>
        <v>#REF!</v>
      </c>
      <c r="HM3456" s="9" t="e">
        <f t="shared" ca="1" si="321"/>
        <v>#REF!</v>
      </c>
      <c r="HN3456" s="9" t="e">
        <f ca="1">SQRT($GS3456*(1-$GS3456/Controls!$D$15))</f>
        <v>#REF!</v>
      </c>
      <c r="HO3456" s="9" t="e">
        <f t="shared" ca="1" si="322"/>
        <v>#REF!</v>
      </c>
      <c r="HP3456" s="9" t="e">
        <f t="shared" ca="1" si="323"/>
        <v>#REF!</v>
      </c>
      <c r="HQ3456" s="9" t="e">
        <f ca="1">IF($GV3456=0,NA(),($GX3456*Controls!#REF!))</f>
        <v>#REF!</v>
      </c>
    </row>
    <row r="3457" spans="198:225" x14ac:dyDescent="0.25">
      <c r="GP3457" s="9" t="e">
        <f ca="1">INDIRECT(ADDRESS(ROW(),Controls!#REF!+30))</f>
        <v>#REF!</v>
      </c>
      <c r="GQ3457" s="9" t="e">
        <f ca="1">INDIRECT(ADDRESS(ROW(),Controls!#REF!+45))</f>
        <v>#REF!</v>
      </c>
      <c r="GR3457" s="9" t="e">
        <f ca="1">INDIRECT(ADDRESS(ROW(),Controls!#REF!+60))</f>
        <v>#REF!</v>
      </c>
      <c r="GS3457" s="9" t="e">
        <f ca="1">INDIRECT(ADDRESS(ROW(),Controls!#REF!+75))</f>
        <v>#REF!</v>
      </c>
      <c r="GT3457" s="9" t="e">
        <f ca="1">INDIRECT(ADDRESS(ROW(),Controls!#REF!+90))</f>
        <v>#REF!</v>
      </c>
      <c r="GU3457" s="9" t="e">
        <f ca="1">INDIRECT(ADDRESS(ROW(),Controls!#REF!+105))</f>
        <v>#REF!</v>
      </c>
      <c r="GV3457" s="9" t="e">
        <f ca="1">INDIRECT(ADDRESS(ROW(),Controls!#REF!+120))</f>
        <v>#REF!</v>
      </c>
      <c r="GW3457" s="9" t="e">
        <f ca="1">INDIRECT(ADDRESS(ROW(),Controls!#REF!+15))</f>
        <v>#REF!</v>
      </c>
      <c r="GX3457" s="9" t="e">
        <f ca="1">INDIRECT(ADDRESS(ROW(),Controls!#REF!+135))</f>
        <v>#REF!</v>
      </c>
      <c r="HJ3457" s="9" t="e">
        <f t="shared" ref="HJ3457:HJ3520" ca="1" si="324">IF($GV3457=0,NA(),MAX($GP3457,0.01)/$GQ3457)</f>
        <v>#REF!</v>
      </c>
      <c r="HK3457" s="9" t="e">
        <f t="shared" ref="HK3457:HK3520" ca="1" si="325">IF($GV3457=0,NA(),($GP3457-$GQ3457)/$GV3457)</f>
        <v>#REF!</v>
      </c>
      <c r="HL3457" s="9" t="e">
        <f t="shared" ref="HL3457:HL3520" ca="1" si="326">IF($GV3457=0,NA(),MAX($GU3457/$GT3457,0.01))</f>
        <v>#REF!</v>
      </c>
      <c r="HM3457" s="9" t="e">
        <f t="shared" ref="HM3457:HM3520" ca="1" si="327">IF($GV3457=0,NA(),($GU3457-$GT3457)/$GV3457)</f>
        <v>#REF!</v>
      </c>
      <c r="HN3457" s="9" t="e">
        <f ca="1">SQRT($GS3457*(1-$GS3457/Controls!$D$15))</f>
        <v>#REF!</v>
      </c>
      <c r="HO3457" s="9" t="e">
        <f t="shared" ref="HO3457:HO3520" ca="1" si="328">IF($HN3457=0,0,$GR3457/$HN3457)</f>
        <v>#REF!</v>
      </c>
      <c r="HP3457" s="9" t="e">
        <f t="shared" ref="HP3457:HP3520" ca="1" si="329">IF($GV3457=0,NA(),$GW3457/$GV3457)</f>
        <v>#REF!</v>
      </c>
      <c r="HQ3457" s="9" t="e">
        <f ca="1">IF($GV3457=0,NA(),($GX3457*Controls!#REF!))</f>
        <v>#REF!</v>
      </c>
    </row>
    <row r="3458" spans="198:225" x14ac:dyDescent="0.25">
      <c r="GP3458" s="9" t="e">
        <f ca="1">INDIRECT(ADDRESS(ROW(),Controls!#REF!+30))</f>
        <v>#REF!</v>
      </c>
      <c r="GQ3458" s="9" t="e">
        <f ca="1">INDIRECT(ADDRESS(ROW(),Controls!#REF!+45))</f>
        <v>#REF!</v>
      </c>
      <c r="GR3458" s="9" t="e">
        <f ca="1">INDIRECT(ADDRESS(ROW(),Controls!#REF!+60))</f>
        <v>#REF!</v>
      </c>
      <c r="GS3458" s="9" t="e">
        <f ca="1">INDIRECT(ADDRESS(ROW(),Controls!#REF!+75))</f>
        <v>#REF!</v>
      </c>
      <c r="GT3458" s="9" t="e">
        <f ca="1">INDIRECT(ADDRESS(ROW(),Controls!#REF!+90))</f>
        <v>#REF!</v>
      </c>
      <c r="GU3458" s="9" t="e">
        <f ca="1">INDIRECT(ADDRESS(ROW(),Controls!#REF!+105))</f>
        <v>#REF!</v>
      </c>
      <c r="GV3458" s="9" t="e">
        <f ca="1">INDIRECT(ADDRESS(ROW(),Controls!#REF!+120))</f>
        <v>#REF!</v>
      </c>
      <c r="GW3458" s="9" t="e">
        <f ca="1">INDIRECT(ADDRESS(ROW(),Controls!#REF!+15))</f>
        <v>#REF!</v>
      </c>
      <c r="GX3458" s="9" t="e">
        <f ca="1">INDIRECT(ADDRESS(ROW(),Controls!#REF!+135))</f>
        <v>#REF!</v>
      </c>
      <c r="HJ3458" s="9" t="e">
        <f t="shared" ca="1" si="324"/>
        <v>#REF!</v>
      </c>
      <c r="HK3458" s="9" t="e">
        <f t="shared" ca="1" si="325"/>
        <v>#REF!</v>
      </c>
      <c r="HL3458" s="9" t="e">
        <f t="shared" ca="1" si="326"/>
        <v>#REF!</v>
      </c>
      <c r="HM3458" s="9" t="e">
        <f t="shared" ca="1" si="327"/>
        <v>#REF!</v>
      </c>
      <c r="HN3458" s="9" t="e">
        <f ca="1">SQRT($GS3458*(1-$GS3458/Controls!$D$15))</f>
        <v>#REF!</v>
      </c>
      <c r="HO3458" s="9" t="e">
        <f t="shared" ca="1" si="328"/>
        <v>#REF!</v>
      </c>
      <c r="HP3458" s="9" t="e">
        <f t="shared" ca="1" si="329"/>
        <v>#REF!</v>
      </c>
      <c r="HQ3458" s="9" t="e">
        <f ca="1">IF($GV3458=0,NA(),($GX3458*Controls!#REF!))</f>
        <v>#REF!</v>
      </c>
    </row>
    <row r="3459" spans="198:225" x14ac:dyDescent="0.25">
      <c r="GP3459" s="9" t="e">
        <f ca="1">INDIRECT(ADDRESS(ROW(),Controls!#REF!+30))</f>
        <v>#REF!</v>
      </c>
      <c r="GQ3459" s="9" t="e">
        <f ca="1">INDIRECT(ADDRESS(ROW(),Controls!#REF!+45))</f>
        <v>#REF!</v>
      </c>
      <c r="GR3459" s="9" t="e">
        <f ca="1">INDIRECT(ADDRESS(ROW(),Controls!#REF!+60))</f>
        <v>#REF!</v>
      </c>
      <c r="GS3459" s="9" t="e">
        <f ca="1">INDIRECT(ADDRESS(ROW(),Controls!#REF!+75))</f>
        <v>#REF!</v>
      </c>
      <c r="GT3459" s="9" t="e">
        <f ca="1">INDIRECT(ADDRESS(ROW(),Controls!#REF!+90))</f>
        <v>#REF!</v>
      </c>
      <c r="GU3459" s="9" t="e">
        <f ca="1">INDIRECT(ADDRESS(ROW(),Controls!#REF!+105))</f>
        <v>#REF!</v>
      </c>
      <c r="GV3459" s="9" t="e">
        <f ca="1">INDIRECT(ADDRESS(ROW(),Controls!#REF!+120))</f>
        <v>#REF!</v>
      </c>
      <c r="GW3459" s="9" t="e">
        <f ca="1">INDIRECT(ADDRESS(ROW(),Controls!#REF!+15))</f>
        <v>#REF!</v>
      </c>
      <c r="GX3459" s="9" t="e">
        <f ca="1">INDIRECT(ADDRESS(ROW(),Controls!#REF!+135))</f>
        <v>#REF!</v>
      </c>
      <c r="HJ3459" s="9" t="e">
        <f t="shared" ca="1" si="324"/>
        <v>#REF!</v>
      </c>
      <c r="HK3459" s="9" t="e">
        <f t="shared" ca="1" si="325"/>
        <v>#REF!</v>
      </c>
      <c r="HL3459" s="9" t="e">
        <f t="shared" ca="1" si="326"/>
        <v>#REF!</v>
      </c>
      <c r="HM3459" s="9" t="e">
        <f t="shared" ca="1" si="327"/>
        <v>#REF!</v>
      </c>
      <c r="HN3459" s="9" t="e">
        <f ca="1">SQRT($GS3459*(1-$GS3459/Controls!$D$15))</f>
        <v>#REF!</v>
      </c>
      <c r="HO3459" s="9" t="e">
        <f t="shared" ca="1" si="328"/>
        <v>#REF!</v>
      </c>
      <c r="HP3459" s="9" t="e">
        <f t="shared" ca="1" si="329"/>
        <v>#REF!</v>
      </c>
      <c r="HQ3459" s="9" t="e">
        <f ca="1">IF($GV3459=0,NA(),($GX3459*Controls!#REF!))</f>
        <v>#REF!</v>
      </c>
    </row>
    <row r="3460" spans="198:225" x14ac:dyDescent="0.25">
      <c r="GP3460" s="9" t="e">
        <f ca="1">INDIRECT(ADDRESS(ROW(),Controls!#REF!+30))</f>
        <v>#REF!</v>
      </c>
      <c r="GQ3460" s="9" t="e">
        <f ca="1">INDIRECT(ADDRESS(ROW(),Controls!#REF!+45))</f>
        <v>#REF!</v>
      </c>
      <c r="GR3460" s="9" t="e">
        <f ca="1">INDIRECT(ADDRESS(ROW(),Controls!#REF!+60))</f>
        <v>#REF!</v>
      </c>
      <c r="GS3460" s="9" t="e">
        <f ca="1">INDIRECT(ADDRESS(ROW(),Controls!#REF!+75))</f>
        <v>#REF!</v>
      </c>
      <c r="GT3460" s="9" t="e">
        <f ca="1">INDIRECT(ADDRESS(ROW(),Controls!#REF!+90))</f>
        <v>#REF!</v>
      </c>
      <c r="GU3460" s="9" t="e">
        <f ca="1">INDIRECT(ADDRESS(ROW(),Controls!#REF!+105))</f>
        <v>#REF!</v>
      </c>
      <c r="GV3460" s="9" t="e">
        <f ca="1">INDIRECT(ADDRESS(ROW(),Controls!#REF!+120))</f>
        <v>#REF!</v>
      </c>
      <c r="GW3460" s="9" t="e">
        <f ca="1">INDIRECT(ADDRESS(ROW(),Controls!#REF!+15))</f>
        <v>#REF!</v>
      </c>
      <c r="GX3460" s="9" t="e">
        <f ca="1">INDIRECT(ADDRESS(ROW(),Controls!#REF!+135))</f>
        <v>#REF!</v>
      </c>
      <c r="HJ3460" s="9" t="e">
        <f t="shared" ca="1" si="324"/>
        <v>#REF!</v>
      </c>
      <c r="HK3460" s="9" t="e">
        <f t="shared" ca="1" si="325"/>
        <v>#REF!</v>
      </c>
      <c r="HL3460" s="9" t="e">
        <f t="shared" ca="1" si="326"/>
        <v>#REF!</v>
      </c>
      <c r="HM3460" s="9" t="e">
        <f t="shared" ca="1" si="327"/>
        <v>#REF!</v>
      </c>
      <c r="HN3460" s="9" t="e">
        <f ca="1">SQRT($GS3460*(1-$GS3460/Controls!$D$15))</f>
        <v>#REF!</v>
      </c>
      <c r="HO3460" s="9" t="e">
        <f t="shared" ca="1" si="328"/>
        <v>#REF!</v>
      </c>
      <c r="HP3460" s="9" t="e">
        <f t="shared" ca="1" si="329"/>
        <v>#REF!</v>
      </c>
      <c r="HQ3460" s="9" t="e">
        <f ca="1">IF($GV3460=0,NA(),($GX3460*Controls!#REF!))</f>
        <v>#REF!</v>
      </c>
    </row>
    <row r="3461" spans="198:225" x14ac:dyDescent="0.25">
      <c r="GP3461" s="9" t="e">
        <f ca="1">INDIRECT(ADDRESS(ROW(),Controls!#REF!+30))</f>
        <v>#REF!</v>
      </c>
      <c r="GQ3461" s="9" t="e">
        <f ca="1">INDIRECT(ADDRESS(ROW(),Controls!#REF!+45))</f>
        <v>#REF!</v>
      </c>
      <c r="GR3461" s="9" t="e">
        <f ca="1">INDIRECT(ADDRESS(ROW(),Controls!#REF!+60))</f>
        <v>#REF!</v>
      </c>
      <c r="GS3461" s="9" t="e">
        <f ca="1">INDIRECT(ADDRESS(ROW(),Controls!#REF!+75))</f>
        <v>#REF!</v>
      </c>
      <c r="GT3461" s="9" t="e">
        <f ca="1">INDIRECT(ADDRESS(ROW(),Controls!#REF!+90))</f>
        <v>#REF!</v>
      </c>
      <c r="GU3461" s="9" t="e">
        <f ca="1">INDIRECT(ADDRESS(ROW(),Controls!#REF!+105))</f>
        <v>#REF!</v>
      </c>
      <c r="GV3461" s="9" t="e">
        <f ca="1">INDIRECT(ADDRESS(ROW(),Controls!#REF!+120))</f>
        <v>#REF!</v>
      </c>
      <c r="GW3461" s="9" t="e">
        <f ca="1">INDIRECT(ADDRESS(ROW(),Controls!#REF!+15))</f>
        <v>#REF!</v>
      </c>
      <c r="GX3461" s="9" t="e">
        <f ca="1">INDIRECT(ADDRESS(ROW(),Controls!#REF!+135))</f>
        <v>#REF!</v>
      </c>
      <c r="HJ3461" s="9" t="e">
        <f t="shared" ca="1" si="324"/>
        <v>#REF!</v>
      </c>
      <c r="HK3461" s="9" t="e">
        <f t="shared" ca="1" si="325"/>
        <v>#REF!</v>
      </c>
      <c r="HL3461" s="9" t="e">
        <f t="shared" ca="1" si="326"/>
        <v>#REF!</v>
      </c>
      <c r="HM3461" s="9" t="e">
        <f t="shared" ca="1" si="327"/>
        <v>#REF!</v>
      </c>
      <c r="HN3461" s="9" t="e">
        <f ca="1">SQRT($GS3461*(1-$GS3461/Controls!$D$15))</f>
        <v>#REF!</v>
      </c>
      <c r="HO3461" s="9" t="e">
        <f t="shared" ca="1" si="328"/>
        <v>#REF!</v>
      </c>
      <c r="HP3461" s="9" t="e">
        <f t="shared" ca="1" si="329"/>
        <v>#REF!</v>
      </c>
      <c r="HQ3461" s="9" t="e">
        <f ca="1">IF($GV3461=0,NA(),($GX3461*Controls!#REF!))</f>
        <v>#REF!</v>
      </c>
    </row>
    <row r="3462" spans="198:225" x14ac:dyDescent="0.25">
      <c r="GP3462" s="9" t="e">
        <f ca="1">INDIRECT(ADDRESS(ROW(),Controls!#REF!+30))</f>
        <v>#REF!</v>
      </c>
      <c r="GQ3462" s="9" t="e">
        <f ca="1">INDIRECT(ADDRESS(ROW(),Controls!#REF!+45))</f>
        <v>#REF!</v>
      </c>
      <c r="GR3462" s="9" t="e">
        <f ca="1">INDIRECT(ADDRESS(ROW(),Controls!#REF!+60))</f>
        <v>#REF!</v>
      </c>
      <c r="GS3462" s="9" t="e">
        <f ca="1">INDIRECT(ADDRESS(ROW(),Controls!#REF!+75))</f>
        <v>#REF!</v>
      </c>
      <c r="GT3462" s="9" t="e">
        <f ca="1">INDIRECT(ADDRESS(ROW(),Controls!#REF!+90))</f>
        <v>#REF!</v>
      </c>
      <c r="GU3462" s="9" t="e">
        <f ca="1">INDIRECT(ADDRESS(ROW(),Controls!#REF!+105))</f>
        <v>#REF!</v>
      </c>
      <c r="GV3462" s="9" t="e">
        <f ca="1">INDIRECT(ADDRESS(ROW(),Controls!#REF!+120))</f>
        <v>#REF!</v>
      </c>
      <c r="GW3462" s="9" t="e">
        <f ca="1">INDIRECT(ADDRESS(ROW(),Controls!#REF!+15))</f>
        <v>#REF!</v>
      </c>
      <c r="GX3462" s="9" t="e">
        <f ca="1">INDIRECT(ADDRESS(ROW(),Controls!#REF!+135))</f>
        <v>#REF!</v>
      </c>
      <c r="HJ3462" s="9" t="e">
        <f t="shared" ca="1" si="324"/>
        <v>#REF!</v>
      </c>
      <c r="HK3462" s="9" t="e">
        <f t="shared" ca="1" si="325"/>
        <v>#REF!</v>
      </c>
      <c r="HL3462" s="9" t="e">
        <f t="shared" ca="1" si="326"/>
        <v>#REF!</v>
      </c>
      <c r="HM3462" s="9" t="e">
        <f t="shared" ca="1" si="327"/>
        <v>#REF!</v>
      </c>
      <c r="HN3462" s="9" t="e">
        <f ca="1">SQRT($GS3462*(1-$GS3462/Controls!$D$15))</f>
        <v>#REF!</v>
      </c>
      <c r="HO3462" s="9" t="e">
        <f t="shared" ca="1" si="328"/>
        <v>#REF!</v>
      </c>
      <c r="HP3462" s="9" t="e">
        <f t="shared" ca="1" si="329"/>
        <v>#REF!</v>
      </c>
      <c r="HQ3462" s="9" t="e">
        <f ca="1">IF($GV3462=0,NA(),($GX3462*Controls!#REF!))</f>
        <v>#REF!</v>
      </c>
    </row>
    <row r="3463" spans="198:225" x14ac:dyDescent="0.25">
      <c r="GP3463" s="9" t="e">
        <f ca="1">INDIRECT(ADDRESS(ROW(),Controls!#REF!+30))</f>
        <v>#REF!</v>
      </c>
      <c r="GQ3463" s="9" t="e">
        <f ca="1">INDIRECT(ADDRESS(ROW(),Controls!#REF!+45))</f>
        <v>#REF!</v>
      </c>
      <c r="GR3463" s="9" t="e">
        <f ca="1">INDIRECT(ADDRESS(ROW(),Controls!#REF!+60))</f>
        <v>#REF!</v>
      </c>
      <c r="GS3463" s="9" t="e">
        <f ca="1">INDIRECT(ADDRESS(ROW(),Controls!#REF!+75))</f>
        <v>#REF!</v>
      </c>
      <c r="GT3463" s="9" t="e">
        <f ca="1">INDIRECT(ADDRESS(ROW(),Controls!#REF!+90))</f>
        <v>#REF!</v>
      </c>
      <c r="GU3463" s="9" t="e">
        <f ca="1">INDIRECT(ADDRESS(ROW(),Controls!#REF!+105))</f>
        <v>#REF!</v>
      </c>
      <c r="GV3463" s="9" t="e">
        <f ca="1">INDIRECT(ADDRESS(ROW(),Controls!#REF!+120))</f>
        <v>#REF!</v>
      </c>
      <c r="GW3463" s="9" t="e">
        <f ca="1">INDIRECT(ADDRESS(ROW(),Controls!#REF!+15))</f>
        <v>#REF!</v>
      </c>
      <c r="GX3463" s="9" t="e">
        <f ca="1">INDIRECT(ADDRESS(ROW(),Controls!#REF!+135))</f>
        <v>#REF!</v>
      </c>
      <c r="HJ3463" s="9" t="e">
        <f t="shared" ca="1" si="324"/>
        <v>#REF!</v>
      </c>
      <c r="HK3463" s="9" t="e">
        <f t="shared" ca="1" si="325"/>
        <v>#REF!</v>
      </c>
      <c r="HL3463" s="9" t="e">
        <f t="shared" ca="1" si="326"/>
        <v>#REF!</v>
      </c>
      <c r="HM3463" s="9" t="e">
        <f t="shared" ca="1" si="327"/>
        <v>#REF!</v>
      </c>
      <c r="HN3463" s="9" t="e">
        <f ca="1">SQRT($GS3463*(1-$GS3463/Controls!$D$15))</f>
        <v>#REF!</v>
      </c>
      <c r="HO3463" s="9" t="e">
        <f t="shared" ca="1" si="328"/>
        <v>#REF!</v>
      </c>
      <c r="HP3463" s="9" t="e">
        <f t="shared" ca="1" si="329"/>
        <v>#REF!</v>
      </c>
      <c r="HQ3463" s="9" t="e">
        <f ca="1">IF($GV3463=0,NA(),($GX3463*Controls!#REF!))</f>
        <v>#REF!</v>
      </c>
    </row>
    <row r="3464" spans="198:225" x14ac:dyDescent="0.25">
      <c r="GP3464" s="9" t="e">
        <f ca="1">INDIRECT(ADDRESS(ROW(),Controls!#REF!+30))</f>
        <v>#REF!</v>
      </c>
      <c r="GQ3464" s="9" t="e">
        <f ca="1">INDIRECT(ADDRESS(ROW(),Controls!#REF!+45))</f>
        <v>#REF!</v>
      </c>
      <c r="GR3464" s="9" t="e">
        <f ca="1">INDIRECT(ADDRESS(ROW(),Controls!#REF!+60))</f>
        <v>#REF!</v>
      </c>
      <c r="GS3464" s="9" t="e">
        <f ca="1">INDIRECT(ADDRESS(ROW(),Controls!#REF!+75))</f>
        <v>#REF!</v>
      </c>
      <c r="GT3464" s="9" t="e">
        <f ca="1">INDIRECT(ADDRESS(ROW(),Controls!#REF!+90))</f>
        <v>#REF!</v>
      </c>
      <c r="GU3464" s="9" t="e">
        <f ca="1">INDIRECT(ADDRESS(ROW(),Controls!#REF!+105))</f>
        <v>#REF!</v>
      </c>
      <c r="GV3464" s="9" t="e">
        <f ca="1">INDIRECT(ADDRESS(ROW(),Controls!#REF!+120))</f>
        <v>#REF!</v>
      </c>
      <c r="GW3464" s="9" t="e">
        <f ca="1">INDIRECT(ADDRESS(ROW(),Controls!#REF!+15))</f>
        <v>#REF!</v>
      </c>
      <c r="GX3464" s="9" t="e">
        <f ca="1">INDIRECT(ADDRESS(ROW(),Controls!#REF!+135))</f>
        <v>#REF!</v>
      </c>
      <c r="HJ3464" s="9" t="e">
        <f t="shared" ca="1" si="324"/>
        <v>#REF!</v>
      </c>
      <c r="HK3464" s="9" t="e">
        <f t="shared" ca="1" si="325"/>
        <v>#REF!</v>
      </c>
      <c r="HL3464" s="9" t="e">
        <f t="shared" ca="1" si="326"/>
        <v>#REF!</v>
      </c>
      <c r="HM3464" s="9" t="e">
        <f t="shared" ca="1" si="327"/>
        <v>#REF!</v>
      </c>
      <c r="HN3464" s="9" t="e">
        <f ca="1">SQRT($GS3464*(1-$GS3464/Controls!$D$15))</f>
        <v>#REF!</v>
      </c>
      <c r="HO3464" s="9" t="e">
        <f t="shared" ca="1" si="328"/>
        <v>#REF!</v>
      </c>
      <c r="HP3464" s="9" t="e">
        <f t="shared" ca="1" si="329"/>
        <v>#REF!</v>
      </c>
      <c r="HQ3464" s="9" t="e">
        <f ca="1">IF($GV3464=0,NA(),($GX3464*Controls!#REF!))</f>
        <v>#REF!</v>
      </c>
    </row>
    <row r="3465" spans="198:225" x14ac:dyDescent="0.25">
      <c r="GP3465" s="9" t="e">
        <f ca="1">INDIRECT(ADDRESS(ROW(),Controls!#REF!+30))</f>
        <v>#REF!</v>
      </c>
      <c r="GQ3465" s="9" t="e">
        <f ca="1">INDIRECT(ADDRESS(ROW(),Controls!#REF!+45))</f>
        <v>#REF!</v>
      </c>
      <c r="GR3465" s="9" t="e">
        <f ca="1">INDIRECT(ADDRESS(ROW(),Controls!#REF!+60))</f>
        <v>#REF!</v>
      </c>
      <c r="GS3465" s="9" t="e">
        <f ca="1">INDIRECT(ADDRESS(ROW(),Controls!#REF!+75))</f>
        <v>#REF!</v>
      </c>
      <c r="GT3465" s="9" t="e">
        <f ca="1">INDIRECT(ADDRESS(ROW(),Controls!#REF!+90))</f>
        <v>#REF!</v>
      </c>
      <c r="GU3465" s="9" t="e">
        <f ca="1">INDIRECT(ADDRESS(ROW(),Controls!#REF!+105))</f>
        <v>#REF!</v>
      </c>
      <c r="GV3465" s="9" t="e">
        <f ca="1">INDIRECT(ADDRESS(ROW(),Controls!#REF!+120))</f>
        <v>#REF!</v>
      </c>
      <c r="GW3465" s="9" t="e">
        <f ca="1">INDIRECT(ADDRESS(ROW(),Controls!#REF!+15))</f>
        <v>#REF!</v>
      </c>
      <c r="GX3465" s="9" t="e">
        <f ca="1">INDIRECT(ADDRESS(ROW(),Controls!#REF!+135))</f>
        <v>#REF!</v>
      </c>
      <c r="HJ3465" s="9" t="e">
        <f t="shared" ca="1" si="324"/>
        <v>#REF!</v>
      </c>
      <c r="HK3465" s="9" t="e">
        <f t="shared" ca="1" si="325"/>
        <v>#REF!</v>
      </c>
      <c r="HL3465" s="9" t="e">
        <f t="shared" ca="1" si="326"/>
        <v>#REF!</v>
      </c>
      <c r="HM3465" s="9" t="e">
        <f t="shared" ca="1" si="327"/>
        <v>#REF!</v>
      </c>
      <c r="HN3465" s="9" t="e">
        <f ca="1">SQRT($GS3465*(1-$GS3465/Controls!$D$15))</f>
        <v>#REF!</v>
      </c>
      <c r="HO3465" s="9" t="e">
        <f t="shared" ca="1" si="328"/>
        <v>#REF!</v>
      </c>
      <c r="HP3465" s="9" t="e">
        <f t="shared" ca="1" si="329"/>
        <v>#REF!</v>
      </c>
      <c r="HQ3465" s="9" t="e">
        <f ca="1">IF($GV3465=0,NA(),($GX3465*Controls!#REF!))</f>
        <v>#REF!</v>
      </c>
    </row>
    <row r="3466" spans="198:225" x14ac:dyDescent="0.25">
      <c r="GP3466" s="9" t="e">
        <f ca="1">INDIRECT(ADDRESS(ROW(),Controls!#REF!+30))</f>
        <v>#REF!</v>
      </c>
      <c r="GQ3466" s="9" t="e">
        <f ca="1">INDIRECT(ADDRESS(ROW(),Controls!#REF!+45))</f>
        <v>#REF!</v>
      </c>
      <c r="GR3466" s="9" t="e">
        <f ca="1">INDIRECT(ADDRESS(ROW(),Controls!#REF!+60))</f>
        <v>#REF!</v>
      </c>
      <c r="GS3466" s="9" t="e">
        <f ca="1">INDIRECT(ADDRESS(ROW(),Controls!#REF!+75))</f>
        <v>#REF!</v>
      </c>
      <c r="GT3466" s="9" t="e">
        <f ca="1">INDIRECT(ADDRESS(ROW(),Controls!#REF!+90))</f>
        <v>#REF!</v>
      </c>
      <c r="GU3466" s="9" t="e">
        <f ca="1">INDIRECT(ADDRESS(ROW(),Controls!#REF!+105))</f>
        <v>#REF!</v>
      </c>
      <c r="GV3466" s="9" t="e">
        <f ca="1">INDIRECT(ADDRESS(ROW(),Controls!#REF!+120))</f>
        <v>#REF!</v>
      </c>
      <c r="GW3466" s="9" t="e">
        <f ca="1">INDIRECT(ADDRESS(ROW(),Controls!#REF!+15))</f>
        <v>#REF!</v>
      </c>
      <c r="GX3466" s="9" t="e">
        <f ca="1">INDIRECT(ADDRESS(ROW(),Controls!#REF!+135))</f>
        <v>#REF!</v>
      </c>
      <c r="HJ3466" s="9" t="e">
        <f t="shared" ca="1" si="324"/>
        <v>#REF!</v>
      </c>
      <c r="HK3466" s="9" t="e">
        <f t="shared" ca="1" si="325"/>
        <v>#REF!</v>
      </c>
      <c r="HL3466" s="9" t="e">
        <f t="shared" ca="1" si="326"/>
        <v>#REF!</v>
      </c>
      <c r="HM3466" s="9" t="e">
        <f t="shared" ca="1" si="327"/>
        <v>#REF!</v>
      </c>
      <c r="HN3466" s="9" t="e">
        <f ca="1">SQRT($GS3466*(1-$GS3466/Controls!$D$15))</f>
        <v>#REF!</v>
      </c>
      <c r="HO3466" s="9" t="e">
        <f t="shared" ca="1" si="328"/>
        <v>#REF!</v>
      </c>
      <c r="HP3466" s="9" t="e">
        <f t="shared" ca="1" si="329"/>
        <v>#REF!</v>
      </c>
      <c r="HQ3466" s="9" t="e">
        <f ca="1">IF($GV3466=0,NA(),($GX3466*Controls!#REF!))</f>
        <v>#REF!</v>
      </c>
    </row>
    <row r="3467" spans="198:225" x14ac:dyDescent="0.25">
      <c r="GP3467" s="9" t="e">
        <f ca="1">INDIRECT(ADDRESS(ROW(),Controls!#REF!+30))</f>
        <v>#REF!</v>
      </c>
      <c r="GQ3467" s="9" t="e">
        <f ca="1">INDIRECT(ADDRESS(ROW(),Controls!#REF!+45))</f>
        <v>#REF!</v>
      </c>
      <c r="GR3467" s="9" t="e">
        <f ca="1">INDIRECT(ADDRESS(ROW(),Controls!#REF!+60))</f>
        <v>#REF!</v>
      </c>
      <c r="GS3467" s="9" t="e">
        <f ca="1">INDIRECT(ADDRESS(ROW(),Controls!#REF!+75))</f>
        <v>#REF!</v>
      </c>
      <c r="GT3467" s="9" t="e">
        <f ca="1">INDIRECT(ADDRESS(ROW(),Controls!#REF!+90))</f>
        <v>#REF!</v>
      </c>
      <c r="GU3467" s="9" t="e">
        <f ca="1">INDIRECT(ADDRESS(ROW(),Controls!#REF!+105))</f>
        <v>#REF!</v>
      </c>
      <c r="GV3467" s="9" t="e">
        <f ca="1">INDIRECT(ADDRESS(ROW(),Controls!#REF!+120))</f>
        <v>#REF!</v>
      </c>
      <c r="GW3467" s="9" t="e">
        <f ca="1">INDIRECT(ADDRESS(ROW(),Controls!#REF!+15))</f>
        <v>#REF!</v>
      </c>
      <c r="GX3467" s="9" t="e">
        <f ca="1">INDIRECT(ADDRESS(ROW(),Controls!#REF!+135))</f>
        <v>#REF!</v>
      </c>
      <c r="HJ3467" s="9" t="e">
        <f t="shared" ca="1" si="324"/>
        <v>#REF!</v>
      </c>
      <c r="HK3467" s="9" t="e">
        <f t="shared" ca="1" si="325"/>
        <v>#REF!</v>
      </c>
      <c r="HL3467" s="9" t="e">
        <f t="shared" ca="1" si="326"/>
        <v>#REF!</v>
      </c>
      <c r="HM3467" s="9" t="e">
        <f t="shared" ca="1" si="327"/>
        <v>#REF!</v>
      </c>
      <c r="HN3467" s="9" t="e">
        <f ca="1">SQRT($GS3467*(1-$GS3467/Controls!$D$15))</f>
        <v>#REF!</v>
      </c>
      <c r="HO3467" s="9" t="e">
        <f t="shared" ca="1" si="328"/>
        <v>#REF!</v>
      </c>
      <c r="HP3467" s="9" t="e">
        <f t="shared" ca="1" si="329"/>
        <v>#REF!</v>
      </c>
      <c r="HQ3467" s="9" t="e">
        <f ca="1">IF($GV3467=0,NA(),($GX3467*Controls!#REF!))</f>
        <v>#REF!</v>
      </c>
    </row>
    <row r="3468" spans="198:225" x14ac:dyDescent="0.25">
      <c r="GP3468" s="9" t="e">
        <f ca="1">INDIRECT(ADDRESS(ROW(),Controls!#REF!+30))</f>
        <v>#REF!</v>
      </c>
      <c r="GQ3468" s="9" t="e">
        <f ca="1">INDIRECT(ADDRESS(ROW(),Controls!#REF!+45))</f>
        <v>#REF!</v>
      </c>
      <c r="GR3468" s="9" t="e">
        <f ca="1">INDIRECT(ADDRESS(ROW(),Controls!#REF!+60))</f>
        <v>#REF!</v>
      </c>
      <c r="GS3468" s="9" t="e">
        <f ca="1">INDIRECT(ADDRESS(ROW(),Controls!#REF!+75))</f>
        <v>#REF!</v>
      </c>
      <c r="GT3468" s="9" t="e">
        <f ca="1">INDIRECT(ADDRESS(ROW(),Controls!#REF!+90))</f>
        <v>#REF!</v>
      </c>
      <c r="GU3468" s="9" t="e">
        <f ca="1">INDIRECT(ADDRESS(ROW(),Controls!#REF!+105))</f>
        <v>#REF!</v>
      </c>
      <c r="GV3468" s="9" t="e">
        <f ca="1">INDIRECT(ADDRESS(ROW(),Controls!#REF!+120))</f>
        <v>#REF!</v>
      </c>
      <c r="GW3468" s="9" t="e">
        <f ca="1">INDIRECT(ADDRESS(ROW(),Controls!#REF!+15))</f>
        <v>#REF!</v>
      </c>
      <c r="GX3468" s="9" t="e">
        <f ca="1">INDIRECT(ADDRESS(ROW(),Controls!#REF!+135))</f>
        <v>#REF!</v>
      </c>
      <c r="HJ3468" s="9" t="e">
        <f t="shared" ca="1" si="324"/>
        <v>#REF!</v>
      </c>
      <c r="HK3468" s="9" t="e">
        <f t="shared" ca="1" si="325"/>
        <v>#REF!</v>
      </c>
      <c r="HL3468" s="9" t="e">
        <f t="shared" ca="1" si="326"/>
        <v>#REF!</v>
      </c>
      <c r="HM3468" s="9" t="e">
        <f t="shared" ca="1" si="327"/>
        <v>#REF!</v>
      </c>
      <c r="HN3468" s="9" t="e">
        <f ca="1">SQRT($GS3468*(1-$GS3468/Controls!$D$15))</f>
        <v>#REF!</v>
      </c>
      <c r="HO3468" s="9" t="e">
        <f t="shared" ca="1" si="328"/>
        <v>#REF!</v>
      </c>
      <c r="HP3468" s="9" t="e">
        <f t="shared" ca="1" si="329"/>
        <v>#REF!</v>
      </c>
      <c r="HQ3468" s="9" t="e">
        <f ca="1">IF($GV3468=0,NA(),($GX3468*Controls!#REF!))</f>
        <v>#REF!</v>
      </c>
    </row>
    <row r="3469" spans="198:225" x14ac:dyDescent="0.25">
      <c r="GP3469" s="9" t="e">
        <f ca="1">INDIRECT(ADDRESS(ROW(),Controls!#REF!+30))</f>
        <v>#REF!</v>
      </c>
      <c r="GQ3469" s="9" t="e">
        <f ca="1">INDIRECT(ADDRESS(ROW(),Controls!#REF!+45))</f>
        <v>#REF!</v>
      </c>
      <c r="GR3469" s="9" t="e">
        <f ca="1">INDIRECT(ADDRESS(ROW(),Controls!#REF!+60))</f>
        <v>#REF!</v>
      </c>
      <c r="GS3469" s="9" t="e">
        <f ca="1">INDIRECT(ADDRESS(ROW(),Controls!#REF!+75))</f>
        <v>#REF!</v>
      </c>
      <c r="GT3469" s="9" t="e">
        <f ca="1">INDIRECT(ADDRESS(ROW(),Controls!#REF!+90))</f>
        <v>#REF!</v>
      </c>
      <c r="GU3469" s="9" t="e">
        <f ca="1">INDIRECT(ADDRESS(ROW(),Controls!#REF!+105))</f>
        <v>#REF!</v>
      </c>
      <c r="GV3469" s="9" t="e">
        <f ca="1">INDIRECT(ADDRESS(ROW(),Controls!#REF!+120))</f>
        <v>#REF!</v>
      </c>
      <c r="GW3469" s="9" t="e">
        <f ca="1">INDIRECT(ADDRESS(ROW(),Controls!#REF!+15))</f>
        <v>#REF!</v>
      </c>
      <c r="GX3469" s="9" t="e">
        <f ca="1">INDIRECT(ADDRESS(ROW(),Controls!#REF!+135))</f>
        <v>#REF!</v>
      </c>
      <c r="HJ3469" s="9" t="e">
        <f t="shared" ca="1" si="324"/>
        <v>#REF!</v>
      </c>
      <c r="HK3469" s="9" t="e">
        <f t="shared" ca="1" si="325"/>
        <v>#REF!</v>
      </c>
      <c r="HL3469" s="9" t="e">
        <f t="shared" ca="1" si="326"/>
        <v>#REF!</v>
      </c>
      <c r="HM3469" s="9" t="e">
        <f t="shared" ca="1" si="327"/>
        <v>#REF!</v>
      </c>
      <c r="HN3469" s="9" t="e">
        <f ca="1">SQRT($GS3469*(1-$GS3469/Controls!$D$15))</f>
        <v>#REF!</v>
      </c>
      <c r="HO3469" s="9" t="e">
        <f t="shared" ca="1" si="328"/>
        <v>#REF!</v>
      </c>
      <c r="HP3469" s="9" t="e">
        <f t="shared" ca="1" si="329"/>
        <v>#REF!</v>
      </c>
      <c r="HQ3469" s="9" t="e">
        <f ca="1">IF($GV3469=0,NA(),($GX3469*Controls!#REF!))</f>
        <v>#REF!</v>
      </c>
    </row>
    <row r="3470" spans="198:225" x14ac:dyDescent="0.25">
      <c r="GP3470" s="9" t="e">
        <f ca="1">INDIRECT(ADDRESS(ROW(),Controls!#REF!+30))</f>
        <v>#REF!</v>
      </c>
      <c r="GQ3470" s="9" t="e">
        <f ca="1">INDIRECT(ADDRESS(ROW(),Controls!#REF!+45))</f>
        <v>#REF!</v>
      </c>
      <c r="GR3470" s="9" t="e">
        <f ca="1">INDIRECT(ADDRESS(ROW(),Controls!#REF!+60))</f>
        <v>#REF!</v>
      </c>
      <c r="GS3470" s="9" t="e">
        <f ca="1">INDIRECT(ADDRESS(ROW(),Controls!#REF!+75))</f>
        <v>#REF!</v>
      </c>
      <c r="GT3470" s="9" t="e">
        <f ca="1">INDIRECT(ADDRESS(ROW(),Controls!#REF!+90))</f>
        <v>#REF!</v>
      </c>
      <c r="GU3470" s="9" t="e">
        <f ca="1">INDIRECT(ADDRESS(ROW(),Controls!#REF!+105))</f>
        <v>#REF!</v>
      </c>
      <c r="GV3470" s="9" t="e">
        <f ca="1">INDIRECT(ADDRESS(ROW(),Controls!#REF!+120))</f>
        <v>#REF!</v>
      </c>
      <c r="GW3470" s="9" t="e">
        <f ca="1">INDIRECT(ADDRESS(ROW(),Controls!#REF!+15))</f>
        <v>#REF!</v>
      </c>
      <c r="GX3470" s="9" t="e">
        <f ca="1">INDIRECT(ADDRESS(ROW(),Controls!#REF!+135))</f>
        <v>#REF!</v>
      </c>
      <c r="HJ3470" s="9" t="e">
        <f t="shared" ca="1" si="324"/>
        <v>#REF!</v>
      </c>
      <c r="HK3470" s="9" t="e">
        <f t="shared" ca="1" si="325"/>
        <v>#REF!</v>
      </c>
      <c r="HL3470" s="9" t="e">
        <f t="shared" ca="1" si="326"/>
        <v>#REF!</v>
      </c>
      <c r="HM3470" s="9" t="e">
        <f t="shared" ca="1" si="327"/>
        <v>#REF!</v>
      </c>
      <c r="HN3470" s="9" t="e">
        <f ca="1">SQRT($GS3470*(1-$GS3470/Controls!$D$15))</f>
        <v>#REF!</v>
      </c>
      <c r="HO3470" s="9" t="e">
        <f t="shared" ca="1" si="328"/>
        <v>#REF!</v>
      </c>
      <c r="HP3470" s="9" t="e">
        <f t="shared" ca="1" si="329"/>
        <v>#REF!</v>
      </c>
      <c r="HQ3470" s="9" t="e">
        <f ca="1">IF($GV3470=0,NA(),($GX3470*Controls!#REF!))</f>
        <v>#REF!</v>
      </c>
    </row>
    <row r="3471" spans="198:225" x14ac:dyDescent="0.25">
      <c r="GP3471" s="9" t="e">
        <f ca="1">INDIRECT(ADDRESS(ROW(),Controls!#REF!+30))</f>
        <v>#REF!</v>
      </c>
      <c r="GQ3471" s="9" t="e">
        <f ca="1">INDIRECT(ADDRESS(ROW(),Controls!#REF!+45))</f>
        <v>#REF!</v>
      </c>
      <c r="GR3471" s="9" t="e">
        <f ca="1">INDIRECT(ADDRESS(ROW(),Controls!#REF!+60))</f>
        <v>#REF!</v>
      </c>
      <c r="GS3471" s="9" t="e">
        <f ca="1">INDIRECT(ADDRESS(ROW(),Controls!#REF!+75))</f>
        <v>#REF!</v>
      </c>
      <c r="GT3471" s="9" t="e">
        <f ca="1">INDIRECT(ADDRESS(ROW(),Controls!#REF!+90))</f>
        <v>#REF!</v>
      </c>
      <c r="GU3471" s="9" t="e">
        <f ca="1">INDIRECT(ADDRESS(ROW(),Controls!#REF!+105))</f>
        <v>#REF!</v>
      </c>
      <c r="GV3471" s="9" t="e">
        <f ca="1">INDIRECT(ADDRESS(ROW(),Controls!#REF!+120))</f>
        <v>#REF!</v>
      </c>
      <c r="GW3471" s="9" t="e">
        <f ca="1">INDIRECT(ADDRESS(ROW(),Controls!#REF!+15))</f>
        <v>#REF!</v>
      </c>
      <c r="GX3471" s="9" t="e">
        <f ca="1">INDIRECT(ADDRESS(ROW(),Controls!#REF!+135))</f>
        <v>#REF!</v>
      </c>
      <c r="HJ3471" s="9" t="e">
        <f t="shared" ca="1" si="324"/>
        <v>#REF!</v>
      </c>
      <c r="HK3471" s="9" t="e">
        <f t="shared" ca="1" si="325"/>
        <v>#REF!</v>
      </c>
      <c r="HL3471" s="9" t="e">
        <f t="shared" ca="1" si="326"/>
        <v>#REF!</v>
      </c>
      <c r="HM3471" s="9" t="e">
        <f t="shared" ca="1" si="327"/>
        <v>#REF!</v>
      </c>
      <c r="HN3471" s="9" t="e">
        <f ca="1">SQRT($GS3471*(1-$GS3471/Controls!$D$15))</f>
        <v>#REF!</v>
      </c>
      <c r="HO3471" s="9" t="e">
        <f t="shared" ca="1" si="328"/>
        <v>#REF!</v>
      </c>
      <c r="HP3471" s="9" t="e">
        <f t="shared" ca="1" si="329"/>
        <v>#REF!</v>
      </c>
      <c r="HQ3471" s="9" t="e">
        <f ca="1">IF($GV3471=0,NA(),($GX3471*Controls!#REF!))</f>
        <v>#REF!</v>
      </c>
    </row>
    <row r="3472" spans="198:225" x14ac:dyDescent="0.25">
      <c r="GP3472" s="9" t="e">
        <f ca="1">INDIRECT(ADDRESS(ROW(),Controls!#REF!+30))</f>
        <v>#REF!</v>
      </c>
      <c r="GQ3472" s="9" t="e">
        <f ca="1">INDIRECT(ADDRESS(ROW(),Controls!#REF!+45))</f>
        <v>#REF!</v>
      </c>
      <c r="GR3472" s="9" t="e">
        <f ca="1">INDIRECT(ADDRESS(ROW(),Controls!#REF!+60))</f>
        <v>#REF!</v>
      </c>
      <c r="GS3472" s="9" t="e">
        <f ca="1">INDIRECT(ADDRESS(ROW(),Controls!#REF!+75))</f>
        <v>#REF!</v>
      </c>
      <c r="GT3472" s="9" t="e">
        <f ca="1">INDIRECT(ADDRESS(ROW(),Controls!#REF!+90))</f>
        <v>#REF!</v>
      </c>
      <c r="GU3472" s="9" t="e">
        <f ca="1">INDIRECT(ADDRESS(ROW(),Controls!#REF!+105))</f>
        <v>#REF!</v>
      </c>
      <c r="GV3472" s="9" t="e">
        <f ca="1">INDIRECT(ADDRESS(ROW(),Controls!#REF!+120))</f>
        <v>#REF!</v>
      </c>
      <c r="GW3472" s="9" t="e">
        <f ca="1">INDIRECT(ADDRESS(ROW(),Controls!#REF!+15))</f>
        <v>#REF!</v>
      </c>
      <c r="GX3472" s="9" t="e">
        <f ca="1">INDIRECT(ADDRESS(ROW(),Controls!#REF!+135))</f>
        <v>#REF!</v>
      </c>
      <c r="HJ3472" s="9" t="e">
        <f t="shared" ca="1" si="324"/>
        <v>#REF!</v>
      </c>
      <c r="HK3472" s="9" t="e">
        <f t="shared" ca="1" si="325"/>
        <v>#REF!</v>
      </c>
      <c r="HL3472" s="9" t="e">
        <f t="shared" ca="1" si="326"/>
        <v>#REF!</v>
      </c>
      <c r="HM3472" s="9" t="e">
        <f t="shared" ca="1" si="327"/>
        <v>#REF!</v>
      </c>
      <c r="HN3472" s="9" t="e">
        <f ca="1">SQRT($GS3472*(1-$GS3472/Controls!$D$15))</f>
        <v>#REF!</v>
      </c>
      <c r="HO3472" s="9" t="e">
        <f t="shared" ca="1" si="328"/>
        <v>#REF!</v>
      </c>
      <c r="HP3472" s="9" t="e">
        <f t="shared" ca="1" si="329"/>
        <v>#REF!</v>
      </c>
      <c r="HQ3472" s="9" t="e">
        <f ca="1">IF($GV3472=0,NA(),($GX3472*Controls!#REF!))</f>
        <v>#REF!</v>
      </c>
    </row>
    <row r="3473" spans="198:225" x14ac:dyDescent="0.25">
      <c r="GP3473" s="9" t="e">
        <f ca="1">INDIRECT(ADDRESS(ROW(),Controls!#REF!+30))</f>
        <v>#REF!</v>
      </c>
      <c r="GQ3473" s="9" t="e">
        <f ca="1">INDIRECT(ADDRESS(ROW(),Controls!#REF!+45))</f>
        <v>#REF!</v>
      </c>
      <c r="GR3473" s="9" t="e">
        <f ca="1">INDIRECT(ADDRESS(ROW(),Controls!#REF!+60))</f>
        <v>#REF!</v>
      </c>
      <c r="GS3473" s="9" t="e">
        <f ca="1">INDIRECT(ADDRESS(ROW(),Controls!#REF!+75))</f>
        <v>#REF!</v>
      </c>
      <c r="GT3473" s="9" t="e">
        <f ca="1">INDIRECT(ADDRESS(ROW(),Controls!#REF!+90))</f>
        <v>#REF!</v>
      </c>
      <c r="GU3473" s="9" t="e">
        <f ca="1">INDIRECT(ADDRESS(ROW(),Controls!#REF!+105))</f>
        <v>#REF!</v>
      </c>
      <c r="GV3473" s="9" t="e">
        <f ca="1">INDIRECT(ADDRESS(ROW(),Controls!#REF!+120))</f>
        <v>#REF!</v>
      </c>
      <c r="GW3473" s="9" t="e">
        <f ca="1">INDIRECT(ADDRESS(ROW(),Controls!#REF!+15))</f>
        <v>#REF!</v>
      </c>
      <c r="GX3473" s="9" t="e">
        <f ca="1">INDIRECT(ADDRESS(ROW(),Controls!#REF!+135))</f>
        <v>#REF!</v>
      </c>
      <c r="HJ3473" s="9" t="e">
        <f t="shared" ca="1" si="324"/>
        <v>#REF!</v>
      </c>
      <c r="HK3473" s="9" t="e">
        <f t="shared" ca="1" si="325"/>
        <v>#REF!</v>
      </c>
      <c r="HL3473" s="9" t="e">
        <f t="shared" ca="1" si="326"/>
        <v>#REF!</v>
      </c>
      <c r="HM3473" s="9" t="e">
        <f t="shared" ca="1" si="327"/>
        <v>#REF!</v>
      </c>
      <c r="HN3473" s="9" t="e">
        <f ca="1">SQRT($GS3473*(1-$GS3473/Controls!$D$15))</f>
        <v>#REF!</v>
      </c>
      <c r="HO3473" s="9" t="e">
        <f t="shared" ca="1" si="328"/>
        <v>#REF!</v>
      </c>
      <c r="HP3473" s="9" t="e">
        <f t="shared" ca="1" si="329"/>
        <v>#REF!</v>
      </c>
      <c r="HQ3473" s="9" t="e">
        <f ca="1">IF($GV3473=0,NA(),($GX3473*Controls!#REF!))</f>
        <v>#REF!</v>
      </c>
    </row>
    <row r="3474" spans="198:225" x14ac:dyDescent="0.25">
      <c r="GP3474" s="9" t="e">
        <f ca="1">INDIRECT(ADDRESS(ROW(),Controls!#REF!+30))</f>
        <v>#REF!</v>
      </c>
      <c r="GQ3474" s="9" t="e">
        <f ca="1">INDIRECT(ADDRESS(ROW(),Controls!#REF!+45))</f>
        <v>#REF!</v>
      </c>
      <c r="GR3474" s="9" t="e">
        <f ca="1">INDIRECT(ADDRESS(ROW(),Controls!#REF!+60))</f>
        <v>#REF!</v>
      </c>
      <c r="GS3474" s="9" t="e">
        <f ca="1">INDIRECT(ADDRESS(ROW(),Controls!#REF!+75))</f>
        <v>#REF!</v>
      </c>
      <c r="GT3474" s="9" t="e">
        <f ca="1">INDIRECT(ADDRESS(ROW(),Controls!#REF!+90))</f>
        <v>#REF!</v>
      </c>
      <c r="GU3474" s="9" t="e">
        <f ca="1">INDIRECT(ADDRESS(ROW(),Controls!#REF!+105))</f>
        <v>#REF!</v>
      </c>
      <c r="GV3474" s="9" t="e">
        <f ca="1">INDIRECT(ADDRESS(ROW(),Controls!#REF!+120))</f>
        <v>#REF!</v>
      </c>
      <c r="GW3474" s="9" t="e">
        <f ca="1">INDIRECT(ADDRESS(ROW(),Controls!#REF!+15))</f>
        <v>#REF!</v>
      </c>
      <c r="GX3474" s="9" t="e">
        <f ca="1">INDIRECT(ADDRESS(ROW(),Controls!#REF!+135))</f>
        <v>#REF!</v>
      </c>
      <c r="HJ3474" s="9" t="e">
        <f t="shared" ca="1" si="324"/>
        <v>#REF!</v>
      </c>
      <c r="HK3474" s="9" t="e">
        <f t="shared" ca="1" si="325"/>
        <v>#REF!</v>
      </c>
      <c r="HL3474" s="9" t="e">
        <f t="shared" ca="1" si="326"/>
        <v>#REF!</v>
      </c>
      <c r="HM3474" s="9" t="e">
        <f t="shared" ca="1" si="327"/>
        <v>#REF!</v>
      </c>
      <c r="HN3474" s="9" t="e">
        <f ca="1">SQRT($GS3474*(1-$GS3474/Controls!$D$15))</f>
        <v>#REF!</v>
      </c>
      <c r="HO3474" s="9" t="e">
        <f t="shared" ca="1" si="328"/>
        <v>#REF!</v>
      </c>
      <c r="HP3474" s="9" t="e">
        <f t="shared" ca="1" si="329"/>
        <v>#REF!</v>
      </c>
      <c r="HQ3474" s="9" t="e">
        <f ca="1">IF($GV3474=0,NA(),($GX3474*Controls!#REF!))</f>
        <v>#REF!</v>
      </c>
    </row>
    <row r="3475" spans="198:225" x14ac:dyDescent="0.25">
      <c r="GP3475" s="9" t="e">
        <f ca="1">INDIRECT(ADDRESS(ROW(),Controls!#REF!+30))</f>
        <v>#REF!</v>
      </c>
      <c r="GQ3475" s="9" t="e">
        <f ca="1">INDIRECT(ADDRESS(ROW(),Controls!#REF!+45))</f>
        <v>#REF!</v>
      </c>
      <c r="GR3475" s="9" t="e">
        <f ca="1">INDIRECT(ADDRESS(ROW(),Controls!#REF!+60))</f>
        <v>#REF!</v>
      </c>
      <c r="GS3475" s="9" t="e">
        <f ca="1">INDIRECT(ADDRESS(ROW(),Controls!#REF!+75))</f>
        <v>#REF!</v>
      </c>
      <c r="GT3475" s="9" t="e">
        <f ca="1">INDIRECT(ADDRESS(ROW(),Controls!#REF!+90))</f>
        <v>#REF!</v>
      </c>
      <c r="GU3475" s="9" t="e">
        <f ca="1">INDIRECT(ADDRESS(ROW(),Controls!#REF!+105))</f>
        <v>#REF!</v>
      </c>
      <c r="GV3475" s="9" t="e">
        <f ca="1">INDIRECT(ADDRESS(ROW(),Controls!#REF!+120))</f>
        <v>#REF!</v>
      </c>
      <c r="GW3475" s="9" t="e">
        <f ca="1">INDIRECT(ADDRESS(ROW(),Controls!#REF!+15))</f>
        <v>#REF!</v>
      </c>
      <c r="GX3475" s="9" t="e">
        <f ca="1">INDIRECT(ADDRESS(ROW(),Controls!#REF!+135))</f>
        <v>#REF!</v>
      </c>
      <c r="HJ3475" s="9" t="e">
        <f t="shared" ca="1" si="324"/>
        <v>#REF!</v>
      </c>
      <c r="HK3475" s="9" t="e">
        <f t="shared" ca="1" si="325"/>
        <v>#REF!</v>
      </c>
      <c r="HL3475" s="9" t="e">
        <f t="shared" ca="1" si="326"/>
        <v>#REF!</v>
      </c>
      <c r="HM3475" s="9" t="e">
        <f t="shared" ca="1" si="327"/>
        <v>#REF!</v>
      </c>
      <c r="HN3475" s="9" t="e">
        <f ca="1">SQRT($GS3475*(1-$GS3475/Controls!$D$15))</f>
        <v>#REF!</v>
      </c>
      <c r="HO3475" s="9" t="e">
        <f t="shared" ca="1" si="328"/>
        <v>#REF!</v>
      </c>
      <c r="HP3475" s="9" t="e">
        <f t="shared" ca="1" si="329"/>
        <v>#REF!</v>
      </c>
      <c r="HQ3475" s="9" t="e">
        <f ca="1">IF($GV3475=0,NA(),($GX3475*Controls!#REF!))</f>
        <v>#REF!</v>
      </c>
    </row>
    <row r="3476" spans="198:225" x14ac:dyDescent="0.25">
      <c r="GP3476" s="9" t="e">
        <f ca="1">INDIRECT(ADDRESS(ROW(),Controls!#REF!+30))</f>
        <v>#REF!</v>
      </c>
      <c r="GQ3476" s="9" t="e">
        <f ca="1">INDIRECT(ADDRESS(ROW(),Controls!#REF!+45))</f>
        <v>#REF!</v>
      </c>
      <c r="GR3476" s="9" t="e">
        <f ca="1">INDIRECT(ADDRESS(ROW(),Controls!#REF!+60))</f>
        <v>#REF!</v>
      </c>
      <c r="GS3476" s="9" t="e">
        <f ca="1">INDIRECT(ADDRESS(ROW(),Controls!#REF!+75))</f>
        <v>#REF!</v>
      </c>
      <c r="GT3476" s="9" t="e">
        <f ca="1">INDIRECT(ADDRESS(ROW(),Controls!#REF!+90))</f>
        <v>#REF!</v>
      </c>
      <c r="GU3476" s="9" t="e">
        <f ca="1">INDIRECT(ADDRESS(ROW(),Controls!#REF!+105))</f>
        <v>#REF!</v>
      </c>
      <c r="GV3476" s="9" t="e">
        <f ca="1">INDIRECT(ADDRESS(ROW(),Controls!#REF!+120))</f>
        <v>#REF!</v>
      </c>
      <c r="GW3476" s="9" t="e">
        <f ca="1">INDIRECT(ADDRESS(ROW(),Controls!#REF!+15))</f>
        <v>#REF!</v>
      </c>
      <c r="GX3476" s="9" t="e">
        <f ca="1">INDIRECT(ADDRESS(ROW(),Controls!#REF!+135))</f>
        <v>#REF!</v>
      </c>
      <c r="HJ3476" s="9" t="e">
        <f t="shared" ca="1" si="324"/>
        <v>#REF!</v>
      </c>
      <c r="HK3476" s="9" t="e">
        <f t="shared" ca="1" si="325"/>
        <v>#REF!</v>
      </c>
      <c r="HL3476" s="9" t="e">
        <f t="shared" ca="1" si="326"/>
        <v>#REF!</v>
      </c>
      <c r="HM3476" s="9" t="e">
        <f t="shared" ca="1" si="327"/>
        <v>#REF!</v>
      </c>
      <c r="HN3476" s="9" t="e">
        <f ca="1">SQRT($GS3476*(1-$GS3476/Controls!$D$15))</f>
        <v>#REF!</v>
      </c>
      <c r="HO3476" s="9" t="e">
        <f t="shared" ca="1" si="328"/>
        <v>#REF!</v>
      </c>
      <c r="HP3476" s="9" t="e">
        <f t="shared" ca="1" si="329"/>
        <v>#REF!</v>
      </c>
      <c r="HQ3476" s="9" t="e">
        <f ca="1">IF($GV3476=0,NA(),($GX3476*Controls!#REF!))</f>
        <v>#REF!</v>
      </c>
    </row>
    <row r="3477" spans="198:225" x14ac:dyDescent="0.25">
      <c r="GP3477" s="9" t="e">
        <f ca="1">INDIRECT(ADDRESS(ROW(),Controls!#REF!+30))</f>
        <v>#REF!</v>
      </c>
      <c r="GQ3477" s="9" t="e">
        <f ca="1">INDIRECT(ADDRESS(ROW(),Controls!#REF!+45))</f>
        <v>#REF!</v>
      </c>
      <c r="GR3477" s="9" t="e">
        <f ca="1">INDIRECT(ADDRESS(ROW(),Controls!#REF!+60))</f>
        <v>#REF!</v>
      </c>
      <c r="GS3477" s="9" t="e">
        <f ca="1">INDIRECT(ADDRESS(ROW(),Controls!#REF!+75))</f>
        <v>#REF!</v>
      </c>
      <c r="GT3477" s="9" t="e">
        <f ca="1">INDIRECT(ADDRESS(ROW(),Controls!#REF!+90))</f>
        <v>#REF!</v>
      </c>
      <c r="GU3477" s="9" t="e">
        <f ca="1">INDIRECT(ADDRESS(ROW(),Controls!#REF!+105))</f>
        <v>#REF!</v>
      </c>
      <c r="GV3477" s="9" t="e">
        <f ca="1">INDIRECT(ADDRESS(ROW(),Controls!#REF!+120))</f>
        <v>#REF!</v>
      </c>
      <c r="GW3477" s="9" t="e">
        <f ca="1">INDIRECT(ADDRESS(ROW(),Controls!#REF!+15))</f>
        <v>#REF!</v>
      </c>
      <c r="GX3477" s="9" t="e">
        <f ca="1">INDIRECT(ADDRESS(ROW(),Controls!#REF!+135))</f>
        <v>#REF!</v>
      </c>
      <c r="HJ3477" s="9" t="e">
        <f t="shared" ca="1" si="324"/>
        <v>#REF!</v>
      </c>
      <c r="HK3477" s="9" t="e">
        <f t="shared" ca="1" si="325"/>
        <v>#REF!</v>
      </c>
      <c r="HL3477" s="9" t="e">
        <f t="shared" ca="1" si="326"/>
        <v>#REF!</v>
      </c>
      <c r="HM3477" s="9" t="e">
        <f t="shared" ca="1" si="327"/>
        <v>#REF!</v>
      </c>
      <c r="HN3477" s="9" t="e">
        <f ca="1">SQRT($GS3477*(1-$GS3477/Controls!$D$15))</f>
        <v>#REF!</v>
      </c>
      <c r="HO3477" s="9" t="e">
        <f t="shared" ca="1" si="328"/>
        <v>#REF!</v>
      </c>
      <c r="HP3477" s="9" t="e">
        <f t="shared" ca="1" si="329"/>
        <v>#REF!</v>
      </c>
      <c r="HQ3477" s="9" t="e">
        <f ca="1">IF($GV3477=0,NA(),($GX3477*Controls!#REF!))</f>
        <v>#REF!</v>
      </c>
    </row>
    <row r="3478" spans="198:225" x14ac:dyDescent="0.25">
      <c r="GP3478" s="9" t="e">
        <f ca="1">INDIRECT(ADDRESS(ROW(),Controls!#REF!+30))</f>
        <v>#REF!</v>
      </c>
      <c r="GQ3478" s="9" t="e">
        <f ca="1">INDIRECT(ADDRESS(ROW(),Controls!#REF!+45))</f>
        <v>#REF!</v>
      </c>
      <c r="GR3478" s="9" t="e">
        <f ca="1">INDIRECT(ADDRESS(ROW(),Controls!#REF!+60))</f>
        <v>#REF!</v>
      </c>
      <c r="GS3478" s="9" t="e">
        <f ca="1">INDIRECT(ADDRESS(ROW(),Controls!#REF!+75))</f>
        <v>#REF!</v>
      </c>
      <c r="GT3478" s="9" t="e">
        <f ca="1">INDIRECT(ADDRESS(ROW(),Controls!#REF!+90))</f>
        <v>#REF!</v>
      </c>
      <c r="GU3478" s="9" t="e">
        <f ca="1">INDIRECT(ADDRESS(ROW(),Controls!#REF!+105))</f>
        <v>#REF!</v>
      </c>
      <c r="GV3478" s="9" t="e">
        <f ca="1">INDIRECT(ADDRESS(ROW(),Controls!#REF!+120))</f>
        <v>#REF!</v>
      </c>
      <c r="GW3478" s="9" t="e">
        <f ca="1">INDIRECT(ADDRESS(ROW(),Controls!#REF!+15))</f>
        <v>#REF!</v>
      </c>
      <c r="GX3478" s="9" t="e">
        <f ca="1">INDIRECT(ADDRESS(ROW(),Controls!#REF!+135))</f>
        <v>#REF!</v>
      </c>
      <c r="HJ3478" s="9" t="e">
        <f t="shared" ca="1" si="324"/>
        <v>#REF!</v>
      </c>
      <c r="HK3478" s="9" t="e">
        <f t="shared" ca="1" si="325"/>
        <v>#REF!</v>
      </c>
      <c r="HL3478" s="9" t="e">
        <f t="shared" ca="1" si="326"/>
        <v>#REF!</v>
      </c>
      <c r="HM3478" s="9" t="e">
        <f t="shared" ca="1" si="327"/>
        <v>#REF!</v>
      </c>
      <c r="HN3478" s="9" t="e">
        <f ca="1">SQRT($GS3478*(1-$GS3478/Controls!$D$15))</f>
        <v>#REF!</v>
      </c>
      <c r="HO3478" s="9" t="e">
        <f t="shared" ca="1" si="328"/>
        <v>#REF!</v>
      </c>
      <c r="HP3478" s="9" t="e">
        <f t="shared" ca="1" si="329"/>
        <v>#REF!</v>
      </c>
      <c r="HQ3478" s="9" t="e">
        <f ca="1">IF($GV3478=0,NA(),($GX3478*Controls!#REF!))</f>
        <v>#REF!</v>
      </c>
    </row>
    <row r="3479" spans="198:225" x14ac:dyDescent="0.25">
      <c r="GP3479" s="9" t="e">
        <f ca="1">INDIRECT(ADDRESS(ROW(),Controls!#REF!+30))</f>
        <v>#REF!</v>
      </c>
      <c r="GQ3479" s="9" t="e">
        <f ca="1">INDIRECT(ADDRESS(ROW(),Controls!#REF!+45))</f>
        <v>#REF!</v>
      </c>
      <c r="GR3479" s="9" t="e">
        <f ca="1">INDIRECT(ADDRESS(ROW(),Controls!#REF!+60))</f>
        <v>#REF!</v>
      </c>
      <c r="GS3479" s="9" t="e">
        <f ca="1">INDIRECT(ADDRESS(ROW(),Controls!#REF!+75))</f>
        <v>#REF!</v>
      </c>
      <c r="GT3479" s="9" t="e">
        <f ca="1">INDIRECT(ADDRESS(ROW(),Controls!#REF!+90))</f>
        <v>#REF!</v>
      </c>
      <c r="GU3479" s="9" t="e">
        <f ca="1">INDIRECT(ADDRESS(ROW(),Controls!#REF!+105))</f>
        <v>#REF!</v>
      </c>
      <c r="GV3479" s="9" t="e">
        <f ca="1">INDIRECT(ADDRESS(ROW(),Controls!#REF!+120))</f>
        <v>#REF!</v>
      </c>
      <c r="GW3479" s="9" t="e">
        <f ca="1">INDIRECT(ADDRESS(ROW(),Controls!#REF!+15))</f>
        <v>#REF!</v>
      </c>
      <c r="GX3479" s="9" t="e">
        <f ca="1">INDIRECT(ADDRESS(ROW(),Controls!#REF!+135))</f>
        <v>#REF!</v>
      </c>
      <c r="HJ3479" s="9" t="e">
        <f t="shared" ca="1" si="324"/>
        <v>#REF!</v>
      </c>
      <c r="HK3479" s="9" t="e">
        <f t="shared" ca="1" si="325"/>
        <v>#REF!</v>
      </c>
      <c r="HL3479" s="9" t="e">
        <f t="shared" ca="1" si="326"/>
        <v>#REF!</v>
      </c>
      <c r="HM3479" s="9" t="e">
        <f t="shared" ca="1" si="327"/>
        <v>#REF!</v>
      </c>
      <c r="HN3479" s="9" t="e">
        <f ca="1">SQRT($GS3479*(1-$GS3479/Controls!$D$15))</f>
        <v>#REF!</v>
      </c>
      <c r="HO3479" s="9" t="e">
        <f t="shared" ca="1" si="328"/>
        <v>#REF!</v>
      </c>
      <c r="HP3479" s="9" t="e">
        <f t="shared" ca="1" si="329"/>
        <v>#REF!</v>
      </c>
      <c r="HQ3479" s="9" t="e">
        <f ca="1">IF($GV3479=0,NA(),($GX3479*Controls!#REF!))</f>
        <v>#REF!</v>
      </c>
    </row>
    <row r="3480" spans="198:225" x14ac:dyDescent="0.25">
      <c r="GP3480" s="9" t="e">
        <f ca="1">INDIRECT(ADDRESS(ROW(),Controls!#REF!+30))</f>
        <v>#REF!</v>
      </c>
      <c r="GQ3480" s="9" t="e">
        <f ca="1">INDIRECT(ADDRESS(ROW(),Controls!#REF!+45))</f>
        <v>#REF!</v>
      </c>
      <c r="GR3480" s="9" t="e">
        <f ca="1">INDIRECT(ADDRESS(ROW(),Controls!#REF!+60))</f>
        <v>#REF!</v>
      </c>
      <c r="GS3480" s="9" t="e">
        <f ca="1">INDIRECT(ADDRESS(ROW(),Controls!#REF!+75))</f>
        <v>#REF!</v>
      </c>
      <c r="GT3480" s="9" t="e">
        <f ca="1">INDIRECT(ADDRESS(ROW(),Controls!#REF!+90))</f>
        <v>#REF!</v>
      </c>
      <c r="GU3480" s="9" t="e">
        <f ca="1">INDIRECT(ADDRESS(ROW(),Controls!#REF!+105))</f>
        <v>#REF!</v>
      </c>
      <c r="GV3480" s="9" t="e">
        <f ca="1">INDIRECT(ADDRESS(ROW(),Controls!#REF!+120))</f>
        <v>#REF!</v>
      </c>
      <c r="GW3480" s="9" t="e">
        <f ca="1">INDIRECT(ADDRESS(ROW(),Controls!#REF!+15))</f>
        <v>#REF!</v>
      </c>
      <c r="GX3480" s="9" t="e">
        <f ca="1">INDIRECT(ADDRESS(ROW(),Controls!#REF!+135))</f>
        <v>#REF!</v>
      </c>
      <c r="HJ3480" s="9" t="e">
        <f t="shared" ca="1" si="324"/>
        <v>#REF!</v>
      </c>
      <c r="HK3480" s="9" t="e">
        <f t="shared" ca="1" si="325"/>
        <v>#REF!</v>
      </c>
      <c r="HL3480" s="9" t="e">
        <f t="shared" ca="1" si="326"/>
        <v>#REF!</v>
      </c>
      <c r="HM3480" s="9" t="e">
        <f t="shared" ca="1" si="327"/>
        <v>#REF!</v>
      </c>
      <c r="HN3480" s="9" t="e">
        <f ca="1">SQRT($GS3480*(1-$GS3480/Controls!$D$15))</f>
        <v>#REF!</v>
      </c>
      <c r="HO3480" s="9" t="e">
        <f t="shared" ca="1" si="328"/>
        <v>#REF!</v>
      </c>
      <c r="HP3480" s="9" t="e">
        <f t="shared" ca="1" si="329"/>
        <v>#REF!</v>
      </c>
      <c r="HQ3480" s="9" t="e">
        <f ca="1">IF($GV3480=0,NA(),($GX3480*Controls!#REF!))</f>
        <v>#REF!</v>
      </c>
    </row>
    <row r="3481" spans="198:225" x14ac:dyDescent="0.25">
      <c r="GP3481" s="9" t="e">
        <f ca="1">INDIRECT(ADDRESS(ROW(),Controls!#REF!+30))</f>
        <v>#REF!</v>
      </c>
      <c r="GQ3481" s="9" t="e">
        <f ca="1">INDIRECT(ADDRESS(ROW(),Controls!#REF!+45))</f>
        <v>#REF!</v>
      </c>
      <c r="GR3481" s="9" t="e">
        <f ca="1">INDIRECT(ADDRESS(ROW(),Controls!#REF!+60))</f>
        <v>#REF!</v>
      </c>
      <c r="GS3481" s="9" t="e">
        <f ca="1">INDIRECT(ADDRESS(ROW(),Controls!#REF!+75))</f>
        <v>#REF!</v>
      </c>
      <c r="GT3481" s="9" t="e">
        <f ca="1">INDIRECT(ADDRESS(ROW(),Controls!#REF!+90))</f>
        <v>#REF!</v>
      </c>
      <c r="GU3481" s="9" t="e">
        <f ca="1">INDIRECT(ADDRESS(ROW(),Controls!#REF!+105))</f>
        <v>#REF!</v>
      </c>
      <c r="GV3481" s="9" t="e">
        <f ca="1">INDIRECT(ADDRESS(ROW(),Controls!#REF!+120))</f>
        <v>#REF!</v>
      </c>
      <c r="GW3481" s="9" t="e">
        <f ca="1">INDIRECT(ADDRESS(ROW(),Controls!#REF!+15))</f>
        <v>#REF!</v>
      </c>
      <c r="GX3481" s="9" t="e">
        <f ca="1">INDIRECT(ADDRESS(ROW(),Controls!#REF!+135))</f>
        <v>#REF!</v>
      </c>
      <c r="HJ3481" s="9" t="e">
        <f t="shared" ca="1" si="324"/>
        <v>#REF!</v>
      </c>
      <c r="HK3481" s="9" t="e">
        <f t="shared" ca="1" si="325"/>
        <v>#REF!</v>
      </c>
      <c r="HL3481" s="9" t="e">
        <f t="shared" ca="1" si="326"/>
        <v>#REF!</v>
      </c>
      <c r="HM3481" s="9" t="e">
        <f t="shared" ca="1" si="327"/>
        <v>#REF!</v>
      </c>
      <c r="HN3481" s="9" t="e">
        <f ca="1">SQRT($GS3481*(1-$GS3481/Controls!$D$15))</f>
        <v>#REF!</v>
      </c>
      <c r="HO3481" s="9" t="e">
        <f t="shared" ca="1" si="328"/>
        <v>#REF!</v>
      </c>
      <c r="HP3481" s="9" t="e">
        <f t="shared" ca="1" si="329"/>
        <v>#REF!</v>
      </c>
      <c r="HQ3481" s="9" t="e">
        <f ca="1">IF($GV3481=0,NA(),($GX3481*Controls!#REF!))</f>
        <v>#REF!</v>
      </c>
    </row>
    <row r="3482" spans="198:225" x14ac:dyDescent="0.25">
      <c r="GP3482" s="9" t="e">
        <f ca="1">INDIRECT(ADDRESS(ROW(),Controls!#REF!+30))</f>
        <v>#REF!</v>
      </c>
      <c r="GQ3482" s="9" t="e">
        <f ca="1">INDIRECT(ADDRESS(ROW(),Controls!#REF!+45))</f>
        <v>#REF!</v>
      </c>
      <c r="GR3482" s="9" t="e">
        <f ca="1">INDIRECT(ADDRESS(ROW(),Controls!#REF!+60))</f>
        <v>#REF!</v>
      </c>
      <c r="GS3482" s="9" t="e">
        <f ca="1">INDIRECT(ADDRESS(ROW(),Controls!#REF!+75))</f>
        <v>#REF!</v>
      </c>
      <c r="GT3482" s="9" t="e">
        <f ca="1">INDIRECT(ADDRESS(ROW(),Controls!#REF!+90))</f>
        <v>#REF!</v>
      </c>
      <c r="GU3482" s="9" t="e">
        <f ca="1">INDIRECT(ADDRESS(ROW(),Controls!#REF!+105))</f>
        <v>#REF!</v>
      </c>
      <c r="GV3482" s="9" t="e">
        <f ca="1">INDIRECT(ADDRESS(ROW(),Controls!#REF!+120))</f>
        <v>#REF!</v>
      </c>
      <c r="GW3482" s="9" t="e">
        <f ca="1">INDIRECT(ADDRESS(ROW(),Controls!#REF!+15))</f>
        <v>#REF!</v>
      </c>
      <c r="GX3482" s="9" t="e">
        <f ca="1">INDIRECT(ADDRESS(ROW(),Controls!#REF!+135))</f>
        <v>#REF!</v>
      </c>
      <c r="HJ3482" s="9" t="e">
        <f t="shared" ca="1" si="324"/>
        <v>#REF!</v>
      </c>
      <c r="HK3482" s="9" t="e">
        <f t="shared" ca="1" si="325"/>
        <v>#REF!</v>
      </c>
      <c r="HL3482" s="9" t="e">
        <f t="shared" ca="1" si="326"/>
        <v>#REF!</v>
      </c>
      <c r="HM3482" s="9" t="e">
        <f t="shared" ca="1" si="327"/>
        <v>#REF!</v>
      </c>
      <c r="HN3482" s="9" t="e">
        <f ca="1">SQRT($GS3482*(1-$GS3482/Controls!$D$15))</f>
        <v>#REF!</v>
      </c>
      <c r="HO3482" s="9" t="e">
        <f t="shared" ca="1" si="328"/>
        <v>#REF!</v>
      </c>
      <c r="HP3482" s="9" t="e">
        <f t="shared" ca="1" si="329"/>
        <v>#REF!</v>
      </c>
      <c r="HQ3482" s="9" t="e">
        <f ca="1">IF($GV3482=0,NA(),($GX3482*Controls!#REF!))</f>
        <v>#REF!</v>
      </c>
    </row>
    <row r="3483" spans="198:225" x14ac:dyDescent="0.25">
      <c r="GP3483" s="9" t="e">
        <f ca="1">INDIRECT(ADDRESS(ROW(),Controls!#REF!+30))</f>
        <v>#REF!</v>
      </c>
      <c r="GQ3483" s="9" t="e">
        <f ca="1">INDIRECT(ADDRESS(ROW(),Controls!#REF!+45))</f>
        <v>#REF!</v>
      </c>
      <c r="GR3483" s="9" t="e">
        <f ca="1">INDIRECT(ADDRESS(ROW(),Controls!#REF!+60))</f>
        <v>#REF!</v>
      </c>
      <c r="GS3483" s="9" t="e">
        <f ca="1">INDIRECT(ADDRESS(ROW(),Controls!#REF!+75))</f>
        <v>#REF!</v>
      </c>
      <c r="GT3483" s="9" t="e">
        <f ca="1">INDIRECT(ADDRESS(ROW(),Controls!#REF!+90))</f>
        <v>#REF!</v>
      </c>
      <c r="GU3483" s="9" t="e">
        <f ca="1">INDIRECT(ADDRESS(ROW(),Controls!#REF!+105))</f>
        <v>#REF!</v>
      </c>
      <c r="GV3483" s="9" t="e">
        <f ca="1">INDIRECT(ADDRESS(ROW(),Controls!#REF!+120))</f>
        <v>#REF!</v>
      </c>
      <c r="GW3483" s="9" t="e">
        <f ca="1">INDIRECT(ADDRESS(ROW(),Controls!#REF!+15))</f>
        <v>#REF!</v>
      </c>
      <c r="GX3483" s="9" t="e">
        <f ca="1">INDIRECT(ADDRESS(ROW(),Controls!#REF!+135))</f>
        <v>#REF!</v>
      </c>
      <c r="HJ3483" s="9" t="e">
        <f t="shared" ca="1" si="324"/>
        <v>#REF!</v>
      </c>
      <c r="HK3483" s="9" t="e">
        <f t="shared" ca="1" si="325"/>
        <v>#REF!</v>
      </c>
      <c r="HL3483" s="9" t="e">
        <f t="shared" ca="1" si="326"/>
        <v>#REF!</v>
      </c>
      <c r="HM3483" s="9" t="e">
        <f t="shared" ca="1" si="327"/>
        <v>#REF!</v>
      </c>
      <c r="HN3483" s="9" t="e">
        <f ca="1">SQRT($GS3483*(1-$GS3483/Controls!$D$15))</f>
        <v>#REF!</v>
      </c>
      <c r="HO3483" s="9" t="e">
        <f t="shared" ca="1" si="328"/>
        <v>#REF!</v>
      </c>
      <c r="HP3483" s="9" t="e">
        <f t="shared" ca="1" si="329"/>
        <v>#REF!</v>
      </c>
      <c r="HQ3483" s="9" t="e">
        <f ca="1">IF($GV3483=0,NA(),($GX3483*Controls!#REF!))</f>
        <v>#REF!</v>
      </c>
    </row>
    <row r="3484" spans="198:225" x14ac:dyDescent="0.25">
      <c r="GP3484" s="9" t="e">
        <f ca="1">INDIRECT(ADDRESS(ROW(),Controls!#REF!+30))</f>
        <v>#REF!</v>
      </c>
      <c r="GQ3484" s="9" t="e">
        <f ca="1">INDIRECT(ADDRESS(ROW(),Controls!#REF!+45))</f>
        <v>#REF!</v>
      </c>
      <c r="GR3484" s="9" t="e">
        <f ca="1">INDIRECT(ADDRESS(ROW(),Controls!#REF!+60))</f>
        <v>#REF!</v>
      </c>
      <c r="GS3484" s="9" t="e">
        <f ca="1">INDIRECT(ADDRESS(ROW(),Controls!#REF!+75))</f>
        <v>#REF!</v>
      </c>
      <c r="GT3484" s="9" t="e">
        <f ca="1">INDIRECT(ADDRESS(ROW(),Controls!#REF!+90))</f>
        <v>#REF!</v>
      </c>
      <c r="GU3484" s="9" t="e">
        <f ca="1">INDIRECT(ADDRESS(ROW(),Controls!#REF!+105))</f>
        <v>#REF!</v>
      </c>
      <c r="GV3484" s="9" t="e">
        <f ca="1">INDIRECT(ADDRESS(ROW(),Controls!#REF!+120))</f>
        <v>#REF!</v>
      </c>
      <c r="GW3484" s="9" t="e">
        <f ca="1">INDIRECT(ADDRESS(ROW(),Controls!#REF!+15))</f>
        <v>#REF!</v>
      </c>
      <c r="GX3484" s="9" t="e">
        <f ca="1">INDIRECT(ADDRESS(ROW(),Controls!#REF!+135))</f>
        <v>#REF!</v>
      </c>
      <c r="HJ3484" s="9" t="e">
        <f t="shared" ca="1" si="324"/>
        <v>#REF!</v>
      </c>
      <c r="HK3484" s="9" t="e">
        <f t="shared" ca="1" si="325"/>
        <v>#REF!</v>
      </c>
      <c r="HL3484" s="9" t="e">
        <f t="shared" ca="1" si="326"/>
        <v>#REF!</v>
      </c>
      <c r="HM3484" s="9" t="e">
        <f t="shared" ca="1" si="327"/>
        <v>#REF!</v>
      </c>
      <c r="HN3484" s="9" t="e">
        <f ca="1">SQRT($GS3484*(1-$GS3484/Controls!$D$15))</f>
        <v>#REF!</v>
      </c>
      <c r="HO3484" s="9" t="e">
        <f t="shared" ca="1" si="328"/>
        <v>#REF!</v>
      </c>
      <c r="HP3484" s="9" t="e">
        <f t="shared" ca="1" si="329"/>
        <v>#REF!</v>
      </c>
      <c r="HQ3484" s="9" t="e">
        <f ca="1">IF($GV3484=0,NA(),($GX3484*Controls!#REF!))</f>
        <v>#REF!</v>
      </c>
    </row>
    <row r="3485" spans="198:225" x14ac:dyDescent="0.25">
      <c r="GP3485" s="9" t="e">
        <f ca="1">INDIRECT(ADDRESS(ROW(),Controls!#REF!+30))</f>
        <v>#REF!</v>
      </c>
      <c r="GQ3485" s="9" t="e">
        <f ca="1">INDIRECT(ADDRESS(ROW(),Controls!#REF!+45))</f>
        <v>#REF!</v>
      </c>
      <c r="GR3485" s="9" t="e">
        <f ca="1">INDIRECT(ADDRESS(ROW(),Controls!#REF!+60))</f>
        <v>#REF!</v>
      </c>
      <c r="GS3485" s="9" t="e">
        <f ca="1">INDIRECT(ADDRESS(ROW(),Controls!#REF!+75))</f>
        <v>#REF!</v>
      </c>
      <c r="GT3485" s="9" t="e">
        <f ca="1">INDIRECT(ADDRESS(ROW(),Controls!#REF!+90))</f>
        <v>#REF!</v>
      </c>
      <c r="GU3485" s="9" t="e">
        <f ca="1">INDIRECT(ADDRESS(ROW(),Controls!#REF!+105))</f>
        <v>#REF!</v>
      </c>
      <c r="GV3485" s="9" t="e">
        <f ca="1">INDIRECT(ADDRESS(ROW(),Controls!#REF!+120))</f>
        <v>#REF!</v>
      </c>
      <c r="GW3485" s="9" t="e">
        <f ca="1">INDIRECT(ADDRESS(ROW(),Controls!#REF!+15))</f>
        <v>#REF!</v>
      </c>
      <c r="GX3485" s="9" t="e">
        <f ca="1">INDIRECT(ADDRESS(ROW(),Controls!#REF!+135))</f>
        <v>#REF!</v>
      </c>
      <c r="HJ3485" s="9" t="e">
        <f t="shared" ca="1" si="324"/>
        <v>#REF!</v>
      </c>
      <c r="HK3485" s="9" t="e">
        <f t="shared" ca="1" si="325"/>
        <v>#REF!</v>
      </c>
      <c r="HL3485" s="9" t="e">
        <f t="shared" ca="1" si="326"/>
        <v>#REF!</v>
      </c>
      <c r="HM3485" s="9" t="e">
        <f t="shared" ca="1" si="327"/>
        <v>#REF!</v>
      </c>
      <c r="HN3485" s="9" t="e">
        <f ca="1">SQRT($GS3485*(1-$GS3485/Controls!$D$15))</f>
        <v>#REF!</v>
      </c>
      <c r="HO3485" s="9" t="e">
        <f t="shared" ca="1" si="328"/>
        <v>#REF!</v>
      </c>
      <c r="HP3485" s="9" t="e">
        <f t="shared" ca="1" si="329"/>
        <v>#REF!</v>
      </c>
      <c r="HQ3485" s="9" t="e">
        <f ca="1">IF($GV3485=0,NA(),($GX3485*Controls!#REF!))</f>
        <v>#REF!</v>
      </c>
    </row>
    <row r="3486" spans="198:225" x14ac:dyDescent="0.25">
      <c r="GP3486" s="9" t="e">
        <f ca="1">INDIRECT(ADDRESS(ROW(),Controls!#REF!+30))</f>
        <v>#REF!</v>
      </c>
      <c r="GQ3486" s="9" t="e">
        <f ca="1">INDIRECT(ADDRESS(ROW(),Controls!#REF!+45))</f>
        <v>#REF!</v>
      </c>
      <c r="GR3486" s="9" t="e">
        <f ca="1">INDIRECT(ADDRESS(ROW(),Controls!#REF!+60))</f>
        <v>#REF!</v>
      </c>
      <c r="GS3486" s="9" t="e">
        <f ca="1">INDIRECT(ADDRESS(ROW(),Controls!#REF!+75))</f>
        <v>#REF!</v>
      </c>
      <c r="GT3486" s="9" t="e">
        <f ca="1">INDIRECT(ADDRESS(ROW(),Controls!#REF!+90))</f>
        <v>#REF!</v>
      </c>
      <c r="GU3486" s="9" t="e">
        <f ca="1">INDIRECT(ADDRESS(ROW(),Controls!#REF!+105))</f>
        <v>#REF!</v>
      </c>
      <c r="GV3486" s="9" t="e">
        <f ca="1">INDIRECT(ADDRESS(ROW(),Controls!#REF!+120))</f>
        <v>#REF!</v>
      </c>
      <c r="GW3486" s="9" t="e">
        <f ca="1">INDIRECT(ADDRESS(ROW(),Controls!#REF!+15))</f>
        <v>#REF!</v>
      </c>
      <c r="GX3486" s="9" t="e">
        <f ca="1">INDIRECT(ADDRESS(ROW(),Controls!#REF!+135))</f>
        <v>#REF!</v>
      </c>
      <c r="HJ3486" s="9" t="e">
        <f t="shared" ca="1" si="324"/>
        <v>#REF!</v>
      </c>
      <c r="HK3486" s="9" t="e">
        <f t="shared" ca="1" si="325"/>
        <v>#REF!</v>
      </c>
      <c r="HL3486" s="9" t="e">
        <f t="shared" ca="1" si="326"/>
        <v>#REF!</v>
      </c>
      <c r="HM3486" s="9" t="e">
        <f t="shared" ca="1" si="327"/>
        <v>#REF!</v>
      </c>
      <c r="HN3486" s="9" t="e">
        <f ca="1">SQRT($GS3486*(1-$GS3486/Controls!$D$15))</f>
        <v>#REF!</v>
      </c>
      <c r="HO3486" s="9" t="e">
        <f t="shared" ca="1" si="328"/>
        <v>#REF!</v>
      </c>
      <c r="HP3486" s="9" t="e">
        <f t="shared" ca="1" si="329"/>
        <v>#REF!</v>
      </c>
      <c r="HQ3486" s="9" t="e">
        <f ca="1">IF($GV3486=0,NA(),($GX3486*Controls!#REF!))</f>
        <v>#REF!</v>
      </c>
    </row>
    <row r="3487" spans="198:225" x14ac:dyDescent="0.25">
      <c r="GP3487" s="9" t="e">
        <f ca="1">INDIRECT(ADDRESS(ROW(),Controls!#REF!+30))</f>
        <v>#REF!</v>
      </c>
      <c r="GQ3487" s="9" t="e">
        <f ca="1">INDIRECT(ADDRESS(ROW(),Controls!#REF!+45))</f>
        <v>#REF!</v>
      </c>
      <c r="GR3487" s="9" t="e">
        <f ca="1">INDIRECT(ADDRESS(ROW(),Controls!#REF!+60))</f>
        <v>#REF!</v>
      </c>
      <c r="GS3487" s="9" t="e">
        <f ca="1">INDIRECT(ADDRESS(ROW(),Controls!#REF!+75))</f>
        <v>#REF!</v>
      </c>
      <c r="GT3487" s="9" t="e">
        <f ca="1">INDIRECT(ADDRESS(ROW(),Controls!#REF!+90))</f>
        <v>#REF!</v>
      </c>
      <c r="GU3487" s="9" t="e">
        <f ca="1">INDIRECT(ADDRESS(ROW(),Controls!#REF!+105))</f>
        <v>#REF!</v>
      </c>
      <c r="GV3487" s="9" t="e">
        <f ca="1">INDIRECT(ADDRESS(ROW(),Controls!#REF!+120))</f>
        <v>#REF!</v>
      </c>
      <c r="GW3487" s="9" t="e">
        <f ca="1">INDIRECT(ADDRESS(ROW(),Controls!#REF!+15))</f>
        <v>#REF!</v>
      </c>
      <c r="GX3487" s="9" t="e">
        <f ca="1">INDIRECT(ADDRESS(ROW(),Controls!#REF!+135))</f>
        <v>#REF!</v>
      </c>
      <c r="HJ3487" s="9" t="e">
        <f t="shared" ca="1" si="324"/>
        <v>#REF!</v>
      </c>
      <c r="HK3487" s="9" t="e">
        <f t="shared" ca="1" si="325"/>
        <v>#REF!</v>
      </c>
      <c r="HL3487" s="9" t="e">
        <f t="shared" ca="1" si="326"/>
        <v>#REF!</v>
      </c>
      <c r="HM3487" s="9" t="e">
        <f t="shared" ca="1" si="327"/>
        <v>#REF!</v>
      </c>
      <c r="HN3487" s="9" t="e">
        <f ca="1">SQRT($GS3487*(1-$GS3487/Controls!$D$15))</f>
        <v>#REF!</v>
      </c>
      <c r="HO3487" s="9" t="e">
        <f t="shared" ca="1" si="328"/>
        <v>#REF!</v>
      </c>
      <c r="HP3487" s="9" t="e">
        <f t="shared" ca="1" si="329"/>
        <v>#REF!</v>
      </c>
      <c r="HQ3487" s="9" t="e">
        <f ca="1">IF($GV3487=0,NA(),($GX3487*Controls!#REF!))</f>
        <v>#REF!</v>
      </c>
    </row>
    <row r="3488" spans="198:225" x14ac:dyDescent="0.25">
      <c r="GP3488" s="9" t="e">
        <f ca="1">INDIRECT(ADDRESS(ROW(),Controls!#REF!+30))</f>
        <v>#REF!</v>
      </c>
      <c r="GQ3488" s="9" t="e">
        <f ca="1">INDIRECT(ADDRESS(ROW(),Controls!#REF!+45))</f>
        <v>#REF!</v>
      </c>
      <c r="GR3488" s="9" t="e">
        <f ca="1">INDIRECT(ADDRESS(ROW(),Controls!#REF!+60))</f>
        <v>#REF!</v>
      </c>
      <c r="GS3488" s="9" t="e">
        <f ca="1">INDIRECT(ADDRESS(ROW(),Controls!#REF!+75))</f>
        <v>#REF!</v>
      </c>
      <c r="GT3488" s="9" t="e">
        <f ca="1">INDIRECT(ADDRESS(ROW(),Controls!#REF!+90))</f>
        <v>#REF!</v>
      </c>
      <c r="GU3488" s="9" t="e">
        <f ca="1">INDIRECT(ADDRESS(ROW(),Controls!#REF!+105))</f>
        <v>#REF!</v>
      </c>
      <c r="GV3488" s="9" t="e">
        <f ca="1">INDIRECT(ADDRESS(ROW(),Controls!#REF!+120))</f>
        <v>#REF!</v>
      </c>
      <c r="GW3488" s="9" t="e">
        <f ca="1">INDIRECT(ADDRESS(ROW(),Controls!#REF!+15))</f>
        <v>#REF!</v>
      </c>
      <c r="GX3488" s="9" t="e">
        <f ca="1">INDIRECT(ADDRESS(ROW(),Controls!#REF!+135))</f>
        <v>#REF!</v>
      </c>
      <c r="HJ3488" s="9" t="e">
        <f t="shared" ca="1" si="324"/>
        <v>#REF!</v>
      </c>
      <c r="HK3488" s="9" t="e">
        <f t="shared" ca="1" si="325"/>
        <v>#REF!</v>
      </c>
      <c r="HL3488" s="9" t="e">
        <f t="shared" ca="1" si="326"/>
        <v>#REF!</v>
      </c>
      <c r="HM3488" s="9" t="e">
        <f t="shared" ca="1" si="327"/>
        <v>#REF!</v>
      </c>
      <c r="HN3488" s="9" t="e">
        <f ca="1">SQRT($GS3488*(1-$GS3488/Controls!$D$15))</f>
        <v>#REF!</v>
      </c>
      <c r="HO3488" s="9" t="e">
        <f t="shared" ca="1" si="328"/>
        <v>#REF!</v>
      </c>
      <c r="HP3488" s="9" t="e">
        <f t="shared" ca="1" si="329"/>
        <v>#REF!</v>
      </c>
      <c r="HQ3488" s="9" t="e">
        <f ca="1">IF($GV3488=0,NA(),($GX3488*Controls!#REF!))</f>
        <v>#REF!</v>
      </c>
    </row>
    <row r="3489" spans="198:225" x14ac:dyDescent="0.25">
      <c r="GP3489" s="9" t="e">
        <f ca="1">INDIRECT(ADDRESS(ROW(),Controls!#REF!+30))</f>
        <v>#REF!</v>
      </c>
      <c r="GQ3489" s="9" t="e">
        <f ca="1">INDIRECT(ADDRESS(ROW(),Controls!#REF!+45))</f>
        <v>#REF!</v>
      </c>
      <c r="GR3489" s="9" t="e">
        <f ca="1">INDIRECT(ADDRESS(ROW(),Controls!#REF!+60))</f>
        <v>#REF!</v>
      </c>
      <c r="GS3489" s="9" t="e">
        <f ca="1">INDIRECT(ADDRESS(ROW(),Controls!#REF!+75))</f>
        <v>#REF!</v>
      </c>
      <c r="GT3489" s="9" t="e">
        <f ca="1">INDIRECT(ADDRESS(ROW(),Controls!#REF!+90))</f>
        <v>#REF!</v>
      </c>
      <c r="GU3489" s="9" t="e">
        <f ca="1">INDIRECT(ADDRESS(ROW(),Controls!#REF!+105))</f>
        <v>#REF!</v>
      </c>
      <c r="GV3489" s="9" t="e">
        <f ca="1">INDIRECT(ADDRESS(ROW(),Controls!#REF!+120))</f>
        <v>#REF!</v>
      </c>
      <c r="GW3489" s="9" t="e">
        <f ca="1">INDIRECT(ADDRESS(ROW(),Controls!#REF!+15))</f>
        <v>#REF!</v>
      </c>
      <c r="GX3489" s="9" t="e">
        <f ca="1">INDIRECT(ADDRESS(ROW(),Controls!#REF!+135))</f>
        <v>#REF!</v>
      </c>
      <c r="HJ3489" s="9" t="e">
        <f t="shared" ca="1" si="324"/>
        <v>#REF!</v>
      </c>
      <c r="HK3489" s="9" t="e">
        <f t="shared" ca="1" si="325"/>
        <v>#REF!</v>
      </c>
      <c r="HL3489" s="9" t="e">
        <f t="shared" ca="1" si="326"/>
        <v>#REF!</v>
      </c>
      <c r="HM3489" s="9" t="e">
        <f t="shared" ca="1" si="327"/>
        <v>#REF!</v>
      </c>
      <c r="HN3489" s="9" t="e">
        <f ca="1">SQRT($GS3489*(1-$GS3489/Controls!$D$15))</f>
        <v>#REF!</v>
      </c>
      <c r="HO3489" s="9" t="e">
        <f t="shared" ca="1" si="328"/>
        <v>#REF!</v>
      </c>
      <c r="HP3489" s="9" t="e">
        <f t="shared" ca="1" si="329"/>
        <v>#REF!</v>
      </c>
      <c r="HQ3489" s="9" t="e">
        <f ca="1">IF($GV3489=0,NA(),($GX3489*Controls!#REF!))</f>
        <v>#REF!</v>
      </c>
    </row>
    <row r="3490" spans="198:225" x14ac:dyDescent="0.25">
      <c r="GP3490" s="9" t="e">
        <f ca="1">INDIRECT(ADDRESS(ROW(),Controls!#REF!+30))</f>
        <v>#REF!</v>
      </c>
      <c r="GQ3490" s="9" t="e">
        <f ca="1">INDIRECT(ADDRESS(ROW(),Controls!#REF!+45))</f>
        <v>#REF!</v>
      </c>
      <c r="GR3490" s="9" t="e">
        <f ca="1">INDIRECT(ADDRESS(ROW(),Controls!#REF!+60))</f>
        <v>#REF!</v>
      </c>
      <c r="GS3490" s="9" t="e">
        <f ca="1">INDIRECT(ADDRESS(ROW(),Controls!#REF!+75))</f>
        <v>#REF!</v>
      </c>
      <c r="GT3490" s="9" t="e">
        <f ca="1">INDIRECT(ADDRESS(ROW(),Controls!#REF!+90))</f>
        <v>#REF!</v>
      </c>
      <c r="GU3490" s="9" t="e">
        <f ca="1">INDIRECT(ADDRESS(ROW(),Controls!#REF!+105))</f>
        <v>#REF!</v>
      </c>
      <c r="GV3490" s="9" t="e">
        <f ca="1">INDIRECT(ADDRESS(ROW(),Controls!#REF!+120))</f>
        <v>#REF!</v>
      </c>
      <c r="GW3490" s="9" t="e">
        <f ca="1">INDIRECT(ADDRESS(ROW(),Controls!#REF!+15))</f>
        <v>#REF!</v>
      </c>
      <c r="GX3490" s="9" t="e">
        <f ca="1">INDIRECT(ADDRESS(ROW(),Controls!#REF!+135))</f>
        <v>#REF!</v>
      </c>
      <c r="HJ3490" s="9" t="e">
        <f t="shared" ca="1" si="324"/>
        <v>#REF!</v>
      </c>
      <c r="HK3490" s="9" t="e">
        <f t="shared" ca="1" si="325"/>
        <v>#REF!</v>
      </c>
      <c r="HL3490" s="9" t="e">
        <f t="shared" ca="1" si="326"/>
        <v>#REF!</v>
      </c>
      <c r="HM3490" s="9" t="e">
        <f t="shared" ca="1" si="327"/>
        <v>#REF!</v>
      </c>
      <c r="HN3490" s="9" t="e">
        <f ca="1">SQRT($GS3490*(1-$GS3490/Controls!$D$15))</f>
        <v>#REF!</v>
      </c>
      <c r="HO3490" s="9" t="e">
        <f t="shared" ca="1" si="328"/>
        <v>#REF!</v>
      </c>
      <c r="HP3490" s="9" t="e">
        <f t="shared" ca="1" si="329"/>
        <v>#REF!</v>
      </c>
      <c r="HQ3490" s="9" t="e">
        <f ca="1">IF($GV3490=0,NA(),($GX3490*Controls!#REF!))</f>
        <v>#REF!</v>
      </c>
    </row>
    <row r="3491" spans="198:225" x14ac:dyDescent="0.25">
      <c r="GP3491" s="9" t="e">
        <f ca="1">INDIRECT(ADDRESS(ROW(),Controls!#REF!+30))</f>
        <v>#REF!</v>
      </c>
      <c r="GQ3491" s="9" t="e">
        <f ca="1">INDIRECT(ADDRESS(ROW(),Controls!#REF!+45))</f>
        <v>#REF!</v>
      </c>
      <c r="GR3491" s="9" t="e">
        <f ca="1">INDIRECT(ADDRESS(ROW(),Controls!#REF!+60))</f>
        <v>#REF!</v>
      </c>
      <c r="GS3491" s="9" t="e">
        <f ca="1">INDIRECT(ADDRESS(ROW(),Controls!#REF!+75))</f>
        <v>#REF!</v>
      </c>
      <c r="GT3491" s="9" t="e">
        <f ca="1">INDIRECT(ADDRESS(ROW(),Controls!#REF!+90))</f>
        <v>#REF!</v>
      </c>
      <c r="GU3491" s="9" t="e">
        <f ca="1">INDIRECT(ADDRESS(ROW(),Controls!#REF!+105))</f>
        <v>#REF!</v>
      </c>
      <c r="GV3491" s="9" t="e">
        <f ca="1">INDIRECT(ADDRESS(ROW(),Controls!#REF!+120))</f>
        <v>#REF!</v>
      </c>
      <c r="GW3491" s="9" t="e">
        <f ca="1">INDIRECT(ADDRESS(ROW(),Controls!#REF!+15))</f>
        <v>#REF!</v>
      </c>
      <c r="GX3491" s="9" t="e">
        <f ca="1">INDIRECT(ADDRESS(ROW(),Controls!#REF!+135))</f>
        <v>#REF!</v>
      </c>
      <c r="HJ3491" s="9" t="e">
        <f t="shared" ca="1" si="324"/>
        <v>#REF!</v>
      </c>
      <c r="HK3491" s="9" t="e">
        <f t="shared" ca="1" si="325"/>
        <v>#REF!</v>
      </c>
      <c r="HL3491" s="9" t="e">
        <f t="shared" ca="1" si="326"/>
        <v>#REF!</v>
      </c>
      <c r="HM3491" s="9" t="e">
        <f t="shared" ca="1" si="327"/>
        <v>#REF!</v>
      </c>
      <c r="HN3491" s="9" t="e">
        <f ca="1">SQRT($GS3491*(1-$GS3491/Controls!$D$15))</f>
        <v>#REF!</v>
      </c>
      <c r="HO3491" s="9" t="e">
        <f t="shared" ca="1" si="328"/>
        <v>#REF!</v>
      </c>
      <c r="HP3491" s="9" t="e">
        <f t="shared" ca="1" si="329"/>
        <v>#REF!</v>
      </c>
      <c r="HQ3491" s="9" t="e">
        <f ca="1">IF($GV3491=0,NA(),($GX3491*Controls!#REF!))</f>
        <v>#REF!</v>
      </c>
    </row>
    <row r="3492" spans="198:225" x14ac:dyDescent="0.25">
      <c r="GP3492" s="9" t="e">
        <f ca="1">INDIRECT(ADDRESS(ROW(),Controls!#REF!+30))</f>
        <v>#REF!</v>
      </c>
      <c r="GQ3492" s="9" t="e">
        <f ca="1">INDIRECT(ADDRESS(ROW(),Controls!#REF!+45))</f>
        <v>#REF!</v>
      </c>
      <c r="GR3492" s="9" t="e">
        <f ca="1">INDIRECT(ADDRESS(ROW(),Controls!#REF!+60))</f>
        <v>#REF!</v>
      </c>
      <c r="GS3492" s="9" t="e">
        <f ca="1">INDIRECT(ADDRESS(ROW(),Controls!#REF!+75))</f>
        <v>#REF!</v>
      </c>
      <c r="GT3492" s="9" t="e">
        <f ca="1">INDIRECT(ADDRESS(ROW(),Controls!#REF!+90))</f>
        <v>#REF!</v>
      </c>
      <c r="GU3492" s="9" t="e">
        <f ca="1">INDIRECT(ADDRESS(ROW(),Controls!#REF!+105))</f>
        <v>#REF!</v>
      </c>
      <c r="GV3492" s="9" t="e">
        <f ca="1">INDIRECT(ADDRESS(ROW(),Controls!#REF!+120))</f>
        <v>#REF!</v>
      </c>
      <c r="GW3492" s="9" t="e">
        <f ca="1">INDIRECT(ADDRESS(ROW(),Controls!#REF!+15))</f>
        <v>#REF!</v>
      </c>
      <c r="GX3492" s="9" t="e">
        <f ca="1">INDIRECT(ADDRESS(ROW(),Controls!#REF!+135))</f>
        <v>#REF!</v>
      </c>
      <c r="HJ3492" s="9" t="e">
        <f t="shared" ca="1" si="324"/>
        <v>#REF!</v>
      </c>
      <c r="HK3492" s="9" t="e">
        <f t="shared" ca="1" si="325"/>
        <v>#REF!</v>
      </c>
      <c r="HL3492" s="9" t="e">
        <f t="shared" ca="1" si="326"/>
        <v>#REF!</v>
      </c>
      <c r="HM3492" s="9" t="e">
        <f t="shared" ca="1" si="327"/>
        <v>#REF!</v>
      </c>
      <c r="HN3492" s="9" t="e">
        <f ca="1">SQRT($GS3492*(1-$GS3492/Controls!$D$15))</f>
        <v>#REF!</v>
      </c>
      <c r="HO3492" s="9" t="e">
        <f t="shared" ca="1" si="328"/>
        <v>#REF!</v>
      </c>
      <c r="HP3492" s="9" t="e">
        <f t="shared" ca="1" si="329"/>
        <v>#REF!</v>
      </c>
      <c r="HQ3492" s="9" t="e">
        <f ca="1">IF($GV3492=0,NA(),($GX3492*Controls!#REF!))</f>
        <v>#REF!</v>
      </c>
    </row>
    <row r="3493" spans="198:225" x14ac:dyDescent="0.25">
      <c r="GP3493" s="9" t="e">
        <f ca="1">INDIRECT(ADDRESS(ROW(),Controls!#REF!+30))</f>
        <v>#REF!</v>
      </c>
      <c r="GQ3493" s="9" t="e">
        <f ca="1">INDIRECT(ADDRESS(ROW(),Controls!#REF!+45))</f>
        <v>#REF!</v>
      </c>
      <c r="GR3493" s="9" t="e">
        <f ca="1">INDIRECT(ADDRESS(ROW(),Controls!#REF!+60))</f>
        <v>#REF!</v>
      </c>
      <c r="GS3493" s="9" t="e">
        <f ca="1">INDIRECT(ADDRESS(ROW(),Controls!#REF!+75))</f>
        <v>#REF!</v>
      </c>
      <c r="GT3493" s="9" t="e">
        <f ca="1">INDIRECT(ADDRESS(ROW(),Controls!#REF!+90))</f>
        <v>#REF!</v>
      </c>
      <c r="GU3493" s="9" t="e">
        <f ca="1">INDIRECT(ADDRESS(ROW(),Controls!#REF!+105))</f>
        <v>#REF!</v>
      </c>
      <c r="GV3493" s="9" t="e">
        <f ca="1">INDIRECT(ADDRESS(ROW(),Controls!#REF!+120))</f>
        <v>#REF!</v>
      </c>
      <c r="GW3493" s="9" t="e">
        <f ca="1">INDIRECT(ADDRESS(ROW(),Controls!#REF!+15))</f>
        <v>#REF!</v>
      </c>
      <c r="GX3493" s="9" t="e">
        <f ca="1">INDIRECT(ADDRESS(ROW(),Controls!#REF!+135))</f>
        <v>#REF!</v>
      </c>
      <c r="HJ3493" s="9" t="e">
        <f t="shared" ca="1" si="324"/>
        <v>#REF!</v>
      </c>
      <c r="HK3493" s="9" t="e">
        <f t="shared" ca="1" si="325"/>
        <v>#REF!</v>
      </c>
      <c r="HL3493" s="9" t="e">
        <f t="shared" ca="1" si="326"/>
        <v>#REF!</v>
      </c>
      <c r="HM3493" s="9" t="e">
        <f t="shared" ca="1" si="327"/>
        <v>#REF!</v>
      </c>
      <c r="HN3493" s="9" t="e">
        <f ca="1">SQRT($GS3493*(1-$GS3493/Controls!$D$15))</f>
        <v>#REF!</v>
      </c>
      <c r="HO3493" s="9" t="e">
        <f t="shared" ca="1" si="328"/>
        <v>#REF!</v>
      </c>
      <c r="HP3493" s="9" t="e">
        <f t="shared" ca="1" si="329"/>
        <v>#REF!</v>
      </c>
      <c r="HQ3493" s="9" t="e">
        <f ca="1">IF($GV3493=0,NA(),($GX3493*Controls!#REF!))</f>
        <v>#REF!</v>
      </c>
    </row>
    <row r="3494" spans="198:225" x14ac:dyDescent="0.25">
      <c r="GP3494" s="9" t="e">
        <f ca="1">INDIRECT(ADDRESS(ROW(),Controls!#REF!+30))</f>
        <v>#REF!</v>
      </c>
      <c r="GQ3494" s="9" t="e">
        <f ca="1">INDIRECT(ADDRESS(ROW(),Controls!#REF!+45))</f>
        <v>#REF!</v>
      </c>
      <c r="GR3494" s="9" t="e">
        <f ca="1">INDIRECT(ADDRESS(ROW(),Controls!#REF!+60))</f>
        <v>#REF!</v>
      </c>
      <c r="GS3494" s="9" t="e">
        <f ca="1">INDIRECT(ADDRESS(ROW(),Controls!#REF!+75))</f>
        <v>#REF!</v>
      </c>
      <c r="GT3494" s="9" t="e">
        <f ca="1">INDIRECT(ADDRESS(ROW(),Controls!#REF!+90))</f>
        <v>#REF!</v>
      </c>
      <c r="GU3494" s="9" t="e">
        <f ca="1">INDIRECT(ADDRESS(ROW(),Controls!#REF!+105))</f>
        <v>#REF!</v>
      </c>
      <c r="GV3494" s="9" t="e">
        <f ca="1">INDIRECT(ADDRESS(ROW(),Controls!#REF!+120))</f>
        <v>#REF!</v>
      </c>
      <c r="GW3494" s="9" t="e">
        <f ca="1">INDIRECT(ADDRESS(ROW(),Controls!#REF!+15))</f>
        <v>#REF!</v>
      </c>
      <c r="GX3494" s="9" t="e">
        <f ca="1">INDIRECT(ADDRESS(ROW(),Controls!#REF!+135))</f>
        <v>#REF!</v>
      </c>
      <c r="HJ3494" s="9" t="e">
        <f t="shared" ca="1" si="324"/>
        <v>#REF!</v>
      </c>
      <c r="HK3494" s="9" t="e">
        <f t="shared" ca="1" si="325"/>
        <v>#REF!</v>
      </c>
      <c r="HL3494" s="9" t="e">
        <f t="shared" ca="1" si="326"/>
        <v>#REF!</v>
      </c>
      <c r="HM3494" s="9" t="e">
        <f t="shared" ca="1" si="327"/>
        <v>#REF!</v>
      </c>
      <c r="HN3494" s="9" t="e">
        <f ca="1">SQRT($GS3494*(1-$GS3494/Controls!$D$15))</f>
        <v>#REF!</v>
      </c>
      <c r="HO3494" s="9" t="e">
        <f t="shared" ca="1" si="328"/>
        <v>#REF!</v>
      </c>
      <c r="HP3494" s="9" t="e">
        <f t="shared" ca="1" si="329"/>
        <v>#REF!</v>
      </c>
      <c r="HQ3494" s="9" t="e">
        <f ca="1">IF($GV3494=0,NA(),($GX3494*Controls!#REF!))</f>
        <v>#REF!</v>
      </c>
    </row>
    <row r="3495" spans="198:225" x14ac:dyDescent="0.25">
      <c r="GP3495" s="9" t="e">
        <f ca="1">INDIRECT(ADDRESS(ROW(),Controls!#REF!+30))</f>
        <v>#REF!</v>
      </c>
      <c r="GQ3495" s="9" t="e">
        <f ca="1">INDIRECT(ADDRESS(ROW(),Controls!#REF!+45))</f>
        <v>#REF!</v>
      </c>
      <c r="GR3495" s="9" t="e">
        <f ca="1">INDIRECT(ADDRESS(ROW(),Controls!#REF!+60))</f>
        <v>#REF!</v>
      </c>
      <c r="GS3495" s="9" t="e">
        <f ca="1">INDIRECT(ADDRESS(ROW(),Controls!#REF!+75))</f>
        <v>#REF!</v>
      </c>
      <c r="GT3495" s="9" t="e">
        <f ca="1">INDIRECT(ADDRESS(ROW(),Controls!#REF!+90))</f>
        <v>#REF!</v>
      </c>
      <c r="GU3495" s="9" t="e">
        <f ca="1">INDIRECT(ADDRESS(ROW(),Controls!#REF!+105))</f>
        <v>#REF!</v>
      </c>
      <c r="GV3495" s="9" t="e">
        <f ca="1">INDIRECT(ADDRESS(ROW(),Controls!#REF!+120))</f>
        <v>#REF!</v>
      </c>
      <c r="GW3495" s="9" t="e">
        <f ca="1">INDIRECT(ADDRESS(ROW(),Controls!#REF!+15))</f>
        <v>#REF!</v>
      </c>
      <c r="GX3495" s="9" t="e">
        <f ca="1">INDIRECT(ADDRESS(ROW(),Controls!#REF!+135))</f>
        <v>#REF!</v>
      </c>
      <c r="HJ3495" s="9" t="e">
        <f t="shared" ca="1" si="324"/>
        <v>#REF!</v>
      </c>
      <c r="HK3495" s="9" t="e">
        <f t="shared" ca="1" si="325"/>
        <v>#REF!</v>
      </c>
      <c r="HL3495" s="9" t="e">
        <f t="shared" ca="1" si="326"/>
        <v>#REF!</v>
      </c>
      <c r="HM3495" s="9" t="e">
        <f t="shared" ca="1" si="327"/>
        <v>#REF!</v>
      </c>
      <c r="HN3495" s="9" t="e">
        <f ca="1">SQRT($GS3495*(1-$GS3495/Controls!$D$15))</f>
        <v>#REF!</v>
      </c>
      <c r="HO3495" s="9" t="e">
        <f t="shared" ca="1" si="328"/>
        <v>#REF!</v>
      </c>
      <c r="HP3495" s="9" t="e">
        <f t="shared" ca="1" si="329"/>
        <v>#REF!</v>
      </c>
      <c r="HQ3495" s="9" t="e">
        <f ca="1">IF($GV3495=0,NA(),($GX3495*Controls!#REF!))</f>
        <v>#REF!</v>
      </c>
    </row>
    <row r="3496" spans="198:225" x14ac:dyDescent="0.25">
      <c r="GP3496" s="9" t="e">
        <f ca="1">INDIRECT(ADDRESS(ROW(),Controls!#REF!+30))</f>
        <v>#REF!</v>
      </c>
      <c r="GQ3496" s="9" t="e">
        <f ca="1">INDIRECT(ADDRESS(ROW(),Controls!#REF!+45))</f>
        <v>#REF!</v>
      </c>
      <c r="GR3496" s="9" t="e">
        <f ca="1">INDIRECT(ADDRESS(ROW(),Controls!#REF!+60))</f>
        <v>#REF!</v>
      </c>
      <c r="GS3496" s="9" t="e">
        <f ca="1">INDIRECT(ADDRESS(ROW(),Controls!#REF!+75))</f>
        <v>#REF!</v>
      </c>
      <c r="GT3496" s="9" t="e">
        <f ca="1">INDIRECT(ADDRESS(ROW(),Controls!#REF!+90))</f>
        <v>#REF!</v>
      </c>
      <c r="GU3496" s="9" t="e">
        <f ca="1">INDIRECT(ADDRESS(ROW(),Controls!#REF!+105))</f>
        <v>#REF!</v>
      </c>
      <c r="GV3496" s="9" t="e">
        <f ca="1">INDIRECT(ADDRESS(ROW(),Controls!#REF!+120))</f>
        <v>#REF!</v>
      </c>
      <c r="GW3496" s="9" t="e">
        <f ca="1">INDIRECT(ADDRESS(ROW(),Controls!#REF!+15))</f>
        <v>#REF!</v>
      </c>
      <c r="GX3496" s="9" t="e">
        <f ca="1">INDIRECT(ADDRESS(ROW(),Controls!#REF!+135))</f>
        <v>#REF!</v>
      </c>
      <c r="HJ3496" s="9" t="e">
        <f t="shared" ca="1" si="324"/>
        <v>#REF!</v>
      </c>
      <c r="HK3496" s="9" t="e">
        <f t="shared" ca="1" si="325"/>
        <v>#REF!</v>
      </c>
      <c r="HL3496" s="9" t="e">
        <f t="shared" ca="1" si="326"/>
        <v>#REF!</v>
      </c>
      <c r="HM3496" s="9" t="e">
        <f t="shared" ca="1" si="327"/>
        <v>#REF!</v>
      </c>
      <c r="HN3496" s="9" t="e">
        <f ca="1">SQRT($GS3496*(1-$GS3496/Controls!$D$15))</f>
        <v>#REF!</v>
      </c>
      <c r="HO3496" s="9" t="e">
        <f t="shared" ca="1" si="328"/>
        <v>#REF!</v>
      </c>
      <c r="HP3496" s="9" t="e">
        <f t="shared" ca="1" si="329"/>
        <v>#REF!</v>
      </c>
      <c r="HQ3496" s="9" t="e">
        <f ca="1">IF($GV3496=0,NA(),($GX3496*Controls!#REF!))</f>
        <v>#REF!</v>
      </c>
    </row>
    <row r="3497" spans="198:225" x14ac:dyDescent="0.25">
      <c r="GP3497" s="9" t="e">
        <f ca="1">INDIRECT(ADDRESS(ROW(),Controls!#REF!+30))</f>
        <v>#REF!</v>
      </c>
      <c r="GQ3497" s="9" t="e">
        <f ca="1">INDIRECT(ADDRESS(ROW(),Controls!#REF!+45))</f>
        <v>#REF!</v>
      </c>
      <c r="GR3497" s="9" t="e">
        <f ca="1">INDIRECT(ADDRESS(ROW(),Controls!#REF!+60))</f>
        <v>#REF!</v>
      </c>
      <c r="GS3497" s="9" t="e">
        <f ca="1">INDIRECT(ADDRESS(ROW(),Controls!#REF!+75))</f>
        <v>#REF!</v>
      </c>
      <c r="GT3497" s="9" t="e">
        <f ca="1">INDIRECT(ADDRESS(ROW(),Controls!#REF!+90))</f>
        <v>#REF!</v>
      </c>
      <c r="GU3497" s="9" t="e">
        <f ca="1">INDIRECT(ADDRESS(ROW(),Controls!#REF!+105))</f>
        <v>#REF!</v>
      </c>
      <c r="GV3497" s="9" t="e">
        <f ca="1">INDIRECT(ADDRESS(ROW(),Controls!#REF!+120))</f>
        <v>#REF!</v>
      </c>
      <c r="GW3497" s="9" t="e">
        <f ca="1">INDIRECT(ADDRESS(ROW(),Controls!#REF!+15))</f>
        <v>#REF!</v>
      </c>
      <c r="GX3497" s="9" t="e">
        <f ca="1">INDIRECT(ADDRESS(ROW(),Controls!#REF!+135))</f>
        <v>#REF!</v>
      </c>
      <c r="HJ3497" s="9" t="e">
        <f t="shared" ca="1" si="324"/>
        <v>#REF!</v>
      </c>
      <c r="HK3497" s="9" t="e">
        <f t="shared" ca="1" si="325"/>
        <v>#REF!</v>
      </c>
      <c r="HL3497" s="9" t="e">
        <f t="shared" ca="1" si="326"/>
        <v>#REF!</v>
      </c>
      <c r="HM3497" s="9" t="e">
        <f t="shared" ca="1" si="327"/>
        <v>#REF!</v>
      </c>
      <c r="HN3497" s="9" t="e">
        <f ca="1">SQRT($GS3497*(1-$GS3497/Controls!$D$15))</f>
        <v>#REF!</v>
      </c>
      <c r="HO3497" s="9" t="e">
        <f t="shared" ca="1" si="328"/>
        <v>#REF!</v>
      </c>
      <c r="HP3497" s="9" t="e">
        <f t="shared" ca="1" si="329"/>
        <v>#REF!</v>
      </c>
      <c r="HQ3497" s="9" t="e">
        <f ca="1">IF($GV3497=0,NA(),($GX3497*Controls!#REF!))</f>
        <v>#REF!</v>
      </c>
    </row>
    <row r="3498" spans="198:225" x14ac:dyDescent="0.25">
      <c r="GP3498" s="9" t="e">
        <f ca="1">INDIRECT(ADDRESS(ROW(),Controls!#REF!+30))</f>
        <v>#REF!</v>
      </c>
      <c r="GQ3498" s="9" t="e">
        <f ca="1">INDIRECT(ADDRESS(ROW(),Controls!#REF!+45))</f>
        <v>#REF!</v>
      </c>
      <c r="GR3498" s="9" t="e">
        <f ca="1">INDIRECT(ADDRESS(ROW(),Controls!#REF!+60))</f>
        <v>#REF!</v>
      </c>
      <c r="GS3498" s="9" t="e">
        <f ca="1">INDIRECT(ADDRESS(ROW(),Controls!#REF!+75))</f>
        <v>#REF!</v>
      </c>
      <c r="GT3498" s="9" t="e">
        <f ca="1">INDIRECT(ADDRESS(ROW(),Controls!#REF!+90))</f>
        <v>#REF!</v>
      </c>
      <c r="GU3498" s="9" t="e">
        <f ca="1">INDIRECT(ADDRESS(ROW(),Controls!#REF!+105))</f>
        <v>#REF!</v>
      </c>
      <c r="GV3498" s="9" t="e">
        <f ca="1">INDIRECT(ADDRESS(ROW(),Controls!#REF!+120))</f>
        <v>#REF!</v>
      </c>
      <c r="GW3498" s="9" t="e">
        <f ca="1">INDIRECT(ADDRESS(ROW(),Controls!#REF!+15))</f>
        <v>#REF!</v>
      </c>
      <c r="GX3498" s="9" t="e">
        <f ca="1">INDIRECT(ADDRESS(ROW(),Controls!#REF!+135))</f>
        <v>#REF!</v>
      </c>
      <c r="HJ3498" s="9" t="e">
        <f t="shared" ca="1" si="324"/>
        <v>#REF!</v>
      </c>
      <c r="HK3498" s="9" t="e">
        <f t="shared" ca="1" si="325"/>
        <v>#REF!</v>
      </c>
      <c r="HL3498" s="9" t="e">
        <f t="shared" ca="1" si="326"/>
        <v>#REF!</v>
      </c>
      <c r="HM3498" s="9" t="e">
        <f t="shared" ca="1" si="327"/>
        <v>#REF!</v>
      </c>
      <c r="HN3498" s="9" t="e">
        <f ca="1">SQRT($GS3498*(1-$GS3498/Controls!$D$15))</f>
        <v>#REF!</v>
      </c>
      <c r="HO3498" s="9" t="e">
        <f t="shared" ca="1" si="328"/>
        <v>#REF!</v>
      </c>
      <c r="HP3498" s="9" t="e">
        <f t="shared" ca="1" si="329"/>
        <v>#REF!</v>
      </c>
      <c r="HQ3498" s="9" t="e">
        <f ca="1">IF($GV3498=0,NA(),($GX3498*Controls!#REF!))</f>
        <v>#REF!</v>
      </c>
    </row>
    <row r="3499" spans="198:225" x14ac:dyDescent="0.25">
      <c r="GP3499" s="9" t="e">
        <f ca="1">INDIRECT(ADDRESS(ROW(),Controls!#REF!+30))</f>
        <v>#REF!</v>
      </c>
      <c r="GQ3499" s="9" t="e">
        <f ca="1">INDIRECT(ADDRESS(ROW(),Controls!#REF!+45))</f>
        <v>#REF!</v>
      </c>
      <c r="GR3499" s="9" t="e">
        <f ca="1">INDIRECT(ADDRESS(ROW(),Controls!#REF!+60))</f>
        <v>#REF!</v>
      </c>
      <c r="GS3499" s="9" t="e">
        <f ca="1">INDIRECT(ADDRESS(ROW(),Controls!#REF!+75))</f>
        <v>#REF!</v>
      </c>
      <c r="GT3499" s="9" t="e">
        <f ca="1">INDIRECT(ADDRESS(ROW(),Controls!#REF!+90))</f>
        <v>#REF!</v>
      </c>
      <c r="GU3499" s="9" t="e">
        <f ca="1">INDIRECT(ADDRESS(ROW(),Controls!#REF!+105))</f>
        <v>#REF!</v>
      </c>
      <c r="GV3499" s="9" t="e">
        <f ca="1">INDIRECT(ADDRESS(ROW(),Controls!#REF!+120))</f>
        <v>#REF!</v>
      </c>
      <c r="GW3499" s="9" t="e">
        <f ca="1">INDIRECT(ADDRESS(ROW(),Controls!#REF!+15))</f>
        <v>#REF!</v>
      </c>
      <c r="GX3499" s="9" t="e">
        <f ca="1">INDIRECT(ADDRESS(ROW(),Controls!#REF!+135))</f>
        <v>#REF!</v>
      </c>
      <c r="HJ3499" s="9" t="e">
        <f t="shared" ca="1" si="324"/>
        <v>#REF!</v>
      </c>
      <c r="HK3499" s="9" t="e">
        <f t="shared" ca="1" si="325"/>
        <v>#REF!</v>
      </c>
      <c r="HL3499" s="9" t="e">
        <f t="shared" ca="1" si="326"/>
        <v>#REF!</v>
      </c>
      <c r="HM3499" s="9" t="e">
        <f t="shared" ca="1" si="327"/>
        <v>#REF!</v>
      </c>
      <c r="HN3499" s="9" t="e">
        <f ca="1">SQRT($GS3499*(1-$GS3499/Controls!$D$15))</f>
        <v>#REF!</v>
      </c>
      <c r="HO3499" s="9" t="e">
        <f t="shared" ca="1" si="328"/>
        <v>#REF!</v>
      </c>
      <c r="HP3499" s="9" t="e">
        <f t="shared" ca="1" si="329"/>
        <v>#REF!</v>
      </c>
      <c r="HQ3499" s="9" t="e">
        <f ca="1">IF($GV3499=0,NA(),($GX3499*Controls!#REF!))</f>
        <v>#REF!</v>
      </c>
    </row>
    <row r="3500" spans="198:225" x14ac:dyDescent="0.25">
      <c r="GP3500" s="9" t="e">
        <f ca="1">INDIRECT(ADDRESS(ROW(),Controls!#REF!+30))</f>
        <v>#REF!</v>
      </c>
      <c r="GQ3500" s="9" t="e">
        <f ca="1">INDIRECT(ADDRESS(ROW(),Controls!#REF!+45))</f>
        <v>#REF!</v>
      </c>
      <c r="GR3500" s="9" t="e">
        <f ca="1">INDIRECT(ADDRESS(ROW(),Controls!#REF!+60))</f>
        <v>#REF!</v>
      </c>
      <c r="GS3500" s="9" t="e">
        <f ca="1">INDIRECT(ADDRESS(ROW(),Controls!#REF!+75))</f>
        <v>#REF!</v>
      </c>
      <c r="GT3500" s="9" t="e">
        <f ca="1">INDIRECT(ADDRESS(ROW(),Controls!#REF!+90))</f>
        <v>#REF!</v>
      </c>
      <c r="GU3500" s="9" t="e">
        <f ca="1">INDIRECT(ADDRESS(ROW(),Controls!#REF!+105))</f>
        <v>#REF!</v>
      </c>
      <c r="GV3500" s="9" t="e">
        <f ca="1">INDIRECT(ADDRESS(ROW(),Controls!#REF!+120))</f>
        <v>#REF!</v>
      </c>
      <c r="GW3500" s="9" t="e">
        <f ca="1">INDIRECT(ADDRESS(ROW(),Controls!#REF!+15))</f>
        <v>#REF!</v>
      </c>
      <c r="GX3500" s="9" t="e">
        <f ca="1">INDIRECT(ADDRESS(ROW(),Controls!#REF!+135))</f>
        <v>#REF!</v>
      </c>
      <c r="HJ3500" s="9" t="e">
        <f t="shared" ca="1" si="324"/>
        <v>#REF!</v>
      </c>
      <c r="HK3500" s="9" t="e">
        <f t="shared" ca="1" si="325"/>
        <v>#REF!</v>
      </c>
      <c r="HL3500" s="9" t="e">
        <f t="shared" ca="1" si="326"/>
        <v>#REF!</v>
      </c>
      <c r="HM3500" s="9" t="e">
        <f t="shared" ca="1" si="327"/>
        <v>#REF!</v>
      </c>
      <c r="HN3500" s="9" t="e">
        <f ca="1">SQRT($GS3500*(1-$GS3500/Controls!$D$15))</f>
        <v>#REF!</v>
      </c>
      <c r="HO3500" s="9" t="e">
        <f t="shared" ca="1" si="328"/>
        <v>#REF!</v>
      </c>
      <c r="HP3500" s="9" t="e">
        <f t="shared" ca="1" si="329"/>
        <v>#REF!</v>
      </c>
      <c r="HQ3500" s="9" t="e">
        <f ca="1">IF($GV3500=0,NA(),($GX3500*Controls!#REF!))</f>
        <v>#REF!</v>
      </c>
    </row>
    <row r="3501" spans="198:225" x14ac:dyDescent="0.25">
      <c r="GP3501" s="9" t="e">
        <f ca="1">INDIRECT(ADDRESS(ROW(),Controls!#REF!+30))</f>
        <v>#REF!</v>
      </c>
      <c r="GQ3501" s="9" t="e">
        <f ca="1">INDIRECT(ADDRESS(ROW(),Controls!#REF!+45))</f>
        <v>#REF!</v>
      </c>
      <c r="GR3501" s="9" t="e">
        <f ca="1">INDIRECT(ADDRESS(ROW(),Controls!#REF!+60))</f>
        <v>#REF!</v>
      </c>
      <c r="GS3501" s="9" t="e">
        <f ca="1">INDIRECT(ADDRESS(ROW(),Controls!#REF!+75))</f>
        <v>#REF!</v>
      </c>
      <c r="GT3501" s="9" t="e">
        <f ca="1">INDIRECT(ADDRESS(ROW(),Controls!#REF!+90))</f>
        <v>#REF!</v>
      </c>
      <c r="GU3501" s="9" t="e">
        <f ca="1">INDIRECT(ADDRESS(ROW(),Controls!#REF!+105))</f>
        <v>#REF!</v>
      </c>
      <c r="GV3501" s="9" t="e">
        <f ca="1">INDIRECT(ADDRESS(ROW(),Controls!#REF!+120))</f>
        <v>#REF!</v>
      </c>
      <c r="GW3501" s="9" t="e">
        <f ca="1">INDIRECT(ADDRESS(ROW(),Controls!#REF!+15))</f>
        <v>#REF!</v>
      </c>
      <c r="GX3501" s="9" t="e">
        <f ca="1">INDIRECT(ADDRESS(ROW(),Controls!#REF!+135))</f>
        <v>#REF!</v>
      </c>
      <c r="HJ3501" s="9" t="e">
        <f t="shared" ca="1" si="324"/>
        <v>#REF!</v>
      </c>
      <c r="HK3501" s="9" t="e">
        <f t="shared" ca="1" si="325"/>
        <v>#REF!</v>
      </c>
      <c r="HL3501" s="9" t="e">
        <f t="shared" ca="1" si="326"/>
        <v>#REF!</v>
      </c>
      <c r="HM3501" s="9" t="e">
        <f t="shared" ca="1" si="327"/>
        <v>#REF!</v>
      </c>
      <c r="HN3501" s="9" t="e">
        <f ca="1">SQRT($GS3501*(1-$GS3501/Controls!$D$15))</f>
        <v>#REF!</v>
      </c>
      <c r="HO3501" s="9" t="e">
        <f t="shared" ca="1" si="328"/>
        <v>#REF!</v>
      </c>
      <c r="HP3501" s="9" t="e">
        <f t="shared" ca="1" si="329"/>
        <v>#REF!</v>
      </c>
      <c r="HQ3501" s="9" t="e">
        <f ca="1">IF($GV3501=0,NA(),($GX3501*Controls!#REF!))</f>
        <v>#REF!</v>
      </c>
    </row>
    <row r="3502" spans="198:225" x14ac:dyDescent="0.25">
      <c r="GP3502" s="9" t="e">
        <f ca="1">INDIRECT(ADDRESS(ROW(),Controls!#REF!+30))</f>
        <v>#REF!</v>
      </c>
      <c r="GQ3502" s="9" t="e">
        <f ca="1">INDIRECT(ADDRESS(ROW(),Controls!#REF!+45))</f>
        <v>#REF!</v>
      </c>
      <c r="GR3502" s="9" t="e">
        <f ca="1">INDIRECT(ADDRESS(ROW(),Controls!#REF!+60))</f>
        <v>#REF!</v>
      </c>
      <c r="GS3502" s="9" t="e">
        <f ca="1">INDIRECT(ADDRESS(ROW(),Controls!#REF!+75))</f>
        <v>#REF!</v>
      </c>
      <c r="GT3502" s="9" t="e">
        <f ca="1">INDIRECT(ADDRESS(ROW(),Controls!#REF!+90))</f>
        <v>#REF!</v>
      </c>
      <c r="GU3502" s="9" t="e">
        <f ca="1">INDIRECT(ADDRESS(ROW(),Controls!#REF!+105))</f>
        <v>#REF!</v>
      </c>
      <c r="GV3502" s="9" t="e">
        <f ca="1">INDIRECT(ADDRESS(ROW(),Controls!#REF!+120))</f>
        <v>#REF!</v>
      </c>
      <c r="GW3502" s="9" t="e">
        <f ca="1">INDIRECT(ADDRESS(ROW(),Controls!#REF!+15))</f>
        <v>#REF!</v>
      </c>
      <c r="GX3502" s="9" t="e">
        <f ca="1">INDIRECT(ADDRESS(ROW(),Controls!#REF!+135))</f>
        <v>#REF!</v>
      </c>
      <c r="HJ3502" s="9" t="e">
        <f t="shared" ca="1" si="324"/>
        <v>#REF!</v>
      </c>
      <c r="HK3502" s="9" t="e">
        <f t="shared" ca="1" si="325"/>
        <v>#REF!</v>
      </c>
      <c r="HL3502" s="9" t="e">
        <f t="shared" ca="1" si="326"/>
        <v>#REF!</v>
      </c>
      <c r="HM3502" s="9" t="e">
        <f t="shared" ca="1" si="327"/>
        <v>#REF!</v>
      </c>
      <c r="HN3502" s="9" t="e">
        <f ca="1">SQRT($GS3502*(1-$GS3502/Controls!$D$15))</f>
        <v>#REF!</v>
      </c>
      <c r="HO3502" s="9" t="e">
        <f t="shared" ca="1" si="328"/>
        <v>#REF!</v>
      </c>
      <c r="HP3502" s="9" t="e">
        <f t="shared" ca="1" si="329"/>
        <v>#REF!</v>
      </c>
      <c r="HQ3502" s="9" t="e">
        <f ca="1">IF($GV3502=0,NA(),($GX3502*Controls!#REF!))</f>
        <v>#REF!</v>
      </c>
    </row>
    <row r="3503" spans="198:225" x14ac:dyDescent="0.25">
      <c r="GP3503" s="9" t="e">
        <f ca="1">INDIRECT(ADDRESS(ROW(),Controls!#REF!+30))</f>
        <v>#REF!</v>
      </c>
      <c r="GQ3503" s="9" t="e">
        <f ca="1">INDIRECT(ADDRESS(ROW(),Controls!#REF!+45))</f>
        <v>#REF!</v>
      </c>
      <c r="GR3503" s="9" t="e">
        <f ca="1">INDIRECT(ADDRESS(ROW(),Controls!#REF!+60))</f>
        <v>#REF!</v>
      </c>
      <c r="GS3503" s="9" t="e">
        <f ca="1">INDIRECT(ADDRESS(ROW(),Controls!#REF!+75))</f>
        <v>#REF!</v>
      </c>
      <c r="GT3503" s="9" t="e">
        <f ca="1">INDIRECT(ADDRESS(ROW(),Controls!#REF!+90))</f>
        <v>#REF!</v>
      </c>
      <c r="GU3503" s="9" t="e">
        <f ca="1">INDIRECT(ADDRESS(ROW(),Controls!#REF!+105))</f>
        <v>#REF!</v>
      </c>
      <c r="GV3503" s="9" t="e">
        <f ca="1">INDIRECT(ADDRESS(ROW(),Controls!#REF!+120))</f>
        <v>#REF!</v>
      </c>
      <c r="GW3503" s="9" t="e">
        <f ca="1">INDIRECT(ADDRESS(ROW(),Controls!#REF!+15))</f>
        <v>#REF!</v>
      </c>
      <c r="GX3503" s="9" t="e">
        <f ca="1">INDIRECT(ADDRESS(ROW(),Controls!#REF!+135))</f>
        <v>#REF!</v>
      </c>
      <c r="HJ3503" s="9" t="e">
        <f t="shared" ca="1" si="324"/>
        <v>#REF!</v>
      </c>
      <c r="HK3503" s="9" t="e">
        <f t="shared" ca="1" si="325"/>
        <v>#REF!</v>
      </c>
      <c r="HL3503" s="9" t="e">
        <f t="shared" ca="1" si="326"/>
        <v>#REF!</v>
      </c>
      <c r="HM3503" s="9" t="e">
        <f t="shared" ca="1" si="327"/>
        <v>#REF!</v>
      </c>
      <c r="HN3503" s="9" t="e">
        <f ca="1">SQRT($GS3503*(1-$GS3503/Controls!$D$15))</f>
        <v>#REF!</v>
      </c>
      <c r="HO3503" s="9" t="e">
        <f t="shared" ca="1" si="328"/>
        <v>#REF!</v>
      </c>
      <c r="HP3503" s="9" t="e">
        <f t="shared" ca="1" si="329"/>
        <v>#REF!</v>
      </c>
      <c r="HQ3503" s="9" t="e">
        <f ca="1">IF($GV3503=0,NA(),($GX3503*Controls!#REF!))</f>
        <v>#REF!</v>
      </c>
    </row>
    <row r="3504" spans="198:225" x14ac:dyDescent="0.25">
      <c r="GP3504" s="9" t="e">
        <f ca="1">INDIRECT(ADDRESS(ROW(),Controls!#REF!+30))</f>
        <v>#REF!</v>
      </c>
      <c r="GQ3504" s="9" t="e">
        <f ca="1">INDIRECT(ADDRESS(ROW(),Controls!#REF!+45))</f>
        <v>#REF!</v>
      </c>
      <c r="GR3504" s="9" t="e">
        <f ca="1">INDIRECT(ADDRESS(ROW(),Controls!#REF!+60))</f>
        <v>#REF!</v>
      </c>
      <c r="GS3504" s="9" t="e">
        <f ca="1">INDIRECT(ADDRESS(ROW(),Controls!#REF!+75))</f>
        <v>#REF!</v>
      </c>
      <c r="GT3504" s="9" t="e">
        <f ca="1">INDIRECT(ADDRESS(ROW(),Controls!#REF!+90))</f>
        <v>#REF!</v>
      </c>
      <c r="GU3504" s="9" t="e">
        <f ca="1">INDIRECT(ADDRESS(ROW(),Controls!#REF!+105))</f>
        <v>#REF!</v>
      </c>
      <c r="GV3504" s="9" t="e">
        <f ca="1">INDIRECT(ADDRESS(ROW(),Controls!#REF!+120))</f>
        <v>#REF!</v>
      </c>
      <c r="GW3504" s="9" t="e">
        <f ca="1">INDIRECT(ADDRESS(ROW(),Controls!#REF!+15))</f>
        <v>#REF!</v>
      </c>
      <c r="GX3504" s="9" t="e">
        <f ca="1">INDIRECT(ADDRESS(ROW(),Controls!#REF!+135))</f>
        <v>#REF!</v>
      </c>
      <c r="HJ3504" s="9" t="e">
        <f t="shared" ca="1" si="324"/>
        <v>#REF!</v>
      </c>
      <c r="HK3504" s="9" t="e">
        <f t="shared" ca="1" si="325"/>
        <v>#REF!</v>
      </c>
      <c r="HL3504" s="9" t="e">
        <f t="shared" ca="1" si="326"/>
        <v>#REF!</v>
      </c>
      <c r="HM3504" s="9" t="e">
        <f t="shared" ca="1" si="327"/>
        <v>#REF!</v>
      </c>
      <c r="HN3504" s="9" t="e">
        <f ca="1">SQRT($GS3504*(1-$GS3504/Controls!$D$15))</f>
        <v>#REF!</v>
      </c>
      <c r="HO3504" s="9" t="e">
        <f t="shared" ca="1" si="328"/>
        <v>#REF!</v>
      </c>
      <c r="HP3504" s="9" t="e">
        <f t="shared" ca="1" si="329"/>
        <v>#REF!</v>
      </c>
      <c r="HQ3504" s="9" t="e">
        <f ca="1">IF($GV3504=0,NA(),($GX3504*Controls!#REF!))</f>
        <v>#REF!</v>
      </c>
    </row>
    <row r="3505" spans="198:225" x14ac:dyDescent="0.25">
      <c r="GP3505" s="9" t="e">
        <f ca="1">INDIRECT(ADDRESS(ROW(),Controls!#REF!+30))</f>
        <v>#REF!</v>
      </c>
      <c r="GQ3505" s="9" t="e">
        <f ca="1">INDIRECT(ADDRESS(ROW(),Controls!#REF!+45))</f>
        <v>#REF!</v>
      </c>
      <c r="GR3505" s="9" t="e">
        <f ca="1">INDIRECT(ADDRESS(ROW(),Controls!#REF!+60))</f>
        <v>#REF!</v>
      </c>
      <c r="GS3505" s="9" t="e">
        <f ca="1">INDIRECT(ADDRESS(ROW(),Controls!#REF!+75))</f>
        <v>#REF!</v>
      </c>
      <c r="GT3505" s="9" t="e">
        <f ca="1">INDIRECT(ADDRESS(ROW(),Controls!#REF!+90))</f>
        <v>#REF!</v>
      </c>
      <c r="GU3505" s="9" t="e">
        <f ca="1">INDIRECT(ADDRESS(ROW(),Controls!#REF!+105))</f>
        <v>#REF!</v>
      </c>
      <c r="GV3505" s="9" t="e">
        <f ca="1">INDIRECT(ADDRESS(ROW(),Controls!#REF!+120))</f>
        <v>#REF!</v>
      </c>
      <c r="GW3505" s="9" t="e">
        <f ca="1">INDIRECT(ADDRESS(ROW(),Controls!#REF!+15))</f>
        <v>#REF!</v>
      </c>
      <c r="GX3505" s="9" t="e">
        <f ca="1">INDIRECT(ADDRESS(ROW(),Controls!#REF!+135))</f>
        <v>#REF!</v>
      </c>
      <c r="HJ3505" s="9" t="e">
        <f t="shared" ca="1" si="324"/>
        <v>#REF!</v>
      </c>
      <c r="HK3505" s="9" t="e">
        <f t="shared" ca="1" si="325"/>
        <v>#REF!</v>
      </c>
      <c r="HL3505" s="9" t="e">
        <f t="shared" ca="1" si="326"/>
        <v>#REF!</v>
      </c>
      <c r="HM3505" s="9" t="e">
        <f t="shared" ca="1" si="327"/>
        <v>#REF!</v>
      </c>
      <c r="HN3505" s="9" t="e">
        <f ca="1">SQRT($GS3505*(1-$GS3505/Controls!$D$15))</f>
        <v>#REF!</v>
      </c>
      <c r="HO3505" s="9" t="e">
        <f t="shared" ca="1" si="328"/>
        <v>#REF!</v>
      </c>
      <c r="HP3505" s="9" t="e">
        <f t="shared" ca="1" si="329"/>
        <v>#REF!</v>
      </c>
      <c r="HQ3505" s="9" t="e">
        <f ca="1">IF($GV3505=0,NA(),($GX3505*Controls!#REF!))</f>
        <v>#REF!</v>
      </c>
    </row>
    <row r="3506" spans="198:225" x14ac:dyDescent="0.25">
      <c r="GP3506" s="9" t="e">
        <f ca="1">INDIRECT(ADDRESS(ROW(),Controls!#REF!+30))</f>
        <v>#REF!</v>
      </c>
      <c r="GQ3506" s="9" t="e">
        <f ca="1">INDIRECT(ADDRESS(ROW(),Controls!#REF!+45))</f>
        <v>#REF!</v>
      </c>
      <c r="GR3506" s="9" t="e">
        <f ca="1">INDIRECT(ADDRESS(ROW(),Controls!#REF!+60))</f>
        <v>#REF!</v>
      </c>
      <c r="GS3506" s="9" t="e">
        <f ca="1">INDIRECT(ADDRESS(ROW(),Controls!#REF!+75))</f>
        <v>#REF!</v>
      </c>
      <c r="GT3506" s="9" t="e">
        <f ca="1">INDIRECT(ADDRESS(ROW(),Controls!#REF!+90))</f>
        <v>#REF!</v>
      </c>
      <c r="GU3506" s="9" t="e">
        <f ca="1">INDIRECT(ADDRESS(ROW(),Controls!#REF!+105))</f>
        <v>#REF!</v>
      </c>
      <c r="GV3506" s="9" t="e">
        <f ca="1">INDIRECT(ADDRESS(ROW(),Controls!#REF!+120))</f>
        <v>#REF!</v>
      </c>
      <c r="GW3506" s="9" t="e">
        <f ca="1">INDIRECT(ADDRESS(ROW(),Controls!#REF!+15))</f>
        <v>#REF!</v>
      </c>
      <c r="GX3506" s="9" t="e">
        <f ca="1">INDIRECT(ADDRESS(ROW(),Controls!#REF!+135))</f>
        <v>#REF!</v>
      </c>
      <c r="HJ3506" s="9" t="e">
        <f t="shared" ca="1" si="324"/>
        <v>#REF!</v>
      </c>
      <c r="HK3506" s="9" t="e">
        <f t="shared" ca="1" si="325"/>
        <v>#REF!</v>
      </c>
      <c r="HL3506" s="9" t="e">
        <f t="shared" ca="1" si="326"/>
        <v>#REF!</v>
      </c>
      <c r="HM3506" s="9" t="e">
        <f t="shared" ca="1" si="327"/>
        <v>#REF!</v>
      </c>
      <c r="HN3506" s="9" t="e">
        <f ca="1">SQRT($GS3506*(1-$GS3506/Controls!$D$15))</f>
        <v>#REF!</v>
      </c>
      <c r="HO3506" s="9" t="e">
        <f t="shared" ca="1" si="328"/>
        <v>#REF!</v>
      </c>
      <c r="HP3506" s="9" t="e">
        <f t="shared" ca="1" si="329"/>
        <v>#REF!</v>
      </c>
      <c r="HQ3506" s="9" t="e">
        <f ca="1">IF($GV3506=0,NA(),($GX3506*Controls!#REF!))</f>
        <v>#REF!</v>
      </c>
    </row>
    <row r="3507" spans="198:225" x14ac:dyDescent="0.25">
      <c r="GP3507" s="9" t="e">
        <f ca="1">INDIRECT(ADDRESS(ROW(),Controls!#REF!+30))</f>
        <v>#REF!</v>
      </c>
      <c r="GQ3507" s="9" t="e">
        <f ca="1">INDIRECT(ADDRESS(ROW(),Controls!#REF!+45))</f>
        <v>#REF!</v>
      </c>
      <c r="GR3507" s="9" t="e">
        <f ca="1">INDIRECT(ADDRESS(ROW(),Controls!#REF!+60))</f>
        <v>#REF!</v>
      </c>
      <c r="GS3507" s="9" t="e">
        <f ca="1">INDIRECT(ADDRESS(ROW(),Controls!#REF!+75))</f>
        <v>#REF!</v>
      </c>
      <c r="GT3507" s="9" t="e">
        <f ca="1">INDIRECT(ADDRESS(ROW(),Controls!#REF!+90))</f>
        <v>#REF!</v>
      </c>
      <c r="GU3507" s="9" t="e">
        <f ca="1">INDIRECT(ADDRESS(ROW(),Controls!#REF!+105))</f>
        <v>#REF!</v>
      </c>
      <c r="GV3507" s="9" t="e">
        <f ca="1">INDIRECT(ADDRESS(ROW(),Controls!#REF!+120))</f>
        <v>#REF!</v>
      </c>
      <c r="GW3507" s="9" t="e">
        <f ca="1">INDIRECT(ADDRESS(ROW(),Controls!#REF!+15))</f>
        <v>#REF!</v>
      </c>
      <c r="GX3507" s="9" t="e">
        <f ca="1">INDIRECT(ADDRESS(ROW(),Controls!#REF!+135))</f>
        <v>#REF!</v>
      </c>
      <c r="HJ3507" s="9" t="e">
        <f t="shared" ca="1" si="324"/>
        <v>#REF!</v>
      </c>
      <c r="HK3507" s="9" t="e">
        <f t="shared" ca="1" si="325"/>
        <v>#REF!</v>
      </c>
      <c r="HL3507" s="9" t="e">
        <f t="shared" ca="1" si="326"/>
        <v>#REF!</v>
      </c>
      <c r="HM3507" s="9" t="e">
        <f t="shared" ca="1" si="327"/>
        <v>#REF!</v>
      </c>
      <c r="HN3507" s="9" t="e">
        <f ca="1">SQRT($GS3507*(1-$GS3507/Controls!$D$15))</f>
        <v>#REF!</v>
      </c>
      <c r="HO3507" s="9" t="e">
        <f t="shared" ca="1" si="328"/>
        <v>#REF!</v>
      </c>
      <c r="HP3507" s="9" t="e">
        <f t="shared" ca="1" si="329"/>
        <v>#REF!</v>
      </c>
      <c r="HQ3507" s="9" t="e">
        <f ca="1">IF($GV3507=0,NA(),($GX3507*Controls!#REF!))</f>
        <v>#REF!</v>
      </c>
    </row>
    <row r="3508" spans="198:225" x14ac:dyDescent="0.25">
      <c r="GP3508" s="9" t="e">
        <f ca="1">INDIRECT(ADDRESS(ROW(),Controls!#REF!+30))</f>
        <v>#REF!</v>
      </c>
      <c r="GQ3508" s="9" t="e">
        <f ca="1">INDIRECT(ADDRESS(ROW(),Controls!#REF!+45))</f>
        <v>#REF!</v>
      </c>
      <c r="GR3508" s="9" t="e">
        <f ca="1">INDIRECT(ADDRESS(ROW(),Controls!#REF!+60))</f>
        <v>#REF!</v>
      </c>
      <c r="GS3508" s="9" t="e">
        <f ca="1">INDIRECT(ADDRESS(ROW(),Controls!#REF!+75))</f>
        <v>#REF!</v>
      </c>
      <c r="GT3508" s="9" t="e">
        <f ca="1">INDIRECT(ADDRESS(ROW(),Controls!#REF!+90))</f>
        <v>#REF!</v>
      </c>
      <c r="GU3508" s="9" t="e">
        <f ca="1">INDIRECT(ADDRESS(ROW(),Controls!#REF!+105))</f>
        <v>#REF!</v>
      </c>
      <c r="GV3508" s="9" t="e">
        <f ca="1">INDIRECT(ADDRESS(ROW(),Controls!#REF!+120))</f>
        <v>#REF!</v>
      </c>
      <c r="GW3508" s="9" t="e">
        <f ca="1">INDIRECT(ADDRESS(ROW(),Controls!#REF!+15))</f>
        <v>#REF!</v>
      </c>
      <c r="GX3508" s="9" t="e">
        <f ca="1">INDIRECT(ADDRESS(ROW(),Controls!#REF!+135))</f>
        <v>#REF!</v>
      </c>
      <c r="HJ3508" s="9" t="e">
        <f t="shared" ca="1" si="324"/>
        <v>#REF!</v>
      </c>
      <c r="HK3508" s="9" t="e">
        <f t="shared" ca="1" si="325"/>
        <v>#REF!</v>
      </c>
      <c r="HL3508" s="9" t="e">
        <f t="shared" ca="1" si="326"/>
        <v>#REF!</v>
      </c>
      <c r="HM3508" s="9" t="e">
        <f t="shared" ca="1" si="327"/>
        <v>#REF!</v>
      </c>
      <c r="HN3508" s="9" t="e">
        <f ca="1">SQRT($GS3508*(1-$GS3508/Controls!$D$15))</f>
        <v>#REF!</v>
      </c>
      <c r="HO3508" s="9" t="e">
        <f t="shared" ca="1" si="328"/>
        <v>#REF!</v>
      </c>
      <c r="HP3508" s="9" t="e">
        <f t="shared" ca="1" si="329"/>
        <v>#REF!</v>
      </c>
      <c r="HQ3508" s="9" t="e">
        <f ca="1">IF($GV3508=0,NA(),($GX3508*Controls!#REF!))</f>
        <v>#REF!</v>
      </c>
    </row>
    <row r="3509" spans="198:225" x14ac:dyDescent="0.25">
      <c r="GP3509" s="9" t="e">
        <f ca="1">INDIRECT(ADDRESS(ROW(),Controls!#REF!+30))</f>
        <v>#REF!</v>
      </c>
      <c r="GQ3509" s="9" t="e">
        <f ca="1">INDIRECT(ADDRESS(ROW(),Controls!#REF!+45))</f>
        <v>#REF!</v>
      </c>
      <c r="GR3509" s="9" t="e">
        <f ca="1">INDIRECT(ADDRESS(ROW(),Controls!#REF!+60))</f>
        <v>#REF!</v>
      </c>
      <c r="GS3509" s="9" t="e">
        <f ca="1">INDIRECT(ADDRESS(ROW(),Controls!#REF!+75))</f>
        <v>#REF!</v>
      </c>
      <c r="GT3509" s="9" t="e">
        <f ca="1">INDIRECT(ADDRESS(ROW(),Controls!#REF!+90))</f>
        <v>#REF!</v>
      </c>
      <c r="GU3509" s="9" t="e">
        <f ca="1">INDIRECT(ADDRESS(ROW(),Controls!#REF!+105))</f>
        <v>#REF!</v>
      </c>
      <c r="GV3509" s="9" t="e">
        <f ca="1">INDIRECT(ADDRESS(ROW(),Controls!#REF!+120))</f>
        <v>#REF!</v>
      </c>
      <c r="GW3509" s="9" t="e">
        <f ca="1">INDIRECT(ADDRESS(ROW(),Controls!#REF!+15))</f>
        <v>#REF!</v>
      </c>
      <c r="GX3509" s="9" t="e">
        <f ca="1">INDIRECT(ADDRESS(ROW(),Controls!#REF!+135))</f>
        <v>#REF!</v>
      </c>
      <c r="HJ3509" s="9" t="e">
        <f t="shared" ca="1" si="324"/>
        <v>#REF!</v>
      </c>
      <c r="HK3509" s="9" t="e">
        <f t="shared" ca="1" si="325"/>
        <v>#REF!</v>
      </c>
      <c r="HL3509" s="9" t="e">
        <f t="shared" ca="1" si="326"/>
        <v>#REF!</v>
      </c>
      <c r="HM3509" s="9" t="e">
        <f t="shared" ca="1" si="327"/>
        <v>#REF!</v>
      </c>
      <c r="HN3509" s="9" t="e">
        <f ca="1">SQRT($GS3509*(1-$GS3509/Controls!$D$15))</f>
        <v>#REF!</v>
      </c>
      <c r="HO3509" s="9" t="e">
        <f t="shared" ca="1" si="328"/>
        <v>#REF!</v>
      </c>
      <c r="HP3509" s="9" t="e">
        <f t="shared" ca="1" si="329"/>
        <v>#REF!</v>
      </c>
      <c r="HQ3509" s="9" t="e">
        <f ca="1">IF($GV3509=0,NA(),($GX3509*Controls!#REF!))</f>
        <v>#REF!</v>
      </c>
    </row>
    <row r="3510" spans="198:225" x14ac:dyDescent="0.25">
      <c r="GP3510" s="9" t="e">
        <f ca="1">INDIRECT(ADDRESS(ROW(),Controls!#REF!+30))</f>
        <v>#REF!</v>
      </c>
      <c r="GQ3510" s="9" t="e">
        <f ca="1">INDIRECT(ADDRESS(ROW(),Controls!#REF!+45))</f>
        <v>#REF!</v>
      </c>
      <c r="GR3510" s="9" t="e">
        <f ca="1">INDIRECT(ADDRESS(ROW(),Controls!#REF!+60))</f>
        <v>#REF!</v>
      </c>
      <c r="GS3510" s="9" t="e">
        <f ca="1">INDIRECT(ADDRESS(ROW(),Controls!#REF!+75))</f>
        <v>#REF!</v>
      </c>
      <c r="GT3510" s="9" t="e">
        <f ca="1">INDIRECT(ADDRESS(ROW(),Controls!#REF!+90))</f>
        <v>#REF!</v>
      </c>
      <c r="GU3510" s="9" t="e">
        <f ca="1">INDIRECT(ADDRESS(ROW(),Controls!#REF!+105))</f>
        <v>#REF!</v>
      </c>
      <c r="GV3510" s="9" t="e">
        <f ca="1">INDIRECT(ADDRESS(ROW(),Controls!#REF!+120))</f>
        <v>#REF!</v>
      </c>
      <c r="GW3510" s="9" t="e">
        <f ca="1">INDIRECT(ADDRESS(ROW(),Controls!#REF!+15))</f>
        <v>#REF!</v>
      </c>
      <c r="GX3510" s="9" t="e">
        <f ca="1">INDIRECT(ADDRESS(ROW(),Controls!#REF!+135))</f>
        <v>#REF!</v>
      </c>
      <c r="HJ3510" s="9" t="e">
        <f t="shared" ca="1" si="324"/>
        <v>#REF!</v>
      </c>
      <c r="HK3510" s="9" t="e">
        <f t="shared" ca="1" si="325"/>
        <v>#REF!</v>
      </c>
      <c r="HL3510" s="9" t="e">
        <f t="shared" ca="1" si="326"/>
        <v>#REF!</v>
      </c>
      <c r="HM3510" s="9" t="e">
        <f t="shared" ca="1" si="327"/>
        <v>#REF!</v>
      </c>
      <c r="HN3510" s="9" t="e">
        <f ca="1">SQRT($GS3510*(1-$GS3510/Controls!$D$15))</f>
        <v>#REF!</v>
      </c>
      <c r="HO3510" s="9" t="e">
        <f t="shared" ca="1" si="328"/>
        <v>#REF!</v>
      </c>
      <c r="HP3510" s="9" t="e">
        <f t="shared" ca="1" si="329"/>
        <v>#REF!</v>
      </c>
      <c r="HQ3510" s="9" t="e">
        <f ca="1">IF($GV3510=0,NA(),($GX3510*Controls!#REF!))</f>
        <v>#REF!</v>
      </c>
    </row>
    <row r="3511" spans="198:225" x14ac:dyDescent="0.25">
      <c r="GP3511" s="9" t="e">
        <f ca="1">INDIRECT(ADDRESS(ROW(),Controls!#REF!+30))</f>
        <v>#REF!</v>
      </c>
      <c r="GQ3511" s="9" t="e">
        <f ca="1">INDIRECT(ADDRESS(ROW(),Controls!#REF!+45))</f>
        <v>#REF!</v>
      </c>
      <c r="GR3511" s="9" t="e">
        <f ca="1">INDIRECT(ADDRESS(ROW(),Controls!#REF!+60))</f>
        <v>#REF!</v>
      </c>
      <c r="GS3511" s="9" t="e">
        <f ca="1">INDIRECT(ADDRESS(ROW(),Controls!#REF!+75))</f>
        <v>#REF!</v>
      </c>
      <c r="GT3511" s="9" t="e">
        <f ca="1">INDIRECT(ADDRESS(ROW(),Controls!#REF!+90))</f>
        <v>#REF!</v>
      </c>
      <c r="GU3511" s="9" t="e">
        <f ca="1">INDIRECT(ADDRESS(ROW(),Controls!#REF!+105))</f>
        <v>#REF!</v>
      </c>
      <c r="GV3511" s="9" t="e">
        <f ca="1">INDIRECT(ADDRESS(ROW(),Controls!#REF!+120))</f>
        <v>#REF!</v>
      </c>
      <c r="GW3511" s="9" t="e">
        <f ca="1">INDIRECT(ADDRESS(ROW(),Controls!#REF!+15))</f>
        <v>#REF!</v>
      </c>
      <c r="GX3511" s="9" t="e">
        <f ca="1">INDIRECT(ADDRESS(ROW(),Controls!#REF!+135))</f>
        <v>#REF!</v>
      </c>
      <c r="HJ3511" s="9" t="e">
        <f t="shared" ca="1" si="324"/>
        <v>#REF!</v>
      </c>
      <c r="HK3511" s="9" t="e">
        <f t="shared" ca="1" si="325"/>
        <v>#REF!</v>
      </c>
      <c r="HL3511" s="9" t="e">
        <f t="shared" ca="1" si="326"/>
        <v>#REF!</v>
      </c>
      <c r="HM3511" s="9" t="e">
        <f t="shared" ca="1" si="327"/>
        <v>#REF!</v>
      </c>
      <c r="HN3511" s="9" t="e">
        <f ca="1">SQRT($GS3511*(1-$GS3511/Controls!$D$15))</f>
        <v>#REF!</v>
      </c>
      <c r="HO3511" s="9" t="e">
        <f t="shared" ca="1" si="328"/>
        <v>#REF!</v>
      </c>
      <c r="HP3511" s="9" t="e">
        <f t="shared" ca="1" si="329"/>
        <v>#REF!</v>
      </c>
      <c r="HQ3511" s="9" t="e">
        <f ca="1">IF($GV3511=0,NA(),($GX3511*Controls!#REF!))</f>
        <v>#REF!</v>
      </c>
    </row>
    <row r="3512" spans="198:225" x14ac:dyDescent="0.25">
      <c r="GP3512" s="9" t="e">
        <f ca="1">INDIRECT(ADDRESS(ROW(),Controls!#REF!+30))</f>
        <v>#REF!</v>
      </c>
      <c r="GQ3512" s="9" t="e">
        <f ca="1">INDIRECT(ADDRESS(ROW(),Controls!#REF!+45))</f>
        <v>#REF!</v>
      </c>
      <c r="GR3512" s="9" t="e">
        <f ca="1">INDIRECT(ADDRESS(ROW(),Controls!#REF!+60))</f>
        <v>#REF!</v>
      </c>
      <c r="GS3512" s="9" t="e">
        <f ca="1">INDIRECT(ADDRESS(ROW(),Controls!#REF!+75))</f>
        <v>#REF!</v>
      </c>
      <c r="GT3512" s="9" t="e">
        <f ca="1">INDIRECT(ADDRESS(ROW(),Controls!#REF!+90))</f>
        <v>#REF!</v>
      </c>
      <c r="GU3512" s="9" t="e">
        <f ca="1">INDIRECT(ADDRESS(ROW(),Controls!#REF!+105))</f>
        <v>#REF!</v>
      </c>
      <c r="GV3512" s="9" t="e">
        <f ca="1">INDIRECT(ADDRESS(ROW(),Controls!#REF!+120))</f>
        <v>#REF!</v>
      </c>
      <c r="GW3512" s="9" t="e">
        <f ca="1">INDIRECT(ADDRESS(ROW(),Controls!#REF!+15))</f>
        <v>#REF!</v>
      </c>
      <c r="GX3512" s="9" t="e">
        <f ca="1">INDIRECT(ADDRESS(ROW(),Controls!#REF!+135))</f>
        <v>#REF!</v>
      </c>
      <c r="HJ3512" s="9" t="e">
        <f t="shared" ca="1" si="324"/>
        <v>#REF!</v>
      </c>
      <c r="HK3512" s="9" t="e">
        <f t="shared" ca="1" si="325"/>
        <v>#REF!</v>
      </c>
      <c r="HL3512" s="9" t="e">
        <f t="shared" ca="1" si="326"/>
        <v>#REF!</v>
      </c>
      <c r="HM3512" s="9" t="e">
        <f t="shared" ca="1" si="327"/>
        <v>#REF!</v>
      </c>
      <c r="HN3512" s="9" t="e">
        <f ca="1">SQRT($GS3512*(1-$GS3512/Controls!$D$15))</f>
        <v>#REF!</v>
      </c>
      <c r="HO3512" s="9" t="e">
        <f t="shared" ca="1" si="328"/>
        <v>#REF!</v>
      </c>
      <c r="HP3512" s="9" t="e">
        <f t="shared" ca="1" si="329"/>
        <v>#REF!</v>
      </c>
      <c r="HQ3512" s="9" t="e">
        <f ca="1">IF($GV3512=0,NA(),($GX3512*Controls!#REF!))</f>
        <v>#REF!</v>
      </c>
    </row>
    <row r="3513" spans="198:225" x14ac:dyDescent="0.25">
      <c r="GP3513" s="9" t="e">
        <f ca="1">INDIRECT(ADDRESS(ROW(),Controls!#REF!+30))</f>
        <v>#REF!</v>
      </c>
      <c r="GQ3513" s="9" t="e">
        <f ca="1">INDIRECT(ADDRESS(ROW(),Controls!#REF!+45))</f>
        <v>#REF!</v>
      </c>
      <c r="GR3513" s="9" t="e">
        <f ca="1">INDIRECT(ADDRESS(ROW(),Controls!#REF!+60))</f>
        <v>#REF!</v>
      </c>
      <c r="GS3513" s="9" t="e">
        <f ca="1">INDIRECT(ADDRESS(ROW(),Controls!#REF!+75))</f>
        <v>#REF!</v>
      </c>
      <c r="GT3513" s="9" t="e">
        <f ca="1">INDIRECT(ADDRESS(ROW(),Controls!#REF!+90))</f>
        <v>#REF!</v>
      </c>
      <c r="GU3513" s="9" t="e">
        <f ca="1">INDIRECT(ADDRESS(ROW(),Controls!#REF!+105))</f>
        <v>#REF!</v>
      </c>
      <c r="GV3513" s="9" t="e">
        <f ca="1">INDIRECT(ADDRESS(ROW(),Controls!#REF!+120))</f>
        <v>#REF!</v>
      </c>
      <c r="GW3513" s="9" t="e">
        <f ca="1">INDIRECT(ADDRESS(ROW(),Controls!#REF!+15))</f>
        <v>#REF!</v>
      </c>
      <c r="GX3513" s="9" t="e">
        <f ca="1">INDIRECT(ADDRESS(ROW(),Controls!#REF!+135))</f>
        <v>#REF!</v>
      </c>
      <c r="HJ3513" s="9" t="e">
        <f t="shared" ca="1" si="324"/>
        <v>#REF!</v>
      </c>
      <c r="HK3513" s="9" t="e">
        <f t="shared" ca="1" si="325"/>
        <v>#REF!</v>
      </c>
      <c r="HL3513" s="9" t="e">
        <f t="shared" ca="1" si="326"/>
        <v>#REF!</v>
      </c>
      <c r="HM3513" s="9" t="e">
        <f t="shared" ca="1" si="327"/>
        <v>#REF!</v>
      </c>
      <c r="HN3513" s="9" t="e">
        <f ca="1">SQRT($GS3513*(1-$GS3513/Controls!$D$15))</f>
        <v>#REF!</v>
      </c>
      <c r="HO3513" s="9" t="e">
        <f t="shared" ca="1" si="328"/>
        <v>#REF!</v>
      </c>
      <c r="HP3513" s="9" t="e">
        <f t="shared" ca="1" si="329"/>
        <v>#REF!</v>
      </c>
      <c r="HQ3513" s="9" t="e">
        <f ca="1">IF($GV3513=0,NA(),($GX3513*Controls!#REF!))</f>
        <v>#REF!</v>
      </c>
    </row>
    <row r="3514" spans="198:225" x14ac:dyDescent="0.25">
      <c r="GP3514" s="9" t="e">
        <f ca="1">INDIRECT(ADDRESS(ROW(),Controls!#REF!+30))</f>
        <v>#REF!</v>
      </c>
      <c r="GQ3514" s="9" t="e">
        <f ca="1">INDIRECT(ADDRESS(ROW(),Controls!#REF!+45))</f>
        <v>#REF!</v>
      </c>
      <c r="GR3514" s="9" t="e">
        <f ca="1">INDIRECT(ADDRESS(ROW(),Controls!#REF!+60))</f>
        <v>#REF!</v>
      </c>
      <c r="GS3514" s="9" t="e">
        <f ca="1">INDIRECT(ADDRESS(ROW(),Controls!#REF!+75))</f>
        <v>#REF!</v>
      </c>
      <c r="GT3514" s="9" t="e">
        <f ca="1">INDIRECT(ADDRESS(ROW(),Controls!#REF!+90))</f>
        <v>#REF!</v>
      </c>
      <c r="GU3514" s="9" t="e">
        <f ca="1">INDIRECT(ADDRESS(ROW(),Controls!#REF!+105))</f>
        <v>#REF!</v>
      </c>
      <c r="GV3514" s="9" t="e">
        <f ca="1">INDIRECT(ADDRESS(ROW(),Controls!#REF!+120))</f>
        <v>#REF!</v>
      </c>
      <c r="GW3514" s="9" t="e">
        <f ca="1">INDIRECT(ADDRESS(ROW(),Controls!#REF!+15))</f>
        <v>#REF!</v>
      </c>
      <c r="GX3514" s="9" t="e">
        <f ca="1">INDIRECT(ADDRESS(ROW(),Controls!#REF!+135))</f>
        <v>#REF!</v>
      </c>
      <c r="HJ3514" s="9" t="e">
        <f t="shared" ca="1" si="324"/>
        <v>#REF!</v>
      </c>
      <c r="HK3514" s="9" t="e">
        <f t="shared" ca="1" si="325"/>
        <v>#REF!</v>
      </c>
      <c r="HL3514" s="9" t="e">
        <f t="shared" ca="1" si="326"/>
        <v>#REF!</v>
      </c>
      <c r="HM3514" s="9" t="e">
        <f t="shared" ca="1" si="327"/>
        <v>#REF!</v>
      </c>
      <c r="HN3514" s="9" t="e">
        <f ca="1">SQRT($GS3514*(1-$GS3514/Controls!$D$15))</f>
        <v>#REF!</v>
      </c>
      <c r="HO3514" s="9" t="e">
        <f t="shared" ca="1" si="328"/>
        <v>#REF!</v>
      </c>
      <c r="HP3514" s="9" t="e">
        <f t="shared" ca="1" si="329"/>
        <v>#REF!</v>
      </c>
      <c r="HQ3514" s="9" t="e">
        <f ca="1">IF($GV3514=0,NA(),($GX3514*Controls!#REF!))</f>
        <v>#REF!</v>
      </c>
    </row>
    <row r="3515" spans="198:225" x14ac:dyDescent="0.25">
      <c r="GP3515" s="9" t="e">
        <f ca="1">INDIRECT(ADDRESS(ROW(),Controls!#REF!+30))</f>
        <v>#REF!</v>
      </c>
      <c r="GQ3515" s="9" t="e">
        <f ca="1">INDIRECT(ADDRESS(ROW(),Controls!#REF!+45))</f>
        <v>#REF!</v>
      </c>
      <c r="GR3515" s="9" t="e">
        <f ca="1">INDIRECT(ADDRESS(ROW(),Controls!#REF!+60))</f>
        <v>#REF!</v>
      </c>
      <c r="GS3515" s="9" t="e">
        <f ca="1">INDIRECT(ADDRESS(ROW(),Controls!#REF!+75))</f>
        <v>#REF!</v>
      </c>
      <c r="GT3515" s="9" t="e">
        <f ca="1">INDIRECT(ADDRESS(ROW(),Controls!#REF!+90))</f>
        <v>#REF!</v>
      </c>
      <c r="GU3515" s="9" t="e">
        <f ca="1">INDIRECT(ADDRESS(ROW(),Controls!#REF!+105))</f>
        <v>#REF!</v>
      </c>
      <c r="GV3515" s="9" t="e">
        <f ca="1">INDIRECT(ADDRESS(ROW(),Controls!#REF!+120))</f>
        <v>#REF!</v>
      </c>
      <c r="GW3515" s="9" t="e">
        <f ca="1">INDIRECT(ADDRESS(ROW(),Controls!#REF!+15))</f>
        <v>#REF!</v>
      </c>
      <c r="GX3515" s="9" t="e">
        <f ca="1">INDIRECT(ADDRESS(ROW(),Controls!#REF!+135))</f>
        <v>#REF!</v>
      </c>
      <c r="HJ3515" s="9" t="e">
        <f t="shared" ca="1" si="324"/>
        <v>#REF!</v>
      </c>
      <c r="HK3515" s="9" t="e">
        <f t="shared" ca="1" si="325"/>
        <v>#REF!</v>
      </c>
      <c r="HL3515" s="9" t="e">
        <f t="shared" ca="1" si="326"/>
        <v>#REF!</v>
      </c>
      <c r="HM3515" s="9" t="e">
        <f t="shared" ca="1" si="327"/>
        <v>#REF!</v>
      </c>
      <c r="HN3515" s="9" t="e">
        <f ca="1">SQRT($GS3515*(1-$GS3515/Controls!$D$15))</f>
        <v>#REF!</v>
      </c>
      <c r="HO3515" s="9" t="e">
        <f t="shared" ca="1" si="328"/>
        <v>#REF!</v>
      </c>
      <c r="HP3515" s="9" t="e">
        <f t="shared" ca="1" si="329"/>
        <v>#REF!</v>
      </c>
      <c r="HQ3515" s="9" t="e">
        <f ca="1">IF($GV3515=0,NA(),($GX3515*Controls!#REF!))</f>
        <v>#REF!</v>
      </c>
    </row>
    <row r="3516" spans="198:225" x14ac:dyDescent="0.25">
      <c r="GP3516" s="9" t="e">
        <f ca="1">INDIRECT(ADDRESS(ROW(),Controls!#REF!+30))</f>
        <v>#REF!</v>
      </c>
      <c r="GQ3516" s="9" t="e">
        <f ca="1">INDIRECT(ADDRESS(ROW(),Controls!#REF!+45))</f>
        <v>#REF!</v>
      </c>
      <c r="GR3516" s="9" t="e">
        <f ca="1">INDIRECT(ADDRESS(ROW(),Controls!#REF!+60))</f>
        <v>#REF!</v>
      </c>
      <c r="GS3516" s="9" t="e">
        <f ca="1">INDIRECT(ADDRESS(ROW(),Controls!#REF!+75))</f>
        <v>#REF!</v>
      </c>
      <c r="GT3516" s="9" t="e">
        <f ca="1">INDIRECT(ADDRESS(ROW(),Controls!#REF!+90))</f>
        <v>#REF!</v>
      </c>
      <c r="GU3516" s="9" t="e">
        <f ca="1">INDIRECT(ADDRESS(ROW(),Controls!#REF!+105))</f>
        <v>#REF!</v>
      </c>
      <c r="GV3516" s="9" t="e">
        <f ca="1">INDIRECT(ADDRESS(ROW(),Controls!#REF!+120))</f>
        <v>#REF!</v>
      </c>
      <c r="GW3516" s="9" t="e">
        <f ca="1">INDIRECT(ADDRESS(ROW(),Controls!#REF!+15))</f>
        <v>#REF!</v>
      </c>
      <c r="GX3516" s="9" t="e">
        <f ca="1">INDIRECT(ADDRESS(ROW(),Controls!#REF!+135))</f>
        <v>#REF!</v>
      </c>
      <c r="HJ3516" s="9" t="e">
        <f t="shared" ca="1" si="324"/>
        <v>#REF!</v>
      </c>
      <c r="HK3516" s="9" t="e">
        <f t="shared" ca="1" si="325"/>
        <v>#REF!</v>
      </c>
      <c r="HL3516" s="9" t="e">
        <f t="shared" ca="1" si="326"/>
        <v>#REF!</v>
      </c>
      <c r="HM3516" s="9" t="e">
        <f t="shared" ca="1" si="327"/>
        <v>#REF!</v>
      </c>
      <c r="HN3516" s="9" t="e">
        <f ca="1">SQRT($GS3516*(1-$GS3516/Controls!$D$15))</f>
        <v>#REF!</v>
      </c>
      <c r="HO3516" s="9" t="e">
        <f t="shared" ca="1" si="328"/>
        <v>#REF!</v>
      </c>
      <c r="HP3516" s="9" t="e">
        <f t="shared" ca="1" si="329"/>
        <v>#REF!</v>
      </c>
      <c r="HQ3516" s="9" t="e">
        <f ca="1">IF($GV3516=0,NA(),($GX3516*Controls!#REF!))</f>
        <v>#REF!</v>
      </c>
    </row>
    <row r="3517" spans="198:225" x14ac:dyDescent="0.25">
      <c r="GP3517" s="9" t="e">
        <f ca="1">INDIRECT(ADDRESS(ROW(),Controls!#REF!+30))</f>
        <v>#REF!</v>
      </c>
      <c r="GQ3517" s="9" t="e">
        <f ca="1">INDIRECT(ADDRESS(ROW(),Controls!#REF!+45))</f>
        <v>#REF!</v>
      </c>
      <c r="GR3517" s="9" t="e">
        <f ca="1">INDIRECT(ADDRESS(ROW(),Controls!#REF!+60))</f>
        <v>#REF!</v>
      </c>
      <c r="GS3517" s="9" t="e">
        <f ca="1">INDIRECT(ADDRESS(ROW(),Controls!#REF!+75))</f>
        <v>#REF!</v>
      </c>
      <c r="GT3517" s="9" t="e">
        <f ca="1">INDIRECT(ADDRESS(ROW(),Controls!#REF!+90))</f>
        <v>#REF!</v>
      </c>
      <c r="GU3517" s="9" t="e">
        <f ca="1">INDIRECT(ADDRESS(ROW(),Controls!#REF!+105))</f>
        <v>#REF!</v>
      </c>
      <c r="GV3517" s="9" t="e">
        <f ca="1">INDIRECT(ADDRESS(ROW(),Controls!#REF!+120))</f>
        <v>#REF!</v>
      </c>
      <c r="GW3517" s="9" t="e">
        <f ca="1">INDIRECT(ADDRESS(ROW(),Controls!#REF!+15))</f>
        <v>#REF!</v>
      </c>
      <c r="GX3517" s="9" t="e">
        <f ca="1">INDIRECT(ADDRESS(ROW(),Controls!#REF!+135))</f>
        <v>#REF!</v>
      </c>
      <c r="HJ3517" s="9" t="e">
        <f t="shared" ca="1" si="324"/>
        <v>#REF!</v>
      </c>
      <c r="HK3517" s="9" t="e">
        <f t="shared" ca="1" si="325"/>
        <v>#REF!</v>
      </c>
      <c r="HL3517" s="9" t="e">
        <f t="shared" ca="1" si="326"/>
        <v>#REF!</v>
      </c>
      <c r="HM3517" s="9" t="e">
        <f t="shared" ca="1" si="327"/>
        <v>#REF!</v>
      </c>
      <c r="HN3517" s="9" t="e">
        <f ca="1">SQRT($GS3517*(1-$GS3517/Controls!$D$15))</f>
        <v>#REF!</v>
      </c>
      <c r="HO3517" s="9" t="e">
        <f t="shared" ca="1" si="328"/>
        <v>#REF!</v>
      </c>
      <c r="HP3517" s="9" t="e">
        <f t="shared" ca="1" si="329"/>
        <v>#REF!</v>
      </c>
      <c r="HQ3517" s="9" t="e">
        <f ca="1">IF($GV3517=0,NA(),($GX3517*Controls!#REF!))</f>
        <v>#REF!</v>
      </c>
    </row>
    <row r="3518" spans="198:225" x14ac:dyDescent="0.25">
      <c r="GP3518" s="9" t="e">
        <f ca="1">INDIRECT(ADDRESS(ROW(),Controls!#REF!+30))</f>
        <v>#REF!</v>
      </c>
      <c r="GQ3518" s="9" t="e">
        <f ca="1">INDIRECT(ADDRESS(ROW(),Controls!#REF!+45))</f>
        <v>#REF!</v>
      </c>
      <c r="GR3518" s="9" t="e">
        <f ca="1">INDIRECT(ADDRESS(ROW(),Controls!#REF!+60))</f>
        <v>#REF!</v>
      </c>
      <c r="GS3518" s="9" t="e">
        <f ca="1">INDIRECT(ADDRESS(ROW(),Controls!#REF!+75))</f>
        <v>#REF!</v>
      </c>
      <c r="GT3518" s="9" t="e">
        <f ca="1">INDIRECT(ADDRESS(ROW(),Controls!#REF!+90))</f>
        <v>#REF!</v>
      </c>
      <c r="GU3518" s="9" t="e">
        <f ca="1">INDIRECT(ADDRESS(ROW(),Controls!#REF!+105))</f>
        <v>#REF!</v>
      </c>
      <c r="GV3518" s="9" t="e">
        <f ca="1">INDIRECT(ADDRESS(ROW(),Controls!#REF!+120))</f>
        <v>#REF!</v>
      </c>
      <c r="GW3518" s="9" t="e">
        <f ca="1">INDIRECT(ADDRESS(ROW(),Controls!#REF!+15))</f>
        <v>#REF!</v>
      </c>
      <c r="GX3518" s="9" t="e">
        <f ca="1">INDIRECT(ADDRESS(ROW(),Controls!#REF!+135))</f>
        <v>#REF!</v>
      </c>
      <c r="HJ3518" s="9" t="e">
        <f t="shared" ca="1" si="324"/>
        <v>#REF!</v>
      </c>
      <c r="HK3518" s="9" t="e">
        <f t="shared" ca="1" si="325"/>
        <v>#REF!</v>
      </c>
      <c r="HL3518" s="9" t="e">
        <f t="shared" ca="1" si="326"/>
        <v>#REF!</v>
      </c>
      <c r="HM3518" s="9" t="e">
        <f t="shared" ca="1" si="327"/>
        <v>#REF!</v>
      </c>
      <c r="HN3518" s="9" t="e">
        <f ca="1">SQRT($GS3518*(1-$GS3518/Controls!$D$15))</f>
        <v>#REF!</v>
      </c>
      <c r="HO3518" s="9" t="e">
        <f t="shared" ca="1" si="328"/>
        <v>#REF!</v>
      </c>
      <c r="HP3518" s="9" t="e">
        <f t="shared" ca="1" si="329"/>
        <v>#REF!</v>
      </c>
      <c r="HQ3518" s="9" t="e">
        <f ca="1">IF($GV3518=0,NA(),($GX3518*Controls!#REF!))</f>
        <v>#REF!</v>
      </c>
    </row>
    <row r="3519" spans="198:225" x14ac:dyDescent="0.25">
      <c r="GP3519" s="9" t="e">
        <f ca="1">INDIRECT(ADDRESS(ROW(),Controls!#REF!+30))</f>
        <v>#REF!</v>
      </c>
      <c r="GQ3519" s="9" t="e">
        <f ca="1">INDIRECT(ADDRESS(ROW(),Controls!#REF!+45))</f>
        <v>#REF!</v>
      </c>
      <c r="GR3519" s="9" t="e">
        <f ca="1">INDIRECT(ADDRESS(ROW(),Controls!#REF!+60))</f>
        <v>#REF!</v>
      </c>
      <c r="GS3519" s="9" t="e">
        <f ca="1">INDIRECT(ADDRESS(ROW(),Controls!#REF!+75))</f>
        <v>#REF!</v>
      </c>
      <c r="GT3519" s="9" t="e">
        <f ca="1">INDIRECT(ADDRESS(ROW(),Controls!#REF!+90))</f>
        <v>#REF!</v>
      </c>
      <c r="GU3519" s="9" t="e">
        <f ca="1">INDIRECT(ADDRESS(ROW(),Controls!#REF!+105))</f>
        <v>#REF!</v>
      </c>
      <c r="GV3519" s="9" t="e">
        <f ca="1">INDIRECT(ADDRESS(ROW(),Controls!#REF!+120))</f>
        <v>#REF!</v>
      </c>
      <c r="GW3519" s="9" t="e">
        <f ca="1">INDIRECT(ADDRESS(ROW(),Controls!#REF!+15))</f>
        <v>#REF!</v>
      </c>
      <c r="GX3519" s="9" t="e">
        <f ca="1">INDIRECT(ADDRESS(ROW(),Controls!#REF!+135))</f>
        <v>#REF!</v>
      </c>
      <c r="HJ3519" s="9" t="e">
        <f t="shared" ca="1" si="324"/>
        <v>#REF!</v>
      </c>
      <c r="HK3519" s="9" t="e">
        <f t="shared" ca="1" si="325"/>
        <v>#REF!</v>
      </c>
      <c r="HL3519" s="9" t="e">
        <f t="shared" ca="1" si="326"/>
        <v>#REF!</v>
      </c>
      <c r="HM3519" s="9" t="e">
        <f t="shared" ca="1" si="327"/>
        <v>#REF!</v>
      </c>
      <c r="HN3519" s="9" t="e">
        <f ca="1">SQRT($GS3519*(1-$GS3519/Controls!$D$15))</f>
        <v>#REF!</v>
      </c>
      <c r="HO3519" s="9" t="e">
        <f t="shared" ca="1" si="328"/>
        <v>#REF!</v>
      </c>
      <c r="HP3519" s="9" t="e">
        <f t="shared" ca="1" si="329"/>
        <v>#REF!</v>
      </c>
      <c r="HQ3519" s="9" t="e">
        <f ca="1">IF($GV3519=0,NA(),($GX3519*Controls!#REF!))</f>
        <v>#REF!</v>
      </c>
    </row>
    <row r="3520" spans="198:225" x14ac:dyDescent="0.25">
      <c r="GP3520" s="9" t="e">
        <f ca="1">INDIRECT(ADDRESS(ROW(),Controls!#REF!+30))</f>
        <v>#REF!</v>
      </c>
      <c r="GQ3520" s="9" t="e">
        <f ca="1">INDIRECT(ADDRESS(ROW(),Controls!#REF!+45))</f>
        <v>#REF!</v>
      </c>
      <c r="GR3520" s="9" t="e">
        <f ca="1">INDIRECT(ADDRESS(ROW(),Controls!#REF!+60))</f>
        <v>#REF!</v>
      </c>
      <c r="GS3520" s="9" t="e">
        <f ca="1">INDIRECT(ADDRESS(ROW(),Controls!#REF!+75))</f>
        <v>#REF!</v>
      </c>
      <c r="GT3520" s="9" t="e">
        <f ca="1">INDIRECT(ADDRESS(ROW(),Controls!#REF!+90))</f>
        <v>#REF!</v>
      </c>
      <c r="GU3520" s="9" t="e">
        <f ca="1">INDIRECT(ADDRESS(ROW(),Controls!#REF!+105))</f>
        <v>#REF!</v>
      </c>
      <c r="GV3520" s="9" t="e">
        <f ca="1">INDIRECT(ADDRESS(ROW(),Controls!#REF!+120))</f>
        <v>#REF!</v>
      </c>
      <c r="GW3520" s="9" t="e">
        <f ca="1">INDIRECT(ADDRESS(ROW(),Controls!#REF!+15))</f>
        <v>#REF!</v>
      </c>
      <c r="GX3520" s="9" t="e">
        <f ca="1">INDIRECT(ADDRESS(ROW(),Controls!#REF!+135))</f>
        <v>#REF!</v>
      </c>
      <c r="HJ3520" s="9" t="e">
        <f t="shared" ca="1" si="324"/>
        <v>#REF!</v>
      </c>
      <c r="HK3520" s="9" t="e">
        <f t="shared" ca="1" si="325"/>
        <v>#REF!</v>
      </c>
      <c r="HL3520" s="9" t="e">
        <f t="shared" ca="1" si="326"/>
        <v>#REF!</v>
      </c>
      <c r="HM3520" s="9" t="e">
        <f t="shared" ca="1" si="327"/>
        <v>#REF!</v>
      </c>
      <c r="HN3520" s="9" t="e">
        <f ca="1">SQRT($GS3520*(1-$GS3520/Controls!$D$15))</f>
        <v>#REF!</v>
      </c>
      <c r="HO3520" s="9" t="e">
        <f t="shared" ca="1" si="328"/>
        <v>#REF!</v>
      </c>
      <c r="HP3520" s="9" t="e">
        <f t="shared" ca="1" si="329"/>
        <v>#REF!</v>
      </c>
      <c r="HQ3520" s="9" t="e">
        <f ca="1">IF($GV3520=0,NA(),($GX3520*Controls!#REF!))</f>
        <v>#REF!</v>
      </c>
    </row>
    <row r="3521" spans="198:225" x14ac:dyDescent="0.25">
      <c r="GP3521" s="9" t="e">
        <f ca="1">INDIRECT(ADDRESS(ROW(),Controls!#REF!+30))</f>
        <v>#REF!</v>
      </c>
      <c r="GQ3521" s="9" t="e">
        <f ca="1">INDIRECT(ADDRESS(ROW(),Controls!#REF!+45))</f>
        <v>#REF!</v>
      </c>
      <c r="GR3521" s="9" t="e">
        <f ca="1">INDIRECT(ADDRESS(ROW(),Controls!#REF!+60))</f>
        <v>#REF!</v>
      </c>
      <c r="GS3521" s="9" t="e">
        <f ca="1">INDIRECT(ADDRESS(ROW(),Controls!#REF!+75))</f>
        <v>#REF!</v>
      </c>
      <c r="GT3521" s="9" t="e">
        <f ca="1">INDIRECT(ADDRESS(ROW(),Controls!#REF!+90))</f>
        <v>#REF!</v>
      </c>
      <c r="GU3521" s="9" t="e">
        <f ca="1">INDIRECT(ADDRESS(ROW(),Controls!#REF!+105))</f>
        <v>#REF!</v>
      </c>
      <c r="GV3521" s="9" t="e">
        <f ca="1">INDIRECT(ADDRESS(ROW(),Controls!#REF!+120))</f>
        <v>#REF!</v>
      </c>
      <c r="GW3521" s="9" t="e">
        <f ca="1">INDIRECT(ADDRESS(ROW(),Controls!#REF!+15))</f>
        <v>#REF!</v>
      </c>
      <c r="GX3521" s="9" t="e">
        <f ca="1">INDIRECT(ADDRESS(ROW(),Controls!#REF!+135))</f>
        <v>#REF!</v>
      </c>
      <c r="HJ3521" s="9" t="e">
        <f t="shared" ref="HJ3521:HJ3584" ca="1" si="330">IF($GV3521=0,NA(),MAX($GP3521,0.01)/$GQ3521)</f>
        <v>#REF!</v>
      </c>
      <c r="HK3521" s="9" t="e">
        <f t="shared" ref="HK3521:HK3584" ca="1" si="331">IF($GV3521=0,NA(),($GP3521-$GQ3521)/$GV3521)</f>
        <v>#REF!</v>
      </c>
      <c r="HL3521" s="9" t="e">
        <f t="shared" ref="HL3521:HL3584" ca="1" si="332">IF($GV3521=0,NA(),MAX($GU3521/$GT3521,0.01))</f>
        <v>#REF!</v>
      </c>
      <c r="HM3521" s="9" t="e">
        <f t="shared" ref="HM3521:HM3584" ca="1" si="333">IF($GV3521=0,NA(),($GU3521-$GT3521)/$GV3521)</f>
        <v>#REF!</v>
      </c>
      <c r="HN3521" s="9" t="e">
        <f ca="1">SQRT($GS3521*(1-$GS3521/Controls!$D$15))</f>
        <v>#REF!</v>
      </c>
      <c r="HO3521" s="9" t="e">
        <f t="shared" ref="HO3521:HO3584" ca="1" si="334">IF($HN3521=0,0,$GR3521/$HN3521)</f>
        <v>#REF!</v>
      </c>
      <c r="HP3521" s="9" t="e">
        <f t="shared" ref="HP3521:HP3584" ca="1" si="335">IF($GV3521=0,NA(),$GW3521/$GV3521)</f>
        <v>#REF!</v>
      </c>
      <c r="HQ3521" s="9" t="e">
        <f ca="1">IF($GV3521=0,NA(),($GX3521*Controls!#REF!))</f>
        <v>#REF!</v>
      </c>
    </row>
    <row r="3522" spans="198:225" x14ac:dyDescent="0.25">
      <c r="GP3522" s="9" t="e">
        <f ca="1">INDIRECT(ADDRESS(ROW(),Controls!#REF!+30))</f>
        <v>#REF!</v>
      </c>
      <c r="GQ3522" s="9" t="e">
        <f ca="1">INDIRECT(ADDRESS(ROW(),Controls!#REF!+45))</f>
        <v>#REF!</v>
      </c>
      <c r="GR3522" s="9" t="e">
        <f ca="1">INDIRECT(ADDRESS(ROW(),Controls!#REF!+60))</f>
        <v>#REF!</v>
      </c>
      <c r="GS3522" s="9" t="e">
        <f ca="1">INDIRECT(ADDRESS(ROW(),Controls!#REF!+75))</f>
        <v>#REF!</v>
      </c>
      <c r="GT3522" s="9" t="e">
        <f ca="1">INDIRECT(ADDRESS(ROW(),Controls!#REF!+90))</f>
        <v>#REF!</v>
      </c>
      <c r="GU3522" s="9" t="e">
        <f ca="1">INDIRECT(ADDRESS(ROW(),Controls!#REF!+105))</f>
        <v>#REF!</v>
      </c>
      <c r="GV3522" s="9" t="e">
        <f ca="1">INDIRECT(ADDRESS(ROW(),Controls!#REF!+120))</f>
        <v>#REF!</v>
      </c>
      <c r="GW3522" s="9" t="e">
        <f ca="1">INDIRECT(ADDRESS(ROW(),Controls!#REF!+15))</f>
        <v>#REF!</v>
      </c>
      <c r="GX3522" s="9" t="e">
        <f ca="1">INDIRECT(ADDRESS(ROW(),Controls!#REF!+135))</f>
        <v>#REF!</v>
      </c>
      <c r="HJ3522" s="9" t="e">
        <f t="shared" ca="1" si="330"/>
        <v>#REF!</v>
      </c>
      <c r="HK3522" s="9" t="e">
        <f t="shared" ca="1" si="331"/>
        <v>#REF!</v>
      </c>
      <c r="HL3522" s="9" t="e">
        <f t="shared" ca="1" si="332"/>
        <v>#REF!</v>
      </c>
      <c r="HM3522" s="9" t="e">
        <f t="shared" ca="1" si="333"/>
        <v>#REF!</v>
      </c>
      <c r="HN3522" s="9" t="e">
        <f ca="1">SQRT($GS3522*(1-$GS3522/Controls!$D$15))</f>
        <v>#REF!</v>
      </c>
      <c r="HO3522" s="9" t="e">
        <f t="shared" ca="1" si="334"/>
        <v>#REF!</v>
      </c>
      <c r="HP3522" s="9" t="e">
        <f t="shared" ca="1" si="335"/>
        <v>#REF!</v>
      </c>
      <c r="HQ3522" s="9" t="e">
        <f ca="1">IF($GV3522=0,NA(),($GX3522*Controls!#REF!))</f>
        <v>#REF!</v>
      </c>
    </row>
    <row r="3523" spans="198:225" x14ac:dyDescent="0.25">
      <c r="GP3523" s="9" t="e">
        <f ca="1">INDIRECT(ADDRESS(ROW(),Controls!#REF!+30))</f>
        <v>#REF!</v>
      </c>
      <c r="GQ3523" s="9" t="e">
        <f ca="1">INDIRECT(ADDRESS(ROW(),Controls!#REF!+45))</f>
        <v>#REF!</v>
      </c>
      <c r="GR3523" s="9" t="e">
        <f ca="1">INDIRECT(ADDRESS(ROW(),Controls!#REF!+60))</f>
        <v>#REF!</v>
      </c>
      <c r="GS3523" s="9" t="e">
        <f ca="1">INDIRECT(ADDRESS(ROW(),Controls!#REF!+75))</f>
        <v>#REF!</v>
      </c>
      <c r="GT3523" s="9" t="e">
        <f ca="1">INDIRECT(ADDRESS(ROW(),Controls!#REF!+90))</f>
        <v>#REF!</v>
      </c>
      <c r="GU3523" s="9" t="e">
        <f ca="1">INDIRECT(ADDRESS(ROW(),Controls!#REF!+105))</f>
        <v>#REF!</v>
      </c>
      <c r="GV3523" s="9" t="e">
        <f ca="1">INDIRECT(ADDRESS(ROW(),Controls!#REF!+120))</f>
        <v>#REF!</v>
      </c>
      <c r="GW3523" s="9" t="e">
        <f ca="1">INDIRECT(ADDRESS(ROW(),Controls!#REF!+15))</f>
        <v>#REF!</v>
      </c>
      <c r="GX3523" s="9" t="e">
        <f ca="1">INDIRECT(ADDRESS(ROW(),Controls!#REF!+135))</f>
        <v>#REF!</v>
      </c>
      <c r="HJ3523" s="9" t="e">
        <f t="shared" ca="1" si="330"/>
        <v>#REF!</v>
      </c>
      <c r="HK3523" s="9" t="e">
        <f t="shared" ca="1" si="331"/>
        <v>#REF!</v>
      </c>
      <c r="HL3523" s="9" t="e">
        <f t="shared" ca="1" si="332"/>
        <v>#REF!</v>
      </c>
      <c r="HM3523" s="9" t="e">
        <f t="shared" ca="1" si="333"/>
        <v>#REF!</v>
      </c>
      <c r="HN3523" s="9" t="e">
        <f ca="1">SQRT($GS3523*(1-$GS3523/Controls!$D$15))</f>
        <v>#REF!</v>
      </c>
      <c r="HO3523" s="9" t="e">
        <f t="shared" ca="1" si="334"/>
        <v>#REF!</v>
      </c>
      <c r="HP3523" s="9" t="e">
        <f t="shared" ca="1" si="335"/>
        <v>#REF!</v>
      </c>
      <c r="HQ3523" s="9" t="e">
        <f ca="1">IF($GV3523=0,NA(),($GX3523*Controls!#REF!))</f>
        <v>#REF!</v>
      </c>
    </row>
    <row r="3524" spans="198:225" x14ac:dyDescent="0.25">
      <c r="GP3524" s="9" t="e">
        <f ca="1">INDIRECT(ADDRESS(ROW(),Controls!#REF!+30))</f>
        <v>#REF!</v>
      </c>
      <c r="GQ3524" s="9" t="e">
        <f ca="1">INDIRECT(ADDRESS(ROW(),Controls!#REF!+45))</f>
        <v>#REF!</v>
      </c>
      <c r="GR3524" s="9" t="e">
        <f ca="1">INDIRECT(ADDRESS(ROW(),Controls!#REF!+60))</f>
        <v>#REF!</v>
      </c>
      <c r="GS3524" s="9" t="e">
        <f ca="1">INDIRECT(ADDRESS(ROW(),Controls!#REF!+75))</f>
        <v>#REF!</v>
      </c>
      <c r="GT3524" s="9" t="e">
        <f ca="1">INDIRECT(ADDRESS(ROW(),Controls!#REF!+90))</f>
        <v>#REF!</v>
      </c>
      <c r="GU3524" s="9" t="e">
        <f ca="1">INDIRECT(ADDRESS(ROW(),Controls!#REF!+105))</f>
        <v>#REF!</v>
      </c>
      <c r="GV3524" s="9" t="e">
        <f ca="1">INDIRECT(ADDRESS(ROW(),Controls!#REF!+120))</f>
        <v>#REF!</v>
      </c>
      <c r="GW3524" s="9" t="e">
        <f ca="1">INDIRECT(ADDRESS(ROW(),Controls!#REF!+15))</f>
        <v>#REF!</v>
      </c>
      <c r="GX3524" s="9" t="e">
        <f ca="1">INDIRECT(ADDRESS(ROW(),Controls!#REF!+135))</f>
        <v>#REF!</v>
      </c>
      <c r="HJ3524" s="9" t="e">
        <f t="shared" ca="1" si="330"/>
        <v>#REF!</v>
      </c>
      <c r="HK3524" s="9" t="e">
        <f t="shared" ca="1" si="331"/>
        <v>#REF!</v>
      </c>
      <c r="HL3524" s="9" t="e">
        <f t="shared" ca="1" si="332"/>
        <v>#REF!</v>
      </c>
      <c r="HM3524" s="9" t="e">
        <f t="shared" ca="1" si="333"/>
        <v>#REF!</v>
      </c>
      <c r="HN3524" s="9" t="e">
        <f ca="1">SQRT($GS3524*(1-$GS3524/Controls!$D$15))</f>
        <v>#REF!</v>
      </c>
      <c r="HO3524" s="9" t="e">
        <f t="shared" ca="1" si="334"/>
        <v>#REF!</v>
      </c>
      <c r="HP3524" s="9" t="e">
        <f t="shared" ca="1" si="335"/>
        <v>#REF!</v>
      </c>
      <c r="HQ3524" s="9" t="e">
        <f ca="1">IF($GV3524=0,NA(),($GX3524*Controls!#REF!))</f>
        <v>#REF!</v>
      </c>
    </row>
    <row r="3525" spans="198:225" x14ac:dyDescent="0.25">
      <c r="GP3525" s="9" t="e">
        <f ca="1">INDIRECT(ADDRESS(ROW(),Controls!#REF!+30))</f>
        <v>#REF!</v>
      </c>
      <c r="GQ3525" s="9" t="e">
        <f ca="1">INDIRECT(ADDRESS(ROW(),Controls!#REF!+45))</f>
        <v>#REF!</v>
      </c>
      <c r="GR3525" s="9" t="e">
        <f ca="1">INDIRECT(ADDRESS(ROW(),Controls!#REF!+60))</f>
        <v>#REF!</v>
      </c>
      <c r="GS3525" s="9" t="e">
        <f ca="1">INDIRECT(ADDRESS(ROW(),Controls!#REF!+75))</f>
        <v>#REF!</v>
      </c>
      <c r="GT3525" s="9" t="e">
        <f ca="1">INDIRECT(ADDRESS(ROW(),Controls!#REF!+90))</f>
        <v>#REF!</v>
      </c>
      <c r="GU3525" s="9" t="e">
        <f ca="1">INDIRECT(ADDRESS(ROW(),Controls!#REF!+105))</f>
        <v>#REF!</v>
      </c>
      <c r="GV3525" s="9" t="e">
        <f ca="1">INDIRECT(ADDRESS(ROW(),Controls!#REF!+120))</f>
        <v>#REF!</v>
      </c>
      <c r="GW3525" s="9" t="e">
        <f ca="1">INDIRECT(ADDRESS(ROW(),Controls!#REF!+15))</f>
        <v>#REF!</v>
      </c>
      <c r="GX3525" s="9" t="e">
        <f ca="1">INDIRECT(ADDRESS(ROW(),Controls!#REF!+135))</f>
        <v>#REF!</v>
      </c>
      <c r="HJ3525" s="9" t="e">
        <f t="shared" ca="1" si="330"/>
        <v>#REF!</v>
      </c>
      <c r="HK3525" s="9" t="e">
        <f t="shared" ca="1" si="331"/>
        <v>#REF!</v>
      </c>
      <c r="HL3525" s="9" t="e">
        <f t="shared" ca="1" si="332"/>
        <v>#REF!</v>
      </c>
      <c r="HM3525" s="9" t="e">
        <f t="shared" ca="1" si="333"/>
        <v>#REF!</v>
      </c>
      <c r="HN3525" s="9" t="e">
        <f ca="1">SQRT($GS3525*(1-$GS3525/Controls!$D$15))</f>
        <v>#REF!</v>
      </c>
      <c r="HO3525" s="9" t="e">
        <f t="shared" ca="1" si="334"/>
        <v>#REF!</v>
      </c>
      <c r="HP3525" s="9" t="e">
        <f t="shared" ca="1" si="335"/>
        <v>#REF!</v>
      </c>
      <c r="HQ3525" s="9" t="e">
        <f ca="1">IF($GV3525=0,NA(),($GX3525*Controls!#REF!))</f>
        <v>#REF!</v>
      </c>
    </row>
    <row r="3526" spans="198:225" x14ac:dyDescent="0.25">
      <c r="GP3526" s="9" t="e">
        <f ca="1">INDIRECT(ADDRESS(ROW(),Controls!#REF!+30))</f>
        <v>#REF!</v>
      </c>
      <c r="GQ3526" s="9" t="e">
        <f ca="1">INDIRECT(ADDRESS(ROW(),Controls!#REF!+45))</f>
        <v>#REF!</v>
      </c>
      <c r="GR3526" s="9" t="e">
        <f ca="1">INDIRECT(ADDRESS(ROW(),Controls!#REF!+60))</f>
        <v>#REF!</v>
      </c>
      <c r="GS3526" s="9" t="e">
        <f ca="1">INDIRECT(ADDRESS(ROW(),Controls!#REF!+75))</f>
        <v>#REF!</v>
      </c>
      <c r="GT3526" s="9" t="e">
        <f ca="1">INDIRECT(ADDRESS(ROW(),Controls!#REF!+90))</f>
        <v>#REF!</v>
      </c>
      <c r="GU3526" s="9" t="e">
        <f ca="1">INDIRECT(ADDRESS(ROW(),Controls!#REF!+105))</f>
        <v>#REF!</v>
      </c>
      <c r="GV3526" s="9" t="e">
        <f ca="1">INDIRECT(ADDRESS(ROW(),Controls!#REF!+120))</f>
        <v>#REF!</v>
      </c>
      <c r="GW3526" s="9" t="e">
        <f ca="1">INDIRECT(ADDRESS(ROW(),Controls!#REF!+15))</f>
        <v>#REF!</v>
      </c>
      <c r="GX3526" s="9" t="e">
        <f ca="1">INDIRECT(ADDRESS(ROW(),Controls!#REF!+135))</f>
        <v>#REF!</v>
      </c>
      <c r="HJ3526" s="9" t="e">
        <f t="shared" ca="1" si="330"/>
        <v>#REF!</v>
      </c>
      <c r="HK3526" s="9" t="e">
        <f t="shared" ca="1" si="331"/>
        <v>#REF!</v>
      </c>
      <c r="HL3526" s="9" t="e">
        <f t="shared" ca="1" si="332"/>
        <v>#REF!</v>
      </c>
      <c r="HM3526" s="9" t="e">
        <f t="shared" ca="1" si="333"/>
        <v>#REF!</v>
      </c>
      <c r="HN3526" s="9" t="e">
        <f ca="1">SQRT($GS3526*(1-$GS3526/Controls!$D$15))</f>
        <v>#REF!</v>
      </c>
      <c r="HO3526" s="9" t="e">
        <f t="shared" ca="1" si="334"/>
        <v>#REF!</v>
      </c>
      <c r="HP3526" s="9" t="e">
        <f t="shared" ca="1" si="335"/>
        <v>#REF!</v>
      </c>
      <c r="HQ3526" s="9" t="e">
        <f ca="1">IF($GV3526=0,NA(),($GX3526*Controls!#REF!))</f>
        <v>#REF!</v>
      </c>
    </row>
    <row r="3527" spans="198:225" x14ac:dyDescent="0.25">
      <c r="GP3527" s="9" t="e">
        <f ca="1">INDIRECT(ADDRESS(ROW(),Controls!#REF!+30))</f>
        <v>#REF!</v>
      </c>
      <c r="GQ3527" s="9" t="e">
        <f ca="1">INDIRECT(ADDRESS(ROW(),Controls!#REF!+45))</f>
        <v>#REF!</v>
      </c>
      <c r="GR3527" s="9" t="e">
        <f ca="1">INDIRECT(ADDRESS(ROW(),Controls!#REF!+60))</f>
        <v>#REF!</v>
      </c>
      <c r="GS3527" s="9" t="e">
        <f ca="1">INDIRECT(ADDRESS(ROW(),Controls!#REF!+75))</f>
        <v>#REF!</v>
      </c>
      <c r="GT3527" s="9" t="e">
        <f ca="1">INDIRECT(ADDRESS(ROW(),Controls!#REF!+90))</f>
        <v>#REF!</v>
      </c>
      <c r="GU3527" s="9" t="e">
        <f ca="1">INDIRECT(ADDRESS(ROW(),Controls!#REF!+105))</f>
        <v>#REF!</v>
      </c>
      <c r="GV3527" s="9" t="e">
        <f ca="1">INDIRECT(ADDRESS(ROW(),Controls!#REF!+120))</f>
        <v>#REF!</v>
      </c>
      <c r="GW3527" s="9" t="e">
        <f ca="1">INDIRECT(ADDRESS(ROW(),Controls!#REF!+15))</f>
        <v>#REF!</v>
      </c>
      <c r="GX3527" s="9" t="e">
        <f ca="1">INDIRECT(ADDRESS(ROW(),Controls!#REF!+135))</f>
        <v>#REF!</v>
      </c>
      <c r="HJ3527" s="9" t="e">
        <f t="shared" ca="1" si="330"/>
        <v>#REF!</v>
      </c>
      <c r="HK3527" s="9" t="e">
        <f t="shared" ca="1" si="331"/>
        <v>#REF!</v>
      </c>
      <c r="HL3527" s="9" t="e">
        <f t="shared" ca="1" si="332"/>
        <v>#REF!</v>
      </c>
      <c r="HM3527" s="9" t="e">
        <f t="shared" ca="1" si="333"/>
        <v>#REF!</v>
      </c>
      <c r="HN3527" s="9" t="e">
        <f ca="1">SQRT($GS3527*(1-$GS3527/Controls!$D$15))</f>
        <v>#REF!</v>
      </c>
      <c r="HO3527" s="9" t="e">
        <f t="shared" ca="1" si="334"/>
        <v>#REF!</v>
      </c>
      <c r="HP3527" s="9" t="e">
        <f t="shared" ca="1" si="335"/>
        <v>#REF!</v>
      </c>
      <c r="HQ3527" s="9" t="e">
        <f ca="1">IF($GV3527=0,NA(),($GX3527*Controls!#REF!))</f>
        <v>#REF!</v>
      </c>
    </row>
    <row r="3528" spans="198:225" x14ac:dyDescent="0.25">
      <c r="GP3528" s="9" t="e">
        <f ca="1">INDIRECT(ADDRESS(ROW(),Controls!#REF!+30))</f>
        <v>#REF!</v>
      </c>
      <c r="GQ3528" s="9" t="e">
        <f ca="1">INDIRECT(ADDRESS(ROW(),Controls!#REF!+45))</f>
        <v>#REF!</v>
      </c>
      <c r="GR3528" s="9" t="e">
        <f ca="1">INDIRECT(ADDRESS(ROW(),Controls!#REF!+60))</f>
        <v>#REF!</v>
      </c>
      <c r="GS3528" s="9" t="e">
        <f ca="1">INDIRECT(ADDRESS(ROW(),Controls!#REF!+75))</f>
        <v>#REF!</v>
      </c>
      <c r="GT3528" s="9" t="e">
        <f ca="1">INDIRECT(ADDRESS(ROW(),Controls!#REF!+90))</f>
        <v>#REF!</v>
      </c>
      <c r="GU3528" s="9" t="e">
        <f ca="1">INDIRECT(ADDRESS(ROW(),Controls!#REF!+105))</f>
        <v>#REF!</v>
      </c>
      <c r="GV3528" s="9" t="e">
        <f ca="1">INDIRECT(ADDRESS(ROW(),Controls!#REF!+120))</f>
        <v>#REF!</v>
      </c>
      <c r="GW3528" s="9" t="e">
        <f ca="1">INDIRECT(ADDRESS(ROW(),Controls!#REF!+15))</f>
        <v>#REF!</v>
      </c>
      <c r="GX3528" s="9" t="e">
        <f ca="1">INDIRECT(ADDRESS(ROW(),Controls!#REF!+135))</f>
        <v>#REF!</v>
      </c>
      <c r="HJ3528" s="9" t="e">
        <f t="shared" ca="1" si="330"/>
        <v>#REF!</v>
      </c>
      <c r="HK3528" s="9" t="e">
        <f t="shared" ca="1" si="331"/>
        <v>#REF!</v>
      </c>
      <c r="HL3528" s="9" t="e">
        <f t="shared" ca="1" si="332"/>
        <v>#REF!</v>
      </c>
      <c r="HM3528" s="9" t="e">
        <f t="shared" ca="1" si="333"/>
        <v>#REF!</v>
      </c>
      <c r="HN3528" s="9" t="e">
        <f ca="1">SQRT($GS3528*(1-$GS3528/Controls!$D$15))</f>
        <v>#REF!</v>
      </c>
      <c r="HO3528" s="9" t="e">
        <f t="shared" ca="1" si="334"/>
        <v>#REF!</v>
      </c>
      <c r="HP3528" s="9" t="e">
        <f t="shared" ca="1" si="335"/>
        <v>#REF!</v>
      </c>
      <c r="HQ3528" s="9" t="e">
        <f ca="1">IF($GV3528=0,NA(),($GX3528*Controls!#REF!))</f>
        <v>#REF!</v>
      </c>
    </row>
    <row r="3529" spans="198:225" x14ac:dyDescent="0.25">
      <c r="GP3529" s="9" t="e">
        <f ca="1">INDIRECT(ADDRESS(ROW(),Controls!#REF!+30))</f>
        <v>#REF!</v>
      </c>
      <c r="GQ3529" s="9" t="e">
        <f ca="1">INDIRECT(ADDRESS(ROW(),Controls!#REF!+45))</f>
        <v>#REF!</v>
      </c>
      <c r="GR3529" s="9" t="e">
        <f ca="1">INDIRECT(ADDRESS(ROW(),Controls!#REF!+60))</f>
        <v>#REF!</v>
      </c>
      <c r="GS3529" s="9" t="e">
        <f ca="1">INDIRECT(ADDRESS(ROW(),Controls!#REF!+75))</f>
        <v>#REF!</v>
      </c>
      <c r="GT3529" s="9" t="e">
        <f ca="1">INDIRECT(ADDRESS(ROW(),Controls!#REF!+90))</f>
        <v>#REF!</v>
      </c>
      <c r="GU3529" s="9" t="e">
        <f ca="1">INDIRECT(ADDRESS(ROW(),Controls!#REF!+105))</f>
        <v>#REF!</v>
      </c>
      <c r="GV3529" s="9" t="e">
        <f ca="1">INDIRECT(ADDRESS(ROW(),Controls!#REF!+120))</f>
        <v>#REF!</v>
      </c>
      <c r="GW3529" s="9" t="e">
        <f ca="1">INDIRECT(ADDRESS(ROW(),Controls!#REF!+15))</f>
        <v>#REF!</v>
      </c>
      <c r="GX3529" s="9" t="e">
        <f ca="1">INDIRECT(ADDRESS(ROW(),Controls!#REF!+135))</f>
        <v>#REF!</v>
      </c>
      <c r="HJ3529" s="9" t="e">
        <f t="shared" ca="1" si="330"/>
        <v>#REF!</v>
      </c>
      <c r="HK3529" s="9" t="e">
        <f t="shared" ca="1" si="331"/>
        <v>#REF!</v>
      </c>
      <c r="HL3529" s="9" t="e">
        <f t="shared" ca="1" si="332"/>
        <v>#REF!</v>
      </c>
      <c r="HM3529" s="9" t="e">
        <f t="shared" ca="1" si="333"/>
        <v>#REF!</v>
      </c>
      <c r="HN3529" s="9" t="e">
        <f ca="1">SQRT($GS3529*(1-$GS3529/Controls!$D$15))</f>
        <v>#REF!</v>
      </c>
      <c r="HO3529" s="9" t="e">
        <f t="shared" ca="1" si="334"/>
        <v>#REF!</v>
      </c>
      <c r="HP3529" s="9" t="e">
        <f t="shared" ca="1" si="335"/>
        <v>#REF!</v>
      </c>
      <c r="HQ3529" s="9" t="e">
        <f ca="1">IF($GV3529=0,NA(),($GX3529*Controls!#REF!))</f>
        <v>#REF!</v>
      </c>
    </row>
    <row r="3530" spans="198:225" x14ac:dyDescent="0.25">
      <c r="GP3530" s="9" t="e">
        <f ca="1">INDIRECT(ADDRESS(ROW(),Controls!#REF!+30))</f>
        <v>#REF!</v>
      </c>
      <c r="GQ3530" s="9" t="e">
        <f ca="1">INDIRECT(ADDRESS(ROW(),Controls!#REF!+45))</f>
        <v>#REF!</v>
      </c>
      <c r="GR3530" s="9" t="e">
        <f ca="1">INDIRECT(ADDRESS(ROW(),Controls!#REF!+60))</f>
        <v>#REF!</v>
      </c>
      <c r="GS3530" s="9" t="e">
        <f ca="1">INDIRECT(ADDRESS(ROW(),Controls!#REF!+75))</f>
        <v>#REF!</v>
      </c>
      <c r="GT3530" s="9" t="e">
        <f ca="1">INDIRECT(ADDRESS(ROW(),Controls!#REF!+90))</f>
        <v>#REF!</v>
      </c>
      <c r="GU3530" s="9" t="e">
        <f ca="1">INDIRECT(ADDRESS(ROW(),Controls!#REF!+105))</f>
        <v>#REF!</v>
      </c>
      <c r="GV3530" s="9" t="e">
        <f ca="1">INDIRECT(ADDRESS(ROW(),Controls!#REF!+120))</f>
        <v>#REF!</v>
      </c>
      <c r="GW3530" s="9" t="e">
        <f ca="1">INDIRECT(ADDRESS(ROW(),Controls!#REF!+15))</f>
        <v>#REF!</v>
      </c>
      <c r="GX3530" s="9" t="e">
        <f ca="1">INDIRECT(ADDRESS(ROW(),Controls!#REF!+135))</f>
        <v>#REF!</v>
      </c>
      <c r="HJ3530" s="9" t="e">
        <f t="shared" ca="1" si="330"/>
        <v>#REF!</v>
      </c>
      <c r="HK3530" s="9" t="e">
        <f t="shared" ca="1" si="331"/>
        <v>#REF!</v>
      </c>
      <c r="HL3530" s="9" t="e">
        <f t="shared" ca="1" si="332"/>
        <v>#REF!</v>
      </c>
      <c r="HM3530" s="9" t="e">
        <f t="shared" ca="1" si="333"/>
        <v>#REF!</v>
      </c>
      <c r="HN3530" s="9" t="e">
        <f ca="1">SQRT($GS3530*(1-$GS3530/Controls!$D$15))</f>
        <v>#REF!</v>
      </c>
      <c r="HO3530" s="9" t="e">
        <f t="shared" ca="1" si="334"/>
        <v>#REF!</v>
      </c>
      <c r="HP3530" s="9" t="e">
        <f t="shared" ca="1" si="335"/>
        <v>#REF!</v>
      </c>
      <c r="HQ3530" s="9" t="e">
        <f ca="1">IF($GV3530=0,NA(),($GX3530*Controls!#REF!))</f>
        <v>#REF!</v>
      </c>
    </row>
    <row r="3531" spans="198:225" x14ac:dyDescent="0.25">
      <c r="GP3531" s="9" t="e">
        <f ca="1">INDIRECT(ADDRESS(ROW(),Controls!#REF!+30))</f>
        <v>#REF!</v>
      </c>
      <c r="GQ3531" s="9" t="e">
        <f ca="1">INDIRECT(ADDRESS(ROW(),Controls!#REF!+45))</f>
        <v>#REF!</v>
      </c>
      <c r="GR3531" s="9" t="e">
        <f ca="1">INDIRECT(ADDRESS(ROW(),Controls!#REF!+60))</f>
        <v>#REF!</v>
      </c>
      <c r="GS3531" s="9" t="e">
        <f ca="1">INDIRECT(ADDRESS(ROW(),Controls!#REF!+75))</f>
        <v>#REF!</v>
      </c>
      <c r="GT3531" s="9" t="e">
        <f ca="1">INDIRECT(ADDRESS(ROW(),Controls!#REF!+90))</f>
        <v>#REF!</v>
      </c>
      <c r="GU3531" s="9" t="e">
        <f ca="1">INDIRECT(ADDRESS(ROW(),Controls!#REF!+105))</f>
        <v>#REF!</v>
      </c>
      <c r="GV3531" s="9" t="e">
        <f ca="1">INDIRECT(ADDRESS(ROW(),Controls!#REF!+120))</f>
        <v>#REF!</v>
      </c>
      <c r="GW3531" s="9" t="e">
        <f ca="1">INDIRECT(ADDRESS(ROW(),Controls!#REF!+15))</f>
        <v>#REF!</v>
      </c>
      <c r="GX3531" s="9" t="e">
        <f ca="1">INDIRECT(ADDRESS(ROW(),Controls!#REF!+135))</f>
        <v>#REF!</v>
      </c>
      <c r="HJ3531" s="9" t="e">
        <f t="shared" ca="1" si="330"/>
        <v>#REF!</v>
      </c>
      <c r="HK3531" s="9" t="e">
        <f t="shared" ca="1" si="331"/>
        <v>#REF!</v>
      </c>
      <c r="HL3531" s="9" t="e">
        <f t="shared" ca="1" si="332"/>
        <v>#REF!</v>
      </c>
      <c r="HM3531" s="9" t="e">
        <f t="shared" ca="1" si="333"/>
        <v>#REF!</v>
      </c>
      <c r="HN3531" s="9" t="e">
        <f ca="1">SQRT($GS3531*(1-$GS3531/Controls!$D$15))</f>
        <v>#REF!</v>
      </c>
      <c r="HO3531" s="9" t="e">
        <f t="shared" ca="1" si="334"/>
        <v>#REF!</v>
      </c>
      <c r="HP3531" s="9" t="e">
        <f t="shared" ca="1" si="335"/>
        <v>#REF!</v>
      </c>
      <c r="HQ3531" s="9" t="e">
        <f ca="1">IF($GV3531=0,NA(),($GX3531*Controls!#REF!))</f>
        <v>#REF!</v>
      </c>
    </row>
    <row r="3532" spans="198:225" x14ac:dyDescent="0.25">
      <c r="GP3532" s="9" t="e">
        <f ca="1">INDIRECT(ADDRESS(ROW(),Controls!#REF!+30))</f>
        <v>#REF!</v>
      </c>
      <c r="GQ3532" s="9" t="e">
        <f ca="1">INDIRECT(ADDRESS(ROW(),Controls!#REF!+45))</f>
        <v>#REF!</v>
      </c>
      <c r="GR3532" s="9" t="e">
        <f ca="1">INDIRECT(ADDRESS(ROW(),Controls!#REF!+60))</f>
        <v>#REF!</v>
      </c>
      <c r="GS3532" s="9" t="e">
        <f ca="1">INDIRECT(ADDRESS(ROW(),Controls!#REF!+75))</f>
        <v>#REF!</v>
      </c>
      <c r="GT3532" s="9" t="e">
        <f ca="1">INDIRECT(ADDRESS(ROW(),Controls!#REF!+90))</f>
        <v>#REF!</v>
      </c>
      <c r="GU3532" s="9" t="e">
        <f ca="1">INDIRECT(ADDRESS(ROW(),Controls!#REF!+105))</f>
        <v>#REF!</v>
      </c>
      <c r="GV3532" s="9" t="e">
        <f ca="1">INDIRECT(ADDRESS(ROW(),Controls!#REF!+120))</f>
        <v>#REF!</v>
      </c>
      <c r="GW3532" s="9" t="e">
        <f ca="1">INDIRECT(ADDRESS(ROW(),Controls!#REF!+15))</f>
        <v>#REF!</v>
      </c>
      <c r="GX3532" s="9" t="e">
        <f ca="1">INDIRECT(ADDRESS(ROW(),Controls!#REF!+135))</f>
        <v>#REF!</v>
      </c>
      <c r="HJ3532" s="9" t="e">
        <f t="shared" ca="1" si="330"/>
        <v>#REF!</v>
      </c>
      <c r="HK3532" s="9" t="e">
        <f t="shared" ca="1" si="331"/>
        <v>#REF!</v>
      </c>
      <c r="HL3532" s="9" t="e">
        <f t="shared" ca="1" si="332"/>
        <v>#REF!</v>
      </c>
      <c r="HM3532" s="9" t="e">
        <f t="shared" ca="1" si="333"/>
        <v>#REF!</v>
      </c>
      <c r="HN3532" s="9" t="e">
        <f ca="1">SQRT($GS3532*(1-$GS3532/Controls!$D$15))</f>
        <v>#REF!</v>
      </c>
      <c r="HO3532" s="9" t="e">
        <f t="shared" ca="1" si="334"/>
        <v>#REF!</v>
      </c>
      <c r="HP3532" s="9" t="e">
        <f t="shared" ca="1" si="335"/>
        <v>#REF!</v>
      </c>
      <c r="HQ3532" s="9" t="e">
        <f ca="1">IF($GV3532=0,NA(),($GX3532*Controls!#REF!))</f>
        <v>#REF!</v>
      </c>
    </row>
    <row r="3533" spans="198:225" x14ac:dyDescent="0.25">
      <c r="GP3533" s="9" t="e">
        <f ca="1">INDIRECT(ADDRESS(ROW(),Controls!#REF!+30))</f>
        <v>#REF!</v>
      </c>
      <c r="GQ3533" s="9" t="e">
        <f ca="1">INDIRECT(ADDRESS(ROW(),Controls!#REF!+45))</f>
        <v>#REF!</v>
      </c>
      <c r="GR3533" s="9" t="e">
        <f ca="1">INDIRECT(ADDRESS(ROW(),Controls!#REF!+60))</f>
        <v>#REF!</v>
      </c>
      <c r="GS3533" s="9" t="e">
        <f ca="1">INDIRECT(ADDRESS(ROW(),Controls!#REF!+75))</f>
        <v>#REF!</v>
      </c>
      <c r="GT3533" s="9" t="e">
        <f ca="1">INDIRECT(ADDRESS(ROW(),Controls!#REF!+90))</f>
        <v>#REF!</v>
      </c>
      <c r="GU3533" s="9" t="e">
        <f ca="1">INDIRECT(ADDRESS(ROW(),Controls!#REF!+105))</f>
        <v>#REF!</v>
      </c>
      <c r="GV3533" s="9" t="e">
        <f ca="1">INDIRECT(ADDRESS(ROW(),Controls!#REF!+120))</f>
        <v>#REF!</v>
      </c>
      <c r="GW3533" s="9" t="e">
        <f ca="1">INDIRECT(ADDRESS(ROW(),Controls!#REF!+15))</f>
        <v>#REF!</v>
      </c>
      <c r="GX3533" s="9" t="e">
        <f ca="1">INDIRECT(ADDRESS(ROW(),Controls!#REF!+135))</f>
        <v>#REF!</v>
      </c>
      <c r="HJ3533" s="9" t="e">
        <f t="shared" ca="1" si="330"/>
        <v>#REF!</v>
      </c>
      <c r="HK3533" s="9" t="e">
        <f t="shared" ca="1" si="331"/>
        <v>#REF!</v>
      </c>
      <c r="HL3533" s="9" t="e">
        <f t="shared" ca="1" si="332"/>
        <v>#REF!</v>
      </c>
      <c r="HM3533" s="9" t="e">
        <f t="shared" ca="1" si="333"/>
        <v>#REF!</v>
      </c>
      <c r="HN3533" s="9" t="e">
        <f ca="1">SQRT($GS3533*(1-$GS3533/Controls!$D$15))</f>
        <v>#REF!</v>
      </c>
      <c r="HO3533" s="9" t="e">
        <f t="shared" ca="1" si="334"/>
        <v>#REF!</v>
      </c>
      <c r="HP3533" s="9" t="e">
        <f t="shared" ca="1" si="335"/>
        <v>#REF!</v>
      </c>
      <c r="HQ3533" s="9" t="e">
        <f ca="1">IF($GV3533=0,NA(),($GX3533*Controls!#REF!))</f>
        <v>#REF!</v>
      </c>
    </row>
    <row r="3534" spans="198:225" x14ac:dyDescent="0.25">
      <c r="GP3534" s="9" t="e">
        <f ca="1">INDIRECT(ADDRESS(ROW(),Controls!#REF!+30))</f>
        <v>#REF!</v>
      </c>
      <c r="GQ3534" s="9" t="e">
        <f ca="1">INDIRECT(ADDRESS(ROW(),Controls!#REF!+45))</f>
        <v>#REF!</v>
      </c>
      <c r="GR3534" s="9" t="e">
        <f ca="1">INDIRECT(ADDRESS(ROW(),Controls!#REF!+60))</f>
        <v>#REF!</v>
      </c>
      <c r="GS3534" s="9" t="e">
        <f ca="1">INDIRECT(ADDRESS(ROW(),Controls!#REF!+75))</f>
        <v>#REF!</v>
      </c>
      <c r="GT3534" s="9" t="e">
        <f ca="1">INDIRECT(ADDRESS(ROW(),Controls!#REF!+90))</f>
        <v>#REF!</v>
      </c>
      <c r="GU3534" s="9" t="e">
        <f ca="1">INDIRECT(ADDRESS(ROW(),Controls!#REF!+105))</f>
        <v>#REF!</v>
      </c>
      <c r="GV3534" s="9" t="e">
        <f ca="1">INDIRECT(ADDRESS(ROW(),Controls!#REF!+120))</f>
        <v>#REF!</v>
      </c>
      <c r="GW3534" s="9" t="e">
        <f ca="1">INDIRECT(ADDRESS(ROW(),Controls!#REF!+15))</f>
        <v>#REF!</v>
      </c>
      <c r="GX3534" s="9" t="e">
        <f ca="1">INDIRECT(ADDRESS(ROW(),Controls!#REF!+135))</f>
        <v>#REF!</v>
      </c>
      <c r="HJ3534" s="9" t="e">
        <f t="shared" ca="1" si="330"/>
        <v>#REF!</v>
      </c>
      <c r="HK3534" s="9" t="e">
        <f t="shared" ca="1" si="331"/>
        <v>#REF!</v>
      </c>
      <c r="HL3534" s="9" t="e">
        <f t="shared" ca="1" si="332"/>
        <v>#REF!</v>
      </c>
      <c r="HM3534" s="9" t="e">
        <f t="shared" ca="1" si="333"/>
        <v>#REF!</v>
      </c>
      <c r="HN3534" s="9" t="e">
        <f ca="1">SQRT($GS3534*(1-$GS3534/Controls!$D$15))</f>
        <v>#REF!</v>
      </c>
      <c r="HO3534" s="9" t="e">
        <f t="shared" ca="1" si="334"/>
        <v>#REF!</v>
      </c>
      <c r="HP3534" s="9" t="e">
        <f t="shared" ca="1" si="335"/>
        <v>#REF!</v>
      </c>
      <c r="HQ3534" s="9" t="e">
        <f ca="1">IF($GV3534=0,NA(),($GX3534*Controls!#REF!))</f>
        <v>#REF!</v>
      </c>
    </row>
    <row r="3535" spans="198:225" x14ac:dyDescent="0.25">
      <c r="GP3535" s="9" t="e">
        <f ca="1">INDIRECT(ADDRESS(ROW(),Controls!#REF!+30))</f>
        <v>#REF!</v>
      </c>
      <c r="GQ3535" s="9" t="e">
        <f ca="1">INDIRECT(ADDRESS(ROW(),Controls!#REF!+45))</f>
        <v>#REF!</v>
      </c>
      <c r="GR3535" s="9" t="e">
        <f ca="1">INDIRECT(ADDRESS(ROW(),Controls!#REF!+60))</f>
        <v>#REF!</v>
      </c>
      <c r="GS3535" s="9" t="e">
        <f ca="1">INDIRECT(ADDRESS(ROW(),Controls!#REF!+75))</f>
        <v>#REF!</v>
      </c>
      <c r="GT3535" s="9" t="e">
        <f ca="1">INDIRECT(ADDRESS(ROW(),Controls!#REF!+90))</f>
        <v>#REF!</v>
      </c>
      <c r="GU3535" s="9" t="e">
        <f ca="1">INDIRECT(ADDRESS(ROW(),Controls!#REF!+105))</f>
        <v>#REF!</v>
      </c>
      <c r="GV3535" s="9" t="e">
        <f ca="1">INDIRECT(ADDRESS(ROW(),Controls!#REF!+120))</f>
        <v>#REF!</v>
      </c>
      <c r="GW3535" s="9" t="e">
        <f ca="1">INDIRECT(ADDRESS(ROW(),Controls!#REF!+15))</f>
        <v>#REF!</v>
      </c>
      <c r="GX3535" s="9" t="e">
        <f ca="1">INDIRECT(ADDRESS(ROW(),Controls!#REF!+135))</f>
        <v>#REF!</v>
      </c>
      <c r="HJ3535" s="9" t="e">
        <f t="shared" ca="1" si="330"/>
        <v>#REF!</v>
      </c>
      <c r="HK3535" s="9" t="e">
        <f t="shared" ca="1" si="331"/>
        <v>#REF!</v>
      </c>
      <c r="HL3535" s="9" t="e">
        <f t="shared" ca="1" si="332"/>
        <v>#REF!</v>
      </c>
      <c r="HM3535" s="9" t="e">
        <f t="shared" ca="1" si="333"/>
        <v>#REF!</v>
      </c>
      <c r="HN3535" s="9" t="e">
        <f ca="1">SQRT($GS3535*(1-$GS3535/Controls!$D$15))</f>
        <v>#REF!</v>
      </c>
      <c r="HO3535" s="9" t="e">
        <f t="shared" ca="1" si="334"/>
        <v>#REF!</v>
      </c>
      <c r="HP3535" s="9" t="e">
        <f t="shared" ca="1" si="335"/>
        <v>#REF!</v>
      </c>
      <c r="HQ3535" s="9" t="e">
        <f ca="1">IF($GV3535=0,NA(),($GX3535*Controls!#REF!))</f>
        <v>#REF!</v>
      </c>
    </row>
    <row r="3536" spans="198:225" x14ac:dyDescent="0.25">
      <c r="GP3536" s="9" t="e">
        <f ca="1">INDIRECT(ADDRESS(ROW(),Controls!#REF!+30))</f>
        <v>#REF!</v>
      </c>
      <c r="GQ3536" s="9" t="e">
        <f ca="1">INDIRECT(ADDRESS(ROW(),Controls!#REF!+45))</f>
        <v>#REF!</v>
      </c>
      <c r="GR3536" s="9" t="e">
        <f ca="1">INDIRECT(ADDRESS(ROW(),Controls!#REF!+60))</f>
        <v>#REF!</v>
      </c>
      <c r="GS3536" s="9" t="e">
        <f ca="1">INDIRECT(ADDRESS(ROW(),Controls!#REF!+75))</f>
        <v>#REF!</v>
      </c>
      <c r="GT3536" s="9" t="e">
        <f ca="1">INDIRECT(ADDRESS(ROW(),Controls!#REF!+90))</f>
        <v>#REF!</v>
      </c>
      <c r="GU3536" s="9" t="e">
        <f ca="1">INDIRECT(ADDRESS(ROW(),Controls!#REF!+105))</f>
        <v>#REF!</v>
      </c>
      <c r="GV3536" s="9" t="e">
        <f ca="1">INDIRECT(ADDRESS(ROW(),Controls!#REF!+120))</f>
        <v>#REF!</v>
      </c>
      <c r="GW3536" s="9" t="e">
        <f ca="1">INDIRECT(ADDRESS(ROW(),Controls!#REF!+15))</f>
        <v>#REF!</v>
      </c>
      <c r="GX3536" s="9" t="e">
        <f ca="1">INDIRECT(ADDRESS(ROW(),Controls!#REF!+135))</f>
        <v>#REF!</v>
      </c>
      <c r="HJ3536" s="9" t="e">
        <f t="shared" ca="1" si="330"/>
        <v>#REF!</v>
      </c>
      <c r="HK3536" s="9" t="e">
        <f t="shared" ca="1" si="331"/>
        <v>#REF!</v>
      </c>
      <c r="HL3536" s="9" t="e">
        <f t="shared" ca="1" si="332"/>
        <v>#REF!</v>
      </c>
      <c r="HM3536" s="9" t="e">
        <f t="shared" ca="1" si="333"/>
        <v>#REF!</v>
      </c>
      <c r="HN3536" s="9" t="e">
        <f ca="1">SQRT($GS3536*(1-$GS3536/Controls!$D$15))</f>
        <v>#REF!</v>
      </c>
      <c r="HO3536" s="9" t="e">
        <f t="shared" ca="1" si="334"/>
        <v>#REF!</v>
      </c>
      <c r="HP3536" s="9" t="e">
        <f t="shared" ca="1" si="335"/>
        <v>#REF!</v>
      </c>
      <c r="HQ3536" s="9" t="e">
        <f ca="1">IF($GV3536=0,NA(),($GX3536*Controls!#REF!))</f>
        <v>#REF!</v>
      </c>
    </row>
    <row r="3537" spans="198:225" x14ac:dyDescent="0.25">
      <c r="GP3537" s="9" t="e">
        <f ca="1">INDIRECT(ADDRESS(ROW(),Controls!#REF!+30))</f>
        <v>#REF!</v>
      </c>
      <c r="GQ3537" s="9" t="e">
        <f ca="1">INDIRECT(ADDRESS(ROW(),Controls!#REF!+45))</f>
        <v>#REF!</v>
      </c>
      <c r="GR3537" s="9" t="e">
        <f ca="1">INDIRECT(ADDRESS(ROW(),Controls!#REF!+60))</f>
        <v>#REF!</v>
      </c>
      <c r="GS3537" s="9" t="e">
        <f ca="1">INDIRECT(ADDRESS(ROW(),Controls!#REF!+75))</f>
        <v>#REF!</v>
      </c>
      <c r="GT3537" s="9" t="e">
        <f ca="1">INDIRECT(ADDRESS(ROW(),Controls!#REF!+90))</f>
        <v>#REF!</v>
      </c>
      <c r="GU3537" s="9" t="e">
        <f ca="1">INDIRECT(ADDRESS(ROW(),Controls!#REF!+105))</f>
        <v>#REF!</v>
      </c>
      <c r="GV3537" s="9" t="e">
        <f ca="1">INDIRECT(ADDRESS(ROW(),Controls!#REF!+120))</f>
        <v>#REF!</v>
      </c>
      <c r="GW3537" s="9" t="e">
        <f ca="1">INDIRECT(ADDRESS(ROW(),Controls!#REF!+15))</f>
        <v>#REF!</v>
      </c>
      <c r="GX3537" s="9" t="e">
        <f ca="1">INDIRECT(ADDRESS(ROW(),Controls!#REF!+135))</f>
        <v>#REF!</v>
      </c>
      <c r="HJ3537" s="9" t="e">
        <f t="shared" ca="1" si="330"/>
        <v>#REF!</v>
      </c>
      <c r="HK3537" s="9" t="e">
        <f t="shared" ca="1" si="331"/>
        <v>#REF!</v>
      </c>
      <c r="HL3537" s="9" t="e">
        <f t="shared" ca="1" si="332"/>
        <v>#REF!</v>
      </c>
      <c r="HM3537" s="9" t="e">
        <f t="shared" ca="1" si="333"/>
        <v>#REF!</v>
      </c>
      <c r="HN3537" s="9" t="e">
        <f ca="1">SQRT($GS3537*(1-$GS3537/Controls!$D$15))</f>
        <v>#REF!</v>
      </c>
      <c r="HO3537" s="9" t="e">
        <f t="shared" ca="1" si="334"/>
        <v>#REF!</v>
      </c>
      <c r="HP3537" s="9" t="e">
        <f t="shared" ca="1" si="335"/>
        <v>#REF!</v>
      </c>
      <c r="HQ3537" s="9" t="e">
        <f ca="1">IF($GV3537=0,NA(),($GX3537*Controls!#REF!))</f>
        <v>#REF!</v>
      </c>
    </row>
    <row r="3538" spans="198:225" x14ac:dyDescent="0.25">
      <c r="GP3538" s="9" t="e">
        <f ca="1">INDIRECT(ADDRESS(ROW(),Controls!#REF!+30))</f>
        <v>#REF!</v>
      </c>
      <c r="GQ3538" s="9" t="e">
        <f ca="1">INDIRECT(ADDRESS(ROW(),Controls!#REF!+45))</f>
        <v>#REF!</v>
      </c>
      <c r="GR3538" s="9" t="e">
        <f ca="1">INDIRECT(ADDRESS(ROW(),Controls!#REF!+60))</f>
        <v>#REF!</v>
      </c>
      <c r="GS3538" s="9" t="e">
        <f ca="1">INDIRECT(ADDRESS(ROW(),Controls!#REF!+75))</f>
        <v>#REF!</v>
      </c>
      <c r="GT3538" s="9" t="e">
        <f ca="1">INDIRECT(ADDRESS(ROW(),Controls!#REF!+90))</f>
        <v>#REF!</v>
      </c>
      <c r="GU3538" s="9" t="e">
        <f ca="1">INDIRECT(ADDRESS(ROW(),Controls!#REF!+105))</f>
        <v>#REF!</v>
      </c>
      <c r="GV3538" s="9" t="e">
        <f ca="1">INDIRECT(ADDRESS(ROW(),Controls!#REF!+120))</f>
        <v>#REF!</v>
      </c>
      <c r="GW3538" s="9" t="e">
        <f ca="1">INDIRECT(ADDRESS(ROW(),Controls!#REF!+15))</f>
        <v>#REF!</v>
      </c>
      <c r="GX3538" s="9" t="e">
        <f ca="1">INDIRECT(ADDRESS(ROW(),Controls!#REF!+135))</f>
        <v>#REF!</v>
      </c>
      <c r="HJ3538" s="9" t="e">
        <f t="shared" ca="1" si="330"/>
        <v>#REF!</v>
      </c>
      <c r="HK3538" s="9" t="e">
        <f t="shared" ca="1" si="331"/>
        <v>#REF!</v>
      </c>
      <c r="HL3538" s="9" t="e">
        <f t="shared" ca="1" si="332"/>
        <v>#REF!</v>
      </c>
      <c r="HM3538" s="9" t="e">
        <f t="shared" ca="1" si="333"/>
        <v>#REF!</v>
      </c>
      <c r="HN3538" s="9" t="e">
        <f ca="1">SQRT($GS3538*(1-$GS3538/Controls!$D$15))</f>
        <v>#REF!</v>
      </c>
      <c r="HO3538" s="9" t="e">
        <f t="shared" ca="1" si="334"/>
        <v>#REF!</v>
      </c>
      <c r="HP3538" s="9" t="e">
        <f t="shared" ca="1" si="335"/>
        <v>#REF!</v>
      </c>
      <c r="HQ3538" s="9" t="e">
        <f ca="1">IF($GV3538=0,NA(),($GX3538*Controls!#REF!))</f>
        <v>#REF!</v>
      </c>
    </row>
    <row r="3539" spans="198:225" x14ac:dyDescent="0.25">
      <c r="GP3539" s="9" t="e">
        <f ca="1">INDIRECT(ADDRESS(ROW(),Controls!#REF!+30))</f>
        <v>#REF!</v>
      </c>
      <c r="GQ3539" s="9" t="e">
        <f ca="1">INDIRECT(ADDRESS(ROW(),Controls!#REF!+45))</f>
        <v>#REF!</v>
      </c>
      <c r="GR3539" s="9" t="e">
        <f ca="1">INDIRECT(ADDRESS(ROW(),Controls!#REF!+60))</f>
        <v>#REF!</v>
      </c>
      <c r="GS3539" s="9" t="e">
        <f ca="1">INDIRECT(ADDRESS(ROW(),Controls!#REF!+75))</f>
        <v>#REF!</v>
      </c>
      <c r="GT3539" s="9" t="e">
        <f ca="1">INDIRECT(ADDRESS(ROW(),Controls!#REF!+90))</f>
        <v>#REF!</v>
      </c>
      <c r="GU3539" s="9" t="e">
        <f ca="1">INDIRECT(ADDRESS(ROW(),Controls!#REF!+105))</f>
        <v>#REF!</v>
      </c>
      <c r="GV3539" s="9" t="e">
        <f ca="1">INDIRECT(ADDRESS(ROW(),Controls!#REF!+120))</f>
        <v>#REF!</v>
      </c>
      <c r="GW3539" s="9" t="e">
        <f ca="1">INDIRECT(ADDRESS(ROW(),Controls!#REF!+15))</f>
        <v>#REF!</v>
      </c>
      <c r="GX3539" s="9" t="e">
        <f ca="1">INDIRECT(ADDRESS(ROW(),Controls!#REF!+135))</f>
        <v>#REF!</v>
      </c>
      <c r="HJ3539" s="9" t="e">
        <f t="shared" ca="1" si="330"/>
        <v>#REF!</v>
      </c>
      <c r="HK3539" s="9" t="e">
        <f t="shared" ca="1" si="331"/>
        <v>#REF!</v>
      </c>
      <c r="HL3539" s="9" t="e">
        <f t="shared" ca="1" si="332"/>
        <v>#REF!</v>
      </c>
      <c r="HM3539" s="9" t="e">
        <f t="shared" ca="1" si="333"/>
        <v>#REF!</v>
      </c>
      <c r="HN3539" s="9" t="e">
        <f ca="1">SQRT($GS3539*(1-$GS3539/Controls!$D$15))</f>
        <v>#REF!</v>
      </c>
      <c r="HO3539" s="9" t="e">
        <f t="shared" ca="1" si="334"/>
        <v>#REF!</v>
      </c>
      <c r="HP3539" s="9" t="e">
        <f t="shared" ca="1" si="335"/>
        <v>#REF!</v>
      </c>
      <c r="HQ3539" s="9" t="e">
        <f ca="1">IF($GV3539=0,NA(),($GX3539*Controls!#REF!))</f>
        <v>#REF!</v>
      </c>
    </row>
    <row r="3540" spans="198:225" x14ac:dyDescent="0.25">
      <c r="GP3540" s="9" t="e">
        <f ca="1">INDIRECT(ADDRESS(ROW(),Controls!#REF!+30))</f>
        <v>#REF!</v>
      </c>
      <c r="GQ3540" s="9" t="e">
        <f ca="1">INDIRECT(ADDRESS(ROW(),Controls!#REF!+45))</f>
        <v>#REF!</v>
      </c>
      <c r="GR3540" s="9" t="e">
        <f ca="1">INDIRECT(ADDRESS(ROW(),Controls!#REF!+60))</f>
        <v>#REF!</v>
      </c>
      <c r="GS3540" s="9" t="e">
        <f ca="1">INDIRECT(ADDRESS(ROW(),Controls!#REF!+75))</f>
        <v>#REF!</v>
      </c>
      <c r="GT3540" s="9" t="e">
        <f ca="1">INDIRECT(ADDRESS(ROW(),Controls!#REF!+90))</f>
        <v>#REF!</v>
      </c>
      <c r="GU3540" s="9" t="e">
        <f ca="1">INDIRECT(ADDRESS(ROW(),Controls!#REF!+105))</f>
        <v>#REF!</v>
      </c>
      <c r="GV3540" s="9" t="e">
        <f ca="1">INDIRECT(ADDRESS(ROW(),Controls!#REF!+120))</f>
        <v>#REF!</v>
      </c>
      <c r="GW3540" s="9" t="e">
        <f ca="1">INDIRECT(ADDRESS(ROW(),Controls!#REF!+15))</f>
        <v>#REF!</v>
      </c>
      <c r="GX3540" s="9" t="e">
        <f ca="1">INDIRECT(ADDRESS(ROW(),Controls!#REF!+135))</f>
        <v>#REF!</v>
      </c>
      <c r="HJ3540" s="9" t="e">
        <f t="shared" ca="1" si="330"/>
        <v>#REF!</v>
      </c>
      <c r="HK3540" s="9" t="e">
        <f t="shared" ca="1" si="331"/>
        <v>#REF!</v>
      </c>
      <c r="HL3540" s="9" t="e">
        <f t="shared" ca="1" si="332"/>
        <v>#REF!</v>
      </c>
      <c r="HM3540" s="9" t="e">
        <f t="shared" ca="1" si="333"/>
        <v>#REF!</v>
      </c>
      <c r="HN3540" s="9" t="e">
        <f ca="1">SQRT($GS3540*(1-$GS3540/Controls!$D$15))</f>
        <v>#REF!</v>
      </c>
      <c r="HO3540" s="9" t="e">
        <f t="shared" ca="1" si="334"/>
        <v>#REF!</v>
      </c>
      <c r="HP3540" s="9" t="e">
        <f t="shared" ca="1" si="335"/>
        <v>#REF!</v>
      </c>
      <c r="HQ3540" s="9" t="e">
        <f ca="1">IF($GV3540=0,NA(),($GX3540*Controls!#REF!))</f>
        <v>#REF!</v>
      </c>
    </row>
    <row r="3541" spans="198:225" x14ac:dyDescent="0.25">
      <c r="GP3541" s="9" t="e">
        <f ca="1">INDIRECT(ADDRESS(ROW(),Controls!#REF!+30))</f>
        <v>#REF!</v>
      </c>
      <c r="GQ3541" s="9" t="e">
        <f ca="1">INDIRECT(ADDRESS(ROW(),Controls!#REF!+45))</f>
        <v>#REF!</v>
      </c>
      <c r="GR3541" s="9" t="e">
        <f ca="1">INDIRECT(ADDRESS(ROW(),Controls!#REF!+60))</f>
        <v>#REF!</v>
      </c>
      <c r="GS3541" s="9" t="e">
        <f ca="1">INDIRECT(ADDRESS(ROW(),Controls!#REF!+75))</f>
        <v>#REF!</v>
      </c>
      <c r="GT3541" s="9" t="e">
        <f ca="1">INDIRECT(ADDRESS(ROW(),Controls!#REF!+90))</f>
        <v>#REF!</v>
      </c>
      <c r="GU3541" s="9" t="e">
        <f ca="1">INDIRECT(ADDRESS(ROW(),Controls!#REF!+105))</f>
        <v>#REF!</v>
      </c>
      <c r="GV3541" s="9" t="e">
        <f ca="1">INDIRECT(ADDRESS(ROW(),Controls!#REF!+120))</f>
        <v>#REF!</v>
      </c>
      <c r="GW3541" s="9" t="e">
        <f ca="1">INDIRECT(ADDRESS(ROW(),Controls!#REF!+15))</f>
        <v>#REF!</v>
      </c>
      <c r="GX3541" s="9" t="e">
        <f ca="1">INDIRECT(ADDRESS(ROW(),Controls!#REF!+135))</f>
        <v>#REF!</v>
      </c>
      <c r="HJ3541" s="9" t="e">
        <f t="shared" ca="1" si="330"/>
        <v>#REF!</v>
      </c>
      <c r="HK3541" s="9" t="e">
        <f t="shared" ca="1" si="331"/>
        <v>#REF!</v>
      </c>
      <c r="HL3541" s="9" t="e">
        <f t="shared" ca="1" si="332"/>
        <v>#REF!</v>
      </c>
      <c r="HM3541" s="9" t="e">
        <f t="shared" ca="1" si="333"/>
        <v>#REF!</v>
      </c>
      <c r="HN3541" s="9" t="e">
        <f ca="1">SQRT($GS3541*(1-$GS3541/Controls!$D$15))</f>
        <v>#REF!</v>
      </c>
      <c r="HO3541" s="9" t="e">
        <f t="shared" ca="1" si="334"/>
        <v>#REF!</v>
      </c>
      <c r="HP3541" s="9" t="e">
        <f t="shared" ca="1" si="335"/>
        <v>#REF!</v>
      </c>
      <c r="HQ3541" s="9" t="e">
        <f ca="1">IF($GV3541=0,NA(),($GX3541*Controls!#REF!))</f>
        <v>#REF!</v>
      </c>
    </row>
    <row r="3542" spans="198:225" x14ac:dyDescent="0.25">
      <c r="GP3542" s="9" t="e">
        <f ca="1">INDIRECT(ADDRESS(ROW(),Controls!#REF!+30))</f>
        <v>#REF!</v>
      </c>
      <c r="GQ3542" s="9" t="e">
        <f ca="1">INDIRECT(ADDRESS(ROW(),Controls!#REF!+45))</f>
        <v>#REF!</v>
      </c>
      <c r="GR3542" s="9" t="e">
        <f ca="1">INDIRECT(ADDRESS(ROW(),Controls!#REF!+60))</f>
        <v>#REF!</v>
      </c>
      <c r="GS3542" s="9" t="e">
        <f ca="1">INDIRECT(ADDRESS(ROW(),Controls!#REF!+75))</f>
        <v>#REF!</v>
      </c>
      <c r="GT3542" s="9" t="e">
        <f ca="1">INDIRECT(ADDRESS(ROW(),Controls!#REF!+90))</f>
        <v>#REF!</v>
      </c>
      <c r="GU3542" s="9" t="e">
        <f ca="1">INDIRECT(ADDRESS(ROW(),Controls!#REF!+105))</f>
        <v>#REF!</v>
      </c>
      <c r="GV3542" s="9" t="e">
        <f ca="1">INDIRECT(ADDRESS(ROW(),Controls!#REF!+120))</f>
        <v>#REF!</v>
      </c>
      <c r="GW3542" s="9" t="e">
        <f ca="1">INDIRECT(ADDRESS(ROW(),Controls!#REF!+15))</f>
        <v>#REF!</v>
      </c>
      <c r="GX3542" s="9" t="e">
        <f ca="1">INDIRECT(ADDRESS(ROW(),Controls!#REF!+135))</f>
        <v>#REF!</v>
      </c>
      <c r="HJ3542" s="9" t="e">
        <f t="shared" ca="1" si="330"/>
        <v>#REF!</v>
      </c>
      <c r="HK3542" s="9" t="e">
        <f t="shared" ca="1" si="331"/>
        <v>#REF!</v>
      </c>
      <c r="HL3542" s="9" t="e">
        <f t="shared" ca="1" si="332"/>
        <v>#REF!</v>
      </c>
      <c r="HM3542" s="9" t="e">
        <f t="shared" ca="1" si="333"/>
        <v>#REF!</v>
      </c>
      <c r="HN3542" s="9" t="e">
        <f ca="1">SQRT($GS3542*(1-$GS3542/Controls!$D$15))</f>
        <v>#REF!</v>
      </c>
      <c r="HO3542" s="9" t="e">
        <f t="shared" ca="1" si="334"/>
        <v>#REF!</v>
      </c>
      <c r="HP3542" s="9" t="e">
        <f t="shared" ca="1" si="335"/>
        <v>#REF!</v>
      </c>
      <c r="HQ3542" s="9" t="e">
        <f ca="1">IF($GV3542=0,NA(),($GX3542*Controls!#REF!))</f>
        <v>#REF!</v>
      </c>
    </row>
    <row r="3543" spans="198:225" x14ac:dyDescent="0.25">
      <c r="GP3543" s="9" t="e">
        <f ca="1">INDIRECT(ADDRESS(ROW(),Controls!#REF!+30))</f>
        <v>#REF!</v>
      </c>
      <c r="GQ3543" s="9" t="e">
        <f ca="1">INDIRECT(ADDRESS(ROW(),Controls!#REF!+45))</f>
        <v>#REF!</v>
      </c>
      <c r="GR3543" s="9" t="e">
        <f ca="1">INDIRECT(ADDRESS(ROW(),Controls!#REF!+60))</f>
        <v>#REF!</v>
      </c>
      <c r="GS3543" s="9" t="e">
        <f ca="1">INDIRECT(ADDRESS(ROW(),Controls!#REF!+75))</f>
        <v>#REF!</v>
      </c>
      <c r="GT3543" s="9" t="e">
        <f ca="1">INDIRECT(ADDRESS(ROW(),Controls!#REF!+90))</f>
        <v>#REF!</v>
      </c>
      <c r="GU3543" s="9" t="e">
        <f ca="1">INDIRECT(ADDRESS(ROW(),Controls!#REF!+105))</f>
        <v>#REF!</v>
      </c>
      <c r="GV3543" s="9" t="e">
        <f ca="1">INDIRECT(ADDRESS(ROW(),Controls!#REF!+120))</f>
        <v>#REF!</v>
      </c>
      <c r="GW3543" s="9" t="e">
        <f ca="1">INDIRECT(ADDRESS(ROW(),Controls!#REF!+15))</f>
        <v>#REF!</v>
      </c>
      <c r="GX3543" s="9" t="e">
        <f ca="1">INDIRECT(ADDRESS(ROW(),Controls!#REF!+135))</f>
        <v>#REF!</v>
      </c>
      <c r="HJ3543" s="9" t="e">
        <f t="shared" ca="1" si="330"/>
        <v>#REF!</v>
      </c>
      <c r="HK3543" s="9" t="e">
        <f t="shared" ca="1" si="331"/>
        <v>#REF!</v>
      </c>
      <c r="HL3543" s="9" t="e">
        <f t="shared" ca="1" si="332"/>
        <v>#REF!</v>
      </c>
      <c r="HM3543" s="9" t="e">
        <f t="shared" ca="1" si="333"/>
        <v>#REF!</v>
      </c>
      <c r="HN3543" s="9" t="e">
        <f ca="1">SQRT($GS3543*(1-$GS3543/Controls!$D$15))</f>
        <v>#REF!</v>
      </c>
      <c r="HO3543" s="9" t="e">
        <f t="shared" ca="1" si="334"/>
        <v>#REF!</v>
      </c>
      <c r="HP3543" s="9" t="e">
        <f t="shared" ca="1" si="335"/>
        <v>#REF!</v>
      </c>
      <c r="HQ3543" s="9" t="e">
        <f ca="1">IF($GV3543=0,NA(),($GX3543*Controls!#REF!))</f>
        <v>#REF!</v>
      </c>
    </row>
    <row r="3544" spans="198:225" x14ac:dyDescent="0.25">
      <c r="GP3544" s="9" t="e">
        <f ca="1">INDIRECT(ADDRESS(ROW(),Controls!#REF!+30))</f>
        <v>#REF!</v>
      </c>
      <c r="GQ3544" s="9" t="e">
        <f ca="1">INDIRECT(ADDRESS(ROW(),Controls!#REF!+45))</f>
        <v>#REF!</v>
      </c>
      <c r="GR3544" s="9" t="e">
        <f ca="1">INDIRECT(ADDRESS(ROW(),Controls!#REF!+60))</f>
        <v>#REF!</v>
      </c>
      <c r="GS3544" s="9" t="e">
        <f ca="1">INDIRECT(ADDRESS(ROW(),Controls!#REF!+75))</f>
        <v>#REF!</v>
      </c>
      <c r="GT3544" s="9" t="e">
        <f ca="1">INDIRECT(ADDRESS(ROW(),Controls!#REF!+90))</f>
        <v>#REF!</v>
      </c>
      <c r="GU3544" s="9" t="e">
        <f ca="1">INDIRECT(ADDRESS(ROW(),Controls!#REF!+105))</f>
        <v>#REF!</v>
      </c>
      <c r="GV3544" s="9" t="e">
        <f ca="1">INDIRECT(ADDRESS(ROW(),Controls!#REF!+120))</f>
        <v>#REF!</v>
      </c>
      <c r="GW3544" s="9" t="e">
        <f ca="1">INDIRECT(ADDRESS(ROW(),Controls!#REF!+15))</f>
        <v>#REF!</v>
      </c>
      <c r="GX3544" s="9" t="e">
        <f ca="1">INDIRECT(ADDRESS(ROW(),Controls!#REF!+135))</f>
        <v>#REF!</v>
      </c>
      <c r="HJ3544" s="9" t="e">
        <f t="shared" ca="1" si="330"/>
        <v>#REF!</v>
      </c>
      <c r="HK3544" s="9" t="e">
        <f t="shared" ca="1" si="331"/>
        <v>#REF!</v>
      </c>
      <c r="HL3544" s="9" t="e">
        <f t="shared" ca="1" si="332"/>
        <v>#REF!</v>
      </c>
      <c r="HM3544" s="9" t="e">
        <f t="shared" ca="1" si="333"/>
        <v>#REF!</v>
      </c>
      <c r="HN3544" s="9" t="e">
        <f ca="1">SQRT($GS3544*(1-$GS3544/Controls!$D$15))</f>
        <v>#REF!</v>
      </c>
      <c r="HO3544" s="9" t="e">
        <f t="shared" ca="1" si="334"/>
        <v>#REF!</v>
      </c>
      <c r="HP3544" s="9" t="e">
        <f t="shared" ca="1" si="335"/>
        <v>#REF!</v>
      </c>
      <c r="HQ3544" s="9" t="e">
        <f ca="1">IF($GV3544=0,NA(),($GX3544*Controls!#REF!))</f>
        <v>#REF!</v>
      </c>
    </row>
    <row r="3545" spans="198:225" x14ac:dyDescent="0.25">
      <c r="GP3545" s="9" t="e">
        <f ca="1">INDIRECT(ADDRESS(ROW(),Controls!#REF!+30))</f>
        <v>#REF!</v>
      </c>
      <c r="GQ3545" s="9" t="e">
        <f ca="1">INDIRECT(ADDRESS(ROW(),Controls!#REF!+45))</f>
        <v>#REF!</v>
      </c>
      <c r="GR3545" s="9" t="e">
        <f ca="1">INDIRECT(ADDRESS(ROW(),Controls!#REF!+60))</f>
        <v>#REF!</v>
      </c>
      <c r="GS3545" s="9" t="e">
        <f ca="1">INDIRECT(ADDRESS(ROW(),Controls!#REF!+75))</f>
        <v>#REF!</v>
      </c>
      <c r="GT3545" s="9" t="e">
        <f ca="1">INDIRECT(ADDRESS(ROW(),Controls!#REF!+90))</f>
        <v>#REF!</v>
      </c>
      <c r="GU3545" s="9" t="e">
        <f ca="1">INDIRECT(ADDRESS(ROW(),Controls!#REF!+105))</f>
        <v>#REF!</v>
      </c>
      <c r="GV3545" s="9" t="e">
        <f ca="1">INDIRECT(ADDRESS(ROW(),Controls!#REF!+120))</f>
        <v>#REF!</v>
      </c>
      <c r="GW3545" s="9" t="e">
        <f ca="1">INDIRECT(ADDRESS(ROW(),Controls!#REF!+15))</f>
        <v>#REF!</v>
      </c>
      <c r="GX3545" s="9" t="e">
        <f ca="1">INDIRECT(ADDRESS(ROW(),Controls!#REF!+135))</f>
        <v>#REF!</v>
      </c>
      <c r="HJ3545" s="9" t="e">
        <f t="shared" ca="1" si="330"/>
        <v>#REF!</v>
      </c>
      <c r="HK3545" s="9" t="e">
        <f t="shared" ca="1" si="331"/>
        <v>#REF!</v>
      </c>
      <c r="HL3545" s="9" t="e">
        <f t="shared" ca="1" si="332"/>
        <v>#REF!</v>
      </c>
      <c r="HM3545" s="9" t="e">
        <f t="shared" ca="1" si="333"/>
        <v>#REF!</v>
      </c>
      <c r="HN3545" s="9" t="e">
        <f ca="1">SQRT($GS3545*(1-$GS3545/Controls!$D$15))</f>
        <v>#REF!</v>
      </c>
      <c r="HO3545" s="9" t="e">
        <f t="shared" ca="1" si="334"/>
        <v>#REF!</v>
      </c>
      <c r="HP3545" s="9" t="e">
        <f t="shared" ca="1" si="335"/>
        <v>#REF!</v>
      </c>
      <c r="HQ3545" s="9" t="e">
        <f ca="1">IF($GV3545=0,NA(),($GX3545*Controls!#REF!))</f>
        <v>#REF!</v>
      </c>
    </row>
    <row r="3546" spans="198:225" x14ac:dyDescent="0.25">
      <c r="GP3546" s="9" t="e">
        <f ca="1">INDIRECT(ADDRESS(ROW(),Controls!#REF!+30))</f>
        <v>#REF!</v>
      </c>
      <c r="GQ3546" s="9" t="e">
        <f ca="1">INDIRECT(ADDRESS(ROW(),Controls!#REF!+45))</f>
        <v>#REF!</v>
      </c>
      <c r="GR3546" s="9" t="e">
        <f ca="1">INDIRECT(ADDRESS(ROW(),Controls!#REF!+60))</f>
        <v>#REF!</v>
      </c>
      <c r="GS3546" s="9" t="e">
        <f ca="1">INDIRECT(ADDRESS(ROW(),Controls!#REF!+75))</f>
        <v>#REF!</v>
      </c>
      <c r="GT3546" s="9" t="e">
        <f ca="1">INDIRECT(ADDRESS(ROW(),Controls!#REF!+90))</f>
        <v>#REF!</v>
      </c>
      <c r="GU3546" s="9" t="e">
        <f ca="1">INDIRECT(ADDRESS(ROW(),Controls!#REF!+105))</f>
        <v>#REF!</v>
      </c>
      <c r="GV3546" s="9" t="e">
        <f ca="1">INDIRECT(ADDRESS(ROW(),Controls!#REF!+120))</f>
        <v>#REF!</v>
      </c>
      <c r="GW3546" s="9" t="e">
        <f ca="1">INDIRECT(ADDRESS(ROW(),Controls!#REF!+15))</f>
        <v>#REF!</v>
      </c>
      <c r="GX3546" s="9" t="e">
        <f ca="1">INDIRECT(ADDRESS(ROW(),Controls!#REF!+135))</f>
        <v>#REF!</v>
      </c>
      <c r="HJ3546" s="9" t="e">
        <f t="shared" ca="1" si="330"/>
        <v>#REF!</v>
      </c>
      <c r="HK3546" s="9" t="e">
        <f t="shared" ca="1" si="331"/>
        <v>#REF!</v>
      </c>
      <c r="HL3546" s="9" t="e">
        <f t="shared" ca="1" si="332"/>
        <v>#REF!</v>
      </c>
      <c r="HM3546" s="9" t="e">
        <f t="shared" ca="1" si="333"/>
        <v>#REF!</v>
      </c>
      <c r="HN3546" s="9" t="e">
        <f ca="1">SQRT($GS3546*(1-$GS3546/Controls!$D$15))</f>
        <v>#REF!</v>
      </c>
      <c r="HO3546" s="9" t="e">
        <f t="shared" ca="1" si="334"/>
        <v>#REF!</v>
      </c>
      <c r="HP3546" s="9" t="e">
        <f t="shared" ca="1" si="335"/>
        <v>#REF!</v>
      </c>
      <c r="HQ3546" s="9" t="e">
        <f ca="1">IF($GV3546=0,NA(),($GX3546*Controls!#REF!))</f>
        <v>#REF!</v>
      </c>
    </row>
    <row r="3547" spans="198:225" x14ac:dyDescent="0.25">
      <c r="GP3547" s="9" t="e">
        <f ca="1">INDIRECT(ADDRESS(ROW(),Controls!#REF!+30))</f>
        <v>#REF!</v>
      </c>
      <c r="GQ3547" s="9" t="e">
        <f ca="1">INDIRECT(ADDRESS(ROW(),Controls!#REF!+45))</f>
        <v>#REF!</v>
      </c>
      <c r="GR3547" s="9" t="e">
        <f ca="1">INDIRECT(ADDRESS(ROW(),Controls!#REF!+60))</f>
        <v>#REF!</v>
      </c>
      <c r="GS3547" s="9" t="e">
        <f ca="1">INDIRECT(ADDRESS(ROW(),Controls!#REF!+75))</f>
        <v>#REF!</v>
      </c>
      <c r="GT3547" s="9" t="e">
        <f ca="1">INDIRECT(ADDRESS(ROW(),Controls!#REF!+90))</f>
        <v>#REF!</v>
      </c>
      <c r="GU3547" s="9" t="e">
        <f ca="1">INDIRECT(ADDRESS(ROW(),Controls!#REF!+105))</f>
        <v>#REF!</v>
      </c>
      <c r="GV3547" s="9" t="e">
        <f ca="1">INDIRECT(ADDRESS(ROW(),Controls!#REF!+120))</f>
        <v>#REF!</v>
      </c>
      <c r="GW3547" s="9" t="e">
        <f ca="1">INDIRECT(ADDRESS(ROW(),Controls!#REF!+15))</f>
        <v>#REF!</v>
      </c>
      <c r="GX3547" s="9" t="e">
        <f ca="1">INDIRECT(ADDRESS(ROW(),Controls!#REF!+135))</f>
        <v>#REF!</v>
      </c>
      <c r="HJ3547" s="9" t="e">
        <f t="shared" ca="1" si="330"/>
        <v>#REF!</v>
      </c>
      <c r="HK3547" s="9" t="e">
        <f t="shared" ca="1" si="331"/>
        <v>#REF!</v>
      </c>
      <c r="HL3547" s="9" t="e">
        <f t="shared" ca="1" si="332"/>
        <v>#REF!</v>
      </c>
      <c r="HM3547" s="9" t="e">
        <f t="shared" ca="1" si="333"/>
        <v>#REF!</v>
      </c>
      <c r="HN3547" s="9" t="e">
        <f ca="1">SQRT($GS3547*(1-$GS3547/Controls!$D$15))</f>
        <v>#REF!</v>
      </c>
      <c r="HO3547" s="9" t="e">
        <f t="shared" ca="1" si="334"/>
        <v>#REF!</v>
      </c>
      <c r="HP3547" s="9" t="e">
        <f t="shared" ca="1" si="335"/>
        <v>#REF!</v>
      </c>
      <c r="HQ3547" s="9" t="e">
        <f ca="1">IF($GV3547=0,NA(),($GX3547*Controls!#REF!))</f>
        <v>#REF!</v>
      </c>
    </row>
    <row r="3548" spans="198:225" x14ac:dyDescent="0.25">
      <c r="GP3548" s="9" t="e">
        <f ca="1">INDIRECT(ADDRESS(ROW(),Controls!#REF!+30))</f>
        <v>#REF!</v>
      </c>
      <c r="GQ3548" s="9" t="e">
        <f ca="1">INDIRECT(ADDRESS(ROW(),Controls!#REF!+45))</f>
        <v>#REF!</v>
      </c>
      <c r="GR3548" s="9" t="e">
        <f ca="1">INDIRECT(ADDRESS(ROW(),Controls!#REF!+60))</f>
        <v>#REF!</v>
      </c>
      <c r="GS3548" s="9" t="e">
        <f ca="1">INDIRECT(ADDRESS(ROW(),Controls!#REF!+75))</f>
        <v>#REF!</v>
      </c>
      <c r="GT3548" s="9" t="e">
        <f ca="1">INDIRECT(ADDRESS(ROW(),Controls!#REF!+90))</f>
        <v>#REF!</v>
      </c>
      <c r="GU3548" s="9" t="e">
        <f ca="1">INDIRECT(ADDRESS(ROW(),Controls!#REF!+105))</f>
        <v>#REF!</v>
      </c>
      <c r="GV3548" s="9" t="e">
        <f ca="1">INDIRECT(ADDRESS(ROW(),Controls!#REF!+120))</f>
        <v>#REF!</v>
      </c>
      <c r="GW3548" s="9" t="e">
        <f ca="1">INDIRECT(ADDRESS(ROW(),Controls!#REF!+15))</f>
        <v>#REF!</v>
      </c>
      <c r="GX3548" s="9" t="e">
        <f ca="1">INDIRECT(ADDRESS(ROW(),Controls!#REF!+135))</f>
        <v>#REF!</v>
      </c>
      <c r="HJ3548" s="9" t="e">
        <f t="shared" ca="1" si="330"/>
        <v>#REF!</v>
      </c>
      <c r="HK3548" s="9" t="e">
        <f t="shared" ca="1" si="331"/>
        <v>#REF!</v>
      </c>
      <c r="HL3548" s="9" t="e">
        <f t="shared" ca="1" si="332"/>
        <v>#REF!</v>
      </c>
      <c r="HM3548" s="9" t="e">
        <f t="shared" ca="1" si="333"/>
        <v>#REF!</v>
      </c>
      <c r="HN3548" s="9" t="e">
        <f ca="1">SQRT($GS3548*(1-$GS3548/Controls!$D$15))</f>
        <v>#REF!</v>
      </c>
      <c r="HO3548" s="9" t="e">
        <f t="shared" ca="1" si="334"/>
        <v>#REF!</v>
      </c>
      <c r="HP3548" s="9" t="e">
        <f t="shared" ca="1" si="335"/>
        <v>#REF!</v>
      </c>
      <c r="HQ3548" s="9" t="e">
        <f ca="1">IF($GV3548=0,NA(),($GX3548*Controls!#REF!))</f>
        <v>#REF!</v>
      </c>
    </row>
    <row r="3549" spans="198:225" x14ac:dyDescent="0.25">
      <c r="GP3549" s="9" t="e">
        <f ca="1">INDIRECT(ADDRESS(ROW(),Controls!#REF!+30))</f>
        <v>#REF!</v>
      </c>
      <c r="GQ3549" s="9" t="e">
        <f ca="1">INDIRECT(ADDRESS(ROW(),Controls!#REF!+45))</f>
        <v>#REF!</v>
      </c>
      <c r="GR3549" s="9" t="e">
        <f ca="1">INDIRECT(ADDRESS(ROW(),Controls!#REF!+60))</f>
        <v>#REF!</v>
      </c>
      <c r="GS3549" s="9" t="e">
        <f ca="1">INDIRECT(ADDRESS(ROW(),Controls!#REF!+75))</f>
        <v>#REF!</v>
      </c>
      <c r="GT3549" s="9" t="e">
        <f ca="1">INDIRECT(ADDRESS(ROW(),Controls!#REF!+90))</f>
        <v>#REF!</v>
      </c>
      <c r="GU3549" s="9" t="e">
        <f ca="1">INDIRECT(ADDRESS(ROW(),Controls!#REF!+105))</f>
        <v>#REF!</v>
      </c>
      <c r="GV3549" s="9" t="e">
        <f ca="1">INDIRECT(ADDRESS(ROW(),Controls!#REF!+120))</f>
        <v>#REF!</v>
      </c>
      <c r="GW3549" s="9" t="e">
        <f ca="1">INDIRECT(ADDRESS(ROW(),Controls!#REF!+15))</f>
        <v>#REF!</v>
      </c>
      <c r="GX3549" s="9" t="e">
        <f ca="1">INDIRECT(ADDRESS(ROW(),Controls!#REF!+135))</f>
        <v>#REF!</v>
      </c>
      <c r="HJ3549" s="9" t="e">
        <f t="shared" ca="1" si="330"/>
        <v>#REF!</v>
      </c>
      <c r="HK3549" s="9" t="e">
        <f t="shared" ca="1" si="331"/>
        <v>#REF!</v>
      </c>
      <c r="HL3549" s="9" t="e">
        <f t="shared" ca="1" si="332"/>
        <v>#REF!</v>
      </c>
      <c r="HM3549" s="9" t="e">
        <f t="shared" ca="1" si="333"/>
        <v>#REF!</v>
      </c>
      <c r="HN3549" s="9" t="e">
        <f ca="1">SQRT($GS3549*(1-$GS3549/Controls!$D$15))</f>
        <v>#REF!</v>
      </c>
      <c r="HO3549" s="9" t="e">
        <f t="shared" ca="1" si="334"/>
        <v>#REF!</v>
      </c>
      <c r="HP3549" s="9" t="e">
        <f t="shared" ca="1" si="335"/>
        <v>#REF!</v>
      </c>
      <c r="HQ3549" s="9" t="e">
        <f ca="1">IF($GV3549=0,NA(),($GX3549*Controls!#REF!))</f>
        <v>#REF!</v>
      </c>
    </row>
    <row r="3550" spans="198:225" x14ac:dyDescent="0.25">
      <c r="GP3550" s="9" t="e">
        <f ca="1">INDIRECT(ADDRESS(ROW(),Controls!#REF!+30))</f>
        <v>#REF!</v>
      </c>
      <c r="GQ3550" s="9" t="e">
        <f ca="1">INDIRECT(ADDRESS(ROW(),Controls!#REF!+45))</f>
        <v>#REF!</v>
      </c>
      <c r="GR3550" s="9" t="e">
        <f ca="1">INDIRECT(ADDRESS(ROW(),Controls!#REF!+60))</f>
        <v>#REF!</v>
      </c>
      <c r="GS3550" s="9" t="e">
        <f ca="1">INDIRECT(ADDRESS(ROW(),Controls!#REF!+75))</f>
        <v>#REF!</v>
      </c>
      <c r="GT3550" s="9" t="e">
        <f ca="1">INDIRECT(ADDRESS(ROW(),Controls!#REF!+90))</f>
        <v>#REF!</v>
      </c>
      <c r="GU3550" s="9" t="e">
        <f ca="1">INDIRECT(ADDRESS(ROW(),Controls!#REF!+105))</f>
        <v>#REF!</v>
      </c>
      <c r="GV3550" s="9" t="e">
        <f ca="1">INDIRECT(ADDRESS(ROW(),Controls!#REF!+120))</f>
        <v>#REF!</v>
      </c>
      <c r="GW3550" s="9" t="e">
        <f ca="1">INDIRECT(ADDRESS(ROW(),Controls!#REF!+15))</f>
        <v>#REF!</v>
      </c>
      <c r="GX3550" s="9" t="e">
        <f ca="1">INDIRECT(ADDRESS(ROW(),Controls!#REF!+135))</f>
        <v>#REF!</v>
      </c>
      <c r="HJ3550" s="9" t="e">
        <f t="shared" ca="1" si="330"/>
        <v>#REF!</v>
      </c>
      <c r="HK3550" s="9" t="e">
        <f t="shared" ca="1" si="331"/>
        <v>#REF!</v>
      </c>
      <c r="HL3550" s="9" t="e">
        <f t="shared" ca="1" si="332"/>
        <v>#REF!</v>
      </c>
      <c r="HM3550" s="9" t="e">
        <f t="shared" ca="1" si="333"/>
        <v>#REF!</v>
      </c>
      <c r="HN3550" s="9" t="e">
        <f ca="1">SQRT($GS3550*(1-$GS3550/Controls!$D$15))</f>
        <v>#REF!</v>
      </c>
      <c r="HO3550" s="9" t="e">
        <f t="shared" ca="1" si="334"/>
        <v>#REF!</v>
      </c>
      <c r="HP3550" s="9" t="e">
        <f t="shared" ca="1" si="335"/>
        <v>#REF!</v>
      </c>
      <c r="HQ3550" s="9" t="e">
        <f ca="1">IF($GV3550=0,NA(),($GX3550*Controls!#REF!))</f>
        <v>#REF!</v>
      </c>
    </row>
    <row r="3551" spans="198:225" x14ac:dyDescent="0.25">
      <c r="GP3551" s="9" t="e">
        <f ca="1">INDIRECT(ADDRESS(ROW(),Controls!#REF!+30))</f>
        <v>#REF!</v>
      </c>
      <c r="GQ3551" s="9" t="e">
        <f ca="1">INDIRECT(ADDRESS(ROW(),Controls!#REF!+45))</f>
        <v>#REF!</v>
      </c>
      <c r="GR3551" s="9" t="e">
        <f ca="1">INDIRECT(ADDRESS(ROW(),Controls!#REF!+60))</f>
        <v>#REF!</v>
      </c>
      <c r="GS3551" s="9" t="e">
        <f ca="1">INDIRECT(ADDRESS(ROW(),Controls!#REF!+75))</f>
        <v>#REF!</v>
      </c>
      <c r="GT3551" s="9" t="e">
        <f ca="1">INDIRECT(ADDRESS(ROW(),Controls!#REF!+90))</f>
        <v>#REF!</v>
      </c>
      <c r="GU3551" s="9" t="e">
        <f ca="1">INDIRECT(ADDRESS(ROW(),Controls!#REF!+105))</f>
        <v>#REF!</v>
      </c>
      <c r="GV3551" s="9" t="e">
        <f ca="1">INDIRECT(ADDRESS(ROW(),Controls!#REF!+120))</f>
        <v>#REF!</v>
      </c>
      <c r="GW3551" s="9" t="e">
        <f ca="1">INDIRECT(ADDRESS(ROW(),Controls!#REF!+15))</f>
        <v>#REF!</v>
      </c>
      <c r="GX3551" s="9" t="e">
        <f ca="1">INDIRECT(ADDRESS(ROW(),Controls!#REF!+135))</f>
        <v>#REF!</v>
      </c>
      <c r="HJ3551" s="9" t="e">
        <f t="shared" ca="1" si="330"/>
        <v>#REF!</v>
      </c>
      <c r="HK3551" s="9" t="e">
        <f t="shared" ca="1" si="331"/>
        <v>#REF!</v>
      </c>
      <c r="HL3551" s="9" t="e">
        <f t="shared" ca="1" si="332"/>
        <v>#REF!</v>
      </c>
      <c r="HM3551" s="9" t="e">
        <f t="shared" ca="1" si="333"/>
        <v>#REF!</v>
      </c>
      <c r="HN3551" s="9" t="e">
        <f ca="1">SQRT($GS3551*(1-$GS3551/Controls!$D$15))</f>
        <v>#REF!</v>
      </c>
      <c r="HO3551" s="9" t="e">
        <f t="shared" ca="1" si="334"/>
        <v>#REF!</v>
      </c>
      <c r="HP3551" s="9" t="e">
        <f t="shared" ca="1" si="335"/>
        <v>#REF!</v>
      </c>
      <c r="HQ3551" s="9" t="e">
        <f ca="1">IF($GV3551=0,NA(),($GX3551*Controls!#REF!))</f>
        <v>#REF!</v>
      </c>
    </row>
    <row r="3552" spans="198:225" x14ac:dyDescent="0.25">
      <c r="GP3552" s="9" t="e">
        <f ca="1">INDIRECT(ADDRESS(ROW(),Controls!#REF!+30))</f>
        <v>#REF!</v>
      </c>
      <c r="GQ3552" s="9" t="e">
        <f ca="1">INDIRECT(ADDRESS(ROW(),Controls!#REF!+45))</f>
        <v>#REF!</v>
      </c>
      <c r="GR3552" s="9" t="e">
        <f ca="1">INDIRECT(ADDRESS(ROW(),Controls!#REF!+60))</f>
        <v>#REF!</v>
      </c>
      <c r="GS3552" s="9" t="e">
        <f ca="1">INDIRECT(ADDRESS(ROW(),Controls!#REF!+75))</f>
        <v>#REF!</v>
      </c>
      <c r="GT3552" s="9" t="e">
        <f ca="1">INDIRECT(ADDRESS(ROW(),Controls!#REF!+90))</f>
        <v>#REF!</v>
      </c>
      <c r="GU3552" s="9" t="e">
        <f ca="1">INDIRECT(ADDRESS(ROW(),Controls!#REF!+105))</f>
        <v>#REF!</v>
      </c>
      <c r="GV3552" s="9" t="e">
        <f ca="1">INDIRECT(ADDRESS(ROW(),Controls!#REF!+120))</f>
        <v>#REF!</v>
      </c>
      <c r="GW3552" s="9" t="e">
        <f ca="1">INDIRECT(ADDRESS(ROW(),Controls!#REF!+15))</f>
        <v>#REF!</v>
      </c>
      <c r="GX3552" s="9" t="e">
        <f ca="1">INDIRECT(ADDRESS(ROW(),Controls!#REF!+135))</f>
        <v>#REF!</v>
      </c>
      <c r="HJ3552" s="9" t="e">
        <f t="shared" ca="1" si="330"/>
        <v>#REF!</v>
      </c>
      <c r="HK3552" s="9" t="e">
        <f t="shared" ca="1" si="331"/>
        <v>#REF!</v>
      </c>
      <c r="HL3552" s="9" t="e">
        <f t="shared" ca="1" si="332"/>
        <v>#REF!</v>
      </c>
      <c r="HM3552" s="9" t="e">
        <f t="shared" ca="1" si="333"/>
        <v>#REF!</v>
      </c>
      <c r="HN3552" s="9" t="e">
        <f ca="1">SQRT($GS3552*(1-$GS3552/Controls!$D$15))</f>
        <v>#REF!</v>
      </c>
      <c r="HO3552" s="9" t="e">
        <f t="shared" ca="1" si="334"/>
        <v>#REF!</v>
      </c>
      <c r="HP3552" s="9" t="e">
        <f t="shared" ca="1" si="335"/>
        <v>#REF!</v>
      </c>
      <c r="HQ3552" s="9" t="e">
        <f ca="1">IF($GV3552=0,NA(),($GX3552*Controls!#REF!))</f>
        <v>#REF!</v>
      </c>
    </row>
    <row r="3553" spans="198:225" x14ac:dyDescent="0.25">
      <c r="GP3553" s="9" t="e">
        <f ca="1">INDIRECT(ADDRESS(ROW(),Controls!#REF!+30))</f>
        <v>#REF!</v>
      </c>
      <c r="GQ3553" s="9" t="e">
        <f ca="1">INDIRECT(ADDRESS(ROW(),Controls!#REF!+45))</f>
        <v>#REF!</v>
      </c>
      <c r="GR3553" s="9" t="e">
        <f ca="1">INDIRECT(ADDRESS(ROW(),Controls!#REF!+60))</f>
        <v>#REF!</v>
      </c>
      <c r="GS3553" s="9" t="e">
        <f ca="1">INDIRECT(ADDRESS(ROW(),Controls!#REF!+75))</f>
        <v>#REF!</v>
      </c>
      <c r="GT3553" s="9" t="e">
        <f ca="1">INDIRECT(ADDRESS(ROW(),Controls!#REF!+90))</f>
        <v>#REF!</v>
      </c>
      <c r="GU3553" s="9" t="e">
        <f ca="1">INDIRECT(ADDRESS(ROW(),Controls!#REF!+105))</f>
        <v>#REF!</v>
      </c>
      <c r="GV3553" s="9" t="e">
        <f ca="1">INDIRECT(ADDRESS(ROW(),Controls!#REF!+120))</f>
        <v>#REF!</v>
      </c>
      <c r="GW3553" s="9" t="e">
        <f ca="1">INDIRECT(ADDRESS(ROW(),Controls!#REF!+15))</f>
        <v>#REF!</v>
      </c>
      <c r="GX3553" s="9" t="e">
        <f ca="1">INDIRECT(ADDRESS(ROW(),Controls!#REF!+135))</f>
        <v>#REF!</v>
      </c>
      <c r="HJ3553" s="9" t="e">
        <f t="shared" ca="1" si="330"/>
        <v>#REF!</v>
      </c>
      <c r="HK3553" s="9" t="e">
        <f t="shared" ca="1" si="331"/>
        <v>#REF!</v>
      </c>
      <c r="HL3553" s="9" t="e">
        <f t="shared" ca="1" si="332"/>
        <v>#REF!</v>
      </c>
      <c r="HM3553" s="9" t="e">
        <f t="shared" ca="1" si="333"/>
        <v>#REF!</v>
      </c>
      <c r="HN3553" s="9" t="e">
        <f ca="1">SQRT($GS3553*(1-$GS3553/Controls!$D$15))</f>
        <v>#REF!</v>
      </c>
      <c r="HO3553" s="9" t="e">
        <f t="shared" ca="1" si="334"/>
        <v>#REF!</v>
      </c>
      <c r="HP3553" s="9" t="e">
        <f t="shared" ca="1" si="335"/>
        <v>#REF!</v>
      </c>
      <c r="HQ3553" s="9" t="e">
        <f ca="1">IF($GV3553=0,NA(),($GX3553*Controls!#REF!))</f>
        <v>#REF!</v>
      </c>
    </row>
    <row r="3554" spans="198:225" x14ac:dyDescent="0.25">
      <c r="GP3554" s="9" t="e">
        <f ca="1">INDIRECT(ADDRESS(ROW(),Controls!#REF!+30))</f>
        <v>#REF!</v>
      </c>
      <c r="GQ3554" s="9" t="e">
        <f ca="1">INDIRECT(ADDRESS(ROW(),Controls!#REF!+45))</f>
        <v>#REF!</v>
      </c>
      <c r="GR3554" s="9" t="e">
        <f ca="1">INDIRECT(ADDRESS(ROW(),Controls!#REF!+60))</f>
        <v>#REF!</v>
      </c>
      <c r="GS3554" s="9" t="e">
        <f ca="1">INDIRECT(ADDRESS(ROW(),Controls!#REF!+75))</f>
        <v>#REF!</v>
      </c>
      <c r="GT3554" s="9" t="e">
        <f ca="1">INDIRECT(ADDRESS(ROW(),Controls!#REF!+90))</f>
        <v>#REF!</v>
      </c>
      <c r="GU3554" s="9" t="e">
        <f ca="1">INDIRECT(ADDRESS(ROW(),Controls!#REF!+105))</f>
        <v>#REF!</v>
      </c>
      <c r="GV3554" s="9" t="e">
        <f ca="1">INDIRECT(ADDRESS(ROW(),Controls!#REF!+120))</f>
        <v>#REF!</v>
      </c>
      <c r="GW3554" s="9" t="e">
        <f ca="1">INDIRECT(ADDRESS(ROW(),Controls!#REF!+15))</f>
        <v>#REF!</v>
      </c>
      <c r="GX3554" s="9" t="e">
        <f ca="1">INDIRECT(ADDRESS(ROW(),Controls!#REF!+135))</f>
        <v>#REF!</v>
      </c>
      <c r="HJ3554" s="9" t="e">
        <f t="shared" ca="1" si="330"/>
        <v>#REF!</v>
      </c>
      <c r="HK3554" s="9" t="e">
        <f t="shared" ca="1" si="331"/>
        <v>#REF!</v>
      </c>
      <c r="HL3554" s="9" t="e">
        <f t="shared" ca="1" si="332"/>
        <v>#REF!</v>
      </c>
      <c r="HM3554" s="9" t="e">
        <f t="shared" ca="1" si="333"/>
        <v>#REF!</v>
      </c>
      <c r="HN3554" s="9" t="e">
        <f ca="1">SQRT($GS3554*(1-$GS3554/Controls!$D$15))</f>
        <v>#REF!</v>
      </c>
      <c r="HO3554" s="9" t="e">
        <f t="shared" ca="1" si="334"/>
        <v>#REF!</v>
      </c>
      <c r="HP3554" s="9" t="e">
        <f t="shared" ca="1" si="335"/>
        <v>#REF!</v>
      </c>
      <c r="HQ3554" s="9" t="e">
        <f ca="1">IF($GV3554=0,NA(),($GX3554*Controls!#REF!))</f>
        <v>#REF!</v>
      </c>
    </row>
    <row r="3555" spans="198:225" x14ac:dyDescent="0.25">
      <c r="GP3555" s="9" t="e">
        <f ca="1">INDIRECT(ADDRESS(ROW(),Controls!#REF!+30))</f>
        <v>#REF!</v>
      </c>
      <c r="GQ3555" s="9" t="e">
        <f ca="1">INDIRECT(ADDRESS(ROW(),Controls!#REF!+45))</f>
        <v>#REF!</v>
      </c>
      <c r="GR3555" s="9" t="e">
        <f ca="1">INDIRECT(ADDRESS(ROW(),Controls!#REF!+60))</f>
        <v>#REF!</v>
      </c>
      <c r="GS3555" s="9" t="e">
        <f ca="1">INDIRECT(ADDRESS(ROW(),Controls!#REF!+75))</f>
        <v>#REF!</v>
      </c>
      <c r="GT3555" s="9" t="e">
        <f ca="1">INDIRECT(ADDRESS(ROW(),Controls!#REF!+90))</f>
        <v>#REF!</v>
      </c>
      <c r="GU3555" s="9" t="e">
        <f ca="1">INDIRECT(ADDRESS(ROW(),Controls!#REF!+105))</f>
        <v>#REF!</v>
      </c>
      <c r="GV3555" s="9" t="e">
        <f ca="1">INDIRECT(ADDRESS(ROW(),Controls!#REF!+120))</f>
        <v>#REF!</v>
      </c>
      <c r="GW3555" s="9" t="e">
        <f ca="1">INDIRECT(ADDRESS(ROW(),Controls!#REF!+15))</f>
        <v>#REF!</v>
      </c>
      <c r="GX3555" s="9" t="e">
        <f ca="1">INDIRECT(ADDRESS(ROW(),Controls!#REF!+135))</f>
        <v>#REF!</v>
      </c>
      <c r="HJ3555" s="9" t="e">
        <f t="shared" ca="1" si="330"/>
        <v>#REF!</v>
      </c>
      <c r="HK3555" s="9" t="e">
        <f t="shared" ca="1" si="331"/>
        <v>#REF!</v>
      </c>
      <c r="HL3555" s="9" t="e">
        <f t="shared" ca="1" si="332"/>
        <v>#REF!</v>
      </c>
      <c r="HM3555" s="9" t="e">
        <f t="shared" ca="1" si="333"/>
        <v>#REF!</v>
      </c>
      <c r="HN3555" s="9" t="e">
        <f ca="1">SQRT($GS3555*(1-$GS3555/Controls!$D$15))</f>
        <v>#REF!</v>
      </c>
      <c r="HO3555" s="9" t="e">
        <f t="shared" ca="1" si="334"/>
        <v>#REF!</v>
      </c>
      <c r="HP3555" s="9" t="e">
        <f t="shared" ca="1" si="335"/>
        <v>#REF!</v>
      </c>
      <c r="HQ3555" s="9" t="e">
        <f ca="1">IF($GV3555=0,NA(),($GX3555*Controls!#REF!))</f>
        <v>#REF!</v>
      </c>
    </row>
    <row r="3556" spans="198:225" x14ac:dyDescent="0.25">
      <c r="GP3556" s="9" t="e">
        <f ca="1">INDIRECT(ADDRESS(ROW(),Controls!#REF!+30))</f>
        <v>#REF!</v>
      </c>
      <c r="GQ3556" s="9" t="e">
        <f ca="1">INDIRECT(ADDRESS(ROW(),Controls!#REF!+45))</f>
        <v>#REF!</v>
      </c>
      <c r="GR3556" s="9" t="e">
        <f ca="1">INDIRECT(ADDRESS(ROW(),Controls!#REF!+60))</f>
        <v>#REF!</v>
      </c>
      <c r="GS3556" s="9" t="e">
        <f ca="1">INDIRECT(ADDRESS(ROW(),Controls!#REF!+75))</f>
        <v>#REF!</v>
      </c>
      <c r="GT3556" s="9" t="e">
        <f ca="1">INDIRECT(ADDRESS(ROW(),Controls!#REF!+90))</f>
        <v>#REF!</v>
      </c>
      <c r="GU3556" s="9" t="e">
        <f ca="1">INDIRECT(ADDRESS(ROW(),Controls!#REF!+105))</f>
        <v>#REF!</v>
      </c>
      <c r="GV3556" s="9" t="e">
        <f ca="1">INDIRECT(ADDRESS(ROW(),Controls!#REF!+120))</f>
        <v>#REF!</v>
      </c>
      <c r="GW3556" s="9" t="e">
        <f ca="1">INDIRECT(ADDRESS(ROW(),Controls!#REF!+15))</f>
        <v>#REF!</v>
      </c>
      <c r="GX3556" s="9" t="e">
        <f ca="1">INDIRECT(ADDRESS(ROW(),Controls!#REF!+135))</f>
        <v>#REF!</v>
      </c>
      <c r="HJ3556" s="9" t="e">
        <f t="shared" ca="1" si="330"/>
        <v>#REF!</v>
      </c>
      <c r="HK3556" s="9" t="e">
        <f t="shared" ca="1" si="331"/>
        <v>#REF!</v>
      </c>
      <c r="HL3556" s="9" t="e">
        <f t="shared" ca="1" si="332"/>
        <v>#REF!</v>
      </c>
      <c r="HM3556" s="9" t="e">
        <f t="shared" ca="1" si="333"/>
        <v>#REF!</v>
      </c>
      <c r="HN3556" s="9" t="e">
        <f ca="1">SQRT($GS3556*(1-$GS3556/Controls!$D$15))</f>
        <v>#REF!</v>
      </c>
      <c r="HO3556" s="9" t="e">
        <f t="shared" ca="1" si="334"/>
        <v>#REF!</v>
      </c>
      <c r="HP3556" s="9" t="e">
        <f t="shared" ca="1" si="335"/>
        <v>#REF!</v>
      </c>
      <c r="HQ3556" s="9" t="e">
        <f ca="1">IF($GV3556=0,NA(),($GX3556*Controls!#REF!))</f>
        <v>#REF!</v>
      </c>
    </row>
    <row r="3557" spans="198:225" x14ac:dyDescent="0.25">
      <c r="GP3557" s="9" t="e">
        <f ca="1">INDIRECT(ADDRESS(ROW(),Controls!#REF!+30))</f>
        <v>#REF!</v>
      </c>
      <c r="GQ3557" s="9" t="e">
        <f ca="1">INDIRECT(ADDRESS(ROW(),Controls!#REF!+45))</f>
        <v>#REF!</v>
      </c>
      <c r="GR3557" s="9" t="e">
        <f ca="1">INDIRECT(ADDRESS(ROW(),Controls!#REF!+60))</f>
        <v>#REF!</v>
      </c>
      <c r="GS3557" s="9" t="e">
        <f ca="1">INDIRECT(ADDRESS(ROW(),Controls!#REF!+75))</f>
        <v>#REF!</v>
      </c>
      <c r="GT3557" s="9" t="e">
        <f ca="1">INDIRECT(ADDRESS(ROW(),Controls!#REF!+90))</f>
        <v>#REF!</v>
      </c>
      <c r="GU3557" s="9" t="e">
        <f ca="1">INDIRECT(ADDRESS(ROW(),Controls!#REF!+105))</f>
        <v>#REF!</v>
      </c>
      <c r="GV3557" s="9" t="e">
        <f ca="1">INDIRECT(ADDRESS(ROW(),Controls!#REF!+120))</f>
        <v>#REF!</v>
      </c>
      <c r="GW3557" s="9" t="e">
        <f ca="1">INDIRECT(ADDRESS(ROW(),Controls!#REF!+15))</f>
        <v>#REF!</v>
      </c>
      <c r="GX3557" s="9" t="e">
        <f ca="1">INDIRECT(ADDRESS(ROW(),Controls!#REF!+135))</f>
        <v>#REF!</v>
      </c>
      <c r="HJ3557" s="9" t="e">
        <f t="shared" ca="1" si="330"/>
        <v>#REF!</v>
      </c>
      <c r="HK3557" s="9" t="e">
        <f t="shared" ca="1" si="331"/>
        <v>#REF!</v>
      </c>
      <c r="HL3557" s="9" t="e">
        <f t="shared" ca="1" si="332"/>
        <v>#REF!</v>
      </c>
      <c r="HM3557" s="9" t="e">
        <f t="shared" ca="1" si="333"/>
        <v>#REF!</v>
      </c>
      <c r="HN3557" s="9" t="e">
        <f ca="1">SQRT($GS3557*(1-$GS3557/Controls!$D$15))</f>
        <v>#REF!</v>
      </c>
      <c r="HO3557" s="9" t="e">
        <f t="shared" ca="1" si="334"/>
        <v>#REF!</v>
      </c>
      <c r="HP3557" s="9" t="e">
        <f t="shared" ca="1" si="335"/>
        <v>#REF!</v>
      </c>
      <c r="HQ3557" s="9" t="e">
        <f ca="1">IF($GV3557=0,NA(),($GX3557*Controls!#REF!))</f>
        <v>#REF!</v>
      </c>
    </row>
    <row r="3558" spans="198:225" x14ac:dyDescent="0.25">
      <c r="GP3558" s="9" t="e">
        <f ca="1">INDIRECT(ADDRESS(ROW(),Controls!#REF!+30))</f>
        <v>#REF!</v>
      </c>
      <c r="GQ3558" s="9" t="e">
        <f ca="1">INDIRECT(ADDRESS(ROW(),Controls!#REF!+45))</f>
        <v>#REF!</v>
      </c>
      <c r="GR3558" s="9" t="e">
        <f ca="1">INDIRECT(ADDRESS(ROW(),Controls!#REF!+60))</f>
        <v>#REF!</v>
      </c>
      <c r="GS3558" s="9" t="e">
        <f ca="1">INDIRECT(ADDRESS(ROW(),Controls!#REF!+75))</f>
        <v>#REF!</v>
      </c>
      <c r="GT3558" s="9" t="e">
        <f ca="1">INDIRECT(ADDRESS(ROW(),Controls!#REF!+90))</f>
        <v>#REF!</v>
      </c>
      <c r="GU3558" s="9" t="e">
        <f ca="1">INDIRECT(ADDRESS(ROW(),Controls!#REF!+105))</f>
        <v>#REF!</v>
      </c>
      <c r="GV3558" s="9" t="e">
        <f ca="1">INDIRECT(ADDRESS(ROW(),Controls!#REF!+120))</f>
        <v>#REF!</v>
      </c>
      <c r="GW3558" s="9" t="e">
        <f ca="1">INDIRECT(ADDRESS(ROW(),Controls!#REF!+15))</f>
        <v>#REF!</v>
      </c>
      <c r="GX3558" s="9" t="e">
        <f ca="1">INDIRECT(ADDRESS(ROW(),Controls!#REF!+135))</f>
        <v>#REF!</v>
      </c>
      <c r="HJ3558" s="9" t="e">
        <f t="shared" ca="1" si="330"/>
        <v>#REF!</v>
      </c>
      <c r="HK3558" s="9" t="e">
        <f t="shared" ca="1" si="331"/>
        <v>#REF!</v>
      </c>
      <c r="HL3558" s="9" t="e">
        <f t="shared" ca="1" si="332"/>
        <v>#REF!</v>
      </c>
      <c r="HM3558" s="9" t="e">
        <f t="shared" ca="1" si="333"/>
        <v>#REF!</v>
      </c>
      <c r="HN3558" s="9" t="e">
        <f ca="1">SQRT($GS3558*(1-$GS3558/Controls!$D$15))</f>
        <v>#REF!</v>
      </c>
      <c r="HO3558" s="9" t="e">
        <f t="shared" ca="1" si="334"/>
        <v>#REF!</v>
      </c>
      <c r="HP3558" s="9" t="e">
        <f t="shared" ca="1" si="335"/>
        <v>#REF!</v>
      </c>
      <c r="HQ3558" s="9" t="e">
        <f ca="1">IF($GV3558=0,NA(),($GX3558*Controls!#REF!))</f>
        <v>#REF!</v>
      </c>
    </row>
    <row r="3559" spans="198:225" x14ac:dyDescent="0.25">
      <c r="GP3559" s="9" t="e">
        <f ca="1">INDIRECT(ADDRESS(ROW(),Controls!#REF!+30))</f>
        <v>#REF!</v>
      </c>
      <c r="GQ3559" s="9" t="e">
        <f ca="1">INDIRECT(ADDRESS(ROW(),Controls!#REF!+45))</f>
        <v>#REF!</v>
      </c>
      <c r="GR3559" s="9" t="e">
        <f ca="1">INDIRECT(ADDRESS(ROW(),Controls!#REF!+60))</f>
        <v>#REF!</v>
      </c>
      <c r="GS3559" s="9" t="e">
        <f ca="1">INDIRECT(ADDRESS(ROW(),Controls!#REF!+75))</f>
        <v>#REF!</v>
      </c>
      <c r="GT3559" s="9" t="e">
        <f ca="1">INDIRECT(ADDRESS(ROW(),Controls!#REF!+90))</f>
        <v>#REF!</v>
      </c>
      <c r="GU3559" s="9" t="e">
        <f ca="1">INDIRECT(ADDRESS(ROW(),Controls!#REF!+105))</f>
        <v>#REF!</v>
      </c>
      <c r="GV3559" s="9" t="e">
        <f ca="1">INDIRECT(ADDRESS(ROW(),Controls!#REF!+120))</f>
        <v>#REF!</v>
      </c>
      <c r="GW3559" s="9" t="e">
        <f ca="1">INDIRECT(ADDRESS(ROW(),Controls!#REF!+15))</f>
        <v>#REF!</v>
      </c>
      <c r="GX3559" s="9" t="e">
        <f ca="1">INDIRECT(ADDRESS(ROW(),Controls!#REF!+135))</f>
        <v>#REF!</v>
      </c>
      <c r="HJ3559" s="9" t="e">
        <f t="shared" ca="1" si="330"/>
        <v>#REF!</v>
      </c>
      <c r="HK3559" s="9" t="e">
        <f t="shared" ca="1" si="331"/>
        <v>#REF!</v>
      </c>
      <c r="HL3559" s="9" t="e">
        <f t="shared" ca="1" si="332"/>
        <v>#REF!</v>
      </c>
      <c r="HM3559" s="9" t="e">
        <f t="shared" ca="1" si="333"/>
        <v>#REF!</v>
      </c>
      <c r="HN3559" s="9" t="e">
        <f ca="1">SQRT($GS3559*(1-$GS3559/Controls!$D$15))</f>
        <v>#REF!</v>
      </c>
      <c r="HO3559" s="9" t="e">
        <f t="shared" ca="1" si="334"/>
        <v>#REF!</v>
      </c>
      <c r="HP3559" s="9" t="e">
        <f t="shared" ca="1" si="335"/>
        <v>#REF!</v>
      </c>
      <c r="HQ3559" s="9" t="e">
        <f ca="1">IF($GV3559=0,NA(),($GX3559*Controls!#REF!))</f>
        <v>#REF!</v>
      </c>
    </row>
    <row r="3560" spans="198:225" x14ac:dyDescent="0.25">
      <c r="GP3560" s="9" t="e">
        <f ca="1">INDIRECT(ADDRESS(ROW(),Controls!#REF!+30))</f>
        <v>#REF!</v>
      </c>
      <c r="GQ3560" s="9" t="e">
        <f ca="1">INDIRECT(ADDRESS(ROW(),Controls!#REF!+45))</f>
        <v>#REF!</v>
      </c>
      <c r="GR3560" s="9" t="e">
        <f ca="1">INDIRECT(ADDRESS(ROW(),Controls!#REF!+60))</f>
        <v>#REF!</v>
      </c>
      <c r="GS3560" s="9" t="e">
        <f ca="1">INDIRECT(ADDRESS(ROW(),Controls!#REF!+75))</f>
        <v>#REF!</v>
      </c>
      <c r="GT3560" s="9" t="e">
        <f ca="1">INDIRECT(ADDRESS(ROW(),Controls!#REF!+90))</f>
        <v>#REF!</v>
      </c>
      <c r="GU3560" s="9" t="e">
        <f ca="1">INDIRECT(ADDRESS(ROW(),Controls!#REF!+105))</f>
        <v>#REF!</v>
      </c>
      <c r="GV3560" s="9" t="e">
        <f ca="1">INDIRECT(ADDRESS(ROW(),Controls!#REF!+120))</f>
        <v>#REF!</v>
      </c>
      <c r="GW3560" s="9" t="e">
        <f ca="1">INDIRECT(ADDRESS(ROW(),Controls!#REF!+15))</f>
        <v>#REF!</v>
      </c>
      <c r="GX3560" s="9" t="e">
        <f ca="1">INDIRECT(ADDRESS(ROW(),Controls!#REF!+135))</f>
        <v>#REF!</v>
      </c>
      <c r="HJ3560" s="9" t="e">
        <f t="shared" ca="1" si="330"/>
        <v>#REF!</v>
      </c>
      <c r="HK3560" s="9" t="e">
        <f t="shared" ca="1" si="331"/>
        <v>#REF!</v>
      </c>
      <c r="HL3560" s="9" t="e">
        <f t="shared" ca="1" si="332"/>
        <v>#REF!</v>
      </c>
      <c r="HM3560" s="9" t="e">
        <f t="shared" ca="1" si="333"/>
        <v>#REF!</v>
      </c>
      <c r="HN3560" s="9" t="e">
        <f ca="1">SQRT($GS3560*(1-$GS3560/Controls!$D$15))</f>
        <v>#REF!</v>
      </c>
      <c r="HO3560" s="9" t="e">
        <f t="shared" ca="1" si="334"/>
        <v>#REF!</v>
      </c>
      <c r="HP3560" s="9" t="e">
        <f t="shared" ca="1" si="335"/>
        <v>#REF!</v>
      </c>
      <c r="HQ3560" s="9" t="e">
        <f ca="1">IF($GV3560=0,NA(),($GX3560*Controls!#REF!))</f>
        <v>#REF!</v>
      </c>
    </row>
    <row r="3561" spans="198:225" x14ac:dyDescent="0.25">
      <c r="GP3561" s="9" t="e">
        <f ca="1">INDIRECT(ADDRESS(ROW(),Controls!#REF!+30))</f>
        <v>#REF!</v>
      </c>
      <c r="GQ3561" s="9" t="e">
        <f ca="1">INDIRECT(ADDRESS(ROW(),Controls!#REF!+45))</f>
        <v>#REF!</v>
      </c>
      <c r="GR3561" s="9" t="e">
        <f ca="1">INDIRECT(ADDRESS(ROW(),Controls!#REF!+60))</f>
        <v>#REF!</v>
      </c>
      <c r="GS3561" s="9" t="e">
        <f ca="1">INDIRECT(ADDRESS(ROW(),Controls!#REF!+75))</f>
        <v>#REF!</v>
      </c>
      <c r="GT3561" s="9" t="e">
        <f ca="1">INDIRECT(ADDRESS(ROW(),Controls!#REF!+90))</f>
        <v>#REF!</v>
      </c>
      <c r="GU3561" s="9" t="e">
        <f ca="1">INDIRECT(ADDRESS(ROW(),Controls!#REF!+105))</f>
        <v>#REF!</v>
      </c>
      <c r="GV3561" s="9" t="e">
        <f ca="1">INDIRECT(ADDRESS(ROW(),Controls!#REF!+120))</f>
        <v>#REF!</v>
      </c>
      <c r="GW3561" s="9" t="e">
        <f ca="1">INDIRECT(ADDRESS(ROW(),Controls!#REF!+15))</f>
        <v>#REF!</v>
      </c>
      <c r="GX3561" s="9" t="e">
        <f ca="1">INDIRECT(ADDRESS(ROW(),Controls!#REF!+135))</f>
        <v>#REF!</v>
      </c>
      <c r="HJ3561" s="9" t="e">
        <f t="shared" ca="1" si="330"/>
        <v>#REF!</v>
      </c>
      <c r="HK3561" s="9" t="e">
        <f t="shared" ca="1" si="331"/>
        <v>#REF!</v>
      </c>
      <c r="HL3561" s="9" t="e">
        <f t="shared" ca="1" si="332"/>
        <v>#REF!</v>
      </c>
      <c r="HM3561" s="9" t="e">
        <f t="shared" ca="1" si="333"/>
        <v>#REF!</v>
      </c>
      <c r="HN3561" s="9" t="e">
        <f ca="1">SQRT($GS3561*(1-$GS3561/Controls!$D$15))</f>
        <v>#REF!</v>
      </c>
      <c r="HO3561" s="9" t="e">
        <f t="shared" ca="1" si="334"/>
        <v>#REF!</v>
      </c>
      <c r="HP3561" s="9" t="e">
        <f t="shared" ca="1" si="335"/>
        <v>#REF!</v>
      </c>
      <c r="HQ3561" s="9" t="e">
        <f ca="1">IF($GV3561=0,NA(),($GX3561*Controls!#REF!))</f>
        <v>#REF!</v>
      </c>
    </row>
    <row r="3562" spans="198:225" x14ac:dyDescent="0.25">
      <c r="GP3562" s="9" t="e">
        <f ca="1">INDIRECT(ADDRESS(ROW(),Controls!#REF!+30))</f>
        <v>#REF!</v>
      </c>
      <c r="GQ3562" s="9" t="e">
        <f ca="1">INDIRECT(ADDRESS(ROW(),Controls!#REF!+45))</f>
        <v>#REF!</v>
      </c>
      <c r="GR3562" s="9" t="e">
        <f ca="1">INDIRECT(ADDRESS(ROW(),Controls!#REF!+60))</f>
        <v>#REF!</v>
      </c>
      <c r="GS3562" s="9" t="e">
        <f ca="1">INDIRECT(ADDRESS(ROW(),Controls!#REF!+75))</f>
        <v>#REF!</v>
      </c>
      <c r="GT3562" s="9" t="e">
        <f ca="1">INDIRECT(ADDRESS(ROW(),Controls!#REF!+90))</f>
        <v>#REF!</v>
      </c>
      <c r="GU3562" s="9" t="e">
        <f ca="1">INDIRECT(ADDRESS(ROW(),Controls!#REF!+105))</f>
        <v>#REF!</v>
      </c>
      <c r="GV3562" s="9" t="e">
        <f ca="1">INDIRECT(ADDRESS(ROW(),Controls!#REF!+120))</f>
        <v>#REF!</v>
      </c>
      <c r="GW3562" s="9" t="e">
        <f ca="1">INDIRECT(ADDRESS(ROW(),Controls!#REF!+15))</f>
        <v>#REF!</v>
      </c>
      <c r="GX3562" s="9" t="e">
        <f ca="1">INDIRECT(ADDRESS(ROW(),Controls!#REF!+135))</f>
        <v>#REF!</v>
      </c>
      <c r="HJ3562" s="9" t="e">
        <f t="shared" ca="1" si="330"/>
        <v>#REF!</v>
      </c>
      <c r="HK3562" s="9" t="e">
        <f t="shared" ca="1" si="331"/>
        <v>#REF!</v>
      </c>
      <c r="HL3562" s="9" t="e">
        <f t="shared" ca="1" si="332"/>
        <v>#REF!</v>
      </c>
      <c r="HM3562" s="9" t="e">
        <f t="shared" ca="1" si="333"/>
        <v>#REF!</v>
      </c>
      <c r="HN3562" s="9" t="e">
        <f ca="1">SQRT($GS3562*(1-$GS3562/Controls!$D$15))</f>
        <v>#REF!</v>
      </c>
      <c r="HO3562" s="9" t="e">
        <f t="shared" ca="1" si="334"/>
        <v>#REF!</v>
      </c>
      <c r="HP3562" s="9" t="e">
        <f t="shared" ca="1" si="335"/>
        <v>#REF!</v>
      </c>
      <c r="HQ3562" s="9" t="e">
        <f ca="1">IF($GV3562=0,NA(),($GX3562*Controls!#REF!))</f>
        <v>#REF!</v>
      </c>
    </row>
    <row r="3563" spans="198:225" x14ac:dyDescent="0.25">
      <c r="GP3563" s="9" t="e">
        <f ca="1">INDIRECT(ADDRESS(ROW(),Controls!#REF!+30))</f>
        <v>#REF!</v>
      </c>
      <c r="GQ3563" s="9" t="e">
        <f ca="1">INDIRECT(ADDRESS(ROW(),Controls!#REF!+45))</f>
        <v>#REF!</v>
      </c>
      <c r="GR3563" s="9" t="e">
        <f ca="1">INDIRECT(ADDRESS(ROW(),Controls!#REF!+60))</f>
        <v>#REF!</v>
      </c>
      <c r="GS3563" s="9" t="e">
        <f ca="1">INDIRECT(ADDRESS(ROW(),Controls!#REF!+75))</f>
        <v>#REF!</v>
      </c>
      <c r="GT3563" s="9" t="e">
        <f ca="1">INDIRECT(ADDRESS(ROW(),Controls!#REF!+90))</f>
        <v>#REF!</v>
      </c>
      <c r="GU3563" s="9" t="e">
        <f ca="1">INDIRECT(ADDRESS(ROW(),Controls!#REF!+105))</f>
        <v>#REF!</v>
      </c>
      <c r="GV3563" s="9" t="e">
        <f ca="1">INDIRECT(ADDRESS(ROW(),Controls!#REF!+120))</f>
        <v>#REF!</v>
      </c>
      <c r="GW3563" s="9" t="e">
        <f ca="1">INDIRECT(ADDRESS(ROW(),Controls!#REF!+15))</f>
        <v>#REF!</v>
      </c>
      <c r="GX3563" s="9" t="e">
        <f ca="1">INDIRECT(ADDRESS(ROW(),Controls!#REF!+135))</f>
        <v>#REF!</v>
      </c>
      <c r="HJ3563" s="9" t="e">
        <f t="shared" ca="1" si="330"/>
        <v>#REF!</v>
      </c>
      <c r="HK3563" s="9" t="e">
        <f t="shared" ca="1" si="331"/>
        <v>#REF!</v>
      </c>
      <c r="HL3563" s="9" t="e">
        <f t="shared" ca="1" si="332"/>
        <v>#REF!</v>
      </c>
      <c r="HM3563" s="9" t="e">
        <f t="shared" ca="1" si="333"/>
        <v>#REF!</v>
      </c>
      <c r="HN3563" s="9" t="e">
        <f ca="1">SQRT($GS3563*(1-$GS3563/Controls!$D$15))</f>
        <v>#REF!</v>
      </c>
      <c r="HO3563" s="9" t="e">
        <f t="shared" ca="1" si="334"/>
        <v>#REF!</v>
      </c>
      <c r="HP3563" s="9" t="e">
        <f t="shared" ca="1" si="335"/>
        <v>#REF!</v>
      </c>
      <c r="HQ3563" s="9" t="e">
        <f ca="1">IF($GV3563=0,NA(),($GX3563*Controls!#REF!))</f>
        <v>#REF!</v>
      </c>
    </row>
    <row r="3564" spans="198:225" x14ac:dyDescent="0.25">
      <c r="GP3564" s="9" t="e">
        <f ca="1">INDIRECT(ADDRESS(ROW(),Controls!#REF!+30))</f>
        <v>#REF!</v>
      </c>
      <c r="GQ3564" s="9" t="e">
        <f ca="1">INDIRECT(ADDRESS(ROW(),Controls!#REF!+45))</f>
        <v>#REF!</v>
      </c>
      <c r="GR3564" s="9" t="e">
        <f ca="1">INDIRECT(ADDRESS(ROW(),Controls!#REF!+60))</f>
        <v>#REF!</v>
      </c>
      <c r="GS3564" s="9" t="e">
        <f ca="1">INDIRECT(ADDRESS(ROW(),Controls!#REF!+75))</f>
        <v>#REF!</v>
      </c>
      <c r="GT3564" s="9" t="e">
        <f ca="1">INDIRECT(ADDRESS(ROW(),Controls!#REF!+90))</f>
        <v>#REF!</v>
      </c>
      <c r="GU3564" s="9" t="e">
        <f ca="1">INDIRECT(ADDRESS(ROW(),Controls!#REF!+105))</f>
        <v>#REF!</v>
      </c>
      <c r="GV3564" s="9" t="e">
        <f ca="1">INDIRECT(ADDRESS(ROW(),Controls!#REF!+120))</f>
        <v>#REF!</v>
      </c>
      <c r="GW3564" s="9" t="e">
        <f ca="1">INDIRECT(ADDRESS(ROW(),Controls!#REF!+15))</f>
        <v>#REF!</v>
      </c>
      <c r="GX3564" s="9" t="e">
        <f ca="1">INDIRECT(ADDRESS(ROW(),Controls!#REF!+135))</f>
        <v>#REF!</v>
      </c>
      <c r="HJ3564" s="9" t="e">
        <f t="shared" ca="1" si="330"/>
        <v>#REF!</v>
      </c>
      <c r="HK3564" s="9" t="e">
        <f t="shared" ca="1" si="331"/>
        <v>#REF!</v>
      </c>
      <c r="HL3564" s="9" t="e">
        <f t="shared" ca="1" si="332"/>
        <v>#REF!</v>
      </c>
      <c r="HM3564" s="9" t="e">
        <f t="shared" ca="1" si="333"/>
        <v>#REF!</v>
      </c>
      <c r="HN3564" s="9" t="e">
        <f ca="1">SQRT($GS3564*(1-$GS3564/Controls!$D$15))</f>
        <v>#REF!</v>
      </c>
      <c r="HO3564" s="9" t="e">
        <f t="shared" ca="1" si="334"/>
        <v>#REF!</v>
      </c>
      <c r="HP3564" s="9" t="e">
        <f t="shared" ca="1" si="335"/>
        <v>#REF!</v>
      </c>
      <c r="HQ3564" s="9" t="e">
        <f ca="1">IF($GV3564=0,NA(),($GX3564*Controls!#REF!))</f>
        <v>#REF!</v>
      </c>
    </row>
    <row r="3565" spans="198:225" x14ac:dyDescent="0.25">
      <c r="GP3565" s="9" t="e">
        <f ca="1">INDIRECT(ADDRESS(ROW(),Controls!#REF!+30))</f>
        <v>#REF!</v>
      </c>
      <c r="GQ3565" s="9" t="e">
        <f ca="1">INDIRECT(ADDRESS(ROW(),Controls!#REF!+45))</f>
        <v>#REF!</v>
      </c>
      <c r="GR3565" s="9" t="e">
        <f ca="1">INDIRECT(ADDRESS(ROW(),Controls!#REF!+60))</f>
        <v>#REF!</v>
      </c>
      <c r="GS3565" s="9" t="e">
        <f ca="1">INDIRECT(ADDRESS(ROW(),Controls!#REF!+75))</f>
        <v>#REF!</v>
      </c>
      <c r="GT3565" s="9" t="e">
        <f ca="1">INDIRECT(ADDRESS(ROW(),Controls!#REF!+90))</f>
        <v>#REF!</v>
      </c>
      <c r="GU3565" s="9" t="e">
        <f ca="1">INDIRECT(ADDRESS(ROW(),Controls!#REF!+105))</f>
        <v>#REF!</v>
      </c>
      <c r="GV3565" s="9" t="e">
        <f ca="1">INDIRECT(ADDRESS(ROW(),Controls!#REF!+120))</f>
        <v>#REF!</v>
      </c>
      <c r="GW3565" s="9" t="e">
        <f ca="1">INDIRECT(ADDRESS(ROW(),Controls!#REF!+15))</f>
        <v>#REF!</v>
      </c>
      <c r="GX3565" s="9" t="e">
        <f ca="1">INDIRECT(ADDRESS(ROW(),Controls!#REF!+135))</f>
        <v>#REF!</v>
      </c>
      <c r="HJ3565" s="9" t="e">
        <f t="shared" ca="1" si="330"/>
        <v>#REF!</v>
      </c>
      <c r="HK3565" s="9" t="e">
        <f t="shared" ca="1" si="331"/>
        <v>#REF!</v>
      </c>
      <c r="HL3565" s="9" t="e">
        <f t="shared" ca="1" si="332"/>
        <v>#REF!</v>
      </c>
      <c r="HM3565" s="9" t="e">
        <f t="shared" ca="1" si="333"/>
        <v>#REF!</v>
      </c>
      <c r="HN3565" s="9" t="e">
        <f ca="1">SQRT($GS3565*(1-$GS3565/Controls!$D$15))</f>
        <v>#REF!</v>
      </c>
      <c r="HO3565" s="9" t="e">
        <f t="shared" ca="1" si="334"/>
        <v>#REF!</v>
      </c>
      <c r="HP3565" s="9" t="e">
        <f t="shared" ca="1" si="335"/>
        <v>#REF!</v>
      </c>
      <c r="HQ3565" s="9" t="e">
        <f ca="1">IF($GV3565=0,NA(),($GX3565*Controls!#REF!))</f>
        <v>#REF!</v>
      </c>
    </row>
    <row r="3566" spans="198:225" x14ac:dyDescent="0.25">
      <c r="GP3566" s="9" t="e">
        <f ca="1">INDIRECT(ADDRESS(ROW(),Controls!#REF!+30))</f>
        <v>#REF!</v>
      </c>
      <c r="GQ3566" s="9" t="e">
        <f ca="1">INDIRECT(ADDRESS(ROW(),Controls!#REF!+45))</f>
        <v>#REF!</v>
      </c>
      <c r="GR3566" s="9" t="e">
        <f ca="1">INDIRECT(ADDRESS(ROW(),Controls!#REF!+60))</f>
        <v>#REF!</v>
      </c>
      <c r="GS3566" s="9" t="e">
        <f ca="1">INDIRECT(ADDRESS(ROW(),Controls!#REF!+75))</f>
        <v>#REF!</v>
      </c>
      <c r="GT3566" s="9" t="e">
        <f ca="1">INDIRECT(ADDRESS(ROW(),Controls!#REF!+90))</f>
        <v>#REF!</v>
      </c>
      <c r="GU3566" s="9" t="e">
        <f ca="1">INDIRECT(ADDRESS(ROW(),Controls!#REF!+105))</f>
        <v>#REF!</v>
      </c>
      <c r="GV3566" s="9" t="e">
        <f ca="1">INDIRECT(ADDRESS(ROW(),Controls!#REF!+120))</f>
        <v>#REF!</v>
      </c>
      <c r="GW3566" s="9" t="e">
        <f ca="1">INDIRECT(ADDRESS(ROW(),Controls!#REF!+15))</f>
        <v>#REF!</v>
      </c>
      <c r="GX3566" s="9" t="e">
        <f ca="1">INDIRECT(ADDRESS(ROW(),Controls!#REF!+135))</f>
        <v>#REF!</v>
      </c>
      <c r="HJ3566" s="9" t="e">
        <f t="shared" ca="1" si="330"/>
        <v>#REF!</v>
      </c>
      <c r="HK3566" s="9" t="e">
        <f t="shared" ca="1" si="331"/>
        <v>#REF!</v>
      </c>
      <c r="HL3566" s="9" t="e">
        <f t="shared" ca="1" si="332"/>
        <v>#REF!</v>
      </c>
      <c r="HM3566" s="9" t="e">
        <f t="shared" ca="1" si="333"/>
        <v>#REF!</v>
      </c>
      <c r="HN3566" s="9" t="e">
        <f ca="1">SQRT($GS3566*(1-$GS3566/Controls!$D$15))</f>
        <v>#REF!</v>
      </c>
      <c r="HO3566" s="9" t="e">
        <f t="shared" ca="1" si="334"/>
        <v>#REF!</v>
      </c>
      <c r="HP3566" s="9" t="e">
        <f t="shared" ca="1" si="335"/>
        <v>#REF!</v>
      </c>
      <c r="HQ3566" s="9" t="e">
        <f ca="1">IF($GV3566=0,NA(),($GX3566*Controls!#REF!))</f>
        <v>#REF!</v>
      </c>
    </row>
    <row r="3567" spans="198:225" x14ac:dyDescent="0.25">
      <c r="GP3567" s="9" t="e">
        <f ca="1">INDIRECT(ADDRESS(ROW(),Controls!#REF!+30))</f>
        <v>#REF!</v>
      </c>
      <c r="GQ3567" s="9" t="e">
        <f ca="1">INDIRECT(ADDRESS(ROW(),Controls!#REF!+45))</f>
        <v>#REF!</v>
      </c>
      <c r="GR3567" s="9" t="e">
        <f ca="1">INDIRECT(ADDRESS(ROW(),Controls!#REF!+60))</f>
        <v>#REF!</v>
      </c>
      <c r="GS3567" s="9" t="e">
        <f ca="1">INDIRECT(ADDRESS(ROW(),Controls!#REF!+75))</f>
        <v>#REF!</v>
      </c>
      <c r="GT3567" s="9" t="e">
        <f ca="1">INDIRECT(ADDRESS(ROW(),Controls!#REF!+90))</f>
        <v>#REF!</v>
      </c>
      <c r="GU3567" s="9" t="e">
        <f ca="1">INDIRECT(ADDRESS(ROW(),Controls!#REF!+105))</f>
        <v>#REF!</v>
      </c>
      <c r="GV3567" s="9" t="e">
        <f ca="1">INDIRECT(ADDRESS(ROW(),Controls!#REF!+120))</f>
        <v>#REF!</v>
      </c>
      <c r="GW3567" s="9" t="e">
        <f ca="1">INDIRECT(ADDRESS(ROW(),Controls!#REF!+15))</f>
        <v>#REF!</v>
      </c>
      <c r="GX3567" s="9" t="e">
        <f ca="1">INDIRECT(ADDRESS(ROW(),Controls!#REF!+135))</f>
        <v>#REF!</v>
      </c>
      <c r="HJ3567" s="9" t="e">
        <f t="shared" ca="1" si="330"/>
        <v>#REF!</v>
      </c>
      <c r="HK3567" s="9" t="e">
        <f t="shared" ca="1" si="331"/>
        <v>#REF!</v>
      </c>
      <c r="HL3567" s="9" t="e">
        <f t="shared" ca="1" si="332"/>
        <v>#REF!</v>
      </c>
      <c r="HM3567" s="9" t="e">
        <f t="shared" ca="1" si="333"/>
        <v>#REF!</v>
      </c>
      <c r="HN3567" s="9" t="e">
        <f ca="1">SQRT($GS3567*(1-$GS3567/Controls!$D$15))</f>
        <v>#REF!</v>
      </c>
      <c r="HO3567" s="9" t="e">
        <f t="shared" ca="1" si="334"/>
        <v>#REF!</v>
      </c>
      <c r="HP3567" s="9" t="e">
        <f t="shared" ca="1" si="335"/>
        <v>#REF!</v>
      </c>
      <c r="HQ3567" s="9" t="e">
        <f ca="1">IF($GV3567=0,NA(),($GX3567*Controls!#REF!))</f>
        <v>#REF!</v>
      </c>
    </row>
    <row r="3568" spans="198:225" x14ac:dyDescent="0.25">
      <c r="GP3568" s="9" t="e">
        <f ca="1">INDIRECT(ADDRESS(ROW(),Controls!#REF!+30))</f>
        <v>#REF!</v>
      </c>
      <c r="GQ3568" s="9" t="e">
        <f ca="1">INDIRECT(ADDRESS(ROW(),Controls!#REF!+45))</f>
        <v>#REF!</v>
      </c>
      <c r="GR3568" s="9" t="e">
        <f ca="1">INDIRECT(ADDRESS(ROW(),Controls!#REF!+60))</f>
        <v>#REF!</v>
      </c>
      <c r="GS3568" s="9" t="e">
        <f ca="1">INDIRECT(ADDRESS(ROW(),Controls!#REF!+75))</f>
        <v>#REF!</v>
      </c>
      <c r="GT3568" s="9" t="e">
        <f ca="1">INDIRECT(ADDRESS(ROW(),Controls!#REF!+90))</f>
        <v>#REF!</v>
      </c>
      <c r="GU3568" s="9" t="e">
        <f ca="1">INDIRECT(ADDRESS(ROW(),Controls!#REF!+105))</f>
        <v>#REF!</v>
      </c>
      <c r="GV3568" s="9" t="e">
        <f ca="1">INDIRECT(ADDRESS(ROW(),Controls!#REF!+120))</f>
        <v>#REF!</v>
      </c>
      <c r="GW3568" s="9" t="e">
        <f ca="1">INDIRECT(ADDRESS(ROW(),Controls!#REF!+15))</f>
        <v>#REF!</v>
      </c>
      <c r="GX3568" s="9" t="e">
        <f ca="1">INDIRECT(ADDRESS(ROW(),Controls!#REF!+135))</f>
        <v>#REF!</v>
      </c>
      <c r="HJ3568" s="9" t="e">
        <f t="shared" ca="1" si="330"/>
        <v>#REF!</v>
      </c>
      <c r="HK3568" s="9" t="e">
        <f t="shared" ca="1" si="331"/>
        <v>#REF!</v>
      </c>
      <c r="HL3568" s="9" t="e">
        <f t="shared" ca="1" si="332"/>
        <v>#REF!</v>
      </c>
      <c r="HM3568" s="9" t="e">
        <f t="shared" ca="1" si="333"/>
        <v>#REF!</v>
      </c>
      <c r="HN3568" s="9" t="e">
        <f ca="1">SQRT($GS3568*(1-$GS3568/Controls!$D$15))</f>
        <v>#REF!</v>
      </c>
      <c r="HO3568" s="9" t="e">
        <f t="shared" ca="1" si="334"/>
        <v>#REF!</v>
      </c>
      <c r="HP3568" s="9" t="e">
        <f t="shared" ca="1" si="335"/>
        <v>#REF!</v>
      </c>
      <c r="HQ3568" s="9" t="e">
        <f ca="1">IF($GV3568=0,NA(),($GX3568*Controls!#REF!))</f>
        <v>#REF!</v>
      </c>
    </row>
    <row r="3569" spans="198:225" x14ac:dyDescent="0.25">
      <c r="GP3569" s="9" t="e">
        <f ca="1">INDIRECT(ADDRESS(ROW(),Controls!#REF!+30))</f>
        <v>#REF!</v>
      </c>
      <c r="GQ3569" s="9" t="e">
        <f ca="1">INDIRECT(ADDRESS(ROW(),Controls!#REF!+45))</f>
        <v>#REF!</v>
      </c>
      <c r="GR3569" s="9" t="e">
        <f ca="1">INDIRECT(ADDRESS(ROW(),Controls!#REF!+60))</f>
        <v>#REF!</v>
      </c>
      <c r="GS3569" s="9" t="e">
        <f ca="1">INDIRECT(ADDRESS(ROW(),Controls!#REF!+75))</f>
        <v>#REF!</v>
      </c>
      <c r="GT3569" s="9" t="e">
        <f ca="1">INDIRECT(ADDRESS(ROW(),Controls!#REF!+90))</f>
        <v>#REF!</v>
      </c>
      <c r="GU3569" s="9" t="e">
        <f ca="1">INDIRECT(ADDRESS(ROW(),Controls!#REF!+105))</f>
        <v>#REF!</v>
      </c>
      <c r="GV3569" s="9" t="e">
        <f ca="1">INDIRECT(ADDRESS(ROW(),Controls!#REF!+120))</f>
        <v>#REF!</v>
      </c>
      <c r="GW3569" s="9" t="e">
        <f ca="1">INDIRECT(ADDRESS(ROW(),Controls!#REF!+15))</f>
        <v>#REF!</v>
      </c>
      <c r="GX3569" s="9" t="e">
        <f ca="1">INDIRECT(ADDRESS(ROW(),Controls!#REF!+135))</f>
        <v>#REF!</v>
      </c>
      <c r="HJ3569" s="9" t="e">
        <f t="shared" ca="1" si="330"/>
        <v>#REF!</v>
      </c>
      <c r="HK3569" s="9" t="e">
        <f t="shared" ca="1" si="331"/>
        <v>#REF!</v>
      </c>
      <c r="HL3569" s="9" t="e">
        <f t="shared" ca="1" si="332"/>
        <v>#REF!</v>
      </c>
      <c r="HM3569" s="9" t="e">
        <f t="shared" ca="1" si="333"/>
        <v>#REF!</v>
      </c>
      <c r="HN3569" s="9" t="e">
        <f ca="1">SQRT($GS3569*(1-$GS3569/Controls!$D$15))</f>
        <v>#REF!</v>
      </c>
      <c r="HO3569" s="9" t="e">
        <f t="shared" ca="1" si="334"/>
        <v>#REF!</v>
      </c>
      <c r="HP3569" s="9" t="e">
        <f t="shared" ca="1" si="335"/>
        <v>#REF!</v>
      </c>
      <c r="HQ3569" s="9" t="e">
        <f ca="1">IF($GV3569=0,NA(),($GX3569*Controls!#REF!))</f>
        <v>#REF!</v>
      </c>
    </row>
    <row r="3570" spans="198:225" x14ac:dyDescent="0.25">
      <c r="GP3570" s="9" t="e">
        <f ca="1">INDIRECT(ADDRESS(ROW(),Controls!#REF!+30))</f>
        <v>#REF!</v>
      </c>
      <c r="GQ3570" s="9" t="e">
        <f ca="1">INDIRECT(ADDRESS(ROW(),Controls!#REF!+45))</f>
        <v>#REF!</v>
      </c>
      <c r="GR3570" s="9" t="e">
        <f ca="1">INDIRECT(ADDRESS(ROW(),Controls!#REF!+60))</f>
        <v>#REF!</v>
      </c>
      <c r="GS3570" s="9" t="e">
        <f ca="1">INDIRECT(ADDRESS(ROW(),Controls!#REF!+75))</f>
        <v>#REF!</v>
      </c>
      <c r="GT3570" s="9" t="e">
        <f ca="1">INDIRECT(ADDRESS(ROW(),Controls!#REF!+90))</f>
        <v>#REF!</v>
      </c>
      <c r="GU3570" s="9" t="e">
        <f ca="1">INDIRECT(ADDRESS(ROW(),Controls!#REF!+105))</f>
        <v>#REF!</v>
      </c>
      <c r="GV3570" s="9" t="e">
        <f ca="1">INDIRECT(ADDRESS(ROW(),Controls!#REF!+120))</f>
        <v>#REF!</v>
      </c>
      <c r="GW3570" s="9" t="e">
        <f ca="1">INDIRECT(ADDRESS(ROW(),Controls!#REF!+15))</f>
        <v>#REF!</v>
      </c>
      <c r="GX3570" s="9" t="e">
        <f ca="1">INDIRECT(ADDRESS(ROW(),Controls!#REF!+135))</f>
        <v>#REF!</v>
      </c>
      <c r="HJ3570" s="9" t="e">
        <f t="shared" ca="1" si="330"/>
        <v>#REF!</v>
      </c>
      <c r="HK3570" s="9" t="e">
        <f t="shared" ca="1" si="331"/>
        <v>#REF!</v>
      </c>
      <c r="HL3570" s="9" t="e">
        <f t="shared" ca="1" si="332"/>
        <v>#REF!</v>
      </c>
      <c r="HM3570" s="9" t="e">
        <f t="shared" ca="1" si="333"/>
        <v>#REF!</v>
      </c>
      <c r="HN3570" s="9" t="e">
        <f ca="1">SQRT($GS3570*(1-$GS3570/Controls!$D$15))</f>
        <v>#REF!</v>
      </c>
      <c r="HO3570" s="9" t="e">
        <f t="shared" ca="1" si="334"/>
        <v>#REF!</v>
      </c>
      <c r="HP3570" s="9" t="e">
        <f t="shared" ca="1" si="335"/>
        <v>#REF!</v>
      </c>
      <c r="HQ3570" s="9" t="e">
        <f ca="1">IF($GV3570=0,NA(),($GX3570*Controls!#REF!))</f>
        <v>#REF!</v>
      </c>
    </row>
    <row r="3571" spans="198:225" x14ac:dyDescent="0.25">
      <c r="GP3571" s="9" t="e">
        <f ca="1">INDIRECT(ADDRESS(ROW(),Controls!#REF!+30))</f>
        <v>#REF!</v>
      </c>
      <c r="GQ3571" s="9" t="e">
        <f ca="1">INDIRECT(ADDRESS(ROW(),Controls!#REF!+45))</f>
        <v>#REF!</v>
      </c>
      <c r="GR3571" s="9" t="e">
        <f ca="1">INDIRECT(ADDRESS(ROW(),Controls!#REF!+60))</f>
        <v>#REF!</v>
      </c>
      <c r="GS3571" s="9" t="e">
        <f ca="1">INDIRECT(ADDRESS(ROW(),Controls!#REF!+75))</f>
        <v>#REF!</v>
      </c>
      <c r="GT3571" s="9" t="e">
        <f ca="1">INDIRECT(ADDRESS(ROW(),Controls!#REF!+90))</f>
        <v>#REF!</v>
      </c>
      <c r="GU3571" s="9" t="e">
        <f ca="1">INDIRECT(ADDRESS(ROW(),Controls!#REF!+105))</f>
        <v>#REF!</v>
      </c>
      <c r="GV3571" s="9" t="e">
        <f ca="1">INDIRECT(ADDRESS(ROW(),Controls!#REF!+120))</f>
        <v>#REF!</v>
      </c>
      <c r="GW3571" s="9" t="e">
        <f ca="1">INDIRECT(ADDRESS(ROW(),Controls!#REF!+15))</f>
        <v>#REF!</v>
      </c>
      <c r="GX3571" s="9" t="e">
        <f ca="1">INDIRECT(ADDRESS(ROW(),Controls!#REF!+135))</f>
        <v>#REF!</v>
      </c>
      <c r="HJ3571" s="9" t="e">
        <f t="shared" ca="1" si="330"/>
        <v>#REF!</v>
      </c>
      <c r="HK3571" s="9" t="e">
        <f t="shared" ca="1" si="331"/>
        <v>#REF!</v>
      </c>
      <c r="HL3571" s="9" t="e">
        <f t="shared" ca="1" si="332"/>
        <v>#REF!</v>
      </c>
      <c r="HM3571" s="9" t="e">
        <f t="shared" ca="1" si="333"/>
        <v>#REF!</v>
      </c>
      <c r="HN3571" s="9" t="e">
        <f ca="1">SQRT($GS3571*(1-$GS3571/Controls!$D$15))</f>
        <v>#REF!</v>
      </c>
      <c r="HO3571" s="9" t="e">
        <f t="shared" ca="1" si="334"/>
        <v>#REF!</v>
      </c>
      <c r="HP3571" s="9" t="e">
        <f t="shared" ca="1" si="335"/>
        <v>#REF!</v>
      </c>
      <c r="HQ3571" s="9" t="e">
        <f ca="1">IF($GV3571=0,NA(),($GX3571*Controls!#REF!))</f>
        <v>#REF!</v>
      </c>
    </row>
    <row r="3572" spans="198:225" x14ac:dyDescent="0.25">
      <c r="GP3572" s="9" t="e">
        <f ca="1">INDIRECT(ADDRESS(ROW(),Controls!#REF!+30))</f>
        <v>#REF!</v>
      </c>
      <c r="GQ3572" s="9" t="e">
        <f ca="1">INDIRECT(ADDRESS(ROW(),Controls!#REF!+45))</f>
        <v>#REF!</v>
      </c>
      <c r="GR3572" s="9" t="e">
        <f ca="1">INDIRECT(ADDRESS(ROW(),Controls!#REF!+60))</f>
        <v>#REF!</v>
      </c>
      <c r="GS3572" s="9" t="e">
        <f ca="1">INDIRECT(ADDRESS(ROW(),Controls!#REF!+75))</f>
        <v>#REF!</v>
      </c>
      <c r="GT3572" s="9" t="e">
        <f ca="1">INDIRECT(ADDRESS(ROW(),Controls!#REF!+90))</f>
        <v>#REF!</v>
      </c>
      <c r="GU3572" s="9" t="e">
        <f ca="1">INDIRECT(ADDRESS(ROW(),Controls!#REF!+105))</f>
        <v>#REF!</v>
      </c>
      <c r="GV3572" s="9" t="e">
        <f ca="1">INDIRECT(ADDRESS(ROW(),Controls!#REF!+120))</f>
        <v>#REF!</v>
      </c>
      <c r="GW3572" s="9" t="e">
        <f ca="1">INDIRECT(ADDRESS(ROW(),Controls!#REF!+15))</f>
        <v>#REF!</v>
      </c>
      <c r="GX3572" s="9" t="e">
        <f ca="1">INDIRECT(ADDRESS(ROW(),Controls!#REF!+135))</f>
        <v>#REF!</v>
      </c>
      <c r="HJ3572" s="9" t="e">
        <f t="shared" ca="1" si="330"/>
        <v>#REF!</v>
      </c>
      <c r="HK3572" s="9" t="e">
        <f t="shared" ca="1" si="331"/>
        <v>#REF!</v>
      </c>
      <c r="HL3572" s="9" t="e">
        <f t="shared" ca="1" si="332"/>
        <v>#REF!</v>
      </c>
      <c r="HM3572" s="9" t="e">
        <f t="shared" ca="1" si="333"/>
        <v>#REF!</v>
      </c>
      <c r="HN3572" s="9" t="e">
        <f ca="1">SQRT($GS3572*(1-$GS3572/Controls!$D$15))</f>
        <v>#REF!</v>
      </c>
      <c r="HO3572" s="9" t="e">
        <f t="shared" ca="1" si="334"/>
        <v>#REF!</v>
      </c>
      <c r="HP3572" s="9" t="e">
        <f t="shared" ca="1" si="335"/>
        <v>#REF!</v>
      </c>
      <c r="HQ3572" s="9" t="e">
        <f ca="1">IF($GV3572=0,NA(),($GX3572*Controls!#REF!))</f>
        <v>#REF!</v>
      </c>
    </row>
    <row r="3573" spans="198:225" x14ac:dyDescent="0.25">
      <c r="GP3573" s="9" t="e">
        <f ca="1">INDIRECT(ADDRESS(ROW(),Controls!#REF!+30))</f>
        <v>#REF!</v>
      </c>
      <c r="GQ3573" s="9" t="e">
        <f ca="1">INDIRECT(ADDRESS(ROW(),Controls!#REF!+45))</f>
        <v>#REF!</v>
      </c>
      <c r="GR3573" s="9" t="e">
        <f ca="1">INDIRECT(ADDRESS(ROW(),Controls!#REF!+60))</f>
        <v>#REF!</v>
      </c>
      <c r="GS3573" s="9" t="e">
        <f ca="1">INDIRECT(ADDRESS(ROW(),Controls!#REF!+75))</f>
        <v>#REF!</v>
      </c>
      <c r="GT3573" s="9" t="e">
        <f ca="1">INDIRECT(ADDRESS(ROW(),Controls!#REF!+90))</f>
        <v>#REF!</v>
      </c>
      <c r="GU3573" s="9" t="e">
        <f ca="1">INDIRECT(ADDRESS(ROW(),Controls!#REF!+105))</f>
        <v>#REF!</v>
      </c>
      <c r="GV3573" s="9" t="e">
        <f ca="1">INDIRECT(ADDRESS(ROW(),Controls!#REF!+120))</f>
        <v>#REF!</v>
      </c>
      <c r="GW3573" s="9" t="e">
        <f ca="1">INDIRECT(ADDRESS(ROW(),Controls!#REF!+15))</f>
        <v>#REF!</v>
      </c>
      <c r="GX3573" s="9" t="e">
        <f ca="1">INDIRECT(ADDRESS(ROW(),Controls!#REF!+135))</f>
        <v>#REF!</v>
      </c>
      <c r="HJ3573" s="9" t="e">
        <f t="shared" ca="1" si="330"/>
        <v>#REF!</v>
      </c>
      <c r="HK3573" s="9" t="e">
        <f t="shared" ca="1" si="331"/>
        <v>#REF!</v>
      </c>
      <c r="HL3573" s="9" t="e">
        <f t="shared" ca="1" si="332"/>
        <v>#REF!</v>
      </c>
      <c r="HM3573" s="9" t="e">
        <f t="shared" ca="1" si="333"/>
        <v>#REF!</v>
      </c>
      <c r="HN3573" s="9" t="e">
        <f ca="1">SQRT($GS3573*(1-$GS3573/Controls!$D$15))</f>
        <v>#REF!</v>
      </c>
      <c r="HO3573" s="9" t="e">
        <f t="shared" ca="1" si="334"/>
        <v>#REF!</v>
      </c>
      <c r="HP3573" s="9" t="e">
        <f t="shared" ca="1" si="335"/>
        <v>#REF!</v>
      </c>
      <c r="HQ3573" s="9" t="e">
        <f ca="1">IF($GV3573=0,NA(),($GX3573*Controls!#REF!))</f>
        <v>#REF!</v>
      </c>
    </row>
    <row r="3574" spans="198:225" x14ac:dyDescent="0.25">
      <c r="GP3574" s="9" t="e">
        <f ca="1">INDIRECT(ADDRESS(ROW(),Controls!#REF!+30))</f>
        <v>#REF!</v>
      </c>
      <c r="GQ3574" s="9" t="e">
        <f ca="1">INDIRECT(ADDRESS(ROW(),Controls!#REF!+45))</f>
        <v>#REF!</v>
      </c>
      <c r="GR3574" s="9" t="e">
        <f ca="1">INDIRECT(ADDRESS(ROW(),Controls!#REF!+60))</f>
        <v>#REF!</v>
      </c>
      <c r="GS3574" s="9" t="e">
        <f ca="1">INDIRECT(ADDRESS(ROW(),Controls!#REF!+75))</f>
        <v>#REF!</v>
      </c>
      <c r="GT3574" s="9" t="e">
        <f ca="1">INDIRECT(ADDRESS(ROW(),Controls!#REF!+90))</f>
        <v>#REF!</v>
      </c>
      <c r="GU3574" s="9" t="e">
        <f ca="1">INDIRECT(ADDRESS(ROW(),Controls!#REF!+105))</f>
        <v>#REF!</v>
      </c>
      <c r="GV3574" s="9" t="e">
        <f ca="1">INDIRECT(ADDRESS(ROW(),Controls!#REF!+120))</f>
        <v>#REF!</v>
      </c>
      <c r="GW3574" s="9" t="e">
        <f ca="1">INDIRECT(ADDRESS(ROW(),Controls!#REF!+15))</f>
        <v>#REF!</v>
      </c>
      <c r="GX3574" s="9" t="e">
        <f ca="1">INDIRECT(ADDRESS(ROW(),Controls!#REF!+135))</f>
        <v>#REF!</v>
      </c>
      <c r="HJ3574" s="9" t="e">
        <f t="shared" ca="1" si="330"/>
        <v>#REF!</v>
      </c>
      <c r="HK3574" s="9" t="e">
        <f t="shared" ca="1" si="331"/>
        <v>#REF!</v>
      </c>
      <c r="HL3574" s="9" t="e">
        <f t="shared" ca="1" si="332"/>
        <v>#REF!</v>
      </c>
      <c r="HM3574" s="9" t="e">
        <f t="shared" ca="1" si="333"/>
        <v>#REF!</v>
      </c>
      <c r="HN3574" s="9" t="e">
        <f ca="1">SQRT($GS3574*(1-$GS3574/Controls!$D$15))</f>
        <v>#REF!</v>
      </c>
      <c r="HO3574" s="9" t="e">
        <f t="shared" ca="1" si="334"/>
        <v>#REF!</v>
      </c>
      <c r="HP3574" s="9" t="e">
        <f t="shared" ca="1" si="335"/>
        <v>#REF!</v>
      </c>
      <c r="HQ3574" s="9" t="e">
        <f ca="1">IF($GV3574=0,NA(),($GX3574*Controls!#REF!))</f>
        <v>#REF!</v>
      </c>
    </row>
    <row r="3575" spans="198:225" x14ac:dyDescent="0.25">
      <c r="GP3575" s="9" t="e">
        <f ca="1">INDIRECT(ADDRESS(ROW(),Controls!#REF!+30))</f>
        <v>#REF!</v>
      </c>
      <c r="GQ3575" s="9" t="e">
        <f ca="1">INDIRECT(ADDRESS(ROW(),Controls!#REF!+45))</f>
        <v>#REF!</v>
      </c>
      <c r="GR3575" s="9" t="e">
        <f ca="1">INDIRECT(ADDRESS(ROW(),Controls!#REF!+60))</f>
        <v>#REF!</v>
      </c>
      <c r="GS3575" s="9" t="e">
        <f ca="1">INDIRECT(ADDRESS(ROW(),Controls!#REF!+75))</f>
        <v>#REF!</v>
      </c>
      <c r="GT3575" s="9" t="e">
        <f ca="1">INDIRECT(ADDRESS(ROW(),Controls!#REF!+90))</f>
        <v>#REF!</v>
      </c>
      <c r="GU3575" s="9" t="e">
        <f ca="1">INDIRECT(ADDRESS(ROW(),Controls!#REF!+105))</f>
        <v>#REF!</v>
      </c>
      <c r="GV3575" s="9" t="e">
        <f ca="1">INDIRECT(ADDRESS(ROW(),Controls!#REF!+120))</f>
        <v>#REF!</v>
      </c>
      <c r="GW3575" s="9" t="e">
        <f ca="1">INDIRECT(ADDRESS(ROW(),Controls!#REF!+15))</f>
        <v>#REF!</v>
      </c>
      <c r="GX3575" s="9" t="e">
        <f ca="1">INDIRECT(ADDRESS(ROW(),Controls!#REF!+135))</f>
        <v>#REF!</v>
      </c>
      <c r="HJ3575" s="9" t="e">
        <f t="shared" ca="1" si="330"/>
        <v>#REF!</v>
      </c>
      <c r="HK3575" s="9" t="e">
        <f t="shared" ca="1" si="331"/>
        <v>#REF!</v>
      </c>
      <c r="HL3575" s="9" t="e">
        <f t="shared" ca="1" si="332"/>
        <v>#REF!</v>
      </c>
      <c r="HM3575" s="9" t="e">
        <f t="shared" ca="1" si="333"/>
        <v>#REF!</v>
      </c>
      <c r="HN3575" s="9" t="e">
        <f ca="1">SQRT($GS3575*(1-$GS3575/Controls!$D$15))</f>
        <v>#REF!</v>
      </c>
      <c r="HO3575" s="9" t="e">
        <f t="shared" ca="1" si="334"/>
        <v>#REF!</v>
      </c>
      <c r="HP3575" s="9" t="e">
        <f t="shared" ca="1" si="335"/>
        <v>#REF!</v>
      </c>
      <c r="HQ3575" s="9" t="e">
        <f ca="1">IF($GV3575=0,NA(),($GX3575*Controls!#REF!))</f>
        <v>#REF!</v>
      </c>
    </row>
    <row r="3576" spans="198:225" x14ac:dyDescent="0.25">
      <c r="GP3576" s="9" t="e">
        <f ca="1">INDIRECT(ADDRESS(ROW(),Controls!#REF!+30))</f>
        <v>#REF!</v>
      </c>
      <c r="GQ3576" s="9" t="e">
        <f ca="1">INDIRECT(ADDRESS(ROW(),Controls!#REF!+45))</f>
        <v>#REF!</v>
      </c>
      <c r="GR3576" s="9" t="e">
        <f ca="1">INDIRECT(ADDRESS(ROW(),Controls!#REF!+60))</f>
        <v>#REF!</v>
      </c>
      <c r="GS3576" s="9" t="e">
        <f ca="1">INDIRECT(ADDRESS(ROW(),Controls!#REF!+75))</f>
        <v>#REF!</v>
      </c>
      <c r="GT3576" s="9" t="e">
        <f ca="1">INDIRECT(ADDRESS(ROW(),Controls!#REF!+90))</f>
        <v>#REF!</v>
      </c>
      <c r="GU3576" s="9" t="e">
        <f ca="1">INDIRECT(ADDRESS(ROW(),Controls!#REF!+105))</f>
        <v>#REF!</v>
      </c>
      <c r="GV3576" s="9" t="e">
        <f ca="1">INDIRECT(ADDRESS(ROW(),Controls!#REF!+120))</f>
        <v>#REF!</v>
      </c>
      <c r="GW3576" s="9" t="e">
        <f ca="1">INDIRECT(ADDRESS(ROW(),Controls!#REF!+15))</f>
        <v>#REF!</v>
      </c>
      <c r="GX3576" s="9" t="e">
        <f ca="1">INDIRECT(ADDRESS(ROW(),Controls!#REF!+135))</f>
        <v>#REF!</v>
      </c>
      <c r="HJ3576" s="9" t="e">
        <f t="shared" ca="1" si="330"/>
        <v>#REF!</v>
      </c>
      <c r="HK3576" s="9" t="e">
        <f t="shared" ca="1" si="331"/>
        <v>#REF!</v>
      </c>
      <c r="HL3576" s="9" t="e">
        <f t="shared" ca="1" si="332"/>
        <v>#REF!</v>
      </c>
      <c r="HM3576" s="9" t="e">
        <f t="shared" ca="1" si="333"/>
        <v>#REF!</v>
      </c>
      <c r="HN3576" s="9" t="e">
        <f ca="1">SQRT($GS3576*(1-$GS3576/Controls!$D$15))</f>
        <v>#REF!</v>
      </c>
      <c r="HO3576" s="9" t="e">
        <f t="shared" ca="1" si="334"/>
        <v>#REF!</v>
      </c>
      <c r="HP3576" s="9" t="e">
        <f t="shared" ca="1" si="335"/>
        <v>#REF!</v>
      </c>
      <c r="HQ3576" s="9" t="e">
        <f ca="1">IF($GV3576=0,NA(),($GX3576*Controls!#REF!))</f>
        <v>#REF!</v>
      </c>
    </row>
    <row r="3577" spans="198:225" x14ac:dyDescent="0.25">
      <c r="GP3577" s="9" t="e">
        <f ca="1">INDIRECT(ADDRESS(ROW(),Controls!#REF!+30))</f>
        <v>#REF!</v>
      </c>
      <c r="GQ3577" s="9" t="e">
        <f ca="1">INDIRECT(ADDRESS(ROW(),Controls!#REF!+45))</f>
        <v>#REF!</v>
      </c>
      <c r="GR3577" s="9" t="e">
        <f ca="1">INDIRECT(ADDRESS(ROW(),Controls!#REF!+60))</f>
        <v>#REF!</v>
      </c>
      <c r="GS3577" s="9" t="e">
        <f ca="1">INDIRECT(ADDRESS(ROW(),Controls!#REF!+75))</f>
        <v>#REF!</v>
      </c>
      <c r="GT3577" s="9" t="e">
        <f ca="1">INDIRECT(ADDRESS(ROW(),Controls!#REF!+90))</f>
        <v>#REF!</v>
      </c>
      <c r="GU3577" s="9" t="e">
        <f ca="1">INDIRECT(ADDRESS(ROW(),Controls!#REF!+105))</f>
        <v>#REF!</v>
      </c>
      <c r="GV3577" s="9" t="e">
        <f ca="1">INDIRECT(ADDRESS(ROW(),Controls!#REF!+120))</f>
        <v>#REF!</v>
      </c>
      <c r="GW3577" s="9" t="e">
        <f ca="1">INDIRECT(ADDRESS(ROW(),Controls!#REF!+15))</f>
        <v>#REF!</v>
      </c>
      <c r="GX3577" s="9" t="e">
        <f ca="1">INDIRECT(ADDRESS(ROW(),Controls!#REF!+135))</f>
        <v>#REF!</v>
      </c>
      <c r="HJ3577" s="9" t="e">
        <f t="shared" ca="1" si="330"/>
        <v>#REF!</v>
      </c>
      <c r="HK3577" s="9" t="e">
        <f t="shared" ca="1" si="331"/>
        <v>#REF!</v>
      </c>
      <c r="HL3577" s="9" t="e">
        <f t="shared" ca="1" si="332"/>
        <v>#REF!</v>
      </c>
      <c r="HM3577" s="9" t="e">
        <f t="shared" ca="1" si="333"/>
        <v>#REF!</v>
      </c>
      <c r="HN3577" s="9" t="e">
        <f ca="1">SQRT($GS3577*(1-$GS3577/Controls!$D$15))</f>
        <v>#REF!</v>
      </c>
      <c r="HO3577" s="9" t="e">
        <f t="shared" ca="1" si="334"/>
        <v>#REF!</v>
      </c>
      <c r="HP3577" s="9" t="e">
        <f t="shared" ca="1" si="335"/>
        <v>#REF!</v>
      </c>
      <c r="HQ3577" s="9" t="e">
        <f ca="1">IF($GV3577=0,NA(),($GX3577*Controls!#REF!))</f>
        <v>#REF!</v>
      </c>
    </row>
    <row r="3578" spans="198:225" x14ac:dyDescent="0.25">
      <c r="GP3578" s="9" t="e">
        <f ca="1">INDIRECT(ADDRESS(ROW(),Controls!#REF!+30))</f>
        <v>#REF!</v>
      </c>
      <c r="GQ3578" s="9" t="e">
        <f ca="1">INDIRECT(ADDRESS(ROW(),Controls!#REF!+45))</f>
        <v>#REF!</v>
      </c>
      <c r="GR3578" s="9" t="e">
        <f ca="1">INDIRECT(ADDRESS(ROW(),Controls!#REF!+60))</f>
        <v>#REF!</v>
      </c>
      <c r="GS3578" s="9" t="e">
        <f ca="1">INDIRECT(ADDRESS(ROW(),Controls!#REF!+75))</f>
        <v>#REF!</v>
      </c>
      <c r="GT3578" s="9" t="e">
        <f ca="1">INDIRECT(ADDRESS(ROW(),Controls!#REF!+90))</f>
        <v>#REF!</v>
      </c>
      <c r="GU3578" s="9" t="e">
        <f ca="1">INDIRECT(ADDRESS(ROW(),Controls!#REF!+105))</f>
        <v>#REF!</v>
      </c>
      <c r="GV3578" s="9" t="e">
        <f ca="1">INDIRECT(ADDRESS(ROW(),Controls!#REF!+120))</f>
        <v>#REF!</v>
      </c>
      <c r="GW3578" s="9" t="e">
        <f ca="1">INDIRECT(ADDRESS(ROW(),Controls!#REF!+15))</f>
        <v>#REF!</v>
      </c>
      <c r="GX3578" s="9" t="e">
        <f ca="1">INDIRECT(ADDRESS(ROW(),Controls!#REF!+135))</f>
        <v>#REF!</v>
      </c>
      <c r="HJ3578" s="9" t="e">
        <f t="shared" ca="1" si="330"/>
        <v>#REF!</v>
      </c>
      <c r="HK3578" s="9" t="e">
        <f t="shared" ca="1" si="331"/>
        <v>#REF!</v>
      </c>
      <c r="HL3578" s="9" t="e">
        <f t="shared" ca="1" si="332"/>
        <v>#REF!</v>
      </c>
      <c r="HM3578" s="9" t="e">
        <f t="shared" ca="1" si="333"/>
        <v>#REF!</v>
      </c>
      <c r="HN3578" s="9" t="e">
        <f ca="1">SQRT($GS3578*(1-$GS3578/Controls!$D$15))</f>
        <v>#REF!</v>
      </c>
      <c r="HO3578" s="9" t="e">
        <f t="shared" ca="1" si="334"/>
        <v>#REF!</v>
      </c>
      <c r="HP3578" s="9" t="e">
        <f t="shared" ca="1" si="335"/>
        <v>#REF!</v>
      </c>
      <c r="HQ3578" s="9" t="e">
        <f ca="1">IF($GV3578=0,NA(),($GX3578*Controls!#REF!))</f>
        <v>#REF!</v>
      </c>
    </row>
    <row r="3579" spans="198:225" x14ac:dyDescent="0.25">
      <c r="GP3579" s="9" t="e">
        <f ca="1">INDIRECT(ADDRESS(ROW(),Controls!#REF!+30))</f>
        <v>#REF!</v>
      </c>
      <c r="GQ3579" s="9" t="e">
        <f ca="1">INDIRECT(ADDRESS(ROW(),Controls!#REF!+45))</f>
        <v>#REF!</v>
      </c>
      <c r="GR3579" s="9" t="e">
        <f ca="1">INDIRECT(ADDRESS(ROW(),Controls!#REF!+60))</f>
        <v>#REF!</v>
      </c>
      <c r="GS3579" s="9" t="e">
        <f ca="1">INDIRECT(ADDRESS(ROW(),Controls!#REF!+75))</f>
        <v>#REF!</v>
      </c>
      <c r="GT3579" s="9" t="e">
        <f ca="1">INDIRECT(ADDRESS(ROW(),Controls!#REF!+90))</f>
        <v>#REF!</v>
      </c>
      <c r="GU3579" s="9" t="e">
        <f ca="1">INDIRECT(ADDRESS(ROW(),Controls!#REF!+105))</f>
        <v>#REF!</v>
      </c>
      <c r="GV3579" s="9" t="e">
        <f ca="1">INDIRECT(ADDRESS(ROW(),Controls!#REF!+120))</f>
        <v>#REF!</v>
      </c>
      <c r="GW3579" s="9" t="e">
        <f ca="1">INDIRECT(ADDRESS(ROW(),Controls!#REF!+15))</f>
        <v>#REF!</v>
      </c>
      <c r="GX3579" s="9" t="e">
        <f ca="1">INDIRECT(ADDRESS(ROW(),Controls!#REF!+135))</f>
        <v>#REF!</v>
      </c>
      <c r="HJ3579" s="9" t="e">
        <f t="shared" ca="1" si="330"/>
        <v>#REF!</v>
      </c>
      <c r="HK3579" s="9" t="e">
        <f t="shared" ca="1" si="331"/>
        <v>#REF!</v>
      </c>
      <c r="HL3579" s="9" t="e">
        <f t="shared" ca="1" si="332"/>
        <v>#REF!</v>
      </c>
      <c r="HM3579" s="9" t="e">
        <f t="shared" ca="1" si="333"/>
        <v>#REF!</v>
      </c>
      <c r="HN3579" s="9" t="e">
        <f ca="1">SQRT($GS3579*(1-$GS3579/Controls!$D$15))</f>
        <v>#REF!</v>
      </c>
      <c r="HO3579" s="9" t="e">
        <f t="shared" ca="1" si="334"/>
        <v>#REF!</v>
      </c>
      <c r="HP3579" s="9" t="e">
        <f t="shared" ca="1" si="335"/>
        <v>#REF!</v>
      </c>
      <c r="HQ3579" s="9" t="e">
        <f ca="1">IF($GV3579=0,NA(),($GX3579*Controls!#REF!))</f>
        <v>#REF!</v>
      </c>
    </row>
    <row r="3580" spans="198:225" x14ac:dyDescent="0.25">
      <c r="GP3580" s="9" t="e">
        <f ca="1">INDIRECT(ADDRESS(ROW(),Controls!#REF!+30))</f>
        <v>#REF!</v>
      </c>
      <c r="GQ3580" s="9" t="e">
        <f ca="1">INDIRECT(ADDRESS(ROW(),Controls!#REF!+45))</f>
        <v>#REF!</v>
      </c>
      <c r="GR3580" s="9" t="e">
        <f ca="1">INDIRECT(ADDRESS(ROW(),Controls!#REF!+60))</f>
        <v>#REF!</v>
      </c>
      <c r="GS3580" s="9" t="e">
        <f ca="1">INDIRECT(ADDRESS(ROW(),Controls!#REF!+75))</f>
        <v>#REF!</v>
      </c>
      <c r="GT3580" s="9" t="e">
        <f ca="1">INDIRECT(ADDRESS(ROW(),Controls!#REF!+90))</f>
        <v>#REF!</v>
      </c>
      <c r="GU3580" s="9" t="e">
        <f ca="1">INDIRECT(ADDRESS(ROW(),Controls!#REF!+105))</f>
        <v>#REF!</v>
      </c>
      <c r="GV3580" s="9" t="e">
        <f ca="1">INDIRECT(ADDRESS(ROW(),Controls!#REF!+120))</f>
        <v>#REF!</v>
      </c>
      <c r="GW3580" s="9" t="e">
        <f ca="1">INDIRECT(ADDRESS(ROW(),Controls!#REF!+15))</f>
        <v>#REF!</v>
      </c>
      <c r="GX3580" s="9" t="e">
        <f ca="1">INDIRECT(ADDRESS(ROW(),Controls!#REF!+135))</f>
        <v>#REF!</v>
      </c>
      <c r="HJ3580" s="9" t="e">
        <f t="shared" ca="1" si="330"/>
        <v>#REF!</v>
      </c>
      <c r="HK3580" s="9" t="e">
        <f t="shared" ca="1" si="331"/>
        <v>#REF!</v>
      </c>
      <c r="HL3580" s="9" t="e">
        <f t="shared" ca="1" si="332"/>
        <v>#REF!</v>
      </c>
      <c r="HM3580" s="9" t="e">
        <f t="shared" ca="1" si="333"/>
        <v>#REF!</v>
      </c>
      <c r="HN3580" s="9" t="e">
        <f ca="1">SQRT($GS3580*(1-$GS3580/Controls!$D$15))</f>
        <v>#REF!</v>
      </c>
      <c r="HO3580" s="9" t="e">
        <f t="shared" ca="1" si="334"/>
        <v>#REF!</v>
      </c>
      <c r="HP3580" s="9" t="e">
        <f t="shared" ca="1" si="335"/>
        <v>#REF!</v>
      </c>
      <c r="HQ3580" s="9" t="e">
        <f ca="1">IF($GV3580=0,NA(),($GX3580*Controls!#REF!))</f>
        <v>#REF!</v>
      </c>
    </row>
    <row r="3581" spans="198:225" x14ac:dyDescent="0.25">
      <c r="GP3581" s="9" t="e">
        <f ca="1">INDIRECT(ADDRESS(ROW(),Controls!#REF!+30))</f>
        <v>#REF!</v>
      </c>
      <c r="GQ3581" s="9" t="e">
        <f ca="1">INDIRECT(ADDRESS(ROW(),Controls!#REF!+45))</f>
        <v>#REF!</v>
      </c>
      <c r="GR3581" s="9" t="e">
        <f ca="1">INDIRECT(ADDRESS(ROW(),Controls!#REF!+60))</f>
        <v>#REF!</v>
      </c>
      <c r="GS3581" s="9" t="e">
        <f ca="1">INDIRECT(ADDRESS(ROW(),Controls!#REF!+75))</f>
        <v>#REF!</v>
      </c>
      <c r="GT3581" s="9" t="e">
        <f ca="1">INDIRECT(ADDRESS(ROW(),Controls!#REF!+90))</f>
        <v>#REF!</v>
      </c>
      <c r="GU3581" s="9" t="e">
        <f ca="1">INDIRECT(ADDRESS(ROW(),Controls!#REF!+105))</f>
        <v>#REF!</v>
      </c>
      <c r="GV3581" s="9" t="e">
        <f ca="1">INDIRECT(ADDRESS(ROW(),Controls!#REF!+120))</f>
        <v>#REF!</v>
      </c>
      <c r="GW3581" s="9" t="e">
        <f ca="1">INDIRECT(ADDRESS(ROW(),Controls!#REF!+15))</f>
        <v>#REF!</v>
      </c>
      <c r="GX3581" s="9" t="e">
        <f ca="1">INDIRECT(ADDRESS(ROW(),Controls!#REF!+135))</f>
        <v>#REF!</v>
      </c>
      <c r="HJ3581" s="9" t="e">
        <f t="shared" ca="1" si="330"/>
        <v>#REF!</v>
      </c>
      <c r="HK3581" s="9" t="e">
        <f t="shared" ca="1" si="331"/>
        <v>#REF!</v>
      </c>
      <c r="HL3581" s="9" t="e">
        <f t="shared" ca="1" si="332"/>
        <v>#REF!</v>
      </c>
      <c r="HM3581" s="9" t="e">
        <f t="shared" ca="1" si="333"/>
        <v>#REF!</v>
      </c>
      <c r="HN3581" s="9" t="e">
        <f ca="1">SQRT($GS3581*(1-$GS3581/Controls!$D$15))</f>
        <v>#REF!</v>
      </c>
      <c r="HO3581" s="9" t="e">
        <f t="shared" ca="1" si="334"/>
        <v>#REF!</v>
      </c>
      <c r="HP3581" s="9" t="e">
        <f t="shared" ca="1" si="335"/>
        <v>#REF!</v>
      </c>
      <c r="HQ3581" s="9" t="e">
        <f ca="1">IF($GV3581=0,NA(),($GX3581*Controls!#REF!))</f>
        <v>#REF!</v>
      </c>
    </row>
    <row r="3582" spans="198:225" x14ac:dyDescent="0.25">
      <c r="GP3582" s="9" t="e">
        <f ca="1">INDIRECT(ADDRESS(ROW(),Controls!#REF!+30))</f>
        <v>#REF!</v>
      </c>
      <c r="GQ3582" s="9" t="e">
        <f ca="1">INDIRECT(ADDRESS(ROW(),Controls!#REF!+45))</f>
        <v>#REF!</v>
      </c>
      <c r="GR3582" s="9" t="e">
        <f ca="1">INDIRECT(ADDRESS(ROW(),Controls!#REF!+60))</f>
        <v>#REF!</v>
      </c>
      <c r="GS3582" s="9" t="e">
        <f ca="1">INDIRECT(ADDRESS(ROW(),Controls!#REF!+75))</f>
        <v>#REF!</v>
      </c>
      <c r="GT3582" s="9" t="e">
        <f ca="1">INDIRECT(ADDRESS(ROW(),Controls!#REF!+90))</f>
        <v>#REF!</v>
      </c>
      <c r="GU3582" s="9" t="e">
        <f ca="1">INDIRECT(ADDRESS(ROW(),Controls!#REF!+105))</f>
        <v>#REF!</v>
      </c>
      <c r="GV3582" s="9" t="e">
        <f ca="1">INDIRECT(ADDRESS(ROW(),Controls!#REF!+120))</f>
        <v>#REF!</v>
      </c>
      <c r="GW3582" s="9" t="e">
        <f ca="1">INDIRECT(ADDRESS(ROW(),Controls!#REF!+15))</f>
        <v>#REF!</v>
      </c>
      <c r="GX3582" s="9" t="e">
        <f ca="1">INDIRECT(ADDRESS(ROW(),Controls!#REF!+135))</f>
        <v>#REF!</v>
      </c>
      <c r="HJ3582" s="9" t="e">
        <f t="shared" ca="1" si="330"/>
        <v>#REF!</v>
      </c>
      <c r="HK3582" s="9" t="e">
        <f t="shared" ca="1" si="331"/>
        <v>#REF!</v>
      </c>
      <c r="HL3582" s="9" t="e">
        <f t="shared" ca="1" si="332"/>
        <v>#REF!</v>
      </c>
      <c r="HM3582" s="9" t="e">
        <f t="shared" ca="1" si="333"/>
        <v>#REF!</v>
      </c>
      <c r="HN3582" s="9" t="e">
        <f ca="1">SQRT($GS3582*(1-$GS3582/Controls!$D$15))</f>
        <v>#REF!</v>
      </c>
      <c r="HO3582" s="9" t="e">
        <f t="shared" ca="1" si="334"/>
        <v>#REF!</v>
      </c>
      <c r="HP3582" s="9" t="e">
        <f t="shared" ca="1" si="335"/>
        <v>#REF!</v>
      </c>
      <c r="HQ3582" s="9" t="e">
        <f ca="1">IF($GV3582=0,NA(),($GX3582*Controls!#REF!))</f>
        <v>#REF!</v>
      </c>
    </row>
    <row r="3583" spans="198:225" x14ac:dyDescent="0.25">
      <c r="GP3583" s="9" t="e">
        <f ca="1">INDIRECT(ADDRESS(ROW(),Controls!#REF!+30))</f>
        <v>#REF!</v>
      </c>
      <c r="GQ3583" s="9" t="e">
        <f ca="1">INDIRECT(ADDRESS(ROW(),Controls!#REF!+45))</f>
        <v>#REF!</v>
      </c>
      <c r="GR3583" s="9" t="e">
        <f ca="1">INDIRECT(ADDRESS(ROW(),Controls!#REF!+60))</f>
        <v>#REF!</v>
      </c>
      <c r="GS3583" s="9" t="e">
        <f ca="1">INDIRECT(ADDRESS(ROW(),Controls!#REF!+75))</f>
        <v>#REF!</v>
      </c>
      <c r="GT3583" s="9" t="e">
        <f ca="1">INDIRECT(ADDRESS(ROW(),Controls!#REF!+90))</f>
        <v>#REF!</v>
      </c>
      <c r="GU3583" s="9" t="e">
        <f ca="1">INDIRECT(ADDRESS(ROW(),Controls!#REF!+105))</f>
        <v>#REF!</v>
      </c>
      <c r="GV3583" s="9" t="e">
        <f ca="1">INDIRECT(ADDRESS(ROW(),Controls!#REF!+120))</f>
        <v>#REF!</v>
      </c>
      <c r="GW3583" s="9" t="e">
        <f ca="1">INDIRECT(ADDRESS(ROW(),Controls!#REF!+15))</f>
        <v>#REF!</v>
      </c>
      <c r="GX3583" s="9" t="e">
        <f ca="1">INDIRECT(ADDRESS(ROW(),Controls!#REF!+135))</f>
        <v>#REF!</v>
      </c>
      <c r="HJ3583" s="9" t="e">
        <f t="shared" ca="1" si="330"/>
        <v>#REF!</v>
      </c>
      <c r="HK3583" s="9" t="e">
        <f t="shared" ca="1" si="331"/>
        <v>#REF!</v>
      </c>
      <c r="HL3583" s="9" t="e">
        <f t="shared" ca="1" si="332"/>
        <v>#REF!</v>
      </c>
      <c r="HM3583" s="9" t="e">
        <f t="shared" ca="1" si="333"/>
        <v>#REF!</v>
      </c>
      <c r="HN3583" s="9" t="e">
        <f ca="1">SQRT($GS3583*(1-$GS3583/Controls!$D$15))</f>
        <v>#REF!</v>
      </c>
      <c r="HO3583" s="9" t="e">
        <f t="shared" ca="1" si="334"/>
        <v>#REF!</v>
      </c>
      <c r="HP3583" s="9" t="e">
        <f t="shared" ca="1" si="335"/>
        <v>#REF!</v>
      </c>
      <c r="HQ3583" s="9" t="e">
        <f ca="1">IF($GV3583=0,NA(),($GX3583*Controls!#REF!))</f>
        <v>#REF!</v>
      </c>
    </row>
    <row r="3584" spans="198:225" x14ac:dyDescent="0.25">
      <c r="GP3584" s="9" t="e">
        <f ca="1">INDIRECT(ADDRESS(ROW(),Controls!#REF!+30))</f>
        <v>#REF!</v>
      </c>
      <c r="GQ3584" s="9" t="e">
        <f ca="1">INDIRECT(ADDRESS(ROW(),Controls!#REF!+45))</f>
        <v>#REF!</v>
      </c>
      <c r="GR3584" s="9" t="e">
        <f ca="1">INDIRECT(ADDRESS(ROW(),Controls!#REF!+60))</f>
        <v>#REF!</v>
      </c>
      <c r="GS3584" s="9" t="e">
        <f ca="1">INDIRECT(ADDRESS(ROW(),Controls!#REF!+75))</f>
        <v>#REF!</v>
      </c>
      <c r="GT3584" s="9" t="e">
        <f ca="1">INDIRECT(ADDRESS(ROW(),Controls!#REF!+90))</f>
        <v>#REF!</v>
      </c>
      <c r="GU3584" s="9" t="e">
        <f ca="1">INDIRECT(ADDRESS(ROW(),Controls!#REF!+105))</f>
        <v>#REF!</v>
      </c>
      <c r="GV3584" s="9" t="e">
        <f ca="1">INDIRECT(ADDRESS(ROW(),Controls!#REF!+120))</f>
        <v>#REF!</v>
      </c>
      <c r="GW3584" s="9" t="e">
        <f ca="1">INDIRECT(ADDRESS(ROW(),Controls!#REF!+15))</f>
        <v>#REF!</v>
      </c>
      <c r="GX3584" s="9" t="e">
        <f ca="1">INDIRECT(ADDRESS(ROW(),Controls!#REF!+135))</f>
        <v>#REF!</v>
      </c>
      <c r="HJ3584" s="9" t="e">
        <f t="shared" ca="1" si="330"/>
        <v>#REF!</v>
      </c>
      <c r="HK3584" s="9" t="e">
        <f t="shared" ca="1" si="331"/>
        <v>#REF!</v>
      </c>
      <c r="HL3584" s="9" t="e">
        <f t="shared" ca="1" si="332"/>
        <v>#REF!</v>
      </c>
      <c r="HM3584" s="9" t="e">
        <f t="shared" ca="1" si="333"/>
        <v>#REF!</v>
      </c>
      <c r="HN3584" s="9" t="e">
        <f ca="1">SQRT($GS3584*(1-$GS3584/Controls!$D$15))</f>
        <v>#REF!</v>
      </c>
      <c r="HO3584" s="9" t="e">
        <f t="shared" ca="1" si="334"/>
        <v>#REF!</v>
      </c>
      <c r="HP3584" s="9" t="e">
        <f t="shared" ca="1" si="335"/>
        <v>#REF!</v>
      </c>
      <c r="HQ3584" s="9" t="e">
        <f ca="1">IF($GV3584=0,NA(),($GX3584*Controls!#REF!))</f>
        <v>#REF!</v>
      </c>
    </row>
    <row r="3585" spans="198:225" x14ac:dyDescent="0.25">
      <c r="GP3585" s="9" t="e">
        <f ca="1">INDIRECT(ADDRESS(ROW(),Controls!#REF!+30))</f>
        <v>#REF!</v>
      </c>
      <c r="GQ3585" s="9" t="e">
        <f ca="1">INDIRECT(ADDRESS(ROW(),Controls!#REF!+45))</f>
        <v>#REF!</v>
      </c>
      <c r="GR3585" s="9" t="e">
        <f ca="1">INDIRECT(ADDRESS(ROW(),Controls!#REF!+60))</f>
        <v>#REF!</v>
      </c>
      <c r="GS3585" s="9" t="e">
        <f ca="1">INDIRECT(ADDRESS(ROW(),Controls!#REF!+75))</f>
        <v>#REF!</v>
      </c>
      <c r="GT3585" s="9" t="e">
        <f ca="1">INDIRECT(ADDRESS(ROW(),Controls!#REF!+90))</f>
        <v>#REF!</v>
      </c>
      <c r="GU3585" s="9" t="e">
        <f ca="1">INDIRECT(ADDRESS(ROW(),Controls!#REF!+105))</f>
        <v>#REF!</v>
      </c>
      <c r="GV3585" s="9" t="e">
        <f ca="1">INDIRECT(ADDRESS(ROW(),Controls!#REF!+120))</f>
        <v>#REF!</v>
      </c>
      <c r="GW3585" s="9" t="e">
        <f ca="1">INDIRECT(ADDRESS(ROW(),Controls!#REF!+15))</f>
        <v>#REF!</v>
      </c>
      <c r="GX3585" s="9" t="e">
        <f ca="1">INDIRECT(ADDRESS(ROW(),Controls!#REF!+135))</f>
        <v>#REF!</v>
      </c>
      <c r="HJ3585" s="9" t="e">
        <f t="shared" ref="HJ3585:HJ3648" ca="1" si="336">IF($GV3585=0,NA(),MAX($GP3585,0.01)/$GQ3585)</f>
        <v>#REF!</v>
      </c>
      <c r="HK3585" s="9" t="e">
        <f t="shared" ref="HK3585:HK3648" ca="1" si="337">IF($GV3585=0,NA(),($GP3585-$GQ3585)/$GV3585)</f>
        <v>#REF!</v>
      </c>
      <c r="HL3585" s="9" t="e">
        <f t="shared" ref="HL3585:HL3648" ca="1" si="338">IF($GV3585=0,NA(),MAX($GU3585/$GT3585,0.01))</f>
        <v>#REF!</v>
      </c>
      <c r="HM3585" s="9" t="e">
        <f t="shared" ref="HM3585:HM3648" ca="1" si="339">IF($GV3585=0,NA(),($GU3585-$GT3585)/$GV3585)</f>
        <v>#REF!</v>
      </c>
      <c r="HN3585" s="9" t="e">
        <f ca="1">SQRT($GS3585*(1-$GS3585/Controls!$D$15))</f>
        <v>#REF!</v>
      </c>
      <c r="HO3585" s="9" t="e">
        <f t="shared" ref="HO3585:HO3648" ca="1" si="340">IF($HN3585=0,0,$GR3585/$HN3585)</f>
        <v>#REF!</v>
      </c>
      <c r="HP3585" s="9" t="e">
        <f t="shared" ref="HP3585:HP3648" ca="1" si="341">IF($GV3585=0,NA(),$GW3585/$GV3585)</f>
        <v>#REF!</v>
      </c>
      <c r="HQ3585" s="9" t="e">
        <f ca="1">IF($GV3585=0,NA(),($GX3585*Controls!#REF!))</f>
        <v>#REF!</v>
      </c>
    </row>
    <row r="3586" spans="198:225" x14ac:dyDescent="0.25">
      <c r="GP3586" s="9" t="e">
        <f ca="1">INDIRECT(ADDRESS(ROW(),Controls!#REF!+30))</f>
        <v>#REF!</v>
      </c>
      <c r="GQ3586" s="9" t="e">
        <f ca="1">INDIRECT(ADDRESS(ROW(),Controls!#REF!+45))</f>
        <v>#REF!</v>
      </c>
      <c r="GR3586" s="9" t="e">
        <f ca="1">INDIRECT(ADDRESS(ROW(),Controls!#REF!+60))</f>
        <v>#REF!</v>
      </c>
      <c r="GS3586" s="9" t="e">
        <f ca="1">INDIRECT(ADDRESS(ROW(),Controls!#REF!+75))</f>
        <v>#REF!</v>
      </c>
      <c r="GT3586" s="9" t="e">
        <f ca="1">INDIRECT(ADDRESS(ROW(),Controls!#REF!+90))</f>
        <v>#REF!</v>
      </c>
      <c r="GU3586" s="9" t="e">
        <f ca="1">INDIRECT(ADDRESS(ROW(),Controls!#REF!+105))</f>
        <v>#REF!</v>
      </c>
      <c r="GV3586" s="9" t="e">
        <f ca="1">INDIRECT(ADDRESS(ROW(),Controls!#REF!+120))</f>
        <v>#REF!</v>
      </c>
      <c r="GW3586" s="9" t="e">
        <f ca="1">INDIRECT(ADDRESS(ROW(),Controls!#REF!+15))</f>
        <v>#REF!</v>
      </c>
      <c r="GX3586" s="9" t="e">
        <f ca="1">INDIRECT(ADDRESS(ROW(),Controls!#REF!+135))</f>
        <v>#REF!</v>
      </c>
      <c r="HJ3586" s="9" t="e">
        <f t="shared" ca="1" si="336"/>
        <v>#REF!</v>
      </c>
      <c r="HK3586" s="9" t="e">
        <f t="shared" ca="1" si="337"/>
        <v>#REF!</v>
      </c>
      <c r="HL3586" s="9" t="e">
        <f t="shared" ca="1" si="338"/>
        <v>#REF!</v>
      </c>
      <c r="HM3586" s="9" t="e">
        <f t="shared" ca="1" si="339"/>
        <v>#REF!</v>
      </c>
      <c r="HN3586" s="9" t="e">
        <f ca="1">SQRT($GS3586*(1-$GS3586/Controls!$D$15))</f>
        <v>#REF!</v>
      </c>
      <c r="HO3586" s="9" t="e">
        <f t="shared" ca="1" si="340"/>
        <v>#REF!</v>
      </c>
      <c r="HP3586" s="9" t="e">
        <f t="shared" ca="1" si="341"/>
        <v>#REF!</v>
      </c>
      <c r="HQ3586" s="9" t="e">
        <f ca="1">IF($GV3586=0,NA(),($GX3586*Controls!#REF!))</f>
        <v>#REF!</v>
      </c>
    </row>
    <row r="3587" spans="198:225" x14ac:dyDescent="0.25">
      <c r="GP3587" s="9" t="e">
        <f ca="1">INDIRECT(ADDRESS(ROW(),Controls!#REF!+30))</f>
        <v>#REF!</v>
      </c>
      <c r="GQ3587" s="9" t="e">
        <f ca="1">INDIRECT(ADDRESS(ROW(),Controls!#REF!+45))</f>
        <v>#REF!</v>
      </c>
      <c r="GR3587" s="9" t="e">
        <f ca="1">INDIRECT(ADDRESS(ROW(),Controls!#REF!+60))</f>
        <v>#REF!</v>
      </c>
      <c r="GS3587" s="9" t="e">
        <f ca="1">INDIRECT(ADDRESS(ROW(),Controls!#REF!+75))</f>
        <v>#REF!</v>
      </c>
      <c r="GT3587" s="9" t="e">
        <f ca="1">INDIRECT(ADDRESS(ROW(),Controls!#REF!+90))</f>
        <v>#REF!</v>
      </c>
      <c r="GU3587" s="9" t="e">
        <f ca="1">INDIRECT(ADDRESS(ROW(),Controls!#REF!+105))</f>
        <v>#REF!</v>
      </c>
      <c r="GV3587" s="9" t="e">
        <f ca="1">INDIRECT(ADDRESS(ROW(),Controls!#REF!+120))</f>
        <v>#REF!</v>
      </c>
      <c r="GW3587" s="9" t="e">
        <f ca="1">INDIRECT(ADDRESS(ROW(),Controls!#REF!+15))</f>
        <v>#REF!</v>
      </c>
      <c r="GX3587" s="9" t="e">
        <f ca="1">INDIRECT(ADDRESS(ROW(),Controls!#REF!+135))</f>
        <v>#REF!</v>
      </c>
      <c r="HJ3587" s="9" t="e">
        <f t="shared" ca="1" si="336"/>
        <v>#REF!</v>
      </c>
      <c r="HK3587" s="9" t="e">
        <f t="shared" ca="1" si="337"/>
        <v>#REF!</v>
      </c>
      <c r="HL3587" s="9" t="e">
        <f t="shared" ca="1" si="338"/>
        <v>#REF!</v>
      </c>
      <c r="HM3587" s="9" t="e">
        <f t="shared" ca="1" si="339"/>
        <v>#REF!</v>
      </c>
      <c r="HN3587" s="9" t="e">
        <f ca="1">SQRT($GS3587*(1-$GS3587/Controls!$D$15))</f>
        <v>#REF!</v>
      </c>
      <c r="HO3587" s="9" t="e">
        <f t="shared" ca="1" si="340"/>
        <v>#REF!</v>
      </c>
      <c r="HP3587" s="9" t="e">
        <f t="shared" ca="1" si="341"/>
        <v>#REF!</v>
      </c>
      <c r="HQ3587" s="9" t="e">
        <f ca="1">IF($GV3587=0,NA(),($GX3587*Controls!#REF!))</f>
        <v>#REF!</v>
      </c>
    </row>
    <row r="3588" spans="198:225" x14ac:dyDescent="0.25">
      <c r="GP3588" s="9" t="e">
        <f ca="1">INDIRECT(ADDRESS(ROW(),Controls!#REF!+30))</f>
        <v>#REF!</v>
      </c>
      <c r="GQ3588" s="9" t="e">
        <f ca="1">INDIRECT(ADDRESS(ROW(),Controls!#REF!+45))</f>
        <v>#REF!</v>
      </c>
      <c r="GR3588" s="9" t="e">
        <f ca="1">INDIRECT(ADDRESS(ROW(),Controls!#REF!+60))</f>
        <v>#REF!</v>
      </c>
      <c r="GS3588" s="9" t="e">
        <f ca="1">INDIRECT(ADDRESS(ROW(),Controls!#REF!+75))</f>
        <v>#REF!</v>
      </c>
      <c r="GT3588" s="9" t="e">
        <f ca="1">INDIRECT(ADDRESS(ROW(),Controls!#REF!+90))</f>
        <v>#REF!</v>
      </c>
      <c r="GU3588" s="9" t="e">
        <f ca="1">INDIRECT(ADDRESS(ROW(),Controls!#REF!+105))</f>
        <v>#REF!</v>
      </c>
      <c r="GV3588" s="9" t="e">
        <f ca="1">INDIRECT(ADDRESS(ROW(),Controls!#REF!+120))</f>
        <v>#REF!</v>
      </c>
      <c r="GW3588" s="9" t="e">
        <f ca="1">INDIRECT(ADDRESS(ROW(),Controls!#REF!+15))</f>
        <v>#REF!</v>
      </c>
      <c r="GX3588" s="9" t="e">
        <f ca="1">INDIRECT(ADDRESS(ROW(),Controls!#REF!+135))</f>
        <v>#REF!</v>
      </c>
      <c r="HJ3588" s="9" t="e">
        <f t="shared" ca="1" si="336"/>
        <v>#REF!</v>
      </c>
      <c r="HK3588" s="9" t="e">
        <f t="shared" ca="1" si="337"/>
        <v>#REF!</v>
      </c>
      <c r="HL3588" s="9" t="e">
        <f t="shared" ca="1" si="338"/>
        <v>#REF!</v>
      </c>
      <c r="HM3588" s="9" t="e">
        <f t="shared" ca="1" si="339"/>
        <v>#REF!</v>
      </c>
      <c r="HN3588" s="9" t="e">
        <f ca="1">SQRT($GS3588*(1-$GS3588/Controls!$D$15))</f>
        <v>#REF!</v>
      </c>
      <c r="HO3588" s="9" t="e">
        <f t="shared" ca="1" si="340"/>
        <v>#REF!</v>
      </c>
      <c r="HP3588" s="9" t="e">
        <f t="shared" ca="1" si="341"/>
        <v>#REF!</v>
      </c>
      <c r="HQ3588" s="9" t="e">
        <f ca="1">IF($GV3588=0,NA(),($GX3588*Controls!#REF!))</f>
        <v>#REF!</v>
      </c>
    </row>
    <row r="3589" spans="198:225" x14ac:dyDescent="0.25">
      <c r="GP3589" s="9" t="e">
        <f ca="1">INDIRECT(ADDRESS(ROW(),Controls!#REF!+30))</f>
        <v>#REF!</v>
      </c>
      <c r="GQ3589" s="9" t="e">
        <f ca="1">INDIRECT(ADDRESS(ROW(),Controls!#REF!+45))</f>
        <v>#REF!</v>
      </c>
      <c r="GR3589" s="9" t="e">
        <f ca="1">INDIRECT(ADDRESS(ROW(),Controls!#REF!+60))</f>
        <v>#REF!</v>
      </c>
      <c r="GS3589" s="9" t="e">
        <f ca="1">INDIRECT(ADDRESS(ROW(),Controls!#REF!+75))</f>
        <v>#REF!</v>
      </c>
      <c r="GT3589" s="9" t="e">
        <f ca="1">INDIRECT(ADDRESS(ROW(),Controls!#REF!+90))</f>
        <v>#REF!</v>
      </c>
      <c r="GU3589" s="9" t="e">
        <f ca="1">INDIRECT(ADDRESS(ROW(),Controls!#REF!+105))</f>
        <v>#REF!</v>
      </c>
      <c r="GV3589" s="9" t="e">
        <f ca="1">INDIRECT(ADDRESS(ROW(),Controls!#REF!+120))</f>
        <v>#REF!</v>
      </c>
      <c r="GW3589" s="9" t="e">
        <f ca="1">INDIRECT(ADDRESS(ROW(),Controls!#REF!+15))</f>
        <v>#REF!</v>
      </c>
      <c r="GX3589" s="9" t="e">
        <f ca="1">INDIRECT(ADDRESS(ROW(),Controls!#REF!+135))</f>
        <v>#REF!</v>
      </c>
      <c r="HJ3589" s="9" t="e">
        <f t="shared" ca="1" si="336"/>
        <v>#REF!</v>
      </c>
      <c r="HK3589" s="9" t="e">
        <f t="shared" ca="1" si="337"/>
        <v>#REF!</v>
      </c>
      <c r="HL3589" s="9" t="e">
        <f t="shared" ca="1" si="338"/>
        <v>#REF!</v>
      </c>
      <c r="HM3589" s="9" t="e">
        <f t="shared" ca="1" si="339"/>
        <v>#REF!</v>
      </c>
      <c r="HN3589" s="9" t="e">
        <f ca="1">SQRT($GS3589*(1-$GS3589/Controls!$D$15))</f>
        <v>#REF!</v>
      </c>
      <c r="HO3589" s="9" t="e">
        <f t="shared" ca="1" si="340"/>
        <v>#REF!</v>
      </c>
      <c r="HP3589" s="9" t="e">
        <f t="shared" ca="1" si="341"/>
        <v>#REF!</v>
      </c>
      <c r="HQ3589" s="9" t="e">
        <f ca="1">IF($GV3589=0,NA(),($GX3589*Controls!#REF!))</f>
        <v>#REF!</v>
      </c>
    </row>
    <row r="3590" spans="198:225" x14ac:dyDescent="0.25">
      <c r="GP3590" s="9" t="e">
        <f ca="1">INDIRECT(ADDRESS(ROW(),Controls!#REF!+30))</f>
        <v>#REF!</v>
      </c>
      <c r="GQ3590" s="9" t="e">
        <f ca="1">INDIRECT(ADDRESS(ROW(),Controls!#REF!+45))</f>
        <v>#REF!</v>
      </c>
      <c r="GR3590" s="9" t="e">
        <f ca="1">INDIRECT(ADDRESS(ROW(),Controls!#REF!+60))</f>
        <v>#REF!</v>
      </c>
      <c r="GS3590" s="9" t="e">
        <f ca="1">INDIRECT(ADDRESS(ROW(),Controls!#REF!+75))</f>
        <v>#REF!</v>
      </c>
      <c r="GT3590" s="9" t="e">
        <f ca="1">INDIRECT(ADDRESS(ROW(),Controls!#REF!+90))</f>
        <v>#REF!</v>
      </c>
      <c r="GU3590" s="9" t="e">
        <f ca="1">INDIRECT(ADDRESS(ROW(),Controls!#REF!+105))</f>
        <v>#REF!</v>
      </c>
      <c r="GV3590" s="9" t="e">
        <f ca="1">INDIRECT(ADDRESS(ROW(),Controls!#REF!+120))</f>
        <v>#REF!</v>
      </c>
      <c r="GW3590" s="9" t="e">
        <f ca="1">INDIRECT(ADDRESS(ROW(),Controls!#REF!+15))</f>
        <v>#REF!</v>
      </c>
      <c r="GX3590" s="9" t="e">
        <f ca="1">INDIRECT(ADDRESS(ROW(),Controls!#REF!+135))</f>
        <v>#REF!</v>
      </c>
      <c r="HJ3590" s="9" t="e">
        <f t="shared" ca="1" si="336"/>
        <v>#REF!</v>
      </c>
      <c r="HK3590" s="9" t="e">
        <f t="shared" ca="1" si="337"/>
        <v>#REF!</v>
      </c>
      <c r="HL3590" s="9" t="e">
        <f t="shared" ca="1" si="338"/>
        <v>#REF!</v>
      </c>
      <c r="HM3590" s="9" t="e">
        <f t="shared" ca="1" si="339"/>
        <v>#REF!</v>
      </c>
      <c r="HN3590" s="9" t="e">
        <f ca="1">SQRT($GS3590*(1-$GS3590/Controls!$D$15))</f>
        <v>#REF!</v>
      </c>
      <c r="HO3590" s="9" t="e">
        <f t="shared" ca="1" si="340"/>
        <v>#REF!</v>
      </c>
      <c r="HP3590" s="9" t="e">
        <f t="shared" ca="1" si="341"/>
        <v>#REF!</v>
      </c>
      <c r="HQ3590" s="9" t="e">
        <f ca="1">IF($GV3590=0,NA(),($GX3590*Controls!#REF!))</f>
        <v>#REF!</v>
      </c>
    </row>
    <row r="3591" spans="198:225" x14ac:dyDescent="0.25">
      <c r="GP3591" s="9" t="e">
        <f ca="1">INDIRECT(ADDRESS(ROW(),Controls!#REF!+30))</f>
        <v>#REF!</v>
      </c>
      <c r="GQ3591" s="9" t="e">
        <f ca="1">INDIRECT(ADDRESS(ROW(),Controls!#REF!+45))</f>
        <v>#REF!</v>
      </c>
      <c r="GR3591" s="9" t="e">
        <f ca="1">INDIRECT(ADDRESS(ROW(),Controls!#REF!+60))</f>
        <v>#REF!</v>
      </c>
      <c r="GS3591" s="9" t="e">
        <f ca="1">INDIRECT(ADDRESS(ROW(),Controls!#REF!+75))</f>
        <v>#REF!</v>
      </c>
      <c r="GT3591" s="9" t="e">
        <f ca="1">INDIRECT(ADDRESS(ROW(),Controls!#REF!+90))</f>
        <v>#REF!</v>
      </c>
      <c r="GU3591" s="9" t="e">
        <f ca="1">INDIRECT(ADDRESS(ROW(),Controls!#REF!+105))</f>
        <v>#REF!</v>
      </c>
      <c r="GV3591" s="9" t="e">
        <f ca="1">INDIRECT(ADDRESS(ROW(),Controls!#REF!+120))</f>
        <v>#REF!</v>
      </c>
      <c r="GW3591" s="9" t="e">
        <f ca="1">INDIRECT(ADDRESS(ROW(),Controls!#REF!+15))</f>
        <v>#REF!</v>
      </c>
      <c r="GX3591" s="9" t="e">
        <f ca="1">INDIRECT(ADDRESS(ROW(),Controls!#REF!+135))</f>
        <v>#REF!</v>
      </c>
      <c r="HJ3591" s="9" t="e">
        <f t="shared" ca="1" si="336"/>
        <v>#REF!</v>
      </c>
      <c r="HK3591" s="9" t="e">
        <f t="shared" ca="1" si="337"/>
        <v>#REF!</v>
      </c>
      <c r="HL3591" s="9" t="e">
        <f t="shared" ca="1" si="338"/>
        <v>#REF!</v>
      </c>
      <c r="HM3591" s="9" t="e">
        <f t="shared" ca="1" si="339"/>
        <v>#REF!</v>
      </c>
      <c r="HN3591" s="9" t="e">
        <f ca="1">SQRT($GS3591*(1-$GS3591/Controls!$D$15))</f>
        <v>#REF!</v>
      </c>
      <c r="HO3591" s="9" t="e">
        <f t="shared" ca="1" si="340"/>
        <v>#REF!</v>
      </c>
      <c r="HP3591" s="9" t="e">
        <f t="shared" ca="1" si="341"/>
        <v>#REF!</v>
      </c>
      <c r="HQ3591" s="9" t="e">
        <f ca="1">IF($GV3591=0,NA(),($GX3591*Controls!#REF!))</f>
        <v>#REF!</v>
      </c>
    </row>
    <row r="3592" spans="198:225" x14ac:dyDescent="0.25">
      <c r="GP3592" s="9" t="e">
        <f ca="1">INDIRECT(ADDRESS(ROW(),Controls!#REF!+30))</f>
        <v>#REF!</v>
      </c>
      <c r="GQ3592" s="9" t="e">
        <f ca="1">INDIRECT(ADDRESS(ROW(),Controls!#REF!+45))</f>
        <v>#REF!</v>
      </c>
      <c r="GR3592" s="9" t="e">
        <f ca="1">INDIRECT(ADDRESS(ROW(),Controls!#REF!+60))</f>
        <v>#REF!</v>
      </c>
      <c r="GS3592" s="9" t="e">
        <f ca="1">INDIRECT(ADDRESS(ROW(),Controls!#REF!+75))</f>
        <v>#REF!</v>
      </c>
      <c r="GT3592" s="9" t="e">
        <f ca="1">INDIRECT(ADDRESS(ROW(),Controls!#REF!+90))</f>
        <v>#REF!</v>
      </c>
      <c r="GU3592" s="9" t="e">
        <f ca="1">INDIRECT(ADDRESS(ROW(),Controls!#REF!+105))</f>
        <v>#REF!</v>
      </c>
      <c r="GV3592" s="9" t="e">
        <f ca="1">INDIRECT(ADDRESS(ROW(),Controls!#REF!+120))</f>
        <v>#REF!</v>
      </c>
      <c r="GW3592" s="9" t="e">
        <f ca="1">INDIRECT(ADDRESS(ROW(),Controls!#REF!+15))</f>
        <v>#REF!</v>
      </c>
      <c r="GX3592" s="9" t="e">
        <f ca="1">INDIRECT(ADDRESS(ROW(),Controls!#REF!+135))</f>
        <v>#REF!</v>
      </c>
      <c r="HJ3592" s="9" t="e">
        <f t="shared" ca="1" si="336"/>
        <v>#REF!</v>
      </c>
      <c r="HK3592" s="9" t="e">
        <f t="shared" ca="1" si="337"/>
        <v>#REF!</v>
      </c>
      <c r="HL3592" s="9" t="e">
        <f t="shared" ca="1" si="338"/>
        <v>#REF!</v>
      </c>
      <c r="HM3592" s="9" t="e">
        <f t="shared" ca="1" si="339"/>
        <v>#REF!</v>
      </c>
      <c r="HN3592" s="9" t="e">
        <f ca="1">SQRT($GS3592*(1-$GS3592/Controls!$D$15))</f>
        <v>#REF!</v>
      </c>
      <c r="HO3592" s="9" t="e">
        <f t="shared" ca="1" si="340"/>
        <v>#REF!</v>
      </c>
      <c r="HP3592" s="9" t="e">
        <f t="shared" ca="1" si="341"/>
        <v>#REF!</v>
      </c>
      <c r="HQ3592" s="9" t="e">
        <f ca="1">IF($GV3592=0,NA(),($GX3592*Controls!#REF!))</f>
        <v>#REF!</v>
      </c>
    </row>
    <row r="3593" spans="198:225" x14ac:dyDescent="0.25">
      <c r="GP3593" s="9" t="e">
        <f ca="1">INDIRECT(ADDRESS(ROW(),Controls!#REF!+30))</f>
        <v>#REF!</v>
      </c>
      <c r="GQ3593" s="9" t="e">
        <f ca="1">INDIRECT(ADDRESS(ROW(),Controls!#REF!+45))</f>
        <v>#REF!</v>
      </c>
      <c r="GR3593" s="9" t="e">
        <f ca="1">INDIRECT(ADDRESS(ROW(),Controls!#REF!+60))</f>
        <v>#REF!</v>
      </c>
      <c r="GS3593" s="9" t="e">
        <f ca="1">INDIRECT(ADDRESS(ROW(),Controls!#REF!+75))</f>
        <v>#REF!</v>
      </c>
      <c r="GT3593" s="9" t="e">
        <f ca="1">INDIRECT(ADDRESS(ROW(),Controls!#REF!+90))</f>
        <v>#REF!</v>
      </c>
      <c r="GU3593" s="9" t="e">
        <f ca="1">INDIRECT(ADDRESS(ROW(),Controls!#REF!+105))</f>
        <v>#REF!</v>
      </c>
      <c r="GV3593" s="9" t="e">
        <f ca="1">INDIRECT(ADDRESS(ROW(),Controls!#REF!+120))</f>
        <v>#REF!</v>
      </c>
      <c r="GW3593" s="9" t="e">
        <f ca="1">INDIRECT(ADDRESS(ROW(),Controls!#REF!+15))</f>
        <v>#REF!</v>
      </c>
      <c r="GX3593" s="9" t="e">
        <f ca="1">INDIRECT(ADDRESS(ROW(),Controls!#REF!+135))</f>
        <v>#REF!</v>
      </c>
      <c r="HJ3593" s="9" t="e">
        <f t="shared" ca="1" si="336"/>
        <v>#REF!</v>
      </c>
      <c r="HK3593" s="9" t="e">
        <f t="shared" ca="1" si="337"/>
        <v>#REF!</v>
      </c>
      <c r="HL3593" s="9" t="e">
        <f t="shared" ca="1" si="338"/>
        <v>#REF!</v>
      </c>
      <c r="HM3593" s="9" t="e">
        <f t="shared" ca="1" si="339"/>
        <v>#REF!</v>
      </c>
      <c r="HN3593" s="9" t="e">
        <f ca="1">SQRT($GS3593*(1-$GS3593/Controls!$D$15))</f>
        <v>#REF!</v>
      </c>
      <c r="HO3593" s="9" t="e">
        <f t="shared" ca="1" si="340"/>
        <v>#REF!</v>
      </c>
      <c r="HP3593" s="9" t="e">
        <f t="shared" ca="1" si="341"/>
        <v>#REF!</v>
      </c>
      <c r="HQ3593" s="9" t="e">
        <f ca="1">IF($GV3593=0,NA(),($GX3593*Controls!#REF!))</f>
        <v>#REF!</v>
      </c>
    </row>
    <row r="3594" spans="198:225" x14ac:dyDescent="0.25">
      <c r="GP3594" s="9" t="e">
        <f ca="1">INDIRECT(ADDRESS(ROW(),Controls!#REF!+30))</f>
        <v>#REF!</v>
      </c>
      <c r="GQ3594" s="9" t="e">
        <f ca="1">INDIRECT(ADDRESS(ROW(),Controls!#REF!+45))</f>
        <v>#REF!</v>
      </c>
      <c r="GR3594" s="9" t="e">
        <f ca="1">INDIRECT(ADDRESS(ROW(),Controls!#REF!+60))</f>
        <v>#REF!</v>
      </c>
      <c r="GS3594" s="9" t="e">
        <f ca="1">INDIRECT(ADDRESS(ROW(),Controls!#REF!+75))</f>
        <v>#REF!</v>
      </c>
      <c r="GT3594" s="9" t="e">
        <f ca="1">INDIRECT(ADDRESS(ROW(),Controls!#REF!+90))</f>
        <v>#REF!</v>
      </c>
      <c r="GU3594" s="9" t="e">
        <f ca="1">INDIRECT(ADDRESS(ROW(),Controls!#REF!+105))</f>
        <v>#REF!</v>
      </c>
      <c r="GV3594" s="9" t="e">
        <f ca="1">INDIRECT(ADDRESS(ROW(),Controls!#REF!+120))</f>
        <v>#REF!</v>
      </c>
      <c r="GW3594" s="9" t="e">
        <f ca="1">INDIRECT(ADDRESS(ROW(),Controls!#REF!+15))</f>
        <v>#REF!</v>
      </c>
      <c r="GX3594" s="9" t="e">
        <f ca="1">INDIRECT(ADDRESS(ROW(),Controls!#REF!+135))</f>
        <v>#REF!</v>
      </c>
      <c r="HJ3594" s="9" t="e">
        <f t="shared" ca="1" si="336"/>
        <v>#REF!</v>
      </c>
      <c r="HK3594" s="9" t="e">
        <f t="shared" ca="1" si="337"/>
        <v>#REF!</v>
      </c>
      <c r="HL3594" s="9" t="e">
        <f t="shared" ca="1" si="338"/>
        <v>#REF!</v>
      </c>
      <c r="HM3594" s="9" t="e">
        <f t="shared" ca="1" si="339"/>
        <v>#REF!</v>
      </c>
      <c r="HN3594" s="9" t="e">
        <f ca="1">SQRT($GS3594*(1-$GS3594/Controls!$D$15))</f>
        <v>#REF!</v>
      </c>
      <c r="HO3594" s="9" t="e">
        <f t="shared" ca="1" si="340"/>
        <v>#REF!</v>
      </c>
      <c r="HP3594" s="9" t="e">
        <f t="shared" ca="1" si="341"/>
        <v>#REF!</v>
      </c>
      <c r="HQ3594" s="9" t="e">
        <f ca="1">IF($GV3594=0,NA(),($GX3594*Controls!#REF!))</f>
        <v>#REF!</v>
      </c>
    </row>
    <row r="3595" spans="198:225" x14ac:dyDescent="0.25">
      <c r="GP3595" s="9" t="e">
        <f ca="1">INDIRECT(ADDRESS(ROW(),Controls!#REF!+30))</f>
        <v>#REF!</v>
      </c>
      <c r="GQ3595" s="9" t="e">
        <f ca="1">INDIRECT(ADDRESS(ROW(),Controls!#REF!+45))</f>
        <v>#REF!</v>
      </c>
      <c r="GR3595" s="9" t="e">
        <f ca="1">INDIRECT(ADDRESS(ROW(),Controls!#REF!+60))</f>
        <v>#REF!</v>
      </c>
      <c r="GS3595" s="9" t="e">
        <f ca="1">INDIRECT(ADDRESS(ROW(),Controls!#REF!+75))</f>
        <v>#REF!</v>
      </c>
      <c r="GT3595" s="9" t="e">
        <f ca="1">INDIRECT(ADDRESS(ROW(),Controls!#REF!+90))</f>
        <v>#REF!</v>
      </c>
      <c r="GU3595" s="9" t="e">
        <f ca="1">INDIRECT(ADDRESS(ROW(),Controls!#REF!+105))</f>
        <v>#REF!</v>
      </c>
      <c r="GV3595" s="9" t="e">
        <f ca="1">INDIRECT(ADDRESS(ROW(),Controls!#REF!+120))</f>
        <v>#REF!</v>
      </c>
      <c r="GW3595" s="9" t="e">
        <f ca="1">INDIRECT(ADDRESS(ROW(),Controls!#REF!+15))</f>
        <v>#REF!</v>
      </c>
      <c r="GX3595" s="9" t="e">
        <f ca="1">INDIRECT(ADDRESS(ROW(),Controls!#REF!+135))</f>
        <v>#REF!</v>
      </c>
      <c r="HJ3595" s="9" t="e">
        <f t="shared" ca="1" si="336"/>
        <v>#REF!</v>
      </c>
      <c r="HK3595" s="9" t="e">
        <f t="shared" ca="1" si="337"/>
        <v>#REF!</v>
      </c>
      <c r="HL3595" s="9" t="e">
        <f t="shared" ca="1" si="338"/>
        <v>#REF!</v>
      </c>
      <c r="HM3595" s="9" t="e">
        <f t="shared" ca="1" si="339"/>
        <v>#REF!</v>
      </c>
      <c r="HN3595" s="9" t="e">
        <f ca="1">SQRT($GS3595*(1-$GS3595/Controls!$D$15))</f>
        <v>#REF!</v>
      </c>
      <c r="HO3595" s="9" t="e">
        <f t="shared" ca="1" si="340"/>
        <v>#REF!</v>
      </c>
      <c r="HP3595" s="9" t="e">
        <f t="shared" ca="1" si="341"/>
        <v>#REF!</v>
      </c>
      <c r="HQ3595" s="9" t="e">
        <f ca="1">IF($GV3595=0,NA(),($GX3595*Controls!#REF!))</f>
        <v>#REF!</v>
      </c>
    </row>
    <row r="3596" spans="198:225" x14ac:dyDescent="0.25">
      <c r="GP3596" s="9" t="e">
        <f ca="1">INDIRECT(ADDRESS(ROW(),Controls!#REF!+30))</f>
        <v>#REF!</v>
      </c>
      <c r="GQ3596" s="9" t="e">
        <f ca="1">INDIRECT(ADDRESS(ROW(),Controls!#REF!+45))</f>
        <v>#REF!</v>
      </c>
      <c r="GR3596" s="9" t="e">
        <f ca="1">INDIRECT(ADDRESS(ROW(),Controls!#REF!+60))</f>
        <v>#REF!</v>
      </c>
      <c r="GS3596" s="9" t="e">
        <f ca="1">INDIRECT(ADDRESS(ROW(),Controls!#REF!+75))</f>
        <v>#REF!</v>
      </c>
      <c r="GT3596" s="9" t="e">
        <f ca="1">INDIRECT(ADDRESS(ROW(),Controls!#REF!+90))</f>
        <v>#REF!</v>
      </c>
      <c r="GU3596" s="9" t="e">
        <f ca="1">INDIRECT(ADDRESS(ROW(),Controls!#REF!+105))</f>
        <v>#REF!</v>
      </c>
      <c r="GV3596" s="9" t="e">
        <f ca="1">INDIRECT(ADDRESS(ROW(),Controls!#REF!+120))</f>
        <v>#REF!</v>
      </c>
      <c r="GW3596" s="9" t="e">
        <f ca="1">INDIRECT(ADDRESS(ROW(),Controls!#REF!+15))</f>
        <v>#REF!</v>
      </c>
      <c r="GX3596" s="9" t="e">
        <f ca="1">INDIRECT(ADDRESS(ROW(),Controls!#REF!+135))</f>
        <v>#REF!</v>
      </c>
      <c r="HJ3596" s="9" t="e">
        <f t="shared" ca="1" si="336"/>
        <v>#REF!</v>
      </c>
      <c r="HK3596" s="9" t="e">
        <f t="shared" ca="1" si="337"/>
        <v>#REF!</v>
      </c>
      <c r="HL3596" s="9" t="e">
        <f t="shared" ca="1" si="338"/>
        <v>#REF!</v>
      </c>
      <c r="HM3596" s="9" t="e">
        <f t="shared" ca="1" si="339"/>
        <v>#REF!</v>
      </c>
      <c r="HN3596" s="9" t="e">
        <f ca="1">SQRT($GS3596*(1-$GS3596/Controls!$D$15))</f>
        <v>#REF!</v>
      </c>
      <c r="HO3596" s="9" t="e">
        <f t="shared" ca="1" si="340"/>
        <v>#REF!</v>
      </c>
      <c r="HP3596" s="9" t="e">
        <f t="shared" ca="1" si="341"/>
        <v>#REF!</v>
      </c>
      <c r="HQ3596" s="9" t="e">
        <f ca="1">IF($GV3596=0,NA(),($GX3596*Controls!#REF!))</f>
        <v>#REF!</v>
      </c>
    </row>
    <row r="3597" spans="198:225" x14ac:dyDescent="0.25">
      <c r="GP3597" s="9" t="e">
        <f ca="1">INDIRECT(ADDRESS(ROW(),Controls!#REF!+30))</f>
        <v>#REF!</v>
      </c>
      <c r="GQ3597" s="9" t="e">
        <f ca="1">INDIRECT(ADDRESS(ROW(),Controls!#REF!+45))</f>
        <v>#REF!</v>
      </c>
      <c r="GR3597" s="9" t="e">
        <f ca="1">INDIRECT(ADDRESS(ROW(),Controls!#REF!+60))</f>
        <v>#REF!</v>
      </c>
      <c r="GS3597" s="9" t="e">
        <f ca="1">INDIRECT(ADDRESS(ROW(),Controls!#REF!+75))</f>
        <v>#REF!</v>
      </c>
      <c r="GT3597" s="9" t="e">
        <f ca="1">INDIRECT(ADDRESS(ROW(),Controls!#REF!+90))</f>
        <v>#REF!</v>
      </c>
      <c r="GU3597" s="9" t="e">
        <f ca="1">INDIRECT(ADDRESS(ROW(),Controls!#REF!+105))</f>
        <v>#REF!</v>
      </c>
      <c r="GV3597" s="9" t="e">
        <f ca="1">INDIRECT(ADDRESS(ROW(),Controls!#REF!+120))</f>
        <v>#REF!</v>
      </c>
      <c r="GW3597" s="9" t="e">
        <f ca="1">INDIRECT(ADDRESS(ROW(),Controls!#REF!+15))</f>
        <v>#REF!</v>
      </c>
      <c r="GX3597" s="9" t="e">
        <f ca="1">INDIRECT(ADDRESS(ROW(),Controls!#REF!+135))</f>
        <v>#REF!</v>
      </c>
      <c r="HJ3597" s="9" t="e">
        <f t="shared" ca="1" si="336"/>
        <v>#REF!</v>
      </c>
      <c r="HK3597" s="9" t="e">
        <f t="shared" ca="1" si="337"/>
        <v>#REF!</v>
      </c>
      <c r="HL3597" s="9" t="e">
        <f t="shared" ca="1" si="338"/>
        <v>#REF!</v>
      </c>
      <c r="HM3597" s="9" t="e">
        <f t="shared" ca="1" si="339"/>
        <v>#REF!</v>
      </c>
      <c r="HN3597" s="9" t="e">
        <f ca="1">SQRT($GS3597*(1-$GS3597/Controls!$D$15))</f>
        <v>#REF!</v>
      </c>
      <c r="HO3597" s="9" t="e">
        <f t="shared" ca="1" si="340"/>
        <v>#REF!</v>
      </c>
      <c r="HP3597" s="9" t="e">
        <f t="shared" ca="1" si="341"/>
        <v>#REF!</v>
      </c>
      <c r="HQ3597" s="9" t="e">
        <f ca="1">IF($GV3597=0,NA(),($GX3597*Controls!#REF!))</f>
        <v>#REF!</v>
      </c>
    </row>
    <row r="3598" spans="198:225" x14ac:dyDescent="0.25">
      <c r="GP3598" s="9" t="e">
        <f ca="1">INDIRECT(ADDRESS(ROW(),Controls!#REF!+30))</f>
        <v>#REF!</v>
      </c>
      <c r="GQ3598" s="9" t="e">
        <f ca="1">INDIRECT(ADDRESS(ROW(),Controls!#REF!+45))</f>
        <v>#REF!</v>
      </c>
      <c r="GR3598" s="9" t="e">
        <f ca="1">INDIRECT(ADDRESS(ROW(),Controls!#REF!+60))</f>
        <v>#REF!</v>
      </c>
      <c r="GS3598" s="9" t="e">
        <f ca="1">INDIRECT(ADDRESS(ROW(),Controls!#REF!+75))</f>
        <v>#REF!</v>
      </c>
      <c r="GT3598" s="9" t="e">
        <f ca="1">INDIRECT(ADDRESS(ROW(),Controls!#REF!+90))</f>
        <v>#REF!</v>
      </c>
      <c r="GU3598" s="9" t="e">
        <f ca="1">INDIRECT(ADDRESS(ROW(),Controls!#REF!+105))</f>
        <v>#REF!</v>
      </c>
      <c r="GV3598" s="9" t="e">
        <f ca="1">INDIRECT(ADDRESS(ROW(),Controls!#REF!+120))</f>
        <v>#REF!</v>
      </c>
      <c r="GW3598" s="9" t="e">
        <f ca="1">INDIRECT(ADDRESS(ROW(),Controls!#REF!+15))</f>
        <v>#REF!</v>
      </c>
      <c r="GX3598" s="9" t="e">
        <f ca="1">INDIRECT(ADDRESS(ROW(),Controls!#REF!+135))</f>
        <v>#REF!</v>
      </c>
      <c r="HJ3598" s="9" t="e">
        <f t="shared" ca="1" si="336"/>
        <v>#REF!</v>
      </c>
      <c r="HK3598" s="9" t="e">
        <f t="shared" ca="1" si="337"/>
        <v>#REF!</v>
      </c>
      <c r="HL3598" s="9" t="e">
        <f t="shared" ca="1" si="338"/>
        <v>#REF!</v>
      </c>
      <c r="HM3598" s="9" t="e">
        <f t="shared" ca="1" si="339"/>
        <v>#REF!</v>
      </c>
      <c r="HN3598" s="9" t="e">
        <f ca="1">SQRT($GS3598*(1-$GS3598/Controls!$D$15))</f>
        <v>#REF!</v>
      </c>
      <c r="HO3598" s="9" t="e">
        <f t="shared" ca="1" si="340"/>
        <v>#REF!</v>
      </c>
      <c r="HP3598" s="9" t="e">
        <f t="shared" ca="1" si="341"/>
        <v>#REF!</v>
      </c>
      <c r="HQ3598" s="9" t="e">
        <f ca="1">IF($GV3598=0,NA(),($GX3598*Controls!#REF!))</f>
        <v>#REF!</v>
      </c>
    </row>
    <row r="3599" spans="198:225" x14ac:dyDescent="0.25">
      <c r="GP3599" s="9" t="e">
        <f ca="1">INDIRECT(ADDRESS(ROW(),Controls!#REF!+30))</f>
        <v>#REF!</v>
      </c>
      <c r="GQ3599" s="9" t="e">
        <f ca="1">INDIRECT(ADDRESS(ROW(),Controls!#REF!+45))</f>
        <v>#REF!</v>
      </c>
      <c r="GR3599" s="9" t="e">
        <f ca="1">INDIRECT(ADDRESS(ROW(),Controls!#REF!+60))</f>
        <v>#REF!</v>
      </c>
      <c r="GS3599" s="9" t="e">
        <f ca="1">INDIRECT(ADDRESS(ROW(),Controls!#REF!+75))</f>
        <v>#REF!</v>
      </c>
      <c r="GT3599" s="9" t="e">
        <f ca="1">INDIRECT(ADDRESS(ROW(),Controls!#REF!+90))</f>
        <v>#REF!</v>
      </c>
      <c r="GU3599" s="9" t="e">
        <f ca="1">INDIRECT(ADDRESS(ROW(),Controls!#REF!+105))</f>
        <v>#REF!</v>
      </c>
      <c r="GV3599" s="9" t="e">
        <f ca="1">INDIRECT(ADDRESS(ROW(),Controls!#REF!+120))</f>
        <v>#REF!</v>
      </c>
      <c r="GW3599" s="9" t="e">
        <f ca="1">INDIRECT(ADDRESS(ROW(),Controls!#REF!+15))</f>
        <v>#REF!</v>
      </c>
      <c r="GX3599" s="9" t="e">
        <f ca="1">INDIRECT(ADDRESS(ROW(),Controls!#REF!+135))</f>
        <v>#REF!</v>
      </c>
      <c r="HJ3599" s="9" t="e">
        <f t="shared" ca="1" si="336"/>
        <v>#REF!</v>
      </c>
      <c r="HK3599" s="9" t="e">
        <f t="shared" ca="1" si="337"/>
        <v>#REF!</v>
      </c>
      <c r="HL3599" s="9" t="e">
        <f t="shared" ca="1" si="338"/>
        <v>#REF!</v>
      </c>
      <c r="HM3599" s="9" t="e">
        <f t="shared" ca="1" si="339"/>
        <v>#REF!</v>
      </c>
      <c r="HN3599" s="9" t="e">
        <f ca="1">SQRT($GS3599*(1-$GS3599/Controls!$D$15))</f>
        <v>#REF!</v>
      </c>
      <c r="HO3599" s="9" t="e">
        <f t="shared" ca="1" si="340"/>
        <v>#REF!</v>
      </c>
      <c r="HP3599" s="9" t="e">
        <f t="shared" ca="1" si="341"/>
        <v>#REF!</v>
      </c>
      <c r="HQ3599" s="9" t="e">
        <f ca="1">IF($GV3599=0,NA(),($GX3599*Controls!#REF!))</f>
        <v>#REF!</v>
      </c>
    </row>
    <row r="3600" spans="198:225" x14ac:dyDescent="0.25">
      <c r="GP3600" s="9" t="e">
        <f ca="1">INDIRECT(ADDRESS(ROW(),Controls!#REF!+30))</f>
        <v>#REF!</v>
      </c>
      <c r="GQ3600" s="9" t="e">
        <f ca="1">INDIRECT(ADDRESS(ROW(),Controls!#REF!+45))</f>
        <v>#REF!</v>
      </c>
      <c r="GR3600" s="9" t="e">
        <f ca="1">INDIRECT(ADDRESS(ROW(),Controls!#REF!+60))</f>
        <v>#REF!</v>
      </c>
      <c r="GS3600" s="9" t="e">
        <f ca="1">INDIRECT(ADDRESS(ROW(),Controls!#REF!+75))</f>
        <v>#REF!</v>
      </c>
      <c r="GT3600" s="9" t="e">
        <f ca="1">INDIRECT(ADDRESS(ROW(),Controls!#REF!+90))</f>
        <v>#REF!</v>
      </c>
      <c r="GU3600" s="9" t="e">
        <f ca="1">INDIRECT(ADDRESS(ROW(),Controls!#REF!+105))</f>
        <v>#REF!</v>
      </c>
      <c r="GV3600" s="9" t="e">
        <f ca="1">INDIRECT(ADDRESS(ROW(),Controls!#REF!+120))</f>
        <v>#REF!</v>
      </c>
      <c r="GW3600" s="9" t="e">
        <f ca="1">INDIRECT(ADDRESS(ROW(),Controls!#REF!+15))</f>
        <v>#REF!</v>
      </c>
      <c r="GX3600" s="9" t="e">
        <f ca="1">INDIRECT(ADDRESS(ROW(),Controls!#REF!+135))</f>
        <v>#REF!</v>
      </c>
      <c r="HJ3600" s="9" t="e">
        <f t="shared" ca="1" si="336"/>
        <v>#REF!</v>
      </c>
      <c r="HK3600" s="9" t="e">
        <f t="shared" ca="1" si="337"/>
        <v>#REF!</v>
      </c>
      <c r="HL3600" s="9" t="e">
        <f t="shared" ca="1" si="338"/>
        <v>#REF!</v>
      </c>
      <c r="HM3600" s="9" t="e">
        <f t="shared" ca="1" si="339"/>
        <v>#REF!</v>
      </c>
      <c r="HN3600" s="9" t="e">
        <f ca="1">SQRT($GS3600*(1-$GS3600/Controls!$D$15))</f>
        <v>#REF!</v>
      </c>
      <c r="HO3600" s="9" t="e">
        <f t="shared" ca="1" si="340"/>
        <v>#REF!</v>
      </c>
      <c r="HP3600" s="9" t="e">
        <f t="shared" ca="1" si="341"/>
        <v>#REF!</v>
      </c>
      <c r="HQ3600" s="9" t="e">
        <f ca="1">IF($GV3600=0,NA(),($GX3600*Controls!#REF!))</f>
        <v>#REF!</v>
      </c>
    </row>
    <row r="3601" spans="198:225" x14ac:dyDescent="0.25">
      <c r="GP3601" s="9" t="e">
        <f ca="1">INDIRECT(ADDRESS(ROW(),Controls!#REF!+30))</f>
        <v>#REF!</v>
      </c>
      <c r="GQ3601" s="9" t="e">
        <f ca="1">INDIRECT(ADDRESS(ROW(),Controls!#REF!+45))</f>
        <v>#REF!</v>
      </c>
      <c r="GR3601" s="9" t="e">
        <f ca="1">INDIRECT(ADDRESS(ROW(),Controls!#REF!+60))</f>
        <v>#REF!</v>
      </c>
      <c r="GS3601" s="9" t="e">
        <f ca="1">INDIRECT(ADDRESS(ROW(),Controls!#REF!+75))</f>
        <v>#REF!</v>
      </c>
      <c r="GT3601" s="9" t="e">
        <f ca="1">INDIRECT(ADDRESS(ROW(),Controls!#REF!+90))</f>
        <v>#REF!</v>
      </c>
      <c r="GU3601" s="9" t="e">
        <f ca="1">INDIRECT(ADDRESS(ROW(),Controls!#REF!+105))</f>
        <v>#REF!</v>
      </c>
      <c r="GV3601" s="9" t="e">
        <f ca="1">INDIRECT(ADDRESS(ROW(),Controls!#REF!+120))</f>
        <v>#REF!</v>
      </c>
      <c r="GW3601" s="9" t="e">
        <f ca="1">INDIRECT(ADDRESS(ROW(),Controls!#REF!+15))</f>
        <v>#REF!</v>
      </c>
      <c r="GX3601" s="9" t="e">
        <f ca="1">INDIRECT(ADDRESS(ROW(),Controls!#REF!+135))</f>
        <v>#REF!</v>
      </c>
      <c r="HJ3601" s="9" t="e">
        <f t="shared" ca="1" si="336"/>
        <v>#REF!</v>
      </c>
      <c r="HK3601" s="9" t="e">
        <f t="shared" ca="1" si="337"/>
        <v>#REF!</v>
      </c>
      <c r="HL3601" s="9" t="e">
        <f t="shared" ca="1" si="338"/>
        <v>#REF!</v>
      </c>
      <c r="HM3601" s="9" t="e">
        <f t="shared" ca="1" si="339"/>
        <v>#REF!</v>
      </c>
      <c r="HN3601" s="9" t="e">
        <f ca="1">SQRT($GS3601*(1-$GS3601/Controls!$D$15))</f>
        <v>#REF!</v>
      </c>
      <c r="HO3601" s="9" t="e">
        <f t="shared" ca="1" si="340"/>
        <v>#REF!</v>
      </c>
      <c r="HP3601" s="9" t="e">
        <f t="shared" ca="1" si="341"/>
        <v>#REF!</v>
      </c>
      <c r="HQ3601" s="9" t="e">
        <f ca="1">IF($GV3601=0,NA(),($GX3601*Controls!#REF!))</f>
        <v>#REF!</v>
      </c>
    </row>
    <row r="3602" spans="198:225" x14ac:dyDescent="0.25">
      <c r="GP3602" s="9" t="e">
        <f ca="1">INDIRECT(ADDRESS(ROW(),Controls!#REF!+30))</f>
        <v>#REF!</v>
      </c>
      <c r="GQ3602" s="9" t="e">
        <f ca="1">INDIRECT(ADDRESS(ROW(),Controls!#REF!+45))</f>
        <v>#REF!</v>
      </c>
      <c r="GR3602" s="9" t="e">
        <f ca="1">INDIRECT(ADDRESS(ROW(),Controls!#REF!+60))</f>
        <v>#REF!</v>
      </c>
      <c r="GS3602" s="9" t="e">
        <f ca="1">INDIRECT(ADDRESS(ROW(),Controls!#REF!+75))</f>
        <v>#REF!</v>
      </c>
      <c r="GT3602" s="9" t="e">
        <f ca="1">INDIRECT(ADDRESS(ROW(),Controls!#REF!+90))</f>
        <v>#REF!</v>
      </c>
      <c r="GU3602" s="9" t="e">
        <f ca="1">INDIRECT(ADDRESS(ROW(),Controls!#REF!+105))</f>
        <v>#REF!</v>
      </c>
      <c r="GV3602" s="9" t="e">
        <f ca="1">INDIRECT(ADDRESS(ROW(),Controls!#REF!+120))</f>
        <v>#REF!</v>
      </c>
      <c r="GW3602" s="9" t="e">
        <f ca="1">INDIRECT(ADDRESS(ROW(),Controls!#REF!+15))</f>
        <v>#REF!</v>
      </c>
      <c r="GX3602" s="9" t="e">
        <f ca="1">INDIRECT(ADDRESS(ROW(),Controls!#REF!+135))</f>
        <v>#REF!</v>
      </c>
      <c r="HJ3602" s="9" t="e">
        <f t="shared" ca="1" si="336"/>
        <v>#REF!</v>
      </c>
      <c r="HK3602" s="9" t="e">
        <f t="shared" ca="1" si="337"/>
        <v>#REF!</v>
      </c>
      <c r="HL3602" s="9" t="e">
        <f t="shared" ca="1" si="338"/>
        <v>#REF!</v>
      </c>
      <c r="HM3602" s="9" t="e">
        <f t="shared" ca="1" si="339"/>
        <v>#REF!</v>
      </c>
      <c r="HN3602" s="9" t="e">
        <f ca="1">SQRT($GS3602*(1-$GS3602/Controls!$D$15))</f>
        <v>#REF!</v>
      </c>
      <c r="HO3602" s="9" t="e">
        <f t="shared" ca="1" si="340"/>
        <v>#REF!</v>
      </c>
      <c r="HP3602" s="9" t="e">
        <f t="shared" ca="1" si="341"/>
        <v>#REF!</v>
      </c>
      <c r="HQ3602" s="9" t="e">
        <f ca="1">IF($GV3602=0,NA(),($GX3602*Controls!#REF!))</f>
        <v>#REF!</v>
      </c>
    </row>
    <row r="3603" spans="198:225" x14ac:dyDescent="0.25">
      <c r="GP3603" s="9" t="e">
        <f ca="1">INDIRECT(ADDRESS(ROW(),Controls!#REF!+30))</f>
        <v>#REF!</v>
      </c>
      <c r="GQ3603" s="9" t="e">
        <f ca="1">INDIRECT(ADDRESS(ROW(),Controls!#REF!+45))</f>
        <v>#REF!</v>
      </c>
      <c r="GR3603" s="9" t="e">
        <f ca="1">INDIRECT(ADDRESS(ROW(),Controls!#REF!+60))</f>
        <v>#REF!</v>
      </c>
      <c r="GS3603" s="9" t="e">
        <f ca="1">INDIRECT(ADDRESS(ROW(),Controls!#REF!+75))</f>
        <v>#REF!</v>
      </c>
      <c r="GT3603" s="9" t="e">
        <f ca="1">INDIRECT(ADDRESS(ROW(),Controls!#REF!+90))</f>
        <v>#REF!</v>
      </c>
      <c r="GU3603" s="9" t="e">
        <f ca="1">INDIRECT(ADDRESS(ROW(),Controls!#REF!+105))</f>
        <v>#REF!</v>
      </c>
      <c r="GV3603" s="9" t="e">
        <f ca="1">INDIRECT(ADDRESS(ROW(),Controls!#REF!+120))</f>
        <v>#REF!</v>
      </c>
      <c r="GW3603" s="9" t="e">
        <f ca="1">INDIRECT(ADDRESS(ROW(),Controls!#REF!+15))</f>
        <v>#REF!</v>
      </c>
      <c r="GX3603" s="9" t="e">
        <f ca="1">INDIRECT(ADDRESS(ROW(),Controls!#REF!+135))</f>
        <v>#REF!</v>
      </c>
      <c r="HJ3603" s="9" t="e">
        <f t="shared" ca="1" si="336"/>
        <v>#REF!</v>
      </c>
      <c r="HK3603" s="9" t="e">
        <f t="shared" ca="1" si="337"/>
        <v>#REF!</v>
      </c>
      <c r="HL3603" s="9" t="e">
        <f t="shared" ca="1" si="338"/>
        <v>#REF!</v>
      </c>
      <c r="HM3603" s="9" t="e">
        <f t="shared" ca="1" si="339"/>
        <v>#REF!</v>
      </c>
      <c r="HN3603" s="9" t="e">
        <f ca="1">SQRT($GS3603*(1-$GS3603/Controls!$D$15))</f>
        <v>#REF!</v>
      </c>
      <c r="HO3603" s="9" t="e">
        <f t="shared" ca="1" si="340"/>
        <v>#REF!</v>
      </c>
      <c r="HP3603" s="9" t="e">
        <f t="shared" ca="1" si="341"/>
        <v>#REF!</v>
      </c>
      <c r="HQ3603" s="9" t="e">
        <f ca="1">IF($GV3603=0,NA(),($GX3603*Controls!#REF!))</f>
        <v>#REF!</v>
      </c>
    </row>
    <row r="3604" spans="198:225" x14ac:dyDescent="0.25">
      <c r="GP3604" s="9" t="e">
        <f ca="1">INDIRECT(ADDRESS(ROW(),Controls!#REF!+30))</f>
        <v>#REF!</v>
      </c>
      <c r="GQ3604" s="9" t="e">
        <f ca="1">INDIRECT(ADDRESS(ROW(),Controls!#REF!+45))</f>
        <v>#REF!</v>
      </c>
      <c r="GR3604" s="9" t="e">
        <f ca="1">INDIRECT(ADDRESS(ROW(),Controls!#REF!+60))</f>
        <v>#REF!</v>
      </c>
      <c r="GS3604" s="9" t="e">
        <f ca="1">INDIRECT(ADDRESS(ROW(),Controls!#REF!+75))</f>
        <v>#REF!</v>
      </c>
      <c r="GT3604" s="9" t="e">
        <f ca="1">INDIRECT(ADDRESS(ROW(),Controls!#REF!+90))</f>
        <v>#REF!</v>
      </c>
      <c r="GU3604" s="9" t="e">
        <f ca="1">INDIRECT(ADDRESS(ROW(),Controls!#REF!+105))</f>
        <v>#REF!</v>
      </c>
      <c r="GV3604" s="9" t="e">
        <f ca="1">INDIRECT(ADDRESS(ROW(),Controls!#REF!+120))</f>
        <v>#REF!</v>
      </c>
      <c r="GW3604" s="9" t="e">
        <f ca="1">INDIRECT(ADDRESS(ROW(),Controls!#REF!+15))</f>
        <v>#REF!</v>
      </c>
      <c r="GX3604" s="9" t="e">
        <f ca="1">INDIRECT(ADDRESS(ROW(),Controls!#REF!+135))</f>
        <v>#REF!</v>
      </c>
      <c r="HJ3604" s="9" t="e">
        <f t="shared" ca="1" si="336"/>
        <v>#REF!</v>
      </c>
      <c r="HK3604" s="9" t="e">
        <f t="shared" ca="1" si="337"/>
        <v>#REF!</v>
      </c>
      <c r="HL3604" s="9" t="e">
        <f t="shared" ca="1" si="338"/>
        <v>#REF!</v>
      </c>
      <c r="HM3604" s="9" t="e">
        <f t="shared" ca="1" si="339"/>
        <v>#REF!</v>
      </c>
      <c r="HN3604" s="9" t="e">
        <f ca="1">SQRT($GS3604*(1-$GS3604/Controls!$D$15))</f>
        <v>#REF!</v>
      </c>
      <c r="HO3604" s="9" t="e">
        <f t="shared" ca="1" si="340"/>
        <v>#REF!</v>
      </c>
      <c r="HP3604" s="9" t="e">
        <f t="shared" ca="1" si="341"/>
        <v>#REF!</v>
      </c>
      <c r="HQ3604" s="9" t="e">
        <f ca="1">IF($GV3604=0,NA(),($GX3604*Controls!#REF!))</f>
        <v>#REF!</v>
      </c>
    </row>
    <row r="3605" spans="198:225" x14ac:dyDescent="0.25">
      <c r="GP3605" s="9" t="e">
        <f ca="1">INDIRECT(ADDRESS(ROW(),Controls!#REF!+30))</f>
        <v>#REF!</v>
      </c>
      <c r="GQ3605" s="9" t="e">
        <f ca="1">INDIRECT(ADDRESS(ROW(),Controls!#REF!+45))</f>
        <v>#REF!</v>
      </c>
      <c r="GR3605" s="9" t="e">
        <f ca="1">INDIRECT(ADDRESS(ROW(),Controls!#REF!+60))</f>
        <v>#REF!</v>
      </c>
      <c r="GS3605" s="9" t="e">
        <f ca="1">INDIRECT(ADDRESS(ROW(),Controls!#REF!+75))</f>
        <v>#REF!</v>
      </c>
      <c r="GT3605" s="9" t="e">
        <f ca="1">INDIRECT(ADDRESS(ROW(),Controls!#REF!+90))</f>
        <v>#REF!</v>
      </c>
      <c r="GU3605" s="9" t="e">
        <f ca="1">INDIRECT(ADDRESS(ROW(),Controls!#REF!+105))</f>
        <v>#REF!</v>
      </c>
      <c r="GV3605" s="9" t="e">
        <f ca="1">INDIRECT(ADDRESS(ROW(),Controls!#REF!+120))</f>
        <v>#REF!</v>
      </c>
      <c r="GW3605" s="9" t="e">
        <f ca="1">INDIRECT(ADDRESS(ROW(),Controls!#REF!+15))</f>
        <v>#REF!</v>
      </c>
      <c r="GX3605" s="9" t="e">
        <f ca="1">INDIRECT(ADDRESS(ROW(),Controls!#REF!+135))</f>
        <v>#REF!</v>
      </c>
      <c r="HJ3605" s="9" t="e">
        <f t="shared" ca="1" si="336"/>
        <v>#REF!</v>
      </c>
      <c r="HK3605" s="9" t="e">
        <f t="shared" ca="1" si="337"/>
        <v>#REF!</v>
      </c>
      <c r="HL3605" s="9" t="e">
        <f t="shared" ca="1" si="338"/>
        <v>#REF!</v>
      </c>
      <c r="HM3605" s="9" t="e">
        <f t="shared" ca="1" si="339"/>
        <v>#REF!</v>
      </c>
      <c r="HN3605" s="9" t="e">
        <f ca="1">SQRT($GS3605*(1-$GS3605/Controls!$D$15))</f>
        <v>#REF!</v>
      </c>
      <c r="HO3605" s="9" t="e">
        <f t="shared" ca="1" si="340"/>
        <v>#REF!</v>
      </c>
      <c r="HP3605" s="9" t="e">
        <f t="shared" ca="1" si="341"/>
        <v>#REF!</v>
      </c>
      <c r="HQ3605" s="9" t="e">
        <f ca="1">IF($GV3605=0,NA(),($GX3605*Controls!#REF!))</f>
        <v>#REF!</v>
      </c>
    </row>
    <row r="3606" spans="198:225" x14ac:dyDescent="0.25">
      <c r="GP3606" s="9" t="e">
        <f ca="1">INDIRECT(ADDRESS(ROW(),Controls!#REF!+30))</f>
        <v>#REF!</v>
      </c>
      <c r="GQ3606" s="9" t="e">
        <f ca="1">INDIRECT(ADDRESS(ROW(),Controls!#REF!+45))</f>
        <v>#REF!</v>
      </c>
      <c r="GR3606" s="9" t="e">
        <f ca="1">INDIRECT(ADDRESS(ROW(),Controls!#REF!+60))</f>
        <v>#REF!</v>
      </c>
      <c r="GS3606" s="9" t="e">
        <f ca="1">INDIRECT(ADDRESS(ROW(),Controls!#REF!+75))</f>
        <v>#REF!</v>
      </c>
      <c r="GT3606" s="9" t="e">
        <f ca="1">INDIRECT(ADDRESS(ROW(),Controls!#REF!+90))</f>
        <v>#REF!</v>
      </c>
      <c r="GU3606" s="9" t="e">
        <f ca="1">INDIRECT(ADDRESS(ROW(),Controls!#REF!+105))</f>
        <v>#REF!</v>
      </c>
      <c r="GV3606" s="9" t="e">
        <f ca="1">INDIRECT(ADDRESS(ROW(),Controls!#REF!+120))</f>
        <v>#REF!</v>
      </c>
      <c r="GW3606" s="9" t="e">
        <f ca="1">INDIRECT(ADDRESS(ROW(),Controls!#REF!+15))</f>
        <v>#REF!</v>
      </c>
      <c r="GX3606" s="9" t="e">
        <f ca="1">INDIRECT(ADDRESS(ROW(),Controls!#REF!+135))</f>
        <v>#REF!</v>
      </c>
      <c r="HJ3606" s="9" t="e">
        <f t="shared" ca="1" si="336"/>
        <v>#REF!</v>
      </c>
      <c r="HK3606" s="9" t="e">
        <f t="shared" ca="1" si="337"/>
        <v>#REF!</v>
      </c>
      <c r="HL3606" s="9" t="e">
        <f t="shared" ca="1" si="338"/>
        <v>#REF!</v>
      </c>
      <c r="HM3606" s="9" t="e">
        <f t="shared" ca="1" si="339"/>
        <v>#REF!</v>
      </c>
      <c r="HN3606" s="9" t="e">
        <f ca="1">SQRT($GS3606*(1-$GS3606/Controls!$D$15))</f>
        <v>#REF!</v>
      </c>
      <c r="HO3606" s="9" t="e">
        <f t="shared" ca="1" si="340"/>
        <v>#REF!</v>
      </c>
      <c r="HP3606" s="9" t="e">
        <f t="shared" ca="1" si="341"/>
        <v>#REF!</v>
      </c>
      <c r="HQ3606" s="9" t="e">
        <f ca="1">IF($GV3606=0,NA(),($GX3606*Controls!#REF!))</f>
        <v>#REF!</v>
      </c>
    </row>
    <row r="3607" spans="198:225" x14ac:dyDescent="0.25">
      <c r="GP3607" s="9" t="e">
        <f ca="1">INDIRECT(ADDRESS(ROW(),Controls!#REF!+30))</f>
        <v>#REF!</v>
      </c>
      <c r="GQ3607" s="9" t="e">
        <f ca="1">INDIRECT(ADDRESS(ROW(),Controls!#REF!+45))</f>
        <v>#REF!</v>
      </c>
      <c r="GR3607" s="9" t="e">
        <f ca="1">INDIRECT(ADDRESS(ROW(),Controls!#REF!+60))</f>
        <v>#REF!</v>
      </c>
      <c r="GS3607" s="9" t="e">
        <f ca="1">INDIRECT(ADDRESS(ROW(),Controls!#REF!+75))</f>
        <v>#REF!</v>
      </c>
      <c r="GT3607" s="9" t="e">
        <f ca="1">INDIRECT(ADDRESS(ROW(),Controls!#REF!+90))</f>
        <v>#REF!</v>
      </c>
      <c r="GU3607" s="9" t="e">
        <f ca="1">INDIRECT(ADDRESS(ROW(),Controls!#REF!+105))</f>
        <v>#REF!</v>
      </c>
      <c r="GV3607" s="9" t="e">
        <f ca="1">INDIRECT(ADDRESS(ROW(),Controls!#REF!+120))</f>
        <v>#REF!</v>
      </c>
      <c r="GW3607" s="9" t="e">
        <f ca="1">INDIRECT(ADDRESS(ROW(),Controls!#REF!+15))</f>
        <v>#REF!</v>
      </c>
      <c r="GX3607" s="9" t="e">
        <f ca="1">INDIRECT(ADDRESS(ROW(),Controls!#REF!+135))</f>
        <v>#REF!</v>
      </c>
      <c r="HJ3607" s="9" t="e">
        <f t="shared" ca="1" si="336"/>
        <v>#REF!</v>
      </c>
      <c r="HK3607" s="9" t="e">
        <f t="shared" ca="1" si="337"/>
        <v>#REF!</v>
      </c>
      <c r="HL3607" s="9" t="e">
        <f t="shared" ca="1" si="338"/>
        <v>#REF!</v>
      </c>
      <c r="HM3607" s="9" t="e">
        <f t="shared" ca="1" si="339"/>
        <v>#REF!</v>
      </c>
      <c r="HN3607" s="9" t="e">
        <f ca="1">SQRT($GS3607*(1-$GS3607/Controls!$D$15))</f>
        <v>#REF!</v>
      </c>
      <c r="HO3607" s="9" t="e">
        <f t="shared" ca="1" si="340"/>
        <v>#REF!</v>
      </c>
      <c r="HP3607" s="9" t="e">
        <f t="shared" ca="1" si="341"/>
        <v>#REF!</v>
      </c>
      <c r="HQ3607" s="9" t="e">
        <f ca="1">IF($GV3607=0,NA(),($GX3607*Controls!#REF!))</f>
        <v>#REF!</v>
      </c>
    </row>
    <row r="3608" spans="198:225" x14ac:dyDescent="0.25">
      <c r="GP3608" s="9" t="e">
        <f ca="1">INDIRECT(ADDRESS(ROW(),Controls!#REF!+30))</f>
        <v>#REF!</v>
      </c>
      <c r="GQ3608" s="9" t="e">
        <f ca="1">INDIRECT(ADDRESS(ROW(),Controls!#REF!+45))</f>
        <v>#REF!</v>
      </c>
      <c r="GR3608" s="9" t="e">
        <f ca="1">INDIRECT(ADDRESS(ROW(),Controls!#REF!+60))</f>
        <v>#REF!</v>
      </c>
      <c r="GS3608" s="9" t="e">
        <f ca="1">INDIRECT(ADDRESS(ROW(),Controls!#REF!+75))</f>
        <v>#REF!</v>
      </c>
      <c r="GT3608" s="9" t="e">
        <f ca="1">INDIRECT(ADDRESS(ROW(),Controls!#REF!+90))</f>
        <v>#REF!</v>
      </c>
      <c r="GU3608" s="9" t="e">
        <f ca="1">INDIRECT(ADDRESS(ROW(),Controls!#REF!+105))</f>
        <v>#REF!</v>
      </c>
      <c r="GV3608" s="9" t="e">
        <f ca="1">INDIRECT(ADDRESS(ROW(),Controls!#REF!+120))</f>
        <v>#REF!</v>
      </c>
      <c r="GW3608" s="9" t="e">
        <f ca="1">INDIRECT(ADDRESS(ROW(),Controls!#REF!+15))</f>
        <v>#REF!</v>
      </c>
      <c r="GX3608" s="9" t="e">
        <f ca="1">INDIRECT(ADDRESS(ROW(),Controls!#REF!+135))</f>
        <v>#REF!</v>
      </c>
      <c r="HJ3608" s="9" t="e">
        <f t="shared" ca="1" si="336"/>
        <v>#REF!</v>
      </c>
      <c r="HK3608" s="9" t="e">
        <f t="shared" ca="1" si="337"/>
        <v>#REF!</v>
      </c>
      <c r="HL3608" s="9" t="e">
        <f t="shared" ca="1" si="338"/>
        <v>#REF!</v>
      </c>
      <c r="HM3608" s="9" t="e">
        <f t="shared" ca="1" si="339"/>
        <v>#REF!</v>
      </c>
      <c r="HN3608" s="9" t="e">
        <f ca="1">SQRT($GS3608*(1-$GS3608/Controls!$D$15))</f>
        <v>#REF!</v>
      </c>
      <c r="HO3608" s="9" t="e">
        <f t="shared" ca="1" si="340"/>
        <v>#REF!</v>
      </c>
      <c r="HP3608" s="9" t="e">
        <f t="shared" ca="1" si="341"/>
        <v>#REF!</v>
      </c>
      <c r="HQ3608" s="9" t="e">
        <f ca="1">IF($GV3608=0,NA(),($GX3608*Controls!#REF!))</f>
        <v>#REF!</v>
      </c>
    </row>
    <row r="3609" spans="198:225" x14ac:dyDescent="0.25">
      <c r="GP3609" s="9" t="e">
        <f ca="1">INDIRECT(ADDRESS(ROW(),Controls!#REF!+30))</f>
        <v>#REF!</v>
      </c>
      <c r="GQ3609" s="9" t="e">
        <f ca="1">INDIRECT(ADDRESS(ROW(),Controls!#REF!+45))</f>
        <v>#REF!</v>
      </c>
      <c r="GR3609" s="9" t="e">
        <f ca="1">INDIRECT(ADDRESS(ROW(),Controls!#REF!+60))</f>
        <v>#REF!</v>
      </c>
      <c r="GS3609" s="9" t="e">
        <f ca="1">INDIRECT(ADDRESS(ROW(),Controls!#REF!+75))</f>
        <v>#REF!</v>
      </c>
      <c r="GT3609" s="9" t="e">
        <f ca="1">INDIRECT(ADDRESS(ROW(),Controls!#REF!+90))</f>
        <v>#REF!</v>
      </c>
      <c r="GU3609" s="9" t="e">
        <f ca="1">INDIRECT(ADDRESS(ROW(),Controls!#REF!+105))</f>
        <v>#REF!</v>
      </c>
      <c r="GV3609" s="9" t="e">
        <f ca="1">INDIRECT(ADDRESS(ROW(),Controls!#REF!+120))</f>
        <v>#REF!</v>
      </c>
      <c r="GW3609" s="9" t="e">
        <f ca="1">INDIRECT(ADDRESS(ROW(),Controls!#REF!+15))</f>
        <v>#REF!</v>
      </c>
      <c r="GX3609" s="9" t="e">
        <f ca="1">INDIRECT(ADDRESS(ROW(),Controls!#REF!+135))</f>
        <v>#REF!</v>
      </c>
      <c r="HJ3609" s="9" t="e">
        <f t="shared" ca="1" si="336"/>
        <v>#REF!</v>
      </c>
      <c r="HK3609" s="9" t="e">
        <f t="shared" ca="1" si="337"/>
        <v>#REF!</v>
      </c>
      <c r="HL3609" s="9" t="e">
        <f t="shared" ca="1" si="338"/>
        <v>#REF!</v>
      </c>
      <c r="HM3609" s="9" t="e">
        <f t="shared" ca="1" si="339"/>
        <v>#REF!</v>
      </c>
      <c r="HN3609" s="9" t="e">
        <f ca="1">SQRT($GS3609*(1-$GS3609/Controls!$D$15))</f>
        <v>#REF!</v>
      </c>
      <c r="HO3609" s="9" t="e">
        <f t="shared" ca="1" si="340"/>
        <v>#REF!</v>
      </c>
      <c r="HP3609" s="9" t="e">
        <f t="shared" ca="1" si="341"/>
        <v>#REF!</v>
      </c>
      <c r="HQ3609" s="9" t="e">
        <f ca="1">IF($GV3609=0,NA(),($GX3609*Controls!#REF!))</f>
        <v>#REF!</v>
      </c>
    </row>
    <row r="3610" spans="198:225" x14ac:dyDescent="0.25">
      <c r="GP3610" s="9" t="e">
        <f ca="1">INDIRECT(ADDRESS(ROW(),Controls!#REF!+30))</f>
        <v>#REF!</v>
      </c>
      <c r="GQ3610" s="9" t="e">
        <f ca="1">INDIRECT(ADDRESS(ROW(),Controls!#REF!+45))</f>
        <v>#REF!</v>
      </c>
      <c r="GR3610" s="9" t="e">
        <f ca="1">INDIRECT(ADDRESS(ROW(),Controls!#REF!+60))</f>
        <v>#REF!</v>
      </c>
      <c r="GS3610" s="9" t="e">
        <f ca="1">INDIRECT(ADDRESS(ROW(),Controls!#REF!+75))</f>
        <v>#REF!</v>
      </c>
      <c r="GT3610" s="9" t="e">
        <f ca="1">INDIRECT(ADDRESS(ROW(),Controls!#REF!+90))</f>
        <v>#REF!</v>
      </c>
      <c r="GU3610" s="9" t="e">
        <f ca="1">INDIRECT(ADDRESS(ROW(),Controls!#REF!+105))</f>
        <v>#REF!</v>
      </c>
      <c r="GV3610" s="9" t="e">
        <f ca="1">INDIRECT(ADDRESS(ROW(),Controls!#REF!+120))</f>
        <v>#REF!</v>
      </c>
      <c r="GW3610" s="9" t="e">
        <f ca="1">INDIRECT(ADDRESS(ROW(),Controls!#REF!+15))</f>
        <v>#REF!</v>
      </c>
      <c r="GX3610" s="9" t="e">
        <f ca="1">INDIRECT(ADDRESS(ROW(),Controls!#REF!+135))</f>
        <v>#REF!</v>
      </c>
      <c r="HJ3610" s="9" t="e">
        <f t="shared" ca="1" si="336"/>
        <v>#REF!</v>
      </c>
      <c r="HK3610" s="9" t="e">
        <f t="shared" ca="1" si="337"/>
        <v>#REF!</v>
      </c>
      <c r="HL3610" s="9" t="e">
        <f t="shared" ca="1" si="338"/>
        <v>#REF!</v>
      </c>
      <c r="HM3610" s="9" t="e">
        <f t="shared" ca="1" si="339"/>
        <v>#REF!</v>
      </c>
      <c r="HN3610" s="9" t="e">
        <f ca="1">SQRT($GS3610*(1-$GS3610/Controls!$D$15))</f>
        <v>#REF!</v>
      </c>
      <c r="HO3610" s="9" t="e">
        <f t="shared" ca="1" si="340"/>
        <v>#REF!</v>
      </c>
      <c r="HP3610" s="9" t="e">
        <f t="shared" ca="1" si="341"/>
        <v>#REF!</v>
      </c>
      <c r="HQ3610" s="9" t="e">
        <f ca="1">IF($GV3610=0,NA(),($GX3610*Controls!#REF!))</f>
        <v>#REF!</v>
      </c>
    </row>
    <row r="3611" spans="198:225" x14ac:dyDescent="0.25">
      <c r="GP3611" s="9" t="e">
        <f ca="1">INDIRECT(ADDRESS(ROW(),Controls!#REF!+30))</f>
        <v>#REF!</v>
      </c>
      <c r="GQ3611" s="9" t="e">
        <f ca="1">INDIRECT(ADDRESS(ROW(),Controls!#REF!+45))</f>
        <v>#REF!</v>
      </c>
      <c r="GR3611" s="9" t="e">
        <f ca="1">INDIRECT(ADDRESS(ROW(),Controls!#REF!+60))</f>
        <v>#REF!</v>
      </c>
      <c r="GS3611" s="9" t="e">
        <f ca="1">INDIRECT(ADDRESS(ROW(),Controls!#REF!+75))</f>
        <v>#REF!</v>
      </c>
      <c r="GT3611" s="9" t="e">
        <f ca="1">INDIRECT(ADDRESS(ROW(),Controls!#REF!+90))</f>
        <v>#REF!</v>
      </c>
      <c r="GU3611" s="9" t="e">
        <f ca="1">INDIRECT(ADDRESS(ROW(),Controls!#REF!+105))</f>
        <v>#REF!</v>
      </c>
      <c r="GV3611" s="9" t="e">
        <f ca="1">INDIRECT(ADDRESS(ROW(),Controls!#REF!+120))</f>
        <v>#REF!</v>
      </c>
      <c r="GW3611" s="9" t="e">
        <f ca="1">INDIRECT(ADDRESS(ROW(),Controls!#REF!+15))</f>
        <v>#REF!</v>
      </c>
      <c r="GX3611" s="9" t="e">
        <f ca="1">INDIRECT(ADDRESS(ROW(),Controls!#REF!+135))</f>
        <v>#REF!</v>
      </c>
      <c r="HJ3611" s="9" t="e">
        <f t="shared" ca="1" si="336"/>
        <v>#REF!</v>
      </c>
      <c r="HK3611" s="9" t="e">
        <f t="shared" ca="1" si="337"/>
        <v>#REF!</v>
      </c>
      <c r="HL3611" s="9" t="e">
        <f t="shared" ca="1" si="338"/>
        <v>#REF!</v>
      </c>
      <c r="HM3611" s="9" t="e">
        <f t="shared" ca="1" si="339"/>
        <v>#REF!</v>
      </c>
      <c r="HN3611" s="9" t="e">
        <f ca="1">SQRT($GS3611*(1-$GS3611/Controls!$D$15))</f>
        <v>#REF!</v>
      </c>
      <c r="HO3611" s="9" t="e">
        <f t="shared" ca="1" si="340"/>
        <v>#REF!</v>
      </c>
      <c r="HP3611" s="9" t="e">
        <f t="shared" ca="1" si="341"/>
        <v>#REF!</v>
      </c>
      <c r="HQ3611" s="9" t="e">
        <f ca="1">IF($GV3611=0,NA(),($GX3611*Controls!#REF!))</f>
        <v>#REF!</v>
      </c>
    </row>
    <row r="3612" spans="198:225" x14ac:dyDescent="0.25">
      <c r="GP3612" s="9" t="e">
        <f ca="1">INDIRECT(ADDRESS(ROW(),Controls!#REF!+30))</f>
        <v>#REF!</v>
      </c>
      <c r="GQ3612" s="9" t="e">
        <f ca="1">INDIRECT(ADDRESS(ROW(),Controls!#REF!+45))</f>
        <v>#REF!</v>
      </c>
      <c r="GR3612" s="9" t="e">
        <f ca="1">INDIRECT(ADDRESS(ROW(),Controls!#REF!+60))</f>
        <v>#REF!</v>
      </c>
      <c r="GS3612" s="9" t="e">
        <f ca="1">INDIRECT(ADDRESS(ROW(),Controls!#REF!+75))</f>
        <v>#REF!</v>
      </c>
      <c r="GT3612" s="9" t="e">
        <f ca="1">INDIRECT(ADDRESS(ROW(),Controls!#REF!+90))</f>
        <v>#REF!</v>
      </c>
      <c r="GU3612" s="9" t="e">
        <f ca="1">INDIRECT(ADDRESS(ROW(),Controls!#REF!+105))</f>
        <v>#REF!</v>
      </c>
      <c r="GV3612" s="9" t="e">
        <f ca="1">INDIRECT(ADDRESS(ROW(),Controls!#REF!+120))</f>
        <v>#REF!</v>
      </c>
      <c r="GW3612" s="9" t="e">
        <f ca="1">INDIRECT(ADDRESS(ROW(),Controls!#REF!+15))</f>
        <v>#REF!</v>
      </c>
      <c r="GX3612" s="9" t="e">
        <f ca="1">INDIRECT(ADDRESS(ROW(),Controls!#REF!+135))</f>
        <v>#REF!</v>
      </c>
      <c r="HJ3612" s="9" t="e">
        <f t="shared" ca="1" si="336"/>
        <v>#REF!</v>
      </c>
      <c r="HK3612" s="9" t="e">
        <f t="shared" ca="1" si="337"/>
        <v>#REF!</v>
      </c>
      <c r="HL3612" s="9" t="e">
        <f t="shared" ca="1" si="338"/>
        <v>#REF!</v>
      </c>
      <c r="HM3612" s="9" t="e">
        <f t="shared" ca="1" si="339"/>
        <v>#REF!</v>
      </c>
      <c r="HN3612" s="9" t="e">
        <f ca="1">SQRT($GS3612*(1-$GS3612/Controls!$D$15))</f>
        <v>#REF!</v>
      </c>
      <c r="HO3612" s="9" t="e">
        <f t="shared" ca="1" si="340"/>
        <v>#REF!</v>
      </c>
      <c r="HP3612" s="9" t="e">
        <f t="shared" ca="1" si="341"/>
        <v>#REF!</v>
      </c>
      <c r="HQ3612" s="9" t="e">
        <f ca="1">IF($GV3612=0,NA(),($GX3612*Controls!#REF!))</f>
        <v>#REF!</v>
      </c>
    </row>
    <row r="3613" spans="198:225" x14ac:dyDescent="0.25">
      <c r="GP3613" s="9" t="e">
        <f ca="1">INDIRECT(ADDRESS(ROW(),Controls!#REF!+30))</f>
        <v>#REF!</v>
      </c>
      <c r="GQ3613" s="9" t="e">
        <f ca="1">INDIRECT(ADDRESS(ROW(),Controls!#REF!+45))</f>
        <v>#REF!</v>
      </c>
      <c r="GR3613" s="9" t="e">
        <f ca="1">INDIRECT(ADDRESS(ROW(),Controls!#REF!+60))</f>
        <v>#REF!</v>
      </c>
      <c r="GS3613" s="9" t="e">
        <f ca="1">INDIRECT(ADDRESS(ROW(),Controls!#REF!+75))</f>
        <v>#REF!</v>
      </c>
      <c r="GT3613" s="9" t="e">
        <f ca="1">INDIRECT(ADDRESS(ROW(),Controls!#REF!+90))</f>
        <v>#REF!</v>
      </c>
      <c r="GU3613" s="9" t="e">
        <f ca="1">INDIRECT(ADDRESS(ROW(),Controls!#REF!+105))</f>
        <v>#REF!</v>
      </c>
      <c r="GV3613" s="9" t="e">
        <f ca="1">INDIRECT(ADDRESS(ROW(),Controls!#REF!+120))</f>
        <v>#REF!</v>
      </c>
      <c r="GW3613" s="9" t="e">
        <f ca="1">INDIRECT(ADDRESS(ROW(),Controls!#REF!+15))</f>
        <v>#REF!</v>
      </c>
      <c r="GX3613" s="9" t="e">
        <f ca="1">INDIRECT(ADDRESS(ROW(),Controls!#REF!+135))</f>
        <v>#REF!</v>
      </c>
      <c r="HJ3613" s="9" t="e">
        <f t="shared" ca="1" si="336"/>
        <v>#REF!</v>
      </c>
      <c r="HK3613" s="9" t="e">
        <f t="shared" ca="1" si="337"/>
        <v>#REF!</v>
      </c>
      <c r="HL3613" s="9" t="e">
        <f t="shared" ca="1" si="338"/>
        <v>#REF!</v>
      </c>
      <c r="HM3613" s="9" t="e">
        <f t="shared" ca="1" si="339"/>
        <v>#REF!</v>
      </c>
      <c r="HN3613" s="9" t="e">
        <f ca="1">SQRT($GS3613*(1-$GS3613/Controls!$D$15))</f>
        <v>#REF!</v>
      </c>
      <c r="HO3613" s="9" t="e">
        <f t="shared" ca="1" si="340"/>
        <v>#REF!</v>
      </c>
      <c r="HP3613" s="9" t="e">
        <f t="shared" ca="1" si="341"/>
        <v>#REF!</v>
      </c>
      <c r="HQ3613" s="9" t="e">
        <f ca="1">IF($GV3613=0,NA(),($GX3613*Controls!#REF!))</f>
        <v>#REF!</v>
      </c>
    </row>
    <row r="3614" spans="198:225" x14ac:dyDescent="0.25">
      <c r="GP3614" s="9" t="e">
        <f ca="1">INDIRECT(ADDRESS(ROW(),Controls!#REF!+30))</f>
        <v>#REF!</v>
      </c>
      <c r="GQ3614" s="9" t="e">
        <f ca="1">INDIRECT(ADDRESS(ROW(),Controls!#REF!+45))</f>
        <v>#REF!</v>
      </c>
      <c r="GR3614" s="9" t="e">
        <f ca="1">INDIRECT(ADDRESS(ROW(),Controls!#REF!+60))</f>
        <v>#REF!</v>
      </c>
      <c r="GS3614" s="9" t="e">
        <f ca="1">INDIRECT(ADDRESS(ROW(),Controls!#REF!+75))</f>
        <v>#REF!</v>
      </c>
      <c r="GT3614" s="9" t="e">
        <f ca="1">INDIRECT(ADDRESS(ROW(),Controls!#REF!+90))</f>
        <v>#REF!</v>
      </c>
      <c r="GU3614" s="9" t="e">
        <f ca="1">INDIRECT(ADDRESS(ROW(),Controls!#REF!+105))</f>
        <v>#REF!</v>
      </c>
      <c r="GV3614" s="9" t="e">
        <f ca="1">INDIRECT(ADDRESS(ROW(),Controls!#REF!+120))</f>
        <v>#REF!</v>
      </c>
      <c r="GW3614" s="9" t="e">
        <f ca="1">INDIRECT(ADDRESS(ROW(),Controls!#REF!+15))</f>
        <v>#REF!</v>
      </c>
      <c r="GX3614" s="9" t="e">
        <f ca="1">INDIRECT(ADDRESS(ROW(),Controls!#REF!+135))</f>
        <v>#REF!</v>
      </c>
      <c r="HJ3614" s="9" t="e">
        <f t="shared" ca="1" si="336"/>
        <v>#REF!</v>
      </c>
      <c r="HK3614" s="9" t="e">
        <f t="shared" ca="1" si="337"/>
        <v>#REF!</v>
      </c>
      <c r="HL3614" s="9" t="e">
        <f t="shared" ca="1" si="338"/>
        <v>#REF!</v>
      </c>
      <c r="HM3614" s="9" t="e">
        <f t="shared" ca="1" si="339"/>
        <v>#REF!</v>
      </c>
      <c r="HN3614" s="9" t="e">
        <f ca="1">SQRT($GS3614*(1-$GS3614/Controls!$D$15))</f>
        <v>#REF!</v>
      </c>
      <c r="HO3614" s="9" t="e">
        <f t="shared" ca="1" si="340"/>
        <v>#REF!</v>
      </c>
      <c r="HP3614" s="9" t="e">
        <f t="shared" ca="1" si="341"/>
        <v>#REF!</v>
      </c>
      <c r="HQ3614" s="9" t="e">
        <f ca="1">IF($GV3614=0,NA(),($GX3614*Controls!#REF!))</f>
        <v>#REF!</v>
      </c>
    </row>
    <row r="3615" spans="198:225" x14ac:dyDescent="0.25">
      <c r="GP3615" s="9" t="e">
        <f ca="1">INDIRECT(ADDRESS(ROW(),Controls!#REF!+30))</f>
        <v>#REF!</v>
      </c>
      <c r="GQ3615" s="9" t="e">
        <f ca="1">INDIRECT(ADDRESS(ROW(),Controls!#REF!+45))</f>
        <v>#REF!</v>
      </c>
      <c r="GR3615" s="9" t="e">
        <f ca="1">INDIRECT(ADDRESS(ROW(),Controls!#REF!+60))</f>
        <v>#REF!</v>
      </c>
      <c r="GS3615" s="9" t="e">
        <f ca="1">INDIRECT(ADDRESS(ROW(),Controls!#REF!+75))</f>
        <v>#REF!</v>
      </c>
      <c r="GT3615" s="9" t="e">
        <f ca="1">INDIRECT(ADDRESS(ROW(),Controls!#REF!+90))</f>
        <v>#REF!</v>
      </c>
      <c r="GU3615" s="9" t="e">
        <f ca="1">INDIRECT(ADDRESS(ROW(),Controls!#REF!+105))</f>
        <v>#REF!</v>
      </c>
      <c r="GV3615" s="9" t="e">
        <f ca="1">INDIRECT(ADDRESS(ROW(),Controls!#REF!+120))</f>
        <v>#REF!</v>
      </c>
      <c r="GW3615" s="9" t="e">
        <f ca="1">INDIRECT(ADDRESS(ROW(),Controls!#REF!+15))</f>
        <v>#REF!</v>
      </c>
      <c r="GX3615" s="9" t="e">
        <f ca="1">INDIRECT(ADDRESS(ROW(),Controls!#REF!+135))</f>
        <v>#REF!</v>
      </c>
      <c r="HJ3615" s="9" t="e">
        <f t="shared" ca="1" si="336"/>
        <v>#REF!</v>
      </c>
      <c r="HK3615" s="9" t="e">
        <f t="shared" ca="1" si="337"/>
        <v>#REF!</v>
      </c>
      <c r="HL3615" s="9" t="e">
        <f t="shared" ca="1" si="338"/>
        <v>#REF!</v>
      </c>
      <c r="HM3615" s="9" t="e">
        <f t="shared" ca="1" si="339"/>
        <v>#REF!</v>
      </c>
      <c r="HN3615" s="9" t="e">
        <f ca="1">SQRT($GS3615*(1-$GS3615/Controls!$D$15))</f>
        <v>#REF!</v>
      </c>
      <c r="HO3615" s="9" t="e">
        <f t="shared" ca="1" si="340"/>
        <v>#REF!</v>
      </c>
      <c r="HP3615" s="9" t="e">
        <f t="shared" ca="1" si="341"/>
        <v>#REF!</v>
      </c>
      <c r="HQ3615" s="9" t="e">
        <f ca="1">IF($GV3615=0,NA(),($GX3615*Controls!#REF!))</f>
        <v>#REF!</v>
      </c>
    </row>
    <row r="3616" spans="198:225" x14ac:dyDescent="0.25">
      <c r="GP3616" s="9" t="e">
        <f ca="1">INDIRECT(ADDRESS(ROW(),Controls!#REF!+30))</f>
        <v>#REF!</v>
      </c>
      <c r="GQ3616" s="9" t="e">
        <f ca="1">INDIRECT(ADDRESS(ROW(),Controls!#REF!+45))</f>
        <v>#REF!</v>
      </c>
      <c r="GR3616" s="9" t="e">
        <f ca="1">INDIRECT(ADDRESS(ROW(),Controls!#REF!+60))</f>
        <v>#REF!</v>
      </c>
      <c r="GS3616" s="9" t="e">
        <f ca="1">INDIRECT(ADDRESS(ROW(),Controls!#REF!+75))</f>
        <v>#REF!</v>
      </c>
      <c r="GT3616" s="9" t="e">
        <f ca="1">INDIRECT(ADDRESS(ROW(),Controls!#REF!+90))</f>
        <v>#REF!</v>
      </c>
      <c r="GU3616" s="9" t="e">
        <f ca="1">INDIRECT(ADDRESS(ROW(),Controls!#REF!+105))</f>
        <v>#REF!</v>
      </c>
      <c r="GV3616" s="9" t="e">
        <f ca="1">INDIRECT(ADDRESS(ROW(),Controls!#REF!+120))</f>
        <v>#REF!</v>
      </c>
      <c r="GW3616" s="9" t="e">
        <f ca="1">INDIRECT(ADDRESS(ROW(),Controls!#REF!+15))</f>
        <v>#REF!</v>
      </c>
      <c r="GX3616" s="9" t="e">
        <f ca="1">INDIRECT(ADDRESS(ROW(),Controls!#REF!+135))</f>
        <v>#REF!</v>
      </c>
      <c r="HJ3616" s="9" t="e">
        <f t="shared" ca="1" si="336"/>
        <v>#REF!</v>
      </c>
      <c r="HK3616" s="9" t="e">
        <f t="shared" ca="1" si="337"/>
        <v>#REF!</v>
      </c>
      <c r="HL3616" s="9" t="e">
        <f t="shared" ca="1" si="338"/>
        <v>#REF!</v>
      </c>
      <c r="HM3616" s="9" t="e">
        <f t="shared" ca="1" si="339"/>
        <v>#REF!</v>
      </c>
      <c r="HN3616" s="9" t="e">
        <f ca="1">SQRT($GS3616*(1-$GS3616/Controls!$D$15))</f>
        <v>#REF!</v>
      </c>
      <c r="HO3616" s="9" t="e">
        <f t="shared" ca="1" si="340"/>
        <v>#REF!</v>
      </c>
      <c r="HP3616" s="9" t="e">
        <f t="shared" ca="1" si="341"/>
        <v>#REF!</v>
      </c>
      <c r="HQ3616" s="9" t="e">
        <f ca="1">IF($GV3616=0,NA(),($GX3616*Controls!#REF!))</f>
        <v>#REF!</v>
      </c>
    </row>
    <row r="3617" spans="198:225" x14ac:dyDescent="0.25">
      <c r="GP3617" s="9" t="e">
        <f ca="1">INDIRECT(ADDRESS(ROW(),Controls!#REF!+30))</f>
        <v>#REF!</v>
      </c>
      <c r="GQ3617" s="9" t="e">
        <f ca="1">INDIRECT(ADDRESS(ROW(),Controls!#REF!+45))</f>
        <v>#REF!</v>
      </c>
      <c r="GR3617" s="9" t="e">
        <f ca="1">INDIRECT(ADDRESS(ROW(),Controls!#REF!+60))</f>
        <v>#REF!</v>
      </c>
      <c r="GS3617" s="9" t="e">
        <f ca="1">INDIRECT(ADDRESS(ROW(),Controls!#REF!+75))</f>
        <v>#REF!</v>
      </c>
      <c r="GT3617" s="9" t="e">
        <f ca="1">INDIRECT(ADDRESS(ROW(),Controls!#REF!+90))</f>
        <v>#REF!</v>
      </c>
      <c r="GU3617" s="9" t="e">
        <f ca="1">INDIRECT(ADDRESS(ROW(),Controls!#REF!+105))</f>
        <v>#REF!</v>
      </c>
      <c r="GV3617" s="9" t="e">
        <f ca="1">INDIRECT(ADDRESS(ROW(),Controls!#REF!+120))</f>
        <v>#REF!</v>
      </c>
      <c r="GW3617" s="9" t="e">
        <f ca="1">INDIRECT(ADDRESS(ROW(),Controls!#REF!+15))</f>
        <v>#REF!</v>
      </c>
      <c r="GX3617" s="9" t="e">
        <f ca="1">INDIRECT(ADDRESS(ROW(),Controls!#REF!+135))</f>
        <v>#REF!</v>
      </c>
      <c r="HJ3617" s="9" t="e">
        <f t="shared" ca="1" si="336"/>
        <v>#REF!</v>
      </c>
      <c r="HK3617" s="9" t="e">
        <f t="shared" ca="1" si="337"/>
        <v>#REF!</v>
      </c>
      <c r="HL3617" s="9" t="e">
        <f t="shared" ca="1" si="338"/>
        <v>#REF!</v>
      </c>
      <c r="HM3617" s="9" t="e">
        <f t="shared" ca="1" si="339"/>
        <v>#REF!</v>
      </c>
      <c r="HN3617" s="9" t="e">
        <f ca="1">SQRT($GS3617*(1-$GS3617/Controls!$D$15))</f>
        <v>#REF!</v>
      </c>
      <c r="HO3617" s="9" t="e">
        <f t="shared" ca="1" si="340"/>
        <v>#REF!</v>
      </c>
      <c r="HP3617" s="9" t="e">
        <f t="shared" ca="1" si="341"/>
        <v>#REF!</v>
      </c>
      <c r="HQ3617" s="9" t="e">
        <f ca="1">IF($GV3617=0,NA(),($GX3617*Controls!#REF!))</f>
        <v>#REF!</v>
      </c>
    </row>
    <row r="3618" spans="198:225" x14ac:dyDescent="0.25">
      <c r="GP3618" s="9" t="e">
        <f ca="1">INDIRECT(ADDRESS(ROW(),Controls!#REF!+30))</f>
        <v>#REF!</v>
      </c>
      <c r="GQ3618" s="9" t="e">
        <f ca="1">INDIRECT(ADDRESS(ROW(),Controls!#REF!+45))</f>
        <v>#REF!</v>
      </c>
      <c r="GR3618" s="9" t="e">
        <f ca="1">INDIRECT(ADDRESS(ROW(),Controls!#REF!+60))</f>
        <v>#REF!</v>
      </c>
      <c r="GS3618" s="9" t="e">
        <f ca="1">INDIRECT(ADDRESS(ROW(),Controls!#REF!+75))</f>
        <v>#REF!</v>
      </c>
      <c r="GT3618" s="9" t="e">
        <f ca="1">INDIRECT(ADDRESS(ROW(),Controls!#REF!+90))</f>
        <v>#REF!</v>
      </c>
      <c r="GU3618" s="9" t="e">
        <f ca="1">INDIRECT(ADDRESS(ROW(),Controls!#REF!+105))</f>
        <v>#REF!</v>
      </c>
      <c r="GV3618" s="9" t="e">
        <f ca="1">INDIRECT(ADDRESS(ROW(),Controls!#REF!+120))</f>
        <v>#REF!</v>
      </c>
      <c r="GW3618" s="9" t="e">
        <f ca="1">INDIRECT(ADDRESS(ROW(),Controls!#REF!+15))</f>
        <v>#REF!</v>
      </c>
      <c r="GX3618" s="9" t="e">
        <f ca="1">INDIRECT(ADDRESS(ROW(),Controls!#REF!+135))</f>
        <v>#REF!</v>
      </c>
      <c r="HJ3618" s="9" t="e">
        <f t="shared" ca="1" si="336"/>
        <v>#REF!</v>
      </c>
      <c r="HK3618" s="9" t="e">
        <f t="shared" ca="1" si="337"/>
        <v>#REF!</v>
      </c>
      <c r="HL3618" s="9" t="e">
        <f t="shared" ca="1" si="338"/>
        <v>#REF!</v>
      </c>
      <c r="HM3618" s="9" t="e">
        <f t="shared" ca="1" si="339"/>
        <v>#REF!</v>
      </c>
      <c r="HN3618" s="9" t="e">
        <f ca="1">SQRT($GS3618*(1-$GS3618/Controls!$D$15))</f>
        <v>#REF!</v>
      </c>
      <c r="HO3618" s="9" t="e">
        <f t="shared" ca="1" si="340"/>
        <v>#REF!</v>
      </c>
      <c r="HP3618" s="9" t="e">
        <f t="shared" ca="1" si="341"/>
        <v>#REF!</v>
      </c>
      <c r="HQ3618" s="9" t="e">
        <f ca="1">IF($GV3618=0,NA(),($GX3618*Controls!#REF!))</f>
        <v>#REF!</v>
      </c>
    </row>
    <row r="3619" spans="198:225" x14ac:dyDescent="0.25">
      <c r="GP3619" s="9" t="e">
        <f ca="1">INDIRECT(ADDRESS(ROW(),Controls!#REF!+30))</f>
        <v>#REF!</v>
      </c>
      <c r="GQ3619" s="9" t="e">
        <f ca="1">INDIRECT(ADDRESS(ROW(),Controls!#REF!+45))</f>
        <v>#REF!</v>
      </c>
      <c r="GR3619" s="9" t="e">
        <f ca="1">INDIRECT(ADDRESS(ROW(),Controls!#REF!+60))</f>
        <v>#REF!</v>
      </c>
      <c r="GS3619" s="9" t="e">
        <f ca="1">INDIRECT(ADDRESS(ROW(),Controls!#REF!+75))</f>
        <v>#REF!</v>
      </c>
      <c r="GT3619" s="9" t="e">
        <f ca="1">INDIRECT(ADDRESS(ROW(),Controls!#REF!+90))</f>
        <v>#REF!</v>
      </c>
      <c r="GU3619" s="9" t="e">
        <f ca="1">INDIRECT(ADDRESS(ROW(),Controls!#REF!+105))</f>
        <v>#REF!</v>
      </c>
      <c r="GV3619" s="9" t="e">
        <f ca="1">INDIRECT(ADDRESS(ROW(),Controls!#REF!+120))</f>
        <v>#REF!</v>
      </c>
      <c r="GW3619" s="9" t="e">
        <f ca="1">INDIRECT(ADDRESS(ROW(),Controls!#REF!+15))</f>
        <v>#REF!</v>
      </c>
      <c r="GX3619" s="9" t="e">
        <f ca="1">INDIRECT(ADDRESS(ROW(),Controls!#REF!+135))</f>
        <v>#REF!</v>
      </c>
      <c r="HJ3619" s="9" t="e">
        <f t="shared" ca="1" si="336"/>
        <v>#REF!</v>
      </c>
      <c r="HK3619" s="9" t="e">
        <f t="shared" ca="1" si="337"/>
        <v>#REF!</v>
      </c>
      <c r="HL3619" s="9" t="e">
        <f t="shared" ca="1" si="338"/>
        <v>#REF!</v>
      </c>
      <c r="HM3619" s="9" t="e">
        <f t="shared" ca="1" si="339"/>
        <v>#REF!</v>
      </c>
      <c r="HN3619" s="9" t="e">
        <f ca="1">SQRT($GS3619*(1-$GS3619/Controls!$D$15))</f>
        <v>#REF!</v>
      </c>
      <c r="HO3619" s="9" t="e">
        <f t="shared" ca="1" si="340"/>
        <v>#REF!</v>
      </c>
      <c r="HP3619" s="9" t="e">
        <f t="shared" ca="1" si="341"/>
        <v>#REF!</v>
      </c>
      <c r="HQ3619" s="9" t="e">
        <f ca="1">IF($GV3619=0,NA(),($GX3619*Controls!#REF!))</f>
        <v>#REF!</v>
      </c>
    </row>
    <row r="3620" spans="198:225" x14ac:dyDescent="0.25">
      <c r="GP3620" s="9" t="e">
        <f ca="1">INDIRECT(ADDRESS(ROW(),Controls!#REF!+30))</f>
        <v>#REF!</v>
      </c>
      <c r="GQ3620" s="9" t="e">
        <f ca="1">INDIRECT(ADDRESS(ROW(),Controls!#REF!+45))</f>
        <v>#REF!</v>
      </c>
      <c r="GR3620" s="9" t="e">
        <f ca="1">INDIRECT(ADDRESS(ROW(),Controls!#REF!+60))</f>
        <v>#REF!</v>
      </c>
      <c r="GS3620" s="9" t="e">
        <f ca="1">INDIRECT(ADDRESS(ROW(),Controls!#REF!+75))</f>
        <v>#REF!</v>
      </c>
      <c r="GT3620" s="9" t="e">
        <f ca="1">INDIRECT(ADDRESS(ROW(),Controls!#REF!+90))</f>
        <v>#REF!</v>
      </c>
      <c r="GU3620" s="9" t="e">
        <f ca="1">INDIRECT(ADDRESS(ROW(),Controls!#REF!+105))</f>
        <v>#REF!</v>
      </c>
      <c r="GV3620" s="9" t="e">
        <f ca="1">INDIRECT(ADDRESS(ROW(),Controls!#REF!+120))</f>
        <v>#REF!</v>
      </c>
      <c r="GW3620" s="9" t="e">
        <f ca="1">INDIRECT(ADDRESS(ROW(),Controls!#REF!+15))</f>
        <v>#REF!</v>
      </c>
      <c r="GX3620" s="9" t="e">
        <f ca="1">INDIRECT(ADDRESS(ROW(),Controls!#REF!+135))</f>
        <v>#REF!</v>
      </c>
      <c r="HJ3620" s="9" t="e">
        <f t="shared" ca="1" si="336"/>
        <v>#REF!</v>
      </c>
      <c r="HK3620" s="9" t="e">
        <f t="shared" ca="1" si="337"/>
        <v>#REF!</v>
      </c>
      <c r="HL3620" s="9" t="e">
        <f t="shared" ca="1" si="338"/>
        <v>#REF!</v>
      </c>
      <c r="HM3620" s="9" t="e">
        <f t="shared" ca="1" si="339"/>
        <v>#REF!</v>
      </c>
      <c r="HN3620" s="9" t="e">
        <f ca="1">SQRT($GS3620*(1-$GS3620/Controls!$D$15))</f>
        <v>#REF!</v>
      </c>
      <c r="HO3620" s="9" t="e">
        <f t="shared" ca="1" si="340"/>
        <v>#REF!</v>
      </c>
      <c r="HP3620" s="9" t="e">
        <f t="shared" ca="1" si="341"/>
        <v>#REF!</v>
      </c>
      <c r="HQ3620" s="9" t="e">
        <f ca="1">IF($GV3620=0,NA(),($GX3620*Controls!#REF!))</f>
        <v>#REF!</v>
      </c>
    </row>
    <row r="3621" spans="198:225" x14ac:dyDescent="0.25">
      <c r="GP3621" s="9" t="e">
        <f ca="1">INDIRECT(ADDRESS(ROW(),Controls!#REF!+30))</f>
        <v>#REF!</v>
      </c>
      <c r="GQ3621" s="9" t="e">
        <f ca="1">INDIRECT(ADDRESS(ROW(),Controls!#REF!+45))</f>
        <v>#REF!</v>
      </c>
      <c r="GR3621" s="9" t="e">
        <f ca="1">INDIRECT(ADDRESS(ROW(),Controls!#REF!+60))</f>
        <v>#REF!</v>
      </c>
      <c r="GS3621" s="9" t="e">
        <f ca="1">INDIRECT(ADDRESS(ROW(),Controls!#REF!+75))</f>
        <v>#REF!</v>
      </c>
      <c r="GT3621" s="9" t="e">
        <f ca="1">INDIRECT(ADDRESS(ROW(),Controls!#REF!+90))</f>
        <v>#REF!</v>
      </c>
      <c r="GU3621" s="9" t="e">
        <f ca="1">INDIRECT(ADDRESS(ROW(),Controls!#REF!+105))</f>
        <v>#REF!</v>
      </c>
      <c r="GV3621" s="9" t="e">
        <f ca="1">INDIRECT(ADDRESS(ROW(),Controls!#REF!+120))</f>
        <v>#REF!</v>
      </c>
      <c r="GW3621" s="9" t="e">
        <f ca="1">INDIRECT(ADDRESS(ROW(),Controls!#REF!+15))</f>
        <v>#REF!</v>
      </c>
      <c r="GX3621" s="9" t="e">
        <f ca="1">INDIRECT(ADDRESS(ROW(),Controls!#REF!+135))</f>
        <v>#REF!</v>
      </c>
      <c r="HJ3621" s="9" t="e">
        <f t="shared" ca="1" si="336"/>
        <v>#REF!</v>
      </c>
      <c r="HK3621" s="9" t="e">
        <f t="shared" ca="1" si="337"/>
        <v>#REF!</v>
      </c>
      <c r="HL3621" s="9" t="e">
        <f t="shared" ca="1" si="338"/>
        <v>#REF!</v>
      </c>
      <c r="HM3621" s="9" t="e">
        <f t="shared" ca="1" si="339"/>
        <v>#REF!</v>
      </c>
      <c r="HN3621" s="9" t="e">
        <f ca="1">SQRT($GS3621*(1-$GS3621/Controls!$D$15))</f>
        <v>#REF!</v>
      </c>
      <c r="HO3621" s="9" t="e">
        <f t="shared" ca="1" si="340"/>
        <v>#REF!</v>
      </c>
      <c r="HP3621" s="9" t="e">
        <f t="shared" ca="1" si="341"/>
        <v>#REF!</v>
      </c>
      <c r="HQ3621" s="9" t="e">
        <f ca="1">IF($GV3621=0,NA(),($GX3621*Controls!#REF!))</f>
        <v>#REF!</v>
      </c>
    </row>
    <row r="3622" spans="198:225" x14ac:dyDescent="0.25">
      <c r="GP3622" s="9" t="e">
        <f ca="1">INDIRECT(ADDRESS(ROW(),Controls!#REF!+30))</f>
        <v>#REF!</v>
      </c>
      <c r="GQ3622" s="9" t="e">
        <f ca="1">INDIRECT(ADDRESS(ROW(),Controls!#REF!+45))</f>
        <v>#REF!</v>
      </c>
      <c r="GR3622" s="9" t="e">
        <f ca="1">INDIRECT(ADDRESS(ROW(),Controls!#REF!+60))</f>
        <v>#REF!</v>
      </c>
      <c r="GS3622" s="9" t="e">
        <f ca="1">INDIRECT(ADDRESS(ROW(),Controls!#REF!+75))</f>
        <v>#REF!</v>
      </c>
      <c r="GT3622" s="9" t="e">
        <f ca="1">INDIRECT(ADDRESS(ROW(),Controls!#REF!+90))</f>
        <v>#REF!</v>
      </c>
      <c r="GU3622" s="9" t="e">
        <f ca="1">INDIRECT(ADDRESS(ROW(),Controls!#REF!+105))</f>
        <v>#REF!</v>
      </c>
      <c r="GV3622" s="9" t="e">
        <f ca="1">INDIRECT(ADDRESS(ROW(),Controls!#REF!+120))</f>
        <v>#REF!</v>
      </c>
      <c r="GW3622" s="9" t="e">
        <f ca="1">INDIRECT(ADDRESS(ROW(),Controls!#REF!+15))</f>
        <v>#REF!</v>
      </c>
      <c r="GX3622" s="9" t="e">
        <f ca="1">INDIRECT(ADDRESS(ROW(),Controls!#REF!+135))</f>
        <v>#REF!</v>
      </c>
      <c r="HJ3622" s="9" t="e">
        <f t="shared" ca="1" si="336"/>
        <v>#REF!</v>
      </c>
      <c r="HK3622" s="9" t="e">
        <f t="shared" ca="1" si="337"/>
        <v>#REF!</v>
      </c>
      <c r="HL3622" s="9" t="e">
        <f t="shared" ca="1" si="338"/>
        <v>#REF!</v>
      </c>
      <c r="HM3622" s="9" t="e">
        <f t="shared" ca="1" si="339"/>
        <v>#REF!</v>
      </c>
      <c r="HN3622" s="9" t="e">
        <f ca="1">SQRT($GS3622*(1-$GS3622/Controls!$D$15))</f>
        <v>#REF!</v>
      </c>
      <c r="HO3622" s="9" t="e">
        <f t="shared" ca="1" si="340"/>
        <v>#REF!</v>
      </c>
      <c r="HP3622" s="9" t="e">
        <f t="shared" ca="1" si="341"/>
        <v>#REF!</v>
      </c>
      <c r="HQ3622" s="9" t="e">
        <f ca="1">IF($GV3622=0,NA(),($GX3622*Controls!#REF!))</f>
        <v>#REF!</v>
      </c>
    </row>
    <row r="3623" spans="198:225" x14ac:dyDescent="0.25">
      <c r="GP3623" s="9" t="e">
        <f ca="1">INDIRECT(ADDRESS(ROW(),Controls!#REF!+30))</f>
        <v>#REF!</v>
      </c>
      <c r="GQ3623" s="9" t="e">
        <f ca="1">INDIRECT(ADDRESS(ROW(),Controls!#REF!+45))</f>
        <v>#REF!</v>
      </c>
      <c r="GR3623" s="9" t="e">
        <f ca="1">INDIRECT(ADDRESS(ROW(),Controls!#REF!+60))</f>
        <v>#REF!</v>
      </c>
      <c r="GS3623" s="9" t="e">
        <f ca="1">INDIRECT(ADDRESS(ROW(),Controls!#REF!+75))</f>
        <v>#REF!</v>
      </c>
      <c r="GT3623" s="9" t="e">
        <f ca="1">INDIRECT(ADDRESS(ROW(),Controls!#REF!+90))</f>
        <v>#REF!</v>
      </c>
      <c r="GU3623" s="9" t="e">
        <f ca="1">INDIRECT(ADDRESS(ROW(),Controls!#REF!+105))</f>
        <v>#REF!</v>
      </c>
      <c r="GV3623" s="9" t="e">
        <f ca="1">INDIRECT(ADDRESS(ROW(),Controls!#REF!+120))</f>
        <v>#REF!</v>
      </c>
      <c r="GW3623" s="9" t="e">
        <f ca="1">INDIRECT(ADDRESS(ROW(),Controls!#REF!+15))</f>
        <v>#REF!</v>
      </c>
      <c r="GX3623" s="9" t="e">
        <f ca="1">INDIRECT(ADDRESS(ROW(),Controls!#REF!+135))</f>
        <v>#REF!</v>
      </c>
      <c r="HJ3623" s="9" t="e">
        <f t="shared" ca="1" si="336"/>
        <v>#REF!</v>
      </c>
      <c r="HK3623" s="9" t="e">
        <f t="shared" ca="1" si="337"/>
        <v>#REF!</v>
      </c>
      <c r="HL3623" s="9" t="e">
        <f t="shared" ca="1" si="338"/>
        <v>#REF!</v>
      </c>
      <c r="HM3623" s="9" t="e">
        <f t="shared" ca="1" si="339"/>
        <v>#REF!</v>
      </c>
      <c r="HN3623" s="9" t="e">
        <f ca="1">SQRT($GS3623*(1-$GS3623/Controls!$D$15))</f>
        <v>#REF!</v>
      </c>
      <c r="HO3623" s="9" t="e">
        <f t="shared" ca="1" si="340"/>
        <v>#REF!</v>
      </c>
      <c r="HP3623" s="9" t="e">
        <f t="shared" ca="1" si="341"/>
        <v>#REF!</v>
      </c>
      <c r="HQ3623" s="9" t="e">
        <f ca="1">IF($GV3623=0,NA(),($GX3623*Controls!#REF!))</f>
        <v>#REF!</v>
      </c>
    </row>
    <row r="3624" spans="198:225" x14ac:dyDescent="0.25">
      <c r="GP3624" s="9" t="e">
        <f ca="1">INDIRECT(ADDRESS(ROW(),Controls!#REF!+30))</f>
        <v>#REF!</v>
      </c>
      <c r="GQ3624" s="9" t="e">
        <f ca="1">INDIRECT(ADDRESS(ROW(),Controls!#REF!+45))</f>
        <v>#REF!</v>
      </c>
      <c r="GR3624" s="9" t="e">
        <f ca="1">INDIRECT(ADDRESS(ROW(),Controls!#REF!+60))</f>
        <v>#REF!</v>
      </c>
      <c r="GS3624" s="9" t="e">
        <f ca="1">INDIRECT(ADDRESS(ROW(),Controls!#REF!+75))</f>
        <v>#REF!</v>
      </c>
      <c r="GT3624" s="9" t="e">
        <f ca="1">INDIRECT(ADDRESS(ROW(),Controls!#REF!+90))</f>
        <v>#REF!</v>
      </c>
      <c r="GU3624" s="9" t="e">
        <f ca="1">INDIRECT(ADDRESS(ROW(),Controls!#REF!+105))</f>
        <v>#REF!</v>
      </c>
      <c r="GV3624" s="9" t="e">
        <f ca="1">INDIRECT(ADDRESS(ROW(),Controls!#REF!+120))</f>
        <v>#REF!</v>
      </c>
      <c r="GW3624" s="9" t="e">
        <f ca="1">INDIRECT(ADDRESS(ROW(),Controls!#REF!+15))</f>
        <v>#REF!</v>
      </c>
      <c r="GX3624" s="9" t="e">
        <f ca="1">INDIRECT(ADDRESS(ROW(),Controls!#REF!+135))</f>
        <v>#REF!</v>
      </c>
      <c r="HJ3624" s="9" t="e">
        <f t="shared" ca="1" si="336"/>
        <v>#REF!</v>
      </c>
      <c r="HK3624" s="9" t="e">
        <f t="shared" ca="1" si="337"/>
        <v>#REF!</v>
      </c>
      <c r="HL3624" s="9" t="e">
        <f t="shared" ca="1" si="338"/>
        <v>#REF!</v>
      </c>
      <c r="HM3624" s="9" t="e">
        <f t="shared" ca="1" si="339"/>
        <v>#REF!</v>
      </c>
      <c r="HN3624" s="9" t="e">
        <f ca="1">SQRT($GS3624*(1-$GS3624/Controls!$D$15))</f>
        <v>#REF!</v>
      </c>
      <c r="HO3624" s="9" t="e">
        <f t="shared" ca="1" si="340"/>
        <v>#REF!</v>
      </c>
      <c r="HP3624" s="9" t="e">
        <f t="shared" ca="1" si="341"/>
        <v>#REF!</v>
      </c>
      <c r="HQ3624" s="9" t="e">
        <f ca="1">IF($GV3624=0,NA(),($GX3624*Controls!#REF!))</f>
        <v>#REF!</v>
      </c>
    </row>
    <row r="3625" spans="198:225" x14ac:dyDescent="0.25">
      <c r="GP3625" s="9" t="e">
        <f ca="1">INDIRECT(ADDRESS(ROW(),Controls!#REF!+30))</f>
        <v>#REF!</v>
      </c>
      <c r="GQ3625" s="9" t="e">
        <f ca="1">INDIRECT(ADDRESS(ROW(),Controls!#REF!+45))</f>
        <v>#REF!</v>
      </c>
      <c r="GR3625" s="9" t="e">
        <f ca="1">INDIRECT(ADDRESS(ROW(),Controls!#REF!+60))</f>
        <v>#REF!</v>
      </c>
      <c r="GS3625" s="9" t="e">
        <f ca="1">INDIRECT(ADDRESS(ROW(),Controls!#REF!+75))</f>
        <v>#REF!</v>
      </c>
      <c r="GT3625" s="9" t="e">
        <f ca="1">INDIRECT(ADDRESS(ROW(),Controls!#REF!+90))</f>
        <v>#REF!</v>
      </c>
      <c r="GU3625" s="9" t="e">
        <f ca="1">INDIRECT(ADDRESS(ROW(),Controls!#REF!+105))</f>
        <v>#REF!</v>
      </c>
      <c r="GV3625" s="9" t="e">
        <f ca="1">INDIRECT(ADDRESS(ROW(),Controls!#REF!+120))</f>
        <v>#REF!</v>
      </c>
      <c r="GW3625" s="9" t="e">
        <f ca="1">INDIRECT(ADDRESS(ROW(),Controls!#REF!+15))</f>
        <v>#REF!</v>
      </c>
      <c r="GX3625" s="9" t="e">
        <f ca="1">INDIRECT(ADDRESS(ROW(),Controls!#REF!+135))</f>
        <v>#REF!</v>
      </c>
      <c r="HJ3625" s="9" t="e">
        <f t="shared" ca="1" si="336"/>
        <v>#REF!</v>
      </c>
      <c r="HK3625" s="9" t="e">
        <f t="shared" ca="1" si="337"/>
        <v>#REF!</v>
      </c>
      <c r="HL3625" s="9" t="e">
        <f t="shared" ca="1" si="338"/>
        <v>#REF!</v>
      </c>
      <c r="HM3625" s="9" t="e">
        <f t="shared" ca="1" si="339"/>
        <v>#REF!</v>
      </c>
      <c r="HN3625" s="9" t="e">
        <f ca="1">SQRT($GS3625*(1-$GS3625/Controls!$D$15))</f>
        <v>#REF!</v>
      </c>
      <c r="HO3625" s="9" t="e">
        <f t="shared" ca="1" si="340"/>
        <v>#REF!</v>
      </c>
      <c r="HP3625" s="9" t="e">
        <f t="shared" ca="1" si="341"/>
        <v>#REF!</v>
      </c>
      <c r="HQ3625" s="9" t="e">
        <f ca="1">IF($GV3625=0,NA(),($GX3625*Controls!#REF!))</f>
        <v>#REF!</v>
      </c>
    </row>
    <row r="3626" spans="198:225" x14ac:dyDescent="0.25">
      <c r="GP3626" s="9" t="e">
        <f ca="1">INDIRECT(ADDRESS(ROW(),Controls!#REF!+30))</f>
        <v>#REF!</v>
      </c>
      <c r="GQ3626" s="9" t="e">
        <f ca="1">INDIRECT(ADDRESS(ROW(),Controls!#REF!+45))</f>
        <v>#REF!</v>
      </c>
      <c r="GR3626" s="9" t="e">
        <f ca="1">INDIRECT(ADDRESS(ROW(),Controls!#REF!+60))</f>
        <v>#REF!</v>
      </c>
      <c r="GS3626" s="9" t="e">
        <f ca="1">INDIRECT(ADDRESS(ROW(),Controls!#REF!+75))</f>
        <v>#REF!</v>
      </c>
      <c r="GT3626" s="9" t="e">
        <f ca="1">INDIRECT(ADDRESS(ROW(),Controls!#REF!+90))</f>
        <v>#REF!</v>
      </c>
      <c r="GU3626" s="9" t="e">
        <f ca="1">INDIRECT(ADDRESS(ROW(),Controls!#REF!+105))</f>
        <v>#REF!</v>
      </c>
      <c r="GV3626" s="9" t="e">
        <f ca="1">INDIRECT(ADDRESS(ROW(),Controls!#REF!+120))</f>
        <v>#REF!</v>
      </c>
      <c r="GW3626" s="9" t="e">
        <f ca="1">INDIRECT(ADDRESS(ROW(),Controls!#REF!+15))</f>
        <v>#REF!</v>
      </c>
      <c r="GX3626" s="9" t="e">
        <f ca="1">INDIRECT(ADDRESS(ROW(),Controls!#REF!+135))</f>
        <v>#REF!</v>
      </c>
      <c r="HJ3626" s="9" t="e">
        <f t="shared" ca="1" si="336"/>
        <v>#REF!</v>
      </c>
      <c r="HK3626" s="9" t="e">
        <f t="shared" ca="1" si="337"/>
        <v>#REF!</v>
      </c>
      <c r="HL3626" s="9" t="e">
        <f t="shared" ca="1" si="338"/>
        <v>#REF!</v>
      </c>
      <c r="HM3626" s="9" t="e">
        <f t="shared" ca="1" si="339"/>
        <v>#REF!</v>
      </c>
      <c r="HN3626" s="9" t="e">
        <f ca="1">SQRT($GS3626*(1-$GS3626/Controls!$D$15))</f>
        <v>#REF!</v>
      </c>
      <c r="HO3626" s="9" t="e">
        <f t="shared" ca="1" si="340"/>
        <v>#REF!</v>
      </c>
      <c r="HP3626" s="9" t="e">
        <f t="shared" ca="1" si="341"/>
        <v>#REF!</v>
      </c>
      <c r="HQ3626" s="9" t="e">
        <f ca="1">IF($GV3626=0,NA(),($GX3626*Controls!#REF!))</f>
        <v>#REF!</v>
      </c>
    </row>
    <row r="3627" spans="198:225" x14ac:dyDescent="0.25">
      <c r="GP3627" s="9" t="e">
        <f ca="1">INDIRECT(ADDRESS(ROW(),Controls!#REF!+30))</f>
        <v>#REF!</v>
      </c>
      <c r="GQ3627" s="9" t="e">
        <f ca="1">INDIRECT(ADDRESS(ROW(),Controls!#REF!+45))</f>
        <v>#REF!</v>
      </c>
      <c r="GR3627" s="9" t="e">
        <f ca="1">INDIRECT(ADDRESS(ROW(),Controls!#REF!+60))</f>
        <v>#REF!</v>
      </c>
      <c r="GS3627" s="9" t="e">
        <f ca="1">INDIRECT(ADDRESS(ROW(),Controls!#REF!+75))</f>
        <v>#REF!</v>
      </c>
      <c r="GT3627" s="9" t="e">
        <f ca="1">INDIRECT(ADDRESS(ROW(),Controls!#REF!+90))</f>
        <v>#REF!</v>
      </c>
      <c r="GU3627" s="9" t="e">
        <f ca="1">INDIRECT(ADDRESS(ROW(),Controls!#REF!+105))</f>
        <v>#REF!</v>
      </c>
      <c r="GV3627" s="9" t="e">
        <f ca="1">INDIRECT(ADDRESS(ROW(),Controls!#REF!+120))</f>
        <v>#REF!</v>
      </c>
      <c r="GW3627" s="9" t="e">
        <f ca="1">INDIRECT(ADDRESS(ROW(),Controls!#REF!+15))</f>
        <v>#REF!</v>
      </c>
      <c r="GX3627" s="9" t="e">
        <f ca="1">INDIRECT(ADDRESS(ROW(),Controls!#REF!+135))</f>
        <v>#REF!</v>
      </c>
      <c r="HJ3627" s="9" t="e">
        <f t="shared" ca="1" si="336"/>
        <v>#REF!</v>
      </c>
      <c r="HK3627" s="9" t="e">
        <f t="shared" ca="1" si="337"/>
        <v>#REF!</v>
      </c>
      <c r="HL3627" s="9" t="e">
        <f t="shared" ca="1" si="338"/>
        <v>#REF!</v>
      </c>
      <c r="HM3627" s="9" t="e">
        <f t="shared" ca="1" si="339"/>
        <v>#REF!</v>
      </c>
      <c r="HN3627" s="9" t="e">
        <f ca="1">SQRT($GS3627*(1-$GS3627/Controls!$D$15))</f>
        <v>#REF!</v>
      </c>
      <c r="HO3627" s="9" t="e">
        <f t="shared" ca="1" si="340"/>
        <v>#REF!</v>
      </c>
      <c r="HP3627" s="9" t="e">
        <f t="shared" ca="1" si="341"/>
        <v>#REF!</v>
      </c>
      <c r="HQ3627" s="9" t="e">
        <f ca="1">IF($GV3627=0,NA(),($GX3627*Controls!#REF!))</f>
        <v>#REF!</v>
      </c>
    </row>
    <row r="3628" spans="198:225" x14ac:dyDescent="0.25">
      <c r="GP3628" s="9" t="e">
        <f ca="1">INDIRECT(ADDRESS(ROW(),Controls!#REF!+30))</f>
        <v>#REF!</v>
      </c>
      <c r="GQ3628" s="9" t="e">
        <f ca="1">INDIRECT(ADDRESS(ROW(),Controls!#REF!+45))</f>
        <v>#REF!</v>
      </c>
      <c r="GR3628" s="9" t="e">
        <f ca="1">INDIRECT(ADDRESS(ROW(),Controls!#REF!+60))</f>
        <v>#REF!</v>
      </c>
      <c r="GS3628" s="9" t="e">
        <f ca="1">INDIRECT(ADDRESS(ROW(),Controls!#REF!+75))</f>
        <v>#REF!</v>
      </c>
      <c r="GT3628" s="9" t="e">
        <f ca="1">INDIRECT(ADDRESS(ROW(),Controls!#REF!+90))</f>
        <v>#REF!</v>
      </c>
      <c r="GU3628" s="9" t="e">
        <f ca="1">INDIRECT(ADDRESS(ROW(),Controls!#REF!+105))</f>
        <v>#REF!</v>
      </c>
      <c r="GV3628" s="9" t="e">
        <f ca="1">INDIRECT(ADDRESS(ROW(),Controls!#REF!+120))</f>
        <v>#REF!</v>
      </c>
      <c r="GW3628" s="9" t="e">
        <f ca="1">INDIRECT(ADDRESS(ROW(),Controls!#REF!+15))</f>
        <v>#REF!</v>
      </c>
      <c r="GX3628" s="9" t="e">
        <f ca="1">INDIRECT(ADDRESS(ROW(),Controls!#REF!+135))</f>
        <v>#REF!</v>
      </c>
      <c r="HJ3628" s="9" t="e">
        <f t="shared" ca="1" si="336"/>
        <v>#REF!</v>
      </c>
      <c r="HK3628" s="9" t="e">
        <f t="shared" ca="1" si="337"/>
        <v>#REF!</v>
      </c>
      <c r="HL3628" s="9" t="e">
        <f t="shared" ca="1" si="338"/>
        <v>#REF!</v>
      </c>
      <c r="HM3628" s="9" t="e">
        <f t="shared" ca="1" si="339"/>
        <v>#REF!</v>
      </c>
      <c r="HN3628" s="9" t="e">
        <f ca="1">SQRT($GS3628*(1-$GS3628/Controls!$D$15))</f>
        <v>#REF!</v>
      </c>
      <c r="HO3628" s="9" t="e">
        <f t="shared" ca="1" si="340"/>
        <v>#REF!</v>
      </c>
      <c r="HP3628" s="9" t="e">
        <f t="shared" ca="1" si="341"/>
        <v>#REF!</v>
      </c>
      <c r="HQ3628" s="9" t="e">
        <f ca="1">IF($GV3628=0,NA(),($GX3628*Controls!#REF!))</f>
        <v>#REF!</v>
      </c>
    </row>
    <row r="3629" spans="198:225" x14ac:dyDescent="0.25">
      <c r="GP3629" s="9" t="e">
        <f ca="1">INDIRECT(ADDRESS(ROW(),Controls!#REF!+30))</f>
        <v>#REF!</v>
      </c>
      <c r="GQ3629" s="9" t="e">
        <f ca="1">INDIRECT(ADDRESS(ROW(),Controls!#REF!+45))</f>
        <v>#REF!</v>
      </c>
      <c r="GR3629" s="9" t="e">
        <f ca="1">INDIRECT(ADDRESS(ROW(),Controls!#REF!+60))</f>
        <v>#REF!</v>
      </c>
      <c r="GS3629" s="9" t="e">
        <f ca="1">INDIRECT(ADDRESS(ROW(),Controls!#REF!+75))</f>
        <v>#REF!</v>
      </c>
      <c r="GT3629" s="9" t="e">
        <f ca="1">INDIRECT(ADDRESS(ROW(),Controls!#REF!+90))</f>
        <v>#REF!</v>
      </c>
      <c r="GU3629" s="9" t="e">
        <f ca="1">INDIRECT(ADDRESS(ROW(),Controls!#REF!+105))</f>
        <v>#REF!</v>
      </c>
      <c r="GV3629" s="9" t="e">
        <f ca="1">INDIRECT(ADDRESS(ROW(),Controls!#REF!+120))</f>
        <v>#REF!</v>
      </c>
      <c r="GW3629" s="9" t="e">
        <f ca="1">INDIRECT(ADDRESS(ROW(),Controls!#REF!+15))</f>
        <v>#REF!</v>
      </c>
      <c r="GX3629" s="9" t="e">
        <f ca="1">INDIRECT(ADDRESS(ROW(),Controls!#REF!+135))</f>
        <v>#REF!</v>
      </c>
      <c r="HJ3629" s="9" t="e">
        <f t="shared" ca="1" si="336"/>
        <v>#REF!</v>
      </c>
      <c r="HK3629" s="9" t="e">
        <f t="shared" ca="1" si="337"/>
        <v>#REF!</v>
      </c>
      <c r="HL3629" s="9" t="e">
        <f t="shared" ca="1" si="338"/>
        <v>#REF!</v>
      </c>
      <c r="HM3629" s="9" t="e">
        <f t="shared" ca="1" si="339"/>
        <v>#REF!</v>
      </c>
      <c r="HN3629" s="9" t="e">
        <f ca="1">SQRT($GS3629*(1-$GS3629/Controls!$D$15))</f>
        <v>#REF!</v>
      </c>
      <c r="HO3629" s="9" t="e">
        <f t="shared" ca="1" si="340"/>
        <v>#REF!</v>
      </c>
      <c r="HP3629" s="9" t="e">
        <f t="shared" ca="1" si="341"/>
        <v>#REF!</v>
      </c>
      <c r="HQ3629" s="9" t="e">
        <f ca="1">IF($GV3629=0,NA(),($GX3629*Controls!#REF!))</f>
        <v>#REF!</v>
      </c>
    </row>
    <row r="3630" spans="198:225" x14ac:dyDescent="0.25">
      <c r="GP3630" s="9" t="e">
        <f ca="1">INDIRECT(ADDRESS(ROW(),Controls!#REF!+30))</f>
        <v>#REF!</v>
      </c>
      <c r="GQ3630" s="9" t="e">
        <f ca="1">INDIRECT(ADDRESS(ROW(),Controls!#REF!+45))</f>
        <v>#REF!</v>
      </c>
      <c r="GR3630" s="9" t="e">
        <f ca="1">INDIRECT(ADDRESS(ROW(),Controls!#REF!+60))</f>
        <v>#REF!</v>
      </c>
      <c r="GS3630" s="9" t="e">
        <f ca="1">INDIRECT(ADDRESS(ROW(),Controls!#REF!+75))</f>
        <v>#REF!</v>
      </c>
      <c r="GT3630" s="9" t="e">
        <f ca="1">INDIRECT(ADDRESS(ROW(),Controls!#REF!+90))</f>
        <v>#REF!</v>
      </c>
      <c r="GU3630" s="9" t="e">
        <f ca="1">INDIRECT(ADDRESS(ROW(),Controls!#REF!+105))</f>
        <v>#REF!</v>
      </c>
      <c r="GV3630" s="9" t="e">
        <f ca="1">INDIRECT(ADDRESS(ROW(),Controls!#REF!+120))</f>
        <v>#REF!</v>
      </c>
      <c r="GW3630" s="9" t="e">
        <f ca="1">INDIRECT(ADDRESS(ROW(),Controls!#REF!+15))</f>
        <v>#REF!</v>
      </c>
      <c r="GX3630" s="9" t="e">
        <f ca="1">INDIRECT(ADDRESS(ROW(),Controls!#REF!+135))</f>
        <v>#REF!</v>
      </c>
      <c r="HJ3630" s="9" t="e">
        <f t="shared" ca="1" si="336"/>
        <v>#REF!</v>
      </c>
      <c r="HK3630" s="9" t="e">
        <f t="shared" ca="1" si="337"/>
        <v>#REF!</v>
      </c>
      <c r="HL3630" s="9" t="e">
        <f t="shared" ca="1" si="338"/>
        <v>#REF!</v>
      </c>
      <c r="HM3630" s="9" t="e">
        <f t="shared" ca="1" si="339"/>
        <v>#REF!</v>
      </c>
      <c r="HN3630" s="9" t="e">
        <f ca="1">SQRT($GS3630*(1-$GS3630/Controls!$D$15))</f>
        <v>#REF!</v>
      </c>
      <c r="HO3630" s="9" t="e">
        <f t="shared" ca="1" si="340"/>
        <v>#REF!</v>
      </c>
      <c r="HP3630" s="9" t="e">
        <f t="shared" ca="1" si="341"/>
        <v>#REF!</v>
      </c>
      <c r="HQ3630" s="9" t="e">
        <f ca="1">IF($GV3630=0,NA(),($GX3630*Controls!#REF!))</f>
        <v>#REF!</v>
      </c>
    </row>
    <row r="3631" spans="198:225" x14ac:dyDescent="0.25">
      <c r="GP3631" s="9" t="e">
        <f ca="1">INDIRECT(ADDRESS(ROW(),Controls!#REF!+30))</f>
        <v>#REF!</v>
      </c>
      <c r="GQ3631" s="9" t="e">
        <f ca="1">INDIRECT(ADDRESS(ROW(),Controls!#REF!+45))</f>
        <v>#REF!</v>
      </c>
      <c r="GR3631" s="9" t="e">
        <f ca="1">INDIRECT(ADDRESS(ROW(),Controls!#REF!+60))</f>
        <v>#REF!</v>
      </c>
      <c r="GS3631" s="9" t="e">
        <f ca="1">INDIRECT(ADDRESS(ROW(),Controls!#REF!+75))</f>
        <v>#REF!</v>
      </c>
      <c r="GT3631" s="9" t="e">
        <f ca="1">INDIRECT(ADDRESS(ROW(),Controls!#REF!+90))</f>
        <v>#REF!</v>
      </c>
      <c r="GU3631" s="9" t="e">
        <f ca="1">INDIRECT(ADDRESS(ROW(),Controls!#REF!+105))</f>
        <v>#REF!</v>
      </c>
      <c r="GV3631" s="9" t="e">
        <f ca="1">INDIRECT(ADDRESS(ROW(),Controls!#REF!+120))</f>
        <v>#REF!</v>
      </c>
      <c r="GW3631" s="9" t="e">
        <f ca="1">INDIRECT(ADDRESS(ROW(),Controls!#REF!+15))</f>
        <v>#REF!</v>
      </c>
      <c r="GX3631" s="9" t="e">
        <f ca="1">INDIRECT(ADDRESS(ROW(),Controls!#REF!+135))</f>
        <v>#REF!</v>
      </c>
      <c r="HJ3631" s="9" t="e">
        <f t="shared" ca="1" si="336"/>
        <v>#REF!</v>
      </c>
      <c r="HK3631" s="9" t="e">
        <f t="shared" ca="1" si="337"/>
        <v>#REF!</v>
      </c>
      <c r="HL3631" s="9" t="e">
        <f t="shared" ca="1" si="338"/>
        <v>#REF!</v>
      </c>
      <c r="HM3631" s="9" t="e">
        <f t="shared" ca="1" si="339"/>
        <v>#REF!</v>
      </c>
      <c r="HN3631" s="9" t="e">
        <f ca="1">SQRT($GS3631*(1-$GS3631/Controls!$D$15))</f>
        <v>#REF!</v>
      </c>
      <c r="HO3631" s="9" t="e">
        <f t="shared" ca="1" si="340"/>
        <v>#REF!</v>
      </c>
      <c r="HP3631" s="9" t="e">
        <f t="shared" ca="1" si="341"/>
        <v>#REF!</v>
      </c>
      <c r="HQ3631" s="9" t="e">
        <f ca="1">IF($GV3631=0,NA(),($GX3631*Controls!#REF!))</f>
        <v>#REF!</v>
      </c>
    </row>
    <row r="3632" spans="198:225" x14ac:dyDescent="0.25">
      <c r="GP3632" s="9" t="e">
        <f ca="1">INDIRECT(ADDRESS(ROW(),Controls!#REF!+30))</f>
        <v>#REF!</v>
      </c>
      <c r="GQ3632" s="9" t="e">
        <f ca="1">INDIRECT(ADDRESS(ROW(),Controls!#REF!+45))</f>
        <v>#REF!</v>
      </c>
      <c r="GR3632" s="9" t="e">
        <f ca="1">INDIRECT(ADDRESS(ROW(),Controls!#REF!+60))</f>
        <v>#REF!</v>
      </c>
      <c r="GS3632" s="9" t="e">
        <f ca="1">INDIRECT(ADDRESS(ROW(),Controls!#REF!+75))</f>
        <v>#REF!</v>
      </c>
      <c r="GT3632" s="9" t="e">
        <f ca="1">INDIRECT(ADDRESS(ROW(),Controls!#REF!+90))</f>
        <v>#REF!</v>
      </c>
      <c r="GU3632" s="9" t="e">
        <f ca="1">INDIRECT(ADDRESS(ROW(),Controls!#REF!+105))</f>
        <v>#REF!</v>
      </c>
      <c r="GV3632" s="9" t="e">
        <f ca="1">INDIRECT(ADDRESS(ROW(),Controls!#REF!+120))</f>
        <v>#REF!</v>
      </c>
      <c r="GW3632" s="9" t="e">
        <f ca="1">INDIRECT(ADDRESS(ROW(),Controls!#REF!+15))</f>
        <v>#REF!</v>
      </c>
      <c r="GX3632" s="9" t="e">
        <f ca="1">INDIRECT(ADDRESS(ROW(),Controls!#REF!+135))</f>
        <v>#REF!</v>
      </c>
      <c r="HJ3632" s="9" t="e">
        <f t="shared" ca="1" si="336"/>
        <v>#REF!</v>
      </c>
      <c r="HK3632" s="9" t="e">
        <f t="shared" ca="1" si="337"/>
        <v>#REF!</v>
      </c>
      <c r="HL3632" s="9" t="e">
        <f t="shared" ca="1" si="338"/>
        <v>#REF!</v>
      </c>
      <c r="HM3632" s="9" t="e">
        <f t="shared" ca="1" si="339"/>
        <v>#REF!</v>
      </c>
      <c r="HN3632" s="9" t="e">
        <f ca="1">SQRT($GS3632*(1-$GS3632/Controls!$D$15))</f>
        <v>#REF!</v>
      </c>
      <c r="HO3632" s="9" t="e">
        <f t="shared" ca="1" si="340"/>
        <v>#REF!</v>
      </c>
      <c r="HP3632" s="9" t="e">
        <f t="shared" ca="1" si="341"/>
        <v>#REF!</v>
      </c>
      <c r="HQ3632" s="9" t="e">
        <f ca="1">IF($GV3632=0,NA(),($GX3632*Controls!#REF!))</f>
        <v>#REF!</v>
      </c>
    </row>
    <row r="3633" spans="198:225" x14ac:dyDescent="0.25">
      <c r="GP3633" s="9" t="e">
        <f ca="1">INDIRECT(ADDRESS(ROW(),Controls!#REF!+30))</f>
        <v>#REF!</v>
      </c>
      <c r="GQ3633" s="9" t="e">
        <f ca="1">INDIRECT(ADDRESS(ROW(),Controls!#REF!+45))</f>
        <v>#REF!</v>
      </c>
      <c r="GR3633" s="9" t="e">
        <f ca="1">INDIRECT(ADDRESS(ROW(),Controls!#REF!+60))</f>
        <v>#REF!</v>
      </c>
      <c r="GS3633" s="9" t="e">
        <f ca="1">INDIRECT(ADDRESS(ROW(),Controls!#REF!+75))</f>
        <v>#REF!</v>
      </c>
      <c r="GT3633" s="9" t="e">
        <f ca="1">INDIRECT(ADDRESS(ROW(),Controls!#REF!+90))</f>
        <v>#REF!</v>
      </c>
      <c r="GU3633" s="9" t="e">
        <f ca="1">INDIRECT(ADDRESS(ROW(),Controls!#REF!+105))</f>
        <v>#REF!</v>
      </c>
      <c r="GV3633" s="9" t="e">
        <f ca="1">INDIRECT(ADDRESS(ROW(),Controls!#REF!+120))</f>
        <v>#REF!</v>
      </c>
      <c r="GW3633" s="9" t="e">
        <f ca="1">INDIRECT(ADDRESS(ROW(),Controls!#REF!+15))</f>
        <v>#REF!</v>
      </c>
      <c r="GX3633" s="9" t="e">
        <f ca="1">INDIRECT(ADDRESS(ROW(),Controls!#REF!+135))</f>
        <v>#REF!</v>
      </c>
      <c r="HJ3633" s="9" t="e">
        <f t="shared" ca="1" si="336"/>
        <v>#REF!</v>
      </c>
      <c r="HK3633" s="9" t="e">
        <f t="shared" ca="1" si="337"/>
        <v>#REF!</v>
      </c>
      <c r="HL3633" s="9" t="e">
        <f t="shared" ca="1" si="338"/>
        <v>#REF!</v>
      </c>
      <c r="HM3633" s="9" t="e">
        <f t="shared" ca="1" si="339"/>
        <v>#REF!</v>
      </c>
      <c r="HN3633" s="9" t="e">
        <f ca="1">SQRT($GS3633*(1-$GS3633/Controls!$D$15))</f>
        <v>#REF!</v>
      </c>
      <c r="HO3633" s="9" t="e">
        <f t="shared" ca="1" si="340"/>
        <v>#REF!</v>
      </c>
      <c r="HP3633" s="9" t="e">
        <f t="shared" ca="1" si="341"/>
        <v>#REF!</v>
      </c>
      <c r="HQ3633" s="9" t="e">
        <f ca="1">IF($GV3633=0,NA(),($GX3633*Controls!#REF!))</f>
        <v>#REF!</v>
      </c>
    </row>
    <row r="3634" spans="198:225" x14ac:dyDescent="0.25">
      <c r="GP3634" s="9" t="e">
        <f ca="1">INDIRECT(ADDRESS(ROW(),Controls!#REF!+30))</f>
        <v>#REF!</v>
      </c>
      <c r="GQ3634" s="9" t="e">
        <f ca="1">INDIRECT(ADDRESS(ROW(),Controls!#REF!+45))</f>
        <v>#REF!</v>
      </c>
      <c r="GR3634" s="9" t="e">
        <f ca="1">INDIRECT(ADDRESS(ROW(),Controls!#REF!+60))</f>
        <v>#REF!</v>
      </c>
      <c r="GS3634" s="9" t="e">
        <f ca="1">INDIRECT(ADDRESS(ROW(),Controls!#REF!+75))</f>
        <v>#REF!</v>
      </c>
      <c r="GT3634" s="9" t="e">
        <f ca="1">INDIRECT(ADDRESS(ROW(),Controls!#REF!+90))</f>
        <v>#REF!</v>
      </c>
      <c r="GU3634" s="9" t="e">
        <f ca="1">INDIRECT(ADDRESS(ROW(),Controls!#REF!+105))</f>
        <v>#REF!</v>
      </c>
      <c r="GV3634" s="9" t="e">
        <f ca="1">INDIRECT(ADDRESS(ROW(),Controls!#REF!+120))</f>
        <v>#REF!</v>
      </c>
      <c r="GW3634" s="9" t="e">
        <f ca="1">INDIRECT(ADDRESS(ROW(),Controls!#REF!+15))</f>
        <v>#REF!</v>
      </c>
      <c r="GX3634" s="9" t="e">
        <f ca="1">INDIRECT(ADDRESS(ROW(),Controls!#REF!+135))</f>
        <v>#REF!</v>
      </c>
      <c r="HJ3634" s="9" t="e">
        <f t="shared" ca="1" si="336"/>
        <v>#REF!</v>
      </c>
      <c r="HK3634" s="9" t="e">
        <f t="shared" ca="1" si="337"/>
        <v>#REF!</v>
      </c>
      <c r="HL3634" s="9" t="e">
        <f t="shared" ca="1" si="338"/>
        <v>#REF!</v>
      </c>
      <c r="HM3634" s="9" t="e">
        <f t="shared" ca="1" si="339"/>
        <v>#REF!</v>
      </c>
      <c r="HN3634" s="9" t="e">
        <f ca="1">SQRT($GS3634*(1-$GS3634/Controls!$D$15))</f>
        <v>#REF!</v>
      </c>
      <c r="HO3634" s="9" t="e">
        <f t="shared" ca="1" si="340"/>
        <v>#REF!</v>
      </c>
      <c r="HP3634" s="9" t="e">
        <f t="shared" ca="1" si="341"/>
        <v>#REF!</v>
      </c>
      <c r="HQ3634" s="9" t="e">
        <f ca="1">IF($GV3634=0,NA(),($GX3634*Controls!#REF!))</f>
        <v>#REF!</v>
      </c>
    </row>
    <row r="3635" spans="198:225" x14ac:dyDescent="0.25">
      <c r="GP3635" s="9" t="e">
        <f ca="1">INDIRECT(ADDRESS(ROW(),Controls!#REF!+30))</f>
        <v>#REF!</v>
      </c>
      <c r="GQ3635" s="9" t="e">
        <f ca="1">INDIRECT(ADDRESS(ROW(),Controls!#REF!+45))</f>
        <v>#REF!</v>
      </c>
      <c r="GR3635" s="9" t="e">
        <f ca="1">INDIRECT(ADDRESS(ROW(),Controls!#REF!+60))</f>
        <v>#REF!</v>
      </c>
      <c r="GS3635" s="9" t="e">
        <f ca="1">INDIRECT(ADDRESS(ROW(),Controls!#REF!+75))</f>
        <v>#REF!</v>
      </c>
      <c r="GT3635" s="9" t="e">
        <f ca="1">INDIRECT(ADDRESS(ROW(),Controls!#REF!+90))</f>
        <v>#REF!</v>
      </c>
      <c r="GU3635" s="9" t="e">
        <f ca="1">INDIRECT(ADDRESS(ROW(),Controls!#REF!+105))</f>
        <v>#REF!</v>
      </c>
      <c r="GV3635" s="9" t="e">
        <f ca="1">INDIRECT(ADDRESS(ROW(),Controls!#REF!+120))</f>
        <v>#REF!</v>
      </c>
      <c r="GW3635" s="9" t="e">
        <f ca="1">INDIRECT(ADDRESS(ROW(),Controls!#REF!+15))</f>
        <v>#REF!</v>
      </c>
      <c r="GX3635" s="9" t="e">
        <f ca="1">INDIRECT(ADDRESS(ROW(),Controls!#REF!+135))</f>
        <v>#REF!</v>
      </c>
      <c r="HJ3635" s="9" t="e">
        <f t="shared" ca="1" si="336"/>
        <v>#REF!</v>
      </c>
      <c r="HK3635" s="9" t="e">
        <f t="shared" ca="1" si="337"/>
        <v>#REF!</v>
      </c>
      <c r="HL3635" s="9" t="e">
        <f t="shared" ca="1" si="338"/>
        <v>#REF!</v>
      </c>
      <c r="HM3635" s="9" t="e">
        <f t="shared" ca="1" si="339"/>
        <v>#REF!</v>
      </c>
      <c r="HN3635" s="9" t="e">
        <f ca="1">SQRT($GS3635*(1-$GS3635/Controls!$D$15))</f>
        <v>#REF!</v>
      </c>
      <c r="HO3635" s="9" t="e">
        <f t="shared" ca="1" si="340"/>
        <v>#REF!</v>
      </c>
      <c r="HP3635" s="9" t="e">
        <f t="shared" ca="1" si="341"/>
        <v>#REF!</v>
      </c>
      <c r="HQ3635" s="9" t="e">
        <f ca="1">IF($GV3635=0,NA(),($GX3635*Controls!#REF!))</f>
        <v>#REF!</v>
      </c>
    </row>
    <row r="3636" spans="198:225" x14ac:dyDescent="0.25">
      <c r="GP3636" s="9" t="e">
        <f ca="1">INDIRECT(ADDRESS(ROW(),Controls!#REF!+30))</f>
        <v>#REF!</v>
      </c>
      <c r="GQ3636" s="9" t="e">
        <f ca="1">INDIRECT(ADDRESS(ROW(),Controls!#REF!+45))</f>
        <v>#REF!</v>
      </c>
      <c r="GR3636" s="9" t="e">
        <f ca="1">INDIRECT(ADDRESS(ROW(),Controls!#REF!+60))</f>
        <v>#REF!</v>
      </c>
      <c r="GS3636" s="9" t="e">
        <f ca="1">INDIRECT(ADDRESS(ROW(),Controls!#REF!+75))</f>
        <v>#REF!</v>
      </c>
      <c r="GT3636" s="9" t="e">
        <f ca="1">INDIRECT(ADDRESS(ROW(),Controls!#REF!+90))</f>
        <v>#REF!</v>
      </c>
      <c r="GU3636" s="9" t="e">
        <f ca="1">INDIRECT(ADDRESS(ROW(),Controls!#REF!+105))</f>
        <v>#REF!</v>
      </c>
      <c r="GV3636" s="9" t="e">
        <f ca="1">INDIRECT(ADDRESS(ROW(),Controls!#REF!+120))</f>
        <v>#REF!</v>
      </c>
      <c r="GW3636" s="9" t="e">
        <f ca="1">INDIRECT(ADDRESS(ROW(),Controls!#REF!+15))</f>
        <v>#REF!</v>
      </c>
      <c r="GX3636" s="9" t="e">
        <f ca="1">INDIRECT(ADDRESS(ROW(),Controls!#REF!+135))</f>
        <v>#REF!</v>
      </c>
      <c r="HJ3636" s="9" t="e">
        <f t="shared" ca="1" si="336"/>
        <v>#REF!</v>
      </c>
      <c r="HK3636" s="9" t="e">
        <f t="shared" ca="1" si="337"/>
        <v>#REF!</v>
      </c>
      <c r="HL3636" s="9" t="e">
        <f t="shared" ca="1" si="338"/>
        <v>#REF!</v>
      </c>
      <c r="HM3636" s="9" t="e">
        <f t="shared" ca="1" si="339"/>
        <v>#REF!</v>
      </c>
      <c r="HN3636" s="9" t="e">
        <f ca="1">SQRT($GS3636*(1-$GS3636/Controls!$D$15))</f>
        <v>#REF!</v>
      </c>
      <c r="HO3636" s="9" t="e">
        <f t="shared" ca="1" si="340"/>
        <v>#REF!</v>
      </c>
      <c r="HP3636" s="9" t="e">
        <f t="shared" ca="1" si="341"/>
        <v>#REF!</v>
      </c>
      <c r="HQ3636" s="9" t="e">
        <f ca="1">IF($GV3636=0,NA(),($GX3636*Controls!#REF!))</f>
        <v>#REF!</v>
      </c>
    </row>
    <row r="3637" spans="198:225" x14ac:dyDescent="0.25">
      <c r="GP3637" s="9" t="e">
        <f ca="1">INDIRECT(ADDRESS(ROW(),Controls!#REF!+30))</f>
        <v>#REF!</v>
      </c>
      <c r="GQ3637" s="9" t="e">
        <f ca="1">INDIRECT(ADDRESS(ROW(),Controls!#REF!+45))</f>
        <v>#REF!</v>
      </c>
      <c r="GR3637" s="9" t="e">
        <f ca="1">INDIRECT(ADDRESS(ROW(),Controls!#REF!+60))</f>
        <v>#REF!</v>
      </c>
      <c r="GS3637" s="9" t="e">
        <f ca="1">INDIRECT(ADDRESS(ROW(),Controls!#REF!+75))</f>
        <v>#REF!</v>
      </c>
      <c r="GT3637" s="9" t="e">
        <f ca="1">INDIRECT(ADDRESS(ROW(),Controls!#REF!+90))</f>
        <v>#REF!</v>
      </c>
      <c r="GU3637" s="9" t="e">
        <f ca="1">INDIRECT(ADDRESS(ROW(),Controls!#REF!+105))</f>
        <v>#REF!</v>
      </c>
      <c r="GV3637" s="9" t="e">
        <f ca="1">INDIRECT(ADDRESS(ROW(),Controls!#REF!+120))</f>
        <v>#REF!</v>
      </c>
      <c r="GW3637" s="9" t="e">
        <f ca="1">INDIRECT(ADDRESS(ROW(),Controls!#REF!+15))</f>
        <v>#REF!</v>
      </c>
      <c r="GX3637" s="9" t="e">
        <f ca="1">INDIRECT(ADDRESS(ROW(),Controls!#REF!+135))</f>
        <v>#REF!</v>
      </c>
      <c r="HJ3637" s="9" t="e">
        <f t="shared" ca="1" si="336"/>
        <v>#REF!</v>
      </c>
      <c r="HK3637" s="9" t="e">
        <f t="shared" ca="1" si="337"/>
        <v>#REF!</v>
      </c>
      <c r="HL3637" s="9" t="e">
        <f t="shared" ca="1" si="338"/>
        <v>#REF!</v>
      </c>
      <c r="HM3637" s="9" t="e">
        <f t="shared" ca="1" si="339"/>
        <v>#REF!</v>
      </c>
      <c r="HN3637" s="9" t="e">
        <f ca="1">SQRT($GS3637*(1-$GS3637/Controls!$D$15))</f>
        <v>#REF!</v>
      </c>
      <c r="HO3637" s="9" t="e">
        <f t="shared" ca="1" si="340"/>
        <v>#REF!</v>
      </c>
      <c r="HP3637" s="9" t="e">
        <f t="shared" ca="1" si="341"/>
        <v>#REF!</v>
      </c>
      <c r="HQ3637" s="9" t="e">
        <f ca="1">IF($GV3637=0,NA(),($GX3637*Controls!#REF!))</f>
        <v>#REF!</v>
      </c>
    </row>
    <row r="3638" spans="198:225" x14ac:dyDescent="0.25">
      <c r="GP3638" s="9" t="e">
        <f ca="1">INDIRECT(ADDRESS(ROW(),Controls!#REF!+30))</f>
        <v>#REF!</v>
      </c>
      <c r="GQ3638" s="9" t="e">
        <f ca="1">INDIRECT(ADDRESS(ROW(),Controls!#REF!+45))</f>
        <v>#REF!</v>
      </c>
      <c r="GR3638" s="9" t="e">
        <f ca="1">INDIRECT(ADDRESS(ROW(),Controls!#REF!+60))</f>
        <v>#REF!</v>
      </c>
      <c r="GS3638" s="9" t="e">
        <f ca="1">INDIRECT(ADDRESS(ROW(),Controls!#REF!+75))</f>
        <v>#REF!</v>
      </c>
      <c r="GT3638" s="9" t="e">
        <f ca="1">INDIRECT(ADDRESS(ROW(),Controls!#REF!+90))</f>
        <v>#REF!</v>
      </c>
      <c r="GU3638" s="9" t="e">
        <f ca="1">INDIRECT(ADDRESS(ROW(),Controls!#REF!+105))</f>
        <v>#REF!</v>
      </c>
      <c r="GV3638" s="9" t="e">
        <f ca="1">INDIRECT(ADDRESS(ROW(),Controls!#REF!+120))</f>
        <v>#REF!</v>
      </c>
      <c r="GW3638" s="9" t="e">
        <f ca="1">INDIRECT(ADDRESS(ROW(),Controls!#REF!+15))</f>
        <v>#REF!</v>
      </c>
      <c r="GX3638" s="9" t="e">
        <f ca="1">INDIRECT(ADDRESS(ROW(),Controls!#REF!+135))</f>
        <v>#REF!</v>
      </c>
      <c r="HJ3638" s="9" t="e">
        <f t="shared" ca="1" si="336"/>
        <v>#REF!</v>
      </c>
      <c r="HK3638" s="9" t="e">
        <f t="shared" ca="1" si="337"/>
        <v>#REF!</v>
      </c>
      <c r="HL3638" s="9" t="e">
        <f t="shared" ca="1" si="338"/>
        <v>#REF!</v>
      </c>
      <c r="HM3638" s="9" t="e">
        <f t="shared" ca="1" si="339"/>
        <v>#REF!</v>
      </c>
      <c r="HN3638" s="9" t="e">
        <f ca="1">SQRT($GS3638*(1-$GS3638/Controls!$D$15))</f>
        <v>#REF!</v>
      </c>
      <c r="HO3638" s="9" t="e">
        <f t="shared" ca="1" si="340"/>
        <v>#REF!</v>
      </c>
      <c r="HP3638" s="9" t="e">
        <f t="shared" ca="1" si="341"/>
        <v>#REF!</v>
      </c>
      <c r="HQ3638" s="9" t="e">
        <f ca="1">IF($GV3638=0,NA(),($GX3638*Controls!#REF!))</f>
        <v>#REF!</v>
      </c>
    </row>
    <row r="3639" spans="198:225" x14ac:dyDescent="0.25">
      <c r="GP3639" s="9" t="e">
        <f ca="1">INDIRECT(ADDRESS(ROW(),Controls!#REF!+30))</f>
        <v>#REF!</v>
      </c>
      <c r="GQ3639" s="9" t="e">
        <f ca="1">INDIRECT(ADDRESS(ROW(),Controls!#REF!+45))</f>
        <v>#REF!</v>
      </c>
      <c r="GR3639" s="9" t="e">
        <f ca="1">INDIRECT(ADDRESS(ROW(),Controls!#REF!+60))</f>
        <v>#REF!</v>
      </c>
      <c r="GS3639" s="9" t="e">
        <f ca="1">INDIRECT(ADDRESS(ROW(),Controls!#REF!+75))</f>
        <v>#REF!</v>
      </c>
      <c r="GT3639" s="9" t="e">
        <f ca="1">INDIRECT(ADDRESS(ROW(),Controls!#REF!+90))</f>
        <v>#REF!</v>
      </c>
      <c r="GU3639" s="9" t="e">
        <f ca="1">INDIRECT(ADDRESS(ROW(),Controls!#REF!+105))</f>
        <v>#REF!</v>
      </c>
      <c r="GV3639" s="9" t="e">
        <f ca="1">INDIRECT(ADDRESS(ROW(),Controls!#REF!+120))</f>
        <v>#REF!</v>
      </c>
      <c r="GW3639" s="9" t="e">
        <f ca="1">INDIRECT(ADDRESS(ROW(),Controls!#REF!+15))</f>
        <v>#REF!</v>
      </c>
      <c r="GX3639" s="9" t="e">
        <f ca="1">INDIRECT(ADDRESS(ROW(),Controls!#REF!+135))</f>
        <v>#REF!</v>
      </c>
      <c r="HJ3639" s="9" t="e">
        <f t="shared" ca="1" si="336"/>
        <v>#REF!</v>
      </c>
      <c r="HK3639" s="9" t="e">
        <f t="shared" ca="1" si="337"/>
        <v>#REF!</v>
      </c>
      <c r="HL3639" s="9" t="e">
        <f t="shared" ca="1" si="338"/>
        <v>#REF!</v>
      </c>
      <c r="HM3639" s="9" t="e">
        <f t="shared" ca="1" si="339"/>
        <v>#REF!</v>
      </c>
      <c r="HN3639" s="9" t="e">
        <f ca="1">SQRT($GS3639*(1-$GS3639/Controls!$D$15))</f>
        <v>#REF!</v>
      </c>
      <c r="HO3639" s="9" t="e">
        <f t="shared" ca="1" si="340"/>
        <v>#REF!</v>
      </c>
      <c r="HP3639" s="9" t="e">
        <f t="shared" ca="1" si="341"/>
        <v>#REF!</v>
      </c>
      <c r="HQ3639" s="9" t="e">
        <f ca="1">IF($GV3639=0,NA(),($GX3639*Controls!#REF!))</f>
        <v>#REF!</v>
      </c>
    </row>
    <row r="3640" spans="198:225" x14ac:dyDescent="0.25">
      <c r="GP3640" s="9" t="e">
        <f ca="1">INDIRECT(ADDRESS(ROW(),Controls!#REF!+30))</f>
        <v>#REF!</v>
      </c>
      <c r="GQ3640" s="9" t="e">
        <f ca="1">INDIRECT(ADDRESS(ROW(),Controls!#REF!+45))</f>
        <v>#REF!</v>
      </c>
      <c r="GR3640" s="9" t="e">
        <f ca="1">INDIRECT(ADDRESS(ROW(),Controls!#REF!+60))</f>
        <v>#REF!</v>
      </c>
      <c r="GS3640" s="9" t="e">
        <f ca="1">INDIRECT(ADDRESS(ROW(),Controls!#REF!+75))</f>
        <v>#REF!</v>
      </c>
      <c r="GT3640" s="9" t="e">
        <f ca="1">INDIRECT(ADDRESS(ROW(),Controls!#REF!+90))</f>
        <v>#REF!</v>
      </c>
      <c r="GU3640" s="9" t="e">
        <f ca="1">INDIRECT(ADDRESS(ROW(),Controls!#REF!+105))</f>
        <v>#REF!</v>
      </c>
      <c r="GV3640" s="9" t="e">
        <f ca="1">INDIRECT(ADDRESS(ROW(),Controls!#REF!+120))</f>
        <v>#REF!</v>
      </c>
      <c r="GW3640" s="9" t="e">
        <f ca="1">INDIRECT(ADDRESS(ROW(),Controls!#REF!+15))</f>
        <v>#REF!</v>
      </c>
      <c r="GX3640" s="9" t="e">
        <f ca="1">INDIRECT(ADDRESS(ROW(),Controls!#REF!+135))</f>
        <v>#REF!</v>
      </c>
      <c r="HJ3640" s="9" t="e">
        <f t="shared" ca="1" si="336"/>
        <v>#REF!</v>
      </c>
      <c r="HK3640" s="9" t="e">
        <f t="shared" ca="1" si="337"/>
        <v>#REF!</v>
      </c>
      <c r="HL3640" s="9" t="e">
        <f t="shared" ca="1" si="338"/>
        <v>#REF!</v>
      </c>
      <c r="HM3640" s="9" t="e">
        <f t="shared" ca="1" si="339"/>
        <v>#REF!</v>
      </c>
      <c r="HN3640" s="9" t="e">
        <f ca="1">SQRT($GS3640*(1-$GS3640/Controls!$D$15))</f>
        <v>#REF!</v>
      </c>
      <c r="HO3640" s="9" t="e">
        <f t="shared" ca="1" si="340"/>
        <v>#REF!</v>
      </c>
      <c r="HP3640" s="9" t="e">
        <f t="shared" ca="1" si="341"/>
        <v>#REF!</v>
      </c>
      <c r="HQ3640" s="9" t="e">
        <f ca="1">IF($GV3640=0,NA(),($GX3640*Controls!#REF!))</f>
        <v>#REF!</v>
      </c>
    </row>
    <row r="3641" spans="198:225" x14ac:dyDescent="0.25">
      <c r="GP3641" s="9" t="e">
        <f ca="1">INDIRECT(ADDRESS(ROW(),Controls!#REF!+30))</f>
        <v>#REF!</v>
      </c>
      <c r="GQ3641" s="9" t="e">
        <f ca="1">INDIRECT(ADDRESS(ROW(),Controls!#REF!+45))</f>
        <v>#REF!</v>
      </c>
      <c r="GR3641" s="9" t="e">
        <f ca="1">INDIRECT(ADDRESS(ROW(),Controls!#REF!+60))</f>
        <v>#REF!</v>
      </c>
      <c r="GS3641" s="9" t="e">
        <f ca="1">INDIRECT(ADDRESS(ROW(),Controls!#REF!+75))</f>
        <v>#REF!</v>
      </c>
      <c r="GT3641" s="9" t="e">
        <f ca="1">INDIRECT(ADDRESS(ROW(),Controls!#REF!+90))</f>
        <v>#REF!</v>
      </c>
      <c r="GU3641" s="9" t="e">
        <f ca="1">INDIRECT(ADDRESS(ROW(),Controls!#REF!+105))</f>
        <v>#REF!</v>
      </c>
      <c r="GV3641" s="9" t="e">
        <f ca="1">INDIRECT(ADDRESS(ROW(),Controls!#REF!+120))</f>
        <v>#REF!</v>
      </c>
      <c r="GW3641" s="9" t="e">
        <f ca="1">INDIRECT(ADDRESS(ROW(),Controls!#REF!+15))</f>
        <v>#REF!</v>
      </c>
      <c r="GX3641" s="9" t="e">
        <f ca="1">INDIRECT(ADDRESS(ROW(),Controls!#REF!+135))</f>
        <v>#REF!</v>
      </c>
      <c r="HJ3641" s="9" t="e">
        <f t="shared" ca="1" si="336"/>
        <v>#REF!</v>
      </c>
      <c r="HK3641" s="9" t="e">
        <f t="shared" ca="1" si="337"/>
        <v>#REF!</v>
      </c>
      <c r="HL3641" s="9" t="e">
        <f t="shared" ca="1" si="338"/>
        <v>#REF!</v>
      </c>
      <c r="HM3641" s="9" t="e">
        <f t="shared" ca="1" si="339"/>
        <v>#REF!</v>
      </c>
      <c r="HN3641" s="9" t="e">
        <f ca="1">SQRT($GS3641*(1-$GS3641/Controls!$D$15))</f>
        <v>#REF!</v>
      </c>
      <c r="HO3641" s="9" t="e">
        <f t="shared" ca="1" si="340"/>
        <v>#REF!</v>
      </c>
      <c r="HP3641" s="9" t="e">
        <f t="shared" ca="1" si="341"/>
        <v>#REF!</v>
      </c>
      <c r="HQ3641" s="9" t="e">
        <f ca="1">IF($GV3641=0,NA(),($GX3641*Controls!#REF!))</f>
        <v>#REF!</v>
      </c>
    </row>
    <row r="3642" spans="198:225" x14ac:dyDescent="0.25">
      <c r="GP3642" s="9" t="e">
        <f ca="1">INDIRECT(ADDRESS(ROW(),Controls!#REF!+30))</f>
        <v>#REF!</v>
      </c>
      <c r="GQ3642" s="9" t="e">
        <f ca="1">INDIRECT(ADDRESS(ROW(),Controls!#REF!+45))</f>
        <v>#REF!</v>
      </c>
      <c r="GR3642" s="9" t="e">
        <f ca="1">INDIRECT(ADDRESS(ROW(),Controls!#REF!+60))</f>
        <v>#REF!</v>
      </c>
      <c r="GS3642" s="9" t="e">
        <f ca="1">INDIRECT(ADDRESS(ROW(),Controls!#REF!+75))</f>
        <v>#REF!</v>
      </c>
      <c r="GT3642" s="9" t="e">
        <f ca="1">INDIRECT(ADDRESS(ROW(),Controls!#REF!+90))</f>
        <v>#REF!</v>
      </c>
      <c r="GU3642" s="9" t="e">
        <f ca="1">INDIRECT(ADDRESS(ROW(),Controls!#REF!+105))</f>
        <v>#REF!</v>
      </c>
      <c r="GV3642" s="9" t="e">
        <f ca="1">INDIRECT(ADDRESS(ROW(),Controls!#REF!+120))</f>
        <v>#REF!</v>
      </c>
      <c r="GW3642" s="9" t="e">
        <f ca="1">INDIRECT(ADDRESS(ROW(),Controls!#REF!+15))</f>
        <v>#REF!</v>
      </c>
      <c r="GX3642" s="9" t="e">
        <f ca="1">INDIRECT(ADDRESS(ROW(),Controls!#REF!+135))</f>
        <v>#REF!</v>
      </c>
      <c r="HJ3642" s="9" t="e">
        <f t="shared" ca="1" si="336"/>
        <v>#REF!</v>
      </c>
      <c r="HK3642" s="9" t="e">
        <f t="shared" ca="1" si="337"/>
        <v>#REF!</v>
      </c>
      <c r="HL3642" s="9" t="e">
        <f t="shared" ca="1" si="338"/>
        <v>#REF!</v>
      </c>
      <c r="HM3642" s="9" t="e">
        <f t="shared" ca="1" si="339"/>
        <v>#REF!</v>
      </c>
      <c r="HN3642" s="9" t="e">
        <f ca="1">SQRT($GS3642*(1-$GS3642/Controls!$D$15))</f>
        <v>#REF!</v>
      </c>
      <c r="HO3642" s="9" t="e">
        <f t="shared" ca="1" si="340"/>
        <v>#REF!</v>
      </c>
      <c r="HP3642" s="9" t="e">
        <f t="shared" ca="1" si="341"/>
        <v>#REF!</v>
      </c>
      <c r="HQ3642" s="9" t="e">
        <f ca="1">IF($GV3642=0,NA(),($GX3642*Controls!#REF!))</f>
        <v>#REF!</v>
      </c>
    </row>
    <row r="3643" spans="198:225" x14ac:dyDescent="0.25">
      <c r="GP3643" s="9" t="e">
        <f ca="1">INDIRECT(ADDRESS(ROW(),Controls!#REF!+30))</f>
        <v>#REF!</v>
      </c>
      <c r="GQ3643" s="9" t="e">
        <f ca="1">INDIRECT(ADDRESS(ROW(),Controls!#REF!+45))</f>
        <v>#REF!</v>
      </c>
      <c r="GR3643" s="9" t="e">
        <f ca="1">INDIRECT(ADDRESS(ROW(),Controls!#REF!+60))</f>
        <v>#REF!</v>
      </c>
      <c r="GS3643" s="9" t="e">
        <f ca="1">INDIRECT(ADDRESS(ROW(),Controls!#REF!+75))</f>
        <v>#REF!</v>
      </c>
      <c r="GT3643" s="9" t="e">
        <f ca="1">INDIRECT(ADDRESS(ROW(),Controls!#REF!+90))</f>
        <v>#REF!</v>
      </c>
      <c r="GU3643" s="9" t="e">
        <f ca="1">INDIRECT(ADDRESS(ROW(),Controls!#REF!+105))</f>
        <v>#REF!</v>
      </c>
      <c r="GV3643" s="9" t="e">
        <f ca="1">INDIRECT(ADDRESS(ROW(),Controls!#REF!+120))</f>
        <v>#REF!</v>
      </c>
      <c r="GW3643" s="9" t="e">
        <f ca="1">INDIRECT(ADDRESS(ROW(),Controls!#REF!+15))</f>
        <v>#REF!</v>
      </c>
      <c r="GX3643" s="9" t="e">
        <f ca="1">INDIRECT(ADDRESS(ROW(),Controls!#REF!+135))</f>
        <v>#REF!</v>
      </c>
      <c r="HJ3643" s="9" t="e">
        <f t="shared" ca="1" si="336"/>
        <v>#REF!</v>
      </c>
      <c r="HK3643" s="9" t="e">
        <f t="shared" ca="1" si="337"/>
        <v>#REF!</v>
      </c>
      <c r="HL3643" s="9" t="e">
        <f t="shared" ca="1" si="338"/>
        <v>#REF!</v>
      </c>
      <c r="HM3643" s="9" t="e">
        <f t="shared" ca="1" si="339"/>
        <v>#REF!</v>
      </c>
      <c r="HN3643" s="9" t="e">
        <f ca="1">SQRT($GS3643*(1-$GS3643/Controls!$D$15))</f>
        <v>#REF!</v>
      </c>
      <c r="HO3643" s="9" t="e">
        <f t="shared" ca="1" si="340"/>
        <v>#REF!</v>
      </c>
      <c r="HP3643" s="9" t="e">
        <f t="shared" ca="1" si="341"/>
        <v>#REF!</v>
      </c>
      <c r="HQ3643" s="9" t="e">
        <f ca="1">IF($GV3643=0,NA(),($GX3643*Controls!#REF!))</f>
        <v>#REF!</v>
      </c>
    </row>
    <row r="3644" spans="198:225" x14ac:dyDescent="0.25">
      <c r="GP3644" s="9" t="e">
        <f ca="1">INDIRECT(ADDRESS(ROW(),Controls!#REF!+30))</f>
        <v>#REF!</v>
      </c>
      <c r="GQ3644" s="9" t="e">
        <f ca="1">INDIRECT(ADDRESS(ROW(),Controls!#REF!+45))</f>
        <v>#REF!</v>
      </c>
      <c r="GR3644" s="9" t="e">
        <f ca="1">INDIRECT(ADDRESS(ROW(),Controls!#REF!+60))</f>
        <v>#REF!</v>
      </c>
      <c r="GS3644" s="9" t="e">
        <f ca="1">INDIRECT(ADDRESS(ROW(),Controls!#REF!+75))</f>
        <v>#REF!</v>
      </c>
      <c r="GT3644" s="9" t="e">
        <f ca="1">INDIRECT(ADDRESS(ROW(),Controls!#REF!+90))</f>
        <v>#REF!</v>
      </c>
      <c r="GU3644" s="9" t="e">
        <f ca="1">INDIRECT(ADDRESS(ROW(),Controls!#REF!+105))</f>
        <v>#REF!</v>
      </c>
      <c r="GV3644" s="9" t="e">
        <f ca="1">INDIRECT(ADDRESS(ROW(),Controls!#REF!+120))</f>
        <v>#REF!</v>
      </c>
      <c r="GW3644" s="9" t="e">
        <f ca="1">INDIRECT(ADDRESS(ROW(),Controls!#REF!+15))</f>
        <v>#REF!</v>
      </c>
      <c r="GX3644" s="9" t="e">
        <f ca="1">INDIRECT(ADDRESS(ROW(),Controls!#REF!+135))</f>
        <v>#REF!</v>
      </c>
      <c r="HJ3644" s="9" t="e">
        <f t="shared" ca="1" si="336"/>
        <v>#REF!</v>
      </c>
      <c r="HK3644" s="9" t="e">
        <f t="shared" ca="1" si="337"/>
        <v>#REF!</v>
      </c>
      <c r="HL3644" s="9" t="e">
        <f t="shared" ca="1" si="338"/>
        <v>#REF!</v>
      </c>
      <c r="HM3644" s="9" t="e">
        <f t="shared" ca="1" si="339"/>
        <v>#REF!</v>
      </c>
      <c r="HN3644" s="9" t="e">
        <f ca="1">SQRT($GS3644*(1-$GS3644/Controls!$D$15))</f>
        <v>#REF!</v>
      </c>
      <c r="HO3644" s="9" t="e">
        <f t="shared" ca="1" si="340"/>
        <v>#REF!</v>
      </c>
      <c r="HP3644" s="9" t="e">
        <f t="shared" ca="1" si="341"/>
        <v>#REF!</v>
      </c>
      <c r="HQ3644" s="9" t="e">
        <f ca="1">IF($GV3644=0,NA(),($GX3644*Controls!#REF!))</f>
        <v>#REF!</v>
      </c>
    </row>
    <row r="3645" spans="198:225" x14ac:dyDescent="0.25">
      <c r="GP3645" s="9" t="e">
        <f ca="1">INDIRECT(ADDRESS(ROW(),Controls!#REF!+30))</f>
        <v>#REF!</v>
      </c>
      <c r="GQ3645" s="9" t="e">
        <f ca="1">INDIRECT(ADDRESS(ROW(),Controls!#REF!+45))</f>
        <v>#REF!</v>
      </c>
      <c r="GR3645" s="9" t="e">
        <f ca="1">INDIRECT(ADDRESS(ROW(),Controls!#REF!+60))</f>
        <v>#REF!</v>
      </c>
      <c r="GS3645" s="9" t="e">
        <f ca="1">INDIRECT(ADDRESS(ROW(),Controls!#REF!+75))</f>
        <v>#REF!</v>
      </c>
      <c r="GT3645" s="9" t="e">
        <f ca="1">INDIRECT(ADDRESS(ROW(),Controls!#REF!+90))</f>
        <v>#REF!</v>
      </c>
      <c r="GU3645" s="9" t="e">
        <f ca="1">INDIRECT(ADDRESS(ROW(),Controls!#REF!+105))</f>
        <v>#REF!</v>
      </c>
      <c r="GV3645" s="9" t="e">
        <f ca="1">INDIRECT(ADDRESS(ROW(),Controls!#REF!+120))</f>
        <v>#REF!</v>
      </c>
      <c r="GW3645" s="9" t="e">
        <f ca="1">INDIRECT(ADDRESS(ROW(),Controls!#REF!+15))</f>
        <v>#REF!</v>
      </c>
      <c r="GX3645" s="9" t="e">
        <f ca="1">INDIRECT(ADDRESS(ROW(),Controls!#REF!+135))</f>
        <v>#REF!</v>
      </c>
      <c r="HJ3645" s="9" t="e">
        <f t="shared" ca="1" si="336"/>
        <v>#REF!</v>
      </c>
      <c r="HK3645" s="9" t="e">
        <f t="shared" ca="1" si="337"/>
        <v>#REF!</v>
      </c>
      <c r="HL3645" s="9" t="e">
        <f t="shared" ca="1" si="338"/>
        <v>#REF!</v>
      </c>
      <c r="HM3645" s="9" t="e">
        <f t="shared" ca="1" si="339"/>
        <v>#REF!</v>
      </c>
      <c r="HN3645" s="9" t="e">
        <f ca="1">SQRT($GS3645*(1-$GS3645/Controls!$D$15))</f>
        <v>#REF!</v>
      </c>
      <c r="HO3645" s="9" t="e">
        <f t="shared" ca="1" si="340"/>
        <v>#REF!</v>
      </c>
      <c r="HP3645" s="9" t="e">
        <f t="shared" ca="1" si="341"/>
        <v>#REF!</v>
      </c>
      <c r="HQ3645" s="9" t="e">
        <f ca="1">IF($GV3645=0,NA(),($GX3645*Controls!#REF!))</f>
        <v>#REF!</v>
      </c>
    </row>
    <row r="3646" spans="198:225" x14ac:dyDescent="0.25">
      <c r="GP3646" s="9" t="e">
        <f ca="1">INDIRECT(ADDRESS(ROW(),Controls!#REF!+30))</f>
        <v>#REF!</v>
      </c>
      <c r="GQ3646" s="9" t="e">
        <f ca="1">INDIRECT(ADDRESS(ROW(),Controls!#REF!+45))</f>
        <v>#REF!</v>
      </c>
      <c r="GR3646" s="9" t="e">
        <f ca="1">INDIRECT(ADDRESS(ROW(),Controls!#REF!+60))</f>
        <v>#REF!</v>
      </c>
      <c r="GS3646" s="9" t="e">
        <f ca="1">INDIRECT(ADDRESS(ROW(),Controls!#REF!+75))</f>
        <v>#REF!</v>
      </c>
      <c r="GT3646" s="9" t="e">
        <f ca="1">INDIRECT(ADDRESS(ROW(),Controls!#REF!+90))</f>
        <v>#REF!</v>
      </c>
      <c r="GU3646" s="9" t="e">
        <f ca="1">INDIRECT(ADDRESS(ROW(),Controls!#REF!+105))</f>
        <v>#REF!</v>
      </c>
      <c r="GV3646" s="9" t="e">
        <f ca="1">INDIRECT(ADDRESS(ROW(),Controls!#REF!+120))</f>
        <v>#REF!</v>
      </c>
      <c r="GW3646" s="9" t="e">
        <f ca="1">INDIRECT(ADDRESS(ROW(),Controls!#REF!+15))</f>
        <v>#REF!</v>
      </c>
      <c r="GX3646" s="9" t="e">
        <f ca="1">INDIRECT(ADDRESS(ROW(),Controls!#REF!+135))</f>
        <v>#REF!</v>
      </c>
      <c r="HJ3646" s="9" t="e">
        <f t="shared" ca="1" si="336"/>
        <v>#REF!</v>
      </c>
      <c r="HK3646" s="9" t="e">
        <f t="shared" ca="1" si="337"/>
        <v>#REF!</v>
      </c>
      <c r="HL3646" s="9" t="e">
        <f t="shared" ca="1" si="338"/>
        <v>#REF!</v>
      </c>
      <c r="HM3646" s="9" t="e">
        <f t="shared" ca="1" si="339"/>
        <v>#REF!</v>
      </c>
      <c r="HN3646" s="9" t="e">
        <f ca="1">SQRT($GS3646*(1-$GS3646/Controls!$D$15))</f>
        <v>#REF!</v>
      </c>
      <c r="HO3646" s="9" t="e">
        <f t="shared" ca="1" si="340"/>
        <v>#REF!</v>
      </c>
      <c r="HP3646" s="9" t="e">
        <f t="shared" ca="1" si="341"/>
        <v>#REF!</v>
      </c>
      <c r="HQ3646" s="9" t="e">
        <f ca="1">IF($GV3646=0,NA(),($GX3646*Controls!#REF!))</f>
        <v>#REF!</v>
      </c>
    </row>
    <row r="3647" spans="198:225" x14ac:dyDescent="0.25">
      <c r="GP3647" s="9" t="e">
        <f ca="1">INDIRECT(ADDRESS(ROW(),Controls!#REF!+30))</f>
        <v>#REF!</v>
      </c>
      <c r="GQ3647" s="9" t="e">
        <f ca="1">INDIRECT(ADDRESS(ROW(),Controls!#REF!+45))</f>
        <v>#REF!</v>
      </c>
      <c r="GR3647" s="9" t="e">
        <f ca="1">INDIRECT(ADDRESS(ROW(),Controls!#REF!+60))</f>
        <v>#REF!</v>
      </c>
      <c r="GS3647" s="9" t="e">
        <f ca="1">INDIRECT(ADDRESS(ROW(),Controls!#REF!+75))</f>
        <v>#REF!</v>
      </c>
      <c r="GT3647" s="9" t="e">
        <f ca="1">INDIRECT(ADDRESS(ROW(),Controls!#REF!+90))</f>
        <v>#REF!</v>
      </c>
      <c r="GU3647" s="9" t="e">
        <f ca="1">INDIRECT(ADDRESS(ROW(),Controls!#REF!+105))</f>
        <v>#REF!</v>
      </c>
      <c r="GV3647" s="9" t="e">
        <f ca="1">INDIRECT(ADDRESS(ROW(),Controls!#REF!+120))</f>
        <v>#REF!</v>
      </c>
      <c r="GW3647" s="9" t="e">
        <f ca="1">INDIRECT(ADDRESS(ROW(),Controls!#REF!+15))</f>
        <v>#REF!</v>
      </c>
      <c r="GX3647" s="9" t="e">
        <f ca="1">INDIRECT(ADDRESS(ROW(),Controls!#REF!+135))</f>
        <v>#REF!</v>
      </c>
      <c r="HJ3647" s="9" t="e">
        <f t="shared" ca="1" si="336"/>
        <v>#REF!</v>
      </c>
      <c r="HK3647" s="9" t="e">
        <f t="shared" ca="1" si="337"/>
        <v>#REF!</v>
      </c>
      <c r="HL3647" s="9" t="e">
        <f t="shared" ca="1" si="338"/>
        <v>#REF!</v>
      </c>
      <c r="HM3647" s="9" t="e">
        <f t="shared" ca="1" si="339"/>
        <v>#REF!</v>
      </c>
      <c r="HN3647" s="9" t="e">
        <f ca="1">SQRT($GS3647*(1-$GS3647/Controls!$D$15))</f>
        <v>#REF!</v>
      </c>
      <c r="HO3647" s="9" t="e">
        <f t="shared" ca="1" si="340"/>
        <v>#REF!</v>
      </c>
      <c r="HP3647" s="9" t="e">
        <f t="shared" ca="1" si="341"/>
        <v>#REF!</v>
      </c>
      <c r="HQ3647" s="9" t="e">
        <f ca="1">IF($GV3647=0,NA(),($GX3647*Controls!#REF!))</f>
        <v>#REF!</v>
      </c>
    </row>
    <row r="3648" spans="198:225" x14ac:dyDescent="0.25">
      <c r="GP3648" s="9" t="e">
        <f ca="1">INDIRECT(ADDRESS(ROW(),Controls!#REF!+30))</f>
        <v>#REF!</v>
      </c>
      <c r="GQ3648" s="9" t="e">
        <f ca="1">INDIRECT(ADDRESS(ROW(),Controls!#REF!+45))</f>
        <v>#REF!</v>
      </c>
      <c r="GR3648" s="9" t="e">
        <f ca="1">INDIRECT(ADDRESS(ROW(),Controls!#REF!+60))</f>
        <v>#REF!</v>
      </c>
      <c r="GS3648" s="9" t="e">
        <f ca="1">INDIRECT(ADDRESS(ROW(),Controls!#REF!+75))</f>
        <v>#REF!</v>
      </c>
      <c r="GT3648" s="9" t="e">
        <f ca="1">INDIRECT(ADDRESS(ROW(),Controls!#REF!+90))</f>
        <v>#REF!</v>
      </c>
      <c r="GU3648" s="9" t="e">
        <f ca="1">INDIRECT(ADDRESS(ROW(),Controls!#REF!+105))</f>
        <v>#REF!</v>
      </c>
      <c r="GV3648" s="9" t="e">
        <f ca="1">INDIRECT(ADDRESS(ROW(),Controls!#REF!+120))</f>
        <v>#REF!</v>
      </c>
      <c r="GW3648" s="9" t="e">
        <f ca="1">INDIRECT(ADDRESS(ROW(),Controls!#REF!+15))</f>
        <v>#REF!</v>
      </c>
      <c r="GX3648" s="9" t="e">
        <f ca="1">INDIRECT(ADDRESS(ROW(),Controls!#REF!+135))</f>
        <v>#REF!</v>
      </c>
      <c r="HJ3648" s="9" t="e">
        <f t="shared" ca="1" si="336"/>
        <v>#REF!</v>
      </c>
      <c r="HK3648" s="9" t="e">
        <f t="shared" ca="1" si="337"/>
        <v>#REF!</v>
      </c>
      <c r="HL3648" s="9" t="e">
        <f t="shared" ca="1" si="338"/>
        <v>#REF!</v>
      </c>
      <c r="HM3648" s="9" t="e">
        <f t="shared" ca="1" si="339"/>
        <v>#REF!</v>
      </c>
      <c r="HN3648" s="9" t="e">
        <f ca="1">SQRT($GS3648*(1-$GS3648/Controls!$D$15))</f>
        <v>#REF!</v>
      </c>
      <c r="HO3648" s="9" t="e">
        <f t="shared" ca="1" si="340"/>
        <v>#REF!</v>
      </c>
      <c r="HP3648" s="9" t="e">
        <f t="shared" ca="1" si="341"/>
        <v>#REF!</v>
      </c>
      <c r="HQ3648" s="9" t="e">
        <f ca="1">IF($GV3648=0,NA(),($GX3648*Controls!#REF!))</f>
        <v>#REF!</v>
      </c>
    </row>
    <row r="3649" spans="198:225" x14ac:dyDescent="0.25">
      <c r="GP3649" s="9" t="e">
        <f ca="1">INDIRECT(ADDRESS(ROW(),Controls!#REF!+30))</f>
        <v>#REF!</v>
      </c>
      <c r="GQ3649" s="9" t="e">
        <f ca="1">INDIRECT(ADDRESS(ROW(),Controls!#REF!+45))</f>
        <v>#REF!</v>
      </c>
      <c r="GR3649" s="9" t="e">
        <f ca="1">INDIRECT(ADDRESS(ROW(),Controls!#REF!+60))</f>
        <v>#REF!</v>
      </c>
      <c r="GS3649" s="9" t="e">
        <f ca="1">INDIRECT(ADDRESS(ROW(),Controls!#REF!+75))</f>
        <v>#REF!</v>
      </c>
      <c r="GT3649" s="9" t="e">
        <f ca="1">INDIRECT(ADDRESS(ROW(),Controls!#REF!+90))</f>
        <v>#REF!</v>
      </c>
      <c r="GU3649" s="9" t="e">
        <f ca="1">INDIRECT(ADDRESS(ROW(),Controls!#REF!+105))</f>
        <v>#REF!</v>
      </c>
      <c r="GV3649" s="9" t="e">
        <f ca="1">INDIRECT(ADDRESS(ROW(),Controls!#REF!+120))</f>
        <v>#REF!</v>
      </c>
      <c r="GW3649" s="9" t="e">
        <f ca="1">INDIRECT(ADDRESS(ROW(),Controls!#REF!+15))</f>
        <v>#REF!</v>
      </c>
      <c r="GX3649" s="9" t="e">
        <f ca="1">INDIRECT(ADDRESS(ROW(),Controls!#REF!+135))</f>
        <v>#REF!</v>
      </c>
      <c r="HJ3649" s="9" t="e">
        <f t="shared" ref="HJ3649:HJ3712" ca="1" si="342">IF($GV3649=0,NA(),MAX($GP3649,0.01)/$GQ3649)</f>
        <v>#REF!</v>
      </c>
      <c r="HK3649" s="9" t="e">
        <f t="shared" ref="HK3649:HK3712" ca="1" si="343">IF($GV3649=0,NA(),($GP3649-$GQ3649)/$GV3649)</f>
        <v>#REF!</v>
      </c>
      <c r="HL3649" s="9" t="e">
        <f t="shared" ref="HL3649:HL3712" ca="1" si="344">IF($GV3649=0,NA(),MAX($GU3649/$GT3649,0.01))</f>
        <v>#REF!</v>
      </c>
      <c r="HM3649" s="9" t="e">
        <f t="shared" ref="HM3649:HM3712" ca="1" si="345">IF($GV3649=0,NA(),($GU3649-$GT3649)/$GV3649)</f>
        <v>#REF!</v>
      </c>
      <c r="HN3649" s="9" t="e">
        <f ca="1">SQRT($GS3649*(1-$GS3649/Controls!$D$15))</f>
        <v>#REF!</v>
      </c>
      <c r="HO3649" s="9" t="e">
        <f t="shared" ref="HO3649:HO3712" ca="1" si="346">IF($HN3649=0,0,$GR3649/$HN3649)</f>
        <v>#REF!</v>
      </c>
      <c r="HP3649" s="9" t="e">
        <f t="shared" ref="HP3649:HP3712" ca="1" si="347">IF($GV3649=0,NA(),$GW3649/$GV3649)</f>
        <v>#REF!</v>
      </c>
      <c r="HQ3649" s="9" t="e">
        <f ca="1">IF($GV3649=0,NA(),($GX3649*Controls!#REF!))</f>
        <v>#REF!</v>
      </c>
    </row>
    <row r="3650" spans="198:225" x14ac:dyDescent="0.25">
      <c r="GP3650" s="9" t="e">
        <f ca="1">INDIRECT(ADDRESS(ROW(),Controls!#REF!+30))</f>
        <v>#REF!</v>
      </c>
      <c r="GQ3650" s="9" t="e">
        <f ca="1">INDIRECT(ADDRESS(ROW(),Controls!#REF!+45))</f>
        <v>#REF!</v>
      </c>
      <c r="GR3650" s="9" t="e">
        <f ca="1">INDIRECT(ADDRESS(ROW(),Controls!#REF!+60))</f>
        <v>#REF!</v>
      </c>
      <c r="GS3650" s="9" t="e">
        <f ca="1">INDIRECT(ADDRESS(ROW(),Controls!#REF!+75))</f>
        <v>#REF!</v>
      </c>
      <c r="GT3650" s="9" t="e">
        <f ca="1">INDIRECT(ADDRESS(ROW(),Controls!#REF!+90))</f>
        <v>#REF!</v>
      </c>
      <c r="GU3650" s="9" t="e">
        <f ca="1">INDIRECT(ADDRESS(ROW(),Controls!#REF!+105))</f>
        <v>#REF!</v>
      </c>
      <c r="GV3650" s="9" t="e">
        <f ca="1">INDIRECT(ADDRESS(ROW(),Controls!#REF!+120))</f>
        <v>#REF!</v>
      </c>
      <c r="GW3650" s="9" t="e">
        <f ca="1">INDIRECT(ADDRESS(ROW(),Controls!#REF!+15))</f>
        <v>#REF!</v>
      </c>
      <c r="GX3650" s="9" t="e">
        <f ca="1">INDIRECT(ADDRESS(ROW(),Controls!#REF!+135))</f>
        <v>#REF!</v>
      </c>
      <c r="HJ3650" s="9" t="e">
        <f t="shared" ca="1" si="342"/>
        <v>#REF!</v>
      </c>
      <c r="HK3650" s="9" t="e">
        <f t="shared" ca="1" si="343"/>
        <v>#REF!</v>
      </c>
      <c r="HL3650" s="9" t="e">
        <f t="shared" ca="1" si="344"/>
        <v>#REF!</v>
      </c>
      <c r="HM3650" s="9" t="e">
        <f t="shared" ca="1" si="345"/>
        <v>#REF!</v>
      </c>
      <c r="HN3650" s="9" t="e">
        <f ca="1">SQRT($GS3650*(1-$GS3650/Controls!$D$15))</f>
        <v>#REF!</v>
      </c>
      <c r="HO3650" s="9" t="e">
        <f t="shared" ca="1" si="346"/>
        <v>#REF!</v>
      </c>
      <c r="HP3650" s="9" t="e">
        <f t="shared" ca="1" si="347"/>
        <v>#REF!</v>
      </c>
      <c r="HQ3650" s="9" t="e">
        <f ca="1">IF($GV3650=0,NA(),($GX3650*Controls!#REF!))</f>
        <v>#REF!</v>
      </c>
    </row>
    <row r="3651" spans="198:225" x14ac:dyDescent="0.25">
      <c r="GP3651" s="9" t="e">
        <f ca="1">INDIRECT(ADDRESS(ROW(),Controls!#REF!+30))</f>
        <v>#REF!</v>
      </c>
      <c r="GQ3651" s="9" t="e">
        <f ca="1">INDIRECT(ADDRESS(ROW(),Controls!#REF!+45))</f>
        <v>#REF!</v>
      </c>
      <c r="GR3651" s="9" t="e">
        <f ca="1">INDIRECT(ADDRESS(ROW(),Controls!#REF!+60))</f>
        <v>#REF!</v>
      </c>
      <c r="GS3651" s="9" t="e">
        <f ca="1">INDIRECT(ADDRESS(ROW(),Controls!#REF!+75))</f>
        <v>#REF!</v>
      </c>
      <c r="GT3651" s="9" t="e">
        <f ca="1">INDIRECT(ADDRESS(ROW(),Controls!#REF!+90))</f>
        <v>#REF!</v>
      </c>
      <c r="GU3651" s="9" t="e">
        <f ca="1">INDIRECT(ADDRESS(ROW(),Controls!#REF!+105))</f>
        <v>#REF!</v>
      </c>
      <c r="GV3651" s="9" t="e">
        <f ca="1">INDIRECT(ADDRESS(ROW(),Controls!#REF!+120))</f>
        <v>#REF!</v>
      </c>
      <c r="GW3651" s="9" t="e">
        <f ca="1">INDIRECT(ADDRESS(ROW(),Controls!#REF!+15))</f>
        <v>#REF!</v>
      </c>
      <c r="GX3651" s="9" t="e">
        <f ca="1">INDIRECT(ADDRESS(ROW(),Controls!#REF!+135))</f>
        <v>#REF!</v>
      </c>
      <c r="HJ3651" s="9" t="e">
        <f t="shared" ca="1" si="342"/>
        <v>#REF!</v>
      </c>
      <c r="HK3651" s="9" t="e">
        <f t="shared" ca="1" si="343"/>
        <v>#REF!</v>
      </c>
      <c r="HL3651" s="9" t="e">
        <f t="shared" ca="1" si="344"/>
        <v>#REF!</v>
      </c>
      <c r="HM3651" s="9" t="e">
        <f t="shared" ca="1" si="345"/>
        <v>#REF!</v>
      </c>
      <c r="HN3651" s="9" t="e">
        <f ca="1">SQRT($GS3651*(1-$GS3651/Controls!$D$15))</f>
        <v>#REF!</v>
      </c>
      <c r="HO3651" s="9" t="e">
        <f t="shared" ca="1" si="346"/>
        <v>#REF!</v>
      </c>
      <c r="HP3651" s="9" t="e">
        <f t="shared" ca="1" si="347"/>
        <v>#REF!</v>
      </c>
      <c r="HQ3651" s="9" t="e">
        <f ca="1">IF($GV3651=0,NA(),($GX3651*Controls!#REF!))</f>
        <v>#REF!</v>
      </c>
    </row>
    <row r="3652" spans="198:225" x14ac:dyDescent="0.25">
      <c r="GP3652" s="9" t="e">
        <f ca="1">INDIRECT(ADDRESS(ROW(),Controls!#REF!+30))</f>
        <v>#REF!</v>
      </c>
      <c r="GQ3652" s="9" t="e">
        <f ca="1">INDIRECT(ADDRESS(ROW(),Controls!#REF!+45))</f>
        <v>#REF!</v>
      </c>
      <c r="GR3652" s="9" t="e">
        <f ca="1">INDIRECT(ADDRESS(ROW(),Controls!#REF!+60))</f>
        <v>#REF!</v>
      </c>
      <c r="GS3652" s="9" t="e">
        <f ca="1">INDIRECT(ADDRESS(ROW(),Controls!#REF!+75))</f>
        <v>#REF!</v>
      </c>
      <c r="GT3652" s="9" t="e">
        <f ca="1">INDIRECT(ADDRESS(ROW(),Controls!#REF!+90))</f>
        <v>#REF!</v>
      </c>
      <c r="GU3652" s="9" t="e">
        <f ca="1">INDIRECT(ADDRESS(ROW(),Controls!#REF!+105))</f>
        <v>#REF!</v>
      </c>
      <c r="GV3652" s="9" t="e">
        <f ca="1">INDIRECT(ADDRESS(ROW(),Controls!#REF!+120))</f>
        <v>#REF!</v>
      </c>
      <c r="GW3652" s="9" t="e">
        <f ca="1">INDIRECT(ADDRESS(ROW(),Controls!#REF!+15))</f>
        <v>#REF!</v>
      </c>
      <c r="GX3652" s="9" t="e">
        <f ca="1">INDIRECT(ADDRESS(ROW(),Controls!#REF!+135))</f>
        <v>#REF!</v>
      </c>
      <c r="HJ3652" s="9" t="e">
        <f t="shared" ca="1" si="342"/>
        <v>#REF!</v>
      </c>
      <c r="HK3652" s="9" t="e">
        <f t="shared" ca="1" si="343"/>
        <v>#REF!</v>
      </c>
      <c r="HL3652" s="9" t="e">
        <f t="shared" ca="1" si="344"/>
        <v>#REF!</v>
      </c>
      <c r="HM3652" s="9" t="e">
        <f t="shared" ca="1" si="345"/>
        <v>#REF!</v>
      </c>
      <c r="HN3652" s="9" t="e">
        <f ca="1">SQRT($GS3652*(1-$GS3652/Controls!$D$15))</f>
        <v>#REF!</v>
      </c>
      <c r="HO3652" s="9" t="e">
        <f t="shared" ca="1" si="346"/>
        <v>#REF!</v>
      </c>
      <c r="HP3652" s="9" t="e">
        <f t="shared" ca="1" si="347"/>
        <v>#REF!</v>
      </c>
      <c r="HQ3652" s="9" t="e">
        <f ca="1">IF($GV3652=0,NA(),($GX3652*Controls!#REF!))</f>
        <v>#REF!</v>
      </c>
    </row>
    <row r="3653" spans="198:225" x14ac:dyDescent="0.25">
      <c r="GP3653" s="9" t="e">
        <f ca="1">INDIRECT(ADDRESS(ROW(),Controls!#REF!+30))</f>
        <v>#REF!</v>
      </c>
      <c r="GQ3653" s="9" t="e">
        <f ca="1">INDIRECT(ADDRESS(ROW(),Controls!#REF!+45))</f>
        <v>#REF!</v>
      </c>
      <c r="GR3653" s="9" t="e">
        <f ca="1">INDIRECT(ADDRESS(ROW(),Controls!#REF!+60))</f>
        <v>#REF!</v>
      </c>
      <c r="GS3653" s="9" t="e">
        <f ca="1">INDIRECT(ADDRESS(ROW(),Controls!#REF!+75))</f>
        <v>#REF!</v>
      </c>
      <c r="GT3653" s="9" t="e">
        <f ca="1">INDIRECT(ADDRESS(ROW(),Controls!#REF!+90))</f>
        <v>#REF!</v>
      </c>
      <c r="GU3653" s="9" t="e">
        <f ca="1">INDIRECT(ADDRESS(ROW(),Controls!#REF!+105))</f>
        <v>#REF!</v>
      </c>
      <c r="GV3653" s="9" t="e">
        <f ca="1">INDIRECT(ADDRESS(ROW(),Controls!#REF!+120))</f>
        <v>#REF!</v>
      </c>
      <c r="GW3653" s="9" t="e">
        <f ca="1">INDIRECT(ADDRESS(ROW(),Controls!#REF!+15))</f>
        <v>#REF!</v>
      </c>
      <c r="GX3653" s="9" t="e">
        <f ca="1">INDIRECT(ADDRESS(ROW(),Controls!#REF!+135))</f>
        <v>#REF!</v>
      </c>
      <c r="HJ3653" s="9" t="e">
        <f t="shared" ca="1" si="342"/>
        <v>#REF!</v>
      </c>
      <c r="HK3653" s="9" t="e">
        <f t="shared" ca="1" si="343"/>
        <v>#REF!</v>
      </c>
      <c r="HL3653" s="9" t="e">
        <f t="shared" ca="1" si="344"/>
        <v>#REF!</v>
      </c>
      <c r="HM3653" s="9" t="e">
        <f t="shared" ca="1" si="345"/>
        <v>#REF!</v>
      </c>
      <c r="HN3653" s="9" t="e">
        <f ca="1">SQRT($GS3653*(1-$GS3653/Controls!$D$15))</f>
        <v>#REF!</v>
      </c>
      <c r="HO3653" s="9" t="e">
        <f t="shared" ca="1" si="346"/>
        <v>#REF!</v>
      </c>
      <c r="HP3653" s="9" t="e">
        <f t="shared" ca="1" si="347"/>
        <v>#REF!</v>
      </c>
      <c r="HQ3653" s="9" t="e">
        <f ca="1">IF($GV3653=0,NA(),($GX3653*Controls!#REF!))</f>
        <v>#REF!</v>
      </c>
    </row>
    <row r="3654" spans="198:225" x14ac:dyDescent="0.25">
      <c r="GP3654" s="9" t="e">
        <f ca="1">INDIRECT(ADDRESS(ROW(),Controls!#REF!+30))</f>
        <v>#REF!</v>
      </c>
      <c r="GQ3654" s="9" t="e">
        <f ca="1">INDIRECT(ADDRESS(ROW(),Controls!#REF!+45))</f>
        <v>#REF!</v>
      </c>
      <c r="GR3654" s="9" t="e">
        <f ca="1">INDIRECT(ADDRESS(ROW(),Controls!#REF!+60))</f>
        <v>#REF!</v>
      </c>
      <c r="GS3654" s="9" t="e">
        <f ca="1">INDIRECT(ADDRESS(ROW(),Controls!#REF!+75))</f>
        <v>#REF!</v>
      </c>
      <c r="GT3654" s="9" t="e">
        <f ca="1">INDIRECT(ADDRESS(ROW(),Controls!#REF!+90))</f>
        <v>#REF!</v>
      </c>
      <c r="GU3654" s="9" t="e">
        <f ca="1">INDIRECT(ADDRESS(ROW(),Controls!#REF!+105))</f>
        <v>#REF!</v>
      </c>
      <c r="GV3654" s="9" t="e">
        <f ca="1">INDIRECT(ADDRESS(ROW(),Controls!#REF!+120))</f>
        <v>#REF!</v>
      </c>
      <c r="GW3654" s="9" t="e">
        <f ca="1">INDIRECT(ADDRESS(ROW(),Controls!#REF!+15))</f>
        <v>#REF!</v>
      </c>
      <c r="GX3654" s="9" t="e">
        <f ca="1">INDIRECT(ADDRESS(ROW(),Controls!#REF!+135))</f>
        <v>#REF!</v>
      </c>
      <c r="HJ3654" s="9" t="e">
        <f t="shared" ca="1" si="342"/>
        <v>#REF!</v>
      </c>
      <c r="HK3654" s="9" t="e">
        <f t="shared" ca="1" si="343"/>
        <v>#REF!</v>
      </c>
      <c r="HL3654" s="9" t="e">
        <f t="shared" ca="1" si="344"/>
        <v>#REF!</v>
      </c>
      <c r="HM3654" s="9" t="e">
        <f t="shared" ca="1" si="345"/>
        <v>#REF!</v>
      </c>
      <c r="HN3654" s="9" t="e">
        <f ca="1">SQRT($GS3654*(1-$GS3654/Controls!$D$15))</f>
        <v>#REF!</v>
      </c>
      <c r="HO3654" s="9" t="e">
        <f t="shared" ca="1" si="346"/>
        <v>#REF!</v>
      </c>
      <c r="HP3654" s="9" t="e">
        <f t="shared" ca="1" si="347"/>
        <v>#REF!</v>
      </c>
      <c r="HQ3654" s="9" t="e">
        <f ca="1">IF($GV3654=0,NA(),($GX3654*Controls!#REF!))</f>
        <v>#REF!</v>
      </c>
    </row>
    <row r="3655" spans="198:225" x14ac:dyDescent="0.25">
      <c r="GP3655" s="9" t="e">
        <f ca="1">INDIRECT(ADDRESS(ROW(),Controls!#REF!+30))</f>
        <v>#REF!</v>
      </c>
      <c r="GQ3655" s="9" t="e">
        <f ca="1">INDIRECT(ADDRESS(ROW(),Controls!#REF!+45))</f>
        <v>#REF!</v>
      </c>
      <c r="GR3655" s="9" t="e">
        <f ca="1">INDIRECT(ADDRESS(ROW(),Controls!#REF!+60))</f>
        <v>#REF!</v>
      </c>
      <c r="GS3655" s="9" t="e">
        <f ca="1">INDIRECT(ADDRESS(ROW(),Controls!#REF!+75))</f>
        <v>#REF!</v>
      </c>
      <c r="GT3655" s="9" t="e">
        <f ca="1">INDIRECT(ADDRESS(ROW(),Controls!#REF!+90))</f>
        <v>#REF!</v>
      </c>
      <c r="GU3655" s="9" t="e">
        <f ca="1">INDIRECT(ADDRESS(ROW(),Controls!#REF!+105))</f>
        <v>#REF!</v>
      </c>
      <c r="GV3655" s="9" t="e">
        <f ca="1">INDIRECT(ADDRESS(ROW(),Controls!#REF!+120))</f>
        <v>#REF!</v>
      </c>
      <c r="GW3655" s="9" t="e">
        <f ca="1">INDIRECT(ADDRESS(ROW(),Controls!#REF!+15))</f>
        <v>#REF!</v>
      </c>
      <c r="GX3655" s="9" t="e">
        <f ca="1">INDIRECT(ADDRESS(ROW(),Controls!#REF!+135))</f>
        <v>#REF!</v>
      </c>
      <c r="HJ3655" s="9" t="e">
        <f t="shared" ca="1" si="342"/>
        <v>#REF!</v>
      </c>
      <c r="HK3655" s="9" t="e">
        <f t="shared" ca="1" si="343"/>
        <v>#REF!</v>
      </c>
      <c r="HL3655" s="9" t="e">
        <f t="shared" ca="1" si="344"/>
        <v>#REF!</v>
      </c>
      <c r="HM3655" s="9" t="e">
        <f t="shared" ca="1" si="345"/>
        <v>#REF!</v>
      </c>
      <c r="HN3655" s="9" t="e">
        <f ca="1">SQRT($GS3655*(1-$GS3655/Controls!$D$15))</f>
        <v>#REF!</v>
      </c>
      <c r="HO3655" s="9" t="e">
        <f t="shared" ca="1" si="346"/>
        <v>#REF!</v>
      </c>
      <c r="HP3655" s="9" t="e">
        <f t="shared" ca="1" si="347"/>
        <v>#REF!</v>
      </c>
      <c r="HQ3655" s="9" t="e">
        <f ca="1">IF($GV3655=0,NA(),($GX3655*Controls!#REF!))</f>
        <v>#REF!</v>
      </c>
    </row>
    <row r="3656" spans="198:225" x14ac:dyDescent="0.25">
      <c r="GP3656" s="9" t="e">
        <f ca="1">INDIRECT(ADDRESS(ROW(),Controls!#REF!+30))</f>
        <v>#REF!</v>
      </c>
      <c r="GQ3656" s="9" t="e">
        <f ca="1">INDIRECT(ADDRESS(ROW(),Controls!#REF!+45))</f>
        <v>#REF!</v>
      </c>
      <c r="GR3656" s="9" t="e">
        <f ca="1">INDIRECT(ADDRESS(ROW(),Controls!#REF!+60))</f>
        <v>#REF!</v>
      </c>
      <c r="GS3656" s="9" t="e">
        <f ca="1">INDIRECT(ADDRESS(ROW(),Controls!#REF!+75))</f>
        <v>#REF!</v>
      </c>
      <c r="GT3656" s="9" t="e">
        <f ca="1">INDIRECT(ADDRESS(ROW(),Controls!#REF!+90))</f>
        <v>#REF!</v>
      </c>
      <c r="GU3656" s="9" t="e">
        <f ca="1">INDIRECT(ADDRESS(ROW(),Controls!#REF!+105))</f>
        <v>#REF!</v>
      </c>
      <c r="GV3656" s="9" t="e">
        <f ca="1">INDIRECT(ADDRESS(ROW(),Controls!#REF!+120))</f>
        <v>#REF!</v>
      </c>
      <c r="GW3656" s="9" t="e">
        <f ca="1">INDIRECT(ADDRESS(ROW(),Controls!#REF!+15))</f>
        <v>#REF!</v>
      </c>
      <c r="GX3656" s="9" t="e">
        <f ca="1">INDIRECT(ADDRESS(ROW(),Controls!#REF!+135))</f>
        <v>#REF!</v>
      </c>
      <c r="HJ3656" s="9" t="e">
        <f t="shared" ca="1" si="342"/>
        <v>#REF!</v>
      </c>
      <c r="HK3656" s="9" t="e">
        <f t="shared" ca="1" si="343"/>
        <v>#REF!</v>
      </c>
      <c r="HL3656" s="9" t="e">
        <f t="shared" ca="1" si="344"/>
        <v>#REF!</v>
      </c>
      <c r="HM3656" s="9" t="e">
        <f t="shared" ca="1" si="345"/>
        <v>#REF!</v>
      </c>
      <c r="HN3656" s="9" t="e">
        <f ca="1">SQRT($GS3656*(1-$GS3656/Controls!$D$15))</f>
        <v>#REF!</v>
      </c>
      <c r="HO3656" s="9" t="e">
        <f t="shared" ca="1" si="346"/>
        <v>#REF!</v>
      </c>
      <c r="HP3656" s="9" t="e">
        <f t="shared" ca="1" si="347"/>
        <v>#REF!</v>
      </c>
      <c r="HQ3656" s="9" t="e">
        <f ca="1">IF($GV3656=0,NA(),($GX3656*Controls!#REF!))</f>
        <v>#REF!</v>
      </c>
    </row>
    <row r="3657" spans="198:225" x14ac:dyDescent="0.25">
      <c r="GP3657" s="9" t="e">
        <f ca="1">INDIRECT(ADDRESS(ROW(),Controls!#REF!+30))</f>
        <v>#REF!</v>
      </c>
      <c r="GQ3657" s="9" t="e">
        <f ca="1">INDIRECT(ADDRESS(ROW(),Controls!#REF!+45))</f>
        <v>#REF!</v>
      </c>
      <c r="GR3657" s="9" t="e">
        <f ca="1">INDIRECT(ADDRESS(ROW(),Controls!#REF!+60))</f>
        <v>#REF!</v>
      </c>
      <c r="GS3657" s="9" t="e">
        <f ca="1">INDIRECT(ADDRESS(ROW(),Controls!#REF!+75))</f>
        <v>#REF!</v>
      </c>
      <c r="GT3657" s="9" t="e">
        <f ca="1">INDIRECT(ADDRESS(ROW(),Controls!#REF!+90))</f>
        <v>#REF!</v>
      </c>
      <c r="GU3657" s="9" t="e">
        <f ca="1">INDIRECT(ADDRESS(ROW(),Controls!#REF!+105))</f>
        <v>#REF!</v>
      </c>
      <c r="GV3657" s="9" t="e">
        <f ca="1">INDIRECT(ADDRESS(ROW(),Controls!#REF!+120))</f>
        <v>#REF!</v>
      </c>
      <c r="GW3657" s="9" t="e">
        <f ca="1">INDIRECT(ADDRESS(ROW(),Controls!#REF!+15))</f>
        <v>#REF!</v>
      </c>
      <c r="GX3657" s="9" t="e">
        <f ca="1">INDIRECT(ADDRESS(ROW(),Controls!#REF!+135))</f>
        <v>#REF!</v>
      </c>
      <c r="HJ3657" s="9" t="e">
        <f t="shared" ca="1" si="342"/>
        <v>#REF!</v>
      </c>
      <c r="HK3657" s="9" t="e">
        <f t="shared" ca="1" si="343"/>
        <v>#REF!</v>
      </c>
      <c r="HL3657" s="9" t="e">
        <f t="shared" ca="1" si="344"/>
        <v>#REF!</v>
      </c>
      <c r="HM3657" s="9" t="e">
        <f t="shared" ca="1" si="345"/>
        <v>#REF!</v>
      </c>
      <c r="HN3657" s="9" t="e">
        <f ca="1">SQRT($GS3657*(1-$GS3657/Controls!$D$15))</f>
        <v>#REF!</v>
      </c>
      <c r="HO3657" s="9" t="e">
        <f t="shared" ca="1" si="346"/>
        <v>#REF!</v>
      </c>
      <c r="HP3657" s="9" t="e">
        <f t="shared" ca="1" si="347"/>
        <v>#REF!</v>
      </c>
      <c r="HQ3657" s="9" t="e">
        <f ca="1">IF($GV3657=0,NA(),($GX3657*Controls!#REF!))</f>
        <v>#REF!</v>
      </c>
    </row>
    <row r="3658" spans="198:225" x14ac:dyDescent="0.25">
      <c r="GP3658" s="9" t="e">
        <f ca="1">INDIRECT(ADDRESS(ROW(),Controls!#REF!+30))</f>
        <v>#REF!</v>
      </c>
      <c r="GQ3658" s="9" t="e">
        <f ca="1">INDIRECT(ADDRESS(ROW(),Controls!#REF!+45))</f>
        <v>#REF!</v>
      </c>
      <c r="GR3658" s="9" t="e">
        <f ca="1">INDIRECT(ADDRESS(ROW(),Controls!#REF!+60))</f>
        <v>#REF!</v>
      </c>
      <c r="GS3658" s="9" t="e">
        <f ca="1">INDIRECT(ADDRESS(ROW(),Controls!#REF!+75))</f>
        <v>#REF!</v>
      </c>
      <c r="GT3658" s="9" t="e">
        <f ca="1">INDIRECT(ADDRESS(ROW(),Controls!#REF!+90))</f>
        <v>#REF!</v>
      </c>
      <c r="GU3658" s="9" t="e">
        <f ca="1">INDIRECT(ADDRESS(ROW(),Controls!#REF!+105))</f>
        <v>#REF!</v>
      </c>
      <c r="GV3658" s="9" t="e">
        <f ca="1">INDIRECT(ADDRESS(ROW(),Controls!#REF!+120))</f>
        <v>#REF!</v>
      </c>
      <c r="GW3658" s="9" t="e">
        <f ca="1">INDIRECT(ADDRESS(ROW(),Controls!#REF!+15))</f>
        <v>#REF!</v>
      </c>
      <c r="GX3658" s="9" t="e">
        <f ca="1">INDIRECT(ADDRESS(ROW(),Controls!#REF!+135))</f>
        <v>#REF!</v>
      </c>
      <c r="HJ3658" s="9" t="e">
        <f t="shared" ca="1" si="342"/>
        <v>#REF!</v>
      </c>
      <c r="HK3658" s="9" t="e">
        <f t="shared" ca="1" si="343"/>
        <v>#REF!</v>
      </c>
      <c r="HL3658" s="9" t="e">
        <f t="shared" ca="1" si="344"/>
        <v>#REF!</v>
      </c>
      <c r="HM3658" s="9" t="e">
        <f t="shared" ca="1" si="345"/>
        <v>#REF!</v>
      </c>
      <c r="HN3658" s="9" t="e">
        <f ca="1">SQRT($GS3658*(1-$GS3658/Controls!$D$15))</f>
        <v>#REF!</v>
      </c>
      <c r="HO3658" s="9" t="e">
        <f t="shared" ca="1" si="346"/>
        <v>#REF!</v>
      </c>
      <c r="HP3658" s="9" t="e">
        <f t="shared" ca="1" si="347"/>
        <v>#REF!</v>
      </c>
      <c r="HQ3658" s="9" t="e">
        <f ca="1">IF($GV3658=0,NA(),($GX3658*Controls!#REF!))</f>
        <v>#REF!</v>
      </c>
    </row>
    <row r="3659" spans="198:225" x14ac:dyDescent="0.25">
      <c r="GP3659" s="9" t="e">
        <f ca="1">INDIRECT(ADDRESS(ROW(),Controls!#REF!+30))</f>
        <v>#REF!</v>
      </c>
      <c r="GQ3659" s="9" t="e">
        <f ca="1">INDIRECT(ADDRESS(ROW(),Controls!#REF!+45))</f>
        <v>#REF!</v>
      </c>
      <c r="GR3659" s="9" t="e">
        <f ca="1">INDIRECT(ADDRESS(ROW(),Controls!#REF!+60))</f>
        <v>#REF!</v>
      </c>
      <c r="GS3659" s="9" t="e">
        <f ca="1">INDIRECT(ADDRESS(ROW(),Controls!#REF!+75))</f>
        <v>#REF!</v>
      </c>
      <c r="GT3659" s="9" t="e">
        <f ca="1">INDIRECT(ADDRESS(ROW(),Controls!#REF!+90))</f>
        <v>#REF!</v>
      </c>
      <c r="GU3659" s="9" t="e">
        <f ca="1">INDIRECT(ADDRESS(ROW(),Controls!#REF!+105))</f>
        <v>#REF!</v>
      </c>
      <c r="GV3659" s="9" t="e">
        <f ca="1">INDIRECT(ADDRESS(ROW(),Controls!#REF!+120))</f>
        <v>#REF!</v>
      </c>
      <c r="GW3659" s="9" t="e">
        <f ca="1">INDIRECT(ADDRESS(ROW(),Controls!#REF!+15))</f>
        <v>#REF!</v>
      </c>
      <c r="GX3659" s="9" t="e">
        <f ca="1">INDIRECT(ADDRESS(ROW(),Controls!#REF!+135))</f>
        <v>#REF!</v>
      </c>
      <c r="HJ3659" s="9" t="e">
        <f t="shared" ca="1" si="342"/>
        <v>#REF!</v>
      </c>
      <c r="HK3659" s="9" t="e">
        <f t="shared" ca="1" si="343"/>
        <v>#REF!</v>
      </c>
      <c r="HL3659" s="9" t="e">
        <f t="shared" ca="1" si="344"/>
        <v>#REF!</v>
      </c>
      <c r="HM3659" s="9" t="e">
        <f t="shared" ca="1" si="345"/>
        <v>#REF!</v>
      </c>
      <c r="HN3659" s="9" t="e">
        <f ca="1">SQRT($GS3659*(1-$GS3659/Controls!$D$15))</f>
        <v>#REF!</v>
      </c>
      <c r="HO3659" s="9" t="e">
        <f t="shared" ca="1" si="346"/>
        <v>#REF!</v>
      </c>
      <c r="HP3659" s="9" t="e">
        <f t="shared" ca="1" si="347"/>
        <v>#REF!</v>
      </c>
      <c r="HQ3659" s="9" t="e">
        <f ca="1">IF($GV3659=0,NA(),($GX3659*Controls!#REF!))</f>
        <v>#REF!</v>
      </c>
    </row>
    <row r="3660" spans="198:225" x14ac:dyDescent="0.25">
      <c r="GP3660" s="9" t="e">
        <f ca="1">INDIRECT(ADDRESS(ROW(),Controls!#REF!+30))</f>
        <v>#REF!</v>
      </c>
      <c r="GQ3660" s="9" t="e">
        <f ca="1">INDIRECT(ADDRESS(ROW(),Controls!#REF!+45))</f>
        <v>#REF!</v>
      </c>
      <c r="GR3660" s="9" t="e">
        <f ca="1">INDIRECT(ADDRESS(ROW(),Controls!#REF!+60))</f>
        <v>#REF!</v>
      </c>
      <c r="GS3660" s="9" t="e">
        <f ca="1">INDIRECT(ADDRESS(ROW(),Controls!#REF!+75))</f>
        <v>#REF!</v>
      </c>
      <c r="GT3660" s="9" t="e">
        <f ca="1">INDIRECT(ADDRESS(ROW(),Controls!#REF!+90))</f>
        <v>#REF!</v>
      </c>
      <c r="GU3660" s="9" t="e">
        <f ca="1">INDIRECT(ADDRESS(ROW(),Controls!#REF!+105))</f>
        <v>#REF!</v>
      </c>
      <c r="GV3660" s="9" t="e">
        <f ca="1">INDIRECT(ADDRESS(ROW(),Controls!#REF!+120))</f>
        <v>#REF!</v>
      </c>
      <c r="GW3660" s="9" t="e">
        <f ca="1">INDIRECT(ADDRESS(ROW(),Controls!#REF!+15))</f>
        <v>#REF!</v>
      </c>
      <c r="GX3660" s="9" t="e">
        <f ca="1">INDIRECT(ADDRESS(ROW(),Controls!#REF!+135))</f>
        <v>#REF!</v>
      </c>
      <c r="HJ3660" s="9" t="e">
        <f t="shared" ca="1" si="342"/>
        <v>#REF!</v>
      </c>
      <c r="HK3660" s="9" t="e">
        <f t="shared" ca="1" si="343"/>
        <v>#REF!</v>
      </c>
      <c r="HL3660" s="9" t="e">
        <f t="shared" ca="1" si="344"/>
        <v>#REF!</v>
      </c>
      <c r="HM3660" s="9" t="e">
        <f t="shared" ca="1" si="345"/>
        <v>#REF!</v>
      </c>
      <c r="HN3660" s="9" t="e">
        <f ca="1">SQRT($GS3660*(1-$GS3660/Controls!$D$15))</f>
        <v>#REF!</v>
      </c>
      <c r="HO3660" s="9" t="e">
        <f t="shared" ca="1" si="346"/>
        <v>#REF!</v>
      </c>
      <c r="HP3660" s="9" t="e">
        <f t="shared" ca="1" si="347"/>
        <v>#REF!</v>
      </c>
      <c r="HQ3660" s="9" t="e">
        <f ca="1">IF($GV3660=0,NA(),($GX3660*Controls!#REF!))</f>
        <v>#REF!</v>
      </c>
    </row>
    <row r="3661" spans="198:225" x14ac:dyDescent="0.25">
      <c r="GP3661" s="9" t="e">
        <f ca="1">INDIRECT(ADDRESS(ROW(),Controls!#REF!+30))</f>
        <v>#REF!</v>
      </c>
      <c r="GQ3661" s="9" t="e">
        <f ca="1">INDIRECT(ADDRESS(ROW(),Controls!#REF!+45))</f>
        <v>#REF!</v>
      </c>
      <c r="GR3661" s="9" t="e">
        <f ca="1">INDIRECT(ADDRESS(ROW(),Controls!#REF!+60))</f>
        <v>#REF!</v>
      </c>
      <c r="GS3661" s="9" t="e">
        <f ca="1">INDIRECT(ADDRESS(ROW(),Controls!#REF!+75))</f>
        <v>#REF!</v>
      </c>
      <c r="GT3661" s="9" t="e">
        <f ca="1">INDIRECT(ADDRESS(ROW(),Controls!#REF!+90))</f>
        <v>#REF!</v>
      </c>
      <c r="GU3661" s="9" t="e">
        <f ca="1">INDIRECT(ADDRESS(ROW(),Controls!#REF!+105))</f>
        <v>#REF!</v>
      </c>
      <c r="GV3661" s="9" t="e">
        <f ca="1">INDIRECT(ADDRESS(ROW(),Controls!#REF!+120))</f>
        <v>#REF!</v>
      </c>
      <c r="GW3661" s="9" t="e">
        <f ca="1">INDIRECT(ADDRESS(ROW(),Controls!#REF!+15))</f>
        <v>#REF!</v>
      </c>
      <c r="GX3661" s="9" t="e">
        <f ca="1">INDIRECT(ADDRESS(ROW(),Controls!#REF!+135))</f>
        <v>#REF!</v>
      </c>
      <c r="HJ3661" s="9" t="e">
        <f t="shared" ca="1" si="342"/>
        <v>#REF!</v>
      </c>
      <c r="HK3661" s="9" t="e">
        <f t="shared" ca="1" si="343"/>
        <v>#REF!</v>
      </c>
      <c r="HL3661" s="9" t="e">
        <f t="shared" ca="1" si="344"/>
        <v>#REF!</v>
      </c>
      <c r="HM3661" s="9" t="e">
        <f t="shared" ca="1" si="345"/>
        <v>#REF!</v>
      </c>
      <c r="HN3661" s="9" t="e">
        <f ca="1">SQRT($GS3661*(1-$GS3661/Controls!$D$15))</f>
        <v>#REF!</v>
      </c>
      <c r="HO3661" s="9" t="e">
        <f t="shared" ca="1" si="346"/>
        <v>#REF!</v>
      </c>
      <c r="HP3661" s="9" t="e">
        <f t="shared" ca="1" si="347"/>
        <v>#REF!</v>
      </c>
      <c r="HQ3661" s="9" t="e">
        <f ca="1">IF($GV3661=0,NA(),($GX3661*Controls!#REF!))</f>
        <v>#REF!</v>
      </c>
    </row>
    <row r="3662" spans="198:225" x14ac:dyDescent="0.25">
      <c r="GP3662" s="9" t="e">
        <f ca="1">INDIRECT(ADDRESS(ROW(),Controls!#REF!+30))</f>
        <v>#REF!</v>
      </c>
      <c r="GQ3662" s="9" t="e">
        <f ca="1">INDIRECT(ADDRESS(ROW(),Controls!#REF!+45))</f>
        <v>#REF!</v>
      </c>
      <c r="GR3662" s="9" t="e">
        <f ca="1">INDIRECT(ADDRESS(ROW(),Controls!#REF!+60))</f>
        <v>#REF!</v>
      </c>
      <c r="GS3662" s="9" t="e">
        <f ca="1">INDIRECT(ADDRESS(ROW(),Controls!#REF!+75))</f>
        <v>#REF!</v>
      </c>
      <c r="GT3662" s="9" t="e">
        <f ca="1">INDIRECT(ADDRESS(ROW(),Controls!#REF!+90))</f>
        <v>#REF!</v>
      </c>
      <c r="GU3662" s="9" t="e">
        <f ca="1">INDIRECT(ADDRESS(ROW(),Controls!#REF!+105))</f>
        <v>#REF!</v>
      </c>
      <c r="GV3662" s="9" t="e">
        <f ca="1">INDIRECT(ADDRESS(ROW(),Controls!#REF!+120))</f>
        <v>#REF!</v>
      </c>
      <c r="GW3662" s="9" t="e">
        <f ca="1">INDIRECT(ADDRESS(ROW(),Controls!#REF!+15))</f>
        <v>#REF!</v>
      </c>
      <c r="GX3662" s="9" t="e">
        <f ca="1">INDIRECT(ADDRESS(ROW(),Controls!#REF!+135))</f>
        <v>#REF!</v>
      </c>
      <c r="HJ3662" s="9" t="e">
        <f t="shared" ca="1" si="342"/>
        <v>#REF!</v>
      </c>
      <c r="HK3662" s="9" t="e">
        <f t="shared" ca="1" si="343"/>
        <v>#REF!</v>
      </c>
      <c r="HL3662" s="9" t="e">
        <f t="shared" ca="1" si="344"/>
        <v>#REF!</v>
      </c>
      <c r="HM3662" s="9" t="e">
        <f t="shared" ca="1" si="345"/>
        <v>#REF!</v>
      </c>
      <c r="HN3662" s="9" t="e">
        <f ca="1">SQRT($GS3662*(1-$GS3662/Controls!$D$15))</f>
        <v>#REF!</v>
      </c>
      <c r="HO3662" s="9" t="e">
        <f t="shared" ca="1" si="346"/>
        <v>#REF!</v>
      </c>
      <c r="HP3662" s="9" t="e">
        <f t="shared" ca="1" si="347"/>
        <v>#REF!</v>
      </c>
      <c r="HQ3662" s="9" t="e">
        <f ca="1">IF($GV3662=0,NA(),($GX3662*Controls!#REF!))</f>
        <v>#REF!</v>
      </c>
    </row>
    <row r="3663" spans="198:225" x14ac:dyDescent="0.25">
      <c r="GP3663" s="9" t="e">
        <f ca="1">INDIRECT(ADDRESS(ROW(),Controls!#REF!+30))</f>
        <v>#REF!</v>
      </c>
      <c r="GQ3663" s="9" t="e">
        <f ca="1">INDIRECT(ADDRESS(ROW(),Controls!#REF!+45))</f>
        <v>#REF!</v>
      </c>
      <c r="GR3663" s="9" t="e">
        <f ca="1">INDIRECT(ADDRESS(ROW(),Controls!#REF!+60))</f>
        <v>#REF!</v>
      </c>
      <c r="GS3663" s="9" t="e">
        <f ca="1">INDIRECT(ADDRESS(ROW(),Controls!#REF!+75))</f>
        <v>#REF!</v>
      </c>
      <c r="GT3663" s="9" t="e">
        <f ca="1">INDIRECT(ADDRESS(ROW(),Controls!#REF!+90))</f>
        <v>#REF!</v>
      </c>
      <c r="GU3663" s="9" t="e">
        <f ca="1">INDIRECT(ADDRESS(ROW(),Controls!#REF!+105))</f>
        <v>#REF!</v>
      </c>
      <c r="GV3663" s="9" t="e">
        <f ca="1">INDIRECT(ADDRESS(ROW(),Controls!#REF!+120))</f>
        <v>#REF!</v>
      </c>
      <c r="GW3663" s="9" t="e">
        <f ca="1">INDIRECT(ADDRESS(ROW(),Controls!#REF!+15))</f>
        <v>#REF!</v>
      </c>
      <c r="GX3663" s="9" t="e">
        <f ca="1">INDIRECT(ADDRESS(ROW(),Controls!#REF!+135))</f>
        <v>#REF!</v>
      </c>
      <c r="HJ3663" s="9" t="e">
        <f t="shared" ca="1" si="342"/>
        <v>#REF!</v>
      </c>
      <c r="HK3663" s="9" t="e">
        <f t="shared" ca="1" si="343"/>
        <v>#REF!</v>
      </c>
      <c r="HL3663" s="9" t="e">
        <f t="shared" ca="1" si="344"/>
        <v>#REF!</v>
      </c>
      <c r="HM3663" s="9" t="e">
        <f t="shared" ca="1" si="345"/>
        <v>#REF!</v>
      </c>
      <c r="HN3663" s="9" t="e">
        <f ca="1">SQRT($GS3663*(1-$GS3663/Controls!$D$15))</f>
        <v>#REF!</v>
      </c>
      <c r="HO3663" s="9" t="e">
        <f t="shared" ca="1" si="346"/>
        <v>#REF!</v>
      </c>
      <c r="HP3663" s="9" t="e">
        <f t="shared" ca="1" si="347"/>
        <v>#REF!</v>
      </c>
      <c r="HQ3663" s="9" t="e">
        <f ca="1">IF($GV3663=0,NA(),($GX3663*Controls!#REF!))</f>
        <v>#REF!</v>
      </c>
    </row>
    <row r="3664" spans="198:225" x14ac:dyDescent="0.25">
      <c r="GP3664" s="9" t="e">
        <f ca="1">INDIRECT(ADDRESS(ROW(),Controls!#REF!+30))</f>
        <v>#REF!</v>
      </c>
      <c r="GQ3664" s="9" t="e">
        <f ca="1">INDIRECT(ADDRESS(ROW(),Controls!#REF!+45))</f>
        <v>#REF!</v>
      </c>
      <c r="GR3664" s="9" t="e">
        <f ca="1">INDIRECT(ADDRESS(ROW(),Controls!#REF!+60))</f>
        <v>#REF!</v>
      </c>
      <c r="GS3664" s="9" t="e">
        <f ca="1">INDIRECT(ADDRESS(ROW(),Controls!#REF!+75))</f>
        <v>#REF!</v>
      </c>
      <c r="GT3664" s="9" t="e">
        <f ca="1">INDIRECT(ADDRESS(ROW(),Controls!#REF!+90))</f>
        <v>#REF!</v>
      </c>
      <c r="GU3664" s="9" t="e">
        <f ca="1">INDIRECT(ADDRESS(ROW(),Controls!#REF!+105))</f>
        <v>#REF!</v>
      </c>
      <c r="GV3664" s="9" t="e">
        <f ca="1">INDIRECT(ADDRESS(ROW(),Controls!#REF!+120))</f>
        <v>#REF!</v>
      </c>
      <c r="GW3664" s="9" t="e">
        <f ca="1">INDIRECT(ADDRESS(ROW(),Controls!#REF!+15))</f>
        <v>#REF!</v>
      </c>
      <c r="GX3664" s="9" t="e">
        <f ca="1">INDIRECT(ADDRESS(ROW(),Controls!#REF!+135))</f>
        <v>#REF!</v>
      </c>
      <c r="HJ3664" s="9" t="e">
        <f t="shared" ca="1" si="342"/>
        <v>#REF!</v>
      </c>
      <c r="HK3664" s="9" t="e">
        <f t="shared" ca="1" si="343"/>
        <v>#REF!</v>
      </c>
      <c r="HL3664" s="9" t="e">
        <f t="shared" ca="1" si="344"/>
        <v>#REF!</v>
      </c>
      <c r="HM3664" s="9" t="e">
        <f t="shared" ca="1" si="345"/>
        <v>#REF!</v>
      </c>
      <c r="HN3664" s="9" t="e">
        <f ca="1">SQRT($GS3664*(1-$GS3664/Controls!$D$15))</f>
        <v>#REF!</v>
      </c>
      <c r="HO3664" s="9" t="e">
        <f t="shared" ca="1" si="346"/>
        <v>#REF!</v>
      </c>
      <c r="HP3664" s="9" t="e">
        <f t="shared" ca="1" si="347"/>
        <v>#REF!</v>
      </c>
      <c r="HQ3664" s="9" t="e">
        <f ca="1">IF($GV3664=0,NA(),($GX3664*Controls!#REF!))</f>
        <v>#REF!</v>
      </c>
    </row>
    <row r="3665" spans="198:225" x14ac:dyDescent="0.25">
      <c r="GP3665" s="9" t="e">
        <f ca="1">INDIRECT(ADDRESS(ROW(),Controls!#REF!+30))</f>
        <v>#REF!</v>
      </c>
      <c r="GQ3665" s="9" t="e">
        <f ca="1">INDIRECT(ADDRESS(ROW(),Controls!#REF!+45))</f>
        <v>#REF!</v>
      </c>
      <c r="GR3665" s="9" t="e">
        <f ca="1">INDIRECT(ADDRESS(ROW(),Controls!#REF!+60))</f>
        <v>#REF!</v>
      </c>
      <c r="GS3665" s="9" t="e">
        <f ca="1">INDIRECT(ADDRESS(ROW(),Controls!#REF!+75))</f>
        <v>#REF!</v>
      </c>
      <c r="GT3665" s="9" t="e">
        <f ca="1">INDIRECT(ADDRESS(ROW(),Controls!#REF!+90))</f>
        <v>#REF!</v>
      </c>
      <c r="GU3665" s="9" t="e">
        <f ca="1">INDIRECT(ADDRESS(ROW(),Controls!#REF!+105))</f>
        <v>#REF!</v>
      </c>
      <c r="GV3665" s="9" t="e">
        <f ca="1">INDIRECT(ADDRESS(ROW(),Controls!#REF!+120))</f>
        <v>#REF!</v>
      </c>
      <c r="GW3665" s="9" t="e">
        <f ca="1">INDIRECT(ADDRESS(ROW(),Controls!#REF!+15))</f>
        <v>#REF!</v>
      </c>
      <c r="GX3665" s="9" t="e">
        <f ca="1">INDIRECT(ADDRESS(ROW(),Controls!#REF!+135))</f>
        <v>#REF!</v>
      </c>
      <c r="HJ3665" s="9" t="e">
        <f t="shared" ca="1" si="342"/>
        <v>#REF!</v>
      </c>
      <c r="HK3665" s="9" t="e">
        <f t="shared" ca="1" si="343"/>
        <v>#REF!</v>
      </c>
      <c r="HL3665" s="9" t="e">
        <f t="shared" ca="1" si="344"/>
        <v>#REF!</v>
      </c>
      <c r="HM3665" s="9" t="e">
        <f t="shared" ca="1" si="345"/>
        <v>#REF!</v>
      </c>
      <c r="HN3665" s="9" t="e">
        <f ca="1">SQRT($GS3665*(1-$GS3665/Controls!$D$15))</f>
        <v>#REF!</v>
      </c>
      <c r="HO3665" s="9" t="e">
        <f t="shared" ca="1" si="346"/>
        <v>#REF!</v>
      </c>
      <c r="HP3665" s="9" t="e">
        <f t="shared" ca="1" si="347"/>
        <v>#REF!</v>
      </c>
      <c r="HQ3665" s="9" t="e">
        <f ca="1">IF($GV3665=0,NA(),($GX3665*Controls!#REF!))</f>
        <v>#REF!</v>
      </c>
    </row>
    <row r="3666" spans="198:225" x14ac:dyDescent="0.25">
      <c r="GP3666" s="9" t="e">
        <f ca="1">INDIRECT(ADDRESS(ROW(),Controls!#REF!+30))</f>
        <v>#REF!</v>
      </c>
      <c r="GQ3666" s="9" t="e">
        <f ca="1">INDIRECT(ADDRESS(ROW(),Controls!#REF!+45))</f>
        <v>#REF!</v>
      </c>
      <c r="GR3666" s="9" t="e">
        <f ca="1">INDIRECT(ADDRESS(ROW(),Controls!#REF!+60))</f>
        <v>#REF!</v>
      </c>
      <c r="GS3666" s="9" t="e">
        <f ca="1">INDIRECT(ADDRESS(ROW(),Controls!#REF!+75))</f>
        <v>#REF!</v>
      </c>
      <c r="GT3666" s="9" t="e">
        <f ca="1">INDIRECT(ADDRESS(ROW(),Controls!#REF!+90))</f>
        <v>#REF!</v>
      </c>
      <c r="GU3666" s="9" t="e">
        <f ca="1">INDIRECT(ADDRESS(ROW(),Controls!#REF!+105))</f>
        <v>#REF!</v>
      </c>
      <c r="GV3666" s="9" t="e">
        <f ca="1">INDIRECT(ADDRESS(ROW(),Controls!#REF!+120))</f>
        <v>#REF!</v>
      </c>
      <c r="GW3666" s="9" t="e">
        <f ca="1">INDIRECT(ADDRESS(ROW(),Controls!#REF!+15))</f>
        <v>#REF!</v>
      </c>
      <c r="GX3666" s="9" t="e">
        <f ca="1">INDIRECT(ADDRESS(ROW(),Controls!#REF!+135))</f>
        <v>#REF!</v>
      </c>
      <c r="HJ3666" s="9" t="e">
        <f t="shared" ca="1" si="342"/>
        <v>#REF!</v>
      </c>
      <c r="HK3666" s="9" t="e">
        <f t="shared" ca="1" si="343"/>
        <v>#REF!</v>
      </c>
      <c r="HL3666" s="9" t="e">
        <f t="shared" ca="1" si="344"/>
        <v>#REF!</v>
      </c>
      <c r="HM3666" s="9" t="e">
        <f t="shared" ca="1" si="345"/>
        <v>#REF!</v>
      </c>
      <c r="HN3666" s="9" t="e">
        <f ca="1">SQRT($GS3666*(1-$GS3666/Controls!$D$15))</f>
        <v>#REF!</v>
      </c>
      <c r="HO3666" s="9" t="e">
        <f t="shared" ca="1" si="346"/>
        <v>#REF!</v>
      </c>
      <c r="HP3666" s="9" t="e">
        <f t="shared" ca="1" si="347"/>
        <v>#REF!</v>
      </c>
      <c r="HQ3666" s="9" t="e">
        <f ca="1">IF($GV3666=0,NA(),($GX3666*Controls!#REF!))</f>
        <v>#REF!</v>
      </c>
    </row>
    <row r="3667" spans="198:225" x14ac:dyDescent="0.25">
      <c r="GP3667" s="9" t="e">
        <f ca="1">INDIRECT(ADDRESS(ROW(),Controls!#REF!+30))</f>
        <v>#REF!</v>
      </c>
      <c r="GQ3667" s="9" t="e">
        <f ca="1">INDIRECT(ADDRESS(ROW(),Controls!#REF!+45))</f>
        <v>#REF!</v>
      </c>
      <c r="GR3667" s="9" t="e">
        <f ca="1">INDIRECT(ADDRESS(ROW(),Controls!#REF!+60))</f>
        <v>#REF!</v>
      </c>
      <c r="GS3667" s="9" t="e">
        <f ca="1">INDIRECT(ADDRESS(ROW(),Controls!#REF!+75))</f>
        <v>#REF!</v>
      </c>
      <c r="GT3667" s="9" t="e">
        <f ca="1">INDIRECT(ADDRESS(ROW(),Controls!#REF!+90))</f>
        <v>#REF!</v>
      </c>
      <c r="GU3667" s="9" t="e">
        <f ca="1">INDIRECT(ADDRESS(ROW(),Controls!#REF!+105))</f>
        <v>#REF!</v>
      </c>
      <c r="GV3667" s="9" t="e">
        <f ca="1">INDIRECT(ADDRESS(ROW(),Controls!#REF!+120))</f>
        <v>#REF!</v>
      </c>
      <c r="GW3667" s="9" t="e">
        <f ca="1">INDIRECT(ADDRESS(ROW(),Controls!#REF!+15))</f>
        <v>#REF!</v>
      </c>
      <c r="GX3667" s="9" t="e">
        <f ca="1">INDIRECT(ADDRESS(ROW(),Controls!#REF!+135))</f>
        <v>#REF!</v>
      </c>
      <c r="HJ3667" s="9" t="e">
        <f t="shared" ca="1" si="342"/>
        <v>#REF!</v>
      </c>
      <c r="HK3667" s="9" t="e">
        <f t="shared" ca="1" si="343"/>
        <v>#REF!</v>
      </c>
      <c r="HL3667" s="9" t="e">
        <f t="shared" ca="1" si="344"/>
        <v>#REF!</v>
      </c>
      <c r="HM3667" s="9" t="e">
        <f t="shared" ca="1" si="345"/>
        <v>#REF!</v>
      </c>
      <c r="HN3667" s="9" t="e">
        <f ca="1">SQRT($GS3667*(1-$GS3667/Controls!$D$15))</f>
        <v>#REF!</v>
      </c>
      <c r="HO3667" s="9" t="e">
        <f t="shared" ca="1" si="346"/>
        <v>#REF!</v>
      </c>
      <c r="HP3667" s="9" t="e">
        <f t="shared" ca="1" si="347"/>
        <v>#REF!</v>
      </c>
      <c r="HQ3667" s="9" t="e">
        <f ca="1">IF($GV3667=0,NA(),($GX3667*Controls!#REF!))</f>
        <v>#REF!</v>
      </c>
    </row>
    <row r="3668" spans="198:225" x14ac:dyDescent="0.25">
      <c r="GP3668" s="9" t="e">
        <f ca="1">INDIRECT(ADDRESS(ROW(),Controls!#REF!+30))</f>
        <v>#REF!</v>
      </c>
      <c r="GQ3668" s="9" t="e">
        <f ca="1">INDIRECT(ADDRESS(ROW(),Controls!#REF!+45))</f>
        <v>#REF!</v>
      </c>
      <c r="GR3668" s="9" t="e">
        <f ca="1">INDIRECT(ADDRESS(ROW(),Controls!#REF!+60))</f>
        <v>#REF!</v>
      </c>
      <c r="GS3668" s="9" t="e">
        <f ca="1">INDIRECT(ADDRESS(ROW(),Controls!#REF!+75))</f>
        <v>#REF!</v>
      </c>
      <c r="GT3668" s="9" t="e">
        <f ca="1">INDIRECT(ADDRESS(ROW(),Controls!#REF!+90))</f>
        <v>#REF!</v>
      </c>
      <c r="GU3668" s="9" t="e">
        <f ca="1">INDIRECT(ADDRESS(ROW(),Controls!#REF!+105))</f>
        <v>#REF!</v>
      </c>
      <c r="GV3668" s="9" t="e">
        <f ca="1">INDIRECT(ADDRESS(ROW(),Controls!#REF!+120))</f>
        <v>#REF!</v>
      </c>
      <c r="GW3668" s="9" t="e">
        <f ca="1">INDIRECT(ADDRESS(ROW(),Controls!#REF!+15))</f>
        <v>#REF!</v>
      </c>
      <c r="GX3668" s="9" t="e">
        <f ca="1">INDIRECT(ADDRESS(ROW(),Controls!#REF!+135))</f>
        <v>#REF!</v>
      </c>
      <c r="HJ3668" s="9" t="e">
        <f t="shared" ca="1" si="342"/>
        <v>#REF!</v>
      </c>
      <c r="HK3668" s="9" t="e">
        <f t="shared" ca="1" si="343"/>
        <v>#REF!</v>
      </c>
      <c r="HL3668" s="9" t="e">
        <f t="shared" ca="1" si="344"/>
        <v>#REF!</v>
      </c>
      <c r="HM3668" s="9" t="e">
        <f t="shared" ca="1" si="345"/>
        <v>#REF!</v>
      </c>
      <c r="HN3668" s="9" t="e">
        <f ca="1">SQRT($GS3668*(1-$GS3668/Controls!$D$15))</f>
        <v>#REF!</v>
      </c>
      <c r="HO3668" s="9" t="e">
        <f t="shared" ca="1" si="346"/>
        <v>#REF!</v>
      </c>
      <c r="HP3668" s="9" t="e">
        <f t="shared" ca="1" si="347"/>
        <v>#REF!</v>
      </c>
      <c r="HQ3668" s="9" t="e">
        <f ca="1">IF($GV3668=0,NA(),($GX3668*Controls!#REF!))</f>
        <v>#REF!</v>
      </c>
    </row>
    <row r="3669" spans="198:225" x14ac:dyDescent="0.25">
      <c r="GP3669" s="9" t="e">
        <f ca="1">INDIRECT(ADDRESS(ROW(),Controls!#REF!+30))</f>
        <v>#REF!</v>
      </c>
      <c r="GQ3669" s="9" t="e">
        <f ca="1">INDIRECT(ADDRESS(ROW(),Controls!#REF!+45))</f>
        <v>#REF!</v>
      </c>
      <c r="GR3669" s="9" t="e">
        <f ca="1">INDIRECT(ADDRESS(ROW(),Controls!#REF!+60))</f>
        <v>#REF!</v>
      </c>
      <c r="GS3669" s="9" t="e">
        <f ca="1">INDIRECT(ADDRESS(ROW(),Controls!#REF!+75))</f>
        <v>#REF!</v>
      </c>
      <c r="GT3669" s="9" t="e">
        <f ca="1">INDIRECT(ADDRESS(ROW(),Controls!#REF!+90))</f>
        <v>#REF!</v>
      </c>
      <c r="GU3669" s="9" t="e">
        <f ca="1">INDIRECT(ADDRESS(ROW(),Controls!#REF!+105))</f>
        <v>#REF!</v>
      </c>
      <c r="GV3669" s="9" t="e">
        <f ca="1">INDIRECT(ADDRESS(ROW(),Controls!#REF!+120))</f>
        <v>#REF!</v>
      </c>
      <c r="GW3669" s="9" t="e">
        <f ca="1">INDIRECT(ADDRESS(ROW(),Controls!#REF!+15))</f>
        <v>#REF!</v>
      </c>
      <c r="GX3669" s="9" t="e">
        <f ca="1">INDIRECT(ADDRESS(ROW(),Controls!#REF!+135))</f>
        <v>#REF!</v>
      </c>
      <c r="HJ3669" s="9" t="e">
        <f t="shared" ca="1" si="342"/>
        <v>#REF!</v>
      </c>
      <c r="HK3669" s="9" t="e">
        <f t="shared" ca="1" si="343"/>
        <v>#REF!</v>
      </c>
      <c r="HL3669" s="9" t="e">
        <f t="shared" ca="1" si="344"/>
        <v>#REF!</v>
      </c>
      <c r="HM3669" s="9" t="e">
        <f t="shared" ca="1" si="345"/>
        <v>#REF!</v>
      </c>
      <c r="HN3669" s="9" t="e">
        <f ca="1">SQRT($GS3669*(1-$GS3669/Controls!$D$15))</f>
        <v>#REF!</v>
      </c>
      <c r="HO3669" s="9" t="e">
        <f t="shared" ca="1" si="346"/>
        <v>#REF!</v>
      </c>
      <c r="HP3669" s="9" t="e">
        <f t="shared" ca="1" si="347"/>
        <v>#REF!</v>
      </c>
      <c r="HQ3669" s="9" t="e">
        <f ca="1">IF($GV3669=0,NA(),($GX3669*Controls!#REF!))</f>
        <v>#REF!</v>
      </c>
    </row>
    <row r="3670" spans="198:225" x14ac:dyDescent="0.25">
      <c r="GP3670" s="9" t="e">
        <f ca="1">INDIRECT(ADDRESS(ROW(),Controls!#REF!+30))</f>
        <v>#REF!</v>
      </c>
      <c r="GQ3670" s="9" t="e">
        <f ca="1">INDIRECT(ADDRESS(ROW(),Controls!#REF!+45))</f>
        <v>#REF!</v>
      </c>
      <c r="GR3670" s="9" t="e">
        <f ca="1">INDIRECT(ADDRESS(ROW(),Controls!#REF!+60))</f>
        <v>#REF!</v>
      </c>
      <c r="GS3670" s="9" t="e">
        <f ca="1">INDIRECT(ADDRESS(ROW(),Controls!#REF!+75))</f>
        <v>#REF!</v>
      </c>
      <c r="GT3670" s="9" t="e">
        <f ca="1">INDIRECT(ADDRESS(ROW(),Controls!#REF!+90))</f>
        <v>#REF!</v>
      </c>
      <c r="GU3670" s="9" t="e">
        <f ca="1">INDIRECT(ADDRESS(ROW(),Controls!#REF!+105))</f>
        <v>#REF!</v>
      </c>
      <c r="GV3670" s="9" t="e">
        <f ca="1">INDIRECT(ADDRESS(ROW(),Controls!#REF!+120))</f>
        <v>#REF!</v>
      </c>
      <c r="GW3670" s="9" t="e">
        <f ca="1">INDIRECT(ADDRESS(ROW(),Controls!#REF!+15))</f>
        <v>#REF!</v>
      </c>
      <c r="GX3670" s="9" t="e">
        <f ca="1">INDIRECT(ADDRESS(ROW(),Controls!#REF!+135))</f>
        <v>#REF!</v>
      </c>
      <c r="HJ3670" s="9" t="e">
        <f t="shared" ca="1" si="342"/>
        <v>#REF!</v>
      </c>
      <c r="HK3670" s="9" t="e">
        <f t="shared" ca="1" si="343"/>
        <v>#REF!</v>
      </c>
      <c r="HL3670" s="9" t="e">
        <f t="shared" ca="1" si="344"/>
        <v>#REF!</v>
      </c>
      <c r="HM3670" s="9" t="e">
        <f t="shared" ca="1" si="345"/>
        <v>#REF!</v>
      </c>
      <c r="HN3670" s="9" t="e">
        <f ca="1">SQRT($GS3670*(1-$GS3670/Controls!$D$15))</f>
        <v>#REF!</v>
      </c>
      <c r="HO3670" s="9" t="e">
        <f t="shared" ca="1" si="346"/>
        <v>#REF!</v>
      </c>
      <c r="HP3670" s="9" t="e">
        <f t="shared" ca="1" si="347"/>
        <v>#REF!</v>
      </c>
      <c r="HQ3670" s="9" t="e">
        <f ca="1">IF($GV3670=0,NA(),($GX3670*Controls!#REF!))</f>
        <v>#REF!</v>
      </c>
    </row>
    <row r="3671" spans="198:225" x14ac:dyDescent="0.25">
      <c r="GP3671" s="9" t="e">
        <f ca="1">INDIRECT(ADDRESS(ROW(),Controls!#REF!+30))</f>
        <v>#REF!</v>
      </c>
      <c r="GQ3671" s="9" t="e">
        <f ca="1">INDIRECT(ADDRESS(ROW(),Controls!#REF!+45))</f>
        <v>#REF!</v>
      </c>
      <c r="GR3671" s="9" t="e">
        <f ca="1">INDIRECT(ADDRESS(ROW(),Controls!#REF!+60))</f>
        <v>#REF!</v>
      </c>
      <c r="GS3671" s="9" t="e">
        <f ca="1">INDIRECT(ADDRESS(ROW(),Controls!#REF!+75))</f>
        <v>#REF!</v>
      </c>
      <c r="GT3671" s="9" t="e">
        <f ca="1">INDIRECT(ADDRESS(ROW(),Controls!#REF!+90))</f>
        <v>#REF!</v>
      </c>
      <c r="GU3671" s="9" t="e">
        <f ca="1">INDIRECT(ADDRESS(ROW(),Controls!#REF!+105))</f>
        <v>#REF!</v>
      </c>
      <c r="GV3671" s="9" t="e">
        <f ca="1">INDIRECT(ADDRESS(ROW(),Controls!#REF!+120))</f>
        <v>#REF!</v>
      </c>
      <c r="GW3671" s="9" t="e">
        <f ca="1">INDIRECT(ADDRESS(ROW(),Controls!#REF!+15))</f>
        <v>#REF!</v>
      </c>
      <c r="GX3671" s="9" t="e">
        <f ca="1">INDIRECT(ADDRESS(ROW(),Controls!#REF!+135))</f>
        <v>#REF!</v>
      </c>
      <c r="HJ3671" s="9" t="e">
        <f t="shared" ca="1" si="342"/>
        <v>#REF!</v>
      </c>
      <c r="HK3671" s="9" t="e">
        <f t="shared" ca="1" si="343"/>
        <v>#REF!</v>
      </c>
      <c r="HL3671" s="9" t="e">
        <f t="shared" ca="1" si="344"/>
        <v>#REF!</v>
      </c>
      <c r="HM3671" s="9" t="e">
        <f t="shared" ca="1" si="345"/>
        <v>#REF!</v>
      </c>
      <c r="HN3671" s="9" t="e">
        <f ca="1">SQRT($GS3671*(1-$GS3671/Controls!$D$15))</f>
        <v>#REF!</v>
      </c>
      <c r="HO3671" s="9" t="e">
        <f t="shared" ca="1" si="346"/>
        <v>#REF!</v>
      </c>
      <c r="HP3671" s="9" t="e">
        <f t="shared" ca="1" si="347"/>
        <v>#REF!</v>
      </c>
      <c r="HQ3671" s="9" t="e">
        <f ca="1">IF($GV3671=0,NA(),($GX3671*Controls!#REF!))</f>
        <v>#REF!</v>
      </c>
    </row>
    <row r="3672" spans="198:225" x14ac:dyDescent="0.25">
      <c r="GP3672" s="9" t="e">
        <f ca="1">INDIRECT(ADDRESS(ROW(),Controls!#REF!+30))</f>
        <v>#REF!</v>
      </c>
      <c r="GQ3672" s="9" t="e">
        <f ca="1">INDIRECT(ADDRESS(ROW(),Controls!#REF!+45))</f>
        <v>#REF!</v>
      </c>
      <c r="GR3672" s="9" t="e">
        <f ca="1">INDIRECT(ADDRESS(ROW(),Controls!#REF!+60))</f>
        <v>#REF!</v>
      </c>
      <c r="GS3672" s="9" t="e">
        <f ca="1">INDIRECT(ADDRESS(ROW(),Controls!#REF!+75))</f>
        <v>#REF!</v>
      </c>
      <c r="GT3672" s="9" t="e">
        <f ca="1">INDIRECT(ADDRESS(ROW(),Controls!#REF!+90))</f>
        <v>#REF!</v>
      </c>
      <c r="GU3672" s="9" t="e">
        <f ca="1">INDIRECT(ADDRESS(ROW(),Controls!#REF!+105))</f>
        <v>#REF!</v>
      </c>
      <c r="GV3672" s="9" t="e">
        <f ca="1">INDIRECT(ADDRESS(ROW(),Controls!#REF!+120))</f>
        <v>#REF!</v>
      </c>
      <c r="GW3672" s="9" t="e">
        <f ca="1">INDIRECT(ADDRESS(ROW(),Controls!#REF!+15))</f>
        <v>#REF!</v>
      </c>
      <c r="GX3672" s="9" t="e">
        <f ca="1">INDIRECT(ADDRESS(ROW(),Controls!#REF!+135))</f>
        <v>#REF!</v>
      </c>
      <c r="HJ3672" s="9" t="e">
        <f t="shared" ca="1" si="342"/>
        <v>#REF!</v>
      </c>
      <c r="HK3672" s="9" t="e">
        <f t="shared" ca="1" si="343"/>
        <v>#REF!</v>
      </c>
      <c r="HL3672" s="9" t="e">
        <f t="shared" ca="1" si="344"/>
        <v>#REF!</v>
      </c>
      <c r="HM3672" s="9" t="e">
        <f t="shared" ca="1" si="345"/>
        <v>#REF!</v>
      </c>
      <c r="HN3672" s="9" t="e">
        <f ca="1">SQRT($GS3672*(1-$GS3672/Controls!$D$15))</f>
        <v>#REF!</v>
      </c>
      <c r="HO3672" s="9" t="e">
        <f t="shared" ca="1" si="346"/>
        <v>#REF!</v>
      </c>
      <c r="HP3672" s="9" t="e">
        <f t="shared" ca="1" si="347"/>
        <v>#REF!</v>
      </c>
      <c r="HQ3672" s="9" t="e">
        <f ca="1">IF($GV3672=0,NA(),($GX3672*Controls!#REF!))</f>
        <v>#REF!</v>
      </c>
    </row>
    <row r="3673" spans="198:225" x14ac:dyDescent="0.25">
      <c r="GP3673" s="9" t="e">
        <f ca="1">INDIRECT(ADDRESS(ROW(),Controls!#REF!+30))</f>
        <v>#REF!</v>
      </c>
      <c r="GQ3673" s="9" t="e">
        <f ca="1">INDIRECT(ADDRESS(ROW(),Controls!#REF!+45))</f>
        <v>#REF!</v>
      </c>
      <c r="GR3673" s="9" t="e">
        <f ca="1">INDIRECT(ADDRESS(ROW(),Controls!#REF!+60))</f>
        <v>#REF!</v>
      </c>
      <c r="GS3673" s="9" t="e">
        <f ca="1">INDIRECT(ADDRESS(ROW(),Controls!#REF!+75))</f>
        <v>#REF!</v>
      </c>
      <c r="GT3673" s="9" t="e">
        <f ca="1">INDIRECT(ADDRESS(ROW(),Controls!#REF!+90))</f>
        <v>#REF!</v>
      </c>
      <c r="GU3673" s="9" t="e">
        <f ca="1">INDIRECT(ADDRESS(ROW(),Controls!#REF!+105))</f>
        <v>#REF!</v>
      </c>
      <c r="GV3673" s="9" t="e">
        <f ca="1">INDIRECT(ADDRESS(ROW(),Controls!#REF!+120))</f>
        <v>#REF!</v>
      </c>
      <c r="GW3673" s="9" t="e">
        <f ca="1">INDIRECT(ADDRESS(ROW(),Controls!#REF!+15))</f>
        <v>#REF!</v>
      </c>
      <c r="GX3673" s="9" t="e">
        <f ca="1">INDIRECT(ADDRESS(ROW(),Controls!#REF!+135))</f>
        <v>#REF!</v>
      </c>
      <c r="HJ3673" s="9" t="e">
        <f t="shared" ca="1" si="342"/>
        <v>#REF!</v>
      </c>
      <c r="HK3673" s="9" t="e">
        <f t="shared" ca="1" si="343"/>
        <v>#REF!</v>
      </c>
      <c r="HL3673" s="9" t="e">
        <f t="shared" ca="1" si="344"/>
        <v>#REF!</v>
      </c>
      <c r="HM3673" s="9" t="e">
        <f t="shared" ca="1" si="345"/>
        <v>#REF!</v>
      </c>
      <c r="HN3673" s="9" t="e">
        <f ca="1">SQRT($GS3673*(1-$GS3673/Controls!$D$15))</f>
        <v>#REF!</v>
      </c>
      <c r="HO3673" s="9" t="e">
        <f t="shared" ca="1" si="346"/>
        <v>#REF!</v>
      </c>
      <c r="HP3673" s="9" t="e">
        <f t="shared" ca="1" si="347"/>
        <v>#REF!</v>
      </c>
      <c r="HQ3673" s="9" t="e">
        <f ca="1">IF($GV3673=0,NA(),($GX3673*Controls!#REF!))</f>
        <v>#REF!</v>
      </c>
    </row>
    <row r="3674" spans="198:225" x14ac:dyDescent="0.25">
      <c r="GP3674" s="9" t="e">
        <f ca="1">INDIRECT(ADDRESS(ROW(),Controls!#REF!+30))</f>
        <v>#REF!</v>
      </c>
      <c r="GQ3674" s="9" t="e">
        <f ca="1">INDIRECT(ADDRESS(ROW(),Controls!#REF!+45))</f>
        <v>#REF!</v>
      </c>
      <c r="GR3674" s="9" t="e">
        <f ca="1">INDIRECT(ADDRESS(ROW(),Controls!#REF!+60))</f>
        <v>#REF!</v>
      </c>
      <c r="GS3674" s="9" t="e">
        <f ca="1">INDIRECT(ADDRESS(ROW(),Controls!#REF!+75))</f>
        <v>#REF!</v>
      </c>
      <c r="GT3674" s="9" t="e">
        <f ca="1">INDIRECT(ADDRESS(ROW(),Controls!#REF!+90))</f>
        <v>#REF!</v>
      </c>
      <c r="GU3674" s="9" t="e">
        <f ca="1">INDIRECT(ADDRESS(ROW(),Controls!#REF!+105))</f>
        <v>#REF!</v>
      </c>
      <c r="GV3674" s="9" t="e">
        <f ca="1">INDIRECT(ADDRESS(ROW(),Controls!#REF!+120))</f>
        <v>#REF!</v>
      </c>
      <c r="GW3674" s="9" t="e">
        <f ca="1">INDIRECT(ADDRESS(ROW(),Controls!#REF!+15))</f>
        <v>#REF!</v>
      </c>
      <c r="GX3674" s="9" t="e">
        <f ca="1">INDIRECT(ADDRESS(ROW(),Controls!#REF!+135))</f>
        <v>#REF!</v>
      </c>
      <c r="HJ3674" s="9" t="e">
        <f t="shared" ca="1" si="342"/>
        <v>#REF!</v>
      </c>
      <c r="HK3674" s="9" t="e">
        <f t="shared" ca="1" si="343"/>
        <v>#REF!</v>
      </c>
      <c r="HL3674" s="9" t="e">
        <f t="shared" ca="1" si="344"/>
        <v>#REF!</v>
      </c>
      <c r="HM3674" s="9" t="e">
        <f t="shared" ca="1" si="345"/>
        <v>#REF!</v>
      </c>
      <c r="HN3674" s="9" t="e">
        <f ca="1">SQRT($GS3674*(1-$GS3674/Controls!$D$15))</f>
        <v>#REF!</v>
      </c>
      <c r="HO3674" s="9" t="e">
        <f t="shared" ca="1" si="346"/>
        <v>#REF!</v>
      </c>
      <c r="HP3674" s="9" t="e">
        <f t="shared" ca="1" si="347"/>
        <v>#REF!</v>
      </c>
      <c r="HQ3674" s="9" t="e">
        <f ca="1">IF($GV3674=0,NA(),($GX3674*Controls!#REF!))</f>
        <v>#REF!</v>
      </c>
    </row>
    <row r="3675" spans="198:225" x14ac:dyDescent="0.25">
      <c r="GP3675" s="9" t="e">
        <f ca="1">INDIRECT(ADDRESS(ROW(),Controls!#REF!+30))</f>
        <v>#REF!</v>
      </c>
      <c r="GQ3675" s="9" t="e">
        <f ca="1">INDIRECT(ADDRESS(ROW(),Controls!#REF!+45))</f>
        <v>#REF!</v>
      </c>
      <c r="GR3675" s="9" t="e">
        <f ca="1">INDIRECT(ADDRESS(ROW(),Controls!#REF!+60))</f>
        <v>#REF!</v>
      </c>
      <c r="GS3675" s="9" t="e">
        <f ca="1">INDIRECT(ADDRESS(ROW(),Controls!#REF!+75))</f>
        <v>#REF!</v>
      </c>
      <c r="GT3675" s="9" t="e">
        <f ca="1">INDIRECT(ADDRESS(ROW(),Controls!#REF!+90))</f>
        <v>#REF!</v>
      </c>
      <c r="GU3675" s="9" t="e">
        <f ca="1">INDIRECT(ADDRESS(ROW(),Controls!#REF!+105))</f>
        <v>#REF!</v>
      </c>
      <c r="GV3675" s="9" t="e">
        <f ca="1">INDIRECT(ADDRESS(ROW(),Controls!#REF!+120))</f>
        <v>#REF!</v>
      </c>
      <c r="GW3675" s="9" t="e">
        <f ca="1">INDIRECT(ADDRESS(ROW(),Controls!#REF!+15))</f>
        <v>#REF!</v>
      </c>
      <c r="GX3675" s="9" t="e">
        <f ca="1">INDIRECT(ADDRESS(ROW(),Controls!#REF!+135))</f>
        <v>#REF!</v>
      </c>
      <c r="HJ3675" s="9" t="e">
        <f t="shared" ca="1" si="342"/>
        <v>#REF!</v>
      </c>
      <c r="HK3675" s="9" t="e">
        <f t="shared" ca="1" si="343"/>
        <v>#REF!</v>
      </c>
      <c r="HL3675" s="9" t="e">
        <f t="shared" ca="1" si="344"/>
        <v>#REF!</v>
      </c>
      <c r="HM3675" s="9" t="e">
        <f t="shared" ca="1" si="345"/>
        <v>#REF!</v>
      </c>
      <c r="HN3675" s="9" t="e">
        <f ca="1">SQRT($GS3675*(1-$GS3675/Controls!$D$15))</f>
        <v>#REF!</v>
      </c>
      <c r="HO3675" s="9" t="e">
        <f t="shared" ca="1" si="346"/>
        <v>#REF!</v>
      </c>
      <c r="HP3675" s="9" t="e">
        <f t="shared" ca="1" si="347"/>
        <v>#REF!</v>
      </c>
      <c r="HQ3675" s="9" t="e">
        <f ca="1">IF($GV3675=0,NA(),($GX3675*Controls!#REF!))</f>
        <v>#REF!</v>
      </c>
    </row>
    <row r="3676" spans="198:225" x14ac:dyDescent="0.25">
      <c r="GP3676" s="9" t="e">
        <f ca="1">INDIRECT(ADDRESS(ROW(),Controls!#REF!+30))</f>
        <v>#REF!</v>
      </c>
      <c r="GQ3676" s="9" t="e">
        <f ca="1">INDIRECT(ADDRESS(ROW(),Controls!#REF!+45))</f>
        <v>#REF!</v>
      </c>
      <c r="GR3676" s="9" t="e">
        <f ca="1">INDIRECT(ADDRESS(ROW(),Controls!#REF!+60))</f>
        <v>#REF!</v>
      </c>
      <c r="GS3676" s="9" t="e">
        <f ca="1">INDIRECT(ADDRESS(ROW(),Controls!#REF!+75))</f>
        <v>#REF!</v>
      </c>
      <c r="GT3676" s="9" t="e">
        <f ca="1">INDIRECT(ADDRESS(ROW(),Controls!#REF!+90))</f>
        <v>#REF!</v>
      </c>
      <c r="GU3676" s="9" t="e">
        <f ca="1">INDIRECT(ADDRESS(ROW(),Controls!#REF!+105))</f>
        <v>#REF!</v>
      </c>
      <c r="GV3676" s="9" t="e">
        <f ca="1">INDIRECT(ADDRESS(ROW(),Controls!#REF!+120))</f>
        <v>#REF!</v>
      </c>
      <c r="GW3676" s="9" t="e">
        <f ca="1">INDIRECT(ADDRESS(ROW(),Controls!#REF!+15))</f>
        <v>#REF!</v>
      </c>
      <c r="GX3676" s="9" t="e">
        <f ca="1">INDIRECT(ADDRESS(ROW(),Controls!#REF!+135))</f>
        <v>#REF!</v>
      </c>
      <c r="HJ3676" s="9" t="e">
        <f t="shared" ca="1" si="342"/>
        <v>#REF!</v>
      </c>
      <c r="HK3676" s="9" t="e">
        <f t="shared" ca="1" si="343"/>
        <v>#REF!</v>
      </c>
      <c r="HL3676" s="9" t="e">
        <f t="shared" ca="1" si="344"/>
        <v>#REF!</v>
      </c>
      <c r="HM3676" s="9" t="e">
        <f t="shared" ca="1" si="345"/>
        <v>#REF!</v>
      </c>
      <c r="HN3676" s="9" t="e">
        <f ca="1">SQRT($GS3676*(1-$GS3676/Controls!$D$15))</f>
        <v>#REF!</v>
      </c>
      <c r="HO3676" s="9" t="e">
        <f t="shared" ca="1" si="346"/>
        <v>#REF!</v>
      </c>
      <c r="HP3676" s="9" t="e">
        <f t="shared" ca="1" si="347"/>
        <v>#REF!</v>
      </c>
      <c r="HQ3676" s="9" t="e">
        <f ca="1">IF($GV3676=0,NA(),($GX3676*Controls!#REF!))</f>
        <v>#REF!</v>
      </c>
    </row>
    <row r="3677" spans="198:225" x14ac:dyDescent="0.25">
      <c r="GP3677" s="9" t="e">
        <f ca="1">INDIRECT(ADDRESS(ROW(),Controls!#REF!+30))</f>
        <v>#REF!</v>
      </c>
      <c r="GQ3677" s="9" t="e">
        <f ca="1">INDIRECT(ADDRESS(ROW(),Controls!#REF!+45))</f>
        <v>#REF!</v>
      </c>
      <c r="GR3677" s="9" t="e">
        <f ca="1">INDIRECT(ADDRESS(ROW(),Controls!#REF!+60))</f>
        <v>#REF!</v>
      </c>
      <c r="GS3677" s="9" t="e">
        <f ca="1">INDIRECT(ADDRESS(ROW(),Controls!#REF!+75))</f>
        <v>#REF!</v>
      </c>
      <c r="GT3677" s="9" t="e">
        <f ca="1">INDIRECT(ADDRESS(ROW(),Controls!#REF!+90))</f>
        <v>#REF!</v>
      </c>
      <c r="GU3677" s="9" t="e">
        <f ca="1">INDIRECT(ADDRESS(ROW(),Controls!#REF!+105))</f>
        <v>#REF!</v>
      </c>
      <c r="GV3677" s="9" t="e">
        <f ca="1">INDIRECT(ADDRESS(ROW(),Controls!#REF!+120))</f>
        <v>#REF!</v>
      </c>
      <c r="GW3677" s="9" t="e">
        <f ca="1">INDIRECT(ADDRESS(ROW(),Controls!#REF!+15))</f>
        <v>#REF!</v>
      </c>
      <c r="GX3677" s="9" t="e">
        <f ca="1">INDIRECT(ADDRESS(ROW(),Controls!#REF!+135))</f>
        <v>#REF!</v>
      </c>
      <c r="HJ3677" s="9" t="e">
        <f t="shared" ca="1" si="342"/>
        <v>#REF!</v>
      </c>
      <c r="HK3677" s="9" t="e">
        <f t="shared" ca="1" si="343"/>
        <v>#REF!</v>
      </c>
      <c r="HL3677" s="9" t="e">
        <f t="shared" ca="1" si="344"/>
        <v>#REF!</v>
      </c>
      <c r="HM3677" s="9" t="e">
        <f t="shared" ca="1" si="345"/>
        <v>#REF!</v>
      </c>
      <c r="HN3677" s="9" t="e">
        <f ca="1">SQRT($GS3677*(1-$GS3677/Controls!$D$15))</f>
        <v>#REF!</v>
      </c>
      <c r="HO3677" s="9" t="e">
        <f t="shared" ca="1" si="346"/>
        <v>#REF!</v>
      </c>
      <c r="HP3677" s="9" t="e">
        <f t="shared" ca="1" si="347"/>
        <v>#REF!</v>
      </c>
      <c r="HQ3677" s="9" t="e">
        <f ca="1">IF($GV3677=0,NA(),($GX3677*Controls!#REF!))</f>
        <v>#REF!</v>
      </c>
    </row>
    <row r="3678" spans="198:225" x14ac:dyDescent="0.25">
      <c r="GP3678" s="9" t="e">
        <f ca="1">INDIRECT(ADDRESS(ROW(),Controls!#REF!+30))</f>
        <v>#REF!</v>
      </c>
      <c r="GQ3678" s="9" t="e">
        <f ca="1">INDIRECT(ADDRESS(ROW(),Controls!#REF!+45))</f>
        <v>#REF!</v>
      </c>
      <c r="GR3678" s="9" t="e">
        <f ca="1">INDIRECT(ADDRESS(ROW(),Controls!#REF!+60))</f>
        <v>#REF!</v>
      </c>
      <c r="GS3678" s="9" t="e">
        <f ca="1">INDIRECT(ADDRESS(ROW(),Controls!#REF!+75))</f>
        <v>#REF!</v>
      </c>
      <c r="GT3678" s="9" t="e">
        <f ca="1">INDIRECT(ADDRESS(ROW(),Controls!#REF!+90))</f>
        <v>#REF!</v>
      </c>
      <c r="GU3678" s="9" t="e">
        <f ca="1">INDIRECT(ADDRESS(ROW(),Controls!#REF!+105))</f>
        <v>#REF!</v>
      </c>
      <c r="GV3678" s="9" t="e">
        <f ca="1">INDIRECT(ADDRESS(ROW(),Controls!#REF!+120))</f>
        <v>#REF!</v>
      </c>
      <c r="GW3678" s="9" t="e">
        <f ca="1">INDIRECT(ADDRESS(ROW(),Controls!#REF!+15))</f>
        <v>#REF!</v>
      </c>
      <c r="GX3678" s="9" t="e">
        <f ca="1">INDIRECT(ADDRESS(ROW(),Controls!#REF!+135))</f>
        <v>#REF!</v>
      </c>
      <c r="HJ3678" s="9" t="e">
        <f t="shared" ca="1" si="342"/>
        <v>#REF!</v>
      </c>
      <c r="HK3678" s="9" t="e">
        <f t="shared" ca="1" si="343"/>
        <v>#REF!</v>
      </c>
      <c r="HL3678" s="9" t="e">
        <f t="shared" ca="1" si="344"/>
        <v>#REF!</v>
      </c>
      <c r="HM3678" s="9" t="e">
        <f t="shared" ca="1" si="345"/>
        <v>#REF!</v>
      </c>
      <c r="HN3678" s="9" t="e">
        <f ca="1">SQRT($GS3678*(1-$GS3678/Controls!$D$15))</f>
        <v>#REF!</v>
      </c>
      <c r="HO3678" s="9" t="e">
        <f t="shared" ca="1" si="346"/>
        <v>#REF!</v>
      </c>
      <c r="HP3678" s="9" t="e">
        <f t="shared" ca="1" si="347"/>
        <v>#REF!</v>
      </c>
      <c r="HQ3678" s="9" t="e">
        <f ca="1">IF($GV3678=0,NA(),($GX3678*Controls!#REF!))</f>
        <v>#REF!</v>
      </c>
    </row>
    <row r="3679" spans="198:225" x14ac:dyDescent="0.25">
      <c r="GP3679" s="9" t="e">
        <f ca="1">INDIRECT(ADDRESS(ROW(),Controls!#REF!+30))</f>
        <v>#REF!</v>
      </c>
      <c r="GQ3679" s="9" t="e">
        <f ca="1">INDIRECT(ADDRESS(ROW(),Controls!#REF!+45))</f>
        <v>#REF!</v>
      </c>
      <c r="GR3679" s="9" t="e">
        <f ca="1">INDIRECT(ADDRESS(ROW(),Controls!#REF!+60))</f>
        <v>#REF!</v>
      </c>
      <c r="GS3679" s="9" t="e">
        <f ca="1">INDIRECT(ADDRESS(ROW(),Controls!#REF!+75))</f>
        <v>#REF!</v>
      </c>
      <c r="GT3679" s="9" t="e">
        <f ca="1">INDIRECT(ADDRESS(ROW(),Controls!#REF!+90))</f>
        <v>#REF!</v>
      </c>
      <c r="GU3679" s="9" t="e">
        <f ca="1">INDIRECT(ADDRESS(ROW(),Controls!#REF!+105))</f>
        <v>#REF!</v>
      </c>
      <c r="GV3679" s="9" t="e">
        <f ca="1">INDIRECT(ADDRESS(ROW(),Controls!#REF!+120))</f>
        <v>#REF!</v>
      </c>
      <c r="GW3679" s="9" t="e">
        <f ca="1">INDIRECT(ADDRESS(ROW(),Controls!#REF!+15))</f>
        <v>#REF!</v>
      </c>
      <c r="GX3679" s="9" t="e">
        <f ca="1">INDIRECT(ADDRESS(ROW(),Controls!#REF!+135))</f>
        <v>#REF!</v>
      </c>
      <c r="HJ3679" s="9" t="e">
        <f t="shared" ca="1" si="342"/>
        <v>#REF!</v>
      </c>
      <c r="HK3679" s="9" t="e">
        <f t="shared" ca="1" si="343"/>
        <v>#REF!</v>
      </c>
      <c r="HL3679" s="9" t="e">
        <f t="shared" ca="1" si="344"/>
        <v>#REF!</v>
      </c>
      <c r="HM3679" s="9" t="e">
        <f t="shared" ca="1" si="345"/>
        <v>#REF!</v>
      </c>
      <c r="HN3679" s="9" t="e">
        <f ca="1">SQRT($GS3679*(1-$GS3679/Controls!$D$15))</f>
        <v>#REF!</v>
      </c>
      <c r="HO3679" s="9" t="e">
        <f t="shared" ca="1" si="346"/>
        <v>#REF!</v>
      </c>
      <c r="HP3679" s="9" t="e">
        <f t="shared" ca="1" si="347"/>
        <v>#REF!</v>
      </c>
      <c r="HQ3679" s="9" t="e">
        <f ca="1">IF($GV3679=0,NA(),($GX3679*Controls!#REF!))</f>
        <v>#REF!</v>
      </c>
    </row>
    <row r="3680" spans="198:225" x14ac:dyDescent="0.25">
      <c r="GP3680" s="9" t="e">
        <f ca="1">INDIRECT(ADDRESS(ROW(),Controls!#REF!+30))</f>
        <v>#REF!</v>
      </c>
      <c r="GQ3680" s="9" t="e">
        <f ca="1">INDIRECT(ADDRESS(ROW(),Controls!#REF!+45))</f>
        <v>#REF!</v>
      </c>
      <c r="GR3680" s="9" t="e">
        <f ca="1">INDIRECT(ADDRESS(ROW(),Controls!#REF!+60))</f>
        <v>#REF!</v>
      </c>
      <c r="GS3680" s="9" t="e">
        <f ca="1">INDIRECT(ADDRESS(ROW(),Controls!#REF!+75))</f>
        <v>#REF!</v>
      </c>
      <c r="GT3680" s="9" t="e">
        <f ca="1">INDIRECT(ADDRESS(ROW(),Controls!#REF!+90))</f>
        <v>#REF!</v>
      </c>
      <c r="GU3680" s="9" t="e">
        <f ca="1">INDIRECT(ADDRESS(ROW(),Controls!#REF!+105))</f>
        <v>#REF!</v>
      </c>
      <c r="GV3680" s="9" t="e">
        <f ca="1">INDIRECT(ADDRESS(ROW(),Controls!#REF!+120))</f>
        <v>#REF!</v>
      </c>
      <c r="GW3680" s="9" t="e">
        <f ca="1">INDIRECT(ADDRESS(ROW(),Controls!#REF!+15))</f>
        <v>#REF!</v>
      </c>
      <c r="GX3680" s="9" t="e">
        <f ca="1">INDIRECT(ADDRESS(ROW(),Controls!#REF!+135))</f>
        <v>#REF!</v>
      </c>
      <c r="HJ3680" s="9" t="e">
        <f t="shared" ca="1" si="342"/>
        <v>#REF!</v>
      </c>
      <c r="HK3680" s="9" t="e">
        <f t="shared" ca="1" si="343"/>
        <v>#REF!</v>
      </c>
      <c r="HL3680" s="9" t="e">
        <f t="shared" ca="1" si="344"/>
        <v>#REF!</v>
      </c>
      <c r="HM3680" s="9" t="e">
        <f t="shared" ca="1" si="345"/>
        <v>#REF!</v>
      </c>
      <c r="HN3680" s="9" t="e">
        <f ca="1">SQRT($GS3680*(1-$GS3680/Controls!$D$15))</f>
        <v>#REF!</v>
      </c>
      <c r="HO3680" s="9" t="e">
        <f t="shared" ca="1" si="346"/>
        <v>#REF!</v>
      </c>
      <c r="HP3680" s="9" t="e">
        <f t="shared" ca="1" si="347"/>
        <v>#REF!</v>
      </c>
      <c r="HQ3680" s="9" t="e">
        <f ca="1">IF($GV3680=0,NA(),($GX3680*Controls!#REF!))</f>
        <v>#REF!</v>
      </c>
    </row>
    <row r="3681" spans="198:225" x14ac:dyDescent="0.25">
      <c r="GP3681" s="9" t="e">
        <f ca="1">INDIRECT(ADDRESS(ROW(),Controls!#REF!+30))</f>
        <v>#REF!</v>
      </c>
      <c r="GQ3681" s="9" t="e">
        <f ca="1">INDIRECT(ADDRESS(ROW(),Controls!#REF!+45))</f>
        <v>#REF!</v>
      </c>
      <c r="GR3681" s="9" t="e">
        <f ca="1">INDIRECT(ADDRESS(ROW(),Controls!#REF!+60))</f>
        <v>#REF!</v>
      </c>
      <c r="GS3681" s="9" t="e">
        <f ca="1">INDIRECT(ADDRESS(ROW(),Controls!#REF!+75))</f>
        <v>#REF!</v>
      </c>
      <c r="GT3681" s="9" t="e">
        <f ca="1">INDIRECT(ADDRESS(ROW(),Controls!#REF!+90))</f>
        <v>#REF!</v>
      </c>
      <c r="GU3681" s="9" t="e">
        <f ca="1">INDIRECT(ADDRESS(ROW(),Controls!#REF!+105))</f>
        <v>#REF!</v>
      </c>
      <c r="GV3681" s="9" t="e">
        <f ca="1">INDIRECT(ADDRESS(ROW(),Controls!#REF!+120))</f>
        <v>#REF!</v>
      </c>
      <c r="GW3681" s="9" t="e">
        <f ca="1">INDIRECT(ADDRESS(ROW(),Controls!#REF!+15))</f>
        <v>#REF!</v>
      </c>
      <c r="GX3681" s="9" t="e">
        <f ca="1">INDIRECT(ADDRESS(ROW(),Controls!#REF!+135))</f>
        <v>#REF!</v>
      </c>
      <c r="HJ3681" s="9" t="e">
        <f t="shared" ca="1" si="342"/>
        <v>#REF!</v>
      </c>
      <c r="HK3681" s="9" t="e">
        <f t="shared" ca="1" si="343"/>
        <v>#REF!</v>
      </c>
      <c r="HL3681" s="9" t="e">
        <f t="shared" ca="1" si="344"/>
        <v>#REF!</v>
      </c>
      <c r="HM3681" s="9" t="e">
        <f t="shared" ca="1" si="345"/>
        <v>#REF!</v>
      </c>
      <c r="HN3681" s="9" t="e">
        <f ca="1">SQRT($GS3681*(1-$GS3681/Controls!$D$15))</f>
        <v>#REF!</v>
      </c>
      <c r="HO3681" s="9" t="e">
        <f t="shared" ca="1" si="346"/>
        <v>#REF!</v>
      </c>
      <c r="HP3681" s="9" t="e">
        <f t="shared" ca="1" si="347"/>
        <v>#REF!</v>
      </c>
      <c r="HQ3681" s="9" t="e">
        <f ca="1">IF($GV3681=0,NA(),($GX3681*Controls!#REF!))</f>
        <v>#REF!</v>
      </c>
    </row>
    <row r="3682" spans="198:225" x14ac:dyDescent="0.25">
      <c r="GP3682" s="9" t="e">
        <f ca="1">INDIRECT(ADDRESS(ROW(),Controls!#REF!+30))</f>
        <v>#REF!</v>
      </c>
      <c r="GQ3682" s="9" t="e">
        <f ca="1">INDIRECT(ADDRESS(ROW(),Controls!#REF!+45))</f>
        <v>#REF!</v>
      </c>
      <c r="GR3682" s="9" t="e">
        <f ca="1">INDIRECT(ADDRESS(ROW(),Controls!#REF!+60))</f>
        <v>#REF!</v>
      </c>
      <c r="GS3682" s="9" t="e">
        <f ca="1">INDIRECT(ADDRESS(ROW(),Controls!#REF!+75))</f>
        <v>#REF!</v>
      </c>
      <c r="GT3682" s="9" t="e">
        <f ca="1">INDIRECT(ADDRESS(ROW(),Controls!#REF!+90))</f>
        <v>#REF!</v>
      </c>
      <c r="GU3682" s="9" t="e">
        <f ca="1">INDIRECT(ADDRESS(ROW(),Controls!#REF!+105))</f>
        <v>#REF!</v>
      </c>
      <c r="GV3682" s="9" t="e">
        <f ca="1">INDIRECT(ADDRESS(ROW(),Controls!#REF!+120))</f>
        <v>#REF!</v>
      </c>
      <c r="GW3682" s="9" t="e">
        <f ca="1">INDIRECT(ADDRESS(ROW(),Controls!#REF!+15))</f>
        <v>#REF!</v>
      </c>
      <c r="GX3682" s="9" t="e">
        <f ca="1">INDIRECT(ADDRESS(ROW(),Controls!#REF!+135))</f>
        <v>#REF!</v>
      </c>
      <c r="HJ3682" s="9" t="e">
        <f t="shared" ca="1" si="342"/>
        <v>#REF!</v>
      </c>
      <c r="HK3682" s="9" t="e">
        <f t="shared" ca="1" si="343"/>
        <v>#REF!</v>
      </c>
      <c r="HL3682" s="9" t="e">
        <f t="shared" ca="1" si="344"/>
        <v>#REF!</v>
      </c>
      <c r="HM3682" s="9" t="e">
        <f t="shared" ca="1" si="345"/>
        <v>#REF!</v>
      </c>
      <c r="HN3682" s="9" t="e">
        <f ca="1">SQRT($GS3682*(1-$GS3682/Controls!$D$15))</f>
        <v>#REF!</v>
      </c>
      <c r="HO3682" s="9" t="e">
        <f t="shared" ca="1" si="346"/>
        <v>#REF!</v>
      </c>
      <c r="HP3682" s="9" t="e">
        <f t="shared" ca="1" si="347"/>
        <v>#REF!</v>
      </c>
      <c r="HQ3682" s="9" t="e">
        <f ca="1">IF($GV3682=0,NA(),($GX3682*Controls!#REF!))</f>
        <v>#REF!</v>
      </c>
    </row>
    <row r="3683" spans="198:225" x14ac:dyDescent="0.25">
      <c r="GP3683" s="9" t="e">
        <f ca="1">INDIRECT(ADDRESS(ROW(),Controls!#REF!+30))</f>
        <v>#REF!</v>
      </c>
      <c r="GQ3683" s="9" t="e">
        <f ca="1">INDIRECT(ADDRESS(ROW(),Controls!#REF!+45))</f>
        <v>#REF!</v>
      </c>
      <c r="GR3683" s="9" t="e">
        <f ca="1">INDIRECT(ADDRESS(ROW(),Controls!#REF!+60))</f>
        <v>#REF!</v>
      </c>
      <c r="GS3683" s="9" t="e">
        <f ca="1">INDIRECT(ADDRESS(ROW(),Controls!#REF!+75))</f>
        <v>#REF!</v>
      </c>
      <c r="GT3683" s="9" t="e">
        <f ca="1">INDIRECT(ADDRESS(ROW(),Controls!#REF!+90))</f>
        <v>#REF!</v>
      </c>
      <c r="GU3683" s="9" t="e">
        <f ca="1">INDIRECT(ADDRESS(ROW(),Controls!#REF!+105))</f>
        <v>#REF!</v>
      </c>
      <c r="GV3683" s="9" t="e">
        <f ca="1">INDIRECT(ADDRESS(ROW(),Controls!#REF!+120))</f>
        <v>#REF!</v>
      </c>
      <c r="GW3683" s="9" t="e">
        <f ca="1">INDIRECT(ADDRESS(ROW(),Controls!#REF!+15))</f>
        <v>#REF!</v>
      </c>
      <c r="GX3683" s="9" t="e">
        <f ca="1">INDIRECT(ADDRESS(ROW(),Controls!#REF!+135))</f>
        <v>#REF!</v>
      </c>
      <c r="HJ3683" s="9" t="e">
        <f t="shared" ca="1" si="342"/>
        <v>#REF!</v>
      </c>
      <c r="HK3683" s="9" t="e">
        <f t="shared" ca="1" si="343"/>
        <v>#REF!</v>
      </c>
      <c r="HL3683" s="9" t="e">
        <f t="shared" ca="1" si="344"/>
        <v>#REF!</v>
      </c>
      <c r="HM3683" s="9" t="e">
        <f t="shared" ca="1" si="345"/>
        <v>#REF!</v>
      </c>
      <c r="HN3683" s="9" t="e">
        <f ca="1">SQRT($GS3683*(1-$GS3683/Controls!$D$15))</f>
        <v>#REF!</v>
      </c>
      <c r="HO3683" s="9" t="e">
        <f t="shared" ca="1" si="346"/>
        <v>#REF!</v>
      </c>
      <c r="HP3683" s="9" t="e">
        <f t="shared" ca="1" si="347"/>
        <v>#REF!</v>
      </c>
      <c r="HQ3683" s="9" t="e">
        <f ca="1">IF($GV3683=0,NA(),($GX3683*Controls!#REF!))</f>
        <v>#REF!</v>
      </c>
    </row>
    <row r="3684" spans="198:225" x14ac:dyDescent="0.25">
      <c r="GP3684" s="9" t="e">
        <f ca="1">INDIRECT(ADDRESS(ROW(),Controls!#REF!+30))</f>
        <v>#REF!</v>
      </c>
      <c r="GQ3684" s="9" t="e">
        <f ca="1">INDIRECT(ADDRESS(ROW(),Controls!#REF!+45))</f>
        <v>#REF!</v>
      </c>
      <c r="GR3684" s="9" t="e">
        <f ca="1">INDIRECT(ADDRESS(ROW(),Controls!#REF!+60))</f>
        <v>#REF!</v>
      </c>
      <c r="GS3684" s="9" t="e">
        <f ca="1">INDIRECT(ADDRESS(ROW(),Controls!#REF!+75))</f>
        <v>#REF!</v>
      </c>
      <c r="GT3684" s="9" t="e">
        <f ca="1">INDIRECT(ADDRESS(ROW(),Controls!#REF!+90))</f>
        <v>#REF!</v>
      </c>
      <c r="GU3684" s="9" t="e">
        <f ca="1">INDIRECT(ADDRESS(ROW(),Controls!#REF!+105))</f>
        <v>#REF!</v>
      </c>
      <c r="GV3684" s="9" t="e">
        <f ca="1">INDIRECT(ADDRESS(ROW(),Controls!#REF!+120))</f>
        <v>#REF!</v>
      </c>
      <c r="GW3684" s="9" t="e">
        <f ca="1">INDIRECT(ADDRESS(ROW(),Controls!#REF!+15))</f>
        <v>#REF!</v>
      </c>
      <c r="GX3684" s="9" t="e">
        <f ca="1">INDIRECT(ADDRESS(ROW(),Controls!#REF!+135))</f>
        <v>#REF!</v>
      </c>
      <c r="HJ3684" s="9" t="e">
        <f t="shared" ca="1" si="342"/>
        <v>#REF!</v>
      </c>
      <c r="HK3684" s="9" t="e">
        <f t="shared" ca="1" si="343"/>
        <v>#REF!</v>
      </c>
      <c r="HL3684" s="9" t="e">
        <f t="shared" ca="1" si="344"/>
        <v>#REF!</v>
      </c>
      <c r="HM3684" s="9" t="e">
        <f t="shared" ca="1" si="345"/>
        <v>#REF!</v>
      </c>
      <c r="HN3684" s="9" t="e">
        <f ca="1">SQRT($GS3684*(1-$GS3684/Controls!$D$15))</f>
        <v>#REF!</v>
      </c>
      <c r="HO3684" s="9" t="e">
        <f t="shared" ca="1" si="346"/>
        <v>#REF!</v>
      </c>
      <c r="HP3684" s="9" t="e">
        <f t="shared" ca="1" si="347"/>
        <v>#REF!</v>
      </c>
      <c r="HQ3684" s="9" t="e">
        <f ca="1">IF($GV3684=0,NA(),($GX3684*Controls!#REF!))</f>
        <v>#REF!</v>
      </c>
    </row>
    <row r="3685" spans="198:225" x14ac:dyDescent="0.25">
      <c r="GP3685" s="9" t="e">
        <f ca="1">INDIRECT(ADDRESS(ROW(),Controls!#REF!+30))</f>
        <v>#REF!</v>
      </c>
      <c r="GQ3685" s="9" t="e">
        <f ca="1">INDIRECT(ADDRESS(ROW(),Controls!#REF!+45))</f>
        <v>#REF!</v>
      </c>
      <c r="GR3685" s="9" t="e">
        <f ca="1">INDIRECT(ADDRESS(ROW(),Controls!#REF!+60))</f>
        <v>#REF!</v>
      </c>
      <c r="GS3685" s="9" t="e">
        <f ca="1">INDIRECT(ADDRESS(ROW(),Controls!#REF!+75))</f>
        <v>#REF!</v>
      </c>
      <c r="GT3685" s="9" t="e">
        <f ca="1">INDIRECT(ADDRESS(ROW(),Controls!#REF!+90))</f>
        <v>#REF!</v>
      </c>
      <c r="GU3685" s="9" t="e">
        <f ca="1">INDIRECT(ADDRESS(ROW(),Controls!#REF!+105))</f>
        <v>#REF!</v>
      </c>
      <c r="GV3685" s="9" t="e">
        <f ca="1">INDIRECT(ADDRESS(ROW(),Controls!#REF!+120))</f>
        <v>#REF!</v>
      </c>
      <c r="GW3685" s="9" t="e">
        <f ca="1">INDIRECT(ADDRESS(ROW(),Controls!#REF!+15))</f>
        <v>#REF!</v>
      </c>
      <c r="GX3685" s="9" t="e">
        <f ca="1">INDIRECT(ADDRESS(ROW(),Controls!#REF!+135))</f>
        <v>#REF!</v>
      </c>
      <c r="HJ3685" s="9" t="e">
        <f t="shared" ca="1" si="342"/>
        <v>#REF!</v>
      </c>
      <c r="HK3685" s="9" t="e">
        <f t="shared" ca="1" si="343"/>
        <v>#REF!</v>
      </c>
      <c r="HL3685" s="9" t="e">
        <f t="shared" ca="1" si="344"/>
        <v>#REF!</v>
      </c>
      <c r="HM3685" s="9" t="e">
        <f t="shared" ca="1" si="345"/>
        <v>#REF!</v>
      </c>
      <c r="HN3685" s="9" t="e">
        <f ca="1">SQRT($GS3685*(1-$GS3685/Controls!$D$15))</f>
        <v>#REF!</v>
      </c>
      <c r="HO3685" s="9" t="e">
        <f t="shared" ca="1" si="346"/>
        <v>#REF!</v>
      </c>
      <c r="HP3685" s="9" t="e">
        <f t="shared" ca="1" si="347"/>
        <v>#REF!</v>
      </c>
      <c r="HQ3685" s="9" t="e">
        <f ca="1">IF($GV3685=0,NA(),($GX3685*Controls!#REF!))</f>
        <v>#REF!</v>
      </c>
    </row>
    <row r="3686" spans="198:225" x14ac:dyDescent="0.25">
      <c r="GP3686" s="9" t="e">
        <f ca="1">INDIRECT(ADDRESS(ROW(),Controls!#REF!+30))</f>
        <v>#REF!</v>
      </c>
      <c r="GQ3686" s="9" t="e">
        <f ca="1">INDIRECT(ADDRESS(ROW(),Controls!#REF!+45))</f>
        <v>#REF!</v>
      </c>
      <c r="GR3686" s="9" t="e">
        <f ca="1">INDIRECT(ADDRESS(ROW(),Controls!#REF!+60))</f>
        <v>#REF!</v>
      </c>
      <c r="GS3686" s="9" t="e">
        <f ca="1">INDIRECT(ADDRESS(ROW(),Controls!#REF!+75))</f>
        <v>#REF!</v>
      </c>
      <c r="GT3686" s="9" t="e">
        <f ca="1">INDIRECT(ADDRESS(ROW(),Controls!#REF!+90))</f>
        <v>#REF!</v>
      </c>
      <c r="GU3686" s="9" t="e">
        <f ca="1">INDIRECT(ADDRESS(ROW(),Controls!#REF!+105))</f>
        <v>#REF!</v>
      </c>
      <c r="GV3686" s="9" t="e">
        <f ca="1">INDIRECT(ADDRESS(ROW(),Controls!#REF!+120))</f>
        <v>#REF!</v>
      </c>
      <c r="GW3686" s="9" t="e">
        <f ca="1">INDIRECT(ADDRESS(ROW(),Controls!#REF!+15))</f>
        <v>#REF!</v>
      </c>
      <c r="GX3686" s="9" t="e">
        <f ca="1">INDIRECT(ADDRESS(ROW(),Controls!#REF!+135))</f>
        <v>#REF!</v>
      </c>
      <c r="HJ3686" s="9" t="e">
        <f t="shared" ca="1" si="342"/>
        <v>#REF!</v>
      </c>
      <c r="HK3686" s="9" t="e">
        <f t="shared" ca="1" si="343"/>
        <v>#REF!</v>
      </c>
      <c r="HL3686" s="9" t="e">
        <f t="shared" ca="1" si="344"/>
        <v>#REF!</v>
      </c>
      <c r="HM3686" s="9" t="e">
        <f t="shared" ca="1" si="345"/>
        <v>#REF!</v>
      </c>
      <c r="HN3686" s="9" t="e">
        <f ca="1">SQRT($GS3686*(1-$GS3686/Controls!$D$15))</f>
        <v>#REF!</v>
      </c>
      <c r="HO3686" s="9" t="e">
        <f t="shared" ca="1" si="346"/>
        <v>#REF!</v>
      </c>
      <c r="HP3686" s="9" t="e">
        <f t="shared" ca="1" si="347"/>
        <v>#REF!</v>
      </c>
      <c r="HQ3686" s="9" t="e">
        <f ca="1">IF($GV3686=0,NA(),($GX3686*Controls!#REF!))</f>
        <v>#REF!</v>
      </c>
    </row>
    <row r="3687" spans="198:225" x14ac:dyDescent="0.25">
      <c r="GP3687" s="9" t="e">
        <f ca="1">INDIRECT(ADDRESS(ROW(),Controls!#REF!+30))</f>
        <v>#REF!</v>
      </c>
      <c r="GQ3687" s="9" t="e">
        <f ca="1">INDIRECT(ADDRESS(ROW(),Controls!#REF!+45))</f>
        <v>#REF!</v>
      </c>
      <c r="GR3687" s="9" t="e">
        <f ca="1">INDIRECT(ADDRESS(ROW(),Controls!#REF!+60))</f>
        <v>#REF!</v>
      </c>
      <c r="GS3687" s="9" t="e">
        <f ca="1">INDIRECT(ADDRESS(ROW(),Controls!#REF!+75))</f>
        <v>#REF!</v>
      </c>
      <c r="GT3687" s="9" t="e">
        <f ca="1">INDIRECT(ADDRESS(ROW(),Controls!#REF!+90))</f>
        <v>#REF!</v>
      </c>
      <c r="GU3687" s="9" t="e">
        <f ca="1">INDIRECT(ADDRESS(ROW(),Controls!#REF!+105))</f>
        <v>#REF!</v>
      </c>
      <c r="GV3687" s="9" t="e">
        <f ca="1">INDIRECT(ADDRESS(ROW(),Controls!#REF!+120))</f>
        <v>#REF!</v>
      </c>
      <c r="GW3687" s="9" t="e">
        <f ca="1">INDIRECT(ADDRESS(ROW(),Controls!#REF!+15))</f>
        <v>#REF!</v>
      </c>
      <c r="GX3687" s="9" t="e">
        <f ca="1">INDIRECT(ADDRESS(ROW(),Controls!#REF!+135))</f>
        <v>#REF!</v>
      </c>
      <c r="HJ3687" s="9" t="e">
        <f t="shared" ca="1" si="342"/>
        <v>#REF!</v>
      </c>
      <c r="HK3687" s="9" t="e">
        <f t="shared" ca="1" si="343"/>
        <v>#REF!</v>
      </c>
      <c r="HL3687" s="9" t="e">
        <f t="shared" ca="1" si="344"/>
        <v>#REF!</v>
      </c>
      <c r="HM3687" s="9" t="e">
        <f t="shared" ca="1" si="345"/>
        <v>#REF!</v>
      </c>
      <c r="HN3687" s="9" t="e">
        <f ca="1">SQRT($GS3687*(1-$GS3687/Controls!$D$15))</f>
        <v>#REF!</v>
      </c>
      <c r="HO3687" s="9" t="e">
        <f t="shared" ca="1" si="346"/>
        <v>#REF!</v>
      </c>
      <c r="HP3687" s="9" t="e">
        <f t="shared" ca="1" si="347"/>
        <v>#REF!</v>
      </c>
      <c r="HQ3687" s="9" t="e">
        <f ca="1">IF($GV3687=0,NA(),($GX3687*Controls!#REF!))</f>
        <v>#REF!</v>
      </c>
    </row>
    <row r="3688" spans="198:225" x14ac:dyDescent="0.25">
      <c r="GP3688" s="9" t="e">
        <f ca="1">INDIRECT(ADDRESS(ROW(),Controls!#REF!+30))</f>
        <v>#REF!</v>
      </c>
      <c r="GQ3688" s="9" t="e">
        <f ca="1">INDIRECT(ADDRESS(ROW(),Controls!#REF!+45))</f>
        <v>#REF!</v>
      </c>
      <c r="GR3688" s="9" t="e">
        <f ca="1">INDIRECT(ADDRESS(ROW(),Controls!#REF!+60))</f>
        <v>#REF!</v>
      </c>
      <c r="GS3688" s="9" t="e">
        <f ca="1">INDIRECT(ADDRESS(ROW(),Controls!#REF!+75))</f>
        <v>#REF!</v>
      </c>
      <c r="GT3688" s="9" t="e">
        <f ca="1">INDIRECT(ADDRESS(ROW(),Controls!#REF!+90))</f>
        <v>#REF!</v>
      </c>
      <c r="GU3688" s="9" t="e">
        <f ca="1">INDIRECT(ADDRESS(ROW(),Controls!#REF!+105))</f>
        <v>#REF!</v>
      </c>
      <c r="GV3688" s="9" t="e">
        <f ca="1">INDIRECT(ADDRESS(ROW(),Controls!#REF!+120))</f>
        <v>#REF!</v>
      </c>
      <c r="GW3688" s="9" t="e">
        <f ca="1">INDIRECT(ADDRESS(ROW(),Controls!#REF!+15))</f>
        <v>#REF!</v>
      </c>
      <c r="GX3688" s="9" t="e">
        <f ca="1">INDIRECT(ADDRESS(ROW(),Controls!#REF!+135))</f>
        <v>#REF!</v>
      </c>
      <c r="HJ3688" s="9" t="e">
        <f t="shared" ca="1" si="342"/>
        <v>#REF!</v>
      </c>
      <c r="HK3688" s="9" t="e">
        <f t="shared" ca="1" si="343"/>
        <v>#REF!</v>
      </c>
      <c r="HL3688" s="9" t="e">
        <f t="shared" ca="1" si="344"/>
        <v>#REF!</v>
      </c>
      <c r="HM3688" s="9" t="e">
        <f t="shared" ca="1" si="345"/>
        <v>#REF!</v>
      </c>
      <c r="HN3688" s="9" t="e">
        <f ca="1">SQRT($GS3688*(1-$GS3688/Controls!$D$15))</f>
        <v>#REF!</v>
      </c>
      <c r="HO3688" s="9" t="e">
        <f t="shared" ca="1" si="346"/>
        <v>#REF!</v>
      </c>
      <c r="HP3688" s="9" t="e">
        <f t="shared" ca="1" si="347"/>
        <v>#REF!</v>
      </c>
      <c r="HQ3688" s="9" t="e">
        <f ca="1">IF($GV3688=0,NA(),($GX3688*Controls!#REF!))</f>
        <v>#REF!</v>
      </c>
    </row>
    <row r="3689" spans="198:225" x14ac:dyDescent="0.25">
      <c r="GP3689" s="9" t="e">
        <f ca="1">INDIRECT(ADDRESS(ROW(),Controls!#REF!+30))</f>
        <v>#REF!</v>
      </c>
      <c r="GQ3689" s="9" t="e">
        <f ca="1">INDIRECT(ADDRESS(ROW(),Controls!#REF!+45))</f>
        <v>#REF!</v>
      </c>
      <c r="GR3689" s="9" t="e">
        <f ca="1">INDIRECT(ADDRESS(ROW(),Controls!#REF!+60))</f>
        <v>#REF!</v>
      </c>
      <c r="GS3689" s="9" t="e">
        <f ca="1">INDIRECT(ADDRESS(ROW(),Controls!#REF!+75))</f>
        <v>#REF!</v>
      </c>
      <c r="GT3689" s="9" t="e">
        <f ca="1">INDIRECT(ADDRESS(ROW(),Controls!#REF!+90))</f>
        <v>#REF!</v>
      </c>
      <c r="GU3689" s="9" t="e">
        <f ca="1">INDIRECT(ADDRESS(ROW(),Controls!#REF!+105))</f>
        <v>#REF!</v>
      </c>
      <c r="GV3689" s="9" t="e">
        <f ca="1">INDIRECT(ADDRESS(ROW(),Controls!#REF!+120))</f>
        <v>#REF!</v>
      </c>
      <c r="GW3689" s="9" t="e">
        <f ca="1">INDIRECT(ADDRESS(ROW(),Controls!#REF!+15))</f>
        <v>#REF!</v>
      </c>
      <c r="GX3689" s="9" t="e">
        <f ca="1">INDIRECT(ADDRESS(ROW(),Controls!#REF!+135))</f>
        <v>#REF!</v>
      </c>
      <c r="HJ3689" s="9" t="e">
        <f t="shared" ca="1" si="342"/>
        <v>#REF!</v>
      </c>
      <c r="HK3689" s="9" t="e">
        <f t="shared" ca="1" si="343"/>
        <v>#REF!</v>
      </c>
      <c r="HL3689" s="9" t="e">
        <f t="shared" ca="1" si="344"/>
        <v>#REF!</v>
      </c>
      <c r="HM3689" s="9" t="e">
        <f t="shared" ca="1" si="345"/>
        <v>#REF!</v>
      </c>
      <c r="HN3689" s="9" t="e">
        <f ca="1">SQRT($GS3689*(1-$GS3689/Controls!$D$15))</f>
        <v>#REF!</v>
      </c>
      <c r="HO3689" s="9" t="e">
        <f t="shared" ca="1" si="346"/>
        <v>#REF!</v>
      </c>
      <c r="HP3689" s="9" t="e">
        <f t="shared" ca="1" si="347"/>
        <v>#REF!</v>
      </c>
      <c r="HQ3689" s="9" t="e">
        <f ca="1">IF($GV3689=0,NA(),($GX3689*Controls!#REF!))</f>
        <v>#REF!</v>
      </c>
    </row>
    <row r="3690" spans="198:225" x14ac:dyDescent="0.25">
      <c r="GP3690" s="9" t="e">
        <f ca="1">INDIRECT(ADDRESS(ROW(),Controls!#REF!+30))</f>
        <v>#REF!</v>
      </c>
      <c r="GQ3690" s="9" t="e">
        <f ca="1">INDIRECT(ADDRESS(ROW(),Controls!#REF!+45))</f>
        <v>#REF!</v>
      </c>
      <c r="GR3690" s="9" t="e">
        <f ca="1">INDIRECT(ADDRESS(ROW(),Controls!#REF!+60))</f>
        <v>#REF!</v>
      </c>
      <c r="GS3690" s="9" t="e">
        <f ca="1">INDIRECT(ADDRESS(ROW(),Controls!#REF!+75))</f>
        <v>#REF!</v>
      </c>
      <c r="GT3690" s="9" t="e">
        <f ca="1">INDIRECT(ADDRESS(ROW(),Controls!#REF!+90))</f>
        <v>#REF!</v>
      </c>
      <c r="GU3690" s="9" t="e">
        <f ca="1">INDIRECT(ADDRESS(ROW(),Controls!#REF!+105))</f>
        <v>#REF!</v>
      </c>
      <c r="GV3690" s="9" t="e">
        <f ca="1">INDIRECT(ADDRESS(ROW(),Controls!#REF!+120))</f>
        <v>#REF!</v>
      </c>
      <c r="GW3690" s="9" t="e">
        <f ca="1">INDIRECT(ADDRESS(ROW(),Controls!#REF!+15))</f>
        <v>#REF!</v>
      </c>
      <c r="GX3690" s="9" t="e">
        <f ca="1">INDIRECT(ADDRESS(ROW(),Controls!#REF!+135))</f>
        <v>#REF!</v>
      </c>
      <c r="HJ3690" s="9" t="e">
        <f t="shared" ca="1" si="342"/>
        <v>#REF!</v>
      </c>
      <c r="HK3690" s="9" t="e">
        <f t="shared" ca="1" si="343"/>
        <v>#REF!</v>
      </c>
      <c r="HL3690" s="9" t="e">
        <f t="shared" ca="1" si="344"/>
        <v>#REF!</v>
      </c>
      <c r="HM3690" s="9" t="e">
        <f t="shared" ca="1" si="345"/>
        <v>#REF!</v>
      </c>
      <c r="HN3690" s="9" t="e">
        <f ca="1">SQRT($GS3690*(1-$GS3690/Controls!$D$15))</f>
        <v>#REF!</v>
      </c>
      <c r="HO3690" s="9" t="e">
        <f t="shared" ca="1" si="346"/>
        <v>#REF!</v>
      </c>
      <c r="HP3690" s="9" t="e">
        <f t="shared" ca="1" si="347"/>
        <v>#REF!</v>
      </c>
      <c r="HQ3690" s="9" t="e">
        <f ca="1">IF($GV3690=0,NA(),($GX3690*Controls!#REF!))</f>
        <v>#REF!</v>
      </c>
    </row>
    <row r="3691" spans="198:225" x14ac:dyDescent="0.25">
      <c r="GP3691" s="9" t="e">
        <f ca="1">INDIRECT(ADDRESS(ROW(),Controls!#REF!+30))</f>
        <v>#REF!</v>
      </c>
      <c r="GQ3691" s="9" t="e">
        <f ca="1">INDIRECT(ADDRESS(ROW(),Controls!#REF!+45))</f>
        <v>#REF!</v>
      </c>
      <c r="GR3691" s="9" t="e">
        <f ca="1">INDIRECT(ADDRESS(ROW(),Controls!#REF!+60))</f>
        <v>#REF!</v>
      </c>
      <c r="GS3691" s="9" t="e">
        <f ca="1">INDIRECT(ADDRESS(ROW(),Controls!#REF!+75))</f>
        <v>#REF!</v>
      </c>
      <c r="GT3691" s="9" t="e">
        <f ca="1">INDIRECT(ADDRESS(ROW(),Controls!#REF!+90))</f>
        <v>#REF!</v>
      </c>
      <c r="GU3691" s="9" t="e">
        <f ca="1">INDIRECT(ADDRESS(ROW(),Controls!#REF!+105))</f>
        <v>#REF!</v>
      </c>
      <c r="GV3691" s="9" t="e">
        <f ca="1">INDIRECT(ADDRESS(ROW(),Controls!#REF!+120))</f>
        <v>#REF!</v>
      </c>
      <c r="GW3691" s="9" t="e">
        <f ca="1">INDIRECT(ADDRESS(ROW(),Controls!#REF!+15))</f>
        <v>#REF!</v>
      </c>
      <c r="GX3691" s="9" t="e">
        <f ca="1">INDIRECT(ADDRESS(ROW(),Controls!#REF!+135))</f>
        <v>#REF!</v>
      </c>
      <c r="HJ3691" s="9" t="e">
        <f t="shared" ca="1" si="342"/>
        <v>#REF!</v>
      </c>
      <c r="HK3691" s="9" t="e">
        <f t="shared" ca="1" si="343"/>
        <v>#REF!</v>
      </c>
      <c r="HL3691" s="9" t="e">
        <f t="shared" ca="1" si="344"/>
        <v>#REF!</v>
      </c>
      <c r="HM3691" s="9" t="e">
        <f t="shared" ca="1" si="345"/>
        <v>#REF!</v>
      </c>
      <c r="HN3691" s="9" t="e">
        <f ca="1">SQRT($GS3691*(1-$GS3691/Controls!$D$15))</f>
        <v>#REF!</v>
      </c>
      <c r="HO3691" s="9" t="e">
        <f t="shared" ca="1" si="346"/>
        <v>#REF!</v>
      </c>
      <c r="HP3691" s="9" t="e">
        <f t="shared" ca="1" si="347"/>
        <v>#REF!</v>
      </c>
      <c r="HQ3691" s="9" t="e">
        <f ca="1">IF($GV3691=0,NA(),($GX3691*Controls!#REF!))</f>
        <v>#REF!</v>
      </c>
    </row>
    <row r="3692" spans="198:225" x14ac:dyDescent="0.25">
      <c r="GP3692" s="9" t="e">
        <f ca="1">INDIRECT(ADDRESS(ROW(),Controls!#REF!+30))</f>
        <v>#REF!</v>
      </c>
      <c r="GQ3692" s="9" t="e">
        <f ca="1">INDIRECT(ADDRESS(ROW(),Controls!#REF!+45))</f>
        <v>#REF!</v>
      </c>
      <c r="GR3692" s="9" t="e">
        <f ca="1">INDIRECT(ADDRESS(ROW(),Controls!#REF!+60))</f>
        <v>#REF!</v>
      </c>
      <c r="GS3692" s="9" t="e">
        <f ca="1">INDIRECT(ADDRESS(ROW(),Controls!#REF!+75))</f>
        <v>#REF!</v>
      </c>
      <c r="GT3692" s="9" t="e">
        <f ca="1">INDIRECT(ADDRESS(ROW(),Controls!#REF!+90))</f>
        <v>#REF!</v>
      </c>
      <c r="GU3692" s="9" t="e">
        <f ca="1">INDIRECT(ADDRESS(ROW(),Controls!#REF!+105))</f>
        <v>#REF!</v>
      </c>
      <c r="GV3692" s="9" t="e">
        <f ca="1">INDIRECT(ADDRESS(ROW(),Controls!#REF!+120))</f>
        <v>#REF!</v>
      </c>
      <c r="GW3692" s="9" t="e">
        <f ca="1">INDIRECT(ADDRESS(ROW(),Controls!#REF!+15))</f>
        <v>#REF!</v>
      </c>
      <c r="GX3692" s="9" t="e">
        <f ca="1">INDIRECT(ADDRESS(ROW(),Controls!#REF!+135))</f>
        <v>#REF!</v>
      </c>
      <c r="HJ3692" s="9" t="e">
        <f t="shared" ca="1" si="342"/>
        <v>#REF!</v>
      </c>
      <c r="HK3692" s="9" t="e">
        <f t="shared" ca="1" si="343"/>
        <v>#REF!</v>
      </c>
      <c r="HL3692" s="9" t="e">
        <f t="shared" ca="1" si="344"/>
        <v>#REF!</v>
      </c>
      <c r="HM3692" s="9" t="e">
        <f t="shared" ca="1" si="345"/>
        <v>#REF!</v>
      </c>
      <c r="HN3692" s="9" t="e">
        <f ca="1">SQRT($GS3692*(1-$GS3692/Controls!$D$15))</f>
        <v>#REF!</v>
      </c>
      <c r="HO3692" s="9" t="e">
        <f t="shared" ca="1" si="346"/>
        <v>#REF!</v>
      </c>
      <c r="HP3692" s="9" t="e">
        <f t="shared" ca="1" si="347"/>
        <v>#REF!</v>
      </c>
      <c r="HQ3692" s="9" t="e">
        <f ca="1">IF($GV3692=0,NA(),($GX3692*Controls!#REF!))</f>
        <v>#REF!</v>
      </c>
    </row>
    <row r="3693" spans="198:225" x14ac:dyDescent="0.25">
      <c r="GP3693" s="9" t="e">
        <f ca="1">INDIRECT(ADDRESS(ROW(),Controls!#REF!+30))</f>
        <v>#REF!</v>
      </c>
      <c r="GQ3693" s="9" t="e">
        <f ca="1">INDIRECT(ADDRESS(ROW(),Controls!#REF!+45))</f>
        <v>#REF!</v>
      </c>
      <c r="GR3693" s="9" t="e">
        <f ca="1">INDIRECT(ADDRESS(ROW(),Controls!#REF!+60))</f>
        <v>#REF!</v>
      </c>
      <c r="GS3693" s="9" t="e">
        <f ca="1">INDIRECT(ADDRESS(ROW(),Controls!#REF!+75))</f>
        <v>#REF!</v>
      </c>
      <c r="GT3693" s="9" t="e">
        <f ca="1">INDIRECT(ADDRESS(ROW(),Controls!#REF!+90))</f>
        <v>#REF!</v>
      </c>
      <c r="GU3693" s="9" t="e">
        <f ca="1">INDIRECT(ADDRESS(ROW(),Controls!#REF!+105))</f>
        <v>#REF!</v>
      </c>
      <c r="GV3693" s="9" t="e">
        <f ca="1">INDIRECT(ADDRESS(ROW(),Controls!#REF!+120))</f>
        <v>#REF!</v>
      </c>
      <c r="GW3693" s="9" t="e">
        <f ca="1">INDIRECT(ADDRESS(ROW(),Controls!#REF!+15))</f>
        <v>#REF!</v>
      </c>
      <c r="GX3693" s="9" t="e">
        <f ca="1">INDIRECT(ADDRESS(ROW(),Controls!#REF!+135))</f>
        <v>#REF!</v>
      </c>
      <c r="HJ3693" s="9" t="e">
        <f t="shared" ca="1" si="342"/>
        <v>#REF!</v>
      </c>
      <c r="HK3693" s="9" t="e">
        <f t="shared" ca="1" si="343"/>
        <v>#REF!</v>
      </c>
      <c r="HL3693" s="9" t="e">
        <f t="shared" ca="1" si="344"/>
        <v>#REF!</v>
      </c>
      <c r="HM3693" s="9" t="e">
        <f t="shared" ca="1" si="345"/>
        <v>#REF!</v>
      </c>
      <c r="HN3693" s="9" t="e">
        <f ca="1">SQRT($GS3693*(1-$GS3693/Controls!$D$15))</f>
        <v>#REF!</v>
      </c>
      <c r="HO3693" s="9" t="e">
        <f t="shared" ca="1" si="346"/>
        <v>#REF!</v>
      </c>
      <c r="HP3693" s="9" t="e">
        <f t="shared" ca="1" si="347"/>
        <v>#REF!</v>
      </c>
      <c r="HQ3693" s="9" t="e">
        <f ca="1">IF($GV3693=0,NA(),($GX3693*Controls!#REF!))</f>
        <v>#REF!</v>
      </c>
    </row>
    <row r="3694" spans="198:225" x14ac:dyDescent="0.25">
      <c r="GP3694" s="9" t="e">
        <f ca="1">INDIRECT(ADDRESS(ROW(),Controls!#REF!+30))</f>
        <v>#REF!</v>
      </c>
      <c r="GQ3694" s="9" t="e">
        <f ca="1">INDIRECT(ADDRESS(ROW(),Controls!#REF!+45))</f>
        <v>#REF!</v>
      </c>
      <c r="GR3694" s="9" t="e">
        <f ca="1">INDIRECT(ADDRESS(ROW(),Controls!#REF!+60))</f>
        <v>#REF!</v>
      </c>
      <c r="GS3694" s="9" t="e">
        <f ca="1">INDIRECT(ADDRESS(ROW(),Controls!#REF!+75))</f>
        <v>#REF!</v>
      </c>
      <c r="GT3694" s="9" t="e">
        <f ca="1">INDIRECT(ADDRESS(ROW(),Controls!#REF!+90))</f>
        <v>#REF!</v>
      </c>
      <c r="GU3694" s="9" t="e">
        <f ca="1">INDIRECT(ADDRESS(ROW(),Controls!#REF!+105))</f>
        <v>#REF!</v>
      </c>
      <c r="GV3694" s="9" t="e">
        <f ca="1">INDIRECT(ADDRESS(ROW(),Controls!#REF!+120))</f>
        <v>#REF!</v>
      </c>
      <c r="GW3694" s="9" t="e">
        <f ca="1">INDIRECT(ADDRESS(ROW(),Controls!#REF!+15))</f>
        <v>#REF!</v>
      </c>
      <c r="GX3694" s="9" t="e">
        <f ca="1">INDIRECT(ADDRESS(ROW(),Controls!#REF!+135))</f>
        <v>#REF!</v>
      </c>
      <c r="HJ3694" s="9" t="e">
        <f t="shared" ca="1" si="342"/>
        <v>#REF!</v>
      </c>
      <c r="HK3694" s="9" t="e">
        <f t="shared" ca="1" si="343"/>
        <v>#REF!</v>
      </c>
      <c r="HL3694" s="9" t="e">
        <f t="shared" ca="1" si="344"/>
        <v>#REF!</v>
      </c>
      <c r="HM3694" s="9" t="e">
        <f t="shared" ca="1" si="345"/>
        <v>#REF!</v>
      </c>
      <c r="HN3694" s="9" t="e">
        <f ca="1">SQRT($GS3694*(1-$GS3694/Controls!$D$15))</f>
        <v>#REF!</v>
      </c>
      <c r="HO3694" s="9" t="e">
        <f t="shared" ca="1" si="346"/>
        <v>#REF!</v>
      </c>
      <c r="HP3694" s="9" t="e">
        <f t="shared" ca="1" si="347"/>
        <v>#REF!</v>
      </c>
      <c r="HQ3694" s="9" t="e">
        <f ca="1">IF($GV3694=0,NA(),($GX3694*Controls!#REF!))</f>
        <v>#REF!</v>
      </c>
    </row>
    <row r="3695" spans="198:225" x14ac:dyDescent="0.25">
      <c r="GP3695" s="9" t="e">
        <f ca="1">INDIRECT(ADDRESS(ROW(),Controls!#REF!+30))</f>
        <v>#REF!</v>
      </c>
      <c r="GQ3695" s="9" t="e">
        <f ca="1">INDIRECT(ADDRESS(ROW(),Controls!#REF!+45))</f>
        <v>#REF!</v>
      </c>
      <c r="GR3695" s="9" t="e">
        <f ca="1">INDIRECT(ADDRESS(ROW(),Controls!#REF!+60))</f>
        <v>#REF!</v>
      </c>
      <c r="GS3695" s="9" t="e">
        <f ca="1">INDIRECT(ADDRESS(ROW(),Controls!#REF!+75))</f>
        <v>#REF!</v>
      </c>
      <c r="GT3695" s="9" t="e">
        <f ca="1">INDIRECT(ADDRESS(ROW(),Controls!#REF!+90))</f>
        <v>#REF!</v>
      </c>
      <c r="GU3695" s="9" t="e">
        <f ca="1">INDIRECT(ADDRESS(ROW(),Controls!#REF!+105))</f>
        <v>#REF!</v>
      </c>
      <c r="GV3695" s="9" t="e">
        <f ca="1">INDIRECT(ADDRESS(ROW(),Controls!#REF!+120))</f>
        <v>#REF!</v>
      </c>
      <c r="GW3695" s="9" t="e">
        <f ca="1">INDIRECT(ADDRESS(ROW(),Controls!#REF!+15))</f>
        <v>#REF!</v>
      </c>
      <c r="GX3695" s="9" t="e">
        <f ca="1">INDIRECT(ADDRESS(ROW(),Controls!#REF!+135))</f>
        <v>#REF!</v>
      </c>
      <c r="HJ3695" s="9" t="e">
        <f t="shared" ca="1" si="342"/>
        <v>#REF!</v>
      </c>
      <c r="HK3695" s="9" t="e">
        <f t="shared" ca="1" si="343"/>
        <v>#REF!</v>
      </c>
      <c r="HL3695" s="9" t="e">
        <f t="shared" ca="1" si="344"/>
        <v>#REF!</v>
      </c>
      <c r="HM3695" s="9" t="e">
        <f t="shared" ca="1" si="345"/>
        <v>#REF!</v>
      </c>
      <c r="HN3695" s="9" t="e">
        <f ca="1">SQRT($GS3695*(1-$GS3695/Controls!$D$15))</f>
        <v>#REF!</v>
      </c>
      <c r="HO3695" s="9" t="e">
        <f t="shared" ca="1" si="346"/>
        <v>#REF!</v>
      </c>
      <c r="HP3695" s="9" t="e">
        <f t="shared" ca="1" si="347"/>
        <v>#REF!</v>
      </c>
      <c r="HQ3695" s="9" t="e">
        <f ca="1">IF($GV3695=0,NA(),($GX3695*Controls!#REF!))</f>
        <v>#REF!</v>
      </c>
    </row>
    <row r="3696" spans="198:225" x14ac:dyDescent="0.25">
      <c r="GP3696" s="9" t="e">
        <f ca="1">INDIRECT(ADDRESS(ROW(),Controls!#REF!+30))</f>
        <v>#REF!</v>
      </c>
      <c r="GQ3696" s="9" t="e">
        <f ca="1">INDIRECT(ADDRESS(ROW(),Controls!#REF!+45))</f>
        <v>#REF!</v>
      </c>
      <c r="GR3696" s="9" t="e">
        <f ca="1">INDIRECT(ADDRESS(ROW(),Controls!#REF!+60))</f>
        <v>#REF!</v>
      </c>
      <c r="GS3696" s="9" t="e">
        <f ca="1">INDIRECT(ADDRESS(ROW(),Controls!#REF!+75))</f>
        <v>#REF!</v>
      </c>
      <c r="GT3696" s="9" t="e">
        <f ca="1">INDIRECT(ADDRESS(ROW(),Controls!#REF!+90))</f>
        <v>#REF!</v>
      </c>
      <c r="GU3696" s="9" t="e">
        <f ca="1">INDIRECT(ADDRESS(ROW(),Controls!#REF!+105))</f>
        <v>#REF!</v>
      </c>
      <c r="GV3696" s="9" t="e">
        <f ca="1">INDIRECT(ADDRESS(ROW(),Controls!#REF!+120))</f>
        <v>#REF!</v>
      </c>
      <c r="GW3696" s="9" t="e">
        <f ca="1">INDIRECT(ADDRESS(ROW(),Controls!#REF!+15))</f>
        <v>#REF!</v>
      </c>
      <c r="GX3696" s="9" t="e">
        <f ca="1">INDIRECT(ADDRESS(ROW(),Controls!#REF!+135))</f>
        <v>#REF!</v>
      </c>
      <c r="HJ3696" s="9" t="e">
        <f t="shared" ca="1" si="342"/>
        <v>#REF!</v>
      </c>
      <c r="HK3696" s="9" t="e">
        <f t="shared" ca="1" si="343"/>
        <v>#REF!</v>
      </c>
      <c r="HL3696" s="9" t="e">
        <f t="shared" ca="1" si="344"/>
        <v>#REF!</v>
      </c>
      <c r="HM3696" s="9" t="e">
        <f t="shared" ca="1" si="345"/>
        <v>#REF!</v>
      </c>
      <c r="HN3696" s="9" t="e">
        <f ca="1">SQRT($GS3696*(1-$GS3696/Controls!$D$15))</f>
        <v>#REF!</v>
      </c>
      <c r="HO3696" s="9" t="e">
        <f t="shared" ca="1" si="346"/>
        <v>#REF!</v>
      </c>
      <c r="HP3696" s="9" t="e">
        <f t="shared" ca="1" si="347"/>
        <v>#REF!</v>
      </c>
      <c r="HQ3696" s="9" t="e">
        <f ca="1">IF($GV3696=0,NA(),($GX3696*Controls!#REF!))</f>
        <v>#REF!</v>
      </c>
    </row>
    <row r="3697" spans="198:225" x14ac:dyDescent="0.25">
      <c r="GP3697" s="9" t="e">
        <f ca="1">INDIRECT(ADDRESS(ROW(),Controls!#REF!+30))</f>
        <v>#REF!</v>
      </c>
      <c r="GQ3697" s="9" t="e">
        <f ca="1">INDIRECT(ADDRESS(ROW(),Controls!#REF!+45))</f>
        <v>#REF!</v>
      </c>
      <c r="GR3697" s="9" t="e">
        <f ca="1">INDIRECT(ADDRESS(ROW(),Controls!#REF!+60))</f>
        <v>#REF!</v>
      </c>
      <c r="GS3697" s="9" t="e">
        <f ca="1">INDIRECT(ADDRESS(ROW(),Controls!#REF!+75))</f>
        <v>#REF!</v>
      </c>
      <c r="GT3697" s="9" t="e">
        <f ca="1">INDIRECT(ADDRESS(ROW(),Controls!#REF!+90))</f>
        <v>#REF!</v>
      </c>
      <c r="GU3697" s="9" t="e">
        <f ca="1">INDIRECT(ADDRESS(ROW(),Controls!#REF!+105))</f>
        <v>#REF!</v>
      </c>
      <c r="GV3697" s="9" t="e">
        <f ca="1">INDIRECT(ADDRESS(ROW(),Controls!#REF!+120))</f>
        <v>#REF!</v>
      </c>
      <c r="GW3697" s="9" t="e">
        <f ca="1">INDIRECT(ADDRESS(ROW(),Controls!#REF!+15))</f>
        <v>#REF!</v>
      </c>
      <c r="GX3697" s="9" t="e">
        <f ca="1">INDIRECT(ADDRESS(ROW(),Controls!#REF!+135))</f>
        <v>#REF!</v>
      </c>
      <c r="HJ3697" s="9" t="e">
        <f t="shared" ca="1" si="342"/>
        <v>#REF!</v>
      </c>
      <c r="HK3697" s="9" t="e">
        <f t="shared" ca="1" si="343"/>
        <v>#REF!</v>
      </c>
      <c r="HL3697" s="9" t="e">
        <f t="shared" ca="1" si="344"/>
        <v>#REF!</v>
      </c>
      <c r="HM3697" s="9" t="e">
        <f t="shared" ca="1" si="345"/>
        <v>#REF!</v>
      </c>
      <c r="HN3697" s="9" t="e">
        <f ca="1">SQRT($GS3697*(1-$GS3697/Controls!$D$15))</f>
        <v>#REF!</v>
      </c>
      <c r="HO3697" s="9" t="e">
        <f t="shared" ca="1" si="346"/>
        <v>#REF!</v>
      </c>
      <c r="HP3697" s="9" t="e">
        <f t="shared" ca="1" si="347"/>
        <v>#REF!</v>
      </c>
      <c r="HQ3697" s="9" t="e">
        <f ca="1">IF($GV3697=0,NA(),($GX3697*Controls!#REF!))</f>
        <v>#REF!</v>
      </c>
    </row>
    <row r="3698" spans="198:225" x14ac:dyDescent="0.25">
      <c r="GP3698" s="9" t="e">
        <f ca="1">INDIRECT(ADDRESS(ROW(),Controls!#REF!+30))</f>
        <v>#REF!</v>
      </c>
      <c r="GQ3698" s="9" t="e">
        <f ca="1">INDIRECT(ADDRESS(ROW(),Controls!#REF!+45))</f>
        <v>#REF!</v>
      </c>
      <c r="GR3698" s="9" t="e">
        <f ca="1">INDIRECT(ADDRESS(ROW(),Controls!#REF!+60))</f>
        <v>#REF!</v>
      </c>
      <c r="GS3698" s="9" t="e">
        <f ca="1">INDIRECT(ADDRESS(ROW(),Controls!#REF!+75))</f>
        <v>#REF!</v>
      </c>
      <c r="GT3698" s="9" t="e">
        <f ca="1">INDIRECT(ADDRESS(ROW(),Controls!#REF!+90))</f>
        <v>#REF!</v>
      </c>
      <c r="GU3698" s="9" t="e">
        <f ca="1">INDIRECT(ADDRESS(ROW(),Controls!#REF!+105))</f>
        <v>#REF!</v>
      </c>
      <c r="GV3698" s="9" t="e">
        <f ca="1">INDIRECT(ADDRESS(ROW(),Controls!#REF!+120))</f>
        <v>#REF!</v>
      </c>
      <c r="GW3698" s="9" t="e">
        <f ca="1">INDIRECT(ADDRESS(ROW(),Controls!#REF!+15))</f>
        <v>#REF!</v>
      </c>
      <c r="GX3698" s="9" t="e">
        <f ca="1">INDIRECT(ADDRESS(ROW(),Controls!#REF!+135))</f>
        <v>#REF!</v>
      </c>
      <c r="HJ3698" s="9" t="e">
        <f t="shared" ca="1" si="342"/>
        <v>#REF!</v>
      </c>
      <c r="HK3698" s="9" t="e">
        <f t="shared" ca="1" si="343"/>
        <v>#REF!</v>
      </c>
      <c r="HL3698" s="9" t="e">
        <f t="shared" ca="1" si="344"/>
        <v>#REF!</v>
      </c>
      <c r="HM3698" s="9" t="e">
        <f t="shared" ca="1" si="345"/>
        <v>#REF!</v>
      </c>
      <c r="HN3698" s="9" t="e">
        <f ca="1">SQRT($GS3698*(1-$GS3698/Controls!$D$15))</f>
        <v>#REF!</v>
      </c>
      <c r="HO3698" s="9" t="e">
        <f t="shared" ca="1" si="346"/>
        <v>#REF!</v>
      </c>
      <c r="HP3698" s="9" t="e">
        <f t="shared" ca="1" si="347"/>
        <v>#REF!</v>
      </c>
      <c r="HQ3698" s="9" t="e">
        <f ca="1">IF($GV3698=0,NA(),($GX3698*Controls!#REF!))</f>
        <v>#REF!</v>
      </c>
    </row>
    <row r="3699" spans="198:225" x14ac:dyDescent="0.25">
      <c r="GP3699" s="9" t="e">
        <f ca="1">INDIRECT(ADDRESS(ROW(),Controls!#REF!+30))</f>
        <v>#REF!</v>
      </c>
      <c r="GQ3699" s="9" t="e">
        <f ca="1">INDIRECT(ADDRESS(ROW(),Controls!#REF!+45))</f>
        <v>#REF!</v>
      </c>
      <c r="GR3699" s="9" t="e">
        <f ca="1">INDIRECT(ADDRESS(ROW(),Controls!#REF!+60))</f>
        <v>#REF!</v>
      </c>
      <c r="GS3699" s="9" t="e">
        <f ca="1">INDIRECT(ADDRESS(ROW(),Controls!#REF!+75))</f>
        <v>#REF!</v>
      </c>
      <c r="GT3699" s="9" t="e">
        <f ca="1">INDIRECT(ADDRESS(ROW(),Controls!#REF!+90))</f>
        <v>#REF!</v>
      </c>
      <c r="GU3699" s="9" t="e">
        <f ca="1">INDIRECT(ADDRESS(ROW(),Controls!#REF!+105))</f>
        <v>#REF!</v>
      </c>
      <c r="GV3699" s="9" t="e">
        <f ca="1">INDIRECT(ADDRESS(ROW(),Controls!#REF!+120))</f>
        <v>#REF!</v>
      </c>
      <c r="GW3699" s="9" t="e">
        <f ca="1">INDIRECT(ADDRESS(ROW(),Controls!#REF!+15))</f>
        <v>#REF!</v>
      </c>
      <c r="GX3699" s="9" t="e">
        <f ca="1">INDIRECT(ADDRESS(ROW(),Controls!#REF!+135))</f>
        <v>#REF!</v>
      </c>
      <c r="HJ3699" s="9" t="e">
        <f t="shared" ca="1" si="342"/>
        <v>#REF!</v>
      </c>
      <c r="HK3699" s="9" t="e">
        <f t="shared" ca="1" si="343"/>
        <v>#REF!</v>
      </c>
      <c r="HL3699" s="9" t="e">
        <f t="shared" ca="1" si="344"/>
        <v>#REF!</v>
      </c>
      <c r="HM3699" s="9" t="e">
        <f t="shared" ca="1" si="345"/>
        <v>#REF!</v>
      </c>
      <c r="HN3699" s="9" t="e">
        <f ca="1">SQRT($GS3699*(1-$GS3699/Controls!$D$15))</f>
        <v>#REF!</v>
      </c>
      <c r="HO3699" s="9" t="e">
        <f t="shared" ca="1" si="346"/>
        <v>#REF!</v>
      </c>
      <c r="HP3699" s="9" t="e">
        <f t="shared" ca="1" si="347"/>
        <v>#REF!</v>
      </c>
      <c r="HQ3699" s="9" t="e">
        <f ca="1">IF($GV3699=0,NA(),($GX3699*Controls!#REF!))</f>
        <v>#REF!</v>
      </c>
    </row>
    <row r="3700" spans="198:225" x14ac:dyDescent="0.25">
      <c r="GP3700" s="9" t="e">
        <f ca="1">INDIRECT(ADDRESS(ROW(),Controls!#REF!+30))</f>
        <v>#REF!</v>
      </c>
      <c r="GQ3700" s="9" t="e">
        <f ca="1">INDIRECT(ADDRESS(ROW(),Controls!#REF!+45))</f>
        <v>#REF!</v>
      </c>
      <c r="GR3700" s="9" t="e">
        <f ca="1">INDIRECT(ADDRESS(ROW(),Controls!#REF!+60))</f>
        <v>#REF!</v>
      </c>
      <c r="GS3700" s="9" t="e">
        <f ca="1">INDIRECT(ADDRESS(ROW(),Controls!#REF!+75))</f>
        <v>#REF!</v>
      </c>
      <c r="GT3700" s="9" t="e">
        <f ca="1">INDIRECT(ADDRESS(ROW(),Controls!#REF!+90))</f>
        <v>#REF!</v>
      </c>
      <c r="GU3700" s="9" t="e">
        <f ca="1">INDIRECT(ADDRESS(ROW(),Controls!#REF!+105))</f>
        <v>#REF!</v>
      </c>
      <c r="GV3700" s="9" t="e">
        <f ca="1">INDIRECT(ADDRESS(ROW(),Controls!#REF!+120))</f>
        <v>#REF!</v>
      </c>
      <c r="GW3700" s="9" t="e">
        <f ca="1">INDIRECT(ADDRESS(ROW(),Controls!#REF!+15))</f>
        <v>#REF!</v>
      </c>
      <c r="GX3700" s="9" t="e">
        <f ca="1">INDIRECT(ADDRESS(ROW(),Controls!#REF!+135))</f>
        <v>#REF!</v>
      </c>
      <c r="HJ3700" s="9" t="e">
        <f t="shared" ca="1" si="342"/>
        <v>#REF!</v>
      </c>
      <c r="HK3700" s="9" t="e">
        <f t="shared" ca="1" si="343"/>
        <v>#REF!</v>
      </c>
      <c r="HL3700" s="9" t="e">
        <f t="shared" ca="1" si="344"/>
        <v>#REF!</v>
      </c>
      <c r="HM3700" s="9" t="e">
        <f t="shared" ca="1" si="345"/>
        <v>#REF!</v>
      </c>
      <c r="HN3700" s="9" t="e">
        <f ca="1">SQRT($GS3700*(1-$GS3700/Controls!$D$15))</f>
        <v>#REF!</v>
      </c>
      <c r="HO3700" s="9" t="e">
        <f t="shared" ca="1" si="346"/>
        <v>#REF!</v>
      </c>
      <c r="HP3700" s="9" t="e">
        <f t="shared" ca="1" si="347"/>
        <v>#REF!</v>
      </c>
      <c r="HQ3700" s="9" t="e">
        <f ca="1">IF($GV3700=0,NA(),($GX3700*Controls!#REF!))</f>
        <v>#REF!</v>
      </c>
    </row>
    <row r="3701" spans="198:225" x14ac:dyDescent="0.25">
      <c r="GP3701" s="9" t="e">
        <f ca="1">INDIRECT(ADDRESS(ROW(),Controls!#REF!+30))</f>
        <v>#REF!</v>
      </c>
      <c r="GQ3701" s="9" t="e">
        <f ca="1">INDIRECT(ADDRESS(ROW(),Controls!#REF!+45))</f>
        <v>#REF!</v>
      </c>
      <c r="GR3701" s="9" t="e">
        <f ca="1">INDIRECT(ADDRESS(ROW(),Controls!#REF!+60))</f>
        <v>#REF!</v>
      </c>
      <c r="GS3701" s="9" t="e">
        <f ca="1">INDIRECT(ADDRESS(ROW(),Controls!#REF!+75))</f>
        <v>#REF!</v>
      </c>
      <c r="GT3701" s="9" t="e">
        <f ca="1">INDIRECT(ADDRESS(ROW(),Controls!#REF!+90))</f>
        <v>#REF!</v>
      </c>
      <c r="GU3701" s="9" t="e">
        <f ca="1">INDIRECT(ADDRESS(ROW(),Controls!#REF!+105))</f>
        <v>#REF!</v>
      </c>
      <c r="GV3701" s="9" t="e">
        <f ca="1">INDIRECT(ADDRESS(ROW(),Controls!#REF!+120))</f>
        <v>#REF!</v>
      </c>
      <c r="GW3701" s="9" t="e">
        <f ca="1">INDIRECT(ADDRESS(ROW(),Controls!#REF!+15))</f>
        <v>#REF!</v>
      </c>
      <c r="GX3701" s="9" t="e">
        <f ca="1">INDIRECT(ADDRESS(ROW(),Controls!#REF!+135))</f>
        <v>#REF!</v>
      </c>
      <c r="HJ3701" s="9" t="e">
        <f t="shared" ca="1" si="342"/>
        <v>#REF!</v>
      </c>
      <c r="HK3701" s="9" t="e">
        <f t="shared" ca="1" si="343"/>
        <v>#REF!</v>
      </c>
      <c r="HL3701" s="9" t="e">
        <f t="shared" ca="1" si="344"/>
        <v>#REF!</v>
      </c>
      <c r="HM3701" s="9" t="e">
        <f t="shared" ca="1" si="345"/>
        <v>#REF!</v>
      </c>
      <c r="HN3701" s="9" t="e">
        <f ca="1">SQRT($GS3701*(1-$GS3701/Controls!$D$15))</f>
        <v>#REF!</v>
      </c>
      <c r="HO3701" s="9" t="e">
        <f t="shared" ca="1" si="346"/>
        <v>#REF!</v>
      </c>
      <c r="HP3701" s="9" t="e">
        <f t="shared" ca="1" si="347"/>
        <v>#REF!</v>
      </c>
      <c r="HQ3701" s="9" t="e">
        <f ca="1">IF($GV3701=0,NA(),($GX3701*Controls!#REF!))</f>
        <v>#REF!</v>
      </c>
    </row>
    <row r="3702" spans="198:225" x14ac:dyDescent="0.25">
      <c r="GP3702" s="9" t="e">
        <f ca="1">INDIRECT(ADDRESS(ROW(),Controls!#REF!+30))</f>
        <v>#REF!</v>
      </c>
      <c r="GQ3702" s="9" t="e">
        <f ca="1">INDIRECT(ADDRESS(ROW(),Controls!#REF!+45))</f>
        <v>#REF!</v>
      </c>
      <c r="GR3702" s="9" t="e">
        <f ca="1">INDIRECT(ADDRESS(ROW(),Controls!#REF!+60))</f>
        <v>#REF!</v>
      </c>
      <c r="GS3702" s="9" t="e">
        <f ca="1">INDIRECT(ADDRESS(ROW(),Controls!#REF!+75))</f>
        <v>#REF!</v>
      </c>
      <c r="GT3702" s="9" t="e">
        <f ca="1">INDIRECT(ADDRESS(ROW(),Controls!#REF!+90))</f>
        <v>#REF!</v>
      </c>
      <c r="GU3702" s="9" t="e">
        <f ca="1">INDIRECT(ADDRESS(ROW(),Controls!#REF!+105))</f>
        <v>#REF!</v>
      </c>
      <c r="GV3702" s="9" t="e">
        <f ca="1">INDIRECT(ADDRESS(ROW(),Controls!#REF!+120))</f>
        <v>#REF!</v>
      </c>
      <c r="GW3702" s="9" t="e">
        <f ca="1">INDIRECT(ADDRESS(ROW(),Controls!#REF!+15))</f>
        <v>#REF!</v>
      </c>
      <c r="GX3702" s="9" t="e">
        <f ca="1">INDIRECT(ADDRESS(ROW(),Controls!#REF!+135))</f>
        <v>#REF!</v>
      </c>
      <c r="HJ3702" s="9" t="e">
        <f t="shared" ca="1" si="342"/>
        <v>#REF!</v>
      </c>
      <c r="HK3702" s="9" t="e">
        <f t="shared" ca="1" si="343"/>
        <v>#REF!</v>
      </c>
      <c r="HL3702" s="9" t="e">
        <f t="shared" ca="1" si="344"/>
        <v>#REF!</v>
      </c>
      <c r="HM3702" s="9" t="e">
        <f t="shared" ca="1" si="345"/>
        <v>#REF!</v>
      </c>
      <c r="HN3702" s="9" t="e">
        <f ca="1">SQRT($GS3702*(1-$GS3702/Controls!$D$15))</f>
        <v>#REF!</v>
      </c>
      <c r="HO3702" s="9" t="e">
        <f t="shared" ca="1" si="346"/>
        <v>#REF!</v>
      </c>
      <c r="HP3702" s="9" t="e">
        <f t="shared" ca="1" si="347"/>
        <v>#REF!</v>
      </c>
      <c r="HQ3702" s="9" t="e">
        <f ca="1">IF($GV3702=0,NA(),($GX3702*Controls!#REF!))</f>
        <v>#REF!</v>
      </c>
    </row>
    <row r="3703" spans="198:225" x14ac:dyDescent="0.25">
      <c r="GP3703" s="9" t="e">
        <f ca="1">INDIRECT(ADDRESS(ROW(),Controls!#REF!+30))</f>
        <v>#REF!</v>
      </c>
      <c r="GQ3703" s="9" t="e">
        <f ca="1">INDIRECT(ADDRESS(ROW(),Controls!#REF!+45))</f>
        <v>#REF!</v>
      </c>
      <c r="GR3703" s="9" t="e">
        <f ca="1">INDIRECT(ADDRESS(ROW(),Controls!#REF!+60))</f>
        <v>#REF!</v>
      </c>
      <c r="GS3703" s="9" t="e">
        <f ca="1">INDIRECT(ADDRESS(ROW(),Controls!#REF!+75))</f>
        <v>#REF!</v>
      </c>
      <c r="GT3703" s="9" t="e">
        <f ca="1">INDIRECT(ADDRESS(ROW(),Controls!#REF!+90))</f>
        <v>#REF!</v>
      </c>
      <c r="GU3703" s="9" t="e">
        <f ca="1">INDIRECT(ADDRESS(ROW(),Controls!#REF!+105))</f>
        <v>#REF!</v>
      </c>
      <c r="GV3703" s="9" t="e">
        <f ca="1">INDIRECT(ADDRESS(ROW(),Controls!#REF!+120))</f>
        <v>#REF!</v>
      </c>
      <c r="GW3703" s="9" t="e">
        <f ca="1">INDIRECT(ADDRESS(ROW(),Controls!#REF!+15))</f>
        <v>#REF!</v>
      </c>
      <c r="GX3703" s="9" t="e">
        <f ca="1">INDIRECT(ADDRESS(ROW(),Controls!#REF!+135))</f>
        <v>#REF!</v>
      </c>
      <c r="HJ3703" s="9" t="e">
        <f t="shared" ca="1" si="342"/>
        <v>#REF!</v>
      </c>
      <c r="HK3703" s="9" t="e">
        <f t="shared" ca="1" si="343"/>
        <v>#REF!</v>
      </c>
      <c r="HL3703" s="9" t="e">
        <f t="shared" ca="1" si="344"/>
        <v>#REF!</v>
      </c>
      <c r="HM3703" s="9" t="e">
        <f t="shared" ca="1" si="345"/>
        <v>#REF!</v>
      </c>
      <c r="HN3703" s="9" t="e">
        <f ca="1">SQRT($GS3703*(1-$GS3703/Controls!$D$15))</f>
        <v>#REF!</v>
      </c>
      <c r="HO3703" s="9" t="e">
        <f t="shared" ca="1" si="346"/>
        <v>#REF!</v>
      </c>
      <c r="HP3703" s="9" t="e">
        <f t="shared" ca="1" si="347"/>
        <v>#REF!</v>
      </c>
      <c r="HQ3703" s="9" t="e">
        <f ca="1">IF($GV3703=0,NA(),($GX3703*Controls!#REF!))</f>
        <v>#REF!</v>
      </c>
    </row>
    <row r="3704" spans="198:225" x14ac:dyDescent="0.25">
      <c r="GP3704" s="9" t="e">
        <f ca="1">INDIRECT(ADDRESS(ROW(),Controls!#REF!+30))</f>
        <v>#REF!</v>
      </c>
      <c r="GQ3704" s="9" t="e">
        <f ca="1">INDIRECT(ADDRESS(ROW(),Controls!#REF!+45))</f>
        <v>#REF!</v>
      </c>
      <c r="GR3704" s="9" t="e">
        <f ca="1">INDIRECT(ADDRESS(ROW(),Controls!#REF!+60))</f>
        <v>#REF!</v>
      </c>
      <c r="GS3704" s="9" t="e">
        <f ca="1">INDIRECT(ADDRESS(ROW(),Controls!#REF!+75))</f>
        <v>#REF!</v>
      </c>
      <c r="GT3704" s="9" t="e">
        <f ca="1">INDIRECT(ADDRESS(ROW(),Controls!#REF!+90))</f>
        <v>#REF!</v>
      </c>
      <c r="GU3704" s="9" t="e">
        <f ca="1">INDIRECT(ADDRESS(ROW(),Controls!#REF!+105))</f>
        <v>#REF!</v>
      </c>
      <c r="GV3704" s="9" t="e">
        <f ca="1">INDIRECT(ADDRESS(ROW(),Controls!#REF!+120))</f>
        <v>#REF!</v>
      </c>
      <c r="GW3704" s="9" t="e">
        <f ca="1">INDIRECT(ADDRESS(ROW(),Controls!#REF!+15))</f>
        <v>#REF!</v>
      </c>
      <c r="GX3704" s="9" t="e">
        <f ca="1">INDIRECT(ADDRESS(ROW(),Controls!#REF!+135))</f>
        <v>#REF!</v>
      </c>
      <c r="HJ3704" s="9" t="e">
        <f t="shared" ca="1" si="342"/>
        <v>#REF!</v>
      </c>
      <c r="HK3704" s="9" t="e">
        <f t="shared" ca="1" si="343"/>
        <v>#REF!</v>
      </c>
      <c r="HL3704" s="9" t="e">
        <f t="shared" ca="1" si="344"/>
        <v>#REF!</v>
      </c>
      <c r="HM3704" s="9" t="e">
        <f t="shared" ca="1" si="345"/>
        <v>#REF!</v>
      </c>
      <c r="HN3704" s="9" t="e">
        <f ca="1">SQRT($GS3704*(1-$GS3704/Controls!$D$15))</f>
        <v>#REF!</v>
      </c>
      <c r="HO3704" s="9" t="e">
        <f t="shared" ca="1" si="346"/>
        <v>#REF!</v>
      </c>
      <c r="HP3704" s="9" t="e">
        <f t="shared" ca="1" si="347"/>
        <v>#REF!</v>
      </c>
      <c r="HQ3704" s="9" t="e">
        <f ca="1">IF($GV3704=0,NA(),($GX3704*Controls!#REF!))</f>
        <v>#REF!</v>
      </c>
    </row>
    <row r="3705" spans="198:225" x14ac:dyDescent="0.25">
      <c r="GP3705" s="9" t="e">
        <f ca="1">INDIRECT(ADDRESS(ROW(),Controls!#REF!+30))</f>
        <v>#REF!</v>
      </c>
      <c r="GQ3705" s="9" t="e">
        <f ca="1">INDIRECT(ADDRESS(ROW(),Controls!#REF!+45))</f>
        <v>#REF!</v>
      </c>
      <c r="GR3705" s="9" t="e">
        <f ca="1">INDIRECT(ADDRESS(ROW(),Controls!#REF!+60))</f>
        <v>#REF!</v>
      </c>
      <c r="GS3705" s="9" t="e">
        <f ca="1">INDIRECT(ADDRESS(ROW(),Controls!#REF!+75))</f>
        <v>#REF!</v>
      </c>
      <c r="GT3705" s="9" t="e">
        <f ca="1">INDIRECT(ADDRESS(ROW(),Controls!#REF!+90))</f>
        <v>#REF!</v>
      </c>
      <c r="GU3705" s="9" t="e">
        <f ca="1">INDIRECT(ADDRESS(ROW(),Controls!#REF!+105))</f>
        <v>#REF!</v>
      </c>
      <c r="GV3705" s="9" t="e">
        <f ca="1">INDIRECT(ADDRESS(ROW(),Controls!#REF!+120))</f>
        <v>#REF!</v>
      </c>
      <c r="GW3705" s="9" t="e">
        <f ca="1">INDIRECT(ADDRESS(ROW(),Controls!#REF!+15))</f>
        <v>#REF!</v>
      </c>
      <c r="GX3705" s="9" t="e">
        <f ca="1">INDIRECT(ADDRESS(ROW(),Controls!#REF!+135))</f>
        <v>#REF!</v>
      </c>
      <c r="HJ3705" s="9" t="e">
        <f t="shared" ca="1" si="342"/>
        <v>#REF!</v>
      </c>
      <c r="HK3705" s="9" t="e">
        <f t="shared" ca="1" si="343"/>
        <v>#REF!</v>
      </c>
      <c r="HL3705" s="9" t="e">
        <f t="shared" ca="1" si="344"/>
        <v>#REF!</v>
      </c>
      <c r="HM3705" s="9" t="e">
        <f t="shared" ca="1" si="345"/>
        <v>#REF!</v>
      </c>
      <c r="HN3705" s="9" t="e">
        <f ca="1">SQRT($GS3705*(1-$GS3705/Controls!$D$15))</f>
        <v>#REF!</v>
      </c>
      <c r="HO3705" s="9" t="e">
        <f t="shared" ca="1" si="346"/>
        <v>#REF!</v>
      </c>
      <c r="HP3705" s="9" t="e">
        <f t="shared" ca="1" si="347"/>
        <v>#REF!</v>
      </c>
      <c r="HQ3705" s="9" t="e">
        <f ca="1">IF($GV3705=0,NA(),($GX3705*Controls!#REF!))</f>
        <v>#REF!</v>
      </c>
    </row>
    <row r="3706" spans="198:225" x14ac:dyDescent="0.25">
      <c r="GP3706" s="9" t="e">
        <f ca="1">INDIRECT(ADDRESS(ROW(),Controls!#REF!+30))</f>
        <v>#REF!</v>
      </c>
      <c r="GQ3706" s="9" t="e">
        <f ca="1">INDIRECT(ADDRESS(ROW(),Controls!#REF!+45))</f>
        <v>#REF!</v>
      </c>
      <c r="GR3706" s="9" t="e">
        <f ca="1">INDIRECT(ADDRESS(ROW(),Controls!#REF!+60))</f>
        <v>#REF!</v>
      </c>
      <c r="GS3706" s="9" t="e">
        <f ca="1">INDIRECT(ADDRESS(ROW(),Controls!#REF!+75))</f>
        <v>#REF!</v>
      </c>
      <c r="GT3706" s="9" t="e">
        <f ca="1">INDIRECT(ADDRESS(ROW(),Controls!#REF!+90))</f>
        <v>#REF!</v>
      </c>
      <c r="GU3706" s="9" t="e">
        <f ca="1">INDIRECT(ADDRESS(ROW(),Controls!#REF!+105))</f>
        <v>#REF!</v>
      </c>
      <c r="GV3706" s="9" t="e">
        <f ca="1">INDIRECT(ADDRESS(ROW(),Controls!#REF!+120))</f>
        <v>#REF!</v>
      </c>
      <c r="GW3706" s="9" t="e">
        <f ca="1">INDIRECT(ADDRESS(ROW(),Controls!#REF!+15))</f>
        <v>#REF!</v>
      </c>
      <c r="GX3706" s="9" t="e">
        <f ca="1">INDIRECT(ADDRESS(ROW(),Controls!#REF!+135))</f>
        <v>#REF!</v>
      </c>
      <c r="HJ3706" s="9" t="e">
        <f t="shared" ca="1" si="342"/>
        <v>#REF!</v>
      </c>
      <c r="HK3706" s="9" t="e">
        <f t="shared" ca="1" si="343"/>
        <v>#REF!</v>
      </c>
      <c r="HL3706" s="9" t="e">
        <f t="shared" ca="1" si="344"/>
        <v>#REF!</v>
      </c>
      <c r="HM3706" s="9" t="e">
        <f t="shared" ca="1" si="345"/>
        <v>#REF!</v>
      </c>
      <c r="HN3706" s="9" t="e">
        <f ca="1">SQRT($GS3706*(1-$GS3706/Controls!$D$15))</f>
        <v>#REF!</v>
      </c>
      <c r="HO3706" s="9" t="e">
        <f t="shared" ca="1" si="346"/>
        <v>#REF!</v>
      </c>
      <c r="HP3706" s="9" t="e">
        <f t="shared" ca="1" si="347"/>
        <v>#REF!</v>
      </c>
      <c r="HQ3706" s="9" t="e">
        <f ca="1">IF($GV3706=0,NA(),($GX3706*Controls!#REF!))</f>
        <v>#REF!</v>
      </c>
    </row>
    <row r="3707" spans="198:225" x14ac:dyDescent="0.25">
      <c r="GP3707" s="9" t="e">
        <f ca="1">INDIRECT(ADDRESS(ROW(),Controls!#REF!+30))</f>
        <v>#REF!</v>
      </c>
      <c r="GQ3707" s="9" t="e">
        <f ca="1">INDIRECT(ADDRESS(ROW(),Controls!#REF!+45))</f>
        <v>#REF!</v>
      </c>
      <c r="GR3707" s="9" t="e">
        <f ca="1">INDIRECT(ADDRESS(ROW(),Controls!#REF!+60))</f>
        <v>#REF!</v>
      </c>
      <c r="GS3707" s="9" t="e">
        <f ca="1">INDIRECT(ADDRESS(ROW(),Controls!#REF!+75))</f>
        <v>#REF!</v>
      </c>
      <c r="GT3707" s="9" t="e">
        <f ca="1">INDIRECT(ADDRESS(ROW(),Controls!#REF!+90))</f>
        <v>#REF!</v>
      </c>
      <c r="GU3707" s="9" t="e">
        <f ca="1">INDIRECT(ADDRESS(ROW(),Controls!#REF!+105))</f>
        <v>#REF!</v>
      </c>
      <c r="GV3707" s="9" t="e">
        <f ca="1">INDIRECT(ADDRESS(ROW(),Controls!#REF!+120))</f>
        <v>#REF!</v>
      </c>
      <c r="GW3707" s="9" t="e">
        <f ca="1">INDIRECT(ADDRESS(ROW(),Controls!#REF!+15))</f>
        <v>#REF!</v>
      </c>
      <c r="GX3707" s="9" t="e">
        <f ca="1">INDIRECT(ADDRESS(ROW(),Controls!#REF!+135))</f>
        <v>#REF!</v>
      </c>
      <c r="HJ3707" s="9" t="e">
        <f t="shared" ca="1" si="342"/>
        <v>#REF!</v>
      </c>
      <c r="HK3707" s="9" t="e">
        <f t="shared" ca="1" si="343"/>
        <v>#REF!</v>
      </c>
      <c r="HL3707" s="9" t="e">
        <f t="shared" ca="1" si="344"/>
        <v>#REF!</v>
      </c>
      <c r="HM3707" s="9" t="e">
        <f t="shared" ca="1" si="345"/>
        <v>#REF!</v>
      </c>
      <c r="HN3707" s="9" t="e">
        <f ca="1">SQRT($GS3707*(1-$GS3707/Controls!$D$15))</f>
        <v>#REF!</v>
      </c>
      <c r="HO3707" s="9" t="e">
        <f t="shared" ca="1" si="346"/>
        <v>#REF!</v>
      </c>
      <c r="HP3707" s="9" t="e">
        <f t="shared" ca="1" si="347"/>
        <v>#REF!</v>
      </c>
      <c r="HQ3707" s="9" t="e">
        <f ca="1">IF($GV3707=0,NA(),($GX3707*Controls!#REF!))</f>
        <v>#REF!</v>
      </c>
    </row>
    <row r="3708" spans="198:225" x14ac:dyDescent="0.25">
      <c r="GP3708" s="9" t="e">
        <f ca="1">INDIRECT(ADDRESS(ROW(),Controls!#REF!+30))</f>
        <v>#REF!</v>
      </c>
      <c r="GQ3708" s="9" t="e">
        <f ca="1">INDIRECT(ADDRESS(ROW(),Controls!#REF!+45))</f>
        <v>#REF!</v>
      </c>
      <c r="GR3708" s="9" t="e">
        <f ca="1">INDIRECT(ADDRESS(ROW(),Controls!#REF!+60))</f>
        <v>#REF!</v>
      </c>
      <c r="GS3708" s="9" t="e">
        <f ca="1">INDIRECT(ADDRESS(ROW(),Controls!#REF!+75))</f>
        <v>#REF!</v>
      </c>
      <c r="GT3708" s="9" t="e">
        <f ca="1">INDIRECT(ADDRESS(ROW(),Controls!#REF!+90))</f>
        <v>#REF!</v>
      </c>
      <c r="GU3708" s="9" t="e">
        <f ca="1">INDIRECT(ADDRESS(ROW(),Controls!#REF!+105))</f>
        <v>#REF!</v>
      </c>
      <c r="GV3708" s="9" t="e">
        <f ca="1">INDIRECT(ADDRESS(ROW(),Controls!#REF!+120))</f>
        <v>#REF!</v>
      </c>
      <c r="GW3708" s="9" t="e">
        <f ca="1">INDIRECT(ADDRESS(ROW(),Controls!#REF!+15))</f>
        <v>#REF!</v>
      </c>
      <c r="GX3708" s="9" t="e">
        <f ca="1">INDIRECT(ADDRESS(ROW(),Controls!#REF!+135))</f>
        <v>#REF!</v>
      </c>
      <c r="HJ3708" s="9" t="e">
        <f t="shared" ca="1" si="342"/>
        <v>#REF!</v>
      </c>
      <c r="HK3708" s="9" t="e">
        <f t="shared" ca="1" si="343"/>
        <v>#REF!</v>
      </c>
      <c r="HL3708" s="9" t="e">
        <f t="shared" ca="1" si="344"/>
        <v>#REF!</v>
      </c>
      <c r="HM3708" s="9" t="e">
        <f t="shared" ca="1" si="345"/>
        <v>#REF!</v>
      </c>
      <c r="HN3708" s="9" t="e">
        <f ca="1">SQRT($GS3708*(1-$GS3708/Controls!$D$15))</f>
        <v>#REF!</v>
      </c>
      <c r="HO3708" s="9" t="e">
        <f t="shared" ca="1" si="346"/>
        <v>#REF!</v>
      </c>
      <c r="HP3708" s="9" t="e">
        <f t="shared" ca="1" si="347"/>
        <v>#REF!</v>
      </c>
      <c r="HQ3708" s="9" t="e">
        <f ca="1">IF($GV3708=0,NA(),($GX3708*Controls!#REF!))</f>
        <v>#REF!</v>
      </c>
    </row>
    <row r="3709" spans="198:225" x14ac:dyDescent="0.25">
      <c r="GP3709" s="9" t="e">
        <f ca="1">INDIRECT(ADDRESS(ROW(),Controls!#REF!+30))</f>
        <v>#REF!</v>
      </c>
      <c r="GQ3709" s="9" t="e">
        <f ca="1">INDIRECT(ADDRESS(ROW(),Controls!#REF!+45))</f>
        <v>#REF!</v>
      </c>
      <c r="GR3709" s="9" t="e">
        <f ca="1">INDIRECT(ADDRESS(ROW(),Controls!#REF!+60))</f>
        <v>#REF!</v>
      </c>
      <c r="GS3709" s="9" t="e">
        <f ca="1">INDIRECT(ADDRESS(ROW(),Controls!#REF!+75))</f>
        <v>#REF!</v>
      </c>
      <c r="GT3709" s="9" t="e">
        <f ca="1">INDIRECT(ADDRESS(ROW(),Controls!#REF!+90))</f>
        <v>#REF!</v>
      </c>
      <c r="GU3709" s="9" t="e">
        <f ca="1">INDIRECT(ADDRESS(ROW(),Controls!#REF!+105))</f>
        <v>#REF!</v>
      </c>
      <c r="GV3709" s="9" t="e">
        <f ca="1">INDIRECT(ADDRESS(ROW(),Controls!#REF!+120))</f>
        <v>#REF!</v>
      </c>
      <c r="GW3709" s="9" t="e">
        <f ca="1">INDIRECT(ADDRESS(ROW(),Controls!#REF!+15))</f>
        <v>#REF!</v>
      </c>
      <c r="GX3709" s="9" t="e">
        <f ca="1">INDIRECT(ADDRESS(ROW(),Controls!#REF!+135))</f>
        <v>#REF!</v>
      </c>
      <c r="HJ3709" s="9" t="e">
        <f t="shared" ca="1" si="342"/>
        <v>#REF!</v>
      </c>
      <c r="HK3709" s="9" t="e">
        <f t="shared" ca="1" si="343"/>
        <v>#REF!</v>
      </c>
      <c r="HL3709" s="9" t="e">
        <f t="shared" ca="1" si="344"/>
        <v>#REF!</v>
      </c>
      <c r="HM3709" s="9" t="e">
        <f t="shared" ca="1" si="345"/>
        <v>#REF!</v>
      </c>
      <c r="HN3709" s="9" t="e">
        <f ca="1">SQRT($GS3709*(1-$GS3709/Controls!$D$15))</f>
        <v>#REF!</v>
      </c>
      <c r="HO3709" s="9" t="e">
        <f t="shared" ca="1" si="346"/>
        <v>#REF!</v>
      </c>
      <c r="HP3709" s="9" t="e">
        <f t="shared" ca="1" si="347"/>
        <v>#REF!</v>
      </c>
      <c r="HQ3709" s="9" t="e">
        <f ca="1">IF($GV3709=0,NA(),($GX3709*Controls!#REF!))</f>
        <v>#REF!</v>
      </c>
    </row>
    <row r="3710" spans="198:225" x14ac:dyDescent="0.25">
      <c r="GP3710" s="9" t="e">
        <f ca="1">INDIRECT(ADDRESS(ROW(),Controls!#REF!+30))</f>
        <v>#REF!</v>
      </c>
      <c r="GQ3710" s="9" t="e">
        <f ca="1">INDIRECT(ADDRESS(ROW(),Controls!#REF!+45))</f>
        <v>#REF!</v>
      </c>
      <c r="GR3710" s="9" t="e">
        <f ca="1">INDIRECT(ADDRESS(ROW(),Controls!#REF!+60))</f>
        <v>#REF!</v>
      </c>
      <c r="GS3710" s="9" t="e">
        <f ca="1">INDIRECT(ADDRESS(ROW(),Controls!#REF!+75))</f>
        <v>#REF!</v>
      </c>
      <c r="GT3710" s="9" t="e">
        <f ca="1">INDIRECT(ADDRESS(ROW(),Controls!#REF!+90))</f>
        <v>#REF!</v>
      </c>
      <c r="GU3710" s="9" t="e">
        <f ca="1">INDIRECT(ADDRESS(ROW(),Controls!#REF!+105))</f>
        <v>#REF!</v>
      </c>
      <c r="GV3710" s="9" t="e">
        <f ca="1">INDIRECT(ADDRESS(ROW(),Controls!#REF!+120))</f>
        <v>#REF!</v>
      </c>
      <c r="GW3710" s="9" t="e">
        <f ca="1">INDIRECT(ADDRESS(ROW(),Controls!#REF!+15))</f>
        <v>#REF!</v>
      </c>
      <c r="GX3710" s="9" t="e">
        <f ca="1">INDIRECT(ADDRESS(ROW(),Controls!#REF!+135))</f>
        <v>#REF!</v>
      </c>
      <c r="HJ3710" s="9" t="e">
        <f t="shared" ca="1" si="342"/>
        <v>#REF!</v>
      </c>
      <c r="HK3710" s="9" t="e">
        <f t="shared" ca="1" si="343"/>
        <v>#REF!</v>
      </c>
      <c r="HL3710" s="9" t="e">
        <f t="shared" ca="1" si="344"/>
        <v>#REF!</v>
      </c>
      <c r="HM3710" s="9" t="e">
        <f t="shared" ca="1" si="345"/>
        <v>#REF!</v>
      </c>
      <c r="HN3710" s="9" t="e">
        <f ca="1">SQRT($GS3710*(1-$GS3710/Controls!$D$15))</f>
        <v>#REF!</v>
      </c>
      <c r="HO3710" s="9" t="e">
        <f t="shared" ca="1" si="346"/>
        <v>#REF!</v>
      </c>
      <c r="HP3710" s="9" t="e">
        <f t="shared" ca="1" si="347"/>
        <v>#REF!</v>
      </c>
      <c r="HQ3710" s="9" t="e">
        <f ca="1">IF($GV3710=0,NA(),($GX3710*Controls!#REF!))</f>
        <v>#REF!</v>
      </c>
    </row>
    <row r="3711" spans="198:225" x14ac:dyDescent="0.25">
      <c r="GP3711" s="9" t="e">
        <f ca="1">INDIRECT(ADDRESS(ROW(),Controls!#REF!+30))</f>
        <v>#REF!</v>
      </c>
      <c r="GQ3711" s="9" t="e">
        <f ca="1">INDIRECT(ADDRESS(ROW(),Controls!#REF!+45))</f>
        <v>#REF!</v>
      </c>
      <c r="GR3711" s="9" t="e">
        <f ca="1">INDIRECT(ADDRESS(ROW(),Controls!#REF!+60))</f>
        <v>#REF!</v>
      </c>
      <c r="GS3711" s="9" t="e">
        <f ca="1">INDIRECT(ADDRESS(ROW(),Controls!#REF!+75))</f>
        <v>#REF!</v>
      </c>
      <c r="GT3711" s="9" t="e">
        <f ca="1">INDIRECT(ADDRESS(ROW(),Controls!#REF!+90))</f>
        <v>#REF!</v>
      </c>
      <c r="GU3711" s="9" t="e">
        <f ca="1">INDIRECT(ADDRESS(ROW(),Controls!#REF!+105))</f>
        <v>#REF!</v>
      </c>
      <c r="GV3711" s="9" t="e">
        <f ca="1">INDIRECT(ADDRESS(ROW(),Controls!#REF!+120))</f>
        <v>#REF!</v>
      </c>
      <c r="GW3711" s="9" t="e">
        <f ca="1">INDIRECT(ADDRESS(ROW(),Controls!#REF!+15))</f>
        <v>#REF!</v>
      </c>
      <c r="GX3711" s="9" t="e">
        <f ca="1">INDIRECT(ADDRESS(ROW(),Controls!#REF!+135))</f>
        <v>#REF!</v>
      </c>
      <c r="HJ3711" s="9" t="e">
        <f t="shared" ca="1" si="342"/>
        <v>#REF!</v>
      </c>
      <c r="HK3711" s="9" t="e">
        <f t="shared" ca="1" si="343"/>
        <v>#REF!</v>
      </c>
      <c r="HL3711" s="9" t="e">
        <f t="shared" ca="1" si="344"/>
        <v>#REF!</v>
      </c>
      <c r="HM3711" s="9" t="e">
        <f t="shared" ca="1" si="345"/>
        <v>#REF!</v>
      </c>
      <c r="HN3711" s="9" t="e">
        <f ca="1">SQRT($GS3711*(1-$GS3711/Controls!$D$15))</f>
        <v>#REF!</v>
      </c>
      <c r="HO3711" s="9" t="e">
        <f t="shared" ca="1" si="346"/>
        <v>#REF!</v>
      </c>
      <c r="HP3711" s="9" t="e">
        <f t="shared" ca="1" si="347"/>
        <v>#REF!</v>
      </c>
      <c r="HQ3711" s="9" t="e">
        <f ca="1">IF($GV3711=0,NA(),($GX3711*Controls!#REF!))</f>
        <v>#REF!</v>
      </c>
    </row>
    <row r="3712" spans="198:225" x14ac:dyDescent="0.25">
      <c r="GP3712" s="9" t="e">
        <f ca="1">INDIRECT(ADDRESS(ROW(),Controls!#REF!+30))</f>
        <v>#REF!</v>
      </c>
      <c r="GQ3712" s="9" t="e">
        <f ca="1">INDIRECT(ADDRESS(ROW(),Controls!#REF!+45))</f>
        <v>#REF!</v>
      </c>
      <c r="GR3712" s="9" t="e">
        <f ca="1">INDIRECT(ADDRESS(ROW(),Controls!#REF!+60))</f>
        <v>#REF!</v>
      </c>
      <c r="GS3712" s="9" t="e">
        <f ca="1">INDIRECT(ADDRESS(ROW(),Controls!#REF!+75))</f>
        <v>#REF!</v>
      </c>
      <c r="GT3712" s="9" t="e">
        <f ca="1">INDIRECT(ADDRESS(ROW(),Controls!#REF!+90))</f>
        <v>#REF!</v>
      </c>
      <c r="GU3712" s="9" t="e">
        <f ca="1">INDIRECT(ADDRESS(ROW(),Controls!#REF!+105))</f>
        <v>#REF!</v>
      </c>
      <c r="GV3712" s="9" t="e">
        <f ca="1">INDIRECT(ADDRESS(ROW(),Controls!#REF!+120))</f>
        <v>#REF!</v>
      </c>
      <c r="GW3712" s="9" t="e">
        <f ca="1">INDIRECT(ADDRESS(ROW(),Controls!#REF!+15))</f>
        <v>#REF!</v>
      </c>
      <c r="GX3712" s="9" t="e">
        <f ca="1">INDIRECT(ADDRESS(ROW(),Controls!#REF!+135))</f>
        <v>#REF!</v>
      </c>
      <c r="HJ3712" s="9" t="e">
        <f t="shared" ca="1" si="342"/>
        <v>#REF!</v>
      </c>
      <c r="HK3712" s="9" t="e">
        <f t="shared" ca="1" si="343"/>
        <v>#REF!</v>
      </c>
      <c r="HL3712" s="9" t="e">
        <f t="shared" ca="1" si="344"/>
        <v>#REF!</v>
      </c>
      <c r="HM3712" s="9" t="e">
        <f t="shared" ca="1" si="345"/>
        <v>#REF!</v>
      </c>
      <c r="HN3712" s="9" t="e">
        <f ca="1">SQRT($GS3712*(1-$GS3712/Controls!$D$15))</f>
        <v>#REF!</v>
      </c>
      <c r="HO3712" s="9" t="e">
        <f t="shared" ca="1" si="346"/>
        <v>#REF!</v>
      </c>
      <c r="HP3712" s="9" t="e">
        <f t="shared" ca="1" si="347"/>
        <v>#REF!</v>
      </c>
      <c r="HQ3712" s="9" t="e">
        <f ca="1">IF($GV3712=0,NA(),($GX3712*Controls!#REF!))</f>
        <v>#REF!</v>
      </c>
    </row>
    <row r="3713" spans="198:225" x14ac:dyDescent="0.25">
      <c r="GP3713" s="9" t="e">
        <f ca="1">INDIRECT(ADDRESS(ROW(),Controls!#REF!+30))</f>
        <v>#REF!</v>
      </c>
      <c r="GQ3713" s="9" t="e">
        <f ca="1">INDIRECT(ADDRESS(ROW(),Controls!#REF!+45))</f>
        <v>#REF!</v>
      </c>
      <c r="GR3713" s="9" t="e">
        <f ca="1">INDIRECT(ADDRESS(ROW(),Controls!#REF!+60))</f>
        <v>#REF!</v>
      </c>
      <c r="GS3713" s="9" t="e">
        <f ca="1">INDIRECT(ADDRESS(ROW(),Controls!#REF!+75))</f>
        <v>#REF!</v>
      </c>
      <c r="GT3713" s="9" t="e">
        <f ca="1">INDIRECT(ADDRESS(ROW(),Controls!#REF!+90))</f>
        <v>#REF!</v>
      </c>
      <c r="GU3713" s="9" t="e">
        <f ca="1">INDIRECT(ADDRESS(ROW(),Controls!#REF!+105))</f>
        <v>#REF!</v>
      </c>
      <c r="GV3713" s="9" t="e">
        <f ca="1">INDIRECT(ADDRESS(ROW(),Controls!#REF!+120))</f>
        <v>#REF!</v>
      </c>
      <c r="GW3713" s="9" t="e">
        <f ca="1">INDIRECT(ADDRESS(ROW(),Controls!#REF!+15))</f>
        <v>#REF!</v>
      </c>
      <c r="GX3713" s="9" t="e">
        <f ca="1">INDIRECT(ADDRESS(ROW(),Controls!#REF!+135))</f>
        <v>#REF!</v>
      </c>
      <c r="HJ3713" s="9" t="e">
        <f t="shared" ref="HJ3713:HJ3776" ca="1" si="348">IF($GV3713=0,NA(),MAX($GP3713,0.01)/$GQ3713)</f>
        <v>#REF!</v>
      </c>
      <c r="HK3713" s="9" t="e">
        <f t="shared" ref="HK3713:HK3776" ca="1" si="349">IF($GV3713=0,NA(),($GP3713-$GQ3713)/$GV3713)</f>
        <v>#REF!</v>
      </c>
      <c r="HL3713" s="9" t="e">
        <f t="shared" ref="HL3713:HL3776" ca="1" si="350">IF($GV3713=0,NA(),MAX($GU3713/$GT3713,0.01))</f>
        <v>#REF!</v>
      </c>
      <c r="HM3713" s="9" t="e">
        <f t="shared" ref="HM3713:HM3776" ca="1" si="351">IF($GV3713=0,NA(),($GU3713-$GT3713)/$GV3713)</f>
        <v>#REF!</v>
      </c>
      <c r="HN3713" s="9" t="e">
        <f ca="1">SQRT($GS3713*(1-$GS3713/Controls!$D$15))</f>
        <v>#REF!</v>
      </c>
      <c r="HO3713" s="9" t="e">
        <f t="shared" ref="HO3713:HO3776" ca="1" si="352">IF($HN3713=0,0,$GR3713/$HN3713)</f>
        <v>#REF!</v>
      </c>
      <c r="HP3713" s="9" t="e">
        <f t="shared" ref="HP3713:HP3776" ca="1" si="353">IF($GV3713=0,NA(),$GW3713/$GV3713)</f>
        <v>#REF!</v>
      </c>
      <c r="HQ3713" s="9" t="e">
        <f ca="1">IF($GV3713=0,NA(),($GX3713*Controls!#REF!))</f>
        <v>#REF!</v>
      </c>
    </row>
    <row r="3714" spans="198:225" x14ac:dyDescent="0.25">
      <c r="GP3714" s="9" t="e">
        <f ca="1">INDIRECT(ADDRESS(ROW(),Controls!#REF!+30))</f>
        <v>#REF!</v>
      </c>
      <c r="GQ3714" s="9" t="e">
        <f ca="1">INDIRECT(ADDRESS(ROW(),Controls!#REF!+45))</f>
        <v>#REF!</v>
      </c>
      <c r="GR3714" s="9" t="e">
        <f ca="1">INDIRECT(ADDRESS(ROW(),Controls!#REF!+60))</f>
        <v>#REF!</v>
      </c>
      <c r="GS3714" s="9" t="e">
        <f ca="1">INDIRECT(ADDRESS(ROW(),Controls!#REF!+75))</f>
        <v>#REF!</v>
      </c>
      <c r="GT3714" s="9" t="e">
        <f ca="1">INDIRECT(ADDRESS(ROW(),Controls!#REF!+90))</f>
        <v>#REF!</v>
      </c>
      <c r="GU3714" s="9" t="e">
        <f ca="1">INDIRECT(ADDRESS(ROW(),Controls!#REF!+105))</f>
        <v>#REF!</v>
      </c>
      <c r="GV3714" s="9" t="e">
        <f ca="1">INDIRECT(ADDRESS(ROW(),Controls!#REF!+120))</f>
        <v>#REF!</v>
      </c>
      <c r="GW3714" s="9" t="e">
        <f ca="1">INDIRECT(ADDRESS(ROW(),Controls!#REF!+15))</f>
        <v>#REF!</v>
      </c>
      <c r="GX3714" s="9" t="e">
        <f ca="1">INDIRECT(ADDRESS(ROW(),Controls!#REF!+135))</f>
        <v>#REF!</v>
      </c>
      <c r="HJ3714" s="9" t="e">
        <f t="shared" ca="1" si="348"/>
        <v>#REF!</v>
      </c>
      <c r="HK3714" s="9" t="e">
        <f t="shared" ca="1" si="349"/>
        <v>#REF!</v>
      </c>
      <c r="HL3714" s="9" t="e">
        <f t="shared" ca="1" si="350"/>
        <v>#REF!</v>
      </c>
      <c r="HM3714" s="9" t="e">
        <f t="shared" ca="1" si="351"/>
        <v>#REF!</v>
      </c>
      <c r="HN3714" s="9" t="e">
        <f ca="1">SQRT($GS3714*(1-$GS3714/Controls!$D$15))</f>
        <v>#REF!</v>
      </c>
      <c r="HO3714" s="9" t="e">
        <f t="shared" ca="1" si="352"/>
        <v>#REF!</v>
      </c>
      <c r="HP3714" s="9" t="e">
        <f t="shared" ca="1" si="353"/>
        <v>#REF!</v>
      </c>
      <c r="HQ3714" s="9" t="e">
        <f ca="1">IF($GV3714=0,NA(),($GX3714*Controls!#REF!))</f>
        <v>#REF!</v>
      </c>
    </row>
    <row r="3715" spans="198:225" x14ac:dyDescent="0.25">
      <c r="GP3715" s="9" t="e">
        <f ca="1">INDIRECT(ADDRESS(ROW(),Controls!#REF!+30))</f>
        <v>#REF!</v>
      </c>
      <c r="GQ3715" s="9" t="e">
        <f ca="1">INDIRECT(ADDRESS(ROW(),Controls!#REF!+45))</f>
        <v>#REF!</v>
      </c>
      <c r="GR3715" s="9" t="e">
        <f ca="1">INDIRECT(ADDRESS(ROW(),Controls!#REF!+60))</f>
        <v>#REF!</v>
      </c>
      <c r="GS3715" s="9" t="e">
        <f ca="1">INDIRECT(ADDRESS(ROW(),Controls!#REF!+75))</f>
        <v>#REF!</v>
      </c>
      <c r="GT3715" s="9" t="e">
        <f ca="1">INDIRECT(ADDRESS(ROW(),Controls!#REF!+90))</f>
        <v>#REF!</v>
      </c>
      <c r="GU3715" s="9" t="e">
        <f ca="1">INDIRECT(ADDRESS(ROW(),Controls!#REF!+105))</f>
        <v>#REF!</v>
      </c>
      <c r="GV3715" s="9" t="e">
        <f ca="1">INDIRECT(ADDRESS(ROW(),Controls!#REF!+120))</f>
        <v>#REF!</v>
      </c>
      <c r="GW3715" s="9" t="e">
        <f ca="1">INDIRECT(ADDRESS(ROW(),Controls!#REF!+15))</f>
        <v>#REF!</v>
      </c>
      <c r="GX3715" s="9" t="e">
        <f ca="1">INDIRECT(ADDRESS(ROW(),Controls!#REF!+135))</f>
        <v>#REF!</v>
      </c>
      <c r="HJ3715" s="9" t="e">
        <f t="shared" ca="1" si="348"/>
        <v>#REF!</v>
      </c>
      <c r="HK3715" s="9" t="e">
        <f t="shared" ca="1" si="349"/>
        <v>#REF!</v>
      </c>
      <c r="HL3715" s="9" t="e">
        <f t="shared" ca="1" si="350"/>
        <v>#REF!</v>
      </c>
      <c r="HM3715" s="9" t="e">
        <f t="shared" ca="1" si="351"/>
        <v>#REF!</v>
      </c>
      <c r="HN3715" s="9" t="e">
        <f ca="1">SQRT($GS3715*(1-$GS3715/Controls!$D$15))</f>
        <v>#REF!</v>
      </c>
      <c r="HO3715" s="9" t="e">
        <f t="shared" ca="1" si="352"/>
        <v>#REF!</v>
      </c>
      <c r="HP3715" s="9" t="e">
        <f t="shared" ca="1" si="353"/>
        <v>#REF!</v>
      </c>
      <c r="HQ3715" s="9" t="e">
        <f ca="1">IF($GV3715=0,NA(),($GX3715*Controls!#REF!))</f>
        <v>#REF!</v>
      </c>
    </row>
    <row r="3716" spans="198:225" x14ac:dyDescent="0.25">
      <c r="GP3716" s="9" t="e">
        <f ca="1">INDIRECT(ADDRESS(ROW(),Controls!#REF!+30))</f>
        <v>#REF!</v>
      </c>
      <c r="GQ3716" s="9" t="e">
        <f ca="1">INDIRECT(ADDRESS(ROW(),Controls!#REF!+45))</f>
        <v>#REF!</v>
      </c>
      <c r="GR3716" s="9" t="e">
        <f ca="1">INDIRECT(ADDRESS(ROW(),Controls!#REF!+60))</f>
        <v>#REF!</v>
      </c>
      <c r="GS3716" s="9" t="e">
        <f ca="1">INDIRECT(ADDRESS(ROW(),Controls!#REF!+75))</f>
        <v>#REF!</v>
      </c>
      <c r="GT3716" s="9" t="e">
        <f ca="1">INDIRECT(ADDRESS(ROW(),Controls!#REF!+90))</f>
        <v>#REF!</v>
      </c>
      <c r="GU3716" s="9" t="e">
        <f ca="1">INDIRECT(ADDRESS(ROW(),Controls!#REF!+105))</f>
        <v>#REF!</v>
      </c>
      <c r="GV3716" s="9" t="e">
        <f ca="1">INDIRECT(ADDRESS(ROW(),Controls!#REF!+120))</f>
        <v>#REF!</v>
      </c>
      <c r="GW3716" s="9" t="e">
        <f ca="1">INDIRECT(ADDRESS(ROW(),Controls!#REF!+15))</f>
        <v>#REF!</v>
      </c>
      <c r="GX3716" s="9" t="e">
        <f ca="1">INDIRECT(ADDRESS(ROW(),Controls!#REF!+135))</f>
        <v>#REF!</v>
      </c>
      <c r="HJ3716" s="9" t="e">
        <f t="shared" ca="1" si="348"/>
        <v>#REF!</v>
      </c>
      <c r="HK3716" s="9" t="e">
        <f t="shared" ca="1" si="349"/>
        <v>#REF!</v>
      </c>
      <c r="HL3716" s="9" t="e">
        <f t="shared" ca="1" si="350"/>
        <v>#REF!</v>
      </c>
      <c r="HM3716" s="9" t="e">
        <f t="shared" ca="1" si="351"/>
        <v>#REF!</v>
      </c>
      <c r="HN3716" s="9" t="e">
        <f ca="1">SQRT($GS3716*(1-$GS3716/Controls!$D$15))</f>
        <v>#REF!</v>
      </c>
      <c r="HO3716" s="9" t="e">
        <f t="shared" ca="1" si="352"/>
        <v>#REF!</v>
      </c>
      <c r="HP3716" s="9" t="e">
        <f t="shared" ca="1" si="353"/>
        <v>#REF!</v>
      </c>
      <c r="HQ3716" s="9" t="e">
        <f ca="1">IF($GV3716=0,NA(),($GX3716*Controls!#REF!))</f>
        <v>#REF!</v>
      </c>
    </row>
    <row r="3717" spans="198:225" x14ac:dyDescent="0.25">
      <c r="GP3717" s="9" t="e">
        <f ca="1">INDIRECT(ADDRESS(ROW(),Controls!#REF!+30))</f>
        <v>#REF!</v>
      </c>
      <c r="GQ3717" s="9" t="e">
        <f ca="1">INDIRECT(ADDRESS(ROW(),Controls!#REF!+45))</f>
        <v>#REF!</v>
      </c>
      <c r="GR3717" s="9" t="e">
        <f ca="1">INDIRECT(ADDRESS(ROW(),Controls!#REF!+60))</f>
        <v>#REF!</v>
      </c>
      <c r="GS3717" s="9" t="e">
        <f ca="1">INDIRECT(ADDRESS(ROW(),Controls!#REF!+75))</f>
        <v>#REF!</v>
      </c>
      <c r="GT3717" s="9" t="e">
        <f ca="1">INDIRECT(ADDRESS(ROW(),Controls!#REF!+90))</f>
        <v>#REF!</v>
      </c>
      <c r="GU3717" s="9" t="e">
        <f ca="1">INDIRECT(ADDRESS(ROW(),Controls!#REF!+105))</f>
        <v>#REF!</v>
      </c>
      <c r="GV3717" s="9" t="e">
        <f ca="1">INDIRECT(ADDRESS(ROW(),Controls!#REF!+120))</f>
        <v>#REF!</v>
      </c>
      <c r="GW3717" s="9" t="e">
        <f ca="1">INDIRECT(ADDRESS(ROW(),Controls!#REF!+15))</f>
        <v>#REF!</v>
      </c>
      <c r="GX3717" s="9" t="e">
        <f ca="1">INDIRECT(ADDRESS(ROW(),Controls!#REF!+135))</f>
        <v>#REF!</v>
      </c>
      <c r="HJ3717" s="9" t="e">
        <f t="shared" ca="1" si="348"/>
        <v>#REF!</v>
      </c>
      <c r="HK3717" s="9" t="e">
        <f t="shared" ca="1" si="349"/>
        <v>#REF!</v>
      </c>
      <c r="HL3717" s="9" t="e">
        <f t="shared" ca="1" si="350"/>
        <v>#REF!</v>
      </c>
      <c r="HM3717" s="9" t="e">
        <f t="shared" ca="1" si="351"/>
        <v>#REF!</v>
      </c>
      <c r="HN3717" s="9" t="e">
        <f ca="1">SQRT($GS3717*(1-$GS3717/Controls!$D$15))</f>
        <v>#REF!</v>
      </c>
      <c r="HO3717" s="9" t="e">
        <f t="shared" ca="1" si="352"/>
        <v>#REF!</v>
      </c>
      <c r="HP3717" s="9" t="e">
        <f t="shared" ca="1" si="353"/>
        <v>#REF!</v>
      </c>
      <c r="HQ3717" s="9" t="e">
        <f ca="1">IF($GV3717=0,NA(),($GX3717*Controls!#REF!))</f>
        <v>#REF!</v>
      </c>
    </row>
    <row r="3718" spans="198:225" x14ac:dyDescent="0.25">
      <c r="GP3718" s="9" t="e">
        <f ca="1">INDIRECT(ADDRESS(ROW(),Controls!#REF!+30))</f>
        <v>#REF!</v>
      </c>
      <c r="GQ3718" s="9" t="e">
        <f ca="1">INDIRECT(ADDRESS(ROW(),Controls!#REF!+45))</f>
        <v>#REF!</v>
      </c>
      <c r="GR3718" s="9" t="e">
        <f ca="1">INDIRECT(ADDRESS(ROW(),Controls!#REF!+60))</f>
        <v>#REF!</v>
      </c>
      <c r="GS3718" s="9" t="e">
        <f ca="1">INDIRECT(ADDRESS(ROW(),Controls!#REF!+75))</f>
        <v>#REF!</v>
      </c>
      <c r="GT3718" s="9" t="e">
        <f ca="1">INDIRECT(ADDRESS(ROW(),Controls!#REF!+90))</f>
        <v>#REF!</v>
      </c>
      <c r="GU3718" s="9" t="e">
        <f ca="1">INDIRECT(ADDRESS(ROW(),Controls!#REF!+105))</f>
        <v>#REF!</v>
      </c>
      <c r="GV3718" s="9" t="e">
        <f ca="1">INDIRECT(ADDRESS(ROW(),Controls!#REF!+120))</f>
        <v>#REF!</v>
      </c>
      <c r="GW3718" s="9" t="e">
        <f ca="1">INDIRECT(ADDRESS(ROW(),Controls!#REF!+15))</f>
        <v>#REF!</v>
      </c>
      <c r="GX3718" s="9" t="e">
        <f ca="1">INDIRECT(ADDRESS(ROW(),Controls!#REF!+135))</f>
        <v>#REF!</v>
      </c>
      <c r="HJ3718" s="9" t="e">
        <f t="shared" ca="1" si="348"/>
        <v>#REF!</v>
      </c>
      <c r="HK3718" s="9" t="e">
        <f t="shared" ca="1" si="349"/>
        <v>#REF!</v>
      </c>
      <c r="HL3718" s="9" t="e">
        <f t="shared" ca="1" si="350"/>
        <v>#REF!</v>
      </c>
      <c r="HM3718" s="9" t="e">
        <f t="shared" ca="1" si="351"/>
        <v>#REF!</v>
      </c>
      <c r="HN3718" s="9" t="e">
        <f ca="1">SQRT($GS3718*(1-$GS3718/Controls!$D$15))</f>
        <v>#REF!</v>
      </c>
      <c r="HO3718" s="9" t="e">
        <f t="shared" ca="1" si="352"/>
        <v>#REF!</v>
      </c>
      <c r="HP3718" s="9" t="e">
        <f t="shared" ca="1" si="353"/>
        <v>#REF!</v>
      </c>
      <c r="HQ3718" s="9" t="e">
        <f ca="1">IF($GV3718=0,NA(),($GX3718*Controls!#REF!))</f>
        <v>#REF!</v>
      </c>
    </row>
    <row r="3719" spans="198:225" x14ac:dyDescent="0.25">
      <c r="GP3719" s="9" t="e">
        <f ca="1">INDIRECT(ADDRESS(ROW(),Controls!#REF!+30))</f>
        <v>#REF!</v>
      </c>
      <c r="GQ3719" s="9" t="e">
        <f ca="1">INDIRECT(ADDRESS(ROW(),Controls!#REF!+45))</f>
        <v>#REF!</v>
      </c>
      <c r="GR3719" s="9" t="e">
        <f ca="1">INDIRECT(ADDRESS(ROW(),Controls!#REF!+60))</f>
        <v>#REF!</v>
      </c>
      <c r="GS3719" s="9" t="e">
        <f ca="1">INDIRECT(ADDRESS(ROW(),Controls!#REF!+75))</f>
        <v>#REF!</v>
      </c>
      <c r="GT3719" s="9" t="e">
        <f ca="1">INDIRECT(ADDRESS(ROW(),Controls!#REF!+90))</f>
        <v>#REF!</v>
      </c>
      <c r="GU3719" s="9" t="e">
        <f ca="1">INDIRECT(ADDRESS(ROW(),Controls!#REF!+105))</f>
        <v>#REF!</v>
      </c>
      <c r="GV3719" s="9" t="e">
        <f ca="1">INDIRECT(ADDRESS(ROW(),Controls!#REF!+120))</f>
        <v>#REF!</v>
      </c>
      <c r="GW3719" s="9" t="e">
        <f ca="1">INDIRECT(ADDRESS(ROW(),Controls!#REF!+15))</f>
        <v>#REF!</v>
      </c>
      <c r="GX3719" s="9" t="e">
        <f ca="1">INDIRECT(ADDRESS(ROW(),Controls!#REF!+135))</f>
        <v>#REF!</v>
      </c>
      <c r="HJ3719" s="9" t="e">
        <f t="shared" ca="1" si="348"/>
        <v>#REF!</v>
      </c>
      <c r="HK3719" s="9" t="e">
        <f t="shared" ca="1" si="349"/>
        <v>#REF!</v>
      </c>
      <c r="HL3719" s="9" t="e">
        <f t="shared" ca="1" si="350"/>
        <v>#REF!</v>
      </c>
      <c r="HM3719" s="9" t="e">
        <f t="shared" ca="1" si="351"/>
        <v>#REF!</v>
      </c>
      <c r="HN3719" s="9" t="e">
        <f ca="1">SQRT($GS3719*(1-$GS3719/Controls!$D$15))</f>
        <v>#REF!</v>
      </c>
      <c r="HO3719" s="9" t="e">
        <f t="shared" ca="1" si="352"/>
        <v>#REF!</v>
      </c>
      <c r="HP3719" s="9" t="e">
        <f t="shared" ca="1" si="353"/>
        <v>#REF!</v>
      </c>
      <c r="HQ3719" s="9" t="e">
        <f ca="1">IF($GV3719=0,NA(),($GX3719*Controls!#REF!))</f>
        <v>#REF!</v>
      </c>
    </row>
    <row r="3720" spans="198:225" x14ac:dyDescent="0.25">
      <c r="GP3720" s="9" t="e">
        <f ca="1">INDIRECT(ADDRESS(ROW(),Controls!#REF!+30))</f>
        <v>#REF!</v>
      </c>
      <c r="GQ3720" s="9" t="e">
        <f ca="1">INDIRECT(ADDRESS(ROW(),Controls!#REF!+45))</f>
        <v>#REF!</v>
      </c>
      <c r="GR3720" s="9" t="e">
        <f ca="1">INDIRECT(ADDRESS(ROW(),Controls!#REF!+60))</f>
        <v>#REF!</v>
      </c>
      <c r="GS3720" s="9" t="e">
        <f ca="1">INDIRECT(ADDRESS(ROW(),Controls!#REF!+75))</f>
        <v>#REF!</v>
      </c>
      <c r="GT3720" s="9" t="e">
        <f ca="1">INDIRECT(ADDRESS(ROW(),Controls!#REF!+90))</f>
        <v>#REF!</v>
      </c>
      <c r="GU3720" s="9" t="e">
        <f ca="1">INDIRECT(ADDRESS(ROW(),Controls!#REF!+105))</f>
        <v>#REF!</v>
      </c>
      <c r="GV3720" s="9" t="e">
        <f ca="1">INDIRECT(ADDRESS(ROW(),Controls!#REF!+120))</f>
        <v>#REF!</v>
      </c>
      <c r="GW3720" s="9" t="e">
        <f ca="1">INDIRECT(ADDRESS(ROW(),Controls!#REF!+15))</f>
        <v>#REF!</v>
      </c>
      <c r="GX3720" s="9" t="e">
        <f ca="1">INDIRECT(ADDRESS(ROW(),Controls!#REF!+135))</f>
        <v>#REF!</v>
      </c>
      <c r="HJ3720" s="9" t="e">
        <f t="shared" ca="1" si="348"/>
        <v>#REF!</v>
      </c>
      <c r="HK3720" s="9" t="e">
        <f t="shared" ca="1" si="349"/>
        <v>#REF!</v>
      </c>
      <c r="HL3720" s="9" t="e">
        <f t="shared" ca="1" si="350"/>
        <v>#REF!</v>
      </c>
      <c r="HM3720" s="9" t="e">
        <f t="shared" ca="1" si="351"/>
        <v>#REF!</v>
      </c>
      <c r="HN3720" s="9" t="e">
        <f ca="1">SQRT($GS3720*(1-$GS3720/Controls!$D$15))</f>
        <v>#REF!</v>
      </c>
      <c r="HO3720" s="9" t="e">
        <f t="shared" ca="1" si="352"/>
        <v>#REF!</v>
      </c>
      <c r="HP3720" s="9" t="e">
        <f t="shared" ca="1" si="353"/>
        <v>#REF!</v>
      </c>
      <c r="HQ3720" s="9" t="e">
        <f ca="1">IF($GV3720=0,NA(),($GX3720*Controls!#REF!))</f>
        <v>#REF!</v>
      </c>
    </row>
    <row r="3721" spans="198:225" x14ac:dyDescent="0.25">
      <c r="GP3721" s="9" t="e">
        <f ca="1">INDIRECT(ADDRESS(ROW(),Controls!#REF!+30))</f>
        <v>#REF!</v>
      </c>
      <c r="GQ3721" s="9" t="e">
        <f ca="1">INDIRECT(ADDRESS(ROW(),Controls!#REF!+45))</f>
        <v>#REF!</v>
      </c>
      <c r="GR3721" s="9" t="e">
        <f ca="1">INDIRECT(ADDRESS(ROW(),Controls!#REF!+60))</f>
        <v>#REF!</v>
      </c>
      <c r="GS3721" s="9" t="e">
        <f ca="1">INDIRECT(ADDRESS(ROW(),Controls!#REF!+75))</f>
        <v>#REF!</v>
      </c>
      <c r="GT3721" s="9" t="e">
        <f ca="1">INDIRECT(ADDRESS(ROW(),Controls!#REF!+90))</f>
        <v>#REF!</v>
      </c>
      <c r="GU3721" s="9" t="e">
        <f ca="1">INDIRECT(ADDRESS(ROW(),Controls!#REF!+105))</f>
        <v>#REF!</v>
      </c>
      <c r="GV3721" s="9" t="e">
        <f ca="1">INDIRECT(ADDRESS(ROW(),Controls!#REF!+120))</f>
        <v>#REF!</v>
      </c>
      <c r="GW3721" s="9" t="e">
        <f ca="1">INDIRECT(ADDRESS(ROW(),Controls!#REF!+15))</f>
        <v>#REF!</v>
      </c>
      <c r="GX3721" s="9" t="e">
        <f ca="1">INDIRECT(ADDRESS(ROW(),Controls!#REF!+135))</f>
        <v>#REF!</v>
      </c>
      <c r="HJ3721" s="9" t="e">
        <f t="shared" ca="1" si="348"/>
        <v>#REF!</v>
      </c>
      <c r="HK3721" s="9" t="e">
        <f t="shared" ca="1" si="349"/>
        <v>#REF!</v>
      </c>
      <c r="HL3721" s="9" t="e">
        <f t="shared" ca="1" si="350"/>
        <v>#REF!</v>
      </c>
      <c r="HM3721" s="9" t="e">
        <f t="shared" ca="1" si="351"/>
        <v>#REF!</v>
      </c>
      <c r="HN3721" s="9" t="e">
        <f ca="1">SQRT($GS3721*(1-$GS3721/Controls!$D$15))</f>
        <v>#REF!</v>
      </c>
      <c r="HO3721" s="9" t="e">
        <f t="shared" ca="1" si="352"/>
        <v>#REF!</v>
      </c>
      <c r="HP3721" s="9" t="e">
        <f t="shared" ca="1" si="353"/>
        <v>#REF!</v>
      </c>
      <c r="HQ3721" s="9" t="e">
        <f ca="1">IF($GV3721=0,NA(),($GX3721*Controls!#REF!))</f>
        <v>#REF!</v>
      </c>
    </row>
    <row r="3722" spans="198:225" x14ac:dyDescent="0.25">
      <c r="GP3722" s="9" t="e">
        <f ca="1">INDIRECT(ADDRESS(ROW(),Controls!#REF!+30))</f>
        <v>#REF!</v>
      </c>
      <c r="GQ3722" s="9" t="e">
        <f ca="1">INDIRECT(ADDRESS(ROW(),Controls!#REF!+45))</f>
        <v>#REF!</v>
      </c>
      <c r="GR3722" s="9" t="e">
        <f ca="1">INDIRECT(ADDRESS(ROW(),Controls!#REF!+60))</f>
        <v>#REF!</v>
      </c>
      <c r="GS3722" s="9" t="e">
        <f ca="1">INDIRECT(ADDRESS(ROW(),Controls!#REF!+75))</f>
        <v>#REF!</v>
      </c>
      <c r="GT3722" s="9" t="e">
        <f ca="1">INDIRECT(ADDRESS(ROW(),Controls!#REF!+90))</f>
        <v>#REF!</v>
      </c>
      <c r="GU3722" s="9" t="e">
        <f ca="1">INDIRECT(ADDRESS(ROW(),Controls!#REF!+105))</f>
        <v>#REF!</v>
      </c>
      <c r="GV3722" s="9" t="e">
        <f ca="1">INDIRECT(ADDRESS(ROW(),Controls!#REF!+120))</f>
        <v>#REF!</v>
      </c>
      <c r="GW3722" s="9" t="e">
        <f ca="1">INDIRECT(ADDRESS(ROW(),Controls!#REF!+15))</f>
        <v>#REF!</v>
      </c>
      <c r="GX3722" s="9" t="e">
        <f ca="1">INDIRECT(ADDRESS(ROW(),Controls!#REF!+135))</f>
        <v>#REF!</v>
      </c>
      <c r="HJ3722" s="9" t="e">
        <f t="shared" ca="1" si="348"/>
        <v>#REF!</v>
      </c>
      <c r="HK3722" s="9" t="e">
        <f t="shared" ca="1" si="349"/>
        <v>#REF!</v>
      </c>
      <c r="HL3722" s="9" t="e">
        <f t="shared" ca="1" si="350"/>
        <v>#REF!</v>
      </c>
      <c r="HM3722" s="9" t="e">
        <f t="shared" ca="1" si="351"/>
        <v>#REF!</v>
      </c>
      <c r="HN3722" s="9" t="e">
        <f ca="1">SQRT($GS3722*(1-$GS3722/Controls!$D$15))</f>
        <v>#REF!</v>
      </c>
      <c r="HO3722" s="9" t="e">
        <f t="shared" ca="1" si="352"/>
        <v>#REF!</v>
      </c>
      <c r="HP3722" s="9" t="e">
        <f t="shared" ca="1" si="353"/>
        <v>#REF!</v>
      </c>
      <c r="HQ3722" s="9" t="e">
        <f ca="1">IF($GV3722=0,NA(),($GX3722*Controls!#REF!))</f>
        <v>#REF!</v>
      </c>
    </row>
    <row r="3723" spans="198:225" x14ac:dyDescent="0.25">
      <c r="GP3723" s="9" t="e">
        <f ca="1">INDIRECT(ADDRESS(ROW(),Controls!#REF!+30))</f>
        <v>#REF!</v>
      </c>
      <c r="GQ3723" s="9" t="e">
        <f ca="1">INDIRECT(ADDRESS(ROW(),Controls!#REF!+45))</f>
        <v>#REF!</v>
      </c>
      <c r="GR3723" s="9" t="e">
        <f ca="1">INDIRECT(ADDRESS(ROW(),Controls!#REF!+60))</f>
        <v>#REF!</v>
      </c>
      <c r="GS3723" s="9" t="e">
        <f ca="1">INDIRECT(ADDRESS(ROW(),Controls!#REF!+75))</f>
        <v>#REF!</v>
      </c>
      <c r="GT3723" s="9" t="e">
        <f ca="1">INDIRECT(ADDRESS(ROW(),Controls!#REF!+90))</f>
        <v>#REF!</v>
      </c>
      <c r="GU3723" s="9" t="e">
        <f ca="1">INDIRECT(ADDRESS(ROW(),Controls!#REF!+105))</f>
        <v>#REF!</v>
      </c>
      <c r="GV3723" s="9" t="e">
        <f ca="1">INDIRECT(ADDRESS(ROW(),Controls!#REF!+120))</f>
        <v>#REF!</v>
      </c>
      <c r="GW3723" s="9" t="e">
        <f ca="1">INDIRECT(ADDRESS(ROW(),Controls!#REF!+15))</f>
        <v>#REF!</v>
      </c>
      <c r="GX3723" s="9" t="e">
        <f ca="1">INDIRECT(ADDRESS(ROW(),Controls!#REF!+135))</f>
        <v>#REF!</v>
      </c>
      <c r="HJ3723" s="9" t="e">
        <f t="shared" ca="1" si="348"/>
        <v>#REF!</v>
      </c>
      <c r="HK3723" s="9" t="e">
        <f t="shared" ca="1" si="349"/>
        <v>#REF!</v>
      </c>
      <c r="HL3723" s="9" t="e">
        <f t="shared" ca="1" si="350"/>
        <v>#REF!</v>
      </c>
      <c r="HM3723" s="9" t="e">
        <f t="shared" ca="1" si="351"/>
        <v>#REF!</v>
      </c>
      <c r="HN3723" s="9" t="e">
        <f ca="1">SQRT($GS3723*(1-$GS3723/Controls!$D$15))</f>
        <v>#REF!</v>
      </c>
      <c r="HO3723" s="9" t="e">
        <f t="shared" ca="1" si="352"/>
        <v>#REF!</v>
      </c>
      <c r="HP3723" s="9" t="e">
        <f t="shared" ca="1" si="353"/>
        <v>#REF!</v>
      </c>
      <c r="HQ3723" s="9" t="e">
        <f ca="1">IF($GV3723=0,NA(),($GX3723*Controls!#REF!))</f>
        <v>#REF!</v>
      </c>
    </row>
    <row r="3724" spans="198:225" x14ac:dyDescent="0.25">
      <c r="GP3724" s="9" t="e">
        <f ca="1">INDIRECT(ADDRESS(ROW(),Controls!#REF!+30))</f>
        <v>#REF!</v>
      </c>
      <c r="GQ3724" s="9" t="e">
        <f ca="1">INDIRECT(ADDRESS(ROW(),Controls!#REF!+45))</f>
        <v>#REF!</v>
      </c>
      <c r="GR3724" s="9" t="e">
        <f ca="1">INDIRECT(ADDRESS(ROW(),Controls!#REF!+60))</f>
        <v>#REF!</v>
      </c>
      <c r="GS3724" s="9" t="e">
        <f ca="1">INDIRECT(ADDRESS(ROW(),Controls!#REF!+75))</f>
        <v>#REF!</v>
      </c>
      <c r="GT3724" s="9" t="e">
        <f ca="1">INDIRECT(ADDRESS(ROW(),Controls!#REF!+90))</f>
        <v>#REF!</v>
      </c>
      <c r="GU3724" s="9" t="e">
        <f ca="1">INDIRECT(ADDRESS(ROW(),Controls!#REF!+105))</f>
        <v>#REF!</v>
      </c>
      <c r="GV3724" s="9" t="e">
        <f ca="1">INDIRECT(ADDRESS(ROW(),Controls!#REF!+120))</f>
        <v>#REF!</v>
      </c>
      <c r="GW3724" s="9" t="e">
        <f ca="1">INDIRECT(ADDRESS(ROW(),Controls!#REF!+15))</f>
        <v>#REF!</v>
      </c>
      <c r="GX3724" s="9" t="e">
        <f ca="1">INDIRECT(ADDRESS(ROW(),Controls!#REF!+135))</f>
        <v>#REF!</v>
      </c>
      <c r="HJ3724" s="9" t="e">
        <f t="shared" ca="1" si="348"/>
        <v>#REF!</v>
      </c>
      <c r="HK3724" s="9" t="e">
        <f t="shared" ca="1" si="349"/>
        <v>#REF!</v>
      </c>
      <c r="HL3724" s="9" t="e">
        <f t="shared" ca="1" si="350"/>
        <v>#REF!</v>
      </c>
      <c r="HM3724" s="9" t="e">
        <f t="shared" ca="1" si="351"/>
        <v>#REF!</v>
      </c>
      <c r="HN3724" s="9" t="e">
        <f ca="1">SQRT($GS3724*(1-$GS3724/Controls!$D$15))</f>
        <v>#REF!</v>
      </c>
      <c r="HO3724" s="9" t="e">
        <f t="shared" ca="1" si="352"/>
        <v>#REF!</v>
      </c>
      <c r="HP3724" s="9" t="e">
        <f t="shared" ca="1" si="353"/>
        <v>#REF!</v>
      </c>
      <c r="HQ3724" s="9" t="e">
        <f ca="1">IF($GV3724=0,NA(),($GX3724*Controls!#REF!))</f>
        <v>#REF!</v>
      </c>
    </row>
    <row r="3725" spans="198:225" x14ac:dyDescent="0.25">
      <c r="GP3725" s="9" t="e">
        <f ca="1">INDIRECT(ADDRESS(ROW(),Controls!#REF!+30))</f>
        <v>#REF!</v>
      </c>
      <c r="GQ3725" s="9" t="e">
        <f ca="1">INDIRECT(ADDRESS(ROW(),Controls!#REF!+45))</f>
        <v>#REF!</v>
      </c>
      <c r="GR3725" s="9" t="e">
        <f ca="1">INDIRECT(ADDRESS(ROW(),Controls!#REF!+60))</f>
        <v>#REF!</v>
      </c>
      <c r="GS3725" s="9" t="e">
        <f ca="1">INDIRECT(ADDRESS(ROW(),Controls!#REF!+75))</f>
        <v>#REF!</v>
      </c>
      <c r="GT3725" s="9" t="e">
        <f ca="1">INDIRECT(ADDRESS(ROW(),Controls!#REF!+90))</f>
        <v>#REF!</v>
      </c>
      <c r="GU3725" s="9" t="e">
        <f ca="1">INDIRECT(ADDRESS(ROW(),Controls!#REF!+105))</f>
        <v>#REF!</v>
      </c>
      <c r="GV3725" s="9" t="e">
        <f ca="1">INDIRECT(ADDRESS(ROW(),Controls!#REF!+120))</f>
        <v>#REF!</v>
      </c>
      <c r="GW3725" s="9" t="e">
        <f ca="1">INDIRECT(ADDRESS(ROW(),Controls!#REF!+15))</f>
        <v>#REF!</v>
      </c>
      <c r="GX3725" s="9" t="e">
        <f ca="1">INDIRECT(ADDRESS(ROW(),Controls!#REF!+135))</f>
        <v>#REF!</v>
      </c>
      <c r="HJ3725" s="9" t="e">
        <f t="shared" ca="1" si="348"/>
        <v>#REF!</v>
      </c>
      <c r="HK3725" s="9" t="e">
        <f t="shared" ca="1" si="349"/>
        <v>#REF!</v>
      </c>
      <c r="HL3725" s="9" t="e">
        <f t="shared" ca="1" si="350"/>
        <v>#REF!</v>
      </c>
      <c r="HM3725" s="9" t="e">
        <f t="shared" ca="1" si="351"/>
        <v>#REF!</v>
      </c>
      <c r="HN3725" s="9" t="e">
        <f ca="1">SQRT($GS3725*(1-$GS3725/Controls!$D$15))</f>
        <v>#REF!</v>
      </c>
      <c r="HO3725" s="9" t="e">
        <f t="shared" ca="1" si="352"/>
        <v>#REF!</v>
      </c>
      <c r="HP3725" s="9" t="e">
        <f t="shared" ca="1" si="353"/>
        <v>#REF!</v>
      </c>
      <c r="HQ3725" s="9" t="e">
        <f ca="1">IF($GV3725=0,NA(),($GX3725*Controls!#REF!))</f>
        <v>#REF!</v>
      </c>
    </row>
    <row r="3726" spans="198:225" x14ac:dyDescent="0.25">
      <c r="GP3726" s="9" t="e">
        <f ca="1">INDIRECT(ADDRESS(ROW(),Controls!#REF!+30))</f>
        <v>#REF!</v>
      </c>
      <c r="GQ3726" s="9" t="e">
        <f ca="1">INDIRECT(ADDRESS(ROW(),Controls!#REF!+45))</f>
        <v>#REF!</v>
      </c>
      <c r="GR3726" s="9" t="e">
        <f ca="1">INDIRECT(ADDRESS(ROW(),Controls!#REF!+60))</f>
        <v>#REF!</v>
      </c>
      <c r="GS3726" s="9" t="e">
        <f ca="1">INDIRECT(ADDRESS(ROW(),Controls!#REF!+75))</f>
        <v>#REF!</v>
      </c>
      <c r="GT3726" s="9" t="e">
        <f ca="1">INDIRECT(ADDRESS(ROW(),Controls!#REF!+90))</f>
        <v>#REF!</v>
      </c>
      <c r="GU3726" s="9" t="e">
        <f ca="1">INDIRECT(ADDRESS(ROW(),Controls!#REF!+105))</f>
        <v>#REF!</v>
      </c>
      <c r="GV3726" s="9" t="e">
        <f ca="1">INDIRECT(ADDRESS(ROW(),Controls!#REF!+120))</f>
        <v>#REF!</v>
      </c>
      <c r="GW3726" s="9" t="e">
        <f ca="1">INDIRECT(ADDRESS(ROW(),Controls!#REF!+15))</f>
        <v>#REF!</v>
      </c>
      <c r="GX3726" s="9" t="e">
        <f ca="1">INDIRECT(ADDRESS(ROW(),Controls!#REF!+135))</f>
        <v>#REF!</v>
      </c>
      <c r="HJ3726" s="9" t="e">
        <f t="shared" ca="1" si="348"/>
        <v>#REF!</v>
      </c>
      <c r="HK3726" s="9" t="e">
        <f t="shared" ca="1" si="349"/>
        <v>#REF!</v>
      </c>
      <c r="HL3726" s="9" t="e">
        <f t="shared" ca="1" si="350"/>
        <v>#REF!</v>
      </c>
      <c r="HM3726" s="9" t="e">
        <f t="shared" ca="1" si="351"/>
        <v>#REF!</v>
      </c>
      <c r="HN3726" s="9" t="e">
        <f ca="1">SQRT($GS3726*(1-$GS3726/Controls!$D$15))</f>
        <v>#REF!</v>
      </c>
      <c r="HO3726" s="9" t="e">
        <f t="shared" ca="1" si="352"/>
        <v>#REF!</v>
      </c>
      <c r="HP3726" s="9" t="e">
        <f t="shared" ca="1" si="353"/>
        <v>#REF!</v>
      </c>
      <c r="HQ3726" s="9" t="e">
        <f ca="1">IF($GV3726=0,NA(),($GX3726*Controls!#REF!))</f>
        <v>#REF!</v>
      </c>
    </row>
    <row r="3727" spans="198:225" x14ac:dyDescent="0.25">
      <c r="GP3727" s="9" t="e">
        <f ca="1">INDIRECT(ADDRESS(ROW(),Controls!#REF!+30))</f>
        <v>#REF!</v>
      </c>
      <c r="GQ3727" s="9" t="e">
        <f ca="1">INDIRECT(ADDRESS(ROW(),Controls!#REF!+45))</f>
        <v>#REF!</v>
      </c>
      <c r="GR3727" s="9" t="e">
        <f ca="1">INDIRECT(ADDRESS(ROW(),Controls!#REF!+60))</f>
        <v>#REF!</v>
      </c>
      <c r="GS3727" s="9" t="e">
        <f ca="1">INDIRECT(ADDRESS(ROW(),Controls!#REF!+75))</f>
        <v>#REF!</v>
      </c>
      <c r="GT3727" s="9" t="e">
        <f ca="1">INDIRECT(ADDRESS(ROW(),Controls!#REF!+90))</f>
        <v>#REF!</v>
      </c>
      <c r="GU3727" s="9" t="e">
        <f ca="1">INDIRECT(ADDRESS(ROW(),Controls!#REF!+105))</f>
        <v>#REF!</v>
      </c>
      <c r="GV3727" s="9" t="e">
        <f ca="1">INDIRECT(ADDRESS(ROW(),Controls!#REF!+120))</f>
        <v>#REF!</v>
      </c>
      <c r="GW3727" s="9" t="e">
        <f ca="1">INDIRECT(ADDRESS(ROW(),Controls!#REF!+15))</f>
        <v>#REF!</v>
      </c>
      <c r="GX3727" s="9" t="e">
        <f ca="1">INDIRECT(ADDRESS(ROW(),Controls!#REF!+135))</f>
        <v>#REF!</v>
      </c>
      <c r="HJ3727" s="9" t="e">
        <f t="shared" ca="1" si="348"/>
        <v>#REF!</v>
      </c>
      <c r="HK3727" s="9" t="e">
        <f t="shared" ca="1" si="349"/>
        <v>#REF!</v>
      </c>
      <c r="HL3727" s="9" t="e">
        <f t="shared" ca="1" si="350"/>
        <v>#REF!</v>
      </c>
      <c r="HM3727" s="9" t="e">
        <f t="shared" ca="1" si="351"/>
        <v>#REF!</v>
      </c>
      <c r="HN3727" s="9" t="e">
        <f ca="1">SQRT($GS3727*(1-$GS3727/Controls!$D$15))</f>
        <v>#REF!</v>
      </c>
      <c r="HO3727" s="9" t="e">
        <f t="shared" ca="1" si="352"/>
        <v>#REF!</v>
      </c>
      <c r="HP3727" s="9" t="e">
        <f t="shared" ca="1" si="353"/>
        <v>#REF!</v>
      </c>
      <c r="HQ3727" s="9" t="e">
        <f ca="1">IF($GV3727=0,NA(),($GX3727*Controls!#REF!))</f>
        <v>#REF!</v>
      </c>
    </row>
    <row r="3728" spans="198:225" x14ac:dyDescent="0.25">
      <c r="GP3728" s="9" t="e">
        <f ca="1">INDIRECT(ADDRESS(ROW(),Controls!#REF!+30))</f>
        <v>#REF!</v>
      </c>
      <c r="GQ3728" s="9" t="e">
        <f ca="1">INDIRECT(ADDRESS(ROW(),Controls!#REF!+45))</f>
        <v>#REF!</v>
      </c>
      <c r="GR3728" s="9" t="e">
        <f ca="1">INDIRECT(ADDRESS(ROW(),Controls!#REF!+60))</f>
        <v>#REF!</v>
      </c>
      <c r="GS3728" s="9" t="e">
        <f ca="1">INDIRECT(ADDRESS(ROW(),Controls!#REF!+75))</f>
        <v>#REF!</v>
      </c>
      <c r="GT3728" s="9" t="e">
        <f ca="1">INDIRECT(ADDRESS(ROW(),Controls!#REF!+90))</f>
        <v>#REF!</v>
      </c>
      <c r="GU3728" s="9" t="e">
        <f ca="1">INDIRECT(ADDRESS(ROW(),Controls!#REF!+105))</f>
        <v>#REF!</v>
      </c>
      <c r="GV3728" s="9" t="e">
        <f ca="1">INDIRECT(ADDRESS(ROW(),Controls!#REF!+120))</f>
        <v>#REF!</v>
      </c>
      <c r="GW3728" s="9" t="e">
        <f ca="1">INDIRECT(ADDRESS(ROW(),Controls!#REF!+15))</f>
        <v>#REF!</v>
      </c>
      <c r="GX3728" s="9" t="e">
        <f ca="1">INDIRECT(ADDRESS(ROW(),Controls!#REF!+135))</f>
        <v>#REF!</v>
      </c>
      <c r="HJ3728" s="9" t="e">
        <f t="shared" ca="1" si="348"/>
        <v>#REF!</v>
      </c>
      <c r="HK3728" s="9" t="e">
        <f t="shared" ca="1" si="349"/>
        <v>#REF!</v>
      </c>
      <c r="HL3728" s="9" t="e">
        <f t="shared" ca="1" si="350"/>
        <v>#REF!</v>
      </c>
      <c r="HM3728" s="9" t="e">
        <f t="shared" ca="1" si="351"/>
        <v>#REF!</v>
      </c>
      <c r="HN3728" s="9" t="e">
        <f ca="1">SQRT($GS3728*(1-$GS3728/Controls!$D$15))</f>
        <v>#REF!</v>
      </c>
      <c r="HO3728" s="9" t="e">
        <f t="shared" ca="1" si="352"/>
        <v>#REF!</v>
      </c>
      <c r="HP3728" s="9" t="e">
        <f t="shared" ca="1" si="353"/>
        <v>#REF!</v>
      </c>
      <c r="HQ3728" s="9" t="e">
        <f ca="1">IF($GV3728=0,NA(),($GX3728*Controls!#REF!))</f>
        <v>#REF!</v>
      </c>
    </row>
    <row r="3729" spans="198:225" x14ac:dyDescent="0.25">
      <c r="GP3729" s="9" t="e">
        <f ca="1">INDIRECT(ADDRESS(ROW(),Controls!#REF!+30))</f>
        <v>#REF!</v>
      </c>
      <c r="GQ3729" s="9" t="e">
        <f ca="1">INDIRECT(ADDRESS(ROW(),Controls!#REF!+45))</f>
        <v>#REF!</v>
      </c>
      <c r="GR3729" s="9" t="e">
        <f ca="1">INDIRECT(ADDRESS(ROW(),Controls!#REF!+60))</f>
        <v>#REF!</v>
      </c>
      <c r="GS3729" s="9" t="e">
        <f ca="1">INDIRECT(ADDRESS(ROW(),Controls!#REF!+75))</f>
        <v>#REF!</v>
      </c>
      <c r="GT3729" s="9" t="e">
        <f ca="1">INDIRECT(ADDRESS(ROW(),Controls!#REF!+90))</f>
        <v>#REF!</v>
      </c>
      <c r="GU3729" s="9" t="e">
        <f ca="1">INDIRECT(ADDRESS(ROW(),Controls!#REF!+105))</f>
        <v>#REF!</v>
      </c>
      <c r="GV3729" s="9" t="e">
        <f ca="1">INDIRECT(ADDRESS(ROW(),Controls!#REF!+120))</f>
        <v>#REF!</v>
      </c>
      <c r="GW3729" s="9" t="e">
        <f ca="1">INDIRECT(ADDRESS(ROW(),Controls!#REF!+15))</f>
        <v>#REF!</v>
      </c>
      <c r="GX3729" s="9" t="e">
        <f ca="1">INDIRECT(ADDRESS(ROW(),Controls!#REF!+135))</f>
        <v>#REF!</v>
      </c>
      <c r="HJ3729" s="9" t="e">
        <f t="shared" ca="1" si="348"/>
        <v>#REF!</v>
      </c>
      <c r="HK3729" s="9" t="e">
        <f t="shared" ca="1" si="349"/>
        <v>#REF!</v>
      </c>
      <c r="HL3729" s="9" t="e">
        <f t="shared" ca="1" si="350"/>
        <v>#REF!</v>
      </c>
      <c r="HM3729" s="9" t="e">
        <f t="shared" ca="1" si="351"/>
        <v>#REF!</v>
      </c>
      <c r="HN3729" s="9" t="e">
        <f ca="1">SQRT($GS3729*(1-$GS3729/Controls!$D$15))</f>
        <v>#REF!</v>
      </c>
      <c r="HO3729" s="9" t="e">
        <f t="shared" ca="1" si="352"/>
        <v>#REF!</v>
      </c>
      <c r="HP3729" s="9" t="e">
        <f t="shared" ca="1" si="353"/>
        <v>#REF!</v>
      </c>
      <c r="HQ3729" s="9" t="e">
        <f ca="1">IF($GV3729=0,NA(),($GX3729*Controls!#REF!))</f>
        <v>#REF!</v>
      </c>
    </row>
    <row r="3730" spans="198:225" x14ac:dyDescent="0.25">
      <c r="GP3730" s="9" t="e">
        <f ca="1">INDIRECT(ADDRESS(ROW(),Controls!#REF!+30))</f>
        <v>#REF!</v>
      </c>
      <c r="GQ3730" s="9" t="e">
        <f ca="1">INDIRECT(ADDRESS(ROW(),Controls!#REF!+45))</f>
        <v>#REF!</v>
      </c>
      <c r="GR3730" s="9" t="e">
        <f ca="1">INDIRECT(ADDRESS(ROW(),Controls!#REF!+60))</f>
        <v>#REF!</v>
      </c>
      <c r="GS3730" s="9" t="e">
        <f ca="1">INDIRECT(ADDRESS(ROW(),Controls!#REF!+75))</f>
        <v>#REF!</v>
      </c>
      <c r="GT3730" s="9" t="e">
        <f ca="1">INDIRECT(ADDRESS(ROW(),Controls!#REF!+90))</f>
        <v>#REF!</v>
      </c>
      <c r="GU3730" s="9" t="e">
        <f ca="1">INDIRECT(ADDRESS(ROW(),Controls!#REF!+105))</f>
        <v>#REF!</v>
      </c>
      <c r="GV3730" s="9" t="e">
        <f ca="1">INDIRECT(ADDRESS(ROW(),Controls!#REF!+120))</f>
        <v>#REF!</v>
      </c>
      <c r="GW3730" s="9" t="e">
        <f ca="1">INDIRECT(ADDRESS(ROW(),Controls!#REF!+15))</f>
        <v>#REF!</v>
      </c>
      <c r="GX3730" s="9" t="e">
        <f ca="1">INDIRECT(ADDRESS(ROW(),Controls!#REF!+135))</f>
        <v>#REF!</v>
      </c>
      <c r="HJ3730" s="9" t="e">
        <f t="shared" ca="1" si="348"/>
        <v>#REF!</v>
      </c>
      <c r="HK3730" s="9" t="e">
        <f t="shared" ca="1" si="349"/>
        <v>#REF!</v>
      </c>
      <c r="HL3730" s="9" t="e">
        <f t="shared" ca="1" si="350"/>
        <v>#REF!</v>
      </c>
      <c r="HM3730" s="9" t="e">
        <f t="shared" ca="1" si="351"/>
        <v>#REF!</v>
      </c>
      <c r="HN3730" s="9" t="e">
        <f ca="1">SQRT($GS3730*(1-$GS3730/Controls!$D$15))</f>
        <v>#REF!</v>
      </c>
      <c r="HO3730" s="9" t="e">
        <f t="shared" ca="1" si="352"/>
        <v>#REF!</v>
      </c>
      <c r="HP3730" s="9" t="e">
        <f t="shared" ca="1" si="353"/>
        <v>#REF!</v>
      </c>
      <c r="HQ3730" s="9" t="e">
        <f ca="1">IF($GV3730=0,NA(),($GX3730*Controls!#REF!))</f>
        <v>#REF!</v>
      </c>
    </row>
    <row r="3731" spans="198:225" x14ac:dyDescent="0.25">
      <c r="GP3731" s="9" t="e">
        <f ca="1">INDIRECT(ADDRESS(ROW(),Controls!#REF!+30))</f>
        <v>#REF!</v>
      </c>
      <c r="GQ3731" s="9" t="e">
        <f ca="1">INDIRECT(ADDRESS(ROW(),Controls!#REF!+45))</f>
        <v>#REF!</v>
      </c>
      <c r="GR3731" s="9" t="e">
        <f ca="1">INDIRECT(ADDRESS(ROW(),Controls!#REF!+60))</f>
        <v>#REF!</v>
      </c>
      <c r="GS3731" s="9" t="e">
        <f ca="1">INDIRECT(ADDRESS(ROW(),Controls!#REF!+75))</f>
        <v>#REF!</v>
      </c>
      <c r="GT3731" s="9" t="e">
        <f ca="1">INDIRECT(ADDRESS(ROW(),Controls!#REF!+90))</f>
        <v>#REF!</v>
      </c>
      <c r="GU3731" s="9" t="e">
        <f ca="1">INDIRECT(ADDRESS(ROW(),Controls!#REF!+105))</f>
        <v>#REF!</v>
      </c>
      <c r="GV3731" s="9" t="e">
        <f ca="1">INDIRECT(ADDRESS(ROW(),Controls!#REF!+120))</f>
        <v>#REF!</v>
      </c>
      <c r="GW3731" s="9" t="e">
        <f ca="1">INDIRECT(ADDRESS(ROW(),Controls!#REF!+15))</f>
        <v>#REF!</v>
      </c>
      <c r="GX3731" s="9" t="e">
        <f ca="1">INDIRECT(ADDRESS(ROW(),Controls!#REF!+135))</f>
        <v>#REF!</v>
      </c>
      <c r="HJ3731" s="9" t="e">
        <f t="shared" ca="1" si="348"/>
        <v>#REF!</v>
      </c>
      <c r="HK3731" s="9" t="e">
        <f t="shared" ca="1" si="349"/>
        <v>#REF!</v>
      </c>
      <c r="HL3731" s="9" t="e">
        <f t="shared" ca="1" si="350"/>
        <v>#REF!</v>
      </c>
      <c r="HM3731" s="9" t="e">
        <f t="shared" ca="1" si="351"/>
        <v>#REF!</v>
      </c>
      <c r="HN3731" s="9" t="e">
        <f ca="1">SQRT($GS3731*(1-$GS3731/Controls!$D$15))</f>
        <v>#REF!</v>
      </c>
      <c r="HO3731" s="9" t="e">
        <f t="shared" ca="1" si="352"/>
        <v>#REF!</v>
      </c>
      <c r="HP3731" s="9" t="e">
        <f t="shared" ca="1" si="353"/>
        <v>#REF!</v>
      </c>
      <c r="HQ3731" s="9" t="e">
        <f ca="1">IF($GV3731=0,NA(),($GX3731*Controls!#REF!))</f>
        <v>#REF!</v>
      </c>
    </row>
    <row r="3732" spans="198:225" x14ac:dyDescent="0.25">
      <c r="GP3732" s="9" t="e">
        <f ca="1">INDIRECT(ADDRESS(ROW(),Controls!#REF!+30))</f>
        <v>#REF!</v>
      </c>
      <c r="GQ3732" s="9" t="e">
        <f ca="1">INDIRECT(ADDRESS(ROW(),Controls!#REF!+45))</f>
        <v>#REF!</v>
      </c>
      <c r="GR3732" s="9" t="e">
        <f ca="1">INDIRECT(ADDRESS(ROW(),Controls!#REF!+60))</f>
        <v>#REF!</v>
      </c>
      <c r="GS3732" s="9" t="e">
        <f ca="1">INDIRECT(ADDRESS(ROW(),Controls!#REF!+75))</f>
        <v>#REF!</v>
      </c>
      <c r="GT3732" s="9" t="e">
        <f ca="1">INDIRECT(ADDRESS(ROW(),Controls!#REF!+90))</f>
        <v>#REF!</v>
      </c>
      <c r="GU3732" s="9" t="e">
        <f ca="1">INDIRECT(ADDRESS(ROW(),Controls!#REF!+105))</f>
        <v>#REF!</v>
      </c>
      <c r="GV3732" s="9" t="e">
        <f ca="1">INDIRECT(ADDRESS(ROW(),Controls!#REF!+120))</f>
        <v>#REF!</v>
      </c>
      <c r="GW3732" s="9" t="e">
        <f ca="1">INDIRECT(ADDRESS(ROW(),Controls!#REF!+15))</f>
        <v>#REF!</v>
      </c>
      <c r="GX3732" s="9" t="e">
        <f ca="1">INDIRECT(ADDRESS(ROW(),Controls!#REF!+135))</f>
        <v>#REF!</v>
      </c>
      <c r="HJ3732" s="9" t="e">
        <f t="shared" ca="1" si="348"/>
        <v>#REF!</v>
      </c>
      <c r="HK3732" s="9" t="e">
        <f t="shared" ca="1" si="349"/>
        <v>#REF!</v>
      </c>
      <c r="HL3732" s="9" t="e">
        <f t="shared" ca="1" si="350"/>
        <v>#REF!</v>
      </c>
      <c r="HM3732" s="9" t="e">
        <f t="shared" ca="1" si="351"/>
        <v>#REF!</v>
      </c>
      <c r="HN3732" s="9" t="e">
        <f ca="1">SQRT($GS3732*(1-$GS3732/Controls!$D$15))</f>
        <v>#REF!</v>
      </c>
      <c r="HO3732" s="9" t="e">
        <f t="shared" ca="1" si="352"/>
        <v>#REF!</v>
      </c>
      <c r="HP3732" s="9" t="e">
        <f t="shared" ca="1" si="353"/>
        <v>#REF!</v>
      </c>
      <c r="HQ3732" s="9" t="e">
        <f ca="1">IF($GV3732=0,NA(),($GX3732*Controls!#REF!))</f>
        <v>#REF!</v>
      </c>
    </row>
    <row r="3733" spans="198:225" x14ac:dyDescent="0.25">
      <c r="GP3733" s="9" t="e">
        <f ca="1">INDIRECT(ADDRESS(ROW(),Controls!#REF!+30))</f>
        <v>#REF!</v>
      </c>
      <c r="GQ3733" s="9" t="e">
        <f ca="1">INDIRECT(ADDRESS(ROW(),Controls!#REF!+45))</f>
        <v>#REF!</v>
      </c>
      <c r="GR3733" s="9" t="e">
        <f ca="1">INDIRECT(ADDRESS(ROW(),Controls!#REF!+60))</f>
        <v>#REF!</v>
      </c>
      <c r="GS3733" s="9" t="e">
        <f ca="1">INDIRECT(ADDRESS(ROW(),Controls!#REF!+75))</f>
        <v>#REF!</v>
      </c>
      <c r="GT3733" s="9" t="e">
        <f ca="1">INDIRECT(ADDRESS(ROW(),Controls!#REF!+90))</f>
        <v>#REF!</v>
      </c>
      <c r="GU3733" s="9" t="e">
        <f ca="1">INDIRECT(ADDRESS(ROW(),Controls!#REF!+105))</f>
        <v>#REF!</v>
      </c>
      <c r="GV3733" s="9" t="e">
        <f ca="1">INDIRECT(ADDRESS(ROW(),Controls!#REF!+120))</f>
        <v>#REF!</v>
      </c>
      <c r="GW3733" s="9" t="e">
        <f ca="1">INDIRECT(ADDRESS(ROW(),Controls!#REF!+15))</f>
        <v>#REF!</v>
      </c>
      <c r="GX3733" s="9" t="e">
        <f ca="1">INDIRECT(ADDRESS(ROW(),Controls!#REF!+135))</f>
        <v>#REF!</v>
      </c>
      <c r="HJ3733" s="9" t="e">
        <f t="shared" ca="1" si="348"/>
        <v>#REF!</v>
      </c>
      <c r="HK3733" s="9" t="e">
        <f t="shared" ca="1" si="349"/>
        <v>#REF!</v>
      </c>
      <c r="HL3733" s="9" t="e">
        <f t="shared" ca="1" si="350"/>
        <v>#REF!</v>
      </c>
      <c r="HM3733" s="9" t="e">
        <f t="shared" ca="1" si="351"/>
        <v>#REF!</v>
      </c>
      <c r="HN3733" s="9" t="e">
        <f ca="1">SQRT($GS3733*(1-$GS3733/Controls!$D$15))</f>
        <v>#REF!</v>
      </c>
      <c r="HO3733" s="9" t="e">
        <f t="shared" ca="1" si="352"/>
        <v>#REF!</v>
      </c>
      <c r="HP3733" s="9" t="e">
        <f t="shared" ca="1" si="353"/>
        <v>#REF!</v>
      </c>
      <c r="HQ3733" s="9" t="e">
        <f ca="1">IF($GV3733=0,NA(),($GX3733*Controls!#REF!))</f>
        <v>#REF!</v>
      </c>
    </row>
    <row r="3734" spans="198:225" x14ac:dyDescent="0.25">
      <c r="GP3734" s="9" t="e">
        <f ca="1">INDIRECT(ADDRESS(ROW(),Controls!#REF!+30))</f>
        <v>#REF!</v>
      </c>
      <c r="GQ3734" s="9" t="e">
        <f ca="1">INDIRECT(ADDRESS(ROW(),Controls!#REF!+45))</f>
        <v>#REF!</v>
      </c>
      <c r="GR3734" s="9" t="e">
        <f ca="1">INDIRECT(ADDRESS(ROW(),Controls!#REF!+60))</f>
        <v>#REF!</v>
      </c>
      <c r="GS3734" s="9" t="e">
        <f ca="1">INDIRECT(ADDRESS(ROW(),Controls!#REF!+75))</f>
        <v>#REF!</v>
      </c>
      <c r="GT3734" s="9" t="e">
        <f ca="1">INDIRECT(ADDRESS(ROW(),Controls!#REF!+90))</f>
        <v>#REF!</v>
      </c>
      <c r="GU3734" s="9" t="e">
        <f ca="1">INDIRECT(ADDRESS(ROW(),Controls!#REF!+105))</f>
        <v>#REF!</v>
      </c>
      <c r="GV3734" s="9" t="e">
        <f ca="1">INDIRECT(ADDRESS(ROW(),Controls!#REF!+120))</f>
        <v>#REF!</v>
      </c>
      <c r="GW3734" s="9" t="e">
        <f ca="1">INDIRECT(ADDRESS(ROW(),Controls!#REF!+15))</f>
        <v>#REF!</v>
      </c>
      <c r="GX3734" s="9" t="e">
        <f ca="1">INDIRECT(ADDRESS(ROW(),Controls!#REF!+135))</f>
        <v>#REF!</v>
      </c>
      <c r="HJ3734" s="9" t="e">
        <f t="shared" ca="1" si="348"/>
        <v>#REF!</v>
      </c>
      <c r="HK3734" s="9" t="e">
        <f t="shared" ca="1" si="349"/>
        <v>#REF!</v>
      </c>
      <c r="HL3734" s="9" t="e">
        <f t="shared" ca="1" si="350"/>
        <v>#REF!</v>
      </c>
      <c r="HM3734" s="9" t="e">
        <f t="shared" ca="1" si="351"/>
        <v>#REF!</v>
      </c>
      <c r="HN3734" s="9" t="e">
        <f ca="1">SQRT($GS3734*(1-$GS3734/Controls!$D$15))</f>
        <v>#REF!</v>
      </c>
      <c r="HO3734" s="9" t="e">
        <f t="shared" ca="1" si="352"/>
        <v>#REF!</v>
      </c>
      <c r="HP3734" s="9" t="e">
        <f t="shared" ca="1" si="353"/>
        <v>#REF!</v>
      </c>
      <c r="HQ3734" s="9" t="e">
        <f ca="1">IF($GV3734=0,NA(),($GX3734*Controls!#REF!))</f>
        <v>#REF!</v>
      </c>
    </row>
    <row r="3735" spans="198:225" x14ac:dyDescent="0.25">
      <c r="GP3735" s="9" t="e">
        <f ca="1">INDIRECT(ADDRESS(ROW(),Controls!#REF!+30))</f>
        <v>#REF!</v>
      </c>
      <c r="GQ3735" s="9" t="e">
        <f ca="1">INDIRECT(ADDRESS(ROW(),Controls!#REF!+45))</f>
        <v>#REF!</v>
      </c>
      <c r="GR3735" s="9" t="e">
        <f ca="1">INDIRECT(ADDRESS(ROW(),Controls!#REF!+60))</f>
        <v>#REF!</v>
      </c>
      <c r="GS3735" s="9" t="e">
        <f ca="1">INDIRECT(ADDRESS(ROW(),Controls!#REF!+75))</f>
        <v>#REF!</v>
      </c>
      <c r="GT3735" s="9" t="e">
        <f ca="1">INDIRECT(ADDRESS(ROW(),Controls!#REF!+90))</f>
        <v>#REF!</v>
      </c>
      <c r="GU3735" s="9" t="e">
        <f ca="1">INDIRECT(ADDRESS(ROW(),Controls!#REF!+105))</f>
        <v>#REF!</v>
      </c>
      <c r="GV3735" s="9" t="e">
        <f ca="1">INDIRECT(ADDRESS(ROW(),Controls!#REF!+120))</f>
        <v>#REF!</v>
      </c>
      <c r="GW3735" s="9" t="e">
        <f ca="1">INDIRECT(ADDRESS(ROW(),Controls!#REF!+15))</f>
        <v>#REF!</v>
      </c>
      <c r="GX3735" s="9" t="e">
        <f ca="1">INDIRECT(ADDRESS(ROW(),Controls!#REF!+135))</f>
        <v>#REF!</v>
      </c>
      <c r="HJ3735" s="9" t="e">
        <f t="shared" ca="1" si="348"/>
        <v>#REF!</v>
      </c>
      <c r="HK3735" s="9" t="e">
        <f t="shared" ca="1" si="349"/>
        <v>#REF!</v>
      </c>
      <c r="HL3735" s="9" t="e">
        <f t="shared" ca="1" si="350"/>
        <v>#REF!</v>
      </c>
      <c r="HM3735" s="9" t="e">
        <f t="shared" ca="1" si="351"/>
        <v>#REF!</v>
      </c>
      <c r="HN3735" s="9" t="e">
        <f ca="1">SQRT($GS3735*(1-$GS3735/Controls!$D$15))</f>
        <v>#REF!</v>
      </c>
      <c r="HO3735" s="9" t="e">
        <f t="shared" ca="1" si="352"/>
        <v>#REF!</v>
      </c>
      <c r="HP3735" s="9" t="e">
        <f t="shared" ca="1" si="353"/>
        <v>#REF!</v>
      </c>
      <c r="HQ3735" s="9" t="e">
        <f ca="1">IF($GV3735=0,NA(),($GX3735*Controls!#REF!))</f>
        <v>#REF!</v>
      </c>
    </row>
    <row r="3736" spans="198:225" x14ac:dyDescent="0.25">
      <c r="GP3736" s="9" t="e">
        <f ca="1">INDIRECT(ADDRESS(ROW(),Controls!#REF!+30))</f>
        <v>#REF!</v>
      </c>
      <c r="GQ3736" s="9" t="e">
        <f ca="1">INDIRECT(ADDRESS(ROW(),Controls!#REF!+45))</f>
        <v>#REF!</v>
      </c>
      <c r="GR3736" s="9" t="e">
        <f ca="1">INDIRECT(ADDRESS(ROW(),Controls!#REF!+60))</f>
        <v>#REF!</v>
      </c>
      <c r="GS3736" s="9" t="e">
        <f ca="1">INDIRECT(ADDRESS(ROW(),Controls!#REF!+75))</f>
        <v>#REF!</v>
      </c>
      <c r="GT3736" s="9" t="e">
        <f ca="1">INDIRECT(ADDRESS(ROW(),Controls!#REF!+90))</f>
        <v>#REF!</v>
      </c>
      <c r="GU3736" s="9" t="e">
        <f ca="1">INDIRECT(ADDRESS(ROW(),Controls!#REF!+105))</f>
        <v>#REF!</v>
      </c>
      <c r="GV3736" s="9" t="e">
        <f ca="1">INDIRECT(ADDRESS(ROW(),Controls!#REF!+120))</f>
        <v>#REF!</v>
      </c>
      <c r="GW3736" s="9" t="e">
        <f ca="1">INDIRECT(ADDRESS(ROW(),Controls!#REF!+15))</f>
        <v>#REF!</v>
      </c>
      <c r="GX3736" s="9" t="e">
        <f ca="1">INDIRECT(ADDRESS(ROW(),Controls!#REF!+135))</f>
        <v>#REF!</v>
      </c>
      <c r="HJ3736" s="9" t="e">
        <f t="shared" ca="1" si="348"/>
        <v>#REF!</v>
      </c>
      <c r="HK3736" s="9" t="e">
        <f t="shared" ca="1" si="349"/>
        <v>#REF!</v>
      </c>
      <c r="HL3736" s="9" t="e">
        <f t="shared" ca="1" si="350"/>
        <v>#REF!</v>
      </c>
      <c r="HM3736" s="9" t="e">
        <f t="shared" ca="1" si="351"/>
        <v>#REF!</v>
      </c>
      <c r="HN3736" s="9" t="e">
        <f ca="1">SQRT($GS3736*(1-$GS3736/Controls!$D$15))</f>
        <v>#REF!</v>
      </c>
      <c r="HO3736" s="9" t="e">
        <f t="shared" ca="1" si="352"/>
        <v>#REF!</v>
      </c>
      <c r="HP3736" s="9" t="e">
        <f t="shared" ca="1" si="353"/>
        <v>#REF!</v>
      </c>
      <c r="HQ3736" s="9" t="e">
        <f ca="1">IF($GV3736=0,NA(),($GX3736*Controls!#REF!))</f>
        <v>#REF!</v>
      </c>
    </row>
    <row r="3737" spans="198:225" x14ac:dyDescent="0.25">
      <c r="GP3737" s="9" t="e">
        <f ca="1">INDIRECT(ADDRESS(ROW(),Controls!#REF!+30))</f>
        <v>#REF!</v>
      </c>
      <c r="GQ3737" s="9" t="e">
        <f ca="1">INDIRECT(ADDRESS(ROW(),Controls!#REF!+45))</f>
        <v>#REF!</v>
      </c>
      <c r="GR3737" s="9" t="e">
        <f ca="1">INDIRECT(ADDRESS(ROW(),Controls!#REF!+60))</f>
        <v>#REF!</v>
      </c>
      <c r="GS3737" s="9" t="e">
        <f ca="1">INDIRECT(ADDRESS(ROW(),Controls!#REF!+75))</f>
        <v>#REF!</v>
      </c>
      <c r="GT3737" s="9" t="e">
        <f ca="1">INDIRECT(ADDRESS(ROW(),Controls!#REF!+90))</f>
        <v>#REF!</v>
      </c>
      <c r="GU3737" s="9" t="e">
        <f ca="1">INDIRECT(ADDRESS(ROW(),Controls!#REF!+105))</f>
        <v>#REF!</v>
      </c>
      <c r="GV3737" s="9" t="e">
        <f ca="1">INDIRECT(ADDRESS(ROW(),Controls!#REF!+120))</f>
        <v>#REF!</v>
      </c>
      <c r="GW3737" s="9" t="e">
        <f ca="1">INDIRECT(ADDRESS(ROW(),Controls!#REF!+15))</f>
        <v>#REF!</v>
      </c>
      <c r="GX3737" s="9" t="e">
        <f ca="1">INDIRECT(ADDRESS(ROW(),Controls!#REF!+135))</f>
        <v>#REF!</v>
      </c>
      <c r="HJ3737" s="9" t="e">
        <f t="shared" ca="1" si="348"/>
        <v>#REF!</v>
      </c>
      <c r="HK3737" s="9" t="e">
        <f t="shared" ca="1" si="349"/>
        <v>#REF!</v>
      </c>
      <c r="HL3737" s="9" t="e">
        <f t="shared" ca="1" si="350"/>
        <v>#REF!</v>
      </c>
      <c r="HM3737" s="9" t="e">
        <f t="shared" ca="1" si="351"/>
        <v>#REF!</v>
      </c>
      <c r="HN3737" s="9" t="e">
        <f ca="1">SQRT($GS3737*(1-$GS3737/Controls!$D$15))</f>
        <v>#REF!</v>
      </c>
      <c r="HO3737" s="9" t="e">
        <f t="shared" ca="1" si="352"/>
        <v>#REF!</v>
      </c>
      <c r="HP3737" s="9" t="e">
        <f t="shared" ca="1" si="353"/>
        <v>#REF!</v>
      </c>
      <c r="HQ3737" s="9" t="e">
        <f ca="1">IF($GV3737=0,NA(),($GX3737*Controls!#REF!))</f>
        <v>#REF!</v>
      </c>
    </row>
    <row r="3738" spans="198:225" x14ac:dyDescent="0.25">
      <c r="GP3738" s="9" t="e">
        <f ca="1">INDIRECT(ADDRESS(ROW(),Controls!#REF!+30))</f>
        <v>#REF!</v>
      </c>
      <c r="GQ3738" s="9" t="e">
        <f ca="1">INDIRECT(ADDRESS(ROW(),Controls!#REF!+45))</f>
        <v>#REF!</v>
      </c>
      <c r="GR3738" s="9" t="e">
        <f ca="1">INDIRECT(ADDRESS(ROW(),Controls!#REF!+60))</f>
        <v>#REF!</v>
      </c>
      <c r="GS3738" s="9" t="e">
        <f ca="1">INDIRECT(ADDRESS(ROW(),Controls!#REF!+75))</f>
        <v>#REF!</v>
      </c>
      <c r="GT3738" s="9" t="e">
        <f ca="1">INDIRECT(ADDRESS(ROW(),Controls!#REF!+90))</f>
        <v>#REF!</v>
      </c>
      <c r="GU3738" s="9" t="e">
        <f ca="1">INDIRECT(ADDRESS(ROW(),Controls!#REF!+105))</f>
        <v>#REF!</v>
      </c>
      <c r="GV3738" s="9" t="e">
        <f ca="1">INDIRECT(ADDRESS(ROW(),Controls!#REF!+120))</f>
        <v>#REF!</v>
      </c>
      <c r="GW3738" s="9" t="e">
        <f ca="1">INDIRECT(ADDRESS(ROW(),Controls!#REF!+15))</f>
        <v>#REF!</v>
      </c>
      <c r="GX3738" s="9" t="e">
        <f ca="1">INDIRECT(ADDRESS(ROW(),Controls!#REF!+135))</f>
        <v>#REF!</v>
      </c>
      <c r="HJ3738" s="9" t="e">
        <f t="shared" ca="1" si="348"/>
        <v>#REF!</v>
      </c>
      <c r="HK3738" s="9" t="e">
        <f t="shared" ca="1" si="349"/>
        <v>#REF!</v>
      </c>
      <c r="HL3738" s="9" t="e">
        <f t="shared" ca="1" si="350"/>
        <v>#REF!</v>
      </c>
      <c r="HM3738" s="9" t="e">
        <f t="shared" ca="1" si="351"/>
        <v>#REF!</v>
      </c>
      <c r="HN3738" s="9" t="e">
        <f ca="1">SQRT($GS3738*(1-$GS3738/Controls!$D$15))</f>
        <v>#REF!</v>
      </c>
      <c r="HO3738" s="9" t="e">
        <f t="shared" ca="1" si="352"/>
        <v>#REF!</v>
      </c>
      <c r="HP3738" s="9" t="e">
        <f t="shared" ca="1" si="353"/>
        <v>#REF!</v>
      </c>
      <c r="HQ3738" s="9" t="e">
        <f ca="1">IF($GV3738=0,NA(),($GX3738*Controls!#REF!))</f>
        <v>#REF!</v>
      </c>
    </row>
    <row r="3739" spans="198:225" x14ac:dyDescent="0.25">
      <c r="GP3739" s="9" t="e">
        <f ca="1">INDIRECT(ADDRESS(ROW(),Controls!#REF!+30))</f>
        <v>#REF!</v>
      </c>
      <c r="GQ3739" s="9" t="e">
        <f ca="1">INDIRECT(ADDRESS(ROW(),Controls!#REF!+45))</f>
        <v>#REF!</v>
      </c>
      <c r="GR3739" s="9" t="e">
        <f ca="1">INDIRECT(ADDRESS(ROW(),Controls!#REF!+60))</f>
        <v>#REF!</v>
      </c>
      <c r="GS3739" s="9" t="e">
        <f ca="1">INDIRECT(ADDRESS(ROW(),Controls!#REF!+75))</f>
        <v>#REF!</v>
      </c>
      <c r="GT3739" s="9" t="e">
        <f ca="1">INDIRECT(ADDRESS(ROW(),Controls!#REF!+90))</f>
        <v>#REF!</v>
      </c>
      <c r="GU3739" s="9" t="e">
        <f ca="1">INDIRECT(ADDRESS(ROW(),Controls!#REF!+105))</f>
        <v>#REF!</v>
      </c>
      <c r="GV3739" s="9" t="e">
        <f ca="1">INDIRECT(ADDRESS(ROW(),Controls!#REF!+120))</f>
        <v>#REF!</v>
      </c>
      <c r="GW3739" s="9" t="e">
        <f ca="1">INDIRECT(ADDRESS(ROW(),Controls!#REF!+15))</f>
        <v>#REF!</v>
      </c>
      <c r="GX3739" s="9" t="e">
        <f ca="1">INDIRECT(ADDRESS(ROW(),Controls!#REF!+135))</f>
        <v>#REF!</v>
      </c>
      <c r="HJ3739" s="9" t="e">
        <f t="shared" ca="1" si="348"/>
        <v>#REF!</v>
      </c>
      <c r="HK3739" s="9" t="e">
        <f t="shared" ca="1" si="349"/>
        <v>#REF!</v>
      </c>
      <c r="HL3739" s="9" t="e">
        <f t="shared" ca="1" si="350"/>
        <v>#REF!</v>
      </c>
      <c r="HM3739" s="9" t="e">
        <f t="shared" ca="1" si="351"/>
        <v>#REF!</v>
      </c>
      <c r="HN3739" s="9" t="e">
        <f ca="1">SQRT($GS3739*(1-$GS3739/Controls!$D$15))</f>
        <v>#REF!</v>
      </c>
      <c r="HO3739" s="9" t="e">
        <f t="shared" ca="1" si="352"/>
        <v>#REF!</v>
      </c>
      <c r="HP3739" s="9" t="e">
        <f t="shared" ca="1" si="353"/>
        <v>#REF!</v>
      </c>
      <c r="HQ3739" s="9" t="e">
        <f ca="1">IF($GV3739=0,NA(),($GX3739*Controls!#REF!))</f>
        <v>#REF!</v>
      </c>
    </row>
    <row r="3740" spans="198:225" x14ac:dyDescent="0.25">
      <c r="GP3740" s="9" t="e">
        <f ca="1">INDIRECT(ADDRESS(ROW(),Controls!#REF!+30))</f>
        <v>#REF!</v>
      </c>
      <c r="GQ3740" s="9" t="e">
        <f ca="1">INDIRECT(ADDRESS(ROW(),Controls!#REF!+45))</f>
        <v>#REF!</v>
      </c>
      <c r="GR3740" s="9" t="e">
        <f ca="1">INDIRECT(ADDRESS(ROW(),Controls!#REF!+60))</f>
        <v>#REF!</v>
      </c>
      <c r="GS3740" s="9" t="e">
        <f ca="1">INDIRECT(ADDRESS(ROW(),Controls!#REF!+75))</f>
        <v>#REF!</v>
      </c>
      <c r="GT3740" s="9" t="e">
        <f ca="1">INDIRECT(ADDRESS(ROW(),Controls!#REF!+90))</f>
        <v>#REF!</v>
      </c>
      <c r="GU3740" s="9" t="e">
        <f ca="1">INDIRECT(ADDRESS(ROW(),Controls!#REF!+105))</f>
        <v>#REF!</v>
      </c>
      <c r="GV3740" s="9" t="e">
        <f ca="1">INDIRECT(ADDRESS(ROW(),Controls!#REF!+120))</f>
        <v>#REF!</v>
      </c>
      <c r="GW3740" s="9" t="e">
        <f ca="1">INDIRECT(ADDRESS(ROW(),Controls!#REF!+15))</f>
        <v>#REF!</v>
      </c>
      <c r="GX3740" s="9" t="e">
        <f ca="1">INDIRECT(ADDRESS(ROW(),Controls!#REF!+135))</f>
        <v>#REF!</v>
      </c>
      <c r="HJ3740" s="9" t="e">
        <f t="shared" ca="1" si="348"/>
        <v>#REF!</v>
      </c>
      <c r="HK3740" s="9" t="e">
        <f t="shared" ca="1" si="349"/>
        <v>#REF!</v>
      </c>
      <c r="HL3740" s="9" t="e">
        <f t="shared" ca="1" si="350"/>
        <v>#REF!</v>
      </c>
      <c r="HM3740" s="9" t="e">
        <f t="shared" ca="1" si="351"/>
        <v>#REF!</v>
      </c>
      <c r="HN3740" s="9" t="e">
        <f ca="1">SQRT($GS3740*(1-$GS3740/Controls!$D$15))</f>
        <v>#REF!</v>
      </c>
      <c r="HO3740" s="9" t="e">
        <f t="shared" ca="1" si="352"/>
        <v>#REF!</v>
      </c>
      <c r="HP3740" s="9" t="e">
        <f t="shared" ca="1" si="353"/>
        <v>#REF!</v>
      </c>
      <c r="HQ3740" s="9" t="e">
        <f ca="1">IF($GV3740=0,NA(),($GX3740*Controls!#REF!))</f>
        <v>#REF!</v>
      </c>
    </row>
    <row r="3741" spans="198:225" x14ac:dyDescent="0.25">
      <c r="GP3741" s="9" t="e">
        <f ca="1">INDIRECT(ADDRESS(ROW(),Controls!#REF!+30))</f>
        <v>#REF!</v>
      </c>
      <c r="GQ3741" s="9" t="e">
        <f ca="1">INDIRECT(ADDRESS(ROW(),Controls!#REF!+45))</f>
        <v>#REF!</v>
      </c>
      <c r="GR3741" s="9" t="e">
        <f ca="1">INDIRECT(ADDRESS(ROW(),Controls!#REF!+60))</f>
        <v>#REF!</v>
      </c>
      <c r="GS3741" s="9" t="e">
        <f ca="1">INDIRECT(ADDRESS(ROW(),Controls!#REF!+75))</f>
        <v>#REF!</v>
      </c>
      <c r="GT3741" s="9" t="e">
        <f ca="1">INDIRECT(ADDRESS(ROW(),Controls!#REF!+90))</f>
        <v>#REF!</v>
      </c>
      <c r="GU3741" s="9" t="e">
        <f ca="1">INDIRECT(ADDRESS(ROW(),Controls!#REF!+105))</f>
        <v>#REF!</v>
      </c>
      <c r="GV3741" s="9" t="e">
        <f ca="1">INDIRECT(ADDRESS(ROW(),Controls!#REF!+120))</f>
        <v>#REF!</v>
      </c>
      <c r="GW3741" s="9" t="e">
        <f ca="1">INDIRECT(ADDRESS(ROW(),Controls!#REF!+15))</f>
        <v>#REF!</v>
      </c>
      <c r="GX3741" s="9" t="e">
        <f ca="1">INDIRECT(ADDRESS(ROW(),Controls!#REF!+135))</f>
        <v>#REF!</v>
      </c>
      <c r="HJ3741" s="9" t="e">
        <f t="shared" ca="1" si="348"/>
        <v>#REF!</v>
      </c>
      <c r="HK3741" s="9" t="e">
        <f t="shared" ca="1" si="349"/>
        <v>#REF!</v>
      </c>
      <c r="HL3741" s="9" t="e">
        <f t="shared" ca="1" si="350"/>
        <v>#REF!</v>
      </c>
      <c r="HM3741" s="9" t="e">
        <f t="shared" ca="1" si="351"/>
        <v>#REF!</v>
      </c>
      <c r="HN3741" s="9" t="e">
        <f ca="1">SQRT($GS3741*(1-$GS3741/Controls!$D$15))</f>
        <v>#REF!</v>
      </c>
      <c r="HO3741" s="9" t="e">
        <f t="shared" ca="1" si="352"/>
        <v>#REF!</v>
      </c>
      <c r="HP3741" s="9" t="e">
        <f t="shared" ca="1" si="353"/>
        <v>#REF!</v>
      </c>
      <c r="HQ3741" s="9" t="e">
        <f ca="1">IF($GV3741=0,NA(),($GX3741*Controls!#REF!))</f>
        <v>#REF!</v>
      </c>
    </row>
    <row r="3742" spans="198:225" x14ac:dyDescent="0.25">
      <c r="GP3742" s="9" t="e">
        <f ca="1">INDIRECT(ADDRESS(ROW(),Controls!#REF!+30))</f>
        <v>#REF!</v>
      </c>
      <c r="GQ3742" s="9" t="e">
        <f ca="1">INDIRECT(ADDRESS(ROW(),Controls!#REF!+45))</f>
        <v>#REF!</v>
      </c>
      <c r="GR3742" s="9" t="e">
        <f ca="1">INDIRECT(ADDRESS(ROW(),Controls!#REF!+60))</f>
        <v>#REF!</v>
      </c>
      <c r="GS3742" s="9" t="e">
        <f ca="1">INDIRECT(ADDRESS(ROW(),Controls!#REF!+75))</f>
        <v>#REF!</v>
      </c>
      <c r="GT3742" s="9" t="e">
        <f ca="1">INDIRECT(ADDRESS(ROW(),Controls!#REF!+90))</f>
        <v>#REF!</v>
      </c>
      <c r="GU3742" s="9" t="e">
        <f ca="1">INDIRECT(ADDRESS(ROW(),Controls!#REF!+105))</f>
        <v>#REF!</v>
      </c>
      <c r="GV3742" s="9" t="e">
        <f ca="1">INDIRECT(ADDRESS(ROW(),Controls!#REF!+120))</f>
        <v>#REF!</v>
      </c>
      <c r="GW3742" s="9" t="e">
        <f ca="1">INDIRECT(ADDRESS(ROW(),Controls!#REF!+15))</f>
        <v>#REF!</v>
      </c>
      <c r="GX3742" s="9" t="e">
        <f ca="1">INDIRECT(ADDRESS(ROW(),Controls!#REF!+135))</f>
        <v>#REF!</v>
      </c>
      <c r="HJ3742" s="9" t="e">
        <f t="shared" ca="1" si="348"/>
        <v>#REF!</v>
      </c>
      <c r="HK3742" s="9" t="e">
        <f t="shared" ca="1" si="349"/>
        <v>#REF!</v>
      </c>
      <c r="HL3742" s="9" t="e">
        <f t="shared" ca="1" si="350"/>
        <v>#REF!</v>
      </c>
      <c r="HM3742" s="9" t="e">
        <f t="shared" ca="1" si="351"/>
        <v>#REF!</v>
      </c>
      <c r="HN3742" s="9" t="e">
        <f ca="1">SQRT($GS3742*(1-$GS3742/Controls!$D$15))</f>
        <v>#REF!</v>
      </c>
      <c r="HO3742" s="9" t="e">
        <f t="shared" ca="1" si="352"/>
        <v>#REF!</v>
      </c>
      <c r="HP3742" s="9" t="e">
        <f t="shared" ca="1" si="353"/>
        <v>#REF!</v>
      </c>
      <c r="HQ3742" s="9" t="e">
        <f ca="1">IF($GV3742=0,NA(),($GX3742*Controls!#REF!))</f>
        <v>#REF!</v>
      </c>
    </row>
    <row r="3743" spans="198:225" x14ac:dyDescent="0.25">
      <c r="GP3743" s="9" t="e">
        <f ca="1">INDIRECT(ADDRESS(ROW(),Controls!#REF!+30))</f>
        <v>#REF!</v>
      </c>
      <c r="GQ3743" s="9" t="e">
        <f ca="1">INDIRECT(ADDRESS(ROW(),Controls!#REF!+45))</f>
        <v>#REF!</v>
      </c>
      <c r="GR3743" s="9" t="e">
        <f ca="1">INDIRECT(ADDRESS(ROW(),Controls!#REF!+60))</f>
        <v>#REF!</v>
      </c>
      <c r="GS3743" s="9" t="e">
        <f ca="1">INDIRECT(ADDRESS(ROW(),Controls!#REF!+75))</f>
        <v>#REF!</v>
      </c>
      <c r="GT3743" s="9" t="e">
        <f ca="1">INDIRECT(ADDRESS(ROW(),Controls!#REF!+90))</f>
        <v>#REF!</v>
      </c>
      <c r="GU3743" s="9" t="e">
        <f ca="1">INDIRECT(ADDRESS(ROW(),Controls!#REF!+105))</f>
        <v>#REF!</v>
      </c>
      <c r="GV3743" s="9" t="e">
        <f ca="1">INDIRECT(ADDRESS(ROW(),Controls!#REF!+120))</f>
        <v>#REF!</v>
      </c>
      <c r="GW3743" s="9" t="e">
        <f ca="1">INDIRECT(ADDRESS(ROW(),Controls!#REF!+15))</f>
        <v>#REF!</v>
      </c>
      <c r="GX3743" s="9" t="e">
        <f ca="1">INDIRECT(ADDRESS(ROW(),Controls!#REF!+135))</f>
        <v>#REF!</v>
      </c>
      <c r="HJ3743" s="9" t="e">
        <f t="shared" ca="1" si="348"/>
        <v>#REF!</v>
      </c>
      <c r="HK3743" s="9" t="e">
        <f t="shared" ca="1" si="349"/>
        <v>#REF!</v>
      </c>
      <c r="HL3743" s="9" t="e">
        <f t="shared" ca="1" si="350"/>
        <v>#REF!</v>
      </c>
      <c r="HM3743" s="9" t="e">
        <f t="shared" ca="1" si="351"/>
        <v>#REF!</v>
      </c>
      <c r="HN3743" s="9" t="e">
        <f ca="1">SQRT($GS3743*(1-$GS3743/Controls!$D$15))</f>
        <v>#REF!</v>
      </c>
      <c r="HO3743" s="9" t="e">
        <f t="shared" ca="1" si="352"/>
        <v>#REF!</v>
      </c>
      <c r="HP3743" s="9" t="e">
        <f t="shared" ca="1" si="353"/>
        <v>#REF!</v>
      </c>
      <c r="HQ3743" s="9" t="e">
        <f ca="1">IF($GV3743=0,NA(),($GX3743*Controls!#REF!))</f>
        <v>#REF!</v>
      </c>
    </row>
    <row r="3744" spans="198:225" x14ac:dyDescent="0.25">
      <c r="GP3744" s="9" t="e">
        <f ca="1">INDIRECT(ADDRESS(ROW(),Controls!#REF!+30))</f>
        <v>#REF!</v>
      </c>
      <c r="GQ3744" s="9" t="e">
        <f ca="1">INDIRECT(ADDRESS(ROW(),Controls!#REF!+45))</f>
        <v>#REF!</v>
      </c>
      <c r="GR3744" s="9" t="e">
        <f ca="1">INDIRECT(ADDRESS(ROW(),Controls!#REF!+60))</f>
        <v>#REF!</v>
      </c>
      <c r="GS3744" s="9" t="e">
        <f ca="1">INDIRECT(ADDRESS(ROW(),Controls!#REF!+75))</f>
        <v>#REF!</v>
      </c>
      <c r="GT3744" s="9" t="e">
        <f ca="1">INDIRECT(ADDRESS(ROW(),Controls!#REF!+90))</f>
        <v>#REF!</v>
      </c>
      <c r="GU3744" s="9" t="e">
        <f ca="1">INDIRECT(ADDRESS(ROW(),Controls!#REF!+105))</f>
        <v>#REF!</v>
      </c>
      <c r="GV3744" s="9" t="e">
        <f ca="1">INDIRECT(ADDRESS(ROW(),Controls!#REF!+120))</f>
        <v>#REF!</v>
      </c>
      <c r="GW3744" s="9" t="e">
        <f ca="1">INDIRECT(ADDRESS(ROW(),Controls!#REF!+15))</f>
        <v>#REF!</v>
      </c>
      <c r="GX3744" s="9" t="e">
        <f ca="1">INDIRECT(ADDRESS(ROW(),Controls!#REF!+135))</f>
        <v>#REF!</v>
      </c>
      <c r="HJ3744" s="9" t="e">
        <f t="shared" ca="1" si="348"/>
        <v>#REF!</v>
      </c>
      <c r="HK3744" s="9" t="e">
        <f t="shared" ca="1" si="349"/>
        <v>#REF!</v>
      </c>
      <c r="HL3744" s="9" t="e">
        <f t="shared" ca="1" si="350"/>
        <v>#REF!</v>
      </c>
      <c r="HM3744" s="9" t="e">
        <f t="shared" ca="1" si="351"/>
        <v>#REF!</v>
      </c>
      <c r="HN3744" s="9" t="e">
        <f ca="1">SQRT($GS3744*(1-$GS3744/Controls!$D$15))</f>
        <v>#REF!</v>
      </c>
      <c r="HO3744" s="9" t="e">
        <f t="shared" ca="1" si="352"/>
        <v>#REF!</v>
      </c>
      <c r="HP3744" s="9" t="e">
        <f t="shared" ca="1" si="353"/>
        <v>#REF!</v>
      </c>
      <c r="HQ3744" s="9" t="e">
        <f ca="1">IF($GV3744=0,NA(),($GX3744*Controls!#REF!))</f>
        <v>#REF!</v>
      </c>
    </row>
    <row r="3745" spans="198:225" x14ac:dyDescent="0.25">
      <c r="GP3745" s="9" t="e">
        <f ca="1">INDIRECT(ADDRESS(ROW(),Controls!#REF!+30))</f>
        <v>#REF!</v>
      </c>
      <c r="GQ3745" s="9" t="e">
        <f ca="1">INDIRECT(ADDRESS(ROW(),Controls!#REF!+45))</f>
        <v>#REF!</v>
      </c>
      <c r="GR3745" s="9" t="e">
        <f ca="1">INDIRECT(ADDRESS(ROW(),Controls!#REF!+60))</f>
        <v>#REF!</v>
      </c>
      <c r="GS3745" s="9" t="e">
        <f ca="1">INDIRECT(ADDRESS(ROW(),Controls!#REF!+75))</f>
        <v>#REF!</v>
      </c>
      <c r="GT3745" s="9" t="e">
        <f ca="1">INDIRECT(ADDRESS(ROW(),Controls!#REF!+90))</f>
        <v>#REF!</v>
      </c>
      <c r="GU3745" s="9" t="e">
        <f ca="1">INDIRECT(ADDRESS(ROW(),Controls!#REF!+105))</f>
        <v>#REF!</v>
      </c>
      <c r="GV3745" s="9" t="e">
        <f ca="1">INDIRECT(ADDRESS(ROW(),Controls!#REF!+120))</f>
        <v>#REF!</v>
      </c>
      <c r="GW3745" s="9" t="e">
        <f ca="1">INDIRECT(ADDRESS(ROW(),Controls!#REF!+15))</f>
        <v>#REF!</v>
      </c>
      <c r="GX3745" s="9" t="e">
        <f ca="1">INDIRECT(ADDRESS(ROW(),Controls!#REF!+135))</f>
        <v>#REF!</v>
      </c>
      <c r="HJ3745" s="9" t="e">
        <f t="shared" ca="1" si="348"/>
        <v>#REF!</v>
      </c>
      <c r="HK3745" s="9" t="e">
        <f t="shared" ca="1" si="349"/>
        <v>#REF!</v>
      </c>
      <c r="HL3745" s="9" t="e">
        <f t="shared" ca="1" si="350"/>
        <v>#REF!</v>
      </c>
      <c r="HM3745" s="9" t="e">
        <f t="shared" ca="1" si="351"/>
        <v>#REF!</v>
      </c>
      <c r="HN3745" s="9" t="e">
        <f ca="1">SQRT($GS3745*(1-$GS3745/Controls!$D$15))</f>
        <v>#REF!</v>
      </c>
      <c r="HO3745" s="9" t="e">
        <f t="shared" ca="1" si="352"/>
        <v>#REF!</v>
      </c>
      <c r="HP3745" s="9" t="e">
        <f t="shared" ca="1" si="353"/>
        <v>#REF!</v>
      </c>
      <c r="HQ3745" s="9" t="e">
        <f ca="1">IF($GV3745=0,NA(),($GX3745*Controls!#REF!))</f>
        <v>#REF!</v>
      </c>
    </row>
    <row r="3746" spans="198:225" x14ac:dyDescent="0.25">
      <c r="GP3746" s="9" t="e">
        <f ca="1">INDIRECT(ADDRESS(ROW(),Controls!#REF!+30))</f>
        <v>#REF!</v>
      </c>
      <c r="GQ3746" s="9" t="e">
        <f ca="1">INDIRECT(ADDRESS(ROW(),Controls!#REF!+45))</f>
        <v>#REF!</v>
      </c>
      <c r="GR3746" s="9" t="e">
        <f ca="1">INDIRECT(ADDRESS(ROW(),Controls!#REF!+60))</f>
        <v>#REF!</v>
      </c>
      <c r="GS3746" s="9" t="e">
        <f ca="1">INDIRECT(ADDRESS(ROW(),Controls!#REF!+75))</f>
        <v>#REF!</v>
      </c>
      <c r="GT3746" s="9" t="e">
        <f ca="1">INDIRECT(ADDRESS(ROW(),Controls!#REF!+90))</f>
        <v>#REF!</v>
      </c>
      <c r="GU3746" s="9" t="e">
        <f ca="1">INDIRECT(ADDRESS(ROW(),Controls!#REF!+105))</f>
        <v>#REF!</v>
      </c>
      <c r="GV3746" s="9" t="e">
        <f ca="1">INDIRECT(ADDRESS(ROW(),Controls!#REF!+120))</f>
        <v>#REF!</v>
      </c>
      <c r="GW3746" s="9" t="e">
        <f ca="1">INDIRECT(ADDRESS(ROW(),Controls!#REF!+15))</f>
        <v>#REF!</v>
      </c>
      <c r="GX3746" s="9" t="e">
        <f ca="1">INDIRECT(ADDRESS(ROW(),Controls!#REF!+135))</f>
        <v>#REF!</v>
      </c>
      <c r="HJ3746" s="9" t="e">
        <f t="shared" ca="1" si="348"/>
        <v>#REF!</v>
      </c>
      <c r="HK3746" s="9" t="e">
        <f t="shared" ca="1" si="349"/>
        <v>#REF!</v>
      </c>
      <c r="HL3746" s="9" t="e">
        <f t="shared" ca="1" si="350"/>
        <v>#REF!</v>
      </c>
      <c r="HM3746" s="9" t="e">
        <f t="shared" ca="1" si="351"/>
        <v>#REF!</v>
      </c>
      <c r="HN3746" s="9" t="e">
        <f ca="1">SQRT($GS3746*(1-$GS3746/Controls!$D$15))</f>
        <v>#REF!</v>
      </c>
      <c r="HO3746" s="9" t="e">
        <f t="shared" ca="1" si="352"/>
        <v>#REF!</v>
      </c>
      <c r="HP3746" s="9" t="e">
        <f t="shared" ca="1" si="353"/>
        <v>#REF!</v>
      </c>
      <c r="HQ3746" s="9" t="e">
        <f ca="1">IF($GV3746=0,NA(),($GX3746*Controls!#REF!))</f>
        <v>#REF!</v>
      </c>
    </row>
    <row r="3747" spans="198:225" x14ac:dyDescent="0.25">
      <c r="GP3747" s="9" t="e">
        <f ca="1">INDIRECT(ADDRESS(ROW(),Controls!#REF!+30))</f>
        <v>#REF!</v>
      </c>
      <c r="GQ3747" s="9" t="e">
        <f ca="1">INDIRECT(ADDRESS(ROW(),Controls!#REF!+45))</f>
        <v>#REF!</v>
      </c>
      <c r="GR3747" s="9" t="e">
        <f ca="1">INDIRECT(ADDRESS(ROW(),Controls!#REF!+60))</f>
        <v>#REF!</v>
      </c>
      <c r="GS3747" s="9" t="e">
        <f ca="1">INDIRECT(ADDRESS(ROW(),Controls!#REF!+75))</f>
        <v>#REF!</v>
      </c>
      <c r="GT3747" s="9" t="e">
        <f ca="1">INDIRECT(ADDRESS(ROW(),Controls!#REF!+90))</f>
        <v>#REF!</v>
      </c>
      <c r="GU3747" s="9" t="e">
        <f ca="1">INDIRECT(ADDRESS(ROW(),Controls!#REF!+105))</f>
        <v>#REF!</v>
      </c>
      <c r="GV3747" s="9" t="e">
        <f ca="1">INDIRECT(ADDRESS(ROW(),Controls!#REF!+120))</f>
        <v>#REF!</v>
      </c>
      <c r="GW3747" s="9" t="e">
        <f ca="1">INDIRECT(ADDRESS(ROW(),Controls!#REF!+15))</f>
        <v>#REF!</v>
      </c>
      <c r="GX3747" s="9" t="e">
        <f ca="1">INDIRECT(ADDRESS(ROW(),Controls!#REF!+135))</f>
        <v>#REF!</v>
      </c>
      <c r="HJ3747" s="9" t="e">
        <f t="shared" ca="1" si="348"/>
        <v>#REF!</v>
      </c>
      <c r="HK3747" s="9" t="e">
        <f t="shared" ca="1" si="349"/>
        <v>#REF!</v>
      </c>
      <c r="HL3747" s="9" t="e">
        <f t="shared" ca="1" si="350"/>
        <v>#REF!</v>
      </c>
      <c r="HM3747" s="9" t="e">
        <f t="shared" ca="1" si="351"/>
        <v>#REF!</v>
      </c>
      <c r="HN3747" s="9" t="e">
        <f ca="1">SQRT($GS3747*(1-$GS3747/Controls!$D$15))</f>
        <v>#REF!</v>
      </c>
      <c r="HO3747" s="9" t="e">
        <f t="shared" ca="1" si="352"/>
        <v>#REF!</v>
      </c>
      <c r="HP3747" s="9" t="e">
        <f t="shared" ca="1" si="353"/>
        <v>#REF!</v>
      </c>
      <c r="HQ3747" s="9" t="e">
        <f ca="1">IF($GV3747=0,NA(),($GX3747*Controls!#REF!))</f>
        <v>#REF!</v>
      </c>
    </row>
    <row r="3748" spans="198:225" x14ac:dyDescent="0.25">
      <c r="GP3748" s="9" t="e">
        <f ca="1">INDIRECT(ADDRESS(ROW(),Controls!#REF!+30))</f>
        <v>#REF!</v>
      </c>
      <c r="GQ3748" s="9" t="e">
        <f ca="1">INDIRECT(ADDRESS(ROW(),Controls!#REF!+45))</f>
        <v>#REF!</v>
      </c>
      <c r="GR3748" s="9" t="e">
        <f ca="1">INDIRECT(ADDRESS(ROW(),Controls!#REF!+60))</f>
        <v>#REF!</v>
      </c>
      <c r="GS3748" s="9" t="e">
        <f ca="1">INDIRECT(ADDRESS(ROW(),Controls!#REF!+75))</f>
        <v>#REF!</v>
      </c>
      <c r="GT3748" s="9" t="e">
        <f ca="1">INDIRECT(ADDRESS(ROW(),Controls!#REF!+90))</f>
        <v>#REF!</v>
      </c>
      <c r="GU3748" s="9" t="e">
        <f ca="1">INDIRECT(ADDRESS(ROW(),Controls!#REF!+105))</f>
        <v>#REF!</v>
      </c>
      <c r="GV3748" s="9" t="e">
        <f ca="1">INDIRECT(ADDRESS(ROW(),Controls!#REF!+120))</f>
        <v>#REF!</v>
      </c>
      <c r="GW3748" s="9" t="e">
        <f ca="1">INDIRECT(ADDRESS(ROW(),Controls!#REF!+15))</f>
        <v>#REF!</v>
      </c>
      <c r="GX3748" s="9" t="e">
        <f ca="1">INDIRECT(ADDRESS(ROW(),Controls!#REF!+135))</f>
        <v>#REF!</v>
      </c>
      <c r="HJ3748" s="9" t="e">
        <f t="shared" ca="1" si="348"/>
        <v>#REF!</v>
      </c>
      <c r="HK3748" s="9" t="e">
        <f t="shared" ca="1" si="349"/>
        <v>#REF!</v>
      </c>
      <c r="HL3748" s="9" t="e">
        <f t="shared" ca="1" si="350"/>
        <v>#REF!</v>
      </c>
      <c r="HM3748" s="9" t="e">
        <f t="shared" ca="1" si="351"/>
        <v>#REF!</v>
      </c>
      <c r="HN3748" s="9" t="e">
        <f ca="1">SQRT($GS3748*(1-$GS3748/Controls!$D$15))</f>
        <v>#REF!</v>
      </c>
      <c r="HO3748" s="9" t="e">
        <f t="shared" ca="1" si="352"/>
        <v>#REF!</v>
      </c>
      <c r="HP3748" s="9" t="e">
        <f t="shared" ca="1" si="353"/>
        <v>#REF!</v>
      </c>
      <c r="HQ3748" s="9" t="e">
        <f ca="1">IF($GV3748=0,NA(),($GX3748*Controls!#REF!))</f>
        <v>#REF!</v>
      </c>
    </row>
    <row r="3749" spans="198:225" x14ac:dyDescent="0.25">
      <c r="GP3749" s="9" t="e">
        <f ca="1">INDIRECT(ADDRESS(ROW(),Controls!#REF!+30))</f>
        <v>#REF!</v>
      </c>
      <c r="GQ3749" s="9" t="e">
        <f ca="1">INDIRECT(ADDRESS(ROW(),Controls!#REF!+45))</f>
        <v>#REF!</v>
      </c>
      <c r="GR3749" s="9" t="e">
        <f ca="1">INDIRECT(ADDRESS(ROW(),Controls!#REF!+60))</f>
        <v>#REF!</v>
      </c>
      <c r="GS3749" s="9" t="e">
        <f ca="1">INDIRECT(ADDRESS(ROW(),Controls!#REF!+75))</f>
        <v>#REF!</v>
      </c>
      <c r="GT3749" s="9" t="e">
        <f ca="1">INDIRECT(ADDRESS(ROW(),Controls!#REF!+90))</f>
        <v>#REF!</v>
      </c>
      <c r="GU3749" s="9" t="e">
        <f ca="1">INDIRECT(ADDRESS(ROW(),Controls!#REF!+105))</f>
        <v>#REF!</v>
      </c>
      <c r="GV3749" s="9" t="e">
        <f ca="1">INDIRECT(ADDRESS(ROW(),Controls!#REF!+120))</f>
        <v>#REF!</v>
      </c>
      <c r="GW3749" s="9" t="e">
        <f ca="1">INDIRECT(ADDRESS(ROW(),Controls!#REF!+15))</f>
        <v>#REF!</v>
      </c>
      <c r="GX3749" s="9" t="e">
        <f ca="1">INDIRECT(ADDRESS(ROW(),Controls!#REF!+135))</f>
        <v>#REF!</v>
      </c>
      <c r="HJ3749" s="9" t="e">
        <f t="shared" ca="1" si="348"/>
        <v>#REF!</v>
      </c>
      <c r="HK3749" s="9" t="e">
        <f t="shared" ca="1" si="349"/>
        <v>#REF!</v>
      </c>
      <c r="HL3749" s="9" t="e">
        <f t="shared" ca="1" si="350"/>
        <v>#REF!</v>
      </c>
      <c r="HM3749" s="9" t="e">
        <f t="shared" ca="1" si="351"/>
        <v>#REF!</v>
      </c>
      <c r="HN3749" s="9" t="e">
        <f ca="1">SQRT($GS3749*(1-$GS3749/Controls!$D$15))</f>
        <v>#REF!</v>
      </c>
      <c r="HO3749" s="9" t="e">
        <f t="shared" ca="1" si="352"/>
        <v>#REF!</v>
      </c>
      <c r="HP3749" s="9" t="e">
        <f t="shared" ca="1" si="353"/>
        <v>#REF!</v>
      </c>
      <c r="HQ3749" s="9" t="e">
        <f ca="1">IF($GV3749=0,NA(),($GX3749*Controls!#REF!))</f>
        <v>#REF!</v>
      </c>
    </row>
    <row r="3750" spans="198:225" x14ac:dyDescent="0.25">
      <c r="GP3750" s="9" t="e">
        <f ca="1">INDIRECT(ADDRESS(ROW(),Controls!#REF!+30))</f>
        <v>#REF!</v>
      </c>
      <c r="GQ3750" s="9" t="e">
        <f ca="1">INDIRECT(ADDRESS(ROW(),Controls!#REF!+45))</f>
        <v>#REF!</v>
      </c>
      <c r="GR3750" s="9" t="e">
        <f ca="1">INDIRECT(ADDRESS(ROW(),Controls!#REF!+60))</f>
        <v>#REF!</v>
      </c>
      <c r="GS3750" s="9" t="e">
        <f ca="1">INDIRECT(ADDRESS(ROW(),Controls!#REF!+75))</f>
        <v>#REF!</v>
      </c>
      <c r="GT3750" s="9" t="e">
        <f ca="1">INDIRECT(ADDRESS(ROW(),Controls!#REF!+90))</f>
        <v>#REF!</v>
      </c>
      <c r="GU3750" s="9" t="e">
        <f ca="1">INDIRECT(ADDRESS(ROW(),Controls!#REF!+105))</f>
        <v>#REF!</v>
      </c>
      <c r="GV3750" s="9" t="e">
        <f ca="1">INDIRECT(ADDRESS(ROW(),Controls!#REF!+120))</f>
        <v>#REF!</v>
      </c>
      <c r="GW3750" s="9" t="e">
        <f ca="1">INDIRECT(ADDRESS(ROW(),Controls!#REF!+15))</f>
        <v>#REF!</v>
      </c>
      <c r="GX3750" s="9" t="e">
        <f ca="1">INDIRECT(ADDRESS(ROW(),Controls!#REF!+135))</f>
        <v>#REF!</v>
      </c>
      <c r="HJ3750" s="9" t="e">
        <f t="shared" ca="1" si="348"/>
        <v>#REF!</v>
      </c>
      <c r="HK3750" s="9" t="e">
        <f t="shared" ca="1" si="349"/>
        <v>#REF!</v>
      </c>
      <c r="HL3750" s="9" t="e">
        <f t="shared" ca="1" si="350"/>
        <v>#REF!</v>
      </c>
      <c r="HM3750" s="9" t="e">
        <f t="shared" ca="1" si="351"/>
        <v>#REF!</v>
      </c>
      <c r="HN3750" s="9" t="e">
        <f ca="1">SQRT($GS3750*(1-$GS3750/Controls!$D$15))</f>
        <v>#REF!</v>
      </c>
      <c r="HO3750" s="9" t="e">
        <f t="shared" ca="1" si="352"/>
        <v>#REF!</v>
      </c>
      <c r="HP3750" s="9" t="e">
        <f t="shared" ca="1" si="353"/>
        <v>#REF!</v>
      </c>
      <c r="HQ3750" s="9" t="e">
        <f ca="1">IF($GV3750=0,NA(),($GX3750*Controls!#REF!))</f>
        <v>#REF!</v>
      </c>
    </row>
    <row r="3751" spans="198:225" x14ac:dyDescent="0.25">
      <c r="GP3751" s="9" t="e">
        <f ca="1">INDIRECT(ADDRESS(ROW(),Controls!#REF!+30))</f>
        <v>#REF!</v>
      </c>
      <c r="GQ3751" s="9" t="e">
        <f ca="1">INDIRECT(ADDRESS(ROW(),Controls!#REF!+45))</f>
        <v>#REF!</v>
      </c>
      <c r="GR3751" s="9" t="e">
        <f ca="1">INDIRECT(ADDRESS(ROW(),Controls!#REF!+60))</f>
        <v>#REF!</v>
      </c>
      <c r="GS3751" s="9" t="e">
        <f ca="1">INDIRECT(ADDRESS(ROW(),Controls!#REF!+75))</f>
        <v>#REF!</v>
      </c>
      <c r="GT3751" s="9" t="e">
        <f ca="1">INDIRECT(ADDRESS(ROW(),Controls!#REF!+90))</f>
        <v>#REF!</v>
      </c>
      <c r="GU3751" s="9" t="e">
        <f ca="1">INDIRECT(ADDRESS(ROW(),Controls!#REF!+105))</f>
        <v>#REF!</v>
      </c>
      <c r="GV3751" s="9" t="e">
        <f ca="1">INDIRECT(ADDRESS(ROW(),Controls!#REF!+120))</f>
        <v>#REF!</v>
      </c>
      <c r="GW3751" s="9" t="e">
        <f ca="1">INDIRECT(ADDRESS(ROW(),Controls!#REF!+15))</f>
        <v>#REF!</v>
      </c>
      <c r="GX3751" s="9" t="e">
        <f ca="1">INDIRECT(ADDRESS(ROW(),Controls!#REF!+135))</f>
        <v>#REF!</v>
      </c>
      <c r="HJ3751" s="9" t="e">
        <f t="shared" ca="1" si="348"/>
        <v>#REF!</v>
      </c>
      <c r="HK3751" s="9" t="e">
        <f t="shared" ca="1" si="349"/>
        <v>#REF!</v>
      </c>
      <c r="HL3751" s="9" t="e">
        <f t="shared" ca="1" si="350"/>
        <v>#REF!</v>
      </c>
      <c r="HM3751" s="9" t="e">
        <f t="shared" ca="1" si="351"/>
        <v>#REF!</v>
      </c>
      <c r="HN3751" s="9" t="e">
        <f ca="1">SQRT($GS3751*(1-$GS3751/Controls!$D$15))</f>
        <v>#REF!</v>
      </c>
      <c r="HO3751" s="9" t="e">
        <f t="shared" ca="1" si="352"/>
        <v>#REF!</v>
      </c>
      <c r="HP3751" s="9" t="e">
        <f t="shared" ca="1" si="353"/>
        <v>#REF!</v>
      </c>
      <c r="HQ3751" s="9" t="e">
        <f ca="1">IF($GV3751=0,NA(),($GX3751*Controls!#REF!))</f>
        <v>#REF!</v>
      </c>
    </row>
    <row r="3752" spans="198:225" x14ac:dyDescent="0.25">
      <c r="GP3752" s="9" t="e">
        <f ca="1">INDIRECT(ADDRESS(ROW(),Controls!#REF!+30))</f>
        <v>#REF!</v>
      </c>
      <c r="GQ3752" s="9" t="e">
        <f ca="1">INDIRECT(ADDRESS(ROW(),Controls!#REF!+45))</f>
        <v>#REF!</v>
      </c>
      <c r="GR3752" s="9" t="e">
        <f ca="1">INDIRECT(ADDRESS(ROW(),Controls!#REF!+60))</f>
        <v>#REF!</v>
      </c>
      <c r="GS3752" s="9" t="e">
        <f ca="1">INDIRECT(ADDRESS(ROW(),Controls!#REF!+75))</f>
        <v>#REF!</v>
      </c>
      <c r="GT3752" s="9" t="e">
        <f ca="1">INDIRECT(ADDRESS(ROW(),Controls!#REF!+90))</f>
        <v>#REF!</v>
      </c>
      <c r="GU3752" s="9" t="e">
        <f ca="1">INDIRECT(ADDRESS(ROW(),Controls!#REF!+105))</f>
        <v>#REF!</v>
      </c>
      <c r="GV3752" s="9" t="e">
        <f ca="1">INDIRECT(ADDRESS(ROW(),Controls!#REF!+120))</f>
        <v>#REF!</v>
      </c>
      <c r="GW3752" s="9" t="e">
        <f ca="1">INDIRECT(ADDRESS(ROW(),Controls!#REF!+15))</f>
        <v>#REF!</v>
      </c>
      <c r="GX3752" s="9" t="e">
        <f ca="1">INDIRECT(ADDRESS(ROW(),Controls!#REF!+135))</f>
        <v>#REF!</v>
      </c>
      <c r="HJ3752" s="9" t="e">
        <f t="shared" ca="1" si="348"/>
        <v>#REF!</v>
      </c>
      <c r="HK3752" s="9" t="e">
        <f t="shared" ca="1" si="349"/>
        <v>#REF!</v>
      </c>
      <c r="HL3752" s="9" t="e">
        <f t="shared" ca="1" si="350"/>
        <v>#REF!</v>
      </c>
      <c r="HM3752" s="9" t="e">
        <f t="shared" ca="1" si="351"/>
        <v>#REF!</v>
      </c>
      <c r="HN3752" s="9" t="e">
        <f ca="1">SQRT($GS3752*(1-$GS3752/Controls!$D$15))</f>
        <v>#REF!</v>
      </c>
      <c r="HO3752" s="9" t="e">
        <f t="shared" ca="1" si="352"/>
        <v>#REF!</v>
      </c>
      <c r="HP3752" s="9" t="e">
        <f t="shared" ca="1" si="353"/>
        <v>#REF!</v>
      </c>
      <c r="HQ3752" s="9" t="e">
        <f ca="1">IF($GV3752=0,NA(),($GX3752*Controls!#REF!))</f>
        <v>#REF!</v>
      </c>
    </row>
    <row r="3753" spans="198:225" x14ac:dyDescent="0.25">
      <c r="GP3753" s="9" t="e">
        <f ca="1">INDIRECT(ADDRESS(ROW(),Controls!#REF!+30))</f>
        <v>#REF!</v>
      </c>
      <c r="GQ3753" s="9" t="e">
        <f ca="1">INDIRECT(ADDRESS(ROW(),Controls!#REF!+45))</f>
        <v>#REF!</v>
      </c>
      <c r="GR3753" s="9" t="e">
        <f ca="1">INDIRECT(ADDRESS(ROW(),Controls!#REF!+60))</f>
        <v>#REF!</v>
      </c>
      <c r="GS3753" s="9" t="e">
        <f ca="1">INDIRECT(ADDRESS(ROW(),Controls!#REF!+75))</f>
        <v>#REF!</v>
      </c>
      <c r="GT3753" s="9" t="e">
        <f ca="1">INDIRECT(ADDRESS(ROW(),Controls!#REF!+90))</f>
        <v>#REF!</v>
      </c>
      <c r="GU3753" s="9" t="e">
        <f ca="1">INDIRECT(ADDRESS(ROW(),Controls!#REF!+105))</f>
        <v>#REF!</v>
      </c>
      <c r="GV3753" s="9" t="e">
        <f ca="1">INDIRECT(ADDRESS(ROW(),Controls!#REF!+120))</f>
        <v>#REF!</v>
      </c>
      <c r="GW3753" s="9" t="e">
        <f ca="1">INDIRECT(ADDRESS(ROW(),Controls!#REF!+15))</f>
        <v>#REF!</v>
      </c>
      <c r="GX3753" s="9" t="e">
        <f ca="1">INDIRECT(ADDRESS(ROW(),Controls!#REF!+135))</f>
        <v>#REF!</v>
      </c>
      <c r="HJ3753" s="9" t="e">
        <f t="shared" ca="1" si="348"/>
        <v>#REF!</v>
      </c>
      <c r="HK3753" s="9" t="e">
        <f t="shared" ca="1" si="349"/>
        <v>#REF!</v>
      </c>
      <c r="HL3753" s="9" t="e">
        <f t="shared" ca="1" si="350"/>
        <v>#REF!</v>
      </c>
      <c r="HM3753" s="9" t="e">
        <f t="shared" ca="1" si="351"/>
        <v>#REF!</v>
      </c>
      <c r="HN3753" s="9" t="e">
        <f ca="1">SQRT($GS3753*(1-$GS3753/Controls!$D$15))</f>
        <v>#REF!</v>
      </c>
      <c r="HO3753" s="9" t="e">
        <f t="shared" ca="1" si="352"/>
        <v>#REF!</v>
      </c>
      <c r="HP3753" s="9" t="e">
        <f t="shared" ca="1" si="353"/>
        <v>#REF!</v>
      </c>
      <c r="HQ3753" s="9" t="e">
        <f ca="1">IF($GV3753=0,NA(),($GX3753*Controls!#REF!))</f>
        <v>#REF!</v>
      </c>
    </row>
    <row r="3754" spans="198:225" x14ac:dyDescent="0.25">
      <c r="GP3754" s="9" t="e">
        <f ca="1">INDIRECT(ADDRESS(ROW(),Controls!#REF!+30))</f>
        <v>#REF!</v>
      </c>
      <c r="GQ3754" s="9" t="e">
        <f ca="1">INDIRECT(ADDRESS(ROW(),Controls!#REF!+45))</f>
        <v>#REF!</v>
      </c>
      <c r="GR3754" s="9" t="e">
        <f ca="1">INDIRECT(ADDRESS(ROW(),Controls!#REF!+60))</f>
        <v>#REF!</v>
      </c>
      <c r="GS3754" s="9" t="e">
        <f ca="1">INDIRECT(ADDRESS(ROW(),Controls!#REF!+75))</f>
        <v>#REF!</v>
      </c>
      <c r="GT3754" s="9" t="e">
        <f ca="1">INDIRECT(ADDRESS(ROW(),Controls!#REF!+90))</f>
        <v>#REF!</v>
      </c>
      <c r="GU3754" s="9" t="e">
        <f ca="1">INDIRECT(ADDRESS(ROW(),Controls!#REF!+105))</f>
        <v>#REF!</v>
      </c>
      <c r="GV3754" s="9" t="e">
        <f ca="1">INDIRECT(ADDRESS(ROW(),Controls!#REF!+120))</f>
        <v>#REF!</v>
      </c>
      <c r="GW3754" s="9" t="e">
        <f ca="1">INDIRECT(ADDRESS(ROW(),Controls!#REF!+15))</f>
        <v>#REF!</v>
      </c>
      <c r="GX3754" s="9" t="e">
        <f ca="1">INDIRECT(ADDRESS(ROW(),Controls!#REF!+135))</f>
        <v>#REF!</v>
      </c>
      <c r="HJ3754" s="9" t="e">
        <f t="shared" ca="1" si="348"/>
        <v>#REF!</v>
      </c>
      <c r="HK3754" s="9" t="e">
        <f t="shared" ca="1" si="349"/>
        <v>#REF!</v>
      </c>
      <c r="HL3754" s="9" t="e">
        <f t="shared" ca="1" si="350"/>
        <v>#REF!</v>
      </c>
      <c r="HM3754" s="9" t="e">
        <f t="shared" ca="1" si="351"/>
        <v>#REF!</v>
      </c>
      <c r="HN3754" s="9" t="e">
        <f ca="1">SQRT($GS3754*(1-$GS3754/Controls!$D$15))</f>
        <v>#REF!</v>
      </c>
      <c r="HO3754" s="9" t="e">
        <f t="shared" ca="1" si="352"/>
        <v>#REF!</v>
      </c>
      <c r="HP3754" s="9" t="e">
        <f t="shared" ca="1" si="353"/>
        <v>#REF!</v>
      </c>
      <c r="HQ3754" s="9" t="e">
        <f ca="1">IF($GV3754=0,NA(),($GX3754*Controls!#REF!))</f>
        <v>#REF!</v>
      </c>
    </row>
    <row r="3755" spans="198:225" x14ac:dyDescent="0.25">
      <c r="GP3755" s="9" t="e">
        <f ca="1">INDIRECT(ADDRESS(ROW(),Controls!#REF!+30))</f>
        <v>#REF!</v>
      </c>
      <c r="GQ3755" s="9" t="e">
        <f ca="1">INDIRECT(ADDRESS(ROW(),Controls!#REF!+45))</f>
        <v>#REF!</v>
      </c>
      <c r="GR3755" s="9" t="e">
        <f ca="1">INDIRECT(ADDRESS(ROW(),Controls!#REF!+60))</f>
        <v>#REF!</v>
      </c>
      <c r="GS3755" s="9" t="e">
        <f ca="1">INDIRECT(ADDRESS(ROW(),Controls!#REF!+75))</f>
        <v>#REF!</v>
      </c>
      <c r="GT3755" s="9" t="e">
        <f ca="1">INDIRECT(ADDRESS(ROW(),Controls!#REF!+90))</f>
        <v>#REF!</v>
      </c>
      <c r="GU3755" s="9" t="e">
        <f ca="1">INDIRECT(ADDRESS(ROW(),Controls!#REF!+105))</f>
        <v>#REF!</v>
      </c>
      <c r="GV3755" s="9" t="e">
        <f ca="1">INDIRECT(ADDRESS(ROW(),Controls!#REF!+120))</f>
        <v>#REF!</v>
      </c>
      <c r="GW3755" s="9" t="e">
        <f ca="1">INDIRECT(ADDRESS(ROW(),Controls!#REF!+15))</f>
        <v>#REF!</v>
      </c>
      <c r="GX3755" s="9" t="e">
        <f ca="1">INDIRECT(ADDRESS(ROW(),Controls!#REF!+135))</f>
        <v>#REF!</v>
      </c>
      <c r="HJ3755" s="9" t="e">
        <f t="shared" ca="1" si="348"/>
        <v>#REF!</v>
      </c>
      <c r="HK3755" s="9" t="e">
        <f t="shared" ca="1" si="349"/>
        <v>#REF!</v>
      </c>
      <c r="HL3755" s="9" t="e">
        <f t="shared" ca="1" si="350"/>
        <v>#REF!</v>
      </c>
      <c r="HM3755" s="9" t="e">
        <f t="shared" ca="1" si="351"/>
        <v>#REF!</v>
      </c>
      <c r="HN3755" s="9" t="e">
        <f ca="1">SQRT($GS3755*(1-$GS3755/Controls!$D$15))</f>
        <v>#REF!</v>
      </c>
      <c r="HO3755" s="9" t="e">
        <f t="shared" ca="1" si="352"/>
        <v>#REF!</v>
      </c>
      <c r="HP3755" s="9" t="e">
        <f t="shared" ca="1" si="353"/>
        <v>#REF!</v>
      </c>
      <c r="HQ3755" s="9" t="e">
        <f ca="1">IF($GV3755=0,NA(),($GX3755*Controls!#REF!))</f>
        <v>#REF!</v>
      </c>
    </row>
    <row r="3756" spans="198:225" x14ac:dyDescent="0.25">
      <c r="GP3756" s="9" t="e">
        <f ca="1">INDIRECT(ADDRESS(ROW(),Controls!#REF!+30))</f>
        <v>#REF!</v>
      </c>
      <c r="GQ3756" s="9" t="e">
        <f ca="1">INDIRECT(ADDRESS(ROW(),Controls!#REF!+45))</f>
        <v>#REF!</v>
      </c>
      <c r="GR3756" s="9" t="e">
        <f ca="1">INDIRECT(ADDRESS(ROW(),Controls!#REF!+60))</f>
        <v>#REF!</v>
      </c>
      <c r="GS3756" s="9" t="e">
        <f ca="1">INDIRECT(ADDRESS(ROW(),Controls!#REF!+75))</f>
        <v>#REF!</v>
      </c>
      <c r="GT3756" s="9" t="e">
        <f ca="1">INDIRECT(ADDRESS(ROW(),Controls!#REF!+90))</f>
        <v>#REF!</v>
      </c>
      <c r="GU3756" s="9" t="e">
        <f ca="1">INDIRECT(ADDRESS(ROW(),Controls!#REF!+105))</f>
        <v>#REF!</v>
      </c>
      <c r="GV3756" s="9" t="e">
        <f ca="1">INDIRECT(ADDRESS(ROW(),Controls!#REF!+120))</f>
        <v>#REF!</v>
      </c>
      <c r="GW3756" s="9" t="e">
        <f ca="1">INDIRECT(ADDRESS(ROW(),Controls!#REF!+15))</f>
        <v>#REF!</v>
      </c>
      <c r="GX3756" s="9" t="e">
        <f ca="1">INDIRECT(ADDRESS(ROW(),Controls!#REF!+135))</f>
        <v>#REF!</v>
      </c>
      <c r="HJ3756" s="9" t="e">
        <f t="shared" ca="1" si="348"/>
        <v>#REF!</v>
      </c>
      <c r="HK3756" s="9" t="e">
        <f t="shared" ca="1" si="349"/>
        <v>#REF!</v>
      </c>
      <c r="HL3756" s="9" t="e">
        <f t="shared" ca="1" si="350"/>
        <v>#REF!</v>
      </c>
      <c r="HM3756" s="9" t="e">
        <f t="shared" ca="1" si="351"/>
        <v>#REF!</v>
      </c>
      <c r="HN3756" s="9" t="e">
        <f ca="1">SQRT($GS3756*(1-$GS3756/Controls!$D$15))</f>
        <v>#REF!</v>
      </c>
      <c r="HO3756" s="9" t="e">
        <f t="shared" ca="1" si="352"/>
        <v>#REF!</v>
      </c>
      <c r="HP3756" s="9" t="e">
        <f t="shared" ca="1" si="353"/>
        <v>#REF!</v>
      </c>
      <c r="HQ3756" s="9" t="e">
        <f ca="1">IF($GV3756=0,NA(),($GX3756*Controls!#REF!))</f>
        <v>#REF!</v>
      </c>
    </row>
    <row r="3757" spans="198:225" x14ac:dyDescent="0.25">
      <c r="GP3757" s="9" t="e">
        <f ca="1">INDIRECT(ADDRESS(ROW(),Controls!#REF!+30))</f>
        <v>#REF!</v>
      </c>
      <c r="GQ3757" s="9" t="e">
        <f ca="1">INDIRECT(ADDRESS(ROW(),Controls!#REF!+45))</f>
        <v>#REF!</v>
      </c>
      <c r="GR3757" s="9" t="e">
        <f ca="1">INDIRECT(ADDRESS(ROW(),Controls!#REF!+60))</f>
        <v>#REF!</v>
      </c>
      <c r="GS3757" s="9" t="e">
        <f ca="1">INDIRECT(ADDRESS(ROW(),Controls!#REF!+75))</f>
        <v>#REF!</v>
      </c>
      <c r="GT3757" s="9" t="e">
        <f ca="1">INDIRECT(ADDRESS(ROW(),Controls!#REF!+90))</f>
        <v>#REF!</v>
      </c>
      <c r="GU3757" s="9" t="e">
        <f ca="1">INDIRECT(ADDRESS(ROW(),Controls!#REF!+105))</f>
        <v>#REF!</v>
      </c>
      <c r="GV3757" s="9" t="e">
        <f ca="1">INDIRECT(ADDRESS(ROW(),Controls!#REF!+120))</f>
        <v>#REF!</v>
      </c>
      <c r="GW3757" s="9" t="e">
        <f ca="1">INDIRECT(ADDRESS(ROW(),Controls!#REF!+15))</f>
        <v>#REF!</v>
      </c>
      <c r="GX3757" s="9" t="e">
        <f ca="1">INDIRECT(ADDRESS(ROW(),Controls!#REF!+135))</f>
        <v>#REF!</v>
      </c>
      <c r="HJ3757" s="9" t="e">
        <f t="shared" ca="1" si="348"/>
        <v>#REF!</v>
      </c>
      <c r="HK3757" s="9" t="e">
        <f t="shared" ca="1" si="349"/>
        <v>#REF!</v>
      </c>
      <c r="HL3757" s="9" t="e">
        <f t="shared" ca="1" si="350"/>
        <v>#REF!</v>
      </c>
      <c r="HM3757" s="9" t="e">
        <f t="shared" ca="1" si="351"/>
        <v>#REF!</v>
      </c>
      <c r="HN3757" s="9" t="e">
        <f ca="1">SQRT($GS3757*(1-$GS3757/Controls!$D$15))</f>
        <v>#REF!</v>
      </c>
      <c r="HO3757" s="9" t="e">
        <f t="shared" ca="1" si="352"/>
        <v>#REF!</v>
      </c>
      <c r="HP3757" s="9" t="e">
        <f t="shared" ca="1" si="353"/>
        <v>#REF!</v>
      </c>
      <c r="HQ3757" s="9" t="e">
        <f ca="1">IF($GV3757=0,NA(),($GX3757*Controls!#REF!))</f>
        <v>#REF!</v>
      </c>
    </row>
    <row r="3758" spans="198:225" x14ac:dyDescent="0.25">
      <c r="GP3758" s="9" t="e">
        <f ca="1">INDIRECT(ADDRESS(ROW(),Controls!#REF!+30))</f>
        <v>#REF!</v>
      </c>
      <c r="GQ3758" s="9" t="e">
        <f ca="1">INDIRECT(ADDRESS(ROW(),Controls!#REF!+45))</f>
        <v>#REF!</v>
      </c>
      <c r="GR3758" s="9" t="e">
        <f ca="1">INDIRECT(ADDRESS(ROW(),Controls!#REF!+60))</f>
        <v>#REF!</v>
      </c>
      <c r="GS3758" s="9" t="e">
        <f ca="1">INDIRECT(ADDRESS(ROW(),Controls!#REF!+75))</f>
        <v>#REF!</v>
      </c>
      <c r="GT3758" s="9" t="e">
        <f ca="1">INDIRECT(ADDRESS(ROW(),Controls!#REF!+90))</f>
        <v>#REF!</v>
      </c>
      <c r="GU3758" s="9" t="e">
        <f ca="1">INDIRECT(ADDRESS(ROW(),Controls!#REF!+105))</f>
        <v>#REF!</v>
      </c>
      <c r="GV3758" s="9" t="e">
        <f ca="1">INDIRECT(ADDRESS(ROW(),Controls!#REF!+120))</f>
        <v>#REF!</v>
      </c>
      <c r="GW3758" s="9" t="e">
        <f ca="1">INDIRECT(ADDRESS(ROW(),Controls!#REF!+15))</f>
        <v>#REF!</v>
      </c>
      <c r="GX3758" s="9" t="e">
        <f ca="1">INDIRECT(ADDRESS(ROW(),Controls!#REF!+135))</f>
        <v>#REF!</v>
      </c>
      <c r="HJ3758" s="9" t="e">
        <f t="shared" ca="1" si="348"/>
        <v>#REF!</v>
      </c>
      <c r="HK3758" s="9" t="e">
        <f t="shared" ca="1" si="349"/>
        <v>#REF!</v>
      </c>
      <c r="HL3758" s="9" t="e">
        <f t="shared" ca="1" si="350"/>
        <v>#REF!</v>
      </c>
      <c r="HM3758" s="9" t="e">
        <f t="shared" ca="1" si="351"/>
        <v>#REF!</v>
      </c>
      <c r="HN3758" s="9" t="e">
        <f ca="1">SQRT($GS3758*(1-$GS3758/Controls!$D$15))</f>
        <v>#REF!</v>
      </c>
      <c r="HO3758" s="9" t="e">
        <f t="shared" ca="1" si="352"/>
        <v>#REF!</v>
      </c>
      <c r="HP3758" s="9" t="e">
        <f t="shared" ca="1" si="353"/>
        <v>#REF!</v>
      </c>
      <c r="HQ3758" s="9" t="e">
        <f ca="1">IF($GV3758=0,NA(),($GX3758*Controls!#REF!))</f>
        <v>#REF!</v>
      </c>
    </row>
    <row r="3759" spans="198:225" x14ac:dyDescent="0.25">
      <c r="GP3759" s="9" t="e">
        <f ca="1">INDIRECT(ADDRESS(ROW(),Controls!#REF!+30))</f>
        <v>#REF!</v>
      </c>
      <c r="GQ3759" s="9" t="e">
        <f ca="1">INDIRECT(ADDRESS(ROW(),Controls!#REF!+45))</f>
        <v>#REF!</v>
      </c>
      <c r="GR3759" s="9" t="e">
        <f ca="1">INDIRECT(ADDRESS(ROW(),Controls!#REF!+60))</f>
        <v>#REF!</v>
      </c>
      <c r="GS3759" s="9" t="e">
        <f ca="1">INDIRECT(ADDRESS(ROW(),Controls!#REF!+75))</f>
        <v>#REF!</v>
      </c>
      <c r="GT3759" s="9" t="e">
        <f ca="1">INDIRECT(ADDRESS(ROW(),Controls!#REF!+90))</f>
        <v>#REF!</v>
      </c>
      <c r="GU3759" s="9" t="e">
        <f ca="1">INDIRECT(ADDRESS(ROW(),Controls!#REF!+105))</f>
        <v>#REF!</v>
      </c>
      <c r="GV3759" s="9" t="e">
        <f ca="1">INDIRECT(ADDRESS(ROW(),Controls!#REF!+120))</f>
        <v>#REF!</v>
      </c>
      <c r="GW3759" s="9" t="e">
        <f ca="1">INDIRECT(ADDRESS(ROW(),Controls!#REF!+15))</f>
        <v>#REF!</v>
      </c>
      <c r="GX3759" s="9" t="e">
        <f ca="1">INDIRECT(ADDRESS(ROW(),Controls!#REF!+135))</f>
        <v>#REF!</v>
      </c>
      <c r="HJ3759" s="9" t="e">
        <f t="shared" ca="1" si="348"/>
        <v>#REF!</v>
      </c>
      <c r="HK3759" s="9" t="e">
        <f t="shared" ca="1" si="349"/>
        <v>#REF!</v>
      </c>
      <c r="HL3759" s="9" t="e">
        <f t="shared" ca="1" si="350"/>
        <v>#REF!</v>
      </c>
      <c r="HM3759" s="9" t="e">
        <f t="shared" ca="1" si="351"/>
        <v>#REF!</v>
      </c>
      <c r="HN3759" s="9" t="e">
        <f ca="1">SQRT($GS3759*(1-$GS3759/Controls!$D$15))</f>
        <v>#REF!</v>
      </c>
      <c r="HO3759" s="9" t="e">
        <f t="shared" ca="1" si="352"/>
        <v>#REF!</v>
      </c>
      <c r="HP3759" s="9" t="e">
        <f t="shared" ca="1" si="353"/>
        <v>#REF!</v>
      </c>
      <c r="HQ3759" s="9" t="e">
        <f ca="1">IF($GV3759=0,NA(),($GX3759*Controls!#REF!))</f>
        <v>#REF!</v>
      </c>
    </row>
    <row r="3760" spans="198:225" x14ac:dyDescent="0.25">
      <c r="GP3760" s="9" t="e">
        <f ca="1">INDIRECT(ADDRESS(ROW(),Controls!#REF!+30))</f>
        <v>#REF!</v>
      </c>
      <c r="GQ3760" s="9" t="e">
        <f ca="1">INDIRECT(ADDRESS(ROW(),Controls!#REF!+45))</f>
        <v>#REF!</v>
      </c>
      <c r="GR3760" s="9" t="e">
        <f ca="1">INDIRECT(ADDRESS(ROW(),Controls!#REF!+60))</f>
        <v>#REF!</v>
      </c>
      <c r="GS3760" s="9" t="e">
        <f ca="1">INDIRECT(ADDRESS(ROW(),Controls!#REF!+75))</f>
        <v>#REF!</v>
      </c>
      <c r="GT3760" s="9" t="e">
        <f ca="1">INDIRECT(ADDRESS(ROW(),Controls!#REF!+90))</f>
        <v>#REF!</v>
      </c>
      <c r="GU3760" s="9" t="e">
        <f ca="1">INDIRECT(ADDRESS(ROW(),Controls!#REF!+105))</f>
        <v>#REF!</v>
      </c>
      <c r="GV3760" s="9" t="e">
        <f ca="1">INDIRECT(ADDRESS(ROW(),Controls!#REF!+120))</f>
        <v>#REF!</v>
      </c>
      <c r="GW3760" s="9" t="e">
        <f ca="1">INDIRECT(ADDRESS(ROW(),Controls!#REF!+15))</f>
        <v>#REF!</v>
      </c>
      <c r="GX3760" s="9" t="e">
        <f ca="1">INDIRECT(ADDRESS(ROW(),Controls!#REF!+135))</f>
        <v>#REF!</v>
      </c>
      <c r="HJ3760" s="9" t="e">
        <f t="shared" ca="1" si="348"/>
        <v>#REF!</v>
      </c>
      <c r="HK3760" s="9" t="e">
        <f t="shared" ca="1" si="349"/>
        <v>#REF!</v>
      </c>
      <c r="HL3760" s="9" t="e">
        <f t="shared" ca="1" si="350"/>
        <v>#REF!</v>
      </c>
      <c r="HM3760" s="9" t="e">
        <f t="shared" ca="1" si="351"/>
        <v>#REF!</v>
      </c>
      <c r="HN3760" s="9" t="e">
        <f ca="1">SQRT($GS3760*(1-$GS3760/Controls!$D$15))</f>
        <v>#REF!</v>
      </c>
      <c r="HO3760" s="9" t="e">
        <f t="shared" ca="1" si="352"/>
        <v>#REF!</v>
      </c>
      <c r="HP3760" s="9" t="e">
        <f t="shared" ca="1" si="353"/>
        <v>#REF!</v>
      </c>
      <c r="HQ3760" s="9" t="e">
        <f ca="1">IF($GV3760=0,NA(),($GX3760*Controls!#REF!))</f>
        <v>#REF!</v>
      </c>
    </row>
    <row r="3761" spans="198:225" x14ac:dyDescent="0.25">
      <c r="GP3761" s="9" t="e">
        <f ca="1">INDIRECT(ADDRESS(ROW(),Controls!#REF!+30))</f>
        <v>#REF!</v>
      </c>
      <c r="GQ3761" s="9" t="e">
        <f ca="1">INDIRECT(ADDRESS(ROW(),Controls!#REF!+45))</f>
        <v>#REF!</v>
      </c>
      <c r="GR3761" s="9" t="e">
        <f ca="1">INDIRECT(ADDRESS(ROW(),Controls!#REF!+60))</f>
        <v>#REF!</v>
      </c>
      <c r="GS3761" s="9" t="e">
        <f ca="1">INDIRECT(ADDRESS(ROW(),Controls!#REF!+75))</f>
        <v>#REF!</v>
      </c>
      <c r="GT3761" s="9" t="e">
        <f ca="1">INDIRECT(ADDRESS(ROW(),Controls!#REF!+90))</f>
        <v>#REF!</v>
      </c>
      <c r="GU3761" s="9" t="e">
        <f ca="1">INDIRECT(ADDRESS(ROW(),Controls!#REF!+105))</f>
        <v>#REF!</v>
      </c>
      <c r="GV3761" s="9" t="e">
        <f ca="1">INDIRECT(ADDRESS(ROW(),Controls!#REF!+120))</f>
        <v>#REF!</v>
      </c>
      <c r="GW3761" s="9" t="e">
        <f ca="1">INDIRECT(ADDRESS(ROW(),Controls!#REF!+15))</f>
        <v>#REF!</v>
      </c>
      <c r="GX3761" s="9" t="e">
        <f ca="1">INDIRECT(ADDRESS(ROW(),Controls!#REF!+135))</f>
        <v>#REF!</v>
      </c>
      <c r="HJ3761" s="9" t="e">
        <f t="shared" ca="1" si="348"/>
        <v>#REF!</v>
      </c>
      <c r="HK3761" s="9" t="e">
        <f t="shared" ca="1" si="349"/>
        <v>#REF!</v>
      </c>
      <c r="HL3761" s="9" t="e">
        <f t="shared" ca="1" si="350"/>
        <v>#REF!</v>
      </c>
      <c r="HM3761" s="9" t="e">
        <f t="shared" ca="1" si="351"/>
        <v>#REF!</v>
      </c>
      <c r="HN3761" s="9" t="e">
        <f ca="1">SQRT($GS3761*(1-$GS3761/Controls!$D$15))</f>
        <v>#REF!</v>
      </c>
      <c r="HO3761" s="9" t="e">
        <f t="shared" ca="1" si="352"/>
        <v>#REF!</v>
      </c>
      <c r="HP3761" s="9" t="e">
        <f t="shared" ca="1" si="353"/>
        <v>#REF!</v>
      </c>
      <c r="HQ3761" s="9" t="e">
        <f ca="1">IF($GV3761=0,NA(),($GX3761*Controls!#REF!))</f>
        <v>#REF!</v>
      </c>
    </row>
    <row r="3762" spans="198:225" x14ac:dyDescent="0.25">
      <c r="GP3762" s="9" t="e">
        <f ca="1">INDIRECT(ADDRESS(ROW(),Controls!#REF!+30))</f>
        <v>#REF!</v>
      </c>
      <c r="GQ3762" s="9" t="e">
        <f ca="1">INDIRECT(ADDRESS(ROW(),Controls!#REF!+45))</f>
        <v>#REF!</v>
      </c>
      <c r="GR3762" s="9" t="e">
        <f ca="1">INDIRECT(ADDRESS(ROW(),Controls!#REF!+60))</f>
        <v>#REF!</v>
      </c>
      <c r="GS3762" s="9" t="e">
        <f ca="1">INDIRECT(ADDRESS(ROW(),Controls!#REF!+75))</f>
        <v>#REF!</v>
      </c>
      <c r="GT3762" s="9" t="e">
        <f ca="1">INDIRECT(ADDRESS(ROW(),Controls!#REF!+90))</f>
        <v>#REF!</v>
      </c>
      <c r="GU3762" s="9" t="e">
        <f ca="1">INDIRECT(ADDRESS(ROW(),Controls!#REF!+105))</f>
        <v>#REF!</v>
      </c>
      <c r="GV3762" s="9" t="e">
        <f ca="1">INDIRECT(ADDRESS(ROW(),Controls!#REF!+120))</f>
        <v>#REF!</v>
      </c>
      <c r="GW3762" s="9" t="e">
        <f ca="1">INDIRECT(ADDRESS(ROW(),Controls!#REF!+15))</f>
        <v>#REF!</v>
      </c>
      <c r="GX3762" s="9" t="e">
        <f ca="1">INDIRECT(ADDRESS(ROW(),Controls!#REF!+135))</f>
        <v>#REF!</v>
      </c>
      <c r="HJ3762" s="9" t="e">
        <f t="shared" ca="1" si="348"/>
        <v>#REF!</v>
      </c>
      <c r="HK3762" s="9" t="e">
        <f t="shared" ca="1" si="349"/>
        <v>#REF!</v>
      </c>
      <c r="HL3762" s="9" t="e">
        <f t="shared" ca="1" si="350"/>
        <v>#REF!</v>
      </c>
      <c r="HM3762" s="9" t="e">
        <f t="shared" ca="1" si="351"/>
        <v>#REF!</v>
      </c>
      <c r="HN3762" s="9" t="e">
        <f ca="1">SQRT($GS3762*(1-$GS3762/Controls!$D$15))</f>
        <v>#REF!</v>
      </c>
      <c r="HO3762" s="9" t="e">
        <f t="shared" ca="1" si="352"/>
        <v>#REF!</v>
      </c>
      <c r="HP3762" s="9" t="e">
        <f t="shared" ca="1" si="353"/>
        <v>#REF!</v>
      </c>
      <c r="HQ3762" s="9" t="e">
        <f ca="1">IF($GV3762=0,NA(),($GX3762*Controls!#REF!))</f>
        <v>#REF!</v>
      </c>
    </row>
    <row r="3763" spans="198:225" x14ac:dyDescent="0.25">
      <c r="GP3763" s="9" t="e">
        <f ca="1">INDIRECT(ADDRESS(ROW(),Controls!#REF!+30))</f>
        <v>#REF!</v>
      </c>
      <c r="GQ3763" s="9" t="e">
        <f ca="1">INDIRECT(ADDRESS(ROW(),Controls!#REF!+45))</f>
        <v>#REF!</v>
      </c>
      <c r="GR3763" s="9" t="e">
        <f ca="1">INDIRECT(ADDRESS(ROW(),Controls!#REF!+60))</f>
        <v>#REF!</v>
      </c>
      <c r="GS3763" s="9" t="e">
        <f ca="1">INDIRECT(ADDRESS(ROW(),Controls!#REF!+75))</f>
        <v>#REF!</v>
      </c>
      <c r="GT3763" s="9" t="e">
        <f ca="1">INDIRECT(ADDRESS(ROW(),Controls!#REF!+90))</f>
        <v>#REF!</v>
      </c>
      <c r="GU3763" s="9" t="e">
        <f ca="1">INDIRECT(ADDRESS(ROW(),Controls!#REF!+105))</f>
        <v>#REF!</v>
      </c>
      <c r="GV3763" s="9" t="e">
        <f ca="1">INDIRECT(ADDRESS(ROW(),Controls!#REF!+120))</f>
        <v>#REF!</v>
      </c>
      <c r="GW3763" s="9" t="e">
        <f ca="1">INDIRECT(ADDRESS(ROW(),Controls!#REF!+15))</f>
        <v>#REF!</v>
      </c>
      <c r="GX3763" s="9" t="e">
        <f ca="1">INDIRECT(ADDRESS(ROW(),Controls!#REF!+135))</f>
        <v>#REF!</v>
      </c>
      <c r="HJ3763" s="9" t="e">
        <f t="shared" ca="1" si="348"/>
        <v>#REF!</v>
      </c>
      <c r="HK3763" s="9" t="e">
        <f t="shared" ca="1" si="349"/>
        <v>#REF!</v>
      </c>
      <c r="HL3763" s="9" t="e">
        <f t="shared" ca="1" si="350"/>
        <v>#REF!</v>
      </c>
      <c r="HM3763" s="9" t="e">
        <f t="shared" ca="1" si="351"/>
        <v>#REF!</v>
      </c>
      <c r="HN3763" s="9" t="e">
        <f ca="1">SQRT($GS3763*(1-$GS3763/Controls!$D$15))</f>
        <v>#REF!</v>
      </c>
      <c r="HO3763" s="9" t="e">
        <f t="shared" ca="1" si="352"/>
        <v>#REF!</v>
      </c>
      <c r="HP3763" s="9" t="e">
        <f t="shared" ca="1" si="353"/>
        <v>#REF!</v>
      </c>
      <c r="HQ3763" s="9" t="e">
        <f ca="1">IF($GV3763=0,NA(),($GX3763*Controls!#REF!))</f>
        <v>#REF!</v>
      </c>
    </row>
    <row r="3764" spans="198:225" x14ac:dyDescent="0.25">
      <c r="GP3764" s="9" t="e">
        <f ca="1">INDIRECT(ADDRESS(ROW(),Controls!#REF!+30))</f>
        <v>#REF!</v>
      </c>
      <c r="GQ3764" s="9" t="e">
        <f ca="1">INDIRECT(ADDRESS(ROW(),Controls!#REF!+45))</f>
        <v>#REF!</v>
      </c>
      <c r="GR3764" s="9" t="e">
        <f ca="1">INDIRECT(ADDRESS(ROW(),Controls!#REF!+60))</f>
        <v>#REF!</v>
      </c>
      <c r="GS3764" s="9" t="e">
        <f ca="1">INDIRECT(ADDRESS(ROW(),Controls!#REF!+75))</f>
        <v>#REF!</v>
      </c>
      <c r="GT3764" s="9" t="e">
        <f ca="1">INDIRECT(ADDRESS(ROW(),Controls!#REF!+90))</f>
        <v>#REF!</v>
      </c>
      <c r="GU3764" s="9" t="e">
        <f ca="1">INDIRECT(ADDRESS(ROW(),Controls!#REF!+105))</f>
        <v>#REF!</v>
      </c>
      <c r="GV3764" s="9" t="e">
        <f ca="1">INDIRECT(ADDRESS(ROW(),Controls!#REF!+120))</f>
        <v>#REF!</v>
      </c>
      <c r="GW3764" s="9" t="e">
        <f ca="1">INDIRECT(ADDRESS(ROW(),Controls!#REF!+15))</f>
        <v>#REF!</v>
      </c>
      <c r="GX3764" s="9" t="e">
        <f ca="1">INDIRECT(ADDRESS(ROW(),Controls!#REF!+135))</f>
        <v>#REF!</v>
      </c>
      <c r="HJ3764" s="9" t="e">
        <f t="shared" ca="1" si="348"/>
        <v>#REF!</v>
      </c>
      <c r="HK3764" s="9" t="e">
        <f t="shared" ca="1" si="349"/>
        <v>#REF!</v>
      </c>
      <c r="HL3764" s="9" t="e">
        <f t="shared" ca="1" si="350"/>
        <v>#REF!</v>
      </c>
      <c r="HM3764" s="9" t="e">
        <f t="shared" ca="1" si="351"/>
        <v>#REF!</v>
      </c>
      <c r="HN3764" s="9" t="e">
        <f ca="1">SQRT($GS3764*(1-$GS3764/Controls!$D$15))</f>
        <v>#REF!</v>
      </c>
      <c r="HO3764" s="9" t="e">
        <f t="shared" ca="1" si="352"/>
        <v>#REF!</v>
      </c>
      <c r="HP3764" s="9" t="e">
        <f t="shared" ca="1" si="353"/>
        <v>#REF!</v>
      </c>
      <c r="HQ3764" s="9" t="e">
        <f ca="1">IF($GV3764=0,NA(),($GX3764*Controls!#REF!))</f>
        <v>#REF!</v>
      </c>
    </row>
    <row r="3765" spans="198:225" x14ac:dyDescent="0.25">
      <c r="GP3765" s="9" t="e">
        <f ca="1">INDIRECT(ADDRESS(ROW(),Controls!#REF!+30))</f>
        <v>#REF!</v>
      </c>
      <c r="GQ3765" s="9" t="e">
        <f ca="1">INDIRECT(ADDRESS(ROW(),Controls!#REF!+45))</f>
        <v>#REF!</v>
      </c>
      <c r="GR3765" s="9" t="e">
        <f ca="1">INDIRECT(ADDRESS(ROW(),Controls!#REF!+60))</f>
        <v>#REF!</v>
      </c>
      <c r="GS3765" s="9" t="e">
        <f ca="1">INDIRECT(ADDRESS(ROW(),Controls!#REF!+75))</f>
        <v>#REF!</v>
      </c>
      <c r="GT3765" s="9" t="e">
        <f ca="1">INDIRECT(ADDRESS(ROW(),Controls!#REF!+90))</f>
        <v>#REF!</v>
      </c>
      <c r="GU3765" s="9" t="e">
        <f ca="1">INDIRECT(ADDRESS(ROW(),Controls!#REF!+105))</f>
        <v>#REF!</v>
      </c>
      <c r="GV3765" s="9" t="e">
        <f ca="1">INDIRECT(ADDRESS(ROW(),Controls!#REF!+120))</f>
        <v>#REF!</v>
      </c>
      <c r="GW3765" s="9" t="e">
        <f ca="1">INDIRECT(ADDRESS(ROW(),Controls!#REF!+15))</f>
        <v>#REF!</v>
      </c>
      <c r="GX3765" s="9" t="e">
        <f ca="1">INDIRECT(ADDRESS(ROW(),Controls!#REF!+135))</f>
        <v>#REF!</v>
      </c>
      <c r="HJ3765" s="9" t="e">
        <f t="shared" ca="1" si="348"/>
        <v>#REF!</v>
      </c>
      <c r="HK3765" s="9" t="e">
        <f t="shared" ca="1" si="349"/>
        <v>#REF!</v>
      </c>
      <c r="HL3765" s="9" t="e">
        <f t="shared" ca="1" si="350"/>
        <v>#REF!</v>
      </c>
      <c r="HM3765" s="9" t="e">
        <f t="shared" ca="1" si="351"/>
        <v>#REF!</v>
      </c>
      <c r="HN3765" s="9" t="e">
        <f ca="1">SQRT($GS3765*(1-$GS3765/Controls!$D$15))</f>
        <v>#REF!</v>
      </c>
      <c r="HO3765" s="9" t="e">
        <f t="shared" ca="1" si="352"/>
        <v>#REF!</v>
      </c>
      <c r="HP3765" s="9" t="e">
        <f t="shared" ca="1" si="353"/>
        <v>#REF!</v>
      </c>
      <c r="HQ3765" s="9" t="e">
        <f ca="1">IF($GV3765=0,NA(),($GX3765*Controls!#REF!))</f>
        <v>#REF!</v>
      </c>
    </row>
    <row r="3766" spans="198:225" x14ac:dyDescent="0.25">
      <c r="GP3766" s="9" t="e">
        <f ca="1">INDIRECT(ADDRESS(ROW(),Controls!#REF!+30))</f>
        <v>#REF!</v>
      </c>
      <c r="GQ3766" s="9" t="e">
        <f ca="1">INDIRECT(ADDRESS(ROW(),Controls!#REF!+45))</f>
        <v>#REF!</v>
      </c>
      <c r="GR3766" s="9" t="e">
        <f ca="1">INDIRECT(ADDRESS(ROW(),Controls!#REF!+60))</f>
        <v>#REF!</v>
      </c>
      <c r="GS3766" s="9" t="e">
        <f ca="1">INDIRECT(ADDRESS(ROW(),Controls!#REF!+75))</f>
        <v>#REF!</v>
      </c>
      <c r="GT3766" s="9" t="e">
        <f ca="1">INDIRECT(ADDRESS(ROW(),Controls!#REF!+90))</f>
        <v>#REF!</v>
      </c>
      <c r="GU3766" s="9" t="e">
        <f ca="1">INDIRECT(ADDRESS(ROW(),Controls!#REF!+105))</f>
        <v>#REF!</v>
      </c>
      <c r="GV3766" s="9" t="e">
        <f ca="1">INDIRECT(ADDRESS(ROW(),Controls!#REF!+120))</f>
        <v>#REF!</v>
      </c>
      <c r="GW3766" s="9" t="e">
        <f ca="1">INDIRECT(ADDRESS(ROW(),Controls!#REF!+15))</f>
        <v>#REF!</v>
      </c>
      <c r="GX3766" s="9" t="e">
        <f ca="1">INDIRECT(ADDRESS(ROW(),Controls!#REF!+135))</f>
        <v>#REF!</v>
      </c>
      <c r="HJ3766" s="9" t="e">
        <f t="shared" ca="1" si="348"/>
        <v>#REF!</v>
      </c>
      <c r="HK3766" s="9" t="e">
        <f t="shared" ca="1" si="349"/>
        <v>#REF!</v>
      </c>
      <c r="HL3766" s="9" t="e">
        <f t="shared" ca="1" si="350"/>
        <v>#REF!</v>
      </c>
      <c r="HM3766" s="9" t="e">
        <f t="shared" ca="1" si="351"/>
        <v>#REF!</v>
      </c>
      <c r="HN3766" s="9" t="e">
        <f ca="1">SQRT($GS3766*(1-$GS3766/Controls!$D$15))</f>
        <v>#REF!</v>
      </c>
      <c r="HO3766" s="9" t="e">
        <f t="shared" ca="1" si="352"/>
        <v>#REF!</v>
      </c>
      <c r="HP3766" s="9" t="e">
        <f t="shared" ca="1" si="353"/>
        <v>#REF!</v>
      </c>
      <c r="HQ3766" s="9" t="e">
        <f ca="1">IF($GV3766=0,NA(),($GX3766*Controls!#REF!))</f>
        <v>#REF!</v>
      </c>
    </row>
    <row r="3767" spans="198:225" x14ac:dyDescent="0.25">
      <c r="GP3767" s="9" t="e">
        <f ca="1">INDIRECT(ADDRESS(ROW(),Controls!#REF!+30))</f>
        <v>#REF!</v>
      </c>
      <c r="GQ3767" s="9" t="e">
        <f ca="1">INDIRECT(ADDRESS(ROW(),Controls!#REF!+45))</f>
        <v>#REF!</v>
      </c>
      <c r="GR3767" s="9" t="e">
        <f ca="1">INDIRECT(ADDRESS(ROW(),Controls!#REF!+60))</f>
        <v>#REF!</v>
      </c>
      <c r="GS3767" s="9" t="e">
        <f ca="1">INDIRECT(ADDRESS(ROW(),Controls!#REF!+75))</f>
        <v>#REF!</v>
      </c>
      <c r="GT3767" s="9" t="e">
        <f ca="1">INDIRECT(ADDRESS(ROW(),Controls!#REF!+90))</f>
        <v>#REF!</v>
      </c>
      <c r="GU3767" s="9" t="e">
        <f ca="1">INDIRECT(ADDRESS(ROW(),Controls!#REF!+105))</f>
        <v>#REF!</v>
      </c>
      <c r="GV3767" s="9" t="e">
        <f ca="1">INDIRECT(ADDRESS(ROW(),Controls!#REF!+120))</f>
        <v>#REF!</v>
      </c>
      <c r="GW3767" s="9" t="e">
        <f ca="1">INDIRECT(ADDRESS(ROW(),Controls!#REF!+15))</f>
        <v>#REF!</v>
      </c>
      <c r="GX3767" s="9" t="e">
        <f ca="1">INDIRECT(ADDRESS(ROW(),Controls!#REF!+135))</f>
        <v>#REF!</v>
      </c>
      <c r="HJ3767" s="9" t="e">
        <f t="shared" ca="1" si="348"/>
        <v>#REF!</v>
      </c>
      <c r="HK3767" s="9" t="e">
        <f t="shared" ca="1" si="349"/>
        <v>#REF!</v>
      </c>
      <c r="HL3767" s="9" t="e">
        <f t="shared" ca="1" si="350"/>
        <v>#REF!</v>
      </c>
      <c r="HM3767" s="9" t="e">
        <f t="shared" ca="1" si="351"/>
        <v>#REF!</v>
      </c>
      <c r="HN3767" s="9" t="e">
        <f ca="1">SQRT($GS3767*(1-$GS3767/Controls!$D$15))</f>
        <v>#REF!</v>
      </c>
      <c r="HO3767" s="9" t="e">
        <f t="shared" ca="1" si="352"/>
        <v>#REF!</v>
      </c>
      <c r="HP3767" s="9" t="e">
        <f t="shared" ca="1" si="353"/>
        <v>#REF!</v>
      </c>
      <c r="HQ3767" s="9" t="e">
        <f ca="1">IF($GV3767=0,NA(),($GX3767*Controls!#REF!))</f>
        <v>#REF!</v>
      </c>
    </row>
    <row r="3768" spans="198:225" x14ac:dyDescent="0.25">
      <c r="GP3768" s="9" t="e">
        <f ca="1">INDIRECT(ADDRESS(ROW(),Controls!#REF!+30))</f>
        <v>#REF!</v>
      </c>
      <c r="GQ3768" s="9" t="e">
        <f ca="1">INDIRECT(ADDRESS(ROW(),Controls!#REF!+45))</f>
        <v>#REF!</v>
      </c>
      <c r="GR3768" s="9" t="e">
        <f ca="1">INDIRECT(ADDRESS(ROW(),Controls!#REF!+60))</f>
        <v>#REF!</v>
      </c>
      <c r="GS3768" s="9" t="e">
        <f ca="1">INDIRECT(ADDRESS(ROW(),Controls!#REF!+75))</f>
        <v>#REF!</v>
      </c>
      <c r="GT3768" s="9" t="e">
        <f ca="1">INDIRECT(ADDRESS(ROW(),Controls!#REF!+90))</f>
        <v>#REF!</v>
      </c>
      <c r="GU3768" s="9" t="e">
        <f ca="1">INDIRECT(ADDRESS(ROW(),Controls!#REF!+105))</f>
        <v>#REF!</v>
      </c>
      <c r="GV3768" s="9" t="e">
        <f ca="1">INDIRECT(ADDRESS(ROW(),Controls!#REF!+120))</f>
        <v>#REF!</v>
      </c>
      <c r="GW3768" s="9" t="e">
        <f ca="1">INDIRECT(ADDRESS(ROW(),Controls!#REF!+15))</f>
        <v>#REF!</v>
      </c>
      <c r="GX3768" s="9" t="e">
        <f ca="1">INDIRECT(ADDRESS(ROW(),Controls!#REF!+135))</f>
        <v>#REF!</v>
      </c>
      <c r="HJ3768" s="9" t="e">
        <f t="shared" ca="1" si="348"/>
        <v>#REF!</v>
      </c>
      <c r="HK3768" s="9" t="e">
        <f t="shared" ca="1" si="349"/>
        <v>#REF!</v>
      </c>
      <c r="HL3768" s="9" t="e">
        <f t="shared" ca="1" si="350"/>
        <v>#REF!</v>
      </c>
      <c r="HM3768" s="9" t="e">
        <f t="shared" ca="1" si="351"/>
        <v>#REF!</v>
      </c>
      <c r="HN3768" s="9" t="e">
        <f ca="1">SQRT($GS3768*(1-$GS3768/Controls!$D$15))</f>
        <v>#REF!</v>
      </c>
      <c r="HO3768" s="9" t="e">
        <f t="shared" ca="1" si="352"/>
        <v>#REF!</v>
      </c>
      <c r="HP3768" s="9" t="e">
        <f t="shared" ca="1" si="353"/>
        <v>#REF!</v>
      </c>
      <c r="HQ3768" s="9" t="e">
        <f ca="1">IF($GV3768=0,NA(),($GX3768*Controls!#REF!))</f>
        <v>#REF!</v>
      </c>
    </row>
    <row r="3769" spans="198:225" x14ac:dyDescent="0.25">
      <c r="GP3769" s="9" t="e">
        <f ca="1">INDIRECT(ADDRESS(ROW(),Controls!#REF!+30))</f>
        <v>#REF!</v>
      </c>
      <c r="GQ3769" s="9" t="e">
        <f ca="1">INDIRECT(ADDRESS(ROW(),Controls!#REF!+45))</f>
        <v>#REF!</v>
      </c>
      <c r="GR3769" s="9" t="e">
        <f ca="1">INDIRECT(ADDRESS(ROW(),Controls!#REF!+60))</f>
        <v>#REF!</v>
      </c>
      <c r="GS3769" s="9" t="e">
        <f ca="1">INDIRECT(ADDRESS(ROW(),Controls!#REF!+75))</f>
        <v>#REF!</v>
      </c>
      <c r="GT3769" s="9" t="e">
        <f ca="1">INDIRECT(ADDRESS(ROW(),Controls!#REF!+90))</f>
        <v>#REF!</v>
      </c>
      <c r="GU3769" s="9" t="e">
        <f ca="1">INDIRECT(ADDRESS(ROW(),Controls!#REF!+105))</f>
        <v>#REF!</v>
      </c>
      <c r="GV3769" s="9" t="e">
        <f ca="1">INDIRECT(ADDRESS(ROW(),Controls!#REF!+120))</f>
        <v>#REF!</v>
      </c>
      <c r="GW3769" s="9" t="e">
        <f ca="1">INDIRECT(ADDRESS(ROW(),Controls!#REF!+15))</f>
        <v>#REF!</v>
      </c>
      <c r="GX3769" s="9" t="e">
        <f ca="1">INDIRECT(ADDRESS(ROW(),Controls!#REF!+135))</f>
        <v>#REF!</v>
      </c>
      <c r="HJ3769" s="9" t="e">
        <f t="shared" ca="1" si="348"/>
        <v>#REF!</v>
      </c>
      <c r="HK3769" s="9" t="e">
        <f t="shared" ca="1" si="349"/>
        <v>#REF!</v>
      </c>
      <c r="HL3769" s="9" t="e">
        <f t="shared" ca="1" si="350"/>
        <v>#REF!</v>
      </c>
      <c r="HM3769" s="9" t="e">
        <f t="shared" ca="1" si="351"/>
        <v>#REF!</v>
      </c>
      <c r="HN3769" s="9" t="e">
        <f ca="1">SQRT($GS3769*(1-$GS3769/Controls!$D$15))</f>
        <v>#REF!</v>
      </c>
      <c r="HO3769" s="9" t="e">
        <f t="shared" ca="1" si="352"/>
        <v>#REF!</v>
      </c>
      <c r="HP3769" s="9" t="e">
        <f t="shared" ca="1" si="353"/>
        <v>#REF!</v>
      </c>
      <c r="HQ3769" s="9" t="e">
        <f ca="1">IF($GV3769=0,NA(),($GX3769*Controls!#REF!))</f>
        <v>#REF!</v>
      </c>
    </row>
    <row r="3770" spans="198:225" x14ac:dyDescent="0.25">
      <c r="GP3770" s="9" t="e">
        <f ca="1">INDIRECT(ADDRESS(ROW(),Controls!#REF!+30))</f>
        <v>#REF!</v>
      </c>
      <c r="GQ3770" s="9" t="e">
        <f ca="1">INDIRECT(ADDRESS(ROW(),Controls!#REF!+45))</f>
        <v>#REF!</v>
      </c>
      <c r="GR3770" s="9" t="e">
        <f ca="1">INDIRECT(ADDRESS(ROW(),Controls!#REF!+60))</f>
        <v>#REF!</v>
      </c>
      <c r="GS3770" s="9" t="e">
        <f ca="1">INDIRECT(ADDRESS(ROW(),Controls!#REF!+75))</f>
        <v>#REF!</v>
      </c>
      <c r="GT3770" s="9" t="e">
        <f ca="1">INDIRECT(ADDRESS(ROW(),Controls!#REF!+90))</f>
        <v>#REF!</v>
      </c>
      <c r="GU3770" s="9" t="e">
        <f ca="1">INDIRECT(ADDRESS(ROW(),Controls!#REF!+105))</f>
        <v>#REF!</v>
      </c>
      <c r="GV3770" s="9" t="e">
        <f ca="1">INDIRECT(ADDRESS(ROW(),Controls!#REF!+120))</f>
        <v>#REF!</v>
      </c>
      <c r="GW3770" s="9" t="e">
        <f ca="1">INDIRECT(ADDRESS(ROW(),Controls!#REF!+15))</f>
        <v>#REF!</v>
      </c>
      <c r="GX3770" s="9" t="e">
        <f ca="1">INDIRECT(ADDRESS(ROW(),Controls!#REF!+135))</f>
        <v>#REF!</v>
      </c>
      <c r="HJ3770" s="9" t="e">
        <f t="shared" ca="1" si="348"/>
        <v>#REF!</v>
      </c>
      <c r="HK3770" s="9" t="e">
        <f t="shared" ca="1" si="349"/>
        <v>#REF!</v>
      </c>
      <c r="HL3770" s="9" t="e">
        <f t="shared" ca="1" si="350"/>
        <v>#REF!</v>
      </c>
      <c r="HM3770" s="9" t="e">
        <f t="shared" ca="1" si="351"/>
        <v>#REF!</v>
      </c>
      <c r="HN3770" s="9" t="e">
        <f ca="1">SQRT($GS3770*(1-$GS3770/Controls!$D$15))</f>
        <v>#REF!</v>
      </c>
      <c r="HO3770" s="9" t="e">
        <f t="shared" ca="1" si="352"/>
        <v>#REF!</v>
      </c>
      <c r="HP3770" s="9" t="e">
        <f t="shared" ca="1" si="353"/>
        <v>#REF!</v>
      </c>
      <c r="HQ3770" s="9" t="e">
        <f ca="1">IF($GV3770=0,NA(),($GX3770*Controls!#REF!))</f>
        <v>#REF!</v>
      </c>
    </row>
    <row r="3771" spans="198:225" x14ac:dyDescent="0.25">
      <c r="GP3771" s="9" t="e">
        <f ca="1">INDIRECT(ADDRESS(ROW(),Controls!#REF!+30))</f>
        <v>#REF!</v>
      </c>
      <c r="GQ3771" s="9" t="e">
        <f ca="1">INDIRECT(ADDRESS(ROW(),Controls!#REF!+45))</f>
        <v>#REF!</v>
      </c>
      <c r="GR3771" s="9" t="e">
        <f ca="1">INDIRECT(ADDRESS(ROW(),Controls!#REF!+60))</f>
        <v>#REF!</v>
      </c>
      <c r="GS3771" s="9" t="e">
        <f ca="1">INDIRECT(ADDRESS(ROW(),Controls!#REF!+75))</f>
        <v>#REF!</v>
      </c>
      <c r="GT3771" s="9" t="e">
        <f ca="1">INDIRECT(ADDRESS(ROW(),Controls!#REF!+90))</f>
        <v>#REF!</v>
      </c>
      <c r="GU3771" s="9" t="e">
        <f ca="1">INDIRECT(ADDRESS(ROW(),Controls!#REF!+105))</f>
        <v>#REF!</v>
      </c>
      <c r="GV3771" s="9" t="e">
        <f ca="1">INDIRECT(ADDRESS(ROW(),Controls!#REF!+120))</f>
        <v>#REF!</v>
      </c>
      <c r="GW3771" s="9" t="e">
        <f ca="1">INDIRECT(ADDRESS(ROW(),Controls!#REF!+15))</f>
        <v>#REF!</v>
      </c>
      <c r="GX3771" s="9" t="e">
        <f ca="1">INDIRECT(ADDRESS(ROW(),Controls!#REF!+135))</f>
        <v>#REF!</v>
      </c>
      <c r="HJ3771" s="9" t="e">
        <f t="shared" ca="1" si="348"/>
        <v>#REF!</v>
      </c>
      <c r="HK3771" s="9" t="e">
        <f t="shared" ca="1" si="349"/>
        <v>#REF!</v>
      </c>
      <c r="HL3771" s="9" t="e">
        <f t="shared" ca="1" si="350"/>
        <v>#REF!</v>
      </c>
      <c r="HM3771" s="9" t="e">
        <f t="shared" ca="1" si="351"/>
        <v>#REF!</v>
      </c>
      <c r="HN3771" s="9" t="e">
        <f ca="1">SQRT($GS3771*(1-$GS3771/Controls!$D$15))</f>
        <v>#REF!</v>
      </c>
      <c r="HO3771" s="9" t="e">
        <f t="shared" ca="1" si="352"/>
        <v>#REF!</v>
      </c>
      <c r="HP3771" s="9" t="e">
        <f t="shared" ca="1" si="353"/>
        <v>#REF!</v>
      </c>
      <c r="HQ3771" s="9" t="e">
        <f ca="1">IF($GV3771=0,NA(),($GX3771*Controls!#REF!))</f>
        <v>#REF!</v>
      </c>
    </row>
    <row r="3772" spans="198:225" x14ac:dyDescent="0.25">
      <c r="GP3772" s="9" t="e">
        <f ca="1">INDIRECT(ADDRESS(ROW(),Controls!#REF!+30))</f>
        <v>#REF!</v>
      </c>
      <c r="GQ3772" s="9" t="e">
        <f ca="1">INDIRECT(ADDRESS(ROW(),Controls!#REF!+45))</f>
        <v>#REF!</v>
      </c>
      <c r="GR3772" s="9" t="e">
        <f ca="1">INDIRECT(ADDRESS(ROW(),Controls!#REF!+60))</f>
        <v>#REF!</v>
      </c>
      <c r="GS3772" s="9" t="e">
        <f ca="1">INDIRECT(ADDRESS(ROW(),Controls!#REF!+75))</f>
        <v>#REF!</v>
      </c>
      <c r="GT3772" s="9" t="e">
        <f ca="1">INDIRECT(ADDRESS(ROW(),Controls!#REF!+90))</f>
        <v>#REF!</v>
      </c>
      <c r="GU3772" s="9" t="e">
        <f ca="1">INDIRECT(ADDRESS(ROW(),Controls!#REF!+105))</f>
        <v>#REF!</v>
      </c>
      <c r="GV3772" s="9" t="e">
        <f ca="1">INDIRECT(ADDRESS(ROW(),Controls!#REF!+120))</f>
        <v>#REF!</v>
      </c>
      <c r="GW3772" s="9" t="e">
        <f ca="1">INDIRECT(ADDRESS(ROW(),Controls!#REF!+15))</f>
        <v>#REF!</v>
      </c>
      <c r="GX3772" s="9" t="e">
        <f ca="1">INDIRECT(ADDRESS(ROW(),Controls!#REF!+135))</f>
        <v>#REF!</v>
      </c>
      <c r="HJ3772" s="9" t="e">
        <f t="shared" ca="1" si="348"/>
        <v>#REF!</v>
      </c>
      <c r="HK3772" s="9" t="e">
        <f t="shared" ca="1" si="349"/>
        <v>#REF!</v>
      </c>
      <c r="HL3772" s="9" t="e">
        <f t="shared" ca="1" si="350"/>
        <v>#REF!</v>
      </c>
      <c r="HM3772" s="9" t="e">
        <f t="shared" ca="1" si="351"/>
        <v>#REF!</v>
      </c>
      <c r="HN3772" s="9" t="e">
        <f ca="1">SQRT($GS3772*(1-$GS3772/Controls!$D$15))</f>
        <v>#REF!</v>
      </c>
      <c r="HO3772" s="9" t="e">
        <f t="shared" ca="1" si="352"/>
        <v>#REF!</v>
      </c>
      <c r="HP3772" s="9" t="e">
        <f t="shared" ca="1" si="353"/>
        <v>#REF!</v>
      </c>
      <c r="HQ3772" s="9" t="e">
        <f ca="1">IF($GV3772=0,NA(),($GX3772*Controls!#REF!))</f>
        <v>#REF!</v>
      </c>
    </row>
    <row r="3773" spans="198:225" x14ac:dyDescent="0.25">
      <c r="GP3773" s="9" t="e">
        <f ca="1">INDIRECT(ADDRESS(ROW(),Controls!#REF!+30))</f>
        <v>#REF!</v>
      </c>
      <c r="GQ3773" s="9" t="e">
        <f ca="1">INDIRECT(ADDRESS(ROW(),Controls!#REF!+45))</f>
        <v>#REF!</v>
      </c>
      <c r="GR3773" s="9" t="e">
        <f ca="1">INDIRECT(ADDRESS(ROW(),Controls!#REF!+60))</f>
        <v>#REF!</v>
      </c>
      <c r="GS3773" s="9" t="e">
        <f ca="1">INDIRECT(ADDRESS(ROW(),Controls!#REF!+75))</f>
        <v>#REF!</v>
      </c>
      <c r="GT3773" s="9" t="e">
        <f ca="1">INDIRECT(ADDRESS(ROW(),Controls!#REF!+90))</f>
        <v>#REF!</v>
      </c>
      <c r="GU3773" s="9" t="e">
        <f ca="1">INDIRECT(ADDRESS(ROW(),Controls!#REF!+105))</f>
        <v>#REF!</v>
      </c>
      <c r="GV3773" s="9" t="e">
        <f ca="1">INDIRECT(ADDRESS(ROW(),Controls!#REF!+120))</f>
        <v>#REF!</v>
      </c>
      <c r="GW3773" s="9" t="e">
        <f ca="1">INDIRECT(ADDRESS(ROW(),Controls!#REF!+15))</f>
        <v>#REF!</v>
      </c>
      <c r="GX3773" s="9" t="e">
        <f ca="1">INDIRECT(ADDRESS(ROW(),Controls!#REF!+135))</f>
        <v>#REF!</v>
      </c>
      <c r="HJ3773" s="9" t="e">
        <f t="shared" ca="1" si="348"/>
        <v>#REF!</v>
      </c>
      <c r="HK3773" s="9" t="e">
        <f t="shared" ca="1" si="349"/>
        <v>#REF!</v>
      </c>
      <c r="HL3773" s="9" t="e">
        <f t="shared" ca="1" si="350"/>
        <v>#REF!</v>
      </c>
      <c r="HM3773" s="9" t="e">
        <f t="shared" ca="1" si="351"/>
        <v>#REF!</v>
      </c>
      <c r="HN3773" s="9" t="e">
        <f ca="1">SQRT($GS3773*(1-$GS3773/Controls!$D$15))</f>
        <v>#REF!</v>
      </c>
      <c r="HO3773" s="9" t="e">
        <f t="shared" ca="1" si="352"/>
        <v>#REF!</v>
      </c>
      <c r="HP3773" s="9" t="e">
        <f t="shared" ca="1" si="353"/>
        <v>#REF!</v>
      </c>
      <c r="HQ3773" s="9" t="e">
        <f ca="1">IF($GV3773=0,NA(),($GX3773*Controls!#REF!))</f>
        <v>#REF!</v>
      </c>
    </row>
    <row r="3774" spans="198:225" x14ac:dyDescent="0.25">
      <c r="GP3774" s="9" t="e">
        <f ca="1">INDIRECT(ADDRESS(ROW(),Controls!#REF!+30))</f>
        <v>#REF!</v>
      </c>
      <c r="GQ3774" s="9" t="e">
        <f ca="1">INDIRECT(ADDRESS(ROW(),Controls!#REF!+45))</f>
        <v>#REF!</v>
      </c>
      <c r="GR3774" s="9" t="e">
        <f ca="1">INDIRECT(ADDRESS(ROW(),Controls!#REF!+60))</f>
        <v>#REF!</v>
      </c>
      <c r="GS3774" s="9" t="e">
        <f ca="1">INDIRECT(ADDRESS(ROW(),Controls!#REF!+75))</f>
        <v>#REF!</v>
      </c>
      <c r="GT3774" s="9" t="e">
        <f ca="1">INDIRECT(ADDRESS(ROW(),Controls!#REF!+90))</f>
        <v>#REF!</v>
      </c>
      <c r="GU3774" s="9" t="e">
        <f ca="1">INDIRECT(ADDRESS(ROW(),Controls!#REF!+105))</f>
        <v>#REF!</v>
      </c>
      <c r="GV3774" s="9" t="e">
        <f ca="1">INDIRECT(ADDRESS(ROW(),Controls!#REF!+120))</f>
        <v>#REF!</v>
      </c>
      <c r="GW3774" s="9" t="e">
        <f ca="1">INDIRECT(ADDRESS(ROW(),Controls!#REF!+15))</f>
        <v>#REF!</v>
      </c>
      <c r="GX3774" s="9" t="e">
        <f ca="1">INDIRECT(ADDRESS(ROW(),Controls!#REF!+135))</f>
        <v>#REF!</v>
      </c>
      <c r="HJ3774" s="9" t="e">
        <f t="shared" ca="1" si="348"/>
        <v>#REF!</v>
      </c>
      <c r="HK3774" s="9" t="e">
        <f t="shared" ca="1" si="349"/>
        <v>#REF!</v>
      </c>
      <c r="HL3774" s="9" t="e">
        <f t="shared" ca="1" si="350"/>
        <v>#REF!</v>
      </c>
      <c r="HM3774" s="9" t="e">
        <f t="shared" ca="1" si="351"/>
        <v>#REF!</v>
      </c>
      <c r="HN3774" s="9" t="e">
        <f ca="1">SQRT($GS3774*(1-$GS3774/Controls!$D$15))</f>
        <v>#REF!</v>
      </c>
      <c r="HO3774" s="9" t="e">
        <f t="shared" ca="1" si="352"/>
        <v>#REF!</v>
      </c>
      <c r="HP3774" s="9" t="e">
        <f t="shared" ca="1" si="353"/>
        <v>#REF!</v>
      </c>
      <c r="HQ3774" s="9" t="e">
        <f ca="1">IF($GV3774=0,NA(),($GX3774*Controls!#REF!))</f>
        <v>#REF!</v>
      </c>
    </row>
    <row r="3775" spans="198:225" x14ac:dyDescent="0.25">
      <c r="GP3775" s="9" t="e">
        <f ca="1">INDIRECT(ADDRESS(ROW(),Controls!#REF!+30))</f>
        <v>#REF!</v>
      </c>
      <c r="GQ3775" s="9" t="e">
        <f ca="1">INDIRECT(ADDRESS(ROW(),Controls!#REF!+45))</f>
        <v>#REF!</v>
      </c>
      <c r="GR3775" s="9" t="e">
        <f ca="1">INDIRECT(ADDRESS(ROW(),Controls!#REF!+60))</f>
        <v>#REF!</v>
      </c>
      <c r="GS3775" s="9" t="e">
        <f ca="1">INDIRECT(ADDRESS(ROW(),Controls!#REF!+75))</f>
        <v>#REF!</v>
      </c>
      <c r="GT3775" s="9" t="e">
        <f ca="1">INDIRECT(ADDRESS(ROW(),Controls!#REF!+90))</f>
        <v>#REF!</v>
      </c>
      <c r="GU3775" s="9" t="e">
        <f ca="1">INDIRECT(ADDRESS(ROW(),Controls!#REF!+105))</f>
        <v>#REF!</v>
      </c>
      <c r="GV3775" s="9" t="e">
        <f ca="1">INDIRECT(ADDRESS(ROW(),Controls!#REF!+120))</f>
        <v>#REF!</v>
      </c>
      <c r="GW3775" s="9" t="e">
        <f ca="1">INDIRECT(ADDRESS(ROW(),Controls!#REF!+15))</f>
        <v>#REF!</v>
      </c>
      <c r="GX3775" s="9" t="e">
        <f ca="1">INDIRECT(ADDRESS(ROW(),Controls!#REF!+135))</f>
        <v>#REF!</v>
      </c>
      <c r="HJ3775" s="9" t="e">
        <f t="shared" ca="1" si="348"/>
        <v>#REF!</v>
      </c>
      <c r="HK3775" s="9" t="e">
        <f t="shared" ca="1" si="349"/>
        <v>#REF!</v>
      </c>
      <c r="HL3775" s="9" t="e">
        <f t="shared" ca="1" si="350"/>
        <v>#REF!</v>
      </c>
      <c r="HM3775" s="9" t="e">
        <f t="shared" ca="1" si="351"/>
        <v>#REF!</v>
      </c>
      <c r="HN3775" s="9" t="e">
        <f ca="1">SQRT($GS3775*(1-$GS3775/Controls!$D$15))</f>
        <v>#REF!</v>
      </c>
      <c r="HO3775" s="9" t="e">
        <f t="shared" ca="1" si="352"/>
        <v>#REF!</v>
      </c>
      <c r="HP3775" s="9" t="e">
        <f t="shared" ca="1" si="353"/>
        <v>#REF!</v>
      </c>
      <c r="HQ3775" s="9" t="e">
        <f ca="1">IF($GV3775=0,NA(),($GX3775*Controls!#REF!))</f>
        <v>#REF!</v>
      </c>
    </row>
    <row r="3776" spans="198:225" x14ac:dyDescent="0.25">
      <c r="GP3776" s="9" t="e">
        <f ca="1">INDIRECT(ADDRESS(ROW(),Controls!#REF!+30))</f>
        <v>#REF!</v>
      </c>
      <c r="GQ3776" s="9" t="e">
        <f ca="1">INDIRECT(ADDRESS(ROW(),Controls!#REF!+45))</f>
        <v>#REF!</v>
      </c>
      <c r="GR3776" s="9" t="e">
        <f ca="1">INDIRECT(ADDRESS(ROW(),Controls!#REF!+60))</f>
        <v>#REF!</v>
      </c>
      <c r="GS3776" s="9" t="e">
        <f ca="1">INDIRECT(ADDRESS(ROW(),Controls!#REF!+75))</f>
        <v>#REF!</v>
      </c>
      <c r="GT3776" s="9" t="e">
        <f ca="1">INDIRECT(ADDRESS(ROW(),Controls!#REF!+90))</f>
        <v>#REF!</v>
      </c>
      <c r="GU3776" s="9" t="e">
        <f ca="1">INDIRECT(ADDRESS(ROW(),Controls!#REF!+105))</f>
        <v>#REF!</v>
      </c>
      <c r="GV3776" s="9" t="e">
        <f ca="1">INDIRECT(ADDRESS(ROW(),Controls!#REF!+120))</f>
        <v>#REF!</v>
      </c>
      <c r="GW3776" s="9" t="e">
        <f ca="1">INDIRECT(ADDRESS(ROW(),Controls!#REF!+15))</f>
        <v>#REF!</v>
      </c>
      <c r="GX3776" s="9" t="e">
        <f ca="1">INDIRECT(ADDRESS(ROW(),Controls!#REF!+135))</f>
        <v>#REF!</v>
      </c>
      <c r="HJ3776" s="9" t="e">
        <f t="shared" ca="1" si="348"/>
        <v>#REF!</v>
      </c>
      <c r="HK3776" s="9" t="e">
        <f t="shared" ca="1" si="349"/>
        <v>#REF!</v>
      </c>
      <c r="HL3776" s="9" t="e">
        <f t="shared" ca="1" si="350"/>
        <v>#REF!</v>
      </c>
      <c r="HM3776" s="9" t="e">
        <f t="shared" ca="1" si="351"/>
        <v>#REF!</v>
      </c>
      <c r="HN3776" s="9" t="e">
        <f ca="1">SQRT($GS3776*(1-$GS3776/Controls!$D$15))</f>
        <v>#REF!</v>
      </c>
      <c r="HO3776" s="9" t="e">
        <f t="shared" ca="1" si="352"/>
        <v>#REF!</v>
      </c>
      <c r="HP3776" s="9" t="e">
        <f t="shared" ca="1" si="353"/>
        <v>#REF!</v>
      </c>
      <c r="HQ3776" s="9" t="e">
        <f ca="1">IF($GV3776=0,NA(),($GX3776*Controls!#REF!))</f>
        <v>#REF!</v>
      </c>
    </row>
    <row r="3777" spans="198:225" x14ac:dyDescent="0.25">
      <c r="GP3777" s="9" t="e">
        <f ca="1">INDIRECT(ADDRESS(ROW(),Controls!#REF!+30))</f>
        <v>#REF!</v>
      </c>
      <c r="GQ3777" s="9" t="e">
        <f ca="1">INDIRECT(ADDRESS(ROW(),Controls!#REF!+45))</f>
        <v>#REF!</v>
      </c>
      <c r="GR3777" s="9" t="e">
        <f ca="1">INDIRECT(ADDRESS(ROW(),Controls!#REF!+60))</f>
        <v>#REF!</v>
      </c>
      <c r="GS3777" s="9" t="e">
        <f ca="1">INDIRECT(ADDRESS(ROW(),Controls!#REF!+75))</f>
        <v>#REF!</v>
      </c>
      <c r="GT3777" s="9" t="e">
        <f ca="1">INDIRECT(ADDRESS(ROW(),Controls!#REF!+90))</f>
        <v>#REF!</v>
      </c>
      <c r="GU3777" s="9" t="e">
        <f ca="1">INDIRECT(ADDRESS(ROW(),Controls!#REF!+105))</f>
        <v>#REF!</v>
      </c>
      <c r="GV3777" s="9" t="e">
        <f ca="1">INDIRECT(ADDRESS(ROW(),Controls!#REF!+120))</f>
        <v>#REF!</v>
      </c>
      <c r="GW3777" s="9" t="e">
        <f ca="1">INDIRECT(ADDRESS(ROW(),Controls!#REF!+15))</f>
        <v>#REF!</v>
      </c>
      <c r="GX3777" s="9" t="e">
        <f ca="1">INDIRECT(ADDRESS(ROW(),Controls!#REF!+135))</f>
        <v>#REF!</v>
      </c>
      <c r="HJ3777" s="9" t="e">
        <f t="shared" ref="HJ3777:HJ3840" ca="1" si="354">IF($GV3777=0,NA(),MAX($GP3777,0.01)/$GQ3777)</f>
        <v>#REF!</v>
      </c>
      <c r="HK3777" s="9" t="e">
        <f t="shared" ref="HK3777:HK3840" ca="1" si="355">IF($GV3777=0,NA(),($GP3777-$GQ3777)/$GV3777)</f>
        <v>#REF!</v>
      </c>
      <c r="HL3777" s="9" t="e">
        <f t="shared" ref="HL3777:HL3840" ca="1" si="356">IF($GV3777=0,NA(),MAX($GU3777/$GT3777,0.01))</f>
        <v>#REF!</v>
      </c>
      <c r="HM3777" s="9" t="e">
        <f t="shared" ref="HM3777:HM3840" ca="1" si="357">IF($GV3777=0,NA(),($GU3777-$GT3777)/$GV3777)</f>
        <v>#REF!</v>
      </c>
      <c r="HN3777" s="9" t="e">
        <f ca="1">SQRT($GS3777*(1-$GS3777/Controls!$D$15))</f>
        <v>#REF!</v>
      </c>
      <c r="HO3777" s="9" t="e">
        <f t="shared" ref="HO3777:HO3840" ca="1" si="358">IF($HN3777=0,0,$GR3777/$HN3777)</f>
        <v>#REF!</v>
      </c>
      <c r="HP3777" s="9" t="e">
        <f t="shared" ref="HP3777:HP3840" ca="1" si="359">IF($GV3777=0,NA(),$GW3777/$GV3777)</f>
        <v>#REF!</v>
      </c>
      <c r="HQ3777" s="9" t="e">
        <f ca="1">IF($GV3777=0,NA(),($GX3777*Controls!#REF!))</f>
        <v>#REF!</v>
      </c>
    </row>
    <row r="3778" spans="198:225" x14ac:dyDescent="0.25">
      <c r="GP3778" s="9" t="e">
        <f ca="1">INDIRECT(ADDRESS(ROW(),Controls!#REF!+30))</f>
        <v>#REF!</v>
      </c>
      <c r="GQ3778" s="9" t="e">
        <f ca="1">INDIRECT(ADDRESS(ROW(),Controls!#REF!+45))</f>
        <v>#REF!</v>
      </c>
      <c r="GR3778" s="9" t="e">
        <f ca="1">INDIRECT(ADDRESS(ROW(),Controls!#REF!+60))</f>
        <v>#REF!</v>
      </c>
      <c r="GS3778" s="9" t="e">
        <f ca="1">INDIRECT(ADDRESS(ROW(),Controls!#REF!+75))</f>
        <v>#REF!</v>
      </c>
      <c r="GT3778" s="9" t="e">
        <f ca="1">INDIRECT(ADDRESS(ROW(),Controls!#REF!+90))</f>
        <v>#REF!</v>
      </c>
      <c r="GU3778" s="9" t="e">
        <f ca="1">INDIRECT(ADDRESS(ROW(),Controls!#REF!+105))</f>
        <v>#REF!</v>
      </c>
      <c r="GV3778" s="9" t="e">
        <f ca="1">INDIRECT(ADDRESS(ROW(),Controls!#REF!+120))</f>
        <v>#REF!</v>
      </c>
      <c r="GW3778" s="9" t="e">
        <f ca="1">INDIRECT(ADDRESS(ROW(),Controls!#REF!+15))</f>
        <v>#REF!</v>
      </c>
      <c r="GX3778" s="9" t="e">
        <f ca="1">INDIRECT(ADDRESS(ROW(),Controls!#REF!+135))</f>
        <v>#REF!</v>
      </c>
      <c r="HJ3778" s="9" t="e">
        <f t="shared" ca="1" si="354"/>
        <v>#REF!</v>
      </c>
      <c r="HK3778" s="9" t="e">
        <f t="shared" ca="1" si="355"/>
        <v>#REF!</v>
      </c>
      <c r="HL3778" s="9" t="e">
        <f t="shared" ca="1" si="356"/>
        <v>#REF!</v>
      </c>
      <c r="HM3778" s="9" t="e">
        <f t="shared" ca="1" si="357"/>
        <v>#REF!</v>
      </c>
      <c r="HN3778" s="9" t="e">
        <f ca="1">SQRT($GS3778*(1-$GS3778/Controls!$D$15))</f>
        <v>#REF!</v>
      </c>
      <c r="HO3778" s="9" t="e">
        <f t="shared" ca="1" si="358"/>
        <v>#REF!</v>
      </c>
      <c r="HP3778" s="9" t="e">
        <f t="shared" ca="1" si="359"/>
        <v>#REF!</v>
      </c>
      <c r="HQ3778" s="9" t="e">
        <f ca="1">IF($GV3778=0,NA(),($GX3778*Controls!#REF!))</f>
        <v>#REF!</v>
      </c>
    </row>
    <row r="3779" spans="198:225" x14ac:dyDescent="0.25">
      <c r="GP3779" s="9" t="e">
        <f ca="1">INDIRECT(ADDRESS(ROW(),Controls!#REF!+30))</f>
        <v>#REF!</v>
      </c>
      <c r="GQ3779" s="9" t="e">
        <f ca="1">INDIRECT(ADDRESS(ROW(),Controls!#REF!+45))</f>
        <v>#REF!</v>
      </c>
      <c r="GR3779" s="9" t="e">
        <f ca="1">INDIRECT(ADDRESS(ROW(),Controls!#REF!+60))</f>
        <v>#REF!</v>
      </c>
      <c r="GS3779" s="9" t="e">
        <f ca="1">INDIRECT(ADDRESS(ROW(),Controls!#REF!+75))</f>
        <v>#REF!</v>
      </c>
      <c r="GT3779" s="9" t="e">
        <f ca="1">INDIRECT(ADDRESS(ROW(),Controls!#REF!+90))</f>
        <v>#REF!</v>
      </c>
      <c r="GU3779" s="9" t="e">
        <f ca="1">INDIRECT(ADDRESS(ROW(),Controls!#REF!+105))</f>
        <v>#REF!</v>
      </c>
      <c r="GV3779" s="9" t="e">
        <f ca="1">INDIRECT(ADDRESS(ROW(),Controls!#REF!+120))</f>
        <v>#REF!</v>
      </c>
      <c r="GW3779" s="9" t="e">
        <f ca="1">INDIRECT(ADDRESS(ROW(),Controls!#REF!+15))</f>
        <v>#REF!</v>
      </c>
      <c r="GX3779" s="9" t="e">
        <f ca="1">INDIRECT(ADDRESS(ROW(),Controls!#REF!+135))</f>
        <v>#REF!</v>
      </c>
      <c r="HJ3779" s="9" t="e">
        <f t="shared" ca="1" si="354"/>
        <v>#REF!</v>
      </c>
      <c r="HK3779" s="9" t="e">
        <f t="shared" ca="1" si="355"/>
        <v>#REF!</v>
      </c>
      <c r="HL3779" s="9" t="e">
        <f t="shared" ca="1" si="356"/>
        <v>#REF!</v>
      </c>
      <c r="HM3779" s="9" t="e">
        <f t="shared" ca="1" si="357"/>
        <v>#REF!</v>
      </c>
      <c r="HN3779" s="9" t="e">
        <f ca="1">SQRT($GS3779*(1-$GS3779/Controls!$D$15))</f>
        <v>#REF!</v>
      </c>
      <c r="HO3779" s="9" t="e">
        <f t="shared" ca="1" si="358"/>
        <v>#REF!</v>
      </c>
      <c r="HP3779" s="9" t="e">
        <f t="shared" ca="1" si="359"/>
        <v>#REF!</v>
      </c>
      <c r="HQ3779" s="9" t="e">
        <f ca="1">IF($GV3779=0,NA(),($GX3779*Controls!#REF!))</f>
        <v>#REF!</v>
      </c>
    </row>
    <row r="3780" spans="198:225" x14ac:dyDescent="0.25">
      <c r="GP3780" s="9" t="e">
        <f ca="1">INDIRECT(ADDRESS(ROW(),Controls!#REF!+30))</f>
        <v>#REF!</v>
      </c>
      <c r="GQ3780" s="9" t="e">
        <f ca="1">INDIRECT(ADDRESS(ROW(),Controls!#REF!+45))</f>
        <v>#REF!</v>
      </c>
      <c r="GR3780" s="9" t="e">
        <f ca="1">INDIRECT(ADDRESS(ROW(),Controls!#REF!+60))</f>
        <v>#REF!</v>
      </c>
      <c r="GS3780" s="9" t="e">
        <f ca="1">INDIRECT(ADDRESS(ROW(),Controls!#REF!+75))</f>
        <v>#REF!</v>
      </c>
      <c r="GT3780" s="9" t="e">
        <f ca="1">INDIRECT(ADDRESS(ROW(),Controls!#REF!+90))</f>
        <v>#REF!</v>
      </c>
      <c r="GU3780" s="9" t="e">
        <f ca="1">INDIRECT(ADDRESS(ROW(),Controls!#REF!+105))</f>
        <v>#REF!</v>
      </c>
      <c r="GV3780" s="9" t="e">
        <f ca="1">INDIRECT(ADDRESS(ROW(),Controls!#REF!+120))</f>
        <v>#REF!</v>
      </c>
      <c r="GW3780" s="9" t="e">
        <f ca="1">INDIRECT(ADDRESS(ROW(),Controls!#REF!+15))</f>
        <v>#REF!</v>
      </c>
      <c r="GX3780" s="9" t="e">
        <f ca="1">INDIRECT(ADDRESS(ROW(),Controls!#REF!+135))</f>
        <v>#REF!</v>
      </c>
      <c r="HJ3780" s="9" t="e">
        <f t="shared" ca="1" si="354"/>
        <v>#REF!</v>
      </c>
      <c r="HK3780" s="9" t="e">
        <f t="shared" ca="1" si="355"/>
        <v>#REF!</v>
      </c>
      <c r="HL3780" s="9" t="e">
        <f t="shared" ca="1" si="356"/>
        <v>#REF!</v>
      </c>
      <c r="HM3780" s="9" t="e">
        <f t="shared" ca="1" si="357"/>
        <v>#REF!</v>
      </c>
      <c r="HN3780" s="9" t="e">
        <f ca="1">SQRT($GS3780*(1-$GS3780/Controls!$D$15))</f>
        <v>#REF!</v>
      </c>
      <c r="HO3780" s="9" t="e">
        <f t="shared" ca="1" si="358"/>
        <v>#REF!</v>
      </c>
      <c r="HP3780" s="9" t="e">
        <f t="shared" ca="1" si="359"/>
        <v>#REF!</v>
      </c>
      <c r="HQ3780" s="9" t="e">
        <f ca="1">IF($GV3780=0,NA(),($GX3780*Controls!#REF!))</f>
        <v>#REF!</v>
      </c>
    </row>
    <row r="3781" spans="198:225" x14ac:dyDescent="0.25">
      <c r="GP3781" s="9" t="e">
        <f ca="1">INDIRECT(ADDRESS(ROW(),Controls!#REF!+30))</f>
        <v>#REF!</v>
      </c>
      <c r="GQ3781" s="9" t="e">
        <f ca="1">INDIRECT(ADDRESS(ROW(),Controls!#REF!+45))</f>
        <v>#REF!</v>
      </c>
      <c r="GR3781" s="9" t="e">
        <f ca="1">INDIRECT(ADDRESS(ROW(),Controls!#REF!+60))</f>
        <v>#REF!</v>
      </c>
      <c r="GS3781" s="9" t="e">
        <f ca="1">INDIRECT(ADDRESS(ROW(),Controls!#REF!+75))</f>
        <v>#REF!</v>
      </c>
      <c r="GT3781" s="9" t="e">
        <f ca="1">INDIRECT(ADDRESS(ROW(),Controls!#REF!+90))</f>
        <v>#REF!</v>
      </c>
      <c r="GU3781" s="9" t="e">
        <f ca="1">INDIRECT(ADDRESS(ROW(),Controls!#REF!+105))</f>
        <v>#REF!</v>
      </c>
      <c r="GV3781" s="9" t="e">
        <f ca="1">INDIRECT(ADDRESS(ROW(),Controls!#REF!+120))</f>
        <v>#REF!</v>
      </c>
      <c r="GW3781" s="9" t="e">
        <f ca="1">INDIRECT(ADDRESS(ROW(),Controls!#REF!+15))</f>
        <v>#REF!</v>
      </c>
      <c r="GX3781" s="9" t="e">
        <f ca="1">INDIRECT(ADDRESS(ROW(),Controls!#REF!+135))</f>
        <v>#REF!</v>
      </c>
      <c r="HJ3781" s="9" t="e">
        <f t="shared" ca="1" si="354"/>
        <v>#REF!</v>
      </c>
      <c r="HK3781" s="9" t="e">
        <f t="shared" ca="1" si="355"/>
        <v>#REF!</v>
      </c>
      <c r="HL3781" s="9" t="e">
        <f t="shared" ca="1" si="356"/>
        <v>#REF!</v>
      </c>
      <c r="HM3781" s="9" t="e">
        <f t="shared" ca="1" si="357"/>
        <v>#REF!</v>
      </c>
      <c r="HN3781" s="9" t="e">
        <f ca="1">SQRT($GS3781*(1-$GS3781/Controls!$D$15))</f>
        <v>#REF!</v>
      </c>
      <c r="HO3781" s="9" t="e">
        <f t="shared" ca="1" si="358"/>
        <v>#REF!</v>
      </c>
      <c r="HP3781" s="9" t="e">
        <f t="shared" ca="1" si="359"/>
        <v>#REF!</v>
      </c>
      <c r="HQ3781" s="9" t="e">
        <f ca="1">IF($GV3781=0,NA(),($GX3781*Controls!#REF!))</f>
        <v>#REF!</v>
      </c>
    </row>
    <row r="3782" spans="198:225" x14ac:dyDescent="0.25">
      <c r="GP3782" s="9" t="e">
        <f ca="1">INDIRECT(ADDRESS(ROW(),Controls!#REF!+30))</f>
        <v>#REF!</v>
      </c>
      <c r="GQ3782" s="9" t="e">
        <f ca="1">INDIRECT(ADDRESS(ROW(),Controls!#REF!+45))</f>
        <v>#REF!</v>
      </c>
      <c r="GR3782" s="9" t="e">
        <f ca="1">INDIRECT(ADDRESS(ROW(),Controls!#REF!+60))</f>
        <v>#REF!</v>
      </c>
      <c r="GS3782" s="9" t="e">
        <f ca="1">INDIRECT(ADDRESS(ROW(),Controls!#REF!+75))</f>
        <v>#REF!</v>
      </c>
      <c r="GT3782" s="9" t="e">
        <f ca="1">INDIRECT(ADDRESS(ROW(),Controls!#REF!+90))</f>
        <v>#REF!</v>
      </c>
      <c r="GU3782" s="9" t="e">
        <f ca="1">INDIRECT(ADDRESS(ROW(),Controls!#REF!+105))</f>
        <v>#REF!</v>
      </c>
      <c r="GV3782" s="9" t="e">
        <f ca="1">INDIRECT(ADDRESS(ROW(),Controls!#REF!+120))</f>
        <v>#REF!</v>
      </c>
      <c r="GW3782" s="9" t="e">
        <f ca="1">INDIRECT(ADDRESS(ROW(),Controls!#REF!+15))</f>
        <v>#REF!</v>
      </c>
      <c r="GX3782" s="9" t="e">
        <f ca="1">INDIRECT(ADDRESS(ROW(),Controls!#REF!+135))</f>
        <v>#REF!</v>
      </c>
      <c r="HJ3782" s="9" t="e">
        <f t="shared" ca="1" si="354"/>
        <v>#REF!</v>
      </c>
      <c r="HK3782" s="9" t="e">
        <f t="shared" ca="1" si="355"/>
        <v>#REF!</v>
      </c>
      <c r="HL3782" s="9" t="e">
        <f t="shared" ca="1" si="356"/>
        <v>#REF!</v>
      </c>
      <c r="HM3782" s="9" t="e">
        <f t="shared" ca="1" si="357"/>
        <v>#REF!</v>
      </c>
      <c r="HN3782" s="9" t="e">
        <f ca="1">SQRT($GS3782*(1-$GS3782/Controls!$D$15))</f>
        <v>#REF!</v>
      </c>
      <c r="HO3782" s="9" t="e">
        <f t="shared" ca="1" si="358"/>
        <v>#REF!</v>
      </c>
      <c r="HP3782" s="9" t="e">
        <f t="shared" ca="1" si="359"/>
        <v>#REF!</v>
      </c>
      <c r="HQ3782" s="9" t="e">
        <f ca="1">IF($GV3782=0,NA(),($GX3782*Controls!#REF!))</f>
        <v>#REF!</v>
      </c>
    </row>
    <row r="3783" spans="198:225" x14ac:dyDescent="0.25">
      <c r="GP3783" s="9" t="e">
        <f ca="1">INDIRECT(ADDRESS(ROW(),Controls!#REF!+30))</f>
        <v>#REF!</v>
      </c>
      <c r="GQ3783" s="9" t="e">
        <f ca="1">INDIRECT(ADDRESS(ROW(),Controls!#REF!+45))</f>
        <v>#REF!</v>
      </c>
      <c r="GR3783" s="9" t="e">
        <f ca="1">INDIRECT(ADDRESS(ROW(),Controls!#REF!+60))</f>
        <v>#REF!</v>
      </c>
      <c r="GS3783" s="9" t="e">
        <f ca="1">INDIRECT(ADDRESS(ROW(),Controls!#REF!+75))</f>
        <v>#REF!</v>
      </c>
      <c r="GT3783" s="9" t="e">
        <f ca="1">INDIRECT(ADDRESS(ROW(),Controls!#REF!+90))</f>
        <v>#REF!</v>
      </c>
      <c r="GU3783" s="9" t="e">
        <f ca="1">INDIRECT(ADDRESS(ROW(),Controls!#REF!+105))</f>
        <v>#REF!</v>
      </c>
      <c r="GV3783" s="9" t="e">
        <f ca="1">INDIRECT(ADDRESS(ROW(),Controls!#REF!+120))</f>
        <v>#REF!</v>
      </c>
      <c r="GW3783" s="9" t="e">
        <f ca="1">INDIRECT(ADDRESS(ROW(),Controls!#REF!+15))</f>
        <v>#REF!</v>
      </c>
      <c r="GX3783" s="9" t="e">
        <f ca="1">INDIRECT(ADDRESS(ROW(),Controls!#REF!+135))</f>
        <v>#REF!</v>
      </c>
      <c r="HJ3783" s="9" t="e">
        <f t="shared" ca="1" si="354"/>
        <v>#REF!</v>
      </c>
      <c r="HK3783" s="9" t="e">
        <f t="shared" ca="1" si="355"/>
        <v>#REF!</v>
      </c>
      <c r="HL3783" s="9" t="e">
        <f t="shared" ca="1" si="356"/>
        <v>#REF!</v>
      </c>
      <c r="HM3783" s="9" t="e">
        <f t="shared" ca="1" si="357"/>
        <v>#REF!</v>
      </c>
      <c r="HN3783" s="9" t="e">
        <f ca="1">SQRT($GS3783*(1-$GS3783/Controls!$D$15))</f>
        <v>#REF!</v>
      </c>
      <c r="HO3783" s="9" t="e">
        <f t="shared" ca="1" si="358"/>
        <v>#REF!</v>
      </c>
      <c r="HP3783" s="9" t="e">
        <f t="shared" ca="1" si="359"/>
        <v>#REF!</v>
      </c>
      <c r="HQ3783" s="9" t="e">
        <f ca="1">IF($GV3783=0,NA(),($GX3783*Controls!#REF!))</f>
        <v>#REF!</v>
      </c>
    </row>
    <row r="3784" spans="198:225" x14ac:dyDescent="0.25">
      <c r="GP3784" s="9" t="e">
        <f ca="1">INDIRECT(ADDRESS(ROW(),Controls!#REF!+30))</f>
        <v>#REF!</v>
      </c>
      <c r="GQ3784" s="9" t="e">
        <f ca="1">INDIRECT(ADDRESS(ROW(),Controls!#REF!+45))</f>
        <v>#REF!</v>
      </c>
      <c r="GR3784" s="9" t="e">
        <f ca="1">INDIRECT(ADDRESS(ROW(),Controls!#REF!+60))</f>
        <v>#REF!</v>
      </c>
      <c r="GS3784" s="9" t="e">
        <f ca="1">INDIRECT(ADDRESS(ROW(),Controls!#REF!+75))</f>
        <v>#REF!</v>
      </c>
      <c r="GT3784" s="9" t="e">
        <f ca="1">INDIRECT(ADDRESS(ROW(),Controls!#REF!+90))</f>
        <v>#REF!</v>
      </c>
      <c r="GU3784" s="9" t="e">
        <f ca="1">INDIRECT(ADDRESS(ROW(),Controls!#REF!+105))</f>
        <v>#REF!</v>
      </c>
      <c r="GV3784" s="9" t="e">
        <f ca="1">INDIRECT(ADDRESS(ROW(),Controls!#REF!+120))</f>
        <v>#REF!</v>
      </c>
      <c r="GW3784" s="9" t="e">
        <f ca="1">INDIRECT(ADDRESS(ROW(),Controls!#REF!+15))</f>
        <v>#REF!</v>
      </c>
      <c r="GX3784" s="9" t="e">
        <f ca="1">INDIRECT(ADDRESS(ROW(),Controls!#REF!+135))</f>
        <v>#REF!</v>
      </c>
      <c r="HJ3784" s="9" t="e">
        <f t="shared" ca="1" si="354"/>
        <v>#REF!</v>
      </c>
      <c r="HK3784" s="9" t="e">
        <f t="shared" ca="1" si="355"/>
        <v>#REF!</v>
      </c>
      <c r="HL3784" s="9" t="e">
        <f t="shared" ca="1" si="356"/>
        <v>#REF!</v>
      </c>
      <c r="HM3784" s="9" t="e">
        <f t="shared" ca="1" si="357"/>
        <v>#REF!</v>
      </c>
      <c r="HN3784" s="9" t="e">
        <f ca="1">SQRT($GS3784*(1-$GS3784/Controls!$D$15))</f>
        <v>#REF!</v>
      </c>
      <c r="HO3784" s="9" t="e">
        <f t="shared" ca="1" si="358"/>
        <v>#REF!</v>
      </c>
      <c r="HP3784" s="9" t="e">
        <f t="shared" ca="1" si="359"/>
        <v>#REF!</v>
      </c>
      <c r="HQ3784" s="9" t="e">
        <f ca="1">IF($GV3784=0,NA(),($GX3784*Controls!#REF!))</f>
        <v>#REF!</v>
      </c>
    </row>
    <row r="3785" spans="198:225" x14ac:dyDescent="0.25">
      <c r="GP3785" s="9" t="e">
        <f ca="1">INDIRECT(ADDRESS(ROW(),Controls!#REF!+30))</f>
        <v>#REF!</v>
      </c>
      <c r="GQ3785" s="9" t="e">
        <f ca="1">INDIRECT(ADDRESS(ROW(),Controls!#REF!+45))</f>
        <v>#REF!</v>
      </c>
      <c r="GR3785" s="9" t="e">
        <f ca="1">INDIRECT(ADDRESS(ROW(),Controls!#REF!+60))</f>
        <v>#REF!</v>
      </c>
      <c r="GS3785" s="9" t="e">
        <f ca="1">INDIRECT(ADDRESS(ROW(),Controls!#REF!+75))</f>
        <v>#REF!</v>
      </c>
      <c r="GT3785" s="9" t="e">
        <f ca="1">INDIRECT(ADDRESS(ROW(),Controls!#REF!+90))</f>
        <v>#REF!</v>
      </c>
      <c r="GU3785" s="9" t="e">
        <f ca="1">INDIRECT(ADDRESS(ROW(),Controls!#REF!+105))</f>
        <v>#REF!</v>
      </c>
      <c r="GV3785" s="9" t="e">
        <f ca="1">INDIRECT(ADDRESS(ROW(),Controls!#REF!+120))</f>
        <v>#REF!</v>
      </c>
      <c r="GW3785" s="9" t="e">
        <f ca="1">INDIRECT(ADDRESS(ROW(),Controls!#REF!+15))</f>
        <v>#REF!</v>
      </c>
      <c r="GX3785" s="9" t="e">
        <f ca="1">INDIRECT(ADDRESS(ROW(),Controls!#REF!+135))</f>
        <v>#REF!</v>
      </c>
      <c r="HJ3785" s="9" t="e">
        <f t="shared" ca="1" si="354"/>
        <v>#REF!</v>
      </c>
      <c r="HK3785" s="9" t="e">
        <f t="shared" ca="1" si="355"/>
        <v>#REF!</v>
      </c>
      <c r="HL3785" s="9" t="e">
        <f t="shared" ca="1" si="356"/>
        <v>#REF!</v>
      </c>
      <c r="HM3785" s="9" t="e">
        <f t="shared" ca="1" si="357"/>
        <v>#REF!</v>
      </c>
      <c r="HN3785" s="9" t="e">
        <f ca="1">SQRT($GS3785*(1-$GS3785/Controls!$D$15))</f>
        <v>#REF!</v>
      </c>
      <c r="HO3785" s="9" t="e">
        <f t="shared" ca="1" si="358"/>
        <v>#REF!</v>
      </c>
      <c r="HP3785" s="9" t="e">
        <f t="shared" ca="1" si="359"/>
        <v>#REF!</v>
      </c>
      <c r="HQ3785" s="9" t="e">
        <f ca="1">IF($GV3785=0,NA(),($GX3785*Controls!#REF!))</f>
        <v>#REF!</v>
      </c>
    </row>
    <row r="3786" spans="198:225" x14ac:dyDescent="0.25">
      <c r="GP3786" s="9" t="e">
        <f ca="1">INDIRECT(ADDRESS(ROW(),Controls!#REF!+30))</f>
        <v>#REF!</v>
      </c>
      <c r="GQ3786" s="9" t="e">
        <f ca="1">INDIRECT(ADDRESS(ROW(),Controls!#REF!+45))</f>
        <v>#REF!</v>
      </c>
      <c r="GR3786" s="9" t="e">
        <f ca="1">INDIRECT(ADDRESS(ROW(),Controls!#REF!+60))</f>
        <v>#REF!</v>
      </c>
      <c r="GS3786" s="9" t="e">
        <f ca="1">INDIRECT(ADDRESS(ROW(),Controls!#REF!+75))</f>
        <v>#REF!</v>
      </c>
      <c r="GT3786" s="9" t="e">
        <f ca="1">INDIRECT(ADDRESS(ROW(),Controls!#REF!+90))</f>
        <v>#REF!</v>
      </c>
      <c r="GU3786" s="9" t="e">
        <f ca="1">INDIRECT(ADDRESS(ROW(),Controls!#REF!+105))</f>
        <v>#REF!</v>
      </c>
      <c r="GV3786" s="9" t="e">
        <f ca="1">INDIRECT(ADDRESS(ROW(),Controls!#REF!+120))</f>
        <v>#REF!</v>
      </c>
      <c r="GW3786" s="9" t="e">
        <f ca="1">INDIRECT(ADDRESS(ROW(),Controls!#REF!+15))</f>
        <v>#REF!</v>
      </c>
      <c r="GX3786" s="9" t="e">
        <f ca="1">INDIRECT(ADDRESS(ROW(),Controls!#REF!+135))</f>
        <v>#REF!</v>
      </c>
      <c r="HJ3786" s="9" t="e">
        <f t="shared" ca="1" si="354"/>
        <v>#REF!</v>
      </c>
      <c r="HK3786" s="9" t="e">
        <f t="shared" ca="1" si="355"/>
        <v>#REF!</v>
      </c>
      <c r="HL3786" s="9" t="e">
        <f t="shared" ca="1" si="356"/>
        <v>#REF!</v>
      </c>
      <c r="HM3786" s="9" t="e">
        <f t="shared" ca="1" si="357"/>
        <v>#REF!</v>
      </c>
      <c r="HN3786" s="9" t="e">
        <f ca="1">SQRT($GS3786*(1-$GS3786/Controls!$D$15))</f>
        <v>#REF!</v>
      </c>
      <c r="HO3786" s="9" t="e">
        <f t="shared" ca="1" si="358"/>
        <v>#REF!</v>
      </c>
      <c r="HP3786" s="9" t="e">
        <f t="shared" ca="1" si="359"/>
        <v>#REF!</v>
      </c>
      <c r="HQ3786" s="9" t="e">
        <f ca="1">IF($GV3786=0,NA(),($GX3786*Controls!#REF!))</f>
        <v>#REF!</v>
      </c>
    </row>
    <row r="3787" spans="198:225" x14ac:dyDescent="0.25">
      <c r="GP3787" s="9" t="e">
        <f ca="1">INDIRECT(ADDRESS(ROW(),Controls!#REF!+30))</f>
        <v>#REF!</v>
      </c>
      <c r="GQ3787" s="9" t="e">
        <f ca="1">INDIRECT(ADDRESS(ROW(),Controls!#REF!+45))</f>
        <v>#REF!</v>
      </c>
      <c r="GR3787" s="9" t="e">
        <f ca="1">INDIRECT(ADDRESS(ROW(),Controls!#REF!+60))</f>
        <v>#REF!</v>
      </c>
      <c r="GS3787" s="9" t="e">
        <f ca="1">INDIRECT(ADDRESS(ROW(),Controls!#REF!+75))</f>
        <v>#REF!</v>
      </c>
      <c r="GT3787" s="9" t="e">
        <f ca="1">INDIRECT(ADDRESS(ROW(),Controls!#REF!+90))</f>
        <v>#REF!</v>
      </c>
      <c r="GU3787" s="9" t="e">
        <f ca="1">INDIRECT(ADDRESS(ROW(),Controls!#REF!+105))</f>
        <v>#REF!</v>
      </c>
      <c r="GV3787" s="9" t="e">
        <f ca="1">INDIRECT(ADDRESS(ROW(),Controls!#REF!+120))</f>
        <v>#REF!</v>
      </c>
      <c r="GW3787" s="9" t="e">
        <f ca="1">INDIRECT(ADDRESS(ROW(),Controls!#REF!+15))</f>
        <v>#REF!</v>
      </c>
      <c r="GX3787" s="9" t="e">
        <f ca="1">INDIRECT(ADDRESS(ROW(),Controls!#REF!+135))</f>
        <v>#REF!</v>
      </c>
      <c r="HJ3787" s="9" t="e">
        <f t="shared" ca="1" si="354"/>
        <v>#REF!</v>
      </c>
      <c r="HK3787" s="9" t="e">
        <f t="shared" ca="1" si="355"/>
        <v>#REF!</v>
      </c>
      <c r="HL3787" s="9" t="e">
        <f t="shared" ca="1" si="356"/>
        <v>#REF!</v>
      </c>
      <c r="HM3787" s="9" t="e">
        <f t="shared" ca="1" si="357"/>
        <v>#REF!</v>
      </c>
      <c r="HN3787" s="9" t="e">
        <f ca="1">SQRT($GS3787*(1-$GS3787/Controls!$D$15))</f>
        <v>#REF!</v>
      </c>
      <c r="HO3787" s="9" t="e">
        <f t="shared" ca="1" si="358"/>
        <v>#REF!</v>
      </c>
      <c r="HP3787" s="9" t="e">
        <f t="shared" ca="1" si="359"/>
        <v>#REF!</v>
      </c>
      <c r="HQ3787" s="9" t="e">
        <f ca="1">IF($GV3787=0,NA(),($GX3787*Controls!#REF!))</f>
        <v>#REF!</v>
      </c>
    </row>
    <row r="3788" spans="198:225" x14ac:dyDescent="0.25">
      <c r="GP3788" s="9" t="e">
        <f ca="1">INDIRECT(ADDRESS(ROW(),Controls!#REF!+30))</f>
        <v>#REF!</v>
      </c>
      <c r="GQ3788" s="9" t="e">
        <f ca="1">INDIRECT(ADDRESS(ROW(),Controls!#REF!+45))</f>
        <v>#REF!</v>
      </c>
      <c r="GR3788" s="9" t="e">
        <f ca="1">INDIRECT(ADDRESS(ROW(),Controls!#REF!+60))</f>
        <v>#REF!</v>
      </c>
      <c r="GS3788" s="9" t="e">
        <f ca="1">INDIRECT(ADDRESS(ROW(),Controls!#REF!+75))</f>
        <v>#REF!</v>
      </c>
      <c r="GT3788" s="9" t="e">
        <f ca="1">INDIRECT(ADDRESS(ROW(),Controls!#REF!+90))</f>
        <v>#REF!</v>
      </c>
      <c r="GU3788" s="9" t="e">
        <f ca="1">INDIRECT(ADDRESS(ROW(),Controls!#REF!+105))</f>
        <v>#REF!</v>
      </c>
      <c r="GV3788" s="9" t="e">
        <f ca="1">INDIRECT(ADDRESS(ROW(),Controls!#REF!+120))</f>
        <v>#REF!</v>
      </c>
      <c r="GW3788" s="9" t="e">
        <f ca="1">INDIRECT(ADDRESS(ROW(),Controls!#REF!+15))</f>
        <v>#REF!</v>
      </c>
      <c r="GX3788" s="9" t="e">
        <f ca="1">INDIRECT(ADDRESS(ROW(),Controls!#REF!+135))</f>
        <v>#REF!</v>
      </c>
      <c r="HJ3788" s="9" t="e">
        <f t="shared" ca="1" si="354"/>
        <v>#REF!</v>
      </c>
      <c r="HK3788" s="9" t="e">
        <f t="shared" ca="1" si="355"/>
        <v>#REF!</v>
      </c>
      <c r="HL3788" s="9" t="e">
        <f t="shared" ca="1" si="356"/>
        <v>#REF!</v>
      </c>
      <c r="HM3788" s="9" t="e">
        <f t="shared" ca="1" si="357"/>
        <v>#REF!</v>
      </c>
      <c r="HN3788" s="9" t="e">
        <f ca="1">SQRT($GS3788*(1-$GS3788/Controls!$D$15))</f>
        <v>#REF!</v>
      </c>
      <c r="HO3788" s="9" t="e">
        <f t="shared" ca="1" si="358"/>
        <v>#REF!</v>
      </c>
      <c r="HP3788" s="9" t="e">
        <f t="shared" ca="1" si="359"/>
        <v>#REF!</v>
      </c>
      <c r="HQ3788" s="9" t="e">
        <f ca="1">IF($GV3788=0,NA(),($GX3788*Controls!#REF!))</f>
        <v>#REF!</v>
      </c>
    </row>
    <row r="3789" spans="198:225" x14ac:dyDescent="0.25">
      <c r="GP3789" s="9" t="e">
        <f ca="1">INDIRECT(ADDRESS(ROW(),Controls!#REF!+30))</f>
        <v>#REF!</v>
      </c>
      <c r="GQ3789" s="9" t="e">
        <f ca="1">INDIRECT(ADDRESS(ROW(),Controls!#REF!+45))</f>
        <v>#REF!</v>
      </c>
      <c r="GR3789" s="9" t="e">
        <f ca="1">INDIRECT(ADDRESS(ROW(),Controls!#REF!+60))</f>
        <v>#REF!</v>
      </c>
      <c r="GS3789" s="9" t="e">
        <f ca="1">INDIRECT(ADDRESS(ROW(),Controls!#REF!+75))</f>
        <v>#REF!</v>
      </c>
      <c r="GT3789" s="9" t="e">
        <f ca="1">INDIRECT(ADDRESS(ROW(),Controls!#REF!+90))</f>
        <v>#REF!</v>
      </c>
      <c r="GU3789" s="9" t="e">
        <f ca="1">INDIRECT(ADDRESS(ROW(),Controls!#REF!+105))</f>
        <v>#REF!</v>
      </c>
      <c r="GV3789" s="9" t="e">
        <f ca="1">INDIRECT(ADDRESS(ROW(),Controls!#REF!+120))</f>
        <v>#REF!</v>
      </c>
      <c r="GW3789" s="9" t="e">
        <f ca="1">INDIRECT(ADDRESS(ROW(),Controls!#REF!+15))</f>
        <v>#REF!</v>
      </c>
      <c r="GX3789" s="9" t="e">
        <f ca="1">INDIRECT(ADDRESS(ROW(),Controls!#REF!+135))</f>
        <v>#REF!</v>
      </c>
      <c r="HJ3789" s="9" t="e">
        <f t="shared" ca="1" si="354"/>
        <v>#REF!</v>
      </c>
      <c r="HK3789" s="9" t="e">
        <f t="shared" ca="1" si="355"/>
        <v>#REF!</v>
      </c>
      <c r="HL3789" s="9" t="e">
        <f t="shared" ca="1" si="356"/>
        <v>#REF!</v>
      </c>
      <c r="HM3789" s="9" t="e">
        <f t="shared" ca="1" si="357"/>
        <v>#REF!</v>
      </c>
      <c r="HN3789" s="9" t="e">
        <f ca="1">SQRT($GS3789*(1-$GS3789/Controls!$D$15))</f>
        <v>#REF!</v>
      </c>
      <c r="HO3789" s="9" t="e">
        <f t="shared" ca="1" si="358"/>
        <v>#REF!</v>
      </c>
      <c r="HP3789" s="9" t="e">
        <f t="shared" ca="1" si="359"/>
        <v>#REF!</v>
      </c>
      <c r="HQ3789" s="9" t="e">
        <f ca="1">IF($GV3789=0,NA(),($GX3789*Controls!#REF!))</f>
        <v>#REF!</v>
      </c>
    </row>
    <row r="3790" spans="198:225" x14ac:dyDescent="0.25">
      <c r="GP3790" s="9" t="e">
        <f ca="1">INDIRECT(ADDRESS(ROW(),Controls!#REF!+30))</f>
        <v>#REF!</v>
      </c>
      <c r="GQ3790" s="9" t="e">
        <f ca="1">INDIRECT(ADDRESS(ROW(),Controls!#REF!+45))</f>
        <v>#REF!</v>
      </c>
      <c r="GR3790" s="9" t="e">
        <f ca="1">INDIRECT(ADDRESS(ROW(),Controls!#REF!+60))</f>
        <v>#REF!</v>
      </c>
      <c r="GS3790" s="9" t="e">
        <f ca="1">INDIRECT(ADDRESS(ROW(),Controls!#REF!+75))</f>
        <v>#REF!</v>
      </c>
      <c r="GT3790" s="9" t="e">
        <f ca="1">INDIRECT(ADDRESS(ROW(),Controls!#REF!+90))</f>
        <v>#REF!</v>
      </c>
      <c r="GU3790" s="9" t="e">
        <f ca="1">INDIRECT(ADDRESS(ROW(),Controls!#REF!+105))</f>
        <v>#REF!</v>
      </c>
      <c r="GV3790" s="9" t="e">
        <f ca="1">INDIRECT(ADDRESS(ROW(),Controls!#REF!+120))</f>
        <v>#REF!</v>
      </c>
      <c r="GW3790" s="9" t="e">
        <f ca="1">INDIRECT(ADDRESS(ROW(),Controls!#REF!+15))</f>
        <v>#REF!</v>
      </c>
      <c r="GX3790" s="9" t="e">
        <f ca="1">INDIRECT(ADDRESS(ROW(),Controls!#REF!+135))</f>
        <v>#REF!</v>
      </c>
      <c r="HJ3790" s="9" t="e">
        <f t="shared" ca="1" si="354"/>
        <v>#REF!</v>
      </c>
      <c r="HK3790" s="9" t="e">
        <f t="shared" ca="1" si="355"/>
        <v>#REF!</v>
      </c>
      <c r="HL3790" s="9" t="e">
        <f t="shared" ca="1" si="356"/>
        <v>#REF!</v>
      </c>
      <c r="HM3790" s="9" t="e">
        <f t="shared" ca="1" si="357"/>
        <v>#REF!</v>
      </c>
      <c r="HN3790" s="9" t="e">
        <f ca="1">SQRT($GS3790*(1-$GS3790/Controls!$D$15))</f>
        <v>#REF!</v>
      </c>
      <c r="HO3790" s="9" t="e">
        <f t="shared" ca="1" si="358"/>
        <v>#REF!</v>
      </c>
      <c r="HP3790" s="9" t="e">
        <f t="shared" ca="1" si="359"/>
        <v>#REF!</v>
      </c>
      <c r="HQ3790" s="9" t="e">
        <f ca="1">IF($GV3790=0,NA(),($GX3790*Controls!#REF!))</f>
        <v>#REF!</v>
      </c>
    </row>
    <row r="3791" spans="198:225" x14ac:dyDescent="0.25">
      <c r="GP3791" s="9" t="e">
        <f ca="1">INDIRECT(ADDRESS(ROW(),Controls!#REF!+30))</f>
        <v>#REF!</v>
      </c>
      <c r="GQ3791" s="9" t="e">
        <f ca="1">INDIRECT(ADDRESS(ROW(),Controls!#REF!+45))</f>
        <v>#REF!</v>
      </c>
      <c r="GR3791" s="9" t="e">
        <f ca="1">INDIRECT(ADDRESS(ROW(),Controls!#REF!+60))</f>
        <v>#REF!</v>
      </c>
      <c r="GS3791" s="9" t="e">
        <f ca="1">INDIRECT(ADDRESS(ROW(),Controls!#REF!+75))</f>
        <v>#REF!</v>
      </c>
      <c r="GT3791" s="9" t="e">
        <f ca="1">INDIRECT(ADDRESS(ROW(),Controls!#REF!+90))</f>
        <v>#REF!</v>
      </c>
      <c r="GU3791" s="9" t="e">
        <f ca="1">INDIRECT(ADDRESS(ROW(),Controls!#REF!+105))</f>
        <v>#REF!</v>
      </c>
      <c r="GV3791" s="9" t="e">
        <f ca="1">INDIRECT(ADDRESS(ROW(),Controls!#REF!+120))</f>
        <v>#REF!</v>
      </c>
      <c r="GW3791" s="9" t="e">
        <f ca="1">INDIRECT(ADDRESS(ROW(),Controls!#REF!+15))</f>
        <v>#REF!</v>
      </c>
      <c r="GX3791" s="9" t="e">
        <f ca="1">INDIRECT(ADDRESS(ROW(),Controls!#REF!+135))</f>
        <v>#REF!</v>
      </c>
      <c r="HJ3791" s="9" t="e">
        <f t="shared" ca="1" si="354"/>
        <v>#REF!</v>
      </c>
      <c r="HK3791" s="9" t="e">
        <f t="shared" ca="1" si="355"/>
        <v>#REF!</v>
      </c>
      <c r="HL3791" s="9" t="e">
        <f t="shared" ca="1" si="356"/>
        <v>#REF!</v>
      </c>
      <c r="HM3791" s="9" t="e">
        <f t="shared" ca="1" si="357"/>
        <v>#REF!</v>
      </c>
      <c r="HN3791" s="9" t="e">
        <f ca="1">SQRT($GS3791*(1-$GS3791/Controls!$D$15))</f>
        <v>#REF!</v>
      </c>
      <c r="HO3791" s="9" t="e">
        <f t="shared" ca="1" si="358"/>
        <v>#REF!</v>
      </c>
      <c r="HP3791" s="9" t="e">
        <f t="shared" ca="1" si="359"/>
        <v>#REF!</v>
      </c>
      <c r="HQ3791" s="9" t="e">
        <f ca="1">IF($GV3791=0,NA(),($GX3791*Controls!#REF!))</f>
        <v>#REF!</v>
      </c>
    </row>
    <row r="3792" spans="198:225" x14ac:dyDescent="0.25">
      <c r="GP3792" s="9" t="e">
        <f ca="1">INDIRECT(ADDRESS(ROW(),Controls!#REF!+30))</f>
        <v>#REF!</v>
      </c>
      <c r="GQ3792" s="9" t="e">
        <f ca="1">INDIRECT(ADDRESS(ROW(),Controls!#REF!+45))</f>
        <v>#REF!</v>
      </c>
      <c r="GR3792" s="9" t="e">
        <f ca="1">INDIRECT(ADDRESS(ROW(),Controls!#REF!+60))</f>
        <v>#REF!</v>
      </c>
      <c r="GS3792" s="9" t="e">
        <f ca="1">INDIRECT(ADDRESS(ROW(),Controls!#REF!+75))</f>
        <v>#REF!</v>
      </c>
      <c r="GT3792" s="9" t="e">
        <f ca="1">INDIRECT(ADDRESS(ROW(),Controls!#REF!+90))</f>
        <v>#REF!</v>
      </c>
      <c r="GU3792" s="9" t="e">
        <f ca="1">INDIRECT(ADDRESS(ROW(),Controls!#REF!+105))</f>
        <v>#REF!</v>
      </c>
      <c r="GV3792" s="9" t="e">
        <f ca="1">INDIRECT(ADDRESS(ROW(),Controls!#REF!+120))</f>
        <v>#REF!</v>
      </c>
      <c r="GW3792" s="9" t="e">
        <f ca="1">INDIRECT(ADDRESS(ROW(),Controls!#REF!+15))</f>
        <v>#REF!</v>
      </c>
      <c r="GX3792" s="9" t="e">
        <f ca="1">INDIRECT(ADDRESS(ROW(),Controls!#REF!+135))</f>
        <v>#REF!</v>
      </c>
      <c r="HJ3792" s="9" t="e">
        <f t="shared" ca="1" si="354"/>
        <v>#REF!</v>
      </c>
      <c r="HK3792" s="9" t="e">
        <f t="shared" ca="1" si="355"/>
        <v>#REF!</v>
      </c>
      <c r="HL3792" s="9" t="e">
        <f t="shared" ca="1" si="356"/>
        <v>#REF!</v>
      </c>
      <c r="HM3792" s="9" t="e">
        <f t="shared" ca="1" si="357"/>
        <v>#REF!</v>
      </c>
      <c r="HN3792" s="9" t="e">
        <f ca="1">SQRT($GS3792*(1-$GS3792/Controls!$D$15))</f>
        <v>#REF!</v>
      </c>
      <c r="HO3792" s="9" t="e">
        <f t="shared" ca="1" si="358"/>
        <v>#REF!</v>
      </c>
      <c r="HP3792" s="9" t="e">
        <f t="shared" ca="1" si="359"/>
        <v>#REF!</v>
      </c>
      <c r="HQ3792" s="9" t="e">
        <f ca="1">IF($GV3792=0,NA(),($GX3792*Controls!#REF!))</f>
        <v>#REF!</v>
      </c>
    </row>
    <row r="3793" spans="198:225" x14ac:dyDescent="0.25">
      <c r="GP3793" s="9" t="e">
        <f ca="1">INDIRECT(ADDRESS(ROW(),Controls!#REF!+30))</f>
        <v>#REF!</v>
      </c>
      <c r="GQ3793" s="9" t="e">
        <f ca="1">INDIRECT(ADDRESS(ROW(),Controls!#REF!+45))</f>
        <v>#REF!</v>
      </c>
      <c r="GR3793" s="9" t="e">
        <f ca="1">INDIRECT(ADDRESS(ROW(),Controls!#REF!+60))</f>
        <v>#REF!</v>
      </c>
      <c r="GS3793" s="9" t="e">
        <f ca="1">INDIRECT(ADDRESS(ROW(),Controls!#REF!+75))</f>
        <v>#REF!</v>
      </c>
      <c r="GT3793" s="9" t="e">
        <f ca="1">INDIRECT(ADDRESS(ROW(),Controls!#REF!+90))</f>
        <v>#REF!</v>
      </c>
      <c r="GU3793" s="9" t="e">
        <f ca="1">INDIRECT(ADDRESS(ROW(),Controls!#REF!+105))</f>
        <v>#REF!</v>
      </c>
      <c r="GV3793" s="9" t="e">
        <f ca="1">INDIRECT(ADDRESS(ROW(),Controls!#REF!+120))</f>
        <v>#REF!</v>
      </c>
      <c r="GW3793" s="9" t="e">
        <f ca="1">INDIRECT(ADDRESS(ROW(),Controls!#REF!+15))</f>
        <v>#REF!</v>
      </c>
      <c r="GX3793" s="9" t="e">
        <f ca="1">INDIRECT(ADDRESS(ROW(),Controls!#REF!+135))</f>
        <v>#REF!</v>
      </c>
      <c r="HJ3793" s="9" t="e">
        <f t="shared" ca="1" si="354"/>
        <v>#REF!</v>
      </c>
      <c r="HK3793" s="9" t="e">
        <f t="shared" ca="1" si="355"/>
        <v>#REF!</v>
      </c>
      <c r="HL3793" s="9" t="e">
        <f t="shared" ca="1" si="356"/>
        <v>#REF!</v>
      </c>
      <c r="HM3793" s="9" t="e">
        <f t="shared" ca="1" si="357"/>
        <v>#REF!</v>
      </c>
      <c r="HN3793" s="9" t="e">
        <f ca="1">SQRT($GS3793*(1-$GS3793/Controls!$D$15))</f>
        <v>#REF!</v>
      </c>
      <c r="HO3793" s="9" t="e">
        <f t="shared" ca="1" si="358"/>
        <v>#REF!</v>
      </c>
      <c r="HP3793" s="9" t="e">
        <f t="shared" ca="1" si="359"/>
        <v>#REF!</v>
      </c>
      <c r="HQ3793" s="9" t="e">
        <f ca="1">IF($GV3793=0,NA(),($GX3793*Controls!#REF!))</f>
        <v>#REF!</v>
      </c>
    </row>
    <row r="3794" spans="198:225" x14ac:dyDescent="0.25">
      <c r="GP3794" s="9" t="e">
        <f ca="1">INDIRECT(ADDRESS(ROW(),Controls!#REF!+30))</f>
        <v>#REF!</v>
      </c>
      <c r="GQ3794" s="9" t="e">
        <f ca="1">INDIRECT(ADDRESS(ROW(),Controls!#REF!+45))</f>
        <v>#REF!</v>
      </c>
      <c r="GR3794" s="9" t="e">
        <f ca="1">INDIRECT(ADDRESS(ROW(),Controls!#REF!+60))</f>
        <v>#REF!</v>
      </c>
      <c r="GS3794" s="9" t="e">
        <f ca="1">INDIRECT(ADDRESS(ROW(),Controls!#REF!+75))</f>
        <v>#REF!</v>
      </c>
      <c r="GT3794" s="9" t="e">
        <f ca="1">INDIRECT(ADDRESS(ROW(),Controls!#REF!+90))</f>
        <v>#REF!</v>
      </c>
      <c r="GU3794" s="9" t="e">
        <f ca="1">INDIRECT(ADDRESS(ROW(),Controls!#REF!+105))</f>
        <v>#REF!</v>
      </c>
      <c r="GV3794" s="9" t="e">
        <f ca="1">INDIRECT(ADDRESS(ROW(),Controls!#REF!+120))</f>
        <v>#REF!</v>
      </c>
      <c r="GW3794" s="9" t="e">
        <f ca="1">INDIRECT(ADDRESS(ROW(),Controls!#REF!+15))</f>
        <v>#REF!</v>
      </c>
      <c r="GX3794" s="9" t="e">
        <f ca="1">INDIRECT(ADDRESS(ROW(),Controls!#REF!+135))</f>
        <v>#REF!</v>
      </c>
      <c r="HJ3794" s="9" t="e">
        <f t="shared" ca="1" si="354"/>
        <v>#REF!</v>
      </c>
      <c r="HK3794" s="9" t="e">
        <f t="shared" ca="1" si="355"/>
        <v>#REF!</v>
      </c>
      <c r="HL3794" s="9" t="e">
        <f t="shared" ca="1" si="356"/>
        <v>#REF!</v>
      </c>
      <c r="HM3794" s="9" t="e">
        <f t="shared" ca="1" si="357"/>
        <v>#REF!</v>
      </c>
      <c r="HN3794" s="9" t="e">
        <f ca="1">SQRT($GS3794*(1-$GS3794/Controls!$D$15))</f>
        <v>#REF!</v>
      </c>
      <c r="HO3794" s="9" t="e">
        <f t="shared" ca="1" si="358"/>
        <v>#REF!</v>
      </c>
      <c r="HP3794" s="9" t="e">
        <f t="shared" ca="1" si="359"/>
        <v>#REF!</v>
      </c>
      <c r="HQ3794" s="9" t="e">
        <f ca="1">IF($GV3794=0,NA(),($GX3794*Controls!#REF!))</f>
        <v>#REF!</v>
      </c>
    </row>
    <row r="3795" spans="198:225" x14ac:dyDescent="0.25">
      <c r="GP3795" s="9" t="e">
        <f ca="1">INDIRECT(ADDRESS(ROW(),Controls!#REF!+30))</f>
        <v>#REF!</v>
      </c>
      <c r="GQ3795" s="9" t="e">
        <f ca="1">INDIRECT(ADDRESS(ROW(),Controls!#REF!+45))</f>
        <v>#REF!</v>
      </c>
      <c r="GR3795" s="9" t="e">
        <f ca="1">INDIRECT(ADDRESS(ROW(),Controls!#REF!+60))</f>
        <v>#REF!</v>
      </c>
      <c r="GS3795" s="9" t="e">
        <f ca="1">INDIRECT(ADDRESS(ROW(),Controls!#REF!+75))</f>
        <v>#REF!</v>
      </c>
      <c r="GT3795" s="9" t="e">
        <f ca="1">INDIRECT(ADDRESS(ROW(),Controls!#REF!+90))</f>
        <v>#REF!</v>
      </c>
      <c r="GU3795" s="9" t="e">
        <f ca="1">INDIRECT(ADDRESS(ROW(),Controls!#REF!+105))</f>
        <v>#REF!</v>
      </c>
      <c r="GV3795" s="9" t="e">
        <f ca="1">INDIRECT(ADDRESS(ROW(),Controls!#REF!+120))</f>
        <v>#REF!</v>
      </c>
      <c r="GW3795" s="9" t="e">
        <f ca="1">INDIRECT(ADDRESS(ROW(),Controls!#REF!+15))</f>
        <v>#REF!</v>
      </c>
      <c r="GX3795" s="9" t="e">
        <f ca="1">INDIRECT(ADDRESS(ROW(),Controls!#REF!+135))</f>
        <v>#REF!</v>
      </c>
      <c r="HJ3795" s="9" t="e">
        <f t="shared" ca="1" si="354"/>
        <v>#REF!</v>
      </c>
      <c r="HK3795" s="9" t="e">
        <f t="shared" ca="1" si="355"/>
        <v>#REF!</v>
      </c>
      <c r="HL3795" s="9" t="e">
        <f t="shared" ca="1" si="356"/>
        <v>#REF!</v>
      </c>
      <c r="HM3795" s="9" t="e">
        <f t="shared" ca="1" si="357"/>
        <v>#REF!</v>
      </c>
      <c r="HN3795" s="9" t="e">
        <f ca="1">SQRT($GS3795*(1-$GS3795/Controls!$D$15))</f>
        <v>#REF!</v>
      </c>
      <c r="HO3795" s="9" t="e">
        <f t="shared" ca="1" si="358"/>
        <v>#REF!</v>
      </c>
      <c r="HP3795" s="9" t="e">
        <f t="shared" ca="1" si="359"/>
        <v>#REF!</v>
      </c>
      <c r="HQ3795" s="9" t="e">
        <f ca="1">IF($GV3795=0,NA(),($GX3795*Controls!#REF!))</f>
        <v>#REF!</v>
      </c>
    </row>
    <row r="3796" spans="198:225" x14ac:dyDescent="0.25">
      <c r="GP3796" s="9" t="e">
        <f ca="1">INDIRECT(ADDRESS(ROW(),Controls!#REF!+30))</f>
        <v>#REF!</v>
      </c>
      <c r="GQ3796" s="9" t="e">
        <f ca="1">INDIRECT(ADDRESS(ROW(),Controls!#REF!+45))</f>
        <v>#REF!</v>
      </c>
      <c r="GR3796" s="9" t="e">
        <f ca="1">INDIRECT(ADDRESS(ROW(),Controls!#REF!+60))</f>
        <v>#REF!</v>
      </c>
      <c r="GS3796" s="9" t="e">
        <f ca="1">INDIRECT(ADDRESS(ROW(),Controls!#REF!+75))</f>
        <v>#REF!</v>
      </c>
      <c r="GT3796" s="9" t="e">
        <f ca="1">INDIRECT(ADDRESS(ROW(),Controls!#REF!+90))</f>
        <v>#REF!</v>
      </c>
      <c r="GU3796" s="9" t="e">
        <f ca="1">INDIRECT(ADDRESS(ROW(),Controls!#REF!+105))</f>
        <v>#REF!</v>
      </c>
      <c r="GV3796" s="9" t="e">
        <f ca="1">INDIRECT(ADDRESS(ROW(),Controls!#REF!+120))</f>
        <v>#REF!</v>
      </c>
      <c r="GW3796" s="9" t="e">
        <f ca="1">INDIRECT(ADDRESS(ROW(),Controls!#REF!+15))</f>
        <v>#REF!</v>
      </c>
      <c r="GX3796" s="9" t="e">
        <f ca="1">INDIRECT(ADDRESS(ROW(),Controls!#REF!+135))</f>
        <v>#REF!</v>
      </c>
      <c r="HJ3796" s="9" t="e">
        <f t="shared" ca="1" si="354"/>
        <v>#REF!</v>
      </c>
      <c r="HK3796" s="9" t="e">
        <f t="shared" ca="1" si="355"/>
        <v>#REF!</v>
      </c>
      <c r="HL3796" s="9" t="e">
        <f t="shared" ca="1" si="356"/>
        <v>#REF!</v>
      </c>
      <c r="HM3796" s="9" t="e">
        <f t="shared" ca="1" si="357"/>
        <v>#REF!</v>
      </c>
      <c r="HN3796" s="9" t="e">
        <f ca="1">SQRT($GS3796*(1-$GS3796/Controls!$D$15))</f>
        <v>#REF!</v>
      </c>
      <c r="HO3796" s="9" t="e">
        <f t="shared" ca="1" si="358"/>
        <v>#REF!</v>
      </c>
      <c r="HP3796" s="9" t="e">
        <f t="shared" ca="1" si="359"/>
        <v>#REF!</v>
      </c>
      <c r="HQ3796" s="9" t="e">
        <f ca="1">IF($GV3796=0,NA(),($GX3796*Controls!#REF!))</f>
        <v>#REF!</v>
      </c>
    </row>
    <row r="3797" spans="198:225" x14ac:dyDescent="0.25">
      <c r="GP3797" s="9" t="e">
        <f ca="1">INDIRECT(ADDRESS(ROW(),Controls!#REF!+30))</f>
        <v>#REF!</v>
      </c>
      <c r="GQ3797" s="9" t="e">
        <f ca="1">INDIRECT(ADDRESS(ROW(),Controls!#REF!+45))</f>
        <v>#REF!</v>
      </c>
      <c r="GR3797" s="9" t="e">
        <f ca="1">INDIRECT(ADDRESS(ROW(),Controls!#REF!+60))</f>
        <v>#REF!</v>
      </c>
      <c r="GS3797" s="9" t="e">
        <f ca="1">INDIRECT(ADDRESS(ROW(),Controls!#REF!+75))</f>
        <v>#REF!</v>
      </c>
      <c r="GT3797" s="9" t="e">
        <f ca="1">INDIRECT(ADDRESS(ROW(),Controls!#REF!+90))</f>
        <v>#REF!</v>
      </c>
      <c r="GU3797" s="9" t="e">
        <f ca="1">INDIRECT(ADDRESS(ROW(),Controls!#REF!+105))</f>
        <v>#REF!</v>
      </c>
      <c r="GV3797" s="9" t="e">
        <f ca="1">INDIRECT(ADDRESS(ROW(),Controls!#REF!+120))</f>
        <v>#REF!</v>
      </c>
      <c r="GW3797" s="9" t="e">
        <f ca="1">INDIRECT(ADDRESS(ROW(),Controls!#REF!+15))</f>
        <v>#REF!</v>
      </c>
      <c r="GX3797" s="9" t="e">
        <f ca="1">INDIRECT(ADDRESS(ROW(),Controls!#REF!+135))</f>
        <v>#REF!</v>
      </c>
      <c r="HJ3797" s="9" t="e">
        <f t="shared" ca="1" si="354"/>
        <v>#REF!</v>
      </c>
      <c r="HK3797" s="9" t="e">
        <f t="shared" ca="1" si="355"/>
        <v>#REF!</v>
      </c>
      <c r="HL3797" s="9" t="e">
        <f t="shared" ca="1" si="356"/>
        <v>#REF!</v>
      </c>
      <c r="HM3797" s="9" t="e">
        <f t="shared" ca="1" si="357"/>
        <v>#REF!</v>
      </c>
      <c r="HN3797" s="9" t="e">
        <f ca="1">SQRT($GS3797*(1-$GS3797/Controls!$D$15))</f>
        <v>#REF!</v>
      </c>
      <c r="HO3797" s="9" t="e">
        <f t="shared" ca="1" si="358"/>
        <v>#REF!</v>
      </c>
      <c r="HP3797" s="9" t="e">
        <f t="shared" ca="1" si="359"/>
        <v>#REF!</v>
      </c>
      <c r="HQ3797" s="9" t="e">
        <f ca="1">IF($GV3797=0,NA(),($GX3797*Controls!#REF!))</f>
        <v>#REF!</v>
      </c>
    </row>
    <row r="3798" spans="198:225" x14ac:dyDescent="0.25">
      <c r="GP3798" s="9" t="e">
        <f ca="1">INDIRECT(ADDRESS(ROW(),Controls!#REF!+30))</f>
        <v>#REF!</v>
      </c>
      <c r="GQ3798" s="9" t="e">
        <f ca="1">INDIRECT(ADDRESS(ROW(),Controls!#REF!+45))</f>
        <v>#REF!</v>
      </c>
      <c r="GR3798" s="9" t="e">
        <f ca="1">INDIRECT(ADDRESS(ROW(),Controls!#REF!+60))</f>
        <v>#REF!</v>
      </c>
      <c r="GS3798" s="9" t="e">
        <f ca="1">INDIRECT(ADDRESS(ROW(),Controls!#REF!+75))</f>
        <v>#REF!</v>
      </c>
      <c r="GT3798" s="9" t="e">
        <f ca="1">INDIRECT(ADDRESS(ROW(),Controls!#REF!+90))</f>
        <v>#REF!</v>
      </c>
      <c r="GU3798" s="9" t="e">
        <f ca="1">INDIRECT(ADDRESS(ROW(),Controls!#REF!+105))</f>
        <v>#REF!</v>
      </c>
      <c r="GV3798" s="9" t="e">
        <f ca="1">INDIRECT(ADDRESS(ROW(),Controls!#REF!+120))</f>
        <v>#REF!</v>
      </c>
      <c r="GW3798" s="9" t="e">
        <f ca="1">INDIRECT(ADDRESS(ROW(),Controls!#REF!+15))</f>
        <v>#REF!</v>
      </c>
      <c r="GX3798" s="9" t="e">
        <f ca="1">INDIRECT(ADDRESS(ROW(),Controls!#REF!+135))</f>
        <v>#REF!</v>
      </c>
      <c r="HJ3798" s="9" t="e">
        <f t="shared" ca="1" si="354"/>
        <v>#REF!</v>
      </c>
      <c r="HK3798" s="9" t="e">
        <f t="shared" ca="1" si="355"/>
        <v>#REF!</v>
      </c>
      <c r="HL3798" s="9" t="e">
        <f t="shared" ca="1" si="356"/>
        <v>#REF!</v>
      </c>
      <c r="HM3798" s="9" t="e">
        <f t="shared" ca="1" si="357"/>
        <v>#REF!</v>
      </c>
      <c r="HN3798" s="9" t="e">
        <f ca="1">SQRT($GS3798*(1-$GS3798/Controls!$D$15))</f>
        <v>#REF!</v>
      </c>
      <c r="HO3798" s="9" t="e">
        <f t="shared" ca="1" si="358"/>
        <v>#REF!</v>
      </c>
      <c r="HP3798" s="9" t="e">
        <f t="shared" ca="1" si="359"/>
        <v>#REF!</v>
      </c>
      <c r="HQ3798" s="9" t="e">
        <f ca="1">IF($GV3798=0,NA(),($GX3798*Controls!#REF!))</f>
        <v>#REF!</v>
      </c>
    </row>
    <row r="3799" spans="198:225" x14ac:dyDescent="0.25">
      <c r="GP3799" s="9" t="e">
        <f ca="1">INDIRECT(ADDRESS(ROW(),Controls!#REF!+30))</f>
        <v>#REF!</v>
      </c>
      <c r="GQ3799" s="9" t="e">
        <f ca="1">INDIRECT(ADDRESS(ROW(),Controls!#REF!+45))</f>
        <v>#REF!</v>
      </c>
      <c r="GR3799" s="9" t="e">
        <f ca="1">INDIRECT(ADDRESS(ROW(),Controls!#REF!+60))</f>
        <v>#REF!</v>
      </c>
      <c r="GS3799" s="9" t="e">
        <f ca="1">INDIRECT(ADDRESS(ROW(),Controls!#REF!+75))</f>
        <v>#REF!</v>
      </c>
      <c r="GT3799" s="9" t="e">
        <f ca="1">INDIRECT(ADDRESS(ROW(),Controls!#REF!+90))</f>
        <v>#REF!</v>
      </c>
      <c r="GU3799" s="9" t="e">
        <f ca="1">INDIRECT(ADDRESS(ROW(),Controls!#REF!+105))</f>
        <v>#REF!</v>
      </c>
      <c r="GV3799" s="9" t="e">
        <f ca="1">INDIRECT(ADDRESS(ROW(),Controls!#REF!+120))</f>
        <v>#REF!</v>
      </c>
      <c r="GW3799" s="9" t="e">
        <f ca="1">INDIRECT(ADDRESS(ROW(),Controls!#REF!+15))</f>
        <v>#REF!</v>
      </c>
      <c r="GX3799" s="9" t="e">
        <f ca="1">INDIRECT(ADDRESS(ROW(),Controls!#REF!+135))</f>
        <v>#REF!</v>
      </c>
      <c r="HJ3799" s="9" t="e">
        <f t="shared" ca="1" si="354"/>
        <v>#REF!</v>
      </c>
      <c r="HK3799" s="9" t="e">
        <f t="shared" ca="1" si="355"/>
        <v>#REF!</v>
      </c>
      <c r="HL3799" s="9" t="e">
        <f t="shared" ca="1" si="356"/>
        <v>#REF!</v>
      </c>
      <c r="HM3799" s="9" t="e">
        <f t="shared" ca="1" si="357"/>
        <v>#REF!</v>
      </c>
      <c r="HN3799" s="9" t="e">
        <f ca="1">SQRT($GS3799*(1-$GS3799/Controls!$D$15))</f>
        <v>#REF!</v>
      </c>
      <c r="HO3799" s="9" t="e">
        <f t="shared" ca="1" si="358"/>
        <v>#REF!</v>
      </c>
      <c r="HP3799" s="9" t="e">
        <f t="shared" ca="1" si="359"/>
        <v>#REF!</v>
      </c>
      <c r="HQ3799" s="9" t="e">
        <f ca="1">IF($GV3799=0,NA(),($GX3799*Controls!#REF!))</f>
        <v>#REF!</v>
      </c>
    </row>
    <row r="3800" spans="198:225" x14ac:dyDescent="0.25">
      <c r="GP3800" s="9" t="e">
        <f ca="1">INDIRECT(ADDRESS(ROW(),Controls!#REF!+30))</f>
        <v>#REF!</v>
      </c>
      <c r="GQ3800" s="9" t="e">
        <f ca="1">INDIRECT(ADDRESS(ROW(),Controls!#REF!+45))</f>
        <v>#REF!</v>
      </c>
      <c r="GR3800" s="9" t="e">
        <f ca="1">INDIRECT(ADDRESS(ROW(),Controls!#REF!+60))</f>
        <v>#REF!</v>
      </c>
      <c r="GS3800" s="9" t="e">
        <f ca="1">INDIRECT(ADDRESS(ROW(),Controls!#REF!+75))</f>
        <v>#REF!</v>
      </c>
      <c r="GT3800" s="9" t="e">
        <f ca="1">INDIRECT(ADDRESS(ROW(),Controls!#REF!+90))</f>
        <v>#REF!</v>
      </c>
      <c r="GU3800" s="9" t="e">
        <f ca="1">INDIRECT(ADDRESS(ROW(),Controls!#REF!+105))</f>
        <v>#REF!</v>
      </c>
      <c r="GV3800" s="9" t="e">
        <f ca="1">INDIRECT(ADDRESS(ROW(),Controls!#REF!+120))</f>
        <v>#REF!</v>
      </c>
      <c r="GW3800" s="9" t="e">
        <f ca="1">INDIRECT(ADDRESS(ROW(),Controls!#REF!+15))</f>
        <v>#REF!</v>
      </c>
      <c r="GX3800" s="9" t="e">
        <f ca="1">INDIRECT(ADDRESS(ROW(),Controls!#REF!+135))</f>
        <v>#REF!</v>
      </c>
      <c r="HJ3800" s="9" t="e">
        <f t="shared" ca="1" si="354"/>
        <v>#REF!</v>
      </c>
      <c r="HK3800" s="9" t="e">
        <f t="shared" ca="1" si="355"/>
        <v>#REF!</v>
      </c>
      <c r="HL3800" s="9" t="e">
        <f t="shared" ca="1" si="356"/>
        <v>#REF!</v>
      </c>
      <c r="HM3800" s="9" t="e">
        <f t="shared" ca="1" si="357"/>
        <v>#REF!</v>
      </c>
      <c r="HN3800" s="9" t="e">
        <f ca="1">SQRT($GS3800*(1-$GS3800/Controls!$D$15))</f>
        <v>#REF!</v>
      </c>
      <c r="HO3800" s="9" t="e">
        <f t="shared" ca="1" si="358"/>
        <v>#REF!</v>
      </c>
      <c r="HP3800" s="9" t="e">
        <f t="shared" ca="1" si="359"/>
        <v>#REF!</v>
      </c>
      <c r="HQ3800" s="9" t="e">
        <f ca="1">IF($GV3800=0,NA(),($GX3800*Controls!#REF!))</f>
        <v>#REF!</v>
      </c>
    </row>
    <row r="3801" spans="198:225" x14ac:dyDescent="0.25">
      <c r="GP3801" s="9" t="e">
        <f ca="1">INDIRECT(ADDRESS(ROW(),Controls!#REF!+30))</f>
        <v>#REF!</v>
      </c>
      <c r="GQ3801" s="9" t="e">
        <f ca="1">INDIRECT(ADDRESS(ROW(),Controls!#REF!+45))</f>
        <v>#REF!</v>
      </c>
      <c r="GR3801" s="9" t="e">
        <f ca="1">INDIRECT(ADDRESS(ROW(),Controls!#REF!+60))</f>
        <v>#REF!</v>
      </c>
      <c r="GS3801" s="9" t="e">
        <f ca="1">INDIRECT(ADDRESS(ROW(),Controls!#REF!+75))</f>
        <v>#REF!</v>
      </c>
      <c r="GT3801" s="9" t="e">
        <f ca="1">INDIRECT(ADDRESS(ROW(),Controls!#REF!+90))</f>
        <v>#REF!</v>
      </c>
      <c r="GU3801" s="9" t="e">
        <f ca="1">INDIRECT(ADDRESS(ROW(),Controls!#REF!+105))</f>
        <v>#REF!</v>
      </c>
      <c r="GV3801" s="9" t="e">
        <f ca="1">INDIRECT(ADDRESS(ROW(),Controls!#REF!+120))</f>
        <v>#REF!</v>
      </c>
      <c r="GW3801" s="9" t="e">
        <f ca="1">INDIRECT(ADDRESS(ROW(),Controls!#REF!+15))</f>
        <v>#REF!</v>
      </c>
      <c r="GX3801" s="9" t="e">
        <f ca="1">INDIRECT(ADDRESS(ROW(),Controls!#REF!+135))</f>
        <v>#REF!</v>
      </c>
      <c r="HJ3801" s="9" t="e">
        <f t="shared" ca="1" si="354"/>
        <v>#REF!</v>
      </c>
      <c r="HK3801" s="9" t="e">
        <f t="shared" ca="1" si="355"/>
        <v>#REF!</v>
      </c>
      <c r="HL3801" s="9" t="e">
        <f t="shared" ca="1" si="356"/>
        <v>#REF!</v>
      </c>
      <c r="HM3801" s="9" t="e">
        <f t="shared" ca="1" si="357"/>
        <v>#REF!</v>
      </c>
      <c r="HN3801" s="9" t="e">
        <f ca="1">SQRT($GS3801*(1-$GS3801/Controls!$D$15))</f>
        <v>#REF!</v>
      </c>
      <c r="HO3801" s="9" t="e">
        <f t="shared" ca="1" si="358"/>
        <v>#REF!</v>
      </c>
      <c r="HP3801" s="9" t="e">
        <f t="shared" ca="1" si="359"/>
        <v>#REF!</v>
      </c>
      <c r="HQ3801" s="9" t="e">
        <f ca="1">IF($GV3801=0,NA(),($GX3801*Controls!#REF!))</f>
        <v>#REF!</v>
      </c>
    </row>
    <row r="3802" spans="198:225" x14ac:dyDescent="0.25">
      <c r="GP3802" s="9" t="e">
        <f ca="1">INDIRECT(ADDRESS(ROW(),Controls!#REF!+30))</f>
        <v>#REF!</v>
      </c>
      <c r="GQ3802" s="9" t="e">
        <f ca="1">INDIRECT(ADDRESS(ROW(),Controls!#REF!+45))</f>
        <v>#REF!</v>
      </c>
      <c r="GR3802" s="9" t="e">
        <f ca="1">INDIRECT(ADDRESS(ROW(),Controls!#REF!+60))</f>
        <v>#REF!</v>
      </c>
      <c r="GS3802" s="9" t="e">
        <f ca="1">INDIRECT(ADDRESS(ROW(),Controls!#REF!+75))</f>
        <v>#REF!</v>
      </c>
      <c r="GT3802" s="9" t="e">
        <f ca="1">INDIRECT(ADDRESS(ROW(),Controls!#REF!+90))</f>
        <v>#REF!</v>
      </c>
      <c r="GU3802" s="9" t="e">
        <f ca="1">INDIRECT(ADDRESS(ROW(),Controls!#REF!+105))</f>
        <v>#REF!</v>
      </c>
      <c r="GV3802" s="9" t="e">
        <f ca="1">INDIRECT(ADDRESS(ROW(),Controls!#REF!+120))</f>
        <v>#REF!</v>
      </c>
      <c r="GW3802" s="9" t="e">
        <f ca="1">INDIRECT(ADDRESS(ROW(),Controls!#REF!+15))</f>
        <v>#REF!</v>
      </c>
      <c r="GX3802" s="9" t="e">
        <f ca="1">INDIRECT(ADDRESS(ROW(),Controls!#REF!+135))</f>
        <v>#REF!</v>
      </c>
      <c r="HJ3802" s="9" t="e">
        <f t="shared" ca="1" si="354"/>
        <v>#REF!</v>
      </c>
      <c r="HK3802" s="9" t="e">
        <f t="shared" ca="1" si="355"/>
        <v>#REF!</v>
      </c>
      <c r="HL3802" s="9" t="e">
        <f t="shared" ca="1" si="356"/>
        <v>#REF!</v>
      </c>
      <c r="HM3802" s="9" t="e">
        <f t="shared" ca="1" si="357"/>
        <v>#REF!</v>
      </c>
      <c r="HN3802" s="9" t="e">
        <f ca="1">SQRT($GS3802*(1-$GS3802/Controls!$D$15))</f>
        <v>#REF!</v>
      </c>
      <c r="HO3802" s="9" t="e">
        <f t="shared" ca="1" si="358"/>
        <v>#REF!</v>
      </c>
      <c r="HP3802" s="9" t="e">
        <f t="shared" ca="1" si="359"/>
        <v>#REF!</v>
      </c>
      <c r="HQ3802" s="9" t="e">
        <f ca="1">IF($GV3802=0,NA(),($GX3802*Controls!#REF!))</f>
        <v>#REF!</v>
      </c>
    </row>
    <row r="3803" spans="198:225" x14ac:dyDescent="0.25">
      <c r="GP3803" s="9" t="e">
        <f ca="1">INDIRECT(ADDRESS(ROW(),Controls!#REF!+30))</f>
        <v>#REF!</v>
      </c>
      <c r="GQ3803" s="9" t="e">
        <f ca="1">INDIRECT(ADDRESS(ROW(),Controls!#REF!+45))</f>
        <v>#REF!</v>
      </c>
      <c r="GR3803" s="9" t="e">
        <f ca="1">INDIRECT(ADDRESS(ROW(),Controls!#REF!+60))</f>
        <v>#REF!</v>
      </c>
      <c r="GS3803" s="9" t="e">
        <f ca="1">INDIRECT(ADDRESS(ROW(),Controls!#REF!+75))</f>
        <v>#REF!</v>
      </c>
      <c r="GT3803" s="9" t="e">
        <f ca="1">INDIRECT(ADDRESS(ROW(),Controls!#REF!+90))</f>
        <v>#REF!</v>
      </c>
      <c r="GU3803" s="9" t="e">
        <f ca="1">INDIRECT(ADDRESS(ROW(),Controls!#REF!+105))</f>
        <v>#REF!</v>
      </c>
      <c r="GV3803" s="9" t="e">
        <f ca="1">INDIRECT(ADDRESS(ROW(),Controls!#REF!+120))</f>
        <v>#REF!</v>
      </c>
      <c r="GW3803" s="9" t="e">
        <f ca="1">INDIRECT(ADDRESS(ROW(),Controls!#REF!+15))</f>
        <v>#REF!</v>
      </c>
      <c r="GX3803" s="9" t="e">
        <f ca="1">INDIRECT(ADDRESS(ROW(),Controls!#REF!+135))</f>
        <v>#REF!</v>
      </c>
      <c r="HJ3803" s="9" t="e">
        <f t="shared" ca="1" si="354"/>
        <v>#REF!</v>
      </c>
      <c r="HK3803" s="9" t="e">
        <f t="shared" ca="1" si="355"/>
        <v>#REF!</v>
      </c>
      <c r="HL3803" s="9" t="e">
        <f t="shared" ca="1" si="356"/>
        <v>#REF!</v>
      </c>
      <c r="HM3803" s="9" t="e">
        <f t="shared" ca="1" si="357"/>
        <v>#REF!</v>
      </c>
      <c r="HN3803" s="9" t="e">
        <f ca="1">SQRT($GS3803*(1-$GS3803/Controls!$D$15))</f>
        <v>#REF!</v>
      </c>
      <c r="HO3803" s="9" t="e">
        <f t="shared" ca="1" si="358"/>
        <v>#REF!</v>
      </c>
      <c r="HP3803" s="9" t="e">
        <f t="shared" ca="1" si="359"/>
        <v>#REF!</v>
      </c>
      <c r="HQ3803" s="9" t="e">
        <f ca="1">IF($GV3803=0,NA(),($GX3803*Controls!#REF!))</f>
        <v>#REF!</v>
      </c>
    </row>
    <row r="3804" spans="198:225" x14ac:dyDescent="0.25">
      <c r="GP3804" s="9" t="e">
        <f ca="1">INDIRECT(ADDRESS(ROW(),Controls!#REF!+30))</f>
        <v>#REF!</v>
      </c>
      <c r="GQ3804" s="9" t="e">
        <f ca="1">INDIRECT(ADDRESS(ROW(),Controls!#REF!+45))</f>
        <v>#REF!</v>
      </c>
      <c r="GR3804" s="9" t="e">
        <f ca="1">INDIRECT(ADDRESS(ROW(),Controls!#REF!+60))</f>
        <v>#REF!</v>
      </c>
      <c r="GS3804" s="9" t="e">
        <f ca="1">INDIRECT(ADDRESS(ROW(),Controls!#REF!+75))</f>
        <v>#REF!</v>
      </c>
      <c r="GT3804" s="9" t="e">
        <f ca="1">INDIRECT(ADDRESS(ROW(),Controls!#REF!+90))</f>
        <v>#REF!</v>
      </c>
      <c r="GU3804" s="9" t="e">
        <f ca="1">INDIRECT(ADDRESS(ROW(),Controls!#REF!+105))</f>
        <v>#REF!</v>
      </c>
      <c r="GV3804" s="9" t="e">
        <f ca="1">INDIRECT(ADDRESS(ROW(),Controls!#REF!+120))</f>
        <v>#REF!</v>
      </c>
      <c r="GW3804" s="9" t="e">
        <f ca="1">INDIRECT(ADDRESS(ROW(),Controls!#REF!+15))</f>
        <v>#REF!</v>
      </c>
      <c r="GX3804" s="9" t="e">
        <f ca="1">INDIRECT(ADDRESS(ROW(),Controls!#REF!+135))</f>
        <v>#REF!</v>
      </c>
      <c r="HJ3804" s="9" t="e">
        <f t="shared" ca="1" si="354"/>
        <v>#REF!</v>
      </c>
      <c r="HK3804" s="9" t="e">
        <f t="shared" ca="1" si="355"/>
        <v>#REF!</v>
      </c>
      <c r="HL3804" s="9" t="e">
        <f t="shared" ca="1" si="356"/>
        <v>#REF!</v>
      </c>
      <c r="HM3804" s="9" t="e">
        <f t="shared" ca="1" si="357"/>
        <v>#REF!</v>
      </c>
      <c r="HN3804" s="9" t="e">
        <f ca="1">SQRT($GS3804*(1-$GS3804/Controls!$D$15))</f>
        <v>#REF!</v>
      </c>
      <c r="HO3804" s="9" t="e">
        <f t="shared" ca="1" si="358"/>
        <v>#REF!</v>
      </c>
      <c r="HP3804" s="9" t="e">
        <f t="shared" ca="1" si="359"/>
        <v>#REF!</v>
      </c>
      <c r="HQ3804" s="9" t="e">
        <f ca="1">IF($GV3804=0,NA(),($GX3804*Controls!#REF!))</f>
        <v>#REF!</v>
      </c>
    </row>
    <row r="3805" spans="198:225" x14ac:dyDescent="0.25">
      <c r="GP3805" s="9" t="e">
        <f ca="1">INDIRECT(ADDRESS(ROW(),Controls!#REF!+30))</f>
        <v>#REF!</v>
      </c>
      <c r="GQ3805" s="9" t="e">
        <f ca="1">INDIRECT(ADDRESS(ROW(),Controls!#REF!+45))</f>
        <v>#REF!</v>
      </c>
      <c r="GR3805" s="9" t="e">
        <f ca="1">INDIRECT(ADDRESS(ROW(),Controls!#REF!+60))</f>
        <v>#REF!</v>
      </c>
      <c r="GS3805" s="9" t="e">
        <f ca="1">INDIRECT(ADDRESS(ROW(),Controls!#REF!+75))</f>
        <v>#REF!</v>
      </c>
      <c r="GT3805" s="9" t="e">
        <f ca="1">INDIRECT(ADDRESS(ROW(),Controls!#REF!+90))</f>
        <v>#REF!</v>
      </c>
      <c r="GU3805" s="9" t="e">
        <f ca="1">INDIRECT(ADDRESS(ROW(),Controls!#REF!+105))</f>
        <v>#REF!</v>
      </c>
      <c r="GV3805" s="9" t="e">
        <f ca="1">INDIRECT(ADDRESS(ROW(),Controls!#REF!+120))</f>
        <v>#REF!</v>
      </c>
      <c r="GW3805" s="9" t="e">
        <f ca="1">INDIRECT(ADDRESS(ROW(),Controls!#REF!+15))</f>
        <v>#REF!</v>
      </c>
      <c r="GX3805" s="9" t="e">
        <f ca="1">INDIRECT(ADDRESS(ROW(),Controls!#REF!+135))</f>
        <v>#REF!</v>
      </c>
      <c r="HJ3805" s="9" t="e">
        <f t="shared" ca="1" si="354"/>
        <v>#REF!</v>
      </c>
      <c r="HK3805" s="9" t="e">
        <f t="shared" ca="1" si="355"/>
        <v>#REF!</v>
      </c>
      <c r="HL3805" s="9" t="e">
        <f t="shared" ca="1" si="356"/>
        <v>#REF!</v>
      </c>
      <c r="HM3805" s="9" t="e">
        <f t="shared" ca="1" si="357"/>
        <v>#REF!</v>
      </c>
      <c r="HN3805" s="9" t="e">
        <f ca="1">SQRT($GS3805*(1-$GS3805/Controls!$D$15))</f>
        <v>#REF!</v>
      </c>
      <c r="HO3805" s="9" t="e">
        <f t="shared" ca="1" si="358"/>
        <v>#REF!</v>
      </c>
      <c r="HP3805" s="9" t="e">
        <f t="shared" ca="1" si="359"/>
        <v>#REF!</v>
      </c>
      <c r="HQ3805" s="9" t="e">
        <f ca="1">IF($GV3805=0,NA(),($GX3805*Controls!#REF!))</f>
        <v>#REF!</v>
      </c>
    </row>
    <row r="3806" spans="198:225" x14ac:dyDescent="0.25">
      <c r="GP3806" s="9" t="e">
        <f ca="1">INDIRECT(ADDRESS(ROW(),Controls!#REF!+30))</f>
        <v>#REF!</v>
      </c>
      <c r="GQ3806" s="9" t="e">
        <f ca="1">INDIRECT(ADDRESS(ROW(),Controls!#REF!+45))</f>
        <v>#REF!</v>
      </c>
      <c r="GR3806" s="9" t="e">
        <f ca="1">INDIRECT(ADDRESS(ROW(),Controls!#REF!+60))</f>
        <v>#REF!</v>
      </c>
      <c r="GS3806" s="9" t="e">
        <f ca="1">INDIRECT(ADDRESS(ROW(),Controls!#REF!+75))</f>
        <v>#REF!</v>
      </c>
      <c r="GT3806" s="9" t="e">
        <f ca="1">INDIRECT(ADDRESS(ROW(),Controls!#REF!+90))</f>
        <v>#REF!</v>
      </c>
      <c r="GU3806" s="9" t="e">
        <f ca="1">INDIRECT(ADDRESS(ROW(),Controls!#REF!+105))</f>
        <v>#REF!</v>
      </c>
      <c r="GV3806" s="9" t="e">
        <f ca="1">INDIRECT(ADDRESS(ROW(),Controls!#REF!+120))</f>
        <v>#REF!</v>
      </c>
      <c r="GW3806" s="9" t="e">
        <f ca="1">INDIRECT(ADDRESS(ROW(),Controls!#REF!+15))</f>
        <v>#REF!</v>
      </c>
      <c r="GX3806" s="9" t="e">
        <f ca="1">INDIRECT(ADDRESS(ROW(),Controls!#REF!+135))</f>
        <v>#REF!</v>
      </c>
      <c r="HJ3806" s="9" t="e">
        <f t="shared" ca="1" si="354"/>
        <v>#REF!</v>
      </c>
      <c r="HK3806" s="9" t="e">
        <f t="shared" ca="1" si="355"/>
        <v>#REF!</v>
      </c>
      <c r="HL3806" s="9" t="e">
        <f t="shared" ca="1" si="356"/>
        <v>#REF!</v>
      </c>
      <c r="HM3806" s="9" t="e">
        <f t="shared" ca="1" si="357"/>
        <v>#REF!</v>
      </c>
      <c r="HN3806" s="9" t="e">
        <f ca="1">SQRT($GS3806*(1-$GS3806/Controls!$D$15))</f>
        <v>#REF!</v>
      </c>
      <c r="HO3806" s="9" t="e">
        <f t="shared" ca="1" si="358"/>
        <v>#REF!</v>
      </c>
      <c r="HP3806" s="9" t="e">
        <f t="shared" ca="1" si="359"/>
        <v>#REF!</v>
      </c>
      <c r="HQ3806" s="9" t="e">
        <f ca="1">IF($GV3806=0,NA(),($GX3806*Controls!#REF!))</f>
        <v>#REF!</v>
      </c>
    </row>
    <row r="3807" spans="198:225" x14ac:dyDescent="0.25">
      <c r="GP3807" s="9" t="e">
        <f ca="1">INDIRECT(ADDRESS(ROW(),Controls!#REF!+30))</f>
        <v>#REF!</v>
      </c>
      <c r="GQ3807" s="9" t="e">
        <f ca="1">INDIRECT(ADDRESS(ROW(),Controls!#REF!+45))</f>
        <v>#REF!</v>
      </c>
      <c r="GR3807" s="9" t="e">
        <f ca="1">INDIRECT(ADDRESS(ROW(),Controls!#REF!+60))</f>
        <v>#REF!</v>
      </c>
      <c r="GS3807" s="9" t="e">
        <f ca="1">INDIRECT(ADDRESS(ROW(),Controls!#REF!+75))</f>
        <v>#REF!</v>
      </c>
      <c r="GT3807" s="9" t="e">
        <f ca="1">INDIRECT(ADDRESS(ROW(),Controls!#REF!+90))</f>
        <v>#REF!</v>
      </c>
      <c r="GU3807" s="9" t="e">
        <f ca="1">INDIRECT(ADDRESS(ROW(),Controls!#REF!+105))</f>
        <v>#REF!</v>
      </c>
      <c r="GV3807" s="9" t="e">
        <f ca="1">INDIRECT(ADDRESS(ROW(),Controls!#REF!+120))</f>
        <v>#REF!</v>
      </c>
      <c r="GW3807" s="9" t="e">
        <f ca="1">INDIRECT(ADDRESS(ROW(),Controls!#REF!+15))</f>
        <v>#REF!</v>
      </c>
      <c r="GX3807" s="9" t="e">
        <f ca="1">INDIRECT(ADDRESS(ROW(),Controls!#REF!+135))</f>
        <v>#REF!</v>
      </c>
      <c r="HJ3807" s="9" t="e">
        <f t="shared" ca="1" si="354"/>
        <v>#REF!</v>
      </c>
      <c r="HK3807" s="9" t="e">
        <f t="shared" ca="1" si="355"/>
        <v>#REF!</v>
      </c>
      <c r="HL3807" s="9" t="e">
        <f t="shared" ca="1" si="356"/>
        <v>#REF!</v>
      </c>
      <c r="HM3807" s="9" t="e">
        <f t="shared" ca="1" si="357"/>
        <v>#REF!</v>
      </c>
      <c r="HN3807" s="9" t="e">
        <f ca="1">SQRT($GS3807*(1-$GS3807/Controls!$D$15))</f>
        <v>#REF!</v>
      </c>
      <c r="HO3807" s="9" t="e">
        <f t="shared" ca="1" si="358"/>
        <v>#REF!</v>
      </c>
      <c r="HP3807" s="9" t="e">
        <f t="shared" ca="1" si="359"/>
        <v>#REF!</v>
      </c>
      <c r="HQ3807" s="9" t="e">
        <f ca="1">IF($GV3807=0,NA(),($GX3807*Controls!#REF!))</f>
        <v>#REF!</v>
      </c>
    </row>
    <row r="3808" spans="198:225" x14ac:dyDescent="0.25">
      <c r="GP3808" s="9" t="e">
        <f ca="1">INDIRECT(ADDRESS(ROW(),Controls!#REF!+30))</f>
        <v>#REF!</v>
      </c>
      <c r="GQ3808" s="9" t="e">
        <f ca="1">INDIRECT(ADDRESS(ROW(),Controls!#REF!+45))</f>
        <v>#REF!</v>
      </c>
      <c r="GR3808" s="9" t="e">
        <f ca="1">INDIRECT(ADDRESS(ROW(),Controls!#REF!+60))</f>
        <v>#REF!</v>
      </c>
      <c r="GS3808" s="9" t="e">
        <f ca="1">INDIRECT(ADDRESS(ROW(),Controls!#REF!+75))</f>
        <v>#REF!</v>
      </c>
      <c r="GT3808" s="9" t="e">
        <f ca="1">INDIRECT(ADDRESS(ROW(),Controls!#REF!+90))</f>
        <v>#REF!</v>
      </c>
      <c r="GU3808" s="9" t="e">
        <f ca="1">INDIRECT(ADDRESS(ROW(),Controls!#REF!+105))</f>
        <v>#REF!</v>
      </c>
      <c r="GV3808" s="9" t="e">
        <f ca="1">INDIRECT(ADDRESS(ROW(),Controls!#REF!+120))</f>
        <v>#REF!</v>
      </c>
      <c r="GW3808" s="9" t="e">
        <f ca="1">INDIRECT(ADDRESS(ROW(),Controls!#REF!+15))</f>
        <v>#REF!</v>
      </c>
      <c r="GX3808" s="9" t="e">
        <f ca="1">INDIRECT(ADDRESS(ROW(),Controls!#REF!+135))</f>
        <v>#REF!</v>
      </c>
      <c r="HJ3808" s="9" t="e">
        <f t="shared" ca="1" si="354"/>
        <v>#REF!</v>
      </c>
      <c r="HK3808" s="9" t="e">
        <f t="shared" ca="1" si="355"/>
        <v>#REF!</v>
      </c>
      <c r="HL3808" s="9" t="e">
        <f t="shared" ca="1" si="356"/>
        <v>#REF!</v>
      </c>
      <c r="HM3808" s="9" t="e">
        <f t="shared" ca="1" si="357"/>
        <v>#REF!</v>
      </c>
      <c r="HN3808" s="9" t="e">
        <f ca="1">SQRT($GS3808*(1-$GS3808/Controls!$D$15))</f>
        <v>#REF!</v>
      </c>
      <c r="HO3808" s="9" t="e">
        <f t="shared" ca="1" si="358"/>
        <v>#REF!</v>
      </c>
      <c r="HP3808" s="9" t="e">
        <f t="shared" ca="1" si="359"/>
        <v>#REF!</v>
      </c>
      <c r="HQ3808" s="9" t="e">
        <f ca="1">IF($GV3808=0,NA(),($GX3808*Controls!#REF!))</f>
        <v>#REF!</v>
      </c>
    </row>
    <row r="3809" spans="198:225" x14ac:dyDescent="0.25">
      <c r="GP3809" s="9" t="e">
        <f ca="1">INDIRECT(ADDRESS(ROW(),Controls!#REF!+30))</f>
        <v>#REF!</v>
      </c>
      <c r="GQ3809" s="9" t="e">
        <f ca="1">INDIRECT(ADDRESS(ROW(),Controls!#REF!+45))</f>
        <v>#REF!</v>
      </c>
      <c r="GR3809" s="9" t="e">
        <f ca="1">INDIRECT(ADDRESS(ROW(),Controls!#REF!+60))</f>
        <v>#REF!</v>
      </c>
      <c r="GS3809" s="9" t="e">
        <f ca="1">INDIRECT(ADDRESS(ROW(),Controls!#REF!+75))</f>
        <v>#REF!</v>
      </c>
      <c r="GT3809" s="9" t="e">
        <f ca="1">INDIRECT(ADDRESS(ROW(),Controls!#REF!+90))</f>
        <v>#REF!</v>
      </c>
      <c r="GU3809" s="9" t="e">
        <f ca="1">INDIRECT(ADDRESS(ROW(),Controls!#REF!+105))</f>
        <v>#REF!</v>
      </c>
      <c r="GV3809" s="9" t="e">
        <f ca="1">INDIRECT(ADDRESS(ROW(),Controls!#REF!+120))</f>
        <v>#REF!</v>
      </c>
      <c r="GW3809" s="9" t="e">
        <f ca="1">INDIRECT(ADDRESS(ROW(),Controls!#REF!+15))</f>
        <v>#REF!</v>
      </c>
      <c r="GX3809" s="9" t="e">
        <f ca="1">INDIRECT(ADDRESS(ROW(),Controls!#REF!+135))</f>
        <v>#REF!</v>
      </c>
      <c r="HJ3809" s="9" t="e">
        <f t="shared" ca="1" si="354"/>
        <v>#REF!</v>
      </c>
      <c r="HK3809" s="9" t="e">
        <f t="shared" ca="1" si="355"/>
        <v>#REF!</v>
      </c>
      <c r="HL3809" s="9" t="e">
        <f t="shared" ca="1" si="356"/>
        <v>#REF!</v>
      </c>
      <c r="HM3809" s="9" t="e">
        <f t="shared" ca="1" si="357"/>
        <v>#REF!</v>
      </c>
      <c r="HN3809" s="9" t="e">
        <f ca="1">SQRT($GS3809*(1-$GS3809/Controls!$D$15))</f>
        <v>#REF!</v>
      </c>
      <c r="HO3809" s="9" t="e">
        <f t="shared" ca="1" si="358"/>
        <v>#REF!</v>
      </c>
      <c r="HP3809" s="9" t="e">
        <f t="shared" ca="1" si="359"/>
        <v>#REF!</v>
      </c>
      <c r="HQ3809" s="9" t="e">
        <f ca="1">IF($GV3809=0,NA(),($GX3809*Controls!#REF!))</f>
        <v>#REF!</v>
      </c>
    </row>
    <row r="3810" spans="198:225" x14ac:dyDescent="0.25">
      <c r="GP3810" s="9" t="e">
        <f ca="1">INDIRECT(ADDRESS(ROW(),Controls!#REF!+30))</f>
        <v>#REF!</v>
      </c>
      <c r="GQ3810" s="9" t="e">
        <f ca="1">INDIRECT(ADDRESS(ROW(),Controls!#REF!+45))</f>
        <v>#REF!</v>
      </c>
      <c r="GR3810" s="9" t="e">
        <f ca="1">INDIRECT(ADDRESS(ROW(),Controls!#REF!+60))</f>
        <v>#REF!</v>
      </c>
      <c r="GS3810" s="9" t="e">
        <f ca="1">INDIRECT(ADDRESS(ROW(),Controls!#REF!+75))</f>
        <v>#REF!</v>
      </c>
      <c r="GT3810" s="9" t="e">
        <f ca="1">INDIRECT(ADDRESS(ROW(),Controls!#REF!+90))</f>
        <v>#REF!</v>
      </c>
      <c r="GU3810" s="9" t="e">
        <f ca="1">INDIRECT(ADDRESS(ROW(),Controls!#REF!+105))</f>
        <v>#REF!</v>
      </c>
      <c r="GV3810" s="9" t="e">
        <f ca="1">INDIRECT(ADDRESS(ROW(),Controls!#REF!+120))</f>
        <v>#REF!</v>
      </c>
      <c r="GW3810" s="9" t="e">
        <f ca="1">INDIRECT(ADDRESS(ROW(),Controls!#REF!+15))</f>
        <v>#REF!</v>
      </c>
      <c r="GX3810" s="9" t="e">
        <f ca="1">INDIRECT(ADDRESS(ROW(),Controls!#REF!+135))</f>
        <v>#REF!</v>
      </c>
      <c r="HJ3810" s="9" t="e">
        <f t="shared" ca="1" si="354"/>
        <v>#REF!</v>
      </c>
      <c r="HK3810" s="9" t="e">
        <f t="shared" ca="1" si="355"/>
        <v>#REF!</v>
      </c>
      <c r="HL3810" s="9" t="e">
        <f t="shared" ca="1" si="356"/>
        <v>#REF!</v>
      </c>
      <c r="HM3810" s="9" t="e">
        <f t="shared" ca="1" si="357"/>
        <v>#REF!</v>
      </c>
      <c r="HN3810" s="9" t="e">
        <f ca="1">SQRT($GS3810*(1-$GS3810/Controls!$D$15))</f>
        <v>#REF!</v>
      </c>
      <c r="HO3810" s="9" t="e">
        <f t="shared" ca="1" si="358"/>
        <v>#REF!</v>
      </c>
      <c r="HP3810" s="9" t="e">
        <f t="shared" ca="1" si="359"/>
        <v>#REF!</v>
      </c>
      <c r="HQ3810" s="9" t="e">
        <f ca="1">IF($GV3810=0,NA(),($GX3810*Controls!#REF!))</f>
        <v>#REF!</v>
      </c>
    </row>
    <row r="3811" spans="198:225" x14ac:dyDescent="0.25">
      <c r="GP3811" s="9" t="e">
        <f ca="1">INDIRECT(ADDRESS(ROW(),Controls!#REF!+30))</f>
        <v>#REF!</v>
      </c>
      <c r="GQ3811" s="9" t="e">
        <f ca="1">INDIRECT(ADDRESS(ROW(),Controls!#REF!+45))</f>
        <v>#REF!</v>
      </c>
      <c r="GR3811" s="9" t="e">
        <f ca="1">INDIRECT(ADDRESS(ROW(),Controls!#REF!+60))</f>
        <v>#REF!</v>
      </c>
      <c r="GS3811" s="9" t="e">
        <f ca="1">INDIRECT(ADDRESS(ROW(),Controls!#REF!+75))</f>
        <v>#REF!</v>
      </c>
      <c r="GT3811" s="9" t="e">
        <f ca="1">INDIRECT(ADDRESS(ROW(),Controls!#REF!+90))</f>
        <v>#REF!</v>
      </c>
      <c r="GU3811" s="9" t="e">
        <f ca="1">INDIRECT(ADDRESS(ROW(),Controls!#REF!+105))</f>
        <v>#REF!</v>
      </c>
      <c r="GV3811" s="9" t="e">
        <f ca="1">INDIRECT(ADDRESS(ROW(),Controls!#REF!+120))</f>
        <v>#REF!</v>
      </c>
      <c r="GW3811" s="9" t="e">
        <f ca="1">INDIRECT(ADDRESS(ROW(),Controls!#REF!+15))</f>
        <v>#REF!</v>
      </c>
      <c r="GX3811" s="9" t="e">
        <f ca="1">INDIRECT(ADDRESS(ROW(),Controls!#REF!+135))</f>
        <v>#REF!</v>
      </c>
      <c r="HJ3811" s="9" t="e">
        <f t="shared" ca="1" si="354"/>
        <v>#REF!</v>
      </c>
      <c r="HK3811" s="9" t="e">
        <f t="shared" ca="1" si="355"/>
        <v>#REF!</v>
      </c>
      <c r="HL3811" s="9" t="e">
        <f t="shared" ca="1" si="356"/>
        <v>#REF!</v>
      </c>
      <c r="HM3811" s="9" t="e">
        <f t="shared" ca="1" si="357"/>
        <v>#REF!</v>
      </c>
      <c r="HN3811" s="9" t="e">
        <f ca="1">SQRT($GS3811*(1-$GS3811/Controls!$D$15))</f>
        <v>#REF!</v>
      </c>
      <c r="HO3811" s="9" t="e">
        <f t="shared" ca="1" si="358"/>
        <v>#REF!</v>
      </c>
      <c r="HP3811" s="9" t="e">
        <f t="shared" ca="1" si="359"/>
        <v>#REF!</v>
      </c>
      <c r="HQ3811" s="9" t="e">
        <f ca="1">IF($GV3811=0,NA(),($GX3811*Controls!#REF!))</f>
        <v>#REF!</v>
      </c>
    </row>
    <row r="3812" spans="198:225" x14ac:dyDescent="0.25">
      <c r="GP3812" s="9" t="e">
        <f ca="1">INDIRECT(ADDRESS(ROW(),Controls!#REF!+30))</f>
        <v>#REF!</v>
      </c>
      <c r="GQ3812" s="9" t="e">
        <f ca="1">INDIRECT(ADDRESS(ROW(),Controls!#REF!+45))</f>
        <v>#REF!</v>
      </c>
      <c r="GR3812" s="9" t="e">
        <f ca="1">INDIRECT(ADDRESS(ROW(),Controls!#REF!+60))</f>
        <v>#REF!</v>
      </c>
      <c r="GS3812" s="9" t="e">
        <f ca="1">INDIRECT(ADDRESS(ROW(),Controls!#REF!+75))</f>
        <v>#REF!</v>
      </c>
      <c r="GT3812" s="9" t="e">
        <f ca="1">INDIRECT(ADDRESS(ROW(),Controls!#REF!+90))</f>
        <v>#REF!</v>
      </c>
      <c r="GU3812" s="9" t="e">
        <f ca="1">INDIRECT(ADDRESS(ROW(),Controls!#REF!+105))</f>
        <v>#REF!</v>
      </c>
      <c r="GV3812" s="9" t="e">
        <f ca="1">INDIRECT(ADDRESS(ROW(),Controls!#REF!+120))</f>
        <v>#REF!</v>
      </c>
      <c r="GW3812" s="9" t="e">
        <f ca="1">INDIRECT(ADDRESS(ROW(),Controls!#REF!+15))</f>
        <v>#REF!</v>
      </c>
      <c r="GX3812" s="9" t="e">
        <f ca="1">INDIRECT(ADDRESS(ROW(),Controls!#REF!+135))</f>
        <v>#REF!</v>
      </c>
      <c r="HJ3812" s="9" t="e">
        <f t="shared" ca="1" si="354"/>
        <v>#REF!</v>
      </c>
      <c r="HK3812" s="9" t="e">
        <f t="shared" ca="1" si="355"/>
        <v>#REF!</v>
      </c>
      <c r="HL3812" s="9" t="e">
        <f t="shared" ca="1" si="356"/>
        <v>#REF!</v>
      </c>
      <c r="HM3812" s="9" t="e">
        <f t="shared" ca="1" si="357"/>
        <v>#REF!</v>
      </c>
      <c r="HN3812" s="9" t="e">
        <f ca="1">SQRT($GS3812*(1-$GS3812/Controls!$D$15))</f>
        <v>#REF!</v>
      </c>
      <c r="HO3812" s="9" t="e">
        <f t="shared" ca="1" si="358"/>
        <v>#REF!</v>
      </c>
      <c r="HP3812" s="9" t="e">
        <f t="shared" ca="1" si="359"/>
        <v>#REF!</v>
      </c>
      <c r="HQ3812" s="9" t="e">
        <f ca="1">IF($GV3812=0,NA(),($GX3812*Controls!#REF!))</f>
        <v>#REF!</v>
      </c>
    </row>
    <row r="3813" spans="198:225" x14ac:dyDescent="0.25">
      <c r="GP3813" s="9" t="e">
        <f ca="1">INDIRECT(ADDRESS(ROW(),Controls!#REF!+30))</f>
        <v>#REF!</v>
      </c>
      <c r="GQ3813" s="9" t="e">
        <f ca="1">INDIRECT(ADDRESS(ROW(),Controls!#REF!+45))</f>
        <v>#REF!</v>
      </c>
      <c r="GR3813" s="9" t="e">
        <f ca="1">INDIRECT(ADDRESS(ROW(),Controls!#REF!+60))</f>
        <v>#REF!</v>
      </c>
      <c r="GS3813" s="9" t="e">
        <f ca="1">INDIRECT(ADDRESS(ROW(),Controls!#REF!+75))</f>
        <v>#REF!</v>
      </c>
      <c r="GT3813" s="9" t="e">
        <f ca="1">INDIRECT(ADDRESS(ROW(),Controls!#REF!+90))</f>
        <v>#REF!</v>
      </c>
      <c r="GU3813" s="9" t="e">
        <f ca="1">INDIRECT(ADDRESS(ROW(),Controls!#REF!+105))</f>
        <v>#REF!</v>
      </c>
      <c r="GV3813" s="9" t="e">
        <f ca="1">INDIRECT(ADDRESS(ROW(),Controls!#REF!+120))</f>
        <v>#REF!</v>
      </c>
      <c r="GW3813" s="9" t="e">
        <f ca="1">INDIRECT(ADDRESS(ROW(),Controls!#REF!+15))</f>
        <v>#REF!</v>
      </c>
      <c r="GX3813" s="9" t="e">
        <f ca="1">INDIRECT(ADDRESS(ROW(),Controls!#REF!+135))</f>
        <v>#REF!</v>
      </c>
      <c r="HJ3813" s="9" t="e">
        <f t="shared" ca="1" si="354"/>
        <v>#REF!</v>
      </c>
      <c r="HK3813" s="9" t="e">
        <f t="shared" ca="1" si="355"/>
        <v>#REF!</v>
      </c>
      <c r="HL3813" s="9" t="e">
        <f t="shared" ca="1" si="356"/>
        <v>#REF!</v>
      </c>
      <c r="HM3813" s="9" t="e">
        <f t="shared" ca="1" si="357"/>
        <v>#REF!</v>
      </c>
      <c r="HN3813" s="9" t="e">
        <f ca="1">SQRT($GS3813*(1-$GS3813/Controls!$D$15))</f>
        <v>#REF!</v>
      </c>
      <c r="HO3813" s="9" t="e">
        <f t="shared" ca="1" si="358"/>
        <v>#REF!</v>
      </c>
      <c r="HP3813" s="9" t="e">
        <f t="shared" ca="1" si="359"/>
        <v>#REF!</v>
      </c>
      <c r="HQ3813" s="9" t="e">
        <f ca="1">IF($GV3813=0,NA(),($GX3813*Controls!#REF!))</f>
        <v>#REF!</v>
      </c>
    </row>
    <row r="3814" spans="198:225" x14ac:dyDescent="0.25">
      <c r="GP3814" s="9" t="e">
        <f ca="1">INDIRECT(ADDRESS(ROW(),Controls!#REF!+30))</f>
        <v>#REF!</v>
      </c>
      <c r="GQ3814" s="9" t="e">
        <f ca="1">INDIRECT(ADDRESS(ROW(),Controls!#REF!+45))</f>
        <v>#REF!</v>
      </c>
      <c r="GR3814" s="9" t="e">
        <f ca="1">INDIRECT(ADDRESS(ROW(),Controls!#REF!+60))</f>
        <v>#REF!</v>
      </c>
      <c r="GS3814" s="9" t="e">
        <f ca="1">INDIRECT(ADDRESS(ROW(),Controls!#REF!+75))</f>
        <v>#REF!</v>
      </c>
      <c r="GT3814" s="9" t="e">
        <f ca="1">INDIRECT(ADDRESS(ROW(),Controls!#REF!+90))</f>
        <v>#REF!</v>
      </c>
      <c r="GU3814" s="9" t="e">
        <f ca="1">INDIRECT(ADDRESS(ROW(),Controls!#REF!+105))</f>
        <v>#REF!</v>
      </c>
      <c r="GV3814" s="9" t="e">
        <f ca="1">INDIRECT(ADDRESS(ROW(),Controls!#REF!+120))</f>
        <v>#REF!</v>
      </c>
      <c r="GW3814" s="9" t="e">
        <f ca="1">INDIRECT(ADDRESS(ROW(),Controls!#REF!+15))</f>
        <v>#REF!</v>
      </c>
      <c r="GX3814" s="9" t="e">
        <f ca="1">INDIRECT(ADDRESS(ROW(),Controls!#REF!+135))</f>
        <v>#REF!</v>
      </c>
      <c r="HJ3814" s="9" t="e">
        <f t="shared" ca="1" si="354"/>
        <v>#REF!</v>
      </c>
      <c r="HK3814" s="9" t="e">
        <f t="shared" ca="1" si="355"/>
        <v>#REF!</v>
      </c>
      <c r="HL3814" s="9" t="e">
        <f t="shared" ca="1" si="356"/>
        <v>#REF!</v>
      </c>
      <c r="HM3814" s="9" t="e">
        <f t="shared" ca="1" si="357"/>
        <v>#REF!</v>
      </c>
      <c r="HN3814" s="9" t="e">
        <f ca="1">SQRT($GS3814*(1-$GS3814/Controls!$D$15))</f>
        <v>#REF!</v>
      </c>
      <c r="HO3814" s="9" t="e">
        <f t="shared" ca="1" si="358"/>
        <v>#REF!</v>
      </c>
      <c r="HP3814" s="9" t="e">
        <f t="shared" ca="1" si="359"/>
        <v>#REF!</v>
      </c>
      <c r="HQ3814" s="9" t="e">
        <f ca="1">IF($GV3814=0,NA(),($GX3814*Controls!#REF!))</f>
        <v>#REF!</v>
      </c>
    </row>
    <row r="3815" spans="198:225" x14ac:dyDescent="0.25">
      <c r="GP3815" s="9" t="e">
        <f ca="1">INDIRECT(ADDRESS(ROW(),Controls!#REF!+30))</f>
        <v>#REF!</v>
      </c>
      <c r="GQ3815" s="9" t="e">
        <f ca="1">INDIRECT(ADDRESS(ROW(),Controls!#REF!+45))</f>
        <v>#REF!</v>
      </c>
      <c r="GR3815" s="9" t="e">
        <f ca="1">INDIRECT(ADDRESS(ROW(),Controls!#REF!+60))</f>
        <v>#REF!</v>
      </c>
      <c r="GS3815" s="9" t="e">
        <f ca="1">INDIRECT(ADDRESS(ROW(),Controls!#REF!+75))</f>
        <v>#REF!</v>
      </c>
      <c r="GT3815" s="9" t="e">
        <f ca="1">INDIRECT(ADDRESS(ROW(),Controls!#REF!+90))</f>
        <v>#REF!</v>
      </c>
      <c r="GU3815" s="9" t="e">
        <f ca="1">INDIRECT(ADDRESS(ROW(),Controls!#REF!+105))</f>
        <v>#REF!</v>
      </c>
      <c r="GV3815" s="9" t="e">
        <f ca="1">INDIRECT(ADDRESS(ROW(),Controls!#REF!+120))</f>
        <v>#REF!</v>
      </c>
      <c r="GW3815" s="9" t="e">
        <f ca="1">INDIRECT(ADDRESS(ROW(),Controls!#REF!+15))</f>
        <v>#REF!</v>
      </c>
      <c r="GX3815" s="9" t="e">
        <f ca="1">INDIRECT(ADDRESS(ROW(),Controls!#REF!+135))</f>
        <v>#REF!</v>
      </c>
      <c r="HJ3815" s="9" t="e">
        <f t="shared" ca="1" si="354"/>
        <v>#REF!</v>
      </c>
      <c r="HK3815" s="9" t="e">
        <f t="shared" ca="1" si="355"/>
        <v>#REF!</v>
      </c>
      <c r="HL3815" s="9" t="e">
        <f t="shared" ca="1" si="356"/>
        <v>#REF!</v>
      </c>
      <c r="HM3815" s="9" t="e">
        <f t="shared" ca="1" si="357"/>
        <v>#REF!</v>
      </c>
      <c r="HN3815" s="9" t="e">
        <f ca="1">SQRT($GS3815*(1-$GS3815/Controls!$D$15))</f>
        <v>#REF!</v>
      </c>
      <c r="HO3815" s="9" t="e">
        <f t="shared" ca="1" si="358"/>
        <v>#REF!</v>
      </c>
      <c r="HP3815" s="9" t="e">
        <f t="shared" ca="1" si="359"/>
        <v>#REF!</v>
      </c>
      <c r="HQ3815" s="9" t="e">
        <f ca="1">IF($GV3815=0,NA(),($GX3815*Controls!#REF!))</f>
        <v>#REF!</v>
      </c>
    </row>
    <row r="3816" spans="198:225" x14ac:dyDescent="0.25">
      <c r="GP3816" s="9" t="e">
        <f ca="1">INDIRECT(ADDRESS(ROW(),Controls!#REF!+30))</f>
        <v>#REF!</v>
      </c>
      <c r="GQ3816" s="9" t="e">
        <f ca="1">INDIRECT(ADDRESS(ROW(),Controls!#REF!+45))</f>
        <v>#REF!</v>
      </c>
      <c r="GR3816" s="9" t="e">
        <f ca="1">INDIRECT(ADDRESS(ROW(),Controls!#REF!+60))</f>
        <v>#REF!</v>
      </c>
      <c r="GS3816" s="9" t="e">
        <f ca="1">INDIRECT(ADDRESS(ROW(),Controls!#REF!+75))</f>
        <v>#REF!</v>
      </c>
      <c r="GT3816" s="9" t="e">
        <f ca="1">INDIRECT(ADDRESS(ROW(),Controls!#REF!+90))</f>
        <v>#REF!</v>
      </c>
      <c r="GU3816" s="9" t="e">
        <f ca="1">INDIRECT(ADDRESS(ROW(),Controls!#REF!+105))</f>
        <v>#REF!</v>
      </c>
      <c r="GV3816" s="9" t="e">
        <f ca="1">INDIRECT(ADDRESS(ROW(),Controls!#REF!+120))</f>
        <v>#REF!</v>
      </c>
      <c r="GW3816" s="9" t="e">
        <f ca="1">INDIRECT(ADDRESS(ROW(),Controls!#REF!+15))</f>
        <v>#REF!</v>
      </c>
      <c r="GX3816" s="9" t="e">
        <f ca="1">INDIRECT(ADDRESS(ROW(),Controls!#REF!+135))</f>
        <v>#REF!</v>
      </c>
      <c r="HJ3816" s="9" t="e">
        <f t="shared" ca="1" si="354"/>
        <v>#REF!</v>
      </c>
      <c r="HK3816" s="9" t="e">
        <f t="shared" ca="1" si="355"/>
        <v>#REF!</v>
      </c>
      <c r="HL3816" s="9" t="e">
        <f t="shared" ca="1" si="356"/>
        <v>#REF!</v>
      </c>
      <c r="HM3816" s="9" t="e">
        <f t="shared" ca="1" si="357"/>
        <v>#REF!</v>
      </c>
      <c r="HN3816" s="9" t="e">
        <f ca="1">SQRT($GS3816*(1-$GS3816/Controls!$D$15))</f>
        <v>#REF!</v>
      </c>
      <c r="HO3816" s="9" t="e">
        <f t="shared" ca="1" si="358"/>
        <v>#REF!</v>
      </c>
      <c r="HP3816" s="9" t="e">
        <f t="shared" ca="1" si="359"/>
        <v>#REF!</v>
      </c>
      <c r="HQ3816" s="9" t="e">
        <f ca="1">IF($GV3816=0,NA(),($GX3816*Controls!#REF!))</f>
        <v>#REF!</v>
      </c>
    </row>
    <row r="3817" spans="198:225" x14ac:dyDescent="0.25">
      <c r="GP3817" s="9" t="e">
        <f ca="1">INDIRECT(ADDRESS(ROW(),Controls!#REF!+30))</f>
        <v>#REF!</v>
      </c>
      <c r="GQ3817" s="9" t="e">
        <f ca="1">INDIRECT(ADDRESS(ROW(),Controls!#REF!+45))</f>
        <v>#REF!</v>
      </c>
      <c r="GR3817" s="9" t="e">
        <f ca="1">INDIRECT(ADDRESS(ROW(),Controls!#REF!+60))</f>
        <v>#REF!</v>
      </c>
      <c r="GS3817" s="9" t="e">
        <f ca="1">INDIRECT(ADDRESS(ROW(),Controls!#REF!+75))</f>
        <v>#REF!</v>
      </c>
      <c r="GT3817" s="9" t="e">
        <f ca="1">INDIRECT(ADDRESS(ROW(),Controls!#REF!+90))</f>
        <v>#REF!</v>
      </c>
      <c r="GU3817" s="9" t="e">
        <f ca="1">INDIRECT(ADDRESS(ROW(),Controls!#REF!+105))</f>
        <v>#REF!</v>
      </c>
      <c r="GV3817" s="9" t="e">
        <f ca="1">INDIRECT(ADDRESS(ROW(),Controls!#REF!+120))</f>
        <v>#REF!</v>
      </c>
      <c r="GW3817" s="9" t="e">
        <f ca="1">INDIRECT(ADDRESS(ROW(),Controls!#REF!+15))</f>
        <v>#REF!</v>
      </c>
      <c r="GX3817" s="9" t="e">
        <f ca="1">INDIRECT(ADDRESS(ROW(),Controls!#REF!+135))</f>
        <v>#REF!</v>
      </c>
      <c r="HJ3817" s="9" t="e">
        <f t="shared" ca="1" si="354"/>
        <v>#REF!</v>
      </c>
      <c r="HK3817" s="9" t="e">
        <f t="shared" ca="1" si="355"/>
        <v>#REF!</v>
      </c>
      <c r="HL3817" s="9" t="e">
        <f t="shared" ca="1" si="356"/>
        <v>#REF!</v>
      </c>
      <c r="HM3817" s="9" t="e">
        <f t="shared" ca="1" si="357"/>
        <v>#REF!</v>
      </c>
      <c r="HN3817" s="9" t="e">
        <f ca="1">SQRT($GS3817*(1-$GS3817/Controls!$D$15))</f>
        <v>#REF!</v>
      </c>
      <c r="HO3817" s="9" t="e">
        <f t="shared" ca="1" si="358"/>
        <v>#REF!</v>
      </c>
      <c r="HP3817" s="9" t="e">
        <f t="shared" ca="1" si="359"/>
        <v>#REF!</v>
      </c>
      <c r="HQ3817" s="9" t="e">
        <f ca="1">IF($GV3817=0,NA(),($GX3817*Controls!#REF!))</f>
        <v>#REF!</v>
      </c>
    </row>
    <row r="3818" spans="198:225" x14ac:dyDescent="0.25">
      <c r="GP3818" s="9" t="e">
        <f ca="1">INDIRECT(ADDRESS(ROW(),Controls!#REF!+30))</f>
        <v>#REF!</v>
      </c>
      <c r="GQ3818" s="9" t="e">
        <f ca="1">INDIRECT(ADDRESS(ROW(),Controls!#REF!+45))</f>
        <v>#REF!</v>
      </c>
      <c r="GR3818" s="9" t="e">
        <f ca="1">INDIRECT(ADDRESS(ROW(),Controls!#REF!+60))</f>
        <v>#REF!</v>
      </c>
      <c r="GS3818" s="9" t="e">
        <f ca="1">INDIRECT(ADDRESS(ROW(),Controls!#REF!+75))</f>
        <v>#REF!</v>
      </c>
      <c r="GT3818" s="9" t="e">
        <f ca="1">INDIRECT(ADDRESS(ROW(),Controls!#REF!+90))</f>
        <v>#REF!</v>
      </c>
      <c r="GU3818" s="9" t="e">
        <f ca="1">INDIRECT(ADDRESS(ROW(),Controls!#REF!+105))</f>
        <v>#REF!</v>
      </c>
      <c r="GV3818" s="9" t="e">
        <f ca="1">INDIRECT(ADDRESS(ROW(),Controls!#REF!+120))</f>
        <v>#REF!</v>
      </c>
      <c r="GW3818" s="9" t="e">
        <f ca="1">INDIRECT(ADDRESS(ROW(),Controls!#REF!+15))</f>
        <v>#REF!</v>
      </c>
      <c r="GX3818" s="9" t="e">
        <f ca="1">INDIRECT(ADDRESS(ROW(),Controls!#REF!+135))</f>
        <v>#REF!</v>
      </c>
      <c r="HJ3818" s="9" t="e">
        <f t="shared" ca="1" si="354"/>
        <v>#REF!</v>
      </c>
      <c r="HK3818" s="9" t="e">
        <f t="shared" ca="1" si="355"/>
        <v>#REF!</v>
      </c>
      <c r="HL3818" s="9" t="e">
        <f t="shared" ca="1" si="356"/>
        <v>#REF!</v>
      </c>
      <c r="HM3818" s="9" t="e">
        <f t="shared" ca="1" si="357"/>
        <v>#REF!</v>
      </c>
      <c r="HN3818" s="9" t="e">
        <f ca="1">SQRT($GS3818*(1-$GS3818/Controls!$D$15))</f>
        <v>#REF!</v>
      </c>
      <c r="HO3818" s="9" t="e">
        <f t="shared" ca="1" si="358"/>
        <v>#REF!</v>
      </c>
      <c r="HP3818" s="9" t="e">
        <f t="shared" ca="1" si="359"/>
        <v>#REF!</v>
      </c>
      <c r="HQ3818" s="9" t="e">
        <f ca="1">IF($GV3818=0,NA(),($GX3818*Controls!#REF!))</f>
        <v>#REF!</v>
      </c>
    </row>
    <row r="3819" spans="198:225" x14ac:dyDescent="0.25">
      <c r="GP3819" s="9" t="e">
        <f ca="1">INDIRECT(ADDRESS(ROW(),Controls!#REF!+30))</f>
        <v>#REF!</v>
      </c>
      <c r="GQ3819" s="9" t="e">
        <f ca="1">INDIRECT(ADDRESS(ROW(),Controls!#REF!+45))</f>
        <v>#REF!</v>
      </c>
      <c r="GR3819" s="9" t="e">
        <f ca="1">INDIRECT(ADDRESS(ROW(),Controls!#REF!+60))</f>
        <v>#REF!</v>
      </c>
      <c r="GS3819" s="9" t="e">
        <f ca="1">INDIRECT(ADDRESS(ROW(),Controls!#REF!+75))</f>
        <v>#REF!</v>
      </c>
      <c r="GT3819" s="9" t="e">
        <f ca="1">INDIRECT(ADDRESS(ROW(),Controls!#REF!+90))</f>
        <v>#REF!</v>
      </c>
      <c r="GU3819" s="9" t="e">
        <f ca="1">INDIRECT(ADDRESS(ROW(),Controls!#REF!+105))</f>
        <v>#REF!</v>
      </c>
      <c r="GV3819" s="9" t="e">
        <f ca="1">INDIRECT(ADDRESS(ROW(),Controls!#REF!+120))</f>
        <v>#REF!</v>
      </c>
      <c r="GW3819" s="9" t="e">
        <f ca="1">INDIRECT(ADDRESS(ROW(),Controls!#REF!+15))</f>
        <v>#REF!</v>
      </c>
      <c r="GX3819" s="9" t="e">
        <f ca="1">INDIRECT(ADDRESS(ROW(),Controls!#REF!+135))</f>
        <v>#REF!</v>
      </c>
      <c r="HJ3819" s="9" t="e">
        <f t="shared" ca="1" si="354"/>
        <v>#REF!</v>
      </c>
      <c r="HK3819" s="9" t="e">
        <f t="shared" ca="1" si="355"/>
        <v>#REF!</v>
      </c>
      <c r="HL3819" s="9" t="e">
        <f t="shared" ca="1" si="356"/>
        <v>#REF!</v>
      </c>
      <c r="HM3819" s="9" t="e">
        <f t="shared" ca="1" si="357"/>
        <v>#REF!</v>
      </c>
      <c r="HN3819" s="9" t="e">
        <f ca="1">SQRT($GS3819*(1-$GS3819/Controls!$D$15))</f>
        <v>#REF!</v>
      </c>
      <c r="HO3819" s="9" t="e">
        <f t="shared" ca="1" si="358"/>
        <v>#REF!</v>
      </c>
      <c r="HP3819" s="9" t="e">
        <f t="shared" ca="1" si="359"/>
        <v>#REF!</v>
      </c>
      <c r="HQ3819" s="9" t="e">
        <f ca="1">IF($GV3819=0,NA(),($GX3819*Controls!#REF!))</f>
        <v>#REF!</v>
      </c>
    </row>
    <row r="3820" spans="198:225" x14ac:dyDescent="0.25">
      <c r="GP3820" s="9" t="e">
        <f ca="1">INDIRECT(ADDRESS(ROW(),Controls!#REF!+30))</f>
        <v>#REF!</v>
      </c>
      <c r="GQ3820" s="9" t="e">
        <f ca="1">INDIRECT(ADDRESS(ROW(),Controls!#REF!+45))</f>
        <v>#REF!</v>
      </c>
      <c r="GR3820" s="9" t="e">
        <f ca="1">INDIRECT(ADDRESS(ROW(),Controls!#REF!+60))</f>
        <v>#REF!</v>
      </c>
      <c r="GS3820" s="9" t="e">
        <f ca="1">INDIRECT(ADDRESS(ROW(),Controls!#REF!+75))</f>
        <v>#REF!</v>
      </c>
      <c r="GT3820" s="9" t="e">
        <f ca="1">INDIRECT(ADDRESS(ROW(),Controls!#REF!+90))</f>
        <v>#REF!</v>
      </c>
      <c r="GU3820" s="9" t="e">
        <f ca="1">INDIRECT(ADDRESS(ROW(),Controls!#REF!+105))</f>
        <v>#REF!</v>
      </c>
      <c r="GV3820" s="9" t="e">
        <f ca="1">INDIRECT(ADDRESS(ROW(),Controls!#REF!+120))</f>
        <v>#REF!</v>
      </c>
      <c r="GW3820" s="9" t="e">
        <f ca="1">INDIRECT(ADDRESS(ROW(),Controls!#REF!+15))</f>
        <v>#REF!</v>
      </c>
      <c r="GX3820" s="9" t="e">
        <f ca="1">INDIRECT(ADDRESS(ROW(),Controls!#REF!+135))</f>
        <v>#REF!</v>
      </c>
      <c r="HJ3820" s="9" t="e">
        <f t="shared" ca="1" si="354"/>
        <v>#REF!</v>
      </c>
      <c r="HK3820" s="9" t="e">
        <f t="shared" ca="1" si="355"/>
        <v>#REF!</v>
      </c>
      <c r="HL3820" s="9" t="e">
        <f t="shared" ca="1" si="356"/>
        <v>#REF!</v>
      </c>
      <c r="HM3820" s="9" t="e">
        <f t="shared" ca="1" si="357"/>
        <v>#REF!</v>
      </c>
      <c r="HN3820" s="9" t="e">
        <f ca="1">SQRT($GS3820*(1-$GS3820/Controls!$D$15))</f>
        <v>#REF!</v>
      </c>
      <c r="HO3820" s="9" t="e">
        <f t="shared" ca="1" si="358"/>
        <v>#REF!</v>
      </c>
      <c r="HP3820" s="9" t="e">
        <f t="shared" ca="1" si="359"/>
        <v>#REF!</v>
      </c>
      <c r="HQ3820" s="9" t="e">
        <f ca="1">IF($GV3820=0,NA(),($GX3820*Controls!#REF!))</f>
        <v>#REF!</v>
      </c>
    </row>
    <row r="3821" spans="198:225" x14ac:dyDescent="0.25">
      <c r="GP3821" s="9" t="e">
        <f ca="1">INDIRECT(ADDRESS(ROW(),Controls!#REF!+30))</f>
        <v>#REF!</v>
      </c>
      <c r="GQ3821" s="9" t="e">
        <f ca="1">INDIRECT(ADDRESS(ROW(),Controls!#REF!+45))</f>
        <v>#REF!</v>
      </c>
      <c r="GR3821" s="9" t="e">
        <f ca="1">INDIRECT(ADDRESS(ROW(),Controls!#REF!+60))</f>
        <v>#REF!</v>
      </c>
      <c r="GS3821" s="9" t="e">
        <f ca="1">INDIRECT(ADDRESS(ROW(),Controls!#REF!+75))</f>
        <v>#REF!</v>
      </c>
      <c r="GT3821" s="9" t="e">
        <f ca="1">INDIRECT(ADDRESS(ROW(),Controls!#REF!+90))</f>
        <v>#REF!</v>
      </c>
      <c r="GU3821" s="9" t="e">
        <f ca="1">INDIRECT(ADDRESS(ROW(),Controls!#REF!+105))</f>
        <v>#REF!</v>
      </c>
      <c r="GV3821" s="9" t="e">
        <f ca="1">INDIRECT(ADDRESS(ROW(),Controls!#REF!+120))</f>
        <v>#REF!</v>
      </c>
      <c r="GW3821" s="9" t="e">
        <f ca="1">INDIRECT(ADDRESS(ROW(),Controls!#REF!+15))</f>
        <v>#REF!</v>
      </c>
      <c r="GX3821" s="9" t="e">
        <f ca="1">INDIRECT(ADDRESS(ROW(),Controls!#REF!+135))</f>
        <v>#REF!</v>
      </c>
      <c r="HJ3821" s="9" t="e">
        <f t="shared" ca="1" si="354"/>
        <v>#REF!</v>
      </c>
      <c r="HK3821" s="9" t="e">
        <f t="shared" ca="1" si="355"/>
        <v>#REF!</v>
      </c>
      <c r="HL3821" s="9" t="e">
        <f t="shared" ca="1" si="356"/>
        <v>#REF!</v>
      </c>
      <c r="HM3821" s="9" t="e">
        <f t="shared" ca="1" si="357"/>
        <v>#REF!</v>
      </c>
      <c r="HN3821" s="9" t="e">
        <f ca="1">SQRT($GS3821*(1-$GS3821/Controls!$D$15))</f>
        <v>#REF!</v>
      </c>
      <c r="HO3821" s="9" t="e">
        <f t="shared" ca="1" si="358"/>
        <v>#REF!</v>
      </c>
      <c r="HP3821" s="9" t="e">
        <f t="shared" ca="1" si="359"/>
        <v>#REF!</v>
      </c>
      <c r="HQ3821" s="9" t="e">
        <f ca="1">IF($GV3821=0,NA(),($GX3821*Controls!#REF!))</f>
        <v>#REF!</v>
      </c>
    </row>
    <row r="3822" spans="198:225" x14ac:dyDescent="0.25">
      <c r="GP3822" s="9" t="e">
        <f ca="1">INDIRECT(ADDRESS(ROW(),Controls!#REF!+30))</f>
        <v>#REF!</v>
      </c>
      <c r="GQ3822" s="9" t="e">
        <f ca="1">INDIRECT(ADDRESS(ROW(),Controls!#REF!+45))</f>
        <v>#REF!</v>
      </c>
      <c r="GR3822" s="9" t="e">
        <f ca="1">INDIRECT(ADDRESS(ROW(),Controls!#REF!+60))</f>
        <v>#REF!</v>
      </c>
      <c r="GS3822" s="9" t="e">
        <f ca="1">INDIRECT(ADDRESS(ROW(),Controls!#REF!+75))</f>
        <v>#REF!</v>
      </c>
      <c r="GT3822" s="9" t="e">
        <f ca="1">INDIRECT(ADDRESS(ROW(),Controls!#REF!+90))</f>
        <v>#REF!</v>
      </c>
      <c r="GU3822" s="9" t="e">
        <f ca="1">INDIRECT(ADDRESS(ROW(),Controls!#REF!+105))</f>
        <v>#REF!</v>
      </c>
      <c r="GV3822" s="9" t="e">
        <f ca="1">INDIRECT(ADDRESS(ROW(),Controls!#REF!+120))</f>
        <v>#REF!</v>
      </c>
      <c r="GW3822" s="9" t="e">
        <f ca="1">INDIRECT(ADDRESS(ROW(),Controls!#REF!+15))</f>
        <v>#REF!</v>
      </c>
      <c r="GX3822" s="9" t="e">
        <f ca="1">INDIRECT(ADDRESS(ROW(),Controls!#REF!+135))</f>
        <v>#REF!</v>
      </c>
      <c r="HJ3822" s="9" t="e">
        <f t="shared" ca="1" si="354"/>
        <v>#REF!</v>
      </c>
      <c r="HK3822" s="9" t="e">
        <f t="shared" ca="1" si="355"/>
        <v>#REF!</v>
      </c>
      <c r="HL3822" s="9" t="e">
        <f t="shared" ca="1" si="356"/>
        <v>#REF!</v>
      </c>
      <c r="HM3822" s="9" t="e">
        <f t="shared" ca="1" si="357"/>
        <v>#REF!</v>
      </c>
      <c r="HN3822" s="9" t="e">
        <f ca="1">SQRT($GS3822*(1-$GS3822/Controls!$D$15))</f>
        <v>#REF!</v>
      </c>
      <c r="HO3822" s="9" t="e">
        <f t="shared" ca="1" si="358"/>
        <v>#REF!</v>
      </c>
      <c r="HP3822" s="9" t="e">
        <f t="shared" ca="1" si="359"/>
        <v>#REF!</v>
      </c>
      <c r="HQ3822" s="9" t="e">
        <f ca="1">IF($GV3822=0,NA(),($GX3822*Controls!#REF!))</f>
        <v>#REF!</v>
      </c>
    </row>
    <row r="3823" spans="198:225" x14ac:dyDescent="0.25">
      <c r="GP3823" s="9" t="e">
        <f ca="1">INDIRECT(ADDRESS(ROW(),Controls!#REF!+30))</f>
        <v>#REF!</v>
      </c>
      <c r="GQ3823" s="9" t="e">
        <f ca="1">INDIRECT(ADDRESS(ROW(),Controls!#REF!+45))</f>
        <v>#REF!</v>
      </c>
      <c r="GR3823" s="9" t="e">
        <f ca="1">INDIRECT(ADDRESS(ROW(),Controls!#REF!+60))</f>
        <v>#REF!</v>
      </c>
      <c r="GS3823" s="9" t="e">
        <f ca="1">INDIRECT(ADDRESS(ROW(),Controls!#REF!+75))</f>
        <v>#REF!</v>
      </c>
      <c r="GT3823" s="9" t="e">
        <f ca="1">INDIRECT(ADDRESS(ROW(),Controls!#REF!+90))</f>
        <v>#REF!</v>
      </c>
      <c r="GU3823" s="9" t="e">
        <f ca="1">INDIRECT(ADDRESS(ROW(),Controls!#REF!+105))</f>
        <v>#REF!</v>
      </c>
      <c r="GV3823" s="9" t="e">
        <f ca="1">INDIRECT(ADDRESS(ROW(),Controls!#REF!+120))</f>
        <v>#REF!</v>
      </c>
      <c r="GW3823" s="9" t="e">
        <f ca="1">INDIRECT(ADDRESS(ROW(),Controls!#REF!+15))</f>
        <v>#REF!</v>
      </c>
      <c r="GX3823" s="9" t="e">
        <f ca="1">INDIRECT(ADDRESS(ROW(),Controls!#REF!+135))</f>
        <v>#REF!</v>
      </c>
      <c r="HJ3823" s="9" t="e">
        <f t="shared" ca="1" si="354"/>
        <v>#REF!</v>
      </c>
      <c r="HK3823" s="9" t="e">
        <f t="shared" ca="1" si="355"/>
        <v>#REF!</v>
      </c>
      <c r="HL3823" s="9" t="e">
        <f t="shared" ca="1" si="356"/>
        <v>#REF!</v>
      </c>
      <c r="HM3823" s="9" t="e">
        <f t="shared" ca="1" si="357"/>
        <v>#REF!</v>
      </c>
      <c r="HN3823" s="9" t="e">
        <f ca="1">SQRT($GS3823*(1-$GS3823/Controls!$D$15))</f>
        <v>#REF!</v>
      </c>
      <c r="HO3823" s="9" t="e">
        <f t="shared" ca="1" si="358"/>
        <v>#REF!</v>
      </c>
      <c r="HP3823" s="9" t="e">
        <f t="shared" ca="1" si="359"/>
        <v>#REF!</v>
      </c>
      <c r="HQ3823" s="9" t="e">
        <f ca="1">IF($GV3823=0,NA(),($GX3823*Controls!#REF!))</f>
        <v>#REF!</v>
      </c>
    </row>
    <row r="3824" spans="198:225" x14ac:dyDescent="0.25">
      <c r="GP3824" s="9" t="e">
        <f ca="1">INDIRECT(ADDRESS(ROW(),Controls!#REF!+30))</f>
        <v>#REF!</v>
      </c>
      <c r="GQ3824" s="9" t="e">
        <f ca="1">INDIRECT(ADDRESS(ROW(),Controls!#REF!+45))</f>
        <v>#REF!</v>
      </c>
      <c r="GR3824" s="9" t="e">
        <f ca="1">INDIRECT(ADDRESS(ROW(),Controls!#REF!+60))</f>
        <v>#REF!</v>
      </c>
      <c r="GS3824" s="9" t="e">
        <f ca="1">INDIRECT(ADDRESS(ROW(),Controls!#REF!+75))</f>
        <v>#REF!</v>
      </c>
      <c r="GT3824" s="9" t="e">
        <f ca="1">INDIRECT(ADDRESS(ROW(),Controls!#REF!+90))</f>
        <v>#REF!</v>
      </c>
      <c r="GU3824" s="9" t="e">
        <f ca="1">INDIRECT(ADDRESS(ROW(),Controls!#REF!+105))</f>
        <v>#REF!</v>
      </c>
      <c r="GV3824" s="9" t="e">
        <f ca="1">INDIRECT(ADDRESS(ROW(),Controls!#REF!+120))</f>
        <v>#REF!</v>
      </c>
      <c r="GW3824" s="9" t="e">
        <f ca="1">INDIRECT(ADDRESS(ROW(),Controls!#REF!+15))</f>
        <v>#REF!</v>
      </c>
      <c r="GX3824" s="9" t="e">
        <f ca="1">INDIRECT(ADDRESS(ROW(),Controls!#REF!+135))</f>
        <v>#REF!</v>
      </c>
      <c r="HJ3824" s="9" t="e">
        <f t="shared" ca="1" si="354"/>
        <v>#REF!</v>
      </c>
      <c r="HK3824" s="9" t="e">
        <f t="shared" ca="1" si="355"/>
        <v>#REF!</v>
      </c>
      <c r="HL3824" s="9" t="e">
        <f t="shared" ca="1" si="356"/>
        <v>#REF!</v>
      </c>
      <c r="HM3824" s="9" t="e">
        <f t="shared" ca="1" si="357"/>
        <v>#REF!</v>
      </c>
      <c r="HN3824" s="9" t="e">
        <f ca="1">SQRT($GS3824*(1-$GS3824/Controls!$D$15))</f>
        <v>#REF!</v>
      </c>
      <c r="HO3824" s="9" t="e">
        <f t="shared" ca="1" si="358"/>
        <v>#REF!</v>
      </c>
      <c r="HP3824" s="9" t="e">
        <f t="shared" ca="1" si="359"/>
        <v>#REF!</v>
      </c>
      <c r="HQ3824" s="9" t="e">
        <f ca="1">IF($GV3824=0,NA(),($GX3824*Controls!#REF!))</f>
        <v>#REF!</v>
      </c>
    </row>
    <row r="3825" spans="198:225" x14ac:dyDescent="0.25">
      <c r="GP3825" s="9" t="e">
        <f ca="1">INDIRECT(ADDRESS(ROW(),Controls!#REF!+30))</f>
        <v>#REF!</v>
      </c>
      <c r="GQ3825" s="9" t="e">
        <f ca="1">INDIRECT(ADDRESS(ROW(),Controls!#REF!+45))</f>
        <v>#REF!</v>
      </c>
      <c r="GR3825" s="9" t="e">
        <f ca="1">INDIRECT(ADDRESS(ROW(),Controls!#REF!+60))</f>
        <v>#REF!</v>
      </c>
      <c r="GS3825" s="9" t="e">
        <f ca="1">INDIRECT(ADDRESS(ROW(),Controls!#REF!+75))</f>
        <v>#REF!</v>
      </c>
      <c r="GT3825" s="9" t="e">
        <f ca="1">INDIRECT(ADDRESS(ROW(),Controls!#REF!+90))</f>
        <v>#REF!</v>
      </c>
      <c r="GU3825" s="9" t="e">
        <f ca="1">INDIRECT(ADDRESS(ROW(),Controls!#REF!+105))</f>
        <v>#REF!</v>
      </c>
      <c r="GV3825" s="9" t="e">
        <f ca="1">INDIRECT(ADDRESS(ROW(),Controls!#REF!+120))</f>
        <v>#REF!</v>
      </c>
      <c r="GW3825" s="9" t="e">
        <f ca="1">INDIRECT(ADDRESS(ROW(),Controls!#REF!+15))</f>
        <v>#REF!</v>
      </c>
      <c r="GX3825" s="9" t="e">
        <f ca="1">INDIRECT(ADDRESS(ROW(),Controls!#REF!+135))</f>
        <v>#REF!</v>
      </c>
      <c r="HJ3825" s="9" t="e">
        <f t="shared" ca="1" si="354"/>
        <v>#REF!</v>
      </c>
      <c r="HK3825" s="9" t="e">
        <f t="shared" ca="1" si="355"/>
        <v>#REF!</v>
      </c>
      <c r="HL3825" s="9" t="e">
        <f t="shared" ca="1" si="356"/>
        <v>#REF!</v>
      </c>
      <c r="HM3825" s="9" t="e">
        <f t="shared" ca="1" si="357"/>
        <v>#REF!</v>
      </c>
      <c r="HN3825" s="9" t="e">
        <f ca="1">SQRT($GS3825*(1-$GS3825/Controls!$D$15))</f>
        <v>#REF!</v>
      </c>
      <c r="HO3825" s="9" t="e">
        <f t="shared" ca="1" si="358"/>
        <v>#REF!</v>
      </c>
      <c r="HP3825" s="9" t="e">
        <f t="shared" ca="1" si="359"/>
        <v>#REF!</v>
      </c>
      <c r="HQ3825" s="9" t="e">
        <f ca="1">IF($GV3825=0,NA(),($GX3825*Controls!#REF!))</f>
        <v>#REF!</v>
      </c>
    </row>
    <row r="3826" spans="198:225" x14ac:dyDescent="0.25">
      <c r="GP3826" s="9" t="e">
        <f ca="1">INDIRECT(ADDRESS(ROW(),Controls!#REF!+30))</f>
        <v>#REF!</v>
      </c>
      <c r="GQ3826" s="9" t="e">
        <f ca="1">INDIRECT(ADDRESS(ROW(),Controls!#REF!+45))</f>
        <v>#REF!</v>
      </c>
      <c r="GR3826" s="9" t="e">
        <f ca="1">INDIRECT(ADDRESS(ROW(),Controls!#REF!+60))</f>
        <v>#REF!</v>
      </c>
      <c r="GS3826" s="9" t="e">
        <f ca="1">INDIRECT(ADDRESS(ROW(),Controls!#REF!+75))</f>
        <v>#REF!</v>
      </c>
      <c r="GT3826" s="9" t="e">
        <f ca="1">INDIRECT(ADDRESS(ROW(),Controls!#REF!+90))</f>
        <v>#REF!</v>
      </c>
      <c r="GU3826" s="9" t="e">
        <f ca="1">INDIRECT(ADDRESS(ROW(),Controls!#REF!+105))</f>
        <v>#REF!</v>
      </c>
      <c r="GV3826" s="9" t="e">
        <f ca="1">INDIRECT(ADDRESS(ROW(),Controls!#REF!+120))</f>
        <v>#REF!</v>
      </c>
      <c r="GW3826" s="9" t="e">
        <f ca="1">INDIRECT(ADDRESS(ROW(),Controls!#REF!+15))</f>
        <v>#REF!</v>
      </c>
      <c r="GX3826" s="9" t="e">
        <f ca="1">INDIRECT(ADDRESS(ROW(),Controls!#REF!+135))</f>
        <v>#REF!</v>
      </c>
      <c r="HJ3826" s="9" t="e">
        <f t="shared" ca="1" si="354"/>
        <v>#REF!</v>
      </c>
      <c r="HK3826" s="9" t="e">
        <f t="shared" ca="1" si="355"/>
        <v>#REF!</v>
      </c>
      <c r="HL3826" s="9" t="e">
        <f t="shared" ca="1" si="356"/>
        <v>#REF!</v>
      </c>
      <c r="HM3826" s="9" t="e">
        <f t="shared" ca="1" si="357"/>
        <v>#REF!</v>
      </c>
      <c r="HN3826" s="9" t="e">
        <f ca="1">SQRT($GS3826*(1-$GS3826/Controls!$D$15))</f>
        <v>#REF!</v>
      </c>
      <c r="HO3826" s="9" t="e">
        <f t="shared" ca="1" si="358"/>
        <v>#REF!</v>
      </c>
      <c r="HP3826" s="9" t="e">
        <f t="shared" ca="1" si="359"/>
        <v>#REF!</v>
      </c>
      <c r="HQ3826" s="9" t="e">
        <f ca="1">IF($GV3826=0,NA(),($GX3826*Controls!#REF!))</f>
        <v>#REF!</v>
      </c>
    </row>
    <row r="3827" spans="198:225" x14ac:dyDescent="0.25">
      <c r="GP3827" s="9" t="e">
        <f ca="1">INDIRECT(ADDRESS(ROW(),Controls!#REF!+30))</f>
        <v>#REF!</v>
      </c>
      <c r="GQ3827" s="9" t="e">
        <f ca="1">INDIRECT(ADDRESS(ROW(),Controls!#REF!+45))</f>
        <v>#REF!</v>
      </c>
      <c r="GR3827" s="9" t="e">
        <f ca="1">INDIRECT(ADDRESS(ROW(),Controls!#REF!+60))</f>
        <v>#REF!</v>
      </c>
      <c r="GS3827" s="9" t="e">
        <f ca="1">INDIRECT(ADDRESS(ROW(),Controls!#REF!+75))</f>
        <v>#REF!</v>
      </c>
      <c r="GT3827" s="9" t="e">
        <f ca="1">INDIRECT(ADDRESS(ROW(),Controls!#REF!+90))</f>
        <v>#REF!</v>
      </c>
      <c r="GU3827" s="9" t="e">
        <f ca="1">INDIRECT(ADDRESS(ROW(),Controls!#REF!+105))</f>
        <v>#REF!</v>
      </c>
      <c r="GV3827" s="9" t="e">
        <f ca="1">INDIRECT(ADDRESS(ROW(),Controls!#REF!+120))</f>
        <v>#REF!</v>
      </c>
      <c r="GW3827" s="9" t="e">
        <f ca="1">INDIRECT(ADDRESS(ROW(),Controls!#REF!+15))</f>
        <v>#REF!</v>
      </c>
      <c r="GX3827" s="9" t="e">
        <f ca="1">INDIRECT(ADDRESS(ROW(),Controls!#REF!+135))</f>
        <v>#REF!</v>
      </c>
      <c r="HJ3827" s="9" t="e">
        <f t="shared" ca="1" si="354"/>
        <v>#REF!</v>
      </c>
      <c r="HK3827" s="9" t="e">
        <f t="shared" ca="1" si="355"/>
        <v>#REF!</v>
      </c>
      <c r="HL3827" s="9" t="e">
        <f t="shared" ca="1" si="356"/>
        <v>#REF!</v>
      </c>
      <c r="HM3827" s="9" t="e">
        <f t="shared" ca="1" si="357"/>
        <v>#REF!</v>
      </c>
      <c r="HN3827" s="9" t="e">
        <f ca="1">SQRT($GS3827*(1-$GS3827/Controls!$D$15))</f>
        <v>#REF!</v>
      </c>
      <c r="HO3827" s="9" t="e">
        <f t="shared" ca="1" si="358"/>
        <v>#REF!</v>
      </c>
      <c r="HP3827" s="9" t="e">
        <f t="shared" ca="1" si="359"/>
        <v>#REF!</v>
      </c>
      <c r="HQ3827" s="9" t="e">
        <f ca="1">IF($GV3827=0,NA(),($GX3827*Controls!#REF!))</f>
        <v>#REF!</v>
      </c>
    </row>
    <row r="3828" spans="198:225" x14ac:dyDescent="0.25">
      <c r="GP3828" s="9" t="e">
        <f ca="1">INDIRECT(ADDRESS(ROW(),Controls!#REF!+30))</f>
        <v>#REF!</v>
      </c>
      <c r="GQ3828" s="9" t="e">
        <f ca="1">INDIRECT(ADDRESS(ROW(),Controls!#REF!+45))</f>
        <v>#REF!</v>
      </c>
      <c r="GR3828" s="9" t="e">
        <f ca="1">INDIRECT(ADDRESS(ROW(),Controls!#REF!+60))</f>
        <v>#REF!</v>
      </c>
      <c r="GS3828" s="9" t="e">
        <f ca="1">INDIRECT(ADDRESS(ROW(),Controls!#REF!+75))</f>
        <v>#REF!</v>
      </c>
      <c r="GT3828" s="9" t="e">
        <f ca="1">INDIRECT(ADDRESS(ROW(),Controls!#REF!+90))</f>
        <v>#REF!</v>
      </c>
      <c r="GU3828" s="9" t="e">
        <f ca="1">INDIRECT(ADDRESS(ROW(),Controls!#REF!+105))</f>
        <v>#REF!</v>
      </c>
      <c r="GV3828" s="9" t="e">
        <f ca="1">INDIRECT(ADDRESS(ROW(),Controls!#REF!+120))</f>
        <v>#REF!</v>
      </c>
      <c r="GW3828" s="9" t="e">
        <f ca="1">INDIRECT(ADDRESS(ROW(),Controls!#REF!+15))</f>
        <v>#REF!</v>
      </c>
      <c r="GX3828" s="9" t="e">
        <f ca="1">INDIRECT(ADDRESS(ROW(),Controls!#REF!+135))</f>
        <v>#REF!</v>
      </c>
      <c r="HJ3828" s="9" t="e">
        <f t="shared" ca="1" si="354"/>
        <v>#REF!</v>
      </c>
      <c r="HK3828" s="9" t="e">
        <f t="shared" ca="1" si="355"/>
        <v>#REF!</v>
      </c>
      <c r="HL3828" s="9" t="e">
        <f t="shared" ca="1" si="356"/>
        <v>#REF!</v>
      </c>
      <c r="HM3828" s="9" t="e">
        <f t="shared" ca="1" si="357"/>
        <v>#REF!</v>
      </c>
      <c r="HN3828" s="9" t="e">
        <f ca="1">SQRT($GS3828*(1-$GS3828/Controls!$D$15))</f>
        <v>#REF!</v>
      </c>
      <c r="HO3828" s="9" t="e">
        <f t="shared" ca="1" si="358"/>
        <v>#REF!</v>
      </c>
      <c r="HP3828" s="9" t="e">
        <f t="shared" ca="1" si="359"/>
        <v>#REF!</v>
      </c>
      <c r="HQ3828" s="9" t="e">
        <f ca="1">IF($GV3828=0,NA(),($GX3828*Controls!#REF!))</f>
        <v>#REF!</v>
      </c>
    </row>
    <row r="3829" spans="198:225" x14ac:dyDescent="0.25">
      <c r="GP3829" s="9" t="e">
        <f ca="1">INDIRECT(ADDRESS(ROW(),Controls!#REF!+30))</f>
        <v>#REF!</v>
      </c>
      <c r="GQ3829" s="9" t="e">
        <f ca="1">INDIRECT(ADDRESS(ROW(),Controls!#REF!+45))</f>
        <v>#REF!</v>
      </c>
      <c r="GR3829" s="9" t="e">
        <f ca="1">INDIRECT(ADDRESS(ROW(),Controls!#REF!+60))</f>
        <v>#REF!</v>
      </c>
      <c r="GS3829" s="9" t="e">
        <f ca="1">INDIRECT(ADDRESS(ROW(),Controls!#REF!+75))</f>
        <v>#REF!</v>
      </c>
      <c r="GT3829" s="9" t="e">
        <f ca="1">INDIRECT(ADDRESS(ROW(),Controls!#REF!+90))</f>
        <v>#REF!</v>
      </c>
      <c r="GU3829" s="9" t="e">
        <f ca="1">INDIRECT(ADDRESS(ROW(),Controls!#REF!+105))</f>
        <v>#REF!</v>
      </c>
      <c r="GV3829" s="9" t="e">
        <f ca="1">INDIRECT(ADDRESS(ROW(),Controls!#REF!+120))</f>
        <v>#REF!</v>
      </c>
      <c r="GW3829" s="9" t="e">
        <f ca="1">INDIRECT(ADDRESS(ROW(),Controls!#REF!+15))</f>
        <v>#REF!</v>
      </c>
      <c r="GX3829" s="9" t="e">
        <f ca="1">INDIRECT(ADDRESS(ROW(),Controls!#REF!+135))</f>
        <v>#REF!</v>
      </c>
      <c r="HJ3829" s="9" t="e">
        <f t="shared" ca="1" si="354"/>
        <v>#REF!</v>
      </c>
      <c r="HK3829" s="9" t="e">
        <f t="shared" ca="1" si="355"/>
        <v>#REF!</v>
      </c>
      <c r="HL3829" s="9" t="e">
        <f t="shared" ca="1" si="356"/>
        <v>#REF!</v>
      </c>
      <c r="HM3829" s="9" t="e">
        <f t="shared" ca="1" si="357"/>
        <v>#REF!</v>
      </c>
      <c r="HN3829" s="9" t="e">
        <f ca="1">SQRT($GS3829*(1-$GS3829/Controls!$D$15))</f>
        <v>#REF!</v>
      </c>
      <c r="HO3829" s="9" t="e">
        <f t="shared" ca="1" si="358"/>
        <v>#REF!</v>
      </c>
      <c r="HP3829" s="9" t="e">
        <f t="shared" ca="1" si="359"/>
        <v>#REF!</v>
      </c>
      <c r="HQ3829" s="9" t="e">
        <f ca="1">IF($GV3829=0,NA(),($GX3829*Controls!#REF!))</f>
        <v>#REF!</v>
      </c>
    </row>
    <row r="3830" spans="198:225" x14ac:dyDescent="0.25">
      <c r="GP3830" s="9" t="e">
        <f ca="1">INDIRECT(ADDRESS(ROW(),Controls!#REF!+30))</f>
        <v>#REF!</v>
      </c>
      <c r="GQ3830" s="9" t="e">
        <f ca="1">INDIRECT(ADDRESS(ROW(),Controls!#REF!+45))</f>
        <v>#REF!</v>
      </c>
      <c r="GR3830" s="9" t="e">
        <f ca="1">INDIRECT(ADDRESS(ROW(),Controls!#REF!+60))</f>
        <v>#REF!</v>
      </c>
      <c r="GS3830" s="9" t="e">
        <f ca="1">INDIRECT(ADDRESS(ROW(),Controls!#REF!+75))</f>
        <v>#REF!</v>
      </c>
      <c r="GT3830" s="9" t="e">
        <f ca="1">INDIRECT(ADDRESS(ROW(),Controls!#REF!+90))</f>
        <v>#REF!</v>
      </c>
      <c r="GU3830" s="9" t="e">
        <f ca="1">INDIRECT(ADDRESS(ROW(),Controls!#REF!+105))</f>
        <v>#REF!</v>
      </c>
      <c r="GV3830" s="9" t="e">
        <f ca="1">INDIRECT(ADDRESS(ROW(),Controls!#REF!+120))</f>
        <v>#REF!</v>
      </c>
      <c r="GW3830" s="9" t="e">
        <f ca="1">INDIRECT(ADDRESS(ROW(),Controls!#REF!+15))</f>
        <v>#REF!</v>
      </c>
      <c r="GX3830" s="9" t="e">
        <f ca="1">INDIRECT(ADDRESS(ROW(),Controls!#REF!+135))</f>
        <v>#REF!</v>
      </c>
      <c r="HJ3830" s="9" t="e">
        <f t="shared" ca="1" si="354"/>
        <v>#REF!</v>
      </c>
      <c r="HK3830" s="9" t="e">
        <f t="shared" ca="1" si="355"/>
        <v>#REF!</v>
      </c>
      <c r="HL3830" s="9" t="e">
        <f t="shared" ca="1" si="356"/>
        <v>#REF!</v>
      </c>
      <c r="HM3830" s="9" t="e">
        <f t="shared" ca="1" si="357"/>
        <v>#REF!</v>
      </c>
      <c r="HN3830" s="9" t="e">
        <f ca="1">SQRT($GS3830*(1-$GS3830/Controls!$D$15))</f>
        <v>#REF!</v>
      </c>
      <c r="HO3830" s="9" t="e">
        <f t="shared" ca="1" si="358"/>
        <v>#REF!</v>
      </c>
      <c r="HP3830" s="9" t="e">
        <f t="shared" ca="1" si="359"/>
        <v>#REF!</v>
      </c>
      <c r="HQ3830" s="9" t="e">
        <f ca="1">IF($GV3830=0,NA(),($GX3830*Controls!#REF!))</f>
        <v>#REF!</v>
      </c>
    </row>
    <row r="3831" spans="198:225" x14ac:dyDescent="0.25">
      <c r="GP3831" s="9" t="e">
        <f ca="1">INDIRECT(ADDRESS(ROW(),Controls!#REF!+30))</f>
        <v>#REF!</v>
      </c>
      <c r="GQ3831" s="9" t="e">
        <f ca="1">INDIRECT(ADDRESS(ROW(),Controls!#REF!+45))</f>
        <v>#REF!</v>
      </c>
      <c r="GR3831" s="9" t="e">
        <f ca="1">INDIRECT(ADDRESS(ROW(),Controls!#REF!+60))</f>
        <v>#REF!</v>
      </c>
      <c r="GS3831" s="9" t="e">
        <f ca="1">INDIRECT(ADDRESS(ROW(),Controls!#REF!+75))</f>
        <v>#REF!</v>
      </c>
      <c r="GT3831" s="9" t="e">
        <f ca="1">INDIRECT(ADDRESS(ROW(),Controls!#REF!+90))</f>
        <v>#REF!</v>
      </c>
      <c r="GU3831" s="9" t="e">
        <f ca="1">INDIRECT(ADDRESS(ROW(),Controls!#REF!+105))</f>
        <v>#REF!</v>
      </c>
      <c r="GV3831" s="9" t="e">
        <f ca="1">INDIRECT(ADDRESS(ROW(),Controls!#REF!+120))</f>
        <v>#REF!</v>
      </c>
      <c r="GW3831" s="9" t="e">
        <f ca="1">INDIRECT(ADDRESS(ROW(),Controls!#REF!+15))</f>
        <v>#REF!</v>
      </c>
      <c r="GX3831" s="9" t="e">
        <f ca="1">INDIRECT(ADDRESS(ROW(),Controls!#REF!+135))</f>
        <v>#REF!</v>
      </c>
      <c r="HJ3831" s="9" t="e">
        <f t="shared" ca="1" si="354"/>
        <v>#REF!</v>
      </c>
      <c r="HK3831" s="9" t="e">
        <f t="shared" ca="1" si="355"/>
        <v>#REF!</v>
      </c>
      <c r="HL3831" s="9" t="e">
        <f t="shared" ca="1" si="356"/>
        <v>#REF!</v>
      </c>
      <c r="HM3831" s="9" t="e">
        <f t="shared" ca="1" si="357"/>
        <v>#REF!</v>
      </c>
      <c r="HN3831" s="9" t="e">
        <f ca="1">SQRT($GS3831*(1-$GS3831/Controls!$D$15))</f>
        <v>#REF!</v>
      </c>
      <c r="HO3831" s="9" t="e">
        <f t="shared" ca="1" si="358"/>
        <v>#REF!</v>
      </c>
      <c r="HP3831" s="9" t="e">
        <f t="shared" ca="1" si="359"/>
        <v>#REF!</v>
      </c>
      <c r="HQ3831" s="9" t="e">
        <f ca="1">IF($GV3831=0,NA(),($GX3831*Controls!#REF!))</f>
        <v>#REF!</v>
      </c>
    </row>
    <row r="3832" spans="198:225" x14ac:dyDescent="0.25">
      <c r="GP3832" s="9" t="e">
        <f ca="1">INDIRECT(ADDRESS(ROW(),Controls!#REF!+30))</f>
        <v>#REF!</v>
      </c>
      <c r="GQ3832" s="9" t="e">
        <f ca="1">INDIRECT(ADDRESS(ROW(),Controls!#REF!+45))</f>
        <v>#REF!</v>
      </c>
      <c r="GR3832" s="9" t="e">
        <f ca="1">INDIRECT(ADDRESS(ROW(),Controls!#REF!+60))</f>
        <v>#REF!</v>
      </c>
      <c r="GS3832" s="9" t="e">
        <f ca="1">INDIRECT(ADDRESS(ROW(),Controls!#REF!+75))</f>
        <v>#REF!</v>
      </c>
      <c r="GT3832" s="9" t="e">
        <f ca="1">INDIRECT(ADDRESS(ROW(),Controls!#REF!+90))</f>
        <v>#REF!</v>
      </c>
      <c r="GU3832" s="9" t="e">
        <f ca="1">INDIRECT(ADDRESS(ROW(),Controls!#REF!+105))</f>
        <v>#REF!</v>
      </c>
      <c r="GV3832" s="9" t="e">
        <f ca="1">INDIRECT(ADDRESS(ROW(),Controls!#REF!+120))</f>
        <v>#REF!</v>
      </c>
      <c r="GW3832" s="9" t="e">
        <f ca="1">INDIRECT(ADDRESS(ROW(),Controls!#REF!+15))</f>
        <v>#REF!</v>
      </c>
      <c r="GX3832" s="9" t="e">
        <f ca="1">INDIRECT(ADDRESS(ROW(),Controls!#REF!+135))</f>
        <v>#REF!</v>
      </c>
      <c r="HJ3832" s="9" t="e">
        <f t="shared" ca="1" si="354"/>
        <v>#REF!</v>
      </c>
      <c r="HK3832" s="9" t="e">
        <f t="shared" ca="1" si="355"/>
        <v>#REF!</v>
      </c>
      <c r="HL3832" s="9" t="e">
        <f t="shared" ca="1" si="356"/>
        <v>#REF!</v>
      </c>
      <c r="HM3832" s="9" t="e">
        <f t="shared" ca="1" si="357"/>
        <v>#REF!</v>
      </c>
      <c r="HN3832" s="9" t="e">
        <f ca="1">SQRT($GS3832*(1-$GS3832/Controls!$D$15))</f>
        <v>#REF!</v>
      </c>
      <c r="HO3832" s="9" t="e">
        <f t="shared" ca="1" si="358"/>
        <v>#REF!</v>
      </c>
      <c r="HP3832" s="9" t="e">
        <f t="shared" ca="1" si="359"/>
        <v>#REF!</v>
      </c>
      <c r="HQ3832" s="9" t="e">
        <f ca="1">IF($GV3832=0,NA(),($GX3832*Controls!#REF!))</f>
        <v>#REF!</v>
      </c>
    </row>
    <row r="3833" spans="198:225" x14ac:dyDescent="0.25">
      <c r="GP3833" s="9" t="e">
        <f ca="1">INDIRECT(ADDRESS(ROW(),Controls!#REF!+30))</f>
        <v>#REF!</v>
      </c>
      <c r="GQ3833" s="9" t="e">
        <f ca="1">INDIRECT(ADDRESS(ROW(),Controls!#REF!+45))</f>
        <v>#REF!</v>
      </c>
      <c r="GR3833" s="9" t="e">
        <f ca="1">INDIRECT(ADDRESS(ROW(),Controls!#REF!+60))</f>
        <v>#REF!</v>
      </c>
      <c r="GS3833" s="9" t="e">
        <f ca="1">INDIRECT(ADDRESS(ROW(),Controls!#REF!+75))</f>
        <v>#REF!</v>
      </c>
      <c r="GT3833" s="9" t="e">
        <f ca="1">INDIRECT(ADDRESS(ROW(),Controls!#REF!+90))</f>
        <v>#REF!</v>
      </c>
      <c r="GU3833" s="9" t="e">
        <f ca="1">INDIRECT(ADDRESS(ROW(),Controls!#REF!+105))</f>
        <v>#REF!</v>
      </c>
      <c r="GV3833" s="9" t="e">
        <f ca="1">INDIRECT(ADDRESS(ROW(),Controls!#REF!+120))</f>
        <v>#REF!</v>
      </c>
      <c r="GW3833" s="9" t="e">
        <f ca="1">INDIRECT(ADDRESS(ROW(),Controls!#REF!+15))</f>
        <v>#REF!</v>
      </c>
      <c r="GX3833" s="9" t="e">
        <f ca="1">INDIRECT(ADDRESS(ROW(),Controls!#REF!+135))</f>
        <v>#REF!</v>
      </c>
      <c r="HJ3833" s="9" t="e">
        <f t="shared" ca="1" si="354"/>
        <v>#REF!</v>
      </c>
      <c r="HK3833" s="9" t="e">
        <f t="shared" ca="1" si="355"/>
        <v>#REF!</v>
      </c>
      <c r="HL3833" s="9" t="e">
        <f t="shared" ca="1" si="356"/>
        <v>#REF!</v>
      </c>
      <c r="HM3833" s="9" t="e">
        <f t="shared" ca="1" si="357"/>
        <v>#REF!</v>
      </c>
      <c r="HN3833" s="9" t="e">
        <f ca="1">SQRT($GS3833*(1-$GS3833/Controls!$D$15))</f>
        <v>#REF!</v>
      </c>
      <c r="HO3833" s="9" t="e">
        <f t="shared" ca="1" si="358"/>
        <v>#REF!</v>
      </c>
      <c r="HP3833" s="9" t="e">
        <f t="shared" ca="1" si="359"/>
        <v>#REF!</v>
      </c>
      <c r="HQ3833" s="9" t="e">
        <f ca="1">IF($GV3833=0,NA(),($GX3833*Controls!#REF!))</f>
        <v>#REF!</v>
      </c>
    </row>
    <row r="3834" spans="198:225" x14ac:dyDescent="0.25">
      <c r="GP3834" s="9" t="e">
        <f ca="1">INDIRECT(ADDRESS(ROW(),Controls!#REF!+30))</f>
        <v>#REF!</v>
      </c>
      <c r="GQ3834" s="9" t="e">
        <f ca="1">INDIRECT(ADDRESS(ROW(),Controls!#REF!+45))</f>
        <v>#REF!</v>
      </c>
      <c r="GR3834" s="9" t="e">
        <f ca="1">INDIRECT(ADDRESS(ROW(),Controls!#REF!+60))</f>
        <v>#REF!</v>
      </c>
      <c r="GS3834" s="9" t="e">
        <f ca="1">INDIRECT(ADDRESS(ROW(),Controls!#REF!+75))</f>
        <v>#REF!</v>
      </c>
      <c r="GT3834" s="9" t="e">
        <f ca="1">INDIRECT(ADDRESS(ROW(),Controls!#REF!+90))</f>
        <v>#REF!</v>
      </c>
      <c r="GU3834" s="9" t="e">
        <f ca="1">INDIRECT(ADDRESS(ROW(),Controls!#REF!+105))</f>
        <v>#REF!</v>
      </c>
      <c r="GV3834" s="9" t="e">
        <f ca="1">INDIRECT(ADDRESS(ROW(),Controls!#REF!+120))</f>
        <v>#REF!</v>
      </c>
      <c r="GW3834" s="9" t="e">
        <f ca="1">INDIRECT(ADDRESS(ROW(),Controls!#REF!+15))</f>
        <v>#REF!</v>
      </c>
      <c r="GX3834" s="9" t="e">
        <f ca="1">INDIRECT(ADDRESS(ROW(),Controls!#REF!+135))</f>
        <v>#REF!</v>
      </c>
      <c r="HJ3834" s="9" t="e">
        <f t="shared" ca="1" si="354"/>
        <v>#REF!</v>
      </c>
      <c r="HK3834" s="9" t="e">
        <f t="shared" ca="1" si="355"/>
        <v>#REF!</v>
      </c>
      <c r="HL3834" s="9" t="e">
        <f t="shared" ca="1" si="356"/>
        <v>#REF!</v>
      </c>
      <c r="HM3834" s="9" t="e">
        <f t="shared" ca="1" si="357"/>
        <v>#REF!</v>
      </c>
      <c r="HN3834" s="9" t="e">
        <f ca="1">SQRT($GS3834*(1-$GS3834/Controls!$D$15))</f>
        <v>#REF!</v>
      </c>
      <c r="HO3834" s="9" t="e">
        <f t="shared" ca="1" si="358"/>
        <v>#REF!</v>
      </c>
      <c r="HP3834" s="9" t="e">
        <f t="shared" ca="1" si="359"/>
        <v>#REF!</v>
      </c>
      <c r="HQ3834" s="9" t="e">
        <f ca="1">IF($GV3834=0,NA(),($GX3834*Controls!#REF!))</f>
        <v>#REF!</v>
      </c>
    </row>
    <row r="3835" spans="198:225" x14ac:dyDescent="0.25">
      <c r="GP3835" s="9" t="e">
        <f ca="1">INDIRECT(ADDRESS(ROW(),Controls!#REF!+30))</f>
        <v>#REF!</v>
      </c>
      <c r="GQ3835" s="9" t="e">
        <f ca="1">INDIRECT(ADDRESS(ROW(),Controls!#REF!+45))</f>
        <v>#REF!</v>
      </c>
      <c r="GR3835" s="9" t="e">
        <f ca="1">INDIRECT(ADDRESS(ROW(),Controls!#REF!+60))</f>
        <v>#REF!</v>
      </c>
      <c r="GS3835" s="9" t="e">
        <f ca="1">INDIRECT(ADDRESS(ROW(),Controls!#REF!+75))</f>
        <v>#REF!</v>
      </c>
      <c r="GT3835" s="9" t="e">
        <f ca="1">INDIRECT(ADDRESS(ROW(),Controls!#REF!+90))</f>
        <v>#REF!</v>
      </c>
      <c r="GU3835" s="9" t="e">
        <f ca="1">INDIRECT(ADDRESS(ROW(),Controls!#REF!+105))</f>
        <v>#REF!</v>
      </c>
      <c r="GV3835" s="9" t="e">
        <f ca="1">INDIRECT(ADDRESS(ROW(),Controls!#REF!+120))</f>
        <v>#REF!</v>
      </c>
      <c r="GW3835" s="9" t="e">
        <f ca="1">INDIRECT(ADDRESS(ROW(),Controls!#REF!+15))</f>
        <v>#REF!</v>
      </c>
      <c r="GX3835" s="9" t="e">
        <f ca="1">INDIRECT(ADDRESS(ROW(),Controls!#REF!+135))</f>
        <v>#REF!</v>
      </c>
      <c r="HJ3835" s="9" t="e">
        <f t="shared" ca="1" si="354"/>
        <v>#REF!</v>
      </c>
      <c r="HK3835" s="9" t="e">
        <f t="shared" ca="1" si="355"/>
        <v>#REF!</v>
      </c>
      <c r="HL3835" s="9" t="e">
        <f t="shared" ca="1" si="356"/>
        <v>#REF!</v>
      </c>
      <c r="HM3835" s="9" t="e">
        <f t="shared" ca="1" si="357"/>
        <v>#REF!</v>
      </c>
      <c r="HN3835" s="9" t="e">
        <f ca="1">SQRT($GS3835*(1-$GS3835/Controls!$D$15))</f>
        <v>#REF!</v>
      </c>
      <c r="HO3835" s="9" t="e">
        <f t="shared" ca="1" si="358"/>
        <v>#REF!</v>
      </c>
      <c r="HP3835" s="9" t="e">
        <f t="shared" ca="1" si="359"/>
        <v>#REF!</v>
      </c>
      <c r="HQ3835" s="9" t="e">
        <f ca="1">IF($GV3835=0,NA(),($GX3835*Controls!#REF!))</f>
        <v>#REF!</v>
      </c>
    </row>
    <row r="3836" spans="198:225" x14ac:dyDescent="0.25">
      <c r="GP3836" s="9" t="e">
        <f ca="1">INDIRECT(ADDRESS(ROW(),Controls!#REF!+30))</f>
        <v>#REF!</v>
      </c>
      <c r="GQ3836" s="9" t="e">
        <f ca="1">INDIRECT(ADDRESS(ROW(),Controls!#REF!+45))</f>
        <v>#REF!</v>
      </c>
      <c r="GR3836" s="9" t="e">
        <f ca="1">INDIRECT(ADDRESS(ROW(),Controls!#REF!+60))</f>
        <v>#REF!</v>
      </c>
      <c r="GS3836" s="9" t="e">
        <f ca="1">INDIRECT(ADDRESS(ROW(),Controls!#REF!+75))</f>
        <v>#REF!</v>
      </c>
      <c r="GT3836" s="9" t="e">
        <f ca="1">INDIRECT(ADDRESS(ROW(),Controls!#REF!+90))</f>
        <v>#REF!</v>
      </c>
      <c r="GU3836" s="9" t="e">
        <f ca="1">INDIRECT(ADDRESS(ROW(),Controls!#REF!+105))</f>
        <v>#REF!</v>
      </c>
      <c r="GV3836" s="9" t="e">
        <f ca="1">INDIRECT(ADDRESS(ROW(),Controls!#REF!+120))</f>
        <v>#REF!</v>
      </c>
      <c r="GW3836" s="9" t="e">
        <f ca="1">INDIRECT(ADDRESS(ROW(),Controls!#REF!+15))</f>
        <v>#REF!</v>
      </c>
      <c r="GX3836" s="9" t="e">
        <f ca="1">INDIRECT(ADDRESS(ROW(),Controls!#REF!+135))</f>
        <v>#REF!</v>
      </c>
      <c r="HJ3836" s="9" t="e">
        <f t="shared" ca="1" si="354"/>
        <v>#REF!</v>
      </c>
      <c r="HK3836" s="9" t="e">
        <f t="shared" ca="1" si="355"/>
        <v>#REF!</v>
      </c>
      <c r="HL3836" s="9" t="e">
        <f t="shared" ca="1" si="356"/>
        <v>#REF!</v>
      </c>
      <c r="HM3836" s="9" t="e">
        <f t="shared" ca="1" si="357"/>
        <v>#REF!</v>
      </c>
      <c r="HN3836" s="9" t="e">
        <f ca="1">SQRT($GS3836*(1-$GS3836/Controls!$D$15))</f>
        <v>#REF!</v>
      </c>
      <c r="HO3836" s="9" t="e">
        <f t="shared" ca="1" si="358"/>
        <v>#REF!</v>
      </c>
      <c r="HP3836" s="9" t="e">
        <f t="shared" ca="1" si="359"/>
        <v>#REF!</v>
      </c>
      <c r="HQ3836" s="9" t="e">
        <f ca="1">IF($GV3836=0,NA(),($GX3836*Controls!#REF!))</f>
        <v>#REF!</v>
      </c>
    </row>
    <row r="3837" spans="198:225" x14ac:dyDescent="0.25">
      <c r="GP3837" s="9" t="e">
        <f ca="1">INDIRECT(ADDRESS(ROW(),Controls!#REF!+30))</f>
        <v>#REF!</v>
      </c>
      <c r="GQ3837" s="9" t="e">
        <f ca="1">INDIRECT(ADDRESS(ROW(),Controls!#REF!+45))</f>
        <v>#REF!</v>
      </c>
      <c r="GR3837" s="9" t="e">
        <f ca="1">INDIRECT(ADDRESS(ROW(),Controls!#REF!+60))</f>
        <v>#REF!</v>
      </c>
      <c r="GS3837" s="9" t="e">
        <f ca="1">INDIRECT(ADDRESS(ROW(),Controls!#REF!+75))</f>
        <v>#REF!</v>
      </c>
      <c r="GT3837" s="9" t="e">
        <f ca="1">INDIRECT(ADDRESS(ROW(),Controls!#REF!+90))</f>
        <v>#REF!</v>
      </c>
      <c r="GU3837" s="9" t="e">
        <f ca="1">INDIRECT(ADDRESS(ROW(),Controls!#REF!+105))</f>
        <v>#REF!</v>
      </c>
      <c r="GV3837" s="9" t="e">
        <f ca="1">INDIRECT(ADDRESS(ROW(),Controls!#REF!+120))</f>
        <v>#REF!</v>
      </c>
      <c r="GW3837" s="9" t="e">
        <f ca="1">INDIRECT(ADDRESS(ROW(),Controls!#REF!+15))</f>
        <v>#REF!</v>
      </c>
      <c r="GX3837" s="9" t="e">
        <f ca="1">INDIRECT(ADDRESS(ROW(),Controls!#REF!+135))</f>
        <v>#REF!</v>
      </c>
      <c r="HJ3837" s="9" t="e">
        <f t="shared" ca="1" si="354"/>
        <v>#REF!</v>
      </c>
      <c r="HK3837" s="9" t="e">
        <f t="shared" ca="1" si="355"/>
        <v>#REF!</v>
      </c>
      <c r="HL3837" s="9" t="e">
        <f t="shared" ca="1" si="356"/>
        <v>#REF!</v>
      </c>
      <c r="HM3837" s="9" t="e">
        <f t="shared" ca="1" si="357"/>
        <v>#REF!</v>
      </c>
      <c r="HN3837" s="9" t="e">
        <f ca="1">SQRT($GS3837*(1-$GS3837/Controls!$D$15))</f>
        <v>#REF!</v>
      </c>
      <c r="HO3837" s="9" t="e">
        <f t="shared" ca="1" si="358"/>
        <v>#REF!</v>
      </c>
      <c r="HP3837" s="9" t="e">
        <f t="shared" ca="1" si="359"/>
        <v>#REF!</v>
      </c>
      <c r="HQ3837" s="9" t="e">
        <f ca="1">IF($GV3837=0,NA(),($GX3837*Controls!#REF!))</f>
        <v>#REF!</v>
      </c>
    </row>
    <row r="3838" spans="198:225" x14ac:dyDescent="0.25">
      <c r="GP3838" s="9" t="e">
        <f ca="1">INDIRECT(ADDRESS(ROW(),Controls!#REF!+30))</f>
        <v>#REF!</v>
      </c>
      <c r="GQ3838" s="9" t="e">
        <f ca="1">INDIRECT(ADDRESS(ROW(),Controls!#REF!+45))</f>
        <v>#REF!</v>
      </c>
      <c r="GR3838" s="9" t="e">
        <f ca="1">INDIRECT(ADDRESS(ROW(),Controls!#REF!+60))</f>
        <v>#REF!</v>
      </c>
      <c r="GS3838" s="9" t="e">
        <f ca="1">INDIRECT(ADDRESS(ROW(),Controls!#REF!+75))</f>
        <v>#REF!</v>
      </c>
      <c r="GT3838" s="9" t="e">
        <f ca="1">INDIRECT(ADDRESS(ROW(),Controls!#REF!+90))</f>
        <v>#REF!</v>
      </c>
      <c r="GU3838" s="9" t="e">
        <f ca="1">INDIRECT(ADDRESS(ROW(),Controls!#REF!+105))</f>
        <v>#REF!</v>
      </c>
      <c r="GV3838" s="9" t="e">
        <f ca="1">INDIRECT(ADDRESS(ROW(),Controls!#REF!+120))</f>
        <v>#REF!</v>
      </c>
      <c r="GW3838" s="9" t="e">
        <f ca="1">INDIRECT(ADDRESS(ROW(),Controls!#REF!+15))</f>
        <v>#REF!</v>
      </c>
      <c r="GX3838" s="9" t="e">
        <f ca="1">INDIRECT(ADDRESS(ROW(),Controls!#REF!+135))</f>
        <v>#REF!</v>
      </c>
      <c r="HJ3838" s="9" t="e">
        <f t="shared" ca="1" si="354"/>
        <v>#REF!</v>
      </c>
      <c r="HK3838" s="9" t="e">
        <f t="shared" ca="1" si="355"/>
        <v>#REF!</v>
      </c>
      <c r="HL3838" s="9" t="e">
        <f t="shared" ca="1" si="356"/>
        <v>#REF!</v>
      </c>
      <c r="HM3838" s="9" t="e">
        <f t="shared" ca="1" si="357"/>
        <v>#REF!</v>
      </c>
      <c r="HN3838" s="9" t="e">
        <f ca="1">SQRT($GS3838*(1-$GS3838/Controls!$D$15))</f>
        <v>#REF!</v>
      </c>
      <c r="HO3838" s="9" t="e">
        <f t="shared" ca="1" si="358"/>
        <v>#REF!</v>
      </c>
      <c r="HP3838" s="9" t="e">
        <f t="shared" ca="1" si="359"/>
        <v>#REF!</v>
      </c>
      <c r="HQ3838" s="9" t="e">
        <f ca="1">IF($GV3838=0,NA(),($GX3838*Controls!#REF!))</f>
        <v>#REF!</v>
      </c>
    </row>
    <row r="3839" spans="198:225" x14ac:dyDescent="0.25">
      <c r="GP3839" s="9" t="e">
        <f ca="1">INDIRECT(ADDRESS(ROW(),Controls!#REF!+30))</f>
        <v>#REF!</v>
      </c>
      <c r="GQ3839" s="9" t="e">
        <f ca="1">INDIRECT(ADDRESS(ROW(),Controls!#REF!+45))</f>
        <v>#REF!</v>
      </c>
      <c r="GR3839" s="9" t="e">
        <f ca="1">INDIRECT(ADDRESS(ROW(),Controls!#REF!+60))</f>
        <v>#REF!</v>
      </c>
      <c r="GS3839" s="9" t="e">
        <f ca="1">INDIRECT(ADDRESS(ROW(),Controls!#REF!+75))</f>
        <v>#REF!</v>
      </c>
      <c r="GT3839" s="9" t="e">
        <f ca="1">INDIRECT(ADDRESS(ROW(),Controls!#REF!+90))</f>
        <v>#REF!</v>
      </c>
      <c r="GU3839" s="9" t="e">
        <f ca="1">INDIRECT(ADDRESS(ROW(),Controls!#REF!+105))</f>
        <v>#REF!</v>
      </c>
      <c r="GV3839" s="9" t="e">
        <f ca="1">INDIRECT(ADDRESS(ROW(),Controls!#REF!+120))</f>
        <v>#REF!</v>
      </c>
      <c r="GW3839" s="9" t="e">
        <f ca="1">INDIRECT(ADDRESS(ROW(),Controls!#REF!+15))</f>
        <v>#REF!</v>
      </c>
      <c r="GX3839" s="9" t="e">
        <f ca="1">INDIRECT(ADDRESS(ROW(),Controls!#REF!+135))</f>
        <v>#REF!</v>
      </c>
      <c r="HJ3839" s="9" t="e">
        <f t="shared" ca="1" si="354"/>
        <v>#REF!</v>
      </c>
      <c r="HK3839" s="9" t="e">
        <f t="shared" ca="1" si="355"/>
        <v>#REF!</v>
      </c>
      <c r="HL3839" s="9" t="e">
        <f t="shared" ca="1" si="356"/>
        <v>#REF!</v>
      </c>
      <c r="HM3839" s="9" t="e">
        <f t="shared" ca="1" si="357"/>
        <v>#REF!</v>
      </c>
      <c r="HN3839" s="9" t="e">
        <f ca="1">SQRT($GS3839*(1-$GS3839/Controls!$D$15))</f>
        <v>#REF!</v>
      </c>
      <c r="HO3839" s="9" t="e">
        <f t="shared" ca="1" si="358"/>
        <v>#REF!</v>
      </c>
      <c r="HP3839" s="9" t="e">
        <f t="shared" ca="1" si="359"/>
        <v>#REF!</v>
      </c>
      <c r="HQ3839" s="9" t="e">
        <f ca="1">IF($GV3839=0,NA(),($GX3839*Controls!#REF!))</f>
        <v>#REF!</v>
      </c>
    </row>
    <row r="3840" spans="198:225" x14ac:dyDescent="0.25">
      <c r="GP3840" s="9" t="e">
        <f ca="1">INDIRECT(ADDRESS(ROW(),Controls!#REF!+30))</f>
        <v>#REF!</v>
      </c>
      <c r="GQ3840" s="9" t="e">
        <f ca="1">INDIRECT(ADDRESS(ROW(),Controls!#REF!+45))</f>
        <v>#REF!</v>
      </c>
      <c r="GR3840" s="9" t="e">
        <f ca="1">INDIRECT(ADDRESS(ROW(),Controls!#REF!+60))</f>
        <v>#REF!</v>
      </c>
      <c r="GS3840" s="9" t="e">
        <f ca="1">INDIRECT(ADDRESS(ROW(),Controls!#REF!+75))</f>
        <v>#REF!</v>
      </c>
      <c r="GT3840" s="9" t="e">
        <f ca="1">INDIRECT(ADDRESS(ROW(),Controls!#REF!+90))</f>
        <v>#REF!</v>
      </c>
      <c r="GU3840" s="9" t="e">
        <f ca="1">INDIRECT(ADDRESS(ROW(),Controls!#REF!+105))</f>
        <v>#REF!</v>
      </c>
      <c r="GV3840" s="9" t="e">
        <f ca="1">INDIRECT(ADDRESS(ROW(),Controls!#REF!+120))</f>
        <v>#REF!</v>
      </c>
      <c r="GW3840" s="9" t="e">
        <f ca="1">INDIRECT(ADDRESS(ROW(),Controls!#REF!+15))</f>
        <v>#REF!</v>
      </c>
      <c r="GX3840" s="9" t="e">
        <f ca="1">INDIRECT(ADDRESS(ROW(),Controls!#REF!+135))</f>
        <v>#REF!</v>
      </c>
      <c r="HJ3840" s="9" t="e">
        <f t="shared" ca="1" si="354"/>
        <v>#REF!</v>
      </c>
      <c r="HK3840" s="9" t="e">
        <f t="shared" ca="1" si="355"/>
        <v>#REF!</v>
      </c>
      <c r="HL3840" s="9" t="e">
        <f t="shared" ca="1" si="356"/>
        <v>#REF!</v>
      </c>
      <c r="HM3840" s="9" t="e">
        <f t="shared" ca="1" si="357"/>
        <v>#REF!</v>
      </c>
      <c r="HN3840" s="9" t="e">
        <f ca="1">SQRT($GS3840*(1-$GS3840/Controls!$D$15))</f>
        <v>#REF!</v>
      </c>
      <c r="HO3840" s="9" t="e">
        <f t="shared" ca="1" si="358"/>
        <v>#REF!</v>
      </c>
      <c r="HP3840" s="9" t="e">
        <f t="shared" ca="1" si="359"/>
        <v>#REF!</v>
      </c>
      <c r="HQ3840" s="9" t="e">
        <f ca="1">IF($GV3840=0,NA(),($GX3840*Controls!#REF!))</f>
        <v>#REF!</v>
      </c>
    </row>
    <row r="3841" spans="198:225" x14ac:dyDescent="0.25">
      <c r="GP3841" s="9" t="e">
        <f ca="1">INDIRECT(ADDRESS(ROW(),Controls!#REF!+30))</f>
        <v>#REF!</v>
      </c>
      <c r="GQ3841" s="9" t="e">
        <f ca="1">INDIRECT(ADDRESS(ROW(),Controls!#REF!+45))</f>
        <v>#REF!</v>
      </c>
      <c r="GR3841" s="9" t="e">
        <f ca="1">INDIRECT(ADDRESS(ROW(),Controls!#REF!+60))</f>
        <v>#REF!</v>
      </c>
      <c r="GS3841" s="9" t="e">
        <f ca="1">INDIRECT(ADDRESS(ROW(),Controls!#REF!+75))</f>
        <v>#REF!</v>
      </c>
      <c r="GT3841" s="9" t="e">
        <f ca="1">INDIRECT(ADDRESS(ROW(),Controls!#REF!+90))</f>
        <v>#REF!</v>
      </c>
      <c r="GU3841" s="9" t="e">
        <f ca="1">INDIRECT(ADDRESS(ROW(),Controls!#REF!+105))</f>
        <v>#REF!</v>
      </c>
      <c r="GV3841" s="9" t="e">
        <f ca="1">INDIRECT(ADDRESS(ROW(),Controls!#REF!+120))</f>
        <v>#REF!</v>
      </c>
      <c r="GW3841" s="9" t="e">
        <f ca="1">INDIRECT(ADDRESS(ROW(),Controls!#REF!+15))</f>
        <v>#REF!</v>
      </c>
      <c r="GX3841" s="9" t="e">
        <f ca="1">INDIRECT(ADDRESS(ROW(),Controls!#REF!+135))</f>
        <v>#REF!</v>
      </c>
      <c r="HJ3841" s="9" t="e">
        <f t="shared" ref="HJ3841:HJ3904" ca="1" si="360">IF($GV3841=0,NA(),MAX($GP3841,0.01)/$GQ3841)</f>
        <v>#REF!</v>
      </c>
      <c r="HK3841" s="9" t="e">
        <f t="shared" ref="HK3841:HK3904" ca="1" si="361">IF($GV3841=0,NA(),($GP3841-$GQ3841)/$GV3841)</f>
        <v>#REF!</v>
      </c>
      <c r="HL3841" s="9" t="e">
        <f t="shared" ref="HL3841:HL3904" ca="1" si="362">IF($GV3841=0,NA(),MAX($GU3841/$GT3841,0.01))</f>
        <v>#REF!</v>
      </c>
      <c r="HM3841" s="9" t="e">
        <f t="shared" ref="HM3841:HM3904" ca="1" si="363">IF($GV3841=0,NA(),($GU3841-$GT3841)/$GV3841)</f>
        <v>#REF!</v>
      </c>
      <c r="HN3841" s="9" t="e">
        <f ca="1">SQRT($GS3841*(1-$GS3841/Controls!$D$15))</f>
        <v>#REF!</v>
      </c>
      <c r="HO3841" s="9" t="e">
        <f t="shared" ref="HO3841:HO3904" ca="1" si="364">IF($HN3841=0,0,$GR3841/$HN3841)</f>
        <v>#REF!</v>
      </c>
      <c r="HP3841" s="9" t="e">
        <f t="shared" ref="HP3841:HP3904" ca="1" si="365">IF($GV3841=0,NA(),$GW3841/$GV3841)</f>
        <v>#REF!</v>
      </c>
      <c r="HQ3841" s="9" t="e">
        <f ca="1">IF($GV3841=0,NA(),($GX3841*Controls!#REF!))</f>
        <v>#REF!</v>
      </c>
    </row>
    <row r="3842" spans="198:225" x14ac:dyDescent="0.25">
      <c r="GP3842" s="9" t="e">
        <f ca="1">INDIRECT(ADDRESS(ROW(),Controls!#REF!+30))</f>
        <v>#REF!</v>
      </c>
      <c r="GQ3842" s="9" t="e">
        <f ca="1">INDIRECT(ADDRESS(ROW(),Controls!#REF!+45))</f>
        <v>#REF!</v>
      </c>
      <c r="GR3842" s="9" t="e">
        <f ca="1">INDIRECT(ADDRESS(ROW(),Controls!#REF!+60))</f>
        <v>#REF!</v>
      </c>
      <c r="GS3842" s="9" t="e">
        <f ca="1">INDIRECT(ADDRESS(ROW(),Controls!#REF!+75))</f>
        <v>#REF!</v>
      </c>
      <c r="GT3842" s="9" t="e">
        <f ca="1">INDIRECT(ADDRESS(ROW(),Controls!#REF!+90))</f>
        <v>#REF!</v>
      </c>
      <c r="GU3842" s="9" t="e">
        <f ca="1">INDIRECT(ADDRESS(ROW(),Controls!#REF!+105))</f>
        <v>#REF!</v>
      </c>
      <c r="GV3842" s="9" t="e">
        <f ca="1">INDIRECT(ADDRESS(ROW(),Controls!#REF!+120))</f>
        <v>#REF!</v>
      </c>
      <c r="GW3842" s="9" t="e">
        <f ca="1">INDIRECT(ADDRESS(ROW(),Controls!#REF!+15))</f>
        <v>#REF!</v>
      </c>
      <c r="GX3842" s="9" t="e">
        <f ca="1">INDIRECT(ADDRESS(ROW(),Controls!#REF!+135))</f>
        <v>#REF!</v>
      </c>
      <c r="HJ3842" s="9" t="e">
        <f t="shared" ca="1" si="360"/>
        <v>#REF!</v>
      </c>
      <c r="HK3842" s="9" t="e">
        <f t="shared" ca="1" si="361"/>
        <v>#REF!</v>
      </c>
      <c r="HL3842" s="9" t="e">
        <f t="shared" ca="1" si="362"/>
        <v>#REF!</v>
      </c>
      <c r="HM3842" s="9" t="e">
        <f t="shared" ca="1" si="363"/>
        <v>#REF!</v>
      </c>
      <c r="HN3842" s="9" t="e">
        <f ca="1">SQRT($GS3842*(1-$GS3842/Controls!$D$15))</f>
        <v>#REF!</v>
      </c>
      <c r="HO3842" s="9" t="e">
        <f t="shared" ca="1" si="364"/>
        <v>#REF!</v>
      </c>
      <c r="HP3842" s="9" t="e">
        <f t="shared" ca="1" si="365"/>
        <v>#REF!</v>
      </c>
      <c r="HQ3842" s="9" t="e">
        <f ca="1">IF($GV3842=0,NA(),($GX3842*Controls!#REF!))</f>
        <v>#REF!</v>
      </c>
    </row>
    <row r="3843" spans="198:225" x14ac:dyDescent="0.25">
      <c r="GP3843" s="9" t="e">
        <f ca="1">INDIRECT(ADDRESS(ROW(),Controls!#REF!+30))</f>
        <v>#REF!</v>
      </c>
      <c r="GQ3843" s="9" t="e">
        <f ca="1">INDIRECT(ADDRESS(ROW(),Controls!#REF!+45))</f>
        <v>#REF!</v>
      </c>
      <c r="GR3843" s="9" t="e">
        <f ca="1">INDIRECT(ADDRESS(ROW(),Controls!#REF!+60))</f>
        <v>#REF!</v>
      </c>
      <c r="GS3843" s="9" t="e">
        <f ca="1">INDIRECT(ADDRESS(ROW(),Controls!#REF!+75))</f>
        <v>#REF!</v>
      </c>
      <c r="GT3843" s="9" t="e">
        <f ca="1">INDIRECT(ADDRESS(ROW(),Controls!#REF!+90))</f>
        <v>#REF!</v>
      </c>
      <c r="GU3843" s="9" t="e">
        <f ca="1">INDIRECT(ADDRESS(ROW(),Controls!#REF!+105))</f>
        <v>#REF!</v>
      </c>
      <c r="GV3843" s="9" t="e">
        <f ca="1">INDIRECT(ADDRESS(ROW(),Controls!#REF!+120))</f>
        <v>#REF!</v>
      </c>
      <c r="GW3843" s="9" t="e">
        <f ca="1">INDIRECT(ADDRESS(ROW(),Controls!#REF!+15))</f>
        <v>#REF!</v>
      </c>
      <c r="GX3843" s="9" t="e">
        <f ca="1">INDIRECT(ADDRESS(ROW(),Controls!#REF!+135))</f>
        <v>#REF!</v>
      </c>
      <c r="HJ3843" s="9" t="e">
        <f t="shared" ca="1" si="360"/>
        <v>#REF!</v>
      </c>
      <c r="HK3843" s="9" t="e">
        <f t="shared" ca="1" si="361"/>
        <v>#REF!</v>
      </c>
      <c r="HL3843" s="9" t="e">
        <f t="shared" ca="1" si="362"/>
        <v>#REF!</v>
      </c>
      <c r="HM3843" s="9" t="e">
        <f t="shared" ca="1" si="363"/>
        <v>#REF!</v>
      </c>
      <c r="HN3843" s="9" t="e">
        <f ca="1">SQRT($GS3843*(1-$GS3843/Controls!$D$15))</f>
        <v>#REF!</v>
      </c>
      <c r="HO3843" s="9" t="e">
        <f t="shared" ca="1" si="364"/>
        <v>#REF!</v>
      </c>
      <c r="HP3843" s="9" t="e">
        <f t="shared" ca="1" si="365"/>
        <v>#REF!</v>
      </c>
      <c r="HQ3843" s="9" t="e">
        <f ca="1">IF($GV3843=0,NA(),($GX3843*Controls!#REF!))</f>
        <v>#REF!</v>
      </c>
    </row>
    <row r="3844" spans="198:225" x14ac:dyDescent="0.25">
      <c r="GP3844" s="9" t="e">
        <f ca="1">INDIRECT(ADDRESS(ROW(),Controls!#REF!+30))</f>
        <v>#REF!</v>
      </c>
      <c r="GQ3844" s="9" t="e">
        <f ca="1">INDIRECT(ADDRESS(ROW(),Controls!#REF!+45))</f>
        <v>#REF!</v>
      </c>
      <c r="GR3844" s="9" t="e">
        <f ca="1">INDIRECT(ADDRESS(ROW(),Controls!#REF!+60))</f>
        <v>#REF!</v>
      </c>
      <c r="GS3844" s="9" t="e">
        <f ca="1">INDIRECT(ADDRESS(ROW(),Controls!#REF!+75))</f>
        <v>#REF!</v>
      </c>
      <c r="GT3844" s="9" t="e">
        <f ca="1">INDIRECT(ADDRESS(ROW(),Controls!#REF!+90))</f>
        <v>#REF!</v>
      </c>
      <c r="GU3844" s="9" t="e">
        <f ca="1">INDIRECT(ADDRESS(ROW(),Controls!#REF!+105))</f>
        <v>#REF!</v>
      </c>
      <c r="GV3844" s="9" t="e">
        <f ca="1">INDIRECT(ADDRESS(ROW(),Controls!#REF!+120))</f>
        <v>#REF!</v>
      </c>
      <c r="GW3844" s="9" t="e">
        <f ca="1">INDIRECT(ADDRESS(ROW(),Controls!#REF!+15))</f>
        <v>#REF!</v>
      </c>
      <c r="GX3844" s="9" t="e">
        <f ca="1">INDIRECT(ADDRESS(ROW(),Controls!#REF!+135))</f>
        <v>#REF!</v>
      </c>
      <c r="HJ3844" s="9" t="e">
        <f t="shared" ca="1" si="360"/>
        <v>#REF!</v>
      </c>
      <c r="HK3844" s="9" t="e">
        <f t="shared" ca="1" si="361"/>
        <v>#REF!</v>
      </c>
      <c r="HL3844" s="9" t="e">
        <f t="shared" ca="1" si="362"/>
        <v>#REF!</v>
      </c>
      <c r="HM3844" s="9" t="e">
        <f t="shared" ca="1" si="363"/>
        <v>#REF!</v>
      </c>
      <c r="HN3844" s="9" t="e">
        <f ca="1">SQRT($GS3844*(1-$GS3844/Controls!$D$15))</f>
        <v>#REF!</v>
      </c>
      <c r="HO3844" s="9" t="e">
        <f t="shared" ca="1" si="364"/>
        <v>#REF!</v>
      </c>
      <c r="HP3844" s="9" t="e">
        <f t="shared" ca="1" si="365"/>
        <v>#REF!</v>
      </c>
      <c r="HQ3844" s="9" t="e">
        <f ca="1">IF($GV3844=0,NA(),($GX3844*Controls!#REF!))</f>
        <v>#REF!</v>
      </c>
    </row>
    <row r="3845" spans="198:225" x14ac:dyDescent="0.25">
      <c r="GP3845" s="9" t="e">
        <f ca="1">INDIRECT(ADDRESS(ROW(),Controls!#REF!+30))</f>
        <v>#REF!</v>
      </c>
      <c r="GQ3845" s="9" t="e">
        <f ca="1">INDIRECT(ADDRESS(ROW(),Controls!#REF!+45))</f>
        <v>#REF!</v>
      </c>
      <c r="GR3845" s="9" t="e">
        <f ca="1">INDIRECT(ADDRESS(ROW(),Controls!#REF!+60))</f>
        <v>#REF!</v>
      </c>
      <c r="GS3845" s="9" t="e">
        <f ca="1">INDIRECT(ADDRESS(ROW(),Controls!#REF!+75))</f>
        <v>#REF!</v>
      </c>
      <c r="GT3845" s="9" t="e">
        <f ca="1">INDIRECT(ADDRESS(ROW(),Controls!#REF!+90))</f>
        <v>#REF!</v>
      </c>
      <c r="GU3845" s="9" t="e">
        <f ca="1">INDIRECT(ADDRESS(ROW(),Controls!#REF!+105))</f>
        <v>#REF!</v>
      </c>
      <c r="GV3845" s="9" t="e">
        <f ca="1">INDIRECT(ADDRESS(ROW(),Controls!#REF!+120))</f>
        <v>#REF!</v>
      </c>
      <c r="GW3845" s="9" t="e">
        <f ca="1">INDIRECT(ADDRESS(ROW(),Controls!#REF!+15))</f>
        <v>#REF!</v>
      </c>
      <c r="GX3845" s="9" t="e">
        <f ca="1">INDIRECT(ADDRESS(ROW(),Controls!#REF!+135))</f>
        <v>#REF!</v>
      </c>
      <c r="HJ3845" s="9" t="e">
        <f t="shared" ca="1" si="360"/>
        <v>#REF!</v>
      </c>
      <c r="HK3845" s="9" t="e">
        <f t="shared" ca="1" si="361"/>
        <v>#REF!</v>
      </c>
      <c r="HL3845" s="9" t="e">
        <f t="shared" ca="1" si="362"/>
        <v>#REF!</v>
      </c>
      <c r="HM3845" s="9" t="e">
        <f t="shared" ca="1" si="363"/>
        <v>#REF!</v>
      </c>
      <c r="HN3845" s="9" t="e">
        <f ca="1">SQRT($GS3845*(1-$GS3845/Controls!$D$15))</f>
        <v>#REF!</v>
      </c>
      <c r="HO3845" s="9" t="e">
        <f t="shared" ca="1" si="364"/>
        <v>#REF!</v>
      </c>
      <c r="HP3845" s="9" t="e">
        <f t="shared" ca="1" si="365"/>
        <v>#REF!</v>
      </c>
      <c r="HQ3845" s="9" t="e">
        <f ca="1">IF($GV3845=0,NA(),($GX3845*Controls!#REF!))</f>
        <v>#REF!</v>
      </c>
    </row>
    <row r="3846" spans="198:225" x14ac:dyDescent="0.25">
      <c r="GP3846" s="9" t="e">
        <f ca="1">INDIRECT(ADDRESS(ROW(),Controls!#REF!+30))</f>
        <v>#REF!</v>
      </c>
      <c r="GQ3846" s="9" t="e">
        <f ca="1">INDIRECT(ADDRESS(ROW(),Controls!#REF!+45))</f>
        <v>#REF!</v>
      </c>
      <c r="GR3846" s="9" t="e">
        <f ca="1">INDIRECT(ADDRESS(ROW(),Controls!#REF!+60))</f>
        <v>#REF!</v>
      </c>
      <c r="GS3846" s="9" t="e">
        <f ca="1">INDIRECT(ADDRESS(ROW(),Controls!#REF!+75))</f>
        <v>#REF!</v>
      </c>
      <c r="GT3846" s="9" t="e">
        <f ca="1">INDIRECT(ADDRESS(ROW(),Controls!#REF!+90))</f>
        <v>#REF!</v>
      </c>
      <c r="GU3846" s="9" t="e">
        <f ca="1">INDIRECT(ADDRESS(ROW(),Controls!#REF!+105))</f>
        <v>#REF!</v>
      </c>
      <c r="GV3846" s="9" t="e">
        <f ca="1">INDIRECT(ADDRESS(ROW(),Controls!#REF!+120))</f>
        <v>#REF!</v>
      </c>
      <c r="GW3846" s="9" t="e">
        <f ca="1">INDIRECT(ADDRESS(ROW(),Controls!#REF!+15))</f>
        <v>#REF!</v>
      </c>
      <c r="GX3846" s="9" t="e">
        <f ca="1">INDIRECT(ADDRESS(ROW(),Controls!#REF!+135))</f>
        <v>#REF!</v>
      </c>
      <c r="HJ3846" s="9" t="e">
        <f t="shared" ca="1" si="360"/>
        <v>#REF!</v>
      </c>
      <c r="HK3846" s="9" t="e">
        <f t="shared" ca="1" si="361"/>
        <v>#REF!</v>
      </c>
      <c r="HL3846" s="9" t="e">
        <f t="shared" ca="1" si="362"/>
        <v>#REF!</v>
      </c>
      <c r="HM3846" s="9" t="e">
        <f t="shared" ca="1" si="363"/>
        <v>#REF!</v>
      </c>
      <c r="HN3846" s="9" t="e">
        <f ca="1">SQRT($GS3846*(1-$GS3846/Controls!$D$15))</f>
        <v>#REF!</v>
      </c>
      <c r="HO3846" s="9" t="e">
        <f t="shared" ca="1" si="364"/>
        <v>#REF!</v>
      </c>
      <c r="HP3846" s="9" t="e">
        <f t="shared" ca="1" si="365"/>
        <v>#REF!</v>
      </c>
      <c r="HQ3846" s="9" t="e">
        <f ca="1">IF($GV3846=0,NA(),($GX3846*Controls!#REF!))</f>
        <v>#REF!</v>
      </c>
    </row>
    <row r="3847" spans="198:225" x14ac:dyDescent="0.25">
      <c r="GP3847" s="9" t="e">
        <f ca="1">INDIRECT(ADDRESS(ROW(),Controls!#REF!+30))</f>
        <v>#REF!</v>
      </c>
      <c r="GQ3847" s="9" t="e">
        <f ca="1">INDIRECT(ADDRESS(ROW(),Controls!#REF!+45))</f>
        <v>#REF!</v>
      </c>
      <c r="GR3847" s="9" t="e">
        <f ca="1">INDIRECT(ADDRESS(ROW(),Controls!#REF!+60))</f>
        <v>#REF!</v>
      </c>
      <c r="GS3847" s="9" t="e">
        <f ca="1">INDIRECT(ADDRESS(ROW(),Controls!#REF!+75))</f>
        <v>#REF!</v>
      </c>
      <c r="GT3847" s="9" t="e">
        <f ca="1">INDIRECT(ADDRESS(ROW(),Controls!#REF!+90))</f>
        <v>#REF!</v>
      </c>
      <c r="GU3847" s="9" t="e">
        <f ca="1">INDIRECT(ADDRESS(ROW(),Controls!#REF!+105))</f>
        <v>#REF!</v>
      </c>
      <c r="GV3847" s="9" t="e">
        <f ca="1">INDIRECT(ADDRESS(ROW(),Controls!#REF!+120))</f>
        <v>#REF!</v>
      </c>
      <c r="GW3847" s="9" t="e">
        <f ca="1">INDIRECT(ADDRESS(ROW(),Controls!#REF!+15))</f>
        <v>#REF!</v>
      </c>
      <c r="GX3847" s="9" t="e">
        <f ca="1">INDIRECT(ADDRESS(ROW(),Controls!#REF!+135))</f>
        <v>#REF!</v>
      </c>
      <c r="HJ3847" s="9" t="e">
        <f t="shared" ca="1" si="360"/>
        <v>#REF!</v>
      </c>
      <c r="HK3847" s="9" t="e">
        <f t="shared" ca="1" si="361"/>
        <v>#REF!</v>
      </c>
      <c r="HL3847" s="9" t="e">
        <f t="shared" ca="1" si="362"/>
        <v>#REF!</v>
      </c>
      <c r="HM3847" s="9" t="e">
        <f t="shared" ca="1" si="363"/>
        <v>#REF!</v>
      </c>
      <c r="HN3847" s="9" t="e">
        <f ca="1">SQRT($GS3847*(1-$GS3847/Controls!$D$15))</f>
        <v>#REF!</v>
      </c>
      <c r="HO3847" s="9" t="e">
        <f t="shared" ca="1" si="364"/>
        <v>#REF!</v>
      </c>
      <c r="HP3847" s="9" t="e">
        <f t="shared" ca="1" si="365"/>
        <v>#REF!</v>
      </c>
      <c r="HQ3847" s="9" t="e">
        <f ca="1">IF($GV3847=0,NA(),($GX3847*Controls!#REF!))</f>
        <v>#REF!</v>
      </c>
    </row>
    <row r="3848" spans="198:225" x14ac:dyDescent="0.25">
      <c r="GP3848" s="9" t="e">
        <f ca="1">INDIRECT(ADDRESS(ROW(),Controls!#REF!+30))</f>
        <v>#REF!</v>
      </c>
      <c r="GQ3848" s="9" t="e">
        <f ca="1">INDIRECT(ADDRESS(ROW(),Controls!#REF!+45))</f>
        <v>#REF!</v>
      </c>
      <c r="GR3848" s="9" t="e">
        <f ca="1">INDIRECT(ADDRESS(ROW(),Controls!#REF!+60))</f>
        <v>#REF!</v>
      </c>
      <c r="GS3848" s="9" t="e">
        <f ca="1">INDIRECT(ADDRESS(ROW(),Controls!#REF!+75))</f>
        <v>#REF!</v>
      </c>
      <c r="GT3848" s="9" t="e">
        <f ca="1">INDIRECT(ADDRESS(ROW(),Controls!#REF!+90))</f>
        <v>#REF!</v>
      </c>
      <c r="GU3848" s="9" t="e">
        <f ca="1">INDIRECT(ADDRESS(ROW(),Controls!#REF!+105))</f>
        <v>#REF!</v>
      </c>
      <c r="GV3848" s="9" t="e">
        <f ca="1">INDIRECT(ADDRESS(ROW(),Controls!#REF!+120))</f>
        <v>#REF!</v>
      </c>
      <c r="GW3848" s="9" t="e">
        <f ca="1">INDIRECT(ADDRESS(ROW(),Controls!#REF!+15))</f>
        <v>#REF!</v>
      </c>
      <c r="GX3848" s="9" t="e">
        <f ca="1">INDIRECT(ADDRESS(ROW(),Controls!#REF!+135))</f>
        <v>#REF!</v>
      </c>
      <c r="HJ3848" s="9" t="e">
        <f t="shared" ca="1" si="360"/>
        <v>#REF!</v>
      </c>
      <c r="HK3848" s="9" t="e">
        <f t="shared" ca="1" si="361"/>
        <v>#REF!</v>
      </c>
      <c r="HL3848" s="9" t="e">
        <f t="shared" ca="1" si="362"/>
        <v>#REF!</v>
      </c>
      <c r="HM3848" s="9" t="e">
        <f t="shared" ca="1" si="363"/>
        <v>#REF!</v>
      </c>
      <c r="HN3848" s="9" t="e">
        <f ca="1">SQRT($GS3848*(1-$GS3848/Controls!$D$15))</f>
        <v>#REF!</v>
      </c>
      <c r="HO3848" s="9" t="e">
        <f t="shared" ca="1" si="364"/>
        <v>#REF!</v>
      </c>
      <c r="HP3848" s="9" t="e">
        <f t="shared" ca="1" si="365"/>
        <v>#REF!</v>
      </c>
      <c r="HQ3848" s="9" t="e">
        <f ca="1">IF($GV3848=0,NA(),($GX3848*Controls!#REF!))</f>
        <v>#REF!</v>
      </c>
    </row>
    <row r="3849" spans="198:225" x14ac:dyDescent="0.25">
      <c r="GP3849" s="9" t="e">
        <f ca="1">INDIRECT(ADDRESS(ROW(),Controls!#REF!+30))</f>
        <v>#REF!</v>
      </c>
      <c r="GQ3849" s="9" t="e">
        <f ca="1">INDIRECT(ADDRESS(ROW(),Controls!#REF!+45))</f>
        <v>#REF!</v>
      </c>
      <c r="GR3849" s="9" t="e">
        <f ca="1">INDIRECT(ADDRESS(ROW(),Controls!#REF!+60))</f>
        <v>#REF!</v>
      </c>
      <c r="GS3849" s="9" t="e">
        <f ca="1">INDIRECT(ADDRESS(ROW(),Controls!#REF!+75))</f>
        <v>#REF!</v>
      </c>
      <c r="GT3849" s="9" t="e">
        <f ca="1">INDIRECT(ADDRESS(ROW(),Controls!#REF!+90))</f>
        <v>#REF!</v>
      </c>
      <c r="GU3849" s="9" t="e">
        <f ca="1">INDIRECT(ADDRESS(ROW(),Controls!#REF!+105))</f>
        <v>#REF!</v>
      </c>
      <c r="GV3849" s="9" t="e">
        <f ca="1">INDIRECT(ADDRESS(ROW(),Controls!#REF!+120))</f>
        <v>#REF!</v>
      </c>
      <c r="GW3849" s="9" t="e">
        <f ca="1">INDIRECT(ADDRESS(ROW(),Controls!#REF!+15))</f>
        <v>#REF!</v>
      </c>
      <c r="GX3849" s="9" t="e">
        <f ca="1">INDIRECT(ADDRESS(ROW(),Controls!#REF!+135))</f>
        <v>#REF!</v>
      </c>
      <c r="HJ3849" s="9" t="e">
        <f t="shared" ca="1" si="360"/>
        <v>#REF!</v>
      </c>
      <c r="HK3849" s="9" t="e">
        <f t="shared" ca="1" si="361"/>
        <v>#REF!</v>
      </c>
      <c r="HL3849" s="9" t="e">
        <f t="shared" ca="1" si="362"/>
        <v>#REF!</v>
      </c>
      <c r="HM3849" s="9" t="e">
        <f t="shared" ca="1" si="363"/>
        <v>#REF!</v>
      </c>
      <c r="HN3849" s="9" t="e">
        <f ca="1">SQRT($GS3849*(1-$GS3849/Controls!$D$15))</f>
        <v>#REF!</v>
      </c>
      <c r="HO3849" s="9" t="e">
        <f t="shared" ca="1" si="364"/>
        <v>#REF!</v>
      </c>
      <c r="HP3849" s="9" t="e">
        <f t="shared" ca="1" si="365"/>
        <v>#REF!</v>
      </c>
      <c r="HQ3849" s="9" t="e">
        <f ca="1">IF($GV3849=0,NA(),($GX3849*Controls!#REF!))</f>
        <v>#REF!</v>
      </c>
    </row>
    <row r="3850" spans="198:225" x14ac:dyDescent="0.25">
      <c r="GP3850" s="9" t="e">
        <f ca="1">INDIRECT(ADDRESS(ROW(),Controls!#REF!+30))</f>
        <v>#REF!</v>
      </c>
      <c r="GQ3850" s="9" t="e">
        <f ca="1">INDIRECT(ADDRESS(ROW(),Controls!#REF!+45))</f>
        <v>#REF!</v>
      </c>
      <c r="GR3850" s="9" t="e">
        <f ca="1">INDIRECT(ADDRESS(ROW(),Controls!#REF!+60))</f>
        <v>#REF!</v>
      </c>
      <c r="GS3850" s="9" t="e">
        <f ca="1">INDIRECT(ADDRESS(ROW(),Controls!#REF!+75))</f>
        <v>#REF!</v>
      </c>
      <c r="GT3850" s="9" t="e">
        <f ca="1">INDIRECT(ADDRESS(ROW(),Controls!#REF!+90))</f>
        <v>#REF!</v>
      </c>
      <c r="GU3850" s="9" t="e">
        <f ca="1">INDIRECT(ADDRESS(ROW(),Controls!#REF!+105))</f>
        <v>#REF!</v>
      </c>
      <c r="GV3850" s="9" t="e">
        <f ca="1">INDIRECT(ADDRESS(ROW(),Controls!#REF!+120))</f>
        <v>#REF!</v>
      </c>
      <c r="GW3850" s="9" t="e">
        <f ca="1">INDIRECT(ADDRESS(ROW(),Controls!#REF!+15))</f>
        <v>#REF!</v>
      </c>
      <c r="GX3850" s="9" t="e">
        <f ca="1">INDIRECT(ADDRESS(ROW(),Controls!#REF!+135))</f>
        <v>#REF!</v>
      </c>
      <c r="HJ3850" s="9" t="e">
        <f t="shared" ca="1" si="360"/>
        <v>#REF!</v>
      </c>
      <c r="HK3850" s="9" t="e">
        <f t="shared" ca="1" si="361"/>
        <v>#REF!</v>
      </c>
      <c r="HL3850" s="9" t="e">
        <f t="shared" ca="1" si="362"/>
        <v>#REF!</v>
      </c>
      <c r="HM3850" s="9" t="e">
        <f t="shared" ca="1" si="363"/>
        <v>#REF!</v>
      </c>
      <c r="HN3850" s="9" t="e">
        <f ca="1">SQRT($GS3850*(1-$GS3850/Controls!$D$15))</f>
        <v>#REF!</v>
      </c>
      <c r="HO3850" s="9" t="e">
        <f t="shared" ca="1" si="364"/>
        <v>#REF!</v>
      </c>
      <c r="HP3850" s="9" t="e">
        <f t="shared" ca="1" si="365"/>
        <v>#REF!</v>
      </c>
      <c r="HQ3850" s="9" t="e">
        <f ca="1">IF($GV3850=0,NA(),($GX3850*Controls!#REF!))</f>
        <v>#REF!</v>
      </c>
    </row>
    <row r="3851" spans="198:225" x14ac:dyDescent="0.25">
      <c r="GP3851" s="9" t="e">
        <f ca="1">INDIRECT(ADDRESS(ROW(),Controls!#REF!+30))</f>
        <v>#REF!</v>
      </c>
      <c r="GQ3851" s="9" t="e">
        <f ca="1">INDIRECT(ADDRESS(ROW(),Controls!#REF!+45))</f>
        <v>#REF!</v>
      </c>
      <c r="GR3851" s="9" t="e">
        <f ca="1">INDIRECT(ADDRESS(ROW(),Controls!#REF!+60))</f>
        <v>#REF!</v>
      </c>
      <c r="GS3851" s="9" t="e">
        <f ca="1">INDIRECT(ADDRESS(ROW(),Controls!#REF!+75))</f>
        <v>#REF!</v>
      </c>
      <c r="GT3851" s="9" t="e">
        <f ca="1">INDIRECT(ADDRESS(ROW(),Controls!#REF!+90))</f>
        <v>#REF!</v>
      </c>
      <c r="GU3851" s="9" t="e">
        <f ca="1">INDIRECT(ADDRESS(ROW(),Controls!#REF!+105))</f>
        <v>#REF!</v>
      </c>
      <c r="GV3851" s="9" t="e">
        <f ca="1">INDIRECT(ADDRESS(ROW(),Controls!#REF!+120))</f>
        <v>#REF!</v>
      </c>
      <c r="GW3851" s="9" t="e">
        <f ca="1">INDIRECT(ADDRESS(ROW(),Controls!#REF!+15))</f>
        <v>#REF!</v>
      </c>
      <c r="GX3851" s="9" t="e">
        <f ca="1">INDIRECT(ADDRESS(ROW(),Controls!#REF!+135))</f>
        <v>#REF!</v>
      </c>
      <c r="HJ3851" s="9" t="e">
        <f t="shared" ca="1" si="360"/>
        <v>#REF!</v>
      </c>
      <c r="HK3851" s="9" t="e">
        <f t="shared" ca="1" si="361"/>
        <v>#REF!</v>
      </c>
      <c r="HL3851" s="9" t="e">
        <f t="shared" ca="1" si="362"/>
        <v>#REF!</v>
      </c>
      <c r="HM3851" s="9" t="e">
        <f t="shared" ca="1" si="363"/>
        <v>#REF!</v>
      </c>
      <c r="HN3851" s="9" t="e">
        <f ca="1">SQRT($GS3851*(1-$GS3851/Controls!$D$15))</f>
        <v>#REF!</v>
      </c>
      <c r="HO3851" s="9" t="e">
        <f t="shared" ca="1" si="364"/>
        <v>#REF!</v>
      </c>
      <c r="HP3851" s="9" t="e">
        <f t="shared" ca="1" si="365"/>
        <v>#REF!</v>
      </c>
      <c r="HQ3851" s="9" t="e">
        <f ca="1">IF($GV3851=0,NA(),($GX3851*Controls!#REF!))</f>
        <v>#REF!</v>
      </c>
    </row>
    <row r="3852" spans="198:225" x14ac:dyDescent="0.25">
      <c r="GP3852" s="9" t="e">
        <f ca="1">INDIRECT(ADDRESS(ROW(),Controls!#REF!+30))</f>
        <v>#REF!</v>
      </c>
      <c r="GQ3852" s="9" t="e">
        <f ca="1">INDIRECT(ADDRESS(ROW(),Controls!#REF!+45))</f>
        <v>#REF!</v>
      </c>
      <c r="GR3852" s="9" t="e">
        <f ca="1">INDIRECT(ADDRESS(ROW(),Controls!#REF!+60))</f>
        <v>#REF!</v>
      </c>
      <c r="GS3852" s="9" t="e">
        <f ca="1">INDIRECT(ADDRESS(ROW(),Controls!#REF!+75))</f>
        <v>#REF!</v>
      </c>
      <c r="GT3852" s="9" t="e">
        <f ca="1">INDIRECT(ADDRESS(ROW(),Controls!#REF!+90))</f>
        <v>#REF!</v>
      </c>
      <c r="GU3852" s="9" t="e">
        <f ca="1">INDIRECT(ADDRESS(ROW(),Controls!#REF!+105))</f>
        <v>#REF!</v>
      </c>
      <c r="GV3852" s="9" t="e">
        <f ca="1">INDIRECT(ADDRESS(ROW(),Controls!#REF!+120))</f>
        <v>#REF!</v>
      </c>
      <c r="GW3852" s="9" t="e">
        <f ca="1">INDIRECT(ADDRESS(ROW(),Controls!#REF!+15))</f>
        <v>#REF!</v>
      </c>
      <c r="GX3852" s="9" t="e">
        <f ca="1">INDIRECT(ADDRESS(ROW(),Controls!#REF!+135))</f>
        <v>#REF!</v>
      </c>
      <c r="HJ3852" s="9" t="e">
        <f t="shared" ca="1" si="360"/>
        <v>#REF!</v>
      </c>
      <c r="HK3852" s="9" t="e">
        <f t="shared" ca="1" si="361"/>
        <v>#REF!</v>
      </c>
      <c r="HL3852" s="9" t="e">
        <f t="shared" ca="1" si="362"/>
        <v>#REF!</v>
      </c>
      <c r="HM3852" s="9" t="e">
        <f t="shared" ca="1" si="363"/>
        <v>#REF!</v>
      </c>
      <c r="HN3852" s="9" t="e">
        <f ca="1">SQRT($GS3852*(1-$GS3852/Controls!$D$15))</f>
        <v>#REF!</v>
      </c>
      <c r="HO3852" s="9" t="e">
        <f t="shared" ca="1" si="364"/>
        <v>#REF!</v>
      </c>
      <c r="HP3852" s="9" t="e">
        <f t="shared" ca="1" si="365"/>
        <v>#REF!</v>
      </c>
      <c r="HQ3852" s="9" t="e">
        <f ca="1">IF($GV3852=0,NA(),($GX3852*Controls!#REF!))</f>
        <v>#REF!</v>
      </c>
    </row>
    <row r="3853" spans="198:225" x14ac:dyDescent="0.25">
      <c r="GP3853" s="9" t="e">
        <f ca="1">INDIRECT(ADDRESS(ROW(),Controls!#REF!+30))</f>
        <v>#REF!</v>
      </c>
      <c r="GQ3853" s="9" t="e">
        <f ca="1">INDIRECT(ADDRESS(ROW(),Controls!#REF!+45))</f>
        <v>#REF!</v>
      </c>
      <c r="GR3853" s="9" t="e">
        <f ca="1">INDIRECT(ADDRESS(ROW(),Controls!#REF!+60))</f>
        <v>#REF!</v>
      </c>
      <c r="GS3853" s="9" t="e">
        <f ca="1">INDIRECT(ADDRESS(ROW(),Controls!#REF!+75))</f>
        <v>#REF!</v>
      </c>
      <c r="GT3853" s="9" t="e">
        <f ca="1">INDIRECT(ADDRESS(ROW(),Controls!#REF!+90))</f>
        <v>#REF!</v>
      </c>
      <c r="GU3853" s="9" t="e">
        <f ca="1">INDIRECT(ADDRESS(ROW(),Controls!#REF!+105))</f>
        <v>#REF!</v>
      </c>
      <c r="GV3853" s="9" t="e">
        <f ca="1">INDIRECT(ADDRESS(ROW(),Controls!#REF!+120))</f>
        <v>#REF!</v>
      </c>
      <c r="GW3853" s="9" t="e">
        <f ca="1">INDIRECT(ADDRESS(ROW(),Controls!#REF!+15))</f>
        <v>#REF!</v>
      </c>
      <c r="GX3853" s="9" t="e">
        <f ca="1">INDIRECT(ADDRESS(ROW(),Controls!#REF!+135))</f>
        <v>#REF!</v>
      </c>
      <c r="HJ3853" s="9" t="e">
        <f t="shared" ca="1" si="360"/>
        <v>#REF!</v>
      </c>
      <c r="HK3853" s="9" t="e">
        <f t="shared" ca="1" si="361"/>
        <v>#REF!</v>
      </c>
      <c r="HL3853" s="9" t="e">
        <f t="shared" ca="1" si="362"/>
        <v>#REF!</v>
      </c>
      <c r="HM3853" s="9" t="e">
        <f t="shared" ca="1" si="363"/>
        <v>#REF!</v>
      </c>
      <c r="HN3853" s="9" t="e">
        <f ca="1">SQRT($GS3853*(1-$GS3853/Controls!$D$15))</f>
        <v>#REF!</v>
      </c>
      <c r="HO3853" s="9" t="e">
        <f t="shared" ca="1" si="364"/>
        <v>#REF!</v>
      </c>
      <c r="HP3853" s="9" t="e">
        <f t="shared" ca="1" si="365"/>
        <v>#REF!</v>
      </c>
      <c r="HQ3853" s="9" t="e">
        <f ca="1">IF($GV3853=0,NA(),($GX3853*Controls!#REF!))</f>
        <v>#REF!</v>
      </c>
    </row>
    <row r="3854" spans="198:225" x14ac:dyDescent="0.25">
      <c r="GP3854" s="9" t="e">
        <f ca="1">INDIRECT(ADDRESS(ROW(),Controls!#REF!+30))</f>
        <v>#REF!</v>
      </c>
      <c r="GQ3854" s="9" t="e">
        <f ca="1">INDIRECT(ADDRESS(ROW(),Controls!#REF!+45))</f>
        <v>#REF!</v>
      </c>
      <c r="GR3854" s="9" t="e">
        <f ca="1">INDIRECT(ADDRESS(ROW(),Controls!#REF!+60))</f>
        <v>#REF!</v>
      </c>
      <c r="GS3854" s="9" t="e">
        <f ca="1">INDIRECT(ADDRESS(ROW(),Controls!#REF!+75))</f>
        <v>#REF!</v>
      </c>
      <c r="GT3854" s="9" t="e">
        <f ca="1">INDIRECT(ADDRESS(ROW(),Controls!#REF!+90))</f>
        <v>#REF!</v>
      </c>
      <c r="GU3854" s="9" t="e">
        <f ca="1">INDIRECT(ADDRESS(ROW(),Controls!#REF!+105))</f>
        <v>#REF!</v>
      </c>
      <c r="GV3854" s="9" t="e">
        <f ca="1">INDIRECT(ADDRESS(ROW(),Controls!#REF!+120))</f>
        <v>#REF!</v>
      </c>
      <c r="GW3854" s="9" t="e">
        <f ca="1">INDIRECT(ADDRESS(ROW(),Controls!#REF!+15))</f>
        <v>#REF!</v>
      </c>
      <c r="GX3854" s="9" t="e">
        <f ca="1">INDIRECT(ADDRESS(ROW(),Controls!#REF!+135))</f>
        <v>#REF!</v>
      </c>
      <c r="HJ3854" s="9" t="e">
        <f t="shared" ca="1" si="360"/>
        <v>#REF!</v>
      </c>
      <c r="HK3854" s="9" t="e">
        <f t="shared" ca="1" si="361"/>
        <v>#REF!</v>
      </c>
      <c r="HL3854" s="9" t="e">
        <f t="shared" ca="1" si="362"/>
        <v>#REF!</v>
      </c>
      <c r="HM3854" s="9" t="e">
        <f t="shared" ca="1" si="363"/>
        <v>#REF!</v>
      </c>
      <c r="HN3854" s="9" t="e">
        <f ca="1">SQRT($GS3854*(1-$GS3854/Controls!$D$15))</f>
        <v>#REF!</v>
      </c>
      <c r="HO3854" s="9" t="e">
        <f t="shared" ca="1" si="364"/>
        <v>#REF!</v>
      </c>
      <c r="HP3854" s="9" t="e">
        <f t="shared" ca="1" si="365"/>
        <v>#REF!</v>
      </c>
      <c r="HQ3854" s="9" t="e">
        <f ca="1">IF($GV3854=0,NA(),($GX3854*Controls!#REF!))</f>
        <v>#REF!</v>
      </c>
    </row>
    <row r="3855" spans="198:225" x14ac:dyDescent="0.25">
      <c r="GP3855" s="9" t="e">
        <f ca="1">INDIRECT(ADDRESS(ROW(),Controls!#REF!+30))</f>
        <v>#REF!</v>
      </c>
      <c r="GQ3855" s="9" t="e">
        <f ca="1">INDIRECT(ADDRESS(ROW(),Controls!#REF!+45))</f>
        <v>#REF!</v>
      </c>
      <c r="GR3855" s="9" t="e">
        <f ca="1">INDIRECT(ADDRESS(ROW(),Controls!#REF!+60))</f>
        <v>#REF!</v>
      </c>
      <c r="GS3855" s="9" t="e">
        <f ca="1">INDIRECT(ADDRESS(ROW(),Controls!#REF!+75))</f>
        <v>#REF!</v>
      </c>
      <c r="GT3855" s="9" t="e">
        <f ca="1">INDIRECT(ADDRESS(ROW(),Controls!#REF!+90))</f>
        <v>#REF!</v>
      </c>
      <c r="GU3855" s="9" t="e">
        <f ca="1">INDIRECT(ADDRESS(ROW(),Controls!#REF!+105))</f>
        <v>#REF!</v>
      </c>
      <c r="GV3855" s="9" t="e">
        <f ca="1">INDIRECT(ADDRESS(ROW(),Controls!#REF!+120))</f>
        <v>#REF!</v>
      </c>
      <c r="GW3855" s="9" t="e">
        <f ca="1">INDIRECT(ADDRESS(ROW(),Controls!#REF!+15))</f>
        <v>#REF!</v>
      </c>
      <c r="GX3855" s="9" t="e">
        <f ca="1">INDIRECT(ADDRESS(ROW(),Controls!#REF!+135))</f>
        <v>#REF!</v>
      </c>
      <c r="HJ3855" s="9" t="e">
        <f t="shared" ca="1" si="360"/>
        <v>#REF!</v>
      </c>
      <c r="HK3855" s="9" t="e">
        <f t="shared" ca="1" si="361"/>
        <v>#REF!</v>
      </c>
      <c r="HL3855" s="9" t="e">
        <f t="shared" ca="1" si="362"/>
        <v>#REF!</v>
      </c>
      <c r="HM3855" s="9" t="e">
        <f t="shared" ca="1" si="363"/>
        <v>#REF!</v>
      </c>
      <c r="HN3855" s="9" t="e">
        <f ca="1">SQRT($GS3855*(1-$GS3855/Controls!$D$15))</f>
        <v>#REF!</v>
      </c>
      <c r="HO3855" s="9" t="e">
        <f t="shared" ca="1" si="364"/>
        <v>#REF!</v>
      </c>
      <c r="HP3855" s="9" t="e">
        <f t="shared" ca="1" si="365"/>
        <v>#REF!</v>
      </c>
      <c r="HQ3855" s="9" t="e">
        <f ca="1">IF($GV3855=0,NA(),($GX3855*Controls!#REF!))</f>
        <v>#REF!</v>
      </c>
    </row>
    <row r="3856" spans="198:225" x14ac:dyDescent="0.25">
      <c r="GP3856" s="9" t="e">
        <f ca="1">INDIRECT(ADDRESS(ROW(),Controls!#REF!+30))</f>
        <v>#REF!</v>
      </c>
      <c r="GQ3856" s="9" t="e">
        <f ca="1">INDIRECT(ADDRESS(ROW(),Controls!#REF!+45))</f>
        <v>#REF!</v>
      </c>
      <c r="GR3856" s="9" t="e">
        <f ca="1">INDIRECT(ADDRESS(ROW(),Controls!#REF!+60))</f>
        <v>#REF!</v>
      </c>
      <c r="GS3856" s="9" t="e">
        <f ca="1">INDIRECT(ADDRESS(ROW(),Controls!#REF!+75))</f>
        <v>#REF!</v>
      </c>
      <c r="GT3856" s="9" t="e">
        <f ca="1">INDIRECT(ADDRESS(ROW(),Controls!#REF!+90))</f>
        <v>#REF!</v>
      </c>
      <c r="GU3856" s="9" t="e">
        <f ca="1">INDIRECT(ADDRESS(ROW(),Controls!#REF!+105))</f>
        <v>#REF!</v>
      </c>
      <c r="GV3856" s="9" t="e">
        <f ca="1">INDIRECT(ADDRESS(ROW(),Controls!#REF!+120))</f>
        <v>#REF!</v>
      </c>
      <c r="GW3856" s="9" t="e">
        <f ca="1">INDIRECT(ADDRESS(ROW(),Controls!#REF!+15))</f>
        <v>#REF!</v>
      </c>
      <c r="GX3856" s="9" t="e">
        <f ca="1">INDIRECT(ADDRESS(ROW(),Controls!#REF!+135))</f>
        <v>#REF!</v>
      </c>
      <c r="HJ3856" s="9" t="e">
        <f t="shared" ca="1" si="360"/>
        <v>#REF!</v>
      </c>
      <c r="HK3856" s="9" t="e">
        <f t="shared" ca="1" si="361"/>
        <v>#REF!</v>
      </c>
      <c r="HL3856" s="9" t="e">
        <f t="shared" ca="1" si="362"/>
        <v>#REF!</v>
      </c>
      <c r="HM3856" s="9" t="e">
        <f t="shared" ca="1" si="363"/>
        <v>#REF!</v>
      </c>
      <c r="HN3856" s="9" t="e">
        <f ca="1">SQRT($GS3856*(1-$GS3856/Controls!$D$15))</f>
        <v>#REF!</v>
      </c>
      <c r="HO3856" s="9" t="e">
        <f t="shared" ca="1" si="364"/>
        <v>#REF!</v>
      </c>
      <c r="HP3856" s="9" t="e">
        <f t="shared" ca="1" si="365"/>
        <v>#REF!</v>
      </c>
      <c r="HQ3856" s="9" t="e">
        <f ca="1">IF($GV3856=0,NA(),($GX3856*Controls!#REF!))</f>
        <v>#REF!</v>
      </c>
    </row>
    <row r="3857" spans="198:225" x14ac:dyDescent="0.25">
      <c r="GP3857" s="9" t="e">
        <f ca="1">INDIRECT(ADDRESS(ROW(),Controls!#REF!+30))</f>
        <v>#REF!</v>
      </c>
      <c r="GQ3857" s="9" t="e">
        <f ca="1">INDIRECT(ADDRESS(ROW(),Controls!#REF!+45))</f>
        <v>#REF!</v>
      </c>
      <c r="GR3857" s="9" t="e">
        <f ca="1">INDIRECT(ADDRESS(ROW(),Controls!#REF!+60))</f>
        <v>#REF!</v>
      </c>
      <c r="GS3857" s="9" t="e">
        <f ca="1">INDIRECT(ADDRESS(ROW(),Controls!#REF!+75))</f>
        <v>#REF!</v>
      </c>
      <c r="GT3857" s="9" t="e">
        <f ca="1">INDIRECT(ADDRESS(ROW(),Controls!#REF!+90))</f>
        <v>#REF!</v>
      </c>
      <c r="GU3857" s="9" t="e">
        <f ca="1">INDIRECT(ADDRESS(ROW(),Controls!#REF!+105))</f>
        <v>#REF!</v>
      </c>
      <c r="GV3857" s="9" t="e">
        <f ca="1">INDIRECT(ADDRESS(ROW(),Controls!#REF!+120))</f>
        <v>#REF!</v>
      </c>
      <c r="GW3857" s="9" t="e">
        <f ca="1">INDIRECT(ADDRESS(ROW(),Controls!#REF!+15))</f>
        <v>#REF!</v>
      </c>
      <c r="GX3857" s="9" t="e">
        <f ca="1">INDIRECT(ADDRESS(ROW(),Controls!#REF!+135))</f>
        <v>#REF!</v>
      </c>
      <c r="HJ3857" s="9" t="e">
        <f t="shared" ca="1" si="360"/>
        <v>#REF!</v>
      </c>
      <c r="HK3857" s="9" t="e">
        <f t="shared" ca="1" si="361"/>
        <v>#REF!</v>
      </c>
      <c r="HL3857" s="9" t="e">
        <f t="shared" ca="1" si="362"/>
        <v>#REF!</v>
      </c>
      <c r="HM3857" s="9" t="e">
        <f t="shared" ca="1" si="363"/>
        <v>#REF!</v>
      </c>
      <c r="HN3857" s="9" t="e">
        <f ca="1">SQRT($GS3857*(1-$GS3857/Controls!$D$15))</f>
        <v>#REF!</v>
      </c>
      <c r="HO3857" s="9" t="e">
        <f t="shared" ca="1" si="364"/>
        <v>#REF!</v>
      </c>
      <c r="HP3857" s="9" t="e">
        <f t="shared" ca="1" si="365"/>
        <v>#REF!</v>
      </c>
      <c r="HQ3857" s="9" t="e">
        <f ca="1">IF($GV3857=0,NA(),($GX3857*Controls!#REF!))</f>
        <v>#REF!</v>
      </c>
    </row>
    <row r="3858" spans="198:225" x14ac:dyDescent="0.25">
      <c r="GP3858" s="9" t="e">
        <f ca="1">INDIRECT(ADDRESS(ROW(),Controls!#REF!+30))</f>
        <v>#REF!</v>
      </c>
      <c r="GQ3858" s="9" t="e">
        <f ca="1">INDIRECT(ADDRESS(ROW(),Controls!#REF!+45))</f>
        <v>#REF!</v>
      </c>
      <c r="GR3858" s="9" t="e">
        <f ca="1">INDIRECT(ADDRESS(ROW(),Controls!#REF!+60))</f>
        <v>#REF!</v>
      </c>
      <c r="GS3858" s="9" t="e">
        <f ca="1">INDIRECT(ADDRESS(ROW(),Controls!#REF!+75))</f>
        <v>#REF!</v>
      </c>
      <c r="GT3858" s="9" t="e">
        <f ca="1">INDIRECT(ADDRESS(ROW(),Controls!#REF!+90))</f>
        <v>#REF!</v>
      </c>
      <c r="GU3858" s="9" t="e">
        <f ca="1">INDIRECT(ADDRESS(ROW(),Controls!#REF!+105))</f>
        <v>#REF!</v>
      </c>
      <c r="GV3858" s="9" t="e">
        <f ca="1">INDIRECT(ADDRESS(ROW(),Controls!#REF!+120))</f>
        <v>#REF!</v>
      </c>
      <c r="GW3858" s="9" t="e">
        <f ca="1">INDIRECT(ADDRESS(ROW(),Controls!#REF!+15))</f>
        <v>#REF!</v>
      </c>
      <c r="GX3858" s="9" t="e">
        <f ca="1">INDIRECT(ADDRESS(ROW(),Controls!#REF!+135))</f>
        <v>#REF!</v>
      </c>
      <c r="HJ3858" s="9" t="e">
        <f t="shared" ca="1" si="360"/>
        <v>#REF!</v>
      </c>
      <c r="HK3858" s="9" t="e">
        <f t="shared" ca="1" si="361"/>
        <v>#REF!</v>
      </c>
      <c r="HL3858" s="9" t="e">
        <f t="shared" ca="1" si="362"/>
        <v>#REF!</v>
      </c>
      <c r="HM3858" s="9" t="e">
        <f t="shared" ca="1" si="363"/>
        <v>#REF!</v>
      </c>
      <c r="HN3858" s="9" t="e">
        <f ca="1">SQRT($GS3858*(1-$GS3858/Controls!$D$15))</f>
        <v>#REF!</v>
      </c>
      <c r="HO3858" s="9" t="e">
        <f t="shared" ca="1" si="364"/>
        <v>#REF!</v>
      </c>
      <c r="HP3858" s="9" t="e">
        <f t="shared" ca="1" si="365"/>
        <v>#REF!</v>
      </c>
      <c r="HQ3858" s="9" t="e">
        <f ca="1">IF($GV3858=0,NA(),($GX3858*Controls!#REF!))</f>
        <v>#REF!</v>
      </c>
    </row>
    <row r="3859" spans="198:225" x14ac:dyDescent="0.25">
      <c r="GP3859" s="9" t="e">
        <f ca="1">INDIRECT(ADDRESS(ROW(),Controls!#REF!+30))</f>
        <v>#REF!</v>
      </c>
      <c r="GQ3859" s="9" t="e">
        <f ca="1">INDIRECT(ADDRESS(ROW(),Controls!#REF!+45))</f>
        <v>#REF!</v>
      </c>
      <c r="GR3859" s="9" t="e">
        <f ca="1">INDIRECT(ADDRESS(ROW(),Controls!#REF!+60))</f>
        <v>#REF!</v>
      </c>
      <c r="GS3859" s="9" t="e">
        <f ca="1">INDIRECT(ADDRESS(ROW(),Controls!#REF!+75))</f>
        <v>#REF!</v>
      </c>
      <c r="GT3859" s="9" t="e">
        <f ca="1">INDIRECT(ADDRESS(ROW(),Controls!#REF!+90))</f>
        <v>#REF!</v>
      </c>
      <c r="GU3859" s="9" t="e">
        <f ca="1">INDIRECT(ADDRESS(ROW(),Controls!#REF!+105))</f>
        <v>#REF!</v>
      </c>
      <c r="GV3859" s="9" t="e">
        <f ca="1">INDIRECT(ADDRESS(ROW(),Controls!#REF!+120))</f>
        <v>#REF!</v>
      </c>
      <c r="GW3859" s="9" t="e">
        <f ca="1">INDIRECT(ADDRESS(ROW(),Controls!#REF!+15))</f>
        <v>#REF!</v>
      </c>
      <c r="GX3859" s="9" t="e">
        <f ca="1">INDIRECT(ADDRESS(ROW(),Controls!#REF!+135))</f>
        <v>#REF!</v>
      </c>
      <c r="HJ3859" s="9" t="e">
        <f t="shared" ca="1" si="360"/>
        <v>#REF!</v>
      </c>
      <c r="HK3859" s="9" t="e">
        <f t="shared" ca="1" si="361"/>
        <v>#REF!</v>
      </c>
      <c r="HL3859" s="9" t="e">
        <f t="shared" ca="1" si="362"/>
        <v>#REF!</v>
      </c>
      <c r="HM3859" s="9" t="e">
        <f t="shared" ca="1" si="363"/>
        <v>#REF!</v>
      </c>
      <c r="HN3859" s="9" t="e">
        <f ca="1">SQRT($GS3859*(1-$GS3859/Controls!$D$15))</f>
        <v>#REF!</v>
      </c>
      <c r="HO3859" s="9" t="e">
        <f t="shared" ca="1" si="364"/>
        <v>#REF!</v>
      </c>
      <c r="HP3859" s="9" t="e">
        <f t="shared" ca="1" si="365"/>
        <v>#REF!</v>
      </c>
      <c r="HQ3859" s="9" t="e">
        <f ca="1">IF($GV3859=0,NA(),($GX3859*Controls!#REF!))</f>
        <v>#REF!</v>
      </c>
    </row>
    <row r="3860" spans="198:225" x14ac:dyDescent="0.25">
      <c r="GP3860" s="9" t="e">
        <f ca="1">INDIRECT(ADDRESS(ROW(),Controls!#REF!+30))</f>
        <v>#REF!</v>
      </c>
      <c r="GQ3860" s="9" t="e">
        <f ca="1">INDIRECT(ADDRESS(ROW(),Controls!#REF!+45))</f>
        <v>#REF!</v>
      </c>
      <c r="GR3860" s="9" t="e">
        <f ca="1">INDIRECT(ADDRESS(ROW(),Controls!#REF!+60))</f>
        <v>#REF!</v>
      </c>
      <c r="GS3860" s="9" t="e">
        <f ca="1">INDIRECT(ADDRESS(ROW(),Controls!#REF!+75))</f>
        <v>#REF!</v>
      </c>
      <c r="GT3860" s="9" t="e">
        <f ca="1">INDIRECT(ADDRESS(ROW(),Controls!#REF!+90))</f>
        <v>#REF!</v>
      </c>
      <c r="GU3860" s="9" t="e">
        <f ca="1">INDIRECT(ADDRESS(ROW(),Controls!#REF!+105))</f>
        <v>#REF!</v>
      </c>
      <c r="GV3860" s="9" t="e">
        <f ca="1">INDIRECT(ADDRESS(ROW(),Controls!#REF!+120))</f>
        <v>#REF!</v>
      </c>
      <c r="GW3860" s="9" t="e">
        <f ca="1">INDIRECT(ADDRESS(ROW(),Controls!#REF!+15))</f>
        <v>#REF!</v>
      </c>
      <c r="GX3860" s="9" t="e">
        <f ca="1">INDIRECT(ADDRESS(ROW(),Controls!#REF!+135))</f>
        <v>#REF!</v>
      </c>
      <c r="HJ3860" s="9" t="e">
        <f t="shared" ca="1" si="360"/>
        <v>#REF!</v>
      </c>
      <c r="HK3860" s="9" t="e">
        <f t="shared" ca="1" si="361"/>
        <v>#REF!</v>
      </c>
      <c r="HL3860" s="9" t="e">
        <f t="shared" ca="1" si="362"/>
        <v>#REF!</v>
      </c>
      <c r="HM3860" s="9" t="e">
        <f t="shared" ca="1" si="363"/>
        <v>#REF!</v>
      </c>
      <c r="HN3860" s="9" t="e">
        <f ca="1">SQRT($GS3860*(1-$GS3860/Controls!$D$15))</f>
        <v>#REF!</v>
      </c>
      <c r="HO3860" s="9" t="e">
        <f t="shared" ca="1" si="364"/>
        <v>#REF!</v>
      </c>
      <c r="HP3860" s="9" t="e">
        <f t="shared" ca="1" si="365"/>
        <v>#REF!</v>
      </c>
      <c r="HQ3860" s="9" t="e">
        <f ca="1">IF($GV3860=0,NA(),($GX3860*Controls!#REF!))</f>
        <v>#REF!</v>
      </c>
    </row>
    <row r="3861" spans="198:225" x14ac:dyDescent="0.25">
      <c r="GP3861" s="9" t="e">
        <f ca="1">INDIRECT(ADDRESS(ROW(),Controls!#REF!+30))</f>
        <v>#REF!</v>
      </c>
      <c r="GQ3861" s="9" t="e">
        <f ca="1">INDIRECT(ADDRESS(ROW(),Controls!#REF!+45))</f>
        <v>#REF!</v>
      </c>
      <c r="GR3861" s="9" t="e">
        <f ca="1">INDIRECT(ADDRESS(ROW(),Controls!#REF!+60))</f>
        <v>#REF!</v>
      </c>
      <c r="GS3861" s="9" t="e">
        <f ca="1">INDIRECT(ADDRESS(ROW(),Controls!#REF!+75))</f>
        <v>#REF!</v>
      </c>
      <c r="GT3861" s="9" t="e">
        <f ca="1">INDIRECT(ADDRESS(ROW(),Controls!#REF!+90))</f>
        <v>#REF!</v>
      </c>
      <c r="GU3861" s="9" t="e">
        <f ca="1">INDIRECT(ADDRESS(ROW(),Controls!#REF!+105))</f>
        <v>#REF!</v>
      </c>
      <c r="GV3861" s="9" t="e">
        <f ca="1">INDIRECT(ADDRESS(ROW(),Controls!#REF!+120))</f>
        <v>#REF!</v>
      </c>
      <c r="GW3861" s="9" t="e">
        <f ca="1">INDIRECT(ADDRESS(ROW(),Controls!#REF!+15))</f>
        <v>#REF!</v>
      </c>
      <c r="GX3861" s="9" t="e">
        <f ca="1">INDIRECT(ADDRESS(ROW(),Controls!#REF!+135))</f>
        <v>#REF!</v>
      </c>
      <c r="HJ3861" s="9" t="e">
        <f t="shared" ca="1" si="360"/>
        <v>#REF!</v>
      </c>
      <c r="HK3861" s="9" t="e">
        <f t="shared" ca="1" si="361"/>
        <v>#REF!</v>
      </c>
      <c r="HL3861" s="9" t="e">
        <f t="shared" ca="1" si="362"/>
        <v>#REF!</v>
      </c>
      <c r="HM3861" s="9" t="e">
        <f t="shared" ca="1" si="363"/>
        <v>#REF!</v>
      </c>
      <c r="HN3861" s="9" t="e">
        <f ca="1">SQRT($GS3861*(1-$GS3861/Controls!$D$15))</f>
        <v>#REF!</v>
      </c>
      <c r="HO3861" s="9" t="e">
        <f t="shared" ca="1" si="364"/>
        <v>#REF!</v>
      </c>
      <c r="HP3861" s="9" t="e">
        <f t="shared" ca="1" si="365"/>
        <v>#REF!</v>
      </c>
      <c r="HQ3861" s="9" t="e">
        <f ca="1">IF($GV3861=0,NA(),($GX3861*Controls!#REF!))</f>
        <v>#REF!</v>
      </c>
    </row>
    <row r="3862" spans="198:225" x14ac:dyDescent="0.25">
      <c r="GP3862" s="9" t="e">
        <f ca="1">INDIRECT(ADDRESS(ROW(),Controls!#REF!+30))</f>
        <v>#REF!</v>
      </c>
      <c r="GQ3862" s="9" t="e">
        <f ca="1">INDIRECT(ADDRESS(ROW(),Controls!#REF!+45))</f>
        <v>#REF!</v>
      </c>
      <c r="GR3862" s="9" t="e">
        <f ca="1">INDIRECT(ADDRESS(ROW(),Controls!#REF!+60))</f>
        <v>#REF!</v>
      </c>
      <c r="GS3862" s="9" t="e">
        <f ca="1">INDIRECT(ADDRESS(ROW(),Controls!#REF!+75))</f>
        <v>#REF!</v>
      </c>
      <c r="GT3862" s="9" t="e">
        <f ca="1">INDIRECT(ADDRESS(ROW(),Controls!#REF!+90))</f>
        <v>#REF!</v>
      </c>
      <c r="GU3862" s="9" t="e">
        <f ca="1">INDIRECT(ADDRESS(ROW(),Controls!#REF!+105))</f>
        <v>#REF!</v>
      </c>
      <c r="GV3862" s="9" t="e">
        <f ca="1">INDIRECT(ADDRESS(ROW(),Controls!#REF!+120))</f>
        <v>#REF!</v>
      </c>
      <c r="GW3862" s="9" t="e">
        <f ca="1">INDIRECT(ADDRESS(ROW(),Controls!#REF!+15))</f>
        <v>#REF!</v>
      </c>
      <c r="GX3862" s="9" t="e">
        <f ca="1">INDIRECT(ADDRESS(ROW(),Controls!#REF!+135))</f>
        <v>#REF!</v>
      </c>
      <c r="HJ3862" s="9" t="e">
        <f t="shared" ca="1" si="360"/>
        <v>#REF!</v>
      </c>
      <c r="HK3862" s="9" t="e">
        <f t="shared" ca="1" si="361"/>
        <v>#REF!</v>
      </c>
      <c r="HL3862" s="9" t="e">
        <f t="shared" ca="1" si="362"/>
        <v>#REF!</v>
      </c>
      <c r="HM3862" s="9" t="e">
        <f t="shared" ca="1" si="363"/>
        <v>#REF!</v>
      </c>
      <c r="HN3862" s="9" t="e">
        <f ca="1">SQRT($GS3862*(1-$GS3862/Controls!$D$15))</f>
        <v>#REF!</v>
      </c>
      <c r="HO3862" s="9" t="e">
        <f t="shared" ca="1" si="364"/>
        <v>#REF!</v>
      </c>
      <c r="HP3862" s="9" t="e">
        <f t="shared" ca="1" si="365"/>
        <v>#REF!</v>
      </c>
      <c r="HQ3862" s="9" t="e">
        <f ca="1">IF($GV3862=0,NA(),($GX3862*Controls!#REF!))</f>
        <v>#REF!</v>
      </c>
    </row>
    <row r="3863" spans="198:225" x14ac:dyDescent="0.25">
      <c r="GP3863" s="9" t="e">
        <f ca="1">INDIRECT(ADDRESS(ROW(),Controls!#REF!+30))</f>
        <v>#REF!</v>
      </c>
      <c r="GQ3863" s="9" t="e">
        <f ca="1">INDIRECT(ADDRESS(ROW(),Controls!#REF!+45))</f>
        <v>#REF!</v>
      </c>
      <c r="GR3863" s="9" t="e">
        <f ca="1">INDIRECT(ADDRESS(ROW(),Controls!#REF!+60))</f>
        <v>#REF!</v>
      </c>
      <c r="GS3863" s="9" t="e">
        <f ca="1">INDIRECT(ADDRESS(ROW(),Controls!#REF!+75))</f>
        <v>#REF!</v>
      </c>
      <c r="GT3863" s="9" t="e">
        <f ca="1">INDIRECT(ADDRESS(ROW(),Controls!#REF!+90))</f>
        <v>#REF!</v>
      </c>
      <c r="GU3863" s="9" t="e">
        <f ca="1">INDIRECT(ADDRESS(ROW(),Controls!#REF!+105))</f>
        <v>#REF!</v>
      </c>
      <c r="GV3863" s="9" t="e">
        <f ca="1">INDIRECT(ADDRESS(ROW(),Controls!#REF!+120))</f>
        <v>#REF!</v>
      </c>
      <c r="GW3863" s="9" t="e">
        <f ca="1">INDIRECT(ADDRESS(ROW(),Controls!#REF!+15))</f>
        <v>#REF!</v>
      </c>
      <c r="GX3863" s="9" t="e">
        <f ca="1">INDIRECT(ADDRESS(ROW(),Controls!#REF!+135))</f>
        <v>#REF!</v>
      </c>
      <c r="HJ3863" s="9" t="e">
        <f t="shared" ca="1" si="360"/>
        <v>#REF!</v>
      </c>
      <c r="HK3863" s="9" t="e">
        <f t="shared" ca="1" si="361"/>
        <v>#REF!</v>
      </c>
      <c r="HL3863" s="9" t="e">
        <f t="shared" ca="1" si="362"/>
        <v>#REF!</v>
      </c>
      <c r="HM3863" s="9" t="e">
        <f t="shared" ca="1" si="363"/>
        <v>#REF!</v>
      </c>
      <c r="HN3863" s="9" t="e">
        <f ca="1">SQRT($GS3863*(1-$GS3863/Controls!$D$15))</f>
        <v>#REF!</v>
      </c>
      <c r="HO3863" s="9" t="e">
        <f t="shared" ca="1" si="364"/>
        <v>#REF!</v>
      </c>
      <c r="HP3863" s="9" t="e">
        <f t="shared" ca="1" si="365"/>
        <v>#REF!</v>
      </c>
      <c r="HQ3863" s="9" t="e">
        <f ca="1">IF($GV3863=0,NA(),($GX3863*Controls!#REF!))</f>
        <v>#REF!</v>
      </c>
    </row>
    <row r="3864" spans="198:225" x14ac:dyDescent="0.25">
      <c r="GP3864" s="9" t="e">
        <f ca="1">INDIRECT(ADDRESS(ROW(),Controls!#REF!+30))</f>
        <v>#REF!</v>
      </c>
      <c r="GQ3864" s="9" t="e">
        <f ca="1">INDIRECT(ADDRESS(ROW(),Controls!#REF!+45))</f>
        <v>#REF!</v>
      </c>
      <c r="GR3864" s="9" t="e">
        <f ca="1">INDIRECT(ADDRESS(ROW(),Controls!#REF!+60))</f>
        <v>#REF!</v>
      </c>
      <c r="GS3864" s="9" t="e">
        <f ca="1">INDIRECT(ADDRESS(ROW(),Controls!#REF!+75))</f>
        <v>#REF!</v>
      </c>
      <c r="GT3864" s="9" t="e">
        <f ca="1">INDIRECT(ADDRESS(ROW(),Controls!#REF!+90))</f>
        <v>#REF!</v>
      </c>
      <c r="GU3864" s="9" t="e">
        <f ca="1">INDIRECT(ADDRESS(ROW(),Controls!#REF!+105))</f>
        <v>#REF!</v>
      </c>
      <c r="GV3864" s="9" t="e">
        <f ca="1">INDIRECT(ADDRESS(ROW(),Controls!#REF!+120))</f>
        <v>#REF!</v>
      </c>
      <c r="GW3864" s="9" t="e">
        <f ca="1">INDIRECT(ADDRESS(ROW(),Controls!#REF!+15))</f>
        <v>#REF!</v>
      </c>
      <c r="GX3864" s="9" t="e">
        <f ca="1">INDIRECT(ADDRESS(ROW(),Controls!#REF!+135))</f>
        <v>#REF!</v>
      </c>
      <c r="HJ3864" s="9" t="e">
        <f t="shared" ca="1" si="360"/>
        <v>#REF!</v>
      </c>
      <c r="HK3864" s="9" t="e">
        <f t="shared" ca="1" si="361"/>
        <v>#REF!</v>
      </c>
      <c r="HL3864" s="9" t="e">
        <f t="shared" ca="1" si="362"/>
        <v>#REF!</v>
      </c>
      <c r="HM3864" s="9" t="e">
        <f t="shared" ca="1" si="363"/>
        <v>#REF!</v>
      </c>
      <c r="HN3864" s="9" t="e">
        <f ca="1">SQRT($GS3864*(1-$GS3864/Controls!$D$15))</f>
        <v>#REF!</v>
      </c>
      <c r="HO3864" s="9" t="e">
        <f t="shared" ca="1" si="364"/>
        <v>#REF!</v>
      </c>
      <c r="HP3864" s="9" t="e">
        <f t="shared" ca="1" si="365"/>
        <v>#REF!</v>
      </c>
      <c r="HQ3864" s="9" t="e">
        <f ca="1">IF($GV3864=0,NA(),($GX3864*Controls!#REF!))</f>
        <v>#REF!</v>
      </c>
    </row>
    <row r="3865" spans="198:225" x14ac:dyDescent="0.25">
      <c r="GP3865" s="9" t="e">
        <f ca="1">INDIRECT(ADDRESS(ROW(),Controls!#REF!+30))</f>
        <v>#REF!</v>
      </c>
      <c r="GQ3865" s="9" t="e">
        <f ca="1">INDIRECT(ADDRESS(ROW(),Controls!#REF!+45))</f>
        <v>#REF!</v>
      </c>
      <c r="GR3865" s="9" t="e">
        <f ca="1">INDIRECT(ADDRESS(ROW(),Controls!#REF!+60))</f>
        <v>#REF!</v>
      </c>
      <c r="GS3865" s="9" t="e">
        <f ca="1">INDIRECT(ADDRESS(ROW(),Controls!#REF!+75))</f>
        <v>#REF!</v>
      </c>
      <c r="GT3865" s="9" t="e">
        <f ca="1">INDIRECT(ADDRESS(ROW(),Controls!#REF!+90))</f>
        <v>#REF!</v>
      </c>
      <c r="GU3865" s="9" t="e">
        <f ca="1">INDIRECT(ADDRESS(ROW(),Controls!#REF!+105))</f>
        <v>#REF!</v>
      </c>
      <c r="GV3865" s="9" t="e">
        <f ca="1">INDIRECT(ADDRESS(ROW(),Controls!#REF!+120))</f>
        <v>#REF!</v>
      </c>
      <c r="GW3865" s="9" t="e">
        <f ca="1">INDIRECT(ADDRESS(ROW(),Controls!#REF!+15))</f>
        <v>#REF!</v>
      </c>
      <c r="GX3865" s="9" t="e">
        <f ca="1">INDIRECT(ADDRESS(ROW(),Controls!#REF!+135))</f>
        <v>#REF!</v>
      </c>
      <c r="HJ3865" s="9" t="e">
        <f t="shared" ca="1" si="360"/>
        <v>#REF!</v>
      </c>
      <c r="HK3865" s="9" t="e">
        <f t="shared" ca="1" si="361"/>
        <v>#REF!</v>
      </c>
      <c r="HL3865" s="9" t="e">
        <f t="shared" ca="1" si="362"/>
        <v>#REF!</v>
      </c>
      <c r="HM3865" s="9" t="e">
        <f t="shared" ca="1" si="363"/>
        <v>#REF!</v>
      </c>
      <c r="HN3865" s="9" t="e">
        <f ca="1">SQRT($GS3865*(1-$GS3865/Controls!$D$15))</f>
        <v>#REF!</v>
      </c>
      <c r="HO3865" s="9" t="e">
        <f t="shared" ca="1" si="364"/>
        <v>#REF!</v>
      </c>
      <c r="HP3865" s="9" t="e">
        <f t="shared" ca="1" si="365"/>
        <v>#REF!</v>
      </c>
      <c r="HQ3865" s="9" t="e">
        <f ca="1">IF($GV3865=0,NA(),($GX3865*Controls!#REF!))</f>
        <v>#REF!</v>
      </c>
    </row>
    <row r="3866" spans="198:225" x14ac:dyDescent="0.25">
      <c r="GP3866" s="9" t="e">
        <f ca="1">INDIRECT(ADDRESS(ROW(),Controls!#REF!+30))</f>
        <v>#REF!</v>
      </c>
      <c r="GQ3866" s="9" t="e">
        <f ca="1">INDIRECT(ADDRESS(ROW(),Controls!#REF!+45))</f>
        <v>#REF!</v>
      </c>
      <c r="GR3866" s="9" t="e">
        <f ca="1">INDIRECT(ADDRESS(ROW(),Controls!#REF!+60))</f>
        <v>#REF!</v>
      </c>
      <c r="GS3866" s="9" t="e">
        <f ca="1">INDIRECT(ADDRESS(ROW(),Controls!#REF!+75))</f>
        <v>#REF!</v>
      </c>
      <c r="GT3866" s="9" t="e">
        <f ca="1">INDIRECT(ADDRESS(ROW(),Controls!#REF!+90))</f>
        <v>#REF!</v>
      </c>
      <c r="GU3866" s="9" t="e">
        <f ca="1">INDIRECT(ADDRESS(ROW(),Controls!#REF!+105))</f>
        <v>#REF!</v>
      </c>
      <c r="GV3866" s="9" t="e">
        <f ca="1">INDIRECT(ADDRESS(ROW(),Controls!#REF!+120))</f>
        <v>#REF!</v>
      </c>
      <c r="GW3866" s="9" t="e">
        <f ca="1">INDIRECT(ADDRESS(ROW(),Controls!#REF!+15))</f>
        <v>#REF!</v>
      </c>
      <c r="GX3866" s="9" t="e">
        <f ca="1">INDIRECT(ADDRESS(ROW(),Controls!#REF!+135))</f>
        <v>#REF!</v>
      </c>
      <c r="HJ3866" s="9" t="e">
        <f t="shared" ca="1" si="360"/>
        <v>#REF!</v>
      </c>
      <c r="HK3866" s="9" t="e">
        <f t="shared" ca="1" si="361"/>
        <v>#REF!</v>
      </c>
      <c r="HL3866" s="9" t="e">
        <f t="shared" ca="1" si="362"/>
        <v>#REF!</v>
      </c>
      <c r="HM3866" s="9" t="e">
        <f t="shared" ca="1" si="363"/>
        <v>#REF!</v>
      </c>
      <c r="HN3866" s="9" t="e">
        <f ca="1">SQRT($GS3866*(1-$GS3866/Controls!$D$15))</f>
        <v>#REF!</v>
      </c>
      <c r="HO3866" s="9" t="e">
        <f t="shared" ca="1" si="364"/>
        <v>#REF!</v>
      </c>
      <c r="HP3866" s="9" t="e">
        <f t="shared" ca="1" si="365"/>
        <v>#REF!</v>
      </c>
      <c r="HQ3866" s="9" t="e">
        <f ca="1">IF($GV3866=0,NA(),($GX3866*Controls!#REF!))</f>
        <v>#REF!</v>
      </c>
    </row>
    <row r="3867" spans="198:225" x14ac:dyDescent="0.25">
      <c r="GP3867" s="9" t="e">
        <f ca="1">INDIRECT(ADDRESS(ROW(),Controls!#REF!+30))</f>
        <v>#REF!</v>
      </c>
      <c r="GQ3867" s="9" t="e">
        <f ca="1">INDIRECT(ADDRESS(ROW(),Controls!#REF!+45))</f>
        <v>#REF!</v>
      </c>
      <c r="GR3867" s="9" t="e">
        <f ca="1">INDIRECT(ADDRESS(ROW(),Controls!#REF!+60))</f>
        <v>#REF!</v>
      </c>
      <c r="GS3867" s="9" t="e">
        <f ca="1">INDIRECT(ADDRESS(ROW(),Controls!#REF!+75))</f>
        <v>#REF!</v>
      </c>
      <c r="GT3867" s="9" t="e">
        <f ca="1">INDIRECT(ADDRESS(ROW(),Controls!#REF!+90))</f>
        <v>#REF!</v>
      </c>
      <c r="GU3867" s="9" t="e">
        <f ca="1">INDIRECT(ADDRESS(ROW(),Controls!#REF!+105))</f>
        <v>#REF!</v>
      </c>
      <c r="GV3867" s="9" t="e">
        <f ca="1">INDIRECT(ADDRESS(ROW(),Controls!#REF!+120))</f>
        <v>#REF!</v>
      </c>
      <c r="GW3867" s="9" t="e">
        <f ca="1">INDIRECT(ADDRESS(ROW(),Controls!#REF!+15))</f>
        <v>#REF!</v>
      </c>
      <c r="GX3867" s="9" t="e">
        <f ca="1">INDIRECT(ADDRESS(ROW(),Controls!#REF!+135))</f>
        <v>#REF!</v>
      </c>
      <c r="HJ3867" s="9" t="e">
        <f t="shared" ca="1" si="360"/>
        <v>#REF!</v>
      </c>
      <c r="HK3867" s="9" t="e">
        <f t="shared" ca="1" si="361"/>
        <v>#REF!</v>
      </c>
      <c r="HL3867" s="9" t="e">
        <f t="shared" ca="1" si="362"/>
        <v>#REF!</v>
      </c>
      <c r="HM3867" s="9" t="e">
        <f t="shared" ca="1" si="363"/>
        <v>#REF!</v>
      </c>
      <c r="HN3867" s="9" t="e">
        <f ca="1">SQRT($GS3867*(1-$GS3867/Controls!$D$15))</f>
        <v>#REF!</v>
      </c>
      <c r="HO3867" s="9" t="e">
        <f t="shared" ca="1" si="364"/>
        <v>#REF!</v>
      </c>
      <c r="HP3867" s="9" t="e">
        <f t="shared" ca="1" si="365"/>
        <v>#REF!</v>
      </c>
      <c r="HQ3867" s="9" t="e">
        <f ca="1">IF($GV3867=0,NA(),($GX3867*Controls!#REF!))</f>
        <v>#REF!</v>
      </c>
    </row>
    <row r="3868" spans="198:225" x14ac:dyDescent="0.25">
      <c r="GP3868" s="9" t="e">
        <f ca="1">INDIRECT(ADDRESS(ROW(),Controls!#REF!+30))</f>
        <v>#REF!</v>
      </c>
      <c r="GQ3868" s="9" t="e">
        <f ca="1">INDIRECT(ADDRESS(ROW(),Controls!#REF!+45))</f>
        <v>#REF!</v>
      </c>
      <c r="GR3868" s="9" t="e">
        <f ca="1">INDIRECT(ADDRESS(ROW(),Controls!#REF!+60))</f>
        <v>#REF!</v>
      </c>
      <c r="GS3868" s="9" t="e">
        <f ca="1">INDIRECT(ADDRESS(ROW(),Controls!#REF!+75))</f>
        <v>#REF!</v>
      </c>
      <c r="GT3868" s="9" t="e">
        <f ca="1">INDIRECT(ADDRESS(ROW(),Controls!#REF!+90))</f>
        <v>#REF!</v>
      </c>
      <c r="GU3868" s="9" t="e">
        <f ca="1">INDIRECT(ADDRESS(ROW(),Controls!#REF!+105))</f>
        <v>#REF!</v>
      </c>
      <c r="GV3868" s="9" t="e">
        <f ca="1">INDIRECT(ADDRESS(ROW(),Controls!#REF!+120))</f>
        <v>#REF!</v>
      </c>
      <c r="GW3868" s="9" t="e">
        <f ca="1">INDIRECT(ADDRESS(ROW(),Controls!#REF!+15))</f>
        <v>#REF!</v>
      </c>
      <c r="GX3868" s="9" t="e">
        <f ca="1">INDIRECT(ADDRESS(ROW(),Controls!#REF!+135))</f>
        <v>#REF!</v>
      </c>
      <c r="HJ3868" s="9" t="e">
        <f t="shared" ca="1" si="360"/>
        <v>#REF!</v>
      </c>
      <c r="HK3868" s="9" t="e">
        <f t="shared" ca="1" si="361"/>
        <v>#REF!</v>
      </c>
      <c r="HL3868" s="9" t="e">
        <f t="shared" ca="1" si="362"/>
        <v>#REF!</v>
      </c>
      <c r="HM3868" s="9" t="e">
        <f t="shared" ca="1" si="363"/>
        <v>#REF!</v>
      </c>
      <c r="HN3868" s="9" t="e">
        <f ca="1">SQRT($GS3868*(1-$GS3868/Controls!$D$15))</f>
        <v>#REF!</v>
      </c>
      <c r="HO3868" s="9" t="e">
        <f t="shared" ca="1" si="364"/>
        <v>#REF!</v>
      </c>
      <c r="HP3868" s="9" t="e">
        <f t="shared" ca="1" si="365"/>
        <v>#REF!</v>
      </c>
      <c r="HQ3868" s="9" t="e">
        <f ca="1">IF($GV3868=0,NA(),($GX3868*Controls!#REF!))</f>
        <v>#REF!</v>
      </c>
    </row>
    <row r="3869" spans="198:225" x14ac:dyDescent="0.25">
      <c r="GP3869" s="9" t="e">
        <f ca="1">INDIRECT(ADDRESS(ROW(),Controls!#REF!+30))</f>
        <v>#REF!</v>
      </c>
      <c r="GQ3869" s="9" t="e">
        <f ca="1">INDIRECT(ADDRESS(ROW(),Controls!#REF!+45))</f>
        <v>#REF!</v>
      </c>
      <c r="GR3869" s="9" t="e">
        <f ca="1">INDIRECT(ADDRESS(ROW(),Controls!#REF!+60))</f>
        <v>#REF!</v>
      </c>
      <c r="GS3869" s="9" t="e">
        <f ca="1">INDIRECT(ADDRESS(ROW(),Controls!#REF!+75))</f>
        <v>#REF!</v>
      </c>
      <c r="GT3869" s="9" t="e">
        <f ca="1">INDIRECT(ADDRESS(ROW(),Controls!#REF!+90))</f>
        <v>#REF!</v>
      </c>
      <c r="GU3869" s="9" t="e">
        <f ca="1">INDIRECT(ADDRESS(ROW(),Controls!#REF!+105))</f>
        <v>#REF!</v>
      </c>
      <c r="GV3869" s="9" t="e">
        <f ca="1">INDIRECT(ADDRESS(ROW(),Controls!#REF!+120))</f>
        <v>#REF!</v>
      </c>
      <c r="GW3869" s="9" t="e">
        <f ca="1">INDIRECT(ADDRESS(ROW(),Controls!#REF!+15))</f>
        <v>#REF!</v>
      </c>
      <c r="GX3869" s="9" t="e">
        <f ca="1">INDIRECT(ADDRESS(ROW(),Controls!#REF!+135))</f>
        <v>#REF!</v>
      </c>
      <c r="HJ3869" s="9" t="e">
        <f t="shared" ca="1" si="360"/>
        <v>#REF!</v>
      </c>
      <c r="HK3869" s="9" t="e">
        <f t="shared" ca="1" si="361"/>
        <v>#REF!</v>
      </c>
      <c r="HL3869" s="9" t="e">
        <f t="shared" ca="1" si="362"/>
        <v>#REF!</v>
      </c>
      <c r="HM3869" s="9" t="e">
        <f t="shared" ca="1" si="363"/>
        <v>#REF!</v>
      </c>
      <c r="HN3869" s="9" t="e">
        <f ca="1">SQRT($GS3869*(1-$GS3869/Controls!$D$15))</f>
        <v>#REF!</v>
      </c>
      <c r="HO3869" s="9" t="e">
        <f t="shared" ca="1" si="364"/>
        <v>#REF!</v>
      </c>
      <c r="HP3869" s="9" t="e">
        <f t="shared" ca="1" si="365"/>
        <v>#REF!</v>
      </c>
      <c r="HQ3869" s="9" t="e">
        <f ca="1">IF($GV3869=0,NA(),($GX3869*Controls!#REF!))</f>
        <v>#REF!</v>
      </c>
    </row>
    <row r="3870" spans="198:225" x14ac:dyDescent="0.25">
      <c r="GP3870" s="9" t="e">
        <f ca="1">INDIRECT(ADDRESS(ROW(),Controls!#REF!+30))</f>
        <v>#REF!</v>
      </c>
      <c r="GQ3870" s="9" t="e">
        <f ca="1">INDIRECT(ADDRESS(ROW(),Controls!#REF!+45))</f>
        <v>#REF!</v>
      </c>
      <c r="GR3870" s="9" t="e">
        <f ca="1">INDIRECT(ADDRESS(ROW(),Controls!#REF!+60))</f>
        <v>#REF!</v>
      </c>
      <c r="GS3870" s="9" t="e">
        <f ca="1">INDIRECT(ADDRESS(ROW(),Controls!#REF!+75))</f>
        <v>#REF!</v>
      </c>
      <c r="GT3870" s="9" t="e">
        <f ca="1">INDIRECT(ADDRESS(ROW(),Controls!#REF!+90))</f>
        <v>#REF!</v>
      </c>
      <c r="GU3870" s="9" t="e">
        <f ca="1">INDIRECT(ADDRESS(ROW(),Controls!#REF!+105))</f>
        <v>#REF!</v>
      </c>
      <c r="GV3870" s="9" t="e">
        <f ca="1">INDIRECT(ADDRESS(ROW(),Controls!#REF!+120))</f>
        <v>#REF!</v>
      </c>
      <c r="GW3870" s="9" t="e">
        <f ca="1">INDIRECT(ADDRESS(ROW(),Controls!#REF!+15))</f>
        <v>#REF!</v>
      </c>
      <c r="GX3870" s="9" t="e">
        <f ca="1">INDIRECT(ADDRESS(ROW(),Controls!#REF!+135))</f>
        <v>#REF!</v>
      </c>
      <c r="HJ3870" s="9" t="e">
        <f t="shared" ca="1" si="360"/>
        <v>#REF!</v>
      </c>
      <c r="HK3870" s="9" t="e">
        <f t="shared" ca="1" si="361"/>
        <v>#REF!</v>
      </c>
      <c r="HL3870" s="9" t="e">
        <f t="shared" ca="1" si="362"/>
        <v>#REF!</v>
      </c>
      <c r="HM3870" s="9" t="e">
        <f t="shared" ca="1" si="363"/>
        <v>#REF!</v>
      </c>
      <c r="HN3870" s="9" t="e">
        <f ca="1">SQRT($GS3870*(1-$GS3870/Controls!$D$15))</f>
        <v>#REF!</v>
      </c>
      <c r="HO3870" s="9" t="e">
        <f t="shared" ca="1" si="364"/>
        <v>#REF!</v>
      </c>
      <c r="HP3870" s="9" t="e">
        <f t="shared" ca="1" si="365"/>
        <v>#REF!</v>
      </c>
      <c r="HQ3870" s="9" t="e">
        <f ca="1">IF($GV3870=0,NA(),($GX3870*Controls!#REF!))</f>
        <v>#REF!</v>
      </c>
    </row>
    <row r="3871" spans="198:225" x14ac:dyDescent="0.25">
      <c r="GP3871" s="9" t="e">
        <f ca="1">INDIRECT(ADDRESS(ROW(),Controls!#REF!+30))</f>
        <v>#REF!</v>
      </c>
      <c r="GQ3871" s="9" t="e">
        <f ca="1">INDIRECT(ADDRESS(ROW(),Controls!#REF!+45))</f>
        <v>#REF!</v>
      </c>
      <c r="GR3871" s="9" t="e">
        <f ca="1">INDIRECT(ADDRESS(ROW(),Controls!#REF!+60))</f>
        <v>#REF!</v>
      </c>
      <c r="GS3871" s="9" t="e">
        <f ca="1">INDIRECT(ADDRESS(ROW(),Controls!#REF!+75))</f>
        <v>#REF!</v>
      </c>
      <c r="GT3871" s="9" t="e">
        <f ca="1">INDIRECT(ADDRESS(ROW(),Controls!#REF!+90))</f>
        <v>#REF!</v>
      </c>
      <c r="GU3871" s="9" t="e">
        <f ca="1">INDIRECT(ADDRESS(ROW(),Controls!#REF!+105))</f>
        <v>#REF!</v>
      </c>
      <c r="GV3871" s="9" t="e">
        <f ca="1">INDIRECT(ADDRESS(ROW(),Controls!#REF!+120))</f>
        <v>#REF!</v>
      </c>
      <c r="GW3871" s="9" t="e">
        <f ca="1">INDIRECT(ADDRESS(ROW(),Controls!#REF!+15))</f>
        <v>#REF!</v>
      </c>
      <c r="GX3871" s="9" t="e">
        <f ca="1">INDIRECT(ADDRESS(ROW(),Controls!#REF!+135))</f>
        <v>#REF!</v>
      </c>
      <c r="HJ3871" s="9" t="e">
        <f t="shared" ca="1" si="360"/>
        <v>#REF!</v>
      </c>
      <c r="HK3871" s="9" t="e">
        <f t="shared" ca="1" si="361"/>
        <v>#REF!</v>
      </c>
      <c r="HL3871" s="9" t="e">
        <f t="shared" ca="1" si="362"/>
        <v>#REF!</v>
      </c>
      <c r="HM3871" s="9" t="e">
        <f t="shared" ca="1" si="363"/>
        <v>#REF!</v>
      </c>
      <c r="HN3871" s="9" t="e">
        <f ca="1">SQRT($GS3871*(1-$GS3871/Controls!$D$15))</f>
        <v>#REF!</v>
      </c>
      <c r="HO3871" s="9" t="e">
        <f t="shared" ca="1" si="364"/>
        <v>#REF!</v>
      </c>
      <c r="HP3871" s="9" t="e">
        <f t="shared" ca="1" si="365"/>
        <v>#REF!</v>
      </c>
      <c r="HQ3871" s="9" t="e">
        <f ca="1">IF($GV3871=0,NA(),($GX3871*Controls!#REF!))</f>
        <v>#REF!</v>
      </c>
    </row>
    <row r="3872" spans="198:225" x14ac:dyDescent="0.25">
      <c r="GP3872" s="9" t="e">
        <f ca="1">INDIRECT(ADDRESS(ROW(),Controls!#REF!+30))</f>
        <v>#REF!</v>
      </c>
      <c r="GQ3872" s="9" t="e">
        <f ca="1">INDIRECT(ADDRESS(ROW(),Controls!#REF!+45))</f>
        <v>#REF!</v>
      </c>
      <c r="GR3872" s="9" t="e">
        <f ca="1">INDIRECT(ADDRESS(ROW(),Controls!#REF!+60))</f>
        <v>#REF!</v>
      </c>
      <c r="GS3872" s="9" t="e">
        <f ca="1">INDIRECT(ADDRESS(ROW(),Controls!#REF!+75))</f>
        <v>#REF!</v>
      </c>
      <c r="GT3872" s="9" t="e">
        <f ca="1">INDIRECT(ADDRESS(ROW(),Controls!#REF!+90))</f>
        <v>#REF!</v>
      </c>
      <c r="GU3872" s="9" t="e">
        <f ca="1">INDIRECT(ADDRESS(ROW(),Controls!#REF!+105))</f>
        <v>#REF!</v>
      </c>
      <c r="GV3872" s="9" t="e">
        <f ca="1">INDIRECT(ADDRESS(ROW(),Controls!#REF!+120))</f>
        <v>#REF!</v>
      </c>
      <c r="GW3872" s="9" t="e">
        <f ca="1">INDIRECT(ADDRESS(ROW(),Controls!#REF!+15))</f>
        <v>#REF!</v>
      </c>
      <c r="GX3872" s="9" t="e">
        <f ca="1">INDIRECT(ADDRESS(ROW(),Controls!#REF!+135))</f>
        <v>#REF!</v>
      </c>
      <c r="HJ3872" s="9" t="e">
        <f t="shared" ca="1" si="360"/>
        <v>#REF!</v>
      </c>
      <c r="HK3872" s="9" t="e">
        <f t="shared" ca="1" si="361"/>
        <v>#REF!</v>
      </c>
      <c r="HL3872" s="9" t="e">
        <f t="shared" ca="1" si="362"/>
        <v>#REF!</v>
      </c>
      <c r="HM3872" s="9" t="e">
        <f t="shared" ca="1" si="363"/>
        <v>#REF!</v>
      </c>
      <c r="HN3872" s="9" t="e">
        <f ca="1">SQRT($GS3872*(1-$GS3872/Controls!$D$15))</f>
        <v>#REF!</v>
      </c>
      <c r="HO3872" s="9" t="e">
        <f t="shared" ca="1" si="364"/>
        <v>#REF!</v>
      </c>
      <c r="HP3872" s="9" t="e">
        <f t="shared" ca="1" si="365"/>
        <v>#REF!</v>
      </c>
      <c r="HQ3872" s="9" t="e">
        <f ca="1">IF($GV3872=0,NA(),($GX3872*Controls!#REF!))</f>
        <v>#REF!</v>
      </c>
    </row>
    <row r="3873" spans="198:225" x14ac:dyDescent="0.25">
      <c r="GP3873" s="9" t="e">
        <f ca="1">INDIRECT(ADDRESS(ROW(),Controls!#REF!+30))</f>
        <v>#REF!</v>
      </c>
      <c r="GQ3873" s="9" t="e">
        <f ca="1">INDIRECT(ADDRESS(ROW(),Controls!#REF!+45))</f>
        <v>#REF!</v>
      </c>
      <c r="GR3873" s="9" t="e">
        <f ca="1">INDIRECT(ADDRESS(ROW(),Controls!#REF!+60))</f>
        <v>#REF!</v>
      </c>
      <c r="GS3873" s="9" t="e">
        <f ca="1">INDIRECT(ADDRESS(ROW(),Controls!#REF!+75))</f>
        <v>#REF!</v>
      </c>
      <c r="GT3873" s="9" t="e">
        <f ca="1">INDIRECT(ADDRESS(ROW(),Controls!#REF!+90))</f>
        <v>#REF!</v>
      </c>
      <c r="GU3873" s="9" t="e">
        <f ca="1">INDIRECT(ADDRESS(ROW(),Controls!#REF!+105))</f>
        <v>#REF!</v>
      </c>
      <c r="GV3873" s="9" t="e">
        <f ca="1">INDIRECT(ADDRESS(ROW(),Controls!#REF!+120))</f>
        <v>#REF!</v>
      </c>
      <c r="GW3873" s="9" t="e">
        <f ca="1">INDIRECT(ADDRESS(ROW(),Controls!#REF!+15))</f>
        <v>#REF!</v>
      </c>
      <c r="GX3873" s="9" t="e">
        <f ca="1">INDIRECT(ADDRESS(ROW(),Controls!#REF!+135))</f>
        <v>#REF!</v>
      </c>
      <c r="HJ3873" s="9" t="e">
        <f t="shared" ca="1" si="360"/>
        <v>#REF!</v>
      </c>
      <c r="HK3873" s="9" t="e">
        <f t="shared" ca="1" si="361"/>
        <v>#REF!</v>
      </c>
      <c r="HL3873" s="9" t="e">
        <f t="shared" ca="1" si="362"/>
        <v>#REF!</v>
      </c>
      <c r="HM3873" s="9" t="e">
        <f t="shared" ca="1" si="363"/>
        <v>#REF!</v>
      </c>
      <c r="HN3873" s="9" t="e">
        <f ca="1">SQRT($GS3873*(1-$GS3873/Controls!$D$15))</f>
        <v>#REF!</v>
      </c>
      <c r="HO3873" s="9" t="e">
        <f t="shared" ca="1" si="364"/>
        <v>#REF!</v>
      </c>
      <c r="HP3873" s="9" t="e">
        <f t="shared" ca="1" si="365"/>
        <v>#REF!</v>
      </c>
      <c r="HQ3873" s="9" t="e">
        <f ca="1">IF($GV3873=0,NA(),($GX3873*Controls!#REF!))</f>
        <v>#REF!</v>
      </c>
    </row>
    <row r="3874" spans="198:225" x14ac:dyDescent="0.25">
      <c r="GP3874" s="9" t="e">
        <f ca="1">INDIRECT(ADDRESS(ROW(),Controls!#REF!+30))</f>
        <v>#REF!</v>
      </c>
      <c r="GQ3874" s="9" t="e">
        <f ca="1">INDIRECT(ADDRESS(ROW(),Controls!#REF!+45))</f>
        <v>#REF!</v>
      </c>
      <c r="GR3874" s="9" t="e">
        <f ca="1">INDIRECT(ADDRESS(ROW(),Controls!#REF!+60))</f>
        <v>#REF!</v>
      </c>
      <c r="GS3874" s="9" t="e">
        <f ca="1">INDIRECT(ADDRESS(ROW(),Controls!#REF!+75))</f>
        <v>#REF!</v>
      </c>
      <c r="GT3874" s="9" t="e">
        <f ca="1">INDIRECT(ADDRESS(ROW(),Controls!#REF!+90))</f>
        <v>#REF!</v>
      </c>
      <c r="GU3874" s="9" t="e">
        <f ca="1">INDIRECT(ADDRESS(ROW(),Controls!#REF!+105))</f>
        <v>#REF!</v>
      </c>
      <c r="GV3874" s="9" t="e">
        <f ca="1">INDIRECT(ADDRESS(ROW(),Controls!#REF!+120))</f>
        <v>#REF!</v>
      </c>
      <c r="GW3874" s="9" t="e">
        <f ca="1">INDIRECT(ADDRESS(ROW(),Controls!#REF!+15))</f>
        <v>#REF!</v>
      </c>
      <c r="GX3874" s="9" t="e">
        <f ca="1">INDIRECT(ADDRESS(ROW(),Controls!#REF!+135))</f>
        <v>#REF!</v>
      </c>
      <c r="HJ3874" s="9" t="e">
        <f t="shared" ca="1" si="360"/>
        <v>#REF!</v>
      </c>
      <c r="HK3874" s="9" t="e">
        <f t="shared" ca="1" si="361"/>
        <v>#REF!</v>
      </c>
      <c r="HL3874" s="9" t="e">
        <f t="shared" ca="1" si="362"/>
        <v>#REF!</v>
      </c>
      <c r="HM3874" s="9" t="e">
        <f t="shared" ca="1" si="363"/>
        <v>#REF!</v>
      </c>
      <c r="HN3874" s="9" t="e">
        <f ca="1">SQRT($GS3874*(1-$GS3874/Controls!$D$15))</f>
        <v>#REF!</v>
      </c>
      <c r="HO3874" s="9" t="e">
        <f t="shared" ca="1" si="364"/>
        <v>#REF!</v>
      </c>
      <c r="HP3874" s="9" t="e">
        <f t="shared" ca="1" si="365"/>
        <v>#REF!</v>
      </c>
      <c r="HQ3874" s="9" t="e">
        <f ca="1">IF($GV3874=0,NA(),($GX3874*Controls!#REF!))</f>
        <v>#REF!</v>
      </c>
    </row>
    <row r="3875" spans="198:225" x14ac:dyDescent="0.25">
      <c r="GP3875" s="9" t="e">
        <f ca="1">INDIRECT(ADDRESS(ROW(),Controls!#REF!+30))</f>
        <v>#REF!</v>
      </c>
      <c r="GQ3875" s="9" t="e">
        <f ca="1">INDIRECT(ADDRESS(ROW(),Controls!#REF!+45))</f>
        <v>#REF!</v>
      </c>
      <c r="GR3875" s="9" t="e">
        <f ca="1">INDIRECT(ADDRESS(ROW(),Controls!#REF!+60))</f>
        <v>#REF!</v>
      </c>
      <c r="GS3875" s="9" t="e">
        <f ca="1">INDIRECT(ADDRESS(ROW(),Controls!#REF!+75))</f>
        <v>#REF!</v>
      </c>
      <c r="GT3875" s="9" t="e">
        <f ca="1">INDIRECT(ADDRESS(ROW(),Controls!#REF!+90))</f>
        <v>#REF!</v>
      </c>
      <c r="GU3875" s="9" t="e">
        <f ca="1">INDIRECT(ADDRESS(ROW(),Controls!#REF!+105))</f>
        <v>#REF!</v>
      </c>
      <c r="GV3875" s="9" t="e">
        <f ca="1">INDIRECT(ADDRESS(ROW(),Controls!#REF!+120))</f>
        <v>#REF!</v>
      </c>
      <c r="GW3875" s="9" t="e">
        <f ca="1">INDIRECT(ADDRESS(ROW(),Controls!#REF!+15))</f>
        <v>#REF!</v>
      </c>
      <c r="GX3875" s="9" t="e">
        <f ca="1">INDIRECT(ADDRESS(ROW(),Controls!#REF!+135))</f>
        <v>#REF!</v>
      </c>
      <c r="HJ3875" s="9" t="e">
        <f t="shared" ca="1" si="360"/>
        <v>#REF!</v>
      </c>
      <c r="HK3875" s="9" t="e">
        <f t="shared" ca="1" si="361"/>
        <v>#REF!</v>
      </c>
      <c r="HL3875" s="9" t="e">
        <f t="shared" ca="1" si="362"/>
        <v>#REF!</v>
      </c>
      <c r="HM3875" s="9" t="e">
        <f t="shared" ca="1" si="363"/>
        <v>#REF!</v>
      </c>
      <c r="HN3875" s="9" t="e">
        <f ca="1">SQRT($GS3875*(1-$GS3875/Controls!$D$15))</f>
        <v>#REF!</v>
      </c>
      <c r="HO3875" s="9" t="e">
        <f t="shared" ca="1" si="364"/>
        <v>#REF!</v>
      </c>
      <c r="HP3875" s="9" t="e">
        <f t="shared" ca="1" si="365"/>
        <v>#REF!</v>
      </c>
      <c r="HQ3875" s="9" t="e">
        <f ca="1">IF($GV3875=0,NA(),($GX3875*Controls!#REF!))</f>
        <v>#REF!</v>
      </c>
    </row>
    <row r="3876" spans="198:225" x14ac:dyDescent="0.25">
      <c r="GP3876" s="9" t="e">
        <f ca="1">INDIRECT(ADDRESS(ROW(),Controls!#REF!+30))</f>
        <v>#REF!</v>
      </c>
      <c r="GQ3876" s="9" t="e">
        <f ca="1">INDIRECT(ADDRESS(ROW(),Controls!#REF!+45))</f>
        <v>#REF!</v>
      </c>
      <c r="GR3876" s="9" t="e">
        <f ca="1">INDIRECT(ADDRESS(ROW(),Controls!#REF!+60))</f>
        <v>#REF!</v>
      </c>
      <c r="GS3876" s="9" t="e">
        <f ca="1">INDIRECT(ADDRESS(ROW(),Controls!#REF!+75))</f>
        <v>#REF!</v>
      </c>
      <c r="GT3876" s="9" t="e">
        <f ca="1">INDIRECT(ADDRESS(ROW(),Controls!#REF!+90))</f>
        <v>#REF!</v>
      </c>
      <c r="GU3876" s="9" t="e">
        <f ca="1">INDIRECT(ADDRESS(ROW(),Controls!#REF!+105))</f>
        <v>#REF!</v>
      </c>
      <c r="GV3876" s="9" t="e">
        <f ca="1">INDIRECT(ADDRESS(ROW(),Controls!#REF!+120))</f>
        <v>#REF!</v>
      </c>
      <c r="GW3876" s="9" t="e">
        <f ca="1">INDIRECT(ADDRESS(ROW(),Controls!#REF!+15))</f>
        <v>#REF!</v>
      </c>
      <c r="GX3876" s="9" t="e">
        <f ca="1">INDIRECT(ADDRESS(ROW(),Controls!#REF!+135))</f>
        <v>#REF!</v>
      </c>
      <c r="HJ3876" s="9" t="e">
        <f t="shared" ca="1" si="360"/>
        <v>#REF!</v>
      </c>
      <c r="HK3876" s="9" t="e">
        <f t="shared" ca="1" si="361"/>
        <v>#REF!</v>
      </c>
      <c r="HL3876" s="9" t="e">
        <f t="shared" ca="1" si="362"/>
        <v>#REF!</v>
      </c>
      <c r="HM3876" s="9" t="e">
        <f t="shared" ca="1" si="363"/>
        <v>#REF!</v>
      </c>
      <c r="HN3876" s="9" t="e">
        <f ca="1">SQRT($GS3876*(1-$GS3876/Controls!$D$15))</f>
        <v>#REF!</v>
      </c>
      <c r="HO3876" s="9" t="e">
        <f t="shared" ca="1" si="364"/>
        <v>#REF!</v>
      </c>
      <c r="HP3876" s="9" t="e">
        <f t="shared" ca="1" si="365"/>
        <v>#REF!</v>
      </c>
      <c r="HQ3876" s="9" t="e">
        <f ca="1">IF($GV3876=0,NA(),($GX3876*Controls!#REF!))</f>
        <v>#REF!</v>
      </c>
    </row>
    <row r="3877" spans="198:225" x14ac:dyDescent="0.25">
      <c r="GP3877" s="9" t="e">
        <f ca="1">INDIRECT(ADDRESS(ROW(),Controls!#REF!+30))</f>
        <v>#REF!</v>
      </c>
      <c r="GQ3877" s="9" t="e">
        <f ca="1">INDIRECT(ADDRESS(ROW(),Controls!#REF!+45))</f>
        <v>#REF!</v>
      </c>
      <c r="GR3877" s="9" t="e">
        <f ca="1">INDIRECT(ADDRESS(ROW(),Controls!#REF!+60))</f>
        <v>#REF!</v>
      </c>
      <c r="GS3877" s="9" t="e">
        <f ca="1">INDIRECT(ADDRESS(ROW(),Controls!#REF!+75))</f>
        <v>#REF!</v>
      </c>
      <c r="GT3877" s="9" t="e">
        <f ca="1">INDIRECT(ADDRESS(ROW(),Controls!#REF!+90))</f>
        <v>#REF!</v>
      </c>
      <c r="GU3877" s="9" t="e">
        <f ca="1">INDIRECT(ADDRESS(ROW(),Controls!#REF!+105))</f>
        <v>#REF!</v>
      </c>
      <c r="GV3877" s="9" t="e">
        <f ca="1">INDIRECT(ADDRESS(ROW(),Controls!#REF!+120))</f>
        <v>#REF!</v>
      </c>
      <c r="GW3877" s="9" t="e">
        <f ca="1">INDIRECT(ADDRESS(ROW(),Controls!#REF!+15))</f>
        <v>#REF!</v>
      </c>
      <c r="GX3877" s="9" t="e">
        <f ca="1">INDIRECT(ADDRESS(ROW(),Controls!#REF!+135))</f>
        <v>#REF!</v>
      </c>
      <c r="HJ3877" s="9" t="e">
        <f t="shared" ca="1" si="360"/>
        <v>#REF!</v>
      </c>
      <c r="HK3877" s="9" t="e">
        <f t="shared" ca="1" si="361"/>
        <v>#REF!</v>
      </c>
      <c r="HL3877" s="9" t="e">
        <f t="shared" ca="1" si="362"/>
        <v>#REF!</v>
      </c>
      <c r="HM3877" s="9" t="e">
        <f t="shared" ca="1" si="363"/>
        <v>#REF!</v>
      </c>
      <c r="HN3877" s="9" t="e">
        <f ca="1">SQRT($GS3877*(1-$GS3877/Controls!$D$15))</f>
        <v>#REF!</v>
      </c>
      <c r="HO3877" s="9" t="e">
        <f t="shared" ca="1" si="364"/>
        <v>#REF!</v>
      </c>
      <c r="HP3877" s="9" t="e">
        <f t="shared" ca="1" si="365"/>
        <v>#REF!</v>
      </c>
      <c r="HQ3877" s="9" t="e">
        <f ca="1">IF($GV3877=0,NA(),($GX3877*Controls!#REF!))</f>
        <v>#REF!</v>
      </c>
    </row>
    <row r="3878" spans="198:225" x14ac:dyDescent="0.25">
      <c r="GP3878" s="9" t="e">
        <f ca="1">INDIRECT(ADDRESS(ROW(),Controls!#REF!+30))</f>
        <v>#REF!</v>
      </c>
      <c r="GQ3878" s="9" t="e">
        <f ca="1">INDIRECT(ADDRESS(ROW(),Controls!#REF!+45))</f>
        <v>#REF!</v>
      </c>
      <c r="GR3878" s="9" t="e">
        <f ca="1">INDIRECT(ADDRESS(ROW(),Controls!#REF!+60))</f>
        <v>#REF!</v>
      </c>
      <c r="GS3878" s="9" t="e">
        <f ca="1">INDIRECT(ADDRESS(ROW(),Controls!#REF!+75))</f>
        <v>#REF!</v>
      </c>
      <c r="GT3878" s="9" t="e">
        <f ca="1">INDIRECT(ADDRESS(ROW(),Controls!#REF!+90))</f>
        <v>#REF!</v>
      </c>
      <c r="GU3878" s="9" t="e">
        <f ca="1">INDIRECT(ADDRESS(ROW(),Controls!#REF!+105))</f>
        <v>#REF!</v>
      </c>
      <c r="GV3878" s="9" t="e">
        <f ca="1">INDIRECT(ADDRESS(ROW(),Controls!#REF!+120))</f>
        <v>#REF!</v>
      </c>
      <c r="GW3878" s="9" t="e">
        <f ca="1">INDIRECT(ADDRESS(ROW(),Controls!#REF!+15))</f>
        <v>#REF!</v>
      </c>
      <c r="GX3878" s="9" t="e">
        <f ca="1">INDIRECT(ADDRESS(ROW(),Controls!#REF!+135))</f>
        <v>#REF!</v>
      </c>
      <c r="HJ3878" s="9" t="e">
        <f t="shared" ca="1" si="360"/>
        <v>#REF!</v>
      </c>
      <c r="HK3878" s="9" t="e">
        <f t="shared" ca="1" si="361"/>
        <v>#REF!</v>
      </c>
      <c r="HL3878" s="9" t="e">
        <f t="shared" ca="1" si="362"/>
        <v>#REF!</v>
      </c>
      <c r="HM3878" s="9" t="e">
        <f t="shared" ca="1" si="363"/>
        <v>#REF!</v>
      </c>
      <c r="HN3878" s="9" t="e">
        <f ca="1">SQRT($GS3878*(1-$GS3878/Controls!$D$15))</f>
        <v>#REF!</v>
      </c>
      <c r="HO3878" s="9" t="e">
        <f t="shared" ca="1" si="364"/>
        <v>#REF!</v>
      </c>
      <c r="HP3878" s="9" t="e">
        <f t="shared" ca="1" si="365"/>
        <v>#REF!</v>
      </c>
      <c r="HQ3878" s="9" t="e">
        <f ca="1">IF($GV3878=0,NA(),($GX3878*Controls!#REF!))</f>
        <v>#REF!</v>
      </c>
    </row>
    <row r="3879" spans="198:225" x14ac:dyDescent="0.25">
      <c r="GP3879" s="9" t="e">
        <f ca="1">INDIRECT(ADDRESS(ROW(),Controls!#REF!+30))</f>
        <v>#REF!</v>
      </c>
      <c r="GQ3879" s="9" t="e">
        <f ca="1">INDIRECT(ADDRESS(ROW(),Controls!#REF!+45))</f>
        <v>#REF!</v>
      </c>
      <c r="GR3879" s="9" t="e">
        <f ca="1">INDIRECT(ADDRESS(ROW(),Controls!#REF!+60))</f>
        <v>#REF!</v>
      </c>
      <c r="GS3879" s="9" t="e">
        <f ca="1">INDIRECT(ADDRESS(ROW(),Controls!#REF!+75))</f>
        <v>#REF!</v>
      </c>
      <c r="GT3879" s="9" t="e">
        <f ca="1">INDIRECT(ADDRESS(ROW(),Controls!#REF!+90))</f>
        <v>#REF!</v>
      </c>
      <c r="GU3879" s="9" t="e">
        <f ca="1">INDIRECT(ADDRESS(ROW(),Controls!#REF!+105))</f>
        <v>#REF!</v>
      </c>
      <c r="GV3879" s="9" t="e">
        <f ca="1">INDIRECT(ADDRESS(ROW(),Controls!#REF!+120))</f>
        <v>#REF!</v>
      </c>
      <c r="GW3879" s="9" t="e">
        <f ca="1">INDIRECT(ADDRESS(ROW(),Controls!#REF!+15))</f>
        <v>#REF!</v>
      </c>
      <c r="GX3879" s="9" t="e">
        <f ca="1">INDIRECT(ADDRESS(ROW(),Controls!#REF!+135))</f>
        <v>#REF!</v>
      </c>
      <c r="HJ3879" s="9" t="e">
        <f t="shared" ca="1" si="360"/>
        <v>#REF!</v>
      </c>
      <c r="HK3879" s="9" t="e">
        <f t="shared" ca="1" si="361"/>
        <v>#REF!</v>
      </c>
      <c r="HL3879" s="9" t="e">
        <f t="shared" ca="1" si="362"/>
        <v>#REF!</v>
      </c>
      <c r="HM3879" s="9" t="e">
        <f t="shared" ca="1" si="363"/>
        <v>#REF!</v>
      </c>
      <c r="HN3879" s="9" t="e">
        <f ca="1">SQRT($GS3879*(1-$GS3879/Controls!$D$15))</f>
        <v>#REF!</v>
      </c>
      <c r="HO3879" s="9" t="e">
        <f t="shared" ca="1" si="364"/>
        <v>#REF!</v>
      </c>
      <c r="HP3879" s="9" t="e">
        <f t="shared" ca="1" si="365"/>
        <v>#REF!</v>
      </c>
      <c r="HQ3879" s="9" t="e">
        <f ca="1">IF($GV3879=0,NA(),($GX3879*Controls!#REF!))</f>
        <v>#REF!</v>
      </c>
    </row>
    <row r="3880" spans="198:225" x14ac:dyDescent="0.25">
      <c r="GP3880" s="9" t="e">
        <f ca="1">INDIRECT(ADDRESS(ROW(),Controls!#REF!+30))</f>
        <v>#REF!</v>
      </c>
      <c r="GQ3880" s="9" t="e">
        <f ca="1">INDIRECT(ADDRESS(ROW(),Controls!#REF!+45))</f>
        <v>#REF!</v>
      </c>
      <c r="GR3880" s="9" t="e">
        <f ca="1">INDIRECT(ADDRESS(ROW(),Controls!#REF!+60))</f>
        <v>#REF!</v>
      </c>
      <c r="GS3880" s="9" t="e">
        <f ca="1">INDIRECT(ADDRESS(ROW(),Controls!#REF!+75))</f>
        <v>#REF!</v>
      </c>
      <c r="GT3880" s="9" t="e">
        <f ca="1">INDIRECT(ADDRESS(ROW(),Controls!#REF!+90))</f>
        <v>#REF!</v>
      </c>
      <c r="GU3880" s="9" t="e">
        <f ca="1">INDIRECT(ADDRESS(ROW(),Controls!#REF!+105))</f>
        <v>#REF!</v>
      </c>
      <c r="GV3880" s="9" t="e">
        <f ca="1">INDIRECT(ADDRESS(ROW(),Controls!#REF!+120))</f>
        <v>#REF!</v>
      </c>
      <c r="GW3880" s="9" t="e">
        <f ca="1">INDIRECT(ADDRESS(ROW(),Controls!#REF!+15))</f>
        <v>#REF!</v>
      </c>
      <c r="GX3880" s="9" t="e">
        <f ca="1">INDIRECT(ADDRESS(ROW(),Controls!#REF!+135))</f>
        <v>#REF!</v>
      </c>
      <c r="HJ3880" s="9" t="e">
        <f t="shared" ca="1" si="360"/>
        <v>#REF!</v>
      </c>
      <c r="HK3880" s="9" t="e">
        <f t="shared" ca="1" si="361"/>
        <v>#REF!</v>
      </c>
      <c r="HL3880" s="9" t="e">
        <f t="shared" ca="1" si="362"/>
        <v>#REF!</v>
      </c>
      <c r="HM3880" s="9" t="e">
        <f t="shared" ca="1" si="363"/>
        <v>#REF!</v>
      </c>
      <c r="HN3880" s="9" t="e">
        <f ca="1">SQRT($GS3880*(1-$GS3880/Controls!$D$15))</f>
        <v>#REF!</v>
      </c>
      <c r="HO3880" s="9" t="e">
        <f t="shared" ca="1" si="364"/>
        <v>#REF!</v>
      </c>
      <c r="HP3880" s="9" t="e">
        <f t="shared" ca="1" si="365"/>
        <v>#REF!</v>
      </c>
      <c r="HQ3880" s="9" t="e">
        <f ca="1">IF($GV3880=0,NA(),($GX3880*Controls!#REF!))</f>
        <v>#REF!</v>
      </c>
    </row>
    <row r="3881" spans="198:225" x14ac:dyDescent="0.25">
      <c r="GP3881" s="9" t="e">
        <f ca="1">INDIRECT(ADDRESS(ROW(),Controls!#REF!+30))</f>
        <v>#REF!</v>
      </c>
      <c r="GQ3881" s="9" t="e">
        <f ca="1">INDIRECT(ADDRESS(ROW(),Controls!#REF!+45))</f>
        <v>#REF!</v>
      </c>
      <c r="GR3881" s="9" t="e">
        <f ca="1">INDIRECT(ADDRESS(ROW(),Controls!#REF!+60))</f>
        <v>#REF!</v>
      </c>
      <c r="GS3881" s="9" t="e">
        <f ca="1">INDIRECT(ADDRESS(ROW(),Controls!#REF!+75))</f>
        <v>#REF!</v>
      </c>
      <c r="GT3881" s="9" t="e">
        <f ca="1">INDIRECT(ADDRESS(ROW(),Controls!#REF!+90))</f>
        <v>#REF!</v>
      </c>
      <c r="GU3881" s="9" t="e">
        <f ca="1">INDIRECT(ADDRESS(ROW(),Controls!#REF!+105))</f>
        <v>#REF!</v>
      </c>
      <c r="GV3881" s="9" t="e">
        <f ca="1">INDIRECT(ADDRESS(ROW(),Controls!#REF!+120))</f>
        <v>#REF!</v>
      </c>
      <c r="GW3881" s="9" t="e">
        <f ca="1">INDIRECT(ADDRESS(ROW(),Controls!#REF!+15))</f>
        <v>#REF!</v>
      </c>
      <c r="GX3881" s="9" t="e">
        <f ca="1">INDIRECT(ADDRESS(ROW(),Controls!#REF!+135))</f>
        <v>#REF!</v>
      </c>
      <c r="HJ3881" s="9" t="e">
        <f t="shared" ca="1" si="360"/>
        <v>#REF!</v>
      </c>
      <c r="HK3881" s="9" t="e">
        <f t="shared" ca="1" si="361"/>
        <v>#REF!</v>
      </c>
      <c r="HL3881" s="9" t="e">
        <f t="shared" ca="1" si="362"/>
        <v>#REF!</v>
      </c>
      <c r="HM3881" s="9" t="e">
        <f t="shared" ca="1" si="363"/>
        <v>#REF!</v>
      </c>
      <c r="HN3881" s="9" t="e">
        <f ca="1">SQRT($GS3881*(1-$GS3881/Controls!$D$15))</f>
        <v>#REF!</v>
      </c>
      <c r="HO3881" s="9" t="e">
        <f t="shared" ca="1" si="364"/>
        <v>#REF!</v>
      </c>
      <c r="HP3881" s="9" t="e">
        <f t="shared" ca="1" si="365"/>
        <v>#REF!</v>
      </c>
      <c r="HQ3881" s="9" t="e">
        <f ca="1">IF($GV3881=0,NA(),($GX3881*Controls!#REF!))</f>
        <v>#REF!</v>
      </c>
    </row>
    <row r="3882" spans="198:225" x14ac:dyDescent="0.25">
      <c r="GP3882" s="9" t="e">
        <f ca="1">INDIRECT(ADDRESS(ROW(),Controls!#REF!+30))</f>
        <v>#REF!</v>
      </c>
      <c r="GQ3882" s="9" t="e">
        <f ca="1">INDIRECT(ADDRESS(ROW(),Controls!#REF!+45))</f>
        <v>#REF!</v>
      </c>
      <c r="GR3882" s="9" t="e">
        <f ca="1">INDIRECT(ADDRESS(ROW(),Controls!#REF!+60))</f>
        <v>#REF!</v>
      </c>
      <c r="GS3882" s="9" t="e">
        <f ca="1">INDIRECT(ADDRESS(ROW(),Controls!#REF!+75))</f>
        <v>#REF!</v>
      </c>
      <c r="GT3882" s="9" t="e">
        <f ca="1">INDIRECT(ADDRESS(ROW(),Controls!#REF!+90))</f>
        <v>#REF!</v>
      </c>
      <c r="GU3882" s="9" t="e">
        <f ca="1">INDIRECT(ADDRESS(ROW(),Controls!#REF!+105))</f>
        <v>#REF!</v>
      </c>
      <c r="GV3882" s="9" t="e">
        <f ca="1">INDIRECT(ADDRESS(ROW(),Controls!#REF!+120))</f>
        <v>#REF!</v>
      </c>
      <c r="GW3882" s="9" t="e">
        <f ca="1">INDIRECT(ADDRESS(ROW(),Controls!#REF!+15))</f>
        <v>#REF!</v>
      </c>
      <c r="GX3882" s="9" t="e">
        <f ca="1">INDIRECT(ADDRESS(ROW(),Controls!#REF!+135))</f>
        <v>#REF!</v>
      </c>
      <c r="HJ3882" s="9" t="e">
        <f t="shared" ca="1" si="360"/>
        <v>#REF!</v>
      </c>
      <c r="HK3882" s="9" t="e">
        <f t="shared" ca="1" si="361"/>
        <v>#REF!</v>
      </c>
      <c r="HL3882" s="9" t="e">
        <f t="shared" ca="1" si="362"/>
        <v>#REF!</v>
      </c>
      <c r="HM3882" s="9" t="e">
        <f t="shared" ca="1" si="363"/>
        <v>#REF!</v>
      </c>
      <c r="HN3882" s="9" t="e">
        <f ca="1">SQRT($GS3882*(1-$GS3882/Controls!$D$15))</f>
        <v>#REF!</v>
      </c>
      <c r="HO3882" s="9" t="e">
        <f t="shared" ca="1" si="364"/>
        <v>#REF!</v>
      </c>
      <c r="HP3882" s="9" t="e">
        <f t="shared" ca="1" si="365"/>
        <v>#REF!</v>
      </c>
      <c r="HQ3882" s="9" t="e">
        <f ca="1">IF($GV3882=0,NA(),($GX3882*Controls!#REF!))</f>
        <v>#REF!</v>
      </c>
    </row>
    <row r="3883" spans="198:225" x14ac:dyDescent="0.25">
      <c r="GP3883" s="9" t="e">
        <f ca="1">INDIRECT(ADDRESS(ROW(),Controls!#REF!+30))</f>
        <v>#REF!</v>
      </c>
      <c r="GQ3883" s="9" t="e">
        <f ca="1">INDIRECT(ADDRESS(ROW(),Controls!#REF!+45))</f>
        <v>#REF!</v>
      </c>
      <c r="GR3883" s="9" t="e">
        <f ca="1">INDIRECT(ADDRESS(ROW(),Controls!#REF!+60))</f>
        <v>#REF!</v>
      </c>
      <c r="GS3883" s="9" t="e">
        <f ca="1">INDIRECT(ADDRESS(ROW(),Controls!#REF!+75))</f>
        <v>#REF!</v>
      </c>
      <c r="GT3883" s="9" t="e">
        <f ca="1">INDIRECT(ADDRESS(ROW(),Controls!#REF!+90))</f>
        <v>#REF!</v>
      </c>
      <c r="GU3883" s="9" t="e">
        <f ca="1">INDIRECT(ADDRESS(ROW(),Controls!#REF!+105))</f>
        <v>#REF!</v>
      </c>
      <c r="GV3883" s="9" t="e">
        <f ca="1">INDIRECT(ADDRESS(ROW(),Controls!#REF!+120))</f>
        <v>#REF!</v>
      </c>
      <c r="GW3883" s="9" t="e">
        <f ca="1">INDIRECT(ADDRESS(ROW(),Controls!#REF!+15))</f>
        <v>#REF!</v>
      </c>
      <c r="GX3883" s="9" t="e">
        <f ca="1">INDIRECT(ADDRESS(ROW(),Controls!#REF!+135))</f>
        <v>#REF!</v>
      </c>
      <c r="HJ3883" s="9" t="e">
        <f t="shared" ca="1" si="360"/>
        <v>#REF!</v>
      </c>
      <c r="HK3883" s="9" t="e">
        <f t="shared" ca="1" si="361"/>
        <v>#REF!</v>
      </c>
      <c r="HL3883" s="9" t="e">
        <f t="shared" ca="1" si="362"/>
        <v>#REF!</v>
      </c>
      <c r="HM3883" s="9" t="e">
        <f t="shared" ca="1" si="363"/>
        <v>#REF!</v>
      </c>
      <c r="HN3883" s="9" t="e">
        <f ca="1">SQRT($GS3883*(1-$GS3883/Controls!$D$15))</f>
        <v>#REF!</v>
      </c>
      <c r="HO3883" s="9" t="e">
        <f t="shared" ca="1" si="364"/>
        <v>#REF!</v>
      </c>
      <c r="HP3883" s="9" t="e">
        <f t="shared" ca="1" si="365"/>
        <v>#REF!</v>
      </c>
      <c r="HQ3883" s="9" t="e">
        <f ca="1">IF($GV3883=0,NA(),($GX3883*Controls!#REF!))</f>
        <v>#REF!</v>
      </c>
    </row>
    <row r="3884" spans="198:225" x14ac:dyDescent="0.25">
      <c r="GP3884" s="9" t="e">
        <f ca="1">INDIRECT(ADDRESS(ROW(),Controls!#REF!+30))</f>
        <v>#REF!</v>
      </c>
      <c r="GQ3884" s="9" t="e">
        <f ca="1">INDIRECT(ADDRESS(ROW(),Controls!#REF!+45))</f>
        <v>#REF!</v>
      </c>
      <c r="GR3884" s="9" t="e">
        <f ca="1">INDIRECT(ADDRESS(ROW(),Controls!#REF!+60))</f>
        <v>#REF!</v>
      </c>
      <c r="GS3884" s="9" t="e">
        <f ca="1">INDIRECT(ADDRESS(ROW(),Controls!#REF!+75))</f>
        <v>#REF!</v>
      </c>
      <c r="GT3884" s="9" t="e">
        <f ca="1">INDIRECT(ADDRESS(ROW(),Controls!#REF!+90))</f>
        <v>#REF!</v>
      </c>
      <c r="GU3884" s="9" t="e">
        <f ca="1">INDIRECT(ADDRESS(ROW(),Controls!#REF!+105))</f>
        <v>#REF!</v>
      </c>
      <c r="GV3884" s="9" t="e">
        <f ca="1">INDIRECT(ADDRESS(ROW(),Controls!#REF!+120))</f>
        <v>#REF!</v>
      </c>
      <c r="GW3884" s="9" t="e">
        <f ca="1">INDIRECT(ADDRESS(ROW(),Controls!#REF!+15))</f>
        <v>#REF!</v>
      </c>
      <c r="GX3884" s="9" t="e">
        <f ca="1">INDIRECT(ADDRESS(ROW(),Controls!#REF!+135))</f>
        <v>#REF!</v>
      </c>
      <c r="HJ3884" s="9" t="e">
        <f t="shared" ca="1" si="360"/>
        <v>#REF!</v>
      </c>
      <c r="HK3884" s="9" t="e">
        <f t="shared" ca="1" si="361"/>
        <v>#REF!</v>
      </c>
      <c r="HL3884" s="9" t="e">
        <f t="shared" ca="1" si="362"/>
        <v>#REF!</v>
      </c>
      <c r="HM3884" s="9" t="e">
        <f t="shared" ca="1" si="363"/>
        <v>#REF!</v>
      </c>
      <c r="HN3884" s="9" t="e">
        <f ca="1">SQRT($GS3884*(1-$GS3884/Controls!$D$15))</f>
        <v>#REF!</v>
      </c>
      <c r="HO3884" s="9" t="e">
        <f t="shared" ca="1" si="364"/>
        <v>#REF!</v>
      </c>
      <c r="HP3884" s="9" t="e">
        <f t="shared" ca="1" si="365"/>
        <v>#REF!</v>
      </c>
      <c r="HQ3884" s="9" t="e">
        <f ca="1">IF($GV3884=0,NA(),($GX3884*Controls!#REF!))</f>
        <v>#REF!</v>
      </c>
    </row>
    <row r="3885" spans="198:225" x14ac:dyDescent="0.25">
      <c r="GP3885" s="9" t="e">
        <f ca="1">INDIRECT(ADDRESS(ROW(),Controls!#REF!+30))</f>
        <v>#REF!</v>
      </c>
      <c r="GQ3885" s="9" t="e">
        <f ca="1">INDIRECT(ADDRESS(ROW(),Controls!#REF!+45))</f>
        <v>#REF!</v>
      </c>
      <c r="GR3885" s="9" t="e">
        <f ca="1">INDIRECT(ADDRESS(ROW(),Controls!#REF!+60))</f>
        <v>#REF!</v>
      </c>
      <c r="GS3885" s="9" t="e">
        <f ca="1">INDIRECT(ADDRESS(ROW(),Controls!#REF!+75))</f>
        <v>#REF!</v>
      </c>
      <c r="GT3885" s="9" t="e">
        <f ca="1">INDIRECT(ADDRESS(ROW(),Controls!#REF!+90))</f>
        <v>#REF!</v>
      </c>
      <c r="GU3885" s="9" t="e">
        <f ca="1">INDIRECT(ADDRESS(ROW(),Controls!#REF!+105))</f>
        <v>#REF!</v>
      </c>
      <c r="GV3885" s="9" t="e">
        <f ca="1">INDIRECT(ADDRESS(ROW(),Controls!#REF!+120))</f>
        <v>#REF!</v>
      </c>
      <c r="GW3885" s="9" t="e">
        <f ca="1">INDIRECT(ADDRESS(ROW(),Controls!#REF!+15))</f>
        <v>#REF!</v>
      </c>
      <c r="GX3885" s="9" t="e">
        <f ca="1">INDIRECT(ADDRESS(ROW(),Controls!#REF!+135))</f>
        <v>#REF!</v>
      </c>
      <c r="HJ3885" s="9" t="e">
        <f t="shared" ca="1" si="360"/>
        <v>#REF!</v>
      </c>
      <c r="HK3885" s="9" t="e">
        <f t="shared" ca="1" si="361"/>
        <v>#REF!</v>
      </c>
      <c r="HL3885" s="9" t="e">
        <f t="shared" ca="1" si="362"/>
        <v>#REF!</v>
      </c>
      <c r="HM3885" s="9" t="e">
        <f t="shared" ca="1" si="363"/>
        <v>#REF!</v>
      </c>
      <c r="HN3885" s="9" t="e">
        <f ca="1">SQRT($GS3885*(1-$GS3885/Controls!$D$15))</f>
        <v>#REF!</v>
      </c>
      <c r="HO3885" s="9" t="e">
        <f t="shared" ca="1" si="364"/>
        <v>#REF!</v>
      </c>
      <c r="HP3885" s="9" t="e">
        <f t="shared" ca="1" si="365"/>
        <v>#REF!</v>
      </c>
      <c r="HQ3885" s="9" t="e">
        <f ca="1">IF($GV3885=0,NA(),($GX3885*Controls!#REF!))</f>
        <v>#REF!</v>
      </c>
    </row>
    <row r="3886" spans="198:225" x14ac:dyDescent="0.25">
      <c r="GP3886" s="9" t="e">
        <f ca="1">INDIRECT(ADDRESS(ROW(),Controls!#REF!+30))</f>
        <v>#REF!</v>
      </c>
      <c r="GQ3886" s="9" t="e">
        <f ca="1">INDIRECT(ADDRESS(ROW(),Controls!#REF!+45))</f>
        <v>#REF!</v>
      </c>
      <c r="GR3886" s="9" t="e">
        <f ca="1">INDIRECT(ADDRESS(ROW(),Controls!#REF!+60))</f>
        <v>#REF!</v>
      </c>
      <c r="GS3886" s="9" t="e">
        <f ca="1">INDIRECT(ADDRESS(ROW(),Controls!#REF!+75))</f>
        <v>#REF!</v>
      </c>
      <c r="GT3886" s="9" t="e">
        <f ca="1">INDIRECT(ADDRESS(ROW(),Controls!#REF!+90))</f>
        <v>#REF!</v>
      </c>
      <c r="GU3886" s="9" t="e">
        <f ca="1">INDIRECT(ADDRESS(ROW(),Controls!#REF!+105))</f>
        <v>#REF!</v>
      </c>
      <c r="GV3886" s="9" t="e">
        <f ca="1">INDIRECT(ADDRESS(ROW(),Controls!#REF!+120))</f>
        <v>#REF!</v>
      </c>
      <c r="GW3886" s="9" t="e">
        <f ca="1">INDIRECT(ADDRESS(ROW(),Controls!#REF!+15))</f>
        <v>#REF!</v>
      </c>
      <c r="GX3886" s="9" t="e">
        <f ca="1">INDIRECT(ADDRESS(ROW(),Controls!#REF!+135))</f>
        <v>#REF!</v>
      </c>
      <c r="HJ3886" s="9" t="e">
        <f t="shared" ca="1" si="360"/>
        <v>#REF!</v>
      </c>
      <c r="HK3886" s="9" t="e">
        <f t="shared" ca="1" si="361"/>
        <v>#REF!</v>
      </c>
      <c r="HL3886" s="9" t="e">
        <f t="shared" ca="1" si="362"/>
        <v>#REF!</v>
      </c>
      <c r="HM3886" s="9" t="e">
        <f t="shared" ca="1" si="363"/>
        <v>#REF!</v>
      </c>
      <c r="HN3886" s="9" t="e">
        <f ca="1">SQRT($GS3886*(1-$GS3886/Controls!$D$15))</f>
        <v>#REF!</v>
      </c>
      <c r="HO3886" s="9" t="e">
        <f t="shared" ca="1" si="364"/>
        <v>#REF!</v>
      </c>
      <c r="HP3886" s="9" t="e">
        <f t="shared" ca="1" si="365"/>
        <v>#REF!</v>
      </c>
      <c r="HQ3886" s="9" t="e">
        <f ca="1">IF($GV3886=0,NA(),($GX3886*Controls!#REF!))</f>
        <v>#REF!</v>
      </c>
    </row>
    <row r="3887" spans="198:225" x14ac:dyDescent="0.25">
      <c r="GP3887" s="9" t="e">
        <f ca="1">INDIRECT(ADDRESS(ROW(),Controls!#REF!+30))</f>
        <v>#REF!</v>
      </c>
      <c r="GQ3887" s="9" t="e">
        <f ca="1">INDIRECT(ADDRESS(ROW(),Controls!#REF!+45))</f>
        <v>#REF!</v>
      </c>
      <c r="GR3887" s="9" t="e">
        <f ca="1">INDIRECT(ADDRESS(ROW(),Controls!#REF!+60))</f>
        <v>#REF!</v>
      </c>
      <c r="GS3887" s="9" t="e">
        <f ca="1">INDIRECT(ADDRESS(ROW(),Controls!#REF!+75))</f>
        <v>#REF!</v>
      </c>
      <c r="GT3887" s="9" t="e">
        <f ca="1">INDIRECT(ADDRESS(ROW(),Controls!#REF!+90))</f>
        <v>#REF!</v>
      </c>
      <c r="GU3887" s="9" t="e">
        <f ca="1">INDIRECT(ADDRESS(ROW(),Controls!#REF!+105))</f>
        <v>#REF!</v>
      </c>
      <c r="GV3887" s="9" t="e">
        <f ca="1">INDIRECT(ADDRESS(ROW(),Controls!#REF!+120))</f>
        <v>#REF!</v>
      </c>
      <c r="GW3887" s="9" t="e">
        <f ca="1">INDIRECT(ADDRESS(ROW(),Controls!#REF!+15))</f>
        <v>#REF!</v>
      </c>
      <c r="GX3887" s="9" t="e">
        <f ca="1">INDIRECT(ADDRESS(ROW(),Controls!#REF!+135))</f>
        <v>#REF!</v>
      </c>
      <c r="HJ3887" s="9" t="e">
        <f t="shared" ca="1" si="360"/>
        <v>#REF!</v>
      </c>
      <c r="HK3887" s="9" t="e">
        <f t="shared" ca="1" si="361"/>
        <v>#REF!</v>
      </c>
      <c r="HL3887" s="9" t="e">
        <f t="shared" ca="1" si="362"/>
        <v>#REF!</v>
      </c>
      <c r="HM3887" s="9" t="e">
        <f t="shared" ca="1" si="363"/>
        <v>#REF!</v>
      </c>
      <c r="HN3887" s="9" t="e">
        <f ca="1">SQRT($GS3887*(1-$GS3887/Controls!$D$15))</f>
        <v>#REF!</v>
      </c>
      <c r="HO3887" s="9" t="e">
        <f t="shared" ca="1" si="364"/>
        <v>#REF!</v>
      </c>
      <c r="HP3887" s="9" t="e">
        <f t="shared" ca="1" si="365"/>
        <v>#REF!</v>
      </c>
      <c r="HQ3887" s="9" t="e">
        <f ca="1">IF($GV3887=0,NA(),($GX3887*Controls!#REF!))</f>
        <v>#REF!</v>
      </c>
    </row>
    <row r="3888" spans="198:225" x14ac:dyDescent="0.25">
      <c r="GP3888" s="9" t="e">
        <f ca="1">INDIRECT(ADDRESS(ROW(),Controls!#REF!+30))</f>
        <v>#REF!</v>
      </c>
      <c r="GQ3888" s="9" t="e">
        <f ca="1">INDIRECT(ADDRESS(ROW(),Controls!#REF!+45))</f>
        <v>#REF!</v>
      </c>
      <c r="GR3888" s="9" t="e">
        <f ca="1">INDIRECT(ADDRESS(ROW(),Controls!#REF!+60))</f>
        <v>#REF!</v>
      </c>
      <c r="GS3888" s="9" t="e">
        <f ca="1">INDIRECT(ADDRESS(ROW(),Controls!#REF!+75))</f>
        <v>#REF!</v>
      </c>
      <c r="GT3888" s="9" t="e">
        <f ca="1">INDIRECT(ADDRESS(ROW(),Controls!#REF!+90))</f>
        <v>#REF!</v>
      </c>
      <c r="GU3888" s="9" t="e">
        <f ca="1">INDIRECT(ADDRESS(ROW(),Controls!#REF!+105))</f>
        <v>#REF!</v>
      </c>
      <c r="GV3888" s="9" t="e">
        <f ca="1">INDIRECT(ADDRESS(ROW(),Controls!#REF!+120))</f>
        <v>#REF!</v>
      </c>
      <c r="GW3888" s="9" t="e">
        <f ca="1">INDIRECT(ADDRESS(ROW(),Controls!#REF!+15))</f>
        <v>#REF!</v>
      </c>
      <c r="GX3888" s="9" t="e">
        <f ca="1">INDIRECT(ADDRESS(ROW(),Controls!#REF!+135))</f>
        <v>#REF!</v>
      </c>
      <c r="HJ3888" s="9" t="e">
        <f t="shared" ca="1" si="360"/>
        <v>#REF!</v>
      </c>
      <c r="HK3888" s="9" t="e">
        <f t="shared" ca="1" si="361"/>
        <v>#REF!</v>
      </c>
      <c r="HL3888" s="9" t="e">
        <f t="shared" ca="1" si="362"/>
        <v>#REF!</v>
      </c>
      <c r="HM3888" s="9" t="e">
        <f t="shared" ca="1" si="363"/>
        <v>#REF!</v>
      </c>
      <c r="HN3888" s="9" t="e">
        <f ca="1">SQRT($GS3888*(1-$GS3888/Controls!$D$15))</f>
        <v>#REF!</v>
      </c>
      <c r="HO3888" s="9" t="e">
        <f t="shared" ca="1" si="364"/>
        <v>#REF!</v>
      </c>
      <c r="HP3888" s="9" t="e">
        <f t="shared" ca="1" si="365"/>
        <v>#REF!</v>
      </c>
      <c r="HQ3888" s="9" t="e">
        <f ca="1">IF($GV3888=0,NA(),($GX3888*Controls!#REF!))</f>
        <v>#REF!</v>
      </c>
    </row>
    <row r="3889" spans="198:225" x14ac:dyDescent="0.25">
      <c r="GP3889" s="9" t="e">
        <f ca="1">INDIRECT(ADDRESS(ROW(),Controls!#REF!+30))</f>
        <v>#REF!</v>
      </c>
      <c r="GQ3889" s="9" t="e">
        <f ca="1">INDIRECT(ADDRESS(ROW(),Controls!#REF!+45))</f>
        <v>#REF!</v>
      </c>
      <c r="GR3889" s="9" t="e">
        <f ca="1">INDIRECT(ADDRESS(ROW(),Controls!#REF!+60))</f>
        <v>#REF!</v>
      </c>
      <c r="GS3889" s="9" t="e">
        <f ca="1">INDIRECT(ADDRESS(ROW(),Controls!#REF!+75))</f>
        <v>#REF!</v>
      </c>
      <c r="GT3889" s="9" t="e">
        <f ca="1">INDIRECT(ADDRESS(ROW(),Controls!#REF!+90))</f>
        <v>#REF!</v>
      </c>
      <c r="GU3889" s="9" t="e">
        <f ca="1">INDIRECT(ADDRESS(ROW(),Controls!#REF!+105))</f>
        <v>#REF!</v>
      </c>
      <c r="GV3889" s="9" t="e">
        <f ca="1">INDIRECT(ADDRESS(ROW(),Controls!#REF!+120))</f>
        <v>#REF!</v>
      </c>
      <c r="GW3889" s="9" t="e">
        <f ca="1">INDIRECT(ADDRESS(ROW(),Controls!#REF!+15))</f>
        <v>#REF!</v>
      </c>
      <c r="GX3889" s="9" t="e">
        <f ca="1">INDIRECT(ADDRESS(ROW(),Controls!#REF!+135))</f>
        <v>#REF!</v>
      </c>
      <c r="HJ3889" s="9" t="e">
        <f t="shared" ca="1" si="360"/>
        <v>#REF!</v>
      </c>
      <c r="HK3889" s="9" t="e">
        <f t="shared" ca="1" si="361"/>
        <v>#REF!</v>
      </c>
      <c r="HL3889" s="9" t="e">
        <f t="shared" ca="1" si="362"/>
        <v>#REF!</v>
      </c>
      <c r="HM3889" s="9" t="e">
        <f t="shared" ca="1" si="363"/>
        <v>#REF!</v>
      </c>
      <c r="HN3889" s="9" t="e">
        <f ca="1">SQRT($GS3889*(1-$GS3889/Controls!$D$15))</f>
        <v>#REF!</v>
      </c>
      <c r="HO3889" s="9" t="e">
        <f t="shared" ca="1" si="364"/>
        <v>#REF!</v>
      </c>
      <c r="HP3889" s="9" t="e">
        <f t="shared" ca="1" si="365"/>
        <v>#REF!</v>
      </c>
      <c r="HQ3889" s="9" t="e">
        <f ca="1">IF($GV3889=0,NA(),($GX3889*Controls!#REF!))</f>
        <v>#REF!</v>
      </c>
    </row>
    <row r="3890" spans="198:225" x14ac:dyDescent="0.25">
      <c r="GP3890" s="9" t="e">
        <f ca="1">INDIRECT(ADDRESS(ROW(),Controls!#REF!+30))</f>
        <v>#REF!</v>
      </c>
      <c r="GQ3890" s="9" t="e">
        <f ca="1">INDIRECT(ADDRESS(ROW(),Controls!#REF!+45))</f>
        <v>#REF!</v>
      </c>
      <c r="GR3890" s="9" t="e">
        <f ca="1">INDIRECT(ADDRESS(ROW(),Controls!#REF!+60))</f>
        <v>#REF!</v>
      </c>
      <c r="GS3890" s="9" t="e">
        <f ca="1">INDIRECT(ADDRESS(ROW(),Controls!#REF!+75))</f>
        <v>#REF!</v>
      </c>
      <c r="GT3890" s="9" t="e">
        <f ca="1">INDIRECT(ADDRESS(ROW(),Controls!#REF!+90))</f>
        <v>#REF!</v>
      </c>
      <c r="GU3890" s="9" t="e">
        <f ca="1">INDIRECT(ADDRESS(ROW(),Controls!#REF!+105))</f>
        <v>#REF!</v>
      </c>
      <c r="GV3890" s="9" t="e">
        <f ca="1">INDIRECT(ADDRESS(ROW(),Controls!#REF!+120))</f>
        <v>#REF!</v>
      </c>
      <c r="GW3890" s="9" t="e">
        <f ca="1">INDIRECT(ADDRESS(ROW(),Controls!#REF!+15))</f>
        <v>#REF!</v>
      </c>
      <c r="GX3890" s="9" t="e">
        <f ca="1">INDIRECT(ADDRESS(ROW(),Controls!#REF!+135))</f>
        <v>#REF!</v>
      </c>
      <c r="HJ3890" s="9" t="e">
        <f t="shared" ca="1" si="360"/>
        <v>#REF!</v>
      </c>
      <c r="HK3890" s="9" t="e">
        <f t="shared" ca="1" si="361"/>
        <v>#REF!</v>
      </c>
      <c r="HL3890" s="9" t="e">
        <f t="shared" ca="1" si="362"/>
        <v>#REF!</v>
      </c>
      <c r="HM3890" s="9" t="e">
        <f t="shared" ca="1" si="363"/>
        <v>#REF!</v>
      </c>
      <c r="HN3890" s="9" t="e">
        <f ca="1">SQRT($GS3890*(1-$GS3890/Controls!$D$15))</f>
        <v>#REF!</v>
      </c>
      <c r="HO3890" s="9" t="e">
        <f t="shared" ca="1" si="364"/>
        <v>#REF!</v>
      </c>
      <c r="HP3890" s="9" t="e">
        <f t="shared" ca="1" si="365"/>
        <v>#REF!</v>
      </c>
      <c r="HQ3890" s="9" t="e">
        <f ca="1">IF($GV3890=0,NA(),($GX3890*Controls!#REF!))</f>
        <v>#REF!</v>
      </c>
    </row>
    <row r="3891" spans="198:225" x14ac:dyDescent="0.25">
      <c r="GP3891" s="9" t="e">
        <f ca="1">INDIRECT(ADDRESS(ROW(),Controls!#REF!+30))</f>
        <v>#REF!</v>
      </c>
      <c r="GQ3891" s="9" t="e">
        <f ca="1">INDIRECT(ADDRESS(ROW(),Controls!#REF!+45))</f>
        <v>#REF!</v>
      </c>
      <c r="GR3891" s="9" t="e">
        <f ca="1">INDIRECT(ADDRESS(ROW(),Controls!#REF!+60))</f>
        <v>#REF!</v>
      </c>
      <c r="GS3891" s="9" t="e">
        <f ca="1">INDIRECT(ADDRESS(ROW(),Controls!#REF!+75))</f>
        <v>#REF!</v>
      </c>
      <c r="GT3891" s="9" t="e">
        <f ca="1">INDIRECT(ADDRESS(ROW(),Controls!#REF!+90))</f>
        <v>#REF!</v>
      </c>
      <c r="GU3891" s="9" t="e">
        <f ca="1">INDIRECT(ADDRESS(ROW(),Controls!#REF!+105))</f>
        <v>#REF!</v>
      </c>
      <c r="GV3891" s="9" t="e">
        <f ca="1">INDIRECT(ADDRESS(ROW(),Controls!#REF!+120))</f>
        <v>#REF!</v>
      </c>
      <c r="GW3891" s="9" t="e">
        <f ca="1">INDIRECT(ADDRESS(ROW(),Controls!#REF!+15))</f>
        <v>#REF!</v>
      </c>
      <c r="GX3891" s="9" t="e">
        <f ca="1">INDIRECT(ADDRESS(ROW(),Controls!#REF!+135))</f>
        <v>#REF!</v>
      </c>
      <c r="HJ3891" s="9" t="e">
        <f t="shared" ca="1" si="360"/>
        <v>#REF!</v>
      </c>
      <c r="HK3891" s="9" t="e">
        <f t="shared" ca="1" si="361"/>
        <v>#REF!</v>
      </c>
      <c r="HL3891" s="9" t="e">
        <f t="shared" ca="1" si="362"/>
        <v>#REF!</v>
      </c>
      <c r="HM3891" s="9" t="e">
        <f t="shared" ca="1" si="363"/>
        <v>#REF!</v>
      </c>
      <c r="HN3891" s="9" t="e">
        <f ca="1">SQRT($GS3891*(1-$GS3891/Controls!$D$15))</f>
        <v>#REF!</v>
      </c>
      <c r="HO3891" s="9" t="e">
        <f t="shared" ca="1" si="364"/>
        <v>#REF!</v>
      </c>
      <c r="HP3891" s="9" t="e">
        <f t="shared" ca="1" si="365"/>
        <v>#REF!</v>
      </c>
      <c r="HQ3891" s="9" t="e">
        <f ca="1">IF($GV3891=0,NA(),($GX3891*Controls!#REF!))</f>
        <v>#REF!</v>
      </c>
    </row>
    <row r="3892" spans="198:225" x14ac:dyDescent="0.25">
      <c r="GP3892" s="9" t="e">
        <f ca="1">INDIRECT(ADDRESS(ROW(),Controls!#REF!+30))</f>
        <v>#REF!</v>
      </c>
      <c r="GQ3892" s="9" t="e">
        <f ca="1">INDIRECT(ADDRESS(ROW(),Controls!#REF!+45))</f>
        <v>#REF!</v>
      </c>
      <c r="GR3892" s="9" t="e">
        <f ca="1">INDIRECT(ADDRESS(ROW(),Controls!#REF!+60))</f>
        <v>#REF!</v>
      </c>
      <c r="GS3892" s="9" t="e">
        <f ca="1">INDIRECT(ADDRESS(ROW(),Controls!#REF!+75))</f>
        <v>#REF!</v>
      </c>
      <c r="GT3892" s="9" t="e">
        <f ca="1">INDIRECT(ADDRESS(ROW(),Controls!#REF!+90))</f>
        <v>#REF!</v>
      </c>
      <c r="GU3892" s="9" t="e">
        <f ca="1">INDIRECT(ADDRESS(ROW(),Controls!#REF!+105))</f>
        <v>#REF!</v>
      </c>
      <c r="GV3892" s="9" t="e">
        <f ca="1">INDIRECT(ADDRESS(ROW(),Controls!#REF!+120))</f>
        <v>#REF!</v>
      </c>
      <c r="GW3892" s="9" t="e">
        <f ca="1">INDIRECT(ADDRESS(ROW(),Controls!#REF!+15))</f>
        <v>#REF!</v>
      </c>
      <c r="GX3892" s="9" t="e">
        <f ca="1">INDIRECT(ADDRESS(ROW(),Controls!#REF!+135))</f>
        <v>#REF!</v>
      </c>
      <c r="HJ3892" s="9" t="e">
        <f t="shared" ca="1" si="360"/>
        <v>#REF!</v>
      </c>
      <c r="HK3892" s="9" t="e">
        <f t="shared" ca="1" si="361"/>
        <v>#REF!</v>
      </c>
      <c r="HL3892" s="9" t="e">
        <f t="shared" ca="1" si="362"/>
        <v>#REF!</v>
      </c>
      <c r="HM3892" s="9" t="e">
        <f t="shared" ca="1" si="363"/>
        <v>#REF!</v>
      </c>
      <c r="HN3892" s="9" t="e">
        <f ca="1">SQRT($GS3892*(1-$GS3892/Controls!$D$15))</f>
        <v>#REF!</v>
      </c>
      <c r="HO3892" s="9" t="e">
        <f t="shared" ca="1" si="364"/>
        <v>#REF!</v>
      </c>
      <c r="HP3892" s="9" t="e">
        <f t="shared" ca="1" si="365"/>
        <v>#REF!</v>
      </c>
      <c r="HQ3892" s="9" t="e">
        <f ca="1">IF($GV3892=0,NA(),($GX3892*Controls!#REF!))</f>
        <v>#REF!</v>
      </c>
    </row>
    <row r="3893" spans="198:225" x14ac:dyDescent="0.25">
      <c r="GP3893" s="9" t="e">
        <f ca="1">INDIRECT(ADDRESS(ROW(),Controls!#REF!+30))</f>
        <v>#REF!</v>
      </c>
      <c r="GQ3893" s="9" t="e">
        <f ca="1">INDIRECT(ADDRESS(ROW(),Controls!#REF!+45))</f>
        <v>#REF!</v>
      </c>
      <c r="GR3893" s="9" t="e">
        <f ca="1">INDIRECT(ADDRESS(ROW(),Controls!#REF!+60))</f>
        <v>#REF!</v>
      </c>
      <c r="GS3893" s="9" t="e">
        <f ca="1">INDIRECT(ADDRESS(ROW(),Controls!#REF!+75))</f>
        <v>#REF!</v>
      </c>
      <c r="GT3893" s="9" t="e">
        <f ca="1">INDIRECT(ADDRESS(ROW(),Controls!#REF!+90))</f>
        <v>#REF!</v>
      </c>
      <c r="GU3893" s="9" t="e">
        <f ca="1">INDIRECT(ADDRESS(ROW(),Controls!#REF!+105))</f>
        <v>#REF!</v>
      </c>
      <c r="GV3893" s="9" t="e">
        <f ca="1">INDIRECT(ADDRESS(ROW(),Controls!#REF!+120))</f>
        <v>#REF!</v>
      </c>
      <c r="GW3893" s="9" t="e">
        <f ca="1">INDIRECT(ADDRESS(ROW(),Controls!#REF!+15))</f>
        <v>#REF!</v>
      </c>
      <c r="GX3893" s="9" t="e">
        <f ca="1">INDIRECT(ADDRESS(ROW(),Controls!#REF!+135))</f>
        <v>#REF!</v>
      </c>
      <c r="HJ3893" s="9" t="e">
        <f t="shared" ca="1" si="360"/>
        <v>#REF!</v>
      </c>
      <c r="HK3893" s="9" t="e">
        <f t="shared" ca="1" si="361"/>
        <v>#REF!</v>
      </c>
      <c r="HL3893" s="9" t="e">
        <f t="shared" ca="1" si="362"/>
        <v>#REF!</v>
      </c>
      <c r="HM3893" s="9" t="e">
        <f t="shared" ca="1" si="363"/>
        <v>#REF!</v>
      </c>
      <c r="HN3893" s="9" t="e">
        <f ca="1">SQRT($GS3893*(1-$GS3893/Controls!$D$15))</f>
        <v>#REF!</v>
      </c>
      <c r="HO3893" s="9" t="e">
        <f t="shared" ca="1" si="364"/>
        <v>#REF!</v>
      </c>
      <c r="HP3893" s="9" t="e">
        <f t="shared" ca="1" si="365"/>
        <v>#REF!</v>
      </c>
      <c r="HQ3893" s="9" t="e">
        <f ca="1">IF($GV3893=0,NA(),($GX3893*Controls!#REF!))</f>
        <v>#REF!</v>
      </c>
    </row>
    <row r="3894" spans="198:225" x14ac:dyDescent="0.25">
      <c r="GP3894" s="9" t="e">
        <f ca="1">INDIRECT(ADDRESS(ROW(),Controls!#REF!+30))</f>
        <v>#REF!</v>
      </c>
      <c r="GQ3894" s="9" t="e">
        <f ca="1">INDIRECT(ADDRESS(ROW(),Controls!#REF!+45))</f>
        <v>#REF!</v>
      </c>
      <c r="GR3894" s="9" t="e">
        <f ca="1">INDIRECT(ADDRESS(ROW(),Controls!#REF!+60))</f>
        <v>#REF!</v>
      </c>
      <c r="GS3894" s="9" t="e">
        <f ca="1">INDIRECT(ADDRESS(ROW(),Controls!#REF!+75))</f>
        <v>#REF!</v>
      </c>
      <c r="GT3894" s="9" t="e">
        <f ca="1">INDIRECT(ADDRESS(ROW(),Controls!#REF!+90))</f>
        <v>#REF!</v>
      </c>
      <c r="GU3894" s="9" t="e">
        <f ca="1">INDIRECT(ADDRESS(ROW(),Controls!#REF!+105))</f>
        <v>#REF!</v>
      </c>
      <c r="GV3894" s="9" t="e">
        <f ca="1">INDIRECT(ADDRESS(ROW(),Controls!#REF!+120))</f>
        <v>#REF!</v>
      </c>
      <c r="GW3894" s="9" t="e">
        <f ca="1">INDIRECT(ADDRESS(ROW(),Controls!#REF!+15))</f>
        <v>#REF!</v>
      </c>
      <c r="GX3894" s="9" t="e">
        <f ca="1">INDIRECT(ADDRESS(ROW(),Controls!#REF!+135))</f>
        <v>#REF!</v>
      </c>
      <c r="HJ3894" s="9" t="e">
        <f t="shared" ca="1" si="360"/>
        <v>#REF!</v>
      </c>
      <c r="HK3894" s="9" t="e">
        <f t="shared" ca="1" si="361"/>
        <v>#REF!</v>
      </c>
      <c r="HL3894" s="9" t="e">
        <f t="shared" ca="1" si="362"/>
        <v>#REF!</v>
      </c>
      <c r="HM3894" s="9" t="e">
        <f t="shared" ca="1" si="363"/>
        <v>#REF!</v>
      </c>
      <c r="HN3894" s="9" t="e">
        <f ca="1">SQRT($GS3894*(1-$GS3894/Controls!$D$15))</f>
        <v>#REF!</v>
      </c>
      <c r="HO3894" s="9" t="e">
        <f t="shared" ca="1" si="364"/>
        <v>#REF!</v>
      </c>
      <c r="HP3894" s="9" t="e">
        <f t="shared" ca="1" si="365"/>
        <v>#REF!</v>
      </c>
      <c r="HQ3894" s="9" t="e">
        <f ca="1">IF($GV3894=0,NA(),($GX3894*Controls!#REF!))</f>
        <v>#REF!</v>
      </c>
    </row>
    <row r="3895" spans="198:225" x14ac:dyDescent="0.25">
      <c r="GP3895" s="9" t="e">
        <f ca="1">INDIRECT(ADDRESS(ROW(),Controls!#REF!+30))</f>
        <v>#REF!</v>
      </c>
      <c r="GQ3895" s="9" t="e">
        <f ca="1">INDIRECT(ADDRESS(ROW(),Controls!#REF!+45))</f>
        <v>#REF!</v>
      </c>
      <c r="GR3895" s="9" t="e">
        <f ca="1">INDIRECT(ADDRESS(ROW(),Controls!#REF!+60))</f>
        <v>#REF!</v>
      </c>
      <c r="GS3895" s="9" t="e">
        <f ca="1">INDIRECT(ADDRESS(ROW(),Controls!#REF!+75))</f>
        <v>#REF!</v>
      </c>
      <c r="GT3895" s="9" t="e">
        <f ca="1">INDIRECT(ADDRESS(ROW(),Controls!#REF!+90))</f>
        <v>#REF!</v>
      </c>
      <c r="GU3895" s="9" t="e">
        <f ca="1">INDIRECT(ADDRESS(ROW(),Controls!#REF!+105))</f>
        <v>#REF!</v>
      </c>
      <c r="GV3895" s="9" t="e">
        <f ca="1">INDIRECT(ADDRESS(ROW(),Controls!#REF!+120))</f>
        <v>#REF!</v>
      </c>
      <c r="GW3895" s="9" t="e">
        <f ca="1">INDIRECT(ADDRESS(ROW(),Controls!#REF!+15))</f>
        <v>#REF!</v>
      </c>
      <c r="GX3895" s="9" t="e">
        <f ca="1">INDIRECT(ADDRESS(ROW(),Controls!#REF!+135))</f>
        <v>#REF!</v>
      </c>
      <c r="HJ3895" s="9" t="e">
        <f t="shared" ca="1" si="360"/>
        <v>#REF!</v>
      </c>
      <c r="HK3895" s="9" t="e">
        <f t="shared" ca="1" si="361"/>
        <v>#REF!</v>
      </c>
      <c r="HL3895" s="9" t="e">
        <f t="shared" ca="1" si="362"/>
        <v>#REF!</v>
      </c>
      <c r="HM3895" s="9" t="e">
        <f t="shared" ca="1" si="363"/>
        <v>#REF!</v>
      </c>
      <c r="HN3895" s="9" t="e">
        <f ca="1">SQRT($GS3895*(1-$GS3895/Controls!$D$15))</f>
        <v>#REF!</v>
      </c>
      <c r="HO3895" s="9" t="e">
        <f t="shared" ca="1" si="364"/>
        <v>#REF!</v>
      </c>
      <c r="HP3895" s="9" t="e">
        <f t="shared" ca="1" si="365"/>
        <v>#REF!</v>
      </c>
      <c r="HQ3895" s="9" t="e">
        <f ca="1">IF($GV3895=0,NA(),($GX3895*Controls!#REF!))</f>
        <v>#REF!</v>
      </c>
    </row>
    <row r="3896" spans="198:225" x14ac:dyDescent="0.25">
      <c r="GP3896" s="9" t="e">
        <f ca="1">INDIRECT(ADDRESS(ROW(),Controls!#REF!+30))</f>
        <v>#REF!</v>
      </c>
      <c r="GQ3896" s="9" t="e">
        <f ca="1">INDIRECT(ADDRESS(ROW(),Controls!#REF!+45))</f>
        <v>#REF!</v>
      </c>
      <c r="GR3896" s="9" t="e">
        <f ca="1">INDIRECT(ADDRESS(ROW(),Controls!#REF!+60))</f>
        <v>#REF!</v>
      </c>
      <c r="GS3896" s="9" t="e">
        <f ca="1">INDIRECT(ADDRESS(ROW(),Controls!#REF!+75))</f>
        <v>#REF!</v>
      </c>
      <c r="GT3896" s="9" t="e">
        <f ca="1">INDIRECT(ADDRESS(ROW(),Controls!#REF!+90))</f>
        <v>#REF!</v>
      </c>
      <c r="GU3896" s="9" t="e">
        <f ca="1">INDIRECT(ADDRESS(ROW(),Controls!#REF!+105))</f>
        <v>#REF!</v>
      </c>
      <c r="GV3896" s="9" t="e">
        <f ca="1">INDIRECT(ADDRESS(ROW(),Controls!#REF!+120))</f>
        <v>#REF!</v>
      </c>
      <c r="GW3896" s="9" t="e">
        <f ca="1">INDIRECT(ADDRESS(ROW(),Controls!#REF!+15))</f>
        <v>#REF!</v>
      </c>
      <c r="GX3896" s="9" t="e">
        <f ca="1">INDIRECT(ADDRESS(ROW(),Controls!#REF!+135))</f>
        <v>#REF!</v>
      </c>
      <c r="HJ3896" s="9" t="e">
        <f t="shared" ca="1" si="360"/>
        <v>#REF!</v>
      </c>
      <c r="HK3896" s="9" t="e">
        <f t="shared" ca="1" si="361"/>
        <v>#REF!</v>
      </c>
      <c r="HL3896" s="9" t="e">
        <f t="shared" ca="1" si="362"/>
        <v>#REF!</v>
      </c>
      <c r="HM3896" s="9" t="e">
        <f t="shared" ca="1" si="363"/>
        <v>#REF!</v>
      </c>
      <c r="HN3896" s="9" t="e">
        <f ca="1">SQRT($GS3896*(1-$GS3896/Controls!$D$15))</f>
        <v>#REF!</v>
      </c>
      <c r="HO3896" s="9" t="e">
        <f t="shared" ca="1" si="364"/>
        <v>#REF!</v>
      </c>
      <c r="HP3896" s="9" t="e">
        <f t="shared" ca="1" si="365"/>
        <v>#REF!</v>
      </c>
      <c r="HQ3896" s="9" t="e">
        <f ca="1">IF($GV3896=0,NA(),($GX3896*Controls!#REF!))</f>
        <v>#REF!</v>
      </c>
    </row>
    <row r="3897" spans="198:225" x14ac:dyDescent="0.25">
      <c r="GP3897" s="9" t="e">
        <f ca="1">INDIRECT(ADDRESS(ROW(),Controls!#REF!+30))</f>
        <v>#REF!</v>
      </c>
      <c r="GQ3897" s="9" t="e">
        <f ca="1">INDIRECT(ADDRESS(ROW(),Controls!#REF!+45))</f>
        <v>#REF!</v>
      </c>
      <c r="GR3897" s="9" t="e">
        <f ca="1">INDIRECT(ADDRESS(ROW(),Controls!#REF!+60))</f>
        <v>#REF!</v>
      </c>
      <c r="GS3897" s="9" t="e">
        <f ca="1">INDIRECT(ADDRESS(ROW(),Controls!#REF!+75))</f>
        <v>#REF!</v>
      </c>
      <c r="GT3897" s="9" t="e">
        <f ca="1">INDIRECT(ADDRESS(ROW(),Controls!#REF!+90))</f>
        <v>#REF!</v>
      </c>
      <c r="GU3897" s="9" t="e">
        <f ca="1">INDIRECT(ADDRESS(ROW(),Controls!#REF!+105))</f>
        <v>#REF!</v>
      </c>
      <c r="GV3897" s="9" t="e">
        <f ca="1">INDIRECT(ADDRESS(ROW(),Controls!#REF!+120))</f>
        <v>#REF!</v>
      </c>
      <c r="GW3897" s="9" t="e">
        <f ca="1">INDIRECT(ADDRESS(ROW(),Controls!#REF!+15))</f>
        <v>#REF!</v>
      </c>
      <c r="GX3897" s="9" t="e">
        <f ca="1">INDIRECT(ADDRESS(ROW(),Controls!#REF!+135))</f>
        <v>#REF!</v>
      </c>
      <c r="HJ3897" s="9" t="e">
        <f t="shared" ca="1" si="360"/>
        <v>#REF!</v>
      </c>
      <c r="HK3897" s="9" t="e">
        <f t="shared" ca="1" si="361"/>
        <v>#REF!</v>
      </c>
      <c r="HL3897" s="9" t="e">
        <f t="shared" ca="1" si="362"/>
        <v>#REF!</v>
      </c>
      <c r="HM3897" s="9" t="e">
        <f t="shared" ca="1" si="363"/>
        <v>#REF!</v>
      </c>
      <c r="HN3897" s="9" t="e">
        <f ca="1">SQRT($GS3897*(1-$GS3897/Controls!$D$15))</f>
        <v>#REF!</v>
      </c>
      <c r="HO3897" s="9" t="e">
        <f t="shared" ca="1" si="364"/>
        <v>#REF!</v>
      </c>
      <c r="HP3897" s="9" t="e">
        <f t="shared" ca="1" si="365"/>
        <v>#REF!</v>
      </c>
      <c r="HQ3897" s="9" t="e">
        <f ca="1">IF($GV3897=0,NA(),($GX3897*Controls!#REF!))</f>
        <v>#REF!</v>
      </c>
    </row>
    <row r="3898" spans="198:225" x14ac:dyDescent="0.25">
      <c r="GP3898" s="9" t="e">
        <f ca="1">INDIRECT(ADDRESS(ROW(),Controls!#REF!+30))</f>
        <v>#REF!</v>
      </c>
      <c r="GQ3898" s="9" t="e">
        <f ca="1">INDIRECT(ADDRESS(ROW(),Controls!#REF!+45))</f>
        <v>#REF!</v>
      </c>
      <c r="GR3898" s="9" t="e">
        <f ca="1">INDIRECT(ADDRESS(ROW(),Controls!#REF!+60))</f>
        <v>#REF!</v>
      </c>
      <c r="GS3898" s="9" t="e">
        <f ca="1">INDIRECT(ADDRESS(ROW(),Controls!#REF!+75))</f>
        <v>#REF!</v>
      </c>
      <c r="GT3898" s="9" t="e">
        <f ca="1">INDIRECT(ADDRESS(ROW(),Controls!#REF!+90))</f>
        <v>#REF!</v>
      </c>
      <c r="GU3898" s="9" t="e">
        <f ca="1">INDIRECT(ADDRESS(ROW(),Controls!#REF!+105))</f>
        <v>#REF!</v>
      </c>
      <c r="GV3898" s="9" t="e">
        <f ca="1">INDIRECT(ADDRESS(ROW(),Controls!#REF!+120))</f>
        <v>#REF!</v>
      </c>
      <c r="GW3898" s="9" t="e">
        <f ca="1">INDIRECT(ADDRESS(ROW(),Controls!#REF!+15))</f>
        <v>#REF!</v>
      </c>
      <c r="GX3898" s="9" t="e">
        <f ca="1">INDIRECT(ADDRESS(ROW(),Controls!#REF!+135))</f>
        <v>#REF!</v>
      </c>
      <c r="HJ3898" s="9" t="e">
        <f t="shared" ca="1" si="360"/>
        <v>#REF!</v>
      </c>
      <c r="HK3898" s="9" t="e">
        <f t="shared" ca="1" si="361"/>
        <v>#REF!</v>
      </c>
      <c r="HL3898" s="9" t="e">
        <f t="shared" ca="1" si="362"/>
        <v>#REF!</v>
      </c>
      <c r="HM3898" s="9" t="e">
        <f t="shared" ca="1" si="363"/>
        <v>#REF!</v>
      </c>
      <c r="HN3898" s="9" t="e">
        <f ca="1">SQRT($GS3898*(1-$GS3898/Controls!$D$15))</f>
        <v>#REF!</v>
      </c>
      <c r="HO3898" s="9" t="e">
        <f t="shared" ca="1" si="364"/>
        <v>#REF!</v>
      </c>
      <c r="HP3898" s="9" t="e">
        <f t="shared" ca="1" si="365"/>
        <v>#REF!</v>
      </c>
      <c r="HQ3898" s="9" t="e">
        <f ca="1">IF($GV3898=0,NA(),($GX3898*Controls!#REF!))</f>
        <v>#REF!</v>
      </c>
    </row>
    <row r="3899" spans="198:225" x14ac:dyDescent="0.25">
      <c r="GP3899" s="9" t="e">
        <f ca="1">INDIRECT(ADDRESS(ROW(),Controls!#REF!+30))</f>
        <v>#REF!</v>
      </c>
      <c r="GQ3899" s="9" t="e">
        <f ca="1">INDIRECT(ADDRESS(ROW(),Controls!#REF!+45))</f>
        <v>#REF!</v>
      </c>
      <c r="GR3899" s="9" t="e">
        <f ca="1">INDIRECT(ADDRESS(ROW(),Controls!#REF!+60))</f>
        <v>#REF!</v>
      </c>
      <c r="GS3899" s="9" t="e">
        <f ca="1">INDIRECT(ADDRESS(ROW(),Controls!#REF!+75))</f>
        <v>#REF!</v>
      </c>
      <c r="GT3899" s="9" t="e">
        <f ca="1">INDIRECT(ADDRESS(ROW(),Controls!#REF!+90))</f>
        <v>#REF!</v>
      </c>
      <c r="GU3899" s="9" t="e">
        <f ca="1">INDIRECT(ADDRESS(ROW(),Controls!#REF!+105))</f>
        <v>#REF!</v>
      </c>
      <c r="GV3899" s="9" t="e">
        <f ca="1">INDIRECT(ADDRESS(ROW(),Controls!#REF!+120))</f>
        <v>#REF!</v>
      </c>
      <c r="GW3899" s="9" t="e">
        <f ca="1">INDIRECT(ADDRESS(ROW(),Controls!#REF!+15))</f>
        <v>#REF!</v>
      </c>
      <c r="GX3899" s="9" t="e">
        <f ca="1">INDIRECT(ADDRESS(ROW(),Controls!#REF!+135))</f>
        <v>#REF!</v>
      </c>
      <c r="HJ3899" s="9" t="e">
        <f t="shared" ca="1" si="360"/>
        <v>#REF!</v>
      </c>
      <c r="HK3899" s="9" t="e">
        <f t="shared" ca="1" si="361"/>
        <v>#REF!</v>
      </c>
      <c r="HL3899" s="9" t="e">
        <f t="shared" ca="1" si="362"/>
        <v>#REF!</v>
      </c>
      <c r="HM3899" s="9" t="e">
        <f t="shared" ca="1" si="363"/>
        <v>#REF!</v>
      </c>
      <c r="HN3899" s="9" t="e">
        <f ca="1">SQRT($GS3899*(1-$GS3899/Controls!$D$15))</f>
        <v>#REF!</v>
      </c>
      <c r="HO3899" s="9" t="e">
        <f t="shared" ca="1" si="364"/>
        <v>#REF!</v>
      </c>
      <c r="HP3899" s="9" t="e">
        <f t="shared" ca="1" si="365"/>
        <v>#REF!</v>
      </c>
      <c r="HQ3899" s="9" t="e">
        <f ca="1">IF($GV3899=0,NA(),($GX3899*Controls!#REF!))</f>
        <v>#REF!</v>
      </c>
    </row>
    <row r="3900" spans="198:225" x14ac:dyDescent="0.25">
      <c r="GP3900" s="9" t="e">
        <f ca="1">INDIRECT(ADDRESS(ROW(),Controls!#REF!+30))</f>
        <v>#REF!</v>
      </c>
      <c r="GQ3900" s="9" t="e">
        <f ca="1">INDIRECT(ADDRESS(ROW(),Controls!#REF!+45))</f>
        <v>#REF!</v>
      </c>
      <c r="GR3900" s="9" t="e">
        <f ca="1">INDIRECT(ADDRESS(ROW(),Controls!#REF!+60))</f>
        <v>#REF!</v>
      </c>
      <c r="GS3900" s="9" t="e">
        <f ca="1">INDIRECT(ADDRESS(ROW(),Controls!#REF!+75))</f>
        <v>#REF!</v>
      </c>
      <c r="GT3900" s="9" t="e">
        <f ca="1">INDIRECT(ADDRESS(ROW(),Controls!#REF!+90))</f>
        <v>#REF!</v>
      </c>
      <c r="GU3900" s="9" t="e">
        <f ca="1">INDIRECT(ADDRESS(ROW(),Controls!#REF!+105))</f>
        <v>#REF!</v>
      </c>
      <c r="GV3900" s="9" t="e">
        <f ca="1">INDIRECT(ADDRESS(ROW(),Controls!#REF!+120))</f>
        <v>#REF!</v>
      </c>
      <c r="GW3900" s="9" t="e">
        <f ca="1">INDIRECT(ADDRESS(ROW(),Controls!#REF!+15))</f>
        <v>#REF!</v>
      </c>
      <c r="GX3900" s="9" t="e">
        <f ca="1">INDIRECT(ADDRESS(ROW(),Controls!#REF!+135))</f>
        <v>#REF!</v>
      </c>
      <c r="HJ3900" s="9" t="e">
        <f t="shared" ca="1" si="360"/>
        <v>#REF!</v>
      </c>
      <c r="HK3900" s="9" t="e">
        <f t="shared" ca="1" si="361"/>
        <v>#REF!</v>
      </c>
      <c r="HL3900" s="9" t="e">
        <f t="shared" ca="1" si="362"/>
        <v>#REF!</v>
      </c>
      <c r="HM3900" s="9" t="e">
        <f t="shared" ca="1" si="363"/>
        <v>#REF!</v>
      </c>
      <c r="HN3900" s="9" t="e">
        <f ca="1">SQRT($GS3900*(1-$GS3900/Controls!$D$15))</f>
        <v>#REF!</v>
      </c>
      <c r="HO3900" s="9" t="e">
        <f t="shared" ca="1" si="364"/>
        <v>#REF!</v>
      </c>
      <c r="HP3900" s="9" t="e">
        <f t="shared" ca="1" si="365"/>
        <v>#REF!</v>
      </c>
      <c r="HQ3900" s="9" t="e">
        <f ca="1">IF($GV3900=0,NA(),($GX3900*Controls!#REF!))</f>
        <v>#REF!</v>
      </c>
    </row>
    <row r="3901" spans="198:225" x14ac:dyDescent="0.25">
      <c r="GP3901" s="9" t="e">
        <f ca="1">INDIRECT(ADDRESS(ROW(),Controls!#REF!+30))</f>
        <v>#REF!</v>
      </c>
      <c r="GQ3901" s="9" t="e">
        <f ca="1">INDIRECT(ADDRESS(ROW(),Controls!#REF!+45))</f>
        <v>#REF!</v>
      </c>
      <c r="GR3901" s="9" t="e">
        <f ca="1">INDIRECT(ADDRESS(ROW(),Controls!#REF!+60))</f>
        <v>#REF!</v>
      </c>
      <c r="GS3901" s="9" t="e">
        <f ca="1">INDIRECT(ADDRESS(ROW(),Controls!#REF!+75))</f>
        <v>#REF!</v>
      </c>
      <c r="GT3901" s="9" t="e">
        <f ca="1">INDIRECT(ADDRESS(ROW(),Controls!#REF!+90))</f>
        <v>#REF!</v>
      </c>
      <c r="GU3901" s="9" t="e">
        <f ca="1">INDIRECT(ADDRESS(ROW(),Controls!#REF!+105))</f>
        <v>#REF!</v>
      </c>
      <c r="GV3901" s="9" t="e">
        <f ca="1">INDIRECT(ADDRESS(ROW(),Controls!#REF!+120))</f>
        <v>#REF!</v>
      </c>
      <c r="GW3901" s="9" t="e">
        <f ca="1">INDIRECT(ADDRESS(ROW(),Controls!#REF!+15))</f>
        <v>#REF!</v>
      </c>
      <c r="GX3901" s="9" t="e">
        <f ca="1">INDIRECT(ADDRESS(ROW(),Controls!#REF!+135))</f>
        <v>#REF!</v>
      </c>
      <c r="HJ3901" s="9" t="e">
        <f t="shared" ca="1" si="360"/>
        <v>#REF!</v>
      </c>
      <c r="HK3901" s="9" t="e">
        <f t="shared" ca="1" si="361"/>
        <v>#REF!</v>
      </c>
      <c r="HL3901" s="9" t="e">
        <f t="shared" ca="1" si="362"/>
        <v>#REF!</v>
      </c>
      <c r="HM3901" s="9" t="e">
        <f t="shared" ca="1" si="363"/>
        <v>#REF!</v>
      </c>
      <c r="HN3901" s="9" t="e">
        <f ca="1">SQRT($GS3901*(1-$GS3901/Controls!$D$15))</f>
        <v>#REF!</v>
      </c>
      <c r="HO3901" s="9" t="e">
        <f t="shared" ca="1" si="364"/>
        <v>#REF!</v>
      </c>
      <c r="HP3901" s="9" t="e">
        <f t="shared" ca="1" si="365"/>
        <v>#REF!</v>
      </c>
      <c r="HQ3901" s="9" t="e">
        <f ca="1">IF($GV3901=0,NA(),($GX3901*Controls!#REF!))</f>
        <v>#REF!</v>
      </c>
    </row>
    <row r="3902" spans="198:225" x14ac:dyDescent="0.25">
      <c r="GP3902" s="9" t="e">
        <f ca="1">INDIRECT(ADDRESS(ROW(),Controls!#REF!+30))</f>
        <v>#REF!</v>
      </c>
      <c r="GQ3902" s="9" t="e">
        <f ca="1">INDIRECT(ADDRESS(ROW(),Controls!#REF!+45))</f>
        <v>#REF!</v>
      </c>
      <c r="GR3902" s="9" t="e">
        <f ca="1">INDIRECT(ADDRESS(ROW(),Controls!#REF!+60))</f>
        <v>#REF!</v>
      </c>
      <c r="GS3902" s="9" t="e">
        <f ca="1">INDIRECT(ADDRESS(ROW(),Controls!#REF!+75))</f>
        <v>#REF!</v>
      </c>
      <c r="GT3902" s="9" t="e">
        <f ca="1">INDIRECT(ADDRESS(ROW(),Controls!#REF!+90))</f>
        <v>#REF!</v>
      </c>
      <c r="GU3902" s="9" t="e">
        <f ca="1">INDIRECT(ADDRESS(ROW(),Controls!#REF!+105))</f>
        <v>#REF!</v>
      </c>
      <c r="GV3902" s="9" t="e">
        <f ca="1">INDIRECT(ADDRESS(ROW(),Controls!#REF!+120))</f>
        <v>#REF!</v>
      </c>
      <c r="GW3902" s="9" t="e">
        <f ca="1">INDIRECT(ADDRESS(ROW(),Controls!#REF!+15))</f>
        <v>#REF!</v>
      </c>
      <c r="GX3902" s="9" t="e">
        <f ca="1">INDIRECT(ADDRESS(ROW(),Controls!#REF!+135))</f>
        <v>#REF!</v>
      </c>
      <c r="HJ3902" s="9" t="e">
        <f t="shared" ca="1" si="360"/>
        <v>#REF!</v>
      </c>
      <c r="HK3902" s="9" t="e">
        <f t="shared" ca="1" si="361"/>
        <v>#REF!</v>
      </c>
      <c r="HL3902" s="9" t="e">
        <f t="shared" ca="1" si="362"/>
        <v>#REF!</v>
      </c>
      <c r="HM3902" s="9" t="e">
        <f t="shared" ca="1" si="363"/>
        <v>#REF!</v>
      </c>
      <c r="HN3902" s="9" t="e">
        <f ca="1">SQRT($GS3902*(1-$GS3902/Controls!$D$15))</f>
        <v>#REF!</v>
      </c>
      <c r="HO3902" s="9" t="e">
        <f t="shared" ca="1" si="364"/>
        <v>#REF!</v>
      </c>
      <c r="HP3902" s="9" t="e">
        <f t="shared" ca="1" si="365"/>
        <v>#REF!</v>
      </c>
      <c r="HQ3902" s="9" t="e">
        <f ca="1">IF($GV3902=0,NA(),($GX3902*Controls!#REF!))</f>
        <v>#REF!</v>
      </c>
    </row>
    <row r="3903" spans="198:225" x14ac:dyDescent="0.25">
      <c r="GP3903" s="9" t="e">
        <f ca="1">INDIRECT(ADDRESS(ROW(),Controls!#REF!+30))</f>
        <v>#REF!</v>
      </c>
      <c r="GQ3903" s="9" t="e">
        <f ca="1">INDIRECT(ADDRESS(ROW(),Controls!#REF!+45))</f>
        <v>#REF!</v>
      </c>
      <c r="GR3903" s="9" t="e">
        <f ca="1">INDIRECT(ADDRESS(ROW(),Controls!#REF!+60))</f>
        <v>#REF!</v>
      </c>
      <c r="GS3903" s="9" t="e">
        <f ca="1">INDIRECT(ADDRESS(ROW(),Controls!#REF!+75))</f>
        <v>#REF!</v>
      </c>
      <c r="GT3903" s="9" t="e">
        <f ca="1">INDIRECT(ADDRESS(ROW(),Controls!#REF!+90))</f>
        <v>#REF!</v>
      </c>
      <c r="GU3903" s="9" t="e">
        <f ca="1">INDIRECT(ADDRESS(ROW(),Controls!#REF!+105))</f>
        <v>#REF!</v>
      </c>
      <c r="GV3903" s="9" t="e">
        <f ca="1">INDIRECT(ADDRESS(ROW(),Controls!#REF!+120))</f>
        <v>#REF!</v>
      </c>
      <c r="GW3903" s="9" t="e">
        <f ca="1">INDIRECT(ADDRESS(ROW(),Controls!#REF!+15))</f>
        <v>#REF!</v>
      </c>
      <c r="GX3903" s="9" t="e">
        <f ca="1">INDIRECT(ADDRESS(ROW(),Controls!#REF!+135))</f>
        <v>#REF!</v>
      </c>
      <c r="HJ3903" s="9" t="e">
        <f t="shared" ca="1" si="360"/>
        <v>#REF!</v>
      </c>
      <c r="HK3903" s="9" t="e">
        <f t="shared" ca="1" si="361"/>
        <v>#REF!</v>
      </c>
      <c r="HL3903" s="9" t="e">
        <f t="shared" ca="1" si="362"/>
        <v>#REF!</v>
      </c>
      <c r="HM3903" s="9" t="e">
        <f t="shared" ca="1" si="363"/>
        <v>#REF!</v>
      </c>
      <c r="HN3903" s="9" t="e">
        <f ca="1">SQRT($GS3903*(1-$GS3903/Controls!$D$15))</f>
        <v>#REF!</v>
      </c>
      <c r="HO3903" s="9" t="e">
        <f t="shared" ca="1" si="364"/>
        <v>#REF!</v>
      </c>
      <c r="HP3903" s="9" t="e">
        <f t="shared" ca="1" si="365"/>
        <v>#REF!</v>
      </c>
      <c r="HQ3903" s="9" t="e">
        <f ca="1">IF($GV3903=0,NA(),($GX3903*Controls!#REF!))</f>
        <v>#REF!</v>
      </c>
    </row>
    <row r="3904" spans="198:225" x14ac:dyDescent="0.25">
      <c r="GP3904" s="9" t="e">
        <f ca="1">INDIRECT(ADDRESS(ROW(),Controls!#REF!+30))</f>
        <v>#REF!</v>
      </c>
      <c r="GQ3904" s="9" t="e">
        <f ca="1">INDIRECT(ADDRESS(ROW(),Controls!#REF!+45))</f>
        <v>#REF!</v>
      </c>
      <c r="GR3904" s="9" t="e">
        <f ca="1">INDIRECT(ADDRESS(ROW(),Controls!#REF!+60))</f>
        <v>#REF!</v>
      </c>
      <c r="GS3904" s="9" t="e">
        <f ca="1">INDIRECT(ADDRESS(ROW(),Controls!#REF!+75))</f>
        <v>#REF!</v>
      </c>
      <c r="GT3904" s="9" t="e">
        <f ca="1">INDIRECT(ADDRESS(ROW(),Controls!#REF!+90))</f>
        <v>#REF!</v>
      </c>
      <c r="GU3904" s="9" t="e">
        <f ca="1">INDIRECT(ADDRESS(ROW(),Controls!#REF!+105))</f>
        <v>#REF!</v>
      </c>
      <c r="GV3904" s="9" t="e">
        <f ca="1">INDIRECT(ADDRESS(ROW(),Controls!#REF!+120))</f>
        <v>#REF!</v>
      </c>
      <c r="GW3904" s="9" t="e">
        <f ca="1">INDIRECT(ADDRESS(ROW(),Controls!#REF!+15))</f>
        <v>#REF!</v>
      </c>
      <c r="GX3904" s="9" t="e">
        <f ca="1">INDIRECT(ADDRESS(ROW(),Controls!#REF!+135))</f>
        <v>#REF!</v>
      </c>
      <c r="HJ3904" s="9" t="e">
        <f t="shared" ca="1" si="360"/>
        <v>#REF!</v>
      </c>
      <c r="HK3904" s="9" t="e">
        <f t="shared" ca="1" si="361"/>
        <v>#REF!</v>
      </c>
      <c r="HL3904" s="9" t="e">
        <f t="shared" ca="1" si="362"/>
        <v>#REF!</v>
      </c>
      <c r="HM3904" s="9" t="e">
        <f t="shared" ca="1" si="363"/>
        <v>#REF!</v>
      </c>
      <c r="HN3904" s="9" t="e">
        <f ca="1">SQRT($GS3904*(1-$GS3904/Controls!$D$15))</f>
        <v>#REF!</v>
      </c>
      <c r="HO3904" s="9" t="e">
        <f t="shared" ca="1" si="364"/>
        <v>#REF!</v>
      </c>
      <c r="HP3904" s="9" t="e">
        <f t="shared" ca="1" si="365"/>
        <v>#REF!</v>
      </c>
      <c r="HQ3904" s="9" t="e">
        <f ca="1">IF($GV3904=0,NA(),($GX3904*Controls!#REF!))</f>
        <v>#REF!</v>
      </c>
    </row>
    <row r="3905" spans="198:225" x14ac:dyDescent="0.25">
      <c r="GP3905" s="9" t="e">
        <f ca="1">INDIRECT(ADDRESS(ROW(),Controls!#REF!+30))</f>
        <v>#REF!</v>
      </c>
      <c r="GQ3905" s="9" t="e">
        <f ca="1">INDIRECT(ADDRESS(ROW(),Controls!#REF!+45))</f>
        <v>#REF!</v>
      </c>
      <c r="GR3905" s="9" t="e">
        <f ca="1">INDIRECT(ADDRESS(ROW(),Controls!#REF!+60))</f>
        <v>#REF!</v>
      </c>
      <c r="GS3905" s="9" t="e">
        <f ca="1">INDIRECT(ADDRESS(ROW(),Controls!#REF!+75))</f>
        <v>#REF!</v>
      </c>
      <c r="GT3905" s="9" t="e">
        <f ca="1">INDIRECT(ADDRESS(ROW(),Controls!#REF!+90))</f>
        <v>#REF!</v>
      </c>
      <c r="GU3905" s="9" t="e">
        <f ca="1">INDIRECT(ADDRESS(ROW(),Controls!#REF!+105))</f>
        <v>#REF!</v>
      </c>
      <c r="GV3905" s="9" t="e">
        <f ca="1">INDIRECT(ADDRESS(ROW(),Controls!#REF!+120))</f>
        <v>#REF!</v>
      </c>
      <c r="GW3905" s="9" t="e">
        <f ca="1">INDIRECT(ADDRESS(ROW(),Controls!#REF!+15))</f>
        <v>#REF!</v>
      </c>
      <c r="GX3905" s="9" t="e">
        <f ca="1">INDIRECT(ADDRESS(ROW(),Controls!#REF!+135))</f>
        <v>#REF!</v>
      </c>
      <c r="HJ3905" s="9" t="e">
        <f t="shared" ref="HJ3905:HJ3968" ca="1" si="366">IF($GV3905=0,NA(),MAX($GP3905,0.01)/$GQ3905)</f>
        <v>#REF!</v>
      </c>
      <c r="HK3905" s="9" t="e">
        <f t="shared" ref="HK3905:HK3968" ca="1" si="367">IF($GV3905=0,NA(),($GP3905-$GQ3905)/$GV3905)</f>
        <v>#REF!</v>
      </c>
      <c r="HL3905" s="9" t="e">
        <f t="shared" ref="HL3905:HL3968" ca="1" si="368">IF($GV3905=0,NA(),MAX($GU3905/$GT3905,0.01))</f>
        <v>#REF!</v>
      </c>
      <c r="HM3905" s="9" t="e">
        <f t="shared" ref="HM3905:HM3968" ca="1" si="369">IF($GV3905=0,NA(),($GU3905-$GT3905)/$GV3905)</f>
        <v>#REF!</v>
      </c>
      <c r="HN3905" s="9" t="e">
        <f ca="1">SQRT($GS3905*(1-$GS3905/Controls!$D$15))</f>
        <v>#REF!</v>
      </c>
      <c r="HO3905" s="9" t="e">
        <f t="shared" ref="HO3905:HO3968" ca="1" si="370">IF($HN3905=0,0,$GR3905/$HN3905)</f>
        <v>#REF!</v>
      </c>
      <c r="HP3905" s="9" t="e">
        <f t="shared" ref="HP3905:HP3968" ca="1" si="371">IF($GV3905=0,NA(),$GW3905/$GV3905)</f>
        <v>#REF!</v>
      </c>
      <c r="HQ3905" s="9" t="e">
        <f ca="1">IF($GV3905=0,NA(),($GX3905*Controls!#REF!))</f>
        <v>#REF!</v>
      </c>
    </row>
    <row r="3906" spans="198:225" x14ac:dyDescent="0.25">
      <c r="GP3906" s="9" t="e">
        <f ca="1">INDIRECT(ADDRESS(ROW(),Controls!#REF!+30))</f>
        <v>#REF!</v>
      </c>
      <c r="GQ3906" s="9" t="e">
        <f ca="1">INDIRECT(ADDRESS(ROW(),Controls!#REF!+45))</f>
        <v>#REF!</v>
      </c>
      <c r="GR3906" s="9" t="e">
        <f ca="1">INDIRECT(ADDRESS(ROW(),Controls!#REF!+60))</f>
        <v>#REF!</v>
      </c>
      <c r="GS3906" s="9" t="e">
        <f ca="1">INDIRECT(ADDRESS(ROW(),Controls!#REF!+75))</f>
        <v>#REF!</v>
      </c>
      <c r="GT3906" s="9" t="e">
        <f ca="1">INDIRECT(ADDRESS(ROW(),Controls!#REF!+90))</f>
        <v>#REF!</v>
      </c>
      <c r="GU3906" s="9" t="e">
        <f ca="1">INDIRECT(ADDRESS(ROW(),Controls!#REF!+105))</f>
        <v>#REF!</v>
      </c>
      <c r="GV3906" s="9" t="e">
        <f ca="1">INDIRECT(ADDRESS(ROW(),Controls!#REF!+120))</f>
        <v>#REF!</v>
      </c>
      <c r="GW3906" s="9" t="e">
        <f ca="1">INDIRECT(ADDRESS(ROW(),Controls!#REF!+15))</f>
        <v>#REF!</v>
      </c>
      <c r="GX3906" s="9" t="e">
        <f ca="1">INDIRECT(ADDRESS(ROW(),Controls!#REF!+135))</f>
        <v>#REF!</v>
      </c>
      <c r="HJ3906" s="9" t="e">
        <f t="shared" ca="1" si="366"/>
        <v>#REF!</v>
      </c>
      <c r="HK3906" s="9" t="e">
        <f t="shared" ca="1" si="367"/>
        <v>#REF!</v>
      </c>
      <c r="HL3906" s="9" t="e">
        <f t="shared" ca="1" si="368"/>
        <v>#REF!</v>
      </c>
      <c r="HM3906" s="9" t="e">
        <f t="shared" ca="1" si="369"/>
        <v>#REF!</v>
      </c>
      <c r="HN3906" s="9" t="e">
        <f ca="1">SQRT($GS3906*(1-$GS3906/Controls!$D$15))</f>
        <v>#REF!</v>
      </c>
      <c r="HO3906" s="9" t="e">
        <f t="shared" ca="1" si="370"/>
        <v>#REF!</v>
      </c>
      <c r="HP3906" s="9" t="e">
        <f t="shared" ca="1" si="371"/>
        <v>#REF!</v>
      </c>
      <c r="HQ3906" s="9" t="e">
        <f ca="1">IF($GV3906=0,NA(),($GX3906*Controls!#REF!))</f>
        <v>#REF!</v>
      </c>
    </row>
    <row r="3907" spans="198:225" x14ac:dyDescent="0.25">
      <c r="GP3907" s="9" t="e">
        <f ca="1">INDIRECT(ADDRESS(ROW(),Controls!#REF!+30))</f>
        <v>#REF!</v>
      </c>
      <c r="GQ3907" s="9" t="e">
        <f ca="1">INDIRECT(ADDRESS(ROW(),Controls!#REF!+45))</f>
        <v>#REF!</v>
      </c>
      <c r="GR3907" s="9" t="e">
        <f ca="1">INDIRECT(ADDRESS(ROW(),Controls!#REF!+60))</f>
        <v>#REF!</v>
      </c>
      <c r="GS3907" s="9" t="e">
        <f ca="1">INDIRECT(ADDRESS(ROW(),Controls!#REF!+75))</f>
        <v>#REF!</v>
      </c>
      <c r="GT3907" s="9" t="e">
        <f ca="1">INDIRECT(ADDRESS(ROW(),Controls!#REF!+90))</f>
        <v>#REF!</v>
      </c>
      <c r="GU3907" s="9" t="e">
        <f ca="1">INDIRECT(ADDRESS(ROW(),Controls!#REF!+105))</f>
        <v>#REF!</v>
      </c>
      <c r="GV3907" s="9" t="e">
        <f ca="1">INDIRECT(ADDRESS(ROW(),Controls!#REF!+120))</f>
        <v>#REF!</v>
      </c>
      <c r="GW3907" s="9" t="e">
        <f ca="1">INDIRECT(ADDRESS(ROW(),Controls!#REF!+15))</f>
        <v>#REF!</v>
      </c>
      <c r="GX3907" s="9" t="e">
        <f ca="1">INDIRECT(ADDRESS(ROW(),Controls!#REF!+135))</f>
        <v>#REF!</v>
      </c>
      <c r="HJ3907" s="9" t="e">
        <f t="shared" ca="1" si="366"/>
        <v>#REF!</v>
      </c>
      <c r="HK3907" s="9" t="e">
        <f t="shared" ca="1" si="367"/>
        <v>#REF!</v>
      </c>
      <c r="HL3907" s="9" t="e">
        <f t="shared" ca="1" si="368"/>
        <v>#REF!</v>
      </c>
      <c r="HM3907" s="9" t="e">
        <f t="shared" ca="1" si="369"/>
        <v>#REF!</v>
      </c>
      <c r="HN3907" s="9" t="e">
        <f ca="1">SQRT($GS3907*(1-$GS3907/Controls!$D$15))</f>
        <v>#REF!</v>
      </c>
      <c r="HO3907" s="9" t="e">
        <f t="shared" ca="1" si="370"/>
        <v>#REF!</v>
      </c>
      <c r="HP3907" s="9" t="e">
        <f t="shared" ca="1" si="371"/>
        <v>#REF!</v>
      </c>
      <c r="HQ3907" s="9" t="e">
        <f ca="1">IF($GV3907=0,NA(),($GX3907*Controls!#REF!))</f>
        <v>#REF!</v>
      </c>
    </row>
    <row r="3908" spans="198:225" x14ac:dyDescent="0.25">
      <c r="GP3908" s="9" t="e">
        <f ca="1">INDIRECT(ADDRESS(ROW(),Controls!#REF!+30))</f>
        <v>#REF!</v>
      </c>
      <c r="GQ3908" s="9" t="e">
        <f ca="1">INDIRECT(ADDRESS(ROW(),Controls!#REF!+45))</f>
        <v>#REF!</v>
      </c>
      <c r="GR3908" s="9" t="e">
        <f ca="1">INDIRECT(ADDRESS(ROW(),Controls!#REF!+60))</f>
        <v>#REF!</v>
      </c>
      <c r="GS3908" s="9" t="e">
        <f ca="1">INDIRECT(ADDRESS(ROW(),Controls!#REF!+75))</f>
        <v>#REF!</v>
      </c>
      <c r="GT3908" s="9" t="e">
        <f ca="1">INDIRECT(ADDRESS(ROW(),Controls!#REF!+90))</f>
        <v>#REF!</v>
      </c>
      <c r="GU3908" s="9" t="e">
        <f ca="1">INDIRECT(ADDRESS(ROW(),Controls!#REF!+105))</f>
        <v>#REF!</v>
      </c>
      <c r="GV3908" s="9" t="e">
        <f ca="1">INDIRECT(ADDRESS(ROW(),Controls!#REF!+120))</f>
        <v>#REF!</v>
      </c>
      <c r="GW3908" s="9" t="e">
        <f ca="1">INDIRECT(ADDRESS(ROW(),Controls!#REF!+15))</f>
        <v>#REF!</v>
      </c>
      <c r="GX3908" s="9" t="e">
        <f ca="1">INDIRECT(ADDRESS(ROW(),Controls!#REF!+135))</f>
        <v>#REF!</v>
      </c>
      <c r="HJ3908" s="9" t="e">
        <f t="shared" ca="1" si="366"/>
        <v>#REF!</v>
      </c>
      <c r="HK3908" s="9" t="e">
        <f t="shared" ca="1" si="367"/>
        <v>#REF!</v>
      </c>
      <c r="HL3908" s="9" t="e">
        <f t="shared" ca="1" si="368"/>
        <v>#REF!</v>
      </c>
      <c r="HM3908" s="9" t="e">
        <f t="shared" ca="1" si="369"/>
        <v>#REF!</v>
      </c>
      <c r="HN3908" s="9" t="e">
        <f ca="1">SQRT($GS3908*(1-$GS3908/Controls!$D$15))</f>
        <v>#REF!</v>
      </c>
      <c r="HO3908" s="9" t="e">
        <f t="shared" ca="1" si="370"/>
        <v>#REF!</v>
      </c>
      <c r="HP3908" s="9" t="e">
        <f t="shared" ca="1" si="371"/>
        <v>#REF!</v>
      </c>
      <c r="HQ3908" s="9" t="e">
        <f ca="1">IF($GV3908=0,NA(),($GX3908*Controls!#REF!))</f>
        <v>#REF!</v>
      </c>
    </row>
    <row r="3909" spans="198:225" x14ac:dyDescent="0.25">
      <c r="GP3909" s="9" t="e">
        <f ca="1">INDIRECT(ADDRESS(ROW(),Controls!#REF!+30))</f>
        <v>#REF!</v>
      </c>
      <c r="GQ3909" s="9" t="e">
        <f ca="1">INDIRECT(ADDRESS(ROW(),Controls!#REF!+45))</f>
        <v>#REF!</v>
      </c>
      <c r="GR3909" s="9" t="e">
        <f ca="1">INDIRECT(ADDRESS(ROW(),Controls!#REF!+60))</f>
        <v>#REF!</v>
      </c>
      <c r="GS3909" s="9" t="e">
        <f ca="1">INDIRECT(ADDRESS(ROW(),Controls!#REF!+75))</f>
        <v>#REF!</v>
      </c>
      <c r="GT3909" s="9" t="e">
        <f ca="1">INDIRECT(ADDRESS(ROW(),Controls!#REF!+90))</f>
        <v>#REF!</v>
      </c>
      <c r="GU3909" s="9" t="e">
        <f ca="1">INDIRECT(ADDRESS(ROW(),Controls!#REF!+105))</f>
        <v>#REF!</v>
      </c>
      <c r="GV3909" s="9" t="e">
        <f ca="1">INDIRECT(ADDRESS(ROW(),Controls!#REF!+120))</f>
        <v>#REF!</v>
      </c>
      <c r="GW3909" s="9" t="e">
        <f ca="1">INDIRECT(ADDRESS(ROW(),Controls!#REF!+15))</f>
        <v>#REF!</v>
      </c>
      <c r="GX3909" s="9" t="e">
        <f ca="1">INDIRECT(ADDRESS(ROW(),Controls!#REF!+135))</f>
        <v>#REF!</v>
      </c>
      <c r="HJ3909" s="9" t="e">
        <f t="shared" ca="1" si="366"/>
        <v>#REF!</v>
      </c>
      <c r="HK3909" s="9" t="e">
        <f t="shared" ca="1" si="367"/>
        <v>#REF!</v>
      </c>
      <c r="HL3909" s="9" t="e">
        <f t="shared" ca="1" si="368"/>
        <v>#REF!</v>
      </c>
      <c r="HM3909" s="9" t="e">
        <f t="shared" ca="1" si="369"/>
        <v>#REF!</v>
      </c>
      <c r="HN3909" s="9" t="e">
        <f ca="1">SQRT($GS3909*(1-$GS3909/Controls!$D$15))</f>
        <v>#REF!</v>
      </c>
      <c r="HO3909" s="9" t="e">
        <f t="shared" ca="1" si="370"/>
        <v>#REF!</v>
      </c>
      <c r="HP3909" s="9" t="e">
        <f t="shared" ca="1" si="371"/>
        <v>#REF!</v>
      </c>
      <c r="HQ3909" s="9" t="e">
        <f ca="1">IF($GV3909=0,NA(),($GX3909*Controls!#REF!))</f>
        <v>#REF!</v>
      </c>
    </row>
    <row r="3910" spans="198:225" x14ac:dyDescent="0.25">
      <c r="GP3910" s="9" t="e">
        <f ca="1">INDIRECT(ADDRESS(ROW(),Controls!#REF!+30))</f>
        <v>#REF!</v>
      </c>
      <c r="GQ3910" s="9" t="e">
        <f ca="1">INDIRECT(ADDRESS(ROW(),Controls!#REF!+45))</f>
        <v>#REF!</v>
      </c>
      <c r="GR3910" s="9" t="e">
        <f ca="1">INDIRECT(ADDRESS(ROW(),Controls!#REF!+60))</f>
        <v>#REF!</v>
      </c>
      <c r="GS3910" s="9" t="e">
        <f ca="1">INDIRECT(ADDRESS(ROW(),Controls!#REF!+75))</f>
        <v>#REF!</v>
      </c>
      <c r="GT3910" s="9" t="e">
        <f ca="1">INDIRECT(ADDRESS(ROW(),Controls!#REF!+90))</f>
        <v>#REF!</v>
      </c>
      <c r="GU3910" s="9" t="e">
        <f ca="1">INDIRECT(ADDRESS(ROW(),Controls!#REF!+105))</f>
        <v>#REF!</v>
      </c>
      <c r="GV3910" s="9" t="e">
        <f ca="1">INDIRECT(ADDRESS(ROW(),Controls!#REF!+120))</f>
        <v>#REF!</v>
      </c>
      <c r="GW3910" s="9" t="e">
        <f ca="1">INDIRECT(ADDRESS(ROW(),Controls!#REF!+15))</f>
        <v>#REF!</v>
      </c>
      <c r="GX3910" s="9" t="e">
        <f ca="1">INDIRECT(ADDRESS(ROW(),Controls!#REF!+135))</f>
        <v>#REF!</v>
      </c>
      <c r="HJ3910" s="9" t="e">
        <f t="shared" ca="1" si="366"/>
        <v>#REF!</v>
      </c>
      <c r="HK3910" s="9" t="e">
        <f t="shared" ca="1" si="367"/>
        <v>#REF!</v>
      </c>
      <c r="HL3910" s="9" t="e">
        <f t="shared" ca="1" si="368"/>
        <v>#REF!</v>
      </c>
      <c r="HM3910" s="9" t="e">
        <f t="shared" ca="1" si="369"/>
        <v>#REF!</v>
      </c>
      <c r="HN3910" s="9" t="e">
        <f ca="1">SQRT($GS3910*(1-$GS3910/Controls!$D$15))</f>
        <v>#REF!</v>
      </c>
      <c r="HO3910" s="9" t="e">
        <f t="shared" ca="1" si="370"/>
        <v>#REF!</v>
      </c>
      <c r="HP3910" s="9" t="e">
        <f t="shared" ca="1" si="371"/>
        <v>#REF!</v>
      </c>
      <c r="HQ3910" s="9" t="e">
        <f ca="1">IF($GV3910=0,NA(),($GX3910*Controls!#REF!))</f>
        <v>#REF!</v>
      </c>
    </row>
    <row r="3911" spans="198:225" x14ac:dyDescent="0.25">
      <c r="GP3911" s="9" t="e">
        <f ca="1">INDIRECT(ADDRESS(ROW(),Controls!#REF!+30))</f>
        <v>#REF!</v>
      </c>
      <c r="GQ3911" s="9" t="e">
        <f ca="1">INDIRECT(ADDRESS(ROW(),Controls!#REF!+45))</f>
        <v>#REF!</v>
      </c>
      <c r="GR3911" s="9" t="e">
        <f ca="1">INDIRECT(ADDRESS(ROW(),Controls!#REF!+60))</f>
        <v>#REF!</v>
      </c>
      <c r="GS3911" s="9" t="e">
        <f ca="1">INDIRECT(ADDRESS(ROW(),Controls!#REF!+75))</f>
        <v>#REF!</v>
      </c>
      <c r="GT3911" s="9" t="e">
        <f ca="1">INDIRECT(ADDRESS(ROW(),Controls!#REF!+90))</f>
        <v>#REF!</v>
      </c>
      <c r="GU3911" s="9" t="e">
        <f ca="1">INDIRECT(ADDRESS(ROW(),Controls!#REF!+105))</f>
        <v>#REF!</v>
      </c>
      <c r="GV3911" s="9" t="e">
        <f ca="1">INDIRECT(ADDRESS(ROW(),Controls!#REF!+120))</f>
        <v>#REF!</v>
      </c>
      <c r="GW3911" s="9" t="e">
        <f ca="1">INDIRECT(ADDRESS(ROW(),Controls!#REF!+15))</f>
        <v>#REF!</v>
      </c>
      <c r="GX3911" s="9" t="e">
        <f ca="1">INDIRECT(ADDRESS(ROW(),Controls!#REF!+135))</f>
        <v>#REF!</v>
      </c>
      <c r="HJ3911" s="9" t="e">
        <f t="shared" ca="1" si="366"/>
        <v>#REF!</v>
      </c>
      <c r="HK3911" s="9" t="e">
        <f t="shared" ca="1" si="367"/>
        <v>#REF!</v>
      </c>
      <c r="HL3911" s="9" t="e">
        <f t="shared" ca="1" si="368"/>
        <v>#REF!</v>
      </c>
      <c r="HM3911" s="9" t="e">
        <f t="shared" ca="1" si="369"/>
        <v>#REF!</v>
      </c>
      <c r="HN3911" s="9" t="e">
        <f ca="1">SQRT($GS3911*(1-$GS3911/Controls!$D$15))</f>
        <v>#REF!</v>
      </c>
      <c r="HO3911" s="9" t="e">
        <f t="shared" ca="1" si="370"/>
        <v>#REF!</v>
      </c>
      <c r="HP3911" s="9" t="e">
        <f t="shared" ca="1" si="371"/>
        <v>#REF!</v>
      </c>
      <c r="HQ3911" s="9" t="e">
        <f ca="1">IF($GV3911=0,NA(),($GX3911*Controls!#REF!))</f>
        <v>#REF!</v>
      </c>
    </row>
    <row r="3912" spans="198:225" x14ac:dyDescent="0.25">
      <c r="GP3912" s="9" t="e">
        <f ca="1">INDIRECT(ADDRESS(ROW(),Controls!#REF!+30))</f>
        <v>#REF!</v>
      </c>
      <c r="GQ3912" s="9" t="e">
        <f ca="1">INDIRECT(ADDRESS(ROW(),Controls!#REF!+45))</f>
        <v>#REF!</v>
      </c>
      <c r="GR3912" s="9" t="e">
        <f ca="1">INDIRECT(ADDRESS(ROW(),Controls!#REF!+60))</f>
        <v>#REF!</v>
      </c>
      <c r="GS3912" s="9" t="e">
        <f ca="1">INDIRECT(ADDRESS(ROW(),Controls!#REF!+75))</f>
        <v>#REF!</v>
      </c>
      <c r="GT3912" s="9" t="e">
        <f ca="1">INDIRECT(ADDRESS(ROW(),Controls!#REF!+90))</f>
        <v>#REF!</v>
      </c>
      <c r="GU3912" s="9" t="e">
        <f ca="1">INDIRECT(ADDRESS(ROW(),Controls!#REF!+105))</f>
        <v>#REF!</v>
      </c>
      <c r="GV3912" s="9" t="e">
        <f ca="1">INDIRECT(ADDRESS(ROW(),Controls!#REF!+120))</f>
        <v>#REF!</v>
      </c>
      <c r="GW3912" s="9" t="e">
        <f ca="1">INDIRECT(ADDRESS(ROW(),Controls!#REF!+15))</f>
        <v>#REF!</v>
      </c>
      <c r="GX3912" s="9" t="e">
        <f ca="1">INDIRECT(ADDRESS(ROW(),Controls!#REF!+135))</f>
        <v>#REF!</v>
      </c>
      <c r="HJ3912" s="9" t="e">
        <f t="shared" ca="1" si="366"/>
        <v>#REF!</v>
      </c>
      <c r="HK3912" s="9" t="e">
        <f t="shared" ca="1" si="367"/>
        <v>#REF!</v>
      </c>
      <c r="HL3912" s="9" t="e">
        <f t="shared" ca="1" si="368"/>
        <v>#REF!</v>
      </c>
      <c r="HM3912" s="9" t="e">
        <f t="shared" ca="1" si="369"/>
        <v>#REF!</v>
      </c>
      <c r="HN3912" s="9" t="e">
        <f ca="1">SQRT($GS3912*(1-$GS3912/Controls!$D$15))</f>
        <v>#REF!</v>
      </c>
      <c r="HO3912" s="9" t="e">
        <f t="shared" ca="1" si="370"/>
        <v>#REF!</v>
      </c>
      <c r="HP3912" s="9" t="e">
        <f t="shared" ca="1" si="371"/>
        <v>#REF!</v>
      </c>
      <c r="HQ3912" s="9" t="e">
        <f ca="1">IF($GV3912=0,NA(),($GX3912*Controls!#REF!))</f>
        <v>#REF!</v>
      </c>
    </row>
    <row r="3913" spans="198:225" x14ac:dyDescent="0.25">
      <c r="GP3913" s="9" t="e">
        <f ca="1">INDIRECT(ADDRESS(ROW(),Controls!#REF!+30))</f>
        <v>#REF!</v>
      </c>
      <c r="GQ3913" s="9" t="e">
        <f ca="1">INDIRECT(ADDRESS(ROW(),Controls!#REF!+45))</f>
        <v>#REF!</v>
      </c>
      <c r="GR3913" s="9" t="e">
        <f ca="1">INDIRECT(ADDRESS(ROW(),Controls!#REF!+60))</f>
        <v>#REF!</v>
      </c>
      <c r="GS3913" s="9" t="e">
        <f ca="1">INDIRECT(ADDRESS(ROW(),Controls!#REF!+75))</f>
        <v>#REF!</v>
      </c>
      <c r="GT3913" s="9" t="e">
        <f ca="1">INDIRECT(ADDRESS(ROW(),Controls!#REF!+90))</f>
        <v>#REF!</v>
      </c>
      <c r="GU3913" s="9" t="e">
        <f ca="1">INDIRECT(ADDRESS(ROW(),Controls!#REF!+105))</f>
        <v>#REF!</v>
      </c>
      <c r="GV3913" s="9" t="e">
        <f ca="1">INDIRECT(ADDRESS(ROW(),Controls!#REF!+120))</f>
        <v>#REF!</v>
      </c>
      <c r="GW3913" s="9" t="e">
        <f ca="1">INDIRECT(ADDRESS(ROW(),Controls!#REF!+15))</f>
        <v>#REF!</v>
      </c>
      <c r="GX3913" s="9" t="e">
        <f ca="1">INDIRECT(ADDRESS(ROW(),Controls!#REF!+135))</f>
        <v>#REF!</v>
      </c>
      <c r="HJ3913" s="9" t="e">
        <f t="shared" ca="1" si="366"/>
        <v>#REF!</v>
      </c>
      <c r="HK3913" s="9" t="e">
        <f t="shared" ca="1" si="367"/>
        <v>#REF!</v>
      </c>
      <c r="HL3913" s="9" t="e">
        <f t="shared" ca="1" si="368"/>
        <v>#REF!</v>
      </c>
      <c r="HM3913" s="9" t="e">
        <f t="shared" ca="1" si="369"/>
        <v>#REF!</v>
      </c>
      <c r="HN3913" s="9" t="e">
        <f ca="1">SQRT($GS3913*(1-$GS3913/Controls!$D$15))</f>
        <v>#REF!</v>
      </c>
      <c r="HO3913" s="9" t="e">
        <f t="shared" ca="1" si="370"/>
        <v>#REF!</v>
      </c>
      <c r="HP3913" s="9" t="e">
        <f t="shared" ca="1" si="371"/>
        <v>#REF!</v>
      </c>
      <c r="HQ3913" s="9" t="e">
        <f ca="1">IF($GV3913=0,NA(),($GX3913*Controls!#REF!))</f>
        <v>#REF!</v>
      </c>
    </row>
    <row r="3914" spans="198:225" x14ac:dyDescent="0.25">
      <c r="GP3914" s="9" t="e">
        <f ca="1">INDIRECT(ADDRESS(ROW(),Controls!#REF!+30))</f>
        <v>#REF!</v>
      </c>
      <c r="GQ3914" s="9" t="e">
        <f ca="1">INDIRECT(ADDRESS(ROW(),Controls!#REF!+45))</f>
        <v>#REF!</v>
      </c>
      <c r="GR3914" s="9" t="e">
        <f ca="1">INDIRECT(ADDRESS(ROW(),Controls!#REF!+60))</f>
        <v>#REF!</v>
      </c>
      <c r="GS3914" s="9" t="e">
        <f ca="1">INDIRECT(ADDRESS(ROW(),Controls!#REF!+75))</f>
        <v>#REF!</v>
      </c>
      <c r="GT3914" s="9" t="e">
        <f ca="1">INDIRECT(ADDRESS(ROW(),Controls!#REF!+90))</f>
        <v>#REF!</v>
      </c>
      <c r="GU3914" s="9" t="e">
        <f ca="1">INDIRECT(ADDRESS(ROW(),Controls!#REF!+105))</f>
        <v>#REF!</v>
      </c>
      <c r="GV3914" s="9" t="e">
        <f ca="1">INDIRECT(ADDRESS(ROW(),Controls!#REF!+120))</f>
        <v>#REF!</v>
      </c>
      <c r="GW3914" s="9" t="e">
        <f ca="1">INDIRECT(ADDRESS(ROW(),Controls!#REF!+15))</f>
        <v>#REF!</v>
      </c>
      <c r="GX3914" s="9" t="e">
        <f ca="1">INDIRECT(ADDRESS(ROW(),Controls!#REF!+135))</f>
        <v>#REF!</v>
      </c>
      <c r="HJ3914" s="9" t="e">
        <f t="shared" ca="1" si="366"/>
        <v>#REF!</v>
      </c>
      <c r="HK3914" s="9" t="e">
        <f t="shared" ca="1" si="367"/>
        <v>#REF!</v>
      </c>
      <c r="HL3914" s="9" t="e">
        <f t="shared" ca="1" si="368"/>
        <v>#REF!</v>
      </c>
      <c r="HM3914" s="9" t="e">
        <f t="shared" ca="1" si="369"/>
        <v>#REF!</v>
      </c>
      <c r="HN3914" s="9" t="e">
        <f ca="1">SQRT($GS3914*(1-$GS3914/Controls!$D$15))</f>
        <v>#REF!</v>
      </c>
      <c r="HO3914" s="9" t="e">
        <f t="shared" ca="1" si="370"/>
        <v>#REF!</v>
      </c>
      <c r="HP3914" s="9" t="e">
        <f t="shared" ca="1" si="371"/>
        <v>#REF!</v>
      </c>
      <c r="HQ3914" s="9" t="e">
        <f ca="1">IF($GV3914=0,NA(),($GX3914*Controls!#REF!))</f>
        <v>#REF!</v>
      </c>
    </row>
    <row r="3915" spans="198:225" x14ac:dyDescent="0.25">
      <c r="GP3915" s="9" t="e">
        <f ca="1">INDIRECT(ADDRESS(ROW(),Controls!#REF!+30))</f>
        <v>#REF!</v>
      </c>
      <c r="GQ3915" s="9" t="e">
        <f ca="1">INDIRECT(ADDRESS(ROW(),Controls!#REF!+45))</f>
        <v>#REF!</v>
      </c>
      <c r="GR3915" s="9" t="e">
        <f ca="1">INDIRECT(ADDRESS(ROW(),Controls!#REF!+60))</f>
        <v>#REF!</v>
      </c>
      <c r="GS3915" s="9" t="e">
        <f ca="1">INDIRECT(ADDRESS(ROW(),Controls!#REF!+75))</f>
        <v>#REF!</v>
      </c>
      <c r="GT3915" s="9" t="e">
        <f ca="1">INDIRECT(ADDRESS(ROW(),Controls!#REF!+90))</f>
        <v>#REF!</v>
      </c>
      <c r="GU3915" s="9" t="e">
        <f ca="1">INDIRECT(ADDRESS(ROW(),Controls!#REF!+105))</f>
        <v>#REF!</v>
      </c>
      <c r="GV3915" s="9" t="e">
        <f ca="1">INDIRECT(ADDRESS(ROW(),Controls!#REF!+120))</f>
        <v>#REF!</v>
      </c>
      <c r="GW3915" s="9" t="e">
        <f ca="1">INDIRECT(ADDRESS(ROW(),Controls!#REF!+15))</f>
        <v>#REF!</v>
      </c>
      <c r="GX3915" s="9" t="e">
        <f ca="1">INDIRECT(ADDRESS(ROW(),Controls!#REF!+135))</f>
        <v>#REF!</v>
      </c>
      <c r="HJ3915" s="9" t="e">
        <f t="shared" ca="1" si="366"/>
        <v>#REF!</v>
      </c>
      <c r="HK3915" s="9" t="e">
        <f t="shared" ca="1" si="367"/>
        <v>#REF!</v>
      </c>
      <c r="HL3915" s="9" t="e">
        <f t="shared" ca="1" si="368"/>
        <v>#REF!</v>
      </c>
      <c r="HM3915" s="9" t="e">
        <f t="shared" ca="1" si="369"/>
        <v>#REF!</v>
      </c>
      <c r="HN3915" s="9" t="e">
        <f ca="1">SQRT($GS3915*(1-$GS3915/Controls!$D$15))</f>
        <v>#REF!</v>
      </c>
      <c r="HO3915" s="9" t="e">
        <f t="shared" ca="1" si="370"/>
        <v>#REF!</v>
      </c>
      <c r="HP3915" s="9" t="e">
        <f t="shared" ca="1" si="371"/>
        <v>#REF!</v>
      </c>
      <c r="HQ3915" s="9" t="e">
        <f ca="1">IF($GV3915=0,NA(),($GX3915*Controls!#REF!))</f>
        <v>#REF!</v>
      </c>
    </row>
    <row r="3916" spans="198:225" x14ac:dyDescent="0.25">
      <c r="GP3916" s="9" t="e">
        <f ca="1">INDIRECT(ADDRESS(ROW(),Controls!#REF!+30))</f>
        <v>#REF!</v>
      </c>
      <c r="GQ3916" s="9" t="e">
        <f ca="1">INDIRECT(ADDRESS(ROW(),Controls!#REF!+45))</f>
        <v>#REF!</v>
      </c>
      <c r="GR3916" s="9" t="e">
        <f ca="1">INDIRECT(ADDRESS(ROW(),Controls!#REF!+60))</f>
        <v>#REF!</v>
      </c>
      <c r="GS3916" s="9" t="e">
        <f ca="1">INDIRECT(ADDRESS(ROW(),Controls!#REF!+75))</f>
        <v>#REF!</v>
      </c>
      <c r="GT3916" s="9" t="e">
        <f ca="1">INDIRECT(ADDRESS(ROW(),Controls!#REF!+90))</f>
        <v>#REF!</v>
      </c>
      <c r="GU3916" s="9" t="e">
        <f ca="1">INDIRECT(ADDRESS(ROW(),Controls!#REF!+105))</f>
        <v>#REF!</v>
      </c>
      <c r="GV3916" s="9" t="e">
        <f ca="1">INDIRECT(ADDRESS(ROW(),Controls!#REF!+120))</f>
        <v>#REF!</v>
      </c>
      <c r="GW3916" s="9" t="e">
        <f ca="1">INDIRECT(ADDRESS(ROW(),Controls!#REF!+15))</f>
        <v>#REF!</v>
      </c>
      <c r="GX3916" s="9" t="e">
        <f ca="1">INDIRECT(ADDRESS(ROW(),Controls!#REF!+135))</f>
        <v>#REF!</v>
      </c>
      <c r="HJ3916" s="9" t="e">
        <f t="shared" ca="1" si="366"/>
        <v>#REF!</v>
      </c>
      <c r="HK3916" s="9" t="e">
        <f t="shared" ca="1" si="367"/>
        <v>#REF!</v>
      </c>
      <c r="HL3916" s="9" t="e">
        <f t="shared" ca="1" si="368"/>
        <v>#REF!</v>
      </c>
      <c r="HM3916" s="9" t="e">
        <f t="shared" ca="1" si="369"/>
        <v>#REF!</v>
      </c>
      <c r="HN3916" s="9" t="e">
        <f ca="1">SQRT($GS3916*(1-$GS3916/Controls!$D$15))</f>
        <v>#REF!</v>
      </c>
      <c r="HO3916" s="9" t="e">
        <f t="shared" ca="1" si="370"/>
        <v>#REF!</v>
      </c>
      <c r="HP3916" s="9" t="e">
        <f t="shared" ca="1" si="371"/>
        <v>#REF!</v>
      </c>
      <c r="HQ3916" s="9" t="e">
        <f ca="1">IF($GV3916=0,NA(),($GX3916*Controls!#REF!))</f>
        <v>#REF!</v>
      </c>
    </row>
    <row r="3917" spans="198:225" x14ac:dyDescent="0.25">
      <c r="GP3917" s="9" t="e">
        <f ca="1">INDIRECT(ADDRESS(ROW(),Controls!#REF!+30))</f>
        <v>#REF!</v>
      </c>
      <c r="GQ3917" s="9" t="e">
        <f ca="1">INDIRECT(ADDRESS(ROW(),Controls!#REF!+45))</f>
        <v>#REF!</v>
      </c>
      <c r="GR3917" s="9" t="e">
        <f ca="1">INDIRECT(ADDRESS(ROW(),Controls!#REF!+60))</f>
        <v>#REF!</v>
      </c>
      <c r="GS3917" s="9" t="e">
        <f ca="1">INDIRECT(ADDRESS(ROW(),Controls!#REF!+75))</f>
        <v>#REF!</v>
      </c>
      <c r="GT3917" s="9" t="e">
        <f ca="1">INDIRECT(ADDRESS(ROW(),Controls!#REF!+90))</f>
        <v>#REF!</v>
      </c>
      <c r="GU3917" s="9" t="e">
        <f ca="1">INDIRECT(ADDRESS(ROW(),Controls!#REF!+105))</f>
        <v>#REF!</v>
      </c>
      <c r="GV3917" s="9" t="e">
        <f ca="1">INDIRECT(ADDRESS(ROW(),Controls!#REF!+120))</f>
        <v>#REF!</v>
      </c>
      <c r="GW3917" s="9" t="e">
        <f ca="1">INDIRECT(ADDRESS(ROW(),Controls!#REF!+15))</f>
        <v>#REF!</v>
      </c>
      <c r="GX3917" s="9" t="e">
        <f ca="1">INDIRECT(ADDRESS(ROW(),Controls!#REF!+135))</f>
        <v>#REF!</v>
      </c>
      <c r="HJ3917" s="9" t="e">
        <f t="shared" ca="1" si="366"/>
        <v>#REF!</v>
      </c>
      <c r="HK3917" s="9" t="e">
        <f t="shared" ca="1" si="367"/>
        <v>#REF!</v>
      </c>
      <c r="HL3917" s="9" t="e">
        <f t="shared" ca="1" si="368"/>
        <v>#REF!</v>
      </c>
      <c r="HM3917" s="9" t="e">
        <f t="shared" ca="1" si="369"/>
        <v>#REF!</v>
      </c>
      <c r="HN3917" s="9" t="e">
        <f ca="1">SQRT($GS3917*(1-$GS3917/Controls!$D$15))</f>
        <v>#REF!</v>
      </c>
      <c r="HO3917" s="9" t="e">
        <f t="shared" ca="1" si="370"/>
        <v>#REF!</v>
      </c>
      <c r="HP3917" s="9" t="e">
        <f t="shared" ca="1" si="371"/>
        <v>#REF!</v>
      </c>
      <c r="HQ3917" s="9" t="e">
        <f ca="1">IF($GV3917=0,NA(),($GX3917*Controls!#REF!))</f>
        <v>#REF!</v>
      </c>
    </row>
    <row r="3918" spans="198:225" x14ac:dyDescent="0.25">
      <c r="GP3918" s="9" t="e">
        <f ca="1">INDIRECT(ADDRESS(ROW(),Controls!#REF!+30))</f>
        <v>#REF!</v>
      </c>
      <c r="GQ3918" s="9" t="e">
        <f ca="1">INDIRECT(ADDRESS(ROW(),Controls!#REF!+45))</f>
        <v>#REF!</v>
      </c>
      <c r="GR3918" s="9" t="e">
        <f ca="1">INDIRECT(ADDRESS(ROW(),Controls!#REF!+60))</f>
        <v>#REF!</v>
      </c>
      <c r="GS3918" s="9" t="e">
        <f ca="1">INDIRECT(ADDRESS(ROW(),Controls!#REF!+75))</f>
        <v>#REF!</v>
      </c>
      <c r="GT3918" s="9" t="e">
        <f ca="1">INDIRECT(ADDRESS(ROW(),Controls!#REF!+90))</f>
        <v>#REF!</v>
      </c>
      <c r="GU3918" s="9" t="e">
        <f ca="1">INDIRECT(ADDRESS(ROW(),Controls!#REF!+105))</f>
        <v>#REF!</v>
      </c>
      <c r="GV3918" s="9" t="e">
        <f ca="1">INDIRECT(ADDRESS(ROW(),Controls!#REF!+120))</f>
        <v>#REF!</v>
      </c>
      <c r="GW3918" s="9" t="e">
        <f ca="1">INDIRECT(ADDRESS(ROW(),Controls!#REF!+15))</f>
        <v>#REF!</v>
      </c>
      <c r="GX3918" s="9" t="e">
        <f ca="1">INDIRECT(ADDRESS(ROW(),Controls!#REF!+135))</f>
        <v>#REF!</v>
      </c>
      <c r="HJ3918" s="9" t="e">
        <f t="shared" ca="1" si="366"/>
        <v>#REF!</v>
      </c>
      <c r="HK3918" s="9" t="e">
        <f t="shared" ca="1" si="367"/>
        <v>#REF!</v>
      </c>
      <c r="HL3918" s="9" t="e">
        <f t="shared" ca="1" si="368"/>
        <v>#REF!</v>
      </c>
      <c r="HM3918" s="9" t="e">
        <f t="shared" ca="1" si="369"/>
        <v>#REF!</v>
      </c>
      <c r="HN3918" s="9" t="e">
        <f ca="1">SQRT($GS3918*(1-$GS3918/Controls!$D$15))</f>
        <v>#REF!</v>
      </c>
      <c r="HO3918" s="9" t="e">
        <f t="shared" ca="1" si="370"/>
        <v>#REF!</v>
      </c>
      <c r="HP3918" s="9" t="e">
        <f t="shared" ca="1" si="371"/>
        <v>#REF!</v>
      </c>
      <c r="HQ3918" s="9" t="e">
        <f ca="1">IF($GV3918=0,NA(),($GX3918*Controls!#REF!))</f>
        <v>#REF!</v>
      </c>
    </row>
    <row r="3919" spans="198:225" x14ac:dyDescent="0.25">
      <c r="GP3919" s="9" t="e">
        <f ca="1">INDIRECT(ADDRESS(ROW(),Controls!#REF!+30))</f>
        <v>#REF!</v>
      </c>
      <c r="GQ3919" s="9" t="e">
        <f ca="1">INDIRECT(ADDRESS(ROW(),Controls!#REF!+45))</f>
        <v>#REF!</v>
      </c>
      <c r="GR3919" s="9" t="e">
        <f ca="1">INDIRECT(ADDRESS(ROW(),Controls!#REF!+60))</f>
        <v>#REF!</v>
      </c>
      <c r="GS3919" s="9" t="e">
        <f ca="1">INDIRECT(ADDRESS(ROW(),Controls!#REF!+75))</f>
        <v>#REF!</v>
      </c>
      <c r="GT3919" s="9" t="e">
        <f ca="1">INDIRECT(ADDRESS(ROW(),Controls!#REF!+90))</f>
        <v>#REF!</v>
      </c>
      <c r="GU3919" s="9" t="e">
        <f ca="1">INDIRECT(ADDRESS(ROW(),Controls!#REF!+105))</f>
        <v>#REF!</v>
      </c>
      <c r="GV3919" s="9" t="e">
        <f ca="1">INDIRECT(ADDRESS(ROW(),Controls!#REF!+120))</f>
        <v>#REF!</v>
      </c>
      <c r="GW3919" s="9" t="e">
        <f ca="1">INDIRECT(ADDRESS(ROW(),Controls!#REF!+15))</f>
        <v>#REF!</v>
      </c>
      <c r="GX3919" s="9" t="e">
        <f ca="1">INDIRECT(ADDRESS(ROW(),Controls!#REF!+135))</f>
        <v>#REF!</v>
      </c>
      <c r="HJ3919" s="9" t="e">
        <f t="shared" ca="1" si="366"/>
        <v>#REF!</v>
      </c>
      <c r="HK3919" s="9" t="e">
        <f t="shared" ca="1" si="367"/>
        <v>#REF!</v>
      </c>
      <c r="HL3919" s="9" t="e">
        <f t="shared" ca="1" si="368"/>
        <v>#REF!</v>
      </c>
      <c r="HM3919" s="9" t="e">
        <f t="shared" ca="1" si="369"/>
        <v>#REF!</v>
      </c>
      <c r="HN3919" s="9" t="e">
        <f ca="1">SQRT($GS3919*(1-$GS3919/Controls!$D$15))</f>
        <v>#REF!</v>
      </c>
      <c r="HO3919" s="9" t="e">
        <f t="shared" ca="1" si="370"/>
        <v>#REF!</v>
      </c>
      <c r="HP3919" s="9" t="e">
        <f t="shared" ca="1" si="371"/>
        <v>#REF!</v>
      </c>
      <c r="HQ3919" s="9" t="e">
        <f ca="1">IF($GV3919=0,NA(),($GX3919*Controls!#REF!))</f>
        <v>#REF!</v>
      </c>
    </row>
    <row r="3920" spans="198:225" x14ac:dyDescent="0.25">
      <c r="GP3920" s="9" t="e">
        <f ca="1">INDIRECT(ADDRESS(ROW(),Controls!#REF!+30))</f>
        <v>#REF!</v>
      </c>
      <c r="GQ3920" s="9" t="e">
        <f ca="1">INDIRECT(ADDRESS(ROW(),Controls!#REF!+45))</f>
        <v>#REF!</v>
      </c>
      <c r="GR3920" s="9" t="e">
        <f ca="1">INDIRECT(ADDRESS(ROW(),Controls!#REF!+60))</f>
        <v>#REF!</v>
      </c>
      <c r="GS3920" s="9" t="e">
        <f ca="1">INDIRECT(ADDRESS(ROW(),Controls!#REF!+75))</f>
        <v>#REF!</v>
      </c>
      <c r="GT3920" s="9" t="e">
        <f ca="1">INDIRECT(ADDRESS(ROW(),Controls!#REF!+90))</f>
        <v>#REF!</v>
      </c>
      <c r="GU3920" s="9" t="e">
        <f ca="1">INDIRECT(ADDRESS(ROW(),Controls!#REF!+105))</f>
        <v>#REF!</v>
      </c>
      <c r="GV3920" s="9" t="e">
        <f ca="1">INDIRECT(ADDRESS(ROW(),Controls!#REF!+120))</f>
        <v>#REF!</v>
      </c>
      <c r="GW3920" s="9" t="e">
        <f ca="1">INDIRECT(ADDRESS(ROW(),Controls!#REF!+15))</f>
        <v>#REF!</v>
      </c>
      <c r="GX3920" s="9" t="e">
        <f ca="1">INDIRECT(ADDRESS(ROW(),Controls!#REF!+135))</f>
        <v>#REF!</v>
      </c>
      <c r="HJ3920" s="9" t="e">
        <f t="shared" ca="1" si="366"/>
        <v>#REF!</v>
      </c>
      <c r="HK3920" s="9" t="e">
        <f t="shared" ca="1" si="367"/>
        <v>#REF!</v>
      </c>
      <c r="HL3920" s="9" t="e">
        <f t="shared" ca="1" si="368"/>
        <v>#REF!</v>
      </c>
      <c r="HM3920" s="9" t="e">
        <f t="shared" ca="1" si="369"/>
        <v>#REF!</v>
      </c>
      <c r="HN3920" s="9" t="e">
        <f ca="1">SQRT($GS3920*(1-$GS3920/Controls!$D$15))</f>
        <v>#REF!</v>
      </c>
      <c r="HO3920" s="9" t="e">
        <f t="shared" ca="1" si="370"/>
        <v>#REF!</v>
      </c>
      <c r="HP3920" s="9" t="e">
        <f t="shared" ca="1" si="371"/>
        <v>#REF!</v>
      </c>
      <c r="HQ3920" s="9" t="e">
        <f ca="1">IF($GV3920=0,NA(),($GX3920*Controls!#REF!))</f>
        <v>#REF!</v>
      </c>
    </row>
    <row r="3921" spans="198:225" x14ac:dyDescent="0.25">
      <c r="GP3921" s="9" t="e">
        <f ca="1">INDIRECT(ADDRESS(ROW(),Controls!#REF!+30))</f>
        <v>#REF!</v>
      </c>
      <c r="GQ3921" s="9" t="e">
        <f ca="1">INDIRECT(ADDRESS(ROW(),Controls!#REF!+45))</f>
        <v>#REF!</v>
      </c>
      <c r="GR3921" s="9" t="e">
        <f ca="1">INDIRECT(ADDRESS(ROW(),Controls!#REF!+60))</f>
        <v>#REF!</v>
      </c>
      <c r="GS3921" s="9" t="e">
        <f ca="1">INDIRECT(ADDRESS(ROW(),Controls!#REF!+75))</f>
        <v>#REF!</v>
      </c>
      <c r="GT3921" s="9" t="e">
        <f ca="1">INDIRECT(ADDRESS(ROW(),Controls!#REF!+90))</f>
        <v>#REF!</v>
      </c>
      <c r="GU3921" s="9" t="e">
        <f ca="1">INDIRECT(ADDRESS(ROW(),Controls!#REF!+105))</f>
        <v>#REF!</v>
      </c>
      <c r="GV3921" s="9" t="e">
        <f ca="1">INDIRECT(ADDRESS(ROW(),Controls!#REF!+120))</f>
        <v>#REF!</v>
      </c>
      <c r="GW3921" s="9" t="e">
        <f ca="1">INDIRECT(ADDRESS(ROW(),Controls!#REF!+15))</f>
        <v>#REF!</v>
      </c>
      <c r="GX3921" s="9" t="e">
        <f ca="1">INDIRECT(ADDRESS(ROW(),Controls!#REF!+135))</f>
        <v>#REF!</v>
      </c>
      <c r="HJ3921" s="9" t="e">
        <f t="shared" ca="1" si="366"/>
        <v>#REF!</v>
      </c>
      <c r="HK3921" s="9" t="e">
        <f t="shared" ca="1" si="367"/>
        <v>#REF!</v>
      </c>
      <c r="HL3921" s="9" t="e">
        <f t="shared" ca="1" si="368"/>
        <v>#REF!</v>
      </c>
      <c r="HM3921" s="9" t="e">
        <f t="shared" ca="1" si="369"/>
        <v>#REF!</v>
      </c>
      <c r="HN3921" s="9" t="e">
        <f ca="1">SQRT($GS3921*(1-$GS3921/Controls!$D$15))</f>
        <v>#REF!</v>
      </c>
      <c r="HO3921" s="9" t="e">
        <f t="shared" ca="1" si="370"/>
        <v>#REF!</v>
      </c>
      <c r="HP3921" s="9" t="e">
        <f t="shared" ca="1" si="371"/>
        <v>#REF!</v>
      </c>
      <c r="HQ3921" s="9" t="e">
        <f ca="1">IF($GV3921=0,NA(),($GX3921*Controls!#REF!))</f>
        <v>#REF!</v>
      </c>
    </row>
    <row r="3922" spans="198:225" x14ac:dyDescent="0.25">
      <c r="GP3922" s="9" t="e">
        <f ca="1">INDIRECT(ADDRESS(ROW(),Controls!#REF!+30))</f>
        <v>#REF!</v>
      </c>
      <c r="GQ3922" s="9" t="e">
        <f ca="1">INDIRECT(ADDRESS(ROW(),Controls!#REF!+45))</f>
        <v>#REF!</v>
      </c>
      <c r="GR3922" s="9" t="e">
        <f ca="1">INDIRECT(ADDRESS(ROW(),Controls!#REF!+60))</f>
        <v>#REF!</v>
      </c>
      <c r="GS3922" s="9" t="e">
        <f ca="1">INDIRECT(ADDRESS(ROW(),Controls!#REF!+75))</f>
        <v>#REF!</v>
      </c>
      <c r="GT3922" s="9" t="e">
        <f ca="1">INDIRECT(ADDRESS(ROW(),Controls!#REF!+90))</f>
        <v>#REF!</v>
      </c>
      <c r="GU3922" s="9" t="e">
        <f ca="1">INDIRECT(ADDRESS(ROW(),Controls!#REF!+105))</f>
        <v>#REF!</v>
      </c>
      <c r="GV3922" s="9" t="e">
        <f ca="1">INDIRECT(ADDRESS(ROW(),Controls!#REF!+120))</f>
        <v>#REF!</v>
      </c>
      <c r="GW3922" s="9" t="e">
        <f ca="1">INDIRECT(ADDRESS(ROW(),Controls!#REF!+15))</f>
        <v>#REF!</v>
      </c>
      <c r="GX3922" s="9" t="e">
        <f ca="1">INDIRECT(ADDRESS(ROW(),Controls!#REF!+135))</f>
        <v>#REF!</v>
      </c>
      <c r="HJ3922" s="9" t="e">
        <f t="shared" ca="1" si="366"/>
        <v>#REF!</v>
      </c>
      <c r="HK3922" s="9" t="e">
        <f t="shared" ca="1" si="367"/>
        <v>#REF!</v>
      </c>
      <c r="HL3922" s="9" t="e">
        <f t="shared" ca="1" si="368"/>
        <v>#REF!</v>
      </c>
      <c r="HM3922" s="9" t="e">
        <f t="shared" ca="1" si="369"/>
        <v>#REF!</v>
      </c>
      <c r="HN3922" s="9" t="e">
        <f ca="1">SQRT($GS3922*(1-$GS3922/Controls!$D$15))</f>
        <v>#REF!</v>
      </c>
      <c r="HO3922" s="9" t="e">
        <f t="shared" ca="1" si="370"/>
        <v>#REF!</v>
      </c>
      <c r="HP3922" s="9" t="e">
        <f t="shared" ca="1" si="371"/>
        <v>#REF!</v>
      </c>
      <c r="HQ3922" s="9" t="e">
        <f ca="1">IF($GV3922=0,NA(),($GX3922*Controls!#REF!))</f>
        <v>#REF!</v>
      </c>
    </row>
    <row r="3923" spans="198:225" x14ac:dyDescent="0.25">
      <c r="GP3923" s="9" t="e">
        <f ca="1">INDIRECT(ADDRESS(ROW(),Controls!#REF!+30))</f>
        <v>#REF!</v>
      </c>
      <c r="GQ3923" s="9" t="e">
        <f ca="1">INDIRECT(ADDRESS(ROW(),Controls!#REF!+45))</f>
        <v>#REF!</v>
      </c>
      <c r="GR3923" s="9" t="e">
        <f ca="1">INDIRECT(ADDRESS(ROW(),Controls!#REF!+60))</f>
        <v>#REF!</v>
      </c>
      <c r="GS3923" s="9" t="e">
        <f ca="1">INDIRECT(ADDRESS(ROW(),Controls!#REF!+75))</f>
        <v>#REF!</v>
      </c>
      <c r="GT3923" s="9" t="e">
        <f ca="1">INDIRECT(ADDRESS(ROW(),Controls!#REF!+90))</f>
        <v>#REF!</v>
      </c>
      <c r="GU3923" s="9" t="e">
        <f ca="1">INDIRECT(ADDRESS(ROW(),Controls!#REF!+105))</f>
        <v>#REF!</v>
      </c>
      <c r="GV3923" s="9" t="e">
        <f ca="1">INDIRECT(ADDRESS(ROW(),Controls!#REF!+120))</f>
        <v>#REF!</v>
      </c>
      <c r="GW3923" s="9" t="e">
        <f ca="1">INDIRECT(ADDRESS(ROW(),Controls!#REF!+15))</f>
        <v>#REF!</v>
      </c>
      <c r="GX3923" s="9" t="e">
        <f ca="1">INDIRECT(ADDRESS(ROW(),Controls!#REF!+135))</f>
        <v>#REF!</v>
      </c>
      <c r="HJ3923" s="9" t="e">
        <f t="shared" ca="1" si="366"/>
        <v>#REF!</v>
      </c>
      <c r="HK3923" s="9" t="e">
        <f t="shared" ca="1" si="367"/>
        <v>#REF!</v>
      </c>
      <c r="HL3923" s="9" t="e">
        <f t="shared" ca="1" si="368"/>
        <v>#REF!</v>
      </c>
      <c r="HM3923" s="9" t="e">
        <f t="shared" ca="1" si="369"/>
        <v>#REF!</v>
      </c>
      <c r="HN3923" s="9" t="e">
        <f ca="1">SQRT($GS3923*(1-$GS3923/Controls!$D$15))</f>
        <v>#REF!</v>
      </c>
      <c r="HO3923" s="9" t="e">
        <f t="shared" ca="1" si="370"/>
        <v>#REF!</v>
      </c>
      <c r="HP3923" s="9" t="e">
        <f t="shared" ca="1" si="371"/>
        <v>#REF!</v>
      </c>
      <c r="HQ3923" s="9" t="e">
        <f ca="1">IF($GV3923=0,NA(),($GX3923*Controls!#REF!))</f>
        <v>#REF!</v>
      </c>
    </row>
    <row r="3924" spans="198:225" x14ac:dyDescent="0.25">
      <c r="GP3924" s="9" t="e">
        <f ca="1">INDIRECT(ADDRESS(ROW(),Controls!#REF!+30))</f>
        <v>#REF!</v>
      </c>
      <c r="GQ3924" s="9" t="e">
        <f ca="1">INDIRECT(ADDRESS(ROW(),Controls!#REF!+45))</f>
        <v>#REF!</v>
      </c>
      <c r="GR3924" s="9" t="e">
        <f ca="1">INDIRECT(ADDRESS(ROW(),Controls!#REF!+60))</f>
        <v>#REF!</v>
      </c>
      <c r="GS3924" s="9" t="e">
        <f ca="1">INDIRECT(ADDRESS(ROW(),Controls!#REF!+75))</f>
        <v>#REF!</v>
      </c>
      <c r="GT3924" s="9" t="e">
        <f ca="1">INDIRECT(ADDRESS(ROW(),Controls!#REF!+90))</f>
        <v>#REF!</v>
      </c>
      <c r="GU3924" s="9" t="e">
        <f ca="1">INDIRECT(ADDRESS(ROW(),Controls!#REF!+105))</f>
        <v>#REF!</v>
      </c>
      <c r="GV3924" s="9" t="e">
        <f ca="1">INDIRECT(ADDRESS(ROW(),Controls!#REF!+120))</f>
        <v>#REF!</v>
      </c>
      <c r="GW3924" s="9" t="e">
        <f ca="1">INDIRECT(ADDRESS(ROW(),Controls!#REF!+15))</f>
        <v>#REF!</v>
      </c>
      <c r="GX3924" s="9" t="e">
        <f ca="1">INDIRECT(ADDRESS(ROW(),Controls!#REF!+135))</f>
        <v>#REF!</v>
      </c>
      <c r="HJ3924" s="9" t="e">
        <f t="shared" ca="1" si="366"/>
        <v>#REF!</v>
      </c>
      <c r="HK3924" s="9" t="e">
        <f t="shared" ca="1" si="367"/>
        <v>#REF!</v>
      </c>
      <c r="HL3924" s="9" t="e">
        <f t="shared" ca="1" si="368"/>
        <v>#REF!</v>
      </c>
      <c r="HM3924" s="9" t="e">
        <f t="shared" ca="1" si="369"/>
        <v>#REF!</v>
      </c>
      <c r="HN3924" s="9" t="e">
        <f ca="1">SQRT($GS3924*(1-$GS3924/Controls!$D$15))</f>
        <v>#REF!</v>
      </c>
      <c r="HO3924" s="9" t="e">
        <f t="shared" ca="1" si="370"/>
        <v>#REF!</v>
      </c>
      <c r="HP3924" s="9" t="e">
        <f t="shared" ca="1" si="371"/>
        <v>#REF!</v>
      </c>
      <c r="HQ3924" s="9" t="e">
        <f ca="1">IF($GV3924=0,NA(),($GX3924*Controls!#REF!))</f>
        <v>#REF!</v>
      </c>
    </row>
    <row r="3925" spans="198:225" x14ac:dyDescent="0.25">
      <c r="GP3925" s="9" t="e">
        <f ca="1">INDIRECT(ADDRESS(ROW(),Controls!#REF!+30))</f>
        <v>#REF!</v>
      </c>
      <c r="GQ3925" s="9" t="e">
        <f ca="1">INDIRECT(ADDRESS(ROW(),Controls!#REF!+45))</f>
        <v>#REF!</v>
      </c>
      <c r="GR3925" s="9" t="e">
        <f ca="1">INDIRECT(ADDRESS(ROW(),Controls!#REF!+60))</f>
        <v>#REF!</v>
      </c>
      <c r="GS3925" s="9" t="e">
        <f ca="1">INDIRECT(ADDRESS(ROW(),Controls!#REF!+75))</f>
        <v>#REF!</v>
      </c>
      <c r="GT3925" s="9" t="e">
        <f ca="1">INDIRECT(ADDRESS(ROW(),Controls!#REF!+90))</f>
        <v>#REF!</v>
      </c>
      <c r="GU3925" s="9" t="e">
        <f ca="1">INDIRECT(ADDRESS(ROW(),Controls!#REF!+105))</f>
        <v>#REF!</v>
      </c>
      <c r="GV3925" s="9" t="e">
        <f ca="1">INDIRECT(ADDRESS(ROW(),Controls!#REF!+120))</f>
        <v>#REF!</v>
      </c>
      <c r="GW3925" s="9" t="e">
        <f ca="1">INDIRECT(ADDRESS(ROW(),Controls!#REF!+15))</f>
        <v>#REF!</v>
      </c>
      <c r="GX3925" s="9" t="e">
        <f ca="1">INDIRECT(ADDRESS(ROW(),Controls!#REF!+135))</f>
        <v>#REF!</v>
      </c>
      <c r="HJ3925" s="9" t="e">
        <f t="shared" ca="1" si="366"/>
        <v>#REF!</v>
      </c>
      <c r="HK3925" s="9" t="e">
        <f t="shared" ca="1" si="367"/>
        <v>#REF!</v>
      </c>
      <c r="HL3925" s="9" t="e">
        <f t="shared" ca="1" si="368"/>
        <v>#REF!</v>
      </c>
      <c r="HM3925" s="9" t="e">
        <f t="shared" ca="1" si="369"/>
        <v>#REF!</v>
      </c>
      <c r="HN3925" s="9" t="e">
        <f ca="1">SQRT($GS3925*(1-$GS3925/Controls!$D$15))</f>
        <v>#REF!</v>
      </c>
      <c r="HO3925" s="9" t="e">
        <f t="shared" ca="1" si="370"/>
        <v>#REF!</v>
      </c>
      <c r="HP3925" s="9" t="e">
        <f t="shared" ca="1" si="371"/>
        <v>#REF!</v>
      </c>
      <c r="HQ3925" s="9" t="e">
        <f ca="1">IF($GV3925=0,NA(),($GX3925*Controls!#REF!))</f>
        <v>#REF!</v>
      </c>
    </row>
    <row r="3926" spans="198:225" x14ac:dyDescent="0.25">
      <c r="GP3926" s="9" t="e">
        <f ca="1">INDIRECT(ADDRESS(ROW(),Controls!#REF!+30))</f>
        <v>#REF!</v>
      </c>
      <c r="GQ3926" s="9" t="e">
        <f ca="1">INDIRECT(ADDRESS(ROW(),Controls!#REF!+45))</f>
        <v>#REF!</v>
      </c>
      <c r="GR3926" s="9" t="e">
        <f ca="1">INDIRECT(ADDRESS(ROW(),Controls!#REF!+60))</f>
        <v>#REF!</v>
      </c>
      <c r="GS3926" s="9" t="e">
        <f ca="1">INDIRECT(ADDRESS(ROW(),Controls!#REF!+75))</f>
        <v>#REF!</v>
      </c>
      <c r="GT3926" s="9" t="e">
        <f ca="1">INDIRECT(ADDRESS(ROW(),Controls!#REF!+90))</f>
        <v>#REF!</v>
      </c>
      <c r="GU3926" s="9" t="e">
        <f ca="1">INDIRECT(ADDRESS(ROW(),Controls!#REF!+105))</f>
        <v>#REF!</v>
      </c>
      <c r="GV3926" s="9" t="e">
        <f ca="1">INDIRECT(ADDRESS(ROW(),Controls!#REF!+120))</f>
        <v>#REF!</v>
      </c>
      <c r="GW3926" s="9" t="e">
        <f ca="1">INDIRECT(ADDRESS(ROW(),Controls!#REF!+15))</f>
        <v>#REF!</v>
      </c>
      <c r="GX3926" s="9" t="e">
        <f ca="1">INDIRECT(ADDRESS(ROW(),Controls!#REF!+135))</f>
        <v>#REF!</v>
      </c>
      <c r="HJ3926" s="9" t="e">
        <f t="shared" ca="1" si="366"/>
        <v>#REF!</v>
      </c>
      <c r="HK3926" s="9" t="e">
        <f t="shared" ca="1" si="367"/>
        <v>#REF!</v>
      </c>
      <c r="HL3926" s="9" t="e">
        <f t="shared" ca="1" si="368"/>
        <v>#REF!</v>
      </c>
      <c r="HM3926" s="9" t="e">
        <f t="shared" ca="1" si="369"/>
        <v>#REF!</v>
      </c>
      <c r="HN3926" s="9" t="e">
        <f ca="1">SQRT($GS3926*(1-$GS3926/Controls!$D$15))</f>
        <v>#REF!</v>
      </c>
      <c r="HO3926" s="9" t="e">
        <f t="shared" ca="1" si="370"/>
        <v>#REF!</v>
      </c>
      <c r="HP3926" s="9" t="e">
        <f t="shared" ca="1" si="371"/>
        <v>#REF!</v>
      </c>
      <c r="HQ3926" s="9" t="e">
        <f ca="1">IF($GV3926=0,NA(),($GX3926*Controls!#REF!))</f>
        <v>#REF!</v>
      </c>
    </row>
    <row r="3927" spans="198:225" x14ac:dyDescent="0.25">
      <c r="GP3927" s="9" t="e">
        <f ca="1">INDIRECT(ADDRESS(ROW(),Controls!#REF!+30))</f>
        <v>#REF!</v>
      </c>
      <c r="GQ3927" s="9" t="e">
        <f ca="1">INDIRECT(ADDRESS(ROW(),Controls!#REF!+45))</f>
        <v>#REF!</v>
      </c>
      <c r="GR3927" s="9" t="e">
        <f ca="1">INDIRECT(ADDRESS(ROW(),Controls!#REF!+60))</f>
        <v>#REF!</v>
      </c>
      <c r="GS3927" s="9" t="e">
        <f ca="1">INDIRECT(ADDRESS(ROW(),Controls!#REF!+75))</f>
        <v>#REF!</v>
      </c>
      <c r="GT3927" s="9" t="e">
        <f ca="1">INDIRECT(ADDRESS(ROW(),Controls!#REF!+90))</f>
        <v>#REF!</v>
      </c>
      <c r="GU3927" s="9" t="e">
        <f ca="1">INDIRECT(ADDRESS(ROW(),Controls!#REF!+105))</f>
        <v>#REF!</v>
      </c>
      <c r="GV3927" s="9" t="e">
        <f ca="1">INDIRECT(ADDRESS(ROW(),Controls!#REF!+120))</f>
        <v>#REF!</v>
      </c>
      <c r="GW3927" s="9" t="e">
        <f ca="1">INDIRECT(ADDRESS(ROW(),Controls!#REF!+15))</f>
        <v>#REF!</v>
      </c>
      <c r="GX3927" s="9" t="e">
        <f ca="1">INDIRECT(ADDRESS(ROW(),Controls!#REF!+135))</f>
        <v>#REF!</v>
      </c>
      <c r="HJ3927" s="9" t="e">
        <f t="shared" ca="1" si="366"/>
        <v>#REF!</v>
      </c>
      <c r="HK3927" s="9" t="e">
        <f t="shared" ca="1" si="367"/>
        <v>#REF!</v>
      </c>
      <c r="HL3927" s="9" t="e">
        <f t="shared" ca="1" si="368"/>
        <v>#REF!</v>
      </c>
      <c r="HM3927" s="9" t="e">
        <f t="shared" ca="1" si="369"/>
        <v>#REF!</v>
      </c>
      <c r="HN3927" s="9" t="e">
        <f ca="1">SQRT($GS3927*(1-$GS3927/Controls!$D$15))</f>
        <v>#REF!</v>
      </c>
      <c r="HO3927" s="9" t="e">
        <f t="shared" ca="1" si="370"/>
        <v>#REF!</v>
      </c>
      <c r="HP3927" s="9" t="e">
        <f t="shared" ca="1" si="371"/>
        <v>#REF!</v>
      </c>
      <c r="HQ3927" s="9" t="e">
        <f ca="1">IF($GV3927=0,NA(),($GX3927*Controls!#REF!))</f>
        <v>#REF!</v>
      </c>
    </row>
    <row r="3928" spans="198:225" x14ac:dyDescent="0.25">
      <c r="GP3928" s="9" t="e">
        <f ca="1">INDIRECT(ADDRESS(ROW(),Controls!#REF!+30))</f>
        <v>#REF!</v>
      </c>
      <c r="GQ3928" s="9" t="e">
        <f ca="1">INDIRECT(ADDRESS(ROW(),Controls!#REF!+45))</f>
        <v>#REF!</v>
      </c>
      <c r="GR3928" s="9" t="e">
        <f ca="1">INDIRECT(ADDRESS(ROW(),Controls!#REF!+60))</f>
        <v>#REF!</v>
      </c>
      <c r="GS3928" s="9" t="e">
        <f ca="1">INDIRECT(ADDRESS(ROW(),Controls!#REF!+75))</f>
        <v>#REF!</v>
      </c>
      <c r="GT3928" s="9" t="e">
        <f ca="1">INDIRECT(ADDRESS(ROW(),Controls!#REF!+90))</f>
        <v>#REF!</v>
      </c>
      <c r="GU3928" s="9" t="e">
        <f ca="1">INDIRECT(ADDRESS(ROW(),Controls!#REF!+105))</f>
        <v>#REF!</v>
      </c>
      <c r="GV3928" s="9" t="e">
        <f ca="1">INDIRECT(ADDRESS(ROW(),Controls!#REF!+120))</f>
        <v>#REF!</v>
      </c>
      <c r="GW3928" s="9" t="e">
        <f ca="1">INDIRECT(ADDRESS(ROW(),Controls!#REF!+15))</f>
        <v>#REF!</v>
      </c>
      <c r="GX3928" s="9" t="e">
        <f ca="1">INDIRECT(ADDRESS(ROW(),Controls!#REF!+135))</f>
        <v>#REF!</v>
      </c>
      <c r="HJ3928" s="9" t="e">
        <f t="shared" ca="1" si="366"/>
        <v>#REF!</v>
      </c>
      <c r="HK3928" s="9" t="e">
        <f t="shared" ca="1" si="367"/>
        <v>#REF!</v>
      </c>
      <c r="HL3928" s="9" t="e">
        <f t="shared" ca="1" si="368"/>
        <v>#REF!</v>
      </c>
      <c r="HM3928" s="9" t="e">
        <f t="shared" ca="1" si="369"/>
        <v>#REF!</v>
      </c>
      <c r="HN3928" s="9" t="e">
        <f ca="1">SQRT($GS3928*(1-$GS3928/Controls!$D$15))</f>
        <v>#REF!</v>
      </c>
      <c r="HO3928" s="9" t="e">
        <f t="shared" ca="1" si="370"/>
        <v>#REF!</v>
      </c>
      <c r="HP3928" s="9" t="e">
        <f t="shared" ca="1" si="371"/>
        <v>#REF!</v>
      </c>
      <c r="HQ3928" s="9" t="e">
        <f ca="1">IF($GV3928=0,NA(),($GX3928*Controls!#REF!))</f>
        <v>#REF!</v>
      </c>
    </row>
    <row r="3929" spans="198:225" x14ac:dyDescent="0.25">
      <c r="GP3929" s="9" t="e">
        <f ca="1">INDIRECT(ADDRESS(ROW(),Controls!#REF!+30))</f>
        <v>#REF!</v>
      </c>
      <c r="GQ3929" s="9" t="e">
        <f ca="1">INDIRECT(ADDRESS(ROW(),Controls!#REF!+45))</f>
        <v>#REF!</v>
      </c>
      <c r="GR3929" s="9" t="e">
        <f ca="1">INDIRECT(ADDRESS(ROW(),Controls!#REF!+60))</f>
        <v>#REF!</v>
      </c>
      <c r="GS3929" s="9" t="e">
        <f ca="1">INDIRECT(ADDRESS(ROW(),Controls!#REF!+75))</f>
        <v>#REF!</v>
      </c>
      <c r="GT3929" s="9" t="e">
        <f ca="1">INDIRECT(ADDRESS(ROW(),Controls!#REF!+90))</f>
        <v>#REF!</v>
      </c>
      <c r="GU3929" s="9" t="e">
        <f ca="1">INDIRECT(ADDRESS(ROW(),Controls!#REF!+105))</f>
        <v>#REF!</v>
      </c>
      <c r="GV3929" s="9" t="e">
        <f ca="1">INDIRECT(ADDRESS(ROW(),Controls!#REF!+120))</f>
        <v>#REF!</v>
      </c>
      <c r="GW3929" s="9" t="e">
        <f ca="1">INDIRECT(ADDRESS(ROW(),Controls!#REF!+15))</f>
        <v>#REF!</v>
      </c>
      <c r="GX3929" s="9" t="e">
        <f ca="1">INDIRECT(ADDRESS(ROW(),Controls!#REF!+135))</f>
        <v>#REF!</v>
      </c>
      <c r="HJ3929" s="9" t="e">
        <f t="shared" ca="1" si="366"/>
        <v>#REF!</v>
      </c>
      <c r="HK3929" s="9" t="e">
        <f t="shared" ca="1" si="367"/>
        <v>#REF!</v>
      </c>
      <c r="HL3929" s="9" t="e">
        <f t="shared" ca="1" si="368"/>
        <v>#REF!</v>
      </c>
      <c r="HM3929" s="9" t="e">
        <f t="shared" ca="1" si="369"/>
        <v>#REF!</v>
      </c>
      <c r="HN3929" s="9" t="e">
        <f ca="1">SQRT($GS3929*(1-$GS3929/Controls!$D$15))</f>
        <v>#REF!</v>
      </c>
      <c r="HO3929" s="9" t="e">
        <f t="shared" ca="1" si="370"/>
        <v>#REF!</v>
      </c>
      <c r="HP3929" s="9" t="e">
        <f t="shared" ca="1" si="371"/>
        <v>#REF!</v>
      </c>
      <c r="HQ3929" s="9" t="e">
        <f ca="1">IF($GV3929=0,NA(),($GX3929*Controls!#REF!))</f>
        <v>#REF!</v>
      </c>
    </row>
    <row r="3930" spans="198:225" x14ac:dyDescent="0.25">
      <c r="GP3930" s="9" t="e">
        <f ca="1">INDIRECT(ADDRESS(ROW(),Controls!#REF!+30))</f>
        <v>#REF!</v>
      </c>
      <c r="GQ3930" s="9" t="e">
        <f ca="1">INDIRECT(ADDRESS(ROW(),Controls!#REF!+45))</f>
        <v>#REF!</v>
      </c>
      <c r="GR3930" s="9" t="e">
        <f ca="1">INDIRECT(ADDRESS(ROW(),Controls!#REF!+60))</f>
        <v>#REF!</v>
      </c>
      <c r="GS3930" s="9" t="e">
        <f ca="1">INDIRECT(ADDRESS(ROW(),Controls!#REF!+75))</f>
        <v>#REF!</v>
      </c>
      <c r="GT3930" s="9" t="e">
        <f ca="1">INDIRECT(ADDRESS(ROW(),Controls!#REF!+90))</f>
        <v>#REF!</v>
      </c>
      <c r="GU3930" s="9" t="e">
        <f ca="1">INDIRECT(ADDRESS(ROW(),Controls!#REF!+105))</f>
        <v>#REF!</v>
      </c>
      <c r="GV3930" s="9" t="e">
        <f ca="1">INDIRECT(ADDRESS(ROW(),Controls!#REF!+120))</f>
        <v>#REF!</v>
      </c>
      <c r="GW3930" s="9" t="e">
        <f ca="1">INDIRECT(ADDRESS(ROW(),Controls!#REF!+15))</f>
        <v>#REF!</v>
      </c>
      <c r="GX3930" s="9" t="e">
        <f ca="1">INDIRECT(ADDRESS(ROW(),Controls!#REF!+135))</f>
        <v>#REF!</v>
      </c>
      <c r="HJ3930" s="9" t="e">
        <f t="shared" ca="1" si="366"/>
        <v>#REF!</v>
      </c>
      <c r="HK3930" s="9" t="e">
        <f t="shared" ca="1" si="367"/>
        <v>#REF!</v>
      </c>
      <c r="HL3930" s="9" t="e">
        <f t="shared" ca="1" si="368"/>
        <v>#REF!</v>
      </c>
      <c r="HM3930" s="9" t="e">
        <f t="shared" ca="1" si="369"/>
        <v>#REF!</v>
      </c>
      <c r="HN3930" s="9" t="e">
        <f ca="1">SQRT($GS3930*(1-$GS3930/Controls!$D$15))</f>
        <v>#REF!</v>
      </c>
      <c r="HO3930" s="9" t="e">
        <f t="shared" ca="1" si="370"/>
        <v>#REF!</v>
      </c>
      <c r="HP3930" s="9" t="e">
        <f t="shared" ca="1" si="371"/>
        <v>#REF!</v>
      </c>
      <c r="HQ3930" s="9" t="e">
        <f ca="1">IF($GV3930=0,NA(),($GX3930*Controls!#REF!))</f>
        <v>#REF!</v>
      </c>
    </row>
    <row r="3931" spans="198:225" x14ac:dyDescent="0.25">
      <c r="GP3931" s="9" t="e">
        <f ca="1">INDIRECT(ADDRESS(ROW(),Controls!#REF!+30))</f>
        <v>#REF!</v>
      </c>
      <c r="GQ3931" s="9" t="e">
        <f ca="1">INDIRECT(ADDRESS(ROW(),Controls!#REF!+45))</f>
        <v>#REF!</v>
      </c>
      <c r="GR3931" s="9" t="e">
        <f ca="1">INDIRECT(ADDRESS(ROW(),Controls!#REF!+60))</f>
        <v>#REF!</v>
      </c>
      <c r="GS3931" s="9" t="e">
        <f ca="1">INDIRECT(ADDRESS(ROW(),Controls!#REF!+75))</f>
        <v>#REF!</v>
      </c>
      <c r="GT3931" s="9" t="e">
        <f ca="1">INDIRECT(ADDRESS(ROW(),Controls!#REF!+90))</f>
        <v>#REF!</v>
      </c>
      <c r="GU3931" s="9" t="e">
        <f ca="1">INDIRECT(ADDRESS(ROW(),Controls!#REF!+105))</f>
        <v>#REF!</v>
      </c>
      <c r="GV3931" s="9" t="e">
        <f ca="1">INDIRECT(ADDRESS(ROW(),Controls!#REF!+120))</f>
        <v>#REF!</v>
      </c>
      <c r="GW3931" s="9" t="e">
        <f ca="1">INDIRECT(ADDRESS(ROW(),Controls!#REF!+15))</f>
        <v>#REF!</v>
      </c>
      <c r="GX3931" s="9" t="e">
        <f ca="1">INDIRECT(ADDRESS(ROW(),Controls!#REF!+135))</f>
        <v>#REF!</v>
      </c>
      <c r="HJ3931" s="9" t="e">
        <f t="shared" ca="1" si="366"/>
        <v>#REF!</v>
      </c>
      <c r="HK3931" s="9" t="e">
        <f t="shared" ca="1" si="367"/>
        <v>#REF!</v>
      </c>
      <c r="HL3931" s="9" t="e">
        <f t="shared" ca="1" si="368"/>
        <v>#REF!</v>
      </c>
      <c r="HM3931" s="9" t="e">
        <f t="shared" ca="1" si="369"/>
        <v>#REF!</v>
      </c>
      <c r="HN3931" s="9" t="e">
        <f ca="1">SQRT($GS3931*(1-$GS3931/Controls!$D$15))</f>
        <v>#REF!</v>
      </c>
      <c r="HO3931" s="9" t="e">
        <f t="shared" ca="1" si="370"/>
        <v>#REF!</v>
      </c>
      <c r="HP3931" s="9" t="e">
        <f t="shared" ca="1" si="371"/>
        <v>#REF!</v>
      </c>
      <c r="HQ3931" s="9" t="e">
        <f ca="1">IF($GV3931=0,NA(),($GX3931*Controls!#REF!))</f>
        <v>#REF!</v>
      </c>
    </row>
    <row r="3932" spans="198:225" x14ac:dyDescent="0.25">
      <c r="GP3932" s="9" t="e">
        <f ca="1">INDIRECT(ADDRESS(ROW(),Controls!#REF!+30))</f>
        <v>#REF!</v>
      </c>
      <c r="GQ3932" s="9" t="e">
        <f ca="1">INDIRECT(ADDRESS(ROW(),Controls!#REF!+45))</f>
        <v>#REF!</v>
      </c>
      <c r="GR3932" s="9" t="e">
        <f ca="1">INDIRECT(ADDRESS(ROW(),Controls!#REF!+60))</f>
        <v>#REF!</v>
      </c>
      <c r="GS3932" s="9" t="e">
        <f ca="1">INDIRECT(ADDRESS(ROW(),Controls!#REF!+75))</f>
        <v>#REF!</v>
      </c>
      <c r="GT3932" s="9" t="e">
        <f ca="1">INDIRECT(ADDRESS(ROW(),Controls!#REF!+90))</f>
        <v>#REF!</v>
      </c>
      <c r="GU3932" s="9" t="e">
        <f ca="1">INDIRECT(ADDRESS(ROW(),Controls!#REF!+105))</f>
        <v>#REF!</v>
      </c>
      <c r="GV3932" s="9" t="e">
        <f ca="1">INDIRECT(ADDRESS(ROW(),Controls!#REF!+120))</f>
        <v>#REF!</v>
      </c>
      <c r="GW3932" s="9" t="e">
        <f ca="1">INDIRECT(ADDRESS(ROW(),Controls!#REF!+15))</f>
        <v>#REF!</v>
      </c>
      <c r="GX3932" s="9" t="e">
        <f ca="1">INDIRECT(ADDRESS(ROW(),Controls!#REF!+135))</f>
        <v>#REF!</v>
      </c>
      <c r="HJ3932" s="9" t="e">
        <f t="shared" ca="1" si="366"/>
        <v>#REF!</v>
      </c>
      <c r="HK3932" s="9" t="e">
        <f t="shared" ca="1" si="367"/>
        <v>#REF!</v>
      </c>
      <c r="HL3932" s="9" t="e">
        <f t="shared" ca="1" si="368"/>
        <v>#REF!</v>
      </c>
      <c r="HM3932" s="9" t="e">
        <f t="shared" ca="1" si="369"/>
        <v>#REF!</v>
      </c>
      <c r="HN3932" s="9" t="e">
        <f ca="1">SQRT($GS3932*(1-$GS3932/Controls!$D$15))</f>
        <v>#REF!</v>
      </c>
      <c r="HO3932" s="9" t="e">
        <f t="shared" ca="1" si="370"/>
        <v>#REF!</v>
      </c>
      <c r="HP3932" s="9" t="e">
        <f t="shared" ca="1" si="371"/>
        <v>#REF!</v>
      </c>
      <c r="HQ3932" s="9" t="e">
        <f ca="1">IF($GV3932=0,NA(),($GX3932*Controls!#REF!))</f>
        <v>#REF!</v>
      </c>
    </row>
    <row r="3933" spans="198:225" x14ac:dyDescent="0.25">
      <c r="GP3933" s="9" t="e">
        <f ca="1">INDIRECT(ADDRESS(ROW(),Controls!#REF!+30))</f>
        <v>#REF!</v>
      </c>
      <c r="GQ3933" s="9" t="e">
        <f ca="1">INDIRECT(ADDRESS(ROW(),Controls!#REF!+45))</f>
        <v>#REF!</v>
      </c>
      <c r="GR3933" s="9" t="e">
        <f ca="1">INDIRECT(ADDRESS(ROW(),Controls!#REF!+60))</f>
        <v>#REF!</v>
      </c>
      <c r="GS3933" s="9" t="e">
        <f ca="1">INDIRECT(ADDRESS(ROW(),Controls!#REF!+75))</f>
        <v>#REF!</v>
      </c>
      <c r="GT3933" s="9" t="e">
        <f ca="1">INDIRECT(ADDRESS(ROW(),Controls!#REF!+90))</f>
        <v>#REF!</v>
      </c>
      <c r="GU3933" s="9" t="e">
        <f ca="1">INDIRECT(ADDRESS(ROW(),Controls!#REF!+105))</f>
        <v>#REF!</v>
      </c>
      <c r="GV3933" s="9" t="e">
        <f ca="1">INDIRECT(ADDRESS(ROW(),Controls!#REF!+120))</f>
        <v>#REF!</v>
      </c>
      <c r="GW3933" s="9" t="e">
        <f ca="1">INDIRECT(ADDRESS(ROW(),Controls!#REF!+15))</f>
        <v>#REF!</v>
      </c>
      <c r="GX3933" s="9" t="e">
        <f ca="1">INDIRECT(ADDRESS(ROW(),Controls!#REF!+135))</f>
        <v>#REF!</v>
      </c>
      <c r="HJ3933" s="9" t="e">
        <f t="shared" ca="1" si="366"/>
        <v>#REF!</v>
      </c>
      <c r="HK3933" s="9" t="e">
        <f t="shared" ca="1" si="367"/>
        <v>#REF!</v>
      </c>
      <c r="HL3933" s="9" t="e">
        <f t="shared" ca="1" si="368"/>
        <v>#REF!</v>
      </c>
      <c r="HM3933" s="9" t="e">
        <f t="shared" ca="1" si="369"/>
        <v>#REF!</v>
      </c>
      <c r="HN3933" s="9" t="e">
        <f ca="1">SQRT($GS3933*(1-$GS3933/Controls!$D$15))</f>
        <v>#REF!</v>
      </c>
      <c r="HO3933" s="9" t="e">
        <f t="shared" ca="1" si="370"/>
        <v>#REF!</v>
      </c>
      <c r="HP3933" s="9" t="e">
        <f t="shared" ca="1" si="371"/>
        <v>#REF!</v>
      </c>
      <c r="HQ3933" s="9" t="e">
        <f ca="1">IF($GV3933=0,NA(),($GX3933*Controls!#REF!))</f>
        <v>#REF!</v>
      </c>
    </row>
    <row r="3934" spans="198:225" x14ac:dyDescent="0.25">
      <c r="GP3934" s="9" t="e">
        <f ca="1">INDIRECT(ADDRESS(ROW(),Controls!#REF!+30))</f>
        <v>#REF!</v>
      </c>
      <c r="GQ3934" s="9" t="e">
        <f ca="1">INDIRECT(ADDRESS(ROW(),Controls!#REF!+45))</f>
        <v>#REF!</v>
      </c>
      <c r="GR3934" s="9" t="e">
        <f ca="1">INDIRECT(ADDRESS(ROW(),Controls!#REF!+60))</f>
        <v>#REF!</v>
      </c>
      <c r="GS3934" s="9" t="e">
        <f ca="1">INDIRECT(ADDRESS(ROW(),Controls!#REF!+75))</f>
        <v>#REF!</v>
      </c>
      <c r="GT3934" s="9" t="e">
        <f ca="1">INDIRECT(ADDRESS(ROW(),Controls!#REF!+90))</f>
        <v>#REF!</v>
      </c>
      <c r="GU3934" s="9" t="e">
        <f ca="1">INDIRECT(ADDRESS(ROW(),Controls!#REF!+105))</f>
        <v>#REF!</v>
      </c>
      <c r="GV3934" s="9" t="e">
        <f ca="1">INDIRECT(ADDRESS(ROW(),Controls!#REF!+120))</f>
        <v>#REF!</v>
      </c>
      <c r="GW3934" s="9" t="e">
        <f ca="1">INDIRECT(ADDRESS(ROW(),Controls!#REF!+15))</f>
        <v>#REF!</v>
      </c>
      <c r="GX3934" s="9" t="e">
        <f ca="1">INDIRECT(ADDRESS(ROW(),Controls!#REF!+135))</f>
        <v>#REF!</v>
      </c>
      <c r="HJ3934" s="9" t="e">
        <f t="shared" ca="1" si="366"/>
        <v>#REF!</v>
      </c>
      <c r="HK3934" s="9" t="e">
        <f t="shared" ca="1" si="367"/>
        <v>#REF!</v>
      </c>
      <c r="HL3934" s="9" t="e">
        <f t="shared" ca="1" si="368"/>
        <v>#REF!</v>
      </c>
      <c r="HM3934" s="9" t="e">
        <f t="shared" ca="1" si="369"/>
        <v>#REF!</v>
      </c>
      <c r="HN3934" s="9" t="e">
        <f ca="1">SQRT($GS3934*(1-$GS3934/Controls!$D$15))</f>
        <v>#REF!</v>
      </c>
      <c r="HO3934" s="9" t="e">
        <f t="shared" ca="1" si="370"/>
        <v>#REF!</v>
      </c>
      <c r="HP3934" s="9" t="e">
        <f t="shared" ca="1" si="371"/>
        <v>#REF!</v>
      </c>
      <c r="HQ3934" s="9" t="e">
        <f ca="1">IF($GV3934=0,NA(),($GX3934*Controls!#REF!))</f>
        <v>#REF!</v>
      </c>
    </row>
    <row r="3935" spans="198:225" x14ac:dyDescent="0.25">
      <c r="GP3935" s="9" t="e">
        <f ca="1">INDIRECT(ADDRESS(ROW(),Controls!#REF!+30))</f>
        <v>#REF!</v>
      </c>
      <c r="GQ3935" s="9" t="e">
        <f ca="1">INDIRECT(ADDRESS(ROW(),Controls!#REF!+45))</f>
        <v>#REF!</v>
      </c>
      <c r="GR3935" s="9" t="e">
        <f ca="1">INDIRECT(ADDRESS(ROW(),Controls!#REF!+60))</f>
        <v>#REF!</v>
      </c>
      <c r="GS3935" s="9" t="e">
        <f ca="1">INDIRECT(ADDRESS(ROW(),Controls!#REF!+75))</f>
        <v>#REF!</v>
      </c>
      <c r="GT3935" s="9" t="e">
        <f ca="1">INDIRECT(ADDRESS(ROW(),Controls!#REF!+90))</f>
        <v>#REF!</v>
      </c>
      <c r="GU3935" s="9" t="e">
        <f ca="1">INDIRECT(ADDRESS(ROW(),Controls!#REF!+105))</f>
        <v>#REF!</v>
      </c>
      <c r="GV3935" s="9" t="e">
        <f ca="1">INDIRECT(ADDRESS(ROW(),Controls!#REF!+120))</f>
        <v>#REF!</v>
      </c>
      <c r="GW3935" s="9" t="e">
        <f ca="1">INDIRECT(ADDRESS(ROW(),Controls!#REF!+15))</f>
        <v>#REF!</v>
      </c>
      <c r="GX3935" s="9" t="e">
        <f ca="1">INDIRECT(ADDRESS(ROW(),Controls!#REF!+135))</f>
        <v>#REF!</v>
      </c>
      <c r="HJ3935" s="9" t="e">
        <f t="shared" ca="1" si="366"/>
        <v>#REF!</v>
      </c>
      <c r="HK3935" s="9" t="e">
        <f t="shared" ca="1" si="367"/>
        <v>#REF!</v>
      </c>
      <c r="HL3935" s="9" t="e">
        <f t="shared" ca="1" si="368"/>
        <v>#REF!</v>
      </c>
      <c r="HM3935" s="9" t="e">
        <f t="shared" ca="1" si="369"/>
        <v>#REF!</v>
      </c>
      <c r="HN3935" s="9" t="e">
        <f ca="1">SQRT($GS3935*(1-$GS3935/Controls!$D$15))</f>
        <v>#REF!</v>
      </c>
      <c r="HO3935" s="9" t="e">
        <f t="shared" ca="1" si="370"/>
        <v>#REF!</v>
      </c>
      <c r="HP3935" s="9" t="e">
        <f t="shared" ca="1" si="371"/>
        <v>#REF!</v>
      </c>
      <c r="HQ3935" s="9" t="e">
        <f ca="1">IF($GV3935=0,NA(),($GX3935*Controls!#REF!))</f>
        <v>#REF!</v>
      </c>
    </row>
    <row r="3936" spans="198:225" x14ac:dyDescent="0.25">
      <c r="GP3936" s="9" t="e">
        <f ca="1">INDIRECT(ADDRESS(ROW(),Controls!#REF!+30))</f>
        <v>#REF!</v>
      </c>
      <c r="GQ3936" s="9" t="e">
        <f ca="1">INDIRECT(ADDRESS(ROW(),Controls!#REF!+45))</f>
        <v>#REF!</v>
      </c>
      <c r="GR3936" s="9" t="e">
        <f ca="1">INDIRECT(ADDRESS(ROW(),Controls!#REF!+60))</f>
        <v>#REF!</v>
      </c>
      <c r="GS3936" s="9" t="e">
        <f ca="1">INDIRECT(ADDRESS(ROW(),Controls!#REF!+75))</f>
        <v>#REF!</v>
      </c>
      <c r="GT3936" s="9" t="e">
        <f ca="1">INDIRECT(ADDRESS(ROW(),Controls!#REF!+90))</f>
        <v>#REF!</v>
      </c>
      <c r="GU3936" s="9" t="e">
        <f ca="1">INDIRECT(ADDRESS(ROW(),Controls!#REF!+105))</f>
        <v>#REF!</v>
      </c>
      <c r="GV3936" s="9" t="e">
        <f ca="1">INDIRECT(ADDRESS(ROW(),Controls!#REF!+120))</f>
        <v>#REF!</v>
      </c>
      <c r="GW3936" s="9" t="e">
        <f ca="1">INDIRECT(ADDRESS(ROW(),Controls!#REF!+15))</f>
        <v>#REF!</v>
      </c>
      <c r="GX3936" s="9" t="e">
        <f ca="1">INDIRECT(ADDRESS(ROW(),Controls!#REF!+135))</f>
        <v>#REF!</v>
      </c>
      <c r="HJ3936" s="9" t="e">
        <f t="shared" ca="1" si="366"/>
        <v>#REF!</v>
      </c>
      <c r="HK3936" s="9" t="e">
        <f t="shared" ca="1" si="367"/>
        <v>#REF!</v>
      </c>
      <c r="HL3936" s="9" t="e">
        <f t="shared" ca="1" si="368"/>
        <v>#REF!</v>
      </c>
      <c r="HM3936" s="9" t="e">
        <f t="shared" ca="1" si="369"/>
        <v>#REF!</v>
      </c>
      <c r="HN3936" s="9" t="e">
        <f ca="1">SQRT($GS3936*(1-$GS3936/Controls!$D$15))</f>
        <v>#REF!</v>
      </c>
      <c r="HO3936" s="9" t="e">
        <f t="shared" ca="1" si="370"/>
        <v>#REF!</v>
      </c>
      <c r="HP3936" s="9" t="e">
        <f t="shared" ca="1" si="371"/>
        <v>#REF!</v>
      </c>
      <c r="HQ3936" s="9" t="e">
        <f ca="1">IF($GV3936=0,NA(),($GX3936*Controls!#REF!))</f>
        <v>#REF!</v>
      </c>
    </row>
    <row r="3937" spans="198:225" x14ac:dyDescent="0.25">
      <c r="GP3937" s="9" t="e">
        <f ca="1">INDIRECT(ADDRESS(ROW(),Controls!#REF!+30))</f>
        <v>#REF!</v>
      </c>
      <c r="GQ3937" s="9" t="e">
        <f ca="1">INDIRECT(ADDRESS(ROW(),Controls!#REF!+45))</f>
        <v>#REF!</v>
      </c>
      <c r="GR3937" s="9" t="e">
        <f ca="1">INDIRECT(ADDRESS(ROW(),Controls!#REF!+60))</f>
        <v>#REF!</v>
      </c>
      <c r="GS3937" s="9" t="e">
        <f ca="1">INDIRECT(ADDRESS(ROW(),Controls!#REF!+75))</f>
        <v>#REF!</v>
      </c>
      <c r="GT3937" s="9" t="e">
        <f ca="1">INDIRECT(ADDRESS(ROW(),Controls!#REF!+90))</f>
        <v>#REF!</v>
      </c>
      <c r="GU3937" s="9" t="e">
        <f ca="1">INDIRECT(ADDRESS(ROW(),Controls!#REF!+105))</f>
        <v>#REF!</v>
      </c>
      <c r="GV3937" s="9" t="e">
        <f ca="1">INDIRECT(ADDRESS(ROW(),Controls!#REF!+120))</f>
        <v>#REF!</v>
      </c>
      <c r="GW3937" s="9" t="e">
        <f ca="1">INDIRECT(ADDRESS(ROW(),Controls!#REF!+15))</f>
        <v>#REF!</v>
      </c>
      <c r="GX3937" s="9" t="e">
        <f ca="1">INDIRECT(ADDRESS(ROW(),Controls!#REF!+135))</f>
        <v>#REF!</v>
      </c>
      <c r="HJ3937" s="9" t="e">
        <f t="shared" ca="1" si="366"/>
        <v>#REF!</v>
      </c>
      <c r="HK3937" s="9" t="e">
        <f t="shared" ca="1" si="367"/>
        <v>#REF!</v>
      </c>
      <c r="HL3937" s="9" t="e">
        <f t="shared" ca="1" si="368"/>
        <v>#REF!</v>
      </c>
      <c r="HM3937" s="9" t="e">
        <f t="shared" ca="1" si="369"/>
        <v>#REF!</v>
      </c>
      <c r="HN3937" s="9" t="e">
        <f ca="1">SQRT($GS3937*(1-$GS3937/Controls!$D$15))</f>
        <v>#REF!</v>
      </c>
      <c r="HO3937" s="9" t="e">
        <f t="shared" ca="1" si="370"/>
        <v>#REF!</v>
      </c>
      <c r="HP3937" s="9" t="e">
        <f t="shared" ca="1" si="371"/>
        <v>#REF!</v>
      </c>
      <c r="HQ3937" s="9" t="e">
        <f ca="1">IF($GV3937=0,NA(),($GX3937*Controls!#REF!))</f>
        <v>#REF!</v>
      </c>
    </row>
    <row r="3938" spans="198:225" x14ac:dyDescent="0.25">
      <c r="GP3938" s="9" t="e">
        <f ca="1">INDIRECT(ADDRESS(ROW(),Controls!#REF!+30))</f>
        <v>#REF!</v>
      </c>
      <c r="GQ3938" s="9" t="e">
        <f ca="1">INDIRECT(ADDRESS(ROW(),Controls!#REF!+45))</f>
        <v>#REF!</v>
      </c>
      <c r="GR3938" s="9" t="e">
        <f ca="1">INDIRECT(ADDRESS(ROW(),Controls!#REF!+60))</f>
        <v>#REF!</v>
      </c>
      <c r="GS3938" s="9" t="e">
        <f ca="1">INDIRECT(ADDRESS(ROW(),Controls!#REF!+75))</f>
        <v>#REF!</v>
      </c>
      <c r="GT3938" s="9" t="e">
        <f ca="1">INDIRECT(ADDRESS(ROW(),Controls!#REF!+90))</f>
        <v>#REF!</v>
      </c>
      <c r="GU3938" s="9" t="e">
        <f ca="1">INDIRECT(ADDRESS(ROW(),Controls!#REF!+105))</f>
        <v>#REF!</v>
      </c>
      <c r="GV3938" s="9" t="e">
        <f ca="1">INDIRECT(ADDRESS(ROW(),Controls!#REF!+120))</f>
        <v>#REF!</v>
      </c>
      <c r="GW3938" s="9" t="e">
        <f ca="1">INDIRECT(ADDRESS(ROW(),Controls!#REF!+15))</f>
        <v>#REF!</v>
      </c>
      <c r="GX3938" s="9" t="e">
        <f ca="1">INDIRECT(ADDRESS(ROW(),Controls!#REF!+135))</f>
        <v>#REF!</v>
      </c>
      <c r="HJ3938" s="9" t="e">
        <f t="shared" ca="1" si="366"/>
        <v>#REF!</v>
      </c>
      <c r="HK3938" s="9" t="e">
        <f t="shared" ca="1" si="367"/>
        <v>#REF!</v>
      </c>
      <c r="HL3938" s="9" t="e">
        <f t="shared" ca="1" si="368"/>
        <v>#REF!</v>
      </c>
      <c r="HM3938" s="9" t="e">
        <f t="shared" ca="1" si="369"/>
        <v>#REF!</v>
      </c>
      <c r="HN3938" s="9" t="e">
        <f ca="1">SQRT($GS3938*(1-$GS3938/Controls!$D$15))</f>
        <v>#REF!</v>
      </c>
      <c r="HO3938" s="9" t="e">
        <f t="shared" ca="1" si="370"/>
        <v>#REF!</v>
      </c>
      <c r="HP3938" s="9" t="e">
        <f t="shared" ca="1" si="371"/>
        <v>#REF!</v>
      </c>
      <c r="HQ3938" s="9" t="e">
        <f ca="1">IF($GV3938=0,NA(),($GX3938*Controls!#REF!))</f>
        <v>#REF!</v>
      </c>
    </row>
    <row r="3939" spans="198:225" x14ac:dyDescent="0.25">
      <c r="GP3939" s="9" t="e">
        <f ca="1">INDIRECT(ADDRESS(ROW(),Controls!#REF!+30))</f>
        <v>#REF!</v>
      </c>
      <c r="GQ3939" s="9" t="e">
        <f ca="1">INDIRECT(ADDRESS(ROW(),Controls!#REF!+45))</f>
        <v>#REF!</v>
      </c>
      <c r="GR3939" s="9" t="e">
        <f ca="1">INDIRECT(ADDRESS(ROW(),Controls!#REF!+60))</f>
        <v>#REF!</v>
      </c>
      <c r="GS3939" s="9" t="e">
        <f ca="1">INDIRECT(ADDRESS(ROW(),Controls!#REF!+75))</f>
        <v>#REF!</v>
      </c>
      <c r="GT3939" s="9" t="e">
        <f ca="1">INDIRECT(ADDRESS(ROW(),Controls!#REF!+90))</f>
        <v>#REF!</v>
      </c>
      <c r="GU3939" s="9" t="e">
        <f ca="1">INDIRECT(ADDRESS(ROW(),Controls!#REF!+105))</f>
        <v>#REF!</v>
      </c>
      <c r="GV3939" s="9" t="e">
        <f ca="1">INDIRECT(ADDRESS(ROW(),Controls!#REF!+120))</f>
        <v>#REF!</v>
      </c>
      <c r="GW3939" s="9" t="e">
        <f ca="1">INDIRECT(ADDRESS(ROW(),Controls!#REF!+15))</f>
        <v>#REF!</v>
      </c>
      <c r="GX3939" s="9" t="e">
        <f ca="1">INDIRECT(ADDRESS(ROW(),Controls!#REF!+135))</f>
        <v>#REF!</v>
      </c>
      <c r="HJ3939" s="9" t="e">
        <f t="shared" ca="1" si="366"/>
        <v>#REF!</v>
      </c>
      <c r="HK3939" s="9" t="e">
        <f t="shared" ca="1" si="367"/>
        <v>#REF!</v>
      </c>
      <c r="HL3939" s="9" t="e">
        <f t="shared" ca="1" si="368"/>
        <v>#REF!</v>
      </c>
      <c r="HM3939" s="9" t="e">
        <f t="shared" ca="1" si="369"/>
        <v>#REF!</v>
      </c>
      <c r="HN3939" s="9" t="e">
        <f ca="1">SQRT($GS3939*(1-$GS3939/Controls!$D$15))</f>
        <v>#REF!</v>
      </c>
      <c r="HO3939" s="9" t="e">
        <f t="shared" ca="1" si="370"/>
        <v>#REF!</v>
      </c>
      <c r="HP3939" s="9" t="e">
        <f t="shared" ca="1" si="371"/>
        <v>#REF!</v>
      </c>
      <c r="HQ3939" s="9" t="e">
        <f ca="1">IF($GV3939=0,NA(),($GX3939*Controls!#REF!))</f>
        <v>#REF!</v>
      </c>
    </row>
    <row r="3940" spans="198:225" x14ac:dyDescent="0.25">
      <c r="GP3940" s="9" t="e">
        <f ca="1">INDIRECT(ADDRESS(ROW(),Controls!#REF!+30))</f>
        <v>#REF!</v>
      </c>
      <c r="GQ3940" s="9" t="e">
        <f ca="1">INDIRECT(ADDRESS(ROW(),Controls!#REF!+45))</f>
        <v>#REF!</v>
      </c>
      <c r="GR3940" s="9" t="e">
        <f ca="1">INDIRECT(ADDRESS(ROW(),Controls!#REF!+60))</f>
        <v>#REF!</v>
      </c>
      <c r="GS3940" s="9" t="e">
        <f ca="1">INDIRECT(ADDRESS(ROW(),Controls!#REF!+75))</f>
        <v>#REF!</v>
      </c>
      <c r="GT3940" s="9" t="e">
        <f ca="1">INDIRECT(ADDRESS(ROW(),Controls!#REF!+90))</f>
        <v>#REF!</v>
      </c>
      <c r="GU3940" s="9" t="e">
        <f ca="1">INDIRECT(ADDRESS(ROW(),Controls!#REF!+105))</f>
        <v>#REF!</v>
      </c>
      <c r="GV3940" s="9" t="e">
        <f ca="1">INDIRECT(ADDRESS(ROW(),Controls!#REF!+120))</f>
        <v>#REF!</v>
      </c>
      <c r="GW3940" s="9" t="e">
        <f ca="1">INDIRECT(ADDRESS(ROW(),Controls!#REF!+15))</f>
        <v>#REF!</v>
      </c>
      <c r="GX3940" s="9" t="e">
        <f ca="1">INDIRECT(ADDRESS(ROW(),Controls!#REF!+135))</f>
        <v>#REF!</v>
      </c>
      <c r="HJ3940" s="9" t="e">
        <f t="shared" ca="1" si="366"/>
        <v>#REF!</v>
      </c>
      <c r="HK3940" s="9" t="e">
        <f t="shared" ca="1" si="367"/>
        <v>#REF!</v>
      </c>
      <c r="HL3940" s="9" t="e">
        <f t="shared" ca="1" si="368"/>
        <v>#REF!</v>
      </c>
      <c r="HM3940" s="9" t="e">
        <f t="shared" ca="1" si="369"/>
        <v>#REF!</v>
      </c>
      <c r="HN3940" s="9" t="e">
        <f ca="1">SQRT($GS3940*(1-$GS3940/Controls!$D$15))</f>
        <v>#REF!</v>
      </c>
      <c r="HO3940" s="9" t="e">
        <f t="shared" ca="1" si="370"/>
        <v>#REF!</v>
      </c>
      <c r="HP3940" s="9" t="e">
        <f t="shared" ca="1" si="371"/>
        <v>#REF!</v>
      </c>
      <c r="HQ3940" s="9" t="e">
        <f ca="1">IF($GV3940=0,NA(),($GX3940*Controls!#REF!))</f>
        <v>#REF!</v>
      </c>
    </row>
    <row r="3941" spans="198:225" x14ac:dyDescent="0.25">
      <c r="GP3941" s="9" t="e">
        <f ca="1">INDIRECT(ADDRESS(ROW(),Controls!#REF!+30))</f>
        <v>#REF!</v>
      </c>
      <c r="GQ3941" s="9" t="e">
        <f ca="1">INDIRECT(ADDRESS(ROW(),Controls!#REF!+45))</f>
        <v>#REF!</v>
      </c>
      <c r="GR3941" s="9" t="e">
        <f ca="1">INDIRECT(ADDRESS(ROW(),Controls!#REF!+60))</f>
        <v>#REF!</v>
      </c>
      <c r="GS3941" s="9" t="e">
        <f ca="1">INDIRECT(ADDRESS(ROW(),Controls!#REF!+75))</f>
        <v>#REF!</v>
      </c>
      <c r="GT3941" s="9" t="e">
        <f ca="1">INDIRECT(ADDRESS(ROW(),Controls!#REF!+90))</f>
        <v>#REF!</v>
      </c>
      <c r="GU3941" s="9" t="e">
        <f ca="1">INDIRECT(ADDRESS(ROW(),Controls!#REF!+105))</f>
        <v>#REF!</v>
      </c>
      <c r="GV3941" s="9" t="e">
        <f ca="1">INDIRECT(ADDRESS(ROW(),Controls!#REF!+120))</f>
        <v>#REF!</v>
      </c>
      <c r="GW3941" s="9" t="e">
        <f ca="1">INDIRECT(ADDRESS(ROW(),Controls!#REF!+15))</f>
        <v>#REF!</v>
      </c>
      <c r="GX3941" s="9" t="e">
        <f ca="1">INDIRECT(ADDRESS(ROW(),Controls!#REF!+135))</f>
        <v>#REF!</v>
      </c>
      <c r="HJ3941" s="9" t="e">
        <f t="shared" ca="1" si="366"/>
        <v>#REF!</v>
      </c>
      <c r="HK3941" s="9" t="e">
        <f t="shared" ca="1" si="367"/>
        <v>#REF!</v>
      </c>
      <c r="HL3941" s="9" t="e">
        <f t="shared" ca="1" si="368"/>
        <v>#REF!</v>
      </c>
      <c r="HM3941" s="9" t="e">
        <f t="shared" ca="1" si="369"/>
        <v>#REF!</v>
      </c>
      <c r="HN3941" s="9" t="e">
        <f ca="1">SQRT($GS3941*(1-$GS3941/Controls!$D$15))</f>
        <v>#REF!</v>
      </c>
      <c r="HO3941" s="9" t="e">
        <f t="shared" ca="1" si="370"/>
        <v>#REF!</v>
      </c>
      <c r="HP3941" s="9" t="e">
        <f t="shared" ca="1" si="371"/>
        <v>#REF!</v>
      </c>
      <c r="HQ3941" s="9" t="e">
        <f ca="1">IF($GV3941=0,NA(),($GX3941*Controls!#REF!))</f>
        <v>#REF!</v>
      </c>
    </row>
    <row r="3942" spans="198:225" x14ac:dyDescent="0.25">
      <c r="GP3942" s="9" t="e">
        <f ca="1">INDIRECT(ADDRESS(ROW(),Controls!#REF!+30))</f>
        <v>#REF!</v>
      </c>
      <c r="GQ3942" s="9" t="e">
        <f ca="1">INDIRECT(ADDRESS(ROW(),Controls!#REF!+45))</f>
        <v>#REF!</v>
      </c>
      <c r="GR3942" s="9" t="e">
        <f ca="1">INDIRECT(ADDRESS(ROW(),Controls!#REF!+60))</f>
        <v>#REF!</v>
      </c>
      <c r="GS3942" s="9" t="e">
        <f ca="1">INDIRECT(ADDRESS(ROW(),Controls!#REF!+75))</f>
        <v>#REF!</v>
      </c>
      <c r="GT3942" s="9" t="e">
        <f ca="1">INDIRECT(ADDRESS(ROW(),Controls!#REF!+90))</f>
        <v>#REF!</v>
      </c>
      <c r="GU3942" s="9" t="e">
        <f ca="1">INDIRECT(ADDRESS(ROW(),Controls!#REF!+105))</f>
        <v>#REF!</v>
      </c>
      <c r="GV3942" s="9" t="e">
        <f ca="1">INDIRECT(ADDRESS(ROW(),Controls!#REF!+120))</f>
        <v>#REF!</v>
      </c>
      <c r="GW3942" s="9" t="e">
        <f ca="1">INDIRECT(ADDRESS(ROW(),Controls!#REF!+15))</f>
        <v>#REF!</v>
      </c>
      <c r="GX3942" s="9" t="e">
        <f ca="1">INDIRECT(ADDRESS(ROW(),Controls!#REF!+135))</f>
        <v>#REF!</v>
      </c>
      <c r="HJ3942" s="9" t="e">
        <f t="shared" ca="1" si="366"/>
        <v>#REF!</v>
      </c>
      <c r="HK3942" s="9" t="e">
        <f t="shared" ca="1" si="367"/>
        <v>#REF!</v>
      </c>
      <c r="HL3942" s="9" t="e">
        <f t="shared" ca="1" si="368"/>
        <v>#REF!</v>
      </c>
      <c r="HM3942" s="9" t="e">
        <f t="shared" ca="1" si="369"/>
        <v>#REF!</v>
      </c>
      <c r="HN3942" s="9" t="e">
        <f ca="1">SQRT($GS3942*(1-$GS3942/Controls!$D$15))</f>
        <v>#REF!</v>
      </c>
      <c r="HO3942" s="9" t="e">
        <f t="shared" ca="1" si="370"/>
        <v>#REF!</v>
      </c>
      <c r="HP3942" s="9" t="e">
        <f t="shared" ca="1" si="371"/>
        <v>#REF!</v>
      </c>
      <c r="HQ3942" s="9" t="e">
        <f ca="1">IF($GV3942=0,NA(),($GX3942*Controls!#REF!))</f>
        <v>#REF!</v>
      </c>
    </row>
    <row r="3943" spans="198:225" x14ac:dyDescent="0.25">
      <c r="GP3943" s="9" t="e">
        <f ca="1">INDIRECT(ADDRESS(ROW(),Controls!#REF!+30))</f>
        <v>#REF!</v>
      </c>
      <c r="GQ3943" s="9" t="e">
        <f ca="1">INDIRECT(ADDRESS(ROW(),Controls!#REF!+45))</f>
        <v>#REF!</v>
      </c>
      <c r="GR3943" s="9" t="e">
        <f ca="1">INDIRECT(ADDRESS(ROW(),Controls!#REF!+60))</f>
        <v>#REF!</v>
      </c>
      <c r="GS3943" s="9" t="e">
        <f ca="1">INDIRECT(ADDRESS(ROW(),Controls!#REF!+75))</f>
        <v>#REF!</v>
      </c>
      <c r="GT3943" s="9" t="e">
        <f ca="1">INDIRECT(ADDRESS(ROW(),Controls!#REF!+90))</f>
        <v>#REF!</v>
      </c>
      <c r="GU3943" s="9" t="e">
        <f ca="1">INDIRECT(ADDRESS(ROW(),Controls!#REF!+105))</f>
        <v>#REF!</v>
      </c>
      <c r="GV3943" s="9" t="e">
        <f ca="1">INDIRECT(ADDRESS(ROW(),Controls!#REF!+120))</f>
        <v>#REF!</v>
      </c>
      <c r="GW3943" s="9" t="e">
        <f ca="1">INDIRECT(ADDRESS(ROW(),Controls!#REF!+15))</f>
        <v>#REF!</v>
      </c>
      <c r="GX3943" s="9" t="e">
        <f ca="1">INDIRECT(ADDRESS(ROW(),Controls!#REF!+135))</f>
        <v>#REF!</v>
      </c>
      <c r="HJ3943" s="9" t="e">
        <f t="shared" ca="1" si="366"/>
        <v>#REF!</v>
      </c>
      <c r="HK3943" s="9" t="e">
        <f t="shared" ca="1" si="367"/>
        <v>#REF!</v>
      </c>
      <c r="HL3943" s="9" t="e">
        <f t="shared" ca="1" si="368"/>
        <v>#REF!</v>
      </c>
      <c r="HM3943" s="9" t="e">
        <f t="shared" ca="1" si="369"/>
        <v>#REF!</v>
      </c>
      <c r="HN3943" s="9" t="e">
        <f ca="1">SQRT($GS3943*(1-$GS3943/Controls!$D$15))</f>
        <v>#REF!</v>
      </c>
      <c r="HO3943" s="9" t="e">
        <f t="shared" ca="1" si="370"/>
        <v>#REF!</v>
      </c>
      <c r="HP3943" s="9" t="e">
        <f t="shared" ca="1" si="371"/>
        <v>#REF!</v>
      </c>
      <c r="HQ3943" s="9" t="e">
        <f ca="1">IF($GV3943=0,NA(),($GX3943*Controls!#REF!))</f>
        <v>#REF!</v>
      </c>
    </row>
    <row r="3944" spans="198:225" x14ac:dyDescent="0.25">
      <c r="GP3944" s="9" t="e">
        <f ca="1">INDIRECT(ADDRESS(ROW(),Controls!#REF!+30))</f>
        <v>#REF!</v>
      </c>
      <c r="GQ3944" s="9" t="e">
        <f ca="1">INDIRECT(ADDRESS(ROW(),Controls!#REF!+45))</f>
        <v>#REF!</v>
      </c>
      <c r="GR3944" s="9" t="e">
        <f ca="1">INDIRECT(ADDRESS(ROW(),Controls!#REF!+60))</f>
        <v>#REF!</v>
      </c>
      <c r="GS3944" s="9" t="e">
        <f ca="1">INDIRECT(ADDRESS(ROW(),Controls!#REF!+75))</f>
        <v>#REF!</v>
      </c>
      <c r="GT3944" s="9" t="e">
        <f ca="1">INDIRECT(ADDRESS(ROW(),Controls!#REF!+90))</f>
        <v>#REF!</v>
      </c>
      <c r="GU3944" s="9" t="e">
        <f ca="1">INDIRECT(ADDRESS(ROW(),Controls!#REF!+105))</f>
        <v>#REF!</v>
      </c>
      <c r="GV3944" s="9" t="e">
        <f ca="1">INDIRECT(ADDRESS(ROW(),Controls!#REF!+120))</f>
        <v>#REF!</v>
      </c>
      <c r="GW3944" s="9" t="e">
        <f ca="1">INDIRECT(ADDRESS(ROW(),Controls!#REF!+15))</f>
        <v>#REF!</v>
      </c>
      <c r="GX3944" s="9" t="e">
        <f ca="1">INDIRECT(ADDRESS(ROW(),Controls!#REF!+135))</f>
        <v>#REF!</v>
      </c>
      <c r="HJ3944" s="9" t="e">
        <f t="shared" ca="1" si="366"/>
        <v>#REF!</v>
      </c>
      <c r="HK3944" s="9" t="e">
        <f t="shared" ca="1" si="367"/>
        <v>#REF!</v>
      </c>
      <c r="HL3944" s="9" t="e">
        <f t="shared" ca="1" si="368"/>
        <v>#REF!</v>
      </c>
      <c r="HM3944" s="9" t="e">
        <f t="shared" ca="1" si="369"/>
        <v>#REF!</v>
      </c>
      <c r="HN3944" s="9" t="e">
        <f ca="1">SQRT($GS3944*(1-$GS3944/Controls!$D$15))</f>
        <v>#REF!</v>
      </c>
      <c r="HO3944" s="9" t="e">
        <f t="shared" ca="1" si="370"/>
        <v>#REF!</v>
      </c>
      <c r="HP3944" s="9" t="e">
        <f t="shared" ca="1" si="371"/>
        <v>#REF!</v>
      </c>
      <c r="HQ3944" s="9" t="e">
        <f ca="1">IF($GV3944=0,NA(),($GX3944*Controls!#REF!))</f>
        <v>#REF!</v>
      </c>
    </row>
    <row r="3945" spans="198:225" x14ac:dyDescent="0.25">
      <c r="GP3945" s="9" t="e">
        <f ca="1">INDIRECT(ADDRESS(ROW(),Controls!#REF!+30))</f>
        <v>#REF!</v>
      </c>
      <c r="GQ3945" s="9" t="e">
        <f ca="1">INDIRECT(ADDRESS(ROW(),Controls!#REF!+45))</f>
        <v>#REF!</v>
      </c>
      <c r="GR3945" s="9" t="e">
        <f ca="1">INDIRECT(ADDRESS(ROW(),Controls!#REF!+60))</f>
        <v>#REF!</v>
      </c>
      <c r="GS3945" s="9" t="e">
        <f ca="1">INDIRECT(ADDRESS(ROW(),Controls!#REF!+75))</f>
        <v>#REF!</v>
      </c>
      <c r="GT3945" s="9" t="e">
        <f ca="1">INDIRECT(ADDRESS(ROW(),Controls!#REF!+90))</f>
        <v>#REF!</v>
      </c>
      <c r="GU3945" s="9" t="e">
        <f ca="1">INDIRECT(ADDRESS(ROW(),Controls!#REF!+105))</f>
        <v>#REF!</v>
      </c>
      <c r="GV3945" s="9" t="e">
        <f ca="1">INDIRECT(ADDRESS(ROW(),Controls!#REF!+120))</f>
        <v>#REF!</v>
      </c>
      <c r="GW3945" s="9" t="e">
        <f ca="1">INDIRECT(ADDRESS(ROW(),Controls!#REF!+15))</f>
        <v>#REF!</v>
      </c>
      <c r="GX3945" s="9" t="e">
        <f ca="1">INDIRECT(ADDRESS(ROW(),Controls!#REF!+135))</f>
        <v>#REF!</v>
      </c>
      <c r="HJ3945" s="9" t="e">
        <f t="shared" ca="1" si="366"/>
        <v>#REF!</v>
      </c>
      <c r="HK3945" s="9" t="e">
        <f t="shared" ca="1" si="367"/>
        <v>#REF!</v>
      </c>
      <c r="HL3945" s="9" t="e">
        <f t="shared" ca="1" si="368"/>
        <v>#REF!</v>
      </c>
      <c r="HM3945" s="9" t="e">
        <f t="shared" ca="1" si="369"/>
        <v>#REF!</v>
      </c>
      <c r="HN3945" s="9" t="e">
        <f ca="1">SQRT($GS3945*(1-$GS3945/Controls!$D$15))</f>
        <v>#REF!</v>
      </c>
      <c r="HO3945" s="9" t="e">
        <f t="shared" ca="1" si="370"/>
        <v>#REF!</v>
      </c>
      <c r="HP3945" s="9" t="e">
        <f t="shared" ca="1" si="371"/>
        <v>#REF!</v>
      </c>
      <c r="HQ3945" s="9" t="e">
        <f ca="1">IF($GV3945=0,NA(),($GX3945*Controls!#REF!))</f>
        <v>#REF!</v>
      </c>
    </row>
    <row r="3946" spans="198:225" x14ac:dyDescent="0.25">
      <c r="GP3946" s="9" t="e">
        <f ca="1">INDIRECT(ADDRESS(ROW(),Controls!#REF!+30))</f>
        <v>#REF!</v>
      </c>
      <c r="GQ3946" s="9" t="e">
        <f ca="1">INDIRECT(ADDRESS(ROW(),Controls!#REF!+45))</f>
        <v>#REF!</v>
      </c>
      <c r="GR3946" s="9" t="e">
        <f ca="1">INDIRECT(ADDRESS(ROW(),Controls!#REF!+60))</f>
        <v>#REF!</v>
      </c>
      <c r="GS3946" s="9" t="e">
        <f ca="1">INDIRECT(ADDRESS(ROW(),Controls!#REF!+75))</f>
        <v>#REF!</v>
      </c>
      <c r="GT3946" s="9" t="e">
        <f ca="1">INDIRECT(ADDRESS(ROW(),Controls!#REF!+90))</f>
        <v>#REF!</v>
      </c>
      <c r="GU3946" s="9" t="e">
        <f ca="1">INDIRECT(ADDRESS(ROW(),Controls!#REF!+105))</f>
        <v>#REF!</v>
      </c>
      <c r="GV3946" s="9" t="e">
        <f ca="1">INDIRECT(ADDRESS(ROW(),Controls!#REF!+120))</f>
        <v>#REF!</v>
      </c>
      <c r="GW3946" s="9" t="e">
        <f ca="1">INDIRECT(ADDRESS(ROW(),Controls!#REF!+15))</f>
        <v>#REF!</v>
      </c>
      <c r="GX3946" s="9" t="e">
        <f ca="1">INDIRECT(ADDRESS(ROW(),Controls!#REF!+135))</f>
        <v>#REF!</v>
      </c>
      <c r="HJ3946" s="9" t="e">
        <f t="shared" ca="1" si="366"/>
        <v>#REF!</v>
      </c>
      <c r="HK3946" s="9" t="e">
        <f t="shared" ca="1" si="367"/>
        <v>#REF!</v>
      </c>
      <c r="HL3946" s="9" t="e">
        <f t="shared" ca="1" si="368"/>
        <v>#REF!</v>
      </c>
      <c r="HM3946" s="9" t="e">
        <f t="shared" ca="1" si="369"/>
        <v>#REF!</v>
      </c>
      <c r="HN3946" s="9" t="e">
        <f ca="1">SQRT($GS3946*(1-$GS3946/Controls!$D$15))</f>
        <v>#REF!</v>
      </c>
      <c r="HO3946" s="9" t="e">
        <f t="shared" ca="1" si="370"/>
        <v>#REF!</v>
      </c>
      <c r="HP3946" s="9" t="e">
        <f t="shared" ca="1" si="371"/>
        <v>#REF!</v>
      </c>
      <c r="HQ3946" s="9" t="e">
        <f ca="1">IF($GV3946=0,NA(),($GX3946*Controls!#REF!))</f>
        <v>#REF!</v>
      </c>
    </row>
    <row r="3947" spans="198:225" x14ac:dyDescent="0.25">
      <c r="GP3947" s="9" t="e">
        <f ca="1">INDIRECT(ADDRESS(ROW(),Controls!#REF!+30))</f>
        <v>#REF!</v>
      </c>
      <c r="GQ3947" s="9" t="e">
        <f ca="1">INDIRECT(ADDRESS(ROW(),Controls!#REF!+45))</f>
        <v>#REF!</v>
      </c>
      <c r="GR3947" s="9" t="e">
        <f ca="1">INDIRECT(ADDRESS(ROW(),Controls!#REF!+60))</f>
        <v>#REF!</v>
      </c>
      <c r="GS3947" s="9" t="e">
        <f ca="1">INDIRECT(ADDRESS(ROW(),Controls!#REF!+75))</f>
        <v>#REF!</v>
      </c>
      <c r="GT3947" s="9" t="e">
        <f ca="1">INDIRECT(ADDRESS(ROW(),Controls!#REF!+90))</f>
        <v>#REF!</v>
      </c>
      <c r="GU3947" s="9" t="e">
        <f ca="1">INDIRECT(ADDRESS(ROW(),Controls!#REF!+105))</f>
        <v>#REF!</v>
      </c>
      <c r="GV3947" s="9" t="e">
        <f ca="1">INDIRECT(ADDRESS(ROW(),Controls!#REF!+120))</f>
        <v>#REF!</v>
      </c>
      <c r="GW3947" s="9" t="e">
        <f ca="1">INDIRECT(ADDRESS(ROW(),Controls!#REF!+15))</f>
        <v>#REF!</v>
      </c>
      <c r="GX3947" s="9" t="e">
        <f ca="1">INDIRECT(ADDRESS(ROW(),Controls!#REF!+135))</f>
        <v>#REF!</v>
      </c>
      <c r="HJ3947" s="9" t="e">
        <f t="shared" ca="1" si="366"/>
        <v>#REF!</v>
      </c>
      <c r="HK3947" s="9" t="e">
        <f t="shared" ca="1" si="367"/>
        <v>#REF!</v>
      </c>
      <c r="HL3947" s="9" t="e">
        <f t="shared" ca="1" si="368"/>
        <v>#REF!</v>
      </c>
      <c r="HM3947" s="9" t="e">
        <f t="shared" ca="1" si="369"/>
        <v>#REF!</v>
      </c>
      <c r="HN3947" s="9" t="e">
        <f ca="1">SQRT($GS3947*(1-$GS3947/Controls!$D$15))</f>
        <v>#REF!</v>
      </c>
      <c r="HO3947" s="9" t="e">
        <f t="shared" ca="1" si="370"/>
        <v>#REF!</v>
      </c>
      <c r="HP3947" s="9" t="e">
        <f t="shared" ca="1" si="371"/>
        <v>#REF!</v>
      </c>
      <c r="HQ3947" s="9" t="e">
        <f ca="1">IF($GV3947=0,NA(),($GX3947*Controls!#REF!))</f>
        <v>#REF!</v>
      </c>
    </row>
    <row r="3948" spans="198:225" x14ac:dyDescent="0.25">
      <c r="GP3948" s="9" t="e">
        <f ca="1">INDIRECT(ADDRESS(ROW(),Controls!#REF!+30))</f>
        <v>#REF!</v>
      </c>
      <c r="GQ3948" s="9" t="e">
        <f ca="1">INDIRECT(ADDRESS(ROW(),Controls!#REF!+45))</f>
        <v>#REF!</v>
      </c>
      <c r="GR3948" s="9" t="e">
        <f ca="1">INDIRECT(ADDRESS(ROW(),Controls!#REF!+60))</f>
        <v>#REF!</v>
      </c>
      <c r="GS3948" s="9" t="e">
        <f ca="1">INDIRECT(ADDRESS(ROW(),Controls!#REF!+75))</f>
        <v>#REF!</v>
      </c>
      <c r="GT3948" s="9" t="e">
        <f ca="1">INDIRECT(ADDRESS(ROW(),Controls!#REF!+90))</f>
        <v>#REF!</v>
      </c>
      <c r="GU3948" s="9" t="e">
        <f ca="1">INDIRECT(ADDRESS(ROW(),Controls!#REF!+105))</f>
        <v>#REF!</v>
      </c>
      <c r="GV3948" s="9" t="e">
        <f ca="1">INDIRECT(ADDRESS(ROW(),Controls!#REF!+120))</f>
        <v>#REF!</v>
      </c>
      <c r="GW3948" s="9" t="e">
        <f ca="1">INDIRECT(ADDRESS(ROW(),Controls!#REF!+15))</f>
        <v>#REF!</v>
      </c>
      <c r="GX3948" s="9" t="e">
        <f ca="1">INDIRECT(ADDRESS(ROW(),Controls!#REF!+135))</f>
        <v>#REF!</v>
      </c>
      <c r="HJ3948" s="9" t="e">
        <f t="shared" ca="1" si="366"/>
        <v>#REF!</v>
      </c>
      <c r="HK3948" s="9" t="e">
        <f t="shared" ca="1" si="367"/>
        <v>#REF!</v>
      </c>
      <c r="HL3948" s="9" t="e">
        <f t="shared" ca="1" si="368"/>
        <v>#REF!</v>
      </c>
      <c r="HM3948" s="9" t="e">
        <f t="shared" ca="1" si="369"/>
        <v>#REF!</v>
      </c>
      <c r="HN3948" s="9" t="e">
        <f ca="1">SQRT($GS3948*(1-$GS3948/Controls!$D$15))</f>
        <v>#REF!</v>
      </c>
      <c r="HO3948" s="9" t="e">
        <f t="shared" ca="1" si="370"/>
        <v>#REF!</v>
      </c>
      <c r="HP3948" s="9" t="e">
        <f t="shared" ca="1" si="371"/>
        <v>#REF!</v>
      </c>
      <c r="HQ3948" s="9" t="e">
        <f ca="1">IF($GV3948=0,NA(),($GX3948*Controls!#REF!))</f>
        <v>#REF!</v>
      </c>
    </row>
    <row r="3949" spans="198:225" x14ac:dyDescent="0.25">
      <c r="GP3949" s="9" t="e">
        <f ca="1">INDIRECT(ADDRESS(ROW(),Controls!#REF!+30))</f>
        <v>#REF!</v>
      </c>
      <c r="GQ3949" s="9" t="e">
        <f ca="1">INDIRECT(ADDRESS(ROW(),Controls!#REF!+45))</f>
        <v>#REF!</v>
      </c>
      <c r="GR3949" s="9" t="e">
        <f ca="1">INDIRECT(ADDRESS(ROW(),Controls!#REF!+60))</f>
        <v>#REF!</v>
      </c>
      <c r="GS3949" s="9" t="e">
        <f ca="1">INDIRECT(ADDRESS(ROW(),Controls!#REF!+75))</f>
        <v>#REF!</v>
      </c>
      <c r="GT3949" s="9" t="e">
        <f ca="1">INDIRECT(ADDRESS(ROW(),Controls!#REF!+90))</f>
        <v>#REF!</v>
      </c>
      <c r="GU3949" s="9" t="e">
        <f ca="1">INDIRECT(ADDRESS(ROW(),Controls!#REF!+105))</f>
        <v>#REF!</v>
      </c>
      <c r="GV3949" s="9" t="e">
        <f ca="1">INDIRECT(ADDRESS(ROW(),Controls!#REF!+120))</f>
        <v>#REF!</v>
      </c>
      <c r="GW3949" s="9" t="e">
        <f ca="1">INDIRECT(ADDRESS(ROW(),Controls!#REF!+15))</f>
        <v>#REF!</v>
      </c>
      <c r="GX3949" s="9" t="e">
        <f ca="1">INDIRECT(ADDRESS(ROW(),Controls!#REF!+135))</f>
        <v>#REF!</v>
      </c>
      <c r="HJ3949" s="9" t="e">
        <f t="shared" ca="1" si="366"/>
        <v>#REF!</v>
      </c>
      <c r="HK3949" s="9" t="e">
        <f t="shared" ca="1" si="367"/>
        <v>#REF!</v>
      </c>
      <c r="HL3949" s="9" t="e">
        <f t="shared" ca="1" si="368"/>
        <v>#REF!</v>
      </c>
      <c r="HM3949" s="9" t="e">
        <f t="shared" ca="1" si="369"/>
        <v>#REF!</v>
      </c>
      <c r="HN3949" s="9" t="e">
        <f ca="1">SQRT($GS3949*(1-$GS3949/Controls!$D$15))</f>
        <v>#REF!</v>
      </c>
      <c r="HO3949" s="9" t="e">
        <f t="shared" ca="1" si="370"/>
        <v>#REF!</v>
      </c>
      <c r="HP3949" s="9" t="e">
        <f t="shared" ca="1" si="371"/>
        <v>#REF!</v>
      </c>
      <c r="HQ3949" s="9" t="e">
        <f ca="1">IF($GV3949=0,NA(),($GX3949*Controls!#REF!))</f>
        <v>#REF!</v>
      </c>
    </row>
    <row r="3950" spans="198:225" x14ac:dyDescent="0.25">
      <c r="GP3950" s="9" t="e">
        <f ca="1">INDIRECT(ADDRESS(ROW(),Controls!#REF!+30))</f>
        <v>#REF!</v>
      </c>
      <c r="GQ3950" s="9" t="e">
        <f ca="1">INDIRECT(ADDRESS(ROW(),Controls!#REF!+45))</f>
        <v>#REF!</v>
      </c>
      <c r="GR3950" s="9" t="e">
        <f ca="1">INDIRECT(ADDRESS(ROW(),Controls!#REF!+60))</f>
        <v>#REF!</v>
      </c>
      <c r="GS3950" s="9" t="e">
        <f ca="1">INDIRECT(ADDRESS(ROW(),Controls!#REF!+75))</f>
        <v>#REF!</v>
      </c>
      <c r="GT3950" s="9" t="e">
        <f ca="1">INDIRECT(ADDRESS(ROW(),Controls!#REF!+90))</f>
        <v>#REF!</v>
      </c>
      <c r="GU3950" s="9" t="e">
        <f ca="1">INDIRECT(ADDRESS(ROW(),Controls!#REF!+105))</f>
        <v>#REF!</v>
      </c>
      <c r="GV3950" s="9" t="e">
        <f ca="1">INDIRECT(ADDRESS(ROW(),Controls!#REF!+120))</f>
        <v>#REF!</v>
      </c>
      <c r="GW3950" s="9" t="e">
        <f ca="1">INDIRECT(ADDRESS(ROW(),Controls!#REF!+15))</f>
        <v>#REF!</v>
      </c>
      <c r="GX3950" s="9" t="e">
        <f ca="1">INDIRECT(ADDRESS(ROW(),Controls!#REF!+135))</f>
        <v>#REF!</v>
      </c>
      <c r="HJ3950" s="9" t="e">
        <f t="shared" ca="1" si="366"/>
        <v>#REF!</v>
      </c>
      <c r="HK3950" s="9" t="e">
        <f t="shared" ca="1" si="367"/>
        <v>#REF!</v>
      </c>
      <c r="HL3950" s="9" t="e">
        <f t="shared" ca="1" si="368"/>
        <v>#REF!</v>
      </c>
      <c r="HM3950" s="9" t="e">
        <f t="shared" ca="1" si="369"/>
        <v>#REF!</v>
      </c>
      <c r="HN3950" s="9" t="e">
        <f ca="1">SQRT($GS3950*(1-$GS3950/Controls!$D$15))</f>
        <v>#REF!</v>
      </c>
      <c r="HO3950" s="9" t="e">
        <f t="shared" ca="1" si="370"/>
        <v>#REF!</v>
      </c>
      <c r="HP3950" s="9" t="e">
        <f t="shared" ca="1" si="371"/>
        <v>#REF!</v>
      </c>
      <c r="HQ3950" s="9" t="e">
        <f ca="1">IF($GV3950=0,NA(),($GX3950*Controls!#REF!))</f>
        <v>#REF!</v>
      </c>
    </row>
    <row r="3951" spans="198:225" x14ac:dyDescent="0.25">
      <c r="GP3951" s="9" t="e">
        <f ca="1">INDIRECT(ADDRESS(ROW(),Controls!#REF!+30))</f>
        <v>#REF!</v>
      </c>
      <c r="GQ3951" s="9" t="e">
        <f ca="1">INDIRECT(ADDRESS(ROW(),Controls!#REF!+45))</f>
        <v>#REF!</v>
      </c>
      <c r="GR3951" s="9" t="e">
        <f ca="1">INDIRECT(ADDRESS(ROW(),Controls!#REF!+60))</f>
        <v>#REF!</v>
      </c>
      <c r="GS3951" s="9" t="e">
        <f ca="1">INDIRECT(ADDRESS(ROW(),Controls!#REF!+75))</f>
        <v>#REF!</v>
      </c>
      <c r="GT3951" s="9" t="e">
        <f ca="1">INDIRECT(ADDRESS(ROW(),Controls!#REF!+90))</f>
        <v>#REF!</v>
      </c>
      <c r="GU3951" s="9" t="e">
        <f ca="1">INDIRECT(ADDRESS(ROW(),Controls!#REF!+105))</f>
        <v>#REF!</v>
      </c>
      <c r="GV3951" s="9" t="e">
        <f ca="1">INDIRECT(ADDRESS(ROW(),Controls!#REF!+120))</f>
        <v>#REF!</v>
      </c>
      <c r="GW3951" s="9" t="e">
        <f ca="1">INDIRECT(ADDRESS(ROW(),Controls!#REF!+15))</f>
        <v>#REF!</v>
      </c>
      <c r="GX3951" s="9" t="e">
        <f ca="1">INDIRECT(ADDRESS(ROW(),Controls!#REF!+135))</f>
        <v>#REF!</v>
      </c>
      <c r="HJ3951" s="9" t="e">
        <f t="shared" ca="1" si="366"/>
        <v>#REF!</v>
      </c>
      <c r="HK3951" s="9" t="e">
        <f t="shared" ca="1" si="367"/>
        <v>#REF!</v>
      </c>
      <c r="HL3951" s="9" t="e">
        <f t="shared" ca="1" si="368"/>
        <v>#REF!</v>
      </c>
      <c r="HM3951" s="9" t="e">
        <f t="shared" ca="1" si="369"/>
        <v>#REF!</v>
      </c>
      <c r="HN3951" s="9" t="e">
        <f ca="1">SQRT($GS3951*(1-$GS3951/Controls!$D$15))</f>
        <v>#REF!</v>
      </c>
      <c r="HO3951" s="9" t="e">
        <f t="shared" ca="1" si="370"/>
        <v>#REF!</v>
      </c>
      <c r="HP3951" s="9" t="e">
        <f t="shared" ca="1" si="371"/>
        <v>#REF!</v>
      </c>
      <c r="HQ3951" s="9" t="e">
        <f ca="1">IF($GV3951=0,NA(),($GX3951*Controls!#REF!))</f>
        <v>#REF!</v>
      </c>
    </row>
    <row r="3952" spans="198:225" x14ac:dyDescent="0.25">
      <c r="GP3952" s="9" t="e">
        <f ca="1">INDIRECT(ADDRESS(ROW(),Controls!#REF!+30))</f>
        <v>#REF!</v>
      </c>
      <c r="GQ3952" s="9" t="e">
        <f ca="1">INDIRECT(ADDRESS(ROW(),Controls!#REF!+45))</f>
        <v>#REF!</v>
      </c>
      <c r="GR3952" s="9" t="e">
        <f ca="1">INDIRECT(ADDRESS(ROW(),Controls!#REF!+60))</f>
        <v>#REF!</v>
      </c>
      <c r="GS3952" s="9" t="e">
        <f ca="1">INDIRECT(ADDRESS(ROW(),Controls!#REF!+75))</f>
        <v>#REF!</v>
      </c>
      <c r="GT3952" s="9" t="e">
        <f ca="1">INDIRECT(ADDRESS(ROW(),Controls!#REF!+90))</f>
        <v>#REF!</v>
      </c>
      <c r="GU3952" s="9" t="e">
        <f ca="1">INDIRECT(ADDRESS(ROW(),Controls!#REF!+105))</f>
        <v>#REF!</v>
      </c>
      <c r="GV3952" s="9" t="e">
        <f ca="1">INDIRECT(ADDRESS(ROW(),Controls!#REF!+120))</f>
        <v>#REF!</v>
      </c>
      <c r="GW3952" s="9" t="e">
        <f ca="1">INDIRECT(ADDRESS(ROW(),Controls!#REF!+15))</f>
        <v>#REF!</v>
      </c>
      <c r="GX3952" s="9" t="e">
        <f ca="1">INDIRECT(ADDRESS(ROW(),Controls!#REF!+135))</f>
        <v>#REF!</v>
      </c>
      <c r="HJ3952" s="9" t="e">
        <f t="shared" ca="1" si="366"/>
        <v>#REF!</v>
      </c>
      <c r="HK3952" s="9" t="e">
        <f t="shared" ca="1" si="367"/>
        <v>#REF!</v>
      </c>
      <c r="HL3952" s="9" t="e">
        <f t="shared" ca="1" si="368"/>
        <v>#REF!</v>
      </c>
      <c r="HM3952" s="9" t="e">
        <f t="shared" ca="1" si="369"/>
        <v>#REF!</v>
      </c>
      <c r="HN3952" s="9" t="e">
        <f ca="1">SQRT($GS3952*(1-$GS3952/Controls!$D$15))</f>
        <v>#REF!</v>
      </c>
      <c r="HO3952" s="9" t="e">
        <f t="shared" ca="1" si="370"/>
        <v>#REF!</v>
      </c>
      <c r="HP3952" s="9" t="e">
        <f t="shared" ca="1" si="371"/>
        <v>#REF!</v>
      </c>
      <c r="HQ3952" s="9" t="e">
        <f ca="1">IF($GV3952=0,NA(),($GX3952*Controls!#REF!))</f>
        <v>#REF!</v>
      </c>
    </row>
    <row r="3953" spans="198:225" x14ac:dyDescent="0.25">
      <c r="GP3953" s="9" t="e">
        <f ca="1">INDIRECT(ADDRESS(ROW(),Controls!#REF!+30))</f>
        <v>#REF!</v>
      </c>
      <c r="GQ3953" s="9" t="e">
        <f ca="1">INDIRECT(ADDRESS(ROW(),Controls!#REF!+45))</f>
        <v>#REF!</v>
      </c>
      <c r="GR3953" s="9" t="e">
        <f ca="1">INDIRECT(ADDRESS(ROW(),Controls!#REF!+60))</f>
        <v>#REF!</v>
      </c>
      <c r="GS3953" s="9" t="e">
        <f ca="1">INDIRECT(ADDRESS(ROW(),Controls!#REF!+75))</f>
        <v>#REF!</v>
      </c>
      <c r="GT3953" s="9" t="e">
        <f ca="1">INDIRECT(ADDRESS(ROW(),Controls!#REF!+90))</f>
        <v>#REF!</v>
      </c>
      <c r="GU3953" s="9" t="e">
        <f ca="1">INDIRECT(ADDRESS(ROW(),Controls!#REF!+105))</f>
        <v>#REF!</v>
      </c>
      <c r="GV3953" s="9" t="e">
        <f ca="1">INDIRECT(ADDRESS(ROW(),Controls!#REF!+120))</f>
        <v>#REF!</v>
      </c>
      <c r="GW3953" s="9" t="e">
        <f ca="1">INDIRECT(ADDRESS(ROW(),Controls!#REF!+15))</f>
        <v>#REF!</v>
      </c>
      <c r="GX3953" s="9" t="e">
        <f ca="1">INDIRECT(ADDRESS(ROW(),Controls!#REF!+135))</f>
        <v>#REF!</v>
      </c>
      <c r="HJ3953" s="9" t="e">
        <f t="shared" ca="1" si="366"/>
        <v>#REF!</v>
      </c>
      <c r="HK3953" s="9" t="e">
        <f t="shared" ca="1" si="367"/>
        <v>#REF!</v>
      </c>
      <c r="HL3953" s="9" t="e">
        <f t="shared" ca="1" si="368"/>
        <v>#REF!</v>
      </c>
      <c r="HM3953" s="9" t="e">
        <f t="shared" ca="1" si="369"/>
        <v>#REF!</v>
      </c>
      <c r="HN3953" s="9" t="e">
        <f ca="1">SQRT($GS3953*(1-$GS3953/Controls!$D$15))</f>
        <v>#REF!</v>
      </c>
      <c r="HO3953" s="9" t="e">
        <f t="shared" ca="1" si="370"/>
        <v>#REF!</v>
      </c>
      <c r="HP3953" s="9" t="e">
        <f t="shared" ca="1" si="371"/>
        <v>#REF!</v>
      </c>
      <c r="HQ3953" s="9" t="e">
        <f ca="1">IF($GV3953=0,NA(),($GX3953*Controls!#REF!))</f>
        <v>#REF!</v>
      </c>
    </row>
    <row r="3954" spans="198:225" x14ac:dyDescent="0.25">
      <c r="GP3954" s="9" t="e">
        <f ca="1">INDIRECT(ADDRESS(ROW(),Controls!#REF!+30))</f>
        <v>#REF!</v>
      </c>
      <c r="GQ3954" s="9" t="e">
        <f ca="1">INDIRECT(ADDRESS(ROW(),Controls!#REF!+45))</f>
        <v>#REF!</v>
      </c>
      <c r="GR3954" s="9" t="e">
        <f ca="1">INDIRECT(ADDRESS(ROW(),Controls!#REF!+60))</f>
        <v>#REF!</v>
      </c>
      <c r="GS3954" s="9" t="e">
        <f ca="1">INDIRECT(ADDRESS(ROW(),Controls!#REF!+75))</f>
        <v>#REF!</v>
      </c>
      <c r="GT3954" s="9" t="e">
        <f ca="1">INDIRECT(ADDRESS(ROW(),Controls!#REF!+90))</f>
        <v>#REF!</v>
      </c>
      <c r="GU3954" s="9" t="e">
        <f ca="1">INDIRECT(ADDRESS(ROW(),Controls!#REF!+105))</f>
        <v>#REF!</v>
      </c>
      <c r="GV3954" s="9" t="e">
        <f ca="1">INDIRECT(ADDRESS(ROW(),Controls!#REF!+120))</f>
        <v>#REF!</v>
      </c>
      <c r="GW3954" s="9" t="e">
        <f ca="1">INDIRECT(ADDRESS(ROW(),Controls!#REF!+15))</f>
        <v>#REF!</v>
      </c>
      <c r="GX3954" s="9" t="e">
        <f ca="1">INDIRECT(ADDRESS(ROW(),Controls!#REF!+135))</f>
        <v>#REF!</v>
      </c>
      <c r="HJ3954" s="9" t="e">
        <f t="shared" ca="1" si="366"/>
        <v>#REF!</v>
      </c>
      <c r="HK3954" s="9" t="e">
        <f t="shared" ca="1" si="367"/>
        <v>#REF!</v>
      </c>
      <c r="HL3954" s="9" t="e">
        <f t="shared" ca="1" si="368"/>
        <v>#REF!</v>
      </c>
      <c r="HM3954" s="9" t="e">
        <f t="shared" ca="1" si="369"/>
        <v>#REF!</v>
      </c>
      <c r="HN3954" s="9" t="e">
        <f ca="1">SQRT($GS3954*(1-$GS3954/Controls!$D$15))</f>
        <v>#REF!</v>
      </c>
      <c r="HO3954" s="9" t="e">
        <f t="shared" ca="1" si="370"/>
        <v>#REF!</v>
      </c>
      <c r="HP3954" s="9" t="e">
        <f t="shared" ca="1" si="371"/>
        <v>#REF!</v>
      </c>
      <c r="HQ3954" s="9" t="e">
        <f ca="1">IF($GV3954=0,NA(),($GX3954*Controls!#REF!))</f>
        <v>#REF!</v>
      </c>
    </row>
    <row r="3955" spans="198:225" x14ac:dyDescent="0.25">
      <c r="GP3955" s="9" t="e">
        <f ca="1">INDIRECT(ADDRESS(ROW(),Controls!#REF!+30))</f>
        <v>#REF!</v>
      </c>
      <c r="GQ3955" s="9" t="e">
        <f ca="1">INDIRECT(ADDRESS(ROW(),Controls!#REF!+45))</f>
        <v>#REF!</v>
      </c>
      <c r="GR3955" s="9" t="e">
        <f ca="1">INDIRECT(ADDRESS(ROW(),Controls!#REF!+60))</f>
        <v>#REF!</v>
      </c>
      <c r="GS3955" s="9" t="e">
        <f ca="1">INDIRECT(ADDRESS(ROW(),Controls!#REF!+75))</f>
        <v>#REF!</v>
      </c>
      <c r="GT3955" s="9" t="e">
        <f ca="1">INDIRECT(ADDRESS(ROW(),Controls!#REF!+90))</f>
        <v>#REF!</v>
      </c>
      <c r="GU3955" s="9" t="e">
        <f ca="1">INDIRECT(ADDRESS(ROW(),Controls!#REF!+105))</f>
        <v>#REF!</v>
      </c>
      <c r="GV3955" s="9" t="e">
        <f ca="1">INDIRECT(ADDRESS(ROW(),Controls!#REF!+120))</f>
        <v>#REF!</v>
      </c>
      <c r="GW3955" s="9" t="e">
        <f ca="1">INDIRECT(ADDRESS(ROW(),Controls!#REF!+15))</f>
        <v>#REF!</v>
      </c>
      <c r="GX3955" s="9" t="e">
        <f ca="1">INDIRECT(ADDRESS(ROW(),Controls!#REF!+135))</f>
        <v>#REF!</v>
      </c>
      <c r="HJ3955" s="9" t="e">
        <f t="shared" ca="1" si="366"/>
        <v>#REF!</v>
      </c>
      <c r="HK3955" s="9" t="e">
        <f t="shared" ca="1" si="367"/>
        <v>#REF!</v>
      </c>
      <c r="HL3955" s="9" t="e">
        <f t="shared" ca="1" si="368"/>
        <v>#REF!</v>
      </c>
      <c r="HM3955" s="9" t="e">
        <f t="shared" ca="1" si="369"/>
        <v>#REF!</v>
      </c>
      <c r="HN3955" s="9" t="e">
        <f ca="1">SQRT($GS3955*(1-$GS3955/Controls!$D$15))</f>
        <v>#REF!</v>
      </c>
      <c r="HO3955" s="9" t="e">
        <f t="shared" ca="1" si="370"/>
        <v>#REF!</v>
      </c>
      <c r="HP3955" s="9" t="e">
        <f t="shared" ca="1" si="371"/>
        <v>#REF!</v>
      </c>
      <c r="HQ3955" s="9" t="e">
        <f ca="1">IF($GV3955=0,NA(),($GX3955*Controls!#REF!))</f>
        <v>#REF!</v>
      </c>
    </row>
    <row r="3956" spans="198:225" x14ac:dyDescent="0.25">
      <c r="GP3956" s="9" t="e">
        <f ca="1">INDIRECT(ADDRESS(ROW(),Controls!#REF!+30))</f>
        <v>#REF!</v>
      </c>
      <c r="GQ3956" s="9" t="e">
        <f ca="1">INDIRECT(ADDRESS(ROW(),Controls!#REF!+45))</f>
        <v>#REF!</v>
      </c>
      <c r="GR3956" s="9" t="e">
        <f ca="1">INDIRECT(ADDRESS(ROW(),Controls!#REF!+60))</f>
        <v>#REF!</v>
      </c>
      <c r="GS3956" s="9" t="e">
        <f ca="1">INDIRECT(ADDRESS(ROW(),Controls!#REF!+75))</f>
        <v>#REF!</v>
      </c>
      <c r="GT3956" s="9" t="e">
        <f ca="1">INDIRECT(ADDRESS(ROW(),Controls!#REF!+90))</f>
        <v>#REF!</v>
      </c>
      <c r="GU3956" s="9" t="e">
        <f ca="1">INDIRECT(ADDRESS(ROW(),Controls!#REF!+105))</f>
        <v>#REF!</v>
      </c>
      <c r="GV3956" s="9" t="e">
        <f ca="1">INDIRECT(ADDRESS(ROW(),Controls!#REF!+120))</f>
        <v>#REF!</v>
      </c>
      <c r="GW3956" s="9" t="e">
        <f ca="1">INDIRECT(ADDRESS(ROW(),Controls!#REF!+15))</f>
        <v>#REF!</v>
      </c>
      <c r="GX3956" s="9" t="e">
        <f ca="1">INDIRECT(ADDRESS(ROW(),Controls!#REF!+135))</f>
        <v>#REF!</v>
      </c>
      <c r="HJ3956" s="9" t="e">
        <f t="shared" ca="1" si="366"/>
        <v>#REF!</v>
      </c>
      <c r="HK3956" s="9" t="e">
        <f t="shared" ca="1" si="367"/>
        <v>#REF!</v>
      </c>
      <c r="HL3956" s="9" t="e">
        <f t="shared" ca="1" si="368"/>
        <v>#REF!</v>
      </c>
      <c r="HM3956" s="9" t="e">
        <f t="shared" ca="1" si="369"/>
        <v>#REF!</v>
      </c>
      <c r="HN3956" s="9" t="e">
        <f ca="1">SQRT($GS3956*(1-$GS3956/Controls!$D$15))</f>
        <v>#REF!</v>
      </c>
      <c r="HO3956" s="9" t="e">
        <f t="shared" ca="1" si="370"/>
        <v>#REF!</v>
      </c>
      <c r="HP3956" s="9" t="e">
        <f t="shared" ca="1" si="371"/>
        <v>#REF!</v>
      </c>
      <c r="HQ3956" s="9" t="e">
        <f ca="1">IF($GV3956=0,NA(),($GX3956*Controls!#REF!))</f>
        <v>#REF!</v>
      </c>
    </row>
    <row r="3957" spans="198:225" x14ac:dyDescent="0.25">
      <c r="GP3957" s="9" t="e">
        <f ca="1">INDIRECT(ADDRESS(ROW(),Controls!#REF!+30))</f>
        <v>#REF!</v>
      </c>
      <c r="GQ3957" s="9" t="e">
        <f ca="1">INDIRECT(ADDRESS(ROW(),Controls!#REF!+45))</f>
        <v>#REF!</v>
      </c>
      <c r="GR3957" s="9" t="e">
        <f ca="1">INDIRECT(ADDRESS(ROW(),Controls!#REF!+60))</f>
        <v>#REF!</v>
      </c>
      <c r="GS3957" s="9" t="e">
        <f ca="1">INDIRECT(ADDRESS(ROW(),Controls!#REF!+75))</f>
        <v>#REF!</v>
      </c>
      <c r="GT3957" s="9" t="e">
        <f ca="1">INDIRECT(ADDRESS(ROW(),Controls!#REF!+90))</f>
        <v>#REF!</v>
      </c>
      <c r="GU3957" s="9" t="e">
        <f ca="1">INDIRECT(ADDRESS(ROW(),Controls!#REF!+105))</f>
        <v>#REF!</v>
      </c>
      <c r="GV3957" s="9" t="e">
        <f ca="1">INDIRECT(ADDRESS(ROW(),Controls!#REF!+120))</f>
        <v>#REF!</v>
      </c>
      <c r="GW3957" s="9" t="e">
        <f ca="1">INDIRECT(ADDRESS(ROW(),Controls!#REF!+15))</f>
        <v>#REF!</v>
      </c>
      <c r="GX3957" s="9" t="e">
        <f ca="1">INDIRECT(ADDRESS(ROW(),Controls!#REF!+135))</f>
        <v>#REF!</v>
      </c>
      <c r="HJ3957" s="9" t="e">
        <f t="shared" ca="1" si="366"/>
        <v>#REF!</v>
      </c>
      <c r="HK3957" s="9" t="e">
        <f t="shared" ca="1" si="367"/>
        <v>#REF!</v>
      </c>
      <c r="HL3957" s="9" t="e">
        <f t="shared" ca="1" si="368"/>
        <v>#REF!</v>
      </c>
      <c r="HM3957" s="9" t="e">
        <f t="shared" ca="1" si="369"/>
        <v>#REF!</v>
      </c>
      <c r="HN3957" s="9" t="e">
        <f ca="1">SQRT($GS3957*(1-$GS3957/Controls!$D$15))</f>
        <v>#REF!</v>
      </c>
      <c r="HO3957" s="9" t="e">
        <f t="shared" ca="1" si="370"/>
        <v>#REF!</v>
      </c>
      <c r="HP3957" s="9" t="e">
        <f t="shared" ca="1" si="371"/>
        <v>#REF!</v>
      </c>
      <c r="HQ3957" s="9" t="e">
        <f ca="1">IF($GV3957=0,NA(),($GX3957*Controls!#REF!))</f>
        <v>#REF!</v>
      </c>
    </row>
    <row r="3958" spans="198:225" x14ac:dyDescent="0.25">
      <c r="GP3958" s="9" t="e">
        <f ca="1">INDIRECT(ADDRESS(ROW(),Controls!#REF!+30))</f>
        <v>#REF!</v>
      </c>
      <c r="GQ3958" s="9" t="e">
        <f ca="1">INDIRECT(ADDRESS(ROW(),Controls!#REF!+45))</f>
        <v>#REF!</v>
      </c>
      <c r="GR3958" s="9" t="e">
        <f ca="1">INDIRECT(ADDRESS(ROW(),Controls!#REF!+60))</f>
        <v>#REF!</v>
      </c>
      <c r="GS3958" s="9" t="e">
        <f ca="1">INDIRECT(ADDRESS(ROW(),Controls!#REF!+75))</f>
        <v>#REF!</v>
      </c>
      <c r="GT3958" s="9" t="e">
        <f ca="1">INDIRECT(ADDRESS(ROW(),Controls!#REF!+90))</f>
        <v>#REF!</v>
      </c>
      <c r="GU3958" s="9" t="e">
        <f ca="1">INDIRECT(ADDRESS(ROW(),Controls!#REF!+105))</f>
        <v>#REF!</v>
      </c>
      <c r="GV3958" s="9" t="e">
        <f ca="1">INDIRECT(ADDRESS(ROW(),Controls!#REF!+120))</f>
        <v>#REF!</v>
      </c>
      <c r="GW3958" s="9" t="e">
        <f ca="1">INDIRECT(ADDRESS(ROW(),Controls!#REF!+15))</f>
        <v>#REF!</v>
      </c>
      <c r="GX3958" s="9" t="e">
        <f ca="1">INDIRECT(ADDRESS(ROW(),Controls!#REF!+135))</f>
        <v>#REF!</v>
      </c>
      <c r="HJ3958" s="9" t="e">
        <f t="shared" ca="1" si="366"/>
        <v>#REF!</v>
      </c>
      <c r="HK3958" s="9" t="e">
        <f t="shared" ca="1" si="367"/>
        <v>#REF!</v>
      </c>
      <c r="HL3958" s="9" t="e">
        <f t="shared" ca="1" si="368"/>
        <v>#REF!</v>
      </c>
      <c r="HM3958" s="9" t="e">
        <f t="shared" ca="1" si="369"/>
        <v>#REF!</v>
      </c>
      <c r="HN3958" s="9" t="e">
        <f ca="1">SQRT($GS3958*(1-$GS3958/Controls!$D$15))</f>
        <v>#REF!</v>
      </c>
      <c r="HO3958" s="9" t="e">
        <f t="shared" ca="1" si="370"/>
        <v>#REF!</v>
      </c>
      <c r="HP3958" s="9" t="e">
        <f t="shared" ca="1" si="371"/>
        <v>#REF!</v>
      </c>
      <c r="HQ3958" s="9" t="e">
        <f ca="1">IF($GV3958=0,NA(),($GX3958*Controls!#REF!))</f>
        <v>#REF!</v>
      </c>
    </row>
    <row r="3959" spans="198:225" x14ac:dyDescent="0.25">
      <c r="GP3959" s="9" t="e">
        <f ca="1">INDIRECT(ADDRESS(ROW(),Controls!#REF!+30))</f>
        <v>#REF!</v>
      </c>
      <c r="GQ3959" s="9" t="e">
        <f ca="1">INDIRECT(ADDRESS(ROW(),Controls!#REF!+45))</f>
        <v>#REF!</v>
      </c>
      <c r="GR3959" s="9" t="e">
        <f ca="1">INDIRECT(ADDRESS(ROW(),Controls!#REF!+60))</f>
        <v>#REF!</v>
      </c>
      <c r="GS3959" s="9" t="e">
        <f ca="1">INDIRECT(ADDRESS(ROW(),Controls!#REF!+75))</f>
        <v>#REF!</v>
      </c>
      <c r="GT3959" s="9" t="e">
        <f ca="1">INDIRECT(ADDRESS(ROW(),Controls!#REF!+90))</f>
        <v>#REF!</v>
      </c>
      <c r="GU3959" s="9" t="e">
        <f ca="1">INDIRECT(ADDRESS(ROW(),Controls!#REF!+105))</f>
        <v>#REF!</v>
      </c>
      <c r="GV3959" s="9" t="e">
        <f ca="1">INDIRECT(ADDRESS(ROW(),Controls!#REF!+120))</f>
        <v>#REF!</v>
      </c>
      <c r="GW3959" s="9" t="e">
        <f ca="1">INDIRECT(ADDRESS(ROW(),Controls!#REF!+15))</f>
        <v>#REF!</v>
      </c>
      <c r="GX3959" s="9" t="e">
        <f ca="1">INDIRECT(ADDRESS(ROW(),Controls!#REF!+135))</f>
        <v>#REF!</v>
      </c>
      <c r="HJ3959" s="9" t="e">
        <f t="shared" ca="1" si="366"/>
        <v>#REF!</v>
      </c>
      <c r="HK3959" s="9" t="e">
        <f t="shared" ca="1" si="367"/>
        <v>#REF!</v>
      </c>
      <c r="HL3959" s="9" t="e">
        <f t="shared" ca="1" si="368"/>
        <v>#REF!</v>
      </c>
      <c r="HM3959" s="9" t="e">
        <f t="shared" ca="1" si="369"/>
        <v>#REF!</v>
      </c>
      <c r="HN3959" s="9" t="e">
        <f ca="1">SQRT($GS3959*(1-$GS3959/Controls!$D$15))</f>
        <v>#REF!</v>
      </c>
      <c r="HO3959" s="9" t="e">
        <f t="shared" ca="1" si="370"/>
        <v>#REF!</v>
      </c>
      <c r="HP3959" s="9" t="e">
        <f t="shared" ca="1" si="371"/>
        <v>#REF!</v>
      </c>
      <c r="HQ3959" s="9" t="e">
        <f ca="1">IF($GV3959=0,NA(),($GX3959*Controls!#REF!))</f>
        <v>#REF!</v>
      </c>
    </row>
    <row r="3960" spans="198:225" x14ac:dyDescent="0.25">
      <c r="GP3960" s="9" t="e">
        <f ca="1">INDIRECT(ADDRESS(ROW(),Controls!#REF!+30))</f>
        <v>#REF!</v>
      </c>
      <c r="GQ3960" s="9" t="e">
        <f ca="1">INDIRECT(ADDRESS(ROW(),Controls!#REF!+45))</f>
        <v>#REF!</v>
      </c>
      <c r="GR3960" s="9" t="e">
        <f ca="1">INDIRECT(ADDRESS(ROW(),Controls!#REF!+60))</f>
        <v>#REF!</v>
      </c>
      <c r="GS3960" s="9" t="e">
        <f ca="1">INDIRECT(ADDRESS(ROW(),Controls!#REF!+75))</f>
        <v>#REF!</v>
      </c>
      <c r="GT3960" s="9" t="e">
        <f ca="1">INDIRECT(ADDRESS(ROW(),Controls!#REF!+90))</f>
        <v>#REF!</v>
      </c>
      <c r="GU3960" s="9" t="e">
        <f ca="1">INDIRECT(ADDRESS(ROW(),Controls!#REF!+105))</f>
        <v>#REF!</v>
      </c>
      <c r="GV3960" s="9" t="e">
        <f ca="1">INDIRECT(ADDRESS(ROW(),Controls!#REF!+120))</f>
        <v>#REF!</v>
      </c>
      <c r="GW3960" s="9" t="e">
        <f ca="1">INDIRECT(ADDRESS(ROW(),Controls!#REF!+15))</f>
        <v>#REF!</v>
      </c>
      <c r="GX3960" s="9" t="e">
        <f ca="1">INDIRECT(ADDRESS(ROW(),Controls!#REF!+135))</f>
        <v>#REF!</v>
      </c>
      <c r="HJ3960" s="9" t="e">
        <f t="shared" ca="1" si="366"/>
        <v>#REF!</v>
      </c>
      <c r="HK3960" s="9" t="e">
        <f t="shared" ca="1" si="367"/>
        <v>#REF!</v>
      </c>
      <c r="HL3960" s="9" t="e">
        <f t="shared" ca="1" si="368"/>
        <v>#REF!</v>
      </c>
      <c r="HM3960" s="9" t="e">
        <f t="shared" ca="1" si="369"/>
        <v>#REF!</v>
      </c>
      <c r="HN3960" s="9" t="e">
        <f ca="1">SQRT($GS3960*(1-$GS3960/Controls!$D$15))</f>
        <v>#REF!</v>
      </c>
      <c r="HO3960" s="9" t="e">
        <f t="shared" ca="1" si="370"/>
        <v>#REF!</v>
      </c>
      <c r="HP3960" s="9" t="e">
        <f t="shared" ca="1" si="371"/>
        <v>#REF!</v>
      </c>
      <c r="HQ3960" s="9" t="e">
        <f ca="1">IF($GV3960=0,NA(),($GX3960*Controls!#REF!))</f>
        <v>#REF!</v>
      </c>
    </row>
    <row r="3961" spans="198:225" x14ac:dyDescent="0.25">
      <c r="GP3961" s="9" t="e">
        <f ca="1">INDIRECT(ADDRESS(ROW(),Controls!#REF!+30))</f>
        <v>#REF!</v>
      </c>
      <c r="GQ3961" s="9" t="e">
        <f ca="1">INDIRECT(ADDRESS(ROW(),Controls!#REF!+45))</f>
        <v>#REF!</v>
      </c>
      <c r="GR3961" s="9" t="e">
        <f ca="1">INDIRECT(ADDRESS(ROW(),Controls!#REF!+60))</f>
        <v>#REF!</v>
      </c>
      <c r="GS3961" s="9" t="e">
        <f ca="1">INDIRECT(ADDRESS(ROW(),Controls!#REF!+75))</f>
        <v>#REF!</v>
      </c>
      <c r="GT3961" s="9" t="e">
        <f ca="1">INDIRECT(ADDRESS(ROW(),Controls!#REF!+90))</f>
        <v>#REF!</v>
      </c>
      <c r="GU3961" s="9" t="e">
        <f ca="1">INDIRECT(ADDRESS(ROW(),Controls!#REF!+105))</f>
        <v>#REF!</v>
      </c>
      <c r="GV3961" s="9" t="e">
        <f ca="1">INDIRECT(ADDRESS(ROW(),Controls!#REF!+120))</f>
        <v>#REF!</v>
      </c>
      <c r="GW3961" s="9" t="e">
        <f ca="1">INDIRECT(ADDRESS(ROW(),Controls!#REF!+15))</f>
        <v>#REF!</v>
      </c>
      <c r="GX3961" s="9" t="e">
        <f ca="1">INDIRECT(ADDRESS(ROW(),Controls!#REF!+135))</f>
        <v>#REF!</v>
      </c>
      <c r="HJ3961" s="9" t="e">
        <f t="shared" ca="1" si="366"/>
        <v>#REF!</v>
      </c>
      <c r="HK3961" s="9" t="e">
        <f t="shared" ca="1" si="367"/>
        <v>#REF!</v>
      </c>
      <c r="HL3961" s="9" t="e">
        <f t="shared" ca="1" si="368"/>
        <v>#REF!</v>
      </c>
      <c r="HM3961" s="9" t="e">
        <f t="shared" ca="1" si="369"/>
        <v>#REF!</v>
      </c>
      <c r="HN3961" s="9" t="e">
        <f ca="1">SQRT($GS3961*(1-$GS3961/Controls!$D$15))</f>
        <v>#REF!</v>
      </c>
      <c r="HO3961" s="9" t="e">
        <f t="shared" ca="1" si="370"/>
        <v>#REF!</v>
      </c>
      <c r="HP3961" s="9" t="e">
        <f t="shared" ca="1" si="371"/>
        <v>#REF!</v>
      </c>
      <c r="HQ3961" s="9" t="e">
        <f ca="1">IF($GV3961=0,NA(),($GX3961*Controls!#REF!))</f>
        <v>#REF!</v>
      </c>
    </row>
    <row r="3962" spans="198:225" x14ac:dyDescent="0.25">
      <c r="GP3962" s="9" t="e">
        <f ca="1">INDIRECT(ADDRESS(ROW(),Controls!#REF!+30))</f>
        <v>#REF!</v>
      </c>
      <c r="GQ3962" s="9" t="e">
        <f ca="1">INDIRECT(ADDRESS(ROW(),Controls!#REF!+45))</f>
        <v>#REF!</v>
      </c>
      <c r="GR3962" s="9" t="e">
        <f ca="1">INDIRECT(ADDRESS(ROW(),Controls!#REF!+60))</f>
        <v>#REF!</v>
      </c>
      <c r="GS3962" s="9" t="e">
        <f ca="1">INDIRECT(ADDRESS(ROW(),Controls!#REF!+75))</f>
        <v>#REF!</v>
      </c>
      <c r="GT3962" s="9" t="e">
        <f ca="1">INDIRECT(ADDRESS(ROW(),Controls!#REF!+90))</f>
        <v>#REF!</v>
      </c>
      <c r="GU3962" s="9" t="e">
        <f ca="1">INDIRECT(ADDRESS(ROW(),Controls!#REF!+105))</f>
        <v>#REF!</v>
      </c>
      <c r="GV3962" s="9" t="e">
        <f ca="1">INDIRECT(ADDRESS(ROW(),Controls!#REF!+120))</f>
        <v>#REF!</v>
      </c>
      <c r="GW3962" s="9" t="e">
        <f ca="1">INDIRECT(ADDRESS(ROW(),Controls!#REF!+15))</f>
        <v>#REF!</v>
      </c>
      <c r="GX3962" s="9" t="e">
        <f ca="1">INDIRECT(ADDRESS(ROW(),Controls!#REF!+135))</f>
        <v>#REF!</v>
      </c>
      <c r="HJ3962" s="9" t="e">
        <f t="shared" ca="1" si="366"/>
        <v>#REF!</v>
      </c>
      <c r="HK3962" s="9" t="e">
        <f t="shared" ca="1" si="367"/>
        <v>#REF!</v>
      </c>
      <c r="HL3962" s="9" t="e">
        <f t="shared" ca="1" si="368"/>
        <v>#REF!</v>
      </c>
      <c r="HM3962" s="9" t="e">
        <f t="shared" ca="1" si="369"/>
        <v>#REF!</v>
      </c>
      <c r="HN3962" s="9" t="e">
        <f ca="1">SQRT($GS3962*(1-$GS3962/Controls!$D$15))</f>
        <v>#REF!</v>
      </c>
      <c r="HO3962" s="9" t="e">
        <f t="shared" ca="1" si="370"/>
        <v>#REF!</v>
      </c>
      <c r="HP3962" s="9" t="e">
        <f t="shared" ca="1" si="371"/>
        <v>#REF!</v>
      </c>
      <c r="HQ3962" s="9" t="e">
        <f ca="1">IF($GV3962=0,NA(),($GX3962*Controls!#REF!))</f>
        <v>#REF!</v>
      </c>
    </row>
    <row r="3963" spans="198:225" x14ac:dyDescent="0.25">
      <c r="GP3963" s="9" t="e">
        <f ca="1">INDIRECT(ADDRESS(ROW(),Controls!#REF!+30))</f>
        <v>#REF!</v>
      </c>
      <c r="GQ3963" s="9" t="e">
        <f ca="1">INDIRECT(ADDRESS(ROW(),Controls!#REF!+45))</f>
        <v>#REF!</v>
      </c>
      <c r="GR3963" s="9" t="e">
        <f ca="1">INDIRECT(ADDRESS(ROW(),Controls!#REF!+60))</f>
        <v>#REF!</v>
      </c>
      <c r="GS3963" s="9" t="e">
        <f ca="1">INDIRECT(ADDRESS(ROW(),Controls!#REF!+75))</f>
        <v>#REF!</v>
      </c>
      <c r="GT3963" s="9" t="e">
        <f ca="1">INDIRECT(ADDRESS(ROW(),Controls!#REF!+90))</f>
        <v>#REF!</v>
      </c>
      <c r="GU3963" s="9" t="e">
        <f ca="1">INDIRECT(ADDRESS(ROW(),Controls!#REF!+105))</f>
        <v>#REF!</v>
      </c>
      <c r="GV3963" s="9" t="e">
        <f ca="1">INDIRECT(ADDRESS(ROW(),Controls!#REF!+120))</f>
        <v>#REF!</v>
      </c>
      <c r="GW3963" s="9" t="e">
        <f ca="1">INDIRECT(ADDRESS(ROW(),Controls!#REF!+15))</f>
        <v>#REF!</v>
      </c>
      <c r="GX3963" s="9" t="e">
        <f ca="1">INDIRECT(ADDRESS(ROW(),Controls!#REF!+135))</f>
        <v>#REF!</v>
      </c>
      <c r="HJ3963" s="9" t="e">
        <f t="shared" ca="1" si="366"/>
        <v>#REF!</v>
      </c>
      <c r="HK3963" s="9" t="e">
        <f t="shared" ca="1" si="367"/>
        <v>#REF!</v>
      </c>
      <c r="HL3963" s="9" t="e">
        <f t="shared" ca="1" si="368"/>
        <v>#REF!</v>
      </c>
      <c r="HM3963" s="9" t="e">
        <f t="shared" ca="1" si="369"/>
        <v>#REF!</v>
      </c>
      <c r="HN3963" s="9" t="e">
        <f ca="1">SQRT($GS3963*(1-$GS3963/Controls!$D$15))</f>
        <v>#REF!</v>
      </c>
      <c r="HO3963" s="9" t="e">
        <f t="shared" ca="1" si="370"/>
        <v>#REF!</v>
      </c>
      <c r="HP3963" s="9" t="e">
        <f t="shared" ca="1" si="371"/>
        <v>#REF!</v>
      </c>
      <c r="HQ3963" s="9" t="e">
        <f ca="1">IF($GV3963=0,NA(),($GX3963*Controls!#REF!))</f>
        <v>#REF!</v>
      </c>
    </row>
    <row r="3964" spans="198:225" x14ac:dyDescent="0.25">
      <c r="GP3964" s="9" t="e">
        <f ca="1">INDIRECT(ADDRESS(ROW(),Controls!#REF!+30))</f>
        <v>#REF!</v>
      </c>
      <c r="GQ3964" s="9" t="e">
        <f ca="1">INDIRECT(ADDRESS(ROW(),Controls!#REF!+45))</f>
        <v>#REF!</v>
      </c>
      <c r="GR3964" s="9" t="e">
        <f ca="1">INDIRECT(ADDRESS(ROW(),Controls!#REF!+60))</f>
        <v>#REF!</v>
      </c>
      <c r="GS3964" s="9" t="e">
        <f ca="1">INDIRECT(ADDRESS(ROW(),Controls!#REF!+75))</f>
        <v>#REF!</v>
      </c>
      <c r="GT3964" s="9" t="e">
        <f ca="1">INDIRECT(ADDRESS(ROW(),Controls!#REF!+90))</f>
        <v>#REF!</v>
      </c>
      <c r="GU3964" s="9" t="e">
        <f ca="1">INDIRECT(ADDRESS(ROW(),Controls!#REF!+105))</f>
        <v>#REF!</v>
      </c>
      <c r="GV3964" s="9" t="e">
        <f ca="1">INDIRECT(ADDRESS(ROW(),Controls!#REF!+120))</f>
        <v>#REF!</v>
      </c>
      <c r="GW3964" s="9" t="e">
        <f ca="1">INDIRECT(ADDRESS(ROW(),Controls!#REF!+15))</f>
        <v>#REF!</v>
      </c>
      <c r="GX3964" s="9" t="e">
        <f ca="1">INDIRECT(ADDRESS(ROW(),Controls!#REF!+135))</f>
        <v>#REF!</v>
      </c>
      <c r="HJ3964" s="9" t="e">
        <f t="shared" ca="1" si="366"/>
        <v>#REF!</v>
      </c>
      <c r="HK3964" s="9" t="e">
        <f t="shared" ca="1" si="367"/>
        <v>#REF!</v>
      </c>
      <c r="HL3964" s="9" t="e">
        <f t="shared" ca="1" si="368"/>
        <v>#REF!</v>
      </c>
      <c r="HM3964" s="9" t="e">
        <f t="shared" ca="1" si="369"/>
        <v>#REF!</v>
      </c>
      <c r="HN3964" s="9" t="e">
        <f ca="1">SQRT($GS3964*(1-$GS3964/Controls!$D$15))</f>
        <v>#REF!</v>
      </c>
      <c r="HO3964" s="9" t="e">
        <f t="shared" ca="1" si="370"/>
        <v>#REF!</v>
      </c>
      <c r="HP3964" s="9" t="e">
        <f t="shared" ca="1" si="371"/>
        <v>#REF!</v>
      </c>
      <c r="HQ3964" s="9" t="e">
        <f ca="1">IF($GV3964=0,NA(),($GX3964*Controls!#REF!))</f>
        <v>#REF!</v>
      </c>
    </row>
    <row r="3965" spans="198:225" x14ac:dyDescent="0.25">
      <c r="GP3965" s="9" t="e">
        <f ca="1">INDIRECT(ADDRESS(ROW(),Controls!#REF!+30))</f>
        <v>#REF!</v>
      </c>
      <c r="GQ3965" s="9" t="e">
        <f ca="1">INDIRECT(ADDRESS(ROW(),Controls!#REF!+45))</f>
        <v>#REF!</v>
      </c>
      <c r="GR3965" s="9" t="e">
        <f ca="1">INDIRECT(ADDRESS(ROW(),Controls!#REF!+60))</f>
        <v>#REF!</v>
      </c>
      <c r="GS3965" s="9" t="e">
        <f ca="1">INDIRECT(ADDRESS(ROW(),Controls!#REF!+75))</f>
        <v>#REF!</v>
      </c>
      <c r="GT3965" s="9" t="e">
        <f ca="1">INDIRECT(ADDRESS(ROW(),Controls!#REF!+90))</f>
        <v>#REF!</v>
      </c>
      <c r="GU3965" s="9" t="e">
        <f ca="1">INDIRECT(ADDRESS(ROW(),Controls!#REF!+105))</f>
        <v>#REF!</v>
      </c>
      <c r="GV3965" s="9" t="e">
        <f ca="1">INDIRECT(ADDRESS(ROW(),Controls!#REF!+120))</f>
        <v>#REF!</v>
      </c>
      <c r="GW3965" s="9" t="e">
        <f ca="1">INDIRECT(ADDRESS(ROW(),Controls!#REF!+15))</f>
        <v>#REF!</v>
      </c>
      <c r="GX3965" s="9" t="e">
        <f ca="1">INDIRECT(ADDRESS(ROW(),Controls!#REF!+135))</f>
        <v>#REF!</v>
      </c>
      <c r="HJ3965" s="9" t="e">
        <f t="shared" ca="1" si="366"/>
        <v>#REF!</v>
      </c>
      <c r="HK3965" s="9" t="e">
        <f t="shared" ca="1" si="367"/>
        <v>#REF!</v>
      </c>
      <c r="HL3965" s="9" t="e">
        <f t="shared" ca="1" si="368"/>
        <v>#REF!</v>
      </c>
      <c r="HM3965" s="9" t="e">
        <f t="shared" ca="1" si="369"/>
        <v>#REF!</v>
      </c>
      <c r="HN3965" s="9" t="e">
        <f ca="1">SQRT($GS3965*(1-$GS3965/Controls!$D$15))</f>
        <v>#REF!</v>
      </c>
      <c r="HO3965" s="9" t="e">
        <f t="shared" ca="1" si="370"/>
        <v>#REF!</v>
      </c>
      <c r="HP3965" s="9" t="e">
        <f t="shared" ca="1" si="371"/>
        <v>#REF!</v>
      </c>
      <c r="HQ3965" s="9" t="e">
        <f ca="1">IF($GV3965=0,NA(),($GX3965*Controls!#REF!))</f>
        <v>#REF!</v>
      </c>
    </row>
    <row r="3966" spans="198:225" x14ac:dyDescent="0.25">
      <c r="GP3966" s="9" t="e">
        <f ca="1">INDIRECT(ADDRESS(ROW(),Controls!#REF!+30))</f>
        <v>#REF!</v>
      </c>
      <c r="GQ3966" s="9" t="e">
        <f ca="1">INDIRECT(ADDRESS(ROW(),Controls!#REF!+45))</f>
        <v>#REF!</v>
      </c>
      <c r="GR3966" s="9" t="e">
        <f ca="1">INDIRECT(ADDRESS(ROW(),Controls!#REF!+60))</f>
        <v>#REF!</v>
      </c>
      <c r="GS3966" s="9" t="e">
        <f ca="1">INDIRECT(ADDRESS(ROW(),Controls!#REF!+75))</f>
        <v>#REF!</v>
      </c>
      <c r="GT3966" s="9" t="e">
        <f ca="1">INDIRECT(ADDRESS(ROW(),Controls!#REF!+90))</f>
        <v>#REF!</v>
      </c>
      <c r="GU3966" s="9" t="e">
        <f ca="1">INDIRECT(ADDRESS(ROW(),Controls!#REF!+105))</f>
        <v>#REF!</v>
      </c>
      <c r="GV3966" s="9" t="e">
        <f ca="1">INDIRECT(ADDRESS(ROW(),Controls!#REF!+120))</f>
        <v>#REF!</v>
      </c>
      <c r="GW3966" s="9" t="e">
        <f ca="1">INDIRECT(ADDRESS(ROW(),Controls!#REF!+15))</f>
        <v>#REF!</v>
      </c>
      <c r="GX3966" s="9" t="e">
        <f ca="1">INDIRECT(ADDRESS(ROW(),Controls!#REF!+135))</f>
        <v>#REF!</v>
      </c>
      <c r="HJ3966" s="9" t="e">
        <f t="shared" ca="1" si="366"/>
        <v>#REF!</v>
      </c>
      <c r="HK3966" s="9" t="e">
        <f t="shared" ca="1" si="367"/>
        <v>#REF!</v>
      </c>
      <c r="HL3966" s="9" t="e">
        <f t="shared" ca="1" si="368"/>
        <v>#REF!</v>
      </c>
      <c r="HM3966" s="9" t="e">
        <f t="shared" ca="1" si="369"/>
        <v>#REF!</v>
      </c>
      <c r="HN3966" s="9" t="e">
        <f ca="1">SQRT($GS3966*(1-$GS3966/Controls!$D$15))</f>
        <v>#REF!</v>
      </c>
      <c r="HO3966" s="9" t="e">
        <f t="shared" ca="1" si="370"/>
        <v>#REF!</v>
      </c>
      <c r="HP3966" s="9" t="e">
        <f t="shared" ca="1" si="371"/>
        <v>#REF!</v>
      </c>
      <c r="HQ3966" s="9" t="e">
        <f ca="1">IF($GV3966=0,NA(),($GX3966*Controls!#REF!))</f>
        <v>#REF!</v>
      </c>
    </row>
    <row r="3967" spans="198:225" x14ac:dyDescent="0.25">
      <c r="GP3967" s="9" t="e">
        <f ca="1">INDIRECT(ADDRESS(ROW(),Controls!#REF!+30))</f>
        <v>#REF!</v>
      </c>
      <c r="GQ3967" s="9" t="e">
        <f ca="1">INDIRECT(ADDRESS(ROW(),Controls!#REF!+45))</f>
        <v>#REF!</v>
      </c>
      <c r="GR3967" s="9" t="e">
        <f ca="1">INDIRECT(ADDRESS(ROW(),Controls!#REF!+60))</f>
        <v>#REF!</v>
      </c>
      <c r="GS3967" s="9" t="e">
        <f ca="1">INDIRECT(ADDRESS(ROW(),Controls!#REF!+75))</f>
        <v>#REF!</v>
      </c>
      <c r="GT3967" s="9" t="e">
        <f ca="1">INDIRECT(ADDRESS(ROW(),Controls!#REF!+90))</f>
        <v>#REF!</v>
      </c>
      <c r="GU3967" s="9" t="e">
        <f ca="1">INDIRECT(ADDRESS(ROW(),Controls!#REF!+105))</f>
        <v>#REF!</v>
      </c>
      <c r="GV3967" s="9" t="e">
        <f ca="1">INDIRECT(ADDRESS(ROW(),Controls!#REF!+120))</f>
        <v>#REF!</v>
      </c>
      <c r="GW3967" s="9" t="e">
        <f ca="1">INDIRECT(ADDRESS(ROW(),Controls!#REF!+15))</f>
        <v>#REF!</v>
      </c>
      <c r="GX3967" s="9" t="e">
        <f ca="1">INDIRECT(ADDRESS(ROW(),Controls!#REF!+135))</f>
        <v>#REF!</v>
      </c>
      <c r="HJ3967" s="9" t="e">
        <f t="shared" ca="1" si="366"/>
        <v>#REF!</v>
      </c>
      <c r="HK3967" s="9" t="e">
        <f t="shared" ca="1" si="367"/>
        <v>#REF!</v>
      </c>
      <c r="HL3967" s="9" t="e">
        <f t="shared" ca="1" si="368"/>
        <v>#REF!</v>
      </c>
      <c r="HM3967" s="9" t="e">
        <f t="shared" ca="1" si="369"/>
        <v>#REF!</v>
      </c>
      <c r="HN3967" s="9" t="e">
        <f ca="1">SQRT($GS3967*(1-$GS3967/Controls!$D$15))</f>
        <v>#REF!</v>
      </c>
      <c r="HO3967" s="9" t="e">
        <f t="shared" ca="1" si="370"/>
        <v>#REF!</v>
      </c>
      <c r="HP3967" s="9" t="e">
        <f t="shared" ca="1" si="371"/>
        <v>#REF!</v>
      </c>
      <c r="HQ3967" s="9" t="e">
        <f ca="1">IF($GV3967=0,NA(),($GX3967*Controls!#REF!))</f>
        <v>#REF!</v>
      </c>
    </row>
    <row r="3968" spans="198:225" x14ac:dyDescent="0.25">
      <c r="GP3968" s="9" t="e">
        <f ca="1">INDIRECT(ADDRESS(ROW(),Controls!#REF!+30))</f>
        <v>#REF!</v>
      </c>
      <c r="GQ3968" s="9" t="e">
        <f ca="1">INDIRECT(ADDRESS(ROW(),Controls!#REF!+45))</f>
        <v>#REF!</v>
      </c>
      <c r="GR3968" s="9" t="e">
        <f ca="1">INDIRECT(ADDRESS(ROW(),Controls!#REF!+60))</f>
        <v>#REF!</v>
      </c>
      <c r="GS3968" s="9" t="e">
        <f ca="1">INDIRECT(ADDRESS(ROW(),Controls!#REF!+75))</f>
        <v>#REF!</v>
      </c>
      <c r="GT3968" s="9" t="e">
        <f ca="1">INDIRECT(ADDRESS(ROW(),Controls!#REF!+90))</f>
        <v>#REF!</v>
      </c>
      <c r="GU3968" s="9" t="e">
        <f ca="1">INDIRECT(ADDRESS(ROW(),Controls!#REF!+105))</f>
        <v>#REF!</v>
      </c>
      <c r="GV3968" s="9" t="e">
        <f ca="1">INDIRECT(ADDRESS(ROW(),Controls!#REF!+120))</f>
        <v>#REF!</v>
      </c>
      <c r="GW3968" s="9" t="e">
        <f ca="1">INDIRECT(ADDRESS(ROW(),Controls!#REF!+15))</f>
        <v>#REF!</v>
      </c>
      <c r="GX3968" s="9" t="e">
        <f ca="1">INDIRECT(ADDRESS(ROW(),Controls!#REF!+135))</f>
        <v>#REF!</v>
      </c>
      <c r="HJ3968" s="9" t="e">
        <f t="shared" ca="1" si="366"/>
        <v>#REF!</v>
      </c>
      <c r="HK3968" s="9" t="e">
        <f t="shared" ca="1" si="367"/>
        <v>#REF!</v>
      </c>
      <c r="HL3968" s="9" t="e">
        <f t="shared" ca="1" si="368"/>
        <v>#REF!</v>
      </c>
      <c r="HM3968" s="9" t="e">
        <f t="shared" ca="1" si="369"/>
        <v>#REF!</v>
      </c>
      <c r="HN3968" s="9" t="e">
        <f ca="1">SQRT($GS3968*(1-$GS3968/Controls!$D$15))</f>
        <v>#REF!</v>
      </c>
      <c r="HO3968" s="9" t="e">
        <f t="shared" ca="1" si="370"/>
        <v>#REF!</v>
      </c>
      <c r="HP3968" s="9" t="e">
        <f t="shared" ca="1" si="371"/>
        <v>#REF!</v>
      </c>
      <c r="HQ3968" s="9" t="e">
        <f ca="1">IF($GV3968=0,NA(),($GX3968*Controls!#REF!))</f>
        <v>#REF!</v>
      </c>
    </row>
    <row r="3969" spans="198:225" x14ac:dyDescent="0.25">
      <c r="GP3969" s="9" t="e">
        <f ca="1">INDIRECT(ADDRESS(ROW(),Controls!#REF!+30))</f>
        <v>#REF!</v>
      </c>
      <c r="GQ3969" s="9" t="e">
        <f ca="1">INDIRECT(ADDRESS(ROW(),Controls!#REF!+45))</f>
        <v>#REF!</v>
      </c>
      <c r="GR3969" s="9" t="e">
        <f ca="1">INDIRECT(ADDRESS(ROW(),Controls!#REF!+60))</f>
        <v>#REF!</v>
      </c>
      <c r="GS3969" s="9" t="e">
        <f ca="1">INDIRECT(ADDRESS(ROW(),Controls!#REF!+75))</f>
        <v>#REF!</v>
      </c>
      <c r="GT3969" s="9" t="e">
        <f ca="1">INDIRECT(ADDRESS(ROW(),Controls!#REF!+90))</f>
        <v>#REF!</v>
      </c>
      <c r="GU3969" s="9" t="e">
        <f ca="1">INDIRECT(ADDRESS(ROW(),Controls!#REF!+105))</f>
        <v>#REF!</v>
      </c>
      <c r="GV3969" s="9" t="e">
        <f ca="1">INDIRECT(ADDRESS(ROW(),Controls!#REF!+120))</f>
        <v>#REF!</v>
      </c>
      <c r="GW3969" s="9" t="e">
        <f ca="1">INDIRECT(ADDRESS(ROW(),Controls!#REF!+15))</f>
        <v>#REF!</v>
      </c>
      <c r="GX3969" s="9" t="e">
        <f ca="1">INDIRECT(ADDRESS(ROW(),Controls!#REF!+135))</f>
        <v>#REF!</v>
      </c>
      <c r="HJ3969" s="9" t="e">
        <f t="shared" ref="HJ3969:HJ4008" ca="1" si="372">IF($GV3969=0,NA(),MAX($GP3969,0.01)/$GQ3969)</f>
        <v>#REF!</v>
      </c>
      <c r="HK3969" s="9" t="e">
        <f t="shared" ref="HK3969:HK4008" ca="1" si="373">IF($GV3969=0,NA(),($GP3969-$GQ3969)/$GV3969)</f>
        <v>#REF!</v>
      </c>
      <c r="HL3969" s="9" t="e">
        <f t="shared" ref="HL3969:HL4008" ca="1" si="374">IF($GV3969=0,NA(),MAX($GU3969/$GT3969,0.01))</f>
        <v>#REF!</v>
      </c>
      <c r="HM3969" s="9" t="e">
        <f t="shared" ref="HM3969:HM4008" ca="1" si="375">IF($GV3969=0,NA(),($GU3969-$GT3969)/$GV3969)</f>
        <v>#REF!</v>
      </c>
      <c r="HN3969" s="9" t="e">
        <f ca="1">SQRT($GS3969*(1-$GS3969/Controls!$D$15))</f>
        <v>#REF!</v>
      </c>
      <c r="HO3969" s="9" t="e">
        <f t="shared" ref="HO3969:HO4008" ca="1" si="376">IF($HN3969=0,0,$GR3969/$HN3969)</f>
        <v>#REF!</v>
      </c>
      <c r="HP3969" s="9" t="e">
        <f t="shared" ref="HP3969:HP4008" ca="1" si="377">IF($GV3969=0,NA(),$GW3969/$GV3969)</f>
        <v>#REF!</v>
      </c>
      <c r="HQ3969" s="9" t="e">
        <f ca="1">IF($GV3969=0,NA(),($GX3969*Controls!#REF!))</f>
        <v>#REF!</v>
      </c>
    </row>
    <row r="3970" spans="198:225" x14ac:dyDescent="0.25">
      <c r="GP3970" s="9" t="e">
        <f ca="1">INDIRECT(ADDRESS(ROW(),Controls!#REF!+30))</f>
        <v>#REF!</v>
      </c>
      <c r="GQ3970" s="9" t="e">
        <f ca="1">INDIRECT(ADDRESS(ROW(),Controls!#REF!+45))</f>
        <v>#REF!</v>
      </c>
      <c r="GR3970" s="9" t="e">
        <f ca="1">INDIRECT(ADDRESS(ROW(),Controls!#REF!+60))</f>
        <v>#REF!</v>
      </c>
      <c r="GS3970" s="9" t="e">
        <f ca="1">INDIRECT(ADDRESS(ROW(),Controls!#REF!+75))</f>
        <v>#REF!</v>
      </c>
      <c r="GT3970" s="9" t="e">
        <f ca="1">INDIRECT(ADDRESS(ROW(),Controls!#REF!+90))</f>
        <v>#REF!</v>
      </c>
      <c r="GU3970" s="9" t="e">
        <f ca="1">INDIRECT(ADDRESS(ROW(),Controls!#REF!+105))</f>
        <v>#REF!</v>
      </c>
      <c r="GV3970" s="9" t="e">
        <f ca="1">INDIRECT(ADDRESS(ROW(),Controls!#REF!+120))</f>
        <v>#REF!</v>
      </c>
      <c r="GW3970" s="9" t="e">
        <f ca="1">INDIRECT(ADDRESS(ROW(),Controls!#REF!+15))</f>
        <v>#REF!</v>
      </c>
      <c r="GX3970" s="9" t="e">
        <f ca="1">INDIRECT(ADDRESS(ROW(),Controls!#REF!+135))</f>
        <v>#REF!</v>
      </c>
      <c r="HJ3970" s="9" t="e">
        <f t="shared" ca="1" si="372"/>
        <v>#REF!</v>
      </c>
      <c r="HK3970" s="9" t="e">
        <f t="shared" ca="1" si="373"/>
        <v>#REF!</v>
      </c>
      <c r="HL3970" s="9" t="e">
        <f t="shared" ca="1" si="374"/>
        <v>#REF!</v>
      </c>
      <c r="HM3970" s="9" t="e">
        <f t="shared" ca="1" si="375"/>
        <v>#REF!</v>
      </c>
      <c r="HN3970" s="9" t="e">
        <f ca="1">SQRT($GS3970*(1-$GS3970/Controls!$D$15))</f>
        <v>#REF!</v>
      </c>
      <c r="HO3970" s="9" t="e">
        <f t="shared" ca="1" si="376"/>
        <v>#REF!</v>
      </c>
      <c r="HP3970" s="9" t="e">
        <f t="shared" ca="1" si="377"/>
        <v>#REF!</v>
      </c>
      <c r="HQ3970" s="9" t="e">
        <f ca="1">IF($GV3970=0,NA(),($GX3970*Controls!#REF!))</f>
        <v>#REF!</v>
      </c>
    </row>
    <row r="3971" spans="198:225" x14ac:dyDescent="0.25">
      <c r="GP3971" s="9" t="e">
        <f ca="1">INDIRECT(ADDRESS(ROW(),Controls!#REF!+30))</f>
        <v>#REF!</v>
      </c>
      <c r="GQ3971" s="9" t="e">
        <f ca="1">INDIRECT(ADDRESS(ROW(),Controls!#REF!+45))</f>
        <v>#REF!</v>
      </c>
      <c r="GR3971" s="9" t="e">
        <f ca="1">INDIRECT(ADDRESS(ROW(),Controls!#REF!+60))</f>
        <v>#REF!</v>
      </c>
      <c r="GS3971" s="9" t="e">
        <f ca="1">INDIRECT(ADDRESS(ROW(),Controls!#REF!+75))</f>
        <v>#REF!</v>
      </c>
      <c r="GT3971" s="9" t="e">
        <f ca="1">INDIRECT(ADDRESS(ROW(),Controls!#REF!+90))</f>
        <v>#REF!</v>
      </c>
      <c r="GU3971" s="9" t="e">
        <f ca="1">INDIRECT(ADDRESS(ROW(),Controls!#REF!+105))</f>
        <v>#REF!</v>
      </c>
      <c r="GV3971" s="9" t="e">
        <f ca="1">INDIRECT(ADDRESS(ROW(),Controls!#REF!+120))</f>
        <v>#REF!</v>
      </c>
      <c r="GW3971" s="9" t="e">
        <f ca="1">INDIRECT(ADDRESS(ROW(),Controls!#REF!+15))</f>
        <v>#REF!</v>
      </c>
      <c r="GX3971" s="9" t="e">
        <f ca="1">INDIRECT(ADDRESS(ROW(),Controls!#REF!+135))</f>
        <v>#REF!</v>
      </c>
      <c r="HJ3971" s="9" t="e">
        <f t="shared" ca="1" si="372"/>
        <v>#REF!</v>
      </c>
      <c r="HK3971" s="9" t="e">
        <f t="shared" ca="1" si="373"/>
        <v>#REF!</v>
      </c>
      <c r="HL3971" s="9" t="e">
        <f t="shared" ca="1" si="374"/>
        <v>#REF!</v>
      </c>
      <c r="HM3971" s="9" t="e">
        <f t="shared" ca="1" si="375"/>
        <v>#REF!</v>
      </c>
      <c r="HN3971" s="9" t="e">
        <f ca="1">SQRT($GS3971*(1-$GS3971/Controls!$D$15))</f>
        <v>#REF!</v>
      </c>
      <c r="HO3971" s="9" t="e">
        <f t="shared" ca="1" si="376"/>
        <v>#REF!</v>
      </c>
      <c r="HP3971" s="9" t="e">
        <f t="shared" ca="1" si="377"/>
        <v>#REF!</v>
      </c>
      <c r="HQ3971" s="9" t="e">
        <f ca="1">IF($GV3971=0,NA(),($GX3971*Controls!#REF!))</f>
        <v>#REF!</v>
      </c>
    </row>
    <row r="3972" spans="198:225" x14ac:dyDescent="0.25">
      <c r="GP3972" s="9" t="e">
        <f ca="1">INDIRECT(ADDRESS(ROW(),Controls!#REF!+30))</f>
        <v>#REF!</v>
      </c>
      <c r="GQ3972" s="9" t="e">
        <f ca="1">INDIRECT(ADDRESS(ROW(),Controls!#REF!+45))</f>
        <v>#REF!</v>
      </c>
      <c r="GR3972" s="9" t="e">
        <f ca="1">INDIRECT(ADDRESS(ROW(),Controls!#REF!+60))</f>
        <v>#REF!</v>
      </c>
      <c r="GS3972" s="9" t="e">
        <f ca="1">INDIRECT(ADDRESS(ROW(),Controls!#REF!+75))</f>
        <v>#REF!</v>
      </c>
      <c r="GT3972" s="9" t="e">
        <f ca="1">INDIRECT(ADDRESS(ROW(),Controls!#REF!+90))</f>
        <v>#REF!</v>
      </c>
      <c r="GU3972" s="9" t="e">
        <f ca="1">INDIRECT(ADDRESS(ROW(),Controls!#REF!+105))</f>
        <v>#REF!</v>
      </c>
      <c r="GV3972" s="9" t="e">
        <f ca="1">INDIRECT(ADDRESS(ROW(),Controls!#REF!+120))</f>
        <v>#REF!</v>
      </c>
      <c r="GW3972" s="9" t="e">
        <f ca="1">INDIRECT(ADDRESS(ROW(),Controls!#REF!+15))</f>
        <v>#REF!</v>
      </c>
      <c r="GX3972" s="9" t="e">
        <f ca="1">INDIRECT(ADDRESS(ROW(),Controls!#REF!+135))</f>
        <v>#REF!</v>
      </c>
      <c r="HJ3972" s="9" t="e">
        <f t="shared" ca="1" si="372"/>
        <v>#REF!</v>
      </c>
      <c r="HK3972" s="9" t="e">
        <f t="shared" ca="1" si="373"/>
        <v>#REF!</v>
      </c>
      <c r="HL3972" s="9" t="e">
        <f t="shared" ca="1" si="374"/>
        <v>#REF!</v>
      </c>
      <c r="HM3972" s="9" t="e">
        <f t="shared" ca="1" si="375"/>
        <v>#REF!</v>
      </c>
      <c r="HN3972" s="9" t="e">
        <f ca="1">SQRT($GS3972*(1-$GS3972/Controls!$D$15))</f>
        <v>#REF!</v>
      </c>
      <c r="HO3972" s="9" t="e">
        <f t="shared" ca="1" si="376"/>
        <v>#REF!</v>
      </c>
      <c r="HP3972" s="9" t="e">
        <f t="shared" ca="1" si="377"/>
        <v>#REF!</v>
      </c>
      <c r="HQ3972" s="9" t="e">
        <f ca="1">IF($GV3972=0,NA(),($GX3972*Controls!#REF!))</f>
        <v>#REF!</v>
      </c>
    </row>
    <row r="3973" spans="198:225" x14ac:dyDescent="0.25">
      <c r="GP3973" s="9" t="e">
        <f ca="1">INDIRECT(ADDRESS(ROW(),Controls!#REF!+30))</f>
        <v>#REF!</v>
      </c>
      <c r="GQ3973" s="9" t="e">
        <f ca="1">INDIRECT(ADDRESS(ROW(),Controls!#REF!+45))</f>
        <v>#REF!</v>
      </c>
      <c r="GR3973" s="9" t="e">
        <f ca="1">INDIRECT(ADDRESS(ROW(),Controls!#REF!+60))</f>
        <v>#REF!</v>
      </c>
      <c r="GS3973" s="9" t="e">
        <f ca="1">INDIRECT(ADDRESS(ROW(),Controls!#REF!+75))</f>
        <v>#REF!</v>
      </c>
      <c r="GT3973" s="9" t="e">
        <f ca="1">INDIRECT(ADDRESS(ROW(),Controls!#REF!+90))</f>
        <v>#REF!</v>
      </c>
      <c r="GU3973" s="9" t="e">
        <f ca="1">INDIRECT(ADDRESS(ROW(),Controls!#REF!+105))</f>
        <v>#REF!</v>
      </c>
      <c r="GV3973" s="9" t="e">
        <f ca="1">INDIRECT(ADDRESS(ROW(),Controls!#REF!+120))</f>
        <v>#REF!</v>
      </c>
      <c r="GW3973" s="9" t="e">
        <f ca="1">INDIRECT(ADDRESS(ROW(),Controls!#REF!+15))</f>
        <v>#REF!</v>
      </c>
      <c r="GX3973" s="9" t="e">
        <f ca="1">INDIRECT(ADDRESS(ROW(),Controls!#REF!+135))</f>
        <v>#REF!</v>
      </c>
      <c r="HJ3973" s="9" t="e">
        <f t="shared" ca="1" si="372"/>
        <v>#REF!</v>
      </c>
      <c r="HK3973" s="9" t="e">
        <f t="shared" ca="1" si="373"/>
        <v>#REF!</v>
      </c>
      <c r="HL3973" s="9" t="e">
        <f t="shared" ca="1" si="374"/>
        <v>#REF!</v>
      </c>
      <c r="HM3973" s="9" t="e">
        <f t="shared" ca="1" si="375"/>
        <v>#REF!</v>
      </c>
      <c r="HN3973" s="9" t="e">
        <f ca="1">SQRT($GS3973*(1-$GS3973/Controls!$D$15))</f>
        <v>#REF!</v>
      </c>
      <c r="HO3973" s="9" t="e">
        <f t="shared" ca="1" si="376"/>
        <v>#REF!</v>
      </c>
      <c r="HP3973" s="9" t="e">
        <f t="shared" ca="1" si="377"/>
        <v>#REF!</v>
      </c>
      <c r="HQ3973" s="9" t="e">
        <f ca="1">IF($GV3973=0,NA(),($GX3973*Controls!#REF!))</f>
        <v>#REF!</v>
      </c>
    </row>
    <row r="3974" spans="198:225" x14ac:dyDescent="0.25">
      <c r="GP3974" s="9" t="e">
        <f ca="1">INDIRECT(ADDRESS(ROW(),Controls!#REF!+30))</f>
        <v>#REF!</v>
      </c>
      <c r="GQ3974" s="9" t="e">
        <f ca="1">INDIRECT(ADDRESS(ROW(),Controls!#REF!+45))</f>
        <v>#REF!</v>
      </c>
      <c r="GR3974" s="9" t="e">
        <f ca="1">INDIRECT(ADDRESS(ROW(),Controls!#REF!+60))</f>
        <v>#REF!</v>
      </c>
      <c r="GS3974" s="9" t="e">
        <f ca="1">INDIRECT(ADDRESS(ROW(),Controls!#REF!+75))</f>
        <v>#REF!</v>
      </c>
      <c r="GT3974" s="9" t="e">
        <f ca="1">INDIRECT(ADDRESS(ROW(),Controls!#REF!+90))</f>
        <v>#REF!</v>
      </c>
      <c r="GU3974" s="9" t="e">
        <f ca="1">INDIRECT(ADDRESS(ROW(),Controls!#REF!+105))</f>
        <v>#REF!</v>
      </c>
      <c r="GV3974" s="9" t="e">
        <f ca="1">INDIRECT(ADDRESS(ROW(),Controls!#REF!+120))</f>
        <v>#REF!</v>
      </c>
      <c r="GW3974" s="9" t="e">
        <f ca="1">INDIRECT(ADDRESS(ROW(),Controls!#REF!+15))</f>
        <v>#REF!</v>
      </c>
      <c r="GX3974" s="9" t="e">
        <f ca="1">INDIRECT(ADDRESS(ROW(),Controls!#REF!+135))</f>
        <v>#REF!</v>
      </c>
      <c r="HJ3974" s="9" t="e">
        <f t="shared" ca="1" si="372"/>
        <v>#REF!</v>
      </c>
      <c r="HK3974" s="9" t="e">
        <f t="shared" ca="1" si="373"/>
        <v>#REF!</v>
      </c>
      <c r="HL3974" s="9" t="e">
        <f t="shared" ca="1" si="374"/>
        <v>#REF!</v>
      </c>
      <c r="HM3974" s="9" t="e">
        <f t="shared" ca="1" si="375"/>
        <v>#REF!</v>
      </c>
      <c r="HN3974" s="9" t="e">
        <f ca="1">SQRT($GS3974*(1-$GS3974/Controls!$D$15))</f>
        <v>#REF!</v>
      </c>
      <c r="HO3974" s="9" t="e">
        <f t="shared" ca="1" si="376"/>
        <v>#REF!</v>
      </c>
      <c r="HP3974" s="9" t="e">
        <f t="shared" ca="1" si="377"/>
        <v>#REF!</v>
      </c>
      <c r="HQ3974" s="9" t="e">
        <f ca="1">IF($GV3974=0,NA(),($GX3974*Controls!#REF!))</f>
        <v>#REF!</v>
      </c>
    </row>
    <row r="3975" spans="198:225" x14ac:dyDescent="0.25">
      <c r="GP3975" s="9" t="e">
        <f ca="1">INDIRECT(ADDRESS(ROW(),Controls!#REF!+30))</f>
        <v>#REF!</v>
      </c>
      <c r="GQ3975" s="9" t="e">
        <f ca="1">INDIRECT(ADDRESS(ROW(),Controls!#REF!+45))</f>
        <v>#REF!</v>
      </c>
      <c r="GR3975" s="9" t="e">
        <f ca="1">INDIRECT(ADDRESS(ROW(),Controls!#REF!+60))</f>
        <v>#REF!</v>
      </c>
      <c r="GS3975" s="9" t="e">
        <f ca="1">INDIRECT(ADDRESS(ROW(),Controls!#REF!+75))</f>
        <v>#REF!</v>
      </c>
      <c r="GT3975" s="9" t="e">
        <f ca="1">INDIRECT(ADDRESS(ROW(),Controls!#REF!+90))</f>
        <v>#REF!</v>
      </c>
      <c r="GU3975" s="9" t="e">
        <f ca="1">INDIRECT(ADDRESS(ROW(),Controls!#REF!+105))</f>
        <v>#REF!</v>
      </c>
      <c r="GV3975" s="9" t="e">
        <f ca="1">INDIRECT(ADDRESS(ROW(),Controls!#REF!+120))</f>
        <v>#REF!</v>
      </c>
      <c r="GW3975" s="9" t="e">
        <f ca="1">INDIRECT(ADDRESS(ROW(),Controls!#REF!+15))</f>
        <v>#REF!</v>
      </c>
      <c r="GX3975" s="9" t="e">
        <f ca="1">INDIRECT(ADDRESS(ROW(),Controls!#REF!+135))</f>
        <v>#REF!</v>
      </c>
      <c r="HJ3975" s="9" t="e">
        <f t="shared" ca="1" si="372"/>
        <v>#REF!</v>
      </c>
      <c r="HK3975" s="9" t="e">
        <f t="shared" ca="1" si="373"/>
        <v>#REF!</v>
      </c>
      <c r="HL3975" s="9" t="e">
        <f t="shared" ca="1" si="374"/>
        <v>#REF!</v>
      </c>
      <c r="HM3975" s="9" t="e">
        <f t="shared" ca="1" si="375"/>
        <v>#REF!</v>
      </c>
      <c r="HN3975" s="9" t="e">
        <f ca="1">SQRT($GS3975*(1-$GS3975/Controls!$D$15))</f>
        <v>#REF!</v>
      </c>
      <c r="HO3975" s="9" t="e">
        <f t="shared" ca="1" si="376"/>
        <v>#REF!</v>
      </c>
      <c r="HP3975" s="9" t="e">
        <f t="shared" ca="1" si="377"/>
        <v>#REF!</v>
      </c>
      <c r="HQ3975" s="9" t="e">
        <f ca="1">IF($GV3975=0,NA(),($GX3975*Controls!#REF!))</f>
        <v>#REF!</v>
      </c>
    </row>
    <row r="3976" spans="198:225" x14ac:dyDescent="0.25">
      <c r="GP3976" s="9" t="e">
        <f ca="1">INDIRECT(ADDRESS(ROW(),Controls!#REF!+30))</f>
        <v>#REF!</v>
      </c>
      <c r="GQ3976" s="9" t="e">
        <f ca="1">INDIRECT(ADDRESS(ROW(),Controls!#REF!+45))</f>
        <v>#REF!</v>
      </c>
      <c r="GR3976" s="9" t="e">
        <f ca="1">INDIRECT(ADDRESS(ROW(),Controls!#REF!+60))</f>
        <v>#REF!</v>
      </c>
      <c r="GS3976" s="9" t="e">
        <f ca="1">INDIRECT(ADDRESS(ROW(),Controls!#REF!+75))</f>
        <v>#REF!</v>
      </c>
      <c r="GT3976" s="9" t="e">
        <f ca="1">INDIRECT(ADDRESS(ROW(),Controls!#REF!+90))</f>
        <v>#REF!</v>
      </c>
      <c r="GU3976" s="9" t="e">
        <f ca="1">INDIRECT(ADDRESS(ROW(),Controls!#REF!+105))</f>
        <v>#REF!</v>
      </c>
      <c r="GV3976" s="9" t="e">
        <f ca="1">INDIRECT(ADDRESS(ROW(),Controls!#REF!+120))</f>
        <v>#REF!</v>
      </c>
      <c r="GW3976" s="9" t="e">
        <f ca="1">INDIRECT(ADDRESS(ROW(),Controls!#REF!+15))</f>
        <v>#REF!</v>
      </c>
      <c r="GX3976" s="9" t="e">
        <f ca="1">INDIRECT(ADDRESS(ROW(),Controls!#REF!+135))</f>
        <v>#REF!</v>
      </c>
      <c r="HJ3976" s="9" t="e">
        <f t="shared" ca="1" si="372"/>
        <v>#REF!</v>
      </c>
      <c r="HK3976" s="9" t="e">
        <f t="shared" ca="1" si="373"/>
        <v>#REF!</v>
      </c>
      <c r="HL3976" s="9" t="e">
        <f t="shared" ca="1" si="374"/>
        <v>#REF!</v>
      </c>
      <c r="HM3976" s="9" t="e">
        <f t="shared" ca="1" si="375"/>
        <v>#REF!</v>
      </c>
      <c r="HN3976" s="9" t="e">
        <f ca="1">SQRT($GS3976*(1-$GS3976/Controls!$D$15))</f>
        <v>#REF!</v>
      </c>
      <c r="HO3976" s="9" t="e">
        <f t="shared" ca="1" si="376"/>
        <v>#REF!</v>
      </c>
      <c r="HP3976" s="9" t="e">
        <f t="shared" ca="1" si="377"/>
        <v>#REF!</v>
      </c>
      <c r="HQ3976" s="9" t="e">
        <f ca="1">IF($GV3976=0,NA(),($GX3976*Controls!#REF!))</f>
        <v>#REF!</v>
      </c>
    </row>
    <row r="3977" spans="198:225" x14ac:dyDescent="0.25">
      <c r="GP3977" s="9" t="e">
        <f ca="1">INDIRECT(ADDRESS(ROW(),Controls!#REF!+30))</f>
        <v>#REF!</v>
      </c>
      <c r="GQ3977" s="9" t="e">
        <f ca="1">INDIRECT(ADDRESS(ROW(),Controls!#REF!+45))</f>
        <v>#REF!</v>
      </c>
      <c r="GR3977" s="9" t="e">
        <f ca="1">INDIRECT(ADDRESS(ROW(),Controls!#REF!+60))</f>
        <v>#REF!</v>
      </c>
      <c r="GS3977" s="9" t="e">
        <f ca="1">INDIRECT(ADDRESS(ROW(),Controls!#REF!+75))</f>
        <v>#REF!</v>
      </c>
      <c r="GT3977" s="9" t="e">
        <f ca="1">INDIRECT(ADDRESS(ROW(),Controls!#REF!+90))</f>
        <v>#REF!</v>
      </c>
      <c r="GU3977" s="9" t="e">
        <f ca="1">INDIRECT(ADDRESS(ROW(),Controls!#REF!+105))</f>
        <v>#REF!</v>
      </c>
      <c r="GV3977" s="9" t="e">
        <f ca="1">INDIRECT(ADDRESS(ROW(),Controls!#REF!+120))</f>
        <v>#REF!</v>
      </c>
      <c r="GW3977" s="9" t="e">
        <f ca="1">INDIRECT(ADDRESS(ROW(),Controls!#REF!+15))</f>
        <v>#REF!</v>
      </c>
      <c r="GX3977" s="9" t="e">
        <f ca="1">INDIRECT(ADDRESS(ROW(),Controls!#REF!+135))</f>
        <v>#REF!</v>
      </c>
      <c r="HJ3977" s="9" t="e">
        <f t="shared" ca="1" si="372"/>
        <v>#REF!</v>
      </c>
      <c r="HK3977" s="9" t="e">
        <f t="shared" ca="1" si="373"/>
        <v>#REF!</v>
      </c>
      <c r="HL3977" s="9" t="e">
        <f t="shared" ca="1" si="374"/>
        <v>#REF!</v>
      </c>
      <c r="HM3977" s="9" t="e">
        <f t="shared" ca="1" si="375"/>
        <v>#REF!</v>
      </c>
      <c r="HN3977" s="9" t="e">
        <f ca="1">SQRT($GS3977*(1-$GS3977/Controls!$D$15))</f>
        <v>#REF!</v>
      </c>
      <c r="HO3977" s="9" t="e">
        <f t="shared" ca="1" si="376"/>
        <v>#REF!</v>
      </c>
      <c r="HP3977" s="9" t="e">
        <f t="shared" ca="1" si="377"/>
        <v>#REF!</v>
      </c>
      <c r="HQ3977" s="9" t="e">
        <f ca="1">IF($GV3977=0,NA(),($GX3977*Controls!#REF!))</f>
        <v>#REF!</v>
      </c>
    </row>
    <row r="3978" spans="198:225" x14ac:dyDescent="0.25">
      <c r="GP3978" s="9" t="e">
        <f ca="1">INDIRECT(ADDRESS(ROW(),Controls!#REF!+30))</f>
        <v>#REF!</v>
      </c>
      <c r="GQ3978" s="9" t="e">
        <f ca="1">INDIRECT(ADDRESS(ROW(),Controls!#REF!+45))</f>
        <v>#REF!</v>
      </c>
      <c r="GR3978" s="9" t="e">
        <f ca="1">INDIRECT(ADDRESS(ROW(),Controls!#REF!+60))</f>
        <v>#REF!</v>
      </c>
      <c r="GS3978" s="9" t="e">
        <f ca="1">INDIRECT(ADDRESS(ROW(),Controls!#REF!+75))</f>
        <v>#REF!</v>
      </c>
      <c r="GT3978" s="9" t="e">
        <f ca="1">INDIRECT(ADDRESS(ROW(),Controls!#REF!+90))</f>
        <v>#REF!</v>
      </c>
      <c r="GU3978" s="9" t="e">
        <f ca="1">INDIRECT(ADDRESS(ROW(),Controls!#REF!+105))</f>
        <v>#REF!</v>
      </c>
      <c r="GV3978" s="9" t="e">
        <f ca="1">INDIRECT(ADDRESS(ROW(),Controls!#REF!+120))</f>
        <v>#REF!</v>
      </c>
      <c r="GW3978" s="9" t="e">
        <f ca="1">INDIRECT(ADDRESS(ROW(),Controls!#REF!+15))</f>
        <v>#REF!</v>
      </c>
      <c r="GX3978" s="9" t="e">
        <f ca="1">INDIRECT(ADDRESS(ROW(),Controls!#REF!+135))</f>
        <v>#REF!</v>
      </c>
      <c r="HJ3978" s="9" t="e">
        <f t="shared" ca="1" si="372"/>
        <v>#REF!</v>
      </c>
      <c r="HK3978" s="9" t="e">
        <f t="shared" ca="1" si="373"/>
        <v>#REF!</v>
      </c>
      <c r="HL3978" s="9" t="e">
        <f t="shared" ca="1" si="374"/>
        <v>#REF!</v>
      </c>
      <c r="HM3978" s="9" t="e">
        <f t="shared" ca="1" si="375"/>
        <v>#REF!</v>
      </c>
      <c r="HN3978" s="9" t="e">
        <f ca="1">SQRT($GS3978*(1-$GS3978/Controls!$D$15))</f>
        <v>#REF!</v>
      </c>
      <c r="HO3978" s="9" t="e">
        <f t="shared" ca="1" si="376"/>
        <v>#REF!</v>
      </c>
      <c r="HP3978" s="9" t="e">
        <f t="shared" ca="1" si="377"/>
        <v>#REF!</v>
      </c>
      <c r="HQ3978" s="9" t="e">
        <f ca="1">IF($GV3978=0,NA(),($GX3978*Controls!#REF!))</f>
        <v>#REF!</v>
      </c>
    </row>
    <row r="3979" spans="198:225" x14ac:dyDescent="0.25">
      <c r="GP3979" s="9" t="e">
        <f ca="1">INDIRECT(ADDRESS(ROW(),Controls!#REF!+30))</f>
        <v>#REF!</v>
      </c>
      <c r="GQ3979" s="9" t="e">
        <f ca="1">INDIRECT(ADDRESS(ROW(),Controls!#REF!+45))</f>
        <v>#REF!</v>
      </c>
      <c r="GR3979" s="9" t="e">
        <f ca="1">INDIRECT(ADDRESS(ROW(),Controls!#REF!+60))</f>
        <v>#REF!</v>
      </c>
      <c r="GS3979" s="9" t="e">
        <f ca="1">INDIRECT(ADDRESS(ROW(),Controls!#REF!+75))</f>
        <v>#REF!</v>
      </c>
      <c r="GT3979" s="9" t="e">
        <f ca="1">INDIRECT(ADDRESS(ROW(),Controls!#REF!+90))</f>
        <v>#REF!</v>
      </c>
      <c r="GU3979" s="9" t="e">
        <f ca="1">INDIRECT(ADDRESS(ROW(),Controls!#REF!+105))</f>
        <v>#REF!</v>
      </c>
      <c r="GV3979" s="9" t="e">
        <f ca="1">INDIRECT(ADDRESS(ROW(),Controls!#REF!+120))</f>
        <v>#REF!</v>
      </c>
      <c r="GW3979" s="9" t="e">
        <f ca="1">INDIRECT(ADDRESS(ROW(),Controls!#REF!+15))</f>
        <v>#REF!</v>
      </c>
      <c r="GX3979" s="9" t="e">
        <f ca="1">INDIRECT(ADDRESS(ROW(),Controls!#REF!+135))</f>
        <v>#REF!</v>
      </c>
      <c r="HJ3979" s="9" t="e">
        <f t="shared" ca="1" si="372"/>
        <v>#REF!</v>
      </c>
      <c r="HK3979" s="9" t="e">
        <f t="shared" ca="1" si="373"/>
        <v>#REF!</v>
      </c>
      <c r="HL3979" s="9" t="e">
        <f t="shared" ca="1" si="374"/>
        <v>#REF!</v>
      </c>
      <c r="HM3979" s="9" t="e">
        <f t="shared" ca="1" si="375"/>
        <v>#REF!</v>
      </c>
      <c r="HN3979" s="9" t="e">
        <f ca="1">SQRT($GS3979*(1-$GS3979/Controls!$D$15))</f>
        <v>#REF!</v>
      </c>
      <c r="HO3979" s="9" t="e">
        <f t="shared" ca="1" si="376"/>
        <v>#REF!</v>
      </c>
      <c r="HP3979" s="9" t="e">
        <f t="shared" ca="1" si="377"/>
        <v>#REF!</v>
      </c>
      <c r="HQ3979" s="9" t="e">
        <f ca="1">IF($GV3979=0,NA(),($GX3979*Controls!#REF!))</f>
        <v>#REF!</v>
      </c>
    </row>
    <row r="3980" spans="198:225" x14ac:dyDescent="0.25">
      <c r="GP3980" s="9" t="e">
        <f ca="1">INDIRECT(ADDRESS(ROW(),Controls!#REF!+30))</f>
        <v>#REF!</v>
      </c>
      <c r="GQ3980" s="9" t="e">
        <f ca="1">INDIRECT(ADDRESS(ROW(),Controls!#REF!+45))</f>
        <v>#REF!</v>
      </c>
      <c r="GR3980" s="9" t="e">
        <f ca="1">INDIRECT(ADDRESS(ROW(),Controls!#REF!+60))</f>
        <v>#REF!</v>
      </c>
      <c r="GS3980" s="9" t="e">
        <f ca="1">INDIRECT(ADDRESS(ROW(),Controls!#REF!+75))</f>
        <v>#REF!</v>
      </c>
      <c r="GT3980" s="9" t="e">
        <f ca="1">INDIRECT(ADDRESS(ROW(),Controls!#REF!+90))</f>
        <v>#REF!</v>
      </c>
      <c r="GU3980" s="9" t="e">
        <f ca="1">INDIRECT(ADDRESS(ROW(),Controls!#REF!+105))</f>
        <v>#REF!</v>
      </c>
      <c r="GV3980" s="9" t="e">
        <f ca="1">INDIRECT(ADDRESS(ROW(),Controls!#REF!+120))</f>
        <v>#REF!</v>
      </c>
      <c r="GW3980" s="9" t="e">
        <f ca="1">INDIRECT(ADDRESS(ROW(),Controls!#REF!+15))</f>
        <v>#REF!</v>
      </c>
      <c r="GX3980" s="9" t="e">
        <f ca="1">INDIRECT(ADDRESS(ROW(),Controls!#REF!+135))</f>
        <v>#REF!</v>
      </c>
      <c r="HJ3980" s="9" t="e">
        <f t="shared" ca="1" si="372"/>
        <v>#REF!</v>
      </c>
      <c r="HK3980" s="9" t="e">
        <f t="shared" ca="1" si="373"/>
        <v>#REF!</v>
      </c>
      <c r="HL3980" s="9" t="e">
        <f t="shared" ca="1" si="374"/>
        <v>#REF!</v>
      </c>
      <c r="HM3980" s="9" t="e">
        <f t="shared" ca="1" si="375"/>
        <v>#REF!</v>
      </c>
      <c r="HN3980" s="9" t="e">
        <f ca="1">SQRT($GS3980*(1-$GS3980/Controls!$D$15))</f>
        <v>#REF!</v>
      </c>
      <c r="HO3980" s="9" t="e">
        <f t="shared" ca="1" si="376"/>
        <v>#REF!</v>
      </c>
      <c r="HP3980" s="9" t="e">
        <f t="shared" ca="1" si="377"/>
        <v>#REF!</v>
      </c>
      <c r="HQ3980" s="9" t="e">
        <f ca="1">IF($GV3980=0,NA(),($GX3980*Controls!#REF!))</f>
        <v>#REF!</v>
      </c>
    </row>
    <row r="3981" spans="198:225" x14ac:dyDescent="0.25">
      <c r="GP3981" s="9" t="e">
        <f ca="1">INDIRECT(ADDRESS(ROW(),Controls!#REF!+30))</f>
        <v>#REF!</v>
      </c>
      <c r="GQ3981" s="9" t="e">
        <f ca="1">INDIRECT(ADDRESS(ROW(),Controls!#REF!+45))</f>
        <v>#REF!</v>
      </c>
      <c r="GR3981" s="9" t="e">
        <f ca="1">INDIRECT(ADDRESS(ROW(),Controls!#REF!+60))</f>
        <v>#REF!</v>
      </c>
      <c r="GS3981" s="9" t="e">
        <f ca="1">INDIRECT(ADDRESS(ROW(),Controls!#REF!+75))</f>
        <v>#REF!</v>
      </c>
      <c r="GT3981" s="9" t="e">
        <f ca="1">INDIRECT(ADDRESS(ROW(),Controls!#REF!+90))</f>
        <v>#REF!</v>
      </c>
      <c r="GU3981" s="9" t="e">
        <f ca="1">INDIRECT(ADDRESS(ROW(),Controls!#REF!+105))</f>
        <v>#REF!</v>
      </c>
      <c r="GV3981" s="9" t="e">
        <f ca="1">INDIRECT(ADDRESS(ROW(),Controls!#REF!+120))</f>
        <v>#REF!</v>
      </c>
      <c r="GW3981" s="9" t="e">
        <f ca="1">INDIRECT(ADDRESS(ROW(),Controls!#REF!+15))</f>
        <v>#REF!</v>
      </c>
      <c r="GX3981" s="9" t="e">
        <f ca="1">INDIRECT(ADDRESS(ROW(),Controls!#REF!+135))</f>
        <v>#REF!</v>
      </c>
      <c r="HJ3981" s="9" t="e">
        <f t="shared" ca="1" si="372"/>
        <v>#REF!</v>
      </c>
      <c r="HK3981" s="9" t="e">
        <f t="shared" ca="1" si="373"/>
        <v>#REF!</v>
      </c>
      <c r="HL3981" s="9" t="e">
        <f t="shared" ca="1" si="374"/>
        <v>#REF!</v>
      </c>
      <c r="HM3981" s="9" t="e">
        <f t="shared" ca="1" si="375"/>
        <v>#REF!</v>
      </c>
      <c r="HN3981" s="9" t="e">
        <f ca="1">SQRT($GS3981*(1-$GS3981/Controls!$D$15))</f>
        <v>#REF!</v>
      </c>
      <c r="HO3981" s="9" t="e">
        <f t="shared" ca="1" si="376"/>
        <v>#REF!</v>
      </c>
      <c r="HP3981" s="9" t="e">
        <f t="shared" ca="1" si="377"/>
        <v>#REF!</v>
      </c>
      <c r="HQ3981" s="9" t="e">
        <f ca="1">IF($GV3981=0,NA(),($GX3981*Controls!#REF!))</f>
        <v>#REF!</v>
      </c>
    </row>
    <row r="3982" spans="198:225" x14ac:dyDescent="0.25">
      <c r="GP3982" s="9" t="e">
        <f ca="1">INDIRECT(ADDRESS(ROW(),Controls!#REF!+30))</f>
        <v>#REF!</v>
      </c>
      <c r="GQ3982" s="9" t="e">
        <f ca="1">INDIRECT(ADDRESS(ROW(),Controls!#REF!+45))</f>
        <v>#REF!</v>
      </c>
      <c r="GR3982" s="9" t="e">
        <f ca="1">INDIRECT(ADDRESS(ROW(),Controls!#REF!+60))</f>
        <v>#REF!</v>
      </c>
      <c r="GS3982" s="9" t="e">
        <f ca="1">INDIRECT(ADDRESS(ROW(),Controls!#REF!+75))</f>
        <v>#REF!</v>
      </c>
      <c r="GT3982" s="9" t="e">
        <f ca="1">INDIRECT(ADDRESS(ROW(),Controls!#REF!+90))</f>
        <v>#REF!</v>
      </c>
      <c r="GU3982" s="9" t="e">
        <f ca="1">INDIRECT(ADDRESS(ROW(),Controls!#REF!+105))</f>
        <v>#REF!</v>
      </c>
      <c r="GV3982" s="9" t="e">
        <f ca="1">INDIRECT(ADDRESS(ROW(),Controls!#REF!+120))</f>
        <v>#REF!</v>
      </c>
      <c r="GW3982" s="9" t="e">
        <f ca="1">INDIRECT(ADDRESS(ROW(),Controls!#REF!+15))</f>
        <v>#REF!</v>
      </c>
      <c r="GX3982" s="9" t="e">
        <f ca="1">INDIRECT(ADDRESS(ROW(),Controls!#REF!+135))</f>
        <v>#REF!</v>
      </c>
      <c r="HJ3982" s="9" t="e">
        <f t="shared" ca="1" si="372"/>
        <v>#REF!</v>
      </c>
      <c r="HK3982" s="9" t="e">
        <f t="shared" ca="1" si="373"/>
        <v>#REF!</v>
      </c>
      <c r="HL3982" s="9" t="e">
        <f t="shared" ca="1" si="374"/>
        <v>#REF!</v>
      </c>
      <c r="HM3982" s="9" t="e">
        <f t="shared" ca="1" si="375"/>
        <v>#REF!</v>
      </c>
      <c r="HN3982" s="9" t="e">
        <f ca="1">SQRT($GS3982*(1-$GS3982/Controls!$D$15))</f>
        <v>#REF!</v>
      </c>
      <c r="HO3982" s="9" t="e">
        <f t="shared" ca="1" si="376"/>
        <v>#REF!</v>
      </c>
      <c r="HP3982" s="9" t="e">
        <f t="shared" ca="1" si="377"/>
        <v>#REF!</v>
      </c>
      <c r="HQ3982" s="9" t="e">
        <f ca="1">IF($GV3982=0,NA(),($GX3982*Controls!#REF!))</f>
        <v>#REF!</v>
      </c>
    </row>
    <row r="3983" spans="198:225" x14ac:dyDescent="0.25">
      <c r="GP3983" s="9" t="e">
        <f ca="1">INDIRECT(ADDRESS(ROW(),Controls!#REF!+30))</f>
        <v>#REF!</v>
      </c>
      <c r="GQ3983" s="9" t="e">
        <f ca="1">INDIRECT(ADDRESS(ROW(),Controls!#REF!+45))</f>
        <v>#REF!</v>
      </c>
      <c r="GR3983" s="9" t="e">
        <f ca="1">INDIRECT(ADDRESS(ROW(),Controls!#REF!+60))</f>
        <v>#REF!</v>
      </c>
      <c r="GS3983" s="9" t="e">
        <f ca="1">INDIRECT(ADDRESS(ROW(),Controls!#REF!+75))</f>
        <v>#REF!</v>
      </c>
      <c r="GT3983" s="9" t="e">
        <f ca="1">INDIRECT(ADDRESS(ROW(),Controls!#REF!+90))</f>
        <v>#REF!</v>
      </c>
      <c r="GU3983" s="9" t="e">
        <f ca="1">INDIRECT(ADDRESS(ROW(),Controls!#REF!+105))</f>
        <v>#REF!</v>
      </c>
      <c r="GV3983" s="9" t="e">
        <f ca="1">INDIRECT(ADDRESS(ROW(),Controls!#REF!+120))</f>
        <v>#REF!</v>
      </c>
      <c r="GW3983" s="9" t="e">
        <f ca="1">INDIRECT(ADDRESS(ROW(),Controls!#REF!+15))</f>
        <v>#REF!</v>
      </c>
      <c r="GX3983" s="9" t="e">
        <f ca="1">INDIRECT(ADDRESS(ROW(),Controls!#REF!+135))</f>
        <v>#REF!</v>
      </c>
      <c r="HJ3983" s="9" t="e">
        <f t="shared" ca="1" si="372"/>
        <v>#REF!</v>
      </c>
      <c r="HK3983" s="9" t="e">
        <f t="shared" ca="1" si="373"/>
        <v>#REF!</v>
      </c>
      <c r="HL3983" s="9" t="e">
        <f t="shared" ca="1" si="374"/>
        <v>#REF!</v>
      </c>
      <c r="HM3983" s="9" t="e">
        <f t="shared" ca="1" si="375"/>
        <v>#REF!</v>
      </c>
      <c r="HN3983" s="9" t="e">
        <f ca="1">SQRT($GS3983*(1-$GS3983/Controls!$D$15))</f>
        <v>#REF!</v>
      </c>
      <c r="HO3983" s="9" t="e">
        <f t="shared" ca="1" si="376"/>
        <v>#REF!</v>
      </c>
      <c r="HP3983" s="9" t="e">
        <f t="shared" ca="1" si="377"/>
        <v>#REF!</v>
      </c>
      <c r="HQ3983" s="9" t="e">
        <f ca="1">IF($GV3983=0,NA(),($GX3983*Controls!#REF!))</f>
        <v>#REF!</v>
      </c>
    </row>
    <row r="3984" spans="198:225" x14ac:dyDescent="0.25">
      <c r="GP3984" s="9" t="e">
        <f ca="1">INDIRECT(ADDRESS(ROW(),Controls!#REF!+30))</f>
        <v>#REF!</v>
      </c>
      <c r="GQ3984" s="9" t="e">
        <f ca="1">INDIRECT(ADDRESS(ROW(),Controls!#REF!+45))</f>
        <v>#REF!</v>
      </c>
      <c r="GR3984" s="9" t="e">
        <f ca="1">INDIRECT(ADDRESS(ROW(),Controls!#REF!+60))</f>
        <v>#REF!</v>
      </c>
      <c r="GS3984" s="9" t="e">
        <f ca="1">INDIRECT(ADDRESS(ROW(),Controls!#REF!+75))</f>
        <v>#REF!</v>
      </c>
      <c r="GT3984" s="9" t="e">
        <f ca="1">INDIRECT(ADDRESS(ROW(),Controls!#REF!+90))</f>
        <v>#REF!</v>
      </c>
      <c r="GU3984" s="9" t="e">
        <f ca="1">INDIRECT(ADDRESS(ROW(),Controls!#REF!+105))</f>
        <v>#REF!</v>
      </c>
      <c r="GV3984" s="9" t="e">
        <f ca="1">INDIRECT(ADDRESS(ROW(),Controls!#REF!+120))</f>
        <v>#REF!</v>
      </c>
      <c r="GW3984" s="9" t="e">
        <f ca="1">INDIRECT(ADDRESS(ROW(),Controls!#REF!+15))</f>
        <v>#REF!</v>
      </c>
      <c r="GX3984" s="9" t="e">
        <f ca="1">INDIRECT(ADDRESS(ROW(),Controls!#REF!+135))</f>
        <v>#REF!</v>
      </c>
      <c r="HJ3984" s="9" t="e">
        <f t="shared" ca="1" si="372"/>
        <v>#REF!</v>
      </c>
      <c r="HK3984" s="9" t="e">
        <f t="shared" ca="1" si="373"/>
        <v>#REF!</v>
      </c>
      <c r="HL3984" s="9" t="e">
        <f t="shared" ca="1" si="374"/>
        <v>#REF!</v>
      </c>
      <c r="HM3984" s="9" t="e">
        <f t="shared" ca="1" si="375"/>
        <v>#REF!</v>
      </c>
      <c r="HN3984" s="9" t="e">
        <f ca="1">SQRT($GS3984*(1-$GS3984/Controls!$D$15))</f>
        <v>#REF!</v>
      </c>
      <c r="HO3984" s="9" t="e">
        <f t="shared" ca="1" si="376"/>
        <v>#REF!</v>
      </c>
      <c r="HP3984" s="9" t="e">
        <f t="shared" ca="1" si="377"/>
        <v>#REF!</v>
      </c>
      <c r="HQ3984" s="9" t="e">
        <f ca="1">IF($GV3984=0,NA(),($GX3984*Controls!#REF!))</f>
        <v>#REF!</v>
      </c>
    </row>
    <row r="3985" spans="198:225" x14ac:dyDescent="0.25">
      <c r="GP3985" s="9" t="e">
        <f ca="1">INDIRECT(ADDRESS(ROW(),Controls!#REF!+30))</f>
        <v>#REF!</v>
      </c>
      <c r="GQ3985" s="9" t="e">
        <f ca="1">INDIRECT(ADDRESS(ROW(),Controls!#REF!+45))</f>
        <v>#REF!</v>
      </c>
      <c r="GR3985" s="9" t="e">
        <f ca="1">INDIRECT(ADDRESS(ROW(),Controls!#REF!+60))</f>
        <v>#REF!</v>
      </c>
      <c r="GS3985" s="9" t="e">
        <f ca="1">INDIRECT(ADDRESS(ROW(),Controls!#REF!+75))</f>
        <v>#REF!</v>
      </c>
      <c r="GT3985" s="9" t="e">
        <f ca="1">INDIRECT(ADDRESS(ROW(),Controls!#REF!+90))</f>
        <v>#REF!</v>
      </c>
      <c r="GU3985" s="9" t="e">
        <f ca="1">INDIRECT(ADDRESS(ROW(),Controls!#REF!+105))</f>
        <v>#REF!</v>
      </c>
      <c r="GV3985" s="9" t="e">
        <f ca="1">INDIRECT(ADDRESS(ROW(),Controls!#REF!+120))</f>
        <v>#REF!</v>
      </c>
      <c r="GW3985" s="9" t="e">
        <f ca="1">INDIRECT(ADDRESS(ROW(),Controls!#REF!+15))</f>
        <v>#REF!</v>
      </c>
      <c r="GX3985" s="9" t="e">
        <f ca="1">INDIRECT(ADDRESS(ROW(),Controls!#REF!+135))</f>
        <v>#REF!</v>
      </c>
      <c r="HJ3985" s="9" t="e">
        <f t="shared" ca="1" si="372"/>
        <v>#REF!</v>
      </c>
      <c r="HK3985" s="9" t="e">
        <f t="shared" ca="1" si="373"/>
        <v>#REF!</v>
      </c>
      <c r="HL3985" s="9" t="e">
        <f t="shared" ca="1" si="374"/>
        <v>#REF!</v>
      </c>
      <c r="HM3985" s="9" t="e">
        <f t="shared" ca="1" si="375"/>
        <v>#REF!</v>
      </c>
      <c r="HN3985" s="9" t="e">
        <f ca="1">SQRT($GS3985*(1-$GS3985/Controls!$D$15))</f>
        <v>#REF!</v>
      </c>
      <c r="HO3985" s="9" t="e">
        <f t="shared" ca="1" si="376"/>
        <v>#REF!</v>
      </c>
      <c r="HP3985" s="9" t="e">
        <f t="shared" ca="1" si="377"/>
        <v>#REF!</v>
      </c>
      <c r="HQ3985" s="9" t="e">
        <f ca="1">IF($GV3985=0,NA(),($GX3985*Controls!#REF!))</f>
        <v>#REF!</v>
      </c>
    </row>
    <row r="3986" spans="198:225" x14ac:dyDescent="0.25">
      <c r="GP3986" s="9" t="e">
        <f ca="1">INDIRECT(ADDRESS(ROW(),Controls!#REF!+30))</f>
        <v>#REF!</v>
      </c>
      <c r="GQ3986" s="9" t="e">
        <f ca="1">INDIRECT(ADDRESS(ROW(),Controls!#REF!+45))</f>
        <v>#REF!</v>
      </c>
      <c r="GR3986" s="9" t="e">
        <f ca="1">INDIRECT(ADDRESS(ROW(),Controls!#REF!+60))</f>
        <v>#REF!</v>
      </c>
      <c r="GS3986" s="9" t="e">
        <f ca="1">INDIRECT(ADDRESS(ROW(),Controls!#REF!+75))</f>
        <v>#REF!</v>
      </c>
      <c r="GT3986" s="9" t="e">
        <f ca="1">INDIRECT(ADDRESS(ROW(),Controls!#REF!+90))</f>
        <v>#REF!</v>
      </c>
      <c r="GU3986" s="9" t="e">
        <f ca="1">INDIRECT(ADDRESS(ROW(),Controls!#REF!+105))</f>
        <v>#REF!</v>
      </c>
      <c r="GV3986" s="9" t="e">
        <f ca="1">INDIRECT(ADDRESS(ROW(),Controls!#REF!+120))</f>
        <v>#REF!</v>
      </c>
      <c r="GW3986" s="9" t="e">
        <f ca="1">INDIRECT(ADDRESS(ROW(),Controls!#REF!+15))</f>
        <v>#REF!</v>
      </c>
      <c r="GX3986" s="9" t="e">
        <f ca="1">INDIRECT(ADDRESS(ROW(),Controls!#REF!+135))</f>
        <v>#REF!</v>
      </c>
      <c r="HJ3986" s="9" t="e">
        <f t="shared" ca="1" si="372"/>
        <v>#REF!</v>
      </c>
      <c r="HK3986" s="9" t="e">
        <f t="shared" ca="1" si="373"/>
        <v>#REF!</v>
      </c>
      <c r="HL3986" s="9" t="e">
        <f t="shared" ca="1" si="374"/>
        <v>#REF!</v>
      </c>
      <c r="HM3986" s="9" t="e">
        <f t="shared" ca="1" si="375"/>
        <v>#REF!</v>
      </c>
      <c r="HN3986" s="9" t="e">
        <f ca="1">SQRT($GS3986*(1-$GS3986/Controls!$D$15))</f>
        <v>#REF!</v>
      </c>
      <c r="HO3986" s="9" t="e">
        <f t="shared" ca="1" si="376"/>
        <v>#REF!</v>
      </c>
      <c r="HP3986" s="9" t="e">
        <f t="shared" ca="1" si="377"/>
        <v>#REF!</v>
      </c>
      <c r="HQ3986" s="9" t="e">
        <f ca="1">IF($GV3986=0,NA(),($GX3986*Controls!#REF!))</f>
        <v>#REF!</v>
      </c>
    </row>
    <row r="3987" spans="198:225" x14ac:dyDescent="0.25">
      <c r="GP3987" s="9" t="e">
        <f ca="1">INDIRECT(ADDRESS(ROW(),Controls!#REF!+30))</f>
        <v>#REF!</v>
      </c>
      <c r="GQ3987" s="9" t="e">
        <f ca="1">INDIRECT(ADDRESS(ROW(),Controls!#REF!+45))</f>
        <v>#REF!</v>
      </c>
      <c r="GR3987" s="9" t="e">
        <f ca="1">INDIRECT(ADDRESS(ROW(),Controls!#REF!+60))</f>
        <v>#REF!</v>
      </c>
      <c r="GS3987" s="9" t="e">
        <f ca="1">INDIRECT(ADDRESS(ROW(),Controls!#REF!+75))</f>
        <v>#REF!</v>
      </c>
      <c r="GT3987" s="9" t="e">
        <f ca="1">INDIRECT(ADDRESS(ROW(),Controls!#REF!+90))</f>
        <v>#REF!</v>
      </c>
      <c r="GU3987" s="9" t="e">
        <f ca="1">INDIRECT(ADDRESS(ROW(),Controls!#REF!+105))</f>
        <v>#REF!</v>
      </c>
      <c r="GV3987" s="9" t="e">
        <f ca="1">INDIRECT(ADDRESS(ROW(),Controls!#REF!+120))</f>
        <v>#REF!</v>
      </c>
      <c r="GW3987" s="9" t="e">
        <f ca="1">INDIRECT(ADDRESS(ROW(),Controls!#REF!+15))</f>
        <v>#REF!</v>
      </c>
      <c r="GX3987" s="9" t="e">
        <f ca="1">INDIRECT(ADDRESS(ROW(),Controls!#REF!+135))</f>
        <v>#REF!</v>
      </c>
      <c r="HJ3987" s="9" t="e">
        <f t="shared" ca="1" si="372"/>
        <v>#REF!</v>
      </c>
      <c r="HK3987" s="9" t="e">
        <f t="shared" ca="1" si="373"/>
        <v>#REF!</v>
      </c>
      <c r="HL3987" s="9" t="e">
        <f t="shared" ca="1" si="374"/>
        <v>#REF!</v>
      </c>
      <c r="HM3987" s="9" t="e">
        <f t="shared" ca="1" si="375"/>
        <v>#REF!</v>
      </c>
      <c r="HN3987" s="9" t="e">
        <f ca="1">SQRT($GS3987*(1-$GS3987/Controls!$D$15))</f>
        <v>#REF!</v>
      </c>
      <c r="HO3987" s="9" t="e">
        <f t="shared" ca="1" si="376"/>
        <v>#REF!</v>
      </c>
      <c r="HP3987" s="9" t="e">
        <f t="shared" ca="1" si="377"/>
        <v>#REF!</v>
      </c>
      <c r="HQ3987" s="9" t="e">
        <f ca="1">IF($GV3987=0,NA(),($GX3987*Controls!#REF!))</f>
        <v>#REF!</v>
      </c>
    </row>
    <row r="3988" spans="198:225" x14ac:dyDescent="0.25">
      <c r="GP3988" s="9" t="e">
        <f ca="1">INDIRECT(ADDRESS(ROW(),Controls!#REF!+30))</f>
        <v>#REF!</v>
      </c>
      <c r="GQ3988" s="9" t="e">
        <f ca="1">INDIRECT(ADDRESS(ROW(),Controls!#REF!+45))</f>
        <v>#REF!</v>
      </c>
      <c r="GR3988" s="9" t="e">
        <f ca="1">INDIRECT(ADDRESS(ROW(),Controls!#REF!+60))</f>
        <v>#REF!</v>
      </c>
      <c r="GS3988" s="9" t="e">
        <f ca="1">INDIRECT(ADDRESS(ROW(),Controls!#REF!+75))</f>
        <v>#REF!</v>
      </c>
      <c r="GT3988" s="9" t="e">
        <f ca="1">INDIRECT(ADDRESS(ROW(),Controls!#REF!+90))</f>
        <v>#REF!</v>
      </c>
      <c r="GU3988" s="9" t="e">
        <f ca="1">INDIRECT(ADDRESS(ROW(),Controls!#REF!+105))</f>
        <v>#REF!</v>
      </c>
      <c r="GV3988" s="9" t="e">
        <f ca="1">INDIRECT(ADDRESS(ROW(),Controls!#REF!+120))</f>
        <v>#REF!</v>
      </c>
      <c r="GW3988" s="9" t="e">
        <f ca="1">INDIRECT(ADDRESS(ROW(),Controls!#REF!+15))</f>
        <v>#REF!</v>
      </c>
      <c r="GX3988" s="9" t="e">
        <f ca="1">INDIRECT(ADDRESS(ROW(),Controls!#REF!+135))</f>
        <v>#REF!</v>
      </c>
      <c r="HJ3988" s="9" t="e">
        <f t="shared" ca="1" si="372"/>
        <v>#REF!</v>
      </c>
      <c r="HK3988" s="9" t="e">
        <f t="shared" ca="1" si="373"/>
        <v>#REF!</v>
      </c>
      <c r="HL3988" s="9" t="e">
        <f t="shared" ca="1" si="374"/>
        <v>#REF!</v>
      </c>
      <c r="HM3988" s="9" t="e">
        <f t="shared" ca="1" si="375"/>
        <v>#REF!</v>
      </c>
      <c r="HN3988" s="9" t="e">
        <f ca="1">SQRT($GS3988*(1-$GS3988/Controls!$D$15))</f>
        <v>#REF!</v>
      </c>
      <c r="HO3988" s="9" t="e">
        <f t="shared" ca="1" si="376"/>
        <v>#REF!</v>
      </c>
      <c r="HP3988" s="9" t="e">
        <f t="shared" ca="1" si="377"/>
        <v>#REF!</v>
      </c>
      <c r="HQ3988" s="9" t="e">
        <f ca="1">IF($GV3988=0,NA(),($GX3988*Controls!#REF!))</f>
        <v>#REF!</v>
      </c>
    </row>
    <row r="3989" spans="198:225" x14ac:dyDescent="0.25">
      <c r="GP3989" s="9" t="e">
        <f ca="1">INDIRECT(ADDRESS(ROW(),Controls!#REF!+30))</f>
        <v>#REF!</v>
      </c>
      <c r="GQ3989" s="9" t="e">
        <f ca="1">INDIRECT(ADDRESS(ROW(),Controls!#REF!+45))</f>
        <v>#REF!</v>
      </c>
      <c r="GR3989" s="9" t="e">
        <f ca="1">INDIRECT(ADDRESS(ROW(),Controls!#REF!+60))</f>
        <v>#REF!</v>
      </c>
      <c r="GS3989" s="9" t="e">
        <f ca="1">INDIRECT(ADDRESS(ROW(),Controls!#REF!+75))</f>
        <v>#REF!</v>
      </c>
      <c r="GT3989" s="9" t="e">
        <f ca="1">INDIRECT(ADDRESS(ROW(),Controls!#REF!+90))</f>
        <v>#REF!</v>
      </c>
      <c r="GU3989" s="9" t="e">
        <f ca="1">INDIRECT(ADDRESS(ROW(),Controls!#REF!+105))</f>
        <v>#REF!</v>
      </c>
      <c r="GV3989" s="9" t="e">
        <f ca="1">INDIRECT(ADDRESS(ROW(),Controls!#REF!+120))</f>
        <v>#REF!</v>
      </c>
      <c r="GW3989" s="9" t="e">
        <f ca="1">INDIRECT(ADDRESS(ROW(),Controls!#REF!+15))</f>
        <v>#REF!</v>
      </c>
      <c r="GX3989" s="9" t="e">
        <f ca="1">INDIRECT(ADDRESS(ROW(),Controls!#REF!+135))</f>
        <v>#REF!</v>
      </c>
      <c r="HJ3989" s="9" t="e">
        <f t="shared" ca="1" si="372"/>
        <v>#REF!</v>
      </c>
      <c r="HK3989" s="9" t="e">
        <f t="shared" ca="1" si="373"/>
        <v>#REF!</v>
      </c>
      <c r="HL3989" s="9" t="e">
        <f t="shared" ca="1" si="374"/>
        <v>#REF!</v>
      </c>
      <c r="HM3989" s="9" t="e">
        <f t="shared" ca="1" si="375"/>
        <v>#REF!</v>
      </c>
      <c r="HN3989" s="9" t="e">
        <f ca="1">SQRT($GS3989*(1-$GS3989/Controls!$D$15))</f>
        <v>#REF!</v>
      </c>
      <c r="HO3989" s="9" t="e">
        <f t="shared" ca="1" si="376"/>
        <v>#REF!</v>
      </c>
      <c r="HP3989" s="9" t="e">
        <f t="shared" ca="1" si="377"/>
        <v>#REF!</v>
      </c>
      <c r="HQ3989" s="9" t="e">
        <f ca="1">IF($GV3989=0,NA(),($GX3989*Controls!#REF!))</f>
        <v>#REF!</v>
      </c>
    </row>
    <row r="3990" spans="198:225" x14ac:dyDescent="0.25">
      <c r="GP3990" s="9" t="e">
        <f ca="1">INDIRECT(ADDRESS(ROW(),Controls!#REF!+30))</f>
        <v>#REF!</v>
      </c>
      <c r="GQ3990" s="9" t="e">
        <f ca="1">INDIRECT(ADDRESS(ROW(),Controls!#REF!+45))</f>
        <v>#REF!</v>
      </c>
      <c r="GR3990" s="9" t="e">
        <f ca="1">INDIRECT(ADDRESS(ROW(),Controls!#REF!+60))</f>
        <v>#REF!</v>
      </c>
      <c r="GS3990" s="9" t="e">
        <f ca="1">INDIRECT(ADDRESS(ROW(),Controls!#REF!+75))</f>
        <v>#REF!</v>
      </c>
      <c r="GT3990" s="9" t="e">
        <f ca="1">INDIRECT(ADDRESS(ROW(),Controls!#REF!+90))</f>
        <v>#REF!</v>
      </c>
      <c r="GU3990" s="9" t="e">
        <f ca="1">INDIRECT(ADDRESS(ROW(),Controls!#REF!+105))</f>
        <v>#REF!</v>
      </c>
      <c r="GV3990" s="9" t="e">
        <f ca="1">INDIRECT(ADDRESS(ROW(),Controls!#REF!+120))</f>
        <v>#REF!</v>
      </c>
      <c r="GW3990" s="9" t="e">
        <f ca="1">INDIRECT(ADDRESS(ROW(),Controls!#REF!+15))</f>
        <v>#REF!</v>
      </c>
      <c r="GX3990" s="9" t="e">
        <f ca="1">INDIRECT(ADDRESS(ROW(),Controls!#REF!+135))</f>
        <v>#REF!</v>
      </c>
      <c r="HJ3990" s="9" t="e">
        <f t="shared" ca="1" si="372"/>
        <v>#REF!</v>
      </c>
      <c r="HK3990" s="9" t="e">
        <f t="shared" ca="1" si="373"/>
        <v>#REF!</v>
      </c>
      <c r="HL3990" s="9" t="e">
        <f t="shared" ca="1" si="374"/>
        <v>#REF!</v>
      </c>
      <c r="HM3990" s="9" t="e">
        <f t="shared" ca="1" si="375"/>
        <v>#REF!</v>
      </c>
      <c r="HN3990" s="9" t="e">
        <f ca="1">SQRT($GS3990*(1-$GS3990/Controls!$D$15))</f>
        <v>#REF!</v>
      </c>
      <c r="HO3990" s="9" t="e">
        <f t="shared" ca="1" si="376"/>
        <v>#REF!</v>
      </c>
      <c r="HP3990" s="9" t="e">
        <f t="shared" ca="1" si="377"/>
        <v>#REF!</v>
      </c>
      <c r="HQ3990" s="9" t="e">
        <f ca="1">IF($GV3990=0,NA(),($GX3990*Controls!#REF!))</f>
        <v>#REF!</v>
      </c>
    </row>
    <row r="3991" spans="198:225" x14ac:dyDescent="0.25">
      <c r="GP3991" s="9" t="e">
        <f ca="1">INDIRECT(ADDRESS(ROW(),Controls!#REF!+30))</f>
        <v>#REF!</v>
      </c>
      <c r="GQ3991" s="9" t="e">
        <f ca="1">INDIRECT(ADDRESS(ROW(),Controls!#REF!+45))</f>
        <v>#REF!</v>
      </c>
      <c r="GR3991" s="9" t="e">
        <f ca="1">INDIRECT(ADDRESS(ROW(),Controls!#REF!+60))</f>
        <v>#REF!</v>
      </c>
      <c r="GS3991" s="9" t="e">
        <f ca="1">INDIRECT(ADDRESS(ROW(),Controls!#REF!+75))</f>
        <v>#REF!</v>
      </c>
      <c r="GT3991" s="9" t="e">
        <f ca="1">INDIRECT(ADDRESS(ROW(),Controls!#REF!+90))</f>
        <v>#REF!</v>
      </c>
      <c r="GU3991" s="9" t="e">
        <f ca="1">INDIRECT(ADDRESS(ROW(),Controls!#REF!+105))</f>
        <v>#REF!</v>
      </c>
      <c r="GV3991" s="9" t="e">
        <f ca="1">INDIRECT(ADDRESS(ROW(),Controls!#REF!+120))</f>
        <v>#REF!</v>
      </c>
      <c r="GW3991" s="9" t="e">
        <f ca="1">INDIRECT(ADDRESS(ROW(),Controls!#REF!+15))</f>
        <v>#REF!</v>
      </c>
      <c r="GX3991" s="9" t="e">
        <f ca="1">INDIRECT(ADDRESS(ROW(),Controls!#REF!+135))</f>
        <v>#REF!</v>
      </c>
      <c r="HJ3991" s="9" t="e">
        <f t="shared" ca="1" si="372"/>
        <v>#REF!</v>
      </c>
      <c r="HK3991" s="9" t="e">
        <f t="shared" ca="1" si="373"/>
        <v>#REF!</v>
      </c>
      <c r="HL3991" s="9" t="e">
        <f t="shared" ca="1" si="374"/>
        <v>#REF!</v>
      </c>
      <c r="HM3991" s="9" t="e">
        <f t="shared" ca="1" si="375"/>
        <v>#REF!</v>
      </c>
      <c r="HN3991" s="9" t="e">
        <f ca="1">SQRT($GS3991*(1-$GS3991/Controls!$D$15))</f>
        <v>#REF!</v>
      </c>
      <c r="HO3991" s="9" t="e">
        <f t="shared" ca="1" si="376"/>
        <v>#REF!</v>
      </c>
      <c r="HP3991" s="9" t="e">
        <f t="shared" ca="1" si="377"/>
        <v>#REF!</v>
      </c>
      <c r="HQ3991" s="9" t="e">
        <f ca="1">IF($GV3991=0,NA(),($GX3991*Controls!#REF!))</f>
        <v>#REF!</v>
      </c>
    </row>
    <row r="3992" spans="198:225" x14ac:dyDescent="0.25">
      <c r="GP3992" s="9" t="e">
        <f ca="1">INDIRECT(ADDRESS(ROW(),Controls!#REF!+30))</f>
        <v>#REF!</v>
      </c>
      <c r="GQ3992" s="9" t="e">
        <f ca="1">INDIRECT(ADDRESS(ROW(),Controls!#REF!+45))</f>
        <v>#REF!</v>
      </c>
      <c r="GR3992" s="9" t="e">
        <f ca="1">INDIRECT(ADDRESS(ROW(),Controls!#REF!+60))</f>
        <v>#REF!</v>
      </c>
      <c r="GS3992" s="9" t="e">
        <f ca="1">INDIRECT(ADDRESS(ROW(),Controls!#REF!+75))</f>
        <v>#REF!</v>
      </c>
      <c r="GT3992" s="9" t="e">
        <f ca="1">INDIRECT(ADDRESS(ROW(),Controls!#REF!+90))</f>
        <v>#REF!</v>
      </c>
      <c r="GU3992" s="9" t="e">
        <f ca="1">INDIRECT(ADDRESS(ROW(),Controls!#REF!+105))</f>
        <v>#REF!</v>
      </c>
      <c r="GV3992" s="9" t="e">
        <f ca="1">INDIRECT(ADDRESS(ROW(),Controls!#REF!+120))</f>
        <v>#REF!</v>
      </c>
      <c r="GW3992" s="9" t="e">
        <f ca="1">INDIRECT(ADDRESS(ROW(),Controls!#REF!+15))</f>
        <v>#REF!</v>
      </c>
      <c r="GX3992" s="9" t="e">
        <f ca="1">INDIRECT(ADDRESS(ROW(),Controls!#REF!+135))</f>
        <v>#REF!</v>
      </c>
      <c r="HJ3992" s="9" t="e">
        <f t="shared" ca="1" si="372"/>
        <v>#REF!</v>
      </c>
      <c r="HK3992" s="9" t="e">
        <f t="shared" ca="1" si="373"/>
        <v>#REF!</v>
      </c>
      <c r="HL3992" s="9" t="e">
        <f t="shared" ca="1" si="374"/>
        <v>#REF!</v>
      </c>
      <c r="HM3992" s="9" t="e">
        <f t="shared" ca="1" si="375"/>
        <v>#REF!</v>
      </c>
      <c r="HN3992" s="9" t="e">
        <f ca="1">SQRT($GS3992*(1-$GS3992/Controls!$D$15))</f>
        <v>#REF!</v>
      </c>
      <c r="HO3992" s="9" t="e">
        <f t="shared" ca="1" si="376"/>
        <v>#REF!</v>
      </c>
      <c r="HP3992" s="9" t="e">
        <f t="shared" ca="1" si="377"/>
        <v>#REF!</v>
      </c>
      <c r="HQ3992" s="9" t="e">
        <f ca="1">IF($GV3992=0,NA(),($GX3992*Controls!#REF!))</f>
        <v>#REF!</v>
      </c>
    </row>
    <row r="3993" spans="198:225" x14ac:dyDescent="0.25">
      <c r="GP3993" s="9" t="e">
        <f ca="1">INDIRECT(ADDRESS(ROW(),Controls!#REF!+30))</f>
        <v>#REF!</v>
      </c>
      <c r="GQ3993" s="9" t="e">
        <f ca="1">INDIRECT(ADDRESS(ROW(),Controls!#REF!+45))</f>
        <v>#REF!</v>
      </c>
      <c r="GR3993" s="9" t="e">
        <f ca="1">INDIRECT(ADDRESS(ROW(),Controls!#REF!+60))</f>
        <v>#REF!</v>
      </c>
      <c r="GS3993" s="9" t="e">
        <f ca="1">INDIRECT(ADDRESS(ROW(),Controls!#REF!+75))</f>
        <v>#REF!</v>
      </c>
      <c r="GT3993" s="9" t="e">
        <f ca="1">INDIRECT(ADDRESS(ROW(),Controls!#REF!+90))</f>
        <v>#REF!</v>
      </c>
      <c r="GU3993" s="9" t="e">
        <f ca="1">INDIRECT(ADDRESS(ROW(),Controls!#REF!+105))</f>
        <v>#REF!</v>
      </c>
      <c r="GV3993" s="9" t="e">
        <f ca="1">INDIRECT(ADDRESS(ROW(),Controls!#REF!+120))</f>
        <v>#REF!</v>
      </c>
      <c r="GW3993" s="9" t="e">
        <f ca="1">INDIRECT(ADDRESS(ROW(),Controls!#REF!+15))</f>
        <v>#REF!</v>
      </c>
      <c r="GX3993" s="9" t="e">
        <f ca="1">INDIRECT(ADDRESS(ROW(),Controls!#REF!+135))</f>
        <v>#REF!</v>
      </c>
      <c r="HJ3993" s="9" t="e">
        <f t="shared" ca="1" si="372"/>
        <v>#REF!</v>
      </c>
      <c r="HK3993" s="9" t="e">
        <f t="shared" ca="1" si="373"/>
        <v>#REF!</v>
      </c>
      <c r="HL3993" s="9" t="e">
        <f t="shared" ca="1" si="374"/>
        <v>#REF!</v>
      </c>
      <c r="HM3993" s="9" t="e">
        <f t="shared" ca="1" si="375"/>
        <v>#REF!</v>
      </c>
      <c r="HN3993" s="9" t="e">
        <f ca="1">SQRT($GS3993*(1-$GS3993/Controls!$D$15))</f>
        <v>#REF!</v>
      </c>
      <c r="HO3993" s="9" t="e">
        <f t="shared" ca="1" si="376"/>
        <v>#REF!</v>
      </c>
      <c r="HP3993" s="9" t="e">
        <f t="shared" ca="1" si="377"/>
        <v>#REF!</v>
      </c>
      <c r="HQ3993" s="9" t="e">
        <f ca="1">IF($GV3993=0,NA(),($GX3993*Controls!#REF!))</f>
        <v>#REF!</v>
      </c>
    </row>
    <row r="3994" spans="198:225" x14ac:dyDescent="0.25">
      <c r="GP3994" s="9" t="e">
        <f ca="1">INDIRECT(ADDRESS(ROW(),Controls!#REF!+30))</f>
        <v>#REF!</v>
      </c>
      <c r="GQ3994" s="9" t="e">
        <f ca="1">INDIRECT(ADDRESS(ROW(),Controls!#REF!+45))</f>
        <v>#REF!</v>
      </c>
      <c r="GR3994" s="9" t="e">
        <f ca="1">INDIRECT(ADDRESS(ROW(),Controls!#REF!+60))</f>
        <v>#REF!</v>
      </c>
      <c r="GS3994" s="9" t="e">
        <f ca="1">INDIRECT(ADDRESS(ROW(),Controls!#REF!+75))</f>
        <v>#REF!</v>
      </c>
      <c r="GT3994" s="9" t="e">
        <f ca="1">INDIRECT(ADDRESS(ROW(),Controls!#REF!+90))</f>
        <v>#REF!</v>
      </c>
      <c r="GU3994" s="9" t="e">
        <f ca="1">INDIRECT(ADDRESS(ROW(),Controls!#REF!+105))</f>
        <v>#REF!</v>
      </c>
      <c r="GV3994" s="9" t="e">
        <f ca="1">INDIRECT(ADDRESS(ROW(),Controls!#REF!+120))</f>
        <v>#REF!</v>
      </c>
      <c r="GW3994" s="9" t="e">
        <f ca="1">INDIRECT(ADDRESS(ROW(),Controls!#REF!+15))</f>
        <v>#REF!</v>
      </c>
      <c r="GX3994" s="9" t="e">
        <f ca="1">INDIRECT(ADDRESS(ROW(),Controls!#REF!+135))</f>
        <v>#REF!</v>
      </c>
      <c r="HJ3994" s="9" t="e">
        <f t="shared" ca="1" si="372"/>
        <v>#REF!</v>
      </c>
      <c r="HK3994" s="9" t="e">
        <f t="shared" ca="1" si="373"/>
        <v>#REF!</v>
      </c>
      <c r="HL3994" s="9" t="e">
        <f t="shared" ca="1" si="374"/>
        <v>#REF!</v>
      </c>
      <c r="HM3994" s="9" t="e">
        <f t="shared" ca="1" si="375"/>
        <v>#REF!</v>
      </c>
      <c r="HN3994" s="9" t="e">
        <f ca="1">SQRT($GS3994*(1-$GS3994/Controls!$D$15))</f>
        <v>#REF!</v>
      </c>
      <c r="HO3994" s="9" t="e">
        <f t="shared" ca="1" si="376"/>
        <v>#REF!</v>
      </c>
      <c r="HP3994" s="9" t="e">
        <f t="shared" ca="1" si="377"/>
        <v>#REF!</v>
      </c>
      <c r="HQ3994" s="9" t="e">
        <f ca="1">IF($GV3994=0,NA(),($GX3994*Controls!#REF!))</f>
        <v>#REF!</v>
      </c>
    </row>
    <row r="3995" spans="198:225" x14ac:dyDescent="0.25">
      <c r="GP3995" s="9" t="e">
        <f ca="1">INDIRECT(ADDRESS(ROW(),Controls!#REF!+30))</f>
        <v>#REF!</v>
      </c>
      <c r="GQ3995" s="9" t="e">
        <f ca="1">INDIRECT(ADDRESS(ROW(),Controls!#REF!+45))</f>
        <v>#REF!</v>
      </c>
      <c r="GR3995" s="9" t="e">
        <f ca="1">INDIRECT(ADDRESS(ROW(),Controls!#REF!+60))</f>
        <v>#REF!</v>
      </c>
      <c r="GS3995" s="9" t="e">
        <f ca="1">INDIRECT(ADDRESS(ROW(),Controls!#REF!+75))</f>
        <v>#REF!</v>
      </c>
      <c r="GT3995" s="9" t="e">
        <f ca="1">INDIRECT(ADDRESS(ROW(),Controls!#REF!+90))</f>
        <v>#REF!</v>
      </c>
      <c r="GU3995" s="9" t="e">
        <f ca="1">INDIRECT(ADDRESS(ROW(),Controls!#REF!+105))</f>
        <v>#REF!</v>
      </c>
      <c r="GV3995" s="9" t="e">
        <f ca="1">INDIRECT(ADDRESS(ROW(),Controls!#REF!+120))</f>
        <v>#REF!</v>
      </c>
      <c r="GW3995" s="9" t="e">
        <f ca="1">INDIRECT(ADDRESS(ROW(),Controls!#REF!+15))</f>
        <v>#REF!</v>
      </c>
      <c r="GX3995" s="9" t="e">
        <f ca="1">INDIRECT(ADDRESS(ROW(),Controls!#REF!+135))</f>
        <v>#REF!</v>
      </c>
      <c r="HJ3995" s="9" t="e">
        <f t="shared" ca="1" si="372"/>
        <v>#REF!</v>
      </c>
      <c r="HK3995" s="9" t="e">
        <f t="shared" ca="1" si="373"/>
        <v>#REF!</v>
      </c>
      <c r="HL3995" s="9" t="e">
        <f t="shared" ca="1" si="374"/>
        <v>#REF!</v>
      </c>
      <c r="HM3995" s="9" t="e">
        <f t="shared" ca="1" si="375"/>
        <v>#REF!</v>
      </c>
      <c r="HN3995" s="9" t="e">
        <f ca="1">SQRT($GS3995*(1-$GS3995/Controls!$D$15))</f>
        <v>#REF!</v>
      </c>
      <c r="HO3995" s="9" t="e">
        <f t="shared" ca="1" si="376"/>
        <v>#REF!</v>
      </c>
      <c r="HP3995" s="9" t="e">
        <f t="shared" ca="1" si="377"/>
        <v>#REF!</v>
      </c>
      <c r="HQ3995" s="9" t="e">
        <f ca="1">IF($GV3995=0,NA(),($GX3995*Controls!#REF!))</f>
        <v>#REF!</v>
      </c>
    </row>
    <row r="3996" spans="198:225" x14ac:dyDescent="0.25">
      <c r="GP3996" s="9" t="e">
        <f ca="1">INDIRECT(ADDRESS(ROW(),Controls!#REF!+30))</f>
        <v>#REF!</v>
      </c>
      <c r="GQ3996" s="9" t="e">
        <f ca="1">INDIRECT(ADDRESS(ROW(),Controls!#REF!+45))</f>
        <v>#REF!</v>
      </c>
      <c r="GR3996" s="9" t="e">
        <f ca="1">INDIRECT(ADDRESS(ROW(),Controls!#REF!+60))</f>
        <v>#REF!</v>
      </c>
      <c r="GS3996" s="9" t="e">
        <f ca="1">INDIRECT(ADDRESS(ROW(),Controls!#REF!+75))</f>
        <v>#REF!</v>
      </c>
      <c r="GT3996" s="9" t="e">
        <f ca="1">INDIRECT(ADDRESS(ROW(),Controls!#REF!+90))</f>
        <v>#REF!</v>
      </c>
      <c r="GU3996" s="9" t="e">
        <f ca="1">INDIRECT(ADDRESS(ROW(),Controls!#REF!+105))</f>
        <v>#REF!</v>
      </c>
      <c r="GV3996" s="9" t="e">
        <f ca="1">INDIRECT(ADDRESS(ROW(),Controls!#REF!+120))</f>
        <v>#REF!</v>
      </c>
      <c r="GW3996" s="9" t="e">
        <f ca="1">INDIRECT(ADDRESS(ROW(),Controls!#REF!+15))</f>
        <v>#REF!</v>
      </c>
      <c r="GX3996" s="9" t="e">
        <f ca="1">INDIRECT(ADDRESS(ROW(),Controls!#REF!+135))</f>
        <v>#REF!</v>
      </c>
      <c r="HJ3996" s="9" t="e">
        <f t="shared" ca="1" si="372"/>
        <v>#REF!</v>
      </c>
      <c r="HK3996" s="9" t="e">
        <f t="shared" ca="1" si="373"/>
        <v>#REF!</v>
      </c>
      <c r="HL3996" s="9" t="e">
        <f t="shared" ca="1" si="374"/>
        <v>#REF!</v>
      </c>
      <c r="HM3996" s="9" t="e">
        <f t="shared" ca="1" si="375"/>
        <v>#REF!</v>
      </c>
      <c r="HN3996" s="9" t="e">
        <f ca="1">SQRT($GS3996*(1-$GS3996/Controls!$D$15))</f>
        <v>#REF!</v>
      </c>
      <c r="HO3996" s="9" t="e">
        <f t="shared" ca="1" si="376"/>
        <v>#REF!</v>
      </c>
      <c r="HP3996" s="9" t="e">
        <f t="shared" ca="1" si="377"/>
        <v>#REF!</v>
      </c>
      <c r="HQ3996" s="9" t="e">
        <f ca="1">IF($GV3996=0,NA(),($GX3996*Controls!#REF!))</f>
        <v>#REF!</v>
      </c>
    </row>
    <row r="3997" spans="198:225" x14ac:dyDescent="0.25">
      <c r="GP3997" s="9" t="e">
        <f ca="1">INDIRECT(ADDRESS(ROW(),Controls!#REF!+30))</f>
        <v>#REF!</v>
      </c>
      <c r="GQ3997" s="9" t="e">
        <f ca="1">INDIRECT(ADDRESS(ROW(),Controls!#REF!+45))</f>
        <v>#REF!</v>
      </c>
      <c r="GR3997" s="9" t="e">
        <f ca="1">INDIRECT(ADDRESS(ROW(),Controls!#REF!+60))</f>
        <v>#REF!</v>
      </c>
      <c r="GS3997" s="9" t="e">
        <f ca="1">INDIRECT(ADDRESS(ROW(),Controls!#REF!+75))</f>
        <v>#REF!</v>
      </c>
      <c r="GT3997" s="9" t="e">
        <f ca="1">INDIRECT(ADDRESS(ROW(),Controls!#REF!+90))</f>
        <v>#REF!</v>
      </c>
      <c r="GU3997" s="9" t="e">
        <f ca="1">INDIRECT(ADDRESS(ROW(),Controls!#REF!+105))</f>
        <v>#REF!</v>
      </c>
      <c r="GV3997" s="9" t="e">
        <f ca="1">INDIRECT(ADDRESS(ROW(),Controls!#REF!+120))</f>
        <v>#REF!</v>
      </c>
      <c r="GW3997" s="9" t="e">
        <f ca="1">INDIRECT(ADDRESS(ROW(),Controls!#REF!+15))</f>
        <v>#REF!</v>
      </c>
      <c r="GX3997" s="9" t="e">
        <f ca="1">INDIRECT(ADDRESS(ROW(),Controls!#REF!+135))</f>
        <v>#REF!</v>
      </c>
      <c r="HJ3997" s="9" t="e">
        <f t="shared" ca="1" si="372"/>
        <v>#REF!</v>
      </c>
      <c r="HK3997" s="9" t="e">
        <f t="shared" ca="1" si="373"/>
        <v>#REF!</v>
      </c>
      <c r="HL3997" s="9" t="e">
        <f t="shared" ca="1" si="374"/>
        <v>#REF!</v>
      </c>
      <c r="HM3997" s="9" t="e">
        <f t="shared" ca="1" si="375"/>
        <v>#REF!</v>
      </c>
      <c r="HN3997" s="9" t="e">
        <f ca="1">SQRT($GS3997*(1-$GS3997/Controls!$D$15))</f>
        <v>#REF!</v>
      </c>
      <c r="HO3997" s="9" t="e">
        <f t="shared" ca="1" si="376"/>
        <v>#REF!</v>
      </c>
      <c r="HP3997" s="9" t="e">
        <f t="shared" ca="1" si="377"/>
        <v>#REF!</v>
      </c>
      <c r="HQ3997" s="9" t="e">
        <f ca="1">IF($GV3997=0,NA(),($GX3997*Controls!#REF!))</f>
        <v>#REF!</v>
      </c>
    </row>
    <row r="3998" spans="198:225" x14ac:dyDescent="0.25">
      <c r="GP3998" s="9" t="e">
        <f ca="1">INDIRECT(ADDRESS(ROW(),Controls!#REF!+30))</f>
        <v>#REF!</v>
      </c>
      <c r="GQ3998" s="9" t="e">
        <f ca="1">INDIRECT(ADDRESS(ROW(),Controls!#REF!+45))</f>
        <v>#REF!</v>
      </c>
      <c r="GR3998" s="9" t="e">
        <f ca="1">INDIRECT(ADDRESS(ROW(),Controls!#REF!+60))</f>
        <v>#REF!</v>
      </c>
      <c r="GS3998" s="9" t="e">
        <f ca="1">INDIRECT(ADDRESS(ROW(),Controls!#REF!+75))</f>
        <v>#REF!</v>
      </c>
      <c r="GT3998" s="9" t="e">
        <f ca="1">INDIRECT(ADDRESS(ROW(),Controls!#REF!+90))</f>
        <v>#REF!</v>
      </c>
      <c r="GU3998" s="9" t="e">
        <f ca="1">INDIRECT(ADDRESS(ROW(),Controls!#REF!+105))</f>
        <v>#REF!</v>
      </c>
      <c r="GV3998" s="9" t="e">
        <f ca="1">INDIRECT(ADDRESS(ROW(),Controls!#REF!+120))</f>
        <v>#REF!</v>
      </c>
      <c r="GW3998" s="9" t="e">
        <f ca="1">INDIRECT(ADDRESS(ROW(),Controls!#REF!+15))</f>
        <v>#REF!</v>
      </c>
      <c r="GX3998" s="9" t="e">
        <f ca="1">INDIRECT(ADDRESS(ROW(),Controls!#REF!+135))</f>
        <v>#REF!</v>
      </c>
      <c r="HJ3998" s="9" t="e">
        <f t="shared" ca="1" si="372"/>
        <v>#REF!</v>
      </c>
      <c r="HK3998" s="9" t="e">
        <f t="shared" ca="1" si="373"/>
        <v>#REF!</v>
      </c>
      <c r="HL3998" s="9" t="e">
        <f t="shared" ca="1" si="374"/>
        <v>#REF!</v>
      </c>
      <c r="HM3998" s="9" t="e">
        <f t="shared" ca="1" si="375"/>
        <v>#REF!</v>
      </c>
      <c r="HN3998" s="9" t="e">
        <f ca="1">SQRT($GS3998*(1-$GS3998/Controls!$D$15))</f>
        <v>#REF!</v>
      </c>
      <c r="HO3998" s="9" t="e">
        <f t="shared" ca="1" si="376"/>
        <v>#REF!</v>
      </c>
      <c r="HP3998" s="9" t="e">
        <f t="shared" ca="1" si="377"/>
        <v>#REF!</v>
      </c>
      <c r="HQ3998" s="9" t="e">
        <f ca="1">IF($GV3998=0,NA(),($GX3998*Controls!#REF!))</f>
        <v>#REF!</v>
      </c>
    </row>
    <row r="3999" spans="198:225" x14ac:dyDescent="0.25">
      <c r="GP3999" s="9" t="e">
        <f ca="1">INDIRECT(ADDRESS(ROW(),Controls!#REF!+30))</f>
        <v>#REF!</v>
      </c>
      <c r="GQ3999" s="9" t="e">
        <f ca="1">INDIRECT(ADDRESS(ROW(),Controls!#REF!+45))</f>
        <v>#REF!</v>
      </c>
      <c r="GR3999" s="9" t="e">
        <f ca="1">INDIRECT(ADDRESS(ROW(),Controls!#REF!+60))</f>
        <v>#REF!</v>
      </c>
      <c r="GS3999" s="9" t="e">
        <f ca="1">INDIRECT(ADDRESS(ROW(),Controls!#REF!+75))</f>
        <v>#REF!</v>
      </c>
      <c r="GT3999" s="9" t="e">
        <f ca="1">INDIRECT(ADDRESS(ROW(),Controls!#REF!+90))</f>
        <v>#REF!</v>
      </c>
      <c r="GU3999" s="9" t="e">
        <f ca="1">INDIRECT(ADDRESS(ROW(),Controls!#REF!+105))</f>
        <v>#REF!</v>
      </c>
      <c r="GV3999" s="9" t="e">
        <f ca="1">INDIRECT(ADDRESS(ROW(),Controls!#REF!+120))</f>
        <v>#REF!</v>
      </c>
      <c r="GW3999" s="9" t="e">
        <f ca="1">INDIRECT(ADDRESS(ROW(),Controls!#REF!+15))</f>
        <v>#REF!</v>
      </c>
      <c r="GX3999" s="9" t="e">
        <f ca="1">INDIRECT(ADDRESS(ROW(),Controls!#REF!+135))</f>
        <v>#REF!</v>
      </c>
      <c r="HJ3999" s="9" t="e">
        <f t="shared" ca="1" si="372"/>
        <v>#REF!</v>
      </c>
      <c r="HK3999" s="9" t="e">
        <f t="shared" ca="1" si="373"/>
        <v>#REF!</v>
      </c>
      <c r="HL3999" s="9" t="e">
        <f t="shared" ca="1" si="374"/>
        <v>#REF!</v>
      </c>
      <c r="HM3999" s="9" t="e">
        <f t="shared" ca="1" si="375"/>
        <v>#REF!</v>
      </c>
      <c r="HN3999" s="9" t="e">
        <f ca="1">SQRT($GS3999*(1-$GS3999/Controls!$D$15))</f>
        <v>#REF!</v>
      </c>
      <c r="HO3999" s="9" t="e">
        <f t="shared" ca="1" si="376"/>
        <v>#REF!</v>
      </c>
      <c r="HP3999" s="9" t="e">
        <f t="shared" ca="1" si="377"/>
        <v>#REF!</v>
      </c>
      <c r="HQ3999" s="9" t="e">
        <f ca="1">IF($GV3999=0,NA(),($GX3999*Controls!#REF!))</f>
        <v>#REF!</v>
      </c>
    </row>
    <row r="4000" spans="198:225" x14ac:dyDescent="0.25">
      <c r="GP4000" s="9" t="e">
        <f ca="1">INDIRECT(ADDRESS(ROW(),Controls!#REF!+30))</f>
        <v>#REF!</v>
      </c>
      <c r="GQ4000" s="9" t="e">
        <f ca="1">INDIRECT(ADDRESS(ROW(),Controls!#REF!+45))</f>
        <v>#REF!</v>
      </c>
      <c r="GR4000" s="9" t="e">
        <f ca="1">INDIRECT(ADDRESS(ROW(),Controls!#REF!+60))</f>
        <v>#REF!</v>
      </c>
      <c r="GS4000" s="9" t="e">
        <f ca="1">INDIRECT(ADDRESS(ROW(),Controls!#REF!+75))</f>
        <v>#REF!</v>
      </c>
      <c r="GT4000" s="9" t="e">
        <f ca="1">INDIRECT(ADDRESS(ROW(),Controls!#REF!+90))</f>
        <v>#REF!</v>
      </c>
      <c r="GU4000" s="9" t="e">
        <f ca="1">INDIRECT(ADDRESS(ROW(),Controls!#REF!+105))</f>
        <v>#REF!</v>
      </c>
      <c r="GV4000" s="9" t="e">
        <f ca="1">INDIRECT(ADDRESS(ROW(),Controls!#REF!+120))</f>
        <v>#REF!</v>
      </c>
      <c r="GW4000" s="9" t="e">
        <f ca="1">INDIRECT(ADDRESS(ROW(),Controls!#REF!+15))</f>
        <v>#REF!</v>
      </c>
      <c r="GX4000" s="9" t="e">
        <f ca="1">INDIRECT(ADDRESS(ROW(),Controls!#REF!+135))</f>
        <v>#REF!</v>
      </c>
      <c r="HJ4000" s="9" t="e">
        <f t="shared" ca="1" si="372"/>
        <v>#REF!</v>
      </c>
      <c r="HK4000" s="9" t="e">
        <f t="shared" ca="1" si="373"/>
        <v>#REF!</v>
      </c>
      <c r="HL4000" s="9" t="e">
        <f t="shared" ca="1" si="374"/>
        <v>#REF!</v>
      </c>
      <c r="HM4000" s="9" t="e">
        <f t="shared" ca="1" si="375"/>
        <v>#REF!</v>
      </c>
      <c r="HN4000" s="9" t="e">
        <f ca="1">SQRT($GS4000*(1-$GS4000/Controls!$D$15))</f>
        <v>#REF!</v>
      </c>
      <c r="HO4000" s="9" t="e">
        <f t="shared" ca="1" si="376"/>
        <v>#REF!</v>
      </c>
      <c r="HP4000" s="9" t="e">
        <f t="shared" ca="1" si="377"/>
        <v>#REF!</v>
      </c>
      <c r="HQ4000" s="9" t="e">
        <f ca="1">IF($GV4000=0,NA(),($GX4000*Controls!#REF!))</f>
        <v>#REF!</v>
      </c>
    </row>
    <row r="4001" spans="198:225" x14ac:dyDescent="0.25">
      <c r="GP4001" s="9" t="e">
        <f ca="1">INDIRECT(ADDRESS(ROW(),Controls!#REF!+30))</f>
        <v>#REF!</v>
      </c>
      <c r="GQ4001" s="9" t="e">
        <f ca="1">INDIRECT(ADDRESS(ROW(),Controls!#REF!+45))</f>
        <v>#REF!</v>
      </c>
      <c r="GR4001" s="9" t="e">
        <f ca="1">INDIRECT(ADDRESS(ROW(),Controls!#REF!+60))</f>
        <v>#REF!</v>
      </c>
      <c r="GS4001" s="9" t="e">
        <f ca="1">INDIRECT(ADDRESS(ROW(),Controls!#REF!+75))</f>
        <v>#REF!</v>
      </c>
      <c r="GT4001" s="9" t="e">
        <f ca="1">INDIRECT(ADDRESS(ROW(),Controls!#REF!+90))</f>
        <v>#REF!</v>
      </c>
      <c r="GU4001" s="9" t="e">
        <f ca="1">INDIRECT(ADDRESS(ROW(),Controls!#REF!+105))</f>
        <v>#REF!</v>
      </c>
      <c r="GV4001" s="9" t="e">
        <f ca="1">INDIRECT(ADDRESS(ROW(),Controls!#REF!+120))</f>
        <v>#REF!</v>
      </c>
      <c r="GW4001" s="9" t="e">
        <f ca="1">INDIRECT(ADDRESS(ROW(),Controls!#REF!+15))</f>
        <v>#REF!</v>
      </c>
      <c r="GX4001" s="9" t="e">
        <f ca="1">INDIRECT(ADDRESS(ROW(),Controls!#REF!+135))</f>
        <v>#REF!</v>
      </c>
      <c r="HJ4001" s="9" t="e">
        <f t="shared" ca="1" si="372"/>
        <v>#REF!</v>
      </c>
      <c r="HK4001" s="9" t="e">
        <f t="shared" ca="1" si="373"/>
        <v>#REF!</v>
      </c>
      <c r="HL4001" s="9" t="e">
        <f t="shared" ca="1" si="374"/>
        <v>#REF!</v>
      </c>
      <c r="HM4001" s="9" t="e">
        <f t="shared" ca="1" si="375"/>
        <v>#REF!</v>
      </c>
      <c r="HN4001" s="9" t="e">
        <f ca="1">SQRT($GS4001*(1-$GS4001/Controls!$D$15))</f>
        <v>#REF!</v>
      </c>
      <c r="HO4001" s="9" t="e">
        <f t="shared" ca="1" si="376"/>
        <v>#REF!</v>
      </c>
      <c r="HP4001" s="9" t="e">
        <f t="shared" ca="1" si="377"/>
        <v>#REF!</v>
      </c>
      <c r="HQ4001" s="9" t="e">
        <f ca="1">IF($GV4001=0,NA(),($GX4001*Controls!#REF!))</f>
        <v>#REF!</v>
      </c>
    </row>
    <row r="4002" spans="198:225" x14ac:dyDescent="0.25">
      <c r="GP4002" s="9" t="e">
        <f ca="1">INDIRECT(ADDRESS(ROW(),Controls!#REF!+30))</f>
        <v>#REF!</v>
      </c>
      <c r="GQ4002" s="9" t="e">
        <f ca="1">INDIRECT(ADDRESS(ROW(),Controls!#REF!+45))</f>
        <v>#REF!</v>
      </c>
      <c r="GR4002" s="9" t="e">
        <f ca="1">INDIRECT(ADDRESS(ROW(),Controls!#REF!+60))</f>
        <v>#REF!</v>
      </c>
      <c r="GS4002" s="9" t="e">
        <f ca="1">INDIRECT(ADDRESS(ROW(),Controls!#REF!+75))</f>
        <v>#REF!</v>
      </c>
      <c r="GT4002" s="9" t="e">
        <f ca="1">INDIRECT(ADDRESS(ROW(),Controls!#REF!+90))</f>
        <v>#REF!</v>
      </c>
      <c r="GU4002" s="9" t="e">
        <f ca="1">INDIRECT(ADDRESS(ROW(),Controls!#REF!+105))</f>
        <v>#REF!</v>
      </c>
      <c r="GV4002" s="9" t="e">
        <f ca="1">INDIRECT(ADDRESS(ROW(),Controls!#REF!+120))</f>
        <v>#REF!</v>
      </c>
      <c r="GW4002" s="9" t="e">
        <f ca="1">INDIRECT(ADDRESS(ROW(),Controls!#REF!+15))</f>
        <v>#REF!</v>
      </c>
      <c r="GX4002" s="9" t="e">
        <f ca="1">INDIRECT(ADDRESS(ROW(),Controls!#REF!+135))</f>
        <v>#REF!</v>
      </c>
      <c r="HJ4002" s="9" t="e">
        <f t="shared" ca="1" si="372"/>
        <v>#REF!</v>
      </c>
      <c r="HK4002" s="9" t="e">
        <f t="shared" ca="1" si="373"/>
        <v>#REF!</v>
      </c>
      <c r="HL4002" s="9" t="e">
        <f t="shared" ca="1" si="374"/>
        <v>#REF!</v>
      </c>
      <c r="HM4002" s="9" t="e">
        <f t="shared" ca="1" si="375"/>
        <v>#REF!</v>
      </c>
      <c r="HN4002" s="9" t="e">
        <f ca="1">SQRT($GS4002*(1-$GS4002/Controls!$D$15))</f>
        <v>#REF!</v>
      </c>
      <c r="HO4002" s="9" t="e">
        <f t="shared" ca="1" si="376"/>
        <v>#REF!</v>
      </c>
      <c r="HP4002" s="9" t="e">
        <f t="shared" ca="1" si="377"/>
        <v>#REF!</v>
      </c>
      <c r="HQ4002" s="9" t="e">
        <f ca="1">IF($GV4002=0,NA(),($GX4002*Controls!#REF!))</f>
        <v>#REF!</v>
      </c>
    </row>
    <row r="4003" spans="198:225" x14ac:dyDescent="0.25">
      <c r="GP4003" s="9" t="e">
        <f ca="1">INDIRECT(ADDRESS(ROW(),Controls!#REF!+30))</f>
        <v>#REF!</v>
      </c>
      <c r="GQ4003" s="9" t="e">
        <f ca="1">INDIRECT(ADDRESS(ROW(),Controls!#REF!+45))</f>
        <v>#REF!</v>
      </c>
      <c r="GR4003" s="9" t="e">
        <f ca="1">INDIRECT(ADDRESS(ROW(),Controls!#REF!+60))</f>
        <v>#REF!</v>
      </c>
      <c r="GS4003" s="9" t="e">
        <f ca="1">INDIRECT(ADDRESS(ROW(),Controls!#REF!+75))</f>
        <v>#REF!</v>
      </c>
      <c r="GT4003" s="9" t="e">
        <f ca="1">INDIRECT(ADDRESS(ROW(),Controls!#REF!+90))</f>
        <v>#REF!</v>
      </c>
      <c r="GU4003" s="9" t="e">
        <f ca="1">INDIRECT(ADDRESS(ROW(),Controls!#REF!+105))</f>
        <v>#REF!</v>
      </c>
      <c r="GV4003" s="9" t="e">
        <f ca="1">INDIRECT(ADDRESS(ROW(),Controls!#REF!+120))</f>
        <v>#REF!</v>
      </c>
      <c r="GW4003" s="9" t="e">
        <f ca="1">INDIRECT(ADDRESS(ROW(),Controls!#REF!+15))</f>
        <v>#REF!</v>
      </c>
      <c r="GX4003" s="9" t="e">
        <f ca="1">INDIRECT(ADDRESS(ROW(),Controls!#REF!+135))</f>
        <v>#REF!</v>
      </c>
      <c r="HJ4003" s="9" t="e">
        <f t="shared" ca="1" si="372"/>
        <v>#REF!</v>
      </c>
      <c r="HK4003" s="9" t="e">
        <f t="shared" ca="1" si="373"/>
        <v>#REF!</v>
      </c>
      <c r="HL4003" s="9" t="e">
        <f t="shared" ca="1" si="374"/>
        <v>#REF!</v>
      </c>
      <c r="HM4003" s="9" t="e">
        <f t="shared" ca="1" si="375"/>
        <v>#REF!</v>
      </c>
      <c r="HN4003" s="9" t="e">
        <f ca="1">SQRT($GS4003*(1-$GS4003/Controls!$D$15))</f>
        <v>#REF!</v>
      </c>
      <c r="HO4003" s="9" t="e">
        <f t="shared" ca="1" si="376"/>
        <v>#REF!</v>
      </c>
      <c r="HP4003" s="9" t="e">
        <f t="shared" ca="1" si="377"/>
        <v>#REF!</v>
      </c>
      <c r="HQ4003" s="9" t="e">
        <f ca="1">IF($GV4003=0,NA(),($GX4003*Controls!#REF!))</f>
        <v>#REF!</v>
      </c>
    </row>
    <row r="4004" spans="198:225" x14ac:dyDescent="0.25">
      <c r="GP4004" s="9" t="e">
        <f ca="1">INDIRECT(ADDRESS(ROW(),Controls!#REF!+30))</f>
        <v>#REF!</v>
      </c>
      <c r="GQ4004" s="9" t="e">
        <f ca="1">INDIRECT(ADDRESS(ROW(),Controls!#REF!+45))</f>
        <v>#REF!</v>
      </c>
      <c r="GR4004" s="9" t="e">
        <f ca="1">INDIRECT(ADDRESS(ROW(),Controls!#REF!+60))</f>
        <v>#REF!</v>
      </c>
      <c r="GS4004" s="9" t="e">
        <f ca="1">INDIRECT(ADDRESS(ROW(),Controls!#REF!+75))</f>
        <v>#REF!</v>
      </c>
      <c r="GT4004" s="9" t="e">
        <f ca="1">INDIRECT(ADDRESS(ROW(),Controls!#REF!+90))</f>
        <v>#REF!</v>
      </c>
      <c r="GU4004" s="9" t="e">
        <f ca="1">INDIRECT(ADDRESS(ROW(),Controls!#REF!+105))</f>
        <v>#REF!</v>
      </c>
      <c r="GV4004" s="9" t="e">
        <f ca="1">INDIRECT(ADDRESS(ROW(),Controls!#REF!+120))</f>
        <v>#REF!</v>
      </c>
      <c r="GW4004" s="9" t="e">
        <f ca="1">INDIRECT(ADDRESS(ROW(),Controls!#REF!+15))</f>
        <v>#REF!</v>
      </c>
      <c r="GX4004" s="9" t="e">
        <f ca="1">INDIRECT(ADDRESS(ROW(),Controls!#REF!+135))</f>
        <v>#REF!</v>
      </c>
      <c r="HJ4004" s="9" t="e">
        <f t="shared" ca="1" si="372"/>
        <v>#REF!</v>
      </c>
      <c r="HK4004" s="9" t="e">
        <f t="shared" ca="1" si="373"/>
        <v>#REF!</v>
      </c>
      <c r="HL4004" s="9" t="e">
        <f t="shared" ca="1" si="374"/>
        <v>#REF!</v>
      </c>
      <c r="HM4004" s="9" t="e">
        <f t="shared" ca="1" si="375"/>
        <v>#REF!</v>
      </c>
      <c r="HN4004" s="9" t="e">
        <f ca="1">SQRT($GS4004*(1-$GS4004/Controls!$D$15))</f>
        <v>#REF!</v>
      </c>
      <c r="HO4004" s="9" t="e">
        <f t="shared" ca="1" si="376"/>
        <v>#REF!</v>
      </c>
      <c r="HP4004" s="9" t="e">
        <f t="shared" ca="1" si="377"/>
        <v>#REF!</v>
      </c>
      <c r="HQ4004" s="9" t="e">
        <f ca="1">IF($GV4004=0,NA(),($GX4004*Controls!#REF!))</f>
        <v>#REF!</v>
      </c>
    </row>
    <row r="4005" spans="198:225" x14ac:dyDescent="0.25">
      <c r="GP4005" s="9" t="e">
        <f ca="1">INDIRECT(ADDRESS(ROW(),Controls!#REF!+30))</f>
        <v>#REF!</v>
      </c>
      <c r="GQ4005" s="9" t="e">
        <f ca="1">INDIRECT(ADDRESS(ROW(),Controls!#REF!+45))</f>
        <v>#REF!</v>
      </c>
      <c r="GR4005" s="9" t="e">
        <f ca="1">INDIRECT(ADDRESS(ROW(),Controls!#REF!+60))</f>
        <v>#REF!</v>
      </c>
      <c r="GS4005" s="9" t="e">
        <f ca="1">INDIRECT(ADDRESS(ROW(),Controls!#REF!+75))</f>
        <v>#REF!</v>
      </c>
      <c r="GT4005" s="9" t="e">
        <f ca="1">INDIRECT(ADDRESS(ROW(),Controls!#REF!+90))</f>
        <v>#REF!</v>
      </c>
      <c r="GU4005" s="9" t="e">
        <f ca="1">INDIRECT(ADDRESS(ROW(),Controls!#REF!+105))</f>
        <v>#REF!</v>
      </c>
      <c r="GV4005" s="9" t="e">
        <f ca="1">INDIRECT(ADDRESS(ROW(),Controls!#REF!+120))</f>
        <v>#REF!</v>
      </c>
      <c r="GW4005" s="9" t="e">
        <f ca="1">INDIRECT(ADDRESS(ROW(),Controls!#REF!+15))</f>
        <v>#REF!</v>
      </c>
      <c r="GX4005" s="9" t="e">
        <f ca="1">INDIRECT(ADDRESS(ROW(),Controls!#REF!+135))</f>
        <v>#REF!</v>
      </c>
      <c r="HJ4005" s="9" t="e">
        <f t="shared" ca="1" si="372"/>
        <v>#REF!</v>
      </c>
      <c r="HK4005" s="9" t="e">
        <f t="shared" ca="1" si="373"/>
        <v>#REF!</v>
      </c>
      <c r="HL4005" s="9" t="e">
        <f t="shared" ca="1" si="374"/>
        <v>#REF!</v>
      </c>
      <c r="HM4005" s="9" t="e">
        <f t="shared" ca="1" si="375"/>
        <v>#REF!</v>
      </c>
      <c r="HN4005" s="9" t="e">
        <f ca="1">SQRT($GS4005*(1-$GS4005/Controls!$D$15))</f>
        <v>#REF!</v>
      </c>
      <c r="HO4005" s="9" t="e">
        <f t="shared" ca="1" si="376"/>
        <v>#REF!</v>
      </c>
      <c r="HP4005" s="9" t="e">
        <f t="shared" ca="1" si="377"/>
        <v>#REF!</v>
      </c>
      <c r="HQ4005" s="9" t="e">
        <f ca="1">IF($GV4005=0,NA(),($GX4005*Controls!#REF!))</f>
        <v>#REF!</v>
      </c>
    </row>
    <row r="4006" spans="198:225" x14ac:dyDescent="0.25">
      <c r="GP4006" s="9" t="e">
        <f ca="1">INDIRECT(ADDRESS(ROW(),Controls!#REF!+30))</f>
        <v>#REF!</v>
      </c>
      <c r="GQ4006" s="9" t="e">
        <f ca="1">INDIRECT(ADDRESS(ROW(),Controls!#REF!+45))</f>
        <v>#REF!</v>
      </c>
      <c r="GR4006" s="9" t="e">
        <f ca="1">INDIRECT(ADDRESS(ROW(),Controls!#REF!+60))</f>
        <v>#REF!</v>
      </c>
      <c r="GS4006" s="9" t="e">
        <f ca="1">INDIRECT(ADDRESS(ROW(),Controls!#REF!+75))</f>
        <v>#REF!</v>
      </c>
      <c r="GT4006" s="9" t="e">
        <f ca="1">INDIRECT(ADDRESS(ROW(),Controls!#REF!+90))</f>
        <v>#REF!</v>
      </c>
      <c r="GU4006" s="9" t="e">
        <f ca="1">INDIRECT(ADDRESS(ROW(),Controls!#REF!+105))</f>
        <v>#REF!</v>
      </c>
      <c r="GV4006" s="9" t="e">
        <f ca="1">INDIRECT(ADDRESS(ROW(),Controls!#REF!+120))</f>
        <v>#REF!</v>
      </c>
      <c r="GW4006" s="9" t="e">
        <f ca="1">INDIRECT(ADDRESS(ROW(),Controls!#REF!+15))</f>
        <v>#REF!</v>
      </c>
      <c r="GX4006" s="9" t="e">
        <f ca="1">INDIRECT(ADDRESS(ROW(),Controls!#REF!+135))</f>
        <v>#REF!</v>
      </c>
      <c r="HJ4006" s="9" t="e">
        <f t="shared" ca="1" si="372"/>
        <v>#REF!</v>
      </c>
      <c r="HK4006" s="9" t="e">
        <f t="shared" ca="1" si="373"/>
        <v>#REF!</v>
      </c>
      <c r="HL4006" s="9" t="e">
        <f t="shared" ca="1" si="374"/>
        <v>#REF!</v>
      </c>
      <c r="HM4006" s="9" t="e">
        <f t="shared" ca="1" si="375"/>
        <v>#REF!</v>
      </c>
      <c r="HN4006" s="9" t="e">
        <f ca="1">SQRT($GS4006*(1-$GS4006/Controls!$D$15))</f>
        <v>#REF!</v>
      </c>
      <c r="HO4006" s="9" t="e">
        <f t="shared" ca="1" si="376"/>
        <v>#REF!</v>
      </c>
      <c r="HP4006" s="9" t="e">
        <f t="shared" ca="1" si="377"/>
        <v>#REF!</v>
      </c>
      <c r="HQ4006" s="9" t="e">
        <f ca="1">IF($GV4006=0,NA(),($GX4006*Controls!#REF!))</f>
        <v>#REF!</v>
      </c>
    </row>
    <row r="4007" spans="198:225" x14ac:dyDescent="0.25">
      <c r="GP4007" s="9" t="e">
        <f ca="1">INDIRECT(ADDRESS(ROW(),Controls!#REF!+30))</f>
        <v>#REF!</v>
      </c>
      <c r="GQ4007" s="9" t="e">
        <f ca="1">INDIRECT(ADDRESS(ROW(),Controls!#REF!+45))</f>
        <v>#REF!</v>
      </c>
      <c r="GR4007" s="9" t="e">
        <f ca="1">INDIRECT(ADDRESS(ROW(),Controls!#REF!+60))</f>
        <v>#REF!</v>
      </c>
      <c r="GS4007" s="9" t="e">
        <f ca="1">INDIRECT(ADDRESS(ROW(),Controls!#REF!+75))</f>
        <v>#REF!</v>
      </c>
      <c r="GT4007" s="9" t="e">
        <f ca="1">INDIRECT(ADDRESS(ROW(),Controls!#REF!+90))</f>
        <v>#REF!</v>
      </c>
      <c r="GU4007" s="9" t="e">
        <f ca="1">INDIRECT(ADDRESS(ROW(),Controls!#REF!+105))</f>
        <v>#REF!</v>
      </c>
      <c r="GV4007" s="9" t="e">
        <f ca="1">INDIRECT(ADDRESS(ROW(),Controls!#REF!+120))</f>
        <v>#REF!</v>
      </c>
      <c r="GW4007" s="9" t="e">
        <f ca="1">INDIRECT(ADDRESS(ROW(),Controls!#REF!+15))</f>
        <v>#REF!</v>
      </c>
      <c r="GX4007" s="9" t="e">
        <f ca="1">INDIRECT(ADDRESS(ROW(),Controls!#REF!+135))</f>
        <v>#REF!</v>
      </c>
      <c r="HJ4007" s="9" t="e">
        <f t="shared" ca="1" si="372"/>
        <v>#REF!</v>
      </c>
      <c r="HK4007" s="9" t="e">
        <f t="shared" ca="1" si="373"/>
        <v>#REF!</v>
      </c>
      <c r="HL4007" s="9" t="e">
        <f t="shared" ca="1" si="374"/>
        <v>#REF!</v>
      </c>
      <c r="HM4007" s="9" t="e">
        <f t="shared" ca="1" si="375"/>
        <v>#REF!</v>
      </c>
      <c r="HN4007" s="9" t="e">
        <f ca="1">SQRT($GS4007*(1-$GS4007/Controls!$D$15))</f>
        <v>#REF!</v>
      </c>
      <c r="HO4007" s="9" t="e">
        <f t="shared" ca="1" si="376"/>
        <v>#REF!</v>
      </c>
      <c r="HP4007" s="9" t="e">
        <f t="shared" ca="1" si="377"/>
        <v>#REF!</v>
      </c>
      <c r="HQ4007" s="9" t="e">
        <f ca="1">IF($GV4007=0,NA(),($GX4007*Controls!#REF!))</f>
        <v>#REF!</v>
      </c>
    </row>
    <row r="4008" spans="198:225" x14ac:dyDescent="0.25">
      <c r="GP4008" s="9" t="e">
        <f ca="1">INDIRECT(ADDRESS(ROW(),Controls!#REF!+30))</f>
        <v>#REF!</v>
      </c>
      <c r="GQ4008" s="9" t="e">
        <f ca="1">INDIRECT(ADDRESS(ROW(),Controls!#REF!+45))</f>
        <v>#REF!</v>
      </c>
      <c r="GR4008" s="9" t="e">
        <f ca="1">INDIRECT(ADDRESS(ROW(),Controls!#REF!+60))</f>
        <v>#REF!</v>
      </c>
      <c r="GS4008" s="9" t="e">
        <f ca="1">INDIRECT(ADDRESS(ROW(),Controls!#REF!+75))</f>
        <v>#REF!</v>
      </c>
      <c r="GT4008" s="9" t="e">
        <f ca="1">INDIRECT(ADDRESS(ROW(),Controls!#REF!+90))</f>
        <v>#REF!</v>
      </c>
      <c r="GU4008" s="9" t="e">
        <f ca="1">INDIRECT(ADDRESS(ROW(),Controls!#REF!+105))</f>
        <v>#REF!</v>
      </c>
      <c r="GV4008" s="9" t="e">
        <f ca="1">INDIRECT(ADDRESS(ROW(),Controls!#REF!+120))</f>
        <v>#REF!</v>
      </c>
      <c r="GW4008" s="9" t="e">
        <f ca="1">INDIRECT(ADDRESS(ROW(),Controls!#REF!+15))</f>
        <v>#REF!</v>
      </c>
      <c r="GX4008" s="9" t="e">
        <f ca="1">INDIRECT(ADDRESS(ROW(),Controls!#REF!+135))</f>
        <v>#REF!</v>
      </c>
      <c r="HJ4008" s="9" t="e">
        <f t="shared" ca="1" si="372"/>
        <v>#REF!</v>
      </c>
      <c r="HK4008" s="9" t="e">
        <f t="shared" ca="1" si="373"/>
        <v>#REF!</v>
      </c>
      <c r="HL4008" s="9" t="e">
        <f t="shared" ca="1" si="374"/>
        <v>#REF!</v>
      </c>
      <c r="HM4008" s="9" t="e">
        <f t="shared" ca="1" si="375"/>
        <v>#REF!</v>
      </c>
      <c r="HN4008" s="9" t="e">
        <f ca="1">SQRT($GS4008*(1-$GS4008/Controls!$D$15))</f>
        <v>#REF!</v>
      </c>
      <c r="HO4008" s="9" t="e">
        <f t="shared" ca="1" si="376"/>
        <v>#REF!</v>
      </c>
      <c r="HP4008" s="9" t="e">
        <f t="shared" ca="1" si="377"/>
        <v>#REF!</v>
      </c>
      <c r="HQ4008" s="9" t="e">
        <f ca="1">IF($GV4008=0,NA(),($GX4008*Controls!#REF!))</f>
        <v>#REF!</v>
      </c>
    </row>
  </sheetData>
  <phoneticPr fontId="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HS35"/>
  <sheetViews>
    <sheetView workbookViewId="0"/>
  </sheetViews>
  <sheetFormatPr defaultRowHeight="15" x14ac:dyDescent="0.25"/>
  <sheetData>
    <row r="1" spans="1:227" x14ac:dyDescent="0.25">
      <c r="A1">
        <v>204</v>
      </c>
      <c r="B1">
        <f t="shared" ref="B1:B35" ca="1" si="0">(INDIRECT(ADDRESS($A1,254,,,"Calcs")))</f>
        <v>54</v>
      </c>
      <c r="C1">
        <f t="shared" ref="C1:C35" ca="1" si="1">INDIRECT(ADDRESS($A1,17,,,"Calcs"))</f>
        <v>3</v>
      </c>
      <c r="D1">
        <f t="shared" ref="D1:D35" ca="1" si="2">INDIRECT(ADDRESS($A1,202,,,"Calcs"))</f>
        <v>7.8725127223201898</v>
      </c>
      <c r="E1">
        <f t="shared" ref="E1:E35" ca="1" si="3">INDIRECT(ADDRESS($A1,211,,,"Calcs"))</f>
        <v>0</v>
      </c>
      <c r="G1">
        <f t="shared" ref="G1:G35" ca="1" si="4">1/INDIRECT(ADDRESS($A1,203,,,"Calcs"))</f>
        <v>0.2590058194419867</v>
      </c>
      <c r="H1">
        <f t="shared" ref="H1:H35" ca="1" si="5">INDIRECT(ADDRESS($A1,212,,,"Calcs"))</f>
        <v>0.25604670526294288</v>
      </c>
      <c r="I1">
        <f t="shared" ref="I1:I35" ca="1" si="6">INDIRECT(ADDRESS($A1,250,,,"Calcs"))</f>
        <v>1</v>
      </c>
      <c r="J1">
        <v>1</v>
      </c>
      <c r="K1">
        <f t="shared" ref="K1:K35" ca="1" si="7">INDIRECT(ADDRESS($A1,219,,,"Calcs"))</f>
        <v>-1.3075328847163317</v>
      </c>
      <c r="O1">
        <f t="shared" ref="O1:O35" ca="1" si="8">$B1*$I1</f>
        <v>54</v>
      </c>
      <c r="P1">
        <f ca="1">$O$1/2+$O$2/2</f>
        <v>61</v>
      </c>
      <c r="Q1">
        <f ca="1">$P$1/2+$P$2/2</f>
        <v>83.25</v>
      </c>
      <c r="R1">
        <f ca="1">$Q$1/2+$Q$2/2</f>
        <v>110.1875</v>
      </c>
      <c r="S1">
        <f ca="1">$R$1/2+$R$2/2</f>
        <v>146.9296875</v>
      </c>
      <c r="T1">
        <f ca="1">S$1*2/3+S$2/3</f>
        <v>160.22005208333334</v>
      </c>
      <c r="U1">
        <f ca="1">AVERAGE(T$1:T$2)</f>
        <v>247.984375</v>
      </c>
      <c r="V1">
        <f ca="1">U$1</f>
        <v>247.984375</v>
      </c>
      <c r="W1">
        <f ca="1">V$1</f>
        <v>247.984375</v>
      </c>
      <c r="X1">
        <f ca="1">W$1</f>
        <v>247.984375</v>
      </c>
      <c r="Y1">
        <f ca="1">X$1</f>
        <v>247.984375</v>
      </c>
      <c r="AD1">
        <f t="shared" ref="AD1:AD35" ca="1" si="9">$C1*$I1</f>
        <v>3</v>
      </c>
      <c r="AE1">
        <f ca="1">$AD$1/2+$AD$2/2</f>
        <v>2.5</v>
      </c>
      <c r="AF1">
        <f ca="1">$AE$1/2+$AE$2/2</f>
        <v>5.125</v>
      </c>
      <c r="AG1">
        <f ca="1">$AF$1/2+$AF$2/2</f>
        <v>8.75</v>
      </c>
      <c r="AH1">
        <f ca="1">$AG$1/2+$AG$2/2</f>
        <v>14.6640625</v>
      </c>
      <c r="AI1">
        <f ca="1">AH$1*2/3+AH$2/3</f>
        <v>16.51171875</v>
      </c>
      <c r="AJ1">
        <f ca="1">AVERAGE(AI$1:AI$2)</f>
        <v>26.444010416666668</v>
      </c>
      <c r="AK1">
        <f ca="1">AJ$1</f>
        <v>26.444010416666668</v>
      </c>
      <c r="AL1">
        <f ca="1">AK$1</f>
        <v>26.444010416666668</v>
      </c>
      <c r="AM1">
        <f ca="1">AL$1</f>
        <v>26.444010416666668</v>
      </c>
      <c r="AN1">
        <f ca="1">AM$1</f>
        <v>26.444010416666668</v>
      </c>
      <c r="AS1">
        <f t="shared" ref="AS1:AS35" ca="1" si="10">$D1*$I1</f>
        <v>7.8725127223201898</v>
      </c>
      <c r="AT1">
        <f ca="1">$AS$1/2+$AS$2/2</f>
        <v>8.553028433196296</v>
      </c>
      <c r="AU1">
        <f ca="1">$AT$1/2+$AT$2/2</f>
        <v>12.583477232674365</v>
      </c>
      <c r="AV1">
        <f ca="1">$AU$1/2+$AU$2/2</f>
        <v>18.539232135342239</v>
      </c>
      <c r="AW1">
        <f ca="1">$AV$1/2+$AV$2/2</f>
        <v>26.17403367098192</v>
      </c>
      <c r="AX1">
        <f ca="1">AW$1*2/3+AW$2/3</f>
        <v>28.117684994743982</v>
      </c>
      <c r="AY1">
        <f ca="1">AVERAGE(AX$1:AX$2)</f>
        <v>36.558102573738587</v>
      </c>
      <c r="AZ1">
        <f ca="1">AY$1</f>
        <v>36.558102573738587</v>
      </c>
      <c r="BA1">
        <f ca="1">AZ$1</f>
        <v>36.558102573738587</v>
      </c>
      <c r="BB1">
        <f ca="1">BA$1</f>
        <v>36.558102573738587</v>
      </c>
      <c r="BC1">
        <f ca="1">BB$1</f>
        <v>36.558102573738587</v>
      </c>
      <c r="BH1">
        <f t="shared" ref="BH1:BH35" ca="1" si="11">$E1</f>
        <v>0</v>
      </c>
      <c r="BI1">
        <f ca="1">$BH$1/2+$BH$2/2</f>
        <v>-0.5849038530550662</v>
      </c>
      <c r="BJ1">
        <f ca="1">$BI$1/2+$BI$2/2</f>
        <v>-1.0478893454736187</v>
      </c>
      <c r="BK1">
        <f ca="1">$BJ$1/2+$BJ$2/2</f>
        <v>-1.5998201594407704</v>
      </c>
      <c r="BL1">
        <f ca="1">$BK$1/2+$BK$2/2</f>
        <v>-2.2047880369539672</v>
      </c>
      <c r="BM1">
        <f ca="1">BL$1*2/3+BL$2/3</f>
        <v>-2.3792635638790109</v>
      </c>
      <c r="BN1">
        <f ca="1">AVERAGE(BM$1:BM$2)</f>
        <v>-2.8600921619902282</v>
      </c>
      <c r="BO1">
        <f ca="1">BN$1</f>
        <v>-2.8600921619902282</v>
      </c>
      <c r="BP1">
        <f ca="1">BO$1</f>
        <v>-2.8600921619902282</v>
      </c>
      <c r="BQ1">
        <f ca="1">BP$1</f>
        <v>-2.8600921619902282</v>
      </c>
      <c r="BR1">
        <f ca="1">BQ$1</f>
        <v>-2.8600921619902282</v>
      </c>
      <c r="CL1">
        <f t="shared" ref="CL1:CL35" ca="1" si="12">$G1*$I1</f>
        <v>0.2590058194419867</v>
      </c>
      <c r="CM1">
        <f ca="1">$CL$1/2+$CL$2/2</f>
        <v>0.24908110568673084</v>
      </c>
      <c r="CN1">
        <f ca="1">$CM$1/2+$CM$2/2</f>
        <v>0.2170800397039217</v>
      </c>
      <c r="CO1">
        <f ca="1">$CN$1/2+$CN$2/2</f>
        <v>0.18491847558937199</v>
      </c>
      <c r="CP1">
        <f ca="1">$CO$1/2+$CO$2/2</f>
        <v>0.15720220959693193</v>
      </c>
      <c r="CQ1">
        <f ca="1">CP$1*2/3+CP$2/3</f>
        <v>0.15126989832261831</v>
      </c>
      <c r="CR1">
        <f ca="1">AVERAGE(CQ$1:CQ$2)</f>
        <v>0.13350671503002381</v>
      </c>
      <c r="CS1">
        <f ca="1">CR$1</f>
        <v>0.13350671503002381</v>
      </c>
      <c r="CT1">
        <f ca="1">CS$1</f>
        <v>0.13350671503002381</v>
      </c>
      <c r="CU1">
        <f ca="1">CT$1</f>
        <v>0.13350671503002381</v>
      </c>
      <c r="CV1">
        <f ca="1">CU$1</f>
        <v>0.13350671503002381</v>
      </c>
      <c r="DA1">
        <f t="shared" ref="DA1:DA35" ca="1" si="13">$H1*$I1</f>
        <v>0.25604670526294288</v>
      </c>
      <c r="DB1">
        <f ca="1">$DA$1/2+$DA$2/2</f>
        <v>0.38072952790798587</v>
      </c>
      <c r="DC1">
        <f ca="1">$DB$1/2+$DB$2/2</f>
        <v>0.32475577247975185</v>
      </c>
      <c r="DD1">
        <f ca="1">$DC$1/2+$DC$2/2</f>
        <v>0.27036024615072662</v>
      </c>
      <c r="DE1">
        <f ca="1">$DD$1/2+$DD$2/2</f>
        <v>0.21155396755267711</v>
      </c>
      <c r="DF1">
        <f ca="1">DE$1*2/3+DE$2/3</f>
        <v>0.19979578023154862</v>
      </c>
      <c r="DG1">
        <f ca="1">AVERAGE(DF$1:DF$2)</f>
        <v>0.15877788257458178</v>
      </c>
      <c r="DH1">
        <f ca="1">DG$1</f>
        <v>0.15877788257458178</v>
      </c>
      <c r="DI1">
        <f ca="1">DH$1</f>
        <v>0.15877788257458178</v>
      </c>
      <c r="DJ1">
        <f ca="1">DI$1</f>
        <v>0.15877788257458178</v>
      </c>
      <c r="DK1">
        <f ca="1">DJ$1</f>
        <v>0.15877788257458178</v>
      </c>
      <c r="DP1">
        <f t="shared" ref="DP1:DP35" ca="1" si="14">$J1*$I1</f>
        <v>1</v>
      </c>
      <c r="DQ1">
        <f ca="1">$DP$1/2+$DP$2/2</f>
        <v>1</v>
      </c>
      <c r="DR1">
        <f ca="1">$DQ$1/2+$DQ$2/2</f>
        <v>1</v>
      </c>
      <c r="DS1">
        <f ca="1">$DR$1/2+$DR$2/2</f>
        <v>1</v>
      </c>
      <c r="DT1">
        <f ca="1">$DS$1/2+$DS$2/2</f>
        <v>1</v>
      </c>
      <c r="DU1">
        <f ca="1">DT$1*2/3+DT$2/3</f>
        <v>1</v>
      </c>
      <c r="DV1">
        <f ca="1">AVERAGE(DU$1:DU$2)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5" ca="1" si="15">$K1</f>
        <v>-1.3075328847163317</v>
      </c>
      <c r="EF1">
        <f ca="1">$EE$1/2+$EE$2/2</f>
        <v>-1.7073186863075156</v>
      </c>
      <c r="EG1">
        <f ca="1">$EF$1/2+$EF$2/2</f>
        <v>-1.550882314831695</v>
      </c>
      <c r="EH1">
        <f ca="1">$EG$1/2+$EG$2/2</f>
        <v>-1.4079251873629535</v>
      </c>
      <c r="EI1">
        <f ca="1">$EH$1/2+$EH$2/2</f>
        <v>-1.2042563126414376</v>
      </c>
      <c r="EJ1">
        <f ca="1">EI$1*2/3+EI$2/3</f>
        <v>-1.1438105411338153</v>
      </c>
      <c r="EK1">
        <f ca="1">AVERAGE(EJ$1:EJ$2)</f>
        <v>-0.85182047685778639</v>
      </c>
      <c r="EL1">
        <f ca="1">EK$1</f>
        <v>-0.85182047685778639</v>
      </c>
      <c r="EM1">
        <f ca="1">EL$1</f>
        <v>-0.85182047685778639</v>
      </c>
      <c r="EN1">
        <f ca="1">EM$1</f>
        <v>-0.85182047685778639</v>
      </c>
      <c r="EO1">
        <f ca="1">EN$1</f>
        <v>-0.85182047685778639</v>
      </c>
      <c r="GR1">
        <f ca="1">INDIRECT(ADDRESS(ROW(),Controls!$P$8+30))</f>
        <v>3</v>
      </c>
      <c r="GS1">
        <f ca="1">INDIRECT(ADDRESS(ROW(),Controls!$P$8+45))</f>
        <v>7.8725127223201898</v>
      </c>
      <c r="GV1">
        <f ca="1">INDIRECT(ADDRESS(ROW(),Controls!$P$8+90))</f>
        <v>0.2590058194419867</v>
      </c>
      <c r="GW1">
        <f ca="1">INDIRECT(ADDRESS(ROW(),Controls!$P$8+105))</f>
        <v>0.25604670526294288</v>
      </c>
      <c r="GX1">
        <f ca="1">INDIRECT(ADDRESS(ROW(),Controls!$P$8+120))</f>
        <v>1</v>
      </c>
      <c r="GY1">
        <f ca="1">INDIRECT(ADDRESS(ROW(),Controls!$P$8+15))</f>
        <v>54</v>
      </c>
      <c r="GZ1">
        <f ca="1">INDIRECT(ADDRESS(ROW(),Controls!$P$8+135))</f>
        <v>-1.3075328847163317</v>
      </c>
      <c r="HL1">
        <f t="shared" ref="HL1:HL35" ca="1" si="16">IF($GX1=0,NA(),MAX($GR1,0.01)/$GS1)</f>
        <v>0.38107274079016529</v>
      </c>
      <c r="HM1">
        <f t="shared" ref="HM1:HM35" ca="1" si="17">IF($GX1=0,NA(),($GR1-$GS1)/$GX1)</f>
        <v>-4.8725127223201898</v>
      </c>
      <c r="HN1">
        <f t="shared" ref="HN1:HN35" ca="1" si="18">IF($GX1=0,NA(),MAX($GW1/$GV1,0.01))</f>
        <v>0.98857510543423677</v>
      </c>
      <c r="HO1">
        <f t="shared" ref="HO1:HO35" ca="1" si="19">IF($GX1=0,NA(),($GW1-$GV1)/$GX1)</f>
        <v>-2.9591141790438202E-3</v>
      </c>
      <c r="HQ1">
        <f ca="1">INDIRECT(ADDRESS(ROW(),Controls!$P$8+60))</f>
        <v>0</v>
      </c>
      <c r="HR1">
        <f t="shared" ref="HR1:HR35" ca="1" si="20">IF($GX1=0,NA(),$GY1/$GX1)</f>
        <v>54</v>
      </c>
      <c r="HS1">
        <f ca="1">IF($GX1=0,NA(),($GZ1*Controls!$S$8))</f>
        <v>-1.3075328847163317</v>
      </c>
    </row>
    <row r="2" spans="1:227" x14ac:dyDescent="0.25">
      <c r="A2">
        <v>205</v>
      </c>
      <c r="B2">
        <f t="shared" ca="1" si="0"/>
        <v>68</v>
      </c>
      <c r="C2">
        <f t="shared" ca="1" si="1"/>
        <v>2</v>
      </c>
      <c r="D2">
        <f t="shared" ca="1" si="2"/>
        <v>9.2335441440724004</v>
      </c>
      <c r="E2">
        <f t="shared" ca="1" si="3"/>
        <v>-1.1698077061101324</v>
      </c>
      <c r="G2">
        <f t="shared" ca="1" si="4"/>
        <v>0.23915639193147498</v>
      </c>
      <c r="H2">
        <f t="shared" ca="1" si="5"/>
        <v>0.50541235055302891</v>
      </c>
      <c r="I2">
        <f t="shared" ca="1" si="6"/>
        <v>1</v>
      </c>
      <c r="J2">
        <v>1</v>
      </c>
      <c r="K2">
        <f t="shared" ca="1" si="7"/>
        <v>-2.1071044878986998</v>
      </c>
      <c r="O2">
        <f t="shared" ca="1" si="8"/>
        <v>68</v>
      </c>
      <c r="P2">
        <f ca="1">$O$2/4+$O$3/2+$O$4/4</f>
        <v>105.5</v>
      </c>
      <c r="Q2">
        <f ca="1">$P$2/4+$P$3/2+$P$4/4</f>
        <v>137.125</v>
      </c>
      <c r="R2">
        <f ca="1">$Q$2/4+$Q$3/2+$Q$4/4</f>
        <v>183.671875</v>
      </c>
      <c r="S2">
        <f ca="1">$R$1/4+$R$2/2+$R$3/4</f>
        <v>186.80078125</v>
      </c>
      <c r="T2">
        <f ca="1">S$2/3+S$3*2/3</f>
        <v>335.74869791666663</v>
      </c>
      <c r="AD2">
        <f t="shared" ca="1" si="9"/>
        <v>2</v>
      </c>
      <c r="AE2">
        <f ca="1">$AD$2/4+$AD$3/2+$AD$4/4</f>
        <v>7.75</v>
      </c>
      <c r="AF2">
        <f ca="1">$AE$2/4+$AE$3/2+$AE$4/4</f>
        <v>12.375</v>
      </c>
      <c r="AG2">
        <f ca="1">$AF$2/4+$AF$3/2+$AF$4/4</f>
        <v>20.578125</v>
      </c>
      <c r="AH2">
        <f ca="1">$AG$1/4+$AG$2/2+$AG$3/4</f>
        <v>20.20703125</v>
      </c>
      <c r="AI2">
        <f ca="1">AH$2/3+AH$3*2/3</f>
        <v>36.376302083333336</v>
      </c>
      <c r="AS2">
        <f t="shared" ca="1" si="10"/>
        <v>9.2335441440724004</v>
      </c>
      <c r="AT2">
        <f ca="1">$AS$2/4+$AS$3/2+$AS$4/4</f>
        <v>16.613926032152435</v>
      </c>
      <c r="AU2">
        <f ca="1">$AT$2/4+$AT$3/2+$AT$4/4</f>
        <v>24.494987038010112</v>
      </c>
      <c r="AV2">
        <f ca="1">$AU$2/4+$AU$3/2+$AU$4/4</f>
        <v>33.808835206621602</v>
      </c>
      <c r="AW2">
        <f ca="1">$AV$1/4+$AV$2/2+$AV$3/4</f>
        <v>32.004987642268112</v>
      </c>
      <c r="AX2">
        <f ca="1">AW$2/3+AW$3*2/3</f>
        <v>44.998520152733192</v>
      </c>
      <c r="BH2">
        <f t="shared" ca="1" si="11"/>
        <v>-1.1698077061101324</v>
      </c>
      <c r="BI2">
        <f ca="1">$BH$2/4+$BH$3/2+$BH$4/4</f>
        <v>-1.510874837892171</v>
      </c>
      <c r="BJ2">
        <f ca="1">$BI$2/4+$BI$3/2+$BI$4/4</f>
        <v>-2.1517509734079221</v>
      </c>
      <c r="BK2">
        <f ca="1">$BJ$2/4+$BJ$3/2+$BJ$4/4</f>
        <v>-2.8097559144671642</v>
      </c>
      <c r="BL2">
        <f ca="1">$BK$1/4+$BK$2/2+$BK$3/4</f>
        <v>-2.728214617729098</v>
      </c>
      <c r="BM2">
        <f ca="1">BL$2/3+BL$3*2/3</f>
        <v>-3.340920760101445</v>
      </c>
      <c r="CL2">
        <f t="shared" ca="1" si="12"/>
        <v>0.23915639193147498</v>
      </c>
      <c r="CM2">
        <f ca="1">$CL$2/4+$CL$3/2+$CL$4/4</f>
        <v>0.18507897372111257</v>
      </c>
      <c r="CN2">
        <f ca="1">$CM$2/4+$CM$3/2+$CM$4/4</f>
        <v>0.15275691147482229</v>
      </c>
      <c r="CO2">
        <f ca="1">$CN$2/4+$CN$3/2+$CN$4/4</f>
        <v>0.12948594360449189</v>
      </c>
      <c r="CP2">
        <f ca="1">$CO$1/4+$CO$2/2+$CO$3/4</f>
        <v>0.13940527577399103</v>
      </c>
      <c r="CQ2">
        <f ca="1">CP$2/3+CP$3*2/3</f>
        <v>0.11574353173742929</v>
      </c>
      <c r="DA2">
        <f t="shared" ca="1" si="13"/>
        <v>0.50541235055302891</v>
      </c>
      <c r="DB2">
        <f ca="1">$DA$2/4+$DA$3/2+$DA$4/4</f>
        <v>0.26878201705151783</v>
      </c>
      <c r="DC2">
        <f ca="1">$DB$2/4+$DB$3/2+$DB$4/4</f>
        <v>0.21596471982170135</v>
      </c>
      <c r="DD2">
        <f ca="1">$DC$2/4+$DC$3/2+$DC$4/4</f>
        <v>0.15274768895462759</v>
      </c>
      <c r="DE2">
        <f ca="1">$DD$1/4+$DD$2/2+$DD$3/4</f>
        <v>0.17627940558929162</v>
      </c>
      <c r="DF2">
        <f ca="1">DE$2/3+DE$3*2/3</f>
        <v>0.11775998491761494</v>
      </c>
      <c r="DP2">
        <f t="shared" ca="1" si="14"/>
        <v>1</v>
      </c>
      <c r="DQ2">
        <f ca="1">$DP$2/4+$DP$3/2+$DP$4/4</f>
        <v>1</v>
      </c>
      <c r="DR2">
        <f ca="1">$DQ$2/4+$DQ$3/2+$DQ$4/4</f>
        <v>1</v>
      </c>
      <c r="DS2">
        <f ca="1">$DR$2/4+$DR$3/2+$DR$4/4</f>
        <v>1</v>
      </c>
      <c r="DT2">
        <f ca="1">$DS$1/4+$DS$2/2+$DS$3/4</f>
        <v>1</v>
      </c>
      <c r="DU2">
        <f ca="1">DT$2/3+DT$3*2/3</f>
        <v>1</v>
      </c>
      <c r="EE2">
        <f t="shared" ca="1" si="15"/>
        <v>-2.1071044878986998</v>
      </c>
      <c r="EF2">
        <f ca="1">$EE$2/4+$EE$3/2+$EE$4/4</f>
        <v>-1.3944459433558745</v>
      </c>
      <c r="EG2">
        <f ca="1">$EF$2/4+$EF$3/2+$EF$4/4</f>
        <v>-1.2649680598942119</v>
      </c>
      <c r="EH2">
        <f ca="1">$EG$2/4+$EG$3/2+$EG$4/4</f>
        <v>-1.000587437919922</v>
      </c>
      <c r="EI2">
        <f ca="1">$EH$1/4+$EH$2/2+$EH$3/4</f>
        <v>-1.0229189981185702</v>
      </c>
      <c r="EJ2">
        <f ca="1">EI$2/3+EI$3*2/3</f>
        <v>-0.55983041258175748</v>
      </c>
      <c r="GR2">
        <f ca="1">INDIRECT(ADDRESS(ROW(),Controls!$P$8+30))</f>
        <v>2</v>
      </c>
      <c r="GS2">
        <f ca="1">INDIRECT(ADDRESS(ROW(),Controls!$P$8+45))</f>
        <v>9.2335441440724004</v>
      </c>
      <c r="GV2">
        <f ca="1">INDIRECT(ADDRESS(ROW(),Controls!$P$8+90))</f>
        <v>0.23915639193147498</v>
      </c>
      <c r="GW2">
        <f ca="1">INDIRECT(ADDRESS(ROW(),Controls!$P$8+105))</f>
        <v>0.50541235055302891</v>
      </c>
      <c r="GX2">
        <f ca="1">INDIRECT(ADDRESS(ROW(),Controls!$P$8+120))</f>
        <v>1</v>
      </c>
      <c r="GY2">
        <f ca="1">INDIRECT(ADDRESS(ROW(),Controls!$P$8+15))</f>
        <v>68</v>
      </c>
      <c r="GZ2">
        <f ca="1">INDIRECT(ADDRESS(ROW(),Controls!$P$8+135))</f>
        <v>-2.1071044878986998</v>
      </c>
      <c r="HL2">
        <f t="shared" ca="1" si="16"/>
        <v>0.21660155285919408</v>
      </c>
      <c r="HM2">
        <f t="shared" ca="1" si="17"/>
        <v>-7.2335441440724004</v>
      </c>
      <c r="HN2">
        <f t="shared" ca="1" si="18"/>
        <v>2.1133131607782567</v>
      </c>
      <c r="HO2">
        <f t="shared" ca="1" si="19"/>
        <v>0.26625595862155393</v>
      </c>
      <c r="HQ2">
        <f ca="1">INDIRECT(ADDRESS(ROW(),Controls!$P$8+60))</f>
        <v>-1.1698077061101324</v>
      </c>
      <c r="HR2">
        <f t="shared" ca="1" si="20"/>
        <v>68</v>
      </c>
      <c r="HS2">
        <f ca="1">IF($GX2=0,NA(),($GZ2*Controls!$S$8))</f>
        <v>-2.1071044878986998</v>
      </c>
    </row>
    <row r="3" spans="1:227" x14ac:dyDescent="0.25">
      <c r="A3">
        <v>206</v>
      </c>
      <c r="B3">
        <f t="shared" ca="1" si="0"/>
        <v>111</v>
      </c>
      <c r="C3">
        <f t="shared" ca="1" si="1"/>
        <v>9</v>
      </c>
      <c r="D3">
        <f t="shared" ca="1" si="2"/>
        <v>17.653901833514801</v>
      </c>
      <c r="E3">
        <f t="shared" ca="1" si="3"/>
        <v>-1.5154440861516192</v>
      </c>
      <c r="G3">
        <f t="shared" ca="1" si="4"/>
        <v>0.17296007064757055</v>
      </c>
      <c r="H3">
        <f t="shared" ca="1" si="5"/>
        <v>0.18364907016618306</v>
      </c>
      <c r="I3">
        <f t="shared" ca="1" si="6"/>
        <v>1</v>
      </c>
      <c r="J3">
        <v>1</v>
      </c>
      <c r="K3">
        <f t="shared" ca="1" si="7"/>
        <v>-1.1302012205871883</v>
      </c>
      <c r="O3">
        <f t="shared" ca="1" si="8"/>
        <v>111</v>
      </c>
      <c r="P3">
        <f ca="1">$O$4/4+$O$5/2+$O$6/4</f>
        <v>143.5</v>
      </c>
      <c r="Q3">
        <f ca="1">$P$4/4+$P$5/2+$P$6/4</f>
        <v>183.125</v>
      </c>
      <c r="R3">
        <f ca="1">$Q$4/4+$Q$5/2+$Q$6/4</f>
        <v>269.671875</v>
      </c>
      <c r="S3">
        <f ca="1">$R$3/4+$R$4/2+$R$5/4</f>
        <v>410.22265625</v>
      </c>
      <c r="AD3">
        <f t="shared" ca="1" si="9"/>
        <v>9</v>
      </c>
      <c r="AE3">
        <f ca="1">$AD$4/4+$AD$5/2+$AD$6/4</f>
        <v>13</v>
      </c>
      <c r="AF3">
        <f ca="1">$AE$4/4+$AE$5/2+$AE$6/4</f>
        <v>22.625</v>
      </c>
      <c r="AG3">
        <f ca="1">$AF$4/4+$AF$5/2+$AF$6/4</f>
        <v>30.921875</v>
      </c>
      <c r="AH3">
        <f ca="1">$AG$3/4+$AG$4/2+$AG$5/4</f>
        <v>44.4609375</v>
      </c>
      <c r="AS3">
        <f t="shared" ca="1" si="10"/>
        <v>17.653901833514801</v>
      </c>
      <c r="AT3">
        <f ca="1">$AS$4/4+$AS$5/2+$AS$6/4</f>
        <v>27.890038189545578</v>
      </c>
      <c r="AU3">
        <f ca="1">$AT$4/4+$AT$5/2+$AT$6/4</f>
        <v>34.585137657407053</v>
      </c>
      <c r="AV3">
        <f ca="1">$AU$4/4+$AU$5/2+$AU$6/4</f>
        <v>41.863048020487021</v>
      </c>
      <c r="AW3">
        <f ca="1">$AV$3/4+$AV$4/2+$AV$5/4</f>
        <v>51.495286407965736</v>
      </c>
      <c r="BH3">
        <f t="shared" ca="1" si="11"/>
        <v>-1.5154440861516192</v>
      </c>
      <c r="BI3">
        <f ca="1">$BH$4/4+$BH$5/2+$BH$6/4</f>
        <v>-2.255938126689184</v>
      </c>
      <c r="BJ3">
        <f ca="1">$BI$4/4+$BI$5/2+$BI$6/4</f>
        <v>-2.8073345280841373</v>
      </c>
      <c r="BK3">
        <f ca="1">$BJ$4/4+$BJ$5/2+$BJ$6/4</f>
        <v>-3.693526482541293</v>
      </c>
      <c r="BL3">
        <f ca="1">$BK$3/4+$BK$4/2+$BK$5/4</f>
        <v>-3.6472738312876185</v>
      </c>
      <c r="CL3">
        <f t="shared" ca="1" si="12"/>
        <v>0.17296007064757055</v>
      </c>
      <c r="CM3">
        <f ca="1">$CL$4/4+$CL$5/2+$CL$6/4</f>
        <v>0.13945853872345298</v>
      </c>
      <c r="CN3">
        <f ca="1">$CM$4/4+$CM$5/2+$CM$6/4</f>
        <v>0.12611740807420696</v>
      </c>
      <c r="CO3">
        <f ca="1">$CN$4/4+$CN$5/2+$CN$6/4</f>
        <v>0.11373074029760827</v>
      </c>
      <c r="CP3">
        <f ca="1">$CO$3/4+$CO$4/2+$CO$5/4</f>
        <v>0.10391265971914843</v>
      </c>
      <c r="DA3">
        <f t="shared" ca="1" si="13"/>
        <v>0.18364907016618306</v>
      </c>
      <c r="DB3">
        <f ca="1">$DA$4/4+$DA$5/2+$DA$6/4</f>
        <v>0.24700089290117944</v>
      </c>
      <c r="DC3">
        <f ca="1">$DB$4/4+$DB$5/2+$DB$6/4</f>
        <v>9.9205108625068122E-2</v>
      </c>
      <c r="DD3">
        <f ca="1">$DC$4/4+$DC$5/2+$DC$6/4</f>
        <v>0.12926199829718471</v>
      </c>
      <c r="DE3">
        <f ca="1">$DD$3/4+$DD$4/2+$DD$5/4</f>
        <v>8.8500274581776589E-2</v>
      </c>
      <c r="DP3">
        <f t="shared" ca="1" si="14"/>
        <v>1</v>
      </c>
      <c r="DQ3">
        <f ca="1">$DP$4/4+$DP$5/2+$DP$6/4</f>
        <v>1</v>
      </c>
      <c r="DR3">
        <f ca="1">$DQ$4/4+$DQ$5/2+$DQ$6/4</f>
        <v>1</v>
      </c>
      <c r="DS3">
        <f ca="1">$DR$4/4+$DR$5/2+$DR$6/4</f>
        <v>1</v>
      </c>
      <c r="DT3">
        <f ca="1">$DS$3/4+$DS$4/2+$DS$5/4</f>
        <v>1</v>
      </c>
      <c r="EE3">
        <f t="shared" ca="1" si="15"/>
        <v>-1.1302012205871883</v>
      </c>
      <c r="EF3">
        <f ca="1">$EE$4/4+$EE$5/2+$EE$6/4</f>
        <v>-1.4147434430043442</v>
      </c>
      <c r="EG3">
        <f ca="1">$EF$4/4+$EF$5/2+$EF$6/4</f>
        <v>-0.81038966074942587</v>
      </c>
      <c r="EH3">
        <f ca="1">$EG$4/4+$EG$5/2+$EG$6/4</f>
        <v>-0.68257592927148325</v>
      </c>
      <c r="EI3">
        <f ca="1">$EH$3/4+$EH$4/2+$EH$5/4</f>
        <v>-0.32828611981335115</v>
      </c>
      <c r="GR3">
        <f ca="1">INDIRECT(ADDRESS(ROW(),Controls!$P$8+30))</f>
        <v>9</v>
      </c>
      <c r="GS3">
        <f ca="1">INDIRECT(ADDRESS(ROW(),Controls!$P$8+45))</f>
        <v>17.653901833514801</v>
      </c>
      <c r="GV3">
        <f ca="1">INDIRECT(ADDRESS(ROW(),Controls!$P$8+90))</f>
        <v>0.17296007064757055</v>
      </c>
      <c r="GW3">
        <f ca="1">INDIRECT(ADDRESS(ROW(),Controls!$P$8+105))</f>
        <v>0.18364907016618306</v>
      </c>
      <c r="GX3">
        <f ca="1">INDIRECT(ADDRESS(ROW(),Controls!$P$8+120))</f>
        <v>1</v>
      </c>
      <c r="GY3">
        <f ca="1">INDIRECT(ADDRESS(ROW(),Controls!$P$8+15))</f>
        <v>111</v>
      </c>
      <c r="GZ3">
        <f ca="1">INDIRECT(ADDRESS(ROW(),Controls!$P$8+135))</f>
        <v>-1.1302012205871883</v>
      </c>
      <c r="HL3">
        <f t="shared" ca="1" si="16"/>
        <v>0.50980231366836293</v>
      </c>
      <c r="HM3">
        <f t="shared" ca="1" si="17"/>
        <v>-8.6539018335148015</v>
      </c>
      <c r="HN3">
        <f t="shared" ca="1" si="18"/>
        <v>1.0618003882548868</v>
      </c>
      <c r="HO3">
        <f t="shared" ca="1" si="19"/>
        <v>1.0688999518612519E-2</v>
      </c>
      <c r="HQ3">
        <f ca="1">INDIRECT(ADDRESS(ROW(),Controls!$P$8+60))</f>
        <v>-1.5154440861516192</v>
      </c>
      <c r="HR3">
        <f t="shared" ca="1" si="20"/>
        <v>111</v>
      </c>
      <c r="HS3">
        <f ca="1">IF($GX3=0,NA(),($GZ3*Controls!$S$8))</f>
        <v>-1.1302012205871883</v>
      </c>
    </row>
    <row r="4" spans="1:227" x14ac:dyDescent="0.25">
      <c r="A4">
        <v>207</v>
      </c>
      <c r="B4">
        <f t="shared" ca="1" si="0"/>
        <v>132</v>
      </c>
      <c r="C4">
        <f t="shared" ca="1" si="1"/>
        <v>11</v>
      </c>
      <c r="D4">
        <f t="shared" ca="1" si="2"/>
        <v>21.914356317507735</v>
      </c>
      <c r="E4">
        <f t="shared" ca="1" si="3"/>
        <v>-1.8428034731553136</v>
      </c>
      <c r="G4">
        <f t="shared" ca="1" si="4"/>
        <v>0.15523936165783417</v>
      </c>
      <c r="H4">
        <f t="shared" ca="1" si="5"/>
        <v>0.20241757732067617</v>
      </c>
      <c r="I4">
        <f t="shared" ca="1" si="6"/>
        <v>1</v>
      </c>
      <c r="J4">
        <v>1</v>
      </c>
      <c r="K4">
        <f t="shared" ca="1" si="7"/>
        <v>-1.2102768443504215</v>
      </c>
      <c r="O4">
        <f t="shared" ca="1" si="8"/>
        <v>132</v>
      </c>
      <c r="P4">
        <f ca="1">$O$6/4+$O$7/2+$O$8/4</f>
        <v>156</v>
      </c>
      <c r="Q4">
        <f ca="1">$P$6/4+$P$7/2+$P$8/4</f>
        <v>231.3125</v>
      </c>
      <c r="R4">
        <f ca="1">$Q$6/4+$Q$7/2+$Q$8/4</f>
        <v>403.375</v>
      </c>
      <c r="AD4">
        <f t="shared" ca="1" si="9"/>
        <v>11</v>
      </c>
      <c r="AE4">
        <f ca="1">$AD$6/4+$AD$7/2+$AD$8/4</f>
        <v>15.75</v>
      </c>
      <c r="AF4">
        <f ca="1">$AE$6/4+$AE$7/2+$AE$8/4</f>
        <v>24.6875</v>
      </c>
      <c r="AG4">
        <f ca="1">$AF$6/4+$AF$7/2+$AF$8/4</f>
        <v>45.3125</v>
      </c>
      <c r="AS4">
        <f t="shared" ca="1" si="10"/>
        <v>21.914356317507735</v>
      </c>
      <c r="AT4">
        <f ca="1">$AS$6/4+$AS$7/2+$AS$8/4</f>
        <v>25.585945740796859</v>
      </c>
      <c r="AU4">
        <f ca="1">$AT$6/4+$AT$7/2+$AT$8/4</f>
        <v>41.570078473662193</v>
      </c>
      <c r="AV4">
        <f ca="1">$AU$6/4+$AU$7/2+$AU$8/4</f>
        <v>53.178544293518421</v>
      </c>
      <c r="BH4">
        <f t="shared" ca="1" si="11"/>
        <v>-1.8428034731553136</v>
      </c>
      <c r="BI4">
        <f ca="1">$BH$6/4+$BH$7/2+$BH$8/4</f>
        <v>-2.5842528023611497</v>
      </c>
      <c r="BJ4">
        <f ca="1">$BI$6/4+$BI$7/2+$BI$8/4</f>
        <v>-3.4726036282924597</v>
      </c>
      <c r="BK4">
        <f ca="1">$BJ$6/4+$BJ$7/2+$BJ$8/4</f>
        <v>-3.702220953234046</v>
      </c>
      <c r="CL4">
        <f t="shared" ca="1" si="12"/>
        <v>0.15523936165783417</v>
      </c>
      <c r="CM4">
        <f ca="1">$CL$6/4+$CL$7/2+$CL$8/4</f>
        <v>0.14703159473127064</v>
      </c>
      <c r="CN4">
        <f ca="1">$CM$6/4+$CM$7/2+$CM$8/4</f>
        <v>0.11295204679473135</v>
      </c>
      <c r="CO4">
        <f ca="1">$CN$6/4+$CN$7/2+$CN$8/4</f>
        <v>0.10221868764616607</v>
      </c>
      <c r="DA4">
        <f t="shared" ca="1" si="13"/>
        <v>0.20241757732067617</v>
      </c>
      <c r="DB4">
        <f ca="1">$DA$6/4+$DA$7/2+$DA$8/4</f>
        <v>0.10107507643292865</v>
      </c>
      <c r="DC4">
        <f ca="1">$DB$6/4+$DB$7/2+$DB$8/4</f>
        <v>0.19661581874667272</v>
      </c>
      <c r="DD4">
        <f ca="1">$DC$6/4+$DC$7/2+$DC$8/4</f>
        <v>7.1169324314983351E-2</v>
      </c>
      <c r="DP4">
        <f t="shared" ca="1" si="14"/>
        <v>1</v>
      </c>
      <c r="DQ4">
        <f ca="1">$DP$6/4+$DP$7/2+$DP$8/4</f>
        <v>1</v>
      </c>
      <c r="DR4">
        <f ca="1">$DQ$6/4+$DQ$7/2+$DQ$8/4</f>
        <v>1</v>
      </c>
      <c r="DS4">
        <f ca="1">$DR$6/4+$DR$7/2+$DR$8/4</f>
        <v>1</v>
      </c>
      <c r="EE4">
        <f t="shared" ca="1" si="15"/>
        <v>-1.2102768443504215</v>
      </c>
      <c r="EF4">
        <f ca="1">$EE$6/4+$EE$7/2+$EE$8/4</f>
        <v>-0.83593941021228524</v>
      </c>
      <c r="EG4">
        <f ca="1">$EF$6/4+$EF$7/2+$EF$8/4</f>
        <v>-1.1166023702866243</v>
      </c>
      <c r="EH4">
        <f ca="1">$EG$6/4+$EG$7/2+$EG$8/4</f>
        <v>-0.31915420829594349</v>
      </c>
      <c r="GR4">
        <f ca="1">INDIRECT(ADDRESS(ROW(),Controls!$P$8+30))</f>
        <v>11</v>
      </c>
      <c r="GS4">
        <f ca="1">INDIRECT(ADDRESS(ROW(),Controls!$P$8+45))</f>
        <v>21.914356317507735</v>
      </c>
      <c r="GV4">
        <f ca="1">INDIRECT(ADDRESS(ROW(),Controls!$P$8+90))</f>
        <v>0.15523936165783417</v>
      </c>
      <c r="GW4">
        <f ca="1">INDIRECT(ADDRESS(ROW(),Controls!$P$8+105))</f>
        <v>0.20241757732067617</v>
      </c>
      <c r="GX4">
        <f ca="1">INDIRECT(ADDRESS(ROW(),Controls!$P$8+120))</f>
        <v>1</v>
      </c>
      <c r="GY4">
        <f ca="1">INDIRECT(ADDRESS(ROW(),Controls!$P$8+15))</f>
        <v>132</v>
      </c>
      <c r="GZ4">
        <f ca="1">INDIRECT(ADDRESS(ROW(),Controls!$P$8+135))</f>
        <v>-1.2102768443504215</v>
      </c>
      <c r="HL4">
        <f t="shared" ca="1" si="16"/>
        <v>0.50195405425674866</v>
      </c>
      <c r="HM4">
        <f t="shared" ca="1" si="17"/>
        <v>-10.914356317507735</v>
      </c>
      <c r="HN4">
        <f t="shared" ca="1" si="18"/>
        <v>1.3039062719597387</v>
      </c>
      <c r="HO4">
        <f t="shared" ca="1" si="19"/>
        <v>4.7178215662841999E-2</v>
      </c>
      <c r="HQ4">
        <f ca="1">INDIRECT(ADDRESS(ROW(),Controls!$P$8+60))</f>
        <v>-1.8428034731553136</v>
      </c>
      <c r="HR4">
        <f t="shared" ca="1" si="20"/>
        <v>132</v>
      </c>
      <c r="HS4">
        <f ca="1">IF($GX4=0,NA(),($GZ4*Controls!$S$8))</f>
        <v>-1.2102768443504215</v>
      </c>
    </row>
    <row r="5" spans="1:227" x14ac:dyDescent="0.25">
      <c r="A5">
        <v>208</v>
      </c>
      <c r="B5">
        <f t="shared" ca="1" si="0"/>
        <v>145</v>
      </c>
      <c r="C5">
        <f t="shared" ca="1" si="1"/>
        <v>12</v>
      </c>
      <c r="D5">
        <f t="shared" ca="1" si="2"/>
        <v>33.054188939586744</v>
      </c>
      <c r="E5">
        <f t="shared" ca="1" si="3"/>
        <v>-2.3798115055309839</v>
      </c>
      <c r="G5">
        <f t="shared" ca="1" si="4"/>
        <v>0.12640171168824901</v>
      </c>
      <c r="H5">
        <f t="shared" ca="1" si="5"/>
        <v>0.37546441067900493</v>
      </c>
      <c r="I5">
        <f t="shared" ca="1" si="6"/>
        <v>1</v>
      </c>
      <c r="J5">
        <v>1</v>
      </c>
      <c r="K5">
        <f t="shared" ca="1" si="7"/>
        <v>-1.9470856681142363</v>
      </c>
      <c r="O5">
        <f t="shared" ca="1" si="8"/>
        <v>145</v>
      </c>
      <c r="P5">
        <f ca="1">$O$8/4+$O$9/2+$O$10/4</f>
        <v>178.25</v>
      </c>
      <c r="Q5">
        <f ca="1">$P$8/4+$P$9/2+$P$10/4</f>
        <v>262.6875</v>
      </c>
      <c r="R5">
        <f ca="1">$Q$9*3/4+$Q$8/4</f>
        <v>564.46875</v>
      </c>
      <c r="AD5">
        <f t="shared" ca="1" si="9"/>
        <v>12</v>
      </c>
      <c r="AE5">
        <f ca="1">$AD$8/4+$AD$9/2+$AD$10/4</f>
        <v>25.75</v>
      </c>
      <c r="AF5">
        <f ca="1">$AE$8/4+$AE$9/2+$AE$10/4</f>
        <v>29.6875</v>
      </c>
      <c r="AG5">
        <f ca="1">$AF$9*3/4+$AF$8/4</f>
        <v>56.296875</v>
      </c>
      <c r="AS5">
        <f t="shared" ca="1" si="10"/>
        <v>33.054188939586744</v>
      </c>
      <c r="AT5">
        <f ca="1">$AS$8/4+$AS$9/2+$AS$10/4</f>
        <v>36.66272238217131</v>
      </c>
      <c r="AU5">
        <f ca="1">$AT$8/4+$AT$9/2+$AT$10/4</f>
        <v>39.317144013054545</v>
      </c>
      <c r="AV5">
        <f ca="1">$AU$9*3/4+$AU$8/4</f>
        <v>57.76100902433906</v>
      </c>
      <c r="BH5">
        <f t="shared" ca="1" si="11"/>
        <v>-2.3798115055309839</v>
      </c>
      <c r="BI5">
        <f ca="1">$BH$8/4+$BH$9/2+$BH$10/4</f>
        <v>-2.8014022121383864</v>
      </c>
      <c r="BJ5">
        <f ca="1">$BI$8/4+$BI$9/2+$BI$10/4</f>
        <v>-3.7941279088074271</v>
      </c>
      <c r="BK5">
        <f ca="1">$BJ$9*3/4+$BJ$8/4</f>
        <v>-3.4911269361410904</v>
      </c>
      <c r="CL5">
        <f t="shared" ca="1" si="12"/>
        <v>0.12640171168824901</v>
      </c>
      <c r="CM5">
        <f ca="1">$CL$8/4+$CL$9/2+$CL$10/4</f>
        <v>0.12069836361417917</v>
      </c>
      <c r="CN5">
        <f ca="1">$CM$8/4+$CM$9/2+$CM$10/4</f>
        <v>0.11646290506104626</v>
      </c>
      <c r="CO5">
        <f ca="1">$CN$9*3/4+$CN$8/4</f>
        <v>9.7482523286653314E-2</v>
      </c>
      <c r="DA5">
        <f t="shared" ca="1" si="13"/>
        <v>0.37546441067900493</v>
      </c>
      <c r="DB5">
        <f ca="1">$DA$8/4+$DA$9/2+$DA$10/4</f>
        <v>6.9443499744113471E-2</v>
      </c>
      <c r="DC5">
        <f ca="1">$DB$8/4+$DB$9/2+$DB$10/4</f>
        <v>0.11278553857079711</v>
      </c>
      <c r="DD5">
        <f ca="1">$DC$9*3/4+$DC$8/4</f>
        <v>8.2400451399954916E-2</v>
      </c>
      <c r="DP5">
        <f t="shared" ca="1" si="14"/>
        <v>1</v>
      </c>
      <c r="DQ5">
        <f ca="1">$DP$8/4+$DP$9/2+$DP$10/4</f>
        <v>1</v>
      </c>
      <c r="DR5">
        <f ca="1">$DQ$8/4+$DQ$9/2+$DQ$10/4</f>
        <v>1</v>
      </c>
      <c r="DS5">
        <f ca="1">$DR$9*3/4+$DR$8/4</f>
        <v>1</v>
      </c>
      <c r="EE5">
        <f t="shared" ca="1" si="15"/>
        <v>-1.9470856681142363</v>
      </c>
      <c r="EF5">
        <f ca="1">$EE$8/4+$EE$9/2+$EE$10/4</f>
        <v>-0.67386480225733425</v>
      </c>
      <c r="EG5">
        <f ca="1">$EF$8/4+$EF$9/2+$EF$10/4</f>
        <v>-0.63265619169869747</v>
      </c>
      <c r="EH5">
        <f ca="1">$EG$9*3/4+$EG$8/4</f>
        <v>7.7398666099657565E-3</v>
      </c>
      <c r="GR5">
        <f ca="1">INDIRECT(ADDRESS(ROW(),Controls!$P$8+30))</f>
        <v>12</v>
      </c>
      <c r="GS5">
        <f ca="1">INDIRECT(ADDRESS(ROW(),Controls!$P$8+45))</f>
        <v>33.054188939586744</v>
      </c>
      <c r="GV5">
        <f ca="1">INDIRECT(ADDRESS(ROW(),Controls!$P$8+90))</f>
        <v>0.12640171168824901</v>
      </c>
      <c r="GW5">
        <f ca="1">INDIRECT(ADDRESS(ROW(),Controls!$P$8+105))</f>
        <v>0.37546441067900493</v>
      </c>
      <c r="GX5">
        <f ca="1">INDIRECT(ADDRESS(ROW(),Controls!$P$8+120))</f>
        <v>1</v>
      </c>
      <c r="GY5">
        <f ca="1">INDIRECT(ADDRESS(ROW(),Controls!$P$8+15))</f>
        <v>145</v>
      </c>
      <c r="GZ5">
        <f ca="1">INDIRECT(ADDRESS(ROW(),Controls!$P$8+135))</f>
        <v>-1.9470856681142363</v>
      </c>
      <c r="HL5">
        <f t="shared" ca="1" si="16"/>
        <v>0.36304021925730628</v>
      </c>
      <c r="HM5">
        <f t="shared" ca="1" si="17"/>
        <v>-21.054188939586744</v>
      </c>
      <c r="HN5">
        <f t="shared" ca="1" si="18"/>
        <v>2.9704060622614983</v>
      </c>
      <c r="HO5">
        <f t="shared" ca="1" si="19"/>
        <v>0.24906269899075592</v>
      </c>
      <c r="HQ5">
        <f ca="1">INDIRECT(ADDRESS(ROW(),Controls!$P$8+60))</f>
        <v>-2.3798115055309839</v>
      </c>
      <c r="HR5">
        <f t="shared" ca="1" si="20"/>
        <v>145</v>
      </c>
      <c r="HS5">
        <f ca="1">IF($GX5=0,NA(),($GZ5*Controls!$S$8))</f>
        <v>-1.9470856681142363</v>
      </c>
    </row>
    <row r="6" spans="1:227" x14ac:dyDescent="0.25">
      <c r="A6">
        <v>209</v>
      </c>
      <c r="B6">
        <f t="shared" ca="1" si="0"/>
        <v>152</v>
      </c>
      <c r="C6">
        <f t="shared" ca="1" si="1"/>
        <v>17</v>
      </c>
      <c r="D6">
        <f t="shared" ca="1" si="2"/>
        <v>23.537418561501077</v>
      </c>
      <c r="E6">
        <f t="shared" ca="1" si="3"/>
        <v>-2.4213260225394557</v>
      </c>
      <c r="G6">
        <f t="shared" ca="1" si="4"/>
        <v>0.14979136985947974</v>
      </c>
      <c r="H6">
        <f t="shared" ca="1" si="5"/>
        <v>3.465717292603171E-2</v>
      </c>
      <c r="I6">
        <f t="shared" ca="1" si="6"/>
        <v>1</v>
      </c>
      <c r="J6">
        <v>1</v>
      </c>
      <c r="K6">
        <f t="shared" ca="1" si="7"/>
        <v>-0.5545255914384829</v>
      </c>
      <c r="O6">
        <f t="shared" ca="1" si="8"/>
        <v>152</v>
      </c>
      <c r="P6">
        <f ca="1">$O$10/4+$O$11/2+$O$12/4</f>
        <v>220</v>
      </c>
      <c r="Q6">
        <f ca="1">$P$10/4+$P$11/2+$P$12/4</f>
        <v>322</v>
      </c>
      <c r="AD6">
        <f t="shared" ca="1" si="9"/>
        <v>17</v>
      </c>
      <c r="AE6">
        <f ca="1">$AD$10/4+$AD$11/2+$AD$12/4</f>
        <v>23.25</v>
      </c>
      <c r="AF6">
        <f ca="1">$AE$10/4+$AE$11/2+$AE$12/4</f>
        <v>39.625</v>
      </c>
      <c r="AS6">
        <f t="shared" ca="1" si="10"/>
        <v>23.537418561501077</v>
      </c>
      <c r="AT6">
        <f ca="1">$AS$10/4+$AS$11/2+$AS$12/4</f>
        <v>39.429160124488732</v>
      </c>
      <c r="AU6">
        <f ca="1">$AT$10/4+$AT$11/2+$AT$12/4</f>
        <v>47.247825582176795</v>
      </c>
      <c r="BH6">
        <f t="shared" ca="1" si="11"/>
        <v>-2.4213260225394557</v>
      </c>
      <c r="BI6">
        <f ca="1">$BH$10/4+$BH$11/2+$BH$12/4</f>
        <v>-3.0422808856986272</v>
      </c>
      <c r="BJ6">
        <f ca="1">$BI$10/4+$BI$11/2+$BI$12/4</f>
        <v>-3.7132464842578585</v>
      </c>
      <c r="CL6">
        <f t="shared" ca="1" si="12"/>
        <v>0.14979136985947974</v>
      </c>
      <c r="CM6">
        <f ca="1">$CL$10/4+$CL$11/2+$CL$12/4</f>
        <v>0.11604131033719889</v>
      </c>
      <c r="CN6">
        <f ca="1">$CM$10/4+$CM$11/2+$CM$12/4</f>
        <v>0.10904510427360922</v>
      </c>
      <c r="DA6">
        <f t="shared" ca="1" si="13"/>
        <v>3.465717292603171E-2</v>
      </c>
      <c r="DB6">
        <f ca="1">$DA$10/4+$DA$11/2+$DA$12/4</f>
        <v>0.15685835857911692</v>
      </c>
      <c r="DC6">
        <f ca="1">$DB$10/4+$DB$11/2+$DB$12/4</f>
        <v>9.4861097300471861E-2</v>
      </c>
      <c r="DP6">
        <f t="shared" ca="1" si="14"/>
        <v>1</v>
      </c>
      <c r="DQ6">
        <f ca="1">$DP$10/4+$DP$11/2+$DP$12/4</f>
        <v>1</v>
      </c>
      <c r="DR6">
        <f ca="1">$DQ$10/4+$DQ$11/2+$DQ$12/4</f>
        <v>1</v>
      </c>
      <c r="EE6">
        <f t="shared" ca="1" si="15"/>
        <v>-0.5545255914384829</v>
      </c>
      <c r="EF6">
        <f ca="1">$EE$10/4+$EE$11/2+$EE$12/4</f>
        <v>-1.0578896282707497</v>
      </c>
      <c r="EG6">
        <f ca="1">$EF$10/4+$EF$11/2+$EF$12/4</f>
        <v>-0.34838896340191361</v>
      </c>
      <c r="GR6">
        <f ca="1">INDIRECT(ADDRESS(ROW(),Controls!$P$8+30))</f>
        <v>17</v>
      </c>
      <c r="GS6">
        <f ca="1">INDIRECT(ADDRESS(ROW(),Controls!$P$8+45))</f>
        <v>23.537418561501077</v>
      </c>
      <c r="GV6">
        <f ca="1">INDIRECT(ADDRESS(ROW(),Controls!$P$8+90))</f>
        <v>0.14979136985947974</v>
      </c>
      <c r="GW6">
        <f ca="1">INDIRECT(ADDRESS(ROW(),Controls!$P$8+105))</f>
        <v>3.465717292603171E-2</v>
      </c>
      <c r="GX6">
        <f ca="1">INDIRECT(ADDRESS(ROW(),Controls!$P$8+120))</f>
        <v>1</v>
      </c>
      <c r="GY6">
        <f ca="1">INDIRECT(ADDRESS(ROW(),Controls!$P$8+15))</f>
        <v>152</v>
      </c>
      <c r="GZ6">
        <f ca="1">INDIRECT(ADDRESS(ROW(),Controls!$P$8+135))</f>
        <v>-0.5545255914384829</v>
      </c>
      <c r="HL6">
        <f t="shared" ca="1" si="16"/>
        <v>0.72225422493042668</v>
      </c>
      <c r="HM6">
        <f t="shared" ca="1" si="17"/>
        <v>-6.5374185615010774</v>
      </c>
      <c r="HN6">
        <f t="shared" ca="1" si="18"/>
        <v>0.23136962402135602</v>
      </c>
      <c r="HO6">
        <f t="shared" ca="1" si="19"/>
        <v>-0.11513419693344804</v>
      </c>
      <c r="HQ6">
        <f ca="1">INDIRECT(ADDRESS(ROW(),Controls!$P$8+60))</f>
        <v>-2.4213260225394557</v>
      </c>
      <c r="HR6">
        <f t="shared" ca="1" si="20"/>
        <v>152</v>
      </c>
      <c r="HS6">
        <f ca="1">IF($GX6=0,NA(),($GZ6*Controls!$S$8))</f>
        <v>-0.5545255914384829</v>
      </c>
    </row>
    <row r="7" spans="1:227" x14ac:dyDescent="0.25">
      <c r="A7">
        <v>210</v>
      </c>
      <c r="B7">
        <f t="shared" ca="1" si="0"/>
        <v>155</v>
      </c>
      <c r="C7">
        <f t="shared" ca="1" si="1"/>
        <v>13</v>
      </c>
      <c r="D7">
        <f t="shared" ca="1" si="2"/>
        <v>20.687249064942939</v>
      </c>
      <c r="E7">
        <f t="shared" ca="1" si="3"/>
        <v>-2.5555870568293582</v>
      </c>
      <c r="G7">
        <f t="shared" ca="1" si="4"/>
        <v>0.1597772110107116</v>
      </c>
      <c r="H7">
        <f t="shared" ca="1" si="5"/>
        <v>8.9742838250136459E-2</v>
      </c>
      <c r="I7">
        <f t="shared" ca="1" si="6"/>
        <v>1</v>
      </c>
      <c r="J7">
        <v>1</v>
      </c>
      <c r="K7">
        <f t="shared" ca="1" si="7"/>
        <v>-0.79231412789601074</v>
      </c>
      <c r="O7">
        <f t="shared" ca="1" si="8"/>
        <v>155</v>
      </c>
      <c r="P7">
        <f ca="1">$O$12/4+$O$13/2+$O$14/4</f>
        <v>229.5</v>
      </c>
      <c r="Q7">
        <f ca="1">$P$12/4+$P$13/2+$P$14/4</f>
        <v>397.5</v>
      </c>
      <c r="AD7">
        <f t="shared" ca="1" si="9"/>
        <v>13</v>
      </c>
      <c r="AE7">
        <f ca="1">$AD$12/4+$AD$13/2+$AD$14/4</f>
        <v>20.75</v>
      </c>
      <c r="AF7">
        <f ca="1">$AE$12/4+$AE$13/2+$AE$14/4</f>
        <v>47.75</v>
      </c>
      <c r="AS7">
        <f t="shared" ca="1" si="10"/>
        <v>20.687249064942939</v>
      </c>
      <c r="AT7">
        <f ca="1">$AS$12/4+$AS$13/2+$AS$14/4</f>
        <v>42.920438588960096</v>
      </c>
      <c r="AU7">
        <f ca="1">$AT$12/4+$AT$13/2+$AT$14/4</f>
        <v>56.060745012710946</v>
      </c>
      <c r="BH7">
        <f t="shared" ca="1" si="11"/>
        <v>-2.5555870568293582</v>
      </c>
      <c r="BI7">
        <f ca="1">$BH$12/4+$BH$13/2+$BH$14/4</f>
        <v>-3.6032544360893177</v>
      </c>
      <c r="BJ7">
        <f ca="1">$BI$12/4+$BI$13/2+$BI$14/4</f>
        <v>-3.6845618990121767</v>
      </c>
      <c r="CL7">
        <f t="shared" ca="1" si="12"/>
        <v>0.1597772110107116</v>
      </c>
      <c r="CM7">
        <f ca="1">$CL$12/4+$CL$13/2+$CL$14/4</f>
        <v>0.11105962568683167</v>
      </c>
      <c r="CN7">
        <f ca="1">$CM$12/4+$CM$13/2+$CM$14/4</f>
        <v>9.9660586691721828E-2</v>
      </c>
      <c r="DA7">
        <f t="shared" ca="1" si="13"/>
        <v>8.9742838250136459E-2</v>
      </c>
      <c r="DB7">
        <f ca="1">$DA$12/4+$DA$13/2+$DA$14/4</f>
        <v>0.2435887210827741</v>
      </c>
      <c r="DC7">
        <f ca="1">$DB$12/4+$DB$13/2+$DB$14/4</f>
        <v>6.8551937632782806E-2</v>
      </c>
      <c r="DP7">
        <f t="shared" ca="1" si="14"/>
        <v>1</v>
      </c>
      <c r="DQ7">
        <f ca="1">$DP$12/4+$DP$13/2+$DP$14/4</f>
        <v>1</v>
      </c>
      <c r="DR7">
        <f ca="1">$DQ$12/4+$DQ$13/2+$DQ$14/4</f>
        <v>1</v>
      </c>
      <c r="EE7">
        <f t="shared" ca="1" si="15"/>
        <v>-0.79231412789601074</v>
      </c>
      <c r="EF7">
        <f ca="1">$EE$12/4+$EE$13/2+$EE$14/4</f>
        <v>-1.4384233829403452</v>
      </c>
      <c r="EG7">
        <f ca="1">$EF$12/4+$EF$13/2+$EF$14/4</f>
        <v>-0.33198548896163205</v>
      </c>
      <c r="GR7">
        <f ca="1">INDIRECT(ADDRESS(ROW(),Controls!$P$8+30))</f>
        <v>13</v>
      </c>
      <c r="GS7">
        <f ca="1">INDIRECT(ADDRESS(ROW(),Controls!$P$8+45))</f>
        <v>20.687249064942939</v>
      </c>
      <c r="GV7">
        <f ca="1">INDIRECT(ADDRESS(ROW(),Controls!$P$8+90))</f>
        <v>0.1597772110107116</v>
      </c>
      <c r="GW7">
        <f ca="1">INDIRECT(ADDRESS(ROW(),Controls!$P$8+105))</f>
        <v>8.9742838250136459E-2</v>
      </c>
      <c r="GX7">
        <f ca="1">INDIRECT(ADDRESS(ROW(),Controls!$P$8+120))</f>
        <v>1</v>
      </c>
      <c r="GY7">
        <f ca="1">INDIRECT(ADDRESS(ROW(),Controls!$P$8+15))</f>
        <v>155</v>
      </c>
      <c r="GZ7">
        <f ca="1">INDIRECT(ADDRESS(ROW(),Controls!$P$8+135))</f>
        <v>-0.79231412789601074</v>
      </c>
      <c r="HL7">
        <f t="shared" ca="1" si="16"/>
        <v>0.62840641397942476</v>
      </c>
      <c r="HM7">
        <f t="shared" ca="1" si="17"/>
        <v>-7.6872490649429395</v>
      </c>
      <c r="HN7">
        <f t="shared" ca="1" si="18"/>
        <v>0.56167483261502182</v>
      </c>
      <c r="HO7">
        <f t="shared" ca="1" si="19"/>
        <v>-7.0034372760575142E-2</v>
      </c>
      <c r="HQ7">
        <f ca="1">INDIRECT(ADDRESS(ROW(),Controls!$P$8+60))</f>
        <v>-2.5555870568293582</v>
      </c>
      <c r="HR7">
        <f t="shared" ca="1" si="20"/>
        <v>155</v>
      </c>
      <c r="HS7">
        <f ca="1">IF($GX7=0,NA(),($GZ7*Controls!$S$8))</f>
        <v>-0.79231412789601074</v>
      </c>
    </row>
    <row r="8" spans="1:227" x14ac:dyDescent="0.25">
      <c r="A8">
        <v>211</v>
      </c>
      <c r="B8">
        <f t="shared" ca="1" si="0"/>
        <v>162</v>
      </c>
      <c r="C8">
        <f t="shared" ca="1" si="1"/>
        <v>20</v>
      </c>
      <c r="D8">
        <f t="shared" ca="1" si="2"/>
        <v>37.431866271800487</v>
      </c>
      <c r="E8">
        <f t="shared" ca="1" si="3"/>
        <v>-2.8045110732464273</v>
      </c>
      <c r="G8">
        <f t="shared" ca="1" si="4"/>
        <v>0.11878058704417963</v>
      </c>
      <c r="H8">
        <f t="shared" ca="1" si="5"/>
        <v>0.19015745630541001</v>
      </c>
      <c r="I8">
        <f t="shared" ca="1" si="6"/>
        <v>1</v>
      </c>
      <c r="J8">
        <v>1</v>
      </c>
      <c r="K8">
        <f t="shared" ca="1" si="7"/>
        <v>-1.2046037936186369</v>
      </c>
      <c r="O8">
        <f t="shared" ca="1" si="8"/>
        <v>162</v>
      </c>
      <c r="P8">
        <f ca="1">$O$14/4+$O$15/2+$O$16/4</f>
        <v>246.25</v>
      </c>
      <c r="Q8">
        <f ca="1">$P$14/4+$P$15/2+$P$16/4</f>
        <v>496.5</v>
      </c>
      <c r="AD8">
        <f t="shared" ca="1" si="9"/>
        <v>20</v>
      </c>
      <c r="AE8">
        <f ca="1">$AD$14/4+$AD$15/2+$AD$16/4</f>
        <v>34</v>
      </c>
      <c r="AF8">
        <f ca="1">$AE$14/4+$AE$15/2+$AE$16/4</f>
        <v>46.125</v>
      </c>
      <c r="AS8">
        <f t="shared" ca="1" si="10"/>
        <v>37.431866271800487</v>
      </c>
      <c r="AT8">
        <f ca="1">$AS$14/4+$AS$15/2+$AS$16/4</f>
        <v>41.010276592239862</v>
      </c>
      <c r="AU8">
        <f ca="1">$AT$14/4+$AT$15/2+$AT$16/4</f>
        <v>53.344861566475011</v>
      </c>
      <c r="BH8">
        <f t="shared" ca="1" si="11"/>
        <v>-2.8045110732464273</v>
      </c>
      <c r="BI8">
        <f ca="1">$BH$14/4+$BH$15/2+$BH$16/4</f>
        <v>-3.6416247552925771</v>
      </c>
      <c r="BJ8">
        <f ca="1">$BI$14/4+$BI$15/2+$BI$16/4</f>
        <v>-3.7265135306539721</v>
      </c>
      <c r="CL8">
        <f t="shared" ca="1" si="12"/>
        <v>0.11878058704417963</v>
      </c>
      <c r="CM8">
        <f ca="1">$CL$14/4+$CL$15/2+$CL$16/4</f>
        <v>0.11364762546806317</v>
      </c>
      <c r="CN8">
        <f ca="1">$CM$14/4+$CM$15/2+$CM$16/4</f>
        <v>0.10050847292761138</v>
      </c>
      <c r="DA8">
        <f t="shared" ca="1" si="13"/>
        <v>0.19015745630541001</v>
      </c>
      <c r="DB8">
        <f ca="1">$DA$14/4+$DA$15/2+$DA$16/4</f>
        <v>0.1424274742420257</v>
      </c>
      <c r="DC8">
        <f ca="1">$DB$14/4+$DB$15/2+$DB$16/4</f>
        <v>5.2712324693895946E-2</v>
      </c>
      <c r="DP8">
        <f t="shared" ca="1" si="14"/>
        <v>1</v>
      </c>
      <c r="DQ8">
        <f ca="1">$DP$14/4+$DP$15/2+$DP$16/4</f>
        <v>1</v>
      </c>
      <c r="DR8">
        <f ca="1">$DQ$14/4+$DQ$15/2+$DQ$16/4</f>
        <v>1</v>
      </c>
      <c r="EE8">
        <f t="shared" ca="1" si="15"/>
        <v>-1.2046037936186369</v>
      </c>
      <c r="EF8">
        <f ca="1">$EE$14/4+$EE$15/2+$EE$16/4</f>
        <v>-0.53167308699505655</v>
      </c>
      <c r="EG8">
        <f ca="1">$EF$14/4+$EF$15/2+$EF$16/4</f>
        <v>-0.26425689185859613</v>
      </c>
      <c r="GR8">
        <f ca="1">INDIRECT(ADDRESS(ROW(),Controls!$P$8+30))</f>
        <v>20</v>
      </c>
      <c r="GS8">
        <f ca="1">INDIRECT(ADDRESS(ROW(),Controls!$P$8+45))</f>
        <v>37.431866271800487</v>
      </c>
      <c r="GV8">
        <f ca="1">INDIRECT(ADDRESS(ROW(),Controls!$P$8+90))</f>
        <v>0.11878058704417963</v>
      </c>
      <c r="GW8">
        <f ca="1">INDIRECT(ADDRESS(ROW(),Controls!$P$8+105))</f>
        <v>0.19015745630541001</v>
      </c>
      <c r="GX8">
        <f ca="1">INDIRECT(ADDRESS(ROW(),Controls!$P$8+120))</f>
        <v>1</v>
      </c>
      <c r="GY8">
        <f ca="1">INDIRECT(ADDRESS(ROW(),Controls!$P$8+15))</f>
        <v>162</v>
      </c>
      <c r="GZ8">
        <f ca="1">INDIRECT(ADDRESS(ROW(),Controls!$P$8+135))</f>
        <v>-1.2046037936186369</v>
      </c>
      <c r="HL8">
        <f t="shared" ca="1" si="16"/>
        <v>0.53430411016046819</v>
      </c>
      <c r="HM8">
        <f t="shared" ca="1" si="17"/>
        <v>-17.431866271800487</v>
      </c>
      <c r="HN8">
        <f t="shared" ca="1" si="18"/>
        <v>1.6009135923421749</v>
      </c>
      <c r="HO8">
        <f t="shared" ca="1" si="19"/>
        <v>7.137686926123038E-2</v>
      </c>
      <c r="HQ8">
        <f ca="1">INDIRECT(ADDRESS(ROW(),Controls!$P$8+60))</f>
        <v>-2.8045110732464273</v>
      </c>
      <c r="HR8">
        <f t="shared" ca="1" si="20"/>
        <v>162</v>
      </c>
      <c r="HS8">
        <f ca="1">IF($GX8=0,NA(),($GZ8*Controls!$S$8))</f>
        <v>-1.2046037936186369</v>
      </c>
    </row>
    <row r="9" spans="1:227" x14ac:dyDescent="0.25">
      <c r="A9">
        <v>212</v>
      </c>
      <c r="B9">
        <f t="shared" ca="1" si="0"/>
        <v>168</v>
      </c>
      <c r="C9">
        <f t="shared" ca="1" si="1"/>
        <v>25</v>
      </c>
      <c r="D9">
        <f t="shared" ca="1" si="2"/>
        <v>32.656020095148342</v>
      </c>
      <c r="E9">
        <f t="shared" ca="1" si="3"/>
        <v>-2.8000589765841939</v>
      </c>
      <c r="G9">
        <f t="shared" ca="1" si="4"/>
        <v>0.12716997337165617</v>
      </c>
      <c r="H9">
        <f t="shared" ca="1" si="5"/>
        <v>2.4341938004924908E-2</v>
      </c>
      <c r="I9">
        <f t="shared" ca="1" si="6"/>
        <v>1</v>
      </c>
      <c r="J9">
        <v>1</v>
      </c>
      <c r="K9">
        <f t="shared" ca="1" si="7"/>
        <v>-0.47624314422856462</v>
      </c>
      <c r="O9">
        <f t="shared" ca="1" si="8"/>
        <v>168</v>
      </c>
      <c r="P9">
        <f ca="1">$O$16/4+$O$17/2+$O$18/4</f>
        <v>261</v>
      </c>
      <c r="Q9">
        <f ca="1">$P$16/4+$P$17/2+$P$18/4</f>
        <v>587.125</v>
      </c>
      <c r="AD9">
        <f t="shared" ca="1" si="9"/>
        <v>25</v>
      </c>
      <c r="AE9">
        <f ca="1">$AD$16/4+$AD$17/2+$AD$18/4</f>
        <v>24.75</v>
      </c>
      <c r="AF9">
        <f ca="1">$AE$16/4+$AE$17/2+$AE$18/4</f>
        <v>59.6875</v>
      </c>
      <c r="AS9">
        <f t="shared" ca="1" si="10"/>
        <v>32.656020095148342</v>
      </c>
      <c r="AT9">
        <f ca="1">$AS$16/4+$AS$17/2+$AS$18/4</f>
        <v>38.26095203713956</v>
      </c>
      <c r="AU9">
        <f ca="1">$AT$16/4+$AT$17/2+$AT$18/4</f>
        <v>59.233058176960412</v>
      </c>
      <c r="BH9">
        <f t="shared" ca="1" si="11"/>
        <v>-2.8000589765841939</v>
      </c>
      <c r="BI9">
        <f ca="1">$BH$16/4+$BH$17/2+$BH$18/4</f>
        <v>-3.8856103307189809</v>
      </c>
      <c r="BJ9">
        <f ca="1">$BI$16/4+$BI$17/2+$BI$18/4</f>
        <v>-3.4126647379701294</v>
      </c>
      <c r="CL9">
        <f t="shared" ca="1" si="12"/>
        <v>0.12716997337165617</v>
      </c>
      <c r="CM9">
        <f ca="1">$CL$16/4+$CL$17/2+$CL$18/4</f>
        <v>0.11814678080809018</v>
      </c>
      <c r="CN9">
        <f ca="1">$CM$16/4+$CM$17/2+$CM$18/4</f>
        <v>9.6473873406333954E-2</v>
      </c>
      <c r="DA9">
        <f t="shared" ca="1" si="13"/>
        <v>2.4341938004924908E-2</v>
      </c>
      <c r="DB9">
        <f ca="1">$DA$16/4+$DA$17/2+$DA$18/4</f>
        <v>0.15016759190440168</v>
      </c>
      <c r="DC9">
        <f ca="1">$DB$16/4+$DB$17/2+$DB$18/4</f>
        <v>9.2296493635307897E-2</v>
      </c>
      <c r="DP9">
        <f t="shared" ca="1" si="14"/>
        <v>1</v>
      </c>
      <c r="DQ9">
        <f ca="1">$DP$16/4+$DP$17/2+$DP$18/4</f>
        <v>1</v>
      </c>
      <c r="DR9">
        <f ca="1">$DQ$16/4+$DQ$17/2+$DQ$18/4</f>
        <v>1</v>
      </c>
      <c r="EE9">
        <f t="shared" ca="1" si="15"/>
        <v>-0.47624314422856462</v>
      </c>
      <c r="EF9">
        <f ca="1">$EE$16/4+$EE$17/2+$EE$18/4</f>
        <v>-0.89810606834706741</v>
      </c>
      <c r="EG9">
        <f ca="1">$EF$16/4+$EF$17/2+$EF$18/4</f>
        <v>9.8405452766153062E-2</v>
      </c>
      <c r="GR9">
        <f ca="1">INDIRECT(ADDRESS(ROW(),Controls!$P$8+30))</f>
        <v>25</v>
      </c>
      <c r="GS9">
        <f ca="1">INDIRECT(ADDRESS(ROW(),Controls!$P$8+45))</f>
        <v>32.656020095148342</v>
      </c>
      <c r="GV9">
        <f ca="1">INDIRECT(ADDRESS(ROW(),Controls!$P$8+90))</f>
        <v>0.12716997337165617</v>
      </c>
      <c r="GW9">
        <f ca="1">INDIRECT(ADDRESS(ROW(),Controls!$P$8+105))</f>
        <v>2.4341938004924908E-2</v>
      </c>
      <c r="GX9">
        <f ca="1">INDIRECT(ADDRESS(ROW(),Controls!$P$8+120))</f>
        <v>1</v>
      </c>
      <c r="GY9">
        <f ca="1">INDIRECT(ADDRESS(ROW(),Controls!$P$8+15))</f>
        <v>168</v>
      </c>
      <c r="GZ9">
        <f ca="1">INDIRECT(ADDRESS(ROW(),Controls!$P$8+135))</f>
        <v>-0.47624314422856462</v>
      </c>
      <c r="HL9">
        <f t="shared" ca="1" si="16"/>
        <v>0.76555562885981365</v>
      </c>
      <c r="HM9">
        <f t="shared" ca="1" si="17"/>
        <v>-7.6560200951483424</v>
      </c>
      <c r="HN9">
        <f t="shared" ca="1" si="18"/>
        <v>0.19141262170265008</v>
      </c>
      <c r="HO9">
        <f t="shared" ca="1" si="19"/>
        <v>-0.10282803536673127</v>
      </c>
      <c r="HQ9">
        <f ca="1">INDIRECT(ADDRESS(ROW(),Controls!$P$8+60))</f>
        <v>-2.8000589765841939</v>
      </c>
      <c r="HR9">
        <f t="shared" ca="1" si="20"/>
        <v>168</v>
      </c>
      <c r="HS9">
        <f ca="1">IF($GX9=0,NA(),($GZ9*Controls!$S$8))</f>
        <v>-0.47624314422856462</v>
      </c>
    </row>
    <row r="10" spans="1:227" x14ac:dyDescent="0.25">
      <c r="A10">
        <v>213</v>
      </c>
      <c r="B10">
        <f t="shared" ca="1" si="0"/>
        <v>215</v>
      </c>
      <c r="C10">
        <f t="shared" ca="1" si="1"/>
        <v>33</v>
      </c>
      <c r="D10">
        <f t="shared" ca="1" si="2"/>
        <v>43.906983066588069</v>
      </c>
      <c r="E10">
        <f t="shared" ca="1" si="3"/>
        <v>-2.8009798221387308</v>
      </c>
      <c r="G10">
        <f t="shared" ca="1" si="4"/>
        <v>0.1096729206692247</v>
      </c>
      <c r="H10">
        <f t="shared" ca="1" si="5"/>
        <v>3.8932666661194028E-2</v>
      </c>
      <c r="I10">
        <f t="shared" ca="1" si="6"/>
        <v>1</v>
      </c>
      <c r="J10">
        <v>1</v>
      </c>
      <c r="K10">
        <f t="shared" ca="1" si="7"/>
        <v>-0.53836912695357098</v>
      </c>
      <c r="O10">
        <f t="shared" ca="1" si="8"/>
        <v>215</v>
      </c>
      <c r="P10">
        <f ca="1">$O$18/4+$O$19/2+$O$20/4</f>
        <v>282.5</v>
      </c>
      <c r="AD10">
        <f t="shared" ca="1" si="9"/>
        <v>33</v>
      </c>
      <c r="AE10">
        <f ca="1">$AD$18/4+$AD$19/2+$AD$20/4</f>
        <v>35.25</v>
      </c>
      <c r="AS10">
        <f t="shared" ca="1" si="10"/>
        <v>43.906983066588069</v>
      </c>
      <c r="AT10">
        <f ca="1">$AS$18/4+$AS$19/2+$AS$20/4</f>
        <v>39.736395385699211</v>
      </c>
      <c r="BH10">
        <f t="shared" ca="1" si="11"/>
        <v>-2.8009798221387308</v>
      </c>
      <c r="BI10">
        <f ca="1">$BH$18/4+$BH$19/2+$BH$20/4</f>
        <v>-3.7636662184991705</v>
      </c>
      <c r="CL10">
        <f t="shared" ca="1" si="12"/>
        <v>0.1096729206692247</v>
      </c>
      <c r="CM10">
        <f ca="1">$CL$18/4+$CL$19/2+$CL$20/4</f>
        <v>0.1159104331599415</v>
      </c>
      <c r="DA10">
        <f t="shared" ca="1" si="13"/>
        <v>3.8932666661194028E-2</v>
      </c>
      <c r="DB10">
        <f ca="1">$DA$18/4+$DA$19/2+$DA$20/4</f>
        <v>8.3794962323593819E-3</v>
      </c>
      <c r="DP10">
        <f t="shared" ca="1" si="14"/>
        <v>1</v>
      </c>
      <c r="DQ10">
        <f ca="1">$DP$18/4+$DP$19/2+$DP$20/4</f>
        <v>1</v>
      </c>
      <c r="EE10">
        <f t="shared" ca="1" si="15"/>
        <v>-0.53836912695357098</v>
      </c>
      <c r="EF10">
        <f ca="1">$EE$18/4+$EE$19/2+$EE$20/4</f>
        <v>-0.20273954310559872</v>
      </c>
      <c r="GR10">
        <f ca="1">INDIRECT(ADDRESS(ROW(),Controls!$P$8+30))</f>
        <v>33</v>
      </c>
      <c r="GS10">
        <f ca="1">INDIRECT(ADDRESS(ROW(),Controls!$P$8+45))</f>
        <v>43.906983066588069</v>
      </c>
      <c r="GV10">
        <f ca="1">INDIRECT(ADDRESS(ROW(),Controls!$P$8+90))</f>
        <v>0.1096729206692247</v>
      </c>
      <c r="GW10">
        <f ca="1">INDIRECT(ADDRESS(ROW(),Controls!$P$8+105))</f>
        <v>3.8932666661194028E-2</v>
      </c>
      <c r="GX10">
        <f ca="1">INDIRECT(ADDRESS(ROW(),Controls!$P$8+120))</f>
        <v>1</v>
      </c>
      <c r="GY10">
        <f ca="1">INDIRECT(ADDRESS(ROW(),Controls!$P$8+15))</f>
        <v>215</v>
      </c>
      <c r="GZ10">
        <f ca="1">INDIRECT(ADDRESS(ROW(),Controls!$P$8+135))</f>
        <v>-0.53836912695357098</v>
      </c>
      <c r="HL10">
        <f t="shared" ca="1" si="16"/>
        <v>0.75158887482551806</v>
      </c>
      <c r="HM10">
        <f t="shared" ca="1" si="17"/>
        <v>-10.906983066588069</v>
      </c>
      <c r="HN10">
        <f t="shared" ca="1" si="18"/>
        <v>0.35498887440606763</v>
      </c>
      <c r="HO10">
        <f t="shared" ca="1" si="19"/>
        <v>-7.0740254008030662E-2</v>
      </c>
      <c r="HQ10">
        <f ca="1">INDIRECT(ADDRESS(ROW(),Controls!$P$8+60))</f>
        <v>-2.8009798221387308</v>
      </c>
      <c r="HR10">
        <f t="shared" ca="1" si="20"/>
        <v>215</v>
      </c>
      <c r="HS10">
        <f ca="1">IF($GX10=0,NA(),($GZ10*Controls!$S$8))</f>
        <v>-0.53836912695357098</v>
      </c>
    </row>
    <row r="11" spans="1:227" x14ac:dyDescent="0.25">
      <c r="A11">
        <v>214</v>
      </c>
      <c r="B11">
        <f t="shared" ca="1" si="0"/>
        <v>221</v>
      </c>
      <c r="C11">
        <f t="shared" ca="1" si="1"/>
        <v>20</v>
      </c>
      <c r="D11">
        <f t="shared" ca="1" si="2"/>
        <v>36.214256303126639</v>
      </c>
      <c r="E11">
        <f t="shared" ca="1" si="3"/>
        <v>-3.0253425909313716</v>
      </c>
      <c r="G11">
        <f t="shared" ca="1" si="4"/>
        <v>0.12076092256145518</v>
      </c>
      <c r="H11">
        <f t="shared" ca="1" si="5"/>
        <v>0.17284988852641534</v>
      </c>
      <c r="I11">
        <f t="shared" ca="1" si="6"/>
        <v>1</v>
      </c>
      <c r="J11">
        <v>1</v>
      </c>
      <c r="K11">
        <f t="shared" ca="1" si="7"/>
        <v>-1.1326112028974171</v>
      </c>
      <c r="O11">
        <f t="shared" ca="1" si="8"/>
        <v>221</v>
      </c>
      <c r="P11">
        <f ca="1">$O$20/4+$O$21/2+$O$22/4</f>
        <v>326.25</v>
      </c>
      <c r="AD11">
        <f t="shared" ca="1" si="9"/>
        <v>20</v>
      </c>
      <c r="AE11">
        <f ca="1">$AD$20/4+$AD$21/2+$AD$22/4</f>
        <v>45</v>
      </c>
      <c r="AS11">
        <f t="shared" ca="1" si="10"/>
        <v>36.214256303126639</v>
      </c>
      <c r="AT11">
        <f ca="1">$AS$20/4+$AS$21/2+$AS$22/4</f>
        <v>50.56593627110199</v>
      </c>
      <c r="BH11">
        <f t="shared" ca="1" si="11"/>
        <v>-3.0253425909313716</v>
      </c>
      <c r="BI11">
        <f ca="1">$BH$20/4+$BH$21/2+$BH$22/4</f>
        <v>-3.6279855029785608</v>
      </c>
      <c r="CL11">
        <f t="shared" ca="1" si="12"/>
        <v>0.12076092256145518</v>
      </c>
      <c r="CM11">
        <f ca="1">$CL$20/4+$CL$21/2+$CL$22/4</f>
        <v>0.10468296426924122</v>
      </c>
      <c r="DA11">
        <f t="shared" ca="1" si="13"/>
        <v>0.17284988852641534</v>
      </c>
      <c r="DB11">
        <f ca="1">$DA$20/4+$DA$21/2+$DA$22/4</f>
        <v>0.14867772797575718</v>
      </c>
      <c r="DP11">
        <f t="shared" ca="1" si="14"/>
        <v>1</v>
      </c>
      <c r="DQ11">
        <f ca="1">$DP$20/4+$DP$21/2+$DP$22/4</f>
        <v>1</v>
      </c>
      <c r="EE11">
        <f t="shared" ca="1" si="15"/>
        <v>-1.1326112028974171</v>
      </c>
      <c r="EF11">
        <f ca="1">$EE$20/4+$EE$21/2+$EE$22/4</f>
        <v>-0.26393270412781578</v>
      </c>
      <c r="GR11">
        <f ca="1">INDIRECT(ADDRESS(ROW(),Controls!$P$8+30))</f>
        <v>20</v>
      </c>
      <c r="GS11">
        <f ca="1">INDIRECT(ADDRESS(ROW(),Controls!$P$8+45))</f>
        <v>36.214256303126639</v>
      </c>
      <c r="GV11">
        <f ca="1">INDIRECT(ADDRESS(ROW(),Controls!$P$8+90))</f>
        <v>0.12076092256145518</v>
      </c>
      <c r="GW11">
        <f ca="1">INDIRECT(ADDRESS(ROW(),Controls!$P$8+105))</f>
        <v>0.17284988852641534</v>
      </c>
      <c r="GX11">
        <f ca="1">INDIRECT(ADDRESS(ROW(),Controls!$P$8+120))</f>
        <v>1</v>
      </c>
      <c r="GY11">
        <f ca="1">INDIRECT(ADDRESS(ROW(),Controls!$P$8+15))</f>
        <v>221</v>
      </c>
      <c r="GZ11">
        <f ca="1">INDIRECT(ADDRESS(ROW(),Controls!$P$8+135))</f>
        <v>-1.1326112028974171</v>
      </c>
      <c r="HL11">
        <f t="shared" ca="1" si="16"/>
        <v>0.55226869309679172</v>
      </c>
      <c r="HM11">
        <f t="shared" ca="1" si="17"/>
        <v>-16.214256303126639</v>
      </c>
      <c r="HN11">
        <f t="shared" ca="1" si="18"/>
        <v>1.4313395828725315</v>
      </c>
      <c r="HO11">
        <f t="shared" ca="1" si="19"/>
        <v>5.2088965964960154E-2</v>
      </c>
      <c r="HQ11">
        <f ca="1">INDIRECT(ADDRESS(ROW(),Controls!$P$8+60))</f>
        <v>-3.0253425909313716</v>
      </c>
      <c r="HR11">
        <f t="shared" ca="1" si="20"/>
        <v>221</v>
      </c>
      <c r="HS11">
        <f ca="1">IF($GX11=0,NA(),($GZ11*Controls!$S$8))</f>
        <v>-1.1326112028974171</v>
      </c>
    </row>
    <row r="12" spans="1:227" x14ac:dyDescent="0.25">
      <c r="A12">
        <v>215</v>
      </c>
      <c r="B12">
        <f t="shared" ca="1" si="0"/>
        <v>223</v>
      </c>
      <c r="C12">
        <f t="shared" ca="1" si="1"/>
        <v>20</v>
      </c>
      <c r="D12">
        <f t="shared" ca="1" si="2"/>
        <v>41.381144825113594</v>
      </c>
      <c r="E12">
        <f t="shared" ca="1" si="3"/>
        <v>-3.3174585387930353</v>
      </c>
      <c r="G12">
        <f t="shared" ca="1" si="4"/>
        <v>0.1129704755566605</v>
      </c>
      <c r="H12">
        <f t="shared" ca="1" si="5"/>
        <v>0.24280099060244298</v>
      </c>
      <c r="I12">
        <f t="shared" ca="1" si="6"/>
        <v>1</v>
      </c>
      <c r="J12">
        <v>1</v>
      </c>
      <c r="K12">
        <f t="shared" ca="1" si="7"/>
        <v>-1.4279669803345936</v>
      </c>
      <c r="O12">
        <f t="shared" ca="1" si="8"/>
        <v>223</v>
      </c>
      <c r="P12">
        <f ca="1">$O$22/4+$O$23/2+$O$24/4</f>
        <v>353</v>
      </c>
      <c r="AD12">
        <f t="shared" ca="1" si="9"/>
        <v>20</v>
      </c>
      <c r="AE12">
        <f ca="1">$AD$22/4+$AD$23/2+$AD$24/4</f>
        <v>33.25</v>
      </c>
      <c r="AS12">
        <f t="shared" ca="1" si="10"/>
        <v>41.381144825113594</v>
      </c>
      <c r="AT12">
        <f ca="1">$AS$22/4+$AS$23/2+$AS$24/4</f>
        <v>48.123034400803988</v>
      </c>
      <c r="BH12">
        <f t="shared" ca="1" si="11"/>
        <v>-3.3174585387930353</v>
      </c>
      <c r="BI12">
        <f ca="1">$BH$22/4+$BH$23/2+$BH$24/4</f>
        <v>-3.8333487125751415</v>
      </c>
      <c r="CL12">
        <f t="shared" ca="1" si="12"/>
        <v>0.1129704755566605</v>
      </c>
      <c r="CM12">
        <f ca="1">$CL$22/4+$CL$23/2+$CL$24/4</f>
        <v>0.11090405539601296</v>
      </c>
      <c r="DA12">
        <f t="shared" ca="1" si="13"/>
        <v>0.24280099060244298</v>
      </c>
      <c r="DB12">
        <f ca="1">$DA$22/4+$DA$23/2+$DA$24/4</f>
        <v>7.370943701801369E-2</v>
      </c>
      <c r="DP12">
        <f t="shared" ca="1" si="14"/>
        <v>1</v>
      </c>
      <c r="DQ12">
        <f ca="1">$DP$22/4+$DP$23/2+$DP$24/4</f>
        <v>1</v>
      </c>
      <c r="EE12">
        <f t="shared" ca="1" si="15"/>
        <v>-1.4279669803345936</v>
      </c>
      <c r="EF12">
        <f ca="1">$EE$22/4+$EE$23/2+$EE$24/4</f>
        <v>-0.66295090224642417</v>
      </c>
      <c r="GR12">
        <f ca="1">INDIRECT(ADDRESS(ROW(),Controls!$P$8+30))</f>
        <v>20</v>
      </c>
      <c r="GS12">
        <f ca="1">INDIRECT(ADDRESS(ROW(),Controls!$P$8+45))</f>
        <v>41.381144825113594</v>
      </c>
      <c r="GV12">
        <f ca="1">INDIRECT(ADDRESS(ROW(),Controls!$P$8+90))</f>
        <v>0.1129704755566605</v>
      </c>
      <c r="GW12">
        <f ca="1">INDIRECT(ADDRESS(ROW(),Controls!$P$8+105))</f>
        <v>0.24280099060244298</v>
      </c>
      <c r="GX12">
        <f ca="1">INDIRECT(ADDRESS(ROW(),Controls!$P$8+120))</f>
        <v>1</v>
      </c>
      <c r="GY12">
        <f ca="1">INDIRECT(ADDRESS(ROW(),Controls!$P$8+15))</f>
        <v>223</v>
      </c>
      <c r="GZ12">
        <f ca="1">INDIRECT(ADDRESS(ROW(),Controls!$P$8+135))</f>
        <v>-1.4279669803345936</v>
      </c>
      <c r="HL12">
        <f t="shared" ca="1" si="16"/>
        <v>0.48331190653435718</v>
      </c>
      <c r="HM12">
        <f t="shared" ca="1" si="17"/>
        <v>-21.381144825113594</v>
      </c>
      <c r="HN12">
        <f t="shared" ca="1" si="18"/>
        <v>2.1492428832050532</v>
      </c>
      <c r="HO12">
        <f t="shared" ca="1" si="19"/>
        <v>0.12983051504578247</v>
      </c>
      <c r="HQ12">
        <f ca="1">INDIRECT(ADDRESS(ROW(),Controls!$P$8+60))</f>
        <v>-3.3174585387930353</v>
      </c>
      <c r="HR12">
        <f t="shared" ca="1" si="20"/>
        <v>223</v>
      </c>
      <c r="HS12">
        <f ca="1">IF($GX12=0,NA(),($GZ12*Controls!$S$8))</f>
        <v>-1.4279669803345936</v>
      </c>
    </row>
    <row r="13" spans="1:227" x14ac:dyDescent="0.25">
      <c r="A13">
        <v>216</v>
      </c>
      <c r="B13">
        <f t="shared" ca="1" si="0"/>
        <v>230</v>
      </c>
      <c r="C13">
        <f t="shared" ca="1" si="1"/>
        <v>20</v>
      </c>
      <c r="D13">
        <f t="shared" ca="1" si="2"/>
        <v>45.269711536582577</v>
      </c>
      <c r="E13">
        <f t="shared" ca="1" si="3"/>
        <v>-3.6434541610463804</v>
      </c>
      <c r="G13">
        <f t="shared" ca="1" si="4"/>
        <v>0.10800959660960222</v>
      </c>
      <c r="H13">
        <f t="shared" ca="1" si="5"/>
        <v>0.28950132532047401</v>
      </c>
      <c r="I13">
        <f t="shared" ca="1" si="6"/>
        <v>1</v>
      </c>
      <c r="J13">
        <v>1</v>
      </c>
      <c r="K13">
        <f t="shared" ca="1" si="7"/>
        <v>-1.6351164351639575</v>
      </c>
      <c r="O13">
        <f t="shared" ca="1" si="8"/>
        <v>230</v>
      </c>
      <c r="P13">
        <f ca="1">$O$24/4+$O$25/2+$O$26/4</f>
        <v>392.5</v>
      </c>
      <c r="AD13">
        <f t="shared" ca="1" si="9"/>
        <v>20</v>
      </c>
      <c r="AE13">
        <f ca="1">$AD$24/4+$AD$25/2+$AD$26/4</f>
        <v>59.25</v>
      </c>
      <c r="AS13">
        <f t="shared" ca="1" si="10"/>
        <v>45.269711536582577</v>
      </c>
      <c r="AT13">
        <f ca="1">$AS$24/4+$AS$25/2+$AS$26/4</f>
        <v>59.892781833870998</v>
      </c>
      <c r="BH13">
        <f t="shared" ca="1" si="11"/>
        <v>-3.6434541610463804</v>
      </c>
      <c r="BI13">
        <f ca="1">$BH$24/4+$BH$25/2+$BH$26/4</f>
        <v>-3.5894822775702031</v>
      </c>
      <c r="CL13">
        <f t="shared" ca="1" si="12"/>
        <v>0.10800959660960222</v>
      </c>
      <c r="CM13">
        <f ca="1">$CL$24/4+$CL$25/2+$CL$26/4</f>
        <v>9.4766007160163035E-2</v>
      </c>
      <c r="DA13">
        <f t="shared" ca="1" si="13"/>
        <v>0.28950132532047401</v>
      </c>
      <c r="DB13">
        <f ca="1">$DA$24/4+$DA$25/2+$DA$26/4</f>
        <v>6.5174155861942973E-2</v>
      </c>
      <c r="DP13">
        <f t="shared" ca="1" si="14"/>
        <v>1</v>
      </c>
      <c r="DQ13">
        <f ca="1">$DP$24/4+$DP$25/2+$DP$26/4</f>
        <v>1</v>
      </c>
      <c r="EE13">
        <f t="shared" ca="1" si="15"/>
        <v>-1.6351164351639575</v>
      </c>
      <c r="EF13">
        <f ca="1">$EE$24/4+$EE$25/2+$EE$26/4</f>
        <v>1.5216075825189579E-2</v>
      </c>
      <c r="GR13">
        <f ca="1">INDIRECT(ADDRESS(ROW(),Controls!$P$8+30))</f>
        <v>20</v>
      </c>
      <c r="GS13">
        <f ca="1">INDIRECT(ADDRESS(ROW(),Controls!$P$8+45))</f>
        <v>45.269711536582577</v>
      </c>
      <c r="GV13">
        <f ca="1">INDIRECT(ADDRESS(ROW(),Controls!$P$8+90))</f>
        <v>0.10800959660960222</v>
      </c>
      <c r="GW13">
        <f ca="1">INDIRECT(ADDRESS(ROW(),Controls!$P$8+105))</f>
        <v>0.28950132532047401</v>
      </c>
      <c r="GX13">
        <f ca="1">INDIRECT(ADDRESS(ROW(),Controls!$P$8+120))</f>
        <v>1</v>
      </c>
      <c r="GY13">
        <f ca="1">INDIRECT(ADDRESS(ROW(),Controls!$P$8+15))</f>
        <v>230</v>
      </c>
      <c r="GZ13">
        <f ca="1">INDIRECT(ADDRESS(ROW(),Controls!$P$8+135))</f>
        <v>-1.6351164351639575</v>
      </c>
      <c r="HL13">
        <f t="shared" ca="1" si="16"/>
        <v>0.4417964975066816</v>
      </c>
      <c r="HM13">
        <f t="shared" ca="1" si="17"/>
        <v>-25.269711536582577</v>
      </c>
      <c r="HN13">
        <f t="shared" ca="1" si="18"/>
        <v>2.6803296596585651</v>
      </c>
      <c r="HO13">
        <f t="shared" ca="1" si="19"/>
        <v>0.1814917287108718</v>
      </c>
      <c r="HQ13">
        <f ca="1">INDIRECT(ADDRESS(ROW(),Controls!$P$8+60))</f>
        <v>-3.6434541610463804</v>
      </c>
      <c r="HR13">
        <f t="shared" ca="1" si="20"/>
        <v>230</v>
      </c>
      <c r="HS13">
        <f ca="1">IF($GX13=0,NA(),($GZ13*Controls!$S$8))</f>
        <v>-1.6351164351639575</v>
      </c>
    </row>
    <row r="14" spans="1:227" x14ac:dyDescent="0.25">
      <c r="A14">
        <v>217</v>
      </c>
      <c r="B14">
        <f t="shared" ca="1" si="0"/>
        <v>235</v>
      </c>
      <c r="C14">
        <f t="shared" ca="1" si="1"/>
        <v>23</v>
      </c>
      <c r="D14">
        <f t="shared" ca="1" si="2"/>
        <v>39.761186457561621</v>
      </c>
      <c r="E14">
        <f t="shared" ca="1" si="3"/>
        <v>-3.8086508834714738</v>
      </c>
      <c r="G14">
        <f t="shared" ca="1" si="4"/>
        <v>0.11524883397146177</v>
      </c>
      <c r="H14">
        <f t="shared" ca="1" si="5"/>
        <v>0.15255124308770543</v>
      </c>
      <c r="I14">
        <f t="shared" ca="1" si="6"/>
        <v>1</v>
      </c>
      <c r="J14">
        <v>1</v>
      </c>
      <c r="K14">
        <f t="shared" ca="1" si="7"/>
        <v>-1.0554936810988729</v>
      </c>
      <c r="O14">
        <f t="shared" ca="1" si="8"/>
        <v>235</v>
      </c>
      <c r="P14">
        <f ca="1">$O$26/4+$O$27/2+$O$28/4</f>
        <v>452</v>
      </c>
      <c r="AD14">
        <f t="shared" ca="1" si="9"/>
        <v>23</v>
      </c>
      <c r="AE14">
        <f ca="1">$AD$26/4+$AD$27/2+$AD$28/4</f>
        <v>39.25</v>
      </c>
      <c r="AS14">
        <f t="shared" ca="1" si="10"/>
        <v>39.761186457561621</v>
      </c>
      <c r="AT14">
        <f ca="1">$AS$26/4+$AS$27/2+$AS$28/4</f>
        <v>56.334381982297799</v>
      </c>
      <c r="BH14">
        <f t="shared" ca="1" si="11"/>
        <v>-3.8086508834714738</v>
      </c>
      <c r="BI14">
        <f ca="1">$BH$26/4+$BH$27/2+$BH$28/4</f>
        <v>-3.7259343283331585</v>
      </c>
      <c r="CL14">
        <f t="shared" ca="1" si="12"/>
        <v>0.11524883397146177</v>
      </c>
      <c r="CM14">
        <f ca="1">$CL$26/4+$CL$27/2+$CL$28/4</f>
        <v>9.820627705054831E-2</v>
      </c>
      <c r="DA14">
        <f t="shared" ca="1" si="13"/>
        <v>0.15255124308770543</v>
      </c>
      <c r="DB14">
        <f ca="1">$DA$26/4+$DA$27/2+$DA$28/4</f>
        <v>7.01500017892316E-2</v>
      </c>
      <c r="DP14">
        <f t="shared" ca="1" si="14"/>
        <v>1</v>
      </c>
      <c r="DQ14">
        <f ca="1">$DP$26/4+$DP$27/2+$DP$28/4</f>
        <v>1</v>
      </c>
      <c r="EE14">
        <f t="shared" ca="1" si="15"/>
        <v>-1.0554936810988729</v>
      </c>
      <c r="EF14">
        <f ca="1">$EE$26/4+$EE$27/2+$EE$28/4</f>
        <v>-0.69542320525048307</v>
      </c>
      <c r="GR14">
        <f ca="1">INDIRECT(ADDRESS(ROW(),Controls!$P$8+30))</f>
        <v>23</v>
      </c>
      <c r="GS14">
        <f ca="1">INDIRECT(ADDRESS(ROW(),Controls!$P$8+45))</f>
        <v>39.761186457561621</v>
      </c>
      <c r="GV14">
        <f ca="1">INDIRECT(ADDRESS(ROW(),Controls!$P$8+90))</f>
        <v>0.11524883397146177</v>
      </c>
      <c r="GW14">
        <f ca="1">INDIRECT(ADDRESS(ROW(),Controls!$P$8+105))</f>
        <v>0.15255124308770543</v>
      </c>
      <c r="GX14">
        <f ca="1">INDIRECT(ADDRESS(ROW(),Controls!$P$8+120))</f>
        <v>1</v>
      </c>
      <c r="GY14">
        <f ca="1">INDIRECT(ADDRESS(ROW(),Controls!$P$8+15))</f>
        <v>235</v>
      </c>
      <c r="GZ14">
        <f ca="1">INDIRECT(ADDRESS(ROW(),Controls!$P$8+135))</f>
        <v>-1.0554936810988729</v>
      </c>
      <c r="HL14">
        <f t="shared" ca="1" si="16"/>
        <v>0.57845356361658451</v>
      </c>
      <c r="HM14">
        <f t="shared" ca="1" si="17"/>
        <v>-16.761186457561621</v>
      </c>
      <c r="HN14">
        <f t="shared" ca="1" si="18"/>
        <v>1.3236684296995194</v>
      </c>
      <c r="HO14">
        <f t="shared" ca="1" si="19"/>
        <v>3.7302409116243662E-2</v>
      </c>
      <c r="HQ14">
        <f ca="1">INDIRECT(ADDRESS(ROW(),Controls!$P$8+60))</f>
        <v>-3.8086508834714738</v>
      </c>
      <c r="HR14">
        <f t="shared" ca="1" si="20"/>
        <v>235</v>
      </c>
      <c r="HS14">
        <f ca="1">IF($GX14=0,NA(),($GZ14*Controls!$S$8))</f>
        <v>-1.0554936810988729</v>
      </c>
    </row>
    <row r="15" spans="1:227" x14ac:dyDescent="0.25">
      <c r="A15">
        <v>218</v>
      </c>
      <c r="B15">
        <f t="shared" ca="1" si="0"/>
        <v>249</v>
      </c>
      <c r="C15">
        <f t="shared" ca="1" si="1"/>
        <v>48</v>
      </c>
      <c r="D15">
        <f t="shared" ca="1" si="2"/>
        <v>39.347566268632683</v>
      </c>
      <c r="E15">
        <f t="shared" ca="1" si="3"/>
        <v>-3.4642327376028681</v>
      </c>
      <c r="G15">
        <f t="shared" ca="1" si="4"/>
        <v>0.1158529961699539</v>
      </c>
      <c r="H15">
        <f t="shared" ca="1" si="5"/>
        <v>2.2940403509731814E-2</v>
      </c>
      <c r="I15">
        <f t="shared" ca="1" si="6"/>
        <v>1</v>
      </c>
      <c r="J15">
        <v>1</v>
      </c>
      <c r="K15">
        <f t="shared" ca="1" si="7"/>
        <v>0.46335787981330567</v>
      </c>
      <c r="O15">
        <f t="shared" ca="1" si="8"/>
        <v>249</v>
      </c>
      <c r="P15">
        <f ca="1">$O$28/4+$O$29/2+$O$30/4</f>
        <v>497</v>
      </c>
      <c r="AD15">
        <f t="shared" ca="1" si="9"/>
        <v>48</v>
      </c>
      <c r="AE15">
        <f ca="1">$AD$28/4+$AD$29/2+$AD$30/4</f>
        <v>44.5</v>
      </c>
      <c r="AS15">
        <f t="shared" ca="1" si="10"/>
        <v>39.347566268632683</v>
      </c>
      <c r="AT15">
        <f ca="1">$AS$28/4+$AS$29/2+$AS$30/4</f>
        <v>52.791284130255661</v>
      </c>
      <c r="BH15">
        <f t="shared" ca="1" si="11"/>
        <v>-3.4642327376028681</v>
      </c>
      <c r="BI15">
        <f ca="1">$BH$28/4+$BH$29/2+$BH$30/4</f>
        <v>-3.7783338962247055</v>
      </c>
      <c r="CL15">
        <f t="shared" ca="1" si="12"/>
        <v>0.1158529961699539</v>
      </c>
      <c r="CM15">
        <f ca="1">$CL$28/4+$CL$29/2+$CL$30/4</f>
        <v>0.10053989572331484</v>
      </c>
      <c r="DA15">
        <f t="shared" ca="1" si="13"/>
        <v>2.2940403509731814E-2</v>
      </c>
      <c r="DB15">
        <f ca="1">$DA$28/4+$DA$29/2+$DA$30/4</f>
        <v>1.2490885507141116E-2</v>
      </c>
      <c r="DP15">
        <f t="shared" ca="1" si="14"/>
        <v>1</v>
      </c>
      <c r="DQ15">
        <f ca="1">$DP$28/4+$DP$29/2+$DP$30/4</f>
        <v>1</v>
      </c>
      <c r="EE15">
        <f t="shared" ca="1" si="15"/>
        <v>0.46335787981330567</v>
      </c>
      <c r="EF15">
        <f ca="1">$EE$28/4+$EE$29/2+$EE$30/4</f>
        <v>-0.31558588920708108</v>
      </c>
      <c r="GR15">
        <f ca="1">INDIRECT(ADDRESS(ROW(),Controls!$P$8+30))</f>
        <v>48</v>
      </c>
      <c r="GS15">
        <f ca="1">INDIRECT(ADDRESS(ROW(),Controls!$P$8+45))</f>
        <v>39.347566268632683</v>
      </c>
      <c r="GV15">
        <f ca="1">INDIRECT(ADDRESS(ROW(),Controls!$P$8+90))</f>
        <v>0.1158529961699539</v>
      </c>
      <c r="GW15">
        <f ca="1">INDIRECT(ADDRESS(ROW(),Controls!$P$8+105))</f>
        <v>2.2940403509731814E-2</v>
      </c>
      <c r="GX15">
        <f ca="1">INDIRECT(ADDRESS(ROW(),Controls!$P$8+120))</f>
        <v>1</v>
      </c>
      <c r="GY15">
        <f ca="1">INDIRECT(ADDRESS(ROW(),Controls!$P$8+15))</f>
        <v>249</v>
      </c>
      <c r="GZ15">
        <f ca="1">INDIRECT(ADDRESS(ROW(),Controls!$P$8+135))</f>
        <v>0.46335787981330567</v>
      </c>
      <c r="HL15">
        <f t="shared" ca="1" si="16"/>
        <v>1.2198975578894931</v>
      </c>
      <c r="HM15">
        <f t="shared" ca="1" si="17"/>
        <v>8.6524337313673172</v>
      </c>
      <c r="HN15">
        <f t="shared" ca="1" si="18"/>
        <v>0.1980130360727031</v>
      </c>
      <c r="HO15">
        <f t="shared" ca="1" si="19"/>
        <v>-9.2912592660222088E-2</v>
      </c>
      <c r="HQ15">
        <f ca="1">INDIRECT(ADDRESS(ROW(),Controls!$P$8+60))</f>
        <v>-3.4642327376028681</v>
      </c>
      <c r="HR15">
        <f t="shared" ca="1" si="20"/>
        <v>249</v>
      </c>
      <c r="HS15">
        <f ca="1">IF($GX15=0,NA(),($GZ15*Controls!$S$8))</f>
        <v>0.46335787981330567</v>
      </c>
    </row>
    <row r="16" spans="1:227" x14ac:dyDescent="0.25">
      <c r="A16">
        <v>219</v>
      </c>
      <c r="B16">
        <f t="shared" ca="1" si="0"/>
        <v>252</v>
      </c>
      <c r="C16">
        <f t="shared" ca="1" si="1"/>
        <v>17</v>
      </c>
      <c r="D16">
        <f t="shared" ca="1" si="2"/>
        <v>45.584787374132446</v>
      </c>
      <c r="E16">
        <f t="shared" ca="1" si="3"/>
        <v>-3.8293826624930989</v>
      </c>
      <c r="G16">
        <f t="shared" ca="1" si="4"/>
        <v>0.10763567556088313</v>
      </c>
      <c r="H16">
        <f t="shared" ca="1" si="5"/>
        <v>0.37127784686093379</v>
      </c>
      <c r="I16">
        <f t="shared" ca="1" si="6"/>
        <v>1</v>
      </c>
      <c r="J16">
        <v>1</v>
      </c>
      <c r="K16">
        <f t="shared" ca="1" si="7"/>
        <v>-1.9979144265079647</v>
      </c>
      <c r="O16">
        <f t="shared" ca="1" si="8"/>
        <v>252</v>
      </c>
      <c r="P16">
        <f ca="1">$O$30/4+$O$31/2+$O$32/4</f>
        <v>540</v>
      </c>
      <c r="AD16">
        <f t="shared" ca="1" si="9"/>
        <v>17</v>
      </c>
      <c r="AE16">
        <f ca="1">$AD$30/4+$AD$31/2+$AD$32/4</f>
        <v>56.25</v>
      </c>
      <c r="AS16">
        <f t="shared" ca="1" si="10"/>
        <v>45.584787374132446</v>
      </c>
      <c r="AT16">
        <f ca="1">$AS$30/4+$AS$31/2+$AS$32/4</f>
        <v>51.462496023090914</v>
      </c>
      <c r="BH16">
        <f t="shared" ca="1" si="11"/>
        <v>-3.8293826624930989</v>
      </c>
      <c r="BI16">
        <f ca="1">$BH$30/4+$BH$31/2+$BH$32/4</f>
        <v>-3.6234520018333169</v>
      </c>
      <c r="CL16">
        <f t="shared" ca="1" si="12"/>
        <v>0.10763567556088313</v>
      </c>
      <c r="CM16">
        <f ca="1">$CL$30/4+$CL$31/2+$CL$32/4</f>
        <v>0.10274782321326753</v>
      </c>
      <c r="DA16">
        <f t="shared" ca="1" si="13"/>
        <v>0.37127784686093379</v>
      </c>
      <c r="DB16">
        <f ca="1">$DA$30/4+$DA$31/2+$DA$32/4</f>
        <v>0.11571752597206995</v>
      </c>
      <c r="DP16">
        <f t="shared" ca="1" si="14"/>
        <v>1</v>
      </c>
      <c r="DQ16">
        <f ca="1">$DP$30/4+$DP$31/2+$DP$32/4</f>
        <v>1</v>
      </c>
      <c r="EE16">
        <f t="shared" ca="1" si="15"/>
        <v>-1.9979144265079647</v>
      </c>
      <c r="EF16">
        <f ca="1">$EE$30/4+$EE$31/2+$EE$32/4</f>
        <v>0.26956741623026076</v>
      </c>
      <c r="GR16">
        <f ca="1">INDIRECT(ADDRESS(ROW(),Controls!$P$8+30))</f>
        <v>17</v>
      </c>
      <c r="GS16">
        <f ca="1">INDIRECT(ADDRESS(ROW(),Controls!$P$8+45))</f>
        <v>45.584787374132446</v>
      </c>
      <c r="GV16">
        <f ca="1">INDIRECT(ADDRESS(ROW(),Controls!$P$8+90))</f>
        <v>0.10763567556088313</v>
      </c>
      <c r="GW16">
        <f ca="1">INDIRECT(ADDRESS(ROW(),Controls!$P$8+105))</f>
        <v>0.37127784686093379</v>
      </c>
      <c r="GX16">
        <f ca="1">INDIRECT(ADDRESS(ROW(),Controls!$P$8+120))</f>
        <v>1</v>
      </c>
      <c r="GY16">
        <f ca="1">INDIRECT(ADDRESS(ROW(),Controls!$P$8+15))</f>
        <v>252</v>
      </c>
      <c r="GZ16">
        <f ca="1">INDIRECT(ADDRESS(ROW(),Controls!$P$8+135))</f>
        <v>-1.9979144265079647</v>
      </c>
      <c r="HL16">
        <f t="shared" ca="1" si="16"/>
        <v>0.37293143127934875</v>
      </c>
      <c r="HM16">
        <f t="shared" ca="1" si="17"/>
        <v>-28.584787374132446</v>
      </c>
      <c r="HN16">
        <f t="shared" ca="1" si="18"/>
        <v>3.4493939386381598</v>
      </c>
      <c r="HO16">
        <f t="shared" ca="1" si="19"/>
        <v>0.26364217130005063</v>
      </c>
      <c r="HQ16">
        <f ca="1">INDIRECT(ADDRESS(ROW(),Controls!$P$8+60))</f>
        <v>-3.8293826624930989</v>
      </c>
      <c r="HR16">
        <f t="shared" ca="1" si="20"/>
        <v>252</v>
      </c>
      <c r="HS16">
        <f ca="1">IF($GX16=0,NA(),($GZ16*Controls!$S$8))</f>
        <v>-1.9979144265079647</v>
      </c>
    </row>
    <row r="17" spans="1:227" x14ac:dyDescent="0.25">
      <c r="A17">
        <v>220</v>
      </c>
      <c r="B17">
        <f t="shared" ca="1" si="0"/>
        <v>262</v>
      </c>
      <c r="C17">
        <f t="shared" ca="1" si="1"/>
        <v>23</v>
      </c>
      <c r="D17">
        <f t="shared" ca="1" si="2"/>
        <v>37.565145612098853</v>
      </c>
      <c r="E17">
        <f t="shared" ca="1" si="3"/>
        <v>-3.9609894652659996</v>
      </c>
      <c r="G17">
        <f t="shared" ca="1" si="4"/>
        <v>0.11856968588973292</v>
      </c>
      <c r="H17">
        <f t="shared" ca="1" si="5"/>
        <v>0.12371437326857433</v>
      </c>
      <c r="I17">
        <f t="shared" ca="1" si="6"/>
        <v>1</v>
      </c>
      <c r="J17">
        <v>1</v>
      </c>
      <c r="K17">
        <f t="shared" ca="1" si="7"/>
        <v>-0.93316734504926846</v>
      </c>
      <c r="O17">
        <f t="shared" ca="1" si="8"/>
        <v>262</v>
      </c>
      <c r="P17">
        <f ca="1">$O$32/4+$O$33/2+$O$34/4</f>
        <v>576.5</v>
      </c>
      <c r="AD17">
        <f t="shared" ca="1" si="9"/>
        <v>23</v>
      </c>
      <c r="AE17">
        <f ca="1">$AD$32/4+$AD$33/2+$AD$34/4</f>
        <v>56.25</v>
      </c>
      <c r="AS17">
        <f t="shared" ca="1" si="10"/>
        <v>37.565145612098853</v>
      </c>
      <c r="AT17">
        <f ca="1">$AS$32/4+$AS$33/2+$AS$34/4</f>
        <v>58.434876384922035</v>
      </c>
      <c r="BH17">
        <f t="shared" ca="1" si="11"/>
        <v>-3.9609894652659996</v>
      </c>
      <c r="BI17">
        <f ca="1">$BH$32/4+$BH$33/2+$BH$34/4</f>
        <v>-3.3688929686223368</v>
      </c>
      <c r="CL17">
        <f t="shared" ca="1" si="12"/>
        <v>0.11856968588973292</v>
      </c>
      <c r="CM17">
        <f ca="1">$CL$32/4+$CL$33/2+$CL$34/4</f>
        <v>9.7598403075885437E-2</v>
      </c>
      <c r="DA17">
        <f t="shared" ca="1" si="13"/>
        <v>0.12371437326857433</v>
      </c>
      <c r="DB17">
        <f ca="1">$DA$32/4+$DA$33/2+$DA$34/4</f>
        <v>0.12592143979188022</v>
      </c>
      <c r="DP17">
        <f t="shared" ca="1" si="14"/>
        <v>1</v>
      </c>
      <c r="DQ17">
        <f ca="1">$DP$32/4+$DP$33/2+$DP$34/4</f>
        <v>1</v>
      </c>
      <c r="EE17">
        <f t="shared" ca="1" si="15"/>
        <v>-0.93316734504926846</v>
      </c>
      <c r="EF17">
        <f ca="1">$EE$32/4+$EE$33/2+$EE$34/4</f>
        <v>1.9633678439149926E-2</v>
      </c>
      <c r="GR17">
        <f ca="1">INDIRECT(ADDRESS(ROW(),Controls!$P$8+30))</f>
        <v>23</v>
      </c>
      <c r="GS17">
        <f ca="1">INDIRECT(ADDRESS(ROW(),Controls!$P$8+45))</f>
        <v>37.565145612098853</v>
      </c>
      <c r="GV17">
        <f ca="1">INDIRECT(ADDRESS(ROW(),Controls!$P$8+90))</f>
        <v>0.11856968588973292</v>
      </c>
      <c r="GW17">
        <f ca="1">INDIRECT(ADDRESS(ROW(),Controls!$P$8+105))</f>
        <v>0.12371437326857433</v>
      </c>
      <c r="GX17">
        <f ca="1">INDIRECT(ADDRESS(ROW(),Controls!$P$8+120))</f>
        <v>1</v>
      </c>
      <c r="GY17">
        <f ca="1">INDIRECT(ADDRESS(ROW(),Controls!$P$8+15))</f>
        <v>262</v>
      </c>
      <c r="GZ17">
        <f ca="1">INDIRECT(ADDRESS(ROW(),Controls!$P$8+135))</f>
        <v>-0.93316734504926846</v>
      </c>
      <c r="HL17">
        <f t="shared" ca="1" si="16"/>
        <v>0.6122696884367258</v>
      </c>
      <c r="HM17">
        <f t="shared" ca="1" si="17"/>
        <v>-14.565145612098853</v>
      </c>
      <c r="HN17">
        <f t="shared" ca="1" si="18"/>
        <v>1.0433895674112341</v>
      </c>
      <c r="HO17">
        <f t="shared" ca="1" si="19"/>
        <v>5.1446873788414116E-3</v>
      </c>
      <c r="HQ17">
        <f ca="1">INDIRECT(ADDRESS(ROW(),Controls!$P$8+60))</f>
        <v>-3.9609894652659996</v>
      </c>
      <c r="HR17">
        <f t="shared" ca="1" si="20"/>
        <v>262</v>
      </c>
      <c r="HS17">
        <f ca="1">IF($GX17=0,NA(),($GZ17*Controls!$S$8))</f>
        <v>-0.93316734504926846</v>
      </c>
    </row>
    <row r="18" spans="1:227" x14ac:dyDescent="0.25">
      <c r="A18">
        <v>221</v>
      </c>
      <c r="B18">
        <f t="shared" ca="1" si="0"/>
        <v>268</v>
      </c>
      <c r="C18">
        <f t="shared" ca="1" si="1"/>
        <v>36</v>
      </c>
      <c r="D18">
        <f t="shared" ca="1" si="2"/>
        <v>32.328729550228083</v>
      </c>
      <c r="E18">
        <f t="shared" ca="1" si="3"/>
        <v>-3.7910797298508245</v>
      </c>
      <c r="G18">
        <f t="shared" ca="1" si="4"/>
        <v>0.12781207589201177</v>
      </c>
      <c r="H18">
        <f t="shared" ca="1" si="5"/>
        <v>-1.8036225780475743E-2</v>
      </c>
      <c r="I18">
        <f t="shared" ca="1" si="6"/>
        <v>1</v>
      </c>
      <c r="J18">
        <v>1</v>
      </c>
      <c r="K18">
        <f t="shared" ca="1" si="7"/>
        <v>0.27182484321823197</v>
      </c>
      <c r="O18">
        <f t="shared" ca="1" si="8"/>
        <v>268</v>
      </c>
      <c r="P18">
        <f ca="1">$O$35*3/4+$O$34/4</f>
        <v>655.5</v>
      </c>
      <c r="AD18">
        <f t="shared" ca="1" si="9"/>
        <v>36</v>
      </c>
      <c r="AE18">
        <f ca="1">$AD$35*3/4+$AD$34/4</f>
        <v>70</v>
      </c>
      <c r="AS18">
        <f t="shared" ca="1" si="10"/>
        <v>32.328729550228083</v>
      </c>
      <c r="AT18">
        <f ca="1">$AS$35*3/4+$AS$34/4</f>
        <v>68.599983914906645</v>
      </c>
      <c r="BH18">
        <f t="shared" ca="1" si="11"/>
        <v>-3.7910797298508245</v>
      </c>
      <c r="BI18">
        <f ca="1">$BH$35*3/4+$BH$34/4</f>
        <v>-3.2894210128025265</v>
      </c>
      <c r="CL18">
        <f t="shared" ca="1" si="12"/>
        <v>0.12781207589201177</v>
      </c>
      <c r="CM18">
        <f ca="1">$CL$35*3/4+$CL$34/4</f>
        <v>8.795086426029744E-2</v>
      </c>
      <c r="DA18">
        <f t="shared" ca="1" si="13"/>
        <v>-1.8036225780475743E-2</v>
      </c>
      <c r="DB18">
        <f ca="1">$DA$35*3/4+$DA$34/4</f>
        <v>1.625568985401173E-3</v>
      </c>
      <c r="DP18">
        <f t="shared" ca="1" si="14"/>
        <v>1</v>
      </c>
      <c r="DQ18">
        <f ca="1">$DP$35*3/4+$DP$34/4</f>
        <v>1</v>
      </c>
      <c r="EE18">
        <f t="shared" ca="1" si="15"/>
        <v>0.27182484321823197</v>
      </c>
      <c r="EF18">
        <f ca="1">$EE$35*3/4+$EE$34/4</f>
        <v>8.4787037956051636E-2</v>
      </c>
      <c r="GR18">
        <f ca="1">INDIRECT(ADDRESS(ROW(),Controls!$P$8+30))</f>
        <v>36</v>
      </c>
      <c r="GS18">
        <f ca="1">INDIRECT(ADDRESS(ROW(),Controls!$P$8+45))</f>
        <v>32.328729550228083</v>
      </c>
      <c r="GV18">
        <f ca="1">INDIRECT(ADDRESS(ROW(),Controls!$P$8+90))</f>
        <v>0.12781207589201177</v>
      </c>
      <c r="GW18">
        <f ca="1">INDIRECT(ADDRESS(ROW(),Controls!$P$8+105))</f>
        <v>-1.8036225780475743E-2</v>
      </c>
      <c r="GX18">
        <f ca="1">INDIRECT(ADDRESS(ROW(),Controls!$P$8+120))</f>
        <v>1</v>
      </c>
      <c r="GY18">
        <f ca="1">INDIRECT(ADDRESS(ROW(),Controls!$P$8+15))</f>
        <v>268</v>
      </c>
      <c r="GZ18">
        <f ca="1">INDIRECT(ADDRESS(ROW(),Controls!$P$8+135))</f>
        <v>0.27182484321823197</v>
      </c>
      <c r="HL18">
        <f t="shared" ca="1" si="16"/>
        <v>1.1135606162335574</v>
      </c>
      <c r="HM18">
        <f t="shared" ca="1" si="17"/>
        <v>3.6712704497719173</v>
      </c>
      <c r="HN18">
        <f t="shared" ca="1" si="18"/>
        <v>0.01</v>
      </c>
      <c r="HO18">
        <f t="shared" ca="1" si="19"/>
        <v>-0.14584830167248752</v>
      </c>
      <c r="HQ18">
        <f ca="1">INDIRECT(ADDRESS(ROW(),Controls!$P$8+60))</f>
        <v>-3.7910797298508245</v>
      </c>
      <c r="HR18">
        <f t="shared" ca="1" si="20"/>
        <v>268</v>
      </c>
      <c r="HS18">
        <f ca="1">IF($GX18=0,NA(),($GZ18*Controls!$S$8))</f>
        <v>0.27182484321823197</v>
      </c>
    </row>
    <row r="19" spans="1:227" x14ac:dyDescent="0.25">
      <c r="A19">
        <v>222</v>
      </c>
      <c r="B19">
        <f t="shared" ca="1" si="0"/>
        <v>279</v>
      </c>
      <c r="C19">
        <f t="shared" ca="1" si="1"/>
        <v>39</v>
      </c>
      <c r="D19">
        <f t="shared" ca="1" si="2"/>
        <v>43.503999897501693</v>
      </c>
      <c r="E19">
        <f t="shared" ca="1" si="3"/>
        <v>-3.723457566251525</v>
      </c>
      <c r="G19">
        <f t="shared" ca="1" si="4"/>
        <v>0.11017970698133427</v>
      </c>
      <c r="H19">
        <f t="shared" ca="1" si="5"/>
        <v>-1.2267784671614415E-2</v>
      </c>
      <c r="I19">
        <f t="shared" ca="1" si="6"/>
        <v>1</v>
      </c>
      <c r="J19">
        <v>1</v>
      </c>
      <c r="K19">
        <f t="shared" ca="1" si="7"/>
        <v>-0.17870664964452435</v>
      </c>
      <c r="O19">
        <f t="shared" ca="1" si="8"/>
        <v>279</v>
      </c>
      <c r="AD19">
        <f t="shared" ca="1" si="9"/>
        <v>39</v>
      </c>
      <c r="AS19">
        <f t="shared" ca="1" si="10"/>
        <v>43.503999897501693</v>
      </c>
      <c r="BH19">
        <f t="shared" ca="1" si="11"/>
        <v>-3.723457566251525</v>
      </c>
      <c r="CL19">
        <f t="shared" ca="1" si="12"/>
        <v>0.11017970698133427</v>
      </c>
      <c r="DA19">
        <f t="shared" ca="1" si="13"/>
        <v>-1.2267784671614415E-2</v>
      </c>
      <c r="DP19">
        <f t="shared" ca="1" si="14"/>
        <v>1</v>
      </c>
      <c r="EE19">
        <f t="shared" ca="1" si="15"/>
        <v>-0.17870664964452435</v>
      </c>
      <c r="GR19">
        <f ca="1">INDIRECT(ADDRESS(ROW(),Controls!$P$8+30))</f>
        <v>39</v>
      </c>
      <c r="GS19">
        <f ca="1">INDIRECT(ADDRESS(ROW(),Controls!$P$8+45))</f>
        <v>43.503999897501693</v>
      </c>
      <c r="GV19">
        <f ca="1">INDIRECT(ADDRESS(ROW(),Controls!$P$8+90))</f>
        <v>0.11017970698133427</v>
      </c>
      <c r="GW19">
        <f ca="1">INDIRECT(ADDRESS(ROW(),Controls!$P$8+105))</f>
        <v>-1.2267784671614415E-2</v>
      </c>
      <c r="GX19">
        <f ca="1">INDIRECT(ADDRESS(ROW(),Controls!$P$8+120))</f>
        <v>1</v>
      </c>
      <c r="GY19">
        <f ca="1">INDIRECT(ADDRESS(ROW(),Controls!$P$8+15))</f>
        <v>279</v>
      </c>
      <c r="GZ19">
        <f ca="1">INDIRECT(ADDRESS(ROW(),Controls!$P$8+135))</f>
        <v>-0.17870664964452435</v>
      </c>
      <c r="HL19">
        <f t="shared" ca="1" si="16"/>
        <v>0.89646929229235439</v>
      </c>
      <c r="HM19">
        <f t="shared" ca="1" si="17"/>
        <v>-4.5039998975016928</v>
      </c>
      <c r="HN19">
        <f t="shared" ca="1" si="18"/>
        <v>0.01</v>
      </c>
      <c r="HO19">
        <f t="shared" ca="1" si="19"/>
        <v>-0.12244749165294869</v>
      </c>
      <c r="HQ19">
        <f ca="1">INDIRECT(ADDRESS(ROW(),Controls!$P$8+60))</f>
        <v>-3.723457566251525</v>
      </c>
      <c r="HR19">
        <f t="shared" ca="1" si="20"/>
        <v>279</v>
      </c>
      <c r="HS19">
        <f ca="1">IF($GX19=0,NA(),($GZ19*Controls!$S$8))</f>
        <v>-0.17870664964452435</v>
      </c>
    </row>
    <row r="20" spans="1:227" x14ac:dyDescent="0.25">
      <c r="A20">
        <v>223</v>
      </c>
      <c r="B20">
        <f t="shared" ca="1" si="0"/>
        <v>304</v>
      </c>
      <c r="C20">
        <f t="shared" ca="1" si="1"/>
        <v>27</v>
      </c>
      <c r="D20">
        <f t="shared" ca="1" si="2"/>
        <v>39.608852197565355</v>
      </c>
      <c r="E20">
        <f t="shared" ca="1" si="3"/>
        <v>-3.8166700116428069</v>
      </c>
      <c r="G20">
        <f t="shared" ca="1" si="4"/>
        <v>0.11547024278508573</v>
      </c>
      <c r="H20">
        <f t="shared" ca="1" si="5"/>
        <v>7.6089780053142098E-2</v>
      </c>
      <c r="I20">
        <f t="shared" ca="1" si="6"/>
        <v>1</v>
      </c>
      <c r="J20">
        <v>1</v>
      </c>
      <c r="K20">
        <f t="shared" ca="1" si="7"/>
        <v>-0.7253697163515781</v>
      </c>
      <c r="O20">
        <f t="shared" ca="1" si="8"/>
        <v>304</v>
      </c>
      <c r="AD20">
        <f t="shared" ca="1" si="9"/>
        <v>27</v>
      </c>
      <c r="AS20">
        <f t="shared" ca="1" si="10"/>
        <v>39.608852197565355</v>
      </c>
      <c r="BH20">
        <f t="shared" ca="1" si="11"/>
        <v>-3.8166700116428069</v>
      </c>
      <c r="CL20">
        <f t="shared" ca="1" si="12"/>
        <v>0.11547024278508573</v>
      </c>
      <c r="DA20">
        <f t="shared" ca="1" si="13"/>
        <v>7.6089780053142098E-2</v>
      </c>
      <c r="DP20">
        <f t="shared" ca="1" si="14"/>
        <v>1</v>
      </c>
      <c r="EE20">
        <f t="shared" ca="1" si="15"/>
        <v>-0.7253697163515781</v>
      </c>
      <c r="GR20">
        <f ca="1">INDIRECT(ADDRESS(ROW(),Controls!$P$8+30))</f>
        <v>27</v>
      </c>
      <c r="GS20">
        <f ca="1">INDIRECT(ADDRESS(ROW(),Controls!$P$8+45))</f>
        <v>39.608852197565355</v>
      </c>
      <c r="GV20">
        <f ca="1">INDIRECT(ADDRESS(ROW(),Controls!$P$8+90))</f>
        <v>0.11547024278508573</v>
      </c>
      <c r="GW20">
        <f ca="1">INDIRECT(ADDRESS(ROW(),Controls!$P$8+105))</f>
        <v>7.6089780053142098E-2</v>
      </c>
      <c r="GX20">
        <f ca="1">INDIRECT(ADDRESS(ROW(),Controls!$P$8+120))</f>
        <v>1</v>
      </c>
      <c r="GY20">
        <f ca="1">INDIRECT(ADDRESS(ROW(),Controls!$P$8+15))</f>
        <v>304</v>
      </c>
      <c r="GZ20">
        <f ca="1">INDIRECT(ADDRESS(ROW(),Controls!$P$8+135))</f>
        <v>-0.7253697163515781</v>
      </c>
      <c r="HL20">
        <f t="shared" ca="1" si="16"/>
        <v>0.68166580201128912</v>
      </c>
      <c r="HM20">
        <f t="shared" ca="1" si="17"/>
        <v>-12.608852197565355</v>
      </c>
      <c r="HN20">
        <f t="shared" ca="1" si="18"/>
        <v>0.65895574667458778</v>
      </c>
      <c r="HO20">
        <f t="shared" ca="1" si="19"/>
        <v>-3.9380462731943636E-2</v>
      </c>
      <c r="HQ20">
        <f ca="1">INDIRECT(ADDRESS(ROW(),Controls!$P$8+60))</f>
        <v>-3.8166700116428069</v>
      </c>
      <c r="HR20">
        <f t="shared" ca="1" si="20"/>
        <v>304</v>
      </c>
      <c r="HS20">
        <f ca="1">IF($GX20=0,NA(),($GZ20*Controls!$S$8))</f>
        <v>-0.7253697163515781</v>
      </c>
    </row>
    <row r="21" spans="1:227" x14ac:dyDescent="0.25">
      <c r="A21">
        <v>224</v>
      </c>
      <c r="B21">
        <f t="shared" ca="1" si="0"/>
        <v>329</v>
      </c>
      <c r="C21">
        <f t="shared" ca="1" si="1"/>
        <v>60</v>
      </c>
      <c r="D21">
        <f t="shared" ca="1" si="2"/>
        <v>43.970852457092434</v>
      </c>
      <c r="E21">
        <f t="shared" ca="1" si="3"/>
        <v>-3.431300186427114</v>
      </c>
      <c r="G21">
        <f t="shared" ca="1" si="4"/>
        <v>0.10959323961096196</v>
      </c>
      <c r="H21">
        <f t="shared" ca="1" si="5"/>
        <v>0.11014728870084128</v>
      </c>
      <c r="I21">
        <f t="shared" ca="1" si="6"/>
        <v>1</v>
      </c>
      <c r="J21">
        <v>1</v>
      </c>
      <c r="K21">
        <f t="shared" ca="1" si="7"/>
        <v>0.70897210485371276</v>
      </c>
      <c r="O21">
        <f t="shared" ca="1" si="8"/>
        <v>329</v>
      </c>
      <c r="AD21">
        <f t="shared" ca="1" si="9"/>
        <v>60</v>
      </c>
      <c r="AS21">
        <f t="shared" ca="1" si="10"/>
        <v>43.970852457092434</v>
      </c>
      <c r="BH21">
        <f t="shared" ca="1" si="11"/>
        <v>-3.431300186427114</v>
      </c>
      <c r="CL21">
        <f t="shared" ca="1" si="12"/>
        <v>0.10959323961096196</v>
      </c>
      <c r="DA21">
        <f t="shared" ca="1" si="13"/>
        <v>0.11014728870084128</v>
      </c>
      <c r="DP21">
        <f t="shared" ca="1" si="14"/>
        <v>1</v>
      </c>
      <c r="EE21">
        <f t="shared" ca="1" si="15"/>
        <v>0.70897210485371276</v>
      </c>
      <c r="GR21">
        <f ca="1">INDIRECT(ADDRESS(ROW(),Controls!$P$8+30))</f>
        <v>60</v>
      </c>
      <c r="GS21">
        <f ca="1">INDIRECT(ADDRESS(ROW(),Controls!$P$8+45))</f>
        <v>43.970852457092434</v>
      </c>
      <c r="GV21">
        <f ca="1">INDIRECT(ADDRESS(ROW(),Controls!$P$8+90))</f>
        <v>0.10959323961096196</v>
      </c>
      <c r="GW21">
        <f ca="1">INDIRECT(ADDRESS(ROW(),Controls!$P$8+105))</f>
        <v>0.11014728870084128</v>
      </c>
      <c r="GX21">
        <f ca="1">INDIRECT(ADDRESS(ROW(),Controls!$P$8+120))</f>
        <v>1</v>
      </c>
      <c r="GY21">
        <f ca="1">INDIRECT(ADDRESS(ROW(),Controls!$P$8+15))</f>
        <v>329</v>
      </c>
      <c r="GZ21">
        <f ca="1">INDIRECT(ADDRESS(ROW(),Controls!$P$8+135))</f>
        <v>0.70897210485371276</v>
      </c>
      <c r="HL21">
        <f t="shared" ca="1" si="16"/>
        <v>1.3645402953820172</v>
      </c>
      <c r="HM21">
        <f t="shared" ca="1" si="17"/>
        <v>16.029147542907566</v>
      </c>
      <c r="HN21">
        <f t="shared" ca="1" si="18"/>
        <v>1.00505550426145</v>
      </c>
      <c r="HO21">
        <f t="shared" ca="1" si="19"/>
        <v>5.5404908987932711E-4</v>
      </c>
      <c r="HQ21">
        <f ca="1">INDIRECT(ADDRESS(ROW(),Controls!$P$8+60))</f>
        <v>-3.431300186427114</v>
      </c>
      <c r="HR21">
        <f t="shared" ca="1" si="20"/>
        <v>329</v>
      </c>
      <c r="HS21">
        <f ca="1">IF($GX21=0,NA(),($GZ21*Controls!$S$8))</f>
        <v>0.70897210485371276</v>
      </c>
    </row>
    <row r="22" spans="1:227" x14ac:dyDescent="0.25">
      <c r="A22">
        <v>225</v>
      </c>
      <c r="B22">
        <f t="shared" ca="1" si="0"/>
        <v>343</v>
      </c>
      <c r="C22">
        <f t="shared" ca="1" si="1"/>
        <v>33</v>
      </c>
      <c r="D22">
        <f t="shared" ca="1" si="2"/>
        <v>74.713187972657749</v>
      </c>
      <c r="E22">
        <f t="shared" ca="1" si="3"/>
        <v>-3.8326716274172101</v>
      </c>
      <c r="G22">
        <f t="shared" ca="1" si="4"/>
        <v>8.4075135069955245E-2</v>
      </c>
      <c r="H22">
        <f t="shared" ca="1" si="5"/>
        <v>0.298326554448204</v>
      </c>
      <c r="I22">
        <f t="shared" ca="1" si="6"/>
        <v>1</v>
      </c>
      <c r="J22">
        <v>1</v>
      </c>
      <c r="K22">
        <f t="shared" ca="1" si="7"/>
        <v>-1.7483053098671104</v>
      </c>
      <c r="O22">
        <f t="shared" ca="1" si="8"/>
        <v>343</v>
      </c>
      <c r="AD22">
        <f t="shared" ca="1" si="9"/>
        <v>33</v>
      </c>
      <c r="AS22">
        <f t="shared" ca="1" si="10"/>
        <v>74.713187972657749</v>
      </c>
      <c r="BH22">
        <f t="shared" ca="1" si="11"/>
        <v>-3.8326716274172101</v>
      </c>
      <c r="CL22">
        <f t="shared" ca="1" si="12"/>
        <v>8.4075135069955245E-2</v>
      </c>
      <c r="DA22">
        <f t="shared" ca="1" si="13"/>
        <v>0.298326554448204</v>
      </c>
      <c r="DP22">
        <f t="shared" ca="1" si="14"/>
        <v>1</v>
      </c>
      <c r="EE22">
        <f t="shared" ca="1" si="15"/>
        <v>-1.7483053098671104</v>
      </c>
      <c r="GR22">
        <f ca="1">INDIRECT(ADDRESS(ROW(),Controls!$P$8+30))</f>
        <v>33</v>
      </c>
      <c r="GS22">
        <f ca="1">INDIRECT(ADDRESS(ROW(),Controls!$P$8+45))</f>
        <v>74.713187972657749</v>
      </c>
      <c r="GV22">
        <f ca="1">INDIRECT(ADDRESS(ROW(),Controls!$P$8+90))</f>
        <v>8.4075135069955245E-2</v>
      </c>
      <c r="GW22">
        <f ca="1">INDIRECT(ADDRESS(ROW(),Controls!$P$8+105))</f>
        <v>0.298326554448204</v>
      </c>
      <c r="GX22">
        <f ca="1">INDIRECT(ADDRESS(ROW(),Controls!$P$8+120))</f>
        <v>1</v>
      </c>
      <c r="GY22">
        <f ca="1">INDIRECT(ADDRESS(ROW(),Controls!$P$8+15))</f>
        <v>343</v>
      </c>
      <c r="GZ22">
        <f ca="1">INDIRECT(ADDRESS(ROW(),Controls!$P$8+135))</f>
        <v>-1.7483053098671104</v>
      </c>
      <c r="HL22">
        <f t="shared" ca="1" si="16"/>
        <v>0.44168908991109807</v>
      </c>
      <c r="HM22">
        <f t="shared" ca="1" si="17"/>
        <v>-41.713187972657749</v>
      </c>
      <c r="HN22">
        <f t="shared" ca="1" si="18"/>
        <v>3.5483327407084091</v>
      </c>
      <c r="HO22">
        <f t="shared" ca="1" si="19"/>
        <v>0.21425141937824876</v>
      </c>
      <c r="HQ22">
        <f ca="1">INDIRECT(ADDRESS(ROW(),Controls!$P$8+60))</f>
        <v>-3.8326716274172101</v>
      </c>
      <c r="HR22">
        <f t="shared" ca="1" si="20"/>
        <v>343</v>
      </c>
      <c r="HS22">
        <f ca="1">IF($GX22=0,NA(),($GZ22*Controls!$S$8))</f>
        <v>-1.7483053098671104</v>
      </c>
    </row>
    <row r="23" spans="1:227" x14ac:dyDescent="0.25">
      <c r="A23">
        <v>226</v>
      </c>
      <c r="B23">
        <f t="shared" ca="1" si="0"/>
        <v>353</v>
      </c>
      <c r="C23">
        <f t="shared" ca="1" si="1"/>
        <v>25</v>
      </c>
      <c r="D23">
        <f t="shared" ca="1" si="2"/>
        <v>30.529992679846568</v>
      </c>
      <c r="E23">
        <f t="shared" ca="1" si="3"/>
        <v>-3.8509364264303296</v>
      </c>
      <c r="G23">
        <f t="shared" ca="1" si="4"/>
        <v>0.13152334861510998</v>
      </c>
      <c r="H23">
        <f t="shared" ca="1" si="5"/>
        <v>5.4530013095709285E-5</v>
      </c>
      <c r="I23">
        <f t="shared" ca="1" si="6"/>
        <v>1</v>
      </c>
      <c r="J23">
        <v>1</v>
      </c>
      <c r="K23">
        <f t="shared" ca="1" si="7"/>
        <v>-0.33914357566256642</v>
      </c>
      <c r="O23">
        <f t="shared" ca="1" si="8"/>
        <v>353</v>
      </c>
      <c r="AD23">
        <f t="shared" ca="1" si="9"/>
        <v>25</v>
      </c>
      <c r="AS23">
        <f t="shared" ca="1" si="10"/>
        <v>30.529992679846568</v>
      </c>
      <c r="BH23">
        <f t="shared" ca="1" si="11"/>
        <v>-3.8509364264303296</v>
      </c>
      <c r="CL23">
        <f t="shared" ca="1" si="12"/>
        <v>0.13152334861510998</v>
      </c>
      <c r="DA23">
        <f t="shared" ca="1" si="13"/>
        <v>5.4530013095709285E-5</v>
      </c>
      <c r="DP23">
        <f t="shared" ca="1" si="14"/>
        <v>1</v>
      </c>
      <c r="EE23">
        <f t="shared" ca="1" si="15"/>
        <v>-0.33914357566256642</v>
      </c>
      <c r="GR23">
        <f ca="1">INDIRECT(ADDRESS(ROW(),Controls!$P$8+30))</f>
        <v>25</v>
      </c>
      <c r="GS23">
        <f ca="1">INDIRECT(ADDRESS(ROW(),Controls!$P$8+45))</f>
        <v>30.529992679846568</v>
      </c>
      <c r="GV23">
        <f ca="1">INDIRECT(ADDRESS(ROW(),Controls!$P$8+90))</f>
        <v>0.13152334861510998</v>
      </c>
      <c r="GW23">
        <f ca="1">INDIRECT(ADDRESS(ROW(),Controls!$P$8+105))</f>
        <v>5.4530013095709285E-5</v>
      </c>
      <c r="GX23">
        <f ca="1">INDIRECT(ADDRESS(ROW(),Controls!$P$8+120))</f>
        <v>1</v>
      </c>
      <c r="GY23">
        <f ca="1">INDIRECT(ADDRESS(ROW(),Controls!$P$8+15))</f>
        <v>353</v>
      </c>
      <c r="GZ23">
        <f ca="1">INDIRECT(ADDRESS(ROW(),Controls!$P$8+135))</f>
        <v>-0.33914357566256642</v>
      </c>
      <c r="HL23">
        <f t="shared" ca="1" si="16"/>
        <v>0.81886688484216308</v>
      </c>
      <c r="HM23">
        <f t="shared" ca="1" si="17"/>
        <v>-5.5299926798465684</v>
      </c>
      <c r="HN23">
        <f t="shared" ca="1" si="18"/>
        <v>0.01</v>
      </c>
      <c r="HO23">
        <f t="shared" ca="1" si="19"/>
        <v>-0.13146881860201426</v>
      </c>
      <c r="HQ23">
        <f ca="1">INDIRECT(ADDRESS(ROW(),Controls!$P$8+60))</f>
        <v>-3.8509364264303296</v>
      </c>
      <c r="HR23">
        <f t="shared" ca="1" si="20"/>
        <v>353</v>
      </c>
      <c r="HS23">
        <f ca="1">IF($GX23=0,NA(),($GZ23*Controls!$S$8))</f>
        <v>-0.33914357566256642</v>
      </c>
    </row>
    <row r="24" spans="1:227" x14ac:dyDescent="0.25">
      <c r="A24">
        <v>227</v>
      </c>
      <c r="B24">
        <f t="shared" ca="1" si="0"/>
        <v>363</v>
      </c>
      <c r="C24">
        <f t="shared" ca="1" si="1"/>
        <v>50</v>
      </c>
      <c r="D24">
        <f t="shared" ca="1" si="2"/>
        <v>56.718964270865072</v>
      </c>
      <c r="E24">
        <f t="shared" ca="1" si="3"/>
        <v>-3.7988503700226963</v>
      </c>
      <c r="G24">
        <f t="shared" ca="1" si="4"/>
        <v>9.6494389283876658E-2</v>
      </c>
      <c r="H24">
        <f t="shared" ca="1" si="5"/>
        <v>-3.5978664023406833E-3</v>
      </c>
      <c r="I24">
        <f t="shared" ca="1" si="6"/>
        <v>1</v>
      </c>
      <c r="J24">
        <v>1</v>
      </c>
      <c r="K24">
        <f t="shared" ca="1" si="7"/>
        <v>-0.2252111477934535</v>
      </c>
      <c r="O24">
        <f t="shared" ca="1" si="8"/>
        <v>363</v>
      </c>
      <c r="AD24">
        <f t="shared" ca="1" si="9"/>
        <v>50</v>
      </c>
      <c r="AS24">
        <f t="shared" ca="1" si="10"/>
        <v>56.718964270865072</v>
      </c>
      <c r="BH24">
        <f t="shared" ca="1" si="11"/>
        <v>-3.7988503700226963</v>
      </c>
      <c r="CL24">
        <f t="shared" ca="1" si="12"/>
        <v>9.6494389283876658E-2</v>
      </c>
      <c r="DA24">
        <f t="shared" ca="1" si="13"/>
        <v>-3.5978664023406833E-3</v>
      </c>
      <c r="DP24">
        <f t="shared" ca="1" si="14"/>
        <v>1</v>
      </c>
      <c r="EE24">
        <f t="shared" ca="1" si="15"/>
        <v>-0.2252111477934535</v>
      </c>
      <c r="GR24">
        <f ca="1">INDIRECT(ADDRESS(ROW(),Controls!$P$8+30))</f>
        <v>50</v>
      </c>
      <c r="GS24">
        <f ca="1">INDIRECT(ADDRESS(ROW(),Controls!$P$8+45))</f>
        <v>56.718964270865072</v>
      </c>
      <c r="GV24">
        <f ca="1">INDIRECT(ADDRESS(ROW(),Controls!$P$8+90))</f>
        <v>9.6494389283876658E-2</v>
      </c>
      <c r="GW24">
        <f ca="1">INDIRECT(ADDRESS(ROW(),Controls!$P$8+105))</f>
        <v>-3.5978664023406833E-3</v>
      </c>
      <c r="GX24">
        <f ca="1">INDIRECT(ADDRESS(ROW(),Controls!$P$8+120))</f>
        <v>1</v>
      </c>
      <c r="GY24">
        <f ca="1">INDIRECT(ADDRESS(ROW(),Controls!$P$8+15))</f>
        <v>363</v>
      </c>
      <c r="GZ24">
        <f ca="1">INDIRECT(ADDRESS(ROW(),Controls!$P$8+135))</f>
        <v>-0.2252111477934535</v>
      </c>
      <c r="HL24">
        <f t="shared" ca="1" si="16"/>
        <v>0.88153936946418443</v>
      </c>
      <c r="HM24">
        <f t="shared" ca="1" si="17"/>
        <v>-6.7189642708650723</v>
      </c>
      <c r="HN24">
        <f t="shared" ca="1" si="18"/>
        <v>0.01</v>
      </c>
      <c r="HO24">
        <f t="shared" ca="1" si="19"/>
        <v>-0.10009225568621734</v>
      </c>
      <c r="HQ24">
        <f ca="1">INDIRECT(ADDRESS(ROW(),Controls!$P$8+60))</f>
        <v>-3.7988503700226963</v>
      </c>
      <c r="HR24">
        <f t="shared" ca="1" si="20"/>
        <v>363</v>
      </c>
      <c r="HS24">
        <f ca="1">IF($GX24=0,NA(),($GZ24*Controls!$S$8))</f>
        <v>-0.2252111477934535</v>
      </c>
    </row>
    <row r="25" spans="1:227" x14ac:dyDescent="0.25">
      <c r="A25">
        <v>228</v>
      </c>
      <c r="B25">
        <f t="shared" ca="1" si="0"/>
        <v>401</v>
      </c>
      <c r="C25">
        <f t="shared" ca="1" si="1"/>
        <v>69</v>
      </c>
      <c r="D25">
        <f t="shared" ca="1" si="2"/>
        <v>52.965475109686416</v>
      </c>
      <c r="E25">
        <f t="shared" ca="1" si="3"/>
        <v>-3.4567667860424618</v>
      </c>
      <c r="G25">
        <f t="shared" ca="1" si="4"/>
        <v>9.9854989764885022E-2</v>
      </c>
      <c r="H25">
        <f t="shared" ca="1" si="5"/>
        <v>7.2768505883645571E-2</v>
      </c>
      <c r="I25">
        <f t="shared" ca="1" si="6"/>
        <v>1</v>
      </c>
      <c r="J25">
        <v>1</v>
      </c>
      <c r="K25">
        <f t="shared" ca="1" si="7"/>
        <v>0.61198352253144339</v>
      </c>
      <c r="O25">
        <f t="shared" ca="1" si="8"/>
        <v>401</v>
      </c>
      <c r="AD25">
        <f t="shared" ca="1" si="9"/>
        <v>69</v>
      </c>
      <c r="AS25">
        <f t="shared" ca="1" si="10"/>
        <v>52.965475109686416</v>
      </c>
      <c r="BH25">
        <f t="shared" ca="1" si="11"/>
        <v>-3.4567667860424618</v>
      </c>
      <c r="CL25">
        <f t="shared" ca="1" si="12"/>
        <v>9.9854989764885022E-2</v>
      </c>
      <c r="DA25">
        <f t="shared" ca="1" si="13"/>
        <v>7.2768505883645571E-2</v>
      </c>
      <c r="DP25">
        <f t="shared" ca="1" si="14"/>
        <v>1</v>
      </c>
      <c r="EE25">
        <f t="shared" ca="1" si="15"/>
        <v>0.61198352253144339</v>
      </c>
      <c r="GR25">
        <f ca="1">INDIRECT(ADDRESS(ROW(),Controls!$P$8+30))</f>
        <v>69</v>
      </c>
      <c r="GS25">
        <f ca="1">INDIRECT(ADDRESS(ROW(),Controls!$P$8+45))</f>
        <v>52.965475109686416</v>
      </c>
      <c r="GV25">
        <f ca="1">INDIRECT(ADDRESS(ROW(),Controls!$P$8+90))</f>
        <v>9.9854989764885022E-2</v>
      </c>
      <c r="GW25">
        <f ca="1">INDIRECT(ADDRESS(ROW(),Controls!$P$8+105))</f>
        <v>7.2768505883645571E-2</v>
      </c>
      <c r="GX25">
        <f ca="1">INDIRECT(ADDRESS(ROW(),Controls!$P$8+120))</f>
        <v>1</v>
      </c>
      <c r="GY25">
        <f ca="1">INDIRECT(ADDRESS(ROW(),Controls!$P$8+15))</f>
        <v>401</v>
      </c>
      <c r="GZ25">
        <f ca="1">INDIRECT(ADDRESS(ROW(),Controls!$P$8+135))</f>
        <v>0.61198352253144339</v>
      </c>
      <c r="HL25">
        <f t="shared" ca="1" si="16"/>
        <v>1.302735411267578</v>
      </c>
      <c r="HM25">
        <f t="shared" ca="1" si="17"/>
        <v>16.034524890313584</v>
      </c>
      <c r="HN25">
        <f t="shared" ca="1" si="18"/>
        <v>0.72874180904713615</v>
      </c>
      <c r="HO25">
        <f t="shared" ca="1" si="19"/>
        <v>-2.7086483881239451E-2</v>
      </c>
      <c r="HQ25">
        <f ca="1">INDIRECT(ADDRESS(ROW(),Controls!$P$8+60))</f>
        <v>-3.4567667860424618</v>
      </c>
      <c r="HR25">
        <f t="shared" ca="1" si="20"/>
        <v>401</v>
      </c>
      <c r="HS25">
        <f ca="1">IF($GX25=0,NA(),($GZ25*Controls!$S$8))</f>
        <v>0.61198352253144339</v>
      </c>
    </row>
    <row r="26" spans="1:227" x14ac:dyDescent="0.25">
      <c r="A26">
        <v>229</v>
      </c>
      <c r="B26">
        <f t="shared" ca="1" si="0"/>
        <v>405</v>
      </c>
      <c r="C26">
        <f t="shared" ca="1" si="1"/>
        <v>49</v>
      </c>
      <c r="D26">
        <f t="shared" ca="1" si="2"/>
        <v>76.921212845246075</v>
      </c>
      <c r="E26">
        <f t="shared" ca="1" si="3"/>
        <v>-3.6455451681731925</v>
      </c>
      <c r="G26">
        <f t="shared" ca="1" si="4"/>
        <v>8.2859659827005466E-2</v>
      </c>
      <c r="H26">
        <f t="shared" ca="1" si="5"/>
        <v>0.11875747808282142</v>
      </c>
      <c r="I26">
        <f t="shared" ca="1" si="6"/>
        <v>1</v>
      </c>
      <c r="J26">
        <v>1</v>
      </c>
      <c r="K26">
        <f t="shared" ca="1" si="7"/>
        <v>-0.93789159396867494</v>
      </c>
      <c r="O26">
        <f t="shared" ca="1" si="8"/>
        <v>405</v>
      </c>
      <c r="AD26">
        <f t="shared" ca="1" si="9"/>
        <v>49</v>
      </c>
      <c r="AS26">
        <f t="shared" ca="1" si="10"/>
        <v>76.921212845246075</v>
      </c>
      <c r="BH26">
        <f t="shared" ca="1" si="11"/>
        <v>-3.6455451681731925</v>
      </c>
      <c r="CL26">
        <f t="shared" ca="1" si="12"/>
        <v>8.2859659827005466E-2</v>
      </c>
      <c r="DA26">
        <f t="shared" ca="1" si="13"/>
        <v>0.11875747808282142</v>
      </c>
      <c r="DP26">
        <f t="shared" ca="1" si="14"/>
        <v>1</v>
      </c>
      <c r="EE26">
        <f t="shared" ca="1" si="15"/>
        <v>-0.93789159396867494</v>
      </c>
      <c r="GR26">
        <f ca="1">INDIRECT(ADDRESS(ROW(),Controls!$P$8+30))</f>
        <v>49</v>
      </c>
      <c r="GS26">
        <f ca="1">INDIRECT(ADDRESS(ROW(),Controls!$P$8+45))</f>
        <v>76.921212845246075</v>
      </c>
      <c r="GV26">
        <f ca="1">INDIRECT(ADDRESS(ROW(),Controls!$P$8+90))</f>
        <v>8.2859659827005466E-2</v>
      </c>
      <c r="GW26">
        <f ca="1">INDIRECT(ADDRESS(ROW(),Controls!$P$8+105))</f>
        <v>0.11875747808282142</v>
      </c>
      <c r="GX26">
        <f ca="1">INDIRECT(ADDRESS(ROW(),Controls!$P$8+120))</f>
        <v>1</v>
      </c>
      <c r="GY26">
        <f ca="1">INDIRECT(ADDRESS(ROW(),Controls!$P$8+15))</f>
        <v>405</v>
      </c>
      <c r="GZ26">
        <f ca="1">INDIRECT(ADDRESS(ROW(),Controls!$P$8+135))</f>
        <v>-0.93789159396867494</v>
      </c>
      <c r="HL26">
        <f t="shared" ca="1" si="16"/>
        <v>0.63701543680259742</v>
      </c>
      <c r="HM26">
        <f t="shared" ca="1" si="17"/>
        <v>-27.921212845246075</v>
      </c>
      <c r="HN26">
        <f t="shared" ca="1" si="18"/>
        <v>1.4332363701560382</v>
      </c>
      <c r="HO26">
        <f t="shared" ca="1" si="19"/>
        <v>3.589781825581595E-2</v>
      </c>
      <c r="HQ26">
        <f ca="1">INDIRECT(ADDRESS(ROW(),Controls!$P$8+60))</f>
        <v>-3.6455451681731925</v>
      </c>
      <c r="HR26">
        <f t="shared" ca="1" si="20"/>
        <v>405</v>
      </c>
      <c r="HS26">
        <f ca="1">IF($GX26=0,NA(),($GZ26*Controls!$S$8))</f>
        <v>-0.93789159396867494</v>
      </c>
    </row>
    <row r="27" spans="1:227" x14ac:dyDescent="0.25">
      <c r="A27">
        <v>230</v>
      </c>
      <c r="B27">
        <f t="shared" ca="1" si="0"/>
        <v>466</v>
      </c>
      <c r="C27">
        <f t="shared" ca="1" si="1"/>
        <v>36</v>
      </c>
      <c r="D27">
        <f t="shared" ca="1" si="2"/>
        <v>49.684382236931469</v>
      </c>
      <c r="E27">
        <f t="shared" ca="1" si="3"/>
        <v>-3.7279103538252807</v>
      </c>
      <c r="G27">
        <f t="shared" ca="1" si="4"/>
        <v>0.10309942911877774</v>
      </c>
      <c r="H27">
        <f t="shared" ca="1" si="5"/>
        <v>5.5732560723550241E-2</v>
      </c>
      <c r="I27">
        <f t="shared" ca="1" si="6"/>
        <v>1</v>
      </c>
      <c r="J27">
        <v>1</v>
      </c>
      <c r="K27">
        <f t="shared" ca="1" si="7"/>
        <v>-0.62382197763082992</v>
      </c>
      <c r="O27">
        <f t="shared" ca="1" si="8"/>
        <v>466</v>
      </c>
      <c r="AD27">
        <f t="shared" ca="1" si="9"/>
        <v>36</v>
      </c>
      <c r="AS27">
        <f t="shared" ca="1" si="10"/>
        <v>49.684382236931469</v>
      </c>
      <c r="BH27">
        <f t="shared" ca="1" si="11"/>
        <v>-3.7279103538252807</v>
      </c>
      <c r="CL27">
        <f t="shared" ca="1" si="12"/>
        <v>0.10309942911877774</v>
      </c>
      <c r="DA27">
        <f t="shared" ca="1" si="13"/>
        <v>5.5732560723550241E-2</v>
      </c>
      <c r="DP27">
        <f t="shared" ca="1" si="14"/>
        <v>1</v>
      </c>
      <c r="EE27">
        <f t="shared" ca="1" si="15"/>
        <v>-0.62382197763082992</v>
      </c>
      <c r="GR27">
        <f ca="1">INDIRECT(ADDRESS(ROW(),Controls!$P$8+30))</f>
        <v>36</v>
      </c>
      <c r="GS27">
        <f ca="1">INDIRECT(ADDRESS(ROW(),Controls!$P$8+45))</f>
        <v>49.684382236931469</v>
      </c>
      <c r="GV27">
        <f ca="1">INDIRECT(ADDRESS(ROW(),Controls!$P$8+90))</f>
        <v>0.10309942911877774</v>
      </c>
      <c r="GW27">
        <f ca="1">INDIRECT(ADDRESS(ROW(),Controls!$P$8+105))</f>
        <v>5.5732560723550241E-2</v>
      </c>
      <c r="GX27">
        <f ca="1">INDIRECT(ADDRESS(ROW(),Controls!$P$8+120))</f>
        <v>1</v>
      </c>
      <c r="GY27">
        <f ca="1">INDIRECT(ADDRESS(ROW(),Controls!$P$8+15))</f>
        <v>466</v>
      </c>
      <c r="GZ27">
        <f ca="1">INDIRECT(ADDRESS(ROW(),Controls!$P$8+135))</f>
        <v>-0.62382197763082992</v>
      </c>
      <c r="HL27">
        <f t="shared" ca="1" si="16"/>
        <v>0.72457376703056653</v>
      </c>
      <c r="HM27">
        <f t="shared" ca="1" si="17"/>
        <v>-13.684382236931469</v>
      </c>
      <c r="HN27">
        <f t="shared" ca="1" si="18"/>
        <v>0.54057099248670371</v>
      </c>
      <c r="HO27">
        <f t="shared" ca="1" si="19"/>
        <v>-4.7366868395227503E-2</v>
      </c>
      <c r="HQ27">
        <f ca="1">INDIRECT(ADDRESS(ROW(),Controls!$P$8+60))</f>
        <v>-3.7279103538252807</v>
      </c>
      <c r="HR27">
        <f t="shared" ca="1" si="20"/>
        <v>466</v>
      </c>
      <c r="HS27">
        <f ca="1">IF($GX27=0,NA(),($GZ27*Controls!$S$8))</f>
        <v>-0.62382197763082992</v>
      </c>
    </row>
    <row r="28" spans="1:227" x14ac:dyDescent="0.25">
      <c r="A28">
        <v>231</v>
      </c>
      <c r="B28">
        <f t="shared" ca="1" si="0"/>
        <v>471</v>
      </c>
      <c r="C28">
        <f t="shared" ca="1" si="1"/>
        <v>36</v>
      </c>
      <c r="D28">
        <f t="shared" ca="1" si="2"/>
        <v>49.047550610082169</v>
      </c>
      <c r="E28">
        <f t="shared" ca="1" si="3"/>
        <v>-3.8023714375088788</v>
      </c>
      <c r="G28">
        <f t="shared" ca="1" si="4"/>
        <v>0.10376659013763227</v>
      </c>
      <c r="H28">
        <f t="shared" ca="1" si="5"/>
        <v>5.0377407627004489E-2</v>
      </c>
      <c r="I28">
        <f t="shared" ca="1" si="6"/>
        <v>1</v>
      </c>
      <c r="J28">
        <v>1</v>
      </c>
      <c r="K28">
        <f t="shared" ca="1" si="7"/>
        <v>-0.5961572717715975</v>
      </c>
      <c r="O28">
        <f t="shared" ca="1" si="8"/>
        <v>471</v>
      </c>
      <c r="AD28">
        <f t="shared" ca="1" si="9"/>
        <v>36</v>
      </c>
      <c r="AS28">
        <f t="shared" ca="1" si="10"/>
        <v>49.047550610082169</v>
      </c>
      <c r="BH28">
        <f t="shared" ca="1" si="11"/>
        <v>-3.8023714375088788</v>
      </c>
      <c r="CL28">
        <f t="shared" ca="1" si="12"/>
        <v>0.10376659013763227</v>
      </c>
      <c r="DA28">
        <f t="shared" ca="1" si="13"/>
        <v>5.0377407627004489E-2</v>
      </c>
      <c r="DP28">
        <f t="shared" ca="1" si="14"/>
        <v>1</v>
      </c>
      <c r="EE28">
        <f t="shared" ca="1" si="15"/>
        <v>-0.5961572717715975</v>
      </c>
      <c r="GR28">
        <f ca="1">INDIRECT(ADDRESS(ROW(),Controls!$P$8+30))</f>
        <v>36</v>
      </c>
      <c r="GS28">
        <f ca="1">INDIRECT(ADDRESS(ROW(),Controls!$P$8+45))</f>
        <v>49.047550610082169</v>
      </c>
      <c r="GV28">
        <f ca="1">INDIRECT(ADDRESS(ROW(),Controls!$P$8+90))</f>
        <v>0.10376659013763227</v>
      </c>
      <c r="GW28">
        <f ca="1">INDIRECT(ADDRESS(ROW(),Controls!$P$8+105))</f>
        <v>5.0377407627004489E-2</v>
      </c>
      <c r="GX28">
        <f ca="1">INDIRECT(ADDRESS(ROW(),Controls!$P$8+120))</f>
        <v>1</v>
      </c>
      <c r="GY28">
        <f ca="1">INDIRECT(ADDRESS(ROW(),Controls!$P$8+15))</f>
        <v>471</v>
      </c>
      <c r="GZ28">
        <f ca="1">INDIRECT(ADDRESS(ROW(),Controls!$P$8+135))</f>
        <v>-0.5961572717715975</v>
      </c>
      <c r="HL28">
        <f t="shared" ca="1" si="16"/>
        <v>0.73398160666966872</v>
      </c>
      <c r="HM28">
        <f t="shared" ca="1" si="17"/>
        <v>-13.047550610082169</v>
      </c>
      <c r="HN28">
        <f t="shared" ca="1" si="18"/>
        <v>0.48548774282922574</v>
      </c>
      <c r="HO28">
        <f t="shared" ca="1" si="19"/>
        <v>-5.3389182510627783E-2</v>
      </c>
      <c r="HQ28">
        <f ca="1">INDIRECT(ADDRESS(ROW(),Controls!$P$8+60))</f>
        <v>-3.8023714375088788</v>
      </c>
      <c r="HR28">
        <f t="shared" ca="1" si="20"/>
        <v>471</v>
      </c>
      <c r="HS28">
        <f ca="1">IF($GX28=0,NA(),($GZ28*Controls!$S$8))</f>
        <v>-0.5961572717715975</v>
      </c>
    </row>
    <row r="29" spans="1:227" x14ac:dyDescent="0.25">
      <c r="A29">
        <v>232</v>
      </c>
      <c r="B29">
        <f t="shared" ca="1" si="0"/>
        <v>502</v>
      </c>
      <c r="C29">
        <f t="shared" ca="1" si="1"/>
        <v>46</v>
      </c>
      <c r="D29">
        <f t="shared" ca="1" si="2"/>
        <v>48.996214319469729</v>
      </c>
      <c r="E29">
        <f t="shared" ca="1" si="3"/>
        <v>-3.7539422961410986</v>
      </c>
      <c r="G29">
        <f t="shared" ca="1" si="4"/>
        <v>0.1038209371650399</v>
      </c>
      <c r="H29">
        <f t="shared" ca="1" si="5"/>
        <v>-1.6670178431245377E-2</v>
      </c>
      <c r="I29">
        <f t="shared" ca="1" si="6"/>
        <v>1</v>
      </c>
      <c r="J29">
        <v>1</v>
      </c>
      <c r="K29">
        <f t="shared" ca="1" si="7"/>
        <v>-8.8039986250365687E-2</v>
      </c>
      <c r="O29">
        <f t="shared" ca="1" si="8"/>
        <v>502</v>
      </c>
      <c r="AD29">
        <f t="shared" ca="1" si="9"/>
        <v>46</v>
      </c>
      <c r="AS29">
        <f t="shared" ca="1" si="10"/>
        <v>48.996214319469729</v>
      </c>
      <c r="BH29">
        <f t="shared" ca="1" si="11"/>
        <v>-3.7539422961410986</v>
      </c>
      <c r="CL29">
        <f t="shared" ca="1" si="12"/>
        <v>0.1038209371650399</v>
      </c>
      <c r="DA29">
        <f t="shared" ca="1" si="13"/>
        <v>-1.6670178431245377E-2</v>
      </c>
      <c r="DP29">
        <f t="shared" ca="1" si="14"/>
        <v>1</v>
      </c>
      <c r="EE29">
        <f t="shared" ca="1" si="15"/>
        <v>-8.8039986250365687E-2</v>
      </c>
      <c r="GR29">
        <f ca="1">INDIRECT(ADDRESS(ROW(),Controls!$P$8+30))</f>
        <v>46</v>
      </c>
      <c r="GS29">
        <f ca="1">INDIRECT(ADDRESS(ROW(),Controls!$P$8+45))</f>
        <v>48.996214319469729</v>
      </c>
      <c r="GV29">
        <f ca="1">INDIRECT(ADDRESS(ROW(),Controls!$P$8+90))</f>
        <v>0.1038209371650399</v>
      </c>
      <c r="GW29">
        <f ca="1">INDIRECT(ADDRESS(ROW(),Controls!$P$8+105))</f>
        <v>-1.6670178431245377E-2</v>
      </c>
      <c r="GX29">
        <f ca="1">INDIRECT(ADDRESS(ROW(),Controls!$P$8+120))</f>
        <v>1</v>
      </c>
      <c r="GY29">
        <f ca="1">INDIRECT(ADDRESS(ROW(),Controls!$P$8+15))</f>
        <v>502</v>
      </c>
      <c r="GZ29">
        <f ca="1">INDIRECT(ADDRESS(ROW(),Controls!$P$8+135))</f>
        <v>-8.8039986250365687E-2</v>
      </c>
      <c r="HL29">
        <f t="shared" ca="1" si="16"/>
        <v>0.93884804446454717</v>
      </c>
      <c r="HM29">
        <f t="shared" ca="1" si="17"/>
        <v>-2.996214319469729</v>
      </c>
      <c r="HN29">
        <f t="shared" ca="1" si="18"/>
        <v>0.01</v>
      </c>
      <c r="HO29">
        <f t="shared" ca="1" si="19"/>
        <v>-0.12049111559628528</v>
      </c>
      <c r="HQ29">
        <f ca="1">INDIRECT(ADDRESS(ROW(),Controls!$P$8+60))</f>
        <v>-3.7539422961410986</v>
      </c>
      <c r="HR29">
        <f t="shared" ca="1" si="20"/>
        <v>502</v>
      </c>
      <c r="HS29">
        <f ca="1">IF($GX29=0,NA(),($GZ29*Controls!$S$8))</f>
        <v>-8.8039986250365687E-2</v>
      </c>
    </row>
    <row r="30" spans="1:227" x14ac:dyDescent="0.25">
      <c r="A30">
        <v>233</v>
      </c>
      <c r="B30">
        <f t="shared" ca="1" si="0"/>
        <v>513</v>
      </c>
      <c r="C30">
        <f t="shared" ca="1" si="1"/>
        <v>50</v>
      </c>
      <c r="D30">
        <f t="shared" ca="1" si="2"/>
        <v>64.125157272001019</v>
      </c>
      <c r="E30">
        <f t="shared" ca="1" si="3"/>
        <v>-3.8030795551077454</v>
      </c>
      <c r="G30">
        <f t="shared" ca="1" si="4"/>
        <v>9.075111842554727E-2</v>
      </c>
      <c r="H30">
        <f t="shared" ca="1" si="5"/>
        <v>3.2926491264050728E-2</v>
      </c>
      <c r="I30">
        <f t="shared" ca="1" si="6"/>
        <v>1</v>
      </c>
      <c r="J30">
        <v>1</v>
      </c>
      <c r="K30">
        <f t="shared" ca="1" si="7"/>
        <v>-0.49010631255599557</v>
      </c>
      <c r="O30">
        <f t="shared" ca="1" si="8"/>
        <v>513</v>
      </c>
      <c r="AD30">
        <f t="shared" ca="1" si="9"/>
        <v>50</v>
      </c>
      <c r="AS30">
        <f t="shared" ca="1" si="10"/>
        <v>64.125157272001019</v>
      </c>
      <c r="BH30">
        <f t="shared" ca="1" si="11"/>
        <v>-3.8030795551077454</v>
      </c>
      <c r="CL30">
        <f t="shared" ca="1" si="12"/>
        <v>9.075111842554727E-2</v>
      </c>
      <c r="DA30">
        <f t="shared" ca="1" si="13"/>
        <v>3.2926491264050728E-2</v>
      </c>
      <c r="DP30">
        <f t="shared" ca="1" si="14"/>
        <v>1</v>
      </c>
      <c r="EE30">
        <f t="shared" ca="1" si="15"/>
        <v>-0.49010631255599557</v>
      </c>
      <c r="GR30">
        <f ca="1">INDIRECT(ADDRESS(ROW(),Controls!$P$8+30))</f>
        <v>50</v>
      </c>
      <c r="GS30">
        <f ca="1">INDIRECT(ADDRESS(ROW(),Controls!$P$8+45))</f>
        <v>64.125157272001019</v>
      </c>
      <c r="GV30">
        <f ca="1">INDIRECT(ADDRESS(ROW(),Controls!$P$8+90))</f>
        <v>9.075111842554727E-2</v>
      </c>
      <c r="GW30">
        <f ca="1">INDIRECT(ADDRESS(ROW(),Controls!$P$8+105))</f>
        <v>3.2926491264050728E-2</v>
      </c>
      <c r="GX30">
        <f ca="1">INDIRECT(ADDRESS(ROW(),Controls!$P$8+120))</f>
        <v>1</v>
      </c>
      <c r="GY30">
        <f ca="1">INDIRECT(ADDRESS(ROW(),Controls!$P$8+15))</f>
        <v>513</v>
      </c>
      <c r="GZ30">
        <f ca="1">INDIRECT(ADDRESS(ROW(),Controls!$P$8+135))</f>
        <v>-0.49010631255599557</v>
      </c>
      <c r="HL30">
        <f t="shared" ca="1" si="16"/>
        <v>0.77972518317442807</v>
      </c>
      <c r="HM30">
        <f t="shared" ca="1" si="17"/>
        <v>-14.125157272001019</v>
      </c>
      <c r="HN30">
        <f t="shared" ca="1" si="18"/>
        <v>0.36282187851011233</v>
      </c>
      <c r="HO30">
        <f t="shared" ca="1" si="19"/>
        <v>-5.7824627161496542E-2</v>
      </c>
      <c r="HQ30">
        <f ca="1">INDIRECT(ADDRESS(ROW(),Controls!$P$8+60))</f>
        <v>-3.8030795551077454</v>
      </c>
      <c r="HR30">
        <f t="shared" ca="1" si="20"/>
        <v>513</v>
      </c>
      <c r="HS30">
        <f ca="1">IF($GX30=0,NA(),($GZ30*Controls!$S$8))</f>
        <v>-0.49010631255599557</v>
      </c>
    </row>
    <row r="31" spans="1:227" x14ac:dyDescent="0.25">
      <c r="A31">
        <v>234</v>
      </c>
      <c r="B31">
        <f t="shared" ca="1" si="0"/>
        <v>545</v>
      </c>
      <c r="C31">
        <f t="shared" ca="1" si="1"/>
        <v>56</v>
      </c>
      <c r="D31">
        <f t="shared" ca="1" si="2"/>
        <v>52.294479854056796</v>
      </c>
      <c r="E31">
        <f t="shared" ca="1" si="3"/>
        <v>-3.6770541455471863</v>
      </c>
      <c r="G31">
        <f t="shared" ca="1" si="4"/>
        <v>0.10049357212168601</v>
      </c>
      <c r="H31">
        <f t="shared" ca="1" si="5"/>
        <v>-1.4101518373382655E-2</v>
      </c>
      <c r="I31">
        <f t="shared" ca="1" si="6"/>
        <v>1</v>
      </c>
      <c r="J31">
        <v>1</v>
      </c>
      <c r="K31">
        <f t="shared" ca="1" si="7"/>
        <v>0.18713842015856616</v>
      </c>
      <c r="O31">
        <f t="shared" ca="1" si="8"/>
        <v>545</v>
      </c>
      <c r="AD31">
        <f t="shared" ca="1" si="9"/>
        <v>56</v>
      </c>
      <c r="AS31">
        <f t="shared" ca="1" si="10"/>
        <v>52.294479854056796</v>
      </c>
      <c r="BH31">
        <f t="shared" ca="1" si="11"/>
        <v>-3.6770541455471863</v>
      </c>
      <c r="CL31">
        <f t="shared" ca="1" si="12"/>
        <v>0.10049357212168601</v>
      </c>
      <c r="DA31">
        <f t="shared" ca="1" si="13"/>
        <v>-1.4101518373382655E-2</v>
      </c>
      <c r="DP31">
        <f t="shared" ca="1" si="14"/>
        <v>1</v>
      </c>
      <c r="EE31">
        <f t="shared" ca="1" si="15"/>
        <v>0.18713842015856616</v>
      </c>
      <c r="GR31">
        <f ca="1">INDIRECT(ADDRESS(ROW(),Controls!$P$8+30))</f>
        <v>56</v>
      </c>
      <c r="GS31">
        <f ca="1">INDIRECT(ADDRESS(ROW(),Controls!$P$8+45))</f>
        <v>52.294479854056796</v>
      </c>
      <c r="GV31">
        <f ca="1">INDIRECT(ADDRESS(ROW(),Controls!$P$8+90))</f>
        <v>0.10049357212168601</v>
      </c>
      <c r="GW31">
        <f ca="1">INDIRECT(ADDRESS(ROW(),Controls!$P$8+105))</f>
        <v>-1.4101518373382655E-2</v>
      </c>
      <c r="GX31">
        <f ca="1">INDIRECT(ADDRESS(ROW(),Controls!$P$8+120))</f>
        <v>1</v>
      </c>
      <c r="GY31">
        <f ca="1">INDIRECT(ADDRESS(ROW(),Controls!$P$8+15))</f>
        <v>545</v>
      </c>
      <c r="GZ31">
        <f ca="1">INDIRECT(ADDRESS(ROW(),Controls!$P$8+135))</f>
        <v>0.18713842015856616</v>
      </c>
      <c r="HL31">
        <f t="shared" ca="1" si="16"/>
        <v>1.0708587245974059</v>
      </c>
      <c r="HM31">
        <f t="shared" ca="1" si="17"/>
        <v>3.7055201459432041</v>
      </c>
      <c r="HN31">
        <f t="shared" ca="1" si="18"/>
        <v>0.01</v>
      </c>
      <c r="HO31">
        <f t="shared" ca="1" si="19"/>
        <v>-0.11459509049506866</v>
      </c>
      <c r="HQ31">
        <f ca="1">INDIRECT(ADDRESS(ROW(),Controls!$P$8+60))</f>
        <v>-3.6770541455471863</v>
      </c>
      <c r="HR31">
        <f t="shared" ca="1" si="20"/>
        <v>545</v>
      </c>
      <c r="HS31">
        <f ca="1">IF($GX31=0,NA(),($GZ31*Controls!$S$8))</f>
        <v>0.18713842015856616</v>
      </c>
    </row>
    <row r="32" spans="1:227" x14ac:dyDescent="0.25">
      <c r="A32">
        <v>235</v>
      </c>
      <c r="B32">
        <f t="shared" ca="1" si="0"/>
        <v>557</v>
      </c>
      <c r="C32">
        <f t="shared" ca="1" si="1"/>
        <v>63</v>
      </c>
      <c r="D32">
        <f t="shared" ca="1" si="2"/>
        <v>37.135867112249031</v>
      </c>
      <c r="E32">
        <f t="shared" ca="1" si="3"/>
        <v>-3.3366201611311488</v>
      </c>
      <c r="G32">
        <f t="shared" ca="1" si="4"/>
        <v>0.11925303018415086</v>
      </c>
      <c r="H32">
        <f t="shared" ca="1" si="5"/>
        <v>0.45814664937099442</v>
      </c>
      <c r="I32">
        <f t="shared" ca="1" si="6"/>
        <v>1</v>
      </c>
      <c r="J32">
        <v>1</v>
      </c>
      <c r="K32">
        <f t="shared" ca="1" si="7"/>
        <v>1.1940991371599063</v>
      </c>
      <c r="O32">
        <f t="shared" ca="1" si="8"/>
        <v>557</v>
      </c>
      <c r="AD32">
        <f t="shared" ca="1" si="9"/>
        <v>63</v>
      </c>
      <c r="AS32">
        <f t="shared" ca="1" si="10"/>
        <v>37.135867112249031</v>
      </c>
      <c r="BH32">
        <f t="shared" ca="1" si="11"/>
        <v>-3.3366201611311488</v>
      </c>
      <c r="CL32">
        <f t="shared" ca="1" si="12"/>
        <v>0.11925303018415086</v>
      </c>
      <c r="DA32">
        <f t="shared" ca="1" si="13"/>
        <v>0.45814664937099442</v>
      </c>
      <c r="DP32">
        <f t="shared" ca="1" si="14"/>
        <v>1</v>
      </c>
      <c r="EE32">
        <f t="shared" ca="1" si="15"/>
        <v>1.1940991371599063</v>
      </c>
      <c r="GR32">
        <f ca="1">INDIRECT(ADDRESS(ROW(),Controls!$P$8+30))</f>
        <v>63</v>
      </c>
      <c r="GS32">
        <f ca="1">INDIRECT(ADDRESS(ROW(),Controls!$P$8+45))</f>
        <v>37.135867112249031</v>
      </c>
      <c r="GV32">
        <f ca="1">INDIRECT(ADDRESS(ROW(),Controls!$P$8+90))</f>
        <v>0.11925303018415086</v>
      </c>
      <c r="GW32">
        <f ca="1">INDIRECT(ADDRESS(ROW(),Controls!$P$8+105))</f>
        <v>0.45814664937099442</v>
      </c>
      <c r="GX32">
        <f ca="1">INDIRECT(ADDRESS(ROW(),Controls!$P$8+120))</f>
        <v>1</v>
      </c>
      <c r="GY32">
        <f ca="1">INDIRECT(ADDRESS(ROW(),Controls!$P$8+15))</f>
        <v>557</v>
      </c>
      <c r="GZ32">
        <f ca="1">INDIRECT(ADDRESS(ROW(),Controls!$P$8+135))</f>
        <v>1.1940991371599063</v>
      </c>
      <c r="HL32">
        <f t="shared" ca="1" si="16"/>
        <v>1.6964731107414979</v>
      </c>
      <c r="HM32">
        <f t="shared" ca="1" si="17"/>
        <v>25.864132887750969</v>
      </c>
      <c r="HN32">
        <f t="shared" ca="1" si="18"/>
        <v>3.8418030021000145</v>
      </c>
      <c r="HO32">
        <f t="shared" ca="1" si="19"/>
        <v>0.33889361918684358</v>
      </c>
      <c r="HQ32">
        <f ca="1">INDIRECT(ADDRESS(ROW(),Controls!$P$8+60))</f>
        <v>-3.3366201611311488</v>
      </c>
      <c r="HR32">
        <f t="shared" ca="1" si="20"/>
        <v>557</v>
      </c>
      <c r="HS32">
        <f ca="1">IF($GX32=0,NA(),($GZ32*Controls!$S$8))</f>
        <v>1.1940991371599063</v>
      </c>
    </row>
    <row r="33" spans="1:227" x14ac:dyDescent="0.25">
      <c r="A33">
        <v>236</v>
      </c>
      <c r="B33">
        <f t="shared" ca="1" si="0"/>
        <v>558</v>
      </c>
      <c r="C33">
        <f t="shared" ca="1" si="1"/>
        <v>49</v>
      </c>
      <c r="D33">
        <f t="shared" ca="1" si="2"/>
        <v>59.087750097119383</v>
      </c>
      <c r="E33">
        <f t="shared" ca="1" si="3"/>
        <v>-3.3669026823231314</v>
      </c>
      <c r="G33">
        <f t="shared" ca="1" si="4"/>
        <v>9.4540409888991053E-2</v>
      </c>
      <c r="H33">
        <f t="shared" ca="1" si="5"/>
        <v>1.2223009054678919E-2</v>
      </c>
      <c r="I33">
        <f t="shared" ca="1" si="6"/>
        <v>1</v>
      </c>
      <c r="J33">
        <v>1</v>
      </c>
      <c r="K33">
        <f t="shared" ca="1" si="7"/>
        <v>-0.35545349792896491</v>
      </c>
      <c r="O33">
        <f t="shared" ca="1" si="8"/>
        <v>558</v>
      </c>
      <c r="AD33">
        <f t="shared" ca="1" si="9"/>
        <v>49</v>
      </c>
      <c r="AS33">
        <f t="shared" ca="1" si="10"/>
        <v>59.087750097119383</v>
      </c>
      <c r="BH33">
        <f t="shared" ca="1" si="11"/>
        <v>-3.3669026823231314</v>
      </c>
      <c r="CL33">
        <f t="shared" ca="1" si="12"/>
        <v>9.4540409888991053E-2</v>
      </c>
      <c r="DA33">
        <f t="shared" ca="1" si="13"/>
        <v>1.2223009054678919E-2</v>
      </c>
      <c r="DP33">
        <f t="shared" ca="1" si="14"/>
        <v>1</v>
      </c>
      <c r="EE33">
        <f t="shared" ca="1" si="15"/>
        <v>-0.35545349792896491</v>
      </c>
      <c r="GR33">
        <f ca="1">INDIRECT(ADDRESS(ROW(),Controls!$P$8+30))</f>
        <v>49</v>
      </c>
      <c r="GS33">
        <f ca="1">INDIRECT(ADDRESS(ROW(),Controls!$P$8+45))</f>
        <v>59.087750097119383</v>
      </c>
      <c r="GV33">
        <f ca="1">INDIRECT(ADDRESS(ROW(),Controls!$P$8+90))</f>
        <v>9.4540409888991053E-2</v>
      </c>
      <c r="GW33">
        <f ca="1">INDIRECT(ADDRESS(ROW(),Controls!$P$8+105))</f>
        <v>1.2223009054678919E-2</v>
      </c>
      <c r="GX33">
        <f ca="1">INDIRECT(ADDRESS(ROW(),Controls!$P$8+120))</f>
        <v>1</v>
      </c>
      <c r="GY33">
        <f ca="1">INDIRECT(ADDRESS(ROW(),Controls!$P$8+15))</f>
        <v>558</v>
      </c>
      <c r="GZ33">
        <f ca="1">INDIRECT(ADDRESS(ROW(),Controls!$P$8+135))</f>
        <v>-0.35545349792896491</v>
      </c>
      <c r="HL33">
        <f t="shared" ca="1" si="16"/>
        <v>0.82927510219057776</v>
      </c>
      <c r="HM33">
        <f t="shared" ca="1" si="17"/>
        <v>-10.087750097119383</v>
      </c>
      <c r="HN33">
        <f t="shared" ca="1" si="18"/>
        <v>0.12928872499105012</v>
      </c>
      <c r="HO33">
        <f t="shared" ca="1" si="19"/>
        <v>-8.2317400834312132E-2</v>
      </c>
      <c r="HQ33">
        <f ca="1">INDIRECT(ADDRESS(ROW(),Controls!$P$8+60))</f>
        <v>-3.3669026823231314</v>
      </c>
      <c r="HR33">
        <f t="shared" ca="1" si="20"/>
        <v>558</v>
      </c>
      <c r="HS33">
        <f ca="1">IF($GX33=0,NA(),($GZ33*Controls!$S$8))</f>
        <v>-0.35545349792896491</v>
      </c>
    </row>
    <row r="34" spans="1:227" x14ac:dyDescent="0.25">
      <c r="A34">
        <v>237</v>
      </c>
      <c r="B34">
        <f t="shared" ca="1" si="0"/>
        <v>633</v>
      </c>
      <c r="C34">
        <f t="shared" ca="1" si="1"/>
        <v>64</v>
      </c>
      <c r="D34">
        <f t="shared" ca="1" si="2"/>
        <v>78.428138233200357</v>
      </c>
      <c r="E34">
        <f t="shared" ca="1" si="3"/>
        <v>-3.4051463487119364</v>
      </c>
      <c r="G34">
        <f t="shared" ca="1" si="4"/>
        <v>8.2059762341408798E-2</v>
      </c>
      <c r="H34">
        <f t="shared" ca="1" si="5"/>
        <v>2.1093091687168615E-2</v>
      </c>
      <c r="I34">
        <f t="shared" ca="1" si="6"/>
        <v>1</v>
      </c>
      <c r="J34">
        <v>1</v>
      </c>
      <c r="K34">
        <f t="shared" ca="1" si="7"/>
        <v>-0.40465742754537681</v>
      </c>
      <c r="O34">
        <f t="shared" ca="1" si="8"/>
        <v>633</v>
      </c>
      <c r="AD34">
        <f t="shared" ca="1" si="9"/>
        <v>64</v>
      </c>
      <c r="AS34">
        <f t="shared" ca="1" si="10"/>
        <v>78.428138233200357</v>
      </c>
      <c r="BH34">
        <f t="shared" ca="1" si="11"/>
        <v>-3.4051463487119364</v>
      </c>
      <c r="CL34">
        <f t="shared" ca="1" si="12"/>
        <v>8.2059762341408798E-2</v>
      </c>
      <c r="DA34">
        <f t="shared" ca="1" si="13"/>
        <v>2.1093091687168615E-2</v>
      </c>
      <c r="DP34">
        <f t="shared" ca="1" si="14"/>
        <v>1</v>
      </c>
      <c r="EE34">
        <f t="shared" ca="1" si="15"/>
        <v>-0.40465742754537681</v>
      </c>
      <c r="GR34">
        <f ca="1">INDIRECT(ADDRESS(ROW(),Controls!$P$8+30))</f>
        <v>64</v>
      </c>
      <c r="GS34">
        <f ca="1">INDIRECT(ADDRESS(ROW(),Controls!$P$8+45))</f>
        <v>78.428138233200357</v>
      </c>
      <c r="GV34">
        <f ca="1">INDIRECT(ADDRESS(ROW(),Controls!$P$8+90))</f>
        <v>8.2059762341408798E-2</v>
      </c>
      <c r="GW34">
        <f ca="1">INDIRECT(ADDRESS(ROW(),Controls!$P$8+105))</f>
        <v>2.1093091687168615E-2</v>
      </c>
      <c r="GX34">
        <f ca="1">INDIRECT(ADDRESS(ROW(),Controls!$P$8+120))</f>
        <v>1</v>
      </c>
      <c r="GY34">
        <f ca="1">INDIRECT(ADDRESS(ROW(),Controls!$P$8+15))</f>
        <v>633</v>
      </c>
      <c r="GZ34">
        <f ca="1">INDIRECT(ADDRESS(ROW(),Controls!$P$8+135))</f>
        <v>-0.40465742754537681</v>
      </c>
      <c r="HL34">
        <f t="shared" ca="1" si="16"/>
        <v>0.81603365120947613</v>
      </c>
      <c r="HM34">
        <f t="shared" ca="1" si="17"/>
        <v>-14.428138233200357</v>
      </c>
      <c r="HN34">
        <f t="shared" ca="1" si="18"/>
        <v>0.2570454883772515</v>
      </c>
      <c r="HO34">
        <f t="shared" ca="1" si="19"/>
        <v>-6.0966670654240183E-2</v>
      </c>
      <c r="HQ34">
        <f ca="1">INDIRECT(ADDRESS(ROW(),Controls!$P$8+60))</f>
        <v>-3.4051463487119364</v>
      </c>
      <c r="HR34">
        <f t="shared" ca="1" si="20"/>
        <v>633</v>
      </c>
      <c r="HS34">
        <f ca="1">IF($GX34=0,NA(),($GZ34*Controls!$S$8))</f>
        <v>-0.40465742754537681</v>
      </c>
    </row>
    <row r="35" spans="1:227" x14ac:dyDescent="0.25">
      <c r="A35">
        <v>238</v>
      </c>
      <c r="B35">
        <f t="shared" ca="1" si="0"/>
        <v>663</v>
      </c>
      <c r="C35">
        <f t="shared" ca="1" si="1"/>
        <v>72</v>
      </c>
      <c r="D35">
        <f t="shared" ca="1" si="2"/>
        <v>65.323932475475402</v>
      </c>
      <c r="E35">
        <f t="shared" ca="1" si="3"/>
        <v>-3.2508459008327235</v>
      </c>
      <c r="G35">
        <f t="shared" ca="1" si="4"/>
        <v>8.9914564899926983E-2</v>
      </c>
      <c r="H35">
        <f t="shared" ca="1" si="5"/>
        <v>-4.8636052485213077E-3</v>
      </c>
      <c r="I35">
        <f t="shared" ca="1" si="6"/>
        <v>1</v>
      </c>
      <c r="J35">
        <v>1</v>
      </c>
      <c r="K35">
        <f t="shared" ca="1" si="7"/>
        <v>0.24793519312319445</v>
      </c>
      <c r="O35">
        <f t="shared" ca="1" si="8"/>
        <v>663</v>
      </c>
      <c r="AD35">
        <f t="shared" ca="1" si="9"/>
        <v>72</v>
      </c>
      <c r="AS35">
        <f t="shared" ca="1" si="10"/>
        <v>65.323932475475402</v>
      </c>
      <c r="BH35">
        <f t="shared" ca="1" si="11"/>
        <v>-3.2508459008327235</v>
      </c>
      <c r="CL35">
        <f t="shared" ca="1" si="12"/>
        <v>8.9914564899926983E-2</v>
      </c>
      <c r="DA35">
        <f t="shared" ca="1" si="13"/>
        <v>-4.8636052485213077E-3</v>
      </c>
      <c r="DP35">
        <f t="shared" ca="1" si="14"/>
        <v>1</v>
      </c>
      <c r="EE35">
        <f t="shared" ca="1" si="15"/>
        <v>0.24793519312319445</v>
      </c>
      <c r="GR35">
        <f ca="1">INDIRECT(ADDRESS(ROW(),Controls!$P$8+30))</f>
        <v>72</v>
      </c>
      <c r="GS35">
        <f ca="1">INDIRECT(ADDRESS(ROW(),Controls!$P$8+45))</f>
        <v>65.323932475475402</v>
      </c>
      <c r="GV35">
        <f ca="1">INDIRECT(ADDRESS(ROW(),Controls!$P$8+90))</f>
        <v>8.9914564899926983E-2</v>
      </c>
      <c r="GW35">
        <f ca="1">INDIRECT(ADDRESS(ROW(),Controls!$P$8+105))</f>
        <v>-4.8636052485213077E-3</v>
      </c>
      <c r="GX35">
        <f ca="1">INDIRECT(ADDRESS(ROW(),Controls!$P$8+120))</f>
        <v>1</v>
      </c>
      <c r="GY35">
        <f ca="1">INDIRECT(ADDRESS(ROW(),Controls!$P$8+15))</f>
        <v>663</v>
      </c>
      <c r="GZ35">
        <f ca="1">INDIRECT(ADDRESS(ROW(),Controls!$P$8+135))</f>
        <v>0.24793519312319445</v>
      </c>
      <c r="HL35">
        <f t="shared" ca="1" si="16"/>
        <v>1.1021994125511503</v>
      </c>
      <c r="HM35">
        <f t="shared" ca="1" si="17"/>
        <v>6.6760675245245977</v>
      </c>
      <c r="HN35">
        <f t="shared" ca="1" si="18"/>
        <v>0.01</v>
      </c>
      <c r="HO35">
        <f t="shared" ca="1" si="19"/>
        <v>-9.477817014844829E-2</v>
      </c>
      <c r="HQ35">
        <f ca="1">INDIRECT(ADDRESS(ROW(),Controls!$P$8+60))</f>
        <v>-3.2508459008327235</v>
      </c>
      <c r="HR35">
        <f t="shared" ca="1" si="20"/>
        <v>663</v>
      </c>
      <c r="HS35">
        <f ca="1">IF($GX35=0,NA(),($GZ35*Controls!$S$8))</f>
        <v>0.24793519312319445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S33"/>
  <sheetViews>
    <sheetView workbookViewId="0"/>
  </sheetViews>
  <sheetFormatPr defaultRowHeight="15" x14ac:dyDescent="0.25"/>
  <sheetData>
    <row r="1" spans="1:227" x14ac:dyDescent="0.25">
      <c r="A1">
        <v>171</v>
      </c>
      <c r="B1">
        <f t="shared" ref="B1:B33" ca="1" si="0">(INDIRECT(ADDRESS($A1,254,,,"Calcs")))</f>
        <v>30</v>
      </c>
      <c r="C1">
        <f t="shared" ref="C1:C33" ca="1" si="1">INDIRECT(ADDRESS($A1,17,,,"Calcs"))</f>
        <v>12</v>
      </c>
      <c r="D1">
        <f t="shared" ref="D1:D33" ca="1" si="2">INDIRECT(ADDRESS($A1,202,,,"Calcs"))</f>
        <v>13.540512319059168</v>
      </c>
      <c r="E1">
        <f t="shared" ref="E1:E33" ca="1" si="3">INDIRECT(ADDRESS($A1,211,,,"Calcs"))</f>
        <v>0</v>
      </c>
      <c r="G1">
        <f t="shared" ref="G1:G33" ca="1" si="4">1/INDIRECT(ADDRESS($A1,203,,,"Calcs"))</f>
        <v>0.19749161411158211</v>
      </c>
      <c r="H1">
        <f t="shared" ref="H1:H33" ca="1" si="5">INDIRECT(ADDRESS($A1,212,,,"Calcs"))</f>
        <v>-6.0908698091207795E-2</v>
      </c>
      <c r="I1">
        <f t="shared" ref="I1:I33" ca="1" si="6">INDIRECT(ADDRESS($A1,250,,,"Calcs"))</f>
        <v>1</v>
      </c>
      <c r="J1">
        <v>1</v>
      </c>
      <c r="K1">
        <f t="shared" ref="K1:K33" ca="1" si="7">INDIRECT(ADDRESS($A1,219,,,"Calcs"))</f>
        <v>-0.1324680963052679</v>
      </c>
      <c r="O1">
        <f t="shared" ref="O1:O33" ca="1" si="8">$B1*$I1</f>
        <v>30</v>
      </c>
      <c r="P1">
        <f ca="1">$O$1/2+$O$2/2</f>
        <v>33.5</v>
      </c>
      <c r="Q1">
        <f ca="1">$P$1/2+$P$2/2</f>
        <v>49</v>
      </c>
      <c r="R1">
        <f ca="1">$Q$1/2+$Q$2/2</f>
        <v>57.96875</v>
      </c>
      <c r="S1">
        <f ca="1">$R$1/2+$R$2/2</f>
        <v>91.9296875</v>
      </c>
      <c r="T1">
        <f ca="1">S$1*2/3+S$2/3</f>
        <v>105.23307291666667</v>
      </c>
      <c r="U1">
        <f ca="1">AVERAGE(T$1:T$2)</f>
        <v>184.69010416666669</v>
      </c>
      <c r="V1">
        <f ca="1">U$1</f>
        <v>184.69010416666669</v>
      </c>
      <c r="W1">
        <f ca="1">V$1</f>
        <v>184.69010416666669</v>
      </c>
      <c r="X1">
        <f ca="1">W$1</f>
        <v>184.69010416666669</v>
      </c>
      <c r="Y1">
        <f ca="1">X$1</f>
        <v>184.69010416666669</v>
      </c>
      <c r="AD1">
        <f t="shared" ref="AD1:AD33" ca="1" si="9">$C1*$I1</f>
        <v>12</v>
      </c>
      <c r="AE1">
        <f ca="1">$AD$1/2+$AD$2/2</f>
        <v>10</v>
      </c>
      <c r="AF1">
        <f ca="1">$AE$1/2+$AE$2/2</f>
        <v>13.375</v>
      </c>
      <c r="AG1">
        <f ca="1">$AF$1/2+$AF$2/2</f>
        <v>15.0625</v>
      </c>
      <c r="AH1">
        <f ca="1">$AG$1/2+$AG$2/2</f>
        <v>19.0234375</v>
      </c>
      <c r="AI1">
        <f ca="1">AH$1*2/3+AH$2/3</f>
        <v>20.51953125</v>
      </c>
      <c r="AJ1">
        <f ca="1">AVERAGE(AI$1:AI$2)</f>
        <v>29.26953125</v>
      </c>
      <c r="AK1">
        <f ca="1">AJ$1</f>
        <v>29.26953125</v>
      </c>
      <c r="AL1">
        <f ca="1">AK$1</f>
        <v>29.26953125</v>
      </c>
      <c r="AM1">
        <f ca="1">AL$1</f>
        <v>29.26953125</v>
      </c>
      <c r="AN1">
        <f ca="1">AM$1</f>
        <v>29.26953125</v>
      </c>
      <c r="AS1">
        <f t="shared" ref="AS1:AS33" ca="1" si="10">$D1*$I1</f>
        <v>13.540512319059168</v>
      </c>
      <c r="AT1">
        <f ca="1">$AS$1/2+$AS$2/2</f>
        <v>16.489580494382437</v>
      </c>
      <c r="AU1">
        <f ca="1">$AT$1/2+$AT$2/2</f>
        <v>18.159547802537094</v>
      </c>
      <c r="AV1">
        <f ca="1">$AU$1/2+$AU$2/2</f>
        <v>19.100021571828737</v>
      </c>
      <c r="AW1">
        <f ca="1">$AV$1/2+$AV$2/2</f>
        <v>22.136183280051483</v>
      </c>
      <c r="AX1">
        <f ca="1">AW$1*2/3+AW$2/3</f>
        <v>23.140122395171403</v>
      </c>
      <c r="AY1">
        <f ca="1">AVERAGE(AX$1:AX$2)</f>
        <v>29.131521146130535</v>
      </c>
      <c r="AZ1">
        <f ca="1">AY$1</f>
        <v>29.131521146130535</v>
      </c>
      <c r="BA1">
        <f ca="1">AZ$1</f>
        <v>29.131521146130535</v>
      </c>
      <c r="BB1">
        <f ca="1">BA$1</f>
        <v>29.131521146130535</v>
      </c>
      <c r="BC1">
        <f ca="1">BB$1</f>
        <v>29.131521146130535</v>
      </c>
      <c r="BH1">
        <f t="shared" ref="BH1:BH33" ca="1" si="11">$E1</f>
        <v>0</v>
      </c>
      <c r="BI1">
        <f ca="1">$BH$1/2+$BH$2/2</f>
        <v>-0.40020918731147692</v>
      </c>
      <c r="BJ1">
        <f ca="1">$BI$1/2+$BI$2/2</f>
        <v>-0.53630640200706181</v>
      </c>
      <c r="BK1">
        <f ca="1">$BJ$1/2+$BJ$2/2</f>
        <v>-0.56873615606175987</v>
      </c>
      <c r="BL1">
        <f ca="1">$BK$1/2+$BK$2/2</f>
        <v>-0.60458041631752413</v>
      </c>
      <c r="BM1">
        <f ca="1">BL$1*2/3+BL$2/3</f>
        <v>-0.60128550799421576</v>
      </c>
      <c r="BN1">
        <f ca="1">AVERAGE(BM$1:BM$2)</f>
        <v>-0.31940917917880918</v>
      </c>
      <c r="BO1">
        <f ca="1">BN$1</f>
        <v>-0.31940917917880918</v>
      </c>
      <c r="BP1">
        <f ca="1">BO$1</f>
        <v>-0.31940917917880918</v>
      </c>
      <c r="BQ1">
        <f ca="1">BP$1</f>
        <v>-0.31940917917880918</v>
      </c>
      <c r="BR1">
        <f ca="1">BQ$1</f>
        <v>-0.31940917917880918</v>
      </c>
      <c r="CL1">
        <f t="shared" ref="CL1:CL33" ca="1" si="12">$G1*$I1</f>
        <v>0.19749161411158211</v>
      </c>
      <c r="CM1">
        <f ca="1">$CL$1/2+$CL$2/2</f>
        <v>0.18116022139546278</v>
      </c>
      <c r="CN1">
        <f ca="1">$CM$1/2+$CM$2/2</f>
        <v>0.17401399799519551</v>
      </c>
      <c r="CO1">
        <f ca="1">$CN$1/2+$CN$2/2</f>
        <v>0.17055609752289658</v>
      </c>
      <c r="CP1">
        <f ca="1">$CO$1/2+$CO$2/2</f>
        <v>0.16042788265716695</v>
      </c>
      <c r="CQ1">
        <f ca="1">CP$1*2/3+CP$2/3</f>
        <v>0.15735317597336496</v>
      </c>
      <c r="CR1">
        <f ca="1">AVERAGE(CQ$1:CQ$2)</f>
        <v>0.14308639924055361</v>
      </c>
      <c r="CS1">
        <f ca="1">CR$1</f>
        <v>0.14308639924055361</v>
      </c>
      <c r="CT1">
        <f ca="1">CS$1</f>
        <v>0.14308639924055361</v>
      </c>
      <c r="CU1">
        <f ca="1">CT$1</f>
        <v>0.14308639924055361</v>
      </c>
      <c r="CV1">
        <f ca="1">CU$1</f>
        <v>0.14308639924055361</v>
      </c>
      <c r="DA1">
        <f t="shared" ref="DA1:DA33" ca="1" si="13">$H1*$I1</f>
        <v>-6.0908698091207795E-2</v>
      </c>
      <c r="DB1">
        <f ca="1">$DA$1/2+$DA$2/2</f>
        <v>0.11695966881966929</v>
      </c>
      <c r="DC1">
        <f ca="1">$DB$1/2+$DB$2/2</f>
        <v>0.10690244962854428</v>
      </c>
      <c r="DD1">
        <f ca="1">$DC$1/2+$DC$2/2</f>
        <v>9.551851976370071E-2</v>
      </c>
      <c r="DE1">
        <f ca="1">$DD$1/2+$DD$2/2</f>
        <v>9.6659847324102391E-2</v>
      </c>
      <c r="DF1">
        <f ca="1">DE$1*2/3+DE$2/3</f>
        <v>9.925531628077286E-2</v>
      </c>
      <c r="DG1">
        <f ca="1">AVERAGE(DF$1:DF$2)</f>
        <v>0.10954138870051018</v>
      </c>
      <c r="DH1">
        <f ca="1">DG$1</f>
        <v>0.10954138870051018</v>
      </c>
      <c r="DI1">
        <f ca="1">DH$1</f>
        <v>0.10954138870051018</v>
      </c>
      <c r="DJ1">
        <f ca="1">DI$1</f>
        <v>0.10954138870051018</v>
      </c>
      <c r="DK1">
        <f ca="1">DJ$1</f>
        <v>0.10954138870051018</v>
      </c>
      <c r="DP1">
        <f t="shared" ref="DP1:DP33" ca="1" si="14">$J1*$I1</f>
        <v>1</v>
      </c>
      <c r="DQ1">
        <f ca="1">$DP$1/2+$DP$2/2</f>
        <v>1</v>
      </c>
      <c r="DR1">
        <f ca="1">$DQ$1/2+$DQ$2/2</f>
        <v>1</v>
      </c>
      <c r="DS1">
        <f ca="1">$DR$1/2+$DR$2/2</f>
        <v>1</v>
      </c>
      <c r="DT1">
        <f ca="1">$DS$1/2+$DS$2/2</f>
        <v>1</v>
      </c>
      <c r="DU1">
        <f ca="1">DT$1*2/3+DT$2/3</f>
        <v>1</v>
      </c>
      <c r="DV1">
        <f ca="1">AVERAGE(DU$1:DU$2)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3" ca="1" si="15">$K1</f>
        <v>-0.1324680963052679</v>
      </c>
      <c r="EF1">
        <f ca="1">$EE$1/2+$EE$2/2</f>
        <v>-0.83141544958963598</v>
      </c>
      <c r="EG1">
        <f ca="1">$EF$1/2+$EF$2/2</f>
        <v>-0.56522295802713229</v>
      </c>
      <c r="EH1">
        <f ca="1">$EG$1/2+$EG$2/2</f>
        <v>-0.4520357989238073</v>
      </c>
      <c r="EI1">
        <f ca="1">$EH$1/2+$EH$2/2</f>
        <v>-0.3421860192661314</v>
      </c>
      <c r="EJ1">
        <f ca="1">EI$1*2/3+EI$2/3</f>
        <v>-0.29807979254168365</v>
      </c>
      <c r="EK1">
        <f ca="1">AVERAGE(EJ$1:EJ$2)</f>
        <v>-0.11149606740743778</v>
      </c>
      <c r="EL1">
        <f ca="1">EK$1</f>
        <v>-0.11149606740743778</v>
      </c>
      <c r="EM1">
        <f ca="1">EL$1</f>
        <v>-0.11149606740743778</v>
      </c>
      <c r="EN1">
        <f ca="1">EM$1</f>
        <v>-0.11149606740743778</v>
      </c>
      <c r="EO1">
        <f ca="1">EN$1</f>
        <v>-0.11149606740743778</v>
      </c>
      <c r="GR1">
        <f ca="1">INDIRECT(ADDRESS(ROW(),Controls!$P$7+30))</f>
        <v>12</v>
      </c>
      <c r="GS1">
        <f ca="1">INDIRECT(ADDRESS(ROW(),Controls!$P$7+45))</f>
        <v>13.540512319059168</v>
      </c>
      <c r="GV1">
        <f ca="1">INDIRECT(ADDRESS(ROW(),Controls!$P$7+90))</f>
        <v>0.19749161411158211</v>
      </c>
      <c r="GW1">
        <f ca="1">INDIRECT(ADDRESS(ROW(),Controls!$P$7+105))</f>
        <v>-6.0908698091207795E-2</v>
      </c>
      <c r="GX1">
        <f ca="1">INDIRECT(ADDRESS(ROW(),Controls!$P$7+120))</f>
        <v>1</v>
      </c>
      <c r="GY1">
        <f ca="1">INDIRECT(ADDRESS(ROW(),Controls!$P$7+15))</f>
        <v>30</v>
      </c>
      <c r="GZ1">
        <f ca="1">INDIRECT(ADDRESS(ROW(),Controls!$P$7+135))</f>
        <v>-0.1324680963052679</v>
      </c>
      <c r="HL1">
        <f t="shared" ref="HL1:HL33" ca="1" si="16">IF($GX1=0,NA(),MAX($GR1,0.01)/$GS1)</f>
        <v>0.88622939200824813</v>
      </c>
      <c r="HM1">
        <f t="shared" ref="HM1:HM33" ca="1" si="17">IF($GX1=0,NA(),($GR1-$GS1)/$GX1)</f>
        <v>-1.5405123190591681</v>
      </c>
      <c r="HN1">
        <f t="shared" ref="HN1:HN33" ca="1" si="18">IF($GX1=0,NA(),MAX($GW1/$GV1,0.01))</f>
        <v>0.01</v>
      </c>
      <c r="HO1">
        <f t="shared" ref="HO1:HO33" ca="1" si="19">IF($GX1=0,NA(),($GW1-$GV1)/$GX1)</f>
        <v>-0.25840031220278992</v>
      </c>
      <c r="HQ1">
        <f ca="1">INDIRECT(ADDRESS(ROW(),Controls!$P$7+60))</f>
        <v>0</v>
      </c>
      <c r="HR1">
        <f t="shared" ref="HR1:HR33" ca="1" si="20">IF($GX1=0,NA(),$GY1/$GX1)</f>
        <v>30</v>
      </c>
      <c r="HS1">
        <f ca="1">IF($GX1=0,NA(),($GZ1*Controls!$S$7))</f>
        <v>-0.1324680963052679</v>
      </c>
    </row>
    <row r="2" spans="1:227" x14ac:dyDescent="0.25">
      <c r="A2">
        <v>172</v>
      </c>
      <c r="B2">
        <f t="shared" ca="1" si="0"/>
        <v>37</v>
      </c>
      <c r="C2">
        <f t="shared" ca="1" si="1"/>
        <v>8</v>
      </c>
      <c r="D2">
        <f t="shared" ca="1" si="2"/>
        <v>19.43864866970571</v>
      </c>
      <c r="E2">
        <f t="shared" ca="1" si="3"/>
        <v>-0.80041837462295384</v>
      </c>
      <c r="G2">
        <f t="shared" ca="1" si="4"/>
        <v>0.16482882867934348</v>
      </c>
      <c r="H2">
        <f t="shared" ca="1" si="5"/>
        <v>0.29482803573054639</v>
      </c>
      <c r="I2">
        <f t="shared" ca="1" si="6"/>
        <v>1</v>
      </c>
      <c r="J2">
        <v>1</v>
      </c>
      <c r="K2">
        <f t="shared" ca="1" si="7"/>
        <v>-1.5303628028740042</v>
      </c>
      <c r="O2">
        <f t="shared" ca="1" si="8"/>
        <v>37</v>
      </c>
      <c r="P2">
        <f ca="1">$O$2/4+$O$3/2+$O$4/4</f>
        <v>64.5</v>
      </c>
      <c r="Q2">
        <f ca="1">$P$1/4+$P$2/2+$P$3/4</f>
        <v>66.9375</v>
      </c>
      <c r="R2">
        <f ca="1">$Q$2/4+$Q$3/2+$Q$4/4</f>
        <v>125.890625</v>
      </c>
      <c r="S2">
        <f ca="1">$R$1/4+$R$2/2+$R$3/4</f>
        <v>131.83984375</v>
      </c>
      <c r="T2">
        <f ca="1">S$2/3+S$3*2/3</f>
        <v>264.14713541666669</v>
      </c>
      <c r="AD2">
        <f t="shared" ca="1" si="9"/>
        <v>8</v>
      </c>
      <c r="AE2">
        <f ca="1">$AD$2/4+$AD$3/2+$AD$4/4</f>
        <v>16.75</v>
      </c>
      <c r="AF2">
        <f ca="1">$AE$1/4+$AE$2/2+$AE$3/4</f>
        <v>16.75</v>
      </c>
      <c r="AG2">
        <f ca="1">$AF$2/4+$AF$3/2+$AF$4/4</f>
        <v>22.984375</v>
      </c>
      <c r="AH2">
        <f ca="1">$AG$1/4+$AG$2/2+$AG$3/4</f>
        <v>23.51171875</v>
      </c>
      <c r="AI2">
        <f ca="1">AH$2/3+AH$3*2/3</f>
        <v>38.01953125</v>
      </c>
      <c r="AS2">
        <f t="shared" ca="1" si="10"/>
        <v>19.43864866970571</v>
      </c>
      <c r="AT2">
        <f ca="1">$AS$2/4+$AS$3/2+$AS$4/4</f>
        <v>19.829515110691752</v>
      </c>
      <c r="AU2">
        <f ca="1">$AT$1/4+$AT$2/2+$AT$3/4</f>
        <v>20.04049534112038</v>
      </c>
      <c r="AV2">
        <f ca="1">$AU$2/4+$AU$3/2+$AU$4/4</f>
        <v>25.172344988274233</v>
      </c>
      <c r="AW2">
        <f ca="1">$AV$1/4+$AV$2/2+$AV$3/4</f>
        <v>25.148000625411246</v>
      </c>
      <c r="AX2">
        <f ca="1">AW$2/3+AW$3*2/3</f>
        <v>35.122919897089666</v>
      </c>
      <c r="BH2">
        <f t="shared" ca="1" si="11"/>
        <v>-0.80041837462295384</v>
      </c>
      <c r="BI2">
        <f ca="1">$BH$2/4+$BH$3/2+$BH$4/4</f>
        <v>-0.67240361670264659</v>
      </c>
      <c r="BJ2">
        <f ca="1">$BI$1/4+$BI$2/2+$BI$3/4</f>
        <v>-0.60116591011645781</v>
      </c>
      <c r="BK2">
        <f ca="1">$BJ$2/4+$BJ$3/2+$BJ$4/4</f>
        <v>-0.64042467657328828</v>
      </c>
      <c r="BL2">
        <f ca="1">$BK$1/4+$BK$2/2+$BK$3/4</f>
        <v>-0.59469569134759903</v>
      </c>
      <c r="BM2">
        <f ca="1">BL$2/3+BL$3*2/3</f>
        <v>-3.7532850363402592E-2</v>
      </c>
      <c r="CL2">
        <f t="shared" ca="1" si="12"/>
        <v>0.16482882867934348</v>
      </c>
      <c r="CM2">
        <f ca="1">$CL$2/4+$CL$3/2+$CL$4/4</f>
        <v>0.16686777459492827</v>
      </c>
      <c r="CN2">
        <f ca="1">$CM$1/4+$CM$2/2+$CM$3/4</f>
        <v>0.16709819705059764</v>
      </c>
      <c r="CO2">
        <f ca="1">$CN$2/4+$CN$3/2+$CN$4/4</f>
        <v>0.15029966779143736</v>
      </c>
      <c r="CP2">
        <f ca="1">$CO$1/4+$CO$2/2+$CO$3/4</f>
        <v>0.15120376260576093</v>
      </c>
      <c r="CQ2">
        <f ca="1">CP$2/3+CP$3*2/3</f>
        <v>0.12881962250774229</v>
      </c>
      <c r="DA2">
        <f t="shared" ca="1" si="13"/>
        <v>0.29482803573054639</v>
      </c>
      <c r="DB2">
        <f ca="1">$DA$2/4+$DA$3/2+$DA$4/4</f>
        <v>9.6845230437419258E-2</v>
      </c>
      <c r="DC2">
        <f ca="1">$DB$1/4+$DB$2/2+$DB$3/4</f>
        <v>8.4134589898857151E-2</v>
      </c>
      <c r="DD2">
        <f ca="1">$DC$2/4+$DC$3/2+$DC$4/4</f>
        <v>9.7801174884504072E-2</v>
      </c>
      <c r="DE2">
        <f ca="1">$DD$1/4+$DD$2/2+$DD$3/4</f>
        <v>0.1044462541941138</v>
      </c>
      <c r="DF2">
        <f ca="1">DE$2/3+DE$3*2/3</f>
        <v>0.1198274611202475</v>
      </c>
      <c r="DP2">
        <f t="shared" ca="1" si="14"/>
        <v>1</v>
      </c>
      <c r="DQ2">
        <f ca="1">$DP$2/4+$DP$3/2+$DP$4/4</f>
        <v>1</v>
      </c>
      <c r="DR2">
        <f ca="1">$DQ$1/4+$DQ$2/2+$DQ$3/4</f>
        <v>1</v>
      </c>
      <c r="DS2">
        <f ca="1">$DR$2/4+$DR$3/2+$DR$4/4</f>
        <v>1</v>
      </c>
      <c r="DT2">
        <f ca="1">$DS$1/4+$DS$2/2+$DS$3/4</f>
        <v>1</v>
      </c>
      <c r="DU2">
        <f ca="1">DT$2/3+DT$3*2/3</f>
        <v>1</v>
      </c>
      <c r="EE2">
        <f t="shared" ca="1" si="15"/>
        <v>-1.5303628028740042</v>
      </c>
      <c r="EF2">
        <f ca="1">$EE$2/4+$EE$3/2+$EE$4/4</f>
        <v>-0.29903046646462861</v>
      </c>
      <c r="EG2">
        <f ca="1">$EF$1/4+$EF$2/2+$EF$3/4</f>
        <v>-0.3388486398204823</v>
      </c>
      <c r="EH2">
        <f ca="1">$EG$2/4+$EG$3/2+$EG$4/4</f>
        <v>-0.23233623960845551</v>
      </c>
      <c r="EI2">
        <f ca="1">$EH$1/4+$EH$2/2+$EH$3/4</f>
        <v>-0.20986733909278812</v>
      </c>
      <c r="EJ2">
        <f ca="1">EI$2/3+EI$3*2/3</f>
        <v>7.5087657726808102E-2</v>
      </c>
      <c r="GR2">
        <f ca="1">INDIRECT(ADDRESS(ROW(),Controls!$P$7+30))</f>
        <v>8</v>
      </c>
      <c r="GS2">
        <f ca="1">INDIRECT(ADDRESS(ROW(),Controls!$P$7+45))</f>
        <v>19.43864866970571</v>
      </c>
      <c r="GV2">
        <f ca="1">INDIRECT(ADDRESS(ROW(),Controls!$P$7+90))</f>
        <v>0.16482882867934348</v>
      </c>
      <c r="GW2">
        <f ca="1">INDIRECT(ADDRESS(ROW(),Controls!$P$7+105))</f>
        <v>0.29482803573054639</v>
      </c>
      <c r="GX2">
        <f ca="1">INDIRECT(ADDRESS(ROW(),Controls!$P$7+120))</f>
        <v>1</v>
      </c>
      <c r="GY2">
        <f ca="1">INDIRECT(ADDRESS(ROW(),Controls!$P$7+15))</f>
        <v>37</v>
      </c>
      <c r="GZ2">
        <f ca="1">INDIRECT(ADDRESS(ROW(),Controls!$P$7+135))</f>
        <v>-1.5303628028740042</v>
      </c>
      <c r="HL2">
        <f t="shared" ca="1" si="16"/>
        <v>0.41155124185497793</v>
      </c>
      <c r="HM2">
        <f t="shared" ca="1" si="17"/>
        <v>-11.43864866970571</v>
      </c>
      <c r="HN2">
        <f t="shared" ca="1" si="18"/>
        <v>1.788692172921414</v>
      </c>
      <c r="HO2">
        <f t="shared" ca="1" si="19"/>
        <v>0.12999920705120291</v>
      </c>
      <c r="HQ2">
        <f ca="1">INDIRECT(ADDRESS(ROW(),Controls!$P$7+60))</f>
        <v>-0.80041837462295384</v>
      </c>
      <c r="HR2">
        <f t="shared" ca="1" si="20"/>
        <v>37</v>
      </c>
      <c r="HS2">
        <f ca="1">IF($GX2=0,NA(),($GZ2*Controls!$S$7))</f>
        <v>-1.5303628028740042</v>
      </c>
    </row>
    <row r="3" spans="1:227" x14ac:dyDescent="0.25">
      <c r="A3">
        <v>173</v>
      </c>
      <c r="B3">
        <f t="shared" ca="1" si="0"/>
        <v>71</v>
      </c>
      <c r="C3">
        <f t="shared" ca="1" si="1"/>
        <v>20</v>
      </c>
      <c r="D3">
        <f t="shared" ca="1" si="2"/>
        <v>15.750758523773035</v>
      </c>
      <c r="E3">
        <f t="shared" ca="1" si="3"/>
        <v>-0.51354826877691162</v>
      </c>
      <c r="G3">
        <f t="shared" ca="1" si="4"/>
        <v>0.18311143705739638</v>
      </c>
      <c r="H3">
        <f t="shared" ca="1" si="5"/>
        <v>9.2923056426258855E-3</v>
      </c>
      <c r="I3">
        <f t="shared" ca="1" si="6"/>
        <v>1</v>
      </c>
      <c r="J3">
        <v>1</v>
      </c>
      <c r="K3">
        <f t="shared" ca="1" si="7"/>
        <v>0.52735315263300042</v>
      </c>
      <c r="O3">
        <f t="shared" ca="1" si="8"/>
        <v>71</v>
      </c>
      <c r="P3">
        <f ca="1">$O$4/4+$O$5/2+$O$6/4</f>
        <v>105.25</v>
      </c>
      <c r="Q3">
        <f ca="1">$P$3/4+$P$4/2+$P$5/4</f>
        <v>137.8125</v>
      </c>
      <c r="R3">
        <f ca="1">$Q$4/4+$Q$5/2+$Q$6/4</f>
        <v>217.609375</v>
      </c>
      <c r="S3">
        <f ca="1">$R$3/4+$R$4/2+$R$5/4</f>
        <v>330.30078125</v>
      </c>
      <c r="AD3">
        <f t="shared" ca="1" si="9"/>
        <v>20</v>
      </c>
      <c r="AE3">
        <f ca="1">$AD$4/4+$AD$5/2+$AD$6/4</f>
        <v>23.5</v>
      </c>
      <c r="AF3">
        <f ca="1">$AE$3/4+$AE$4/2+$AE$5/4</f>
        <v>24.625</v>
      </c>
      <c r="AG3">
        <f ca="1">$AF$4/4+$AF$5/2+$AF$6/4</f>
        <v>33.015625</v>
      </c>
      <c r="AH3">
        <f ca="1">$AG$3/4+$AG$4/2+$AG$5/4</f>
        <v>45.2734375</v>
      </c>
      <c r="AS3">
        <f t="shared" ca="1" si="10"/>
        <v>15.750758523773035</v>
      </c>
      <c r="AT3">
        <f ca="1">$AS$4/4+$AS$5/2+$AS$6/4</f>
        <v>24.013370648715579</v>
      </c>
      <c r="AU3">
        <f ca="1">$AT$3/4+$AT$4/2+$AT$5/4</f>
        <v>25.828354534483857</v>
      </c>
      <c r="AV3">
        <f ca="1">$AU$4/4+$AU$5/2+$AU$6/4</f>
        <v>31.147290953267788</v>
      </c>
      <c r="AW3">
        <f ca="1">$AV$3/4+$AV$4/2+$AV$5/4</f>
        <v>40.110379532928874</v>
      </c>
      <c r="BH3">
        <f t="shared" ca="1" si="11"/>
        <v>-0.51354826877691162</v>
      </c>
      <c r="BI3">
        <f ca="1">$BH$4/4+$BH$5/2+$BH$6/4</f>
        <v>-0.65964721974906126</v>
      </c>
      <c r="BJ3">
        <f ca="1">$BI$3/4+$BI$4/2+$BI$5/4</f>
        <v>-0.61340270498266858</v>
      </c>
      <c r="BK3">
        <f ca="1">$BJ$4/4+$BJ$5/2+$BJ$6/4</f>
        <v>-0.52919725618205982</v>
      </c>
      <c r="BL3">
        <f ca="1">$BK$3/4+$BK$4/2+$BK$5/4</f>
        <v>0.2410485701286956</v>
      </c>
      <c r="CL3">
        <f t="shared" ca="1" si="12"/>
        <v>0.18311143705739638</v>
      </c>
      <c r="CM3">
        <f ca="1">$CL$4/4+$CL$5/2+$CL$6/4</f>
        <v>0.1534970176170713</v>
      </c>
      <c r="CN3">
        <f ca="1">$CM$3/4+$CM$4/2+$CM$5/4</f>
        <v>0.14780099765949706</v>
      </c>
      <c r="CO3">
        <f ca="1">$CN$4/4+$CN$5/2+$CN$6/4</f>
        <v>0.13365961731727244</v>
      </c>
      <c r="CP3">
        <f ca="1">$CO$3/4+$CO$4/2+$CO$5/4</f>
        <v>0.11762755245873296</v>
      </c>
      <c r="DA3">
        <f t="shared" ca="1" si="13"/>
        <v>9.2923056426258855E-3</v>
      </c>
      <c r="DB3">
        <f ca="1">$DA$4/4+$DA$5/2+$DA$6/4</f>
        <v>2.5888229900920837E-2</v>
      </c>
      <c r="DC3">
        <f ca="1">$DB$3/4+$DB$4/2+$DB$5/4</f>
        <v>5.9804847536797545E-2</v>
      </c>
      <c r="DD3">
        <f ca="1">$DC$4/4+$DC$5/2+$DC$6/4</f>
        <v>0.12666414724374631</v>
      </c>
      <c r="DE3">
        <f ca="1">$DD$3/4+$DD$4/2+$DD$5/4</f>
        <v>0.12751806458331436</v>
      </c>
      <c r="DP3">
        <f t="shared" ca="1" si="14"/>
        <v>1</v>
      </c>
      <c r="DQ3">
        <f ca="1">$DP$4/4+$DP$5/2+$DP$6/4</f>
        <v>1</v>
      </c>
      <c r="DR3">
        <f ca="1">$DQ$3/4+$DQ$4/2+$DQ$5/4</f>
        <v>1</v>
      </c>
      <c r="DS3">
        <f ca="1">$DR$4/4+$DR$5/2+$DR$6/4</f>
        <v>1</v>
      </c>
      <c r="DT3">
        <f ca="1">$DS$3/4+$DS$4/2+$DS$5/4</f>
        <v>1</v>
      </c>
      <c r="EE3">
        <f t="shared" ca="1" si="15"/>
        <v>0.52735315263300042</v>
      </c>
      <c r="EF3">
        <f ca="1">$EE$4/4+$EE$5/2+$EE$6/4</f>
        <v>7.4081823236964092E-2</v>
      </c>
      <c r="EG3">
        <f ca="1">$EF$3/4+$EF$4/2+$EF$5/4</f>
        <v>-0.17846368668916998</v>
      </c>
      <c r="EH3">
        <f ca="1">$EG$4/4+$EG$5/2+$EG$6/4</f>
        <v>7.7238921769565788E-2</v>
      </c>
      <c r="EI3">
        <f ca="1">$EH$3/4+$EH$4/2+$EH$5/4</f>
        <v>0.21756515613660624</v>
      </c>
      <c r="GR3">
        <f ca="1">INDIRECT(ADDRESS(ROW(),Controls!$P$7+30))</f>
        <v>20</v>
      </c>
      <c r="GS3">
        <f ca="1">INDIRECT(ADDRESS(ROW(),Controls!$P$7+45))</f>
        <v>15.750758523773035</v>
      </c>
      <c r="GV3">
        <f ca="1">INDIRECT(ADDRESS(ROW(),Controls!$P$7+90))</f>
        <v>0.18311143705739638</v>
      </c>
      <c r="GW3">
        <f ca="1">INDIRECT(ADDRESS(ROW(),Controls!$P$7+105))</f>
        <v>9.2923056426258855E-3</v>
      </c>
      <c r="GX3">
        <f ca="1">INDIRECT(ADDRESS(ROW(),Controls!$P$7+120))</f>
        <v>1</v>
      </c>
      <c r="GY3">
        <f ca="1">INDIRECT(ADDRESS(ROW(),Controls!$P$7+15))</f>
        <v>71</v>
      </c>
      <c r="GZ3">
        <f ca="1">INDIRECT(ADDRESS(ROW(),Controls!$P$7+135))</f>
        <v>0.52735315263300042</v>
      </c>
      <c r="HL3">
        <f t="shared" ca="1" si="16"/>
        <v>1.2697801169266529</v>
      </c>
      <c r="HM3">
        <f t="shared" ca="1" si="17"/>
        <v>4.249241476226965</v>
      </c>
      <c r="HN3">
        <f t="shared" ca="1" si="18"/>
        <v>5.0746724464366511E-2</v>
      </c>
      <c r="HO3">
        <f t="shared" ca="1" si="19"/>
        <v>-0.17381913141477048</v>
      </c>
      <c r="HQ3">
        <f ca="1">INDIRECT(ADDRESS(ROW(),Controls!$P$7+60))</f>
        <v>-0.51354826877691162</v>
      </c>
      <c r="HR3">
        <f t="shared" ca="1" si="20"/>
        <v>71</v>
      </c>
      <c r="HS3">
        <f ca="1">IF($GX3=0,NA(),($GZ3*Controls!$S$7))</f>
        <v>0.52735315263300042</v>
      </c>
    </row>
    <row r="4" spans="1:227" x14ac:dyDescent="0.25">
      <c r="A4">
        <v>174</v>
      </c>
      <c r="B4">
        <f t="shared" ca="1" si="0"/>
        <v>79</v>
      </c>
      <c r="C4">
        <f t="shared" ca="1" si="1"/>
        <v>19</v>
      </c>
      <c r="D4">
        <f t="shared" ca="1" si="2"/>
        <v>28.377894725515226</v>
      </c>
      <c r="E4">
        <f t="shared" ca="1" si="3"/>
        <v>-0.8620995546338095</v>
      </c>
      <c r="G4">
        <f t="shared" ca="1" si="4"/>
        <v>0.13641939558557684</v>
      </c>
      <c r="H4">
        <f t="shared" ca="1" si="5"/>
        <v>7.3968274733878833E-2</v>
      </c>
      <c r="I4">
        <f t="shared" ca="1" si="6"/>
        <v>1</v>
      </c>
      <c r="J4">
        <v>1</v>
      </c>
      <c r="K4">
        <f t="shared" ca="1" si="7"/>
        <v>-0.720465368250511</v>
      </c>
      <c r="O4">
        <f t="shared" ca="1" si="8"/>
        <v>79</v>
      </c>
      <c r="P4">
        <f ca="1">$O$6/4+$O$7/2+$O$8/4</f>
        <v>146.75</v>
      </c>
      <c r="Q4">
        <f ca="1">$P$5/4+$P$6/2+$P$7/4</f>
        <v>161</v>
      </c>
      <c r="R4">
        <f ca="1">$Q$6/4+$Q$7/2+$Q$8/4</f>
        <v>327.875</v>
      </c>
      <c r="AD4">
        <f t="shared" ca="1" si="9"/>
        <v>19</v>
      </c>
      <c r="AE4">
        <f ca="1">$AD$6/4+$AD$7/2+$AD$8/4</f>
        <v>24.5</v>
      </c>
      <c r="AF4">
        <f ca="1">$AE$5/4+$AE$6/2+$AE$7/4</f>
        <v>25.9375</v>
      </c>
      <c r="AG4">
        <f ca="1">$AF$6/4+$AF$7/2+$AF$8/4</f>
        <v>47.375</v>
      </c>
      <c r="AS4">
        <f t="shared" ca="1" si="10"/>
        <v>28.377894725515226</v>
      </c>
      <c r="AT4">
        <f ca="1">$AS$6/4+$AS$7/2+$AS$8/4</f>
        <v>27.085681270554723</v>
      </c>
      <c r="AU4">
        <f ca="1">$AT$5/4+$AT$6/2+$AT$7/4</f>
        <v>28.992175543008848</v>
      </c>
      <c r="AV4">
        <f ca="1">$AU$6/4+$AU$7/2+$AU$8/4</f>
        <v>40.414999013692224</v>
      </c>
      <c r="BH4">
        <f t="shared" ca="1" si="11"/>
        <v>-0.8620995546338095</v>
      </c>
      <c r="BI4">
        <f ca="1">$BH$6/4+$BH$7/2+$BH$8/4</f>
        <v>-0.61567429174273325</v>
      </c>
      <c r="BJ4">
        <f ca="1">$BI$5/4+$BI$6/2+$BI$7/4</f>
        <v>-0.73372738621135802</v>
      </c>
      <c r="BK4">
        <f ca="1">$BJ$6/4+$BJ$7/2+$BJ$8/4</f>
        <v>0.28591381782469433</v>
      </c>
      <c r="CL4">
        <f t="shared" ca="1" si="12"/>
        <v>0.13641939558557684</v>
      </c>
      <c r="CM4">
        <f ca="1">$CL$6/4+$CL$7/2+$CL$8/4</f>
        <v>0.14447590277957389</v>
      </c>
      <c r="CN4">
        <f ca="1">$CM$5/4+$CM$6/2+$CM$7/4</f>
        <v>0.13849847879615768</v>
      </c>
      <c r="CO4">
        <f ca="1">$CN$6/4+$CN$7/2+$CN$8/4</f>
        <v>0.11579461478712749</v>
      </c>
      <c r="DA4">
        <f t="shared" ca="1" si="13"/>
        <v>7.3968274733878833E-2</v>
      </c>
      <c r="DB4">
        <f ca="1">$DA$6/4+$DA$7/2+$DA$8/4</f>
        <v>3.4222219529680575E-2</v>
      </c>
      <c r="DC4">
        <f ca="1">$DB$5/4+$DB$6/2+$DB$7/4</f>
        <v>0.18746041456556409</v>
      </c>
      <c r="DD4">
        <f ca="1">$DC$6/4+$DC$7/2+$DC$8/4</f>
        <v>0.14822480390470982</v>
      </c>
      <c r="DP4">
        <f t="shared" ca="1" si="14"/>
        <v>1</v>
      </c>
      <c r="DQ4">
        <f ca="1">$DP$6/4+$DP$7/2+$DP$8/4</f>
        <v>1</v>
      </c>
      <c r="DR4">
        <f ca="1">$DQ$5/4+$DQ$6/2+$DQ$7/4</f>
        <v>1</v>
      </c>
      <c r="DS4">
        <f ca="1">$DR$6/4+$DR$7/2+$DR$8/4</f>
        <v>1</v>
      </c>
      <c r="EE4">
        <f t="shared" ca="1" si="15"/>
        <v>-0.720465368250511</v>
      </c>
      <c r="EF4">
        <f ca="1">$EE$6/4+$EE$7/2+$EE$8/4</f>
        <v>-0.30811162809002168</v>
      </c>
      <c r="EG4">
        <f ca="1">$EF$5/4+$EF$6/2+$EF$7/4</f>
        <v>-0.23356894523499983</v>
      </c>
      <c r="EH4">
        <f ca="1">$EG$6/4+$EG$7/2+$EG$8/4</f>
        <v>0.29203655979047471</v>
      </c>
      <c r="GR4">
        <f ca="1">INDIRECT(ADDRESS(ROW(),Controls!$P$7+30))</f>
        <v>19</v>
      </c>
      <c r="GS4">
        <f ca="1">INDIRECT(ADDRESS(ROW(),Controls!$P$7+45))</f>
        <v>28.377894725515226</v>
      </c>
      <c r="GV4">
        <f ca="1">INDIRECT(ADDRESS(ROW(),Controls!$P$7+90))</f>
        <v>0.13641939558557684</v>
      </c>
      <c r="GW4">
        <f ca="1">INDIRECT(ADDRESS(ROW(),Controls!$P$7+105))</f>
        <v>7.3968274733878833E-2</v>
      </c>
      <c r="GX4">
        <f ca="1">INDIRECT(ADDRESS(ROW(),Controls!$P$7+120))</f>
        <v>1</v>
      </c>
      <c r="GY4">
        <f ca="1">INDIRECT(ADDRESS(ROW(),Controls!$P$7+15))</f>
        <v>79</v>
      </c>
      <c r="GZ4">
        <f ca="1">INDIRECT(ADDRESS(ROW(),Controls!$P$7+135))</f>
        <v>-0.720465368250511</v>
      </c>
      <c r="HL4">
        <f t="shared" ca="1" si="16"/>
        <v>0.6695352204163566</v>
      </c>
      <c r="HM4">
        <f t="shared" ca="1" si="17"/>
        <v>-9.3778947255152261</v>
      </c>
      <c r="HN4">
        <f t="shared" ca="1" si="18"/>
        <v>0.54221230358316619</v>
      </c>
      <c r="HO4">
        <f t="shared" ca="1" si="19"/>
        <v>-6.2451120851698003E-2</v>
      </c>
      <c r="HQ4">
        <f ca="1">INDIRECT(ADDRESS(ROW(),Controls!$P$7+60))</f>
        <v>-0.8620995546338095</v>
      </c>
      <c r="HR4">
        <f t="shared" ca="1" si="20"/>
        <v>79</v>
      </c>
      <c r="HS4">
        <f ca="1">IF($GX4=0,NA(),($GZ4*Controls!$S$7))</f>
        <v>-0.720465368250511</v>
      </c>
    </row>
    <row r="5" spans="1:227" x14ac:dyDescent="0.25">
      <c r="A5">
        <v>175</v>
      </c>
      <c r="B5">
        <f t="shared" ca="1" si="0"/>
        <v>103</v>
      </c>
      <c r="C5">
        <f t="shared" ca="1" si="1"/>
        <v>22</v>
      </c>
      <c r="D5">
        <f t="shared" ca="1" si="2"/>
        <v>17.025875772135407</v>
      </c>
      <c r="E5">
        <f t="shared" ca="1" si="3"/>
        <v>-0.58811709291260394</v>
      </c>
      <c r="G5">
        <f t="shared" ca="1" si="4"/>
        <v>0.17612113578918157</v>
      </c>
      <c r="H5">
        <f t="shared" ca="1" si="5"/>
        <v>2.6617994327219254E-2</v>
      </c>
      <c r="I5">
        <f t="shared" ca="1" si="6"/>
        <v>1</v>
      </c>
      <c r="J5">
        <v>1</v>
      </c>
      <c r="K5">
        <f t="shared" ca="1" si="7"/>
        <v>0.56369441129110409</v>
      </c>
      <c r="O5">
        <f t="shared" ca="1" si="8"/>
        <v>103</v>
      </c>
      <c r="P5">
        <f ca="1">$O$8/4+$O$9/2+$O$10/4</f>
        <v>152.5</v>
      </c>
      <c r="Q5">
        <f ca="1">$P$7/4+$P$8/2+$P$9/4</f>
        <v>218.875</v>
      </c>
      <c r="R5">
        <f ca="1">$Q$9*3/4+$Q$8/4</f>
        <v>447.84375</v>
      </c>
      <c r="AD5">
        <f t="shared" ca="1" si="9"/>
        <v>22</v>
      </c>
      <c r="AE5">
        <f ca="1">$AD$8/4+$AD$9/2+$AD$10/4</f>
        <v>26</v>
      </c>
      <c r="AF5">
        <f ca="1">$AE$7/4+$AE$8/2+$AE$9/4</f>
        <v>31.875</v>
      </c>
      <c r="AG5">
        <f ca="1">$AF$9*3/4+$AF$8/4</f>
        <v>53.328125</v>
      </c>
      <c r="AS5">
        <f t="shared" ca="1" si="10"/>
        <v>17.025875772135407</v>
      </c>
      <c r="AT5">
        <f ca="1">$AS$8/4+$AS$9/2+$AS$10/4</f>
        <v>25.128684948110411</v>
      </c>
      <c r="AU5">
        <f ca="1">$AT$7/4+$AT$8/2+$AT$9/4</f>
        <v>30.568106725476344</v>
      </c>
      <c r="AV5">
        <f ca="1">$AU$9*3/4+$AU$8/4</f>
        <v>48.46422915106325</v>
      </c>
      <c r="BH5">
        <f t="shared" ca="1" si="11"/>
        <v>-0.58811709291260394</v>
      </c>
      <c r="BI5">
        <f ca="1">$BH$8/4+$BH$9/2+$BH$10/4</f>
        <v>-0.56261501669614655</v>
      </c>
      <c r="BJ5">
        <f ca="1">$BI$7/4+$BI$8/2+$BI$9/4</f>
        <v>-0.57679456198983803</v>
      </c>
      <c r="BK5">
        <f ca="1">$BJ$9*3/4+$BJ$8/4</f>
        <v>0.92156390104745356</v>
      </c>
      <c r="CL5">
        <f t="shared" ca="1" si="12"/>
        <v>0.17612113578918157</v>
      </c>
      <c r="CM5">
        <f ca="1">$CL$8/4+$CL$9/2+$CL$10/4</f>
        <v>0.14875516746176917</v>
      </c>
      <c r="CN5">
        <f ca="1">$CM$7/4+$CM$8/2+$CM$9/4</f>
        <v>0.13487211905549837</v>
      </c>
      <c r="CO5">
        <f ca="1">$CN$9*3/4+$CN$8/4</f>
        <v>0.10526136294340445</v>
      </c>
      <c r="DA5">
        <f t="shared" ca="1" si="13"/>
        <v>2.6617994327219254E-2</v>
      </c>
      <c r="DB5">
        <f ca="1">$DA$8/4+$DA$9/2+$DA$10/4</f>
        <v>0.14488672118690821</v>
      </c>
      <c r="DC5">
        <f ca="1">$DB$7/4+$DB$8/2+$DB$9/4</f>
        <v>7.748979687370916E-2</v>
      </c>
      <c r="DD5">
        <f ca="1">$DC$9*3/4+$DC$8/4</f>
        <v>8.695850328009147E-2</v>
      </c>
      <c r="DP5">
        <f t="shared" ca="1" si="14"/>
        <v>1</v>
      </c>
      <c r="DQ5">
        <f ca="1">$DP$8/4+$DP$9/2+$DP$10/4</f>
        <v>1</v>
      </c>
      <c r="DR5">
        <f ca="1">$DQ$7/4+$DQ$8/2+$DQ$9/4</f>
        <v>1</v>
      </c>
      <c r="DS5">
        <f ca="1">$DR$9*3/4+$DR$8/4</f>
        <v>1</v>
      </c>
      <c r="EE5">
        <f t="shared" ca="1" si="15"/>
        <v>0.56369441129110409</v>
      </c>
      <c r="EF5">
        <f ca="1">$EE$8/4+$EE$9/2+$EE$10/4</f>
        <v>-0.17171331381360067</v>
      </c>
      <c r="EG5">
        <f ca="1">$EF$7/4+$EF$8/2+$EF$9/4</f>
        <v>8.9070165533295803E-2</v>
      </c>
      <c r="EH5">
        <f ca="1">$EG$9*3/4+$EG$8/4</f>
        <v>0.2089485831959097</v>
      </c>
      <c r="GR5">
        <f ca="1">INDIRECT(ADDRESS(ROW(),Controls!$P$7+30))</f>
        <v>22</v>
      </c>
      <c r="GS5">
        <f ca="1">INDIRECT(ADDRESS(ROW(),Controls!$P$7+45))</f>
        <v>17.025875772135407</v>
      </c>
      <c r="GV5">
        <f ca="1">INDIRECT(ADDRESS(ROW(),Controls!$P$7+90))</f>
        <v>0.17612113578918157</v>
      </c>
      <c r="GW5">
        <f ca="1">INDIRECT(ADDRESS(ROW(),Controls!$P$7+105))</f>
        <v>2.6617994327219254E-2</v>
      </c>
      <c r="GX5">
        <f ca="1">INDIRECT(ADDRESS(ROW(),Controls!$P$7+120))</f>
        <v>1</v>
      </c>
      <c r="GY5">
        <f ca="1">INDIRECT(ADDRESS(ROW(),Controls!$P$7+15))</f>
        <v>103</v>
      </c>
      <c r="GZ5">
        <f ca="1">INDIRECT(ADDRESS(ROW(),Controls!$P$7+135))</f>
        <v>0.56369441129110409</v>
      </c>
      <c r="HL5">
        <f t="shared" ca="1" si="16"/>
        <v>1.2921508587537833</v>
      </c>
      <c r="HM5">
        <f t="shared" ca="1" si="17"/>
        <v>4.9741242278645927</v>
      </c>
      <c r="HN5">
        <f t="shared" ca="1" si="18"/>
        <v>0.15113458250167777</v>
      </c>
      <c r="HO5">
        <f t="shared" ca="1" si="19"/>
        <v>-0.14950314146196231</v>
      </c>
      <c r="HQ5">
        <f ca="1">INDIRECT(ADDRESS(ROW(),Controls!$P$7+60))</f>
        <v>-0.58811709291260394</v>
      </c>
      <c r="HR5">
        <f t="shared" ca="1" si="20"/>
        <v>103</v>
      </c>
      <c r="HS5">
        <f ca="1">IF($GX5=0,NA(),($GZ5*Controls!$S$7))</f>
        <v>0.56369441129110409</v>
      </c>
    </row>
    <row r="6" spans="1:227" x14ac:dyDescent="0.25">
      <c r="A6">
        <v>176</v>
      </c>
      <c r="B6">
        <f t="shared" ca="1" si="0"/>
        <v>136</v>
      </c>
      <c r="C6">
        <f t="shared" ca="1" si="1"/>
        <v>31</v>
      </c>
      <c r="D6">
        <f t="shared" ca="1" si="2"/>
        <v>33.623836325076269</v>
      </c>
      <c r="E6">
        <f t="shared" ca="1" si="3"/>
        <v>-0.60025513853722756</v>
      </c>
      <c r="G6">
        <f t="shared" ca="1" si="4"/>
        <v>0.12532640330434522</v>
      </c>
      <c r="H6">
        <f t="shared" ca="1" si="5"/>
        <v>-2.3651343784633988E-2</v>
      </c>
      <c r="I6">
        <f t="shared" ca="1" si="6"/>
        <v>1</v>
      </c>
      <c r="J6">
        <v>1</v>
      </c>
      <c r="K6">
        <f t="shared" ca="1" si="7"/>
        <v>-0.11059616138384082</v>
      </c>
      <c r="O6">
        <f t="shared" ca="1" si="8"/>
        <v>136</v>
      </c>
      <c r="P6">
        <f ca="1">$O$10/4+$O$11/2+$O$12/4</f>
        <v>157.25</v>
      </c>
      <c r="Q6">
        <f ca="1">$P$9/4+$P$10/2+$P$11/4</f>
        <v>271.6875</v>
      </c>
      <c r="AD6">
        <f t="shared" ca="1" si="9"/>
        <v>31</v>
      </c>
      <c r="AE6">
        <f ca="1">$AD$10/4+$AD$11/2+$AD$12/4</f>
        <v>23.5</v>
      </c>
      <c r="AF6">
        <f ca="1">$AE$9/4+$AE$10/2+$AE$11/4</f>
        <v>42.375</v>
      </c>
      <c r="AS6">
        <f t="shared" ca="1" si="10"/>
        <v>33.623836325076269</v>
      </c>
      <c r="AT6">
        <f ca="1">$AS$10/4+$AS$11/2+$AS$12/4</f>
        <v>29.255557025644354</v>
      </c>
      <c r="AU6">
        <f ca="1">$AT$9/4+$AT$10/2+$AT$11/4</f>
        <v>34.460774819109616</v>
      </c>
      <c r="BH6">
        <f t="shared" ca="1" si="11"/>
        <v>-0.60025513853722756</v>
      </c>
      <c r="BI6">
        <f ca="1">$BH$10/4+$BH$11/2+$BH$12/4</f>
        <v>-0.81371746066225836</v>
      </c>
      <c r="BJ6">
        <f ca="1">$BI$9/4+$BI$10/2+$BI$11/4</f>
        <v>-0.22947251453720524</v>
      </c>
      <c r="CL6">
        <f t="shared" ca="1" si="12"/>
        <v>0.12532640330434522</v>
      </c>
      <c r="CM6">
        <f ca="1">$CL$10/4+$CL$11/2+$CL$12/4</f>
        <v>0.13686761771854447</v>
      </c>
      <c r="CN6">
        <f ca="1">$CM$9/4+$CM$10/2+$CM$11/4</f>
        <v>0.12639575236193537</v>
      </c>
      <c r="DA6">
        <f t="shared" ca="1" si="13"/>
        <v>-2.3651343784633988E-2</v>
      </c>
      <c r="DB6">
        <f ca="1">$DA$10/4+$DA$11/2+$DA$12/4</f>
        <v>0.22080529586991338</v>
      </c>
      <c r="DC6">
        <f ca="1">$DB$9/4+$DB$10/2+$DB$11/4</f>
        <v>0.16421658066200279</v>
      </c>
      <c r="DP6">
        <f t="shared" ca="1" si="14"/>
        <v>1</v>
      </c>
      <c r="DQ6">
        <f ca="1">$DP$10/4+$DP$11/2+$DP$12/4</f>
        <v>1</v>
      </c>
      <c r="DR6">
        <f ca="1">$DQ$9/4+$DQ$10/2+$DQ$11/4</f>
        <v>1</v>
      </c>
      <c r="EE6">
        <f t="shared" ca="1" si="15"/>
        <v>-0.11059616138384082</v>
      </c>
      <c r="EF6">
        <f ca="1">$EE$10/4+$EE$11/2+$EE$12/4</f>
        <v>-0.38915715600402917</v>
      </c>
      <c r="EG6">
        <f ca="1">$EF$9/4+$EF$10/2+$EF$11/4</f>
        <v>0.36438430124667137</v>
      </c>
      <c r="GR6">
        <f ca="1">INDIRECT(ADDRESS(ROW(),Controls!$P$7+30))</f>
        <v>31</v>
      </c>
      <c r="GS6">
        <f ca="1">INDIRECT(ADDRESS(ROW(),Controls!$P$7+45))</f>
        <v>33.623836325076269</v>
      </c>
      <c r="GV6">
        <f ca="1">INDIRECT(ADDRESS(ROW(),Controls!$P$7+90))</f>
        <v>0.12532640330434522</v>
      </c>
      <c r="GW6">
        <f ca="1">INDIRECT(ADDRESS(ROW(),Controls!$P$7+105))</f>
        <v>-2.3651343784633988E-2</v>
      </c>
      <c r="GX6">
        <f ca="1">INDIRECT(ADDRESS(ROW(),Controls!$P$7+120))</f>
        <v>1</v>
      </c>
      <c r="GY6">
        <f ca="1">INDIRECT(ADDRESS(ROW(),Controls!$P$7+15))</f>
        <v>136</v>
      </c>
      <c r="GZ6">
        <f ca="1">INDIRECT(ADDRESS(ROW(),Controls!$P$7+135))</f>
        <v>-0.11059616138384082</v>
      </c>
      <c r="HL6">
        <f t="shared" ca="1" si="16"/>
        <v>0.9219649923432609</v>
      </c>
      <c r="HM6">
        <f t="shared" ca="1" si="17"/>
        <v>-2.6238363250762688</v>
      </c>
      <c r="HN6">
        <f t="shared" ca="1" si="18"/>
        <v>0.01</v>
      </c>
      <c r="HO6">
        <f t="shared" ca="1" si="19"/>
        <v>-0.14897774708897921</v>
      </c>
      <c r="HQ6">
        <f ca="1">INDIRECT(ADDRESS(ROW(),Controls!$P$7+60))</f>
        <v>-0.60025513853722756</v>
      </c>
      <c r="HR6">
        <f t="shared" ca="1" si="20"/>
        <v>136</v>
      </c>
      <c r="HS6">
        <f ca="1">IF($GX6=0,NA(),($GZ6*Controls!$S$7))</f>
        <v>-0.11059616138384082</v>
      </c>
    </row>
    <row r="7" spans="1:227" x14ac:dyDescent="0.25">
      <c r="A7">
        <v>177</v>
      </c>
      <c r="B7">
        <f t="shared" ca="1" si="0"/>
        <v>150</v>
      </c>
      <c r="C7">
        <f t="shared" ca="1" si="1"/>
        <v>30</v>
      </c>
      <c r="D7">
        <f t="shared" ca="1" si="2"/>
        <v>29.726829306457276</v>
      </c>
      <c r="E7">
        <f t="shared" ca="1" si="3"/>
        <v>-0.53359786672125464</v>
      </c>
      <c r="G7">
        <f t="shared" ca="1" si="4"/>
        <v>0.13328826442786343</v>
      </c>
      <c r="H7">
        <f t="shared" ca="1" si="5"/>
        <v>-3.355520107530012E-2</v>
      </c>
      <c r="I7">
        <f t="shared" ca="1" si="6"/>
        <v>1</v>
      </c>
      <c r="J7">
        <v>1</v>
      </c>
      <c r="K7">
        <f t="shared" ca="1" si="7"/>
        <v>7.4085781979062543E-2</v>
      </c>
      <c r="O7">
        <f t="shared" ca="1" si="8"/>
        <v>150</v>
      </c>
      <c r="P7">
        <f ca="1">$O$12/4+$O$13/2+$O$14/4</f>
        <v>177</v>
      </c>
      <c r="Q7">
        <f ca="1">$P$11/4+$P$12/2+$P$13/4</f>
        <v>330.8125</v>
      </c>
      <c r="AD7">
        <f t="shared" ca="1" si="9"/>
        <v>30</v>
      </c>
      <c r="AE7">
        <f ca="1">$AD$12/4+$AD$13/2+$AD$14/4</f>
        <v>30.75</v>
      </c>
      <c r="AF7">
        <f ca="1">$AE$11/4+$AE$12/2+$AE$13/4</f>
        <v>46.6875</v>
      </c>
      <c r="AS7">
        <f t="shared" ca="1" si="10"/>
        <v>29.726829306457276</v>
      </c>
      <c r="AT7">
        <f ca="1">$AS$12/4+$AS$13/2+$AS$14/4</f>
        <v>32.328903172636281</v>
      </c>
      <c r="AU7">
        <f ca="1">$AT$11/4+$AT$12/2+$AT$13/4</f>
        <v>41.290818590635048</v>
      </c>
      <c r="BH7">
        <f t="shared" ca="1" si="11"/>
        <v>-0.53359786672125464</v>
      </c>
      <c r="BI7">
        <f ca="1">$BH$12/4+$BH$13/2+$BH$14/4</f>
        <v>-0.74485960682476926</v>
      </c>
      <c r="BJ7">
        <f ca="1">$BI$11/4+$BI$12/2+$BI$13/4</f>
        <v>0.31433184971136086</v>
      </c>
      <c r="CL7">
        <f t="shared" ca="1" si="12"/>
        <v>0.13328826442786343</v>
      </c>
      <c r="CM7">
        <f ca="1">$CL$12/4+$CL$13/2+$CL$14/4</f>
        <v>0.13150351228577256</v>
      </c>
      <c r="CN7">
        <f ca="1">$CM$11/4+$CM$12/2+$CM$13/4</f>
        <v>0.11368238713859211</v>
      </c>
      <c r="DA7">
        <f t="shared" ca="1" si="13"/>
        <v>-3.355520107530012E-2</v>
      </c>
      <c r="DB7">
        <f ca="1">$DA$12/4+$DA$13/2+$DA$14/4</f>
        <v>0.16334434533552136</v>
      </c>
      <c r="DC7">
        <f ca="1">$DB$11/4+$DB$12/2+$DB$13/4</f>
        <v>0.12133076730391427</v>
      </c>
      <c r="DP7">
        <f t="shared" ca="1" si="14"/>
        <v>1</v>
      </c>
      <c r="DQ7">
        <f ca="1">$DP$12/4+$DP$13/2+$DP$14/4</f>
        <v>1</v>
      </c>
      <c r="DR7">
        <f ca="1">$DQ$11/4+$DQ$12/2+$DQ$13/4</f>
        <v>1</v>
      </c>
      <c r="EE7">
        <f t="shared" ca="1" si="15"/>
        <v>7.4085781979062543E-2</v>
      </c>
      <c r="EF7">
        <f ca="1">$EE$12/4+$EE$13/2+$EE$14/4</f>
        <v>1.5751844881659691E-2</v>
      </c>
      <c r="EG7">
        <f ca="1">$EF$11/4+$EF$12/2+$EF$13/4</f>
        <v>0.21674449874402704</v>
      </c>
      <c r="GR7">
        <f ca="1">INDIRECT(ADDRESS(ROW(),Controls!$P$7+30))</f>
        <v>30</v>
      </c>
      <c r="GS7">
        <f ca="1">INDIRECT(ADDRESS(ROW(),Controls!$P$7+45))</f>
        <v>29.726829306457276</v>
      </c>
      <c r="GV7">
        <f ca="1">INDIRECT(ADDRESS(ROW(),Controls!$P$7+90))</f>
        <v>0.13328826442786343</v>
      </c>
      <c r="GW7">
        <f ca="1">INDIRECT(ADDRESS(ROW(),Controls!$P$7+105))</f>
        <v>-3.355520107530012E-2</v>
      </c>
      <c r="GX7">
        <f ca="1">INDIRECT(ADDRESS(ROW(),Controls!$P$7+120))</f>
        <v>1</v>
      </c>
      <c r="GY7">
        <f ca="1">INDIRECT(ADDRESS(ROW(),Controls!$P$7+15))</f>
        <v>150</v>
      </c>
      <c r="GZ7">
        <f ca="1">INDIRECT(ADDRESS(ROW(),Controls!$P$7+135))</f>
        <v>7.4085781979062543E-2</v>
      </c>
      <c r="HL7">
        <f t="shared" ca="1" si="16"/>
        <v>1.0091893652944475</v>
      </c>
      <c r="HM7">
        <f t="shared" ca="1" si="17"/>
        <v>0.27317069354272405</v>
      </c>
      <c r="HN7">
        <f t="shared" ca="1" si="18"/>
        <v>0.01</v>
      </c>
      <c r="HO7">
        <f t="shared" ca="1" si="19"/>
        <v>-0.16684346550316353</v>
      </c>
      <c r="HQ7">
        <f ca="1">INDIRECT(ADDRESS(ROW(),Controls!$P$7+60))</f>
        <v>-0.53359786672125464</v>
      </c>
      <c r="HR7">
        <f t="shared" ca="1" si="20"/>
        <v>150</v>
      </c>
      <c r="HS7">
        <f ca="1">IF($GX7=0,NA(),($GZ7*Controls!$S$7))</f>
        <v>7.4085781979062543E-2</v>
      </c>
    </row>
    <row r="8" spans="1:227" x14ac:dyDescent="0.25">
      <c r="A8">
        <v>178</v>
      </c>
      <c r="B8">
        <f t="shared" ca="1" si="0"/>
        <v>151</v>
      </c>
      <c r="C8">
        <f t="shared" ca="1" si="1"/>
        <v>7</v>
      </c>
      <c r="D8">
        <f t="shared" ca="1" si="2"/>
        <v>15.265230144228077</v>
      </c>
      <c r="E8">
        <f t="shared" ca="1" si="3"/>
        <v>-0.79524629499119615</v>
      </c>
      <c r="G8">
        <f t="shared" ca="1" si="4"/>
        <v>0.1860006789582235</v>
      </c>
      <c r="H8">
        <f t="shared" ca="1" si="5"/>
        <v>0.22765062405395653</v>
      </c>
      <c r="I8">
        <f t="shared" ca="1" si="6"/>
        <v>1</v>
      </c>
      <c r="J8">
        <v>1</v>
      </c>
      <c r="K8">
        <f t="shared" ca="1" si="7"/>
        <v>-1.270021914934371</v>
      </c>
      <c r="O8">
        <f t="shared" ca="1" si="8"/>
        <v>151</v>
      </c>
      <c r="P8">
        <f ca="1">$O$14/4+$O$15/2+$O$16/4</f>
        <v>226.75</v>
      </c>
      <c r="Q8">
        <f ca="1">$P$13/4+$P$14/2+$P$15/4</f>
        <v>378.1875</v>
      </c>
      <c r="AD8">
        <f t="shared" ca="1" si="9"/>
        <v>7</v>
      </c>
      <c r="AE8">
        <f ca="1">$AD$14/4+$AD$15/2+$AD$16/4</f>
        <v>37.5</v>
      </c>
      <c r="AF8">
        <f ca="1">$AE$13/4+$AE$14/2+$AE$15/4</f>
        <v>53.75</v>
      </c>
      <c r="AS8">
        <f t="shared" ca="1" si="10"/>
        <v>15.265230144228077</v>
      </c>
      <c r="AT8">
        <f ca="1">$AS$14/4+$AS$15/2+$AS$16/4</f>
        <v>30.044543948985716</v>
      </c>
      <c r="AU8">
        <f ca="1">$AT$13/4+$AT$14/2+$AT$15/4</f>
        <v>44.617584054389177</v>
      </c>
      <c r="BH8">
        <f t="shared" ca="1" si="11"/>
        <v>-0.79524629499119615</v>
      </c>
      <c r="BI8">
        <f ca="1">$BH$14/4+$BH$15/2+$BH$16/4</f>
        <v>-0.4672150339006011</v>
      </c>
      <c r="BJ8">
        <f ca="1">$BI$13/4+$BI$14/2+$BI$15/4</f>
        <v>0.74446408641326078</v>
      </c>
      <c r="CL8">
        <f t="shared" ca="1" si="12"/>
        <v>0.1860006789582235</v>
      </c>
      <c r="CM8">
        <f ca="1">$CL$14/4+$CL$15/2+$CL$16/4</f>
        <v>0.13539259773126525</v>
      </c>
      <c r="CN8">
        <f ca="1">$CM$13/4+$CM$14/2+$CM$15/4</f>
        <v>0.10941793250939037</v>
      </c>
      <c r="DA8">
        <f t="shared" ca="1" si="13"/>
        <v>0.22765062405395653</v>
      </c>
      <c r="DB8">
        <f ca="1">$DA$14/4+$DA$15/2+$DA$16/4</f>
        <v>4.6216021059583029E-2</v>
      </c>
      <c r="DC8">
        <f ca="1">$DB$13/4+$DB$14/2+$DB$15/4</f>
        <v>0.18602110034900793</v>
      </c>
      <c r="DP8">
        <f t="shared" ca="1" si="14"/>
        <v>1</v>
      </c>
      <c r="DQ8">
        <f ca="1">$DP$14/4+$DP$15/2+$DP$16/4</f>
        <v>1</v>
      </c>
      <c r="DR8">
        <f ca="1">$DQ$13/4+$DQ$14/2+$DQ$15/4</f>
        <v>1</v>
      </c>
      <c r="EE8">
        <f t="shared" ca="1" si="15"/>
        <v>-1.270021914934371</v>
      </c>
      <c r="EF8">
        <f ca="1">$EE$14/4+$EE$15/2+$EE$16/4</f>
        <v>0.42386873118432383</v>
      </c>
      <c r="EG8">
        <f ca="1">$EF$13/4+$EF$14/2+$EF$15/4</f>
        <v>0.37027294042717351</v>
      </c>
      <c r="GR8">
        <f ca="1">INDIRECT(ADDRESS(ROW(),Controls!$P$7+30))</f>
        <v>7</v>
      </c>
      <c r="GS8">
        <f ca="1">INDIRECT(ADDRESS(ROW(),Controls!$P$7+45))</f>
        <v>15.265230144228077</v>
      </c>
      <c r="GV8">
        <f ca="1">INDIRECT(ADDRESS(ROW(),Controls!$P$7+90))</f>
        <v>0.1860006789582235</v>
      </c>
      <c r="GW8">
        <f ca="1">INDIRECT(ADDRESS(ROW(),Controls!$P$7+105))</f>
        <v>0.22765062405395653</v>
      </c>
      <c r="GX8">
        <f ca="1">INDIRECT(ADDRESS(ROW(),Controls!$P$7+120))</f>
        <v>1</v>
      </c>
      <c r="GY8">
        <f ca="1">INDIRECT(ADDRESS(ROW(),Controls!$P$7+15))</f>
        <v>151</v>
      </c>
      <c r="GZ8">
        <f ca="1">INDIRECT(ADDRESS(ROW(),Controls!$P$7+135))</f>
        <v>-1.270021914934371</v>
      </c>
      <c r="HL8">
        <f t="shared" ca="1" si="16"/>
        <v>0.45855843206181623</v>
      </c>
      <c r="HM8">
        <f t="shared" ca="1" si="17"/>
        <v>-8.2652301442280773</v>
      </c>
      <c r="HN8">
        <f t="shared" ca="1" si="18"/>
        <v>1.223923618607262</v>
      </c>
      <c r="HO8">
        <f t="shared" ca="1" si="19"/>
        <v>4.1649945095733026E-2</v>
      </c>
      <c r="HQ8">
        <f ca="1">INDIRECT(ADDRESS(ROW(),Controls!$P$7+60))</f>
        <v>-0.79524629499119615</v>
      </c>
      <c r="HR8">
        <f t="shared" ca="1" si="20"/>
        <v>151</v>
      </c>
      <c r="HS8">
        <f ca="1">IF($GX8=0,NA(),($GZ8*Controls!$S$7))</f>
        <v>-1.270021914934371</v>
      </c>
    </row>
    <row r="9" spans="1:227" x14ac:dyDescent="0.25">
      <c r="A9">
        <v>179</v>
      </c>
      <c r="B9">
        <f t="shared" ca="1" si="0"/>
        <v>153</v>
      </c>
      <c r="C9">
        <f t="shared" ca="1" si="1"/>
        <v>40</v>
      </c>
      <c r="D9">
        <f t="shared" ca="1" si="2"/>
        <v>28.73911676087922</v>
      </c>
      <c r="E9">
        <f t="shared" ca="1" si="3"/>
        <v>-0.38796026378708248</v>
      </c>
      <c r="G9">
        <f t="shared" ca="1" si="4"/>
        <v>0.13555935670842412</v>
      </c>
      <c r="H9">
        <f t="shared" ca="1" si="5"/>
        <v>0.11873592597094068</v>
      </c>
      <c r="I9">
        <f t="shared" ca="1" si="6"/>
        <v>1</v>
      </c>
      <c r="J9">
        <v>1</v>
      </c>
      <c r="K9">
        <f t="shared" ca="1" si="7"/>
        <v>0.73567229216561947</v>
      </c>
      <c r="O9">
        <f t="shared" ca="1" si="8"/>
        <v>153</v>
      </c>
      <c r="P9">
        <f ca="1">$O$16/4+$O$17/2+$O$18/4</f>
        <v>245</v>
      </c>
      <c r="Q9">
        <f ca="1">$P$15/4+$P$16/2+$P$17/4</f>
        <v>471.0625</v>
      </c>
      <c r="AD9">
        <f t="shared" ca="1" si="9"/>
        <v>40</v>
      </c>
      <c r="AE9">
        <f ca="1">$AD$16/4+$AD$17/2+$AD$18/4</f>
        <v>21.75</v>
      </c>
      <c r="AF9">
        <f ca="1">$AE$15/4+$AE$16/2+$AE$17/4</f>
        <v>53.1875</v>
      </c>
      <c r="AS9">
        <f t="shared" ca="1" si="10"/>
        <v>28.73911676087922</v>
      </c>
      <c r="AT9">
        <f ca="1">$AS$16/4+$AS$17/2+$AS$18/4</f>
        <v>29.854435831297661</v>
      </c>
      <c r="AU9">
        <f ca="1">$AT$15/4+$AT$16/2+$AT$17/4</f>
        <v>49.746444183287942</v>
      </c>
      <c r="BH9">
        <f t="shared" ca="1" si="11"/>
        <v>-0.38796026378708248</v>
      </c>
      <c r="BI9">
        <f ca="1">$BH$16/4+$BH$17/2+$BH$18/4</f>
        <v>-0.62788857333338066</v>
      </c>
      <c r="BJ9">
        <f ca="1">$BI$15/4+$BI$16/2+$BI$17/4</f>
        <v>0.98059717259218449</v>
      </c>
      <c r="CL9">
        <f t="shared" ca="1" si="12"/>
        <v>0.13555935670842412</v>
      </c>
      <c r="CM9">
        <f ca="1">$CL$16/4+$CL$17/2+$CL$18/4</f>
        <v>0.13719976847369039</v>
      </c>
      <c r="CN9">
        <f ca="1">$CM$15/4+$CM$16/2+$CM$17/4</f>
        <v>0.10387583975474247</v>
      </c>
      <c r="DA9">
        <f t="shared" ca="1" si="13"/>
        <v>0.11873592597094068</v>
      </c>
      <c r="DB9">
        <f ca="1">$DA$16/4+$DA$17/2+$DA$18/4</f>
        <v>5.4182800040149165E-2</v>
      </c>
      <c r="DC9">
        <f ca="1">$DB$15/4+$DB$16/2+$DB$17/4</f>
        <v>5.3937637590452656E-2</v>
      </c>
      <c r="DP9">
        <f t="shared" ca="1" si="14"/>
        <v>1</v>
      </c>
      <c r="DQ9">
        <f ca="1">$DP$16/4+$DP$17/2+$DP$18/4</f>
        <v>1</v>
      </c>
      <c r="DR9">
        <f ca="1">$DQ$15/4+$DQ$16/2+$DQ$17/4</f>
        <v>1</v>
      </c>
      <c r="EE9">
        <f t="shared" ca="1" si="15"/>
        <v>0.73567229216561947</v>
      </c>
      <c r="EF9">
        <f ca="1">$EE$16/4+$EE$17/2+$EE$18/4</f>
        <v>-0.50720864511712416</v>
      </c>
      <c r="EG9">
        <f ca="1">$EF$15/4+$EF$16/2+$EF$17/4</f>
        <v>0.15517379745215509</v>
      </c>
      <c r="GR9">
        <f ca="1">INDIRECT(ADDRESS(ROW(),Controls!$P$7+30))</f>
        <v>40</v>
      </c>
      <c r="GS9">
        <f ca="1">INDIRECT(ADDRESS(ROW(),Controls!$P$7+45))</f>
        <v>28.73911676087922</v>
      </c>
      <c r="GV9">
        <f ca="1">INDIRECT(ADDRESS(ROW(),Controls!$P$7+90))</f>
        <v>0.13555935670842412</v>
      </c>
      <c r="GW9">
        <f ca="1">INDIRECT(ADDRESS(ROW(),Controls!$P$7+105))</f>
        <v>0.11873592597094068</v>
      </c>
      <c r="GX9">
        <f ca="1">INDIRECT(ADDRESS(ROW(),Controls!$P$7+120))</f>
        <v>1</v>
      </c>
      <c r="GY9">
        <f ca="1">INDIRECT(ADDRESS(ROW(),Controls!$P$7+15))</f>
        <v>153</v>
      </c>
      <c r="GZ9">
        <f ca="1">INDIRECT(ADDRESS(ROW(),Controls!$P$7+135))</f>
        <v>0.73567229216561947</v>
      </c>
      <c r="HL9">
        <f t="shared" ca="1" si="16"/>
        <v>1.3918312219827689</v>
      </c>
      <c r="HM9">
        <f t="shared" ca="1" si="17"/>
        <v>11.26088323912078</v>
      </c>
      <c r="HN9">
        <f t="shared" ca="1" si="18"/>
        <v>0.87589620409848135</v>
      </c>
      <c r="HO9">
        <f t="shared" ca="1" si="19"/>
        <v>-1.6823430737483436E-2</v>
      </c>
      <c r="HQ9">
        <f ca="1">INDIRECT(ADDRESS(ROW(),Controls!$P$7+60))</f>
        <v>-0.38796026378708248</v>
      </c>
      <c r="HR9">
        <f t="shared" ca="1" si="20"/>
        <v>153</v>
      </c>
      <c r="HS9">
        <f ca="1">IF($GX9=0,NA(),($GZ9*Controls!$S$7))</f>
        <v>0.73567229216561947</v>
      </c>
    </row>
    <row r="10" spans="1:227" x14ac:dyDescent="0.25">
      <c r="A10">
        <v>180</v>
      </c>
      <c r="B10">
        <f t="shared" ca="1" si="0"/>
        <v>153</v>
      </c>
      <c r="C10">
        <f t="shared" ca="1" si="1"/>
        <v>17</v>
      </c>
      <c r="D10">
        <f t="shared" ca="1" si="2"/>
        <v>27.771276126455113</v>
      </c>
      <c r="E10">
        <f t="shared" ca="1" si="3"/>
        <v>-0.67929324421922532</v>
      </c>
      <c r="G10">
        <f t="shared" ca="1" si="4"/>
        <v>0.13790127747200495</v>
      </c>
      <c r="H10">
        <f t="shared" ca="1" si="5"/>
        <v>0.11442440875179491</v>
      </c>
      <c r="I10">
        <f t="shared" ca="1" si="6"/>
        <v>1</v>
      </c>
      <c r="J10">
        <v>1</v>
      </c>
      <c r="K10">
        <f t="shared" ca="1" si="7"/>
        <v>-0.8881759246512706</v>
      </c>
      <c r="O10">
        <f t="shared" ca="1" si="8"/>
        <v>153</v>
      </c>
      <c r="P10">
        <f ca="1">$O$18/4+$O$19/2+$O$20/4</f>
        <v>270.25</v>
      </c>
      <c r="AD10">
        <f t="shared" ca="1" si="9"/>
        <v>17</v>
      </c>
      <c r="AE10">
        <f ca="1">$AD$18/4+$AD$19/2+$AD$20/4</f>
        <v>48.25</v>
      </c>
      <c r="AS10">
        <f t="shared" ca="1" si="10"/>
        <v>27.771276126455113</v>
      </c>
      <c r="AT10">
        <f ca="1">$AS$18/4+$AS$19/2+$AS$20/4</f>
        <v>34.057984067071047</v>
      </c>
      <c r="BH10">
        <f t="shared" ca="1" si="11"/>
        <v>-0.67929324421922532</v>
      </c>
      <c r="BI10">
        <f ca="1">$BH$18/4+$BH$19/2+$BH$20/4</f>
        <v>-0.28611921284552394</v>
      </c>
      <c r="CL10">
        <f t="shared" ca="1" si="12"/>
        <v>0.13790127747200495</v>
      </c>
      <c r="CM10">
        <f ca="1">$CL$18/4+$CL$19/2+$CL$20/4</f>
        <v>0.12639440389268156</v>
      </c>
      <c r="DA10">
        <f t="shared" ca="1" si="13"/>
        <v>0.11442440875179491</v>
      </c>
      <c r="DB10">
        <f ca="1">$DA$18/4+$DA$19/2+$DA$20/4</f>
        <v>0.16753881920173275</v>
      </c>
      <c r="DP10">
        <f t="shared" ca="1" si="14"/>
        <v>1</v>
      </c>
      <c r="DQ10">
        <f ca="1">$DP$18/4+$DP$19/2+$DP$20/4</f>
        <v>1</v>
      </c>
      <c r="EE10">
        <f t="shared" ca="1" si="15"/>
        <v>-0.8881759246512706</v>
      </c>
      <c r="EF10">
        <f ca="1">$EE$18/4+$EE$19/2+$EE$20/4</f>
        <v>0.72149939223877635</v>
      </c>
      <c r="GR10">
        <f ca="1">INDIRECT(ADDRESS(ROW(),Controls!$P$7+30))</f>
        <v>17</v>
      </c>
      <c r="GS10">
        <f ca="1">INDIRECT(ADDRESS(ROW(),Controls!$P$7+45))</f>
        <v>27.771276126455113</v>
      </c>
      <c r="GV10">
        <f ca="1">INDIRECT(ADDRESS(ROW(),Controls!$P$7+90))</f>
        <v>0.13790127747200495</v>
      </c>
      <c r="GW10">
        <f ca="1">INDIRECT(ADDRESS(ROW(),Controls!$P$7+105))</f>
        <v>0.11442440875179491</v>
      </c>
      <c r="GX10">
        <f ca="1">INDIRECT(ADDRESS(ROW(),Controls!$P$7+120))</f>
        <v>1</v>
      </c>
      <c r="GY10">
        <f ca="1">INDIRECT(ADDRESS(ROW(),Controls!$P$7+15))</f>
        <v>153</v>
      </c>
      <c r="GZ10">
        <f ca="1">INDIRECT(ADDRESS(ROW(),Controls!$P$7+135))</f>
        <v>-0.8881759246512706</v>
      </c>
      <c r="HL10">
        <f t="shared" ca="1" si="16"/>
        <v>0.61214327791749112</v>
      </c>
      <c r="HM10">
        <f t="shared" ca="1" si="17"/>
        <v>-10.771276126455113</v>
      </c>
      <c r="HN10">
        <f t="shared" ca="1" si="18"/>
        <v>0.82975597361687947</v>
      </c>
      <c r="HO10">
        <f t="shared" ca="1" si="19"/>
        <v>-2.3476868720210042E-2</v>
      </c>
      <c r="HQ10">
        <f ca="1">INDIRECT(ADDRESS(ROW(),Controls!$P$7+60))</f>
        <v>-0.67929324421922532</v>
      </c>
      <c r="HR10">
        <f t="shared" ca="1" si="20"/>
        <v>153</v>
      </c>
      <c r="HS10">
        <f ca="1">IF($GX10=0,NA(),($GZ10*Controls!$S$7))</f>
        <v>-0.8881759246512706</v>
      </c>
    </row>
    <row r="11" spans="1:227" x14ac:dyDescent="0.25">
      <c r="A11">
        <v>181</v>
      </c>
      <c r="B11">
        <f t="shared" ca="1" si="0"/>
        <v>154</v>
      </c>
      <c r="C11">
        <f t="shared" ca="1" si="1"/>
        <v>21</v>
      </c>
      <c r="D11">
        <f t="shared" ca="1" si="2"/>
        <v>34.640626829334344</v>
      </c>
      <c r="E11">
        <f t="shared" ca="1" si="3"/>
        <v>-0.99993294378964315</v>
      </c>
      <c r="G11">
        <f t="shared" ca="1" si="4"/>
        <v>0.12347337994384767</v>
      </c>
      <c r="H11">
        <f t="shared" ca="1" si="5"/>
        <v>0.12619123100632651</v>
      </c>
      <c r="I11">
        <f t="shared" ca="1" si="6"/>
        <v>1</v>
      </c>
      <c r="J11">
        <v>1</v>
      </c>
      <c r="K11">
        <f t="shared" ca="1" si="7"/>
        <v>-0.94094898025308571</v>
      </c>
      <c r="O11">
        <f t="shared" ca="1" si="8"/>
        <v>154</v>
      </c>
      <c r="P11">
        <f ca="1">$O$20/4+$O$21/2+$O$22/4</f>
        <v>301.25</v>
      </c>
      <c r="AD11">
        <f t="shared" ca="1" si="9"/>
        <v>21</v>
      </c>
      <c r="AE11">
        <f ca="1">$AD$20/4+$AD$21/2+$AD$22/4</f>
        <v>51.25</v>
      </c>
      <c r="AS11">
        <f t="shared" ca="1" si="10"/>
        <v>34.640626829334344</v>
      </c>
      <c r="AT11">
        <f ca="1">$AS$20/4+$AS$21/2+$AS$22/4</f>
        <v>39.872695310998701</v>
      </c>
      <c r="BH11">
        <f t="shared" ca="1" si="11"/>
        <v>-0.99993294378964315</v>
      </c>
      <c r="BI11">
        <f ca="1">$BH$20/4+$BH$21/2+$BH$22/4</f>
        <v>0.28223694087560758</v>
      </c>
      <c r="CL11">
        <f t="shared" ca="1" si="12"/>
        <v>0.12347337994384767</v>
      </c>
      <c r="CM11">
        <f ca="1">$CL$20/4+$CL$21/2+$CL$22/4</f>
        <v>0.11559443318868799</v>
      </c>
      <c r="DA11">
        <f t="shared" ca="1" si="13"/>
        <v>0.12619123100632651</v>
      </c>
      <c r="DB11">
        <f ca="1">$DA$20/4+$DA$21/2+$DA$22/4</f>
        <v>0.26760588420439652</v>
      </c>
      <c r="DP11">
        <f t="shared" ca="1" si="14"/>
        <v>1</v>
      </c>
      <c r="DQ11">
        <f ca="1">$DP$20/4+$DP$21/2+$DP$22/4</f>
        <v>1</v>
      </c>
      <c r="EE11">
        <f t="shared" ca="1" si="15"/>
        <v>-0.94094898025308571</v>
      </c>
      <c r="EF11">
        <f ca="1">$EE$20/4+$EE$21/2+$EE$22/4</f>
        <v>0.52174706562625695</v>
      </c>
      <c r="GR11">
        <f ca="1">INDIRECT(ADDRESS(ROW(),Controls!$P$7+30))</f>
        <v>21</v>
      </c>
      <c r="GS11">
        <f ca="1">INDIRECT(ADDRESS(ROW(),Controls!$P$7+45))</f>
        <v>34.640626829334344</v>
      </c>
      <c r="GV11">
        <f ca="1">INDIRECT(ADDRESS(ROW(),Controls!$P$7+90))</f>
        <v>0.12347337994384767</v>
      </c>
      <c r="GW11">
        <f ca="1">INDIRECT(ADDRESS(ROW(),Controls!$P$7+105))</f>
        <v>0.12619123100632651</v>
      </c>
      <c r="GX11">
        <f ca="1">INDIRECT(ADDRESS(ROW(),Controls!$P$7+120))</f>
        <v>1</v>
      </c>
      <c r="GY11">
        <f ca="1">INDIRECT(ADDRESS(ROW(),Controls!$P$7+15))</f>
        <v>154</v>
      </c>
      <c r="GZ11">
        <f ca="1">INDIRECT(ADDRESS(ROW(),Controls!$P$7+135))</f>
        <v>-0.94094898025308571</v>
      </c>
      <c r="HL11">
        <f t="shared" ca="1" si="16"/>
        <v>0.60622459586143518</v>
      </c>
      <c r="HM11">
        <f t="shared" ca="1" si="17"/>
        <v>-13.640626829334344</v>
      </c>
      <c r="HN11">
        <f t="shared" ca="1" si="18"/>
        <v>1.0220116357365032</v>
      </c>
      <c r="HO11">
        <f t="shared" ca="1" si="19"/>
        <v>2.7178510624788349E-3</v>
      </c>
      <c r="HQ11">
        <f ca="1">INDIRECT(ADDRESS(ROW(),Controls!$P$7+60))</f>
        <v>-0.99993294378964315</v>
      </c>
      <c r="HR11">
        <f t="shared" ca="1" si="20"/>
        <v>154</v>
      </c>
      <c r="HS11">
        <f ca="1">IF($GX11=0,NA(),($GZ11*Controls!$S$7))</f>
        <v>-0.94094898025308571</v>
      </c>
    </row>
    <row r="12" spans="1:227" x14ac:dyDescent="0.25">
      <c r="A12">
        <v>182</v>
      </c>
      <c r="B12">
        <f t="shared" ca="1" si="0"/>
        <v>168</v>
      </c>
      <c r="C12">
        <f t="shared" ca="1" si="1"/>
        <v>35</v>
      </c>
      <c r="D12">
        <f t="shared" ca="1" si="2"/>
        <v>19.969698317453624</v>
      </c>
      <c r="E12">
        <f t="shared" ca="1" si="3"/>
        <v>-0.57571071085052206</v>
      </c>
      <c r="G12">
        <f t="shared" ca="1" si="4"/>
        <v>0.16262243351447761</v>
      </c>
      <c r="H12">
        <f t="shared" ca="1" si="5"/>
        <v>0.51641431271520555</v>
      </c>
      <c r="I12">
        <f t="shared" ca="1" si="6"/>
        <v>1</v>
      </c>
      <c r="J12">
        <v>1</v>
      </c>
      <c r="K12">
        <f t="shared" ca="1" si="7"/>
        <v>1.2134452611413253</v>
      </c>
      <c r="O12">
        <f t="shared" ca="1" si="8"/>
        <v>168</v>
      </c>
      <c r="P12">
        <f ca="1">$O$22/4+$O$23/2+$O$24/4</f>
        <v>335.75</v>
      </c>
      <c r="AD12">
        <f t="shared" ca="1" si="9"/>
        <v>35</v>
      </c>
      <c r="AE12">
        <f ca="1">$AD$22/4+$AD$23/2+$AD$24/4</f>
        <v>40.75</v>
      </c>
      <c r="AS12">
        <f t="shared" ca="1" si="10"/>
        <v>19.969698317453624</v>
      </c>
      <c r="AT12">
        <f ca="1">$AS$22/4+$AS$23/2+$AS$24/4</f>
        <v>40.651554125457665</v>
      </c>
      <c r="BH12">
        <f t="shared" ca="1" si="11"/>
        <v>-0.57571071085052206</v>
      </c>
      <c r="BI12">
        <f ca="1">$BH$22/4+$BH$23/2+$BH$24/4</f>
        <v>0.20635373960603087</v>
      </c>
      <c r="CL12">
        <f t="shared" ca="1" si="12"/>
        <v>0.16262243351447761</v>
      </c>
      <c r="CM12">
        <f ca="1">$CL$22/4+$CL$23/2+$CL$24/4</f>
        <v>0.11471481359814985</v>
      </c>
      <c r="DA12">
        <f t="shared" ca="1" si="13"/>
        <v>0.51641431271520555</v>
      </c>
      <c r="DB12">
        <f ca="1">$DA$22/4+$DA$23/2+$DA$24/4</f>
        <v>7.449622713869225E-2</v>
      </c>
      <c r="DP12">
        <f t="shared" ca="1" si="14"/>
        <v>1</v>
      </c>
      <c r="DQ12">
        <f ca="1">$DP$22/4+$DP$23/2+$DP$24/4</f>
        <v>1</v>
      </c>
      <c r="EE12">
        <f t="shared" ca="1" si="15"/>
        <v>1.2134452611413253</v>
      </c>
      <c r="EF12">
        <f ca="1">$EE$22/4+$EE$23/2+$EE$24/4</f>
        <v>-4.5378248160900747E-2</v>
      </c>
      <c r="GR12">
        <f ca="1">INDIRECT(ADDRESS(ROW(),Controls!$P$7+30))</f>
        <v>35</v>
      </c>
      <c r="GS12">
        <f ca="1">INDIRECT(ADDRESS(ROW(),Controls!$P$7+45))</f>
        <v>19.969698317453624</v>
      </c>
      <c r="GV12">
        <f ca="1">INDIRECT(ADDRESS(ROW(),Controls!$P$7+90))</f>
        <v>0.16262243351447761</v>
      </c>
      <c r="GW12">
        <f ca="1">INDIRECT(ADDRESS(ROW(),Controls!$P$7+105))</f>
        <v>0.51641431271520555</v>
      </c>
      <c r="GX12">
        <f ca="1">INDIRECT(ADDRESS(ROW(),Controls!$P$7+120))</f>
        <v>1</v>
      </c>
      <c r="GY12">
        <f ca="1">INDIRECT(ADDRESS(ROW(),Controls!$P$7+15))</f>
        <v>168</v>
      </c>
      <c r="GZ12">
        <f ca="1">INDIRECT(ADDRESS(ROW(),Controls!$P$7+135))</f>
        <v>1.2134452611413253</v>
      </c>
      <c r="HL12">
        <f t="shared" ca="1" si="16"/>
        <v>1.7526554204081197</v>
      </c>
      <c r="HM12">
        <f t="shared" ca="1" si="17"/>
        <v>15.030301682546376</v>
      </c>
      <c r="HN12">
        <f t="shared" ca="1" si="18"/>
        <v>3.1755416614721321</v>
      </c>
      <c r="HO12">
        <f t="shared" ca="1" si="19"/>
        <v>0.35379187920072797</v>
      </c>
      <c r="HQ12">
        <f ca="1">INDIRECT(ADDRESS(ROW(),Controls!$P$7+60))</f>
        <v>-0.57571071085052206</v>
      </c>
      <c r="HR12">
        <f t="shared" ca="1" si="20"/>
        <v>168</v>
      </c>
      <c r="HS12">
        <f ca="1">IF($GX12=0,NA(),($GZ12*Controls!$S$7))</f>
        <v>1.2134452611413253</v>
      </c>
    </row>
    <row r="13" spans="1:227" x14ac:dyDescent="0.25">
      <c r="A13">
        <v>183</v>
      </c>
      <c r="B13">
        <f t="shared" ca="1" si="0"/>
        <v>173</v>
      </c>
      <c r="C13">
        <f t="shared" ca="1" si="1"/>
        <v>27</v>
      </c>
      <c r="D13">
        <f t="shared" ca="1" si="2"/>
        <v>39.64491678088649</v>
      </c>
      <c r="E13">
        <f t="shared" ca="1" si="3"/>
        <v>-0.84395509609598862</v>
      </c>
      <c r="G13">
        <f t="shared" ca="1" si="4"/>
        <v>0.1154177097740926</v>
      </c>
      <c r="H13">
        <f t="shared" ca="1" si="5"/>
        <v>7.6507932384334176E-2</v>
      </c>
      <c r="I13">
        <f t="shared" ca="1" si="6"/>
        <v>1</v>
      </c>
      <c r="J13">
        <v>1</v>
      </c>
      <c r="K13">
        <f t="shared" ca="1" si="7"/>
        <v>-0.72729486889962658</v>
      </c>
      <c r="O13">
        <f t="shared" ca="1" si="8"/>
        <v>173</v>
      </c>
      <c r="P13">
        <f ca="1">$O$24/4+$O$25/2+$O$26/4</f>
        <v>350.5</v>
      </c>
      <c r="AD13">
        <f t="shared" ca="1" si="9"/>
        <v>27</v>
      </c>
      <c r="AE13">
        <f ca="1">$AD$24/4+$AD$25/2+$AD$26/4</f>
        <v>54</v>
      </c>
      <c r="AS13">
        <f t="shared" ca="1" si="10"/>
        <v>39.64491678088649</v>
      </c>
      <c r="AT13">
        <f ca="1">$AS$24/4+$AS$25/2+$AS$26/4</f>
        <v>43.987470800626163</v>
      </c>
      <c r="BH13">
        <f t="shared" ca="1" si="11"/>
        <v>-0.84395509609598862</v>
      </c>
      <c r="BI13">
        <f ca="1">$BH$24/4+$BH$25/2+$BH$26/4</f>
        <v>0.5623829787577741</v>
      </c>
      <c r="CL13">
        <f t="shared" ca="1" si="12"/>
        <v>0.1154177097740926</v>
      </c>
      <c r="CM13">
        <f ca="1">$CL$24/4+$CL$25/2+$CL$26/4</f>
        <v>0.10970548816938075</v>
      </c>
      <c r="DA13">
        <f t="shared" ca="1" si="13"/>
        <v>7.6507932384334176E-2</v>
      </c>
      <c r="DB13">
        <f ca="1">$DA$24/4+$DA$25/2+$DA$26/4</f>
        <v>6.8724730733876097E-2</v>
      </c>
      <c r="DP13">
        <f t="shared" ca="1" si="14"/>
        <v>1</v>
      </c>
      <c r="DQ13">
        <f ca="1">$DP$24/4+$DP$25/2+$DP$26/4</f>
        <v>1</v>
      </c>
      <c r="EE13">
        <f t="shared" ca="1" si="15"/>
        <v>-0.72729486889962658</v>
      </c>
      <c r="EF13">
        <f ca="1">$EE$24/4+$EE$25/2+$EE$26/4</f>
        <v>0.43598742567165272</v>
      </c>
      <c r="GR13">
        <f ca="1">INDIRECT(ADDRESS(ROW(),Controls!$P$7+30))</f>
        <v>27</v>
      </c>
      <c r="GS13">
        <f ca="1">INDIRECT(ADDRESS(ROW(),Controls!$P$7+45))</f>
        <v>39.64491678088649</v>
      </c>
      <c r="GV13">
        <f ca="1">INDIRECT(ADDRESS(ROW(),Controls!$P$7+90))</f>
        <v>0.1154177097740926</v>
      </c>
      <c r="GW13">
        <f ca="1">INDIRECT(ADDRESS(ROW(),Controls!$P$7+105))</f>
        <v>7.6507932384334176E-2</v>
      </c>
      <c r="GX13">
        <f ca="1">INDIRECT(ADDRESS(ROW(),Controls!$P$7+120))</f>
        <v>1</v>
      </c>
      <c r="GY13">
        <f ca="1">INDIRECT(ADDRESS(ROW(),Controls!$P$7+15))</f>
        <v>173</v>
      </c>
      <c r="GZ13">
        <f ca="1">INDIRECT(ADDRESS(ROW(),Controls!$P$7+135))</f>
        <v>-0.72729486889962658</v>
      </c>
      <c r="HL13">
        <f t="shared" ca="1" si="16"/>
        <v>0.68104569746548627</v>
      </c>
      <c r="HM13">
        <f t="shared" ca="1" si="17"/>
        <v>-12.64491678088649</v>
      </c>
      <c r="HN13">
        <f t="shared" ca="1" si="18"/>
        <v>0.66287862178242285</v>
      </c>
      <c r="HO13">
        <f t="shared" ca="1" si="19"/>
        <v>-3.8909777389758426E-2</v>
      </c>
      <c r="HQ13">
        <f ca="1">INDIRECT(ADDRESS(ROW(),Controls!$P$7+60))</f>
        <v>-0.84395509609598862</v>
      </c>
      <c r="HR13">
        <f t="shared" ca="1" si="20"/>
        <v>173</v>
      </c>
      <c r="HS13">
        <f ca="1">IF($GX13=0,NA(),($GZ13*Controls!$S$7))</f>
        <v>-0.72729486889962658</v>
      </c>
    </row>
    <row r="14" spans="1:227" x14ac:dyDescent="0.25">
      <c r="A14">
        <v>184</v>
      </c>
      <c r="B14">
        <f t="shared" ca="1" si="0"/>
        <v>194</v>
      </c>
      <c r="C14">
        <f t="shared" ca="1" si="1"/>
        <v>34</v>
      </c>
      <c r="D14">
        <f t="shared" ca="1" si="2"/>
        <v>30.05608081131853</v>
      </c>
      <c r="E14">
        <f t="shared" ca="1" si="3"/>
        <v>-0.71581752425657752</v>
      </c>
      <c r="G14">
        <f t="shared" ca="1" si="4"/>
        <v>0.13255619608042746</v>
      </c>
      <c r="H14">
        <f t="shared" ca="1" si="5"/>
        <v>-1.6052796141788457E-2</v>
      </c>
      <c r="I14">
        <f t="shared" ca="1" si="6"/>
        <v>1</v>
      </c>
      <c r="J14">
        <v>1</v>
      </c>
      <c r="K14">
        <f t="shared" ca="1" si="7"/>
        <v>0.30415185618456658</v>
      </c>
      <c r="O14">
        <f t="shared" ca="1" si="8"/>
        <v>194</v>
      </c>
      <c r="P14">
        <f ca="1">$O$26/4+$O$27/2+$O$28/4</f>
        <v>370.75</v>
      </c>
      <c r="AD14">
        <f t="shared" ca="1" si="9"/>
        <v>34</v>
      </c>
      <c r="AE14">
        <f ca="1">$AD$26/4+$AD$27/2+$AD$28/4</f>
        <v>55.5</v>
      </c>
      <c r="AS14">
        <f t="shared" ca="1" si="10"/>
        <v>30.05608081131853</v>
      </c>
      <c r="AT14">
        <f ca="1">$AS$26/4+$AS$27/2+$AS$28/4</f>
        <v>45.126382356882132</v>
      </c>
      <c r="BH14">
        <f t="shared" ca="1" si="11"/>
        <v>-0.71581752425657752</v>
      </c>
      <c r="BI14">
        <f ca="1">$BH$26/4+$BH$27/2+$BH$28/4</f>
        <v>0.69892137118499353</v>
      </c>
      <c r="CL14">
        <f t="shared" ca="1" si="12"/>
        <v>0.13255619608042746</v>
      </c>
      <c r="CM14">
        <f ca="1">$CL$26/4+$CL$27/2+$CL$28/4</f>
        <v>0.10860062320020632</v>
      </c>
      <c r="DA14">
        <f t="shared" ca="1" si="13"/>
        <v>-1.6052796141788457E-2</v>
      </c>
      <c r="DB14">
        <f ca="1">$DA$26/4+$DA$27/2+$DA$28/4</f>
        <v>0.22074544335247406</v>
      </c>
      <c r="DP14">
        <f t="shared" ca="1" si="14"/>
        <v>1</v>
      </c>
      <c r="DQ14">
        <f ca="1">$DP$26/4+$DP$27/2+$DP$28/4</f>
        <v>1</v>
      </c>
      <c r="EE14">
        <f t="shared" ca="1" si="15"/>
        <v>0.30415185618456658</v>
      </c>
      <c r="EF14">
        <f ca="1">$EE$26/4+$EE$27/2+$EE$28/4</f>
        <v>0.42629576103335737</v>
      </c>
      <c r="GR14">
        <f ca="1">INDIRECT(ADDRESS(ROW(),Controls!$P$7+30))</f>
        <v>34</v>
      </c>
      <c r="GS14">
        <f ca="1">INDIRECT(ADDRESS(ROW(),Controls!$P$7+45))</f>
        <v>30.05608081131853</v>
      </c>
      <c r="GV14">
        <f ca="1">INDIRECT(ADDRESS(ROW(),Controls!$P$7+90))</f>
        <v>0.13255619608042746</v>
      </c>
      <c r="GW14">
        <f ca="1">INDIRECT(ADDRESS(ROW(),Controls!$P$7+105))</f>
        <v>-1.6052796141788457E-2</v>
      </c>
      <c r="GX14">
        <f ca="1">INDIRECT(ADDRESS(ROW(),Controls!$P$7+120))</f>
        <v>1</v>
      </c>
      <c r="GY14">
        <f ca="1">INDIRECT(ADDRESS(ROW(),Controls!$P$7+15))</f>
        <v>194</v>
      </c>
      <c r="GZ14">
        <f ca="1">INDIRECT(ADDRESS(ROW(),Controls!$P$7+135))</f>
        <v>0.30415185618456658</v>
      </c>
      <c r="HL14">
        <f t="shared" ca="1" si="16"/>
        <v>1.1312186779587134</v>
      </c>
      <c r="HM14">
        <f t="shared" ca="1" si="17"/>
        <v>3.9439191886814697</v>
      </c>
      <c r="HN14">
        <f t="shared" ca="1" si="18"/>
        <v>0.01</v>
      </c>
      <c r="HO14">
        <f t="shared" ca="1" si="19"/>
        <v>-0.14860899222221591</v>
      </c>
      <c r="HQ14">
        <f ca="1">INDIRECT(ADDRESS(ROW(),Controls!$P$7+60))</f>
        <v>-0.71581752425657752</v>
      </c>
      <c r="HR14">
        <f t="shared" ca="1" si="20"/>
        <v>194</v>
      </c>
      <c r="HS14">
        <f ca="1">IF($GX14=0,NA(),($GZ14*Controls!$S$7))</f>
        <v>0.30415185618456658</v>
      </c>
    </row>
    <row r="15" spans="1:227" x14ac:dyDescent="0.25">
      <c r="A15">
        <v>185</v>
      </c>
      <c r="B15">
        <f t="shared" ca="1" si="0"/>
        <v>236</v>
      </c>
      <c r="C15">
        <f t="shared" ca="1" si="1"/>
        <v>49</v>
      </c>
      <c r="D15">
        <f t="shared" ca="1" si="2"/>
        <v>35.281504666547136</v>
      </c>
      <c r="E15">
        <f t="shared" ca="1" si="3"/>
        <v>-0.37537326088206113</v>
      </c>
      <c r="G15">
        <f t="shared" ca="1" si="4"/>
        <v>0.12234681229930666</v>
      </c>
      <c r="H15">
        <f t="shared" ca="1" si="5"/>
        <v>0.12284503924946756</v>
      </c>
      <c r="I15">
        <f t="shared" ca="1" si="6"/>
        <v>1</v>
      </c>
      <c r="J15">
        <v>1</v>
      </c>
      <c r="K15">
        <f t="shared" ca="1" si="7"/>
        <v>0.73947872469430653</v>
      </c>
      <c r="O15">
        <f t="shared" ca="1" si="8"/>
        <v>236</v>
      </c>
      <c r="P15">
        <f ca="1">$O$28/4+$O$29/2+$O$30/4</f>
        <v>420.75</v>
      </c>
      <c r="AD15">
        <f t="shared" ca="1" si="9"/>
        <v>49</v>
      </c>
      <c r="AE15">
        <f ca="1">$AD$28/4+$AD$29/2+$AD$30/4</f>
        <v>50</v>
      </c>
      <c r="AS15">
        <f t="shared" ca="1" si="10"/>
        <v>35.281504666547136</v>
      </c>
      <c r="AT15">
        <f ca="1">$AS$28/4+$AS$29/2+$AS$30/4</f>
        <v>44.230100703166265</v>
      </c>
      <c r="BH15">
        <f t="shared" ca="1" si="11"/>
        <v>-0.37537326088206113</v>
      </c>
      <c r="BI15">
        <f ca="1">$BH$28/4+$BH$29/2+$BH$30/4</f>
        <v>1.0176306245252822</v>
      </c>
      <c r="CL15">
        <f t="shared" ca="1" si="12"/>
        <v>0.12234681229930666</v>
      </c>
      <c r="CM15">
        <f ca="1">$CL$28/4+$CL$29/2+$CL$30/4</f>
        <v>0.11076499546776812</v>
      </c>
      <c r="DA15">
        <f t="shared" ca="1" si="13"/>
        <v>0.12284503924946756</v>
      </c>
      <c r="DB15">
        <f ca="1">$DA$28/4+$DA$29/2+$DA$30/4</f>
        <v>0.23386878395720745</v>
      </c>
      <c r="DP15">
        <f t="shared" ca="1" si="14"/>
        <v>1</v>
      </c>
      <c r="DQ15">
        <f ca="1">$DP$28/4+$DP$29/2+$DP$30/4</f>
        <v>1</v>
      </c>
      <c r="EE15">
        <f t="shared" ca="1" si="15"/>
        <v>0.73947872469430653</v>
      </c>
      <c r="EF15">
        <f ca="1">$EE$28/4+$EE$29/2+$EE$30/4</f>
        <v>0.19251281397032644</v>
      </c>
      <c r="GR15">
        <f ca="1">INDIRECT(ADDRESS(ROW(),Controls!$P$7+30))</f>
        <v>49</v>
      </c>
      <c r="GS15">
        <f ca="1">INDIRECT(ADDRESS(ROW(),Controls!$P$7+45))</f>
        <v>35.281504666547136</v>
      </c>
      <c r="GV15">
        <f ca="1">INDIRECT(ADDRESS(ROW(),Controls!$P$7+90))</f>
        <v>0.12234681229930666</v>
      </c>
      <c r="GW15">
        <f ca="1">INDIRECT(ADDRESS(ROW(),Controls!$P$7+105))</f>
        <v>0.12284503924946756</v>
      </c>
      <c r="GX15">
        <f ca="1">INDIRECT(ADDRESS(ROW(),Controls!$P$7+120))</f>
        <v>1</v>
      </c>
      <c r="GY15">
        <f ca="1">INDIRECT(ADDRESS(ROW(),Controls!$P$7+15))</f>
        <v>236</v>
      </c>
      <c r="GZ15">
        <f ca="1">INDIRECT(ADDRESS(ROW(),Controls!$P$7+135))</f>
        <v>0.73947872469430653</v>
      </c>
      <c r="HL15">
        <f t="shared" ca="1" si="16"/>
        <v>1.388829656306023</v>
      </c>
      <c r="HM15">
        <f t="shared" ca="1" si="17"/>
        <v>13.718495333452864</v>
      </c>
      <c r="HN15">
        <f t="shared" ca="1" si="18"/>
        <v>1.0040722511751434</v>
      </c>
      <c r="HO15">
        <f t="shared" ca="1" si="19"/>
        <v>4.982269501608988E-4</v>
      </c>
      <c r="HQ15">
        <f ca="1">INDIRECT(ADDRESS(ROW(),Controls!$P$7+60))</f>
        <v>-0.37537326088206113</v>
      </c>
      <c r="HR15">
        <f t="shared" ca="1" si="20"/>
        <v>236</v>
      </c>
      <c r="HS15">
        <f ca="1">IF($GX15=0,NA(),($GZ15*Controls!$S$7))</f>
        <v>0.73947872469430653</v>
      </c>
    </row>
    <row r="16" spans="1:227" x14ac:dyDescent="0.25">
      <c r="A16">
        <v>186</v>
      </c>
      <c r="B16">
        <f t="shared" ca="1" si="0"/>
        <v>241</v>
      </c>
      <c r="C16">
        <f t="shared" ca="1" si="1"/>
        <v>18</v>
      </c>
      <c r="D16">
        <f t="shared" ca="1" si="2"/>
        <v>19.559085651530054</v>
      </c>
      <c r="E16">
        <f t="shared" ca="1" si="3"/>
        <v>-0.40229608958170471</v>
      </c>
      <c r="G16">
        <f t="shared" ca="1" si="4"/>
        <v>0.16432057024602023</v>
      </c>
      <c r="H16">
        <f t="shared" ca="1" si="5"/>
        <v>-4.4773198118814563E-2</v>
      </c>
      <c r="I16">
        <f t="shared" ca="1" si="6"/>
        <v>1</v>
      </c>
      <c r="J16">
        <v>1</v>
      </c>
      <c r="K16">
        <f t="shared" ca="1" si="7"/>
        <v>-8.7634380835884304E-2</v>
      </c>
      <c r="O16">
        <f t="shared" ca="1" si="8"/>
        <v>241</v>
      </c>
      <c r="P16">
        <f ca="1">$O$30/4+$O$31/2+$O$32/4</f>
        <v>476.5</v>
      </c>
      <c r="AD16">
        <f t="shared" ca="1" si="9"/>
        <v>18</v>
      </c>
      <c r="AE16">
        <f ca="1">$AD$30/4+$AD$31/2+$AD$32/4</f>
        <v>52.75</v>
      </c>
      <c r="AS16">
        <f t="shared" ca="1" si="10"/>
        <v>19.559085651530054</v>
      </c>
      <c r="AT16">
        <f ca="1">$AS$30/4+$AS$31/2+$AS$32/4</f>
        <v>50.449686320689068</v>
      </c>
      <c r="BH16">
        <f t="shared" ca="1" si="11"/>
        <v>-0.40229608958170471</v>
      </c>
      <c r="BI16">
        <f ca="1">$BH$30/4+$BH$31/2+$BH$32/4</f>
        <v>0.96685964411602021</v>
      </c>
      <c r="CL16">
        <f t="shared" ca="1" si="12"/>
        <v>0.16432057024602023</v>
      </c>
      <c r="CM16">
        <f ca="1">$CL$30/4+$CL$31/2+$CL$32/4</f>
        <v>0.10271752909884296</v>
      </c>
      <c r="DA16">
        <f t="shared" ca="1" si="13"/>
        <v>-4.4773198118814563E-2</v>
      </c>
      <c r="DB16">
        <f ca="1">$DA$30/4+$DA$31/2+$DA$32/4</f>
        <v>-3.9403263337895508E-3</v>
      </c>
      <c r="DP16">
        <f t="shared" ca="1" si="14"/>
        <v>1</v>
      </c>
      <c r="DQ16">
        <f ca="1">$DP$30/4+$DP$31/2+$DP$32/4</f>
        <v>1</v>
      </c>
      <c r="EE16">
        <f t="shared" ca="1" si="15"/>
        <v>-8.7634380835884304E-2</v>
      </c>
      <c r="EF16">
        <f ca="1">$EE$30/4+$EE$31/2+$EE$32/4</f>
        <v>0.13614551534869201</v>
      </c>
      <c r="GR16">
        <f ca="1">INDIRECT(ADDRESS(ROW(),Controls!$P$7+30))</f>
        <v>18</v>
      </c>
      <c r="GS16">
        <f ca="1">INDIRECT(ADDRESS(ROW(),Controls!$P$7+45))</f>
        <v>19.559085651530054</v>
      </c>
      <c r="GV16">
        <f ca="1">INDIRECT(ADDRESS(ROW(),Controls!$P$7+90))</f>
        <v>0.16432057024602023</v>
      </c>
      <c r="GW16">
        <f ca="1">INDIRECT(ADDRESS(ROW(),Controls!$P$7+105))</f>
        <v>-4.4773198118814563E-2</v>
      </c>
      <c r="GX16">
        <f ca="1">INDIRECT(ADDRESS(ROW(),Controls!$P$7+120))</f>
        <v>1</v>
      </c>
      <c r="GY16">
        <f ca="1">INDIRECT(ADDRESS(ROW(),Controls!$P$7+15))</f>
        <v>241</v>
      </c>
      <c r="GZ16">
        <f ca="1">INDIRECT(ADDRESS(ROW(),Controls!$P$7+135))</f>
        <v>-8.7634380835884304E-2</v>
      </c>
      <c r="HL16">
        <f t="shared" ca="1" si="16"/>
        <v>0.92028841842061815</v>
      </c>
      <c r="HM16">
        <f t="shared" ca="1" si="17"/>
        <v>-1.5590856515300544</v>
      </c>
      <c r="HN16">
        <f t="shared" ca="1" si="18"/>
        <v>0.01</v>
      </c>
      <c r="HO16">
        <f t="shared" ca="1" si="19"/>
        <v>-0.20909376836483479</v>
      </c>
      <c r="HQ16">
        <f ca="1">INDIRECT(ADDRESS(ROW(),Controls!$P$7+60))</f>
        <v>-0.40229608958170471</v>
      </c>
      <c r="HR16">
        <f t="shared" ca="1" si="20"/>
        <v>241</v>
      </c>
      <c r="HS16">
        <f ca="1">IF($GX16=0,NA(),($GZ16*Controls!$S$7))</f>
        <v>-8.7634380835884304E-2</v>
      </c>
    </row>
    <row r="17" spans="1:227" x14ac:dyDescent="0.25">
      <c r="A17">
        <v>187</v>
      </c>
      <c r="B17">
        <f t="shared" ca="1" si="0"/>
        <v>243</v>
      </c>
      <c r="C17">
        <f t="shared" ca="1" si="1"/>
        <v>22</v>
      </c>
      <c r="D17">
        <f t="shared" ca="1" si="2"/>
        <v>37.974488890024283</v>
      </c>
      <c r="E17">
        <f t="shared" ca="1" si="3"/>
        <v>-0.71584327829086647</v>
      </c>
      <c r="G17">
        <f t="shared" ca="1" si="4"/>
        <v>0.1179288976680309</v>
      </c>
      <c r="H17">
        <f t="shared" ca="1" si="5"/>
        <v>0.15062447769898979</v>
      </c>
      <c r="I17">
        <f t="shared" ca="1" si="6"/>
        <v>1</v>
      </c>
      <c r="J17">
        <v>1</v>
      </c>
      <c r="K17">
        <f t="shared" ca="1" si="7"/>
        <v>-1.0451588812259729</v>
      </c>
      <c r="O17">
        <f t="shared" ca="1" si="8"/>
        <v>243</v>
      </c>
      <c r="P17">
        <f ca="1">$O$33*3/4+$O$32/4</f>
        <v>510.5</v>
      </c>
      <c r="AD17">
        <f t="shared" ca="1" si="9"/>
        <v>22</v>
      </c>
      <c r="AE17">
        <f ca="1">$AD$33*3/4+$AD$32/4</f>
        <v>57.25</v>
      </c>
      <c r="AS17">
        <f t="shared" ca="1" si="10"/>
        <v>37.974488890024283</v>
      </c>
      <c r="AT17">
        <f ca="1">$AS$33*3/4+$AS$32/4</f>
        <v>53.856303388607365</v>
      </c>
      <c r="BH17">
        <f t="shared" ca="1" si="11"/>
        <v>-0.71584327829086647</v>
      </c>
      <c r="BI17">
        <f ca="1">$BH$33*3/4+$BH$32/4</f>
        <v>0.97103877761141522</v>
      </c>
      <c r="CL17">
        <f t="shared" ca="1" si="12"/>
        <v>0.1179288976680309</v>
      </c>
      <c r="CM17">
        <f ca="1">$CL$33*3/4+$CL$32/4</f>
        <v>9.9303305353515836E-2</v>
      </c>
      <c r="DA17">
        <f t="shared" ca="1" si="13"/>
        <v>0.15062447769898979</v>
      </c>
      <c r="DB17">
        <f ca="1">$DA$33*3/4+$DA$32/4</f>
        <v>-1.0237580927817722E-2</v>
      </c>
      <c r="DP17">
        <f t="shared" ca="1" si="14"/>
        <v>1</v>
      </c>
      <c r="DQ17">
        <f ca="1">$DP$33*3/4+$DP$32/4</f>
        <v>1</v>
      </c>
      <c r="EE17">
        <f t="shared" ca="1" si="15"/>
        <v>-1.0451588812259729</v>
      </c>
      <c r="EF17">
        <f ca="1">$EE$33*3/4+$EE$32/4</f>
        <v>0.15589134514090985</v>
      </c>
      <c r="GR17">
        <f ca="1">INDIRECT(ADDRESS(ROW(),Controls!$P$7+30))</f>
        <v>22</v>
      </c>
      <c r="GS17">
        <f ca="1">INDIRECT(ADDRESS(ROW(),Controls!$P$7+45))</f>
        <v>37.974488890024283</v>
      </c>
      <c r="GV17">
        <f ca="1">INDIRECT(ADDRESS(ROW(),Controls!$P$7+90))</f>
        <v>0.1179288976680309</v>
      </c>
      <c r="GW17">
        <f ca="1">INDIRECT(ADDRESS(ROW(),Controls!$P$7+105))</f>
        <v>0.15062447769898979</v>
      </c>
      <c r="GX17">
        <f ca="1">INDIRECT(ADDRESS(ROW(),Controls!$P$7+120))</f>
        <v>1</v>
      </c>
      <c r="GY17">
        <f ca="1">INDIRECT(ADDRESS(ROW(),Controls!$P$7+15))</f>
        <v>243</v>
      </c>
      <c r="GZ17">
        <f ca="1">INDIRECT(ADDRESS(ROW(),Controls!$P$7+135))</f>
        <v>-1.0451588812259729</v>
      </c>
      <c r="HL17">
        <f t="shared" ca="1" si="16"/>
        <v>0.57933630295098704</v>
      </c>
      <c r="HM17">
        <f t="shared" ca="1" si="17"/>
        <v>-15.974488890024283</v>
      </c>
      <c r="HN17">
        <f t="shared" ca="1" si="18"/>
        <v>1.2772482459981669</v>
      </c>
      <c r="HO17">
        <f t="shared" ca="1" si="19"/>
        <v>3.269558003095889E-2</v>
      </c>
      <c r="HQ17">
        <f ca="1">INDIRECT(ADDRESS(ROW(),Controls!$P$7+60))</f>
        <v>-0.71584327829086647</v>
      </c>
      <c r="HR17">
        <f t="shared" ca="1" si="20"/>
        <v>243</v>
      </c>
      <c r="HS17">
        <f ca="1">IF($GX17=0,NA(),($GZ17*Controls!$S$7))</f>
        <v>-1.0451588812259729</v>
      </c>
    </row>
    <row r="18" spans="1:227" x14ac:dyDescent="0.25">
      <c r="A18">
        <v>188</v>
      </c>
      <c r="B18">
        <f t="shared" ca="1" si="0"/>
        <v>253</v>
      </c>
      <c r="C18">
        <f t="shared" ca="1" si="1"/>
        <v>25</v>
      </c>
      <c r="D18">
        <f t="shared" ca="1" si="2"/>
        <v>23.909679893612022</v>
      </c>
      <c r="E18">
        <f t="shared" ca="1" si="3"/>
        <v>-0.67757164717008489</v>
      </c>
      <c r="G18">
        <f t="shared" ca="1" si="4"/>
        <v>0.14862070831267951</v>
      </c>
      <c r="H18">
        <f t="shared" ca="1" si="5"/>
        <v>-3.9744557118568322E-2</v>
      </c>
      <c r="I18">
        <f t="shared" ca="1" si="6"/>
        <v>1</v>
      </c>
      <c r="J18">
        <v>1</v>
      </c>
      <c r="K18">
        <f t="shared" ca="1" si="7"/>
        <v>0.14911756281933339</v>
      </c>
      <c r="O18">
        <f t="shared" ca="1" si="8"/>
        <v>253</v>
      </c>
      <c r="AD18">
        <f t="shared" ca="1" si="9"/>
        <v>25</v>
      </c>
      <c r="AS18">
        <f t="shared" ca="1" si="10"/>
        <v>23.909679893612022</v>
      </c>
      <c r="BH18">
        <f t="shared" ca="1" si="11"/>
        <v>-0.67757164717008489</v>
      </c>
      <c r="CL18">
        <f t="shared" ca="1" si="12"/>
        <v>0.14862070831267951</v>
      </c>
      <c r="DA18">
        <f t="shared" ca="1" si="13"/>
        <v>-3.9744557118568322E-2</v>
      </c>
      <c r="DP18">
        <f t="shared" ca="1" si="14"/>
        <v>1</v>
      </c>
      <c r="EE18">
        <f t="shared" ca="1" si="15"/>
        <v>0.14911756281933339</v>
      </c>
      <c r="GR18">
        <f ca="1">INDIRECT(ADDRESS(ROW(),Controls!$P$7+30))</f>
        <v>25</v>
      </c>
      <c r="GS18">
        <f ca="1">INDIRECT(ADDRESS(ROW(),Controls!$P$7+45))</f>
        <v>23.909679893612022</v>
      </c>
      <c r="GV18">
        <f ca="1">INDIRECT(ADDRESS(ROW(),Controls!$P$7+90))</f>
        <v>0.14862070831267951</v>
      </c>
      <c r="GW18">
        <f ca="1">INDIRECT(ADDRESS(ROW(),Controls!$P$7+105))</f>
        <v>-3.9744557118568322E-2</v>
      </c>
      <c r="GX18">
        <f ca="1">INDIRECT(ADDRESS(ROW(),Controls!$P$7+120))</f>
        <v>1</v>
      </c>
      <c r="GY18">
        <f ca="1">INDIRECT(ADDRESS(ROW(),Controls!$P$7+15))</f>
        <v>253</v>
      </c>
      <c r="GZ18">
        <f ca="1">INDIRECT(ADDRESS(ROW(),Controls!$P$7+135))</f>
        <v>0.14911756281933339</v>
      </c>
      <c r="HL18">
        <f t="shared" ca="1" si="16"/>
        <v>1.0456016187267851</v>
      </c>
      <c r="HM18">
        <f t="shared" ca="1" si="17"/>
        <v>1.0903201063879777</v>
      </c>
      <c r="HN18">
        <f t="shared" ca="1" si="18"/>
        <v>0.01</v>
      </c>
      <c r="HO18">
        <f t="shared" ca="1" si="19"/>
        <v>-0.18836526543124782</v>
      </c>
      <c r="HQ18">
        <f ca="1">INDIRECT(ADDRESS(ROW(),Controls!$P$7+60))</f>
        <v>-0.67757164717008489</v>
      </c>
      <c r="HR18">
        <f t="shared" ca="1" si="20"/>
        <v>253</v>
      </c>
      <c r="HS18">
        <f ca="1">IF($GX18=0,NA(),($GZ18*Controls!$S$7))</f>
        <v>0.14911756281933339</v>
      </c>
    </row>
    <row r="19" spans="1:227" x14ac:dyDescent="0.25">
      <c r="A19">
        <v>189</v>
      </c>
      <c r="B19">
        <f t="shared" ca="1" si="0"/>
        <v>268</v>
      </c>
      <c r="C19">
        <f t="shared" ca="1" si="1"/>
        <v>56</v>
      </c>
      <c r="D19">
        <f t="shared" ca="1" si="2"/>
        <v>35.548408245624891</v>
      </c>
      <c r="E19">
        <f t="shared" ca="1" si="3"/>
        <v>-0.2515420158872026</v>
      </c>
      <c r="G19">
        <f t="shared" ca="1" si="4"/>
        <v>0.12188664643861764</v>
      </c>
      <c r="H19">
        <f t="shared" ca="1" si="5"/>
        <v>0.30285861273051395</v>
      </c>
      <c r="I19">
        <f t="shared" ca="1" si="6"/>
        <v>1</v>
      </c>
      <c r="J19">
        <v>1</v>
      </c>
      <c r="K19">
        <f t="shared" ca="1" si="7"/>
        <v>1.0200456934764039</v>
      </c>
      <c r="O19">
        <f t="shared" ca="1" si="8"/>
        <v>268</v>
      </c>
      <c r="AD19">
        <f t="shared" ca="1" si="9"/>
        <v>56</v>
      </c>
      <c r="AS19">
        <f t="shared" ca="1" si="10"/>
        <v>35.548408245624891</v>
      </c>
      <c r="BH19">
        <f t="shared" ca="1" si="11"/>
        <v>-0.2515420158872026</v>
      </c>
      <c r="CL19">
        <f t="shared" ca="1" si="12"/>
        <v>0.12188664643861764</v>
      </c>
      <c r="DA19">
        <f t="shared" ca="1" si="13"/>
        <v>0.30285861273051395</v>
      </c>
      <c r="DP19">
        <f t="shared" ca="1" si="14"/>
        <v>1</v>
      </c>
      <c r="EE19">
        <f t="shared" ca="1" si="15"/>
        <v>1.0200456934764039</v>
      </c>
      <c r="GR19">
        <f ca="1">INDIRECT(ADDRESS(ROW(),Controls!$P$7+30))</f>
        <v>56</v>
      </c>
      <c r="GS19">
        <f ca="1">INDIRECT(ADDRESS(ROW(),Controls!$P$7+45))</f>
        <v>35.548408245624891</v>
      </c>
      <c r="GV19">
        <f ca="1">INDIRECT(ADDRESS(ROW(),Controls!$P$7+90))</f>
        <v>0.12188664643861764</v>
      </c>
      <c r="GW19">
        <f ca="1">INDIRECT(ADDRESS(ROW(),Controls!$P$7+105))</f>
        <v>0.30285861273051395</v>
      </c>
      <c r="GX19">
        <f ca="1">INDIRECT(ADDRESS(ROW(),Controls!$P$7+120))</f>
        <v>1</v>
      </c>
      <c r="GY19">
        <f ca="1">INDIRECT(ADDRESS(ROW(),Controls!$P$7+15))</f>
        <v>268</v>
      </c>
      <c r="GZ19">
        <f ca="1">INDIRECT(ADDRESS(ROW(),Controls!$P$7+135))</f>
        <v>1.0200456934764039</v>
      </c>
      <c r="HL19">
        <f t="shared" ca="1" si="16"/>
        <v>1.5753166671504113</v>
      </c>
      <c r="HM19">
        <f t="shared" ca="1" si="17"/>
        <v>20.451591754375109</v>
      </c>
      <c r="HN19">
        <f t="shared" ca="1" si="18"/>
        <v>2.4847563008720086</v>
      </c>
      <c r="HO19">
        <f t="shared" ca="1" si="19"/>
        <v>0.18097196629189632</v>
      </c>
      <c r="HQ19">
        <f ca="1">INDIRECT(ADDRESS(ROW(),Controls!$P$7+60))</f>
        <v>-0.2515420158872026</v>
      </c>
      <c r="HR19">
        <f t="shared" ca="1" si="20"/>
        <v>268</v>
      </c>
      <c r="HS19">
        <f ca="1">IF($GX19=0,NA(),($GZ19*Controls!$S$7))</f>
        <v>1.0200456934764039</v>
      </c>
    </row>
    <row r="20" spans="1:227" x14ac:dyDescent="0.25">
      <c r="A20">
        <v>190</v>
      </c>
      <c r="B20">
        <f t="shared" ca="1" si="0"/>
        <v>292</v>
      </c>
      <c r="C20">
        <f t="shared" ca="1" si="1"/>
        <v>56</v>
      </c>
      <c r="D20">
        <f t="shared" ca="1" si="2"/>
        <v>41.225439883422389</v>
      </c>
      <c r="E20">
        <f t="shared" ca="1" si="3"/>
        <v>3.6178827562394524E-2</v>
      </c>
      <c r="G20">
        <f t="shared" ca="1" si="4"/>
        <v>0.11318361438081141</v>
      </c>
      <c r="H20">
        <f t="shared" ca="1" si="5"/>
        <v>0.10418260846447137</v>
      </c>
      <c r="I20">
        <f t="shared" ca="1" si="6"/>
        <v>1</v>
      </c>
      <c r="J20">
        <v>1</v>
      </c>
      <c r="K20">
        <f t="shared" ca="1" si="7"/>
        <v>0.69678861918296409</v>
      </c>
      <c r="O20">
        <f t="shared" ca="1" si="8"/>
        <v>292</v>
      </c>
      <c r="AD20">
        <f t="shared" ca="1" si="9"/>
        <v>56</v>
      </c>
      <c r="AS20">
        <f t="shared" ca="1" si="10"/>
        <v>41.225439883422389</v>
      </c>
      <c r="BH20">
        <f t="shared" ca="1" si="11"/>
        <v>3.6178827562394524E-2</v>
      </c>
      <c r="CL20">
        <f t="shared" ca="1" si="12"/>
        <v>0.11318361438081141</v>
      </c>
      <c r="DA20">
        <f t="shared" ca="1" si="13"/>
        <v>0.10418260846447137</v>
      </c>
      <c r="DP20">
        <f t="shared" ca="1" si="14"/>
        <v>1</v>
      </c>
      <c r="EE20">
        <f t="shared" ca="1" si="15"/>
        <v>0.69678861918296409</v>
      </c>
      <c r="GR20">
        <f ca="1">INDIRECT(ADDRESS(ROW(),Controls!$P$7+30))</f>
        <v>56</v>
      </c>
      <c r="GS20">
        <f ca="1">INDIRECT(ADDRESS(ROW(),Controls!$P$7+45))</f>
        <v>41.225439883422389</v>
      </c>
      <c r="GV20">
        <f ca="1">INDIRECT(ADDRESS(ROW(),Controls!$P$7+90))</f>
        <v>0.11318361438081141</v>
      </c>
      <c r="GW20">
        <f ca="1">INDIRECT(ADDRESS(ROW(),Controls!$P$7+105))</f>
        <v>0.10418260846447137</v>
      </c>
      <c r="GX20">
        <f ca="1">INDIRECT(ADDRESS(ROW(),Controls!$P$7+120))</f>
        <v>1</v>
      </c>
      <c r="GY20">
        <f ca="1">INDIRECT(ADDRESS(ROW(),Controls!$P$7+15))</f>
        <v>292</v>
      </c>
      <c r="GZ20">
        <f ca="1">INDIRECT(ADDRESS(ROW(),Controls!$P$7+135))</f>
        <v>0.69678861918296409</v>
      </c>
      <c r="HL20">
        <f t="shared" ca="1" si="16"/>
        <v>1.358384535334425</v>
      </c>
      <c r="HM20">
        <f t="shared" ca="1" si="17"/>
        <v>14.774560116577611</v>
      </c>
      <c r="HN20">
        <f t="shared" ca="1" si="18"/>
        <v>0.92047430217190496</v>
      </c>
      <c r="HO20">
        <f t="shared" ca="1" si="19"/>
        <v>-9.001005916340038E-3</v>
      </c>
      <c r="HQ20">
        <f ca="1">INDIRECT(ADDRESS(ROW(),Controls!$P$7+60))</f>
        <v>3.6178827562394524E-2</v>
      </c>
      <c r="HR20">
        <f t="shared" ca="1" si="20"/>
        <v>292</v>
      </c>
      <c r="HS20">
        <f ca="1">IF($GX20=0,NA(),($GZ20*Controls!$S$7))</f>
        <v>0.69678861918296409</v>
      </c>
    </row>
    <row r="21" spans="1:227" x14ac:dyDescent="0.25">
      <c r="A21">
        <v>191</v>
      </c>
      <c r="B21">
        <f t="shared" ca="1" si="0"/>
        <v>292</v>
      </c>
      <c r="C21">
        <f t="shared" ca="1" si="1"/>
        <v>60</v>
      </c>
      <c r="D21">
        <f t="shared" ca="1" si="2"/>
        <v>35.893945459622721</v>
      </c>
      <c r="E21">
        <f t="shared" ca="1" si="3"/>
        <v>0.47215743182212189</v>
      </c>
      <c r="G21">
        <f t="shared" ca="1" si="4"/>
        <v>0.12129854972684154</v>
      </c>
      <c r="H21">
        <f t="shared" ca="1" si="5"/>
        <v>0.42317476227766881</v>
      </c>
      <c r="I21">
        <f t="shared" ca="1" si="6"/>
        <v>1</v>
      </c>
      <c r="J21">
        <v>1</v>
      </c>
      <c r="K21">
        <f t="shared" ca="1" si="7"/>
        <v>1.156991162406912</v>
      </c>
      <c r="O21">
        <f t="shared" ca="1" si="8"/>
        <v>292</v>
      </c>
      <c r="AD21">
        <f t="shared" ca="1" si="9"/>
        <v>60</v>
      </c>
      <c r="AS21">
        <f t="shared" ca="1" si="10"/>
        <v>35.893945459622721</v>
      </c>
      <c r="BH21">
        <f t="shared" ca="1" si="11"/>
        <v>0.47215743182212189</v>
      </c>
      <c r="CL21">
        <f t="shared" ca="1" si="12"/>
        <v>0.12129854972684154</v>
      </c>
      <c r="DA21">
        <f t="shared" ca="1" si="13"/>
        <v>0.42317476227766881</v>
      </c>
      <c r="DP21">
        <f t="shared" ca="1" si="14"/>
        <v>1</v>
      </c>
      <c r="EE21">
        <f t="shared" ca="1" si="15"/>
        <v>1.156991162406912</v>
      </c>
      <c r="GR21">
        <f ca="1">INDIRECT(ADDRESS(ROW(),Controls!$P$7+30))</f>
        <v>60</v>
      </c>
      <c r="GS21">
        <f ca="1">INDIRECT(ADDRESS(ROW(),Controls!$P$7+45))</f>
        <v>35.893945459622721</v>
      </c>
      <c r="GV21">
        <f ca="1">INDIRECT(ADDRESS(ROW(),Controls!$P$7+90))</f>
        <v>0.12129854972684154</v>
      </c>
      <c r="GW21">
        <f ca="1">INDIRECT(ADDRESS(ROW(),Controls!$P$7+105))</f>
        <v>0.42317476227766881</v>
      </c>
      <c r="GX21">
        <f ca="1">INDIRECT(ADDRESS(ROW(),Controls!$P$7+120))</f>
        <v>1</v>
      </c>
      <c r="GY21">
        <f ca="1">INDIRECT(ADDRESS(ROW(),Controls!$P$7+15))</f>
        <v>292</v>
      </c>
      <c r="GZ21">
        <f ca="1">INDIRECT(ADDRESS(ROW(),Controls!$P$7+135))</f>
        <v>1.156991162406912</v>
      </c>
      <c r="HL21">
        <f t="shared" ca="1" si="16"/>
        <v>1.6715911062910123</v>
      </c>
      <c r="HM21">
        <f t="shared" ca="1" si="17"/>
        <v>24.106054540377279</v>
      </c>
      <c r="HN21">
        <f t="shared" ca="1" si="18"/>
        <v>3.4887042197176958</v>
      </c>
      <c r="HO21">
        <f t="shared" ca="1" si="19"/>
        <v>0.30187621255082731</v>
      </c>
      <c r="HQ21">
        <f ca="1">INDIRECT(ADDRESS(ROW(),Controls!$P$7+60))</f>
        <v>0.47215743182212189</v>
      </c>
      <c r="HR21">
        <f t="shared" ca="1" si="20"/>
        <v>292</v>
      </c>
      <c r="HS21">
        <f ca="1">IF($GX21=0,NA(),($GZ21*Controls!$S$7))</f>
        <v>1.156991162406912</v>
      </c>
    </row>
    <row r="22" spans="1:227" x14ac:dyDescent="0.25">
      <c r="A22">
        <v>192</v>
      </c>
      <c r="B22">
        <f t="shared" ca="1" si="0"/>
        <v>329</v>
      </c>
      <c r="C22">
        <f t="shared" ca="1" si="1"/>
        <v>29</v>
      </c>
      <c r="D22">
        <f t="shared" ca="1" si="2"/>
        <v>46.477450441326958</v>
      </c>
      <c r="E22">
        <f t="shared" ca="1" si="3"/>
        <v>0.14845407229579208</v>
      </c>
      <c r="G22">
        <f t="shared" ca="1" si="4"/>
        <v>0.10659701892025746</v>
      </c>
      <c r="H22">
        <f t="shared" ca="1" si="5"/>
        <v>0.11989140379777707</v>
      </c>
      <c r="I22">
        <f t="shared" ca="1" si="6"/>
        <v>1</v>
      </c>
      <c r="J22">
        <v>1</v>
      </c>
      <c r="K22">
        <f t="shared" ca="1" si="7"/>
        <v>-0.92378268149176046</v>
      </c>
      <c r="O22">
        <f t="shared" ca="1" si="8"/>
        <v>329</v>
      </c>
      <c r="AD22">
        <f t="shared" ca="1" si="9"/>
        <v>29</v>
      </c>
      <c r="AS22">
        <f t="shared" ca="1" si="10"/>
        <v>46.477450441326958</v>
      </c>
      <c r="BH22">
        <f t="shared" ca="1" si="11"/>
        <v>0.14845407229579208</v>
      </c>
      <c r="CL22">
        <f t="shared" ca="1" si="12"/>
        <v>0.10659701892025746</v>
      </c>
      <c r="DA22">
        <f t="shared" ca="1" si="13"/>
        <v>0.11989140379777707</v>
      </c>
      <c r="DP22">
        <f t="shared" ca="1" si="14"/>
        <v>1</v>
      </c>
      <c r="EE22">
        <f t="shared" ca="1" si="15"/>
        <v>-0.92378268149176046</v>
      </c>
      <c r="GR22">
        <f ca="1">INDIRECT(ADDRESS(ROW(),Controls!$P$7+30))</f>
        <v>29</v>
      </c>
      <c r="GS22">
        <f ca="1">INDIRECT(ADDRESS(ROW(),Controls!$P$7+45))</f>
        <v>46.477450441326958</v>
      </c>
      <c r="GV22">
        <f ca="1">INDIRECT(ADDRESS(ROW(),Controls!$P$7+90))</f>
        <v>0.10659701892025746</v>
      </c>
      <c r="GW22">
        <f ca="1">INDIRECT(ADDRESS(ROW(),Controls!$P$7+105))</f>
        <v>0.11989140379777707</v>
      </c>
      <c r="GX22">
        <f ca="1">INDIRECT(ADDRESS(ROW(),Controls!$P$7+120))</f>
        <v>1</v>
      </c>
      <c r="GY22">
        <f ca="1">INDIRECT(ADDRESS(ROW(),Controls!$P$7+15))</f>
        <v>329</v>
      </c>
      <c r="GZ22">
        <f ca="1">INDIRECT(ADDRESS(ROW(),Controls!$P$7+135))</f>
        <v>-0.92378268149176046</v>
      </c>
      <c r="HL22">
        <f t="shared" ca="1" si="16"/>
        <v>0.62395849438018425</v>
      </c>
      <c r="HM22">
        <f t="shared" ca="1" si="17"/>
        <v>-17.477450441326958</v>
      </c>
      <c r="HN22">
        <f t="shared" ca="1" si="18"/>
        <v>1.1247162914327353</v>
      </c>
      <c r="HO22">
        <f t="shared" ca="1" si="19"/>
        <v>1.3294384877519619E-2</v>
      </c>
      <c r="HQ22">
        <f ca="1">INDIRECT(ADDRESS(ROW(),Controls!$P$7+60))</f>
        <v>0.14845407229579208</v>
      </c>
      <c r="HR22">
        <f t="shared" ca="1" si="20"/>
        <v>329</v>
      </c>
      <c r="HS22">
        <f ca="1">IF($GX22=0,NA(),($GZ22*Controls!$S$7))</f>
        <v>-0.92378268149176046</v>
      </c>
    </row>
    <row r="23" spans="1:227" x14ac:dyDescent="0.25">
      <c r="A23">
        <v>193</v>
      </c>
      <c r="B23">
        <f t="shared" ca="1" si="0"/>
        <v>337</v>
      </c>
      <c r="C23">
        <f t="shared" ca="1" si="1"/>
        <v>33</v>
      </c>
      <c r="D23">
        <f t="shared" ca="1" si="2"/>
        <v>35.363454668079477</v>
      </c>
      <c r="E23">
        <f t="shared" ca="1" si="3"/>
        <v>0.10451513230300585</v>
      </c>
      <c r="G23">
        <f t="shared" ca="1" si="4"/>
        <v>0.12220496901859274</v>
      </c>
      <c r="H23">
        <f t="shared" ca="1" si="5"/>
        <v>-2.3811096712848701E-2</v>
      </c>
      <c r="I23">
        <f t="shared" ca="1" si="6"/>
        <v>1</v>
      </c>
      <c r="J23">
        <v>1</v>
      </c>
      <c r="K23">
        <f t="shared" ca="1" si="7"/>
        <v>-8.848982289807332E-2</v>
      </c>
      <c r="O23">
        <f t="shared" ca="1" si="8"/>
        <v>337</v>
      </c>
      <c r="AD23">
        <f t="shared" ca="1" si="9"/>
        <v>33</v>
      </c>
      <c r="AS23">
        <f t="shared" ca="1" si="10"/>
        <v>35.363454668079477</v>
      </c>
      <c r="BH23">
        <f t="shared" ca="1" si="11"/>
        <v>0.10451513230300585</v>
      </c>
      <c r="CL23">
        <f t="shared" ca="1" si="12"/>
        <v>0.12220496901859274</v>
      </c>
      <c r="DA23">
        <f t="shared" ca="1" si="13"/>
        <v>-2.3811096712848701E-2</v>
      </c>
      <c r="DP23">
        <f t="shared" ca="1" si="14"/>
        <v>1</v>
      </c>
      <c r="EE23">
        <f t="shared" ca="1" si="15"/>
        <v>-8.848982289807332E-2</v>
      </c>
      <c r="GR23">
        <f ca="1">INDIRECT(ADDRESS(ROW(),Controls!$P$7+30))</f>
        <v>33</v>
      </c>
      <c r="GS23">
        <f ca="1">INDIRECT(ADDRESS(ROW(),Controls!$P$7+45))</f>
        <v>35.363454668079477</v>
      </c>
      <c r="GV23">
        <f ca="1">INDIRECT(ADDRESS(ROW(),Controls!$P$7+90))</f>
        <v>0.12220496901859274</v>
      </c>
      <c r="GW23">
        <f ca="1">INDIRECT(ADDRESS(ROW(),Controls!$P$7+105))</f>
        <v>-2.3811096712848701E-2</v>
      </c>
      <c r="GX23">
        <f ca="1">INDIRECT(ADDRESS(ROW(),Controls!$P$7+120))</f>
        <v>1</v>
      </c>
      <c r="GY23">
        <f ca="1">INDIRECT(ADDRESS(ROW(),Controls!$P$7+15))</f>
        <v>337</v>
      </c>
      <c r="GZ23">
        <f ca="1">INDIRECT(ADDRESS(ROW(),Controls!$P$7+135))</f>
        <v>-8.848982289807332E-2</v>
      </c>
      <c r="HL23">
        <f t="shared" ca="1" si="16"/>
        <v>0.93316674826419521</v>
      </c>
      <c r="HM23">
        <f t="shared" ca="1" si="17"/>
        <v>-2.363454668079477</v>
      </c>
      <c r="HN23">
        <f t="shared" ca="1" si="18"/>
        <v>0.01</v>
      </c>
      <c r="HO23">
        <f t="shared" ca="1" si="19"/>
        <v>-0.14601606573144144</v>
      </c>
      <c r="HQ23">
        <f ca="1">INDIRECT(ADDRESS(ROW(),Controls!$P$7+60))</f>
        <v>0.10451513230300585</v>
      </c>
      <c r="HR23">
        <f t="shared" ca="1" si="20"/>
        <v>337</v>
      </c>
      <c r="HS23">
        <f ca="1">IF($GX23=0,NA(),($GZ23*Controls!$S$7))</f>
        <v>-8.848982289807332E-2</v>
      </c>
    </row>
    <row r="24" spans="1:227" x14ac:dyDescent="0.25">
      <c r="A24">
        <v>194</v>
      </c>
      <c r="B24">
        <f t="shared" ca="1" si="0"/>
        <v>340</v>
      </c>
      <c r="C24">
        <f t="shared" ca="1" si="1"/>
        <v>68</v>
      </c>
      <c r="D24">
        <f t="shared" ca="1" si="2"/>
        <v>45.401856724344746</v>
      </c>
      <c r="E24">
        <f t="shared" ca="1" si="3"/>
        <v>0.46793062152231973</v>
      </c>
      <c r="G24">
        <f t="shared" ca="1" si="4"/>
        <v>0.10785229743515644</v>
      </c>
      <c r="H24">
        <f t="shared" ca="1" si="5"/>
        <v>0.2257156981826893</v>
      </c>
      <c r="I24">
        <f t="shared" ca="1" si="6"/>
        <v>1</v>
      </c>
      <c r="J24">
        <v>1</v>
      </c>
      <c r="K24">
        <f t="shared" ca="1" si="7"/>
        <v>0.91924933464430403</v>
      </c>
      <c r="O24">
        <f t="shared" ca="1" si="8"/>
        <v>340</v>
      </c>
      <c r="AD24">
        <f t="shared" ca="1" si="9"/>
        <v>68</v>
      </c>
      <c r="AS24">
        <f t="shared" ca="1" si="10"/>
        <v>45.401856724344746</v>
      </c>
      <c r="BH24">
        <f t="shared" ca="1" si="11"/>
        <v>0.46793062152231973</v>
      </c>
      <c r="CL24">
        <f t="shared" ca="1" si="12"/>
        <v>0.10785229743515644</v>
      </c>
      <c r="DA24">
        <f t="shared" ca="1" si="13"/>
        <v>0.2257156981826893</v>
      </c>
      <c r="DP24">
        <f t="shared" ca="1" si="14"/>
        <v>1</v>
      </c>
      <c r="EE24">
        <f t="shared" ca="1" si="15"/>
        <v>0.91924933464430403</v>
      </c>
      <c r="GR24">
        <f ca="1">INDIRECT(ADDRESS(ROW(),Controls!$P$7+30))</f>
        <v>68</v>
      </c>
      <c r="GS24">
        <f ca="1">INDIRECT(ADDRESS(ROW(),Controls!$P$7+45))</f>
        <v>45.401856724344746</v>
      </c>
      <c r="GV24">
        <f ca="1">INDIRECT(ADDRESS(ROW(),Controls!$P$7+90))</f>
        <v>0.10785229743515644</v>
      </c>
      <c r="GW24">
        <f ca="1">INDIRECT(ADDRESS(ROW(),Controls!$P$7+105))</f>
        <v>0.2257156981826893</v>
      </c>
      <c r="GX24">
        <f ca="1">INDIRECT(ADDRESS(ROW(),Controls!$P$7+120))</f>
        <v>1</v>
      </c>
      <c r="GY24">
        <f ca="1">INDIRECT(ADDRESS(ROW(),Controls!$P$7+15))</f>
        <v>340</v>
      </c>
      <c r="GZ24">
        <f ca="1">INDIRECT(ADDRESS(ROW(),Controls!$P$7+135))</f>
        <v>0.91924933464430403</v>
      </c>
      <c r="HL24">
        <f t="shared" ca="1" si="16"/>
        <v>1.4977361038967818</v>
      </c>
      <c r="HM24">
        <f t="shared" ca="1" si="17"/>
        <v>22.598143275655254</v>
      </c>
      <c r="HN24">
        <f t="shared" ca="1" si="18"/>
        <v>2.0928223463982802</v>
      </c>
      <c r="HO24">
        <f t="shared" ca="1" si="19"/>
        <v>0.11786340074753286</v>
      </c>
      <c r="HQ24">
        <f ca="1">INDIRECT(ADDRESS(ROW(),Controls!$P$7+60))</f>
        <v>0.46793062152231973</v>
      </c>
      <c r="HR24">
        <f t="shared" ca="1" si="20"/>
        <v>340</v>
      </c>
      <c r="HS24">
        <f ca="1">IF($GX24=0,NA(),($GZ24*Controls!$S$7))</f>
        <v>0.91924933464430403</v>
      </c>
    </row>
    <row r="25" spans="1:227" x14ac:dyDescent="0.25">
      <c r="A25">
        <v>195</v>
      </c>
      <c r="B25">
        <f t="shared" ca="1" si="0"/>
        <v>350</v>
      </c>
      <c r="C25">
        <f t="shared" ca="1" si="1"/>
        <v>56</v>
      </c>
      <c r="D25">
        <f t="shared" ca="1" si="2"/>
        <v>45.386095914394524</v>
      </c>
      <c r="E25">
        <f t="shared" ca="1" si="3"/>
        <v>0.61857468752217326</v>
      </c>
      <c r="G25">
        <f t="shared" ca="1" si="4"/>
        <v>0.10787102224483713</v>
      </c>
      <c r="H25">
        <f t="shared" ca="1" si="5"/>
        <v>3.2656410047584072E-2</v>
      </c>
      <c r="I25">
        <f t="shared" ca="1" si="6"/>
        <v>1</v>
      </c>
      <c r="J25">
        <v>1</v>
      </c>
      <c r="K25">
        <f t="shared" ca="1" si="7"/>
        <v>0.48996775344027016</v>
      </c>
      <c r="O25">
        <f t="shared" ca="1" si="8"/>
        <v>350</v>
      </c>
      <c r="AD25">
        <f t="shared" ca="1" si="9"/>
        <v>56</v>
      </c>
      <c r="AS25">
        <f t="shared" ca="1" si="10"/>
        <v>45.386095914394524</v>
      </c>
      <c r="BH25">
        <f t="shared" ca="1" si="11"/>
        <v>0.61857468752217326</v>
      </c>
      <c r="CL25">
        <f t="shared" ca="1" si="12"/>
        <v>0.10787102224483713</v>
      </c>
      <c r="DA25">
        <f t="shared" ca="1" si="13"/>
        <v>3.2656410047584072E-2</v>
      </c>
      <c r="DP25">
        <f t="shared" ca="1" si="14"/>
        <v>1</v>
      </c>
      <c r="EE25">
        <f t="shared" ca="1" si="15"/>
        <v>0.48996775344027016</v>
      </c>
      <c r="GR25">
        <f ca="1">INDIRECT(ADDRESS(ROW(),Controls!$P$7+30))</f>
        <v>56</v>
      </c>
      <c r="GS25">
        <f ca="1">INDIRECT(ADDRESS(ROW(),Controls!$P$7+45))</f>
        <v>45.386095914394524</v>
      </c>
      <c r="GV25">
        <f ca="1">INDIRECT(ADDRESS(ROW(),Controls!$P$7+90))</f>
        <v>0.10787102224483713</v>
      </c>
      <c r="GW25">
        <f ca="1">INDIRECT(ADDRESS(ROW(),Controls!$P$7+105))</f>
        <v>3.2656410047584072E-2</v>
      </c>
      <c r="GX25">
        <f ca="1">INDIRECT(ADDRESS(ROW(),Controls!$P$7+120))</f>
        <v>1</v>
      </c>
      <c r="GY25">
        <f ca="1">INDIRECT(ADDRESS(ROW(),Controls!$P$7+15))</f>
        <v>350</v>
      </c>
      <c r="GZ25">
        <f ca="1">INDIRECT(ADDRESS(ROW(),Controls!$P$7+135))</f>
        <v>0.48996775344027016</v>
      </c>
      <c r="HL25">
        <f t="shared" ca="1" si="16"/>
        <v>1.2338580543615165</v>
      </c>
      <c r="HM25">
        <f t="shared" ca="1" si="17"/>
        <v>10.613904085605476</v>
      </c>
      <c r="HN25">
        <f t="shared" ca="1" si="18"/>
        <v>0.30273570573441982</v>
      </c>
      <c r="HO25">
        <f t="shared" ca="1" si="19"/>
        <v>-7.5214612197253061E-2</v>
      </c>
      <c r="HQ25">
        <f ca="1">INDIRECT(ADDRESS(ROW(),Controls!$P$7+60))</f>
        <v>0.61857468752217326</v>
      </c>
      <c r="HR25">
        <f t="shared" ca="1" si="20"/>
        <v>350</v>
      </c>
      <c r="HS25">
        <f ca="1">IF($GX25=0,NA(),($GZ25*Controls!$S$7))</f>
        <v>0.48996775344027016</v>
      </c>
    </row>
    <row r="26" spans="1:227" x14ac:dyDescent="0.25">
      <c r="A26">
        <v>196</v>
      </c>
      <c r="B26">
        <f t="shared" ca="1" si="0"/>
        <v>362</v>
      </c>
      <c r="C26">
        <f t="shared" ca="1" si="1"/>
        <v>36</v>
      </c>
      <c r="D26">
        <f t="shared" ca="1" si="2"/>
        <v>39.775834649370871</v>
      </c>
      <c r="E26">
        <f t="shared" ca="1" si="3"/>
        <v>0.54445191846442997</v>
      </c>
      <c r="G26">
        <f t="shared" ca="1" si="4"/>
        <v>0.11522761075269225</v>
      </c>
      <c r="H26">
        <f t="shared" ca="1" si="5"/>
        <v>-1.6129595342353083E-2</v>
      </c>
      <c r="I26">
        <f t="shared" ca="1" si="6"/>
        <v>1</v>
      </c>
      <c r="J26">
        <v>1</v>
      </c>
      <c r="K26">
        <f t="shared" ca="1" si="7"/>
        <v>-0.15523513883823348</v>
      </c>
      <c r="O26">
        <f t="shared" ca="1" si="8"/>
        <v>362</v>
      </c>
      <c r="AD26">
        <f t="shared" ca="1" si="9"/>
        <v>36</v>
      </c>
      <c r="AS26">
        <f t="shared" ca="1" si="10"/>
        <v>39.775834649370871</v>
      </c>
      <c r="BH26">
        <f t="shared" ca="1" si="11"/>
        <v>0.54445191846442997</v>
      </c>
      <c r="CL26">
        <f t="shared" ca="1" si="12"/>
        <v>0.11522761075269225</v>
      </c>
      <c r="DA26">
        <f t="shared" ca="1" si="13"/>
        <v>-1.6129595342353083E-2</v>
      </c>
      <c r="DP26">
        <f t="shared" ca="1" si="14"/>
        <v>1</v>
      </c>
      <c r="EE26">
        <f t="shared" ca="1" si="15"/>
        <v>-0.15523513883823348</v>
      </c>
      <c r="GR26">
        <f ca="1">INDIRECT(ADDRESS(ROW(),Controls!$P$7+30))</f>
        <v>36</v>
      </c>
      <c r="GS26">
        <f ca="1">INDIRECT(ADDRESS(ROW(),Controls!$P$7+45))</f>
        <v>39.775834649370871</v>
      </c>
      <c r="GV26">
        <f ca="1">INDIRECT(ADDRESS(ROW(),Controls!$P$7+90))</f>
        <v>0.11522761075269225</v>
      </c>
      <c r="GW26">
        <f ca="1">INDIRECT(ADDRESS(ROW(),Controls!$P$7+105))</f>
        <v>-1.6129595342353083E-2</v>
      </c>
      <c r="GX26">
        <f ca="1">INDIRECT(ADDRESS(ROW(),Controls!$P$7+120))</f>
        <v>1</v>
      </c>
      <c r="GY26">
        <f ca="1">INDIRECT(ADDRESS(ROW(),Controls!$P$7+15))</f>
        <v>362</v>
      </c>
      <c r="GZ26">
        <f ca="1">INDIRECT(ADDRESS(ROW(),Controls!$P$7+135))</f>
        <v>-0.15523513883823348</v>
      </c>
      <c r="HL26">
        <f t="shared" ca="1" si="16"/>
        <v>0.90507214537028968</v>
      </c>
      <c r="HM26">
        <f t="shared" ca="1" si="17"/>
        <v>-3.7758346493708714</v>
      </c>
      <c r="HN26">
        <f t="shared" ca="1" si="18"/>
        <v>0.01</v>
      </c>
      <c r="HO26">
        <f t="shared" ca="1" si="19"/>
        <v>-0.13135720609504534</v>
      </c>
      <c r="HQ26">
        <f ca="1">INDIRECT(ADDRESS(ROW(),Controls!$P$7+60))</f>
        <v>0.54445191846442997</v>
      </c>
      <c r="HR26">
        <f t="shared" ca="1" si="20"/>
        <v>362</v>
      </c>
      <c r="HS26">
        <f ca="1">IF($GX26=0,NA(),($GZ26*Controls!$S$7))</f>
        <v>-0.15523513883823348</v>
      </c>
    </row>
    <row r="27" spans="1:227" x14ac:dyDescent="0.25">
      <c r="A27">
        <v>197</v>
      </c>
      <c r="B27">
        <f t="shared" ca="1" si="0"/>
        <v>368</v>
      </c>
      <c r="C27">
        <f t="shared" ca="1" si="1"/>
        <v>52</v>
      </c>
      <c r="D27">
        <f t="shared" ca="1" si="2"/>
        <v>49.650582471231061</v>
      </c>
      <c r="E27">
        <f t="shared" ca="1" si="3"/>
        <v>0.56046986913247332</v>
      </c>
      <c r="G27">
        <f t="shared" ca="1" si="4"/>
        <v>0.10313451575337004</v>
      </c>
      <c r="H27">
        <f t="shared" ca="1" si="5"/>
        <v>-1.7901659783451259E-2</v>
      </c>
      <c r="I27">
        <f t="shared" ca="1" si="6"/>
        <v>1</v>
      </c>
      <c r="J27">
        <v>1</v>
      </c>
      <c r="K27">
        <f t="shared" ca="1" si="7"/>
        <v>0.1406100426044315</v>
      </c>
      <c r="O27">
        <f t="shared" ca="1" si="8"/>
        <v>368</v>
      </c>
      <c r="AD27">
        <f t="shared" ca="1" si="9"/>
        <v>52</v>
      </c>
      <c r="AS27">
        <f t="shared" ca="1" si="10"/>
        <v>49.650582471231061</v>
      </c>
      <c r="BH27">
        <f t="shared" ca="1" si="11"/>
        <v>0.56046986913247332</v>
      </c>
      <c r="CL27">
        <f t="shared" ca="1" si="12"/>
        <v>0.10313451575337004</v>
      </c>
      <c r="DA27">
        <f t="shared" ca="1" si="13"/>
        <v>-1.7901659783451259E-2</v>
      </c>
      <c r="DP27">
        <f t="shared" ca="1" si="14"/>
        <v>1</v>
      </c>
      <c r="EE27">
        <f t="shared" ca="1" si="15"/>
        <v>0.1406100426044315</v>
      </c>
      <c r="GR27">
        <f ca="1">INDIRECT(ADDRESS(ROW(),Controls!$P$7+30))</f>
        <v>52</v>
      </c>
      <c r="GS27">
        <f ca="1">INDIRECT(ADDRESS(ROW(),Controls!$P$7+45))</f>
        <v>49.650582471231061</v>
      </c>
      <c r="GV27">
        <f ca="1">INDIRECT(ADDRESS(ROW(),Controls!$P$7+90))</f>
        <v>0.10313451575337004</v>
      </c>
      <c r="GW27">
        <f ca="1">INDIRECT(ADDRESS(ROW(),Controls!$P$7+105))</f>
        <v>-1.7901659783451259E-2</v>
      </c>
      <c r="GX27">
        <f ca="1">INDIRECT(ADDRESS(ROW(),Controls!$P$7+120))</f>
        <v>1</v>
      </c>
      <c r="GY27">
        <f ca="1">INDIRECT(ADDRESS(ROW(),Controls!$P$7+15))</f>
        <v>368</v>
      </c>
      <c r="GZ27">
        <f ca="1">INDIRECT(ADDRESS(ROW(),Controls!$P$7+135))</f>
        <v>0.1406100426044315</v>
      </c>
      <c r="HL27">
        <f t="shared" ca="1" si="16"/>
        <v>1.0473190325638226</v>
      </c>
      <c r="HM27">
        <f t="shared" ca="1" si="17"/>
        <v>2.3494175287689387</v>
      </c>
      <c r="HN27">
        <f t="shared" ca="1" si="18"/>
        <v>0.01</v>
      </c>
      <c r="HO27">
        <f t="shared" ca="1" si="19"/>
        <v>-0.12103617553682131</v>
      </c>
      <c r="HQ27">
        <f ca="1">INDIRECT(ADDRESS(ROW(),Controls!$P$7+60))</f>
        <v>0.56046986913247332</v>
      </c>
      <c r="HR27">
        <f t="shared" ca="1" si="20"/>
        <v>368</v>
      </c>
      <c r="HS27">
        <f ca="1">IF($GX27=0,NA(),($GZ27*Controls!$S$7))</f>
        <v>0.1406100426044315</v>
      </c>
    </row>
    <row r="28" spans="1:227" x14ac:dyDescent="0.25">
      <c r="A28">
        <v>198</v>
      </c>
      <c r="B28">
        <f t="shared" ca="1" si="0"/>
        <v>385</v>
      </c>
      <c r="C28">
        <f t="shared" ca="1" si="1"/>
        <v>82</v>
      </c>
      <c r="D28">
        <f t="shared" ca="1" si="2"/>
        <v>41.428529835695556</v>
      </c>
      <c r="E28">
        <f t="shared" ca="1" si="3"/>
        <v>1.1302938280105974</v>
      </c>
      <c r="G28">
        <f t="shared" ca="1" si="4"/>
        <v>0.11290585054139296</v>
      </c>
      <c r="H28">
        <f t="shared" ca="1" si="5"/>
        <v>0.93491468831915181</v>
      </c>
      <c r="I28">
        <f t="shared" ca="1" si="6"/>
        <v>1</v>
      </c>
      <c r="J28">
        <v>1</v>
      </c>
      <c r="K28">
        <f t="shared" ca="1" si="7"/>
        <v>1.5791980977628</v>
      </c>
      <c r="O28">
        <f t="shared" ca="1" si="8"/>
        <v>385</v>
      </c>
      <c r="AD28">
        <f t="shared" ca="1" si="9"/>
        <v>82</v>
      </c>
      <c r="AS28">
        <f t="shared" ca="1" si="10"/>
        <v>41.428529835695556</v>
      </c>
      <c r="BH28">
        <f t="shared" ca="1" si="11"/>
        <v>1.1302938280105974</v>
      </c>
      <c r="CL28">
        <f t="shared" ca="1" si="12"/>
        <v>0.11290585054139296</v>
      </c>
      <c r="DA28">
        <f t="shared" ca="1" si="13"/>
        <v>0.93491468831915181</v>
      </c>
      <c r="DP28">
        <f t="shared" ca="1" si="14"/>
        <v>1</v>
      </c>
      <c r="EE28">
        <f t="shared" ca="1" si="15"/>
        <v>1.5791980977628</v>
      </c>
      <c r="GR28">
        <f ca="1">INDIRECT(ADDRESS(ROW(),Controls!$P$7+30))</f>
        <v>82</v>
      </c>
      <c r="GS28">
        <f ca="1">INDIRECT(ADDRESS(ROW(),Controls!$P$7+45))</f>
        <v>41.428529835695556</v>
      </c>
      <c r="GV28">
        <f ca="1">INDIRECT(ADDRESS(ROW(),Controls!$P$7+90))</f>
        <v>0.11290585054139296</v>
      </c>
      <c r="GW28">
        <f ca="1">INDIRECT(ADDRESS(ROW(),Controls!$P$7+105))</f>
        <v>0.93491468831915181</v>
      </c>
      <c r="GX28">
        <f ca="1">INDIRECT(ADDRESS(ROW(),Controls!$P$7+120))</f>
        <v>1</v>
      </c>
      <c r="GY28">
        <f ca="1">INDIRECT(ADDRESS(ROW(),Controls!$P$7+15))</f>
        <v>385</v>
      </c>
      <c r="GZ28">
        <f ca="1">INDIRECT(ADDRESS(ROW(),Controls!$P$7+135))</f>
        <v>1.5791980977628</v>
      </c>
      <c r="HL28">
        <f t="shared" ca="1" si="16"/>
        <v>1.9793123319898103</v>
      </c>
      <c r="HM28">
        <f t="shared" ca="1" si="17"/>
        <v>40.571470164304444</v>
      </c>
      <c r="HN28">
        <f t="shared" ca="1" si="18"/>
        <v>8.2804804519531796</v>
      </c>
      <c r="HO28">
        <f t="shared" ca="1" si="19"/>
        <v>0.82200883777775879</v>
      </c>
      <c r="HQ28">
        <f ca="1">INDIRECT(ADDRESS(ROW(),Controls!$P$7+60))</f>
        <v>1.1302938280105974</v>
      </c>
      <c r="HR28">
        <f t="shared" ca="1" si="20"/>
        <v>385</v>
      </c>
      <c r="HS28">
        <f ca="1">IF($GX28=0,NA(),($GZ28*Controls!$S$7))</f>
        <v>1.5791980977628</v>
      </c>
    </row>
    <row r="29" spans="1:227" x14ac:dyDescent="0.25">
      <c r="A29">
        <v>199</v>
      </c>
      <c r="B29">
        <f t="shared" ca="1" si="0"/>
        <v>431</v>
      </c>
      <c r="C29">
        <f t="shared" ca="1" si="1"/>
        <v>31</v>
      </c>
      <c r="D29">
        <f t="shared" ca="1" si="2"/>
        <v>37.897475594064723</v>
      </c>
      <c r="E29">
        <f t="shared" ca="1" si="3"/>
        <v>1.0094677469479798</v>
      </c>
      <c r="G29">
        <f t="shared" ca="1" si="4"/>
        <v>0.11804866136730012</v>
      </c>
      <c r="H29">
        <f t="shared" ca="1" si="5"/>
        <v>6.7383151816822291E-3</v>
      </c>
      <c r="I29">
        <f t="shared" ca="1" si="6"/>
        <v>1</v>
      </c>
      <c r="J29">
        <v>1</v>
      </c>
      <c r="K29">
        <f t="shared" ca="1" si="7"/>
        <v>-0.35649851338124328</v>
      </c>
      <c r="O29">
        <f t="shared" ca="1" si="8"/>
        <v>431</v>
      </c>
      <c r="AD29">
        <f t="shared" ca="1" si="9"/>
        <v>31</v>
      </c>
      <c r="AS29">
        <f t="shared" ca="1" si="10"/>
        <v>37.897475594064723</v>
      </c>
      <c r="BH29">
        <f t="shared" ca="1" si="11"/>
        <v>1.0094677469479798</v>
      </c>
      <c r="CL29">
        <f t="shared" ca="1" si="12"/>
        <v>0.11804866136730012</v>
      </c>
      <c r="DA29">
        <f t="shared" ca="1" si="13"/>
        <v>6.7383151816822291E-3</v>
      </c>
      <c r="DP29">
        <f t="shared" ca="1" si="14"/>
        <v>1</v>
      </c>
      <c r="EE29">
        <f t="shared" ca="1" si="15"/>
        <v>-0.35649851338124328</v>
      </c>
      <c r="GR29">
        <f ca="1">INDIRECT(ADDRESS(ROW(),Controls!$P$7+30))</f>
        <v>31</v>
      </c>
      <c r="GS29">
        <f ca="1">INDIRECT(ADDRESS(ROW(),Controls!$P$7+45))</f>
        <v>37.897475594064723</v>
      </c>
      <c r="GV29">
        <f ca="1">INDIRECT(ADDRESS(ROW(),Controls!$P$7+90))</f>
        <v>0.11804866136730012</v>
      </c>
      <c r="GW29">
        <f ca="1">INDIRECT(ADDRESS(ROW(),Controls!$P$7+105))</f>
        <v>6.7383151816822291E-3</v>
      </c>
      <c r="GX29">
        <f ca="1">INDIRECT(ADDRESS(ROW(),Controls!$P$7+120))</f>
        <v>1</v>
      </c>
      <c r="GY29">
        <f ca="1">INDIRECT(ADDRESS(ROW(),Controls!$P$7+15))</f>
        <v>431</v>
      </c>
      <c r="GZ29">
        <f ca="1">INDIRECT(ADDRESS(ROW(),Controls!$P$7+135))</f>
        <v>-0.35649851338124328</v>
      </c>
      <c r="HL29">
        <f t="shared" ca="1" si="16"/>
        <v>0.81799643680897405</v>
      </c>
      <c r="HM29">
        <f t="shared" ca="1" si="17"/>
        <v>-6.8974755940647228</v>
      </c>
      <c r="HN29">
        <f t="shared" ca="1" si="18"/>
        <v>5.7080826700071037E-2</v>
      </c>
      <c r="HO29">
        <f t="shared" ca="1" si="19"/>
        <v>-0.11131034618561789</v>
      </c>
      <c r="HQ29">
        <f ca="1">INDIRECT(ADDRESS(ROW(),Controls!$P$7+60))</f>
        <v>1.0094677469479798</v>
      </c>
      <c r="HR29">
        <f t="shared" ca="1" si="20"/>
        <v>431</v>
      </c>
      <c r="HS29">
        <f ca="1">IF($GX29=0,NA(),($GZ29*Controls!$S$7))</f>
        <v>-0.35649851338124328</v>
      </c>
    </row>
    <row r="30" spans="1:227" x14ac:dyDescent="0.25">
      <c r="A30">
        <v>200</v>
      </c>
      <c r="B30">
        <f t="shared" ca="1" si="0"/>
        <v>436</v>
      </c>
      <c r="C30">
        <f t="shared" ca="1" si="1"/>
        <v>56</v>
      </c>
      <c r="D30">
        <f t="shared" ca="1" si="2"/>
        <v>59.696921788840065</v>
      </c>
      <c r="E30">
        <f t="shared" ca="1" si="3"/>
        <v>0.92129317619457174</v>
      </c>
      <c r="G30">
        <f t="shared" ca="1" si="4"/>
        <v>9.4056808595079325E-2</v>
      </c>
      <c r="H30">
        <f t="shared" ca="1" si="5"/>
        <v>-1.2916182853686469E-2</v>
      </c>
      <c r="I30">
        <f t="shared" ca="1" si="6"/>
        <v>1</v>
      </c>
      <c r="J30">
        <v>1</v>
      </c>
      <c r="K30">
        <f t="shared" ca="1" si="7"/>
        <v>-9.6149815119007706E-2</v>
      </c>
      <c r="O30">
        <f t="shared" ca="1" si="8"/>
        <v>436</v>
      </c>
      <c r="AD30">
        <f t="shared" ca="1" si="9"/>
        <v>56</v>
      </c>
      <c r="AS30">
        <f t="shared" ca="1" si="10"/>
        <v>59.696921788840065</v>
      </c>
      <c r="BH30">
        <f t="shared" ca="1" si="11"/>
        <v>0.92129317619457174</v>
      </c>
      <c r="CL30">
        <f t="shared" ca="1" si="12"/>
        <v>9.4056808595079325E-2</v>
      </c>
      <c r="DA30">
        <f t="shared" ca="1" si="13"/>
        <v>-1.2916182853686469E-2</v>
      </c>
      <c r="DP30">
        <f t="shared" ca="1" si="14"/>
        <v>1</v>
      </c>
      <c r="EE30">
        <f t="shared" ca="1" si="15"/>
        <v>-9.6149815119007706E-2</v>
      </c>
      <c r="GR30">
        <f ca="1">INDIRECT(ADDRESS(ROW(),Controls!$P$7+30))</f>
        <v>56</v>
      </c>
      <c r="GS30">
        <f ca="1">INDIRECT(ADDRESS(ROW(),Controls!$P$7+45))</f>
        <v>59.696921788840065</v>
      </c>
      <c r="GV30">
        <f ca="1">INDIRECT(ADDRESS(ROW(),Controls!$P$7+90))</f>
        <v>9.4056808595079325E-2</v>
      </c>
      <c r="GW30">
        <f ca="1">INDIRECT(ADDRESS(ROW(),Controls!$P$7+105))</f>
        <v>-1.2916182853686469E-2</v>
      </c>
      <c r="GX30">
        <f ca="1">INDIRECT(ADDRESS(ROW(),Controls!$P$7+120))</f>
        <v>1</v>
      </c>
      <c r="GY30">
        <f ca="1">INDIRECT(ADDRESS(ROW(),Controls!$P$7+15))</f>
        <v>436</v>
      </c>
      <c r="GZ30">
        <f ca="1">INDIRECT(ADDRESS(ROW(),Controls!$P$7+135))</f>
        <v>-9.6149815119007706E-2</v>
      </c>
      <c r="HL30">
        <f t="shared" ca="1" si="16"/>
        <v>0.93807181881309032</v>
      </c>
      <c r="HM30">
        <f t="shared" ca="1" si="17"/>
        <v>-3.6969217888400649</v>
      </c>
      <c r="HN30">
        <f t="shared" ca="1" si="18"/>
        <v>0.01</v>
      </c>
      <c r="HO30">
        <f t="shared" ca="1" si="19"/>
        <v>-0.10697299144876579</v>
      </c>
      <c r="HQ30">
        <f ca="1">INDIRECT(ADDRESS(ROW(),Controls!$P$7+60))</f>
        <v>0.92129317619457174</v>
      </c>
      <c r="HR30">
        <f t="shared" ca="1" si="20"/>
        <v>436</v>
      </c>
      <c r="HS30">
        <f ca="1">IF($GX30=0,NA(),($GZ30*Controls!$S$7))</f>
        <v>-9.6149815119007706E-2</v>
      </c>
    </row>
    <row r="31" spans="1:227" x14ac:dyDescent="0.25">
      <c r="A31">
        <v>201</v>
      </c>
      <c r="B31">
        <f t="shared" ca="1" si="0"/>
        <v>485</v>
      </c>
      <c r="C31">
        <f t="shared" ca="1" si="1"/>
        <v>56</v>
      </c>
      <c r="D31">
        <f t="shared" ca="1" si="2"/>
        <v>47.980244562206359</v>
      </c>
      <c r="E31">
        <f t="shared" ca="1" si="3"/>
        <v>1.0033450806227802</v>
      </c>
      <c r="G31">
        <f t="shared" ca="1" si="4"/>
        <v>0.10491437046604193</v>
      </c>
      <c r="H31">
        <f t="shared" ca="1" si="5"/>
        <v>7.096218787138767E-3</v>
      </c>
      <c r="I31">
        <f t="shared" ca="1" si="6"/>
        <v>1</v>
      </c>
      <c r="J31">
        <v>1</v>
      </c>
      <c r="K31">
        <f t="shared" ca="1" si="7"/>
        <v>0.37102090931445159</v>
      </c>
      <c r="O31">
        <f t="shared" ca="1" si="8"/>
        <v>485</v>
      </c>
      <c r="AD31">
        <f t="shared" ca="1" si="9"/>
        <v>56</v>
      </c>
      <c r="AS31">
        <f t="shared" ca="1" si="10"/>
        <v>47.980244562206359</v>
      </c>
      <c r="BH31">
        <f t="shared" ca="1" si="11"/>
        <v>1.0033450806227802</v>
      </c>
      <c r="CL31">
        <f t="shared" ca="1" si="12"/>
        <v>0.10491437046604193</v>
      </c>
      <c r="DA31">
        <f t="shared" ca="1" si="13"/>
        <v>7.096218787138767E-3</v>
      </c>
      <c r="DP31">
        <f t="shared" ca="1" si="14"/>
        <v>1</v>
      </c>
      <c r="EE31">
        <f t="shared" ca="1" si="15"/>
        <v>0.37102090931445159</v>
      </c>
      <c r="GR31">
        <f ca="1">INDIRECT(ADDRESS(ROW(),Controls!$P$7+30))</f>
        <v>56</v>
      </c>
      <c r="GS31">
        <f ca="1">INDIRECT(ADDRESS(ROW(),Controls!$P$7+45))</f>
        <v>47.980244562206359</v>
      </c>
      <c r="GV31">
        <f ca="1">INDIRECT(ADDRESS(ROW(),Controls!$P$7+90))</f>
        <v>0.10491437046604193</v>
      </c>
      <c r="GW31">
        <f ca="1">INDIRECT(ADDRESS(ROW(),Controls!$P$7+105))</f>
        <v>7.096218787138767E-3</v>
      </c>
      <c r="GX31">
        <f ca="1">INDIRECT(ADDRESS(ROW(),Controls!$P$7+120))</f>
        <v>1</v>
      </c>
      <c r="GY31">
        <f ca="1">INDIRECT(ADDRESS(ROW(),Controls!$P$7+15))</f>
        <v>485</v>
      </c>
      <c r="GZ31">
        <f ca="1">INDIRECT(ADDRESS(ROW(),Controls!$P$7+135))</f>
        <v>0.37102090931445159</v>
      </c>
      <c r="HL31">
        <f t="shared" ca="1" si="16"/>
        <v>1.1671470312619194</v>
      </c>
      <c r="HM31">
        <f t="shared" ca="1" si="17"/>
        <v>8.0197554377936413</v>
      </c>
      <c r="HN31">
        <f t="shared" ca="1" si="18"/>
        <v>6.7638196327314659E-2</v>
      </c>
      <c r="HO31">
        <f t="shared" ca="1" si="19"/>
        <v>-9.7818151678903162E-2</v>
      </c>
      <c r="HQ31">
        <f ca="1">INDIRECT(ADDRESS(ROW(),Controls!$P$7+60))</f>
        <v>1.0033450806227802</v>
      </c>
      <c r="HR31">
        <f t="shared" ca="1" si="20"/>
        <v>485</v>
      </c>
      <c r="HS31">
        <f ca="1">IF($GX31=0,NA(),($GZ31*Controls!$S$7))</f>
        <v>0.37102090931445159</v>
      </c>
    </row>
    <row r="32" spans="1:227" x14ac:dyDescent="0.25">
      <c r="A32">
        <v>202</v>
      </c>
      <c r="B32">
        <f t="shared" ca="1" si="0"/>
        <v>500</v>
      </c>
      <c r="C32">
        <f t="shared" ca="1" si="1"/>
        <v>43</v>
      </c>
      <c r="D32">
        <f t="shared" ca="1" si="2"/>
        <v>46.141334369503483</v>
      </c>
      <c r="E32">
        <f t="shared" ca="1" si="3"/>
        <v>0.93945523902394867</v>
      </c>
      <c r="G32">
        <f t="shared" ca="1" si="4"/>
        <v>0.10698456686820865</v>
      </c>
      <c r="H32">
        <f t="shared" ca="1" si="5"/>
        <v>-1.7037560055749267E-2</v>
      </c>
      <c r="I32">
        <f t="shared" ca="1" si="6"/>
        <v>1</v>
      </c>
      <c r="J32">
        <v>1</v>
      </c>
      <c r="K32">
        <f t="shared" ca="1" si="7"/>
        <v>-0.10130994211512748</v>
      </c>
      <c r="O32">
        <f t="shared" ca="1" si="8"/>
        <v>500</v>
      </c>
      <c r="AD32">
        <f t="shared" ca="1" si="9"/>
        <v>43</v>
      </c>
      <c r="AS32">
        <f t="shared" ca="1" si="10"/>
        <v>46.141334369503483</v>
      </c>
      <c r="BH32">
        <f t="shared" ca="1" si="11"/>
        <v>0.93945523902394867</v>
      </c>
      <c r="CL32">
        <f t="shared" ca="1" si="12"/>
        <v>0.10698456686820865</v>
      </c>
      <c r="DA32">
        <f t="shared" ca="1" si="13"/>
        <v>-1.7037560055749267E-2</v>
      </c>
      <c r="DP32">
        <f t="shared" ca="1" si="14"/>
        <v>1</v>
      </c>
      <c r="EE32">
        <f t="shared" ca="1" si="15"/>
        <v>-0.10130994211512748</v>
      </c>
      <c r="GR32">
        <f ca="1">INDIRECT(ADDRESS(ROW(),Controls!$P$7+30))</f>
        <v>43</v>
      </c>
      <c r="GS32">
        <f ca="1">INDIRECT(ADDRESS(ROW(),Controls!$P$7+45))</f>
        <v>46.141334369503483</v>
      </c>
      <c r="GV32">
        <f ca="1">INDIRECT(ADDRESS(ROW(),Controls!$P$7+90))</f>
        <v>0.10698456686820865</v>
      </c>
      <c r="GW32">
        <f ca="1">INDIRECT(ADDRESS(ROW(),Controls!$P$7+105))</f>
        <v>-1.7037560055749267E-2</v>
      </c>
      <c r="GX32">
        <f ca="1">INDIRECT(ADDRESS(ROW(),Controls!$P$7+120))</f>
        <v>1</v>
      </c>
      <c r="GY32">
        <f ca="1">INDIRECT(ADDRESS(ROW(),Controls!$P$7+15))</f>
        <v>500</v>
      </c>
      <c r="GZ32">
        <f ca="1">INDIRECT(ADDRESS(ROW(),Controls!$P$7+135))</f>
        <v>-0.10130994211512748</v>
      </c>
      <c r="HL32">
        <f t="shared" ca="1" si="16"/>
        <v>0.93191929942148122</v>
      </c>
      <c r="HM32">
        <f t="shared" ca="1" si="17"/>
        <v>-3.1413343695034825</v>
      </c>
      <c r="HN32">
        <f t="shared" ca="1" si="18"/>
        <v>0.01</v>
      </c>
      <c r="HO32">
        <f t="shared" ca="1" si="19"/>
        <v>-0.12402212692395792</v>
      </c>
      <c r="HQ32">
        <f ca="1">INDIRECT(ADDRESS(ROW(),Controls!$P$7+60))</f>
        <v>0.93945523902394867</v>
      </c>
      <c r="HR32">
        <f t="shared" ca="1" si="20"/>
        <v>500</v>
      </c>
      <c r="HS32">
        <f ca="1">IF($GX32=0,NA(),($GZ32*Controls!$S$7))</f>
        <v>-0.10130994211512748</v>
      </c>
    </row>
    <row r="33" spans="1:227" x14ac:dyDescent="0.25">
      <c r="A33">
        <v>203</v>
      </c>
      <c r="B33">
        <f t="shared" ca="1" si="0"/>
        <v>514</v>
      </c>
      <c r="C33">
        <f t="shared" ca="1" si="1"/>
        <v>62</v>
      </c>
      <c r="D33">
        <f t="shared" ca="1" si="2"/>
        <v>56.427959728308664</v>
      </c>
      <c r="E33">
        <f t="shared" ca="1" si="3"/>
        <v>0.98156662380723736</v>
      </c>
      <c r="G33">
        <f t="shared" ca="1" si="4"/>
        <v>9.6742884848618232E-2</v>
      </c>
      <c r="H33">
        <f t="shared" ca="1" si="5"/>
        <v>-7.970921218507206E-3</v>
      </c>
      <c r="I33">
        <f t="shared" ca="1" si="6"/>
        <v>1</v>
      </c>
      <c r="J33">
        <v>1</v>
      </c>
      <c r="K33">
        <f t="shared" ca="1" si="7"/>
        <v>0.24162510755958896</v>
      </c>
      <c r="O33">
        <f t="shared" ca="1" si="8"/>
        <v>514</v>
      </c>
      <c r="AD33">
        <f t="shared" ca="1" si="9"/>
        <v>62</v>
      </c>
      <c r="AS33">
        <f t="shared" ca="1" si="10"/>
        <v>56.427959728308664</v>
      </c>
      <c r="BH33">
        <f t="shared" ca="1" si="11"/>
        <v>0.98156662380723736</v>
      </c>
      <c r="CL33">
        <f t="shared" ca="1" si="12"/>
        <v>9.6742884848618232E-2</v>
      </c>
      <c r="DA33">
        <f t="shared" ca="1" si="13"/>
        <v>-7.970921218507206E-3</v>
      </c>
      <c r="DP33">
        <f t="shared" ca="1" si="14"/>
        <v>1</v>
      </c>
      <c r="EE33">
        <f t="shared" ca="1" si="15"/>
        <v>0.24162510755958896</v>
      </c>
      <c r="GR33">
        <f ca="1">INDIRECT(ADDRESS(ROW(),Controls!$P$7+30))</f>
        <v>62</v>
      </c>
      <c r="GS33">
        <f ca="1">INDIRECT(ADDRESS(ROW(),Controls!$P$7+45))</f>
        <v>56.427959728308664</v>
      </c>
      <c r="GV33">
        <f ca="1">INDIRECT(ADDRESS(ROW(),Controls!$P$7+90))</f>
        <v>9.6742884848618232E-2</v>
      </c>
      <c r="GW33">
        <f ca="1">INDIRECT(ADDRESS(ROW(),Controls!$P$7+105))</f>
        <v>-7.970921218507206E-3</v>
      </c>
      <c r="GX33">
        <f ca="1">INDIRECT(ADDRESS(ROW(),Controls!$P$7+120))</f>
        <v>1</v>
      </c>
      <c r="GY33">
        <f ca="1">INDIRECT(ADDRESS(ROW(),Controls!$P$7+15))</f>
        <v>514</v>
      </c>
      <c r="GZ33">
        <f ca="1">INDIRECT(ADDRESS(ROW(),Controls!$P$7+135))</f>
        <v>0.24162510755958896</v>
      </c>
      <c r="HL33">
        <f t="shared" ca="1" si="16"/>
        <v>1.0987460879060627</v>
      </c>
      <c r="HM33">
        <f t="shared" ca="1" si="17"/>
        <v>5.5720402716913355</v>
      </c>
      <c r="HN33">
        <f t="shared" ca="1" si="18"/>
        <v>0.01</v>
      </c>
      <c r="HO33">
        <f t="shared" ca="1" si="19"/>
        <v>-0.10471380606712544</v>
      </c>
      <c r="HQ33">
        <f ca="1">INDIRECT(ADDRESS(ROW(),Controls!$P$7+60))</f>
        <v>0.98156662380723736</v>
      </c>
      <c r="HR33">
        <f t="shared" ca="1" si="20"/>
        <v>514</v>
      </c>
      <c r="HS33">
        <f ca="1">IF($GX33=0,NA(),($GZ33*Controls!$S$7))</f>
        <v>0.24162510755958896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S34"/>
  <sheetViews>
    <sheetView workbookViewId="0"/>
  </sheetViews>
  <sheetFormatPr defaultRowHeight="15" x14ac:dyDescent="0.25"/>
  <sheetData>
    <row r="1" spans="1:227" x14ac:dyDescent="0.25">
      <c r="A1">
        <v>137</v>
      </c>
      <c r="B1">
        <f t="shared" ref="B1:B34" ca="1" si="0">(INDIRECT(ADDRESS($A1,254,,,"Calcs")))</f>
        <v>72</v>
      </c>
      <c r="C1">
        <f t="shared" ref="C1:C34" ca="1" si="1">INDIRECT(ADDRESS($A1,17,,,"Calcs"))</f>
        <v>7</v>
      </c>
      <c r="D1">
        <f t="shared" ref="D1:D34" ca="1" si="2">INDIRECT(ADDRESS($A1,202,,,"Calcs"))</f>
        <v>9.4035609088014791</v>
      </c>
      <c r="E1">
        <f t="shared" ref="E1:E34" ca="1" si="3">INDIRECT(ADDRESS($A1,211,,,"Calcs"))</f>
        <v>0</v>
      </c>
      <c r="G1">
        <f t="shared" ref="G1:G34" ca="1" si="4">1/INDIRECT(ADDRESS($A1,203,,,"Calcs"))</f>
        <v>0.23698455175453284</v>
      </c>
      <c r="H1">
        <f t="shared" ref="H1:H34" ca="1" si="5">INDIRECT(ADDRESS($A1,212,,,"Calcs"))</f>
        <v>-4.1010750093860474E-2</v>
      </c>
      <c r="I1">
        <f t="shared" ref="I1:I34" ca="1" si="6">INDIRECT(ADDRESS($A1,250,,,"Calcs"))</f>
        <v>1</v>
      </c>
      <c r="J1">
        <v>1</v>
      </c>
      <c r="K1">
        <f t="shared" ref="K1:K34" ca="1" si="7">INDIRECT(ADDRESS($A1,219,,,"Calcs"))</f>
        <v>-0.38521654912627029</v>
      </c>
      <c r="O1">
        <f t="shared" ref="O1:O34" ca="1" si="8">$B1*$I1</f>
        <v>72</v>
      </c>
      <c r="P1">
        <f ca="1">$O$1/2+O$2/4+$O$3/4</f>
        <v>77.5</v>
      </c>
      <c r="Q1">
        <f ca="1">$P$1/2+$P$2/2</f>
        <v>85.5</v>
      </c>
      <c r="R1">
        <f ca="1">$Q$1/2+$Q$2/2</f>
        <v>89.53125</v>
      </c>
      <c r="S1">
        <f ca="1">$R$1/2+$R$2/2</f>
        <v>104.375</v>
      </c>
      <c r="T1">
        <f ca="1">S$1*2/3+S$2/3</f>
        <v>111.11588541666666</v>
      </c>
      <c r="U1">
        <f ca="1">AVERAGE(T$1:T$2)</f>
        <v>157.15494791666669</v>
      </c>
      <c r="V1">
        <f ca="1">U$1</f>
        <v>157.15494791666669</v>
      </c>
      <c r="W1">
        <f ca="1">V$1</f>
        <v>157.15494791666669</v>
      </c>
      <c r="X1">
        <f ca="1">W$1</f>
        <v>157.15494791666669</v>
      </c>
      <c r="Y1">
        <f ca="1">X$1</f>
        <v>157.15494791666669</v>
      </c>
      <c r="AD1">
        <f t="shared" ref="AD1:AD34" ca="1" si="9">$C1*$I1</f>
        <v>7</v>
      </c>
      <c r="AE1">
        <f ca="1">$AD$1/2+AD$2/4+$AD$3/4</f>
        <v>10</v>
      </c>
      <c r="AF1">
        <f ca="1">$AE$1/2+$AE$2/2</f>
        <v>13.875</v>
      </c>
      <c r="AG1">
        <f ca="1">$AF$1/2+$AF$2/2</f>
        <v>14.9375</v>
      </c>
      <c r="AH1">
        <f ca="1">$AG$1/2+$AG$2/2</f>
        <v>16.2109375</v>
      </c>
      <c r="AI1">
        <f ca="1">AH$1*2/3+AH$2/3</f>
        <v>17.041666666666664</v>
      </c>
      <c r="AJ1">
        <f ca="1">AVERAGE(AI$1:AI$2)</f>
        <v>22.739583333333332</v>
      </c>
      <c r="AK1">
        <f ca="1">AJ$1</f>
        <v>22.739583333333332</v>
      </c>
      <c r="AL1">
        <f ca="1">AK$1</f>
        <v>22.739583333333332</v>
      </c>
      <c r="AM1">
        <f ca="1">AL$1</f>
        <v>22.739583333333332</v>
      </c>
      <c r="AN1">
        <f ca="1">AM$1</f>
        <v>22.739583333333332</v>
      </c>
      <c r="AS1">
        <f t="shared" ref="AS1:AS34" ca="1" si="10">$D1*$I1</f>
        <v>9.4035609088014791</v>
      </c>
      <c r="AT1">
        <f ca="1">$AS$1/2+AS$2/4+$AS$3/4</f>
        <v>10.208764934068544</v>
      </c>
      <c r="AU1">
        <f ca="1">$AT$1/2+$AT$2/2</f>
        <v>11.894821090400598</v>
      </c>
      <c r="AV1">
        <f ca="1">$AU$1/2+$AU$2/2</f>
        <v>12.210413102406312</v>
      </c>
      <c r="AW1">
        <f ca="1">$AV$1/2+$AV$2/2</f>
        <v>14.273597524608981</v>
      </c>
      <c r="AX1">
        <f ca="1">AW$1*2/3+AW$2/3</f>
        <v>15.356626342223541</v>
      </c>
      <c r="AY1">
        <f ca="1">AVERAGE(AX$1:AX$2)</f>
        <v>21.252414631327539</v>
      </c>
      <c r="AZ1">
        <f ca="1">AY$1</f>
        <v>21.252414631327539</v>
      </c>
      <c r="BA1">
        <f ca="1">AZ$1</f>
        <v>21.252414631327539</v>
      </c>
      <c r="BB1">
        <f ca="1">BA$1</f>
        <v>21.252414631327539</v>
      </c>
      <c r="BC1">
        <f ca="1">BB$1</f>
        <v>21.252414631327539</v>
      </c>
      <c r="BH1">
        <f t="shared" ref="BH1:BH34" ca="1" si="11">$E1</f>
        <v>0</v>
      </c>
      <c r="BI1">
        <f ca="1">$BH$1/2+BH$2/4+$BH$3/4</f>
        <v>3.7415076983849542E-2</v>
      </c>
      <c r="BJ1">
        <f ca="1">$BI$1/2+$BI$2/2</f>
        <v>0.25749695161023095</v>
      </c>
      <c r="BK1">
        <f ca="1">$BJ$1/2+$BJ$2/2</f>
        <v>0.37292915221880785</v>
      </c>
      <c r="BL1">
        <f ca="1">$BK$1/2+$BK$2/2</f>
        <v>0.52844508776020871</v>
      </c>
      <c r="BM1">
        <f ca="1">BL$1*2/3+BL$2/3</f>
        <v>0.54310949846007295</v>
      </c>
      <c r="BN1">
        <f ca="1">AVERAGE(BM$1:BM$2)</f>
        <v>0.47401567025305746</v>
      </c>
      <c r="BO1">
        <f ca="1">BN$1</f>
        <v>0.47401567025305746</v>
      </c>
      <c r="BP1">
        <f ca="1">BO$1</f>
        <v>0.47401567025305746</v>
      </c>
      <c r="BQ1">
        <f ca="1">BP$1</f>
        <v>0.47401567025305746</v>
      </c>
      <c r="BR1">
        <f ca="1">BQ$1</f>
        <v>0.47401567025305746</v>
      </c>
      <c r="CL1">
        <f t="shared" ref="CL1:CL34" ca="1" si="12">$G1*$I1</f>
        <v>0.23698455175453284</v>
      </c>
      <c r="CM1">
        <f ca="1">$CL$1/2+CL$2/4+$CL$3/4</f>
        <v>0.2281471710413705</v>
      </c>
      <c r="CN1">
        <f ca="1">$CM$1/2+$CM$2/2</f>
        <v>0.21308102943360627</v>
      </c>
      <c r="CO1">
        <f ca="1">$CN$1/2+$CN$2/2</f>
        <v>0.21075486571353114</v>
      </c>
      <c r="CP1">
        <f ca="1">$CO$1/2+$CO$2/2</f>
        <v>0.20102125356139083</v>
      </c>
      <c r="CQ1">
        <f ca="1">CP$1*2/3+CP$2/3</f>
        <v>0.19592220516053058</v>
      </c>
      <c r="CR1">
        <f ca="1">AVERAGE(CQ$1:CQ$2)</f>
        <v>0.17397069138705257</v>
      </c>
      <c r="CS1">
        <f ca="1">CR$1</f>
        <v>0.17397069138705257</v>
      </c>
      <c r="CT1">
        <f ca="1">CS$1</f>
        <v>0.17397069138705257</v>
      </c>
      <c r="CU1">
        <f ca="1">CT$1</f>
        <v>0.17397069138705257</v>
      </c>
      <c r="CV1">
        <f ca="1">CU$1</f>
        <v>0.17397069138705257</v>
      </c>
      <c r="DA1">
        <f t="shared" ref="DA1:DA34" ca="1" si="13">$H1*$I1</f>
        <v>-4.1010750093860474E-2</v>
      </c>
      <c r="DB1">
        <f ca="1">$DA$1/2+DA$2/4+$DA$3/4</f>
        <v>-4.609365476628928E-2</v>
      </c>
      <c r="DC1">
        <f ca="1">$DB$1/2+$DB$2/2</f>
        <v>-1.7865522226107461E-3</v>
      </c>
      <c r="DD1">
        <f ca="1">$DC$1/2+$DC$2/2</f>
        <v>2.7633932094555107E-2</v>
      </c>
      <c r="DE1">
        <f ca="1">$DD$1/2+$DD$2/2</f>
        <v>8.0070637120120275E-2</v>
      </c>
      <c r="DF1">
        <f ca="1">DE$1*2/3+DE$2/3</f>
        <v>9.9843587369107478E-2</v>
      </c>
      <c r="DG1">
        <f ca="1">AVERAGE(DF$1:DF$2)</f>
        <v>0.16466676152181475</v>
      </c>
      <c r="DH1">
        <f ca="1">DG$1</f>
        <v>0.16466676152181475</v>
      </c>
      <c r="DI1">
        <f ca="1">DH$1</f>
        <v>0.16466676152181475</v>
      </c>
      <c r="DJ1">
        <f ca="1">DI$1</f>
        <v>0.16466676152181475</v>
      </c>
      <c r="DK1">
        <f ca="1">DJ$1</f>
        <v>0.16466676152181475</v>
      </c>
      <c r="DP1">
        <f t="shared" ref="DP1:DP34" ca="1" si="14">$J1*$I1</f>
        <v>1</v>
      </c>
      <c r="DQ1">
        <f ca="1">$DP$1/2+DP$2/4+$DP$3/4</f>
        <v>1</v>
      </c>
      <c r="DR1">
        <f ca="1">$DQ$1/2+$DQ$2/2</f>
        <v>1</v>
      </c>
      <c r="DS1">
        <f ca="1">$DR$1/2+$DR$2/2</f>
        <v>1</v>
      </c>
      <c r="DT1">
        <f ca="1">$DS$1/2+$DS$2/2</f>
        <v>1</v>
      </c>
      <c r="DU1">
        <f ca="1">DT$1*2/3+DT$2/3</f>
        <v>1</v>
      </c>
      <c r="DV1">
        <f ca="1">AVERAGE(DU$1:DU$2)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4" ca="1" si="15">$K1</f>
        <v>-0.38521654912627029</v>
      </c>
      <c r="EF1">
        <f ca="1">$EE$1/2+EE$2/4+$EE$3/4</f>
        <v>1.5281991586634652E-3</v>
      </c>
      <c r="EG1">
        <f ca="1">$EF$1/2+$EF$2/2</f>
        <v>0.27163049803689232</v>
      </c>
      <c r="EH1">
        <f ca="1">$EG$1/2+$EG$2/2</f>
        <v>0.3695427524337872</v>
      </c>
      <c r="EI1">
        <f ca="1">$EH$1/2+$EH$2/2</f>
        <v>0.31355530768984091</v>
      </c>
      <c r="EJ1">
        <f ca="1">EI$1*2/3+EI$2/3</f>
        <v>0.27837770267334022</v>
      </c>
      <c r="EK1">
        <f ca="1">AVERAGE(EJ$1:EJ$2)</f>
        <v>0.17202564482974297</v>
      </c>
      <c r="EL1">
        <f ca="1">EK$1</f>
        <v>0.17202564482974297</v>
      </c>
      <c r="EM1">
        <f ca="1">EL$1</f>
        <v>0.17202564482974297</v>
      </c>
      <c r="EN1">
        <f ca="1">EM$1</f>
        <v>0.17202564482974297</v>
      </c>
      <c r="EO1">
        <f ca="1">EN$1</f>
        <v>0.17202564482974297</v>
      </c>
      <c r="GR1">
        <f ca="1">INDIRECT(ADDRESS(ROW(),Controls!$P$6+30))</f>
        <v>7</v>
      </c>
      <c r="GS1">
        <f ca="1">INDIRECT(ADDRESS(ROW(),Controls!$P$6+45))</f>
        <v>9.4035609088014791</v>
      </c>
      <c r="GV1">
        <f ca="1">INDIRECT(ADDRESS(ROW(),Controls!$P$6+90))</f>
        <v>0.23698455175453284</v>
      </c>
      <c r="GW1">
        <f ca="1">INDIRECT(ADDRESS(ROW(),Controls!$P$6+105))</f>
        <v>-4.1010750093860474E-2</v>
      </c>
      <c r="GX1">
        <f ca="1">INDIRECT(ADDRESS(ROW(),Controls!$P$6+120))</f>
        <v>1</v>
      </c>
      <c r="GY1">
        <f ca="1">INDIRECT(ADDRESS(ROW(),Controls!$P$6+15))</f>
        <v>72</v>
      </c>
      <c r="GZ1">
        <f ca="1">INDIRECT(ADDRESS(ROW(),Controls!$P$6+135))</f>
        <v>-0.38521654912627029</v>
      </c>
      <c r="HL1">
        <f t="shared" ref="HL1:HL34" ca="1" si="16">IF($GX1=0,NA(),MAX($GR1,0.01)/$GS1)</f>
        <v>0.74439885782503823</v>
      </c>
      <c r="HM1">
        <f t="shared" ref="HM1:HM34" ca="1" si="17">IF($GX1=0,NA(),($GR1-$GS1)/$GX1)</f>
        <v>-2.4035609088014791</v>
      </c>
      <c r="HN1">
        <f t="shared" ref="HN1:HN34" ca="1" si="18">IF($GX1=0,NA(),MAX($GW1/$GV1,0.01))</f>
        <v>0.01</v>
      </c>
      <c r="HO1">
        <f t="shared" ref="HO1:HO34" ca="1" si="19">IF($GX1=0,NA(),($GW1-$GV1)/$GX1)</f>
        <v>-0.27799530184839333</v>
      </c>
      <c r="HQ1">
        <f ca="1">INDIRECT(ADDRESS(ROW(),Controls!$P$6+60))</f>
        <v>0</v>
      </c>
      <c r="HR1">
        <f t="shared" ref="HR1:HR34" ca="1" si="20">IF($GX1=0,NA(),$GY1/$GX1)</f>
        <v>72</v>
      </c>
      <c r="HS1">
        <f ca="1">IF($GX1=0,NA(),($GZ1*Controls!$S$6))</f>
        <v>-0.38521654912627029</v>
      </c>
    </row>
    <row r="2" spans="1:227" x14ac:dyDescent="0.25">
      <c r="A2">
        <v>138</v>
      </c>
      <c r="B2">
        <f t="shared" ca="1" si="0"/>
        <v>82</v>
      </c>
      <c r="C2">
        <f t="shared" ca="1" si="1"/>
        <v>13</v>
      </c>
      <c r="D2">
        <f t="shared" ca="1" si="2"/>
        <v>10.311617234833323</v>
      </c>
      <c r="E2">
        <f t="shared" ca="1" si="3"/>
        <v>2.5031729698467935E-2</v>
      </c>
      <c r="G2">
        <f t="shared" ca="1" si="4"/>
        <v>0.22630951599090138</v>
      </c>
      <c r="H2">
        <f t="shared" ca="1" si="5"/>
        <v>-2.9006219282188234E-2</v>
      </c>
      <c r="I2">
        <f t="shared" ca="1" si="6"/>
        <v>1</v>
      </c>
      <c r="J2">
        <v>1</v>
      </c>
      <c r="K2">
        <f t="shared" ca="1" si="7"/>
        <v>0.50387863530959576</v>
      </c>
      <c r="O2">
        <f t="shared" ca="1" si="8"/>
        <v>82</v>
      </c>
      <c r="P2">
        <f ca="1">$O$3/4+$O$4/2+$O$5/4</f>
        <v>93.5</v>
      </c>
      <c r="Q2">
        <f ca="1">$P$1/4+$P$2/2+$P$3/4</f>
        <v>93.5625</v>
      </c>
      <c r="R2">
        <f ca="1">$Q$2/4+$Q$3/2+$Q$4/4</f>
        <v>119.21875</v>
      </c>
      <c r="S2">
        <f ca="1">$R$1/4+$R$2/2+$R$3/4</f>
        <v>124.59765625</v>
      </c>
      <c r="T2">
        <f ca="1">S$2/3+S$3*2/3</f>
        <v>203.19401041666669</v>
      </c>
      <c r="AD2">
        <f t="shared" ca="1" si="9"/>
        <v>13</v>
      </c>
      <c r="AE2">
        <f ca="1">$AD$3/4+$AD$4/2+$AD$5/4</f>
        <v>17.75</v>
      </c>
      <c r="AF2">
        <f ca="1">$AE$1/4+$AE$2/2+$AE$3/4</f>
        <v>16</v>
      </c>
      <c r="AG2">
        <f ca="1">$AF$2/4+$AF$3/2+$AF$4/4</f>
        <v>17.484375</v>
      </c>
      <c r="AH2">
        <f ca="1">$AG$1/4+$AG$2/2+$AG$3/4</f>
        <v>18.703125</v>
      </c>
      <c r="AI2">
        <f ca="1">AH$2/3+AH$3*2/3</f>
        <v>28.4375</v>
      </c>
      <c r="AS2">
        <f t="shared" ca="1" si="10"/>
        <v>10.311617234833323</v>
      </c>
      <c r="AT2">
        <f ca="1">$AS$3/4+$AS$4/2+$AS$5/4</f>
        <v>13.58087724673265</v>
      </c>
      <c r="AU2">
        <f ca="1">$AT$1/4+$AT$2/2+$AT$3/4</f>
        <v>12.526005114412026</v>
      </c>
      <c r="AV2">
        <f ca="1">$AU$2/4+$AU$3/2+$AU$4/4</f>
        <v>16.336781946811652</v>
      </c>
      <c r="AW2">
        <f ca="1">$AV$1/4+$AV$2/2+$AV$3/4</f>
        <v>17.522683977452662</v>
      </c>
      <c r="AX2">
        <f ca="1">AW$2/3+AW$3*2/3</f>
        <v>27.14820292043154</v>
      </c>
      <c r="BH2">
        <f t="shared" ca="1" si="11"/>
        <v>2.5031729698467935E-2</v>
      </c>
      <c r="BI2">
        <f ca="1">$BH$3/4+$BH$4/2+$BH$5/4</f>
        <v>0.47757882623661241</v>
      </c>
      <c r="BJ2">
        <f ca="1">$BI$1/4+$BI$2/2+$BI$3/4</f>
        <v>0.48836135282738474</v>
      </c>
      <c r="BK2">
        <f ca="1">$BJ$2/4+$BJ$3/2+$BJ$4/4</f>
        <v>0.68396102330160968</v>
      </c>
      <c r="BL2">
        <f ca="1">$BK$1/4+$BK$2/2+$BK$3/4</f>
        <v>0.57243831985980143</v>
      </c>
      <c r="BM2">
        <f ca="1">BL$2/3+BL$3*2/3</f>
        <v>0.40492184204604204</v>
      </c>
      <c r="CL2">
        <f t="shared" ca="1" si="12"/>
        <v>0.22630951599090138</v>
      </c>
      <c r="CM2">
        <f ca="1">$CL$3/4+$CL$4/2+$CL$5/4</f>
        <v>0.19801488782584203</v>
      </c>
      <c r="CN2">
        <f ca="1">$CM$1/4+$CM$2/2+$CM$3/4</f>
        <v>0.20842870199345601</v>
      </c>
      <c r="CO2">
        <f ca="1">$CN$2/4+$CN$3/2+$CN$4/4</f>
        <v>0.19128764140925056</v>
      </c>
      <c r="CP2">
        <f ca="1">$CO$1/4+$CO$2/2+$CO$3/4</f>
        <v>0.18572410835881004</v>
      </c>
      <c r="CQ2">
        <f ca="1">CP$2/3+CP$3*2/3</f>
        <v>0.15201917761357459</v>
      </c>
      <c r="DA2">
        <f t="shared" ca="1" si="13"/>
        <v>-2.9006219282188234E-2</v>
      </c>
      <c r="DB2">
        <f ca="1">$DA$3/4+$DA$4/2+$DA$5/4</f>
        <v>4.2520550321067788E-2</v>
      </c>
      <c r="DC2">
        <f ca="1">$DB$1/4+$DB$2/2+$DB$3/4</f>
        <v>5.705441641172096E-2</v>
      </c>
      <c r="DD2">
        <f ca="1">$DC$2/4+$DC$3/2+$DC$4/4</f>
        <v>0.13250734214568544</v>
      </c>
      <c r="DE2">
        <f ca="1">$DD$1/4+$DD$2/2+$DD$3/4</f>
        <v>0.13938948786708191</v>
      </c>
      <c r="DF2">
        <f ca="1">DE$2/3+DE$3*2/3</f>
        <v>0.22948993567452203</v>
      </c>
      <c r="DP2">
        <f t="shared" ca="1" si="14"/>
        <v>1</v>
      </c>
      <c r="DQ2">
        <f ca="1">$DP$3/4+$DP$4/2+$DP$5/4</f>
        <v>1</v>
      </c>
      <c r="DR2">
        <f ca="1">$DQ$1/4+$DQ$2/2+$DQ$3/4</f>
        <v>1</v>
      </c>
      <c r="DS2">
        <f ca="1">$DR$2/4+$DR$3/2+$DR$4/4</f>
        <v>1</v>
      </c>
      <c r="DT2">
        <f ca="1">$DS$1/4+$DS$2/2+$DS$3/4</f>
        <v>1</v>
      </c>
      <c r="DU2">
        <f ca="1">DT$2/3+DT$3*2/3</f>
        <v>1</v>
      </c>
      <c r="EE2">
        <f t="shared" ca="1" si="15"/>
        <v>0.50387863530959576</v>
      </c>
      <c r="EF2">
        <f ca="1">$EE$3/4+$EE$4/2+$EE$5/4</f>
        <v>0.54173279691512122</v>
      </c>
      <c r="EG2">
        <f ca="1">$EF$1/4+$EF$2/2+$EF$3/4</f>
        <v>0.46745500683068208</v>
      </c>
      <c r="EH2">
        <f ca="1">$EG$2/4+$EG$3/2+$EG$4/4</f>
        <v>0.25756786294589462</v>
      </c>
      <c r="EI2">
        <f ca="1">$EH$1/4+$EH$2/2+$EH$3/4</f>
        <v>0.2080224926403389</v>
      </c>
      <c r="EJ2">
        <f ca="1">EI$2/3+EI$3*2/3</f>
        <v>6.5673586986145727E-2</v>
      </c>
      <c r="GR2">
        <f ca="1">INDIRECT(ADDRESS(ROW(),Controls!$P$6+30))</f>
        <v>13</v>
      </c>
      <c r="GS2">
        <f ca="1">INDIRECT(ADDRESS(ROW(),Controls!$P$6+45))</f>
        <v>10.311617234833323</v>
      </c>
      <c r="GV2">
        <f ca="1">INDIRECT(ADDRESS(ROW(),Controls!$P$6+90))</f>
        <v>0.22630951599090138</v>
      </c>
      <c r="GW2">
        <f ca="1">INDIRECT(ADDRESS(ROW(),Controls!$P$6+105))</f>
        <v>-2.9006219282188234E-2</v>
      </c>
      <c r="GX2">
        <f ca="1">INDIRECT(ADDRESS(ROW(),Controls!$P$6+120))</f>
        <v>1</v>
      </c>
      <c r="GY2">
        <f ca="1">INDIRECT(ADDRESS(ROW(),Controls!$P$6+15))</f>
        <v>82</v>
      </c>
      <c r="GZ2">
        <f ca="1">INDIRECT(ADDRESS(ROW(),Controls!$P$6+135))</f>
        <v>0.50387863530959576</v>
      </c>
      <c r="HL2">
        <f t="shared" ca="1" si="16"/>
        <v>1.2607139795768547</v>
      </c>
      <c r="HM2">
        <f t="shared" ca="1" si="17"/>
        <v>2.6883827651666774</v>
      </c>
      <c r="HN2">
        <f t="shared" ca="1" si="18"/>
        <v>0.01</v>
      </c>
      <c r="HO2">
        <f t="shared" ca="1" si="19"/>
        <v>-0.25531573527308959</v>
      </c>
      <c r="HQ2">
        <f ca="1">INDIRECT(ADDRESS(ROW(),Controls!$P$6+60))</f>
        <v>2.5031729698467935E-2</v>
      </c>
      <c r="HR2">
        <f t="shared" ca="1" si="20"/>
        <v>82</v>
      </c>
      <c r="HS2">
        <f ca="1">IF($GX2=0,NA(),($GZ2*Controls!$S$6))</f>
        <v>0.50387863530959576</v>
      </c>
    </row>
    <row r="3" spans="1:227" x14ac:dyDescent="0.25">
      <c r="A3">
        <v>139</v>
      </c>
      <c r="B3">
        <f t="shared" ca="1" si="0"/>
        <v>84</v>
      </c>
      <c r="C3">
        <f t="shared" ca="1" si="1"/>
        <v>13</v>
      </c>
      <c r="D3">
        <f t="shared" ca="1" si="2"/>
        <v>11.716320683837889</v>
      </c>
      <c r="E3">
        <f t="shared" ca="1" si="3"/>
        <v>0.12462857823693023</v>
      </c>
      <c r="G3">
        <f t="shared" ca="1" si="4"/>
        <v>0.21231006466551497</v>
      </c>
      <c r="H3">
        <f t="shared" ca="1" si="5"/>
        <v>-7.3346899595247927E-2</v>
      </c>
      <c r="I3">
        <f t="shared" ca="1" si="6"/>
        <v>1</v>
      </c>
      <c r="J3">
        <v>1</v>
      </c>
      <c r="K3">
        <f t="shared" ca="1" si="7"/>
        <v>0.27266725957759869</v>
      </c>
      <c r="O3">
        <f t="shared" ca="1" si="8"/>
        <v>84</v>
      </c>
      <c r="P3">
        <f ca="1">$O$5/4+$O$6/2+$O$7/4</f>
        <v>109.75</v>
      </c>
      <c r="Q3">
        <f ca="1">$P$3/4+$P$4/2+$P$5/4</f>
        <v>121</v>
      </c>
      <c r="R3">
        <f ca="1">$Q$4/4+$Q$5/2+$Q$6/4</f>
        <v>170.421875</v>
      </c>
      <c r="S3">
        <f ca="1">$R$3/4+$R$4/2+$R$5/4</f>
        <v>242.4921875</v>
      </c>
      <c r="AD3">
        <f t="shared" ca="1" si="9"/>
        <v>13</v>
      </c>
      <c r="AE3">
        <f ca="1">$AD$5/4+$AD$6/2+$AD$7/4</f>
        <v>18.5</v>
      </c>
      <c r="AF3">
        <f ca="1">$AE$3/4+$AE$4/2+$AE$5/4</f>
        <v>17</v>
      </c>
      <c r="AG3">
        <f ca="1">$AF$4/4+$AF$5/2+$AF$6/4</f>
        <v>24.90625</v>
      </c>
      <c r="AH3">
        <f ca="1">$AG$3/4+$AG$4/2+$AG$5/4</f>
        <v>33.3046875</v>
      </c>
      <c r="AS3">
        <f t="shared" ca="1" si="10"/>
        <v>11.716320683837889</v>
      </c>
      <c r="AT3">
        <f ca="1">$AS$5/4+$AS$6/2+$AS$7/4</f>
        <v>12.733501030114262</v>
      </c>
      <c r="AU3">
        <f ca="1">$AT$3/4+$AT$4/2+$AT$5/4</f>
        <v>16.72138093594112</v>
      </c>
      <c r="AV3">
        <f ca="1">$AU$4/4+$AU$5/2+$AU$6/4</f>
        <v>25.206758913781034</v>
      </c>
      <c r="AW3">
        <f ca="1">$AV$3/4+$AV$4/2+$AV$5/4</f>
        <v>31.96096239192098</v>
      </c>
      <c r="BH3">
        <f t="shared" ca="1" si="11"/>
        <v>0.12462857823693023</v>
      </c>
      <c r="BI3">
        <f ca="1">$BH$5/4+$BH$6/2+$BH$7/4</f>
        <v>0.96087268185246466</v>
      </c>
      <c r="BJ3">
        <f ca="1">$BI$3/4+$BI$4/2+$BI$5/4</f>
        <v>0.75963333826148094</v>
      </c>
      <c r="BK3">
        <f ca="1">$BJ$4/4+$BJ$5/2+$BJ$6/4</f>
        <v>0.54890208061717838</v>
      </c>
      <c r="BL3">
        <f ca="1">$BK$3/4+$BK$4/2+$BK$5/4</f>
        <v>0.32116360313916231</v>
      </c>
      <c r="CL3">
        <f t="shared" ca="1" si="12"/>
        <v>0.21231006466551497</v>
      </c>
      <c r="CM3">
        <f ca="1">$CL$5/4+$CL$6/2+$CL$7/4</f>
        <v>0.20953786128076946</v>
      </c>
      <c r="CN3">
        <f ca="1">$CM$3/4+$CM$4/2+$CM$5/4</f>
        <v>0.19028285123147587</v>
      </c>
      <c r="CO3">
        <f ca="1">$CN$4/4+$CN$5/2+$CN$6/4</f>
        <v>0.14956628490320789</v>
      </c>
      <c r="CP3">
        <f ca="1">$CO$3/4+$CO$4/2+$CO$5/4</f>
        <v>0.13516671224095686</v>
      </c>
      <c r="DA3">
        <f t="shared" ca="1" si="13"/>
        <v>-7.3346899595247927E-2</v>
      </c>
      <c r="DB3">
        <f ca="1">$DA$5/4+$DA$6/2+$DA$7/4</f>
        <v>0.18927021977103756</v>
      </c>
      <c r="DC3">
        <f ca="1">$DB$3/4+$DB$4/2+$DB$5/4</f>
        <v>0.16659627660301626</v>
      </c>
      <c r="DD3">
        <f ca="1">$DC$4/4+$DC$5/2+$DC$6/4</f>
        <v>0.26490933508240166</v>
      </c>
      <c r="DE3">
        <f ca="1">$DD$3/4+$DD$4/2+$DD$5/4</f>
        <v>0.27454015957824207</v>
      </c>
      <c r="DP3">
        <f t="shared" ca="1" si="14"/>
        <v>1</v>
      </c>
      <c r="DQ3">
        <f ca="1">$DP$5/4+$DP$6/2+$DP$7/4</f>
        <v>1</v>
      </c>
      <c r="DR3">
        <f ca="1">$DQ$3/4+$DQ$4/2+$DQ$5/4</f>
        <v>1</v>
      </c>
      <c r="DS3">
        <f ca="1">$DR$4/4+$DR$5/2+$DR$6/4</f>
        <v>1</v>
      </c>
      <c r="DT3">
        <f ca="1">$DS$3/4+$DS$4/2+$DS$5/4</f>
        <v>1</v>
      </c>
      <c r="EE3">
        <f t="shared" ca="1" si="15"/>
        <v>0.27266725957759869</v>
      </c>
      <c r="EF3">
        <f ca="1">$EE$5/4+$EE$6/2+$EE$7/4</f>
        <v>0.78482623433382237</v>
      </c>
      <c r="EG3">
        <f ca="1">$EF$3/4+$EF$4/2+$EF$5/4</f>
        <v>0.18106358323296642</v>
      </c>
      <c r="EH3">
        <f ca="1">$EG$4/4+$EG$5/2+$EG$6/4</f>
        <v>-5.2588507764220818E-2</v>
      </c>
      <c r="EI3">
        <f ca="1">$EH$3/4+$EH$4/2+$EH$5/4</f>
        <v>-5.5008658409508443E-3</v>
      </c>
      <c r="GR3">
        <f ca="1">INDIRECT(ADDRESS(ROW(),Controls!$P$6+30))</f>
        <v>13</v>
      </c>
      <c r="GS3">
        <f ca="1">INDIRECT(ADDRESS(ROW(),Controls!$P$6+45))</f>
        <v>11.716320683837889</v>
      </c>
      <c r="GV3">
        <f ca="1">INDIRECT(ADDRESS(ROW(),Controls!$P$6+90))</f>
        <v>0.21231006466551497</v>
      </c>
      <c r="GW3">
        <f ca="1">INDIRECT(ADDRESS(ROW(),Controls!$P$6+105))</f>
        <v>-7.3346899595247927E-2</v>
      </c>
      <c r="GX3">
        <f ca="1">INDIRECT(ADDRESS(ROW(),Controls!$P$6+120))</f>
        <v>1</v>
      </c>
      <c r="GY3">
        <f ca="1">INDIRECT(ADDRESS(ROW(),Controls!$P$6+15))</f>
        <v>84</v>
      </c>
      <c r="GZ3">
        <f ca="1">INDIRECT(ADDRESS(ROW(),Controls!$P$6+135))</f>
        <v>0.27266725957759869</v>
      </c>
      <c r="HL3">
        <f t="shared" ca="1" si="16"/>
        <v>1.1095633476414559</v>
      </c>
      <c r="HM3">
        <f t="shared" ca="1" si="17"/>
        <v>1.283679316162111</v>
      </c>
      <c r="HN3">
        <f t="shared" ca="1" si="18"/>
        <v>0.01</v>
      </c>
      <c r="HO3">
        <f t="shared" ca="1" si="19"/>
        <v>-0.28565696426076292</v>
      </c>
      <c r="HQ3">
        <f ca="1">INDIRECT(ADDRESS(ROW(),Controls!$P$6+60))</f>
        <v>0.12462857823693023</v>
      </c>
      <c r="HR3">
        <f t="shared" ca="1" si="20"/>
        <v>84</v>
      </c>
      <c r="HS3">
        <f ca="1">IF($GX3=0,NA(),($GZ3*Controls!$S$6))</f>
        <v>0.27266725957759869</v>
      </c>
    </row>
    <row r="4" spans="1:227" x14ac:dyDescent="0.25">
      <c r="A4">
        <v>140</v>
      </c>
      <c r="B4">
        <f t="shared" ca="1" si="0"/>
        <v>93</v>
      </c>
      <c r="C4">
        <f t="shared" ca="1" si="1"/>
        <v>22</v>
      </c>
      <c r="D4">
        <f t="shared" ca="1" si="2"/>
        <v>14.944855288616051</v>
      </c>
      <c r="E4">
        <f t="shared" ca="1" si="3"/>
        <v>0.58581498190672709</v>
      </c>
      <c r="G4">
        <f t="shared" ca="1" si="4"/>
        <v>0.18798376805588721</v>
      </c>
      <c r="H4">
        <f t="shared" ca="1" si="5"/>
        <v>0.15594544169137131</v>
      </c>
      <c r="I4">
        <f t="shared" ca="1" si="6"/>
        <v>1</v>
      </c>
      <c r="J4">
        <v>1</v>
      </c>
      <c r="K4">
        <f t="shared" ca="1" si="7"/>
        <v>0.81848445337578979</v>
      </c>
      <c r="O4">
        <f t="shared" ca="1" si="8"/>
        <v>93</v>
      </c>
      <c r="P4">
        <f ca="1">$O$7/4+$O$8/2+$O$9/4</f>
        <v>122.5</v>
      </c>
      <c r="Q4">
        <f ca="1">$P$5/4+$P$6/2+$P$7/4</f>
        <v>141.3125</v>
      </c>
      <c r="R4">
        <f ca="1">$Q$6/4+$Q$7/2+$Q$8/4</f>
        <v>232</v>
      </c>
      <c r="AD4">
        <f t="shared" ca="1" si="9"/>
        <v>22</v>
      </c>
      <c r="AE4">
        <f ca="1">$AD$7/4+$AD$8/2+$AD$9/4</f>
        <v>16.5</v>
      </c>
      <c r="AF4">
        <f ca="1">$AE$5/4+$AE$6/2+$AE$7/4</f>
        <v>19.9375</v>
      </c>
      <c r="AG4">
        <f ca="1">$AF$6/4+$AF$7/2+$AF$8/4</f>
        <v>27.09375</v>
      </c>
      <c r="AS4">
        <f t="shared" ca="1" si="10"/>
        <v>14.944855288616051</v>
      </c>
      <c r="AT4">
        <f ca="1">$AS$7/4+$AS$8/2+$AS$9/4</f>
        <v>21.406922636557848</v>
      </c>
      <c r="AU4">
        <f ca="1">$AT$5/4+$AT$6/2+$AT$7/4</f>
        <v>19.37836080095234</v>
      </c>
      <c r="AV4">
        <f ca="1">$AU$6/4+$AU$7/2+$AU$8/4</f>
        <v>27.942808599231746</v>
      </c>
      <c r="BH4">
        <f t="shared" ca="1" si="11"/>
        <v>0.58581498190672709</v>
      </c>
      <c r="BI4">
        <f ca="1">$BH$7/4+$BH$8/2+$BH$9/4</f>
        <v>0.67521782032544009</v>
      </c>
      <c r="BJ4">
        <f ca="1">$BI$5/4+$BI$6/2+$BI$7/4</f>
        <v>0.72821606385609217</v>
      </c>
      <c r="BK4">
        <f ca="1">$BJ$6/4+$BJ$7/2+$BJ$8/4</f>
        <v>0.23374227244089821</v>
      </c>
      <c r="CL4">
        <f t="shared" ca="1" si="12"/>
        <v>0.18798376805588721</v>
      </c>
      <c r="CM4">
        <f ca="1">$CL$7/4+$CL$8/2+$CL$9/4</f>
        <v>0.16764689578676395</v>
      </c>
      <c r="CN4">
        <f ca="1">$CM$5/4+$CM$6/2+$CM$7/4</f>
        <v>0.17615616118059454</v>
      </c>
      <c r="CO4">
        <f ca="1">$CN$6/4+$CN$7/2+$CN$8/4</f>
        <v>0.13995412941073124</v>
      </c>
      <c r="DA4">
        <f t="shared" ca="1" si="13"/>
        <v>0.15594544169137131</v>
      </c>
      <c r="DB4">
        <f ca="1">$DA$7/4+$DA$8/2+$DA$9/4</f>
        <v>0.16114528002803885</v>
      </c>
      <c r="DC4">
        <f ca="1">$DB$5/4+$DB$6/2+$DB$7/4</f>
        <v>0.13978239896498829</v>
      </c>
      <c r="DD4">
        <f ca="1">$DC$6/4+$DC$7/2+$DC$8/4</f>
        <v>0.3635026529038104</v>
      </c>
      <c r="DP4">
        <f t="shared" ca="1" si="14"/>
        <v>1</v>
      </c>
      <c r="DQ4">
        <f ca="1">$DP$7/4+$DP$8/2+$DP$9/4</f>
        <v>1</v>
      </c>
      <c r="DR4">
        <f ca="1">$DQ$5/4+$DQ$6/2+$DQ$7/4</f>
        <v>1</v>
      </c>
      <c r="DS4">
        <f ca="1">$DR$6/4+$DR$7/2+$DR$8/4</f>
        <v>1</v>
      </c>
      <c r="EE4">
        <f t="shared" ca="1" si="15"/>
        <v>0.81848445337578979</v>
      </c>
      <c r="EF4">
        <f ca="1">$EE$7/4+$EE$8/2+$EE$9/4</f>
        <v>-0.40488472997012931</v>
      </c>
      <c r="EG4">
        <f ca="1">$EF$5/4+$EF$6/2+$EF$7/4</f>
        <v>0.20068927848696372</v>
      </c>
      <c r="EH4">
        <f ca="1">$EG$6/4+$EG$7/2+$EG$8/4</f>
        <v>-9.5887042344945314E-2</v>
      </c>
      <c r="GR4">
        <f ca="1">INDIRECT(ADDRESS(ROW(),Controls!$P$6+30))</f>
        <v>22</v>
      </c>
      <c r="GS4">
        <f ca="1">INDIRECT(ADDRESS(ROW(),Controls!$P$6+45))</f>
        <v>14.944855288616051</v>
      </c>
      <c r="GV4">
        <f ca="1">INDIRECT(ADDRESS(ROW(),Controls!$P$6+90))</f>
        <v>0.18798376805588721</v>
      </c>
      <c r="GW4">
        <f ca="1">INDIRECT(ADDRESS(ROW(),Controls!$P$6+105))</f>
        <v>0.15594544169137131</v>
      </c>
      <c r="GX4">
        <f ca="1">INDIRECT(ADDRESS(ROW(),Controls!$P$6+120))</f>
        <v>1</v>
      </c>
      <c r="GY4">
        <f ca="1">INDIRECT(ADDRESS(ROW(),Controls!$P$6+15))</f>
        <v>93</v>
      </c>
      <c r="GZ4">
        <f ca="1">INDIRECT(ADDRESS(ROW(),Controls!$P$6+135))</f>
        <v>0.81848445337578979</v>
      </c>
      <c r="HL4">
        <f t="shared" ca="1" si="16"/>
        <v>1.4720784895627639</v>
      </c>
      <c r="HM4">
        <f t="shared" ca="1" si="17"/>
        <v>7.0551447113839494</v>
      </c>
      <c r="HN4">
        <f t="shared" ca="1" si="18"/>
        <v>0.82956865533735358</v>
      </c>
      <c r="HO4">
        <f t="shared" ca="1" si="19"/>
        <v>-3.2038326364515896E-2</v>
      </c>
      <c r="HQ4">
        <f ca="1">INDIRECT(ADDRESS(ROW(),Controls!$P$6+60))</f>
        <v>0.58581498190672709</v>
      </c>
      <c r="HR4">
        <f t="shared" ca="1" si="20"/>
        <v>93</v>
      </c>
      <c r="HS4">
        <f ca="1">IF($GX4=0,NA(),($GZ4*Controls!$S$6))</f>
        <v>0.81848445337578979</v>
      </c>
    </row>
    <row r="5" spans="1:227" x14ac:dyDescent="0.25">
      <c r="A5">
        <v>141</v>
      </c>
      <c r="B5">
        <f t="shared" ca="1" si="0"/>
        <v>104</v>
      </c>
      <c r="C5">
        <f t="shared" ca="1" si="1"/>
        <v>14</v>
      </c>
      <c r="D5">
        <f t="shared" ca="1" si="2"/>
        <v>12.71747772586061</v>
      </c>
      <c r="E5">
        <f t="shared" ca="1" si="3"/>
        <v>0.61405676289606526</v>
      </c>
      <c r="G5">
        <f t="shared" ca="1" si="4"/>
        <v>0.20378195052607878</v>
      </c>
      <c r="H5">
        <f t="shared" ca="1" si="5"/>
        <v>-6.8461782503223531E-2</v>
      </c>
      <c r="I5">
        <f t="shared" ca="1" si="6"/>
        <v>1</v>
      </c>
      <c r="J5">
        <v>1</v>
      </c>
      <c r="K5">
        <f t="shared" ca="1" si="7"/>
        <v>0.25729502133130644</v>
      </c>
      <c r="O5">
        <f t="shared" ca="1" si="8"/>
        <v>104</v>
      </c>
      <c r="P5">
        <f ca="1">$O$9/4+$O$10/2+$O$11/4</f>
        <v>129.25</v>
      </c>
      <c r="Q5">
        <f ca="1">$P$7/4+$P$8/2+$P$9/4</f>
        <v>173.6875</v>
      </c>
      <c r="R5">
        <f ca="1">$Q$9*3/4+$Q$8/4</f>
        <v>335.546875</v>
      </c>
      <c r="AD5">
        <f t="shared" ca="1" si="9"/>
        <v>14</v>
      </c>
      <c r="AE5">
        <f ca="1">$AD$9/4+$AD$10/2+$AD$11/4</f>
        <v>16.5</v>
      </c>
      <c r="AF5">
        <f ca="1">$AE$7/4+$AE$8/2+$AE$9/4</f>
        <v>27.9375</v>
      </c>
      <c r="AG5">
        <f ca="1">$AF$9*3/4+$AF$8/4</f>
        <v>54.125</v>
      </c>
      <c r="AS5">
        <f t="shared" ca="1" si="10"/>
        <v>12.71747772586061</v>
      </c>
      <c r="AT5">
        <f ca="1">$AS$9/4+$AS$10/2+$AS$11/4</f>
        <v>11.338177440534519</v>
      </c>
      <c r="AU5">
        <f ca="1">$AT$7/4+$AT$8/2+$AT$9/4</f>
        <v>27.539394391244713</v>
      </c>
      <c r="AV5">
        <f ca="1">$AU$9*3/4+$AU$8/4</f>
        <v>46.751473455439395</v>
      </c>
      <c r="BH5">
        <f t="shared" ca="1" si="11"/>
        <v>0.61405676289606526</v>
      </c>
      <c r="BI5">
        <f ca="1">$BH$9/4+$BH$10/2+$BH$11/4</f>
        <v>0.72722503054257903</v>
      </c>
      <c r="BJ5">
        <f ca="1">$BI$7/4+$BI$8/2+$BI$9/4</f>
        <v>0.51530316518860864</v>
      </c>
      <c r="BK5">
        <f ca="1">$BJ$9*3/4+$BJ$8/4</f>
        <v>0.26826778705767446</v>
      </c>
      <c r="CL5">
        <f t="shared" ca="1" si="12"/>
        <v>0.20378195052607878</v>
      </c>
      <c r="CM5">
        <f ca="1">$CL$9/4+$CL$10/2+$CL$11/4</f>
        <v>0.21629975207160618</v>
      </c>
      <c r="CN5">
        <f ca="1">$CM$7/4+$CM$8/2+$CM$9/4</f>
        <v>0.13943832794724142</v>
      </c>
      <c r="CO5">
        <f ca="1">$CN$9*3/4+$CN$8/4</f>
        <v>0.1111923052391571</v>
      </c>
      <c r="DA5">
        <f t="shared" ca="1" si="13"/>
        <v>-6.8461782503223531E-2</v>
      </c>
      <c r="DB5">
        <f ca="1">$DA$9/4+$DA$10/2+$DA$11/4</f>
        <v>0.1548243265849498</v>
      </c>
      <c r="DC5">
        <f ca="1">$DB$7/4+$DB$8/2+$DB$9/4</f>
        <v>0.33317599588779978</v>
      </c>
      <c r="DD5">
        <f ca="1">$DC$9*3/4+$DC$8/4</f>
        <v>0.10624599742294574</v>
      </c>
      <c r="DP5">
        <f t="shared" ca="1" si="14"/>
        <v>1</v>
      </c>
      <c r="DQ5">
        <f ca="1">$DP$9/4+$DP$10/2+$DP$11/4</f>
        <v>1</v>
      </c>
      <c r="DR5">
        <f ca="1">$DQ$7/4+$DQ$8/2+$DQ$9/4</f>
        <v>1</v>
      </c>
      <c r="DS5">
        <f ca="1">$DR$9*3/4+$DR$8/4</f>
        <v>1</v>
      </c>
      <c r="EE5">
        <f t="shared" ca="1" si="15"/>
        <v>0.25729502133130644</v>
      </c>
      <c r="EF5">
        <f ca="1">$EE$9/4+$EE$10/2+$EE$11/4</f>
        <v>0.74919755853830194</v>
      </c>
      <c r="EG5">
        <f ca="1">$EF$7/4+$EF$8/2+$EF$9/4</f>
        <v>-9.0950594020520831E-2</v>
      </c>
      <c r="EH5">
        <f ca="1">$EG$9*3/4+$EG$8/4</f>
        <v>0.22235912909030808</v>
      </c>
      <c r="GR5">
        <f ca="1">INDIRECT(ADDRESS(ROW(),Controls!$P$6+30))</f>
        <v>14</v>
      </c>
      <c r="GS5">
        <f ca="1">INDIRECT(ADDRESS(ROW(),Controls!$P$6+45))</f>
        <v>12.71747772586061</v>
      </c>
      <c r="GV5">
        <f ca="1">INDIRECT(ADDRESS(ROW(),Controls!$P$6+90))</f>
        <v>0.20378195052607878</v>
      </c>
      <c r="GW5">
        <f ca="1">INDIRECT(ADDRESS(ROW(),Controls!$P$6+105))</f>
        <v>-6.8461782503223531E-2</v>
      </c>
      <c r="GX5">
        <f ca="1">INDIRECT(ADDRESS(ROW(),Controls!$P$6+120))</f>
        <v>1</v>
      </c>
      <c r="GY5">
        <f ca="1">INDIRECT(ADDRESS(ROW(),Controls!$P$6+15))</f>
        <v>104</v>
      </c>
      <c r="GZ5">
        <f ca="1">INDIRECT(ADDRESS(ROW(),Controls!$P$6+135))</f>
        <v>0.25729502133130644</v>
      </c>
      <c r="HL5">
        <f t="shared" ca="1" si="16"/>
        <v>1.1008472200058523</v>
      </c>
      <c r="HM5">
        <f t="shared" ca="1" si="17"/>
        <v>1.2825222741393905</v>
      </c>
      <c r="HN5">
        <f t="shared" ca="1" si="18"/>
        <v>0.01</v>
      </c>
      <c r="HO5">
        <f t="shared" ca="1" si="19"/>
        <v>-0.27224373302930233</v>
      </c>
      <c r="HQ5">
        <f ca="1">INDIRECT(ADDRESS(ROW(),Controls!$P$6+60))</f>
        <v>0.61405676289606526</v>
      </c>
      <c r="HR5">
        <f t="shared" ca="1" si="20"/>
        <v>104</v>
      </c>
      <c r="HS5">
        <f ca="1">IF($GX5=0,NA(),($GZ5*Controls!$S$6))</f>
        <v>0.25729502133130644</v>
      </c>
    </row>
    <row r="6" spans="1:227" x14ac:dyDescent="0.25">
      <c r="A6">
        <v>142</v>
      </c>
      <c r="B6">
        <f t="shared" ca="1" si="0"/>
        <v>110</v>
      </c>
      <c r="C6">
        <f t="shared" ca="1" si="1"/>
        <v>16</v>
      </c>
      <c r="D6">
        <f t="shared" ca="1" si="2"/>
        <v>9.688965421852096</v>
      </c>
      <c r="E6">
        <f t="shared" ca="1" si="3"/>
        <v>0.95599078669659032</v>
      </c>
      <c r="G6">
        <f t="shared" ca="1" si="4"/>
        <v>0.23346807618256932</v>
      </c>
      <c r="H6">
        <f t="shared" ca="1" si="5"/>
        <v>0.32106369751443231</v>
      </c>
      <c r="I6">
        <f t="shared" ca="1" si="6"/>
        <v>1</v>
      </c>
      <c r="J6">
        <v>1</v>
      </c>
      <c r="K6">
        <f t="shared" ca="1" si="7"/>
        <v>1.0146763915774133</v>
      </c>
      <c r="O6">
        <f t="shared" ca="1" si="8"/>
        <v>110</v>
      </c>
      <c r="P6">
        <f ca="1">$O$11/4+$O$12/2+$O$13/4</f>
        <v>137.25</v>
      </c>
      <c r="Q6">
        <f ca="1">$P$9/4+$P$10/2+$P$11/4</f>
        <v>193</v>
      </c>
      <c r="AD6">
        <f t="shared" ca="1" si="9"/>
        <v>16</v>
      </c>
      <c r="AE6">
        <f ca="1">$AD$11/4+$AD$12/2+$AD$13/4</f>
        <v>18.25</v>
      </c>
      <c r="AF6">
        <f ca="1">$AE$9/4+$AE$10/2+$AE$11/4</f>
        <v>23.8125</v>
      </c>
      <c r="AS6">
        <f t="shared" ca="1" si="10"/>
        <v>9.688965421852096</v>
      </c>
      <c r="AT6">
        <f ca="1">$AS$11/4+$AS$12/2+$AS$13/4</f>
        <v>18.571215849135452</v>
      </c>
      <c r="AU6">
        <f ca="1">$AT$9/4+$AT$10/2+$AT$11/4</f>
        <v>26.369886071682377</v>
      </c>
      <c r="BH6">
        <f t="shared" ca="1" si="11"/>
        <v>0.95599078669659032</v>
      </c>
      <c r="BI6">
        <f ca="1">$BH$11/4+$BH$12/2+$BH$13/4</f>
        <v>0.8708088327183986</v>
      </c>
      <c r="BJ6">
        <f ca="1">$BI$9/4+$BI$10/2+$BI$11/4</f>
        <v>0.43678592823540424</v>
      </c>
      <c r="CL6">
        <f t="shared" ca="1" si="12"/>
        <v>0.23346807618256932</v>
      </c>
      <c r="CM6">
        <f ca="1">$CL$11/4+$CL$12/2+$CL$13/4</f>
        <v>0.17648829083407358</v>
      </c>
      <c r="CN6">
        <f ca="1">$CM$9/4+$CM$10/2+$CM$11/4</f>
        <v>0.14323232253775414</v>
      </c>
      <c r="DA6">
        <f t="shared" ca="1" si="13"/>
        <v>0.32106369751443231</v>
      </c>
      <c r="DB6">
        <f ca="1">$DA$11/4+$DA$12/2+$DA$13/4</f>
        <v>0.12220429245546711</v>
      </c>
      <c r="DC6">
        <f ca="1">$DB$9/4+$DB$10/2+$DB$11/4</f>
        <v>0.25350294958901876</v>
      </c>
      <c r="DP6">
        <f t="shared" ca="1" si="14"/>
        <v>1</v>
      </c>
      <c r="DQ6">
        <f ca="1">$DP$11/4+$DP$12/2+$DP$13/4</f>
        <v>1</v>
      </c>
      <c r="DR6">
        <f ca="1">$DQ$9/4+$DQ$10/2+$DQ$11/4</f>
        <v>1</v>
      </c>
      <c r="EE6">
        <f t="shared" ca="1" si="15"/>
        <v>1.0146763915774133</v>
      </c>
      <c r="EF6">
        <f ca="1">$EE$11/4+$EE$12/2+$EE$13/4</f>
        <v>0.11102639683480536</v>
      </c>
      <c r="EG6">
        <f ca="1">$EF$9/4+$EF$10/2+$EF$11/4</f>
        <v>-0.22914212150280533</v>
      </c>
      <c r="GR6">
        <f ca="1">INDIRECT(ADDRESS(ROW(),Controls!$P$6+30))</f>
        <v>16</v>
      </c>
      <c r="GS6">
        <f ca="1">INDIRECT(ADDRESS(ROW(),Controls!$P$6+45))</f>
        <v>9.688965421852096</v>
      </c>
      <c r="GV6">
        <f ca="1">INDIRECT(ADDRESS(ROW(),Controls!$P$6+90))</f>
        <v>0.23346807618256932</v>
      </c>
      <c r="GW6">
        <f ca="1">INDIRECT(ADDRESS(ROW(),Controls!$P$6+105))</f>
        <v>0.32106369751443231</v>
      </c>
      <c r="GX6">
        <f ca="1">INDIRECT(ADDRESS(ROW(),Controls!$P$6+120))</f>
        <v>1</v>
      </c>
      <c r="GY6">
        <f ca="1">INDIRECT(ADDRESS(ROW(),Controls!$P$6+15))</f>
        <v>110</v>
      </c>
      <c r="GZ6">
        <f ca="1">INDIRECT(ADDRESS(ROW(),Controls!$P$6+135))</f>
        <v>1.0146763915774133</v>
      </c>
      <c r="HL6">
        <f t="shared" ca="1" si="16"/>
        <v>1.6513631025985762</v>
      </c>
      <c r="HM6">
        <f t="shared" ca="1" si="17"/>
        <v>6.311034578147904</v>
      </c>
      <c r="HN6">
        <f t="shared" ca="1" si="18"/>
        <v>1.3751931431660243</v>
      </c>
      <c r="HO6">
        <f t="shared" ca="1" si="19"/>
        <v>8.7595621331862994E-2</v>
      </c>
      <c r="HQ6">
        <f ca="1">INDIRECT(ADDRESS(ROW(),Controls!$P$6+60))</f>
        <v>0.95599078669659032</v>
      </c>
      <c r="HR6">
        <f t="shared" ca="1" si="20"/>
        <v>110</v>
      </c>
      <c r="HS6">
        <f ca="1">IF($GX6=0,NA(),($GZ6*Controls!$S$6))</f>
        <v>1.0146763915774133</v>
      </c>
    </row>
    <row r="7" spans="1:227" x14ac:dyDescent="0.25">
      <c r="A7">
        <v>143</v>
      </c>
      <c r="B7">
        <f t="shared" ca="1" si="0"/>
        <v>115</v>
      </c>
      <c r="C7">
        <f t="shared" ca="1" si="1"/>
        <v>28</v>
      </c>
      <c r="D7">
        <f t="shared" ca="1" si="2"/>
        <v>18.838595550892247</v>
      </c>
      <c r="E7">
        <f t="shared" ca="1" si="3"/>
        <v>1.3174523911206126</v>
      </c>
      <c r="G7">
        <f t="shared" ca="1" si="4"/>
        <v>0.16743334223186029</v>
      </c>
      <c r="H7">
        <f t="shared" ca="1" si="5"/>
        <v>0.18341526655850915</v>
      </c>
      <c r="I7">
        <f t="shared" ca="1" si="6"/>
        <v>1</v>
      </c>
      <c r="J7">
        <v>1</v>
      </c>
      <c r="K7">
        <f t="shared" ca="1" si="7"/>
        <v>0.85265713284915623</v>
      </c>
      <c r="O7">
        <f t="shared" ca="1" si="8"/>
        <v>115</v>
      </c>
      <c r="P7">
        <f ca="1">$O$13/4+$O$14/2+$O$15/4</f>
        <v>161.5</v>
      </c>
      <c r="Q7">
        <f ca="1">$P$11/4+$P$12/2+$P$13/4</f>
        <v>228.25</v>
      </c>
      <c r="AD7">
        <f t="shared" ca="1" si="9"/>
        <v>28</v>
      </c>
      <c r="AE7">
        <f ca="1">$AD$13/4+$AD$14/2+$AD$15/4</f>
        <v>26.75</v>
      </c>
      <c r="AF7">
        <f ca="1">$AE$11/4+$AE$12/2+$AE$13/4</f>
        <v>28.625</v>
      </c>
      <c r="AS7">
        <f t="shared" ca="1" si="10"/>
        <v>18.838595550892247</v>
      </c>
      <c r="AT7">
        <f ca="1">$AS$13/4+$AS$14/2+$AS$15/4</f>
        <v>29.032834065003939</v>
      </c>
      <c r="AU7">
        <f ca="1">$AT$11/4+$AT$12/2+$AT$13/4</f>
        <v>27.40732950727002</v>
      </c>
      <c r="BH7">
        <f t="shared" ca="1" si="11"/>
        <v>1.3174523911206126</v>
      </c>
      <c r="BI7">
        <f ca="1">$BH$13/4+$BH$14/2+$BH$15/4</f>
        <v>0.44402155944499222</v>
      </c>
      <c r="BJ7">
        <f ca="1">$BI$11/4+$BI$12/2+$BI$13/4</f>
        <v>0.23779721215764571</v>
      </c>
      <c r="CL7">
        <f t="shared" ca="1" si="12"/>
        <v>0.16743334223186029</v>
      </c>
      <c r="CM7">
        <f ca="1">$CL$13/4+$CL$14/2+$CL$15/4</f>
        <v>0.1353483109826249</v>
      </c>
      <c r="CN7">
        <f ca="1">$CM$11/4+$CM$12/2+$CM$13/4</f>
        <v>0.14156587751609112</v>
      </c>
      <c r="DA7">
        <f t="shared" ca="1" si="13"/>
        <v>0.18341526655850915</v>
      </c>
      <c r="DB7">
        <f ca="1">$DA$13/4+$DA$14/2+$DA$15/4</f>
        <v>0.15989668436406906</v>
      </c>
      <c r="DC7">
        <f ca="1">$DB$11/4+$DB$12/2+$DB$13/4</f>
        <v>0.56379730059659627</v>
      </c>
      <c r="DP7">
        <f t="shared" ca="1" si="14"/>
        <v>1</v>
      </c>
      <c r="DQ7">
        <f ca="1">$DP$13/4+$DP$14/2+$DP$15/4</f>
        <v>1</v>
      </c>
      <c r="DR7">
        <f ca="1">$DQ$11/4+$DQ$12/2+$DQ$13/4</f>
        <v>1</v>
      </c>
      <c r="EE7">
        <f t="shared" ca="1" si="15"/>
        <v>0.85265713284915623</v>
      </c>
      <c r="EF7">
        <f ca="1">$EE$13/4+$EE$14/2+$EE$15/4</f>
        <v>-0.1684932382600578</v>
      </c>
      <c r="EG7">
        <f ca="1">$EF$11/4+$EF$12/2+$EF$13/4</f>
        <v>6.7896589677259922E-2</v>
      </c>
      <c r="GR7">
        <f ca="1">INDIRECT(ADDRESS(ROW(),Controls!$P$6+30))</f>
        <v>28</v>
      </c>
      <c r="GS7">
        <f ca="1">INDIRECT(ADDRESS(ROW(),Controls!$P$6+45))</f>
        <v>18.838595550892247</v>
      </c>
      <c r="GV7">
        <f ca="1">INDIRECT(ADDRESS(ROW(),Controls!$P$6+90))</f>
        <v>0.16743334223186029</v>
      </c>
      <c r="GW7">
        <f ca="1">INDIRECT(ADDRESS(ROW(),Controls!$P$6+105))</f>
        <v>0.18341526655850915</v>
      </c>
      <c r="GX7">
        <f ca="1">INDIRECT(ADDRESS(ROW(),Controls!$P$6+120))</f>
        <v>1</v>
      </c>
      <c r="GY7">
        <f ca="1">INDIRECT(ADDRESS(ROW(),Controls!$P$6+15))</f>
        <v>115</v>
      </c>
      <c r="GZ7">
        <f ca="1">INDIRECT(ADDRESS(ROW(),Controls!$P$6+135))</f>
        <v>0.85265713284915623</v>
      </c>
      <c r="HL7">
        <f t="shared" ca="1" si="16"/>
        <v>1.4863103740593786</v>
      </c>
      <c r="HM7">
        <f t="shared" ca="1" si="17"/>
        <v>9.1614044491077529</v>
      </c>
      <c r="HN7">
        <f t="shared" ca="1" si="18"/>
        <v>1.0954524595496471</v>
      </c>
      <c r="HO7">
        <f t="shared" ca="1" si="19"/>
        <v>1.5981924326648855E-2</v>
      </c>
      <c r="HQ7">
        <f ca="1">INDIRECT(ADDRESS(ROW(),Controls!$P$6+60))</f>
        <v>1.3174523911206126</v>
      </c>
      <c r="HR7">
        <f t="shared" ca="1" si="20"/>
        <v>115</v>
      </c>
      <c r="HS7">
        <f ca="1">IF($GX7=0,NA(),($GZ7*Controls!$S$6))</f>
        <v>0.85265713284915623</v>
      </c>
    </row>
    <row r="8" spans="1:227" x14ac:dyDescent="0.25">
      <c r="A8">
        <v>144</v>
      </c>
      <c r="B8">
        <f t="shared" ca="1" si="0"/>
        <v>124</v>
      </c>
      <c r="C8">
        <f t="shared" ca="1" si="1"/>
        <v>13</v>
      </c>
      <c r="D8">
        <f t="shared" ca="1" si="2"/>
        <v>28.426630913312831</v>
      </c>
      <c r="E8">
        <f t="shared" ca="1" si="3"/>
        <v>0.43564044502895705</v>
      </c>
      <c r="G8">
        <f t="shared" ca="1" si="4"/>
        <v>0.13630240294206802</v>
      </c>
      <c r="H8">
        <f t="shared" ca="1" si="5"/>
        <v>0.25932585414146536</v>
      </c>
      <c r="I8">
        <f t="shared" ca="1" si="6"/>
        <v>1</v>
      </c>
      <c r="J8">
        <v>1</v>
      </c>
      <c r="K8">
        <f t="shared" ca="1" si="7"/>
        <v>-1.4488215254127557</v>
      </c>
      <c r="O8">
        <f t="shared" ca="1" si="8"/>
        <v>124</v>
      </c>
      <c r="P8">
        <f ca="1">$O$15/4+$O$16/2+$O$17/4</f>
        <v>175.5</v>
      </c>
      <c r="Q8">
        <f ca="1">$P$13/4+$P$14/2+$P$15/4</f>
        <v>278.5</v>
      </c>
      <c r="AD8">
        <f t="shared" ca="1" si="9"/>
        <v>13</v>
      </c>
      <c r="AE8">
        <f ca="1">$AD$15/4+$AD$16/2+$AD$17/4</f>
        <v>27.5</v>
      </c>
      <c r="AF8">
        <f ca="1">$AE$13/4+$AE$14/2+$AE$15/4</f>
        <v>27.3125</v>
      </c>
      <c r="AS8">
        <f t="shared" ca="1" si="10"/>
        <v>28.426630913312831</v>
      </c>
      <c r="AT8">
        <f ca="1">$AS$15/4+$AS$16/2+$AS$17/4</f>
        <v>28.678459523277478</v>
      </c>
      <c r="AU8">
        <f ca="1">$AT$13/4+$AT$14/2+$AT$15/4</f>
        <v>30.586689310704571</v>
      </c>
      <c r="BH8">
        <f t="shared" ca="1" si="11"/>
        <v>0.43564044502895705</v>
      </c>
      <c r="BI8">
        <f ca="1">$BH$15/4+$BH$16/2+$BH$17/4</f>
        <v>0.52978058432679387</v>
      </c>
      <c r="BJ8">
        <f ca="1">$BI$13/4+$BI$14/2+$BI$15/4</f>
        <v>2.2588737212897104E-2</v>
      </c>
      <c r="CL8">
        <f t="shared" ca="1" si="12"/>
        <v>0.13630240294206802</v>
      </c>
      <c r="CM8">
        <f ca="1">$CL$15/4+$CL$16/2+$CL$17/4</f>
        <v>0.13630414051914974</v>
      </c>
      <c r="CN8">
        <f ca="1">$CM$13/4+$CM$14/2+$CM$15/4</f>
        <v>0.13345244007298854</v>
      </c>
      <c r="DA8">
        <f t="shared" ca="1" si="13"/>
        <v>0.25932585414146536</v>
      </c>
      <c r="DB8">
        <f ca="1">$DA$15/4+$DA$16/2+$DA$17/4</f>
        <v>0.19815805611405163</v>
      </c>
      <c r="DC8">
        <f ca="1">$DB$13/4+$DB$14/2+$DB$15/4</f>
        <v>7.2913060833030188E-2</v>
      </c>
      <c r="DP8">
        <f t="shared" ca="1" si="14"/>
        <v>1</v>
      </c>
      <c r="DQ8">
        <f ca="1">$DP$15/4+$DP$16/2+$DP$17/4</f>
        <v>1</v>
      </c>
      <c r="DR8">
        <f ca="1">$DQ$13/4+$DQ$14/2+$DQ$15/4</f>
        <v>1</v>
      </c>
      <c r="EE8">
        <f t="shared" ca="1" si="15"/>
        <v>-1.4488215254127557</v>
      </c>
      <c r="EF8">
        <f ca="1">$EE$15/4+$EE$16/2+$EE$17/4</f>
        <v>-0.22215816135890123</v>
      </c>
      <c r="EG8">
        <f ca="1">$EF$13/4+$EF$14/2+$EF$15/4</f>
        <v>-0.29019922723149577</v>
      </c>
      <c r="GR8">
        <f ca="1">INDIRECT(ADDRESS(ROW(),Controls!$P$6+30))</f>
        <v>13</v>
      </c>
      <c r="GS8">
        <f ca="1">INDIRECT(ADDRESS(ROW(),Controls!$P$6+45))</f>
        <v>28.426630913312831</v>
      </c>
      <c r="GV8">
        <f ca="1">INDIRECT(ADDRESS(ROW(),Controls!$P$6+90))</f>
        <v>0.13630240294206802</v>
      </c>
      <c r="GW8">
        <f ca="1">INDIRECT(ADDRESS(ROW(),Controls!$P$6+105))</f>
        <v>0.25932585414146536</v>
      </c>
      <c r="GX8">
        <f ca="1">INDIRECT(ADDRESS(ROW(),Controls!$P$6+120))</f>
        <v>1</v>
      </c>
      <c r="GY8">
        <f ca="1">INDIRECT(ADDRESS(ROW(),Controls!$P$6+15))</f>
        <v>124</v>
      </c>
      <c r="GZ8">
        <f ca="1">INDIRECT(ADDRESS(ROW(),Controls!$P$6+135))</f>
        <v>-1.4488215254127557</v>
      </c>
      <c r="HL8">
        <f t="shared" ca="1" si="16"/>
        <v>0.45731764835740024</v>
      </c>
      <c r="HM8">
        <f t="shared" ca="1" si="17"/>
        <v>-15.426630913312831</v>
      </c>
      <c r="HN8">
        <f t="shared" ca="1" si="18"/>
        <v>1.9025772733565485</v>
      </c>
      <c r="HO8">
        <f t="shared" ca="1" si="19"/>
        <v>0.12302345119939734</v>
      </c>
      <c r="HQ8">
        <f ca="1">INDIRECT(ADDRESS(ROW(),Controls!$P$6+60))</f>
        <v>0.43564044502895705</v>
      </c>
      <c r="HR8">
        <f t="shared" ca="1" si="20"/>
        <v>124</v>
      </c>
      <c r="HS8">
        <f ca="1">IF($GX8=0,NA(),($GZ8*Controls!$S$6))</f>
        <v>-1.4488215254127557</v>
      </c>
    </row>
    <row r="9" spans="1:227" x14ac:dyDescent="0.25">
      <c r="A9">
        <v>145</v>
      </c>
      <c r="B9">
        <f t="shared" ca="1" si="0"/>
        <v>127</v>
      </c>
      <c r="C9">
        <f t="shared" ca="1" si="1"/>
        <v>12</v>
      </c>
      <c r="D9">
        <f t="shared" ca="1" si="2"/>
        <v>9.9358331687134918</v>
      </c>
      <c r="E9">
        <f t="shared" ca="1" si="3"/>
        <v>0.51213800012323374</v>
      </c>
      <c r="G9">
        <f t="shared" ca="1" si="4"/>
        <v>0.23054943503105946</v>
      </c>
      <c r="H9">
        <f t="shared" ca="1" si="5"/>
        <v>-5.7485854729284414E-2</v>
      </c>
      <c r="I9">
        <f t="shared" ca="1" si="6"/>
        <v>1</v>
      </c>
      <c r="J9">
        <v>1</v>
      </c>
      <c r="K9">
        <f t="shared" ca="1" si="7"/>
        <v>0.42544699809583769</v>
      </c>
      <c r="O9">
        <f t="shared" ca="1" si="8"/>
        <v>127</v>
      </c>
      <c r="P9">
        <f ca="1">$O$17/4+$O$18/2+$O$19/4</f>
        <v>182.25</v>
      </c>
      <c r="Q9">
        <f ca="1">$P$15/4+$P$16/2+$P$17/4</f>
        <v>354.5625</v>
      </c>
      <c r="AD9">
        <f t="shared" ca="1" si="9"/>
        <v>12</v>
      </c>
      <c r="AE9">
        <f ca="1">$AD$17/4+$AD$18/2+$AD$19/4</f>
        <v>30</v>
      </c>
      <c r="AF9">
        <f ca="1">$AE$15/4+$AE$16/2+$AE$17/4</f>
        <v>63.0625</v>
      </c>
      <c r="AS9">
        <f t="shared" ca="1" si="10"/>
        <v>9.9358331687134918</v>
      </c>
      <c r="AT9">
        <f ca="1">$AS$17/4+$AS$18/2+$AS$19/4</f>
        <v>23.767824453419962</v>
      </c>
      <c r="AU9">
        <f ca="1">$AT$15/4+$AT$16/2+$AT$17/4</f>
        <v>52.13973483701767</v>
      </c>
      <c r="BH9">
        <f t="shared" ca="1" si="11"/>
        <v>0.51213800012323374</v>
      </c>
      <c r="BI9">
        <f ca="1">$BH$17/4+$BH$18/2+$BH$19/4</f>
        <v>0.55762993265585459</v>
      </c>
      <c r="BJ9">
        <f ca="1">$BI$15/4+$BI$16/2+$BI$17/4</f>
        <v>0.35016080367260027</v>
      </c>
      <c r="CL9">
        <f t="shared" ca="1" si="12"/>
        <v>0.23054943503105946</v>
      </c>
      <c r="CM9">
        <f ca="1">$CL$17/4+$CL$18/2+$CL$19/4</f>
        <v>0.14979671976804138</v>
      </c>
      <c r="CN9">
        <f ca="1">$CM$15/4+$CM$16/2+$CM$17/4</f>
        <v>0.10377226029454664</v>
      </c>
      <c r="DA9">
        <f t="shared" ca="1" si="13"/>
        <v>-5.7485854729284414E-2</v>
      </c>
      <c r="DB9">
        <f ca="1">$DA$17/4+$DA$18/2+$DA$19/4</f>
        <v>0.77649118695902675</v>
      </c>
      <c r="DC9">
        <f ca="1">$DB$15/4+$DB$16/2+$DB$17/4</f>
        <v>0.11735697628625094</v>
      </c>
      <c r="DP9">
        <f t="shared" ca="1" si="14"/>
        <v>1</v>
      </c>
      <c r="DQ9">
        <f ca="1">$DP$17/4+$DP$18/2+$DP$19/4</f>
        <v>1</v>
      </c>
      <c r="DR9">
        <f ca="1">$DQ$15/4+$DQ$16/2+$DQ$17/4</f>
        <v>1</v>
      </c>
      <c r="EE9">
        <f t="shared" ca="1" si="15"/>
        <v>0.42544699809583769</v>
      </c>
      <c r="EF9">
        <f ca="1">$EE$17/4+$EE$18/2+$EE$19/4</f>
        <v>0.249007184895777</v>
      </c>
      <c r="EG9">
        <f ca="1">$EF$15/4+$EF$16/2+$EF$17/4</f>
        <v>0.39321191453090931</v>
      </c>
      <c r="GR9">
        <f ca="1">INDIRECT(ADDRESS(ROW(),Controls!$P$6+30))</f>
        <v>12</v>
      </c>
      <c r="GS9">
        <f ca="1">INDIRECT(ADDRESS(ROW(),Controls!$P$6+45))</f>
        <v>9.9358331687134918</v>
      </c>
      <c r="GV9">
        <f ca="1">INDIRECT(ADDRESS(ROW(),Controls!$P$6+90))</f>
        <v>0.23054943503105946</v>
      </c>
      <c r="GW9">
        <f ca="1">INDIRECT(ADDRESS(ROW(),Controls!$P$6+105))</f>
        <v>-5.7485854729284414E-2</v>
      </c>
      <c r="GX9">
        <f ca="1">INDIRECT(ADDRESS(ROW(),Controls!$P$6+120))</f>
        <v>1</v>
      </c>
      <c r="GY9">
        <f ca="1">INDIRECT(ADDRESS(ROW(),Controls!$P$6+15))</f>
        <v>127</v>
      </c>
      <c r="GZ9">
        <f ca="1">INDIRECT(ADDRESS(ROW(),Controls!$P$6+135))</f>
        <v>0.42544699809583769</v>
      </c>
      <c r="HL9">
        <f t="shared" ca="1" si="16"/>
        <v>1.2077497474279533</v>
      </c>
      <c r="HM9">
        <f t="shared" ca="1" si="17"/>
        <v>2.0641668312865082</v>
      </c>
      <c r="HN9">
        <f t="shared" ca="1" si="18"/>
        <v>0.01</v>
      </c>
      <c r="HO9">
        <f t="shared" ca="1" si="19"/>
        <v>-0.28803528976034387</v>
      </c>
      <c r="HQ9">
        <f ca="1">INDIRECT(ADDRESS(ROW(),Controls!$P$6+60))</f>
        <v>0.51213800012323374</v>
      </c>
      <c r="HR9">
        <f t="shared" ca="1" si="20"/>
        <v>127</v>
      </c>
      <c r="HS9">
        <f ca="1">IF($GX9=0,NA(),($GZ9*Controls!$S$6))</f>
        <v>0.42544699809583769</v>
      </c>
    </row>
    <row r="10" spans="1:227" x14ac:dyDescent="0.25">
      <c r="A10">
        <v>146</v>
      </c>
      <c r="B10">
        <f t="shared" ca="1" si="0"/>
        <v>130</v>
      </c>
      <c r="C10">
        <f t="shared" ca="1" si="1"/>
        <v>16</v>
      </c>
      <c r="D10">
        <f t="shared" ca="1" si="2"/>
        <v>11.606915573390593</v>
      </c>
      <c r="E10">
        <f t="shared" ca="1" si="3"/>
        <v>0.67640102834526894</v>
      </c>
      <c r="G10">
        <f t="shared" ca="1" si="4"/>
        <v>0.21330831983913487</v>
      </c>
      <c r="H10">
        <f t="shared" ca="1" si="5"/>
        <v>5.7098035018484899E-2</v>
      </c>
      <c r="I10">
        <f t="shared" ca="1" si="6"/>
        <v>1</v>
      </c>
      <c r="J10">
        <v>1</v>
      </c>
      <c r="K10">
        <f t="shared" ca="1" si="7"/>
        <v>0.67522001297819856</v>
      </c>
      <c r="O10">
        <f t="shared" ca="1" si="8"/>
        <v>130</v>
      </c>
      <c r="P10">
        <f ca="1">$O$19/4+$O$20/2+$O$21/4</f>
        <v>194.25</v>
      </c>
      <c r="AD10">
        <f t="shared" ca="1" si="9"/>
        <v>16</v>
      </c>
      <c r="AE10">
        <f ca="1">$AD$19/4+$AD$20/2+$AD$21/4</f>
        <v>23.75</v>
      </c>
      <c r="AS10">
        <f t="shared" ca="1" si="10"/>
        <v>11.606915573390593</v>
      </c>
      <c r="AT10">
        <f ca="1">$AS$19/4+$AS$20/2+$AS$21/4</f>
        <v>26.380086259170803</v>
      </c>
      <c r="BH10">
        <f t="shared" ca="1" si="11"/>
        <v>0.67640102834526894</v>
      </c>
      <c r="BI10">
        <f ca="1">$BH$19/4+$BH$20/2+$BH$21/4</f>
        <v>0.55438279572385851</v>
      </c>
      <c r="CL10">
        <f t="shared" ca="1" si="12"/>
        <v>0.21330831983913487</v>
      </c>
      <c r="CM10">
        <f ca="1">$CL$19/4+$CL$20/2+$CL$21/4</f>
        <v>0.14361223416751739</v>
      </c>
      <c r="DA10">
        <f t="shared" ca="1" si="13"/>
        <v>5.7098035018484899E-2</v>
      </c>
      <c r="DB10">
        <f ca="1">$DA$19/4+$DA$20/2+$DA$21/4</f>
        <v>6.187421531219188E-2</v>
      </c>
      <c r="DP10">
        <f t="shared" ca="1" si="14"/>
        <v>1</v>
      </c>
      <c r="DQ10">
        <f ca="1">$DP$19/4+$DP$20/2+$DP$21/4</f>
        <v>1</v>
      </c>
      <c r="EE10">
        <f t="shared" ca="1" si="15"/>
        <v>0.67522001297819856</v>
      </c>
      <c r="EF10">
        <f ca="1">$EE$19/4+$EE$20/2+$EE$21/4</f>
        <v>-0.13944334461384694</v>
      </c>
      <c r="GR10">
        <f ca="1">INDIRECT(ADDRESS(ROW(),Controls!$P$6+30))</f>
        <v>16</v>
      </c>
      <c r="GS10">
        <f ca="1">INDIRECT(ADDRESS(ROW(),Controls!$P$6+45))</f>
        <v>11.606915573390593</v>
      </c>
      <c r="GV10">
        <f ca="1">INDIRECT(ADDRESS(ROW(),Controls!$P$6+90))</f>
        <v>0.21330831983913487</v>
      </c>
      <c r="GW10">
        <f ca="1">INDIRECT(ADDRESS(ROW(),Controls!$P$6+105))</f>
        <v>5.7098035018484899E-2</v>
      </c>
      <c r="GX10">
        <f ca="1">INDIRECT(ADDRESS(ROW(),Controls!$P$6+120))</f>
        <v>1</v>
      </c>
      <c r="GY10">
        <f ca="1">INDIRECT(ADDRESS(ROW(),Controls!$P$6+15))</f>
        <v>130</v>
      </c>
      <c r="GZ10">
        <f ca="1">INDIRECT(ADDRESS(ROW(),Controls!$P$6+135))</f>
        <v>0.67522001297819856</v>
      </c>
      <c r="HL10">
        <f t="shared" ca="1" si="16"/>
        <v>1.3784885311547164</v>
      </c>
      <c r="HM10">
        <f t="shared" ca="1" si="17"/>
        <v>4.3930844266094073</v>
      </c>
      <c r="HN10">
        <f t="shared" ca="1" si="18"/>
        <v>0.26767842464628205</v>
      </c>
      <c r="HO10">
        <f t="shared" ca="1" si="19"/>
        <v>-0.15621028482064997</v>
      </c>
      <c r="HQ10">
        <f ca="1">INDIRECT(ADDRESS(ROW(),Controls!$P$6+60))</f>
        <v>0.67640102834526894</v>
      </c>
      <c r="HR10">
        <f t="shared" ca="1" si="20"/>
        <v>130</v>
      </c>
      <c r="HS10">
        <f ca="1">IF($GX10=0,NA(),($GZ10*Controls!$S$6))</f>
        <v>0.67522001297819856</v>
      </c>
    </row>
    <row r="11" spans="1:227" x14ac:dyDescent="0.25">
      <c r="A11">
        <v>147</v>
      </c>
      <c r="B11">
        <f t="shared" ca="1" si="0"/>
        <v>130</v>
      </c>
      <c r="C11">
        <f t="shared" ca="1" si="1"/>
        <v>22</v>
      </c>
      <c r="D11">
        <f t="shared" ca="1" si="2"/>
        <v>12.203045446643404</v>
      </c>
      <c r="E11">
        <f t="shared" ca="1" si="3"/>
        <v>1.0439600653565444</v>
      </c>
      <c r="G11">
        <f t="shared" ca="1" si="4"/>
        <v>0.20803293357709551</v>
      </c>
      <c r="H11">
        <f t="shared" ca="1" si="5"/>
        <v>0.5625870910321138</v>
      </c>
      <c r="I11">
        <f t="shared" ca="1" si="6"/>
        <v>1</v>
      </c>
      <c r="J11">
        <v>1</v>
      </c>
      <c r="K11">
        <f t="shared" ca="1" si="7"/>
        <v>1.2209032101009731</v>
      </c>
      <c r="O11">
        <f t="shared" ca="1" si="8"/>
        <v>130</v>
      </c>
      <c r="P11">
        <f ca="1">$O$21/4+$O$22/2+$O$23/4</f>
        <v>201.25</v>
      </c>
      <c r="AD11">
        <f t="shared" ca="1" si="9"/>
        <v>22</v>
      </c>
      <c r="AE11">
        <f ca="1">$AD$21/4+$AD$22/2+$AD$23/4</f>
        <v>17.75</v>
      </c>
      <c r="AS11">
        <f t="shared" ca="1" si="10"/>
        <v>12.203045446643404</v>
      </c>
      <c r="AT11">
        <f ca="1">$AS$21/4+$AS$22/2+$AS$23/4</f>
        <v>28.951547314967943</v>
      </c>
      <c r="BH11">
        <f t="shared" ca="1" si="11"/>
        <v>1.0439600653565444</v>
      </c>
      <c r="BI11">
        <f ca="1">$BH$21/4+$BH$22/2+$BH$23/4</f>
        <v>8.0748188838045215E-2</v>
      </c>
      <c r="CL11">
        <f t="shared" ca="1" si="12"/>
        <v>0.20803293357709551</v>
      </c>
      <c r="CM11">
        <f ca="1">$CL$21/4+$CL$22/2+$CL$23/4</f>
        <v>0.1359081020479404</v>
      </c>
      <c r="DA11">
        <f t="shared" ca="1" si="13"/>
        <v>0.5625870910321138</v>
      </c>
      <c r="DB11">
        <f ca="1">$DA$21/4+$DA$22/2+$DA$23/4</f>
        <v>0.11377218077266447</v>
      </c>
      <c r="DP11">
        <f t="shared" ca="1" si="14"/>
        <v>1</v>
      </c>
      <c r="DQ11">
        <f ca="1">$DP$21/4+$DP$22/2+$DP$23/4</f>
        <v>1</v>
      </c>
      <c r="EE11">
        <f t="shared" ca="1" si="15"/>
        <v>1.2209032101009731</v>
      </c>
      <c r="EF11">
        <f ca="1">$EE$21/4+$EE$22/2+$EE$23/4</f>
        <v>-0.88668898167930443</v>
      </c>
      <c r="GR11">
        <f ca="1">INDIRECT(ADDRESS(ROW(),Controls!$P$6+30))</f>
        <v>22</v>
      </c>
      <c r="GS11">
        <f ca="1">INDIRECT(ADDRESS(ROW(),Controls!$P$6+45))</f>
        <v>12.203045446643404</v>
      </c>
      <c r="GV11">
        <f ca="1">INDIRECT(ADDRESS(ROW(),Controls!$P$6+90))</f>
        <v>0.20803293357709551</v>
      </c>
      <c r="GW11">
        <f ca="1">INDIRECT(ADDRESS(ROW(),Controls!$P$6+105))</f>
        <v>0.5625870910321138</v>
      </c>
      <c r="GX11">
        <f ca="1">INDIRECT(ADDRESS(ROW(),Controls!$P$6+120))</f>
        <v>1</v>
      </c>
      <c r="GY11">
        <f ca="1">INDIRECT(ADDRESS(ROW(),Controls!$P$6+15))</f>
        <v>130</v>
      </c>
      <c r="GZ11">
        <f ca="1">INDIRECT(ADDRESS(ROW(),Controls!$P$6+135))</f>
        <v>1.2209032101009731</v>
      </c>
      <c r="HL11">
        <f t="shared" ca="1" si="16"/>
        <v>1.8028286542234724</v>
      </c>
      <c r="HM11">
        <f t="shared" ca="1" si="17"/>
        <v>9.7969545533565956</v>
      </c>
      <c r="HN11">
        <f t="shared" ca="1" si="18"/>
        <v>2.704317443197632</v>
      </c>
      <c r="HO11">
        <f t="shared" ca="1" si="19"/>
        <v>0.35455415745501828</v>
      </c>
      <c r="HQ11">
        <f ca="1">INDIRECT(ADDRESS(ROW(),Controls!$P$6+60))</f>
        <v>1.0439600653565444</v>
      </c>
      <c r="HR11">
        <f t="shared" ca="1" si="20"/>
        <v>130</v>
      </c>
      <c r="HS11">
        <f ca="1">IF($GX11=0,NA(),($GZ11*Controls!$S$6))</f>
        <v>1.2209032101009731</v>
      </c>
    </row>
    <row r="12" spans="1:227" x14ac:dyDescent="0.25">
      <c r="A12">
        <v>148</v>
      </c>
      <c r="B12">
        <f t="shared" ca="1" si="0"/>
        <v>133</v>
      </c>
      <c r="C12">
        <f t="shared" ca="1" si="1"/>
        <v>14</v>
      </c>
      <c r="D12">
        <f t="shared" ca="1" si="2"/>
        <v>15.712398201475901</v>
      </c>
      <c r="E12">
        <f t="shared" ca="1" si="3"/>
        <v>0.93148204736768381</v>
      </c>
      <c r="G12">
        <f t="shared" ca="1" si="4"/>
        <v>0.18333482535370274</v>
      </c>
      <c r="H12">
        <f t="shared" ca="1" si="5"/>
        <v>-5.1766520972799282E-2</v>
      </c>
      <c r="I12">
        <f t="shared" ca="1" si="6"/>
        <v>1</v>
      </c>
      <c r="J12">
        <v>1</v>
      </c>
      <c r="K12">
        <f t="shared" ca="1" si="7"/>
        <v>-0.13345266009658663</v>
      </c>
      <c r="O12">
        <f t="shared" ca="1" si="8"/>
        <v>133</v>
      </c>
      <c r="P12">
        <f ca="1">$O$23/4+$O$24/2+$O$25/4</f>
        <v>224</v>
      </c>
      <c r="AD12">
        <f t="shared" ca="1" si="9"/>
        <v>14</v>
      </c>
      <c r="AE12">
        <f ca="1">$AD$23/4+$AD$24/2+$AD$25/4</f>
        <v>36.75</v>
      </c>
      <c r="AS12">
        <f t="shared" ca="1" si="10"/>
        <v>15.712398201475901</v>
      </c>
      <c r="AT12">
        <f ca="1">$AS$23/4+$AS$24/2+$AS$25/4</f>
        <v>24.029708981536391</v>
      </c>
      <c r="BH12">
        <f t="shared" ca="1" si="11"/>
        <v>0.93148204736768381</v>
      </c>
      <c r="BI12">
        <f ca="1">$BH$23/4+$BH$24/2+$BH$25/4</f>
        <v>0.32899020999950324</v>
      </c>
      <c r="CL12">
        <f t="shared" ca="1" si="12"/>
        <v>0.18333482535370274</v>
      </c>
      <c r="CM12">
        <f ca="1">$CL$23/4+$CL$24/2+$CL$25/4</f>
        <v>0.15010689459215232</v>
      </c>
      <c r="DA12">
        <f t="shared" ca="1" si="13"/>
        <v>-5.1766520972799282E-2</v>
      </c>
      <c r="DB12">
        <f ca="1">$DA$23/4+$DA$24/2+$DA$25/4</f>
        <v>1.0220920022784541</v>
      </c>
      <c r="DP12">
        <f t="shared" ca="1" si="14"/>
        <v>1</v>
      </c>
      <c r="DQ12">
        <f ca="1">$DP$23/4+$DP$24/2+$DP$25/4</f>
        <v>1</v>
      </c>
      <c r="EE12">
        <f t="shared" ca="1" si="15"/>
        <v>-0.13345266009658663</v>
      </c>
      <c r="EF12">
        <f ca="1">$EE$23/4+$EE$24/2+$EE$25/4</f>
        <v>0.88821089551800791</v>
      </c>
      <c r="GR12">
        <f ca="1">INDIRECT(ADDRESS(ROW(),Controls!$P$6+30))</f>
        <v>14</v>
      </c>
      <c r="GS12">
        <f ca="1">INDIRECT(ADDRESS(ROW(),Controls!$P$6+45))</f>
        <v>15.712398201475901</v>
      </c>
      <c r="GV12">
        <f ca="1">INDIRECT(ADDRESS(ROW(),Controls!$P$6+90))</f>
        <v>0.18333482535370274</v>
      </c>
      <c r="GW12">
        <f ca="1">INDIRECT(ADDRESS(ROW(),Controls!$P$6+105))</f>
        <v>-5.1766520972799282E-2</v>
      </c>
      <c r="GX12">
        <f ca="1">INDIRECT(ADDRESS(ROW(),Controls!$P$6+120))</f>
        <v>1</v>
      </c>
      <c r="GY12">
        <f ca="1">INDIRECT(ADDRESS(ROW(),Controls!$P$6+15))</f>
        <v>133</v>
      </c>
      <c r="GZ12">
        <f ca="1">INDIRECT(ADDRESS(ROW(),Controls!$P$6+135))</f>
        <v>-0.13345266009658663</v>
      </c>
      <c r="HL12">
        <f t="shared" ca="1" si="16"/>
        <v>0.89101611482103016</v>
      </c>
      <c r="HM12">
        <f t="shared" ca="1" si="17"/>
        <v>-1.7123982014759012</v>
      </c>
      <c r="HN12">
        <f t="shared" ca="1" si="18"/>
        <v>0.01</v>
      </c>
      <c r="HO12">
        <f t="shared" ca="1" si="19"/>
        <v>-0.23510134632650204</v>
      </c>
      <c r="HQ12">
        <f ca="1">INDIRECT(ADDRESS(ROW(),Controls!$P$6+60))</f>
        <v>0.93148204736768381</v>
      </c>
      <c r="HR12">
        <f t="shared" ca="1" si="20"/>
        <v>133</v>
      </c>
      <c r="HS12">
        <f ca="1">IF($GX12=0,NA(),($GZ12*Controls!$S$6))</f>
        <v>-0.13345266009658663</v>
      </c>
    </row>
    <row r="13" spans="1:227" x14ac:dyDescent="0.25">
      <c r="A13">
        <v>149</v>
      </c>
      <c r="B13">
        <f t="shared" ca="1" si="0"/>
        <v>153</v>
      </c>
      <c r="C13">
        <f t="shared" ca="1" si="1"/>
        <v>23</v>
      </c>
      <c r="D13">
        <f t="shared" ca="1" si="2"/>
        <v>30.657021546946602</v>
      </c>
      <c r="E13">
        <f t="shared" ca="1" si="3"/>
        <v>0.57631117078168226</v>
      </c>
      <c r="G13">
        <f t="shared" ca="1" si="4"/>
        <v>0.13125057905179324</v>
      </c>
      <c r="H13">
        <f t="shared" ca="1" si="5"/>
        <v>2.9763120735353182E-2</v>
      </c>
      <c r="I13">
        <f t="shared" ca="1" si="6"/>
        <v>1</v>
      </c>
      <c r="J13">
        <v>1</v>
      </c>
      <c r="K13">
        <f t="shared" ca="1" si="7"/>
        <v>-0.50989230256857843</v>
      </c>
      <c r="O13">
        <f t="shared" ca="1" si="8"/>
        <v>153</v>
      </c>
      <c r="P13">
        <f ca="1">$O$25/4+$O$26/2+$O$27/4</f>
        <v>263.75</v>
      </c>
      <c r="AD13">
        <f t="shared" ca="1" si="9"/>
        <v>23</v>
      </c>
      <c r="AE13">
        <f ca="1">$AD$25/4+$AD$26/2+$AD$27/4</f>
        <v>23.25</v>
      </c>
      <c r="AS13">
        <f t="shared" ca="1" si="10"/>
        <v>30.657021546946602</v>
      </c>
      <c r="AT13">
        <f ca="1">$AS$25/4+$AS$26/2+$AS$27/4</f>
        <v>32.618352751039346</v>
      </c>
      <c r="BH13">
        <f t="shared" ca="1" si="11"/>
        <v>0.57631117078168226</v>
      </c>
      <c r="BI13">
        <f ca="1">$BH$25/4+$BH$26/2+$BH$27/4</f>
        <v>0.21246023979353112</v>
      </c>
      <c r="CL13">
        <f t="shared" ca="1" si="12"/>
        <v>0.13125057905179324</v>
      </c>
      <c r="CM13">
        <f ca="1">$CL$25/4+$CL$26/2+$CL$27/4</f>
        <v>0.13014161883211944</v>
      </c>
      <c r="DA13">
        <f t="shared" ca="1" si="13"/>
        <v>2.9763120735353182E-2</v>
      </c>
      <c r="DB13">
        <f ca="1">$DA$25/4+$DA$26/2+$DA$27/4</f>
        <v>9.7233017056812573E-2</v>
      </c>
      <c r="DP13">
        <f t="shared" ca="1" si="14"/>
        <v>1</v>
      </c>
      <c r="DQ13">
        <f ca="1">$DP$25/4+$DP$26/2+$DP$27/4</f>
        <v>1</v>
      </c>
      <c r="EE13">
        <f t="shared" ca="1" si="15"/>
        <v>-0.50989230256857843</v>
      </c>
      <c r="EF13">
        <f ca="1">$EE$25/4+$EE$26/2+$EE$27/4</f>
        <v>-0.61814645064767171</v>
      </c>
      <c r="GR13">
        <f ca="1">INDIRECT(ADDRESS(ROW(),Controls!$P$6+30))</f>
        <v>23</v>
      </c>
      <c r="GS13">
        <f ca="1">INDIRECT(ADDRESS(ROW(),Controls!$P$6+45))</f>
        <v>30.657021546946602</v>
      </c>
      <c r="GV13">
        <f ca="1">INDIRECT(ADDRESS(ROW(),Controls!$P$6+90))</f>
        <v>0.13125057905179324</v>
      </c>
      <c r="GW13">
        <f ca="1">INDIRECT(ADDRESS(ROW(),Controls!$P$6+105))</f>
        <v>2.9763120735353182E-2</v>
      </c>
      <c r="GX13">
        <f ca="1">INDIRECT(ADDRESS(ROW(),Controls!$P$6+120))</f>
        <v>1</v>
      </c>
      <c r="GY13">
        <f ca="1">INDIRECT(ADDRESS(ROW(),Controls!$P$6+15))</f>
        <v>153</v>
      </c>
      <c r="GZ13">
        <f ca="1">INDIRECT(ADDRESS(ROW(),Controls!$P$6+135))</f>
        <v>-0.50989230256857843</v>
      </c>
      <c r="HL13">
        <f t="shared" ca="1" si="16"/>
        <v>0.75023596029310846</v>
      </c>
      <c r="HM13">
        <f t="shared" ca="1" si="17"/>
        <v>-7.6570215469466021</v>
      </c>
      <c r="HN13">
        <f t="shared" ca="1" si="18"/>
        <v>0.22676563372423869</v>
      </c>
      <c r="HO13">
        <f t="shared" ca="1" si="19"/>
        <v>-0.10148745831644006</v>
      </c>
      <c r="HQ13">
        <f ca="1">INDIRECT(ADDRESS(ROW(),Controls!$P$6+60))</f>
        <v>0.57631117078168226</v>
      </c>
      <c r="HR13">
        <f t="shared" ca="1" si="20"/>
        <v>153</v>
      </c>
      <c r="HS13">
        <f ca="1">IF($GX13=0,NA(),($GZ13*Controls!$S$6))</f>
        <v>-0.50989230256857843</v>
      </c>
    </row>
    <row r="14" spans="1:227" x14ac:dyDescent="0.25">
      <c r="A14">
        <v>150</v>
      </c>
      <c r="B14">
        <f t="shared" ca="1" si="0"/>
        <v>160</v>
      </c>
      <c r="C14">
        <f t="shared" ca="1" si="1"/>
        <v>21</v>
      </c>
      <c r="D14">
        <f t="shared" ca="1" si="2"/>
        <v>30.541198393475128</v>
      </c>
      <c r="E14">
        <f t="shared" ca="1" si="3"/>
        <v>0.2291719547887108</v>
      </c>
      <c r="G14">
        <f t="shared" ca="1" si="4"/>
        <v>0.13149921812466317</v>
      </c>
      <c r="H14">
        <f t="shared" ca="1" si="5"/>
        <v>6.4853721361431887E-2</v>
      </c>
      <c r="I14">
        <f t="shared" ca="1" si="6"/>
        <v>1</v>
      </c>
      <c r="J14">
        <v>1</v>
      </c>
      <c r="K14">
        <f t="shared" ca="1" si="7"/>
        <v>-0.67841067042774605</v>
      </c>
      <c r="O14">
        <f t="shared" ca="1" si="8"/>
        <v>160</v>
      </c>
      <c r="P14">
        <f ca="1">$O$27/4+$O$28/2+$O$29/4</f>
        <v>277.5</v>
      </c>
      <c r="AD14">
        <f t="shared" ca="1" si="9"/>
        <v>21</v>
      </c>
      <c r="AE14">
        <f ca="1">$AD$27/4+$AD$28/2+$AD$29/4</f>
        <v>21.5</v>
      </c>
      <c r="AS14">
        <f t="shared" ca="1" si="10"/>
        <v>30.541198393475128</v>
      </c>
      <c r="AT14">
        <f ca="1">$AS$27/4+$AS$28/2+$AS$29/4</f>
        <v>28.029162218825864</v>
      </c>
      <c r="BH14">
        <f t="shared" ca="1" si="11"/>
        <v>0.2291719547887108</v>
      </c>
      <c r="BI14">
        <f ca="1">$BH$27/4+$BH$28/2+$BH$29/4</f>
        <v>-8.4673395023369374E-2</v>
      </c>
      <c r="CL14">
        <f t="shared" ca="1" si="12"/>
        <v>0.13149921812466317</v>
      </c>
      <c r="CM14">
        <f ca="1">$CL$27/4+$CL$28/2+$CL$29/4</f>
        <v>0.13871923742312778</v>
      </c>
      <c r="DA14">
        <f t="shared" ca="1" si="13"/>
        <v>6.4853721361431887E-2</v>
      </c>
      <c r="DB14">
        <f ca="1">$DA$27/4+$DA$28/2+$DA$29/4</f>
        <v>5.2994076484177498E-2</v>
      </c>
      <c r="DP14">
        <f t="shared" ca="1" si="14"/>
        <v>1</v>
      </c>
      <c r="DQ14">
        <f ca="1">$DP$27/4+$DP$28/2+$DP$29/4</f>
        <v>1</v>
      </c>
      <c r="EE14">
        <f t="shared" ca="1" si="15"/>
        <v>-0.67841067042774605</v>
      </c>
      <c r="EF14">
        <f ca="1">$EE$27/4+$EE$28/2+$EE$29/4</f>
        <v>-0.52366746599152869</v>
      </c>
      <c r="GR14">
        <f ca="1">INDIRECT(ADDRESS(ROW(),Controls!$P$6+30))</f>
        <v>21</v>
      </c>
      <c r="GS14">
        <f ca="1">INDIRECT(ADDRESS(ROW(),Controls!$P$6+45))</f>
        <v>30.541198393475128</v>
      </c>
      <c r="GV14">
        <f ca="1">INDIRECT(ADDRESS(ROW(),Controls!$P$6+90))</f>
        <v>0.13149921812466317</v>
      </c>
      <c r="GW14">
        <f ca="1">INDIRECT(ADDRESS(ROW(),Controls!$P$6+105))</f>
        <v>6.4853721361431887E-2</v>
      </c>
      <c r="GX14">
        <f ca="1">INDIRECT(ADDRESS(ROW(),Controls!$P$6+120))</f>
        <v>1</v>
      </c>
      <c r="GY14">
        <f ca="1">INDIRECT(ADDRESS(ROW(),Controls!$P$6+15))</f>
        <v>160</v>
      </c>
      <c r="GZ14">
        <f ca="1">INDIRECT(ADDRESS(ROW(),Controls!$P$6+135))</f>
        <v>-0.67841067042774605</v>
      </c>
      <c r="HL14">
        <f t="shared" ca="1" si="16"/>
        <v>0.68759580843711998</v>
      </c>
      <c r="HM14">
        <f t="shared" ca="1" si="17"/>
        <v>-9.5411983934751277</v>
      </c>
      <c r="HN14">
        <f t="shared" ca="1" si="18"/>
        <v>0.49318712526449865</v>
      </c>
      <c r="HO14">
        <f t="shared" ca="1" si="19"/>
        <v>-6.6645496763231282E-2</v>
      </c>
      <c r="HQ14">
        <f ca="1">INDIRECT(ADDRESS(ROW(),Controls!$P$6+60))</f>
        <v>0.2291719547887108</v>
      </c>
      <c r="HR14">
        <f t="shared" ca="1" si="20"/>
        <v>160</v>
      </c>
      <c r="HS14">
        <f ca="1">IF($GX14=0,NA(),($GZ14*Controls!$S$6))</f>
        <v>-0.67841067042774605</v>
      </c>
    </row>
    <row r="15" spans="1:227" x14ac:dyDescent="0.25">
      <c r="A15">
        <v>151</v>
      </c>
      <c r="B15">
        <f t="shared" ca="1" si="0"/>
        <v>173</v>
      </c>
      <c r="C15">
        <f t="shared" ca="1" si="1"/>
        <v>42</v>
      </c>
      <c r="D15">
        <f t="shared" ca="1" si="2"/>
        <v>24.391917926118911</v>
      </c>
      <c r="E15">
        <f t="shared" ca="1" si="3"/>
        <v>0.74143115742086496</v>
      </c>
      <c r="G15">
        <f t="shared" ca="1" si="4"/>
        <v>0.14714422862938004</v>
      </c>
      <c r="H15">
        <f t="shared" ca="1" si="5"/>
        <v>0.48011617399805934</v>
      </c>
      <c r="I15">
        <f t="shared" ca="1" si="6"/>
        <v>1</v>
      </c>
      <c r="J15">
        <v>1</v>
      </c>
      <c r="K15">
        <f t="shared" ca="1" si="7"/>
        <v>1.1927406903838393</v>
      </c>
      <c r="O15">
        <f t="shared" ca="1" si="8"/>
        <v>173</v>
      </c>
      <c r="P15">
        <f ca="1">$O$29/4+$O$30/2+$O$31/4</f>
        <v>295.25</v>
      </c>
      <c r="AD15">
        <f t="shared" ca="1" si="9"/>
        <v>42</v>
      </c>
      <c r="AE15">
        <f ca="1">$AD$29/4+$AD$30/2+$AD$31/4</f>
        <v>43</v>
      </c>
      <c r="AS15">
        <f t="shared" ca="1" si="10"/>
        <v>24.391917926118911</v>
      </c>
      <c r="AT15">
        <f ca="1">$AS$29/4+$AS$30/2+$AS$31/4</f>
        <v>33.670080054127212</v>
      </c>
      <c r="BH15">
        <f t="shared" ca="1" si="11"/>
        <v>0.74143115742086496</v>
      </c>
      <c r="BI15">
        <f ca="1">$BH$29/4+$BH$30/2+$BH$31/4</f>
        <v>4.7241499104796039E-2</v>
      </c>
      <c r="CL15">
        <f t="shared" ca="1" si="12"/>
        <v>0.14714422862938004</v>
      </c>
      <c r="CM15">
        <f ca="1">$CL$29/4+$CL$30/2+$CL$31/4</f>
        <v>0.12622966661357915</v>
      </c>
      <c r="DA15">
        <f t="shared" ca="1" si="13"/>
        <v>0.48011617399805934</v>
      </c>
      <c r="DB15">
        <f ca="1">$DA$29/4+$DA$30/2+$DA$31/4</f>
        <v>8.843107330695317E-2</v>
      </c>
      <c r="DP15">
        <f t="shared" ca="1" si="14"/>
        <v>1</v>
      </c>
      <c r="DQ15">
        <f ca="1">$DP$29/4+$DP$30/2+$DP$31/4</f>
        <v>1</v>
      </c>
      <c r="EE15">
        <f t="shared" ca="1" si="15"/>
        <v>1.1927406903838393</v>
      </c>
      <c r="EF15">
        <f ca="1">$EE$29/4+$EE$30/2+$EE$31/4</f>
        <v>0.50468447370474601</v>
      </c>
      <c r="GR15">
        <f ca="1">INDIRECT(ADDRESS(ROW(),Controls!$P$6+30))</f>
        <v>42</v>
      </c>
      <c r="GS15">
        <f ca="1">INDIRECT(ADDRESS(ROW(),Controls!$P$6+45))</f>
        <v>24.391917926118911</v>
      </c>
      <c r="GV15">
        <f ca="1">INDIRECT(ADDRESS(ROW(),Controls!$P$6+90))</f>
        <v>0.14714422862938004</v>
      </c>
      <c r="GW15">
        <f ca="1">INDIRECT(ADDRESS(ROW(),Controls!$P$6+105))</f>
        <v>0.48011617399805934</v>
      </c>
      <c r="GX15">
        <f ca="1">INDIRECT(ADDRESS(ROW(),Controls!$P$6+120))</f>
        <v>1</v>
      </c>
      <c r="GY15">
        <f ca="1">INDIRECT(ADDRESS(ROW(),Controls!$P$6+15))</f>
        <v>173</v>
      </c>
      <c r="GZ15">
        <f ca="1">INDIRECT(ADDRESS(ROW(),Controls!$P$6+135))</f>
        <v>1.1927406903838393</v>
      </c>
      <c r="HL15">
        <f t="shared" ca="1" si="16"/>
        <v>1.7218818186915232</v>
      </c>
      <c r="HM15">
        <f t="shared" ca="1" si="17"/>
        <v>17.608082073881089</v>
      </c>
      <c r="HN15">
        <f t="shared" ca="1" si="18"/>
        <v>3.262895041621737</v>
      </c>
      <c r="HO15">
        <f t="shared" ca="1" si="19"/>
        <v>0.3329719453686793</v>
      </c>
      <c r="HQ15">
        <f ca="1">INDIRECT(ADDRESS(ROW(),Controls!$P$6+60))</f>
        <v>0.74143115742086496</v>
      </c>
      <c r="HR15">
        <f t="shared" ca="1" si="20"/>
        <v>173</v>
      </c>
      <c r="HS15">
        <f ca="1">IF($GX15=0,NA(),($GZ15*Controls!$S$6))</f>
        <v>1.1927406903838393</v>
      </c>
    </row>
    <row r="16" spans="1:227" x14ac:dyDescent="0.25">
      <c r="A16">
        <v>152</v>
      </c>
      <c r="B16">
        <f t="shared" ca="1" si="0"/>
        <v>176</v>
      </c>
      <c r="C16">
        <f t="shared" ca="1" si="1"/>
        <v>29</v>
      </c>
      <c r="D16">
        <f t="shared" ca="1" si="2"/>
        <v>31.576229543673868</v>
      </c>
      <c r="E16">
        <f t="shared" ca="1" si="3"/>
        <v>0.6205882047482485</v>
      </c>
      <c r="G16">
        <f t="shared" ca="1" si="4"/>
        <v>0.12932606764907206</v>
      </c>
      <c r="H16">
        <f t="shared" ca="1" si="5"/>
        <v>-2.5012851883850315E-2</v>
      </c>
      <c r="I16">
        <f t="shared" ca="1" si="6"/>
        <v>1</v>
      </c>
      <c r="J16">
        <v>1</v>
      </c>
      <c r="K16">
        <f t="shared" ca="1" si="7"/>
        <v>-0.11548463352438924</v>
      </c>
      <c r="O16">
        <f t="shared" ca="1" si="8"/>
        <v>176</v>
      </c>
      <c r="P16">
        <f ca="1">$O$31/4+$O$32/2+$O$33/4</f>
        <v>353.5</v>
      </c>
      <c r="AD16">
        <f t="shared" ca="1" si="9"/>
        <v>29</v>
      </c>
      <c r="AE16">
        <f ca="1">$AD$31/4+$AD$32/2+$AD$33/4</f>
        <v>61</v>
      </c>
      <c r="AS16">
        <f t="shared" ca="1" si="10"/>
        <v>31.576229543673868</v>
      </c>
      <c r="AT16">
        <f ca="1">$AS$31/4+$AS$32/2+$AS$33/4</f>
        <v>55.724246962810369</v>
      </c>
      <c r="BH16">
        <f t="shared" ca="1" si="11"/>
        <v>0.6205882047482485</v>
      </c>
      <c r="BI16">
        <f ca="1">$BH$31/4+$BH$32/2+$BH$33/4</f>
        <v>0.30462547201524709</v>
      </c>
      <c r="CL16">
        <f t="shared" ca="1" si="12"/>
        <v>0.12932606764907206</v>
      </c>
      <c r="CM16">
        <f ca="1">$CL$31/4+$CL$32/2+$CL$33/4</f>
        <v>9.8728602661081494E-2</v>
      </c>
      <c r="DA16">
        <f t="shared" ca="1" si="13"/>
        <v>-2.5012851883850315E-2</v>
      </c>
      <c r="DB16">
        <f ca="1">$DA$31/4+$DA$32/2+$DA$33/4</f>
        <v>0.1265139319720523</v>
      </c>
      <c r="DP16">
        <f t="shared" ca="1" si="14"/>
        <v>1</v>
      </c>
      <c r="DQ16">
        <f ca="1">$DP$31/4+$DP$32/2+$DP$33/4</f>
        <v>1</v>
      </c>
      <c r="EE16">
        <f t="shared" ca="1" si="15"/>
        <v>-0.11548463352438924</v>
      </c>
      <c r="EF16">
        <f ca="1">$EE$31/4+$EE$32/2+$EE$33/4</f>
        <v>0.16307415107854242</v>
      </c>
      <c r="GR16">
        <f ca="1">INDIRECT(ADDRESS(ROW(),Controls!$P$6+30))</f>
        <v>29</v>
      </c>
      <c r="GS16">
        <f ca="1">INDIRECT(ADDRESS(ROW(),Controls!$P$6+45))</f>
        <v>31.576229543673868</v>
      </c>
      <c r="GV16">
        <f ca="1">INDIRECT(ADDRESS(ROW(),Controls!$P$6+90))</f>
        <v>0.12932606764907206</v>
      </c>
      <c r="GW16">
        <f ca="1">INDIRECT(ADDRESS(ROW(),Controls!$P$6+105))</f>
        <v>-2.5012851883850315E-2</v>
      </c>
      <c r="GX16">
        <f ca="1">INDIRECT(ADDRESS(ROW(),Controls!$P$6+120))</f>
        <v>1</v>
      </c>
      <c r="GY16">
        <f ca="1">INDIRECT(ADDRESS(ROW(),Controls!$P$6+15))</f>
        <v>176</v>
      </c>
      <c r="GZ16">
        <f ca="1">INDIRECT(ADDRESS(ROW(),Controls!$P$6+135))</f>
        <v>-0.11548463352438924</v>
      </c>
      <c r="HL16">
        <f t="shared" ca="1" si="16"/>
        <v>0.91841237598964687</v>
      </c>
      <c r="HM16">
        <f t="shared" ca="1" si="17"/>
        <v>-2.5762295436738682</v>
      </c>
      <c r="HN16">
        <f t="shared" ca="1" si="18"/>
        <v>0.01</v>
      </c>
      <c r="HO16">
        <f t="shared" ca="1" si="19"/>
        <v>-0.15433891953292239</v>
      </c>
      <c r="HQ16">
        <f ca="1">INDIRECT(ADDRESS(ROW(),Controls!$P$6+60))</f>
        <v>0.6205882047482485</v>
      </c>
      <c r="HR16">
        <f t="shared" ca="1" si="20"/>
        <v>176</v>
      </c>
      <c r="HS16">
        <f ca="1">IF($GX16=0,NA(),($GZ16*Controls!$S$6))</f>
        <v>-0.11548463352438924</v>
      </c>
    </row>
    <row r="17" spans="1:227" x14ac:dyDescent="0.25">
      <c r="A17">
        <v>153</v>
      </c>
      <c r="B17">
        <f t="shared" ca="1" si="0"/>
        <v>177</v>
      </c>
      <c r="C17">
        <f t="shared" ca="1" si="1"/>
        <v>10</v>
      </c>
      <c r="D17">
        <f t="shared" ca="1" si="2"/>
        <v>27.169461079643266</v>
      </c>
      <c r="E17">
        <f t="shared" ca="1" si="3"/>
        <v>0.13651477038981336</v>
      </c>
      <c r="G17">
        <f t="shared" ca="1" si="4"/>
        <v>0.13942019814907475</v>
      </c>
      <c r="H17">
        <f t="shared" ca="1" si="5"/>
        <v>0.36254175422584783</v>
      </c>
      <c r="I17">
        <f t="shared" ca="1" si="6"/>
        <v>1</v>
      </c>
      <c r="J17">
        <v>1</v>
      </c>
      <c r="K17">
        <f t="shared" ca="1" si="7"/>
        <v>-1.8504040687706658</v>
      </c>
      <c r="O17">
        <f t="shared" ca="1" si="8"/>
        <v>177</v>
      </c>
      <c r="P17">
        <f ca="1">$O$34*3/4+$O$33/4</f>
        <v>416</v>
      </c>
      <c r="AD17">
        <f t="shared" ca="1" si="9"/>
        <v>10</v>
      </c>
      <c r="AE17">
        <f ca="1">$AD$34*3/4+$AD$33/4</f>
        <v>87.25</v>
      </c>
      <c r="AS17">
        <f t="shared" ca="1" si="10"/>
        <v>27.169461079643266</v>
      </c>
      <c r="AT17">
        <f ca="1">$AS$34*3/4+$AS$33/4</f>
        <v>63.440365368322716</v>
      </c>
      <c r="BH17">
        <f t="shared" ca="1" si="11"/>
        <v>0.13651477038981336</v>
      </c>
      <c r="BI17">
        <f ca="1">$BH$34*3/4+$BH$33/4</f>
        <v>0.744150771555111</v>
      </c>
      <c r="CL17">
        <f t="shared" ca="1" si="12"/>
        <v>0.13942019814907475</v>
      </c>
      <c r="CM17">
        <f ca="1">$CL$34*3/4+$CL$33/4</f>
        <v>9.1402169242444403E-2</v>
      </c>
      <c r="DA17">
        <f t="shared" ca="1" si="13"/>
        <v>0.36254175422584783</v>
      </c>
      <c r="DB17">
        <f ca="1">$DA$34*3/4+$DA$33/4</f>
        <v>0.12796896789394605</v>
      </c>
      <c r="DP17">
        <f t="shared" ca="1" si="14"/>
        <v>1</v>
      </c>
      <c r="DQ17">
        <f ca="1">$DP$34*3/4+$DP$33/4</f>
        <v>1</v>
      </c>
      <c r="EE17">
        <f t="shared" ca="1" si="15"/>
        <v>-1.8504040687706658</v>
      </c>
      <c r="EF17">
        <f ca="1">$EE$34*3/4+$EE$33/4</f>
        <v>0.74201488226180634</v>
      </c>
      <c r="GR17">
        <f ca="1">INDIRECT(ADDRESS(ROW(),Controls!$P$6+30))</f>
        <v>10</v>
      </c>
      <c r="GS17">
        <f ca="1">INDIRECT(ADDRESS(ROW(),Controls!$P$6+45))</f>
        <v>27.169461079643266</v>
      </c>
      <c r="GV17">
        <f ca="1">INDIRECT(ADDRESS(ROW(),Controls!$P$6+90))</f>
        <v>0.13942019814907475</v>
      </c>
      <c r="GW17">
        <f ca="1">INDIRECT(ADDRESS(ROW(),Controls!$P$6+105))</f>
        <v>0.36254175422584783</v>
      </c>
      <c r="GX17">
        <f ca="1">INDIRECT(ADDRESS(ROW(),Controls!$P$6+120))</f>
        <v>1</v>
      </c>
      <c r="GY17">
        <f ca="1">INDIRECT(ADDRESS(ROW(),Controls!$P$6+15))</f>
        <v>177</v>
      </c>
      <c r="GZ17">
        <f ca="1">INDIRECT(ADDRESS(ROW(),Controls!$P$6+135))</f>
        <v>-1.8504040687706658</v>
      </c>
      <c r="HL17">
        <f t="shared" ca="1" si="16"/>
        <v>0.36806030015415009</v>
      </c>
      <c r="HM17">
        <f t="shared" ca="1" si="17"/>
        <v>-17.169461079643266</v>
      </c>
      <c r="HN17">
        <f t="shared" ca="1" si="18"/>
        <v>2.6003531700492983</v>
      </c>
      <c r="HO17">
        <f t="shared" ca="1" si="19"/>
        <v>0.22312155607677309</v>
      </c>
      <c r="HQ17">
        <f ca="1">INDIRECT(ADDRESS(ROW(),Controls!$P$6+60))</f>
        <v>0.13651477038981336</v>
      </c>
      <c r="HR17">
        <f t="shared" ca="1" si="20"/>
        <v>177</v>
      </c>
      <c r="HS17">
        <f ca="1">IF($GX17=0,NA(),($GZ17*Controls!$S$6))</f>
        <v>-1.8504040687706658</v>
      </c>
    </row>
    <row r="18" spans="1:227" x14ac:dyDescent="0.25">
      <c r="A18">
        <v>154</v>
      </c>
      <c r="B18">
        <f t="shared" ca="1" si="0"/>
        <v>182</v>
      </c>
      <c r="C18">
        <f t="shared" ca="1" si="1"/>
        <v>46</v>
      </c>
      <c r="D18">
        <f t="shared" ca="1" si="2"/>
        <v>21.096005817021286</v>
      </c>
      <c r="E18">
        <f t="shared" ca="1" si="3"/>
        <v>0.77119463457136939</v>
      </c>
      <c r="G18">
        <f t="shared" ca="1" si="4"/>
        <v>0.15822171564649201</v>
      </c>
      <c r="H18">
        <f t="shared" ca="1" si="5"/>
        <v>1.346195742125551</v>
      </c>
      <c r="I18">
        <f t="shared" ca="1" si="6"/>
        <v>1</v>
      </c>
      <c r="J18">
        <v>1</v>
      </c>
      <c r="K18">
        <f t="shared" ca="1" si="7"/>
        <v>1.7348674050431609</v>
      </c>
      <c r="O18">
        <f t="shared" ca="1" si="8"/>
        <v>182</v>
      </c>
      <c r="AD18">
        <f t="shared" ca="1" si="9"/>
        <v>46</v>
      </c>
      <c r="AS18">
        <f t="shared" ca="1" si="10"/>
        <v>21.096005817021286</v>
      </c>
      <c r="BH18">
        <f t="shared" ca="1" si="11"/>
        <v>0.77119463457136939</v>
      </c>
      <c r="CL18">
        <f t="shared" ca="1" si="12"/>
        <v>0.15822171564649201</v>
      </c>
      <c r="DA18">
        <f t="shared" ca="1" si="13"/>
        <v>1.346195742125551</v>
      </c>
      <c r="DP18">
        <f t="shared" ca="1" si="14"/>
        <v>1</v>
      </c>
      <c r="EE18">
        <f t="shared" ca="1" si="15"/>
        <v>1.7348674050431609</v>
      </c>
      <c r="GR18">
        <f ca="1">INDIRECT(ADDRESS(ROW(),Controls!$P$6+30))</f>
        <v>46</v>
      </c>
      <c r="GS18">
        <f ca="1">INDIRECT(ADDRESS(ROW(),Controls!$P$6+45))</f>
        <v>21.096005817021286</v>
      </c>
      <c r="GV18">
        <f ca="1">INDIRECT(ADDRESS(ROW(),Controls!$P$6+90))</f>
        <v>0.15822171564649201</v>
      </c>
      <c r="GW18">
        <f ca="1">INDIRECT(ADDRESS(ROW(),Controls!$P$6+105))</f>
        <v>1.346195742125551</v>
      </c>
      <c r="GX18">
        <f ca="1">INDIRECT(ADDRESS(ROW(),Controls!$P$6+120))</f>
        <v>1</v>
      </c>
      <c r="GY18">
        <f ca="1">INDIRECT(ADDRESS(ROW(),Controls!$P$6+15))</f>
        <v>182</v>
      </c>
      <c r="GZ18">
        <f ca="1">INDIRECT(ADDRESS(ROW(),Controls!$P$6+135))</f>
        <v>1.7348674050431609</v>
      </c>
      <c r="HL18">
        <f t="shared" ca="1" si="16"/>
        <v>2.1805075519501873</v>
      </c>
      <c r="HM18">
        <f t="shared" ca="1" si="17"/>
        <v>24.903994182978714</v>
      </c>
      <c r="HN18">
        <f t="shared" ca="1" si="18"/>
        <v>8.5082868468782031</v>
      </c>
      <c r="HO18">
        <f t="shared" ca="1" si="19"/>
        <v>1.187974026479059</v>
      </c>
      <c r="HQ18">
        <f ca="1">INDIRECT(ADDRESS(ROW(),Controls!$P$6+60))</f>
        <v>0.77119463457136939</v>
      </c>
      <c r="HR18">
        <f t="shared" ca="1" si="20"/>
        <v>182</v>
      </c>
      <c r="HS18">
        <f ca="1">IF($GX18=0,NA(),($GZ18*Controls!$S$6))</f>
        <v>1.7348674050431609</v>
      </c>
    </row>
    <row r="19" spans="1:227" x14ac:dyDescent="0.25">
      <c r="A19">
        <v>155</v>
      </c>
      <c r="B19">
        <f t="shared" ca="1" si="0"/>
        <v>188</v>
      </c>
      <c r="C19">
        <f t="shared" ca="1" si="1"/>
        <v>18</v>
      </c>
      <c r="D19">
        <f t="shared" ca="1" si="2"/>
        <v>25.709825099994013</v>
      </c>
      <c r="E19">
        <f t="shared" ca="1" si="3"/>
        <v>0.55161569109086628</v>
      </c>
      <c r="G19">
        <f t="shared" ca="1" si="4"/>
        <v>0.14332324963010667</v>
      </c>
      <c r="H19">
        <f t="shared" ca="1" si="5"/>
        <v>5.1031509359157207E-2</v>
      </c>
      <c r="I19">
        <f t="shared" ca="1" si="6"/>
        <v>1</v>
      </c>
      <c r="J19">
        <v>1</v>
      </c>
      <c r="K19">
        <f t="shared" ca="1" si="7"/>
        <v>-0.62330200173254813</v>
      </c>
      <c r="O19">
        <f t="shared" ca="1" si="8"/>
        <v>188</v>
      </c>
      <c r="AD19">
        <f t="shared" ca="1" si="9"/>
        <v>18</v>
      </c>
      <c r="AS19">
        <f t="shared" ca="1" si="10"/>
        <v>25.709825099994013</v>
      </c>
      <c r="BH19">
        <f t="shared" ca="1" si="11"/>
        <v>0.55161569109086628</v>
      </c>
      <c r="CL19">
        <f t="shared" ca="1" si="12"/>
        <v>0.14332324963010667</v>
      </c>
      <c r="DA19">
        <f t="shared" ca="1" si="13"/>
        <v>5.1031509359157207E-2</v>
      </c>
      <c r="DP19">
        <f t="shared" ca="1" si="14"/>
        <v>1</v>
      </c>
      <c r="EE19">
        <f t="shared" ca="1" si="15"/>
        <v>-0.62330200173254813</v>
      </c>
      <c r="GR19">
        <f ca="1">INDIRECT(ADDRESS(ROW(),Controls!$P$6+30))</f>
        <v>18</v>
      </c>
      <c r="GS19">
        <f ca="1">INDIRECT(ADDRESS(ROW(),Controls!$P$6+45))</f>
        <v>25.709825099994013</v>
      </c>
      <c r="GV19">
        <f ca="1">INDIRECT(ADDRESS(ROW(),Controls!$P$6+90))</f>
        <v>0.14332324963010667</v>
      </c>
      <c r="GW19">
        <f ca="1">INDIRECT(ADDRESS(ROW(),Controls!$P$6+105))</f>
        <v>5.1031509359157207E-2</v>
      </c>
      <c r="GX19">
        <f ca="1">INDIRECT(ADDRESS(ROW(),Controls!$P$6+120))</f>
        <v>1</v>
      </c>
      <c r="GY19">
        <f ca="1">INDIRECT(ADDRESS(ROW(),Controls!$P$6+15))</f>
        <v>188</v>
      </c>
      <c r="GZ19">
        <f ca="1">INDIRECT(ADDRESS(ROW(),Controls!$P$6+135))</f>
        <v>-0.62330200173254813</v>
      </c>
      <c r="HL19">
        <f t="shared" ca="1" si="16"/>
        <v>0.70012144890103478</v>
      </c>
      <c r="HM19">
        <f t="shared" ca="1" si="17"/>
        <v>-7.7098250999940134</v>
      </c>
      <c r="HN19">
        <f t="shared" ca="1" si="18"/>
        <v>0.35605883547059525</v>
      </c>
      <c r="HO19">
        <f t="shared" ca="1" si="19"/>
        <v>-9.2291740270949468E-2</v>
      </c>
      <c r="HQ19">
        <f ca="1">INDIRECT(ADDRESS(ROW(),Controls!$P$6+60))</f>
        <v>0.55161569109086628</v>
      </c>
      <c r="HR19">
        <f t="shared" ca="1" si="20"/>
        <v>188</v>
      </c>
      <c r="HS19">
        <f ca="1">IF($GX19=0,NA(),($GZ19*Controls!$S$6))</f>
        <v>-0.62330200173254813</v>
      </c>
    </row>
    <row r="20" spans="1:227" x14ac:dyDescent="0.25">
      <c r="A20">
        <v>156</v>
      </c>
      <c r="B20">
        <f t="shared" ca="1" si="0"/>
        <v>195</v>
      </c>
      <c r="C20">
        <f t="shared" ca="1" si="1"/>
        <v>28</v>
      </c>
      <c r="D20">
        <f t="shared" ca="1" si="2"/>
        <v>22.051732659995704</v>
      </c>
      <c r="E20">
        <f t="shared" ca="1" si="3"/>
        <v>0.67848004751378488</v>
      </c>
      <c r="G20">
        <f t="shared" ca="1" si="4"/>
        <v>0.15475505654566582</v>
      </c>
      <c r="H20">
        <f t="shared" ca="1" si="5"/>
        <v>2.7412563702356493E-2</v>
      </c>
      <c r="I20">
        <f t="shared" ca="1" si="6"/>
        <v>1</v>
      </c>
      <c r="J20">
        <v>1</v>
      </c>
      <c r="K20">
        <f t="shared" ca="1" si="7"/>
        <v>0.53550000917958018</v>
      </c>
      <c r="O20">
        <f t="shared" ca="1" si="8"/>
        <v>195</v>
      </c>
      <c r="AD20">
        <f t="shared" ca="1" si="9"/>
        <v>28</v>
      </c>
      <c r="AS20">
        <f t="shared" ca="1" si="10"/>
        <v>22.051732659995704</v>
      </c>
      <c r="BH20">
        <f t="shared" ca="1" si="11"/>
        <v>0.67848004751378488</v>
      </c>
      <c r="CL20">
        <f t="shared" ca="1" si="12"/>
        <v>0.15475505654566582</v>
      </c>
      <c r="DA20">
        <f t="shared" ca="1" si="13"/>
        <v>2.7412563702356493E-2</v>
      </c>
      <c r="DP20">
        <f t="shared" ca="1" si="14"/>
        <v>1</v>
      </c>
      <c r="EE20">
        <f t="shared" ca="1" si="15"/>
        <v>0.53550000917958018</v>
      </c>
      <c r="GR20">
        <f ca="1">INDIRECT(ADDRESS(ROW(),Controls!$P$6+30))</f>
        <v>28</v>
      </c>
      <c r="GS20">
        <f ca="1">INDIRECT(ADDRESS(ROW(),Controls!$P$6+45))</f>
        <v>22.051732659995704</v>
      </c>
      <c r="GV20">
        <f ca="1">INDIRECT(ADDRESS(ROW(),Controls!$P$6+90))</f>
        <v>0.15475505654566582</v>
      </c>
      <c r="GW20">
        <f ca="1">INDIRECT(ADDRESS(ROW(),Controls!$P$6+105))</f>
        <v>2.7412563702356493E-2</v>
      </c>
      <c r="GX20">
        <f ca="1">INDIRECT(ADDRESS(ROW(),Controls!$P$6+120))</f>
        <v>1</v>
      </c>
      <c r="GY20">
        <f ca="1">INDIRECT(ADDRESS(ROW(),Controls!$P$6+15))</f>
        <v>195</v>
      </c>
      <c r="GZ20">
        <f ca="1">INDIRECT(ADDRESS(ROW(),Controls!$P$6+135))</f>
        <v>0.53550000917958018</v>
      </c>
      <c r="HL20">
        <f t="shared" ca="1" si="16"/>
        <v>1.2697414952247772</v>
      </c>
      <c r="HM20">
        <f t="shared" ca="1" si="17"/>
        <v>5.9482673400042962</v>
      </c>
      <c r="HN20">
        <f t="shared" ca="1" si="18"/>
        <v>0.1771351729257872</v>
      </c>
      <c r="HO20">
        <f t="shared" ca="1" si="19"/>
        <v>-0.12734249284330934</v>
      </c>
      <c r="HQ20">
        <f ca="1">INDIRECT(ADDRESS(ROW(),Controls!$P$6+60))</f>
        <v>0.67848004751378488</v>
      </c>
      <c r="HR20">
        <f t="shared" ca="1" si="20"/>
        <v>195</v>
      </c>
      <c r="HS20">
        <f ca="1">IF($GX20=0,NA(),($GZ20*Controls!$S$6))</f>
        <v>0.53550000917958018</v>
      </c>
    </row>
    <row r="21" spans="1:227" x14ac:dyDescent="0.25">
      <c r="A21">
        <v>157</v>
      </c>
      <c r="B21">
        <f t="shared" ca="1" si="0"/>
        <v>199</v>
      </c>
      <c r="C21">
        <f t="shared" ca="1" si="1"/>
        <v>21</v>
      </c>
      <c r="D21">
        <f t="shared" ca="1" si="2"/>
        <v>35.707054616697796</v>
      </c>
      <c r="E21">
        <f t="shared" ca="1" si="3"/>
        <v>0.3089553967769979</v>
      </c>
      <c r="G21">
        <f t="shared" ca="1" si="4"/>
        <v>0.12161557394863122</v>
      </c>
      <c r="H21">
        <f t="shared" ca="1" si="5"/>
        <v>0.14164022448489733</v>
      </c>
      <c r="I21">
        <f t="shared" ca="1" si="6"/>
        <v>1</v>
      </c>
      <c r="J21">
        <v>1</v>
      </c>
      <c r="K21">
        <f t="shared" ca="1" si="7"/>
        <v>-1.005471395082</v>
      </c>
      <c r="O21">
        <f t="shared" ca="1" si="8"/>
        <v>199</v>
      </c>
      <c r="AD21">
        <f t="shared" ca="1" si="9"/>
        <v>21</v>
      </c>
      <c r="AS21">
        <f t="shared" ca="1" si="10"/>
        <v>35.707054616697796</v>
      </c>
      <c r="BH21">
        <f t="shared" ca="1" si="11"/>
        <v>0.3089553967769979</v>
      </c>
      <c r="CL21">
        <f t="shared" ca="1" si="12"/>
        <v>0.12161557394863122</v>
      </c>
      <c r="DA21">
        <f t="shared" ca="1" si="13"/>
        <v>0.14164022448489733</v>
      </c>
      <c r="DP21">
        <f t="shared" ca="1" si="14"/>
        <v>1</v>
      </c>
      <c r="EE21">
        <f t="shared" ca="1" si="15"/>
        <v>-1.005471395082</v>
      </c>
      <c r="GR21">
        <f ca="1">INDIRECT(ADDRESS(ROW(),Controls!$P$6+30))</f>
        <v>21</v>
      </c>
      <c r="GS21">
        <f ca="1">INDIRECT(ADDRESS(ROW(),Controls!$P$6+45))</f>
        <v>35.707054616697796</v>
      </c>
      <c r="GV21">
        <f ca="1">INDIRECT(ADDRESS(ROW(),Controls!$P$6+90))</f>
        <v>0.12161557394863122</v>
      </c>
      <c r="GW21">
        <f ca="1">INDIRECT(ADDRESS(ROW(),Controls!$P$6+105))</f>
        <v>0.14164022448489733</v>
      </c>
      <c r="GX21">
        <f ca="1">INDIRECT(ADDRESS(ROW(),Controls!$P$6+120))</f>
        <v>1</v>
      </c>
      <c r="GY21">
        <f ca="1">INDIRECT(ADDRESS(ROW(),Controls!$P$6+15))</f>
        <v>199</v>
      </c>
      <c r="GZ21">
        <f ca="1">INDIRECT(ADDRESS(ROW(),Controls!$P$6+135))</f>
        <v>-1.005471395082</v>
      </c>
      <c r="HL21">
        <f t="shared" ca="1" si="16"/>
        <v>0.58811907690027465</v>
      </c>
      <c r="HM21">
        <f t="shared" ca="1" si="17"/>
        <v>-14.707054616697796</v>
      </c>
      <c r="HN21">
        <f t="shared" ca="1" si="18"/>
        <v>1.1646553141682681</v>
      </c>
      <c r="HO21">
        <f t="shared" ca="1" si="19"/>
        <v>2.0024650536266106E-2</v>
      </c>
      <c r="HQ21">
        <f ca="1">INDIRECT(ADDRESS(ROW(),Controls!$P$6+60))</f>
        <v>0.3089553967769979</v>
      </c>
      <c r="HR21">
        <f t="shared" ca="1" si="20"/>
        <v>199</v>
      </c>
      <c r="HS21">
        <f ca="1">IF($GX21=0,NA(),($GZ21*Controls!$S$6))</f>
        <v>-1.005471395082</v>
      </c>
    </row>
    <row r="22" spans="1:227" x14ac:dyDescent="0.25">
      <c r="A22">
        <v>158</v>
      </c>
      <c r="B22">
        <f t="shared" ca="1" si="0"/>
        <v>201</v>
      </c>
      <c r="C22">
        <f t="shared" ca="1" si="1"/>
        <v>16</v>
      </c>
      <c r="D22">
        <f t="shared" ca="1" si="2"/>
        <v>26.239098815652145</v>
      </c>
      <c r="E22">
        <f t="shared" ca="1" si="3"/>
        <v>7.3880698328261871E-2</v>
      </c>
      <c r="G22">
        <f t="shared" ca="1" si="4"/>
        <v>0.14187038592164519</v>
      </c>
      <c r="H22">
        <f t="shared" ca="1" si="5"/>
        <v>0.11416289377060354</v>
      </c>
      <c r="I22">
        <f t="shared" ca="1" si="6"/>
        <v>1</v>
      </c>
      <c r="J22">
        <v>1</v>
      </c>
      <c r="K22">
        <f t="shared" ca="1" si="7"/>
        <v>-0.88645264221522257</v>
      </c>
      <c r="O22">
        <f t="shared" ca="1" si="8"/>
        <v>201</v>
      </c>
      <c r="AD22">
        <f t="shared" ca="1" si="9"/>
        <v>16</v>
      </c>
      <c r="AS22">
        <f t="shared" ca="1" si="10"/>
        <v>26.239098815652145</v>
      </c>
      <c r="BH22">
        <f t="shared" ca="1" si="11"/>
        <v>7.3880698328261871E-2</v>
      </c>
      <c r="CL22">
        <f t="shared" ca="1" si="12"/>
        <v>0.14187038592164519</v>
      </c>
      <c r="DA22">
        <f t="shared" ca="1" si="13"/>
        <v>0.11416289377060354</v>
      </c>
      <c r="DP22">
        <f t="shared" ca="1" si="14"/>
        <v>1</v>
      </c>
      <c r="EE22">
        <f t="shared" ca="1" si="15"/>
        <v>-0.88645264221522257</v>
      </c>
      <c r="GR22">
        <f ca="1">INDIRECT(ADDRESS(ROW(),Controls!$P$6+30))</f>
        <v>16</v>
      </c>
      <c r="GS22">
        <f ca="1">INDIRECT(ADDRESS(ROW(),Controls!$P$6+45))</f>
        <v>26.239098815652145</v>
      </c>
      <c r="GV22">
        <f ca="1">INDIRECT(ADDRESS(ROW(),Controls!$P$6+90))</f>
        <v>0.14187038592164519</v>
      </c>
      <c r="GW22">
        <f ca="1">INDIRECT(ADDRESS(ROW(),Controls!$P$6+105))</f>
        <v>0.11416289377060354</v>
      </c>
      <c r="GX22">
        <f ca="1">INDIRECT(ADDRESS(ROW(),Controls!$P$6+120))</f>
        <v>1</v>
      </c>
      <c r="GY22">
        <f ca="1">INDIRECT(ADDRESS(ROW(),Controls!$P$6+15))</f>
        <v>201</v>
      </c>
      <c r="GZ22">
        <f ca="1">INDIRECT(ADDRESS(ROW(),Controls!$P$6+135))</f>
        <v>-0.88645264221522257</v>
      </c>
      <c r="HL22">
        <f t="shared" ca="1" si="16"/>
        <v>0.60977703969221997</v>
      </c>
      <c r="HM22">
        <f t="shared" ca="1" si="17"/>
        <v>-10.239098815652145</v>
      </c>
      <c r="HN22">
        <f t="shared" ca="1" si="18"/>
        <v>0.80469854951727238</v>
      </c>
      <c r="HO22">
        <f t="shared" ca="1" si="19"/>
        <v>-2.7707492151041652E-2</v>
      </c>
      <c r="HQ22">
        <f ca="1">INDIRECT(ADDRESS(ROW(),Controls!$P$6+60))</f>
        <v>7.3880698328261871E-2</v>
      </c>
      <c r="HR22">
        <f t="shared" ca="1" si="20"/>
        <v>201</v>
      </c>
      <c r="HS22">
        <f ca="1">IF($GX22=0,NA(),($GZ22*Controls!$S$6))</f>
        <v>-0.88645264221522257</v>
      </c>
    </row>
    <row r="23" spans="1:227" x14ac:dyDescent="0.25">
      <c r="A23">
        <v>159</v>
      </c>
      <c r="B23">
        <f t="shared" ca="1" si="0"/>
        <v>204</v>
      </c>
      <c r="C23">
        <f t="shared" ca="1" si="1"/>
        <v>18</v>
      </c>
      <c r="D23">
        <f t="shared" ca="1" si="2"/>
        <v>27.620937011869685</v>
      </c>
      <c r="E23">
        <f t="shared" ca="1" si="3"/>
        <v>-0.13372403808134081</v>
      </c>
      <c r="G23">
        <f t="shared" ca="1" si="4"/>
        <v>0.13827606239983997</v>
      </c>
      <c r="H23">
        <f t="shared" ca="1" si="5"/>
        <v>8.5122711064553477E-2</v>
      </c>
      <c r="I23">
        <f t="shared" ca="1" si="6"/>
        <v>1</v>
      </c>
      <c r="J23">
        <v>1</v>
      </c>
      <c r="K23">
        <f t="shared" ca="1" si="7"/>
        <v>-0.76837924720477269</v>
      </c>
      <c r="O23">
        <f t="shared" ca="1" si="8"/>
        <v>204</v>
      </c>
      <c r="AD23">
        <f t="shared" ca="1" si="9"/>
        <v>18</v>
      </c>
      <c r="AS23">
        <f t="shared" ca="1" si="10"/>
        <v>27.620937011869685</v>
      </c>
      <c r="BH23">
        <f t="shared" ca="1" si="11"/>
        <v>-0.13372403808134081</v>
      </c>
      <c r="CL23">
        <f t="shared" ca="1" si="12"/>
        <v>0.13827606239983997</v>
      </c>
      <c r="DA23">
        <f t="shared" ca="1" si="13"/>
        <v>8.5122711064553477E-2</v>
      </c>
      <c r="DP23">
        <f t="shared" ca="1" si="14"/>
        <v>1</v>
      </c>
      <c r="EE23">
        <f t="shared" ca="1" si="15"/>
        <v>-0.76837924720477269</v>
      </c>
      <c r="GR23">
        <f ca="1">INDIRECT(ADDRESS(ROW(),Controls!$P$6+30))</f>
        <v>18</v>
      </c>
      <c r="GS23">
        <f ca="1">INDIRECT(ADDRESS(ROW(),Controls!$P$6+45))</f>
        <v>27.620937011869685</v>
      </c>
      <c r="GV23">
        <f ca="1">INDIRECT(ADDRESS(ROW(),Controls!$P$6+90))</f>
        <v>0.13827606239983997</v>
      </c>
      <c r="GW23">
        <f ca="1">INDIRECT(ADDRESS(ROW(),Controls!$P$6+105))</f>
        <v>8.5122711064553477E-2</v>
      </c>
      <c r="GX23">
        <f ca="1">INDIRECT(ADDRESS(ROW(),Controls!$P$6+120))</f>
        <v>1</v>
      </c>
      <c r="GY23">
        <f ca="1">INDIRECT(ADDRESS(ROW(),Controls!$P$6+15))</f>
        <v>204</v>
      </c>
      <c r="GZ23">
        <f ca="1">INDIRECT(ADDRESS(ROW(),Controls!$P$6+135))</f>
        <v>-0.76837924720477269</v>
      </c>
      <c r="HL23">
        <f t="shared" ca="1" si="16"/>
        <v>0.65167955715132941</v>
      </c>
      <c r="HM23">
        <f t="shared" ca="1" si="17"/>
        <v>-9.6209370118696853</v>
      </c>
      <c r="HN23">
        <f t="shared" ca="1" si="18"/>
        <v>0.61559976171733966</v>
      </c>
      <c r="HO23">
        <f t="shared" ca="1" si="19"/>
        <v>-5.3153351335286494E-2</v>
      </c>
      <c r="HQ23">
        <f ca="1">INDIRECT(ADDRESS(ROW(),Controls!$P$6+60))</f>
        <v>-0.13372403808134081</v>
      </c>
      <c r="HR23">
        <f t="shared" ca="1" si="20"/>
        <v>204</v>
      </c>
      <c r="HS23">
        <f ca="1">IF($GX23=0,NA(),($GZ23*Controls!$S$6))</f>
        <v>-0.76837924720477269</v>
      </c>
    </row>
    <row r="24" spans="1:227" x14ac:dyDescent="0.25">
      <c r="A24">
        <v>160</v>
      </c>
      <c r="B24">
        <f t="shared" ca="1" si="0"/>
        <v>220</v>
      </c>
      <c r="C24">
        <f t="shared" ca="1" si="1"/>
        <v>48</v>
      </c>
      <c r="D24">
        <f t="shared" ca="1" si="2"/>
        <v>19.709019118942155</v>
      </c>
      <c r="E24">
        <f t="shared" ca="1" si="3"/>
        <v>0.46135929474299558</v>
      </c>
      <c r="G24">
        <f t="shared" ca="1" si="4"/>
        <v>0.16369435471312369</v>
      </c>
      <c r="H24">
        <f t="shared" ca="1" si="5"/>
        <v>2.0097303520515712</v>
      </c>
      <c r="I24">
        <f t="shared" ca="1" si="6"/>
        <v>1</v>
      </c>
      <c r="J24">
        <v>1</v>
      </c>
      <c r="K24">
        <f t="shared" ca="1" si="7"/>
        <v>2.005301996881292</v>
      </c>
      <c r="O24">
        <f t="shared" ca="1" si="8"/>
        <v>220</v>
      </c>
      <c r="AD24">
        <f t="shared" ca="1" si="9"/>
        <v>48</v>
      </c>
      <c r="AS24">
        <f t="shared" ca="1" si="10"/>
        <v>19.709019118942155</v>
      </c>
      <c r="BH24">
        <f t="shared" ca="1" si="11"/>
        <v>0.46135929474299558</v>
      </c>
      <c r="CL24">
        <f t="shared" ca="1" si="12"/>
        <v>0.16369435471312369</v>
      </c>
      <c r="DA24">
        <f t="shared" ca="1" si="13"/>
        <v>2.0097303520515712</v>
      </c>
      <c r="DP24">
        <f t="shared" ca="1" si="14"/>
        <v>1</v>
      </c>
      <c r="EE24">
        <f t="shared" ca="1" si="15"/>
        <v>2.005301996881292</v>
      </c>
      <c r="GR24">
        <f ca="1">INDIRECT(ADDRESS(ROW(),Controls!$P$6+30))</f>
        <v>48</v>
      </c>
      <c r="GS24">
        <f ca="1">INDIRECT(ADDRESS(ROW(),Controls!$P$6+45))</f>
        <v>19.709019118942155</v>
      </c>
      <c r="GV24">
        <f ca="1">INDIRECT(ADDRESS(ROW(),Controls!$P$6+90))</f>
        <v>0.16369435471312369</v>
      </c>
      <c r="GW24">
        <f ca="1">INDIRECT(ADDRESS(ROW(),Controls!$P$6+105))</f>
        <v>2.0097303520515712</v>
      </c>
      <c r="GX24">
        <f ca="1">INDIRECT(ADDRESS(ROW(),Controls!$P$6+120))</f>
        <v>1</v>
      </c>
      <c r="GY24">
        <f ca="1">INDIRECT(ADDRESS(ROW(),Controls!$P$6+15))</f>
        <v>220</v>
      </c>
      <c r="GZ24">
        <f ca="1">INDIRECT(ADDRESS(ROW(),Controls!$P$6+135))</f>
        <v>2.005301996881292</v>
      </c>
      <c r="HL24">
        <f t="shared" ca="1" si="16"/>
        <v>2.4354332252825128</v>
      </c>
      <c r="HM24">
        <f t="shared" ca="1" si="17"/>
        <v>28.290980881057845</v>
      </c>
      <c r="HN24">
        <f t="shared" ca="1" si="18"/>
        <v>12.277334521240196</v>
      </c>
      <c r="HO24">
        <f t="shared" ca="1" si="19"/>
        <v>1.8460359973384475</v>
      </c>
      <c r="HQ24">
        <f ca="1">INDIRECT(ADDRESS(ROW(),Controls!$P$6+60))</f>
        <v>0.46135929474299558</v>
      </c>
      <c r="HR24">
        <f t="shared" ca="1" si="20"/>
        <v>220</v>
      </c>
      <c r="HS24">
        <f ca="1">IF($GX24=0,NA(),($GZ24*Controls!$S$6))</f>
        <v>2.005301996881292</v>
      </c>
    </row>
    <row r="25" spans="1:227" x14ac:dyDescent="0.25">
      <c r="A25">
        <v>161</v>
      </c>
      <c r="B25">
        <f t="shared" ca="1" si="0"/>
        <v>252</v>
      </c>
      <c r="C25">
        <f t="shared" ca="1" si="1"/>
        <v>33</v>
      </c>
      <c r="D25">
        <f t="shared" ca="1" si="2"/>
        <v>29.079860676391565</v>
      </c>
      <c r="E25">
        <f t="shared" ca="1" si="3"/>
        <v>0.52696628859336248</v>
      </c>
      <c r="G25">
        <f t="shared" ca="1" si="4"/>
        <v>0.1347628065425219</v>
      </c>
      <c r="H25">
        <f t="shared" ca="1" si="5"/>
        <v>-1.6215406053879118E-2</v>
      </c>
      <c r="I25">
        <f t="shared" ca="1" si="6"/>
        <v>1</v>
      </c>
      <c r="J25">
        <v>1</v>
      </c>
      <c r="K25">
        <f t="shared" ca="1" si="7"/>
        <v>0.31061883551422048</v>
      </c>
      <c r="O25">
        <f t="shared" ca="1" si="8"/>
        <v>252</v>
      </c>
      <c r="AD25">
        <f t="shared" ca="1" si="9"/>
        <v>33</v>
      </c>
      <c r="AS25">
        <f t="shared" ca="1" si="10"/>
        <v>29.079860676391565</v>
      </c>
      <c r="BH25">
        <f t="shared" ca="1" si="11"/>
        <v>0.52696628859336248</v>
      </c>
      <c r="CL25">
        <f t="shared" ca="1" si="12"/>
        <v>0.1347628065425219</v>
      </c>
      <c r="DA25">
        <f t="shared" ca="1" si="13"/>
        <v>-1.6215406053879118E-2</v>
      </c>
      <c r="DP25">
        <f t="shared" ca="1" si="14"/>
        <v>1</v>
      </c>
      <c r="EE25">
        <f t="shared" ca="1" si="15"/>
        <v>0.31061883551422048</v>
      </c>
      <c r="GR25">
        <f ca="1">INDIRECT(ADDRESS(ROW(),Controls!$P$6+30))</f>
        <v>33</v>
      </c>
      <c r="GS25">
        <f ca="1">INDIRECT(ADDRESS(ROW(),Controls!$P$6+45))</f>
        <v>29.079860676391565</v>
      </c>
      <c r="GV25">
        <f ca="1">INDIRECT(ADDRESS(ROW(),Controls!$P$6+90))</f>
        <v>0.1347628065425219</v>
      </c>
      <c r="GW25">
        <f ca="1">INDIRECT(ADDRESS(ROW(),Controls!$P$6+105))</f>
        <v>-1.6215406053879118E-2</v>
      </c>
      <c r="GX25">
        <f ca="1">INDIRECT(ADDRESS(ROW(),Controls!$P$6+120))</f>
        <v>1</v>
      </c>
      <c r="GY25">
        <f ca="1">INDIRECT(ADDRESS(ROW(),Controls!$P$6+15))</f>
        <v>252</v>
      </c>
      <c r="GZ25">
        <f ca="1">INDIRECT(ADDRESS(ROW(),Controls!$P$6+135))</f>
        <v>0.31061883551422048</v>
      </c>
      <c r="HL25">
        <f t="shared" ca="1" si="16"/>
        <v>1.134805987113652</v>
      </c>
      <c r="HM25">
        <f t="shared" ca="1" si="17"/>
        <v>3.920139323608435</v>
      </c>
      <c r="HN25">
        <f t="shared" ca="1" si="18"/>
        <v>0.01</v>
      </c>
      <c r="HO25">
        <f t="shared" ca="1" si="19"/>
        <v>-0.15097821259640101</v>
      </c>
      <c r="HQ25">
        <f ca="1">INDIRECT(ADDRESS(ROW(),Controls!$P$6+60))</f>
        <v>0.52696628859336248</v>
      </c>
      <c r="HR25">
        <f t="shared" ca="1" si="20"/>
        <v>252</v>
      </c>
      <c r="HS25">
        <f ca="1">IF($GX25=0,NA(),($GZ25*Controls!$S$6))</f>
        <v>0.31061883551422048</v>
      </c>
    </row>
    <row r="26" spans="1:227" x14ac:dyDescent="0.25">
      <c r="A26">
        <v>162</v>
      </c>
      <c r="B26">
        <f t="shared" ca="1" si="0"/>
        <v>266</v>
      </c>
      <c r="C26">
        <f t="shared" ca="1" si="1"/>
        <v>20</v>
      </c>
      <c r="D26">
        <f t="shared" ca="1" si="2"/>
        <v>39.740561761395711</v>
      </c>
      <c r="E26">
        <f t="shared" ca="1" si="3"/>
        <v>0.12049764965611193</v>
      </c>
      <c r="G26">
        <f t="shared" ca="1" si="4"/>
        <v>0.11527873621436495</v>
      </c>
      <c r="H26">
        <f t="shared" ca="1" si="5"/>
        <v>0.22158329810397046</v>
      </c>
      <c r="I26">
        <f t="shared" ca="1" si="6"/>
        <v>1</v>
      </c>
      <c r="J26">
        <v>1</v>
      </c>
      <c r="K26">
        <f t="shared" ca="1" si="7"/>
        <v>-1.3369335752352147</v>
      </c>
      <c r="O26">
        <f t="shared" ca="1" si="8"/>
        <v>266</v>
      </c>
      <c r="AD26">
        <f t="shared" ca="1" si="9"/>
        <v>20</v>
      </c>
      <c r="AS26">
        <f t="shared" ca="1" si="10"/>
        <v>39.740561761395711</v>
      </c>
      <c r="BH26">
        <f t="shared" ca="1" si="11"/>
        <v>0.12049764965611193</v>
      </c>
      <c r="CL26">
        <f t="shared" ca="1" si="12"/>
        <v>0.11527873621436495</v>
      </c>
      <c r="DA26">
        <f t="shared" ca="1" si="13"/>
        <v>0.22158329810397046</v>
      </c>
      <c r="DP26">
        <f t="shared" ca="1" si="14"/>
        <v>1</v>
      </c>
      <c r="EE26">
        <f t="shared" ca="1" si="15"/>
        <v>-1.3369335752352147</v>
      </c>
      <c r="GR26">
        <f ca="1">INDIRECT(ADDRESS(ROW(),Controls!$P$6+30))</f>
        <v>20</v>
      </c>
      <c r="GS26">
        <f ca="1">INDIRECT(ADDRESS(ROW(),Controls!$P$6+45))</f>
        <v>39.740561761395711</v>
      </c>
      <c r="GV26">
        <f ca="1">INDIRECT(ADDRESS(ROW(),Controls!$P$6+90))</f>
        <v>0.11527873621436495</v>
      </c>
      <c r="GW26">
        <f ca="1">INDIRECT(ADDRESS(ROW(),Controls!$P$6+105))</f>
        <v>0.22158329810397046</v>
      </c>
      <c r="GX26">
        <f ca="1">INDIRECT(ADDRESS(ROW(),Controls!$P$6+120))</f>
        <v>1</v>
      </c>
      <c r="GY26">
        <f ca="1">INDIRECT(ADDRESS(ROW(),Controls!$P$6+15))</f>
        <v>266</v>
      </c>
      <c r="GZ26">
        <f ca="1">INDIRECT(ADDRESS(ROW(),Controls!$P$6+135))</f>
        <v>-1.3369335752352147</v>
      </c>
      <c r="HL26">
        <f t="shared" ca="1" si="16"/>
        <v>0.50326414910994421</v>
      </c>
      <c r="HM26">
        <f t="shared" ca="1" si="17"/>
        <v>-19.740561761395711</v>
      </c>
      <c r="HN26">
        <f t="shared" ca="1" si="18"/>
        <v>1.92215238803389</v>
      </c>
      <c r="HO26">
        <f t="shared" ca="1" si="19"/>
        <v>0.10630456188960551</v>
      </c>
      <c r="HQ26">
        <f ca="1">INDIRECT(ADDRESS(ROW(),Controls!$P$6+60))</f>
        <v>0.12049764965611193</v>
      </c>
      <c r="HR26">
        <f t="shared" ca="1" si="20"/>
        <v>266</v>
      </c>
      <c r="HS26">
        <f ca="1">IF($GX26=0,NA(),($GZ26*Controls!$S$6))</f>
        <v>-1.3369335752352147</v>
      </c>
    </row>
    <row r="27" spans="1:227" x14ac:dyDescent="0.25">
      <c r="A27">
        <v>163</v>
      </c>
      <c r="B27">
        <f t="shared" ca="1" si="0"/>
        <v>271</v>
      </c>
      <c r="C27">
        <f t="shared" ca="1" si="1"/>
        <v>20</v>
      </c>
      <c r="D27">
        <f t="shared" ca="1" si="2"/>
        <v>21.912426804974398</v>
      </c>
      <c r="E27">
        <f t="shared" ca="1" si="3"/>
        <v>8.1879371268538226E-2</v>
      </c>
      <c r="G27">
        <f t="shared" ca="1" si="4"/>
        <v>0.15524619635722592</v>
      </c>
      <c r="H27">
        <f t="shared" ca="1" si="5"/>
        <v>-3.8019121926811492E-2</v>
      </c>
      <c r="I27">
        <f t="shared" ca="1" si="6"/>
        <v>1</v>
      </c>
      <c r="J27">
        <v>1</v>
      </c>
      <c r="K27">
        <f t="shared" ca="1" si="7"/>
        <v>-0.10933748763447788</v>
      </c>
      <c r="O27">
        <f t="shared" ca="1" si="8"/>
        <v>271</v>
      </c>
      <c r="AD27">
        <f t="shared" ca="1" si="9"/>
        <v>20</v>
      </c>
      <c r="AS27">
        <f t="shared" ca="1" si="10"/>
        <v>21.912426804974398</v>
      </c>
      <c r="BH27">
        <f t="shared" ca="1" si="11"/>
        <v>8.1879371268538226E-2</v>
      </c>
      <c r="CL27">
        <f t="shared" ca="1" si="12"/>
        <v>0.15524619635722592</v>
      </c>
      <c r="DA27">
        <f t="shared" ca="1" si="13"/>
        <v>-3.8019121926811492E-2</v>
      </c>
      <c r="DP27">
        <f t="shared" ca="1" si="14"/>
        <v>1</v>
      </c>
      <c r="EE27">
        <f t="shared" ca="1" si="15"/>
        <v>-0.10933748763447788</v>
      </c>
      <c r="GR27">
        <f ca="1">INDIRECT(ADDRESS(ROW(),Controls!$P$6+30))</f>
        <v>20</v>
      </c>
      <c r="GS27">
        <f ca="1">INDIRECT(ADDRESS(ROW(),Controls!$P$6+45))</f>
        <v>21.912426804974398</v>
      </c>
      <c r="GV27">
        <f ca="1">INDIRECT(ADDRESS(ROW(),Controls!$P$6+90))</f>
        <v>0.15524619635722592</v>
      </c>
      <c r="GW27">
        <f ca="1">INDIRECT(ADDRESS(ROW(),Controls!$P$6+105))</f>
        <v>-3.8019121926811492E-2</v>
      </c>
      <c r="GX27">
        <f ca="1">INDIRECT(ADDRESS(ROW(),Controls!$P$6+120))</f>
        <v>1</v>
      </c>
      <c r="GY27">
        <f ca="1">INDIRECT(ADDRESS(ROW(),Controls!$P$6+15))</f>
        <v>271</v>
      </c>
      <c r="GZ27">
        <f ca="1">INDIRECT(ADDRESS(ROW(),Controls!$P$6+135))</f>
        <v>-0.10933748763447788</v>
      </c>
      <c r="HL27">
        <f t="shared" ca="1" si="16"/>
        <v>0.91272409843074742</v>
      </c>
      <c r="HM27">
        <f t="shared" ca="1" si="17"/>
        <v>-1.9124268049743982</v>
      </c>
      <c r="HN27">
        <f t="shared" ca="1" si="18"/>
        <v>0.01</v>
      </c>
      <c r="HO27">
        <f t="shared" ca="1" si="19"/>
        <v>-0.19326531828403742</v>
      </c>
      <c r="HQ27">
        <f ca="1">INDIRECT(ADDRESS(ROW(),Controls!$P$6+60))</f>
        <v>8.1879371268538226E-2</v>
      </c>
      <c r="HR27">
        <f t="shared" ca="1" si="20"/>
        <v>271</v>
      </c>
      <c r="HS27">
        <f ca="1">IF($GX27=0,NA(),($GZ27*Controls!$S$6))</f>
        <v>-0.10933748763447788</v>
      </c>
    </row>
    <row r="28" spans="1:227" x14ac:dyDescent="0.25">
      <c r="A28">
        <v>164</v>
      </c>
      <c r="B28">
        <f t="shared" ca="1" si="0"/>
        <v>276</v>
      </c>
      <c r="C28">
        <f t="shared" ca="1" si="1"/>
        <v>16</v>
      </c>
      <c r="D28">
        <f t="shared" ca="1" si="2"/>
        <v>27.506309962275196</v>
      </c>
      <c r="E28">
        <f t="shared" ca="1" si="3"/>
        <v>-0.13443060733154277</v>
      </c>
      <c r="G28">
        <f t="shared" ca="1" si="4"/>
        <v>0.13856388178184786</v>
      </c>
      <c r="H28">
        <f t="shared" ca="1" si="5"/>
        <v>0.13863238530151117</v>
      </c>
      <c r="I28">
        <f t="shared" ca="1" si="6"/>
        <v>1</v>
      </c>
      <c r="J28">
        <v>1</v>
      </c>
      <c r="K28">
        <f t="shared" ca="1" si="7"/>
        <v>-0.98350201843167517</v>
      </c>
      <c r="O28">
        <f t="shared" ca="1" si="8"/>
        <v>276</v>
      </c>
      <c r="AD28">
        <f t="shared" ca="1" si="9"/>
        <v>16</v>
      </c>
      <c r="AS28">
        <f t="shared" ca="1" si="10"/>
        <v>27.506309962275196</v>
      </c>
      <c r="BH28">
        <f t="shared" ca="1" si="11"/>
        <v>-0.13443060733154277</v>
      </c>
      <c r="CL28">
        <f t="shared" ca="1" si="12"/>
        <v>0.13856388178184786</v>
      </c>
      <c r="DA28">
        <f t="shared" ca="1" si="13"/>
        <v>0.13863238530151117</v>
      </c>
      <c r="DP28">
        <f t="shared" ca="1" si="14"/>
        <v>1</v>
      </c>
      <c r="EE28">
        <f t="shared" ca="1" si="15"/>
        <v>-0.98350201843167517</v>
      </c>
      <c r="GR28">
        <f ca="1">INDIRECT(ADDRESS(ROW(),Controls!$P$6+30))</f>
        <v>16</v>
      </c>
      <c r="GS28">
        <f ca="1">INDIRECT(ADDRESS(ROW(),Controls!$P$6+45))</f>
        <v>27.506309962275196</v>
      </c>
      <c r="GV28">
        <f ca="1">INDIRECT(ADDRESS(ROW(),Controls!$P$6+90))</f>
        <v>0.13856388178184786</v>
      </c>
      <c r="GW28">
        <f ca="1">INDIRECT(ADDRESS(ROW(),Controls!$P$6+105))</f>
        <v>0.13863238530151117</v>
      </c>
      <c r="GX28">
        <f ca="1">INDIRECT(ADDRESS(ROW(),Controls!$P$6+120))</f>
        <v>1</v>
      </c>
      <c r="GY28">
        <f ca="1">INDIRECT(ADDRESS(ROW(),Controls!$P$6+15))</f>
        <v>276</v>
      </c>
      <c r="GZ28">
        <f ca="1">INDIRECT(ADDRESS(ROW(),Controls!$P$6+135))</f>
        <v>-0.98350201843167517</v>
      </c>
      <c r="HL28">
        <f t="shared" ca="1" si="16"/>
        <v>0.58168471241485831</v>
      </c>
      <c r="HM28">
        <f t="shared" ca="1" si="17"/>
        <v>-11.506309962275196</v>
      </c>
      <c r="HN28">
        <f t="shared" ca="1" si="18"/>
        <v>1.0004943822212715</v>
      </c>
      <c r="HO28">
        <f t="shared" ca="1" si="19"/>
        <v>6.850351966330992E-5</v>
      </c>
      <c r="HQ28">
        <f ca="1">INDIRECT(ADDRESS(ROW(),Controls!$P$6+60))</f>
        <v>-0.13443060733154277</v>
      </c>
      <c r="HR28">
        <f t="shared" ca="1" si="20"/>
        <v>276</v>
      </c>
      <c r="HS28">
        <f ca="1">IF($GX28=0,NA(),($GZ28*Controls!$S$6))</f>
        <v>-0.98350201843167517</v>
      </c>
    </row>
    <row r="29" spans="1:227" x14ac:dyDescent="0.25">
      <c r="A29">
        <v>165</v>
      </c>
      <c r="B29">
        <f t="shared" ca="1" si="0"/>
        <v>287</v>
      </c>
      <c r="C29">
        <f t="shared" ca="1" si="1"/>
        <v>34</v>
      </c>
      <c r="D29">
        <f t="shared" ca="1" si="2"/>
        <v>35.19160214577866</v>
      </c>
      <c r="E29">
        <f t="shared" ca="1" si="3"/>
        <v>-0.15171173669893018</v>
      </c>
      <c r="G29">
        <f t="shared" ca="1" si="4"/>
        <v>0.12250298977158944</v>
      </c>
      <c r="H29">
        <f t="shared" ca="1" si="5"/>
        <v>-2.7269342739500841E-2</v>
      </c>
      <c r="I29">
        <f t="shared" ca="1" si="6"/>
        <v>1</v>
      </c>
      <c r="J29">
        <v>1</v>
      </c>
      <c r="K29">
        <f t="shared" ca="1" si="7"/>
        <v>-1.8328339468286672E-2</v>
      </c>
      <c r="O29">
        <f t="shared" ca="1" si="8"/>
        <v>287</v>
      </c>
      <c r="AD29">
        <f t="shared" ca="1" si="9"/>
        <v>34</v>
      </c>
      <c r="AS29">
        <f t="shared" ca="1" si="10"/>
        <v>35.19160214577866</v>
      </c>
      <c r="BH29">
        <f t="shared" ca="1" si="11"/>
        <v>-0.15171173669893018</v>
      </c>
      <c r="CL29">
        <f t="shared" ca="1" si="12"/>
        <v>0.12250298977158944</v>
      </c>
      <c r="DA29">
        <f t="shared" ca="1" si="13"/>
        <v>-2.7269342739500841E-2</v>
      </c>
      <c r="DP29">
        <f t="shared" ca="1" si="14"/>
        <v>1</v>
      </c>
      <c r="EE29">
        <f t="shared" ca="1" si="15"/>
        <v>-1.8328339468286672E-2</v>
      </c>
      <c r="GR29">
        <f ca="1">INDIRECT(ADDRESS(ROW(),Controls!$P$6+30))</f>
        <v>34</v>
      </c>
      <c r="GS29">
        <f ca="1">INDIRECT(ADDRESS(ROW(),Controls!$P$6+45))</f>
        <v>35.19160214577866</v>
      </c>
      <c r="GV29">
        <f ca="1">INDIRECT(ADDRESS(ROW(),Controls!$P$6+90))</f>
        <v>0.12250298977158944</v>
      </c>
      <c r="GW29">
        <f ca="1">INDIRECT(ADDRESS(ROW(),Controls!$P$6+105))</f>
        <v>-2.7269342739500841E-2</v>
      </c>
      <c r="GX29">
        <f ca="1">INDIRECT(ADDRESS(ROW(),Controls!$P$6+120))</f>
        <v>1</v>
      </c>
      <c r="GY29">
        <f ca="1">INDIRECT(ADDRESS(ROW(),Controls!$P$6+15))</f>
        <v>287</v>
      </c>
      <c r="GZ29">
        <f ca="1">INDIRECT(ADDRESS(ROW(),Controls!$P$6+135))</f>
        <v>-1.8328339468286672E-2</v>
      </c>
      <c r="HL29">
        <f t="shared" ca="1" si="16"/>
        <v>0.96613958805164557</v>
      </c>
      <c r="HM29">
        <f t="shared" ca="1" si="17"/>
        <v>-1.1916021457786599</v>
      </c>
      <c r="HN29">
        <f t="shared" ca="1" si="18"/>
        <v>0.01</v>
      </c>
      <c r="HO29">
        <f t="shared" ca="1" si="19"/>
        <v>-0.14977233251109029</v>
      </c>
      <c r="HQ29">
        <f ca="1">INDIRECT(ADDRESS(ROW(),Controls!$P$6+60))</f>
        <v>-0.15171173669893018</v>
      </c>
      <c r="HR29">
        <f t="shared" ca="1" si="20"/>
        <v>287</v>
      </c>
      <c r="HS29">
        <f ca="1">IF($GX29=0,NA(),($GZ29*Controls!$S$6))</f>
        <v>-1.8328339468286672E-2</v>
      </c>
    </row>
    <row r="30" spans="1:227" x14ac:dyDescent="0.25">
      <c r="A30">
        <v>166</v>
      </c>
      <c r="B30">
        <f t="shared" ca="1" si="0"/>
        <v>291</v>
      </c>
      <c r="C30">
        <f t="shared" ca="1" si="1"/>
        <v>36</v>
      </c>
      <c r="D30">
        <f t="shared" ca="1" si="2"/>
        <v>29.160470625569875</v>
      </c>
      <c r="E30">
        <f t="shared" ca="1" si="3"/>
        <v>-2.7634206148101078E-2</v>
      </c>
      <c r="G30">
        <f t="shared" ca="1" si="4"/>
        <v>0.13457641138832227</v>
      </c>
      <c r="H30">
        <f t="shared" ca="1" si="5"/>
        <v>2.0719753863632704E-2</v>
      </c>
      <c r="I30">
        <f t="shared" ca="1" si="6"/>
        <v>1</v>
      </c>
      <c r="J30">
        <v>1</v>
      </c>
      <c r="K30">
        <f t="shared" ca="1" si="7"/>
        <v>0.48363757142273867</v>
      </c>
      <c r="O30">
        <f t="shared" ca="1" si="8"/>
        <v>291</v>
      </c>
      <c r="AD30">
        <f t="shared" ca="1" si="9"/>
        <v>36</v>
      </c>
      <c r="AS30">
        <f t="shared" ca="1" si="10"/>
        <v>29.160470625569875</v>
      </c>
      <c r="BH30">
        <f t="shared" ca="1" si="11"/>
        <v>-2.7634206148101078E-2</v>
      </c>
      <c r="CL30">
        <f t="shared" ca="1" si="12"/>
        <v>0.13457641138832227</v>
      </c>
      <c r="DA30">
        <f t="shared" ca="1" si="13"/>
        <v>2.0719753863632704E-2</v>
      </c>
      <c r="DP30">
        <f t="shared" ca="1" si="14"/>
        <v>1</v>
      </c>
      <c r="EE30">
        <f t="shared" ca="1" si="15"/>
        <v>0.48363757142273867</v>
      </c>
      <c r="GR30">
        <f ca="1">INDIRECT(ADDRESS(ROW(),Controls!$P$6+30))</f>
        <v>36</v>
      </c>
      <c r="GS30">
        <f ca="1">INDIRECT(ADDRESS(ROW(),Controls!$P$6+45))</f>
        <v>29.160470625569875</v>
      </c>
      <c r="GV30">
        <f ca="1">INDIRECT(ADDRESS(ROW(),Controls!$P$6+90))</f>
        <v>0.13457641138832227</v>
      </c>
      <c r="GW30">
        <f ca="1">INDIRECT(ADDRESS(ROW(),Controls!$P$6+105))</f>
        <v>2.0719753863632704E-2</v>
      </c>
      <c r="GX30">
        <f ca="1">INDIRECT(ADDRESS(ROW(),Controls!$P$6+120))</f>
        <v>1</v>
      </c>
      <c r="GY30">
        <f ca="1">INDIRECT(ADDRESS(ROW(),Controls!$P$6+15))</f>
        <v>291</v>
      </c>
      <c r="GZ30">
        <f ca="1">INDIRECT(ADDRESS(ROW(),Controls!$P$6+135))</f>
        <v>0.48363757142273867</v>
      </c>
      <c r="HL30">
        <f t="shared" ca="1" si="16"/>
        <v>1.2345479763427674</v>
      </c>
      <c r="HM30">
        <f t="shared" ca="1" si="17"/>
        <v>6.8395293744301249</v>
      </c>
      <c r="HN30">
        <f t="shared" ca="1" si="18"/>
        <v>0.15396274614460881</v>
      </c>
      <c r="HO30">
        <f t="shared" ca="1" si="19"/>
        <v>-0.11385665752468957</v>
      </c>
      <c r="HQ30">
        <f ca="1">INDIRECT(ADDRESS(ROW(),Controls!$P$6+60))</f>
        <v>-2.7634206148101078E-2</v>
      </c>
      <c r="HR30">
        <f t="shared" ca="1" si="20"/>
        <v>291</v>
      </c>
      <c r="HS30">
        <f ca="1">IF($GX30=0,NA(),($GZ30*Controls!$S$6))</f>
        <v>0.48363757142273867</v>
      </c>
    </row>
    <row r="31" spans="1:227" x14ac:dyDescent="0.25">
      <c r="A31">
        <v>167</v>
      </c>
      <c r="B31">
        <f t="shared" ca="1" si="0"/>
        <v>312</v>
      </c>
      <c r="C31">
        <f t="shared" ca="1" si="1"/>
        <v>66</v>
      </c>
      <c r="D31">
        <f t="shared" ca="1" si="2"/>
        <v>41.167776819590458</v>
      </c>
      <c r="E31">
        <f t="shared" ca="1" si="3"/>
        <v>0.3959461454143165</v>
      </c>
      <c r="G31">
        <f t="shared" ca="1" si="4"/>
        <v>0.11326285390608255</v>
      </c>
      <c r="H31">
        <f t="shared" ca="1" si="5"/>
        <v>0.3395541282400481</v>
      </c>
      <c r="I31">
        <f t="shared" ca="1" si="6"/>
        <v>1</v>
      </c>
      <c r="J31">
        <v>1</v>
      </c>
      <c r="K31">
        <f t="shared" ca="1" si="7"/>
        <v>1.0697910914417936</v>
      </c>
      <c r="O31">
        <f t="shared" ca="1" si="8"/>
        <v>312</v>
      </c>
      <c r="AD31">
        <f t="shared" ca="1" si="9"/>
        <v>66</v>
      </c>
      <c r="AS31">
        <f t="shared" ca="1" si="10"/>
        <v>41.167776819590458</v>
      </c>
      <c r="BH31">
        <f t="shared" ca="1" si="11"/>
        <v>0.3959461454143165</v>
      </c>
      <c r="CL31">
        <f t="shared" ca="1" si="12"/>
        <v>0.11326285390608255</v>
      </c>
      <c r="DA31">
        <f t="shared" ca="1" si="13"/>
        <v>0.3395541282400481</v>
      </c>
      <c r="DP31">
        <f t="shared" ca="1" si="14"/>
        <v>1</v>
      </c>
      <c r="EE31">
        <f t="shared" ca="1" si="15"/>
        <v>1.0697910914417936</v>
      </c>
      <c r="GR31">
        <f ca="1">INDIRECT(ADDRESS(ROW(),Controls!$P$6+30))</f>
        <v>66</v>
      </c>
      <c r="GS31">
        <f ca="1">INDIRECT(ADDRESS(ROW(),Controls!$P$6+45))</f>
        <v>41.167776819590458</v>
      </c>
      <c r="GV31">
        <f ca="1">INDIRECT(ADDRESS(ROW(),Controls!$P$6+90))</f>
        <v>0.11326285390608255</v>
      </c>
      <c r="GW31">
        <f ca="1">INDIRECT(ADDRESS(ROW(),Controls!$P$6+105))</f>
        <v>0.3395541282400481</v>
      </c>
      <c r="GX31">
        <f ca="1">INDIRECT(ADDRESS(ROW(),Controls!$P$6+120))</f>
        <v>1</v>
      </c>
      <c r="GY31">
        <f ca="1">INDIRECT(ADDRESS(ROW(),Controls!$P$6+15))</f>
        <v>312</v>
      </c>
      <c r="GZ31">
        <f ca="1">INDIRECT(ADDRESS(ROW(),Controls!$P$6+135))</f>
        <v>1.0697910914417936</v>
      </c>
      <c r="HL31">
        <f t="shared" ca="1" si="16"/>
        <v>1.603195632575249</v>
      </c>
      <c r="HM31">
        <f t="shared" ca="1" si="17"/>
        <v>24.832223180409542</v>
      </c>
      <c r="HN31">
        <f t="shared" ca="1" si="18"/>
        <v>2.9979301821372615</v>
      </c>
      <c r="HO31">
        <f t="shared" ca="1" si="19"/>
        <v>0.22629127433396556</v>
      </c>
      <c r="HQ31">
        <f ca="1">INDIRECT(ADDRESS(ROW(),Controls!$P$6+60))</f>
        <v>0.3959461454143165</v>
      </c>
      <c r="HR31">
        <f t="shared" ca="1" si="20"/>
        <v>312</v>
      </c>
      <c r="HS31">
        <f ca="1">IF($GX31=0,NA(),($GZ31*Controls!$S$6))</f>
        <v>1.0697910914417936</v>
      </c>
    </row>
    <row r="32" spans="1:227" x14ac:dyDescent="0.25">
      <c r="A32">
        <v>168</v>
      </c>
      <c r="B32">
        <f t="shared" ca="1" si="0"/>
        <v>355</v>
      </c>
      <c r="C32">
        <f t="shared" ca="1" si="1"/>
        <v>42</v>
      </c>
      <c r="D32">
        <f t="shared" ca="1" si="2"/>
        <v>55.236966532798505</v>
      </c>
      <c r="E32">
        <f t="shared" ca="1" si="3"/>
        <v>0.16238236163776198</v>
      </c>
      <c r="G32">
        <f t="shared" ca="1" si="4"/>
        <v>9.7780284720932448E-2</v>
      </c>
      <c r="H32">
        <f t="shared" ca="1" si="5"/>
        <v>3.9323336761696817E-2</v>
      </c>
      <c r="I32">
        <f t="shared" ca="1" si="6"/>
        <v>1</v>
      </c>
      <c r="J32">
        <v>1</v>
      </c>
      <c r="K32">
        <f t="shared" ca="1" si="7"/>
        <v>-0.53254435412938128</v>
      </c>
      <c r="O32">
        <f t="shared" ca="1" si="8"/>
        <v>355</v>
      </c>
      <c r="AD32">
        <f t="shared" ca="1" si="9"/>
        <v>42</v>
      </c>
      <c r="AS32">
        <f t="shared" ca="1" si="10"/>
        <v>55.236966532798505</v>
      </c>
      <c r="BH32">
        <f t="shared" ca="1" si="11"/>
        <v>0.16238236163776198</v>
      </c>
      <c r="CL32">
        <f t="shared" ca="1" si="12"/>
        <v>9.7780284720932448E-2</v>
      </c>
      <c r="DA32">
        <f t="shared" ca="1" si="13"/>
        <v>3.9323336761696817E-2</v>
      </c>
      <c r="DP32">
        <f t="shared" ca="1" si="14"/>
        <v>1</v>
      </c>
      <c r="EE32">
        <f t="shared" ca="1" si="15"/>
        <v>-0.53254435412938128</v>
      </c>
      <c r="GR32">
        <f ca="1">INDIRECT(ADDRESS(ROW(),Controls!$P$6+30))</f>
        <v>42</v>
      </c>
      <c r="GS32">
        <f ca="1">INDIRECT(ADDRESS(ROW(),Controls!$P$6+45))</f>
        <v>55.236966532798505</v>
      </c>
      <c r="GV32">
        <f ca="1">INDIRECT(ADDRESS(ROW(),Controls!$P$6+90))</f>
        <v>9.7780284720932448E-2</v>
      </c>
      <c r="GW32">
        <f ca="1">INDIRECT(ADDRESS(ROW(),Controls!$P$6+105))</f>
        <v>3.9323336761696817E-2</v>
      </c>
      <c r="GX32">
        <f ca="1">INDIRECT(ADDRESS(ROW(),Controls!$P$6+120))</f>
        <v>1</v>
      </c>
      <c r="GY32">
        <f ca="1">INDIRECT(ADDRESS(ROW(),Controls!$P$6+15))</f>
        <v>355</v>
      </c>
      <c r="GZ32">
        <f ca="1">INDIRECT(ADDRESS(ROW(),Controls!$P$6+135))</f>
        <v>-0.53254435412938128</v>
      </c>
      <c r="HL32">
        <f t="shared" ca="1" si="16"/>
        <v>0.76036036437774546</v>
      </c>
      <c r="HM32">
        <f t="shared" ca="1" si="17"/>
        <v>-13.236966532798505</v>
      </c>
      <c r="HN32">
        <f t="shared" ca="1" si="18"/>
        <v>0.40216017854648994</v>
      </c>
      <c r="HO32">
        <f t="shared" ca="1" si="19"/>
        <v>-5.8456947959235631E-2</v>
      </c>
      <c r="HQ32">
        <f ca="1">INDIRECT(ADDRESS(ROW(),Controls!$P$6+60))</f>
        <v>0.16238236163776198</v>
      </c>
      <c r="HR32">
        <f t="shared" ca="1" si="20"/>
        <v>355</v>
      </c>
      <c r="HS32">
        <f ca="1">IF($GX32=0,NA(),($GZ32*Controls!$S$6))</f>
        <v>-0.53254435412938128</v>
      </c>
    </row>
    <row r="33" spans="1:227" x14ac:dyDescent="0.25">
      <c r="A33">
        <v>169</v>
      </c>
      <c r="B33">
        <f t="shared" ca="1" si="0"/>
        <v>392</v>
      </c>
      <c r="C33">
        <f t="shared" ca="1" si="1"/>
        <v>94</v>
      </c>
      <c r="D33">
        <f t="shared" ca="1" si="2"/>
        <v>71.25527796605401</v>
      </c>
      <c r="E33">
        <f t="shared" ca="1" si="3"/>
        <v>0.49779101937114789</v>
      </c>
      <c r="G33">
        <f t="shared" ca="1" si="4"/>
        <v>8.6090987296378541E-2</v>
      </c>
      <c r="H33">
        <f t="shared" ca="1" si="5"/>
        <v>8.7854926124767432E-2</v>
      </c>
      <c r="I33">
        <f t="shared" ca="1" si="6"/>
        <v>1</v>
      </c>
      <c r="J33">
        <v>1</v>
      </c>
      <c r="K33">
        <f t="shared" ca="1" si="7"/>
        <v>0.64759422113113863</v>
      </c>
      <c r="O33">
        <f t="shared" ca="1" si="8"/>
        <v>392</v>
      </c>
      <c r="AD33">
        <f t="shared" ca="1" si="9"/>
        <v>94</v>
      </c>
      <c r="AS33">
        <f t="shared" ca="1" si="10"/>
        <v>71.25527796605401</v>
      </c>
      <c r="BH33">
        <f t="shared" ca="1" si="11"/>
        <v>0.49779101937114789</v>
      </c>
      <c r="CL33">
        <f t="shared" ca="1" si="12"/>
        <v>8.6090987296378541E-2</v>
      </c>
      <c r="DA33">
        <f t="shared" ca="1" si="13"/>
        <v>8.7854926124767432E-2</v>
      </c>
      <c r="DP33">
        <f t="shared" ca="1" si="14"/>
        <v>1</v>
      </c>
      <c r="EE33">
        <f t="shared" ca="1" si="15"/>
        <v>0.64759422113113863</v>
      </c>
      <c r="GR33">
        <f ca="1">INDIRECT(ADDRESS(ROW(),Controls!$P$6+30))</f>
        <v>94</v>
      </c>
      <c r="GS33">
        <f ca="1">INDIRECT(ADDRESS(ROW(),Controls!$P$6+45))</f>
        <v>71.25527796605401</v>
      </c>
      <c r="GV33">
        <f ca="1">INDIRECT(ADDRESS(ROW(),Controls!$P$6+90))</f>
        <v>8.6090987296378541E-2</v>
      </c>
      <c r="GW33">
        <f ca="1">INDIRECT(ADDRESS(ROW(),Controls!$P$6+105))</f>
        <v>8.7854926124767432E-2</v>
      </c>
      <c r="GX33">
        <f ca="1">INDIRECT(ADDRESS(ROW(),Controls!$P$6+120))</f>
        <v>1</v>
      </c>
      <c r="GY33">
        <f ca="1">INDIRECT(ADDRESS(ROW(),Controls!$P$6+15))</f>
        <v>392</v>
      </c>
      <c r="GZ33">
        <f ca="1">INDIRECT(ADDRESS(ROW(),Controls!$P$6+135))</f>
        <v>0.64759422113113863</v>
      </c>
      <c r="HL33">
        <f t="shared" ca="1" si="16"/>
        <v>1.3192005235707813</v>
      </c>
      <c r="HM33">
        <f t="shared" ca="1" si="17"/>
        <v>22.74472203394599</v>
      </c>
      <c r="HN33">
        <f t="shared" ca="1" si="18"/>
        <v>1.0204892391617757</v>
      </c>
      <c r="HO33">
        <f t="shared" ca="1" si="19"/>
        <v>1.7639388283888918E-3</v>
      </c>
      <c r="HQ33">
        <f ca="1">INDIRECT(ADDRESS(ROW(),Controls!$P$6+60))</f>
        <v>0.49779101937114789</v>
      </c>
      <c r="HR33">
        <f t="shared" ca="1" si="20"/>
        <v>392</v>
      </c>
      <c r="HS33">
        <f ca="1">IF($GX33=0,NA(),($GZ33*Controls!$S$6))</f>
        <v>0.64759422113113863</v>
      </c>
    </row>
    <row r="34" spans="1:227" x14ac:dyDescent="0.25">
      <c r="A34">
        <v>170</v>
      </c>
      <c r="B34">
        <f t="shared" ca="1" si="0"/>
        <v>424</v>
      </c>
      <c r="C34">
        <f t="shared" ca="1" si="1"/>
        <v>85</v>
      </c>
      <c r="D34">
        <f t="shared" ca="1" si="2"/>
        <v>60.835394502412278</v>
      </c>
      <c r="E34">
        <f t="shared" ca="1" si="3"/>
        <v>0.8262706889497653</v>
      </c>
      <c r="G34">
        <f t="shared" ca="1" si="4"/>
        <v>9.3172563224466348E-2</v>
      </c>
      <c r="H34">
        <f t="shared" ca="1" si="5"/>
        <v>0.1413403151503389</v>
      </c>
      <c r="I34">
        <f t="shared" ca="1" si="6"/>
        <v>1</v>
      </c>
      <c r="J34">
        <v>1</v>
      </c>
      <c r="K34">
        <f t="shared" ca="1" si="7"/>
        <v>0.77348843597202899</v>
      </c>
      <c r="O34">
        <f t="shared" ca="1" si="8"/>
        <v>424</v>
      </c>
      <c r="AD34">
        <f t="shared" ca="1" si="9"/>
        <v>85</v>
      </c>
      <c r="AS34">
        <f t="shared" ca="1" si="10"/>
        <v>60.835394502412278</v>
      </c>
      <c r="BH34">
        <f t="shared" ca="1" si="11"/>
        <v>0.8262706889497653</v>
      </c>
      <c r="CL34">
        <f t="shared" ca="1" si="12"/>
        <v>9.3172563224466348E-2</v>
      </c>
      <c r="DA34">
        <f t="shared" ca="1" si="13"/>
        <v>0.1413403151503389</v>
      </c>
      <c r="DP34">
        <f t="shared" ca="1" si="14"/>
        <v>1</v>
      </c>
      <c r="EE34">
        <f t="shared" ca="1" si="15"/>
        <v>0.77348843597202899</v>
      </c>
      <c r="GR34">
        <f ca="1">INDIRECT(ADDRESS(ROW(),Controls!$P$6+30))</f>
        <v>85</v>
      </c>
      <c r="GS34">
        <f ca="1">INDIRECT(ADDRESS(ROW(),Controls!$P$6+45))</f>
        <v>60.835394502412278</v>
      </c>
      <c r="GV34">
        <f ca="1">INDIRECT(ADDRESS(ROW(),Controls!$P$6+90))</f>
        <v>9.3172563224466348E-2</v>
      </c>
      <c r="GW34">
        <f ca="1">INDIRECT(ADDRESS(ROW(),Controls!$P$6+105))</f>
        <v>0.1413403151503389</v>
      </c>
      <c r="GX34">
        <f ca="1">INDIRECT(ADDRESS(ROW(),Controls!$P$6+120))</f>
        <v>1</v>
      </c>
      <c r="GY34">
        <f ca="1">INDIRECT(ADDRESS(ROW(),Controls!$P$6+15))</f>
        <v>424</v>
      </c>
      <c r="GZ34">
        <f ca="1">INDIRECT(ADDRESS(ROW(),Controls!$P$6+135))</f>
        <v>0.77348843597202899</v>
      </c>
      <c r="HL34">
        <f t="shared" ca="1" si="16"/>
        <v>1.3972129332806338</v>
      </c>
      <c r="HM34">
        <f t="shared" ca="1" si="17"/>
        <v>24.164605497587722</v>
      </c>
      <c r="HN34">
        <f t="shared" ca="1" si="18"/>
        <v>1.5169735623761835</v>
      </c>
      <c r="HO34">
        <f t="shared" ca="1" si="19"/>
        <v>4.8167751925872554E-2</v>
      </c>
      <c r="HQ34">
        <f ca="1">INDIRECT(ADDRESS(ROW(),Controls!$P$6+60))</f>
        <v>0.8262706889497653</v>
      </c>
      <c r="HR34">
        <f t="shared" ca="1" si="20"/>
        <v>424</v>
      </c>
      <c r="HS34">
        <f ca="1">IF($GX34=0,NA(),($GZ34*Controls!$S$6))</f>
        <v>0.77348843597202899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S34"/>
  <sheetViews>
    <sheetView workbookViewId="0"/>
  </sheetViews>
  <sheetFormatPr defaultRowHeight="15" x14ac:dyDescent="0.25"/>
  <sheetData>
    <row r="1" spans="1:227" x14ac:dyDescent="0.25">
      <c r="A1">
        <v>103</v>
      </c>
      <c r="B1">
        <f t="shared" ref="B1:B34" ca="1" si="0">(INDIRECT(ADDRESS($A1,254,,,"Calcs")))</f>
        <v>13</v>
      </c>
      <c r="C1">
        <f t="shared" ref="C1:C34" ca="1" si="1">INDIRECT(ADDRESS($A1,17,,,"Calcs"))</f>
        <v>3</v>
      </c>
      <c r="D1">
        <f t="shared" ref="D1:D34" ca="1" si="2">INDIRECT(ADDRESS($A1,202,,,"Calcs"))</f>
        <v>12.387723260422046</v>
      </c>
      <c r="E1">
        <f t="shared" ref="E1:E34" ca="1" si="3">INDIRECT(ADDRESS($A1,211,,,"Calcs"))</f>
        <v>0</v>
      </c>
      <c r="G1">
        <f t="shared" ref="G1:G34" ca="1" si="4">1/INDIRECT(ADDRESS($A1,203,,,"Calcs"))</f>
        <v>0.206476419394481</v>
      </c>
      <c r="H1">
        <f t="shared" ref="H1:H34" ca="1" si="5">INDIRECT(ADDRESS($A1,212,,,"Calcs"))</f>
        <v>0.49357326502440618</v>
      </c>
      <c r="I1">
        <f t="shared" ref="I1:I34" ca="1" si="6">INDIRECT(ADDRESS($A1,250,,,"Calcs"))</f>
        <v>1</v>
      </c>
      <c r="J1">
        <v>1</v>
      </c>
      <c r="K1">
        <f t="shared" ref="K1:K34" ca="1" si="7">INDIRECT(ADDRESS($A1,219,,,"Calcs"))</f>
        <v>-2.1614476858628411</v>
      </c>
      <c r="O1">
        <f t="shared" ref="O1:O34" ca="1" si="8">$B1*$I1</f>
        <v>13</v>
      </c>
      <c r="P1">
        <f ca="1">$O$1/2+O$2/4+$O$3/4</f>
        <v>20</v>
      </c>
      <c r="Q1">
        <f ca="1">$P$1/2+$P$2/2</f>
        <v>28.75</v>
      </c>
      <c r="R1">
        <f ca="1">$Q$1/2+$Q$2/2</f>
        <v>32.90625</v>
      </c>
      <c r="S1">
        <f ca="1">$R$1/2+$R$2/2</f>
        <v>49.3515625</v>
      </c>
      <c r="T1">
        <f ca="1">S$1*2/3+S$2/3</f>
        <v>56.377604166666664</v>
      </c>
      <c r="U1">
        <f ca="1">AVERAGE(T$1:T$2)</f>
        <v>105.3515625</v>
      </c>
      <c r="V1">
        <f ca="1">U$1</f>
        <v>105.3515625</v>
      </c>
      <c r="W1">
        <f ca="1">V$1</f>
        <v>105.3515625</v>
      </c>
      <c r="X1">
        <f ca="1">W$1</f>
        <v>105.3515625</v>
      </c>
      <c r="Y1">
        <f ca="1">X$1</f>
        <v>105.3515625</v>
      </c>
      <c r="AD1">
        <f t="shared" ref="AD1:AD34" ca="1" si="9">$C1*$I1</f>
        <v>3</v>
      </c>
      <c r="AE1">
        <f ca="1">$AD$1/2+AD$2/4+$AD$3/4</f>
        <v>4.5</v>
      </c>
      <c r="AF1">
        <f ca="1">$AE$1/2+$AE$2/2</f>
        <v>5.25</v>
      </c>
      <c r="AG1">
        <f ca="1">$AF$1/2+$AF$2/2</f>
        <v>5.4375</v>
      </c>
      <c r="AH1">
        <f ca="1">$AG$1/2+$AG$2/2</f>
        <v>8.5</v>
      </c>
      <c r="AI1">
        <f ca="1">AH$1*2/3+AH$2/3</f>
        <v>9.5494791666666679</v>
      </c>
      <c r="AJ1">
        <f ca="1">AVERAGE(AI$1:AI$2)</f>
        <v>15.725260416666668</v>
      </c>
      <c r="AK1">
        <f ca="1">AJ$1</f>
        <v>15.725260416666668</v>
      </c>
      <c r="AL1">
        <f ca="1">AK$1</f>
        <v>15.725260416666668</v>
      </c>
      <c r="AM1">
        <f ca="1">AL$1</f>
        <v>15.725260416666668</v>
      </c>
      <c r="AN1">
        <f ca="1">AM$1</f>
        <v>15.725260416666668</v>
      </c>
      <c r="AS1">
        <f t="shared" ref="AS1:AS34" ca="1" si="10">$D1*$I1</f>
        <v>12.387723260422046</v>
      </c>
      <c r="AT1">
        <f ca="1">$AS$1/2+AS$2/4+$AS$3/4</f>
        <v>12.152334240248557</v>
      </c>
      <c r="AU1">
        <f ca="1">$AT$1/2+$AT$2/2</f>
        <v>11.693951217403043</v>
      </c>
      <c r="AV1">
        <f ca="1">$AU$1/2+$AU$2/2</f>
        <v>11.617299578223101</v>
      </c>
      <c r="AW1">
        <f ca="1">$AV$1/2+$AV$2/2</f>
        <v>12.698545390824814</v>
      </c>
      <c r="AX1">
        <f ca="1">AW$1*2/3+AW$2/3</f>
        <v>13.210980234703172</v>
      </c>
      <c r="AY1">
        <f ca="1">AVERAGE(AX$1:AX$2)</f>
        <v>17.225102733015685</v>
      </c>
      <c r="AZ1">
        <f ca="1">AY$1</f>
        <v>17.225102733015685</v>
      </c>
      <c r="BA1">
        <f ca="1">AZ$1</f>
        <v>17.225102733015685</v>
      </c>
      <c r="BB1">
        <f ca="1">BA$1</f>
        <v>17.225102733015685</v>
      </c>
      <c r="BC1">
        <f ca="1">BB$1</f>
        <v>17.225102733015685</v>
      </c>
      <c r="BH1">
        <f t="shared" ref="BH1:BH34" ca="1" si="11">$E1</f>
        <v>0</v>
      </c>
      <c r="BI1">
        <f ca="1">$BH$1/2+BH$2/4+$BH$3/4</f>
        <v>-0.70334666324062844</v>
      </c>
      <c r="BJ1">
        <f ca="1">$BI$1/2+$BI$2/2</f>
        <v>-1.2476858346317552</v>
      </c>
      <c r="BK1">
        <f ca="1">$BJ$1/2+$BJ$2/2</f>
        <v>-1.443716294565728</v>
      </c>
      <c r="BL1">
        <f ca="1">$BK$1/2+$BK$2/2</f>
        <v>-1.6400090128964679</v>
      </c>
      <c r="BM1">
        <f ca="1">BL$1*2/3+BL$2/3</f>
        <v>-1.6301291367737674</v>
      </c>
      <c r="BN1">
        <f ca="1">AVERAGE(BM$1:BM$2)</f>
        <v>-1.2844550143915408</v>
      </c>
      <c r="BO1">
        <f ca="1">BN$1</f>
        <v>-1.2844550143915408</v>
      </c>
      <c r="BP1">
        <f ca="1">BO$1</f>
        <v>-1.2844550143915408</v>
      </c>
      <c r="BQ1">
        <f ca="1">BP$1</f>
        <v>-1.2844550143915408</v>
      </c>
      <c r="BR1">
        <f ca="1">BQ$1</f>
        <v>-1.2844550143915408</v>
      </c>
      <c r="CL1">
        <f t="shared" ref="CL1:CL34" ca="1" si="12">$G1*$I1</f>
        <v>0.206476419394481</v>
      </c>
      <c r="CM1">
        <f ca="1">$CL$1/2+CL$2/4+$CL$3/4</f>
        <v>0.20875553818555925</v>
      </c>
      <c r="CN1">
        <f ca="1">$CM$1/2+$CM$2/2</f>
        <v>0.2130526601771929</v>
      </c>
      <c r="CO1">
        <f ca="1">$CN$1/2+$CN$2/2</f>
        <v>0.21433873828143768</v>
      </c>
      <c r="CP1">
        <f ca="1">$CO$1/2+$CO$2/2</f>
        <v>0.20814817623372295</v>
      </c>
      <c r="CQ1">
        <f ca="1">CP$1*2/3+CP$2/3</f>
        <v>0.20507985928357358</v>
      </c>
      <c r="CR1">
        <f ca="1">AVERAGE(CQ$1:CQ$2)</f>
        <v>0.1875452983773459</v>
      </c>
      <c r="CS1">
        <f ca="1">CR$1</f>
        <v>0.1875452983773459</v>
      </c>
      <c r="CT1">
        <f ca="1">CS$1</f>
        <v>0.1875452983773459</v>
      </c>
      <c r="CU1">
        <f ca="1">CT$1</f>
        <v>0.1875452983773459</v>
      </c>
      <c r="CV1">
        <f ca="1">CU$1</f>
        <v>0.1875452983773459</v>
      </c>
      <c r="DA1">
        <f t="shared" ref="DA1:DA34" ca="1" si="13">$H1*$I1</f>
        <v>0.49357326502440618</v>
      </c>
      <c r="DB1">
        <f ca="1">$DA$1/2+DA$2/4+$DA$3/4</f>
        <v>0.34119245368903089</v>
      </c>
      <c r="DC1">
        <f ca="1">$DB$1/2+$DB$2/2</f>
        <v>0.23857229696864959</v>
      </c>
      <c r="DD1">
        <f ca="1">$DC$1/2+$DC$2/2</f>
        <v>0.26025927836762996</v>
      </c>
      <c r="DE1">
        <f ca="1">$DD$1/2+$DD$2/2</f>
        <v>0.23097505954263506</v>
      </c>
      <c r="DF1">
        <f ca="1">DE$1*2/3+DE$2/3</f>
        <v>0.21300144835407342</v>
      </c>
      <c r="DG1">
        <f ca="1">AVERAGE(DF$1:DF$2)</f>
        <v>0.18608597806721361</v>
      </c>
      <c r="DH1">
        <f ca="1">DG$1</f>
        <v>0.18608597806721361</v>
      </c>
      <c r="DI1">
        <f ca="1">DH$1</f>
        <v>0.18608597806721361</v>
      </c>
      <c r="DJ1">
        <f ca="1">DI$1</f>
        <v>0.18608597806721361</v>
      </c>
      <c r="DK1">
        <f ca="1">DJ$1</f>
        <v>0.18608597806721361</v>
      </c>
      <c r="DP1">
        <f t="shared" ref="DP1:DP34" ca="1" si="14">$J1*$I1</f>
        <v>1</v>
      </c>
      <c r="DQ1">
        <f ca="1">$DP$1/2+DP$2/4+$DP$3/4</f>
        <v>1</v>
      </c>
      <c r="DR1">
        <f ca="1">$DQ$1/2+$DQ$2/2</f>
        <v>1</v>
      </c>
      <c r="DS1">
        <f ca="1">$DR$1/2+$DR$2/2</f>
        <v>1</v>
      </c>
      <c r="DT1">
        <f ca="1">$DS$1/2+$DS$2/2</f>
        <v>1</v>
      </c>
      <c r="DU1">
        <f ca="1">DT$1*2/3+DT$2/3</f>
        <v>1</v>
      </c>
      <c r="DV1">
        <f ca="1">AVERAGE(DU$1:DU$2)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4" ca="1" si="15">$K1</f>
        <v>-2.1614476858628411</v>
      </c>
      <c r="EF1">
        <f ca="1">$EE$1/2+EE$2/4+$EE$3/4</f>
        <v>-1.6394159996475042</v>
      </c>
      <c r="EG1">
        <f ca="1">$EF$1/2+$EF$2/2</f>
        <v>-1.299482211062692</v>
      </c>
      <c r="EH1">
        <f ca="1">$EG$1/2+$EG$2/2</f>
        <v>-1.2690118421146059</v>
      </c>
      <c r="EI1">
        <f ca="1">$EH$1/2+$EH$2/2</f>
        <v>-0.88355288066045257</v>
      </c>
      <c r="EJ1">
        <f ca="1">EI$1*2/3+EI$2/3</f>
        <v>-0.77633031697542465</v>
      </c>
      <c r="EK1">
        <f ca="1">AVERAGE(EJ$1:EJ$2)</f>
        <v>-0.39656339875508728</v>
      </c>
      <c r="EL1">
        <f ca="1">EK$1</f>
        <v>-0.39656339875508728</v>
      </c>
      <c r="EM1">
        <f ca="1">EL$1</f>
        <v>-0.39656339875508728</v>
      </c>
      <c r="EN1">
        <f ca="1">EM$1</f>
        <v>-0.39656339875508728</v>
      </c>
      <c r="EO1">
        <f ca="1">EN$1</f>
        <v>-0.39656339875508728</v>
      </c>
      <c r="GR1">
        <f ca="1">INDIRECT(ADDRESS(ROW(),Controls!$P$5+30))</f>
        <v>3</v>
      </c>
      <c r="GS1">
        <f ca="1">INDIRECT(ADDRESS(ROW(),Controls!$P$5+45))</f>
        <v>12.387723260422046</v>
      </c>
      <c r="GV1">
        <f ca="1">INDIRECT(ADDRESS(ROW(),Controls!$P$5+90))</f>
        <v>0.206476419394481</v>
      </c>
      <c r="GW1">
        <f ca="1">INDIRECT(ADDRESS(ROW(),Controls!$P$5+105))</f>
        <v>0.49357326502440618</v>
      </c>
      <c r="GX1">
        <f ca="1">INDIRECT(ADDRESS(ROW(),Controls!$P$5+120))</f>
        <v>1</v>
      </c>
      <c r="GY1">
        <f ca="1">INDIRECT(ADDRESS(ROW(),Controls!$P$5+15))</f>
        <v>13</v>
      </c>
      <c r="GZ1">
        <f ca="1">INDIRECT(ADDRESS(ROW(),Controls!$P$5+135))</f>
        <v>-2.1614476858628411</v>
      </c>
      <c r="HL1">
        <f t="shared" ref="HL1:HL34" ca="1" si="16">IF($GX1=0,NA(),MAX($GR1,0.01)/$GS1)</f>
        <v>0.2421752518144154</v>
      </c>
      <c r="HM1">
        <f t="shared" ref="HM1:HM34" ca="1" si="17">IF($GX1=0,NA(),($GR1-$GS1)/$GX1)</f>
        <v>-9.387723260422046</v>
      </c>
      <c r="HN1">
        <f t="shared" ref="HN1:HN34" ca="1" si="18">IF($GX1=0,NA(),MAX($GW1/$GV1,0.01))</f>
        <v>2.3904582735010327</v>
      </c>
      <c r="HO1">
        <f t="shared" ref="HO1:HO34" ca="1" si="19">IF($GX1=0,NA(),($GW1-$GV1)/$GX1)</f>
        <v>0.28709684562992521</v>
      </c>
      <c r="HQ1">
        <f ca="1">INDIRECT(ADDRESS(ROW(),Controls!$P$5+60))</f>
        <v>0</v>
      </c>
      <c r="HR1">
        <f t="shared" ref="HR1:HR34" ca="1" si="20">IF($GX1=0,NA(),$GY1/$GX1)</f>
        <v>13</v>
      </c>
      <c r="HS1">
        <f ca="1">IF($GX1=0,NA(),($GZ1*Controls!$S$5))</f>
        <v>-2.1614476858628411</v>
      </c>
    </row>
    <row r="2" spans="1:227" x14ac:dyDescent="0.25">
      <c r="A2">
        <v>104</v>
      </c>
      <c r="B2">
        <f t="shared" ca="1" si="0"/>
        <v>18</v>
      </c>
      <c r="C2">
        <f t="shared" ca="1" si="1"/>
        <v>4</v>
      </c>
      <c r="D2">
        <f t="shared" ca="1" si="2"/>
        <v>10.95270265489105</v>
      </c>
      <c r="E2">
        <f t="shared" ca="1" si="3"/>
        <v>-1.2809236156398904</v>
      </c>
      <c r="G2">
        <f t="shared" ca="1" si="4"/>
        <v>0.21958646074119881</v>
      </c>
      <c r="H2">
        <f t="shared" ca="1" si="5"/>
        <v>0.3116609132047915</v>
      </c>
      <c r="I2">
        <f t="shared" ca="1" si="6"/>
        <v>1</v>
      </c>
      <c r="J2">
        <v>1</v>
      </c>
      <c r="K2">
        <f t="shared" ca="1" si="7"/>
        <v>-1.5056868288958623</v>
      </c>
      <c r="O2">
        <f t="shared" ca="1" si="8"/>
        <v>18</v>
      </c>
      <c r="P2">
        <f ca="1">$O$3/4+$O$4/2+$O$5/4</f>
        <v>37.5</v>
      </c>
      <c r="Q2">
        <f ca="1">$P$1/4+$P$2/2+$P$3/4</f>
        <v>37.0625</v>
      </c>
      <c r="R2">
        <f ca="1">$Q$2/4+$Q$3/2+$Q$4/4</f>
        <v>65.796875</v>
      </c>
      <c r="S2">
        <f ca="1">$R$1/4+$R$2/2+$R$3/4</f>
        <v>70.4296875</v>
      </c>
      <c r="T2">
        <f ca="1">S$2/3+S$3*2/3</f>
        <v>154.32552083333334</v>
      </c>
      <c r="AD2">
        <f t="shared" ca="1" si="9"/>
        <v>4</v>
      </c>
      <c r="AE2">
        <f ca="1">$AD$3/4+$AD$4/2+$AD$5/4</f>
        <v>6</v>
      </c>
      <c r="AF2">
        <f ca="1">$AE$1/4+$AE$2/2+$AE$3/4</f>
        <v>5.625</v>
      </c>
      <c r="AG2">
        <f ca="1">$AF$2/4+$AF$3/2+$AF$4/4</f>
        <v>11.5625</v>
      </c>
      <c r="AH2">
        <f ca="1">$AG$1/4+$AG$2/2+$AG$3/4</f>
        <v>11.6484375</v>
      </c>
      <c r="AI2">
        <f ca="1">AH$2/3+AH$3*2/3</f>
        <v>21.901041666666668</v>
      </c>
      <c r="AS2">
        <f t="shared" ca="1" si="10"/>
        <v>10.95270265489105</v>
      </c>
      <c r="AT2">
        <f ca="1">$AS$3/4+$AS$4/2+$AS$5/4</f>
        <v>11.235568194557532</v>
      </c>
      <c r="AU2">
        <f ca="1">$AT$1/4+$AT$2/2+$AT$3/4</f>
        <v>11.540647939043158</v>
      </c>
      <c r="AV2">
        <f ca="1">$AU$2/4+$AU$3/2+$AU$4/4</f>
        <v>13.779791203426527</v>
      </c>
      <c r="AW2">
        <f ca="1">$AV$1/4+$AV$2/2+$AV$3/4</f>
        <v>14.235849922459884</v>
      </c>
      <c r="AX2">
        <f ca="1">AW$2/3+AW$3*2/3</f>
        <v>21.239225231328199</v>
      </c>
      <c r="BH2">
        <f t="shared" ca="1" si="11"/>
        <v>-1.2809236156398904</v>
      </c>
      <c r="BI2">
        <f ca="1">$BH$3/4+$BH$4/2+$BH$5/4</f>
        <v>-1.7920250060228819</v>
      </c>
      <c r="BJ2">
        <f ca="1">$BI$1/4+$BI$2/2+$BI$3/4</f>
        <v>-1.6397467544997009</v>
      </c>
      <c r="BK2">
        <f ca="1">$BJ$2/4+$BJ$3/2+$BJ$4/4</f>
        <v>-1.8363017312272079</v>
      </c>
      <c r="BL2">
        <f ca="1">$BK$1/4+$BK$2/2+$BK$3/4</f>
        <v>-1.610369384528366</v>
      </c>
      <c r="BM2">
        <f ca="1">BL$2/3+BL$3*2/3</f>
        <v>-0.93878089200931392</v>
      </c>
      <c r="CL2">
        <f t="shared" ca="1" si="12"/>
        <v>0.21958646074119881</v>
      </c>
      <c r="CM2">
        <f ca="1">$CL$3/4+$CL$4/2+$CL$5/4</f>
        <v>0.21734978216882656</v>
      </c>
      <c r="CN2">
        <f ca="1">$CM$1/4+$CM$2/2+$CM$3/4</f>
        <v>0.21562481638568243</v>
      </c>
      <c r="CO2">
        <f ca="1">$CN$2/4+$CN$3/2+$CN$4/4</f>
        <v>0.20195761418600822</v>
      </c>
      <c r="CP2">
        <f ca="1">$CO$1/4+$CO$2/2+$CO$3/4</f>
        <v>0.19894322538327486</v>
      </c>
      <c r="CQ2">
        <f ca="1">CP$2/3+CP$3*2/3</f>
        <v>0.17001073747111822</v>
      </c>
      <c r="DA2">
        <f t="shared" ca="1" si="13"/>
        <v>0.3116609132047915</v>
      </c>
      <c r="DB2">
        <f ca="1">$DA$3/4+$DA$4/2+$DA$5/4</f>
        <v>0.13595214024826829</v>
      </c>
      <c r="DC2">
        <f ca="1">$DB$1/4+$DB$2/2+$DB$3/4</f>
        <v>0.28194625976661036</v>
      </c>
      <c r="DD2">
        <f ca="1">$DC$2/4+$DC$3/2+$DC$4/4</f>
        <v>0.20169084071764015</v>
      </c>
      <c r="DE2">
        <f ca="1">$DD$1/4+$DD$2/2+$DD$3/4</f>
        <v>0.17705422597695014</v>
      </c>
      <c r="DF2">
        <f ca="1">DE$2/3+DE$3*2/3</f>
        <v>0.15917050778035383</v>
      </c>
      <c r="DP2">
        <f t="shared" ca="1" si="14"/>
        <v>1</v>
      </c>
      <c r="DQ2">
        <f ca="1">$DP$3/4+$DP$4/2+$DP$5/4</f>
        <v>1</v>
      </c>
      <c r="DR2">
        <f ca="1">$DQ$1/4+$DQ$2/2+$DQ$3/4</f>
        <v>1</v>
      </c>
      <c r="DS2">
        <f ca="1">$DR$2/4+$DR$3/2+$DR$4/4</f>
        <v>1</v>
      </c>
      <c r="DT2">
        <f ca="1">$DS$1/4+$DS$2/2+$DS$3/4</f>
        <v>1</v>
      </c>
      <c r="DU2">
        <f ca="1">DT$2/3+DT$3*2/3</f>
        <v>1</v>
      </c>
      <c r="EE2">
        <f t="shared" ca="1" si="15"/>
        <v>-1.5056868288958623</v>
      </c>
      <c r="EF2">
        <f ca="1">$EE$3/4+$EE$4/2+$EE$5/4</f>
        <v>-0.95954842247787975</v>
      </c>
      <c r="EG2">
        <f ca="1">$EF$1/4+$EF$2/2+$EF$3/4</f>
        <v>-1.2385414731665201</v>
      </c>
      <c r="EH2">
        <f ca="1">$EG$2/4+$EG$3/2+$EG$4/4</f>
        <v>-0.49809391920629925</v>
      </c>
      <c r="EI2">
        <f ca="1">$EH$1/4+$EH$2/2+$EH$3/4</f>
        <v>-0.56188518960536882</v>
      </c>
      <c r="EJ2">
        <f ca="1">EI$2/3+EI$3*2/3</f>
        <v>-1.6796480534749914E-2</v>
      </c>
      <c r="GR2">
        <f ca="1">INDIRECT(ADDRESS(ROW(),Controls!$P$5+30))</f>
        <v>4</v>
      </c>
      <c r="GS2">
        <f ca="1">INDIRECT(ADDRESS(ROW(),Controls!$P$5+45))</f>
        <v>10.95270265489105</v>
      </c>
      <c r="GV2">
        <f ca="1">INDIRECT(ADDRESS(ROW(),Controls!$P$5+90))</f>
        <v>0.21958646074119881</v>
      </c>
      <c r="GW2">
        <f ca="1">INDIRECT(ADDRESS(ROW(),Controls!$P$5+105))</f>
        <v>0.3116609132047915</v>
      </c>
      <c r="GX2">
        <f ca="1">INDIRECT(ADDRESS(ROW(),Controls!$P$5+120))</f>
        <v>1</v>
      </c>
      <c r="GY2">
        <f ca="1">INDIRECT(ADDRESS(ROW(),Controls!$P$5+15))</f>
        <v>18</v>
      </c>
      <c r="GZ2">
        <f ca="1">INDIRECT(ADDRESS(ROW(),Controls!$P$5+135))</f>
        <v>-1.5056868288958623</v>
      </c>
      <c r="HL2">
        <f t="shared" ca="1" si="16"/>
        <v>0.36520666414820968</v>
      </c>
      <c r="HM2">
        <f t="shared" ca="1" si="17"/>
        <v>-6.9527026548910502</v>
      </c>
      <c r="HN2">
        <f t="shared" ca="1" si="18"/>
        <v>1.4193084225357147</v>
      </c>
      <c r="HO2">
        <f t="shared" ca="1" si="19"/>
        <v>9.2074452463592693E-2</v>
      </c>
      <c r="HQ2">
        <f ca="1">INDIRECT(ADDRESS(ROW(),Controls!$P$5+60))</f>
        <v>-1.2809236156398904</v>
      </c>
      <c r="HR2">
        <f t="shared" ca="1" si="20"/>
        <v>18</v>
      </c>
      <c r="HS2">
        <f ca="1">IF($GX2=0,NA(),($GZ2*Controls!$S$5))</f>
        <v>-1.5056868288958623</v>
      </c>
    </row>
    <row r="3" spans="1:227" x14ac:dyDescent="0.25">
      <c r="A3">
        <v>105</v>
      </c>
      <c r="B3">
        <f t="shared" ca="1" si="0"/>
        <v>36</v>
      </c>
      <c r="C3">
        <f t="shared" ca="1" si="1"/>
        <v>8</v>
      </c>
      <c r="D3">
        <f t="shared" ca="1" si="2"/>
        <v>12.881187785259085</v>
      </c>
      <c r="E3">
        <f t="shared" ca="1" si="3"/>
        <v>-1.5324630373226236</v>
      </c>
      <c r="G3">
        <f t="shared" ca="1" si="4"/>
        <v>0.20248285321207621</v>
      </c>
      <c r="H3">
        <f t="shared" ca="1" si="5"/>
        <v>6.5962371502519768E-2</v>
      </c>
      <c r="I3">
        <f t="shared" ca="1" si="6"/>
        <v>1</v>
      </c>
      <c r="J3">
        <v>1</v>
      </c>
      <c r="K3">
        <f t="shared" ca="1" si="7"/>
        <v>-0.72908179796847217</v>
      </c>
      <c r="O3">
        <f t="shared" ca="1" si="8"/>
        <v>36</v>
      </c>
      <c r="P3">
        <f ca="1">$O$5/4+$O$6/2+$O$7/4</f>
        <v>53.25</v>
      </c>
      <c r="Q3">
        <f ca="1">$P$3/4+$P$4/2+$P$5/4</f>
        <v>66.9375</v>
      </c>
      <c r="R3">
        <f ca="1">$Q$4/4+$Q$5/2+$Q$6/4</f>
        <v>117.21875</v>
      </c>
      <c r="S3">
        <f ca="1">$R$3/4+$R$4/2+$R$5/4</f>
        <v>196.2734375</v>
      </c>
      <c r="AD3">
        <f t="shared" ca="1" si="9"/>
        <v>8</v>
      </c>
      <c r="AE3">
        <f ca="1">$AD$5/4+$AD$6/2+$AD$7/4</f>
        <v>6</v>
      </c>
      <c r="AF3">
        <f ca="1">$AE$3/4+$AE$4/2+$AE$5/4</f>
        <v>11.5625</v>
      </c>
      <c r="AG3">
        <f ca="1">$AF$4/4+$AF$5/2+$AF$6/4</f>
        <v>18.03125</v>
      </c>
      <c r="AH3">
        <f ca="1">$AG$3/4+$AG$4/2+$AG$5/4</f>
        <v>27.02734375</v>
      </c>
      <c r="AS3">
        <f t="shared" ca="1" si="10"/>
        <v>12.881187785259085</v>
      </c>
      <c r="AT3">
        <f ca="1">$AS$5/4+$AS$6/2+$AS$7/4</f>
        <v>11.539121126809007</v>
      </c>
      <c r="AU3">
        <f ca="1">$AT$3/4+$AT$4/2+$AT$5/4</f>
        <v>13.179763423881404</v>
      </c>
      <c r="AV3">
        <f ca="1">$AU$4/4+$AU$5/2+$AU$6/4</f>
        <v>17.766517704763388</v>
      </c>
      <c r="AW3">
        <f ca="1">$AV$3/4+$AV$4/2+$AV$5/4</f>
        <v>24.740912885762356</v>
      </c>
      <c r="BH3">
        <f t="shared" ca="1" si="11"/>
        <v>-1.5324630373226236</v>
      </c>
      <c r="BI3">
        <f ca="1">$BH$5/4+$BH$6/2+$BH$7/4</f>
        <v>-2.2715903427124111</v>
      </c>
      <c r="BJ3">
        <f ca="1">$BI$3/4+$BI$4/2+$BI$5/4</f>
        <v>-2.0085862986090199</v>
      </c>
      <c r="BK3">
        <f ca="1">$BJ$4/4+$BJ$5/2+$BJ$6/4</f>
        <v>-1.3251577810933208</v>
      </c>
      <c r="BL3">
        <f ca="1">$BK$3/4+$BK$4/2+$BK$5/4</f>
        <v>-0.60298664574978789</v>
      </c>
      <c r="CL3">
        <f t="shared" ca="1" si="12"/>
        <v>0.20248285321207621</v>
      </c>
      <c r="CM3">
        <f ca="1">$CL$5/4+$CL$6/2+$CL$7/4</f>
        <v>0.2190441630195174</v>
      </c>
      <c r="CN3">
        <f ca="1">$CM$3/4+$CM$4/2+$CM$5/4</f>
        <v>0.20576272749611385</v>
      </c>
      <c r="CO3">
        <f ca="1">$CN$4/4+$CN$5/2+$CN$6/4</f>
        <v>0.17751893487964537</v>
      </c>
      <c r="CP3">
        <f ca="1">$CO$3/4+$CO$4/2+$CO$5/4</f>
        <v>0.15554449351503991</v>
      </c>
      <c r="DA3">
        <f t="shared" ca="1" si="13"/>
        <v>6.5962371502519768E-2</v>
      </c>
      <c r="DB3">
        <f ca="1">$DA$5/4+$DA$6/2+$DA$7/4</f>
        <v>0.5146883048808738</v>
      </c>
      <c r="DC3">
        <f ca="1">$DB$3/4+$DB$4/2+$DB$5/4</f>
        <v>0.23822023728089836</v>
      </c>
      <c r="DD3">
        <f ca="1">$DC$4/4+$DC$5/2+$DC$6/4</f>
        <v>4.4575944104890346E-2</v>
      </c>
      <c r="DE3">
        <f ca="1">$DD$3/4+$DD$4/2+$DD$5/4</f>
        <v>0.15022864868205568</v>
      </c>
      <c r="DP3">
        <f t="shared" ca="1" si="14"/>
        <v>1</v>
      </c>
      <c r="DQ3">
        <f ca="1">$DP$5/4+$DP$6/2+$DP$7/4</f>
        <v>1</v>
      </c>
      <c r="DR3">
        <f ca="1">$DQ$3/4+$DQ$4/2+$DQ$5/4</f>
        <v>1</v>
      </c>
      <c r="DS3">
        <f ca="1">$DR$4/4+$DR$5/2+$DR$6/4</f>
        <v>1</v>
      </c>
      <c r="DT3">
        <f ca="1">$DS$3/4+$DS$4/2+$DS$5/4</f>
        <v>1</v>
      </c>
      <c r="EE3">
        <f t="shared" ca="1" si="15"/>
        <v>-0.72908179796847217</v>
      </c>
      <c r="EF3">
        <f ca="1">$EE$5/4+$EE$6/2+$EE$7/4</f>
        <v>-1.3956530480628169</v>
      </c>
      <c r="EG3">
        <f ca="1">$EF$3/4+$EF$4/2+$EF$5/4</f>
        <v>-0.35188079437821318</v>
      </c>
      <c r="EH3">
        <f ca="1">$EG$4/4+$EG$5/2+$EG$6/4</f>
        <v>1.7658922105728898E-2</v>
      </c>
      <c r="EI3">
        <f ca="1">$EH$3/4+$EH$4/2+$EH$5/4</f>
        <v>0.25574787400055954</v>
      </c>
      <c r="GR3">
        <f ca="1">INDIRECT(ADDRESS(ROW(),Controls!$P$5+30))</f>
        <v>8</v>
      </c>
      <c r="GS3">
        <f ca="1">INDIRECT(ADDRESS(ROW(),Controls!$P$5+45))</f>
        <v>12.881187785259085</v>
      </c>
      <c r="GV3">
        <f ca="1">INDIRECT(ADDRESS(ROW(),Controls!$P$5+90))</f>
        <v>0.20248285321207621</v>
      </c>
      <c r="GW3">
        <f ca="1">INDIRECT(ADDRESS(ROW(),Controls!$P$5+105))</f>
        <v>6.5962371502519768E-2</v>
      </c>
      <c r="GX3">
        <f ca="1">INDIRECT(ADDRESS(ROW(),Controls!$P$5+120))</f>
        <v>1</v>
      </c>
      <c r="GY3">
        <f ca="1">INDIRECT(ADDRESS(ROW(),Controls!$P$5+15))</f>
        <v>36</v>
      </c>
      <c r="GZ3">
        <f ca="1">INDIRECT(ADDRESS(ROW(),Controls!$P$5+135))</f>
        <v>-0.72908179796847217</v>
      </c>
      <c r="HL3">
        <f t="shared" ca="1" si="16"/>
        <v>0.62106073860323685</v>
      </c>
      <c r="HM3">
        <f t="shared" ca="1" si="17"/>
        <v>-4.881187785259085</v>
      </c>
      <c r="HN3">
        <f t="shared" ca="1" si="18"/>
        <v>0.32576769072604972</v>
      </c>
      <c r="HO3">
        <f t="shared" ca="1" si="19"/>
        <v>-0.13652048170955644</v>
      </c>
      <c r="HQ3">
        <f ca="1">INDIRECT(ADDRESS(ROW(),Controls!$P$5+60))</f>
        <v>-1.5324630373226236</v>
      </c>
      <c r="HR3">
        <f t="shared" ca="1" si="20"/>
        <v>36</v>
      </c>
      <c r="HS3">
        <f ca="1">IF($GX3=0,NA(),($GZ3*Controls!$S$5))</f>
        <v>-0.72908179796847217</v>
      </c>
    </row>
    <row r="4" spans="1:227" x14ac:dyDescent="0.25">
      <c r="A4">
        <v>106</v>
      </c>
      <c r="B4">
        <f t="shared" ca="1" si="0"/>
        <v>36</v>
      </c>
      <c r="C4">
        <f t="shared" ca="1" si="1"/>
        <v>5</v>
      </c>
      <c r="D4">
        <f t="shared" ca="1" si="2"/>
        <v>10.621097039552428</v>
      </c>
      <c r="E4">
        <f t="shared" ca="1" si="3"/>
        <v>-1.8173432669386869</v>
      </c>
      <c r="G4">
        <f t="shared" ca="1" si="4"/>
        <v>0.2229880138397469</v>
      </c>
      <c r="H4">
        <f t="shared" ca="1" si="5"/>
        <v>0.18594151335822751</v>
      </c>
      <c r="I4">
        <f t="shared" ca="1" si="6"/>
        <v>1</v>
      </c>
      <c r="J4">
        <v>1</v>
      </c>
      <c r="K4">
        <f t="shared" ca="1" si="7"/>
        <v>-1.1182237286112344</v>
      </c>
      <c r="O4">
        <f t="shared" ca="1" si="8"/>
        <v>36</v>
      </c>
      <c r="P4">
        <f ca="1">$O$7/4+$O$8/2+$O$9/4</f>
        <v>68.25</v>
      </c>
      <c r="Q4">
        <f ca="1">$P$5/4+$P$6/2+$P$7/4</f>
        <v>92.25</v>
      </c>
      <c r="R4">
        <f ca="1">$Q$6/4+$Q$7/2+$Q$8/4</f>
        <v>180.171875</v>
      </c>
      <c r="AD4">
        <f t="shared" ca="1" si="9"/>
        <v>5</v>
      </c>
      <c r="AE4">
        <f ca="1">$AD$7/4+$AD$8/2+$AD$9/4</f>
        <v>15</v>
      </c>
      <c r="AF4">
        <f ca="1">$AE$5/4+$AE$6/2+$AE$7/4</f>
        <v>17.5</v>
      </c>
      <c r="AG4">
        <f ca="1">$AF$6/4+$AF$7/2+$AF$8/4</f>
        <v>28.5</v>
      </c>
      <c r="AS4">
        <f t="shared" ca="1" si="10"/>
        <v>10.621097039552428</v>
      </c>
      <c r="AT4">
        <f ca="1">$AS$7/4+$AS$8/2+$AS$9/4</f>
        <v>13.433804967377885</v>
      </c>
      <c r="AU4">
        <f ca="1">$AT$5/4+$AT$6/2+$AT$7/4</f>
        <v>17.218990026900144</v>
      </c>
      <c r="AV4">
        <f ca="1">$AU$6/4+$AU$7/2+$AU$8/4</f>
        <v>24.109297084618984</v>
      </c>
      <c r="BH4">
        <f t="shared" ca="1" si="11"/>
        <v>-1.8173432669386869</v>
      </c>
      <c r="BI4">
        <f ca="1">$BH$7/4+$BH$8/2+$BH$9/4</f>
        <v>-1.9447526447946566</v>
      </c>
      <c r="BJ4">
        <f ca="1">$BI$5/4+$BI$6/2+$BI$7/4</f>
        <v>-1.6882875731910914</v>
      </c>
      <c r="BK4">
        <f ca="1">$BJ$6/4+$BJ$7/2+$BJ$8/4</f>
        <v>-0.50332848435679278</v>
      </c>
      <c r="CL4">
        <f t="shared" ca="1" si="12"/>
        <v>0.2229880138397469</v>
      </c>
      <c r="CM4">
        <f ca="1">$CL$7/4+$CL$8/2+$CL$9/4</f>
        <v>0.20526257352896929</v>
      </c>
      <c r="CN4">
        <f ca="1">$CM$5/4+$CM$6/2+$CM$7/4</f>
        <v>0.18068018536612279</v>
      </c>
      <c r="CO4">
        <f ca="1">$CN$6/4+$CN$7/2+$CN$8/4</f>
        <v>0.15560075317644359</v>
      </c>
      <c r="DA4">
        <f t="shared" ca="1" si="13"/>
        <v>0.18594151335822751</v>
      </c>
      <c r="DB4">
        <f ca="1">$DA$7/4+$DA$8/2+$DA$9/4</f>
        <v>0.14694189431681992</v>
      </c>
      <c r="DC4">
        <f ca="1">$DB$5/4+$DB$6/2+$DB$7/4</f>
        <v>4.8376628542153542E-2</v>
      </c>
      <c r="DD4">
        <f ca="1">$DC$6/4+$DC$7/2+$DC$8/4</f>
        <v>0.2671234566314703</v>
      </c>
      <c r="DP4">
        <f t="shared" ca="1" si="14"/>
        <v>1</v>
      </c>
      <c r="DQ4">
        <f ca="1">$DP$7/4+$DP$8/2+$DP$9/4</f>
        <v>1</v>
      </c>
      <c r="DR4">
        <f ca="1">$DQ$5/4+$DQ$6/2+$DQ$7/4</f>
        <v>1</v>
      </c>
      <c r="DS4">
        <f ca="1">$DR$6/4+$DR$7/2+$DR$8/4</f>
        <v>1</v>
      </c>
      <c r="EE4">
        <f t="shared" ca="1" si="15"/>
        <v>-1.1182237286112344</v>
      </c>
      <c r="EF4">
        <f ca="1">$EE$7/4+$EE$8/2+$EE$9/4</f>
        <v>0.33595961397824142</v>
      </c>
      <c r="EG4">
        <f ca="1">$EF$5/4+$EF$6/2+$EF$7/4</f>
        <v>-5.0072614902250637E-2</v>
      </c>
      <c r="EH4">
        <f ca="1">$EG$6/4+$EG$7/2+$EG$8/4</f>
        <v>0.42277425926784667</v>
      </c>
      <c r="GR4">
        <f ca="1">INDIRECT(ADDRESS(ROW(),Controls!$P$5+30))</f>
        <v>5</v>
      </c>
      <c r="GS4">
        <f ca="1">INDIRECT(ADDRESS(ROW(),Controls!$P$5+45))</f>
        <v>10.621097039552428</v>
      </c>
      <c r="GV4">
        <f ca="1">INDIRECT(ADDRESS(ROW(),Controls!$P$5+90))</f>
        <v>0.2229880138397469</v>
      </c>
      <c r="GW4">
        <f ca="1">INDIRECT(ADDRESS(ROW(),Controls!$P$5+105))</f>
        <v>0.18594151335822751</v>
      </c>
      <c r="GX4">
        <f ca="1">INDIRECT(ADDRESS(ROW(),Controls!$P$5+120))</f>
        <v>1</v>
      </c>
      <c r="GY4">
        <f ca="1">INDIRECT(ADDRESS(ROW(),Controls!$P$5+15))</f>
        <v>36</v>
      </c>
      <c r="GZ4">
        <f ca="1">INDIRECT(ADDRESS(ROW(),Controls!$P$5+135))</f>
        <v>-1.1182237286112344</v>
      </c>
      <c r="HL4">
        <f t="shared" ca="1" si="16"/>
        <v>0.47076116350130809</v>
      </c>
      <c r="HM4">
        <f t="shared" ca="1" si="17"/>
        <v>-5.6210970395524278</v>
      </c>
      <c r="HN4">
        <f t="shared" ca="1" si="18"/>
        <v>0.83386326536751287</v>
      </c>
      <c r="HO4">
        <f t="shared" ca="1" si="19"/>
        <v>-3.704650048151939E-2</v>
      </c>
      <c r="HQ4">
        <f ca="1">INDIRECT(ADDRESS(ROW(),Controls!$P$5+60))</f>
        <v>-1.8173432669386869</v>
      </c>
      <c r="HR4">
        <f t="shared" ca="1" si="20"/>
        <v>36</v>
      </c>
      <c r="HS4">
        <f ca="1">IF($GX4=0,NA(),($GZ4*Controls!$S$5))</f>
        <v>-1.1182237286112344</v>
      </c>
    </row>
    <row r="5" spans="1:227" x14ac:dyDescent="0.25">
      <c r="A5">
        <v>107</v>
      </c>
      <c r="B5">
        <f t="shared" ca="1" si="0"/>
        <v>42</v>
      </c>
      <c r="C5">
        <f t="shared" ca="1" si="1"/>
        <v>6</v>
      </c>
      <c r="D5">
        <f t="shared" ca="1" si="2"/>
        <v>10.818890913866186</v>
      </c>
      <c r="E5">
        <f t="shared" ca="1" si="3"/>
        <v>-2.0009504528915296</v>
      </c>
      <c r="G5">
        <f t="shared" ca="1" si="4"/>
        <v>0.22094024778373619</v>
      </c>
      <c r="H5">
        <f t="shared" ca="1" si="5"/>
        <v>0.10596316277409838</v>
      </c>
      <c r="I5">
        <f t="shared" ca="1" si="6"/>
        <v>1</v>
      </c>
      <c r="J5">
        <v>1</v>
      </c>
      <c r="K5">
        <f t="shared" ca="1" si="7"/>
        <v>-0.8726644347205782</v>
      </c>
      <c r="O5">
        <f t="shared" ca="1" si="8"/>
        <v>42</v>
      </c>
      <c r="P5">
        <f ca="1">$O$9/4+$O$10/2+$O$11/4</f>
        <v>78</v>
      </c>
      <c r="Q5">
        <f ca="1">$P$7/4+$P$8/2+$P$9/4</f>
        <v>117.0625</v>
      </c>
      <c r="R5">
        <f ca="1">$Q$9*3/4+$Q$8/4</f>
        <v>307.53125</v>
      </c>
      <c r="AD5">
        <f t="shared" ca="1" si="9"/>
        <v>6</v>
      </c>
      <c r="AE5">
        <f ca="1">$AD$9/4+$AD$10/2+$AD$11/4</f>
        <v>10.25</v>
      </c>
      <c r="AF5">
        <f ca="1">$AE$7/4+$AE$8/2+$AE$9/4</f>
        <v>16.375</v>
      </c>
      <c r="AG5">
        <f ca="1">$AF$9*3/4+$AF$8/4</f>
        <v>33.078125</v>
      </c>
      <c r="AS5">
        <f t="shared" ca="1" si="10"/>
        <v>10.818890913866186</v>
      </c>
      <c r="AT5">
        <f ca="1">$AS$9/4+$AS$10/2+$AS$11/4</f>
        <v>14.312322633960836</v>
      </c>
      <c r="AU5">
        <f ca="1">$AT$7/4+$AT$8/2+$AT$9/4</f>
        <v>16.017647719562742</v>
      </c>
      <c r="AV5">
        <f ca="1">$AU$9*3/4+$AU$8/4</f>
        <v>32.978539669048068</v>
      </c>
      <c r="BH5">
        <f t="shared" ca="1" si="11"/>
        <v>-2.0009504528915296</v>
      </c>
      <c r="BI5">
        <f ca="1">$BH$9/4+$BH$10/2+$BH$11/4</f>
        <v>-1.873249562134355</v>
      </c>
      <c r="BJ5">
        <f ca="1">$BI$7/4+$BI$8/2+$BI$9/4</f>
        <v>-1.2419601980661072</v>
      </c>
      <c r="BK5">
        <f ca="1">$BJ$9*3/4+$BJ$8/4</f>
        <v>-8.0131833192245247E-2</v>
      </c>
      <c r="CL5">
        <f t="shared" ca="1" si="12"/>
        <v>0.22094024778373619</v>
      </c>
      <c r="CM5">
        <f ca="1">$CL$9/4+$CL$10/2+$CL$11/4</f>
        <v>0.19348159990699937</v>
      </c>
      <c r="CN5">
        <f ca="1">$CM$7/4+$CM$8/2+$CM$9/4</f>
        <v>0.18657900975728833</v>
      </c>
      <c r="CO5">
        <f ca="1">$CN$9*3/4+$CN$8/4</f>
        <v>0.13345753282762707</v>
      </c>
      <c r="DA5">
        <f t="shared" ca="1" si="13"/>
        <v>0.10596316277409838</v>
      </c>
      <c r="DB5">
        <f ca="1">$DA$9/4+$DA$10/2+$DA$11/4</f>
        <v>0.14430885560907983</v>
      </c>
      <c r="DC5">
        <f ca="1">$DB$7/4+$DB$8/2+$DB$9/4</f>
        <v>1.3190151755158027E-2</v>
      </c>
      <c r="DD5">
        <f ca="1">$DC$9*3/4+$DC$8/4</f>
        <v>2.2091737360391824E-2</v>
      </c>
      <c r="DP5">
        <f t="shared" ca="1" si="14"/>
        <v>1</v>
      </c>
      <c r="DQ5">
        <f ca="1">$DP$9/4+$DP$10/2+$DP$11/4</f>
        <v>1</v>
      </c>
      <c r="DR5">
        <f ca="1">$DQ$7/4+$DQ$8/2+$DQ$9/4</f>
        <v>1</v>
      </c>
      <c r="DS5">
        <f ca="1">$DR$9*3/4+$DR$8/4</f>
        <v>1</v>
      </c>
      <c r="EE5">
        <f t="shared" ca="1" si="15"/>
        <v>-0.8726644347205782</v>
      </c>
      <c r="EF5">
        <f ca="1">$EE$9/4+$EE$10/2+$EE$11/4</f>
        <v>-0.68378935740651858</v>
      </c>
      <c r="EG5">
        <f ca="1">$EF$7/4+$EF$8/2+$EF$9/4</f>
        <v>0.10925181541490139</v>
      </c>
      <c r="EH5">
        <f ca="1">$EG$9*3/4+$EG$8/4</f>
        <v>0.15978405536081597</v>
      </c>
      <c r="GR5">
        <f ca="1">INDIRECT(ADDRESS(ROW(),Controls!$P$5+30))</f>
        <v>6</v>
      </c>
      <c r="GS5">
        <f ca="1">INDIRECT(ADDRESS(ROW(),Controls!$P$5+45))</f>
        <v>10.818890913866186</v>
      </c>
      <c r="GV5">
        <f ca="1">INDIRECT(ADDRESS(ROW(),Controls!$P$5+90))</f>
        <v>0.22094024778373619</v>
      </c>
      <c r="GW5">
        <f ca="1">INDIRECT(ADDRESS(ROW(),Controls!$P$5+105))</f>
        <v>0.10596316277409838</v>
      </c>
      <c r="GX5">
        <f ca="1">INDIRECT(ADDRESS(ROW(),Controls!$P$5+120))</f>
        <v>1</v>
      </c>
      <c r="GY5">
        <f ca="1">INDIRECT(ADDRESS(ROW(),Controls!$P$5+15))</f>
        <v>42</v>
      </c>
      <c r="GZ5">
        <f ca="1">INDIRECT(ADDRESS(ROW(),Controls!$P$5+135))</f>
        <v>-0.8726644347205782</v>
      </c>
      <c r="HL5">
        <f t="shared" ca="1" si="16"/>
        <v>0.55458549751250508</v>
      </c>
      <c r="HM5">
        <f t="shared" ca="1" si="17"/>
        <v>-4.818890913866186</v>
      </c>
      <c r="HN5">
        <f t="shared" ca="1" si="18"/>
        <v>0.47960099545927332</v>
      </c>
      <c r="HO5">
        <f t="shared" ca="1" si="19"/>
        <v>-0.11497708500963781</v>
      </c>
      <c r="HQ5">
        <f ca="1">INDIRECT(ADDRESS(ROW(),Controls!$P$5+60))</f>
        <v>-2.0009504528915296</v>
      </c>
      <c r="HR5">
        <f t="shared" ca="1" si="20"/>
        <v>42</v>
      </c>
      <c r="HS5">
        <f ca="1">IF($GX5=0,NA(),($GZ5*Controls!$S$5))</f>
        <v>-0.8726644347205782</v>
      </c>
    </row>
    <row r="6" spans="1:227" x14ac:dyDescent="0.25">
      <c r="A6">
        <v>108</v>
      </c>
      <c r="B6">
        <f t="shared" ca="1" si="0"/>
        <v>52</v>
      </c>
      <c r="C6">
        <f t="shared" ca="1" si="1"/>
        <v>2</v>
      </c>
      <c r="D6">
        <f t="shared" ca="1" si="2"/>
        <v>13.932636848957481</v>
      </c>
      <c r="E6">
        <f t="shared" ca="1" si="3"/>
        <v>-2.5067724048308127</v>
      </c>
      <c r="G6">
        <f t="shared" ca="1" si="4"/>
        <v>0.1946926466367459</v>
      </c>
      <c r="H6">
        <f t="shared" ca="1" si="5"/>
        <v>0.66173637048386258</v>
      </c>
      <c r="I6">
        <f t="shared" ca="1" si="6"/>
        <v>1</v>
      </c>
      <c r="J6">
        <v>1</v>
      </c>
      <c r="K6">
        <f t="shared" ca="1" si="7"/>
        <v>-2.973268595921454</v>
      </c>
      <c r="O6">
        <f t="shared" ca="1" si="8"/>
        <v>52</v>
      </c>
      <c r="P6">
        <f ca="1">$O$11/4+$O$12/2+$O$13/4</f>
        <v>92</v>
      </c>
      <c r="Q6">
        <f ca="1">$P$9/4+$P$10/2+$P$11/4</f>
        <v>142.5</v>
      </c>
      <c r="AD6">
        <f t="shared" ca="1" si="9"/>
        <v>2</v>
      </c>
      <c r="AE6">
        <f ca="1">$AD$11/4+$AD$12/2+$AD$13/4</f>
        <v>22</v>
      </c>
      <c r="AF6">
        <f ca="1">$AE$9/4+$AE$10/2+$AE$11/4</f>
        <v>21.875</v>
      </c>
      <c r="AS6">
        <f t="shared" ca="1" si="10"/>
        <v>13.932636848957481</v>
      </c>
      <c r="AT6">
        <f ca="1">$AS$11/4+$AS$12/2+$AS$13/4</f>
        <v>20.822617728364527</v>
      </c>
      <c r="AU6">
        <f ca="1">$AT$9/4+$AT$10/2+$AT$11/4</f>
        <v>21.811785353027922</v>
      </c>
      <c r="BH6">
        <f t="shared" ca="1" si="11"/>
        <v>-2.5067724048308127</v>
      </c>
      <c r="BI6">
        <f ca="1">$BH$11/4+$BH$12/2+$BH$13/4</f>
        <v>-1.7509040650610674</v>
      </c>
      <c r="BJ6">
        <f ca="1">$BI$9/4+$BI$10/2+$BI$11/4</f>
        <v>-1.128423155049977</v>
      </c>
      <c r="CL6">
        <f t="shared" ca="1" si="12"/>
        <v>0.1946926466367459</v>
      </c>
      <c r="CM6">
        <f ca="1">$CL$11/4+$CL$12/2+$CL$13/4</f>
        <v>0.16251375108054217</v>
      </c>
      <c r="CN6">
        <f ca="1">$CM$9/4+$CM$10/2+$CM$11/4</f>
        <v>0.15623753463788198</v>
      </c>
      <c r="DA6">
        <f t="shared" ca="1" si="13"/>
        <v>0.66173637048386258</v>
      </c>
      <c r="DB6">
        <f ca="1">$DA$11/4+$DA$12/2+$DA$13/4</f>
        <v>3.3269901553432332E-2</v>
      </c>
      <c r="DC6">
        <f ca="1">$DB$9/4+$DB$10/2+$DB$11/4</f>
        <v>0.10354684436709179</v>
      </c>
      <c r="DP6">
        <f t="shared" ca="1" si="14"/>
        <v>1</v>
      </c>
      <c r="DQ6">
        <f ca="1">$DP$11/4+$DP$12/2+$DP$13/4</f>
        <v>1</v>
      </c>
      <c r="DR6">
        <f ca="1">$DQ$9/4+$DQ$10/2+$DQ$11/4</f>
        <v>1</v>
      </c>
      <c r="EE6">
        <f t="shared" ca="1" si="15"/>
        <v>-2.973268595921454</v>
      </c>
      <c r="EF6">
        <f ca="1">$EE$11/4+$EE$12/2+$EE$13/4</f>
        <v>2.9524454110195233E-2</v>
      </c>
      <c r="EG6">
        <f ca="1">$EF$9/4+$EF$10/2+$EF$11/4</f>
        <v>-9.779532750463657E-2</v>
      </c>
      <c r="GR6">
        <f ca="1">INDIRECT(ADDRESS(ROW(),Controls!$P$5+30))</f>
        <v>2</v>
      </c>
      <c r="GS6">
        <f ca="1">INDIRECT(ADDRESS(ROW(),Controls!$P$5+45))</f>
        <v>13.932636848957481</v>
      </c>
      <c r="GV6">
        <f ca="1">INDIRECT(ADDRESS(ROW(),Controls!$P$5+90))</f>
        <v>0.1946926466367459</v>
      </c>
      <c r="GW6">
        <f ca="1">INDIRECT(ADDRESS(ROW(),Controls!$P$5+105))</f>
        <v>0.66173637048386258</v>
      </c>
      <c r="GX6">
        <f ca="1">INDIRECT(ADDRESS(ROW(),Controls!$P$5+120))</f>
        <v>1</v>
      </c>
      <c r="GY6">
        <f ca="1">INDIRECT(ADDRESS(ROW(),Controls!$P$5+15))</f>
        <v>52</v>
      </c>
      <c r="GZ6">
        <f ca="1">INDIRECT(ADDRESS(ROW(),Controls!$P$5+135))</f>
        <v>-2.973268595921454</v>
      </c>
      <c r="HL6">
        <f t="shared" ca="1" si="16"/>
        <v>0.14354784537068097</v>
      </c>
      <c r="HM6">
        <f t="shared" ca="1" si="17"/>
        <v>-11.932636848957481</v>
      </c>
      <c r="HN6">
        <f t="shared" ca="1" si="18"/>
        <v>3.3988770604085454</v>
      </c>
      <c r="HO6">
        <f t="shared" ca="1" si="19"/>
        <v>0.46704372384711668</v>
      </c>
      <c r="HQ6">
        <f ca="1">INDIRECT(ADDRESS(ROW(),Controls!$P$5+60))</f>
        <v>-2.5067724048308127</v>
      </c>
      <c r="HR6">
        <f t="shared" ca="1" si="20"/>
        <v>52</v>
      </c>
      <c r="HS6">
        <f ca="1">IF($GX6=0,NA(),($GZ6*Controls!$S$5))</f>
        <v>-2.973268595921454</v>
      </c>
    </row>
    <row r="7" spans="1:227" x14ac:dyDescent="0.25">
      <c r="A7">
        <v>109</v>
      </c>
      <c r="B7">
        <f t="shared" ca="1" si="0"/>
        <v>67</v>
      </c>
      <c r="C7">
        <f t="shared" ca="1" si="1"/>
        <v>14</v>
      </c>
      <c r="D7">
        <f t="shared" ca="1" si="2"/>
        <v>7.4723198954548806</v>
      </c>
      <c r="E7">
        <f t="shared" ca="1" si="3"/>
        <v>-2.0718661082964891</v>
      </c>
      <c r="G7">
        <f t="shared" ca="1" si="4"/>
        <v>0.26585111102084164</v>
      </c>
      <c r="H7">
        <f t="shared" ca="1" si="5"/>
        <v>0.62931731578167172</v>
      </c>
      <c r="I7">
        <f t="shared" ca="1" si="6"/>
        <v>1</v>
      </c>
      <c r="J7">
        <v>1</v>
      </c>
      <c r="K7">
        <f t="shared" ca="1" si="7"/>
        <v>1.2365894343122188</v>
      </c>
      <c r="O7">
        <f t="shared" ca="1" si="8"/>
        <v>67</v>
      </c>
      <c r="P7">
        <f ca="1">$O$13/4+$O$14/2+$O$15/4</f>
        <v>107</v>
      </c>
      <c r="Q7">
        <f ca="1">$P$11/4+$P$12/2+$P$13/4</f>
        <v>172.125</v>
      </c>
      <c r="AD7">
        <f t="shared" ca="1" si="9"/>
        <v>14</v>
      </c>
      <c r="AE7">
        <f ca="1">$AD$13/4+$AD$14/2+$AD$15/4</f>
        <v>15.75</v>
      </c>
      <c r="AF7">
        <f ca="1">$AE$11/4+$AE$12/2+$AE$13/4</f>
        <v>29.3125</v>
      </c>
      <c r="AS7">
        <f t="shared" ca="1" si="10"/>
        <v>7.4723198954548806</v>
      </c>
      <c r="AT7">
        <f ca="1">$AS$13/4+$AS$14/2+$AS$15/4</f>
        <v>12.918402016910697</v>
      </c>
      <c r="AU7">
        <f ca="1">$AT$11/4+$AT$12/2+$AT$13/4</f>
        <v>20.197842331781722</v>
      </c>
      <c r="BH7">
        <f t="shared" ca="1" si="11"/>
        <v>-2.0718661082964891</v>
      </c>
      <c r="BI7">
        <f ca="1">$BH$13/4+$BH$14/2+$BH$15/4</f>
        <v>-1.3780926005078751</v>
      </c>
      <c r="BJ7">
        <f ca="1">$BI$11/4+$BI$12/2+$BI$13/4</f>
        <v>-0.4551796129094981</v>
      </c>
      <c r="CL7">
        <f t="shared" ca="1" si="12"/>
        <v>0.26585111102084164</v>
      </c>
      <c r="CM7">
        <f ca="1">$CL$13/4+$CL$14/2+$CL$15/4</f>
        <v>0.20421163939640757</v>
      </c>
      <c r="CN7">
        <f ca="1">$CM$11/4+$CM$12/2+$CM$13/4</f>
        <v>0.16397121624817179</v>
      </c>
      <c r="DA7">
        <f t="shared" ca="1" si="13"/>
        <v>0.62931731578167172</v>
      </c>
      <c r="DB7">
        <f ca="1">$DA$13/4+$DA$14/2+$DA$15/4</f>
        <v>-1.7342144547330324E-2</v>
      </c>
      <c r="DC7">
        <f ca="1">$DB$11/4+$DB$12/2+$DB$13/4</f>
        <v>0.4221539166391714</v>
      </c>
      <c r="DP7">
        <f t="shared" ca="1" si="14"/>
        <v>1</v>
      </c>
      <c r="DQ7">
        <f ca="1">$DP$13/4+$DP$14/2+$DP$15/4</f>
        <v>1</v>
      </c>
      <c r="DR7">
        <f ca="1">$DQ$11/4+$DQ$12/2+$DQ$13/4</f>
        <v>1</v>
      </c>
      <c r="EE7">
        <f t="shared" ca="1" si="15"/>
        <v>1.2365894343122188</v>
      </c>
      <c r="EF7">
        <f ca="1">$EE$13/4+$EE$14/2+$EE$15/4</f>
        <v>0.4244499895771256</v>
      </c>
      <c r="EG7">
        <f ca="1">$EF$11/4+$EF$12/2+$EF$13/4</f>
        <v>0.77546467637112748</v>
      </c>
      <c r="GR7">
        <f ca="1">INDIRECT(ADDRESS(ROW(),Controls!$P$5+30))</f>
        <v>14</v>
      </c>
      <c r="GS7">
        <f ca="1">INDIRECT(ADDRESS(ROW(),Controls!$P$5+45))</f>
        <v>7.4723198954548806</v>
      </c>
      <c r="GV7">
        <f ca="1">INDIRECT(ADDRESS(ROW(),Controls!$P$5+90))</f>
        <v>0.26585111102084164</v>
      </c>
      <c r="GW7">
        <f ca="1">INDIRECT(ADDRESS(ROW(),Controls!$P$5+105))</f>
        <v>0.62931731578167172</v>
      </c>
      <c r="GX7">
        <f ca="1">INDIRECT(ADDRESS(ROW(),Controls!$P$5+120))</f>
        <v>1</v>
      </c>
      <c r="GY7">
        <f ca="1">INDIRECT(ADDRESS(ROW(),Controls!$P$5+15))</f>
        <v>67</v>
      </c>
      <c r="GZ7">
        <f ca="1">INDIRECT(ADDRESS(ROW(),Controls!$P$5+135))</f>
        <v>1.2365894343122188</v>
      </c>
      <c r="HL7">
        <f t="shared" ca="1" si="16"/>
        <v>1.8735814574153404</v>
      </c>
      <c r="HM7">
        <f t="shared" ca="1" si="17"/>
        <v>6.5276801045451194</v>
      </c>
      <c r="HN7">
        <f t="shared" ca="1" si="18"/>
        <v>2.3671795591342697</v>
      </c>
      <c r="HO7">
        <f t="shared" ca="1" si="19"/>
        <v>0.36346620476083008</v>
      </c>
      <c r="HQ7">
        <f ca="1">INDIRECT(ADDRESS(ROW(),Controls!$P$5+60))</f>
        <v>-2.0718661082964891</v>
      </c>
      <c r="HR7">
        <f t="shared" ca="1" si="20"/>
        <v>67</v>
      </c>
      <c r="HS7">
        <f ca="1">IF($GX7=0,NA(),($GZ7*Controls!$S$5))</f>
        <v>1.2365894343122188</v>
      </c>
    </row>
    <row r="8" spans="1:227" x14ac:dyDescent="0.25">
      <c r="A8">
        <v>110</v>
      </c>
      <c r="B8">
        <f t="shared" ca="1" si="0"/>
        <v>68</v>
      </c>
      <c r="C8">
        <f t="shared" ca="1" si="1"/>
        <v>13</v>
      </c>
      <c r="D8">
        <f t="shared" ca="1" si="2"/>
        <v>15.532539880160948</v>
      </c>
      <c r="E8">
        <f t="shared" ca="1" si="3"/>
        <v>-2.0257251967767287</v>
      </c>
      <c r="G8">
        <f t="shared" ca="1" si="4"/>
        <v>0.18439322877009837</v>
      </c>
      <c r="H8">
        <f t="shared" ca="1" si="5"/>
        <v>-3.7796523994756324E-2</v>
      </c>
      <c r="I8">
        <f t="shared" ca="1" si="6"/>
        <v>1</v>
      </c>
      <c r="J8">
        <v>1</v>
      </c>
      <c r="K8">
        <f t="shared" ca="1" si="7"/>
        <v>-0.24442673938430917</v>
      </c>
      <c r="O8">
        <f t="shared" ca="1" si="8"/>
        <v>68</v>
      </c>
      <c r="P8">
        <f ca="1">$O$15/4+$O$16/2+$O$17/4</f>
        <v>116</v>
      </c>
      <c r="Q8">
        <f ca="1">$P$13/4+$P$14/2+$P$15/4</f>
        <v>233.9375</v>
      </c>
      <c r="AD8">
        <f t="shared" ca="1" si="9"/>
        <v>13</v>
      </c>
      <c r="AE8">
        <f ca="1">$AD$15/4+$AD$16/2+$AD$17/4</f>
        <v>16</v>
      </c>
      <c r="AF8">
        <f ca="1">$AE$13/4+$AE$14/2+$AE$15/4</f>
        <v>33.5</v>
      </c>
      <c r="AS8">
        <f t="shared" ca="1" si="10"/>
        <v>15.532539880160948</v>
      </c>
      <c r="AT8">
        <f ca="1">$AS$15/4+$AS$16/2+$AS$17/4</f>
        <v>15.007700783907216</v>
      </c>
      <c r="AU8">
        <f ca="1">$AT$13/4+$AT$14/2+$AT$15/4</f>
        <v>34.229718321884569</v>
      </c>
      <c r="BH8">
        <f t="shared" ca="1" si="11"/>
        <v>-2.0257251967767287</v>
      </c>
      <c r="BI8">
        <f ca="1">$BH$15/4+$BH$16/2+$BH$17/4</f>
        <v>-1.173183843609841</v>
      </c>
      <c r="BJ8">
        <f ca="1">$BI$13/4+$BI$14/2+$BI$15/4</f>
        <v>2.5468443441801825E-2</v>
      </c>
      <c r="CL8">
        <f t="shared" ca="1" si="12"/>
        <v>0.18439322877009837</v>
      </c>
      <c r="CM8">
        <f ca="1">$CL$15/4+$CL$16/2+$CL$17/4</f>
        <v>0.1919422494262269</v>
      </c>
      <c r="CN8">
        <f ca="1">$CM$13/4+$CM$14/2+$CM$15/4</f>
        <v>0.1382230455715488</v>
      </c>
      <c r="DA8">
        <f t="shared" ca="1" si="13"/>
        <v>-3.7796523994756324E-2</v>
      </c>
      <c r="DB8">
        <f ca="1">$DA$15/4+$DA$16/2+$DA$17/4</f>
        <v>2.845365604309677E-2</v>
      </c>
      <c r="DC8">
        <f ca="1">$DB$13/4+$DB$14/2+$DB$15/4</f>
        <v>0.12063914888044659</v>
      </c>
      <c r="DP8">
        <f t="shared" ca="1" si="14"/>
        <v>1</v>
      </c>
      <c r="DQ8">
        <f ca="1">$DP$15/4+$DP$16/2+$DP$17/4</f>
        <v>1</v>
      </c>
      <c r="DR8">
        <f ca="1">$DQ$13/4+$DQ$14/2+$DQ$15/4</f>
        <v>1</v>
      </c>
      <c r="EE8">
        <f t="shared" ca="1" si="15"/>
        <v>-0.24442673938430917</v>
      </c>
      <c r="EF8">
        <f ca="1">$EE$15/4+$EE$16/2+$EE$17/4</f>
        <v>0.16330475553448504</v>
      </c>
      <c r="EG8">
        <f ca="1">$EF$13/4+$EF$14/2+$EF$15/4</f>
        <v>0.23796301183376831</v>
      </c>
      <c r="GR8">
        <f ca="1">INDIRECT(ADDRESS(ROW(),Controls!$P$5+30))</f>
        <v>13</v>
      </c>
      <c r="GS8">
        <f ca="1">INDIRECT(ADDRESS(ROW(),Controls!$P$5+45))</f>
        <v>15.532539880160948</v>
      </c>
      <c r="GV8">
        <f ca="1">INDIRECT(ADDRESS(ROW(),Controls!$P$5+90))</f>
        <v>0.18439322877009837</v>
      </c>
      <c r="GW8">
        <f ca="1">INDIRECT(ADDRESS(ROW(),Controls!$P$5+105))</f>
        <v>-3.7796523994756324E-2</v>
      </c>
      <c r="GX8">
        <f ca="1">INDIRECT(ADDRESS(ROW(),Controls!$P$5+120))</f>
        <v>1</v>
      </c>
      <c r="GY8">
        <f ca="1">INDIRECT(ADDRESS(ROW(),Controls!$P$5+15))</f>
        <v>68</v>
      </c>
      <c r="GZ8">
        <f ca="1">INDIRECT(ADDRESS(ROW(),Controls!$P$5+135))</f>
        <v>-0.24442673938430917</v>
      </c>
      <c r="HL8">
        <f t="shared" ca="1" si="16"/>
        <v>0.83695262335069531</v>
      </c>
      <c r="HM8">
        <f t="shared" ca="1" si="17"/>
        <v>-2.5325398801609484</v>
      </c>
      <c r="HN8">
        <f t="shared" ca="1" si="18"/>
        <v>0.01</v>
      </c>
      <c r="HO8">
        <f t="shared" ca="1" si="19"/>
        <v>-0.2221897527648547</v>
      </c>
      <c r="HQ8">
        <f ca="1">INDIRECT(ADDRESS(ROW(),Controls!$P$5+60))</f>
        <v>-2.0257251967767287</v>
      </c>
      <c r="HR8">
        <f t="shared" ca="1" si="20"/>
        <v>68</v>
      </c>
      <c r="HS8">
        <f ca="1">IF($GX8=0,NA(),($GZ8*Controls!$S$5))</f>
        <v>-0.24442673938430917</v>
      </c>
    </row>
    <row r="9" spans="1:227" x14ac:dyDescent="0.25">
      <c r="A9">
        <v>111</v>
      </c>
      <c r="B9">
        <f t="shared" ca="1" si="0"/>
        <v>70</v>
      </c>
      <c r="C9">
        <f t="shared" ca="1" si="1"/>
        <v>20</v>
      </c>
      <c r="D9">
        <f t="shared" ca="1" si="2"/>
        <v>15.197820213734762</v>
      </c>
      <c r="E9">
        <f t="shared" ca="1" si="3"/>
        <v>-1.6556940773286795</v>
      </c>
      <c r="G9">
        <f t="shared" ca="1" si="4"/>
        <v>0.18641272555483876</v>
      </c>
      <c r="H9">
        <f t="shared" ca="1" si="5"/>
        <v>3.4043309475120631E-2</v>
      </c>
      <c r="I9">
        <f t="shared" ca="1" si="6"/>
        <v>1</v>
      </c>
      <c r="J9">
        <v>1</v>
      </c>
      <c r="K9">
        <f t="shared" ca="1" si="7"/>
        <v>0.59610250036936518</v>
      </c>
      <c r="O9">
        <f t="shared" ca="1" si="8"/>
        <v>70</v>
      </c>
      <c r="P9">
        <f ca="1">$O$17/4+$O$18/2+$O$19/4</f>
        <v>129.25</v>
      </c>
      <c r="Q9">
        <f ca="1">$P$15/4+$P$16/2+$P$17/4</f>
        <v>332.0625</v>
      </c>
      <c r="AD9">
        <f t="shared" ca="1" si="9"/>
        <v>20</v>
      </c>
      <c r="AE9">
        <f ca="1">$AD$17/4+$AD$18/2+$AD$19/4</f>
        <v>17.75</v>
      </c>
      <c r="AF9">
        <f ca="1">$AE$15/4+$AE$16/2+$AE$17/4</f>
        <v>32.9375</v>
      </c>
      <c r="AS9">
        <f t="shared" ca="1" si="10"/>
        <v>15.197820213734762</v>
      </c>
      <c r="AT9">
        <f ca="1">$AS$17/4+$AS$18/2+$AS$19/4</f>
        <v>21.136787293525842</v>
      </c>
      <c r="AU9">
        <f ca="1">$AT$15/4+$AT$16/2+$AT$17/4</f>
        <v>32.561480118102565</v>
      </c>
      <c r="BH9">
        <f t="shared" ca="1" si="11"/>
        <v>-1.6556940773286795</v>
      </c>
      <c r="BI9">
        <f ca="1">$BH$17/4+$BH$18/2+$BH$19/4</f>
        <v>-1.2433805045368718</v>
      </c>
      <c r="BJ9">
        <f ca="1">$BI$15/4+$BI$16/2+$BI$17/4</f>
        <v>-0.11533192540359427</v>
      </c>
      <c r="CL9">
        <f t="shared" ca="1" si="12"/>
        <v>0.18641272555483876</v>
      </c>
      <c r="CM9">
        <f ca="1">$CL$17/4+$CL$18/2+$CL$19/4</f>
        <v>0.15821990078029191</v>
      </c>
      <c r="CN9">
        <f ca="1">$CM$15/4+$CM$16/2+$CM$17/4</f>
        <v>0.13186902857965316</v>
      </c>
      <c r="DA9">
        <f t="shared" ca="1" si="13"/>
        <v>3.4043309475120631E-2</v>
      </c>
      <c r="DB9">
        <f ca="1">$DA$17/4+$DA$18/2+$DA$19/4</f>
        <v>1.3195439481768894E-2</v>
      </c>
      <c r="DC9">
        <f ca="1">$DB$15/4+$DB$16/2+$DB$17/4</f>
        <v>-1.0757399812959766E-2</v>
      </c>
      <c r="DP9">
        <f t="shared" ca="1" si="14"/>
        <v>1</v>
      </c>
      <c r="DQ9">
        <f ca="1">$DP$17/4+$DP$18/2+$DP$19/4</f>
        <v>1</v>
      </c>
      <c r="DR9">
        <f ca="1">$DQ$15/4+$DQ$16/2+$DQ$17/4</f>
        <v>1</v>
      </c>
      <c r="EE9">
        <f t="shared" ca="1" si="15"/>
        <v>0.59610250036936518</v>
      </c>
      <c r="EF9">
        <f ca="1">$EE$17/4+$EE$18/2+$EE$19/4</f>
        <v>-0.31405223898649004</v>
      </c>
      <c r="EG9">
        <f ca="1">$EF$15/4+$EF$16/2+$EF$17/4</f>
        <v>0.13372440320316517</v>
      </c>
      <c r="GR9">
        <f ca="1">INDIRECT(ADDRESS(ROW(),Controls!$P$5+30))</f>
        <v>20</v>
      </c>
      <c r="GS9">
        <f ca="1">INDIRECT(ADDRESS(ROW(),Controls!$P$5+45))</f>
        <v>15.197820213734762</v>
      </c>
      <c r="GV9">
        <f ca="1">INDIRECT(ADDRESS(ROW(),Controls!$P$5+90))</f>
        <v>0.18641272555483876</v>
      </c>
      <c r="GW9">
        <f ca="1">INDIRECT(ADDRESS(ROW(),Controls!$P$5+105))</f>
        <v>3.4043309475120631E-2</v>
      </c>
      <c r="GX9">
        <f ca="1">INDIRECT(ADDRESS(ROW(),Controls!$P$5+120))</f>
        <v>1</v>
      </c>
      <c r="GY9">
        <f ca="1">INDIRECT(ADDRESS(ROW(),Controls!$P$5+15))</f>
        <v>70</v>
      </c>
      <c r="GZ9">
        <f ca="1">INDIRECT(ADDRESS(ROW(),Controls!$P$5+135))</f>
        <v>0.59610250036936518</v>
      </c>
      <c r="HL9">
        <f t="shared" ca="1" si="16"/>
        <v>1.3159781941574327</v>
      </c>
      <c r="HM9">
        <f t="shared" ca="1" si="17"/>
        <v>4.8021797862652384</v>
      </c>
      <c r="HN9">
        <f t="shared" ca="1" si="18"/>
        <v>0.18262331272607135</v>
      </c>
      <c r="HO9">
        <f t="shared" ca="1" si="19"/>
        <v>-0.15236941607971813</v>
      </c>
      <c r="HQ9">
        <f ca="1">INDIRECT(ADDRESS(ROW(),Controls!$P$5+60))</f>
        <v>-1.6556940773286795</v>
      </c>
      <c r="HR9">
        <f t="shared" ca="1" si="20"/>
        <v>70</v>
      </c>
      <c r="HS9">
        <f ca="1">IF($GX9=0,NA(),($GZ9*Controls!$S$5))</f>
        <v>0.59610250036936518</v>
      </c>
    </row>
    <row r="10" spans="1:227" x14ac:dyDescent="0.25">
      <c r="A10">
        <v>112</v>
      </c>
      <c r="B10">
        <f t="shared" ca="1" si="0"/>
        <v>77</v>
      </c>
      <c r="C10">
        <f t="shared" ca="1" si="1"/>
        <v>6</v>
      </c>
      <c r="D10">
        <f t="shared" ca="1" si="2"/>
        <v>12.431120263493462</v>
      </c>
      <c r="E10">
        <f t="shared" ca="1" si="3"/>
        <v>-1.8712126402964806</v>
      </c>
      <c r="G10">
        <f t="shared" ca="1" si="4"/>
        <v>0.20611570002529508</v>
      </c>
      <c r="H10">
        <f t="shared" ca="1" si="5"/>
        <v>0.18719777776430588</v>
      </c>
      <c r="I10">
        <f t="shared" ca="1" si="6"/>
        <v>1</v>
      </c>
      <c r="J10">
        <v>1</v>
      </c>
      <c r="K10">
        <f t="shared" ca="1" si="7"/>
        <v>-1.1267768795883319</v>
      </c>
      <c r="O10">
        <f t="shared" ca="1" si="8"/>
        <v>77</v>
      </c>
      <c r="P10">
        <f ca="1">$O$19/4+$O$20/2+$O$21/4</f>
        <v>141.5</v>
      </c>
      <c r="AD10">
        <f t="shared" ca="1" si="9"/>
        <v>6</v>
      </c>
      <c r="AE10">
        <f ca="1">$AD$19/4+$AD$20/2+$AD$21/4</f>
        <v>25</v>
      </c>
      <c r="AS10">
        <f t="shared" ca="1" si="10"/>
        <v>12.431120263493462</v>
      </c>
      <c r="AT10">
        <f ca="1">$AS$19/4+$AS$20/2+$AS$21/4</f>
        <v>23.103916366293664</v>
      </c>
      <c r="BH10">
        <f t="shared" ca="1" si="11"/>
        <v>-1.8712126402964806</v>
      </c>
      <c r="BI10">
        <f ca="1">$BH$19/4+$BH$20/2+$BH$21/4</f>
        <v>-1.0923623440128472</v>
      </c>
      <c r="CL10">
        <f t="shared" ca="1" si="12"/>
        <v>0.20611570002529508</v>
      </c>
      <c r="CM10">
        <f ca="1">$CL$19/4+$CL$20/2+$CL$21/4</f>
        <v>0.15141143598361628</v>
      </c>
      <c r="DA10">
        <f t="shared" ca="1" si="13"/>
        <v>0.18719777776430588</v>
      </c>
      <c r="DB10">
        <f ca="1">$DA$19/4+$DA$20/2+$DA$21/4</f>
        <v>0.16959820377975088</v>
      </c>
      <c r="DP10">
        <f t="shared" ca="1" si="14"/>
        <v>1</v>
      </c>
      <c r="DQ10">
        <f ca="1">$DP$19/4+$DP$20/2+$DP$21/4</f>
        <v>1</v>
      </c>
      <c r="EE10">
        <f t="shared" ca="1" si="15"/>
        <v>-1.1267768795883319</v>
      </c>
      <c r="EF10">
        <f ca="1">$EE$19/4+$EE$20/2+$EE$21/4</f>
        <v>-2.5867553711547142E-3</v>
      </c>
      <c r="GR10">
        <f ca="1">INDIRECT(ADDRESS(ROW(),Controls!$P$5+30))</f>
        <v>6</v>
      </c>
      <c r="GS10">
        <f ca="1">INDIRECT(ADDRESS(ROW(),Controls!$P$5+45))</f>
        <v>12.431120263493462</v>
      </c>
      <c r="GV10">
        <f ca="1">INDIRECT(ADDRESS(ROW(),Controls!$P$5+90))</f>
        <v>0.20611570002529508</v>
      </c>
      <c r="GW10">
        <f ca="1">INDIRECT(ADDRESS(ROW(),Controls!$P$5+105))</f>
        <v>0.18719777776430588</v>
      </c>
      <c r="GX10">
        <f ca="1">INDIRECT(ADDRESS(ROW(),Controls!$P$5+120))</f>
        <v>1</v>
      </c>
      <c r="GY10">
        <f ca="1">INDIRECT(ADDRESS(ROW(),Controls!$P$5+15))</f>
        <v>77</v>
      </c>
      <c r="GZ10">
        <f ca="1">INDIRECT(ADDRESS(ROW(),Controls!$P$5+135))</f>
        <v>-1.1267768795883319</v>
      </c>
      <c r="HL10">
        <f t="shared" ca="1" si="16"/>
        <v>0.48265963749222446</v>
      </c>
      <c r="HM10">
        <f t="shared" ca="1" si="17"/>
        <v>-6.4311202634934617</v>
      </c>
      <c r="HN10">
        <f t="shared" ca="1" si="18"/>
        <v>0.90821697590883399</v>
      </c>
      <c r="HO10">
        <f t="shared" ca="1" si="19"/>
        <v>-1.8917922260989206E-2</v>
      </c>
      <c r="HQ10">
        <f ca="1">INDIRECT(ADDRESS(ROW(),Controls!$P$5+60))</f>
        <v>-1.8712126402964806</v>
      </c>
      <c r="HR10">
        <f t="shared" ca="1" si="20"/>
        <v>77</v>
      </c>
      <c r="HS10">
        <f ca="1">IF($GX10=0,NA(),($GZ10*Controls!$S$5))</f>
        <v>-1.1267768795883319</v>
      </c>
    </row>
    <row r="11" spans="1:227" x14ac:dyDescent="0.25">
      <c r="A11">
        <v>113</v>
      </c>
      <c r="B11">
        <f t="shared" ca="1" si="0"/>
        <v>88</v>
      </c>
      <c r="C11">
        <f t="shared" ca="1" si="1"/>
        <v>9</v>
      </c>
      <c r="D11">
        <f t="shared" ca="1" si="2"/>
        <v>17.189229795121658</v>
      </c>
      <c r="E11">
        <f t="shared" ca="1" si="3"/>
        <v>-2.0948788906157794</v>
      </c>
      <c r="G11">
        <f t="shared" ca="1" si="4"/>
        <v>0.17528227402256852</v>
      </c>
      <c r="H11">
        <f t="shared" ca="1" si="5"/>
        <v>0.16879655743258692</v>
      </c>
      <c r="I11">
        <f t="shared" ca="1" si="6"/>
        <v>1</v>
      </c>
      <c r="J11">
        <v>1</v>
      </c>
      <c r="K11">
        <f t="shared" ca="1" si="7"/>
        <v>-1.0777061708187754</v>
      </c>
      <c r="O11">
        <f t="shared" ca="1" si="8"/>
        <v>88</v>
      </c>
      <c r="P11">
        <f ca="1">$O$21/4+$O$22/2+$O$23/4</f>
        <v>157.75</v>
      </c>
      <c r="AD11">
        <f t="shared" ca="1" si="9"/>
        <v>9</v>
      </c>
      <c r="AE11">
        <f ca="1">$AD$21/4+$AD$22/2+$AD$23/4</f>
        <v>19.75</v>
      </c>
      <c r="AS11">
        <f t="shared" ca="1" si="10"/>
        <v>17.189229795121658</v>
      </c>
      <c r="AT11">
        <f ca="1">$AS$21/4+$AS$22/2+$AS$23/4</f>
        <v>19.902521385998504</v>
      </c>
      <c r="BH11">
        <f t="shared" ca="1" si="11"/>
        <v>-2.0948788906157794</v>
      </c>
      <c r="BI11">
        <f ca="1">$BH$21/4+$BH$22/2+$BH$23/4</f>
        <v>-1.0855874276373414</v>
      </c>
      <c r="CL11">
        <f t="shared" ca="1" si="12"/>
        <v>0.17528227402256852</v>
      </c>
      <c r="CM11">
        <f ca="1">$CL$21/4+$CL$22/2+$CL$23/4</f>
        <v>0.16390736580400339</v>
      </c>
      <c r="DA11">
        <f t="shared" ca="1" si="13"/>
        <v>0.16879655743258692</v>
      </c>
      <c r="DB11">
        <f ca="1">$DA$21/4+$DA$22/2+$DA$23/4</f>
        <v>6.1795530427096512E-2</v>
      </c>
      <c r="DP11">
        <f t="shared" ca="1" si="14"/>
        <v>1</v>
      </c>
      <c r="DQ11">
        <f ca="1">$DP$21/4+$DP$22/2+$DP$23/4</f>
        <v>1</v>
      </c>
      <c r="EE11">
        <f t="shared" ca="1" si="15"/>
        <v>-1.0777061708187754</v>
      </c>
      <c r="EF11">
        <f ca="1">$EE$21/4+$EE$22/2+$EE$23/4</f>
        <v>-7.1955560289746784E-2</v>
      </c>
      <c r="GR11">
        <f ca="1">INDIRECT(ADDRESS(ROW(),Controls!$P$5+30))</f>
        <v>9</v>
      </c>
      <c r="GS11">
        <f ca="1">INDIRECT(ADDRESS(ROW(),Controls!$P$5+45))</f>
        <v>17.189229795121658</v>
      </c>
      <c r="GV11">
        <f ca="1">INDIRECT(ADDRESS(ROW(),Controls!$P$5+90))</f>
        <v>0.17528227402256852</v>
      </c>
      <c r="GW11">
        <f ca="1">INDIRECT(ADDRESS(ROW(),Controls!$P$5+105))</f>
        <v>0.16879655743258692</v>
      </c>
      <c r="GX11">
        <f ca="1">INDIRECT(ADDRESS(ROW(),Controls!$P$5+120))</f>
        <v>1</v>
      </c>
      <c r="GY11">
        <f ca="1">INDIRECT(ADDRESS(ROW(),Controls!$P$5+15))</f>
        <v>88</v>
      </c>
      <c r="GZ11">
        <f ca="1">INDIRECT(ADDRESS(ROW(),Controls!$P$5+135))</f>
        <v>-1.0777061708187754</v>
      </c>
      <c r="HL11">
        <f t="shared" ca="1" si="16"/>
        <v>0.52358366880139218</v>
      </c>
      <c r="HM11">
        <f t="shared" ca="1" si="17"/>
        <v>-8.1892297951216584</v>
      </c>
      <c r="HN11">
        <f t="shared" ca="1" si="18"/>
        <v>0.96299844564347381</v>
      </c>
      <c r="HO11">
        <f t="shared" ca="1" si="19"/>
        <v>-6.4857165899815938E-3</v>
      </c>
      <c r="HQ11">
        <f ca="1">INDIRECT(ADDRESS(ROW(),Controls!$P$5+60))</f>
        <v>-2.0948788906157794</v>
      </c>
      <c r="HR11">
        <f t="shared" ca="1" si="20"/>
        <v>88</v>
      </c>
      <c r="HS11">
        <f ca="1">IF($GX11=0,NA(),($GZ11*Controls!$S$5))</f>
        <v>-1.0777061708187754</v>
      </c>
    </row>
    <row r="12" spans="1:227" x14ac:dyDescent="0.25">
      <c r="A12">
        <v>114</v>
      </c>
      <c r="B12">
        <f t="shared" ca="1" si="0"/>
        <v>90</v>
      </c>
      <c r="C12">
        <f t="shared" ca="1" si="1"/>
        <v>31</v>
      </c>
      <c r="D12">
        <f t="shared" ca="1" si="2"/>
        <v>25.491297357823747</v>
      </c>
      <c r="E12">
        <f t="shared" ca="1" si="3"/>
        <v>-1.6817028059206369</v>
      </c>
      <c r="G12">
        <f t="shared" ca="1" si="4"/>
        <v>0.14393626802378065</v>
      </c>
      <c r="H12">
        <f t="shared" ca="1" si="5"/>
        <v>7.470699934702541E-3</v>
      </c>
      <c r="I12">
        <f t="shared" ca="1" si="6"/>
        <v>1</v>
      </c>
      <c r="J12">
        <v>1</v>
      </c>
      <c r="K12">
        <f t="shared" ca="1" si="7"/>
        <v>0.45054165795685241</v>
      </c>
      <c r="O12">
        <f t="shared" ca="1" si="8"/>
        <v>90</v>
      </c>
      <c r="P12">
        <f ca="1">$O$23/4+$O$24/2+$O$25/4</f>
        <v>169</v>
      </c>
      <c r="AD12">
        <f t="shared" ca="1" si="9"/>
        <v>31</v>
      </c>
      <c r="AE12">
        <f ca="1">$AD$23/4+$AD$24/2+$AD$25/4</f>
        <v>34.25</v>
      </c>
      <c r="AS12">
        <f t="shared" ca="1" si="10"/>
        <v>25.491297357823747</v>
      </c>
      <c r="AT12">
        <f ca="1">$AS$23/4+$AS$24/2+$AS$25/4</f>
        <v>18.814700476247211</v>
      </c>
      <c r="BH12">
        <f t="shared" ca="1" si="11"/>
        <v>-1.6817028059206369</v>
      </c>
      <c r="BI12">
        <f ca="1">$BH$23/4+$BH$24/2+$BH$25/4</f>
        <v>-0.39906054185162593</v>
      </c>
      <c r="CL12">
        <f t="shared" ca="1" si="12"/>
        <v>0.14393626802378065</v>
      </c>
      <c r="CM12">
        <f ca="1">$CL$23/4+$CL$24/2+$CL$25/4</f>
        <v>0.1690833806039102</v>
      </c>
      <c r="DA12">
        <f t="shared" ca="1" si="13"/>
        <v>7.470699934702541E-3</v>
      </c>
      <c r="DB12">
        <f ca="1">$DA$23/4+$DA$24/2+$DA$25/4</f>
        <v>0.7177896350202384</v>
      </c>
      <c r="DP12">
        <f t="shared" ca="1" si="14"/>
        <v>1</v>
      </c>
      <c r="DQ12">
        <f ca="1">$DP$23/4+$DP$24/2+$DP$25/4</f>
        <v>1</v>
      </c>
      <c r="EE12">
        <f t="shared" ca="1" si="15"/>
        <v>0.45054165795685241</v>
      </c>
      <c r="EF12">
        <f ca="1">$EE$23/4+$EE$24/2+$EE$25/4</f>
        <v>1.3114387014104223</v>
      </c>
      <c r="GR12">
        <f ca="1">INDIRECT(ADDRESS(ROW(),Controls!$P$5+30))</f>
        <v>31</v>
      </c>
      <c r="GS12">
        <f ca="1">INDIRECT(ADDRESS(ROW(),Controls!$P$5+45))</f>
        <v>25.491297357823747</v>
      </c>
      <c r="GV12">
        <f ca="1">INDIRECT(ADDRESS(ROW(),Controls!$P$5+90))</f>
        <v>0.14393626802378065</v>
      </c>
      <c r="GW12">
        <f ca="1">INDIRECT(ADDRESS(ROW(),Controls!$P$5+105))</f>
        <v>7.470699934702541E-3</v>
      </c>
      <c r="GX12">
        <f ca="1">INDIRECT(ADDRESS(ROW(),Controls!$P$5+120))</f>
        <v>1</v>
      </c>
      <c r="GY12">
        <f ca="1">INDIRECT(ADDRESS(ROW(),Controls!$P$5+15))</f>
        <v>90</v>
      </c>
      <c r="GZ12">
        <f ca="1">INDIRECT(ADDRESS(ROW(),Controls!$P$5+135))</f>
        <v>0.45054165795685241</v>
      </c>
      <c r="HL12">
        <f t="shared" ca="1" si="16"/>
        <v>1.2161013056671881</v>
      </c>
      <c r="HM12">
        <f t="shared" ca="1" si="17"/>
        <v>5.5087026421762531</v>
      </c>
      <c r="HN12">
        <f t="shared" ca="1" si="18"/>
        <v>5.1902831977471156E-2</v>
      </c>
      <c r="HO12">
        <f t="shared" ca="1" si="19"/>
        <v>-0.13646556808907812</v>
      </c>
      <c r="HQ12">
        <f ca="1">INDIRECT(ADDRESS(ROW(),Controls!$P$5+60))</f>
        <v>-1.6817028059206369</v>
      </c>
      <c r="HR12">
        <f t="shared" ca="1" si="20"/>
        <v>90</v>
      </c>
      <c r="HS12">
        <f ca="1">IF($GX12=0,NA(),($GZ12*Controls!$S$5))</f>
        <v>0.45054165795685241</v>
      </c>
    </row>
    <row r="13" spans="1:227" x14ac:dyDescent="0.25">
      <c r="A13">
        <v>115</v>
      </c>
      <c r="B13">
        <f t="shared" ca="1" si="0"/>
        <v>100</v>
      </c>
      <c r="C13">
        <f t="shared" ca="1" si="1"/>
        <v>17</v>
      </c>
      <c r="D13">
        <f t="shared" ca="1" si="2"/>
        <v>15.118646402688947</v>
      </c>
      <c r="E13">
        <f t="shared" ca="1" si="3"/>
        <v>-1.5453317577872172</v>
      </c>
      <c r="G13">
        <f t="shared" ca="1" si="4"/>
        <v>0.18690019425203888</v>
      </c>
      <c r="H13">
        <f t="shared" ca="1" si="5"/>
        <v>-5.0658351088262658E-2</v>
      </c>
      <c r="I13">
        <f t="shared" ca="1" si="6"/>
        <v>1</v>
      </c>
      <c r="J13">
        <v>1</v>
      </c>
      <c r="K13">
        <f t="shared" ca="1" si="7"/>
        <v>0.2947206713458515</v>
      </c>
      <c r="O13">
        <f t="shared" ca="1" si="8"/>
        <v>100</v>
      </c>
      <c r="P13">
        <f ca="1">$O$25/4+$O$26/2+$O$27/4</f>
        <v>192.75</v>
      </c>
      <c r="AD13">
        <f t="shared" ca="1" si="9"/>
        <v>17</v>
      </c>
      <c r="AE13">
        <f ca="1">$AD$25/4+$AD$26/2+$AD$27/4</f>
        <v>29</v>
      </c>
      <c r="AS13">
        <f t="shared" ca="1" si="10"/>
        <v>15.118646402688947</v>
      </c>
      <c r="AT13">
        <f ca="1">$AS$25/4+$AS$26/2+$AS$27/4</f>
        <v>23.259446988633954</v>
      </c>
      <c r="BH13">
        <f t="shared" ca="1" si="11"/>
        <v>-1.5453317577872172</v>
      </c>
      <c r="BI13">
        <f ca="1">$BH$25/4+$BH$26/2+$BH$27/4</f>
        <v>6.2990059702600992E-2</v>
      </c>
      <c r="CL13">
        <f t="shared" ca="1" si="12"/>
        <v>0.18690019425203888</v>
      </c>
      <c r="CM13">
        <f ca="1">$CL$25/4+$CL$26/2+$CL$27/4</f>
        <v>0.15381073798086331</v>
      </c>
      <c r="DA13">
        <f t="shared" ca="1" si="13"/>
        <v>-5.0658351088262658E-2</v>
      </c>
      <c r="DB13">
        <f ca="1">$DA$25/4+$DA$26/2+$DA$27/4</f>
        <v>0.19124086608911234</v>
      </c>
      <c r="DP13">
        <f t="shared" ca="1" si="14"/>
        <v>1</v>
      </c>
      <c r="DQ13">
        <f ca="1">$DP$25/4+$DP$26/2+$DP$27/4</f>
        <v>1</v>
      </c>
      <c r="EE13">
        <f t="shared" ca="1" si="15"/>
        <v>0.2947206713458515</v>
      </c>
      <c r="EF13">
        <f ca="1">$EE$25/4+$EE$26/2+$EE$27/4</f>
        <v>0.55093686295341204</v>
      </c>
      <c r="GR13">
        <f ca="1">INDIRECT(ADDRESS(ROW(),Controls!$P$5+30))</f>
        <v>17</v>
      </c>
      <c r="GS13">
        <f ca="1">INDIRECT(ADDRESS(ROW(),Controls!$P$5+45))</f>
        <v>15.118646402688947</v>
      </c>
      <c r="GV13">
        <f ca="1">INDIRECT(ADDRESS(ROW(),Controls!$P$5+90))</f>
        <v>0.18690019425203888</v>
      </c>
      <c r="GW13">
        <f ca="1">INDIRECT(ADDRESS(ROW(),Controls!$P$5+105))</f>
        <v>-5.0658351088262658E-2</v>
      </c>
      <c r="GX13">
        <f ca="1">INDIRECT(ADDRESS(ROW(),Controls!$P$5+120))</f>
        <v>1</v>
      </c>
      <c r="GY13">
        <f ca="1">INDIRECT(ADDRESS(ROW(),Controls!$P$5+15))</f>
        <v>100</v>
      </c>
      <c r="GZ13">
        <f ca="1">INDIRECT(ADDRESS(ROW(),Controls!$P$5+135))</f>
        <v>0.2947206713458515</v>
      </c>
      <c r="HL13">
        <f t="shared" ca="1" si="16"/>
        <v>1.124439288227314</v>
      </c>
      <c r="HM13">
        <f t="shared" ca="1" si="17"/>
        <v>1.8813535973110529</v>
      </c>
      <c r="HN13">
        <f t="shared" ca="1" si="18"/>
        <v>0.01</v>
      </c>
      <c r="HO13">
        <f t="shared" ca="1" si="19"/>
        <v>-0.23755854534030155</v>
      </c>
      <c r="HQ13">
        <f ca="1">INDIRECT(ADDRESS(ROW(),Controls!$P$5+60))</f>
        <v>-1.5453317577872172</v>
      </c>
      <c r="HR13">
        <f t="shared" ca="1" si="20"/>
        <v>100</v>
      </c>
      <c r="HS13">
        <f ca="1">IF($GX13=0,NA(),($GZ13*Controls!$S$5))</f>
        <v>0.2947206713458515</v>
      </c>
    </row>
    <row r="14" spans="1:227" x14ac:dyDescent="0.25">
      <c r="A14">
        <v>116</v>
      </c>
      <c r="B14">
        <f t="shared" ca="1" si="0"/>
        <v>108</v>
      </c>
      <c r="C14">
        <f t="shared" ca="1" si="1"/>
        <v>18</v>
      </c>
      <c r="D14">
        <f t="shared" ca="1" si="2"/>
        <v>13.424126693346057</v>
      </c>
      <c r="E14">
        <f t="shared" ca="1" si="3"/>
        <v>-1.3339722559528682</v>
      </c>
      <c r="G14">
        <f t="shared" ca="1" si="4"/>
        <v>0.1983458812338991</v>
      </c>
      <c r="H14">
        <f t="shared" ca="1" si="5"/>
        <v>4.169917053430048E-2</v>
      </c>
      <c r="I14">
        <f t="shared" ca="1" si="6"/>
        <v>1</v>
      </c>
      <c r="J14">
        <v>1</v>
      </c>
      <c r="K14">
        <f t="shared" ca="1" si="7"/>
        <v>0.62811712757552296</v>
      </c>
      <c r="O14">
        <f t="shared" ca="1" si="8"/>
        <v>108</v>
      </c>
      <c r="P14">
        <f ca="1">$O$27/4+$O$28/2+$O$29/4</f>
        <v>237</v>
      </c>
      <c r="AD14">
        <f t="shared" ca="1" si="9"/>
        <v>18</v>
      </c>
      <c r="AE14">
        <f ca="1">$AD$27/4+$AD$28/2+$AD$29/4</f>
        <v>36.5</v>
      </c>
      <c r="AS14">
        <f t="shared" ca="1" si="10"/>
        <v>13.424126693346057</v>
      </c>
      <c r="AT14">
        <f ca="1">$AS$27/4+$AS$28/2+$AS$29/4</f>
        <v>37.685730069147354</v>
      </c>
      <c r="BH14">
        <f t="shared" ca="1" si="11"/>
        <v>-1.3339722559528682</v>
      </c>
      <c r="BI14">
        <f ca="1">$BH$27/4+$BH$28/2+$BH$29/4</f>
        <v>0.12998210120656983</v>
      </c>
      <c r="CL14">
        <f t="shared" ca="1" si="12"/>
        <v>0.1983458812338991</v>
      </c>
      <c r="CM14">
        <f ca="1">$CL$27/4+$CL$28/2+$CL$29/4</f>
        <v>0.13364708713492651</v>
      </c>
      <c r="DA14">
        <f t="shared" ca="1" si="13"/>
        <v>4.169917053430048E-2</v>
      </c>
      <c r="DB14">
        <f ca="1">$DA$27/4+$DA$28/2+$DA$29/4</f>
        <v>0.14674764666361431</v>
      </c>
      <c r="DP14">
        <f t="shared" ca="1" si="14"/>
        <v>1</v>
      </c>
      <c r="DQ14">
        <f ca="1">$DP$27/4+$DP$28/2+$DP$29/4</f>
        <v>1</v>
      </c>
      <c r="EE14">
        <f t="shared" ca="1" si="15"/>
        <v>0.62811712757552296</v>
      </c>
      <c r="EF14">
        <f ca="1">$EE$27/4+$EE$28/2+$EE$29/4</f>
        <v>0.25634758834362575</v>
      </c>
      <c r="GR14">
        <f ca="1">INDIRECT(ADDRESS(ROW(),Controls!$P$5+30))</f>
        <v>18</v>
      </c>
      <c r="GS14">
        <f ca="1">INDIRECT(ADDRESS(ROW(),Controls!$P$5+45))</f>
        <v>13.424126693346057</v>
      </c>
      <c r="GV14">
        <f ca="1">INDIRECT(ADDRESS(ROW(),Controls!$P$5+90))</f>
        <v>0.1983458812338991</v>
      </c>
      <c r="GW14">
        <f ca="1">INDIRECT(ADDRESS(ROW(),Controls!$P$5+105))</f>
        <v>4.169917053430048E-2</v>
      </c>
      <c r="GX14">
        <f ca="1">INDIRECT(ADDRESS(ROW(),Controls!$P$5+120))</f>
        <v>1</v>
      </c>
      <c r="GY14">
        <f ca="1">INDIRECT(ADDRESS(ROW(),Controls!$P$5+15))</f>
        <v>108</v>
      </c>
      <c r="GZ14">
        <f ca="1">INDIRECT(ADDRESS(ROW(),Controls!$P$5+135))</f>
        <v>0.62811712757552296</v>
      </c>
      <c r="HL14">
        <f t="shared" ca="1" si="16"/>
        <v>1.3408693474952131</v>
      </c>
      <c r="HM14">
        <f t="shared" ca="1" si="17"/>
        <v>4.5758733066539428</v>
      </c>
      <c r="HN14">
        <f t="shared" ca="1" si="18"/>
        <v>0.21023461780447456</v>
      </c>
      <c r="HO14">
        <f t="shared" ca="1" si="19"/>
        <v>-0.15664671069959862</v>
      </c>
      <c r="HQ14">
        <f ca="1">INDIRECT(ADDRESS(ROW(),Controls!$P$5+60))</f>
        <v>-1.3339722559528682</v>
      </c>
      <c r="HR14">
        <f t="shared" ca="1" si="20"/>
        <v>108</v>
      </c>
      <c r="HS14">
        <f ca="1">IF($GX14=0,NA(),($GZ14*Controls!$S$5))</f>
        <v>0.62811712757552296</v>
      </c>
    </row>
    <row r="15" spans="1:227" x14ac:dyDescent="0.25">
      <c r="A15">
        <v>117</v>
      </c>
      <c r="B15">
        <f t="shared" ca="1" si="0"/>
        <v>112</v>
      </c>
      <c r="C15">
        <f t="shared" ca="1" si="1"/>
        <v>10</v>
      </c>
      <c r="D15">
        <f t="shared" ca="1" si="2"/>
        <v>9.7067082782617327</v>
      </c>
      <c r="E15">
        <f t="shared" ca="1" si="3"/>
        <v>-1.2990941323385465</v>
      </c>
      <c r="G15">
        <f t="shared" ca="1" si="4"/>
        <v>0.23325460086579317</v>
      </c>
      <c r="H15">
        <f t="shared" ca="1" si="5"/>
        <v>-0.10210856816965959</v>
      </c>
      <c r="I15">
        <f t="shared" ca="1" si="6"/>
        <v>1</v>
      </c>
      <c r="J15">
        <v>1</v>
      </c>
      <c r="K15">
        <f t="shared" ca="1" si="7"/>
        <v>0.14684503181160499</v>
      </c>
      <c r="O15">
        <f t="shared" ca="1" si="8"/>
        <v>112</v>
      </c>
      <c r="P15">
        <f ca="1">$O$29/4+$O$30/2+$O$31/4</f>
        <v>269</v>
      </c>
      <c r="AD15">
        <f t="shared" ca="1" si="9"/>
        <v>10</v>
      </c>
      <c r="AE15">
        <f ca="1">$AD$29/4+$AD$30/2+$AD$31/4</f>
        <v>32</v>
      </c>
      <c r="AS15">
        <f t="shared" ca="1" si="10"/>
        <v>9.7067082782617327</v>
      </c>
      <c r="AT15">
        <f ca="1">$AS$29/4+$AS$30/2+$AS$31/4</f>
        <v>38.287966160609621</v>
      </c>
      <c r="BH15">
        <f t="shared" ca="1" si="11"/>
        <v>-1.2990941323385465</v>
      </c>
      <c r="BI15">
        <f ca="1">$BH$29/4+$BH$30/2+$BH$31/4</f>
        <v>-0.22108048834853333</v>
      </c>
      <c r="CL15">
        <f t="shared" ca="1" si="12"/>
        <v>0.23325460086579317</v>
      </c>
      <c r="CM15">
        <f ca="1">$CL$29/4+$CL$30/2+$CL$31/4</f>
        <v>0.13178727003547888</v>
      </c>
      <c r="DA15">
        <f t="shared" ca="1" si="13"/>
        <v>-0.10210856816965959</v>
      </c>
      <c r="DB15">
        <f ca="1">$DA$29/4+$DA$30/2+$DA$31/4</f>
        <v>-2.1795638945545873E-3</v>
      </c>
      <c r="DP15">
        <f t="shared" ca="1" si="14"/>
        <v>1</v>
      </c>
      <c r="DQ15">
        <f ca="1">$DP$29/4+$DP$30/2+$DP$31/4</f>
        <v>1</v>
      </c>
      <c r="EE15">
        <f t="shared" ca="1" si="15"/>
        <v>0.14684503181160499</v>
      </c>
      <c r="EF15">
        <f ca="1">$EE$29/4+$EE$30/2+$EE$31/4</f>
        <v>-0.11177999230559028</v>
      </c>
      <c r="GR15">
        <f ca="1">INDIRECT(ADDRESS(ROW(),Controls!$P$5+30))</f>
        <v>10</v>
      </c>
      <c r="GS15">
        <f ca="1">INDIRECT(ADDRESS(ROW(),Controls!$P$5+45))</f>
        <v>9.7067082782617327</v>
      </c>
      <c r="GV15">
        <f ca="1">INDIRECT(ADDRESS(ROW(),Controls!$P$5+90))</f>
        <v>0.23325460086579317</v>
      </c>
      <c r="GW15">
        <f ca="1">INDIRECT(ADDRESS(ROW(),Controls!$P$5+105))</f>
        <v>-0.10210856816965959</v>
      </c>
      <c r="GX15">
        <f ca="1">INDIRECT(ADDRESS(ROW(),Controls!$P$5+120))</f>
        <v>1</v>
      </c>
      <c r="GY15">
        <f ca="1">INDIRECT(ADDRESS(ROW(),Controls!$P$5+15))</f>
        <v>112</v>
      </c>
      <c r="GZ15">
        <f ca="1">INDIRECT(ADDRESS(ROW(),Controls!$P$5+135))</f>
        <v>0.14684503181160499</v>
      </c>
      <c r="HL15">
        <f t="shared" ca="1" si="16"/>
        <v>1.0302153637804381</v>
      </c>
      <c r="HM15">
        <f t="shared" ca="1" si="17"/>
        <v>0.29329172173826734</v>
      </c>
      <c r="HN15">
        <f t="shared" ca="1" si="18"/>
        <v>0.01</v>
      </c>
      <c r="HO15">
        <f t="shared" ca="1" si="19"/>
        <v>-0.33536316903545277</v>
      </c>
      <c r="HQ15">
        <f ca="1">INDIRECT(ADDRESS(ROW(),Controls!$P$5+60))</f>
        <v>-1.2990941323385465</v>
      </c>
      <c r="HR15">
        <f t="shared" ca="1" si="20"/>
        <v>112</v>
      </c>
      <c r="HS15">
        <f ca="1">IF($GX15=0,NA(),($GZ15*Controls!$S$5))</f>
        <v>0.14684503181160499</v>
      </c>
    </row>
    <row r="16" spans="1:227" x14ac:dyDescent="0.25">
      <c r="A16">
        <v>118</v>
      </c>
      <c r="B16">
        <f t="shared" ca="1" si="0"/>
        <v>117</v>
      </c>
      <c r="C16">
        <f t="shared" ca="1" si="1"/>
        <v>21</v>
      </c>
      <c r="D16">
        <f t="shared" ca="1" si="2"/>
        <v>15.492751706691982</v>
      </c>
      <c r="E16">
        <f t="shared" ca="1" si="3"/>
        <v>-1.0679840313213329</v>
      </c>
      <c r="G16">
        <f t="shared" ca="1" si="4"/>
        <v>0.18462985443475244</v>
      </c>
      <c r="H16">
        <f t="shared" ca="1" si="5"/>
        <v>6.1814436353742133E-2</v>
      </c>
      <c r="I16">
        <f t="shared" ca="1" si="6"/>
        <v>1</v>
      </c>
      <c r="J16">
        <v>1</v>
      </c>
      <c r="K16">
        <f t="shared" ca="1" si="7"/>
        <v>0.65506475606644943</v>
      </c>
      <c r="O16">
        <f t="shared" ca="1" si="8"/>
        <v>117</v>
      </c>
      <c r="P16">
        <f ca="1">$O$31/4+$O$32/2+$O$33/4</f>
        <v>329</v>
      </c>
      <c r="AD16">
        <f t="shared" ca="1" si="9"/>
        <v>21</v>
      </c>
      <c r="AE16">
        <f ca="1">$AD$31/4+$AD$32/2+$AD$33/4</f>
        <v>34</v>
      </c>
      <c r="AS16">
        <f t="shared" ca="1" si="10"/>
        <v>15.492751706691982</v>
      </c>
      <c r="AT16">
        <f ca="1">$AS$31/4+$AS$32/2+$AS$33/4</f>
        <v>29.819298998623715</v>
      </c>
      <c r="BH16">
        <f t="shared" ca="1" si="11"/>
        <v>-1.0679840313213329</v>
      </c>
      <c r="BI16">
        <f ca="1">$BH$31/4+$BH$32/2+$BH$33/4</f>
        <v>-0.10036416321728978</v>
      </c>
      <c r="CL16">
        <f t="shared" ca="1" si="12"/>
        <v>0.18462985443475244</v>
      </c>
      <c r="CM16">
        <f ca="1">$CL$31/4+$CL$32/2+$CL$33/4</f>
        <v>0.13364028650357265</v>
      </c>
      <c r="DA16">
        <f t="shared" ca="1" si="13"/>
        <v>6.1814436353742133E-2</v>
      </c>
      <c r="DB16">
        <f ca="1">$DA$31/4+$DA$32/2+$DA$33/4</f>
        <v>-9.9602360438709302E-3</v>
      </c>
      <c r="DP16">
        <f t="shared" ca="1" si="14"/>
        <v>1</v>
      </c>
      <c r="DQ16">
        <f ca="1">$DP$31/4+$DP$32/2+$DP$33/4</f>
        <v>1</v>
      </c>
      <c r="EE16">
        <f t="shared" ca="1" si="15"/>
        <v>0.65506475606644943</v>
      </c>
      <c r="EF16">
        <f ca="1">$EE$31/4+$EE$32/2+$EE$33/4</f>
        <v>0.30885355431435429</v>
      </c>
      <c r="GR16">
        <f ca="1">INDIRECT(ADDRESS(ROW(),Controls!$P$5+30))</f>
        <v>21</v>
      </c>
      <c r="GS16">
        <f ca="1">INDIRECT(ADDRESS(ROW(),Controls!$P$5+45))</f>
        <v>15.492751706691982</v>
      </c>
      <c r="GV16">
        <f ca="1">INDIRECT(ADDRESS(ROW(),Controls!$P$5+90))</f>
        <v>0.18462985443475244</v>
      </c>
      <c r="GW16">
        <f ca="1">INDIRECT(ADDRESS(ROW(),Controls!$P$5+105))</f>
        <v>6.1814436353742133E-2</v>
      </c>
      <c r="GX16">
        <f ca="1">INDIRECT(ADDRESS(ROW(),Controls!$P$5+120))</f>
        <v>1</v>
      </c>
      <c r="GY16">
        <f ca="1">INDIRECT(ADDRESS(ROW(),Controls!$P$5+15))</f>
        <v>117</v>
      </c>
      <c r="GZ16">
        <f ca="1">INDIRECT(ADDRESS(ROW(),Controls!$P$5+135))</f>
        <v>0.65506475606644943</v>
      </c>
      <c r="HL16">
        <f t="shared" ca="1" si="16"/>
        <v>1.355472571791698</v>
      </c>
      <c r="HM16">
        <f t="shared" ca="1" si="17"/>
        <v>5.5072482933080185</v>
      </c>
      <c r="HN16">
        <f t="shared" ca="1" si="18"/>
        <v>0.3348019557453919</v>
      </c>
      <c r="HO16">
        <f t="shared" ca="1" si="19"/>
        <v>-0.12281541808101031</v>
      </c>
      <c r="HQ16">
        <f ca="1">INDIRECT(ADDRESS(ROW(),Controls!$P$5+60))</f>
        <v>-1.0679840313213329</v>
      </c>
      <c r="HR16">
        <f t="shared" ca="1" si="20"/>
        <v>117</v>
      </c>
      <c r="HS16">
        <f ca="1">IF($GX16=0,NA(),($GZ16*Controls!$S$5))</f>
        <v>0.65506475606644943</v>
      </c>
    </row>
    <row r="17" spans="1:227" x14ac:dyDescent="0.25">
      <c r="A17">
        <v>119</v>
      </c>
      <c r="B17">
        <f t="shared" ca="1" si="0"/>
        <v>118</v>
      </c>
      <c r="C17">
        <f t="shared" ca="1" si="1"/>
        <v>12</v>
      </c>
      <c r="D17">
        <f t="shared" ca="1" si="2"/>
        <v>19.338591443983169</v>
      </c>
      <c r="E17">
        <f t="shared" ca="1" si="3"/>
        <v>-1.2576731794581515</v>
      </c>
      <c r="G17">
        <f t="shared" ca="1" si="4"/>
        <v>0.16525468796960946</v>
      </c>
      <c r="H17">
        <f t="shared" ca="1" si="5"/>
        <v>9.2294319634562402E-2</v>
      </c>
      <c r="I17">
        <f t="shared" ca="1" si="6"/>
        <v>1</v>
      </c>
      <c r="J17">
        <v>1</v>
      </c>
      <c r="K17">
        <f t="shared" ca="1" si="7"/>
        <v>-0.80375552180656373</v>
      </c>
      <c r="O17">
        <f t="shared" ca="1" si="8"/>
        <v>118</v>
      </c>
      <c r="P17">
        <f ca="1">$O$34*3/4+$O$33/4</f>
        <v>401.25</v>
      </c>
      <c r="AD17">
        <f t="shared" ca="1" si="9"/>
        <v>12</v>
      </c>
      <c r="AE17">
        <f ca="1">$AD$34*3/4+$AD$33/4</f>
        <v>31.75</v>
      </c>
      <c r="AS17">
        <f t="shared" ca="1" si="10"/>
        <v>19.338591443983169</v>
      </c>
      <c r="AT17">
        <f ca="1">$AS$34*3/4+$AS$33/4</f>
        <v>32.319356314553197</v>
      </c>
      <c r="BH17">
        <f t="shared" ca="1" si="11"/>
        <v>-1.2576731794581515</v>
      </c>
      <c r="BI17">
        <f ca="1">$BH$34*3/4+$BH$33/4</f>
        <v>-3.9518886831264227E-2</v>
      </c>
      <c r="CL17">
        <f t="shared" ca="1" si="12"/>
        <v>0.16525468796960946</v>
      </c>
      <c r="CM17">
        <f ca="1">$CL$34*3/4+$CL$33/4</f>
        <v>0.12840827127598839</v>
      </c>
      <c r="DA17">
        <f t="shared" ca="1" si="13"/>
        <v>9.2294319634562402E-2</v>
      </c>
      <c r="DB17">
        <f ca="1">$DA$34*3/4+$DA$33/4</f>
        <v>-2.0929563269542616E-2</v>
      </c>
      <c r="DP17">
        <f t="shared" ca="1" si="14"/>
        <v>1</v>
      </c>
      <c r="DQ17">
        <f ca="1">$DP$34*3/4+$DP$33/4</f>
        <v>1</v>
      </c>
      <c r="EE17">
        <f t="shared" ca="1" si="15"/>
        <v>-0.80375552180656373</v>
      </c>
      <c r="EF17">
        <f ca="1">$EE$34*3/4+$EE$33/4</f>
        <v>2.8970496489542419E-2</v>
      </c>
      <c r="GR17">
        <f ca="1">INDIRECT(ADDRESS(ROW(),Controls!$P$5+30))</f>
        <v>12</v>
      </c>
      <c r="GS17">
        <f ca="1">INDIRECT(ADDRESS(ROW(),Controls!$P$5+45))</f>
        <v>19.338591443983169</v>
      </c>
      <c r="GV17">
        <f ca="1">INDIRECT(ADDRESS(ROW(),Controls!$P$5+90))</f>
        <v>0.16525468796960946</v>
      </c>
      <c r="GW17">
        <f ca="1">INDIRECT(ADDRESS(ROW(),Controls!$P$5+105))</f>
        <v>9.2294319634562402E-2</v>
      </c>
      <c r="GX17">
        <f ca="1">INDIRECT(ADDRESS(ROW(),Controls!$P$5+120))</f>
        <v>1</v>
      </c>
      <c r="GY17">
        <f ca="1">INDIRECT(ADDRESS(ROW(),Controls!$P$5+15))</f>
        <v>118</v>
      </c>
      <c r="GZ17">
        <f ca="1">INDIRECT(ADDRESS(ROW(),Controls!$P$5+135))</f>
        <v>-0.80375552180656373</v>
      </c>
      <c r="HL17">
        <f t="shared" ca="1" si="16"/>
        <v>0.62052089133583554</v>
      </c>
      <c r="HM17">
        <f t="shared" ca="1" si="17"/>
        <v>-7.3385914439831694</v>
      </c>
      <c r="HN17">
        <f t="shared" ca="1" si="18"/>
        <v>0.55849743670530816</v>
      </c>
      <c r="HO17">
        <f t="shared" ca="1" si="19"/>
        <v>-7.2960368335047057E-2</v>
      </c>
      <c r="HQ17">
        <f ca="1">INDIRECT(ADDRESS(ROW(),Controls!$P$5+60))</f>
        <v>-1.2576731794581515</v>
      </c>
      <c r="HR17">
        <f t="shared" ca="1" si="20"/>
        <v>118</v>
      </c>
      <c r="HS17">
        <f ca="1">IF($GX17=0,NA(),($GZ17*Controls!$S$5))</f>
        <v>-0.80375552180656373</v>
      </c>
    </row>
    <row r="18" spans="1:227" x14ac:dyDescent="0.25">
      <c r="A18">
        <v>120</v>
      </c>
      <c r="B18">
        <f t="shared" ca="1" si="0"/>
        <v>130</v>
      </c>
      <c r="C18">
        <f t="shared" ca="1" si="1"/>
        <v>22</v>
      </c>
      <c r="D18">
        <f t="shared" ca="1" si="2"/>
        <v>21.684332568402748</v>
      </c>
      <c r="E18">
        <f t="shared" ca="1" si="3"/>
        <v>-1.1887474166322554</v>
      </c>
      <c r="G18">
        <f t="shared" ca="1" si="4"/>
        <v>0.1560605661093562</v>
      </c>
      <c r="H18">
        <f t="shared" ca="1" si="5"/>
        <v>-4.5904327506033286E-2</v>
      </c>
      <c r="I18">
        <f t="shared" ca="1" si="6"/>
        <v>1</v>
      </c>
      <c r="J18">
        <v>1</v>
      </c>
      <c r="K18">
        <f t="shared" ca="1" si="7"/>
        <v>9.2954740613599846E-2</v>
      </c>
      <c r="O18">
        <f t="shared" ca="1" si="8"/>
        <v>130</v>
      </c>
      <c r="AD18">
        <f t="shared" ca="1" si="9"/>
        <v>22</v>
      </c>
      <c r="AS18">
        <f t="shared" ca="1" si="10"/>
        <v>21.684332568402748</v>
      </c>
      <c r="BH18">
        <f t="shared" ca="1" si="11"/>
        <v>-1.1887474166322554</v>
      </c>
      <c r="CL18">
        <f t="shared" ca="1" si="12"/>
        <v>0.1560605661093562</v>
      </c>
      <c r="DA18">
        <f t="shared" ca="1" si="13"/>
        <v>-4.5904327506033286E-2</v>
      </c>
      <c r="DP18">
        <f t="shared" ca="1" si="14"/>
        <v>1</v>
      </c>
      <c r="EE18">
        <f t="shared" ca="1" si="15"/>
        <v>9.2954740613599846E-2</v>
      </c>
      <c r="GR18">
        <f ca="1">INDIRECT(ADDRESS(ROW(),Controls!$P$5+30))</f>
        <v>22</v>
      </c>
      <c r="GS18">
        <f ca="1">INDIRECT(ADDRESS(ROW(),Controls!$P$5+45))</f>
        <v>21.684332568402748</v>
      </c>
      <c r="GV18">
        <f ca="1">INDIRECT(ADDRESS(ROW(),Controls!$P$5+90))</f>
        <v>0.1560605661093562</v>
      </c>
      <c r="GW18">
        <f ca="1">INDIRECT(ADDRESS(ROW(),Controls!$P$5+105))</f>
        <v>-4.5904327506033286E-2</v>
      </c>
      <c r="GX18">
        <f ca="1">INDIRECT(ADDRESS(ROW(),Controls!$P$5+120))</f>
        <v>1</v>
      </c>
      <c r="GY18">
        <f ca="1">INDIRECT(ADDRESS(ROW(),Controls!$P$5+15))</f>
        <v>130</v>
      </c>
      <c r="GZ18">
        <f ca="1">INDIRECT(ADDRESS(ROW(),Controls!$P$5+135))</f>
        <v>9.2954740613599846E-2</v>
      </c>
      <c r="HL18">
        <f t="shared" ca="1" si="16"/>
        <v>1.0145573967103432</v>
      </c>
      <c r="HM18">
        <f t="shared" ca="1" si="17"/>
        <v>0.31566743159725164</v>
      </c>
      <c r="HN18">
        <f t="shared" ca="1" si="18"/>
        <v>0.01</v>
      </c>
      <c r="HO18">
        <f t="shared" ca="1" si="19"/>
        <v>-0.2019648936153895</v>
      </c>
      <c r="HQ18">
        <f ca="1">INDIRECT(ADDRESS(ROW(),Controls!$P$5+60))</f>
        <v>-1.1887474166322554</v>
      </c>
      <c r="HR18">
        <f t="shared" ca="1" si="20"/>
        <v>130</v>
      </c>
      <c r="HS18">
        <f ca="1">IF($GX18=0,NA(),($GZ18*Controls!$S$5))</f>
        <v>9.2954740613599846E-2</v>
      </c>
    </row>
    <row r="19" spans="1:227" x14ac:dyDescent="0.25">
      <c r="A19">
        <v>121</v>
      </c>
      <c r="B19">
        <f t="shared" ca="1" si="0"/>
        <v>139</v>
      </c>
      <c r="C19">
        <f t="shared" ca="1" si="1"/>
        <v>15</v>
      </c>
      <c r="D19">
        <f t="shared" ca="1" si="2"/>
        <v>21.839892593314708</v>
      </c>
      <c r="E19">
        <f t="shared" ca="1" si="3"/>
        <v>-1.3383540054248251</v>
      </c>
      <c r="G19">
        <f t="shared" ca="1" si="4"/>
        <v>0.15550378293284572</v>
      </c>
      <c r="H19">
        <f t="shared" ca="1" si="5"/>
        <v>5.2296093304579745E-2</v>
      </c>
      <c r="I19">
        <f t="shared" ca="1" si="6"/>
        <v>1</v>
      </c>
      <c r="J19">
        <v>1</v>
      </c>
      <c r="K19">
        <f t="shared" ca="1" si="7"/>
        <v>-0.63836291536659606</v>
      </c>
      <c r="O19">
        <f t="shared" ca="1" si="8"/>
        <v>139</v>
      </c>
      <c r="AD19">
        <f t="shared" ca="1" si="9"/>
        <v>15</v>
      </c>
      <c r="AS19">
        <f t="shared" ca="1" si="10"/>
        <v>21.839892593314708</v>
      </c>
      <c r="BH19">
        <f t="shared" ca="1" si="11"/>
        <v>-1.3383540054248251</v>
      </c>
      <c r="CL19">
        <f t="shared" ca="1" si="12"/>
        <v>0.15550378293284572</v>
      </c>
      <c r="DA19">
        <f t="shared" ca="1" si="13"/>
        <v>5.2296093304579745E-2</v>
      </c>
      <c r="DP19">
        <f t="shared" ca="1" si="14"/>
        <v>1</v>
      </c>
      <c r="EE19">
        <f t="shared" ca="1" si="15"/>
        <v>-0.63836291536659606</v>
      </c>
      <c r="GR19">
        <f ca="1">INDIRECT(ADDRESS(ROW(),Controls!$P$5+30))</f>
        <v>15</v>
      </c>
      <c r="GS19">
        <f ca="1">INDIRECT(ADDRESS(ROW(),Controls!$P$5+45))</f>
        <v>21.839892593314708</v>
      </c>
      <c r="GV19">
        <f ca="1">INDIRECT(ADDRESS(ROW(),Controls!$P$5+90))</f>
        <v>0.15550378293284572</v>
      </c>
      <c r="GW19">
        <f ca="1">INDIRECT(ADDRESS(ROW(),Controls!$P$5+105))</f>
        <v>5.2296093304579745E-2</v>
      </c>
      <c r="GX19">
        <f ca="1">INDIRECT(ADDRESS(ROW(),Controls!$P$5+120))</f>
        <v>1</v>
      </c>
      <c r="GY19">
        <f ca="1">INDIRECT(ADDRESS(ROW(),Controls!$P$5+15))</f>
        <v>139</v>
      </c>
      <c r="GZ19">
        <f ca="1">INDIRECT(ADDRESS(ROW(),Controls!$P$5+135))</f>
        <v>-0.63836291536659606</v>
      </c>
      <c r="HL19">
        <f t="shared" ca="1" si="16"/>
        <v>0.68681656450048523</v>
      </c>
      <c r="HM19">
        <f t="shared" ca="1" si="17"/>
        <v>-6.8398925933147083</v>
      </c>
      <c r="HN19">
        <f t="shared" ca="1" si="18"/>
        <v>0.33630110032219473</v>
      </c>
      <c r="HO19">
        <f t="shared" ca="1" si="19"/>
        <v>-0.10320768962826599</v>
      </c>
      <c r="HQ19">
        <f ca="1">INDIRECT(ADDRESS(ROW(),Controls!$P$5+60))</f>
        <v>-1.3383540054248251</v>
      </c>
      <c r="HR19">
        <f t="shared" ca="1" si="20"/>
        <v>139</v>
      </c>
      <c r="HS19">
        <f ca="1">IF($GX19=0,NA(),($GZ19*Controls!$S$5))</f>
        <v>-0.63836291536659606</v>
      </c>
    </row>
    <row r="20" spans="1:227" x14ac:dyDescent="0.25">
      <c r="A20">
        <v>122</v>
      </c>
      <c r="B20">
        <f t="shared" ca="1" si="0"/>
        <v>140</v>
      </c>
      <c r="C20">
        <f t="shared" ca="1" si="1"/>
        <v>37</v>
      </c>
      <c r="D20">
        <f t="shared" ca="1" si="2"/>
        <v>24.539400813660151</v>
      </c>
      <c r="E20">
        <f t="shared" ca="1" si="3"/>
        <v>-0.92672244269736537</v>
      </c>
      <c r="G20">
        <f t="shared" ca="1" si="4"/>
        <v>0.14670139058662932</v>
      </c>
      <c r="H20">
        <f t="shared" ca="1" si="5"/>
        <v>0.2170890022022525</v>
      </c>
      <c r="I20">
        <f t="shared" ca="1" si="6"/>
        <v>1</v>
      </c>
      <c r="J20">
        <v>1</v>
      </c>
      <c r="K20">
        <f t="shared" ca="1" si="7"/>
        <v>0.89947455167372303</v>
      </c>
      <c r="O20">
        <f t="shared" ca="1" si="8"/>
        <v>140</v>
      </c>
      <c r="AD20">
        <f t="shared" ca="1" si="9"/>
        <v>37</v>
      </c>
      <c r="AS20">
        <f t="shared" ca="1" si="10"/>
        <v>24.539400813660151</v>
      </c>
      <c r="BH20">
        <f t="shared" ca="1" si="11"/>
        <v>-0.92672244269736537</v>
      </c>
      <c r="CL20">
        <f t="shared" ca="1" si="12"/>
        <v>0.14670139058662932</v>
      </c>
      <c r="DA20">
        <f t="shared" ca="1" si="13"/>
        <v>0.2170890022022525</v>
      </c>
      <c r="DP20">
        <f t="shared" ca="1" si="14"/>
        <v>1</v>
      </c>
      <c r="EE20">
        <f t="shared" ca="1" si="15"/>
        <v>0.89947455167372303</v>
      </c>
      <c r="GR20">
        <f ca="1">INDIRECT(ADDRESS(ROW(),Controls!$P$5+30))</f>
        <v>37</v>
      </c>
      <c r="GS20">
        <f ca="1">INDIRECT(ADDRESS(ROW(),Controls!$P$5+45))</f>
        <v>24.539400813660151</v>
      </c>
      <c r="GV20">
        <f ca="1">INDIRECT(ADDRESS(ROW(),Controls!$P$5+90))</f>
        <v>0.14670139058662932</v>
      </c>
      <c r="GW20">
        <f ca="1">INDIRECT(ADDRESS(ROW(),Controls!$P$5+105))</f>
        <v>0.2170890022022525</v>
      </c>
      <c r="GX20">
        <f ca="1">INDIRECT(ADDRESS(ROW(),Controls!$P$5+120))</f>
        <v>1</v>
      </c>
      <c r="GY20">
        <f ca="1">INDIRECT(ADDRESS(ROW(),Controls!$P$5+15))</f>
        <v>140</v>
      </c>
      <c r="GZ20">
        <f ca="1">INDIRECT(ADDRESS(ROW(),Controls!$P$5+135))</f>
        <v>0.89947455167372303</v>
      </c>
      <c r="HL20">
        <f t="shared" ca="1" si="16"/>
        <v>1.5077792763140128</v>
      </c>
      <c r="HM20">
        <f t="shared" ca="1" si="17"/>
        <v>12.460599186339849</v>
      </c>
      <c r="HN20">
        <f t="shared" ca="1" si="18"/>
        <v>1.4798019387148089</v>
      </c>
      <c r="HO20">
        <f t="shared" ca="1" si="19"/>
        <v>7.038761161562318E-2</v>
      </c>
      <c r="HQ20">
        <f ca="1">INDIRECT(ADDRESS(ROW(),Controls!$P$5+60))</f>
        <v>-0.92672244269736537</v>
      </c>
      <c r="HR20">
        <f t="shared" ca="1" si="20"/>
        <v>140</v>
      </c>
      <c r="HS20">
        <f ca="1">IF($GX20=0,NA(),($GZ20*Controls!$S$5))</f>
        <v>0.89947455167372303</v>
      </c>
    </row>
    <row r="21" spans="1:227" x14ac:dyDescent="0.25">
      <c r="A21">
        <v>123</v>
      </c>
      <c r="B21">
        <f t="shared" ca="1" si="0"/>
        <v>147</v>
      </c>
      <c r="C21">
        <f t="shared" ca="1" si="1"/>
        <v>11</v>
      </c>
      <c r="D21">
        <f t="shared" ca="1" si="2"/>
        <v>21.49697124453964</v>
      </c>
      <c r="E21">
        <f t="shared" ca="1" si="3"/>
        <v>-1.1776504852318328</v>
      </c>
      <c r="G21">
        <f t="shared" ca="1" si="4"/>
        <v>0.15673917982836083</v>
      </c>
      <c r="H21">
        <f t="shared" ca="1" si="5"/>
        <v>0.19191871740991878</v>
      </c>
      <c r="I21">
        <f t="shared" ca="1" si="6"/>
        <v>1</v>
      </c>
      <c r="J21">
        <v>1</v>
      </c>
      <c r="K21">
        <f t="shared" ca="1" si="7"/>
        <v>-1.1709332094654687</v>
      </c>
      <c r="O21">
        <f t="shared" ca="1" si="8"/>
        <v>147</v>
      </c>
      <c r="AD21">
        <f t="shared" ca="1" si="9"/>
        <v>11</v>
      </c>
      <c r="AS21">
        <f t="shared" ca="1" si="10"/>
        <v>21.49697124453964</v>
      </c>
      <c r="BH21">
        <f t="shared" ca="1" si="11"/>
        <v>-1.1776504852318328</v>
      </c>
      <c r="CL21">
        <f t="shared" ca="1" si="12"/>
        <v>0.15673917982836083</v>
      </c>
      <c r="DA21">
        <f t="shared" ca="1" si="13"/>
        <v>0.19191871740991878</v>
      </c>
      <c r="DP21">
        <f t="shared" ca="1" si="14"/>
        <v>1</v>
      </c>
      <c r="EE21">
        <f t="shared" ca="1" si="15"/>
        <v>-1.1709332094654687</v>
      </c>
      <c r="GR21">
        <f ca="1">INDIRECT(ADDRESS(ROW(),Controls!$P$5+30))</f>
        <v>11</v>
      </c>
      <c r="GS21">
        <f ca="1">INDIRECT(ADDRESS(ROW(),Controls!$P$5+45))</f>
        <v>21.49697124453964</v>
      </c>
      <c r="GV21">
        <f ca="1">INDIRECT(ADDRESS(ROW(),Controls!$P$5+90))</f>
        <v>0.15673917982836083</v>
      </c>
      <c r="GW21">
        <f ca="1">INDIRECT(ADDRESS(ROW(),Controls!$P$5+105))</f>
        <v>0.19191871740991878</v>
      </c>
      <c r="GX21">
        <f ca="1">INDIRECT(ADDRESS(ROW(),Controls!$P$5+120))</f>
        <v>1</v>
      </c>
      <c r="GY21">
        <f ca="1">INDIRECT(ADDRESS(ROW(),Controls!$P$5+15))</f>
        <v>147</v>
      </c>
      <c r="GZ21">
        <f ca="1">INDIRECT(ADDRESS(ROW(),Controls!$P$5+135))</f>
        <v>-1.1709332094654687</v>
      </c>
      <c r="HL21">
        <f t="shared" ca="1" si="16"/>
        <v>0.51169999135548294</v>
      </c>
      <c r="HM21">
        <f t="shared" ca="1" si="17"/>
        <v>-10.49697124453964</v>
      </c>
      <c r="HN21">
        <f t="shared" ca="1" si="18"/>
        <v>1.2244463548940459</v>
      </c>
      <c r="HO21">
        <f t="shared" ca="1" si="19"/>
        <v>3.5179537581557951E-2</v>
      </c>
      <c r="HQ21">
        <f ca="1">INDIRECT(ADDRESS(ROW(),Controls!$P$5+60))</f>
        <v>-1.1776504852318328</v>
      </c>
      <c r="HR21">
        <f t="shared" ca="1" si="20"/>
        <v>147</v>
      </c>
      <c r="HS21">
        <f ca="1">IF($GX21=0,NA(),($GZ21*Controls!$S$5))</f>
        <v>-1.1709332094654687</v>
      </c>
    </row>
    <row r="22" spans="1:227" x14ac:dyDescent="0.25">
      <c r="A22">
        <v>124</v>
      </c>
      <c r="B22">
        <f t="shared" ca="1" si="0"/>
        <v>161</v>
      </c>
      <c r="C22">
        <f t="shared" ca="1" si="1"/>
        <v>17</v>
      </c>
      <c r="D22">
        <f t="shared" ca="1" si="2"/>
        <v>17.41546711656796</v>
      </c>
      <c r="E22">
        <f t="shared" ca="1" si="3"/>
        <v>-1.1593866705864977</v>
      </c>
      <c r="G22">
        <f t="shared" ca="1" si="4"/>
        <v>0.17414004160132923</v>
      </c>
      <c r="H22">
        <f t="shared" ca="1" si="5"/>
        <v>-5.6851103721999051E-2</v>
      </c>
      <c r="I22">
        <f t="shared" ca="1" si="6"/>
        <v>1</v>
      </c>
      <c r="J22">
        <v>1</v>
      </c>
      <c r="K22">
        <f t="shared" ca="1" si="7"/>
        <v>2.7607831748650783E-2</v>
      </c>
      <c r="O22">
        <f t="shared" ca="1" si="8"/>
        <v>161</v>
      </c>
      <c r="AD22">
        <f t="shared" ca="1" si="9"/>
        <v>17</v>
      </c>
      <c r="AS22">
        <f t="shared" ca="1" si="10"/>
        <v>17.41546711656796</v>
      </c>
      <c r="BH22">
        <f t="shared" ca="1" si="11"/>
        <v>-1.1593866705864977</v>
      </c>
      <c r="CL22">
        <f t="shared" ca="1" si="12"/>
        <v>0.17414004160132923</v>
      </c>
      <c r="DA22">
        <f t="shared" ca="1" si="13"/>
        <v>-5.6851103721999051E-2</v>
      </c>
      <c r="DP22">
        <f t="shared" ca="1" si="14"/>
        <v>1</v>
      </c>
      <c r="EE22">
        <f t="shared" ca="1" si="15"/>
        <v>2.7607831748650783E-2</v>
      </c>
      <c r="GR22">
        <f ca="1">INDIRECT(ADDRESS(ROW(),Controls!$P$5+30))</f>
        <v>17</v>
      </c>
      <c r="GS22">
        <f ca="1">INDIRECT(ADDRESS(ROW(),Controls!$P$5+45))</f>
        <v>17.41546711656796</v>
      </c>
      <c r="GV22">
        <f ca="1">INDIRECT(ADDRESS(ROW(),Controls!$P$5+90))</f>
        <v>0.17414004160132923</v>
      </c>
      <c r="GW22">
        <f ca="1">INDIRECT(ADDRESS(ROW(),Controls!$P$5+105))</f>
        <v>-5.6851103721999051E-2</v>
      </c>
      <c r="GX22">
        <f ca="1">INDIRECT(ADDRESS(ROW(),Controls!$P$5+120))</f>
        <v>1</v>
      </c>
      <c r="GY22">
        <f ca="1">INDIRECT(ADDRESS(ROW(),Controls!$P$5+15))</f>
        <v>161</v>
      </c>
      <c r="GZ22">
        <f ca="1">INDIRECT(ADDRESS(ROW(),Controls!$P$5+135))</f>
        <v>2.7607831748650783E-2</v>
      </c>
      <c r="HL22">
        <f t="shared" ca="1" si="16"/>
        <v>0.97614378564829241</v>
      </c>
      <c r="HM22">
        <f t="shared" ca="1" si="17"/>
        <v>-0.4154671165679602</v>
      </c>
      <c r="HN22">
        <f t="shared" ca="1" si="18"/>
        <v>0.01</v>
      </c>
      <c r="HO22">
        <f t="shared" ca="1" si="19"/>
        <v>-0.23099114532332829</v>
      </c>
      <c r="HQ22">
        <f ca="1">INDIRECT(ADDRESS(ROW(),Controls!$P$5+60))</f>
        <v>-1.1593866705864977</v>
      </c>
      <c r="HR22">
        <f t="shared" ca="1" si="20"/>
        <v>161</v>
      </c>
      <c r="HS22">
        <f ca="1">IF($GX22=0,NA(),($GZ22*Controls!$S$5))</f>
        <v>2.7607831748650783E-2</v>
      </c>
    </row>
    <row r="23" spans="1:227" x14ac:dyDescent="0.25">
      <c r="A23">
        <v>125</v>
      </c>
      <c r="B23">
        <f t="shared" ca="1" si="0"/>
        <v>162</v>
      </c>
      <c r="C23">
        <f t="shared" ca="1" si="1"/>
        <v>34</v>
      </c>
      <c r="D23">
        <f t="shared" ca="1" si="2"/>
        <v>23.282180066318457</v>
      </c>
      <c r="E23">
        <f t="shared" ca="1" si="3"/>
        <v>-0.84592588414453707</v>
      </c>
      <c r="G23">
        <f t="shared" ca="1" si="4"/>
        <v>0.15061020018499424</v>
      </c>
      <c r="H23">
        <f t="shared" ca="1" si="5"/>
        <v>0.16896561174246535</v>
      </c>
      <c r="I23">
        <f t="shared" ca="1" si="6"/>
        <v>1</v>
      </c>
      <c r="J23">
        <v>1</v>
      </c>
      <c r="K23">
        <f t="shared" ca="1" si="7"/>
        <v>0.82789530480918005</v>
      </c>
      <c r="O23">
        <f t="shared" ca="1" si="8"/>
        <v>162</v>
      </c>
      <c r="AD23">
        <f t="shared" ca="1" si="9"/>
        <v>34</v>
      </c>
      <c r="AS23">
        <f t="shared" ca="1" si="10"/>
        <v>23.282180066318457</v>
      </c>
      <c r="BH23">
        <f t="shared" ca="1" si="11"/>
        <v>-0.84592588414453707</v>
      </c>
      <c r="CL23">
        <f t="shared" ca="1" si="12"/>
        <v>0.15061020018499424</v>
      </c>
      <c r="DA23">
        <f t="shared" ca="1" si="13"/>
        <v>0.16896561174246535</v>
      </c>
      <c r="DP23">
        <f t="shared" ca="1" si="14"/>
        <v>1</v>
      </c>
      <c r="EE23">
        <f t="shared" ca="1" si="15"/>
        <v>0.82789530480918005</v>
      </c>
      <c r="GR23">
        <f ca="1">INDIRECT(ADDRESS(ROW(),Controls!$P$5+30))</f>
        <v>34</v>
      </c>
      <c r="GS23">
        <f ca="1">INDIRECT(ADDRESS(ROW(),Controls!$P$5+45))</f>
        <v>23.282180066318457</v>
      </c>
      <c r="GV23">
        <f ca="1">INDIRECT(ADDRESS(ROW(),Controls!$P$5+90))</f>
        <v>0.15061020018499424</v>
      </c>
      <c r="GW23">
        <f ca="1">INDIRECT(ADDRESS(ROW(),Controls!$P$5+105))</f>
        <v>0.16896561174246535</v>
      </c>
      <c r="GX23">
        <f ca="1">INDIRECT(ADDRESS(ROW(),Controls!$P$5+120))</f>
        <v>1</v>
      </c>
      <c r="GY23">
        <f ca="1">INDIRECT(ADDRESS(ROW(),Controls!$P$5+15))</f>
        <v>162</v>
      </c>
      <c r="GZ23">
        <f ca="1">INDIRECT(ADDRESS(ROW(),Controls!$P$5+135))</f>
        <v>0.82789530480918005</v>
      </c>
      <c r="HL23">
        <f t="shared" ca="1" si="16"/>
        <v>1.4603443450378022</v>
      </c>
      <c r="HM23">
        <f t="shared" ca="1" si="17"/>
        <v>10.717819933681543</v>
      </c>
      <c r="HN23">
        <f t="shared" ca="1" si="18"/>
        <v>1.1218736283128579</v>
      </c>
      <c r="HO23">
        <f t="shared" ca="1" si="19"/>
        <v>1.8355411557471113E-2</v>
      </c>
      <c r="HQ23">
        <f ca="1">INDIRECT(ADDRESS(ROW(),Controls!$P$5+60))</f>
        <v>-0.84592588414453707</v>
      </c>
      <c r="HR23">
        <f t="shared" ca="1" si="20"/>
        <v>162</v>
      </c>
      <c r="HS23">
        <f ca="1">IF($GX23=0,NA(),($GZ23*Controls!$S$5))</f>
        <v>0.82789530480918005</v>
      </c>
    </row>
    <row r="24" spans="1:227" x14ac:dyDescent="0.25">
      <c r="A24">
        <v>126</v>
      </c>
      <c r="B24">
        <f t="shared" ca="1" si="0"/>
        <v>164</v>
      </c>
      <c r="C24">
        <f t="shared" ca="1" si="1"/>
        <v>37</v>
      </c>
      <c r="D24">
        <f t="shared" ca="1" si="2"/>
        <v>18.506379400793037</v>
      </c>
      <c r="E24">
        <f t="shared" ca="1" si="3"/>
        <v>-0.3663959760175875</v>
      </c>
      <c r="G24">
        <f t="shared" ca="1" si="4"/>
        <v>0.16892949234245272</v>
      </c>
      <c r="H24">
        <f t="shared" ca="1" si="5"/>
        <v>0.94458619999635507</v>
      </c>
      <c r="I24">
        <f t="shared" ca="1" si="6"/>
        <v>1</v>
      </c>
      <c r="J24">
        <v>1</v>
      </c>
      <c r="K24">
        <f t="shared" ca="1" si="7"/>
        <v>1.5061366944142447</v>
      </c>
      <c r="O24">
        <f t="shared" ca="1" si="8"/>
        <v>164</v>
      </c>
      <c r="AD24">
        <f t="shared" ca="1" si="9"/>
        <v>37</v>
      </c>
      <c r="AS24">
        <f t="shared" ca="1" si="10"/>
        <v>18.506379400793037</v>
      </c>
      <c r="BH24">
        <f t="shared" ca="1" si="11"/>
        <v>-0.3663959760175875</v>
      </c>
      <c r="CL24">
        <f t="shared" ca="1" si="12"/>
        <v>0.16892949234245272</v>
      </c>
      <c r="DA24">
        <f t="shared" ca="1" si="13"/>
        <v>0.94458619999635507</v>
      </c>
      <c r="DP24">
        <f t="shared" ca="1" si="14"/>
        <v>1</v>
      </c>
      <c r="EE24">
        <f t="shared" ca="1" si="15"/>
        <v>1.5061366944142447</v>
      </c>
      <c r="GR24">
        <f ca="1">INDIRECT(ADDRESS(ROW(),Controls!$P$5+30))</f>
        <v>37</v>
      </c>
      <c r="GS24">
        <f ca="1">INDIRECT(ADDRESS(ROW(),Controls!$P$5+45))</f>
        <v>18.506379400793037</v>
      </c>
      <c r="GV24">
        <f ca="1">INDIRECT(ADDRESS(ROW(),Controls!$P$5+90))</f>
        <v>0.16892949234245272</v>
      </c>
      <c r="GW24">
        <f ca="1">INDIRECT(ADDRESS(ROW(),Controls!$P$5+105))</f>
        <v>0.94458619999635507</v>
      </c>
      <c r="GX24">
        <f ca="1">INDIRECT(ADDRESS(ROW(),Controls!$P$5+120))</f>
        <v>1</v>
      </c>
      <c r="GY24">
        <f ca="1">INDIRECT(ADDRESS(ROW(),Controls!$P$5+15))</f>
        <v>164</v>
      </c>
      <c r="GZ24">
        <f ca="1">INDIRECT(ADDRESS(ROW(),Controls!$P$5+135))</f>
        <v>1.5061366944142447</v>
      </c>
      <c r="HL24">
        <f t="shared" ca="1" si="16"/>
        <v>1.9993105727862941</v>
      </c>
      <c r="HM24">
        <f t="shared" ca="1" si="17"/>
        <v>18.493620599206963</v>
      </c>
      <c r="HN24">
        <f t="shared" ca="1" si="18"/>
        <v>5.5916002996178804</v>
      </c>
      <c r="HO24">
        <f t="shared" ca="1" si="19"/>
        <v>0.77565670765390238</v>
      </c>
      <c r="HQ24">
        <f ca="1">INDIRECT(ADDRESS(ROW(),Controls!$P$5+60))</f>
        <v>-0.3663959760175875</v>
      </c>
      <c r="HR24">
        <f t="shared" ca="1" si="20"/>
        <v>164</v>
      </c>
      <c r="HS24">
        <f ca="1">IF($GX24=0,NA(),($GZ24*Controls!$S$5))</f>
        <v>1.5061366944142447</v>
      </c>
    </row>
    <row r="25" spans="1:227" x14ac:dyDescent="0.25">
      <c r="A25">
        <v>127</v>
      </c>
      <c r="B25">
        <f t="shared" ca="1" si="0"/>
        <v>186</v>
      </c>
      <c r="C25">
        <f t="shared" ca="1" si="1"/>
        <v>29</v>
      </c>
      <c r="D25">
        <f t="shared" ca="1" si="2"/>
        <v>14.963863037084305</v>
      </c>
      <c r="E25">
        <f t="shared" ca="1" si="3"/>
        <v>-1.7524331226791638E-2</v>
      </c>
      <c r="G25">
        <f t="shared" ca="1" si="4"/>
        <v>0.18786433754574117</v>
      </c>
      <c r="H25">
        <f t="shared" ca="1" si="5"/>
        <v>0.81302052834577809</v>
      </c>
      <c r="I25">
        <f t="shared" ca="1" si="6"/>
        <v>1</v>
      </c>
      <c r="J25">
        <v>1</v>
      </c>
      <c r="K25">
        <f t="shared" ca="1" si="7"/>
        <v>1.4055861120040201</v>
      </c>
      <c r="O25">
        <f t="shared" ca="1" si="8"/>
        <v>186</v>
      </c>
      <c r="AD25">
        <f t="shared" ca="1" si="9"/>
        <v>29</v>
      </c>
      <c r="AS25">
        <f t="shared" ca="1" si="10"/>
        <v>14.963863037084305</v>
      </c>
      <c r="BH25">
        <f t="shared" ca="1" si="11"/>
        <v>-1.7524331226791638E-2</v>
      </c>
      <c r="CL25">
        <f t="shared" ca="1" si="12"/>
        <v>0.18786433754574117</v>
      </c>
      <c r="DA25">
        <f t="shared" ca="1" si="13"/>
        <v>0.81302052834577809</v>
      </c>
      <c r="DP25">
        <f t="shared" ca="1" si="14"/>
        <v>1</v>
      </c>
      <c r="EE25">
        <f t="shared" ca="1" si="15"/>
        <v>1.4055861120040201</v>
      </c>
      <c r="GR25">
        <f ca="1">INDIRECT(ADDRESS(ROW(),Controls!$P$5+30))</f>
        <v>29</v>
      </c>
      <c r="GS25">
        <f ca="1">INDIRECT(ADDRESS(ROW(),Controls!$P$5+45))</f>
        <v>14.963863037084305</v>
      </c>
      <c r="GV25">
        <f ca="1">INDIRECT(ADDRESS(ROW(),Controls!$P$5+90))</f>
        <v>0.18786433754574117</v>
      </c>
      <c r="GW25">
        <f ca="1">INDIRECT(ADDRESS(ROW(),Controls!$P$5+105))</f>
        <v>0.81302052834577809</v>
      </c>
      <c r="GX25">
        <f ca="1">INDIRECT(ADDRESS(ROW(),Controls!$P$5+120))</f>
        <v>1</v>
      </c>
      <c r="GY25">
        <f ca="1">INDIRECT(ADDRESS(ROW(),Controls!$P$5+15))</f>
        <v>186</v>
      </c>
      <c r="GZ25">
        <f ca="1">INDIRECT(ADDRESS(ROW(),Controls!$P$5+135))</f>
        <v>1.4055861120040201</v>
      </c>
      <c r="HL25">
        <f t="shared" ca="1" si="16"/>
        <v>1.938002234324822</v>
      </c>
      <c r="HM25">
        <f t="shared" ca="1" si="17"/>
        <v>14.036136962915695</v>
      </c>
      <c r="HN25">
        <f t="shared" ca="1" si="18"/>
        <v>4.3277001849689753</v>
      </c>
      <c r="HO25">
        <f t="shared" ca="1" si="19"/>
        <v>0.62515619080003693</v>
      </c>
      <c r="HQ25">
        <f ca="1">INDIRECT(ADDRESS(ROW(),Controls!$P$5+60))</f>
        <v>-1.7524331226791638E-2</v>
      </c>
      <c r="HR25">
        <f t="shared" ca="1" si="20"/>
        <v>186</v>
      </c>
      <c r="HS25">
        <f ca="1">IF($GX25=0,NA(),($GZ25*Controls!$S$5))</f>
        <v>1.4055861120040201</v>
      </c>
    </row>
    <row r="26" spans="1:227" x14ac:dyDescent="0.25">
      <c r="A26">
        <v>128</v>
      </c>
      <c r="B26">
        <f t="shared" ca="1" si="0"/>
        <v>192</v>
      </c>
      <c r="C26">
        <f t="shared" ca="1" si="1"/>
        <v>31</v>
      </c>
      <c r="D26">
        <f t="shared" ca="1" si="2"/>
        <v>26.21590936958404</v>
      </c>
      <c r="E26">
        <f t="shared" ca="1" si="3"/>
        <v>9.5731881993336237E-2</v>
      </c>
      <c r="G26">
        <f t="shared" ca="1" si="4"/>
        <v>0.1419331182193081</v>
      </c>
      <c r="H26">
        <f t="shared" ca="1" si="5"/>
        <v>-4.8428816950842699E-3</v>
      </c>
      <c r="I26">
        <f t="shared" ca="1" si="6"/>
        <v>1</v>
      </c>
      <c r="J26">
        <v>1</v>
      </c>
      <c r="K26">
        <f t="shared" ca="1" si="7"/>
        <v>0.39384890226133179</v>
      </c>
      <c r="O26">
        <f t="shared" ca="1" si="8"/>
        <v>192</v>
      </c>
      <c r="AD26">
        <f t="shared" ca="1" si="9"/>
        <v>31</v>
      </c>
      <c r="AS26">
        <f t="shared" ca="1" si="10"/>
        <v>26.21590936958404</v>
      </c>
      <c r="BH26">
        <f t="shared" ca="1" si="11"/>
        <v>9.5731881993336237E-2</v>
      </c>
      <c r="CL26">
        <f t="shared" ca="1" si="12"/>
        <v>0.1419331182193081</v>
      </c>
      <c r="DA26">
        <f t="shared" ca="1" si="13"/>
        <v>-4.8428816950842699E-3</v>
      </c>
      <c r="DP26">
        <f t="shared" ca="1" si="14"/>
        <v>1</v>
      </c>
      <c r="EE26">
        <f t="shared" ca="1" si="15"/>
        <v>0.39384890226133179</v>
      </c>
      <c r="GR26">
        <f ca="1">INDIRECT(ADDRESS(ROW(),Controls!$P$5+30))</f>
        <v>31</v>
      </c>
      <c r="GS26">
        <f ca="1">INDIRECT(ADDRESS(ROW(),Controls!$P$5+45))</f>
        <v>26.21590936958404</v>
      </c>
      <c r="GV26">
        <f ca="1">INDIRECT(ADDRESS(ROW(),Controls!$P$5+90))</f>
        <v>0.1419331182193081</v>
      </c>
      <c r="GW26">
        <f ca="1">INDIRECT(ADDRESS(ROW(),Controls!$P$5+105))</f>
        <v>-4.8428816950842699E-3</v>
      </c>
      <c r="GX26">
        <f ca="1">INDIRECT(ADDRESS(ROW(),Controls!$P$5+120))</f>
        <v>1</v>
      </c>
      <c r="GY26">
        <f ca="1">INDIRECT(ADDRESS(ROW(),Controls!$P$5+15))</f>
        <v>192</v>
      </c>
      <c r="GZ26">
        <f ca="1">INDIRECT(ADDRESS(ROW(),Controls!$P$5+135))</f>
        <v>0.39384890226133179</v>
      </c>
      <c r="HL26">
        <f t="shared" ca="1" si="16"/>
        <v>1.1824880671874198</v>
      </c>
      <c r="HM26">
        <f t="shared" ca="1" si="17"/>
        <v>4.7840906304159603</v>
      </c>
      <c r="HN26">
        <f t="shared" ca="1" si="18"/>
        <v>0.01</v>
      </c>
      <c r="HO26">
        <f t="shared" ca="1" si="19"/>
        <v>-0.14677599991439236</v>
      </c>
      <c r="HQ26">
        <f ca="1">INDIRECT(ADDRESS(ROW(),Controls!$P$5+60))</f>
        <v>9.5731881993336237E-2</v>
      </c>
      <c r="HR26">
        <f t="shared" ca="1" si="20"/>
        <v>192</v>
      </c>
      <c r="HS26">
        <f ca="1">IF($GX26=0,NA(),($GZ26*Controls!$S$5))</f>
        <v>0.39384890226133179</v>
      </c>
    </row>
    <row r="27" spans="1:227" x14ac:dyDescent="0.25">
      <c r="A27">
        <v>129</v>
      </c>
      <c r="B27">
        <f t="shared" ca="1" si="0"/>
        <v>201</v>
      </c>
      <c r="C27">
        <f t="shared" ca="1" si="1"/>
        <v>25</v>
      </c>
      <c r="D27">
        <f t="shared" ca="1" si="2"/>
        <v>25.642106178283424</v>
      </c>
      <c r="E27">
        <f t="shared" ca="1" si="3"/>
        <v>7.8020806050523125E-2</v>
      </c>
      <c r="G27">
        <f t="shared" ca="1" si="4"/>
        <v>0.14351237793909588</v>
      </c>
      <c r="H27">
        <f t="shared" ca="1" si="5"/>
        <v>-3.8371300599160128E-2</v>
      </c>
      <c r="I27">
        <f t="shared" ca="1" si="6"/>
        <v>1</v>
      </c>
      <c r="J27">
        <v>1</v>
      </c>
      <c r="K27">
        <f t="shared" ca="1" si="7"/>
        <v>1.0463535286964505E-2</v>
      </c>
      <c r="O27">
        <f t="shared" ca="1" si="8"/>
        <v>201</v>
      </c>
      <c r="AD27">
        <f t="shared" ca="1" si="9"/>
        <v>25</v>
      </c>
      <c r="AS27">
        <f t="shared" ca="1" si="10"/>
        <v>25.642106178283424</v>
      </c>
      <c r="BH27">
        <f t="shared" ca="1" si="11"/>
        <v>7.8020806050523125E-2</v>
      </c>
      <c r="CL27">
        <f t="shared" ca="1" si="12"/>
        <v>0.14351237793909588</v>
      </c>
      <c r="DA27">
        <f t="shared" ca="1" si="13"/>
        <v>-3.8371300599160128E-2</v>
      </c>
      <c r="DP27">
        <f t="shared" ca="1" si="14"/>
        <v>1</v>
      </c>
      <c r="EE27">
        <f t="shared" ca="1" si="15"/>
        <v>1.0463535286964505E-2</v>
      </c>
      <c r="GR27">
        <f ca="1">INDIRECT(ADDRESS(ROW(),Controls!$P$5+30))</f>
        <v>25</v>
      </c>
      <c r="GS27">
        <f ca="1">INDIRECT(ADDRESS(ROW(),Controls!$P$5+45))</f>
        <v>25.642106178283424</v>
      </c>
      <c r="GV27">
        <f ca="1">INDIRECT(ADDRESS(ROW(),Controls!$P$5+90))</f>
        <v>0.14351237793909588</v>
      </c>
      <c r="GW27">
        <f ca="1">INDIRECT(ADDRESS(ROW(),Controls!$P$5+105))</f>
        <v>-3.8371300599160128E-2</v>
      </c>
      <c r="GX27">
        <f ca="1">INDIRECT(ADDRESS(ROW(),Controls!$P$5+120))</f>
        <v>1</v>
      </c>
      <c r="GY27">
        <f ca="1">INDIRECT(ADDRESS(ROW(),Controls!$P$5+15))</f>
        <v>201</v>
      </c>
      <c r="GZ27">
        <f ca="1">INDIRECT(ADDRESS(ROW(),Controls!$P$5+135))</f>
        <v>1.0463535286964505E-2</v>
      </c>
      <c r="HL27">
        <f t="shared" ca="1" si="16"/>
        <v>0.9749589143021633</v>
      </c>
      <c r="HM27">
        <f t="shared" ca="1" si="17"/>
        <v>-0.64210617828342365</v>
      </c>
      <c r="HN27">
        <f t="shared" ca="1" si="18"/>
        <v>0.01</v>
      </c>
      <c r="HO27">
        <f t="shared" ca="1" si="19"/>
        <v>-0.18188367853825602</v>
      </c>
      <c r="HQ27">
        <f ca="1">INDIRECT(ADDRESS(ROW(),Controls!$P$5+60))</f>
        <v>7.8020806050523125E-2</v>
      </c>
      <c r="HR27">
        <f t="shared" ca="1" si="20"/>
        <v>201</v>
      </c>
      <c r="HS27">
        <f ca="1">IF($GX27=0,NA(),($GZ27*Controls!$S$5))</f>
        <v>1.0463535286964505E-2</v>
      </c>
    </row>
    <row r="28" spans="1:227" x14ac:dyDescent="0.25">
      <c r="A28">
        <v>130</v>
      </c>
      <c r="B28">
        <f t="shared" ca="1" si="0"/>
        <v>242</v>
      </c>
      <c r="C28">
        <f t="shared" ca="1" si="1"/>
        <v>34</v>
      </c>
      <c r="D28">
        <f t="shared" ca="1" si="2"/>
        <v>21.916649196605682</v>
      </c>
      <c r="E28">
        <f t="shared" ca="1" si="3"/>
        <v>0.34473878028101812</v>
      </c>
      <c r="G28">
        <f t="shared" ca="1" si="4"/>
        <v>0.15523124101871644</v>
      </c>
      <c r="H28">
        <f t="shared" ca="1" si="5"/>
        <v>0.25833960009406071</v>
      </c>
      <c r="I28">
        <f t="shared" ca="1" si="6"/>
        <v>1</v>
      </c>
      <c r="J28">
        <v>1</v>
      </c>
      <c r="K28">
        <f t="shared" ca="1" si="7"/>
        <v>0.95352010957738875</v>
      </c>
      <c r="O28">
        <f t="shared" ca="1" si="8"/>
        <v>242</v>
      </c>
      <c r="AD28">
        <f t="shared" ca="1" si="9"/>
        <v>34</v>
      </c>
      <c r="AS28">
        <f t="shared" ca="1" si="10"/>
        <v>21.916649196605682</v>
      </c>
      <c r="BH28">
        <f t="shared" ca="1" si="11"/>
        <v>0.34473878028101812</v>
      </c>
      <c r="CL28">
        <f t="shared" ca="1" si="12"/>
        <v>0.15523124101871644</v>
      </c>
      <c r="DA28">
        <f t="shared" ca="1" si="13"/>
        <v>0.25833960009406071</v>
      </c>
      <c r="DP28">
        <f t="shared" ca="1" si="14"/>
        <v>1</v>
      </c>
      <c r="EE28">
        <f t="shared" ca="1" si="15"/>
        <v>0.95352010957738875</v>
      </c>
      <c r="GR28">
        <f ca="1">INDIRECT(ADDRESS(ROW(),Controls!$P$5+30))</f>
        <v>34</v>
      </c>
      <c r="GS28">
        <f ca="1">INDIRECT(ADDRESS(ROW(),Controls!$P$5+45))</f>
        <v>21.916649196605682</v>
      </c>
      <c r="GV28">
        <f ca="1">INDIRECT(ADDRESS(ROW(),Controls!$P$5+90))</f>
        <v>0.15523124101871644</v>
      </c>
      <c r="GW28">
        <f ca="1">INDIRECT(ADDRESS(ROW(),Controls!$P$5+105))</f>
        <v>0.25833960009406071</v>
      </c>
      <c r="GX28">
        <f ca="1">INDIRECT(ADDRESS(ROW(),Controls!$P$5+120))</f>
        <v>1</v>
      </c>
      <c r="GY28">
        <f ca="1">INDIRECT(ADDRESS(ROW(),Controls!$P$5+15))</f>
        <v>242</v>
      </c>
      <c r="GZ28">
        <f ca="1">INDIRECT(ADDRESS(ROW(),Controls!$P$5+135))</f>
        <v>0.95352010957738875</v>
      </c>
      <c r="HL28">
        <f t="shared" ca="1" si="16"/>
        <v>1.5513320350660955</v>
      </c>
      <c r="HM28">
        <f t="shared" ca="1" si="17"/>
        <v>12.083350803394318</v>
      </c>
      <c r="HN28">
        <f t="shared" ca="1" si="18"/>
        <v>1.6642242785581567</v>
      </c>
      <c r="HO28">
        <f t="shared" ca="1" si="19"/>
        <v>0.10310835907534427</v>
      </c>
      <c r="HQ28">
        <f ca="1">INDIRECT(ADDRESS(ROW(),Controls!$P$5+60))</f>
        <v>0.34473878028101812</v>
      </c>
      <c r="HR28">
        <f t="shared" ca="1" si="20"/>
        <v>242</v>
      </c>
      <c r="HS28">
        <f ca="1">IF($GX28=0,NA(),($GZ28*Controls!$S$5))</f>
        <v>0.95352010957738875</v>
      </c>
    </row>
    <row r="29" spans="1:227" x14ac:dyDescent="0.25">
      <c r="A29">
        <v>131</v>
      </c>
      <c r="B29">
        <f t="shared" ca="1" si="0"/>
        <v>263</v>
      </c>
      <c r="C29">
        <f t="shared" ca="1" si="1"/>
        <v>53</v>
      </c>
      <c r="D29">
        <f t="shared" ca="1" si="2"/>
        <v>81.267515705094638</v>
      </c>
      <c r="E29">
        <f t="shared" ca="1" si="3"/>
        <v>-0.24756996178628005</v>
      </c>
      <c r="G29">
        <f t="shared" ca="1" si="4"/>
        <v>8.0613488563177266E-2</v>
      </c>
      <c r="H29">
        <f t="shared" ca="1" si="5"/>
        <v>0.10868268706549596</v>
      </c>
      <c r="I29">
        <f t="shared" ca="1" si="6"/>
        <v>1</v>
      </c>
      <c r="J29">
        <v>1</v>
      </c>
      <c r="K29">
        <f t="shared" ca="1" si="7"/>
        <v>-0.89211340106723891</v>
      </c>
      <c r="O29">
        <f t="shared" ca="1" si="8"/>
        <v>263</v>
      </c>
      <c r="AD29">
        <f t="shared" ca="1" si="9"/>
        <v>53</v>
      </c>
      <c r="AS29">
        <f t="shared" ca="1" si="10"/>
        <v>81.267515705094638</v>
      </c>
      <c r="BH29">
        <f t="shared" ca="1" si="11"/>
        <v>-0.24756996178628005</v>
      </c>
      <c r="CL29">
        <f t="shared" ca="1" si="12"/>
        <v>8.0613488563177266E-2</v>
      </c>
      <c r="DA29">
        <f t="shared" ca="1" si="13"/>
        <v>0.10868268706549596</v>
      </c>
      <c r="DP29">
        <f t="shared" ca="1" si="14"/>
        <v>1</v>
      </c>
      <c r="EE29">
        <f t="shared" ca="1" si="15"/>
        <v>-0.89211340106723891</v>
      </c>
      <c r="GR29">
        <f ca="1">INDIRECT(ADDRESS(ROW(),Controls!$P$5+30))</f>
        <v>53</v>
      </c>
      <c r="GS29">
        <f ca="1">INDIRECT(ADDRESS(ROW(),Controls!$P$5+45))</f>
        <v>81.267515705094638</v>
      </c>
      <c r="GV29">
        <f ca="1">INDIRECT(ADDRESS(ROW(),Controls!$P$5+90))</f>
        <v>8.0613488563177266E-2</v>
      </c>
      <c r="GW29">
        <f ca="1">INDIRECT(ADDRESS(ROW(),Controls!$P$5+105))</f>
        <v>0.10868268706549596</v>
      </c>
      <c r="GX29">
        <f ca="1">INDIRECT(ADDRESS(ROW(),Controls!$P$5+120))</f>
        <v>1</v>
      </c>
      <c r="GY29">
        <f ca="1">INDIRECT(ADDRESS(ROW(),Controls!$P$5+15))</f>
        <v>263</v>
      </c>
      <c r="GZ29">
        <f ca="1">INDIRECT(ADDRESS(ROW(),Controls!$P$5+135))</f>
        <v>-0.89211340106723891</v>
      </c>
      <c r="HL29">
        <f t="shared" ca="1" si="16"/>
        <v>0.65216709948815921</v>
      </c>
      <c r="HM29">
        <f t="shared" ca="1" si="17"/>
        <v>-28.267515705094638</v>
      </c>
      <c r="HN29">
        <f t="shared" ca="1" si="18"/>
        <v>1.3481948120917839</v>
      </c>
      <c r="HO29">
        <f t="shared" ca="1" si="19"/>
        <v>2.806919850231869E-2</v>
      </c>
      <c r="HQ29">
        <f ca="1">INDIRECT(ADDRESS(ROW(),Controls!$P$5+60))</f>
        <v>-0.24756996178628005</v>
      </c>
      <c r="HR29">
        <f t="shared" ca="1" si="20"/>
        <v>263</v>
      </c>
      <c r="HS29">
        <f ca="1">IF($GX29=0,NA(),($GZ29*Controls!$S$5))</f>
        <v>-0.89211340106723891</v>
      </c>
    </row>
    <row r="30" spans="1:227" x14ac:dyDescent="0.25">
      <c r="A30">
        <v>132</v>
      </c>
      <c r="B30">
        <f t="shared" ca="1" si="0"/>
        <v>265</v>
      </c>
      <c r="C30">
        <f t="shared" ca="1" si="1"/>
        <v>24</v>
      </c>
      <c r="D30">
        <f t="shared" ca="1" si="2"/>
        <v>22.521048532180366</v>
      </c>
      <c r="E30">
        <f t="shared" ca="1" si="3"/>
        <v>-0.21484962031247182</v>
      </c>
      <c r="G30">
        <f t="shared" ca="1" si="4"/>
        <v>0.15313409787659044</v>
      </c>
      <c r="H30">
        <f t="shared" ca="1" si="5"/>
        <v>-4.0090390818138803E-2</v>
      </c>
      <c r="I30">
        <f t="shared" ca="1" si="6"/>
        <v>1</v>
      </c>
      <c r="J30">
        <v>1</v>
      </c>
      <c r="K30">
        <f t="shared" ca="1" si="7"/>
        <v>0.1873655104309174</v>
      </c>
      <c r="O30">
        <f t="shared" ca="1" si="8"/>
        <v>265</v>
      </c>
      <c r="AD30">
        <f t="shared" ca="1" si="9"/>
        <v>24</v>
      </c>
      <c r="AS30">
        <f t="shared" ca="1" si="10"/>
        <v>22.521048532180366</v>
      </c>
      <c r="BH30">
        <f t="shared" ca="1" si="11"/>
        <v>-0.21484962031247182</v>
      </c>
      <c r="CL30">
        <f t="shared" ca="1" si="12"/>
        <v>0.15313409787659044</v>
      </c>
      <c r="DA30">
        <f t="shared" ca="1" si="13"/>
        <v>-4.0090390818138803E-2</v>
      </c>
      <c r="DP30">
        <f t="shared" ca="1" si="14"/>
        <v>1</v>
      </c>
      <c r="EE30">
        <f t="shared" ca="1" si="15"/>
        <v>0.1873655104309174</v>
      </c>
      <c r="GR30">
        <f ca="1">INDIRECT(ADDRESS(ROW(),Controls!$P$5+30))</f>
        <v>24</v>
      </c>
      <c r="GS30">
        <f ca="1">INDIRECT(ADDRESS(ROW(),Controls!$P$5+45))</f>
        <v>22.521048532180366</v>
      </c>
      <c r="GV30">
        <f ca="1">INDIRECT(ADDRESS(ROW(),Controls!$P$5+90))</f>
        <v>0.15313409787659044</v>
      </c>
      <c r="GW30">
        <f ca="1">INDIRECT(ADDRESS(ROW(),Controls!$P$5+105))</f>
        <v>-4.0090390818138803E-2</v>
      </c>
      <c r="GX30">
        <f ca="1">INDIRECT(ADDRESS(ROW(),Controls!$P$5+120))</f>
        <v>1</v>
      </c>
      <c r="GY30">
        <f ca="1">INDIRECT(ADDRESS(ROW(),Controls!$P$5+15))</f>
        <v>265</v>
      </c>
      <c r="GZ30">
        <f ca="1">INDIRECT(ADDRESS(ROW(),Controls!$P$5+135))</f>
        <v>0.1873655104309174</v>
      </c>
      <c r="HL30">
        <f t="shared" ca="1" si="16"/>
        <v>1.0656697429387605</v>
      </c>
      <c r="HM30">
        <f t="shared" ca="1" si="17"/>
        <v>1.478951467819634</v>
      </c>
      <c r="HN30">
        <f t="shared" ca="1" si="18"/>
        <v>0.01</v>
      </c>
      <c r="HO30">
        <f t="shared" ca="1" si="19"/>
        <v>-0.19322448869472925</v>
      </c>
      <c r="HQ30">
        <f ca="1">INDIRECT(ADDRESS(ROW(),Controls!$P$5+60))</f>
        <v>-0.21484962031247182</v>
      </c>
      <c r="HR30">
        <f t="shared" ca="1" si="20"/>
        <v>265</v>
      </c>
      <c r="HS30">
        <f ca="1">IF($GX30=0,NA(),($GZ30*Controls!$S$5))</f>
        <v>0.1873655104309174</v>
      </c>
    </row>
    <row r="31" spans="1:227" x14ac:dyDescent="0.25">
      <c r="A31">
        <v>133</v>
      </c>
      <c r="B31">
        <f t="shared" ca="1" si="0"/>
        <v>283</v>
      </c>
      <c r="C31">
        <f t="shared" ca="1" si="1"/>
        <v>27</v>
      </c>
      <c r="D31">
        <f t="shared" ca="1" si="2"/>
        <v>26.842251872983109</v>
      </c>
      <c r="E31">
        <f t="shared" ca="1" si="3"/>
        <v>-0.20705275098290962</v>
      </c>
      <c r="G31">
        <f t="shared" ca="1" si="4"/>
        <v>0.14026739582555739</v>
      </c>
      <c r="H31">
        <f t="shared" ca="1" si="5"/>
        <v>-3.7220161007436699E-2</v>
      </c>
      <c r="I31">
        <f t="shared" ca="1" si="6"/>
        <v>1</v>
      </c>
      <c r="J31">
        <v>1</v>
      </c>
      <c r="K31">
        <f t="shared" ca="1" si="7"/>
        <v>7.0262410983042908E-2</v>
      </c>
      <c r="O31">
        <f t="shared" ca="1" si="8"/>
        <v>283</v>
      </c>
      <c r="AD31">
        <f t="shared" ca="1" si="9"/>
        <v>27</v>
      </c>
      <c r="AS31">
        <f t="shared" ca="1" si="10"/>
        <v>26.842251872983109</v>
      </c>
      <c r="BH31">
        <f t="shared" ca="1" si="11"/>
        <v>-0.20705275098290962</v>
      </c>
      <c r="CL31">
        <f t="shared" ca="1" si="12"/>
        <v>0.14026739582555739</v>
      </c>
      <c r="DA31">
        <f t="shared" ca="1" si="13"/>
        <v>-3.7220161007436699E-2</v>
      </c>
      <c r="DP31">
        <f t="shared" ca="1" si="14"/>
        <v>1</v>
      </c>
      <c r="EE31">
        <f t="shared" ca="1" si="15"/>
        <v>7.0262410983042908E-2</v>
      </c>
      <c r="GR31">
        <f ca="1">INDIRECT(ADDRESS(ROW(),Controls!$P$5+30))</f>
        <v>27</v>
      </c>
      <c r="GS31">
        <f ca="1">INDIRECT(ADDRESS(ROW(),Controls!$P$5+45))</f>
        <v>26.842251872983109</v>
      </c>
      <c r="GV31">
        <f ca="1">INDIRECT(ADDRESS(ROW(),Controls!$P$5+90))</f>
        <v>0.14026739582555739</v>
      </c>
      <c r="GW31">
        <f ca="1">INDIRECT(ADDRESS(ROW(),Controls!$P$5+105))</f>
        <v>-3.7220161007436699E-2</v>
      </c>
      <c r="GX31">
        <f ca="1">INDIRECT(ADDRESS(ROW(),Controls!$P$5+120))</f>
        <v>1</v>
      </c>
      <c r="GY31">
        <f ca="1">INDIRECT(ADDRESS(ROW(),Controls!$P$5+15))</f>
        <v>283</v>
      </c>
      <c r="GZ31">
        <f ca="1">INDIRECT(ADDRESS(ROW(),Controls!$P$5+135))</f>
        <v>7.0262410983042908E-2</v>
      </c>
      <c r="HL31">
        <f t="shared" ca="1" si="16"/>
        <v>1.0058768589074922</v>
      </c>
      <c r="HM31">
        <f t="shared" ca="1" si="17"/>
        <v>0.157748127016891</v>
      </c>
      <c r="HN31">
        <f t="shared" ca="1" si="18"/>
        <v>0.01</v>
      </c>
      <c r="HO31">
        <f t="shared" ca="1" si="19"/>
        <v>-0.17748755683299408</v>
      </c>
      <c r="HQ31">
        <f ca="1">INDIRECT(ADDRESS(ROW(),Controls!$P$5+60))</f>
        <v>-0.20705275098290962</v>
      </c>
      <c r="HR31">
        <f t="shared" ca="1" si="20"/>
        <v>283</v>
      </c>
      <c r="HS31">
        <f ca="1">IF($GX31=0,NA(),($GZ31*Controls!$S$5))</f>
        <v>7.0262410983042908E-2</v>
      </c>
    </row>
    <row r="32" spans="1:227" x14ac:dyDescent="0.25">
      <c r="A32">
        <v>134</v>
      </c>
      <c r="B32">
        <f t="shared" ca="1" si="0"/>
        <v>341</v>
      </c>
      <c r="C32">
        <f t="shared" ca="1" si="1"/>
        <v>39</v>
      </c>
      <c r="D32">
        <f t="shared" ca="1" si="2"/>
        <v>32.959243909969778</v>
      </c>
      <c r="E32">
        <f t="shared" ca="1" si="3"/>
        <v>-9.1895137374720853E-2</v>
      </c>
      <c r="G32">
        <f t="shared" ca="1" si="4"/>
        <v>0.12658364219316279</v>
      </c>
      <c r="H32">
        <f t="shared" ca="1" si="5"/>
        <v>3.2508993846650132E-3</v>
      </c>
      <c r="I32">
        <f t="shared" ca="1" si="6"/>
        <v>1</v>
      </c>
      <c r="J32">
        <v>1</v>
      </c>
      <c r="K32">
        <f t="shared" ca="1" si="7"/>
        <v>0.39717499853793714</v>
      </c>
      <c r="O32">
        <f t="shared" ca="1" si="8"/>
        <v>341</v>
      </c>
      <c r="AD32">
        <f t="shared" ca="1" si="9"/>
        <v>39</v>
      </c>
      <c r="AS32">
        <f t="shared" ca="1" si="10"/>
        <v>32.959243909969778</v>
      </c>
      <c r="BH32">
        <f t="shared" ca="1" si="11"/>
        <v>-9.1895137374720853E-2</v>
      </c>
      <c r="CL32">
        <f t="shared" ca="1" si="12"/>
        <v>0.12658364219316279</v>
      </c>
      <c r="DA32">
        <f t="shared" ca="1" si="13"/>
        <v>3.2508993846650132E-3</v>
      </c>
      <c r="DP32">
        <f t="shared" ca="1" si="14"/>
        <v>1</v>
      </c>
      <c r="EE32">
        <f t="shared" ca="1" si="15"/>
        <v>0.39717499853793714</v>
      </c>
      <c r="GR32">
        <f ca="1">INDIRECT(ADDRESS(ROW(),Controls!$P$5+30))</f>
        <v>39</v>
      </c>
      <c r="GS32">
        <f ca="1">INDIRECT(ADDRESS(ROW(),Controls!$P$5+45))</f>
        <v>32.959243909969778</v>
      </c>
      <c r="GV32">
        <f ca="1">INDIRECT(ADDRESS(ROW(),Controls!$P$5+90))</f>
        <v>0.12658364219316279</v>
      </c>
      <c r="GW32">
        <f ca="1">INDIRECT(ADDRESS(ROW(),Controls!$P$5+105))</f>
        <v>3.2508993846650132E-3</v>
      </c>
      <c r="GX32">
        <f ca="1">INDIRECT(ADDRESS(ROW(),Controls!$P$5+120))</f>
        <v>1</v>
      </c>
      <c r="GY32">
        <f ca="1">INDIRECT(ADDRESS(ROW(),Controls!$P$5+15))</f>
        <v>341</v>
      </c>
      <c r="GZ32">
        <f ca="1">INDIRECT(ADDRESS(ROW(),Controls!$P$5+135))</f>
        <v>0.39717499853793714</v>
      </c>
      <c r="HL32">
        <f t="shared" ca="1" si="16"/>
        <v>1.1832795711737478</v>
      </c>
      <c r="HM32">
        <f t="shared" ca="1" si="17"/>
        <v>6.0407560900302215</v>
      </c>
      <c r="HN32">
        <f t="shared" ca="1" si="18"/>
        <v>2.5681828460143687E-2</v>
      </c>
      <c r="HO32">
        <f t="shared" ca="1" si="19"/>
        <v>-0.12333274280849778</v>
      </c>
      <c r="HQ32">
        <f ca="1">INDIRECT(ADDRESS(ROW(),Controls!$P$5+60))</f>
        <v>-9.1895137374720853E-2</v>
      </c>
      <c r="HR32">
        <f t="shared" ca="1" si="20"/>
        <v>341</v>
      </c>
      <c r="HS32">
        <f ca="1">IF($GX32=0,NA(),($GZ32*Controls!$S$5))</f>
        <v>0.39717499853793714</v>
      </c>
    </row>
    <row r="33" spans="1:227" x14ac:dyDescent="0.25">
      <c r="A33">
        <v>135</v>
      </c>
      <c r="B33">
        <f t="shared" ca="1" si="0"/>
        <v>351</v>
      </c>
      <c r="C33">
        <f t="shared" ca="1" si="1"/>
        <v>31</v>
      </c>
      <c r="D33">
        <f t="shared" ca="1" si="2"/>
        <v>26.516456301572198</v>
      </c>
      <c r="E33">
        <f t="shared" ca="1" si="3"/>
        <v>-1.0613627136807783E-2</v>
      </c>
      <c r="G33">
        <f t="shared" ca="1" si="4"/>
        <v>0.14112646580240762</v>
      </c>
      <c r="H33">
        <f t="shared" ca="1" si="5"/>
        <v>-9.1225819373770504E-3</v>
      </c>
      <c r="I33">
        <f t="shared" ca="1" si="6"/>
        <v>1</v>
      </c>
      <c r="J33">
        <v>1</v>
      </c>
      <c r="K33">
        <f t="shared" ca="1" si="7"/>
        <v>0.37080180919849998</v>
      </c>
      <c r="O33">
        <f t="shared" ca="1" si="8"/>
        <v>351</v>
      </c>
      <c r="AD33">
        <f t="shared" ca="1" si="9"/>
        <v>31</v>
      </c>
      <c r="AS33">
        <f t="shared" ca="1" si="10"/>
        <v>26.516456301572198</v>
      </c>
      <c r="BH33">
        <f t="shared" ca="1" si="11"/>
        <v>-1.0613627136807783E-2</v>
      </c>
      <c r="CL33">
        <f t="shared" ca="1" si="12"/>
        <v>0.14112646580240762</v>
      </c>
      <c r="DA33">
        <f t="shared" ca="1" si="13"/>
        <v>-9.1225819373770504E-3</v>
      </c>
      <c r="DP33">
        <f t="shared" ca="1" si="14"/>
        <v>1</v>
      </c>
      <c r="EE33">
        <f t="shared" ca="1" si="15"/>
        <v>0.37080180919849998</v>
      </c>
      <c r="GR33">
        <f ca="1">INDIRECT(ADDRESS(ROW(),Controls!$P$5+30))</f>
        <v>31</v>
      </c>
      <c r="GS33">
        <f ca="1">INDIRECT(ADDRESS(ROW(),Controls!$P$5+45))</f>
        <v>26.516456301572198</v>
      </c>
      <c r="GV33">
        <f ca="1">INDIRECT(ADDRESS(ROW(),Controls!$P$5+90))</f>
        <v>0.14112646580240762</v>
      </c>
      <c r="GW33">
        <f ca="1">INDIRECT(ADDRESS(ROW(),Controls!$P$5+105))</f>
        <v>-9.1225819373770504E-3</v>
      </c>
      <c r="GX33">
        <f ca="1">INDIRECT(ADDRESS(ROW(),Controls!$P$5+120))</f>
        <v>1</v>
      </c>
      <c r="GY33">
        <f ca="1">INDIRECT(ADDRESS(ROW(),Controls!$P$5+15))</f>
        <v>351</v>
      </c>
      <c r="GZ33">
        <f ca="1">INDIRECT(ADDRESS(ROW(),Controls!$P$5+135))</f>
        <v>0.37080180919849998</v>
      </c>
      <c r="HL33">
        <f t="shared" ca="1" si="16"/>
        <v>1.1690853275202526</v>
      </c>
      <c r="HM33">
        <f t="shared" ca="1" si="17"/>
        <v>4.4835436984278019</v>
      </c>
      <c r="HN33">
        <f t="shared" ca="1" si="18"/>
        <v>0.01</v>
      </c>
      <c r="HO33">
        <f t="shared" ca="1" si="19"/>
        <v>-0.15024904773978467</v>
      </c>
      <c r="HQ33">
        <f ca="1">INDIRECT(ADDRESS(ROW(),Controls!$P$5+60))</f>
        <v>-1.0613627136807783E-2</v>
      </c>
      <c r="HR33">
        <f t="shared" ca="1" si="20"/>
        <v>351</v>
      </c>
      <c r="HS33">
        <f ca="1">IF($GX33=0,NA(),($GZ33*Controls!$S$5))</f>
        <v>0.37080180919849998</v>
      </c>
    </row>
    <row r="34" spans="1:227" x14ac:dyDescent="0.25">
      <c r="A34">
        <v>136</v>
      </c>
      <c r="B34">
        <f t="shared" ca="1" si="0"/>
        <v>418</v>
      </c>
      <c r="C34">
        <f t="shared" ca="1" si="1"/>
        <v>32</v>
      </c>
      <c r="D34">
        <f t="shared" ca="1" si="2"/>
        <v>34.253656318880196</v>
      </c>
      <c r="E34">
        <f t="shared" ca="1" si="3"/>
        <v>-4.9153973396083045E-2</v>
      </c>
      <c r="G34">
        <f t="shared" ca="1" si="4"/>
        <v>0.12416887310051532</v>
      </c>
      <c r="H34">
        <f t="shared" ca="1" si="5"/>
        <v>-2.4865223713597805E-2</v>
      </c>
      <c r="I34">
        <f t="shared" ca="1" si="6"/>
        <v>1</v>
      </c>
      <c r="J34">
        <v>1</v>
      </c>
      <c r="K34">
        <f t="shared" ca="1" si="7"/>
        <v>-8.4973274413443434E-2</v>
      </c>
      <c r="O34">
        <f t="shared" ca="1" si="8"/>
        <v>418</v>
      </c>
      <c r="AD34">
        <f t="shared" ca="1" si="9"/>
        <v>32</v>
      </c>
      <c r="AS34">
        <f t="shared" ca="1" si="10"/>
        <v>34.253656318880196</v>
      </c>
      <c r="BH34">
        <f t="shared" ca="1" si="11"/>
        <v>-4.9153973396083045E-2</v>
      </c>
      <c r="CL34">
        <f t="shared" ca="1" si="12"/>
        <v>0.12416887310051532</v>
      </c>
      <c r="DA34">
        <f t="shared" ca="1" si="13"/>
        <v>-2.4865223713597805E-2</v>
      </c>
      <c r="DP34">
        <f t="shared" ca="1" si="14"/>
        <v>1</v>
      </c>
      <c r="EE34">
        <f t="shared" ca="1" si="15"/>
        <v>-8.4973274413443434E-2</v>
      </c>
      <c r="GR34">
        <f ca="1">INDIRECT(ADDRESS(ROW(),Controls!$P$5+30))</f>
        <v>32</v>
      </c>
      <c r="GS34">
        <f ca="1">INDIRECT(ADDRESS(ROW(),Controls!$P$5+45))</f>
        <v>34.253656318880196</v>
      </c>
      <c r="GV34">
        <f ca="1">INDIRECT(ADDRESS(ROW(),Controls!$P$5+90))</f>
        <v>0.12416887310051532</v>
      </c>
      <c r="GW34">
        <f ca="1">INDIRECT(ADDRESS(ROW(),Controls!$P$5+105))</f>
        <v>-2.4865223713597805E-2</v>
      </c>
      <c r="GX34">
        <f ca="1">INDIRECT(ADDRESS(ROW(),Controls!$P$5+120))</f>
        <v>1</v>
      </c>
      <c r="GY34">
        <f ca="1">INDIRECT(ADDRESS(ROW(),Controls!$P$5+15))</f>
        <v>418</v>
      </c>
      <c r="GZ34">
        <f ca="1">INDIRECT(ADDRESS(ROW(),Controls!$P$5+135))</f>
        <v>-8.4973274413443434E-2</v>
      </c>
      <c r="HL34">
        <f t="shared" ca="1" si="16"/>
        <v>0.93420683917944236</v>
      </c>
      <c r="HM34">
        <f t="shared" ca="1" si="17"/>
        <v>-2.2536563188801964</v>
      </c>
      <c r="HN34">
        <f t="shared" ca="1" si="18"/>
        <v>0.01</v>
      </c>
      <c r="HO34">
        <f t="shared" ca="1" si="19"/>
        <v>-0.14903409681411312</v>
      </c>
      <c r="HQ34">
        <f ca="1">INDIRECT(ADDRESS(ROW(),Controls!$P$5+60))</f>
        <v>-4.9153973396083045E-2</v>
      </c>
      <c r="HR34">
        <f t="shared" ca="1" si="20"/>
        <v>418</v>
      </c>
      <c r="HS34">
        <f ca="1">IF($GX34=0,NA(),($GZ34*Controls!$S$5))</f>
        <v>-8.4973274413443434E-2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HS34"/>
  <sheetViews>
    <sheetView workbookViewId="0"/>
  </sheetViews>
  <sheetFormatPr defaultRowHeight="15" x14ac:dyDescent="0.25"/>
  <sheetData>
    <row r="1" spans="1:227" x14ac:dyDescent="0.25">
      <c r="A1">
        <v>69</v>
      </c>
      <c r="B1">
        <f t="shared" ref="B1:B34" ca="1" si="0">(INDIRECT(ADDRESS($A1,254,,,"Calcs")))</f>
        <v>23</v>
      </c>
      <c r="C1">
        <f t="shared" ref="C1:C34" ca="1" si="1">INDIRECT(ADDRESS($A1,17,,,"Calcs"))</f>
        <v>5</v>
      </c>
      <c r="D1">
        <f t="shared" ref="D1:D34" ca="1" si="2">INDIRECT(ADDRESS($A1,202,,,"Calcs"))</f>
        <v>3.1385545013673171</v>
      </c>
      <c r="E1">
        <f t="shared" ref="E1:E34" ca="1" si="3">INDIRECT(ADDRESS($A1,211,,,"Calcs"))</f>
        <v>0</v>
      </c>
      <c r="G1">
        <f t="shared" ref="G1:G34" ca="1" si="4">1/INDIRECT(ADDRESS($A1,203,,,"Calcs"))</f>
        <v>0.41020539732148786</v>
      </c>
      <c r="H1">
        <f t="shared" ref="H1:H34" ca="1" si="5">INDIRECT(ADDRESS($A1,212,,,"Calcs"))</f>
        <v>3.3137813901825443E-2</v>
      </c>
      <c r="I1">
        <f t="shared" ref="I1:I34" ca="1" si="6">INDIRECT(ADDRESS($A1,250,,,"Calcs"))</f>
        <v>1</v>
      </c>
      <c r="J1">
        <v>1</v>
      </c>
      <c r="K1">
        <f t="shared" ref="K1:K34" ca="1" si="7">INDIRECT(ADDRESS($A1,219,,,"Calcs"))</f>
        <v>0.8384120743423279</v>
      </c>
      <c r="O1">
        <f t="shared" ref="O1:O34" ca="1" si="8">$B1*$I1</f>
        <v>23</v>
      </c>
      <c r="P1">
        <f ca="1">$O$1/2+O$2/4+$O$3/4</f>
        <v>26</v>
      </c>
      <c r="Q1">
        <f ca="1">$P$1/2+$P$2/2</f>
        <v>36.875</v>
      </c>
      <c r="R1">
        <f ca="1">$Q$1/2+$Q$2/2</f>
        <v>40.5625</v>
      </c>
      <c r="S1">
        <f ca="1">$R$1/2+$R$2/2</f>
        <v>50.421875</v>
      </c>
      <c r="T1">
        <f ca="1">S$1*2/3+S$2/3</f>
        <v>54.34375</v>
      </c>
      <c r="U1">
        <f ca="1">AVERAGE(T$1:T$2)</f>
        <v>83.014322916666671</v>
      </c>
      <c r="V1">
        <f ca="1">U$1</f>
        <v>83.014322916666671</v>
      </c>
      <c r="W1">
        <f ca="1">V$1</f>
        <v>83.014322916666671</v>
      </c>
      <c r="X1">
        <f ca="1">W$1</f>
        <v>83.014322916666671</v>
      </c>
      <c r="Y1">
        <f ca="1">X$1</f>
        <v>83.014322916666671</v>
      </c>
      <c r="AD1">
        <f t="shared" ref="AD1:AD34" ca="1" si="9">$C1*$I1</f>
        <v>5</v>
      </c>
      <c r="AE1">
        <f ca="1">$AD$1/2+AD$2/4+$AD$3/4</f>
        <v>5.25</v>
      </c>
      <c r="AF1">
        <f ca="1">$AE$1/2+$AE$2/2</f>
        <v>7.25</v>
      </c>
      <c r="AG1">
        <f ca="1">$AF$1/2+$AF$2/2</f>
        <v>7.875</v>
      </c>
      <c r="AH1">
        <f ca="1">$AG$1/2+$AG$2/2</f>
        <v>9.8125</v>
      </c>
      <c r="AI1">
        <f ca="1">AH$1*2/3+AH$2/3</f>
        <v>10.415364583333334</v>
      </c>
      <c r="AJ1">
        <f ca="1">AVERAGE(AI$1:AI$2)</f>
        <v>14.372395833333332</v>
      </c>
      <c r="AK1">
        <f ca="1">AJ$1</f>
        <v>14.372395833333332</v>
      </c>
      <c r="AL1">
        <f ca="1">AK$1</f>
        <v>14.372395833333332</v>
      </c>
      <c r="AM1">
        <f ca="1">AL$1</f>
        <v>14.372395833333332</v>
      </c>
      <c r="AN1">
        <f ca="1">AM$1</f>
        <v>14.372395833333332</v>
      </c>
      <c r="AS1">
        <f t="shared" ref="AS1:AS34" ca="1" si="10">$D1*$I1</f>
        <v>3.1385545013673171</v>
      </c>
      <c r="AT1">
        <f ca="1">$AS$1/2+AS$2/4+$AS$3/4</f>
        <v>4.8507079062241978</v>
      </c>
      <c r="AU1">
        <f ca="1">$AT$1/2+$AT$2/2</f>
        <v>7.0910561259092892</v>
      </c>
      <c r="AV1">
        <f ca="1">$AU$1/2+$AU$2/2</f>
        <v>7.316335279167733</v>
      </c>
      <c r="AW1">
        <f ca="1">$AV$1/2+$AV$2/2</f>
        <v>8.2417726725149283</v>
      </c>
      <c r="AX1">
        <f ca="1">AW$1*2/3+AW$2/3</f>
        <v>8.7915894463171789</v>
      </c>
      <c r="AY1">
        <f ca="1">AVERAGE(AX$1:AX$2)</f>
        <v>12.267952797606146</v>
      </c>
      <c r="AZ1">
        <f ca="1">AY$1</f>
        <v>12.267952797606146</v>
      </c>
      <c r="BA1">
        <f ca="1">AZ$1</f>
        <v>12.267952797606146</v>
      </c>
      <c r="BB1">
        <f ca="1">BA$1</f>
        <v>12.267952797606146</v>
      </c>
      <c r="BC1">
        <f ca="1">BB$1</f>
        <v>12.267952797606146</v>
      </c>
      <c r="BH1">
        <f t="shared" ref="BH1:BH34" ca="1" si="11">$E1</f>
        <v>0</v>
      </c>
      <c r="BI1">
        <f ca="1">$BH$1/2+BH$2/4+$BH$3/4</f>
        <v>-7.5762781181771491E-4</v>
      </c>
      <c r="BJ1">
        <f ca="1">$BI$1/2+$BI$2/2</f>
        <v>-5.4889538259268005E-2</v>
      </c>
      <c r="BK1">
        <f ca="1">$BJ$1/2+$BJ$2/2</f>
        <v>1.3342911920174425E-2</v>
      </c>
      <c r="BL1">
        <f ca="1">$BK$1/2+$BK$2/2</f>
        <v>0.35583488793545959</v>
      </c>
      <c r="BM1">
        <f ca="1">BL$1*2/3+BL$2/3</f>
        <v>0.46660103936602348</v>
      </c>
      <c r="BN1">
        <f ca="1">AVERAGE(BM$1:BM$2)</f>
        <v>0.86225338701980925</v>
      </c>
      <c r="BO1">
        <f ca="1">BN$1</f>
        <v>0.86225338701980925</v>
      </c>
      <c r="BP1">
        <f ca="1">BO$1</f>
        <v>0.86225338701980925</v>
      </c>
      <c r="BQ1">
        <f ca="1">BP$1</f>
        <v>0.86225338701980925</v>
      </c>
      <c r="BR1">
        <f ca="1">BQ$1</f>
        <v>0.86225338701980925</v>
      </c>
      <c r="CL1">
        <f t="shared" ref="CL1:CL34" ca="1" si="12">$G1*$I1</f>
        <v>0.41020539732148786</v>
      </c>
      <c r="CM1">
        <f ca="1">$CL$1/2+CL$2/4+$CL$3/4</f>
        <v>0.34794867736635188</v>
      </c>
      <c r="CN1">
        <f ca="1">$CM$1/2+$CM$2/2</f>
        <v>0.30105631077384687</v>
      </c>
      <c r="CO1">
        <f ca="1">$CN$1/2+$CN$2/2</f>
        <v>0.29353541718393905</v>
      </c>
      <c r="CP1">
        <f ca="1">$CO$1/2+$CO$2/2</f>
        <v>0.27258125998067717</v>
      </c>
      <c r="CQ1">
        <f ca="1">CP$1*2/3+CP$2/3</f>
        <v>0.2649653250932365</v>
      </c>
      <c r="CR1">
        <f ca="1">AVERAGE(CQ$1:CQ$2)</f>
        <v>0.23415426064548839</v>
      </c>
      <c r="CS1">
        <f ca="1">CR$1</f>
        <v>0.23415426064548839</v>
      </c>
      <c r="CT1">
        <f ca="1">CS$1</f>
        <v>0.23415426064548839</v>
      </c>
      <c r="CU1">
        <f ca="1">CT$1</f>
        <v>0.23415426064548839</v>
      </c>
      <c r="CV1">
        <f ca="1">CU$1</f>
        <v>0.23415426064548839</v>
      </c>
      <c r="DA1">
        <f t="shared" ref="DA1:DA34" ca="1" si="13">$H1*$I1</f>
        <v>3.3137813901825443E-2</v>
      </c>
      <c r="DB1">
        <f ca="1">$DA$1/2+DA$2/4+$DA$3/4</f>
        <v>-3.8518545424411202E-2</v>
      </c>
      <c r="DC1">
        <f ca="1">$DB$1/2+$DB$2/2</f>
        <v>0.284387414830713</v>
      </c>
      <c r="DD1">
        <f ca="1">$DC$1/2+$DC$2/2</f>
        <v>0.40261171231068849</v>
      </c>
      <c r="DE1">
        <f ca="1">$DD$1/2+$DD$2/2</f>
        <v>0.38484291582670915</v>
      </c>
      <c r="DF1">
        <f ca="1">DE$1*2/3+DE$2/3</f>
        <v>0.35669288532833204</v>
      </c>
      <c r="DG1">
        <f ca="1">AVERAGE(DF$1:DF$2)</f>
        <v>0.3258069506158805</v>
      </c>
      <c r="DH1">
        <f ca="1">DG$1</f>
        <v>0.3258069506158805</v>
      </c>
      <c r="DI1">
        <f ca="1">DH$1</f>
        <v>0.3258069506158805</v>
      </c>
      <c r="DJ1">
        <f ca="1">DI$1</f>
        <v>0.3258069506158805</v>
      </c>
      <c r="DK1">
        <f ca="1">DJ$1</f>
        <v>0.3258069506158805</v>
      </c>
      <c r="DP1">
        <f t="shared" ref="DP1:DP34" ca="1" si="14">$J1*$I1</f>
        <v>1</v>
      </c>
      <c r="DQ1">
        <f ca="1">$DP$1/2+DP$2/4+$DP$3/4</f>
        <v>1</v>
      </c>
      <c r="DR1">
        <f ca="1">$DQ$1/2+$DQ$2/2</f>
        <v>1</v>
      </c>
      <c r="DS1">
        <f ca="1">$DR$1/2+$DR$2/2</f>
        <v>1</v>
      </c>
      <c r="DT1">
        <f ca="1">$DS$1/2+$DS$2/2</f>
        <v>1</v>
      </c>
      <c r="DU1">
        <f ca="1">DT$1*2/3+DT$2/3</f>
        <v>1</v>
      </c>
      <c r="DV1">
        <f ca="1">AVERAGE(DU$1:DU$2)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4" ca="1" si="15">$K1</f>
        <v>0.8384120743423279</v>
      </c>
      <c r="EF1">
        <f ca="1">$EE$1/2+EE$2/4+$EE$3/4</f>
        <v>0.32489165219015875</v>
      </c>
      <c r="EG1">
        <f ca="1">$EF$1/2+$EF$2/2</f>
        <v>0.27094829983729019</v>
      </c>
      <c r="EH1">
        <f ca="1">$EG$1/2+$EG$2/2</f>
        <v>0.33592786437128308</v>
      </c>
      <c r="EI1">
        <f ca="1">$EH$1/2+$EH$2/2</f>
        <v>0.41243017177936792</v>
      </c>
      <c r="EJ1">
        <f ca="1">EI$1*2/3+EI$2/3</f>
        <v>0.40395922390124273</v>
      </c>
      <c r="EK1">
        <f ca="1">AVERAGE(EJ$1:EJ$2)</f>
        <v>0.40047062042219894</v>
      </c>
      <c r="EL1">
        <f ca="1">EK$1</f>
        <v>0.40047062042219894</v>
      </c>
      <c r="EM1">
        <f ca="1">EL$1</f>
        <v>0.40047062042219894</v>
      </c>
      <c r="EN1">
        <f ca="1">EM$1</f>
        <v>0.40047062042219894</v>
      </c>
      <c r="EO1">
        <f ca="1">EN$1</f>
        <v>0.40047062042219894</v>
      </c>
      <c r="GR1">
        <f ca="1">INDIRECT(ADDRESS(ROW(),Controls!$P$4+30))</f>
        <v>5</v>
      </c>
      <c r="GS1">
        <f ca="1">INDIRECT(ADDRESS(ROW(),Controls!$P$4+45))</f>
        <v>3.1385545013673171</v>
      </c>
      <c r="GV1">
        <f ca="1">INDIRECT(ADDRESS(ROW(),Controls!$P$4+90))</f>
        <v>0.41020539732148786</v>
      </c>
      <c r="GW1">
        <f ca="1">INDIRECT(ADDRESS(ROW(),Controls!$P$4+105))</f>
        <v>3.3137813901825443E-2</v>
      </c>
      <c r="GX1">
        <f ca="1">INDIRECT(ADDRESS(ROW(),Controls!$P$4+120))</f>
        <v>1</v>
      </c>
      <c r="GY1">
        <f ca="1">INDIRECT(ADDRESS(ROW(),Controls!$P$4+15))</f>
        <v>23</v>
      </c>
      <c r="GZ1">
        <f ca="1">INDIRECT(ADDRESS(ROW(),Controls!$P$4+135))</f>
        <v>0.8384120743423279</v>
      </c>
      <c r="HL1">
        <f t="shared" ref="HL1:HL34" ca="1" si="16">IF($GX1=0,NA(),MAX($GR1,0.01)/$GS1)</f>
        <v>1.593090066723946</v>
      </c>
      <c r="HM1">
        <f t="shared" ref="HM1:HM34" ca="1" si="17">IF($GX1=0,NA(),($GR1-$GS1)/$GX1)</f>
        <v>1.8614454986326829</v>
      </c>
      <c r="HN1">
        <f t="shared" ref="HN1:HN34" ca="1" si="18">IF($GX1=0,NA(),MAX($GW1/$GV1,0.01))</f>
        <v>8.0783466327369019E-2</v>
      </c>
      <c r="HO1">
        <f t="shared" ref="HO1:HO34" ca="1" si="19">IF($GX1=0,NA(),($GW1-$GV1)/$GX1)</f>
        <v>-0.3770675834196624</v>
      </c>
      <c r="HQ1">
        <f ca="1">INDIRECT(ADDRESS(ROW(),Controls!$P$4+60))</f>
        <v>0</v>
      </c>
      <c r="HR1">
        <f t="shared" ref="HR1:HR34" ca="1" si="20">IF($GX1=0,NA(),$GY1/$GX1)</f>
        <v>23</v>
      </c>
      <c r="HS1">
        <f ca="1">IF($GX1=0,NA(),($GZ1*Controls!$S$4))</f>
        <v>0.8384120743423279</v>
      </c>
    </row>
    <row r="2" spans="1:227" x14ac:dyDescent="0.25">
      <c r="A2">
        <v>70</v>
      </c>
      <c r="B2">
        <f t="shared" ca="1" si="0"/>
        <v>26</v>
      </c>
      <c r="C2">
        <f t="shared" ca="1" si="1"/>
        <v>4</v>
      </c>
      <c r="D2">
        <f t="shared" ca="1" si="2"/>
        <v>5.6651614991710728</v>
      </c>
      <c r="E2">
        <f t="shared" ca="1" si="3"/>
        <v>2.9167414619236599E-2</v>
      </c>
      <c r="G2">
        <f t="shared" ca="1" si="4"/>
        <v>0.30532337907681617</v>
      </c>
      <c r="H2">
        <f t="shared" ca="1" si="5"/>
        <v>-9.0122569361222135E-2</v>
      </c>
      <c r="I2">
        <f t="shared" ca="1" si="6"/>
        <v>1</v>
      </c>
      <c r="J2">
        <v>1</v>
      </c>
      <c r="K2">
        <f t="shared" ca="1" si="7"/>
        <v>-0.38353851228241093</v>
      </c>
      <c r="O2">
        <f t="shared" ca="1" si="8"/>
        <v>26</v>
      </c>
      <c r="P2">
        <f ca="1">$O$3/4+$O$4/2+$O$5/4</f>
        <v>47.75</v>
      </c>
      <c r="Q2">
        <f ca="1">$P$1/4+$P$2/2+$P$3/4</f>
        <v>44.25</v>
      </c>
      <c r="R2">
        <f ca="1">$Q$2/4+$Q$3/2+$Q$4/4</f>
        <v>60.28125</v>
      </c>
      <c r="S2">
        <f ca="1">$R$1/4+$R$2/2+$R$3/4</f>
        <v>62.1875</v>
      </c>
      <c r="T2">
        <f ca="1">S$2/3+S$3*2/3</f>
        <v>111.68489583333334</v>
      </c>
      <c r="AD2">
        <f t="shared" ca="1" si="9"/>
        <v>4</v>
      </c>
      <c r="AE2">
        <f ca="1">$AD$3/4+$AD$4/2+$AD$5/4</f>
        <v>9.25</v>
      </c>
      <c r="AF2">
        <f ca="1">$AE$1/4+$AE$2/2+$AE$3/4</f>
        <v>8.5</v>
      </c>
      <c r="AG2">
        <f ca="1">$AF$2/4+$AF$3/2+$AF$4/4</f>
        <v>11.75</v>
      </c>
      <c r="AH2">
        <f ca="1">$AG$1/4+$AG$2/2+$AG$3/4</f>
        <v>11.62109375</v>
      </c>
      <c r="AI2">
        <f ca="1">AH$2/3+AH$3*2/3</f>
        <v>18.329427083333332</v>
      </c>
      <c r="AS2">
        <f t="shared" ca="1" si="10"/>
        <v>5.6651614991710728</v>
      </c>
      <c r="AT2">
        <f ca="1">$AS$3/4+$AS$4/2+$AS$5/4</f>
        <v>9.3314043455943807</v>
      </c>
      <c r="AU2">
        <f ca="1">$AT$1/4+$AT$2/2+$AT$3/4</f>
        <v>7.5416144324261776</v>
      </c>
      <c r="AV2">
        <f ca="1">$AU$2/4+$AU$3/2+$AU$4/4</f>
        <v>9.1672100658621236</v>
      </c>
      <c r="AW2">
        <f ca="1">$AV$1/4+$AV$2/2+$AV$3/4</f>
        <v>9.89122299392168</v>
      </c>
      <c r="AX2">
        <f ca="1">AW$2/3+AW$3*2/3</f>
        <v>15.744316148895113</v>
      </c>
      <c r="BH2">
        <f t="shared" ca="1" si="11"/>
        <v>2.9167414619236599E-2</v>
      </c>
      <c r="BI2">
        <f ca="1">$BH$3/4+$BH$4/2+$BH$5/4</f>
        <v>-0.10902144870671829</v>
      </c>
      <c r="BJ2">
        <f ca="1">$BI$1/4+$BI$2/2+$BI$3/4</f>
        <v>8.1575362099616855E-2</v>
      </c>
      <c r="BK2">
        <f ca="1">$BJ$2/4+$BJ$3/2+$BJ$4/4</f>
        <v>0.69832686395074473</v>
      </c>
      <c r="BL2">
        <f ca="1">$BK$1/4+$BK$2/2+$BK$3/4</f>
        <v>0.68813334222715139</v>
      </c>
      <c r="BM2">
        <f ca="1">BL$2/3+BL$3*2/3</f>
        <v>1.2579057346735949</v>
      </c>
      <c r="CL2">
        <f t="shared" ca="1" si="12"/>
        <v>0.30532337907681617</v>
      </c>
      <c r="CM2">
        <f ca="1">$CL$3/4+$CL$4/2+$CL$5/4</f>
        <v>0.25416394418134192</v>
      </c>
      <c r="CN2">
        <f ca="1">$CM$1/4+$CM$2/2+$CM$3/4</f>
        <v>0.28601452359403129</v>
      </c>
      <c r="CO2">
        <f ca="1">$CN$2/4+$CN$3/2+$CN$4/4</f>
        <v>0.25162710277741535</v>
      </c>
      <c r="CP2">
        <f ca="1">$CO$1/4+$CO$2/2+$CO$3/4</f>
        <v>0.24973345531835517</v>
      </c>
      <c r="CQ2">
        <f ca="1">CP$2/3+CP$3*2/3</f>
        <v>0.20334319619774027</v>
      </c>
      <c r="DA2">
        <f t="shared" ca="1" si="13"/>
        <v>-9.0122569361222135E-2</v>
      </c>
      <c r="DB2">
        <f ca="1">$DA$3/4+$DA$4/2+$DA$5/4</f>
        <v>0.60729337508583725</v>
      </c>
      <c r="DC2">
        <f ca="1">$DB$1/4+$DB$2/2+$DB$3/4</f>
        <v>0.52083600979066391</v>
      </c>
      <c r="DD2">
        <f ca="1">$DC$2/4+$DC$3/2+$DC$4/4</f>
        <v>0.36707411934272982</v>
      </c>
      <c r="DE2">
        <f ca="1">$DD$1/4+$DD$2/2+$DD$3/4</f>
        <v>0.30039282433157782</v>
      </c>
      <c r="DF2">
        <f ca="1">DE$2/3+DE$3*2/3</f>
        <v>0.2949210159034289</v>
      </c>
      <c r="DP2">
        <f t="shared" ca="1" si="14"/>
        <v>1</v>
      </c>
      <c r="DQ2">
        <f ca="1">$DP$3/4+$DP$4/2+$DP$5/4</f>
        <v>1</v>
      </c>
      <c r="DR2">
        <f ca="1">$DQ$1/4+$DQ$2/2+$DQ$3/4</f>
        <v>1</v>
      </c>
      <c r="DS2">
        <f ca="1">$DR$2/4+$DR$3/2+$DR$4/4</f>
        <v>1</v>
      </c>
      <c r="DT2">
        <f ca="1">$DS$1/4+$DS$2/2+$DS$3/4</f>
        <v>1</v>
      </c>
      <c r="DU2">
        <f ca="1">DT$2/3+DT$3*2/3</f>
        <v>1</v>
      </c>
      <c r="EE2">
        <f t="shared" ca="1" si="15"/>
        <v>-0.38353851228241093</v>
      </c>
      <c r="EF2">
        <f ca="1">$EE$3/4+$EE$4/2+$EE$5/4</f>
        <v>0.21700494748442156</v>
      </c>
      <c r="EG2">
        <f ca="1">$EF$1/4+$EF$2/2+$EF$3/4</f>
        <v>0.40090742890527598</v>
      </c>
      <c r="EH2">
        <f ca="1">$EG$2/4+$EG$3/2+$EG$4/4</f>
        <v>0.48893247918745275</v>
      </c>
      <c r="EI2">
        <f ca="1">$EH$1/4+$EH$2/2+$EH$3/4</f>
        <v>0.38701732814499235</v>
      </c>
      <c r="EJ2">
        <f ca="1">EI$2/3+EI$3*2/3</f>
        <v>0.39698201694315516</v>
      </c>
      <c r="GR2">
        <f ca="1">INDIRECT(ADDRESS(ROW(),Controls!$P$4+30))</f>
        <v>4</v>
      </c>
      <c r="GS2">
        <f ca="1">INDIRECT(ADDRESS(ROW(),Controls!$P$4+45))</f>
        <v>5.6651614991710728</v>
      </c>
      <c r="GV2">
        <f ca="1">INDIRECT(ADDRESS(ROW(),Controls!$P$4+90))</f>
        <v>0.30532337907681617</v>
      </c>
      <c r="GW2">
        <f ca="1">INDIRECT(ADDRESS(ROW(),Controls!$P$4+105))</f>
        <v>-9.0122569361222135E-2</v>
      </c>
      <c r="GX2">
        <f ca="1">INDIRECT(ADDRESS(ROW(),Controls!$P$4+120))</f>
        <v>1</v>
      </c>
      <c r="GY2">
        <f ca="1">INDIRECT(ADDRESS(ROW(),Controls!$P$4+15))</f>
        <v>26</v>
      </c>
      <c r="GZ2">
        <f ca="1">INDIRECT(ADDRESS(ROW(),Controls!$P$4+135))</f>
        <v>-0.38353851228241093</v>
      </c>
      <c r="HL2">
        <f t="shared" ca="1" si="16"/>
        <v>0.70606989766933925</v>
      </c>
      <c r="HM2">
        <f t="shared" ca="1" si="17"/>
        <v>-1.6651614991710728</v>
      </c>
      <c r="HN2">
        <f t="shared" ca="1" si="18"/>
        <v>0.01</v>
      </c>
      <c r="HO2">
        <f t="shared" ca="1" si="19"/>
        <v>-0.39544594843803832</v>
      </c>
      <c r="HQ2">
        <f ca="1">INDIRECT(ADDRESS(ROW(),Controls!$P$4+60))</f>
        <v>2.9167414619236599E-2</v>
      </c>
      <c r="HR2">
        <f t="shared" ca="1" si="20"/>
        <v>26</v>
      </c>
      <c r="HS2">
        <f ca="1">IF($GX2=0,NA(),($GZ2*Controls!$S$4))</f>
        <v>-0.38353851228241093</v>
      </c>
    </row>
    <row r="3" spans="1:227" x14ac:dyDescent="0.25">
      <c r="A3">
        <v>71</v>
      </c>
      <c r="B3">
        <f t="shared" ca="1" si="0"/>
        <v>32</v>
      </c>
      <c r="C3">
        <f t="shared" ca="1" si="1"/>
        <v>7</v>
      </c>
      <c r="D3">
        <f t="shared" ca="1" si="2"/>
        <v>7.4605611229910833</v>
      </c>
      <c r="E3">
        <f t="shared" ca="1" si="3"/>
        <v>-3.2197925866507458E-2</v>
      </c>
      <c r="G3">
        <f t="shared" ca="1" si="4"/>
        <v>0.26606053574561556</v>
      </c>
      <c r="H3">
        <f t="shared" ca="1" si="5"/>
        <v>-0.13022724014007356</v>
      </c>
      <c r="I3">
        <f t="shared" ca="1" si="6"/>
        <v>1</v>
      </c>
      <c r="J3">
        <v>1</v>
      </c>
      <c r="K3">
        <f t="shared" ca="1" si="7"/>
        <v>6.2809723583901154E-3</v>
      </c>
      <c r="O3">
        <f t="shared" ca="1" si="8"/>
        <v>32</v>
      </c>
      <c r="P3">
        <f ca="1">$O$5/4+$O$6/2+$O$7/4</f>
        <v>55.5</v>
      </c>
      <c r="Q3">
        <f ca="1">$P$3/4+$P$4/2+$P$5/4</f>
        <v>61.25</v>
      </c>
      <c r="R3">
        <f ca="1">$Q$4/4+$Q$5/2+$Q$6/4</f>
        <v>87.625</v>
      </c>
      <c r="S3">
        <f ca="1">$R$3/4+$R$4/2+$R$5/4</f>
        <v>136.43359375</v>
      </c>
      <c r="AD3">
        <f t="shared" ca="1" si="9"/>
        <v>7</v>
      </c>
      <c r="AE3">
        <f ca="1">$AD$5/4+$AD$6/2+$AD$7/4</f>
        <v>10.25</v>
      </c>
      <c r="AF3">
        <f ca="1">$AE$3/4+$AE$4/2+$AE$5/4</f>
        <v>12.4375</v>
      </c>
      <c r="AG3">
        <f ca="1">$AF$4/4+$AF$5/2+$AF$6/4</f>
        <v>15.109375</v>
      </c>
      <c r="AH3">
        <f ca="1">$AG$3/4+$AG$4/2+$AG$5/4</f>
        <v>21.68359375</v>
      </c>
      <c r="AS3">
        <f t="shared" ca="1" si="10"/>
        <v>7.4605611229910833</v>
      </c>
      <c r="AT3">
        <f ca="1">$AS$5/4+$AS$6/2+$AS$7/4</f>
        <v>6.6529411322917493</v>
      </c>
      <c r="AU3">
        <f ca="1">$AT$3/4+$AT$4/2+$AT$5/4</f>
        <v>9.4506874436762924</v>
      </c>
      <c r="AV3">
        <f ca="1">$AU$4/4+$AU$5/2+$AU$6/4</f>
        <v>13.914136564794735</v>
      </c>
      <c r="AW3">
        <f ca="1">$AV$3/4+$AV$4/2+$AV$5/4</f>
        <v>18.670862726381827</v>
      </c>
      <c r="BH3">
        <f t="shared" ca="1" si="11"/>
        <v>-3.2197925866507458E-2</v>
      </c>
      <c r="BI3">
        <f ca="1">$BH$5/4+$BH$6/2+$BH$7/4</f>
        <v>0.5451019736237217</v>
      </c>
      <c r="BJ3">
        <f ca="1">$BI$3/4+$BI$4/2+$BI$5/4</f>
        <v>0.72028482896162371</v>
      </c>
      <c r="BK3">
        <f ca="1">$BJ$4/4+$BJ$5/2+$BJ$6/4</f>
        <v>1.3425367290869414</v>
      </c>
      <c r="BL3">
        <f ca="1">$BK$3/4+$BK$4/2+$BK$5/4</f>
        <v>1.5427919308968168</v>
      </c>
      <c r="CL3">
        <f t="shared" ca="1" si="12"/>
        <v>0.26606053574561556</v>
      </c>
      <c r="CM3">
        <f ca="1">$CL$5/4+$CL$6/2+$CL$7/4</f>
        <v>0.28778152864708956</v>
      </c>
      <c r="CN3">
        <f ca="1">$CM$3/4+$CM$4/2+$CM$5/4</f>
        <v>0.24190070805342853</v>
      </c>
      <c r="CO3">
        <f ca="1">$CN$4/4+$CN$5/2+$CN$6/4</f>
        <v>0.20214419853465099</v>
      </c>
      <c r="CP3">
        <f ca="1">$CO$3/4+$CO$4/2+$CO$5/4</f>
        <v>0.18014806663743285</v>
      </c>
      <c r="DA3">
        <f t="shared" ca="1" si="13"/>
        <v>-0.13022724014007356</v>
      </c>
      <c r="DB3">
        <f ca="1">$DA$5/4+$DA$6/2+$DA$7/4</f>
        <v>0.90727583441539217</v>
      </c>
      <c r="DC3">
        <f ca="1">$DB$3/4+$DB$4/2+$DB$5/4</f>
        <v>0.39901411442602092</v>
      </c>
      <c r="DD3">
        <f ca="1">$DC$4/4+$DC$5/2+$DC$6/4</f>
        <v>6.4811346330163194E-2</v>
      </c>
      <c r="DE3">
        <f ca="1">$DD$3/4+$DD$4/2+$DD$5/4</f>
        <v>0.29218511168935446</v>
      </c>
      <c r="DP3">
        <f t="shared" ca="1" si="14"/>
        <v>1</v>
      </c>
      <c r="DQ3">
        <f ca="1">$DP$5/4+$DP$6/2+$DP$7/4</f>
        <v>1</v>
      </c>
      <c r="DR3">
        <f ca="1">$DQ$3/4+$DQ$4/2+$DQ$5/4</f>
        <v>1</v>
      </c>
      <c r="DS3">
        <f ca="1">$DR$4/4+$DR$5/2+$DR$6/4</f>
        <v>1</v>
      </c>
      <c r="DT3">
        <f ca="1">$DS$3/4+$DS$4/2+$DS$5/4</f>
        <v>1</v>
      </c>
      <c r="EE3">
        <f t="shared" ca="1" si="15"/>
        <v>6.2809723583901154E-3</v>
      </c>
      <c r="EF3">
        <f ca="1">$EE$5/4+$EE$6/2+$EE$7/4</f>
        <v>0.84472816846210197</v>
      </c>
      <c r="EG3">
        <f ca="1">$EF$3/4+$EF$4/2+$EF$5/4</f>
        <v>0.50197391845453854</v>
      </c>
      <c r="EH3">
        <f ca="1">$EG$4/4+$EG$5/2+$EG$6/4</f>
        <v>0.23427648983378088</v>
      </c>
      <c r="EI3">
        <f ca="1">$EH$3/4+$EH$4/2+$EH$5/4</f>
        <v>0.40196436134223656</v>
      </c>
      <c r="GR3">
        <f ca="1">INDIRECT(ADDRESS(ROW(),Controls!$P$4+30))</f>
        <v>7</v>
      </c>
      <c r="GS3">
        <f ca="1">INDIRECT(ADDRESS(ROW(),Controls!$P$4+45))</f>
        <v>7.4605611229910833</v>
      </c>
      <c r="GV3">
        <f ca="1">INDIRECT(ADDRESS(ROW(),Controls!$P$4+90))</f>
        <v>0.26606053574561556</v>
      </c>
      <c r="GW3">
        <f ca="1">INDIRECT(ADDRESS(ROW(),Controls!$P$4+105))</f>
        <v>-0.13022724014007356</v>
      </c>
      <c r="GX3">
        <f ca="1">INDIRECT(ADDRESS(ROW(),Controls!$P$4+120))</f>
        <v>1</v>
      </c>
      <c r="GY3">
        <f ca="1">INDIRECT(ADDRESS(ROW(),Controls!$P$4+15))</f>
        <v>32</v>
      </c>
      <c r="GZ3">
        <f ca="1">INDIRECT(ADDRESS(ROW(),Controls!$P$4+135))</f>
        <v>6.2809723583901154E-3</v>
      </c>
      <c r="HL3">
        <f t="shared" ca="1" si="16"/>
        <v>0.9382672274379229</v>
      </c>
      <c r="HM3">
        <f t="shared" ca="1" si="17"/>
        <v>-0.46056112299108332</v>
      </c>
      <c r="HN3">
        <f t="shared" ca="1" si="18"/>
        <v>0.01</v>
      </c>
      <c r="HO3">
        <f t="shared" ca="1" si="19"/>
        <v>-0.39628777588568909</v>
      </c>
      <c r="HQ3">
        <f ca="1">INDIRECT(ADDRESS(ROW(),Controls!$P$4+60))</f>
        <v>-3.2197925866507458E-2</v>
      </c>
      <c r="HR3">
        <f t="shared" ca="1" si="20"/>
        <v>32</v>
      </c>
      <c r="HS3">
        <f ca="1">IF($GX3=0,NA(),($GZ3*Controls!$S$4))</f>
        <v>6.2809723583901154E-3</v>
      </c>
    </row>
    <row r="4" spans="1:227" x14ac:dyDescent="0.25">
      <c r="A4">
        <v>72</v>
      </c>
      <c r="B4">
        <f t="shared" ca="1" si="0"/>
        <v>53</v>
      </c>
      <c r="C4">
        <f t="shared" ca="1" si="1"/>
        <v>9</v>
      </c>
      <c r="D4">
        <f t="shared" ca="1" si="2"/>
        <v>12.680724178041443</v>
      </c>
      <c r="E4">
        <f t="shared" ca="1" si="3"/>
        <v>-0.35931124748324228</v>
      </c>
      <c r="G4">
        <f t="shared" ca="1" si="4"/>
        <v>0.20407705553759217</v>
      </c>
      <c r="H4">
        <f t="shared" ca="1" si="5"/>
        <v>5.3918045297441774E-3</v>
      </c>
      <c r="I4">
        <f t="shared" ca="1" si="6"/>
        <v>1</v>
      </c>
      <c r="J4">
        <v>1</v>
      </c>
      <c r="K4">
        <f t="shared" ca="1" si="7"/>
        <v>-0.50534159552775137</v>
      </c>
      <c r="O4">
        <f t="shared" ca="1" si="8"/>
        <v>53</v>
      </c>
      <c r="P4">
        <f ca="1">$O$7/4+$O$8/2+$O$9/4</f>
        <v>61</v>
      </c>
      <c r="Q4">
        <f ca="1">$P$5/4+$P$6/2+$P$7/4</f>
        <v>74.375</v>
      </c>
      <c r="R4">
        <f ca="1">$Q$6/4+$Q$7/2+$Q$8/4</f>
        <v>124.96875</v>
      </c>
      <c r="AD4">
        <f t="shared" ca="1" si="9"/>
        <v>9</v>
      </c>
      <c r="AE4">
        <f ca="1">$AD$7/4+$AD$8/2+$AD$9/4</f>
        <v>13</v>
      </c>
      <c r="AF4">
        <f ca="1">$AE$5/4+$AE$6/2+$AE$7/4</f>
        <v>13.625</v>
      </c>
      <c r="AG4">
        <f ca="1">$AF$6/4+$AF$7/2+$AF$8/4</f>
        <v>20.671875</v>
      </c>
      <c r="AS4">
        <f t="shared" ca="1" si="10"/>
        <v>12.680724178041443</v>
      </c>
      <c r="AT4">
        <f ca="1">$AS$7/4+$AS$8/2+$AS$9/4</f>
        <v>10.625715718337817</v>
      </c>
      <c r="AU4">
        <f ca="1">$AT$5/4+$AT$6/2+$AT$7/4</f>
        <v>10.225850943669734</v>
      </c>
      <c r="AV4">
        <f ca="1">$AU$6/4+$AU$7/2+$AU$8/4</f>
        <v>16.378319639534777</v>
      </c>
      <c r="BH4">
        <f t="shared" ca="1" si="11"/>
        <v>-0.35931124748324228</v>
      </c>
      <c r="BI4">
        <f ca="1">$BH$7/4+$BH$8/2+$BH$9/4</f>
        <v>0.70816421180513855</v>
      </c>
      <c r="BJ4">
        <f ca="1">$BI$5/4+$BI$6/2+$BI$7/4</f>
        <v>1.2711624357801148</v>
      </c>
      <c r="BK4">
        <f ca="1">$BJ$6/4+$BJ$7/2+$BJ$8/4</f>
        <v>1.3288174117384626</v>
      </c>
      <c r="CL4">
        <f t="shared" ca="1" si="12"/>
        <v>0.20407705553759217</v>
      </c>
      <c r="CM4">
        <f ca="1">$CL$7/4+$CL$8/2+$CL$9/4</f>
        <v>0.22388217960128548</v>
      </c>
      <c r="CN4">
        <f ca="1">$CM$5/4+$CM$6/2+$CM$7/4</f>
        <v>0.23669247140877309</v>
      </c>
      <c r="CO4">
        <f ca="1">$CN$6/4+$CN$7/2+$CN$8/4</f>
        <v>0.1822907253127985</v>
      </c>
      <c r="DA4">
        <f t="shared" ca="1" si="13"/>
        <v>5.3918045297441774E-3</v>
      </c>
      <c r="DB4">
        <f ca="1">$DA$7/4+$DA$8/2+$DA$9/4</f>
        <v>0.23397716750631464</v>
      </c>
      <c r="DC4">
        <f ca="1">$DB$5/4+$DB$6/2+$DB$7/4</f>
        <v>0.14943223872821373</v>
      </c>
      <c r="DD4">
        <f ca="1">$DC$6/4+$DC$7/2+$DC$8/4</f>
        <v>0.36374257907506902</v>
      </c>
      <c r="DP4">
        <f t="shared" ca="1" si="14"/>
        <v>1</v>
      </c>
      <c r="DQ4">
        <f ca="1">$DP$7/4+$DP$8/2+$DP$9/4</f>
        <v>1</v>
      </c>
      <c r="DR4">
        <f ca="1">$DQ$5/4+$DQ$6/2+$DQ$7/4</f>
        <v>1</v>
      </c>
      <c r="DS4">
        <f ca="1">$DR$6/4+$DR$7/2+$DR$8/4</f>
        <v>1</v>
      </c>
      <c r="EE4">
        <f t="shared" ca="1" si="15"/>
        <v>-0.50534159552775137</v>
      </c>
      <c r="EF4">
        <f ca="1">$EE$7/4+$EE$8/2+$EE$9/4</f>
        <v>0.27286369830186641</v>
      </c>
      <c r="EG4">
        <f ca="1">$EF$5/4+$EF$6/2+$EF$7/4</f>
        <v>0.55087465093545773</v>
      </c>
      <c r="EH4">
        <f ca="1">$EG$6/4+$EG$7/2+$EG$8/4</f>
        <v>0.46244551417776097</v>
      </c>
      <c r="GR4">
        <f ca="1">INDIRECT(ADDRESS(ROW(),Controls!$P$4+30))</f>
        <v>9</v>
      </c>
      <c r="GS4">
        <f ca="1">INDIRECT(ADDRESS(ROW(),Controls!$P$4+45))</f>
        <v>12.680724178041443</v>
      </c>
      <c r="GV4">
        <f ca="1">INDIRECT(ADDRESS(ROW(),Controls!$P$4+90))</f>
        <v>0.20407705553759217</v>
      </c>
      <c r="GW4">
        <f ca="1">INDIRECT(ADDRESS(ROW(),Controls!$P$4+105))</f>
        <v>5.3918045297441774E-3</v>
      </c>
      <c r="GX4">
        <f ca="1">INDIRECT(ADDRESS(ROW(),Controls!$P$4+120))</f>
        <v>1</v>
      </c>
      <c r="GY4">
        <f ca="1">INDIRECT(ADDRESS(ROW(),Controls!$P$4+15))</f>
        <v>53</v>
      </c>
      <c r="GZ4">
        <f ca="1">INDIRECT(ADDRESS(ROW(),Controls!$P$4+135))</f>
        <v>-0.50534159552775137</v>
      </c>
      <c r="HL4">
        <f t="shared" ca="1" si="16"/>
        <v>0.70973864533579534</v>
      </c>
      <c r="HM4">
        <f t="shared" ca="1" si="17"/>
        <v>-3.6807241780414426</v>
      </c>
      <c r="HN4">
        <f t="shared" ca="1" si="18"/>
        <v>2.6420434749711369E-2</v>
      </c>
      <c r="HO4">
        <f t="shared" ca="1" si="19"/>
        <v>-0.19868525100784801</v>
      </c>
      <c r="HQ4">
        <f ca="1">INDIRECT(ADDRESS(ROW(),Controls!$P$4+60))</f>
        <v>-0.35931124748324228</v>
      </c>
      <c r="HR4">
        <f t="shared" ca="1" si="20"/>
        <v>53</v>
      </c>
      <c r="HS4">
        <f ca="1">IF($GX4=0,NA(),($GZ4*Controls!$S$4))</f>
        <v>-0.50534159552775137</v>
      </c>
    </row>
    <row r="5" spans="1:227" x14ac:dyDescent="0.25">
      <c r="A5">
        <v>73</v>
      </c>
      <c r="B5">
        <f t="shared" ca="1" si="0"/>
        <v>53</v>
      </c>
      <c r="C5">
        <f t="shared" ca="1" si="1"/>
        <v>12</v>
      </c>
      <c r="D5">
        <f t="shared" ca="1" si="2"/>
        <v>4.5036079033035517</v>
      </c>
      <c r="E5">
        <f t="shared" ca="1" si="3"/>
        <v>0.3147346260061189</v>
      </c>
      <c r="G5">
        <f t="shared" ca="1" si="4"/>
        <v>0.34244112990456771</v>
      </c>
      <c r="H5">
        <f t="shared" ca="1" si="5"/>
        <v>2.5486171314239341</v>
      </c>
      <c r="I5">
        <f t="shared" ca="1" si="6"/>
        <v>1</v>
      </c>
      <c r="J5">
        <v>1</v>
      </c>
      <c r="K5">
        <f t="shared" ca="1" si="7"/>
        <v>1.8724220086347989</v>
      </c>
      <c r="O5">
        <f t="shared" ca="1" si="8"/>
        <v>53</v>
      </c>
      <c r="P5">
        <f ca="1">$O$9/4+$O$10/2+$O$11/4</f>
        <v>67.5</v>
      </c>
      <c r="Q5">
        <f ca="1">$P$7/4+$P$8/2+$P$9/4</f>
        <v>87.0625</v>
      </c>
      <c r="R5">
        <f ca="1">$Q$9*3/4+$Q$8/4</f>
        <v>208.171875</v>
      </c>
      <c r="AD5">
        <f t="shared" ca="1" si="9"/>
        <v>12</v>
      </c>
      <c r="AE5">
        <f ca="1">$AD$9/4+$AD$10/2+$AD$11/4</f>
        <v>13.5</v>
      </c>
      <c r="AF5">
        <f ca="1">$AE$7/4+$AE$8/2+$AE$9/4</f>
        <v>16.6875</v>
      </c>
      <c r="AG5">
        <f ca="1">$AF$9*3/4+$AF$8/4</f>
        <v>30.28125</v>
      </c>
      <c r="AS5">
        <f t="shared" ca="1" si="10"/>
        <v>4.5036079033035517</v>
      </c>
      <c r="AT5">
        <f ca="1">$AS$9/4+$AS$10/2+$AS$11/4</f>
        <v>9.8983772057377859</v>
      </c>
      <c r="AU5">
        <f ca="1">$AT$7/4+$AT$8/2+$AT$9/4</f>
        <v>14.709238008270784</v>
      </c>
      <c r="AV5">
        <f ca="1">$AU$9*3/4+$AU$8/4</f>
        <v>28.012675061663018</v>
      </c>
      <c r="BH5">
        <f t="shared" ca="1" si="11"/>
        <v>0.3147346260061189</v>
      </c>
      <c r="BI5">
        <f ca="1">$BH$9/4+$BH$10/2+$BH$11/4</f>
        <v>0.91970891861249593</v>
      </c>
      <c r="BJ5">
        <f ca="1">$BI$7/4+$BI$8/2+$BI$9/4</f>
        <v>1.5066171705068951</v>
      </c>
      <c r="BK5">
        <f ca="1">$BJ$9*3/4+$BJ$8/4</f>
        <v>2.1709961710234009</v>
      </c>
      <c r="CL5">
        <f t="shared" ca="1" si="12"/>
        <v>0.34244112990456771</v>
      </c>
      <c r="CM5">
        <f ca="1">$CL$9/4+$CL$10/2+$CL$11/4</f>
        <v>0.23205694436405355</v>
      </c>
      <c r="CN5">
        <f ca="1">$CM$7/4+$CM$8/2+$CM$9/4</f>
        <v>0.1921856751441563</v>
      </c>
      <c r="CO5">
        <f ca="1">$CN$9*3/4+$CN$8/4</f>
        <v>0.15386661738948348</v>
      </c>
      <c r="DA5">
        <f t="shared" ca="1" si="13"/>
        <v>2.5486171314239341</v>
      </c>
      <c r="DB5">
        <f ca="1">$DA$9/4+$DA$10/2+$DA$11/4</f>
        <v>0.22082628827606207</v>
      </c>
      <c r="DC5">
        <f ca="1">$DB$7/4+$DB$8/2+$DB$9/4</f>
        <v>4.3511154875978536E-2</v>
      </c>
      <c r="DD5">
        <f ca="1">$DC$9*3/4+$DC$8/4</f>
        <v>0.37644394227711658</v>
      </c>
      <c r="DP5">
        <f t="shared" ca="1" si="14"/>
        <v>1</v>
      </c>
      <c r="DQ5">
        <f ca="1">$DP$9/4+$DP$10/2+$DP$11/4</f>
        <v>1</v>
      </c>
      <c r="DR5">
        <f ca="1">$DQ$7/4+$DQ$8/2+$DQ$9/4</f>
        <v>1</v>
      </c>
      <c r="DS5">
        <f ca="1">$DR$9*3/4+$DR$8/4</f>
        <v>1</v>
      </c>
      <c r="EE5">
        <f t="shared" ca="1" si="15"/>
        <v>1.8724220086347989</v>
      </c>
      <c r="EF5">
        <f ca="1">$EE$9/4+$EE$10/2+$EE$11/4</f>
        <v>0.61744010875231936</v>
      </c>
      <c r="EG5">
        <f ca="1">$EF$7/4+$EF$8/2+$EF$9/4</f>
        <v>0.31390285959002168</v>
      </c>
      <c r="EH5">
        <f ca="1">$EG$9*3/4+$EG$8/4</f>
        <v>0.4486899271796434</v>
      </c>
      <c r="GR5">
        <f ca="1">INDIRECT(ADDRESS(ROW(),Controls!$P$4+30))</f>
        <v>12</v>
      </c>
      <c r="GS5">
        <f ca="1">INDIRECT(ADDRESS(ROW(),Controls!$P$4+45))</f>
        <v>4.5036079033035517</v>
      </c>
      <c r="GV5">
        <f ca="1">INDIRECT(ADDRESS(ROW(),Controls!$P$4+90))</f>
        <v>0.34244112990456771</v>
      </c>
      <c r="GW5">
        <f ca="1">INDIRECT(ADDRESS(ROW(),Controls!$P$4+105))</f>
        <v>2.5486171314239341</v>
      </c>
      <c r="GX5">
        <f ca="1">INDIRECT(ADDRESS(ROW(),Controls!$P$4+120))</f>
        <v>1</v>
      </c>
      <c r="GY5">
        <f ca="1">INDIRECT(ADDRESS(ROW(),Controls!$P$4+15))</f>
        <v>53</v>
      </c>
      <c r="GZ5">
        <f ca="1">INDIRECT(ADDRESS(ROW(),Controls!$P$4+135))</f>
        <v>1.8724220086347989</v>
      </c>
      <c r="HL5">
        <f t="shared" ca="1" si="16"/>
        <v>2.6645303626893422</v>
      </c>
      <c r="HM5">
        <f t="shared" ca="1" si="17"/>
        <v>7.4963920966964483</v>
      </c>
      <c r="HN5">
        <f t="shared" ca="1" si="18"/>
        <v>7.4424971443535091</v>
      </c>
      <c r="HO5">
        <f t="shared" ca="1" si="19"/>
        <v>2.2061760015193665</v>
      </c>
      <c r="HQ5">
        <f ca="1">INDIRECT(ADDRESS(ROW(),Controls!$P$4+60))</f>
        <v>0.3147346260061189</v>
      </c>
      <c r="HR5">
        <f t="shared" ca="1" si="20"/>
        <v>53</v>
      </c>
      <c r="HS5">
        <f ca="1">IF($GX5=0,NA(),($GZ5*Controls!$S$4))</f>
        <v>1.8724220086347989</v>
      </c>
    </row>
    <row r="6" spans="1:227" x14ac:dyDescent="0.25">
      <c r="A6">
        <v>74</v>
      </c>
      <c r="B6">
        <f t="shared" ca="1" si="0"/>
        <v>56</v>
      </c>
      <c r="C6">
        <f t="shared" ca="1" si="1"/>
        <v>12</v>
      </c>
      <c r="D6">
        <f t="shared" ca="1" si="2"/>
        <v>6.6361985994904034</v>
      </c>
      <c r="E6">
        <f t="shared" ca="1" si="3"/>
        <v>0.740106021131401</v>
      </c>
      <c r="G6">
        <f t="shared" ca="1" si="4"/>
        <v>0.28210223074573165</v>
      </c>
      <c r="H6">
        <f t="shared" ca="1" si="5"/>
        <v>0.50260225244822188</v>
      </c>
      <c r="I6">
        <f t="shared" ca="1" si="6"/>
        <v>1</v>
      </c>
      <c r="J6">
        <v>1</v>
      </c>
      <c r="K6">
        <f t="shared" ca="1" si="7"/>
        <v>1.14983503688435</v>
      </c>
      <c r="O6">
        <f t="shared" ca="1" si="8"/>
        <v>56</v>
      </c>
      <c r="P6">
        <f ca="1">$O$11/4+$O$12/2+$O$13/4</f>
        <v>74</v>
      </c>
      <c r="Q6">
        <f ca="1">$P$9/4+$P$10/2+$P$11/4</f>
        <v>102</v>
      </c>
      <c r="AD6">
        <f t="shared" ca="1" si="9"/>
        <v>12</v>
      </c>
      <c r="AE6">
        <f ca="1">$AD$11/4+$AD$12/2+$AD$13/4</f>
        <v>12.5</v>
      </c>
      <c r="AF6">
        <f ca="1">$AE$9/4+$AE$10/2+$AE$11/4</f>
        <v>13.4375</v>
      </c>
      <c r="AS6">
        <f t="shared" ca="1" si="10"/>
        <v>6.6361985994904034</v>
      </c>
      <c r="AT6">
        <f ca="1">$AS$11/4+$AS$12/2+$AS$13/4</f>
        <v>8.5381973280303249</v>
      </c>
      <c r="AU6">
        <f ca="1">$AT$9/4+$AT$10/2+$AT$11/4</f>
        <v>16.012219298967636</v>
      </c>
      <c r="BH6">
        <f t="shared" ca="1" si="11"/>
        <v>0.740106021131401</v>
      </c>
      <c r="BI6">
        <f ca="1">$BH$11/4+$BH$12/2+$BH$13/4</f>
        <v>1.3654921110581952</v>
      </c>
      <c r="BJ6">
        <f ca="1">$BI$9/4+$BI$10/2+$BI$11/4</f>
        <v>1.0857501395538605</v>
      </c>
      <c r="CL6">
        <f t="shared" ca="1" si="12"/>
        <v>0.28210223074573165</v>
      </c>
      <c r="CM6">
        <f ca="1">$CL$11/4+$CL$12/2+$CL$13/4</f>
        <v>0.25947002382002626</v>
      </c>
      <c r="CN6">
        <f ca="1">$CM$9/4+$CM$10/2+$CM$11/4</f>
        <v>0.18751297244151832</v>
      </c>
      <c r="DA6">
        <f t="shared" ca="1" si="13"/>
        <v>0.50260225244822188</v>
      </c>
      <c r="DB6">
        <f ca="1">$DA$11/4+$DA$12/2+$DA$13/4</f>
        <v>0.14268068518346383</v>
      </c>
      <c r="DC6">
        <f ca="1">$DB$9/4+$DB$10/2+$DB$11/4</f>
        <v>2.2790836840481995E-2</v>
      </c>
      <c r="DP6">
        <f t="shared" ca="1" si="14"/>
        <v>1</v>
      </c>
      <c r="DQ6">
        <f ca="1">$DP$11/4+$DP$12/2+$DP$13/4</f>
        <v>1</v>
      </c>
      <c r="DR6">
        <f ca="1">$DQ$9/4+$DQ$10/2+$DQ$11/4</f>
        <v>1</v>
      </c>
      <c r="EE6">
        <f t="shared" ca="1" si="15"/>
        <v>1.14983503688435</v>
      </c>
      <c r="EF6">
        <f ca="1">$EE$11/4+$EE$12/2+$EE$13/4</f>
        <v>0.62904022719163422</v>
      </c>
      <c r="EG6">
        <f ca="1">$EF$9/4+$EF$10/2+$EF$11/4</f>
        <v>-0.24157441078037759</v>
      </c>
      <c r="GR6">
        <f ca="1">INDIRECT(ADDRESS(ROW(),Controls!$P$4+30))</f>
        <v>12</v>
      </c>
      <c r="GS6">
        <f ca="1">INDIRECT(ADDRESS(ROW(),Controls!$P$4+45))</f>
        <v>6.6361985994904034</v>
      </c>
      <c r="GV6">
        <f ca="1">INDIRECT(ADDRESS(ROW(),Controls!$P$4+90))</f>
        <v>0.28210223074573165</v>
      </c>
      <c r="GW6">
        <f ca="1">INDIRECT(ADDRESS(ROW(),Controls!$P$4+105))</f>
        <v>0.50260225244822188</v>
      </c>
      <c r="GX6">
        <f ca="1">INDIRECT(ADDRESS(ROW(),Controls!$P$4+120))</f>
        <v>1</v>
      </c>
      <c r="GY6">
        <f ca="1">INDIRECT(ADDRESS(ROW(),Controls!$P$4+15))</f>
        <v>56</v>
      </c>
      <c r="GZ6">
        <f ca="1">INDIRECT(ADDRESS(ROW(),Controls!$P$4+135))</f>
        <v>1.14983503688435</v>
      </c>
      <c r="HL6">
        <f t="shared" ca="1" si="16"/>
        <v>1.8082641470256007</v>
      </c>
      <c r="HM6">
        <f t="shared" ca="1" si="17"/>
        <v>5.3638014005095966</v>
      </c>
      <c r="HN6">
        <f t="shared" ca="1" si="18"/>
        <v>1.7816316131907315</v>
      </c>
      <c r="HO6">
        <f t="shared" ca="1" si="19"/>
        <v>0.22050002170249022</v>
      </c>
      <c r="HQ6">
        <f ca="1">INDIRECT(ADDRESS(ROW(),Controls!$P$4+60))</f>
        <v>0.740106021131401</v>
      </c>
      <c r="HR6">
        <f t="shared" ca="1" si="20"/>
        <v>56</v>
      </c>
      <c r="HS6">
        <f ca="1">IF($GX6=0,NA(),($GZ6*Controls!$S$4))</f>
        <v>1.14983503688435</v>
      </c>
    </row>
    <row r="7" spans="1:227" x14ac:dyDescent="0.25">
      <c r="A7">
        <v>75</v>
      </c>
      <c r="B7">
        <f t="shared" ca="1" si="0"/>
        <v>57</v>
      </c>
      <c r="C7">
        <f t="shared" ca="1" si="1"/>
        <v>5</v>
      </c>
      <c r="D7">
        <f t="shared" ca="1" si="2"/>
        <v>8.8357594268826372</v>
      </c>
      <c r="E7">
        <f t="shared" ca="1" si="3"/>
        <v>0.38546122622596563</v>
      </c>
      <c r="G7">
        <f t="shared" ca="1" si="4"/>
        <v>0.24448052319232733</v>
      </c>
      <c r="H7">
        <f t="shared" ca="1" si="5"/>
        <v>7.5281701341190943E-2</v>
      </c>
      <c r="I7">
        <f t="shared" ca="1" si="6"/>
        <v>1</v>
      </c>
      <c r="J7">
        <v>1</v>
      </c>
      <c r="K7">
        <f t="shared" ca="1" si="7"/>
        <v>-0.7931794085550905</v>
      </c>
      <c r="O7">
        <f t="shared" ca="1" si="8"/>
        <v>57</v>
      </c>
      <c r="P7">
        <f ca="1">$O$13/4+$O$14/2+$O$15/4</f>
        <v>82</v>
      </c>
      <c r="Q7">
        <f ca="1">$P$11/4+$P$12/2+$P$13/4</f>
        <v>120.9375</v>
      </c>
      <c r="AD7">
        <f t="shared" ca="1" si="9"/>
        <v>5</v>
      </c>
      <c r="AE7">
        <f ca="1">$AD$13/4+$AD$14/2+$AD$15/4</f>
        <v>16</v>
      </c>
      <c r="AF7">
        <f ca="1">$AE$11/4+$AE$12/2+$AE$13/4</f>
        <v>21.5</v>
      </c>
      <c r="AS7">
        <f t="shared" ca="1" si="10"/>
        <v>8.8357594268826372</v>
      </c>
      <c r="AT7">
        <f ca="1">$AS$13/4+$AS$14/2+$AS$15/4</f>
        <v>13.928631912880496</v>
      </c>
      <c r="AU7">
        <f ca="1">$AT$11/4+$AT$12/2+$AT$13/4</f>
        <v>15.783041741514717</v>
      </c>
      <c r="BH7">
        <f t="shared" ca="1" si="11"/>
        <v>0.38546122622596563</v>
      </c>
      <c r="BI7">
        <f ca="1">$BH$13/4+$BH$14/2+$BH$15/4</f>
        <v>1.4339566023915731</v>
      </c>
      <c r="BJ7">
        <f ca="1">$BI$11/4+$BI$12/2+$BI$13/4</f>
        <v>1.1839086882926817</v>
      </c>
      <c r="CL7">
        <f t="shared" ca="1" si="12"/>
        <v>0.24448052319232733</v>
      </c>
      <c r="CM7">
        <f ca="1">$CL$13/4+$CL$14/2+$CL$15/4</f>
        <v>0.19577289363098627</v>
      </c>
      <c r="CN7">
        <f ca="1">$CM$11/4+$CM$12/2+$CM$13/4</f>
        <v>0.18437957687968354</v>
      </c>
      <c r="DA7">
        <f t="shared" ca="1" si="13"/>
        <v>7.5281701341190943E-2</v>
      </c>
      <c r="DB7">
        <f ca="1">$DA$13/4+$DA$14/2+$DA$15/4</f>
        <v>9.1541296269865208E-2</v>
      </c>
      <c r="DC7">
        <f ca="1">$DB$11/4+$DB$12/2+$DB$13/4</f>
        <v>0.481966398220042</v>
      </c>
      <c r="DP7">
        <f t="shared" ca="1" si="14"/>
        <v>1</v>
      </c>
      <c r="DQ7">
        <f ca="1">$DP$13/4+$DP$14/2+$DP$15/4</f>
        <v>1</v>
      </c>
      <c r="DR7">
        <f ca="1">$DQ$11/4+$DQ$12/2+$DQ$13/4</f>
        <v>1</v>
      </c>
      <c r="EE7">
        <f t="shared" ca="1" si="15"/>
        <v>-0.7931794085550905</v>
      </c>
      <c r="EF7">
        <f ca="1">$EE$13/4+$EE$14/2+$EE$15/4</f>
        <v>0.32797804060624303</v>
      </c>
      <c r="EG7">
        <f ca="1">$EF$11/4+$EF$12/2+$EF$13/4</f>
        <v>0.63797700666356705</v>
      </c>
      <c r="GR7">
        <f ca="1">INDIRECT(ADDRESS(ROW(),Controls!$P$4+30))</f>
        <v>5</v>
      </c>
      <c r="GS7">
        <f ca="1">INDIRECT(ADDRESS(ROW(),Controls!$P$4+45))</f>
        <v>8.8357594268826372</v>
      </c>
      <c r="GV7">
        <f ca="1">INDIRECT(ADDRESS(ROW(),Controls!$P$4+90))</f>
        <v>0.24448052319232733</v>
      </c>
      <c r="GW7">
        <f ca="1">INDIRECT(ADDRESS(ROW(),Controls!$P$4+105))</f>
        <v>7.5281701341190943E-2</v>
      </c>
      <c r="GX7">
        <f ca="1">INDIRECT(ADDRESS(ROW(),Controls!$P$4+120))</f>
        <v>1</v>
      </c>
      <c r="GY7">
        <f ca="1">INDIRECT(ADDRESS(ROW(),Controls!$P$4+15))</f>
        <v>57</v>
      </c>
      <c r="GZ7">
        <f ca="1">INDIRECT(ADDRESS(ROW(),Controls!$P$4+135))</f>
        <v>-0.7931794085550905</v>
      </c>
      <c r="HL7">
        <f t="shared" ca="1" si="16"/>
        <v>0.56588231508291087</v>
      </c>
      <c r="HM7">
        <f t="shared" ca="1" si="17"/>
        <v>-3.8357594268826372</v>
      </c>
      <c r="HN7">
        <f t="shared" ca="1" si="18"/>
        <v>0.30792514822118783</v>
      </c>
      <c r="HO7">
        <f t="shared" ca="1" si="19"/>
        <v>-0.16919882185113638</v>
      </c>
      <c r="HQ7">
        <f ca="1">INDIRECT(ADDRESS(ROW(),Controls!$P$4+60))</f>
        <v>0.38546122622596563</v>
      </c>
      <c r="HR7">
        <f t="shared" ca="1" si="20"/>
        <v>57</v>
      </c>
      <c r="HS7">
        <f ca="1">IF($GX7=0,NA(),($GZ7*Controls!$S$4))</f>
        <v>-0.7931794085550905</v>
      </c>
    </row>
    <row r="8" spans="1:227" x14ac:dyDescent="0.25">
      <c r="A8">
        <v>76</v>
      </c>
      <c r="B8">
        <f t="shared" ca="1" si="0"/>
        <v>62</v>
      </c>
      <c r="C8">
        <f t="shared" ca="1" si="1"/>
        <v>19</v>
      </c>
      <c r="D8">
        <f t="shared" ca="1" si="2"/>
        <v>10.965207496277181</v>
      </c>
      <c r="E8">
        <f t="shared" ca="1" si="3"/>
        <v>0.8990105293566526</v>
      </c>
      <c r="G8">
        <f t="shared" ca="1" si="4"/>
        <v>0.2194612156342764</v>
      </c>
      <c r="H8">
        <f t="shared" ca="1" si="5"/>
        <v>0.44572992428485431</v>
      </c>
      <c r="I8">
        <f t="shared" ca="1" si="6"/>
        <v>1</v>
      </c>
      <c r="J8">
        <v>1</v>
      </c>
      <c r="K8">
        <f t="shared" ca="1" si="7"/>
        <v>1.1253180919180272</v>
      </c>
      <c r="O8">
        <f t="shared" ca="1" si="8"/>
        <v>62</v>
      </c>
      <c r="P8">
        <f ca="1">$O$15/4+$O$16/2+$O$17/4</f>
        <v>85.25</v>
      </c>
      <c r="Q8">
        <f ca="1">$P$13/4+$P$14/2+$P$15/4</f>
        <v>156</v>
      </c>
      <c r="AD8">
        <f t="shared" ca="1" si="9"/>
        <v>19</v>
      </c>
      <c r="AE8">
        <f ca="1">$AD$15/4+$AD$16/2+$AD$17/4</f>
        <v>17.75</v>
      </c>
      <c r="AF8">
        <f ca="1">$AE$13/4+$AE$14/2+$AE$15/4</f>
        <v>26.25</v>
      </c>
      <c r="AS8">
        <f t="shared" ca="1" si="10"/>
        <v>10.965207496277181</v>
      </c>
      <c r="AT8">
        <f ca="1">$AS$15/4+$AS$16/2+$AS$17/4</f>
        <v>14.383078013488701</v>
      </c>
      <c r="AU8">
        <f ca="1">$AT$13/4+$AT$14/2+$AT$15/4</f>
        <v>17.934975776142043</v>
      </c>
      <c r="BH8">
        <f t="shared" ca="1" si="11"/>
        <v>0.8990105293566526</v>
      </c>
      <c r="BI8">
        <f ca="1">$BH$15/4+$BH$16/2+$BH$17/4</f>
        <v>1.6029909619380727</v>
      </c>
      <c r="BJ8">
        <f ca="1">$BI$13/4+$BI$14/2+$BI$15/4</f>
        <v>1.8617021308146267</v>
      </c>
      <c r="CL8">
        <f t="shared" ca="1" si="12"/>
        <v>0.2194612156342764</v>
      </c>
      <c r="CM8">
        <f ca="1">$CL$15/4+$CL$16/2+$CL$17/4</f>
        <v>0.19261360323590826</v>
      </c>
      <c r="CN8">
        <f ca="1">$CM$13/4+$CM$14/2+$CM$15/4</f>
        <v>0.17289077505030853</v>
      </c>
      <c r="DA8">
        <f t="shared" ca="1" si="13"/>
        <v>0.44572992428485431</v>
      </c>
      <c r="DB8">
        <f ca="1">$DA$15/4+$DA$16/2+$DA$17/4</f>
        <v>7.2158657023748324E-2</v>
      </c>
      <c r="DC8">
        <f ca="1">$DB$13/4+$DB$14/2+$DB$15/4</f>
        <v>0.46824668301971006</v>
      </c>
      <c r="DP8">
        <f t="shared" ca="1" si="14"/>
        <v>1</v>
      </c>
      <c r="DQ8">
        <f ca="1">$DP$15/4+$DP$16/2+$DP$17/4</f>
        <v>1</v>
      </c>
      <c r="DR8">
        <f ca="1">$DQ$13/4+$DQ$14/2+$DQ$15/4</f>
        <v>1</v>
      </c>
      <c r="EE8">
        <f t="shared" ca="1" si="15"/>
        <v>1.1253180919180272</v>
      </c>
      <c r="EF8">
        <f ca="1">$EE$15/4+$EE$16/2+$EE$17/4</f>
        <v>0.474312753929513</v>
      </c>
      <c r="EG8">
        <f ca="1">$EF$13/4+$EF$14/2+$EF$15/4</f>
        <v>0.81540245416428747</v>
      </c>
      <c r="GR8">
        <f ca="1">INDIRECT(ADDRESS(ROW(),Controls!$P$4+30))</f>
        <v>19</v>
      </c>
      <c r="GS8">
        <f ca="1">INDIRECT(ADDRESS(ROW(),Controls!$P$4+45))</f>
        <v>10.965207496277181</v>
      </c>
      <c r="GV8">
        <f ca="1">INDIRECT(ADDRESS(ROW(),Controls!$P$4+90))</f>
        <v>0.2194612156342764</v>
      </c>
      <c r="GW8">
        <f ca="1">INDIRECT(ADDRESS(ROW(),Controls!$P$4+105))</f>
        <v>0.44572992428485431</v>
      </c>
      <c r="GX8">
        <f ca="1">INDIRECT(ADDRESS(ROW(),Controls!$P$4+120))</f>
        <v>1</v>
      </c>
      <c r="GY8">
        <f ca="1">INDIRECT(ADDRESS(ROW(),Controls!$P$4+15))</f>
        <v>62</v>
      </c>
      <c r="GZ8">
        <f ca="1">INDIRECT(ADDRESS(ROW(),Controls!$P$4+135))</f>
        <v>1.1253180919180272</v>
      </c>
      <c r="HL8">
        <f t="shared" ca="1" si="16"/>
        <v>1.7327533479371666</v>
      </c>
      <c r="HM8">
        <f t="shared" ca="1" si="17"/>
        <v>8.0347925037228194</v>
      </c>
      <c r="HN8">
        <f t="shared" ca="1" si="18"/>
        <v>2.0310191165059703</v>
      </c>
      <c r="HO8">
        <f t="shared" ca="1" si="19"/>
        <v>0.22626870865057791</v>
      </c>
      <c r="HQ8">
        <f ca="1">INDIRECT(ADDRESS(ROW(),Controls!$P$4+60))</f>
        <v>0.8990105293566526</v>
      </c>
      <c r="HR8">
        <f t="shared" ca="1" si="20"/>
        <v>62</v>
      </c>
      <c r="HS8">
        <f ca="1">IF($GX8=0,NA(),($GZ8*Controls!$S$4))</f>
        <v>1.1253180919180272</v>
      </c>
    </row>
    <row r="9" spans="1:227" x14ac:dyDescent="0.25">
      <c r="A9">
        <v>77</v>
      </c>
      <c r="B9">
        <f t="shared" ca="1" si="0"/>
        <v>63</v>
      </c>
      <c r="C9">
        <f t="shared" ca="1" si="1"/>
        <v>9</v>
      </c>
      <c r="D9">
        <f t="shared" ca="1" si="2"/>
        <v>11.736688453914267</v>
      </c>
      <c r="E9">
        <f t="shared" ca="1" si="3"/>
        <v>0.64917456228128301</v>
      </c>
      <c r="G9">
        <f t="shared" ca="1" si="4"/>
        <v>0.21212576394426172</v>
      </c>
      <c r="H9">
        <f t="shared" ca="1" si="5"/>
        <v>-3.0832879885640964E-2</v>
      </c>
      <c r="I9">
        <f t="shared" ca="1" si="6"/>
        <v>1</v>
      </c>
      <c r="J9">
        <v>1</v>
      </c>
      <c r="K9">
        <f t="shared" ca="1" si="7"/>
        <v>-0.36600198207349838</v>
      </c>
      <c r="O9">
        <f t="shared" ca="1" si="8"/>
        <v>63</v>
      </c>
      <c r="P9">
        <f ca="1">$O$17/4+$O$18/2+$O$19/4</f>
        <v>95.75</v>
      </c>
      <c r="Q9">
        <f ca="1">$P$15/4+$P$16/2+$P$17/4</f>
        <v>225.5625</v>
      </c>
      <c r="AD9">
        <f t="shared" ca="1" si="9"/>
        <v>9</v>
      </c>
      <c r="AE9">
        <f ca="1">$AD$17/4+$AD$18/2+$AD$19/4</f>
        <v>15.25</v>
      </c>
      <c r="AF9">
        <f ca="1">$AE$15/4+$AE$16/2+$AE$17/4</f>
        <v>31.625</v>
      </c>
      <c r="AS9">
        <f t="shared" ca="1" si="10"/>
        <v>11.736688453914267</v>
      </c>
      <c r="AT9">
        <f ca="1">$AS$17/4+$AS$18/2+$AS$19/4</f>
        <v>16.14216409322524</v>
      </c>
      <c r="AU9">
        <f ca="1">$AT$15/4+$AT$16/2+$AT$17/4</f>
        <v>31.371908156836675</v>
      </c>
      <c r="BH9">
        <f t="shared" ca="1" si="11"/>
        <v>0.64917456228128301</v>
      </c>
      <c r="BI9">
        <f ca="1">$BH$17/4+$BH$18/2+$BH$19/4</f>
        <v>1.3865301557598619</v>
      </c>
      <c r="BJ9">
        <f ca="1">$BI$15/4+$BI$16/2+$BI$17/4</f>
        <v>2.274094184426326</v>
      </c>
      <c r="CL9">
        <f t="shared" ca="1" si="12"/>
        <v>0.21212576394426172</v>
      </c>
      <c r="CM9">
        <f ca="1">$CL$17/4+$CL$18/2+$CL$19/4</f>
        <v>0.18774260047382246</v>
      </c>
      <c r="CN9">
        <f ca="1">$CM$15/4+$CM$16/2+$CM$17/4</f>
        <v>0.14752523150254182</v>
      </c>
      <c r="DA9">
        <f t="shared" ca="1" si="13"/>
        <v>-3.0832879885640964E-2</v>
      </c>
      <c r="DB9">
        <f ca="1">$DA$17/4+$DA$18/2+$DA$19/4</f>
        <v>-6.1813990813447725E-2</v>
      </c>
      <c r="DC9">
        <f ca="1">$DB$15/4+$DB$16/2+$DB$17/4</f>
        <v>0.34584302869625205</v>
      </c>
      <c r="DP9">
        <f t="shared" ca="1" si="14"/>
        <v>1</v>
      </c>
      <c r="DQ9">
        <f ca="1">$DP$17/4+$DP$18/2+$DP$19/4</f>
        <v>1</v>
      </c>
      <c r="DR9">
        <f ca="1">$DQ$15/4+$DQ$16/2+$DQ$17/4</f>
        <v>1</v>
      </c>
      <c r="EE9">
        <f t="shared" ca="1" si="15"/>
        <v>-0.36600198207349838</v>
      </c>
      <c r="EF9">
        <f ca="1">$EE$17/4+$EE$18/2+$EE$19/4</f>
        <v>-2.0992110105182194E-2</v>
      </c>
      <c r="EG9">
        <f ca="1">$EF$15/4+$EF$16/2+$EF$17/4</f>
        <v>0.32645241818476201</v>
      </c>
      <c r="GR9">
        <f ca="1">INDIRECT(ADDRESS(ROW(),Controls!$P$4+30))</f>
        <v>9</v>
      </c>
      <c r="GS9">
        <f ca="1">INDIRECT(ADDRESS(ROW(),Controls!$P$4+45))</f>
        <v>11.736688453914267</v>
      </c>
      <c r="GV9">
        <f ca="1">INDIRECT(ADDRESS(ROW(),Controls!$P$4+90))</f>
        <v>0.21212576394426172</v>
      </c>
      <c r="GW9">
        <f ca="1">INDIRECT(ADDRESS(ROW(),Controls!$P$4+105))</f>
        <v>-3.0832879885640964E-2</v>
      </c>
      <c r="GX9">
        <f ca="1">INDIRECT(ADDRESS(ROW(),Controls!$P$4+120))</f>
        <v>1</v>
      </c>
      <c r="GY9">
        <f ca="1">INDIRECT(ADDRESS(ROW(),Controls!$P$4+15))</f>
        <v>63</v>
      </c>
      <c r="GZ9">
        <f ca="1">INDIRECT(ADDRESS(ROW(),Controls!$P$4+135))</f>
        <v>-0.36600198207349838</v>
      </c>
      <c r="HL9">
        <f t="shared" ca="1" si="16"/>
        <v>0.76682618230344501</v>
      </c>
      <c r="HM9">
        <f t="shared" ca="1" si="17"/>
        <v>-2.7366884539142671</v>
      </c>
      <c r="HN9">
        <f t="shared" ca="1" si="18"/>
        <v>0.01</v>
      </c>
      <c r="HO9">
        <f t="shared" ca="1" si="19"/>
        <v>-0.24295864382990268</v>
      </c>
      <c r="HQ9">
        <f ca="1">INDIRECT(ADDRESS(ROW(),Controls!$P$4+60))</f>
        <v>0.64917456228128301</v>
      </c>
      <c r="HR9">
        <f t="shared" ca="1" si="20"/>
        <v>63</v>
      </c>
      <c r="HS9">
        <f ca="1">IF($GX9=0,NA(),($GZ9*Controls!$S$4))</f>
        <v>-0.36600198207349838</v>
      </c>
    </row>
    <row r="10" spans="1:227" x14ac:dyDescent="0.25">
      <c r="A10">
        <v>78</v>
      </c>
      <c r="B10">
        <f t="shared" ca="1" si="0"/>
        <v>69</v>
      </c>
      <c r="C10">
        <f t="shared" ca="1" si="1"/>
        <v>13</v>
      </c>
      <c r="D10">
        <f t="shared" ca="1" si="2"/>
        <v>8.9587653544039121</v>
      </c>
      <c r="E10">
        <f t="shared" ca="1" si="3"/>
        <v>0.85560397833806501</v>
      </c>
      <c r="G10">
        <f t="shared" ca="1" si="4"/>
        <v>0.2427963349752848</v>
      </c>
      <c r="H10">
        <f t="shared" ca="1" si="5"/>
        <v>9.1862200101214653E-2</v>
      </c>
      <c r="I10">
        <f t="shared" ca="1" si="6"/>
        <v>1</v>
      </c>
      <c r="J10">
        <v>1</v>
      </c>
      <c r="K10">
        <f t="shared" ca="1" si="7"/>
        <v>0.75846153342164413</v>
      </c>
      <c r="O10">
        <f t="shared" ca="1" si="8"/>
        <v>69</v>
      </c>
      <c r="P10">
        <f ca="1">$O$19/4+$O$20/2+$O$21/4</f>
        <v>101</v>
      </c>
      <c r="AD10">
        <f t="shared" ca="1" si="9"/>
        <v>13</v>
      </c>
      <c r="AE10">
        <f ca="1">$AD$19/4+$AD$20/2+$AD$21/4</f>
        <v>11.75</v>
      </c>
      <c r="AS10">
        <f t="shared" ca="1" si="10"/>
        <v>8.9587653544039121</v>
      </c>
      <c r="AT10">
        <f ca="1">$AS$19/4+$AS$20/2+$AS$21/4</f>
        <v>15.948648842623475</v>
      </c>
      <c r="BH10">
        <f t="shared" ca="1" si="11"/>
        <v>0.85560397833806501</v>
      </c>
      <c r="BI10">
        <f ca="1">$BH$19/4+$BH$20/2+$BH$21/4</f>
        <v>1.0349022280984208</v>
      </c>
      <c r="CL10">
        <f t="shared" ca="1" si="12"/>
        <v>0.2427963349752848</v>
      </c>
      <c r="CM10">
        <f ca="1">$CL$19/4+$CL$20/2+$CL$21/4</f>
        <v>0.19008934575724809</v>
      </c>
      <c r="DA10">
        <f t="shared" ca="1" si="13"/>
        <v>9.1862200101214653E-2</v>
      </c>
      <c r="DB10">
        <f ca="1">$DA$19/4+$DA$20/2+$DA$21/4</f>
        <v>8.5716507185020469E-2</v>
      </c>
      <c r="DP10">
        <f t="shared" ca="1" si="14"/>
        <v>1</v>
      </c>
      <c r="DQ10">
        <f ca="1">$DP$19/4+$DP$20/2+$DP$21/4</f>
        <v>1</v>
      </c>
      <c r="EE10">
        <f t="shared" ca="1" si="15"/>
        <v>0.75846153342164413</v>
      </c>
      <c r="EF10">
        <f ca="1">$EE$19/4+$EE$20/2+$EE$21/4</f>
        <v>-0.45003133744102652</v>
      </c>
      <c r="GR10">
        <f ca="1">INDIRECT(ADDRESS(ROW(),Controls!$P$4+30))</f>
        <v>13</v>
      </c>
      <c r="GS10">
        <f ca="1">INDIRECT(ADDRESS(ROW(),Controls!$P$4+45))</f>
        <v>8.9587653544039121</v>
      </c>
      <c r="GV10">
        <f ca="1">INDIRECT(ADDRESS(ROW(),Controls!$P$4+90))</f>
        <v>0.2427963349752848</v>
      </c>
      <c r="GW10">
        <f ca="1">INDIRECT(ADDRESS(ROW(),Controls!$P$4+105))</f>
        <v>9.1862200101214653E-2</v>
      </c>
      <c r="GX10">
        <f ca="1">INDIRECT(ADDRESS(ROW(),Controls!$P$4+120))</f>
        <v>1</v>
      </c>
      <c r="GY10">
        <f ca="1">INDIRECT(ADDRESS(ROW(),Controls!$P$4+15))</f>
        <v>69</v>
      </c>
      <c r="GZ10">
        <f ca="1">INDIRECT(ADDRESS(ROW(),Controls!$P$4+135))</f>
        <v>0.75846153342164413</v>
      </c>
      <c r="HL10">
        <f t="shared" ca="1" si="16"/>
        <v>1.4510928108647823</v>
      </c>
      <c r="HM10">
        <f t="shared" ca="1" si="17"/>
        <v>4.0412346455960879</v>
      </c>
      <c r="HN10">
        <f t="shared" ca="1" si="18"/>
        <v>0.37835085159158466</v>
      </c>
      <c r="HO10">
        <f t="shared" ca="1" si="19"/>
        <v>-0.15093413487407015</v>
      </c>
      <c r="HQ10">
        <f ca="1">INDIRECT(ADDRESS(ROW(),Controls!$P$4+60))</f>
        <v>0.85560397833806501</v>
      </c>
      <c r="HR10">
        <f t="shared" ca="1" si="20"/>
        <v>69</v>
      </c>
      <c r="HS10">
        <f ca="1">IF($GX10=0,NA(),($GZ10*Controls!$S$4))</f>
        <v>0.75846153342164413</v>
      </c>
    </row>
    <row r="11" spans="1:227" x14ac:dyDescent="0.25">
      <c r="A11">
        <v>79</v>
      </c>
      <c r="B11">
        <f t="shared" ca="1" si="0"/>
        <v>69</v>
      </c>
      <c r="C11">
        <f t="shared" ca="1" si="1"/>
        <v>19</v>
      </c>
      <c r="D11">
        <f t="shared" ca="1" si="2"/>
        <v>9.9392896602290506</v>
      </c>
      <c r="E11">
        <f t="shared" ca="1" si="3"/>
        <v>1.3184531554925707</v>
      </c>
      <c r="G11">
        <f t="shared" ca="1" si="4"/>
        <v>0.23050934356138292</v>
      </c>
      <c r="H11">
        <f t="shared" ca="1" si="5"/>
        <v>0.73041363278745997</v>
      </c>
      <c r="I11">
        <f t="shared" ca="1" si="6"/>
        <v>1</v>
      </c>
      <c r="J11">
        <v>1</v>
      </c>
      <c r="K11">
        <f t="shared" ca="1" si="7"/>
        <v>1.3188393502394873</v>
      </c>
      <c r="O11">
        <f t="shared" ca="1" si="8"/>
        <v>69</v>
      </c>
      <c r="P11">
        <f ca="1">$O$21/4+$O$22/2+$O$23/4</f>
        <v>110.25</v>
      </c>
      <c r="AD11">
        <f t="shared" ca="1" si="9"/>
        <v>19</v>
      </c>
      <c r="AE11">
        <f ca="1">$AD$21/4+$AD$22/2+$AD$23/4</f>
        <v>15</v>
      </c>
      <c r="AS11">
        <f t="shared" ca="1" si="10"/>
        <v>9.9392896602290506</v>
      </c>
      <c r="AT11">
        <f ca="1">$AS$21/4+$AS$22/2+$AS$23/4</f>
        <v>16.009415417398358</v>
      </c>
      <c r="BH11">
        <f t="shared" ca="1" si="11"/>
        <v>1.3184531554925707</v>
      </c>
      <c r="BI11">
        <f ca="1">$BH$21/4+$BH$22/2+$BH$23/4</f>
        <v>0.88666594625873851</v>
      </c>
      <c r="CL11">
        <f t="shared" ca="1" si="12"/>
        <v>0.23050934356138292</v>
      </c>
      <c r="CM11">
        <f ca="1">$CL$21/4+$CL$22/2+$CL$23/4</f>
        <v>0.18213059777775464</v>
      </c>
      <c r="DA11">
        <f t="shared" ca="1" si="13"/>
        <v>0.73041363278745997</v>
      </c>
      <c r="DB11">
        <f ca="1">$DA$21/4+$DA$22/2+$DA$23/4</f>
        <v>-1.8455676194665236E-2</v>
      </c>
      <c r="DP11">
        <f t="shared" ca="1" si="14"/>
        <v>1</v>
      </c>
      <c r="DQ11">
        <f ca="1">$DP$21/4+$DP$22/2+$DP$23/4</f>
        <v>1</v>
      </c>
      <c r="EE11">
        <f t="shared" ca="1" si="15"/>
        <v>1.3188393502394873</v>
      </c>
      <c r="EF11">
        <f ca="1">$EE$21/4+$EE$22/2+$EE$23/4</f>
        <v>-4.5242858134275088E-2</v>
      </c>
      <c r="GR11">
        <f ca="1">INDIRECT(ADDRESS(ROW(),Controls!$P$4+30))</f>
        <v>19</v>
      </c>
      <c r="GS11">
        <f ca="1">INDIRECT(ADDRESS(ROW(),Controls!$P$4+45))</f>
        <v>9.9392896602290506</v>
      </c>
      <c r="GV11">
        <f ca="1">INDIRECT(ADDRESS(ROW(),Controls!$P$4+90))</f>
        <v>0.23050934356138292</v>
      </c>
      <c r="GW11">
        <f ca="1">INDIRECT(ADDRESS(ROW(),Controls!$P$4+105))</f>
        <v>0.73041363278745997</v>
      </c>
      <c r="GX11">
        <f ca="1">INDIRECT(ADDRESS(ROW(),Controls!$P$4+120))</f>
        <v>1</v>
      </c>
      <c r="GY11">
        <f ca="1">INDIRECT(ADDRESS(ROW(),Controls!$P$4+15))</f>
        <v>69</v>
      </c>
      <c r="GZ11">
        <f ca="1">INDIRECT(ADDRESS(ROW(),Controls!$P$4+135))</f>
        <v>1.3188393502394873</v>
      </c>
      <c r="HL11">
        <f t="shared" ca="1" si="16"/>
        <v>1.91160542146451</v>
      </c>
      <c r="HM11">
        <f t="shared" ca="1" si="17"/>
        <v>9.0607103397709494</v>
      </c>
      <c r="HN11">
        <f t="shared" ca="1" si="18"/>
        <v>3.1686942555235564</v>
      </c>
      <c r="HO11">
        <f t="shared" ca="1" si="19"/>
        <v>0.49990428922607705</v>
      </c>
      <c r="HQ11">
        <f ca="1">INDIRECT(ADDRESS(ROW(),Controls!$P$4+60))</f>
        <v>1.3184531554925707</v>
      </c>
      <c r="HR11">
        <f t="shared" ca="1" si="20"/>
        <v>69</v>
      </c>
      <c r="HS11">
        <f ca="1">IF($GX11=0,NA(),($GZ11*Controls!$S$4))</f>
        <v>1.3188393502394873</v>
      </c>
    </row>
    <row r="12" spans="1:227" x14ac:dyDescent="0.25">
      <c r="A12">
        <v>80</v>
      </c>
      <c r="B12">
        <f t="shared" ca="1" si="0"/>
        <v>74</v>
      </c>
      <c r="C12">
        <f t="shared" ca="1" si="1"/>
        <v>6</v>
      </c>
      <c r="D12">
        <f t="shared" ca="1" si="2"/>
        <v>5.821230830030327</v>
      </c>
      <c r="E12">
        <f t="shared" ca="1" si="3"/>
        <v>1.2984120175672926</v>
      </c>
      <c r="G12">
        <f t="shared" ca="1" si="4"/>
        <v>0.30120265609106822</v>
      </c>
      <c r="H12">
        <f t="shared" ca="1" si="5"/>
        <v>-0.17084188091507299</v>
      </c>
      <c r="I12">
        <f t="shared" ca="1" si="6"/>
        <v>1</v>
      </c>
      <c r="J12">
        <v>1</v>
      </c>
      <c r="K12">
        <f t="shared" ca="1" si="7"/>
        <v>0.16864171649950407</v>
      </c>
      <c r="O12">
        <f t="shared" ca="1" si="8"/>
        <v>74</v>
      </c>
      <c r="P12">
        <f ca="1">$O$23/4+$O$24/2+$O$25/4</f>
        <v>122.5</v>
      </c>
      <c r="AD12">
        <f t="shared" ca="1" si="9"/>
        <v>6</v>
      </c>
      <c r="AE12">
        <f ca="1">$AD$23/4+$AD$24/2+$AD$25/4</f>
        <v>23.5</v>
      </c>
      <c r="AS12">
        <f t="shared" ca="1" si="10"/>
        <v>5.821230830030327</v>
      </c>
      <c r="AT12">
        <f ca="1">$AS$23/4+$AS$24/2+$AS$25/4</f>
        <v>14.790964741481652</v>
      </c>
      <c r="BH12">
        <f t="shared" ca="1" si="11"/>
        <v>1.2984120175672926</v>
      </c>
      <c r="BI12">
        <f ca="1">$BH$23/4+$BH$24/2+$BH$25/4</f>
        <v>1.1652157090442814</v>
      </c>
      <c r="CL12">
        <f t="shared" ca="1" si="12"/>
        <v>0.30120265609106822</v>
      </c>
      <c r="CM12">
        <f ca="1">$CL$23/4+$CL$24/2+$CL$25/4</f>
        <v>0.19064417710812645</v>
      </c>
      <c r="DA12">
        <f t="shared" ca="1" si="13"/>
        <v>-0.17084188091507299</v>
      </c>
      <c r="DB12">
        <f ca="1">$DA$23/4+$DA$24/2+$DA$25/4</f>
        <v>0.91814805046089853</v>
      </c>
      <c r="DP12">
        <f t="shared" ca="1" si="14"/>
        <v>1</v>
      </c>
      <c r="DQ12">
        <f ca="1">$DP$23/4+$DP$24/2+$DP$25/4</f>
        <v>1</v>
      </c>
      <c r="EE12">
        <f t="shared" ca="1" si="15"/>
        <v>0.16864171649950407</v>
      </c>
      <c r="EF12">
        <f ca="1">$EE$23/4+$EE$24/2+$EE$25/4</f>
        <v>0.95840977536031091</v>
      </c>
      <c r="GR12">
        <f ca="1">INDIRECT(ADDRESS(ROW(),Controls!$P$4+30))</f>
        <v>6</v>
      </c>
      <c r="GS12">
        <f ca="1">INDIRECT(ADDRESS(ROW(),Controls!$P$4+45))</f>
        <v>5.821230830030327</v>
      </c>
      <c r="GV12">
        <f ca="1">INDIRECT(ADDRESS(ROW(),Controls!$P$4+90))</f>
        <v>0.30120265609106822</v>
      </c>
      <c r="GW12">
        <f ca="1">INDIRECT(ADDRESS(ROW(),Controls!$P$4+105))</f>
        <v>-0.17084188091507299</v>
      </c>
      <c r="GX12">
        <f ca="1">INDIRECT(ADDRESS(ROW(),Controls!$P$4+120))</f>
        <v>1</v>
      </c>
      <c r="GY12">
        <f ca="1">INDIRECT(ADDRESS(ROW(),Controls!$P$4+15))</f>
        <v>74</v>
      </c>
      <c r="GZ12">
        <f ca="1">INDIRECT(ADDRESS(ROW(),Controls!$P$4+135))</f>
        <v>0.16864171649950407</v>
      </c>
      <c r="HL12">
        <f t="shared" ca="1" si="16"/>
        <v>1.03070985762108</v>
      </c>
      <c r="HM12">
        <f t="shared" ca="1" si="17"/>
        <v>0.17876916996967296</v>
      </c>
      <c r="HN12">
        <f t="shared" ca="1" si="18"/>
        <v>0.01</v>
      </c>
      <c r="HO12">
        <f t="shared" ca="1" si="19"/>
        <v>-0.47204453700614124</v>
      </c>
      <c r="HQ12">
        <f ca="1">INDIRECT(ADDRESS(ROW(),Controls!$P$4+60))</f>
        <v>1.2984120175672926</v>
      </c>
      <c r="HR12">
        <f t="shared" ca="1" si="20"/>
        <v>74</v>
      </c>
      <c r="HS12">
        <f ca="1">IF($GX12=0,NA(),($GZ12*Controls!$S$4))</f>
        <v>0.16864171649950407</v>
      </c>
    </row>
    <row r="13" spans="1:227" x14ac:dyDescent="0.25">
      <c r="A13">
        <v>81</v>
      </c>
      <c r="B13">
        <f t="shared" ca="1" si="0"/>
        <v>79</v>
      </c>
      <c r="C13">
        <f t="shared" ca="1" si="1"/>
        <v>19</v>
      </c>
      <c r="D13">
        <f t="shared" ca="1" si="2"/>
        <v>12.571037991831597</v>
      </c>
      <c r="E13">
        <f t="shared" ca="1" si="3"/>
        <v>1.546691253605625</v>
      </c>
      <c r="G13">
        <f t="shared" ca="1" si="4"/>
        <v>0.20496543953658572</v>
      </c>
      <c r="H13">
        <f t="shared" ca="1" si="5"/>
        <v>0.18199286977654131</v>
      </c>
      <c r="I13">
        <f t="shared" ca="1" si="6"/>
        <v>1</v>
      </c>
      <c r="J13">
        <v>1</v>
      </c>
      <c r="K13">
        <f t="shared" ca="1" si="7"/>
        <v>0.86003812552804126</v>
      </c>
      <c r="O13">
        <f t="shared" ca="1" si="8"/>
        <v>79</v>
      </c>
      <c r="P13">
        <f ca="1">$O$25/4+$O$26/2+$O$27/4</f>
        <v>128.5</v>
      </c>
      <c r="AD13">
        <f t="shared" ca="1" si="9"/>
        <v>19</v>
      </c>
      <c r="AE13">
        <f ca="1">$AD$25/4+$AD$26/2+$AD$27/4</f>
        <v>24</v>
      </c>
      <c r="AS13">
        <f t="shared" ca="1" si="10"/>
        <v>12.571037991831597</v>
      </c>
      <c r="AT13">
        <f ca="1">$AS$25/4+$AS$26/2+$AS$27/4</f>
        <v>17.540822065697206</v>
      </c>
      <c r="BH13">
        <f t="shared" ca="1" si="11"/>
        <v>1.546691253605625</v>
      </c>
      <c r="BI13">
        <f ca="1">$BH$25/4+$BH$26/2+$BH$27/4</f>
        <v>1.5185373888234257</v>
      </c>
      <c r="CL13">
        <f t="shared" ca="1" si="12"/>
        <v>0.20496543953658572</v>
      </c>
      <c r="CM13">
        <f ca="1">$CL$25/4+$CL$26/2+$CL$27/4</f>
        <v>0.17409935552472655</v>
      </c>
      <c r="DA13">
        <f t="shared" ca="1" si="13"/>
        <v>0.18199286977654131</v>
      </c>
      <c r="DB13">
        <f ca="1">$DA$25/4+$DA$26/2+$DA$27/4</f>
        <v>0.11002516815303628</v>
      </c>
      <c r="DP13">
        <f t="shared" ca="1" si="14"/>
        <v>1</v>
      </c>
      <c r="DQ13">
        <f ca="1">$DP$25/4+$DP$26/2+$DP$27/4</f>
        <v>1</v>
      </c>
      <c r="EE13">
        <f t="shared" ca="1" si="15"/>
        <v>0.86003812552804126</v>
      </c>
      <c r="EF13">
        <f ca="1">$EE$25/4+$EE$26/2+$EE$27/4</f>
        <v>0.68033133406792179</v>
      </c>
      <c r="GR13">
        <f ca="1">INDIRECT(ADDRESS(ROW(),Controls!$P$4+30))</f>
        <v>19</v>
      </c>
      <c r="GS13">
        <f ca="1">INDIRECT(ADDRESS(ROW(),Controls!$P$4+45))</f>
        <v>12.571037991831597</v>
      </c>
      <c r="GV13">
        <f ca="1">INDIRECT(ADDRESS(ROW(),Controls!$P$4+90))</f>
        <v>0.20496543953658572</v>
      </c>
      <c r="GW13">
        <f ca="1">INDIRECT(ADDRESS(ROW(),Controls!$P$4+105))</f>
        <v>0.18199286977654131</v>
      </c>
      <c r="GX13">
        <f ca="1">INDIRECT(ADDRESS(ROW(),Controls!$P$4+120))</f>
        <v>1</v>
      </c>
      <c r="GY13">
        <f ca="1">INDIRECT(ADDRESS(ROW(),Controls!$P$4+15))</f>
        <v>79</v>
      </c>
      <c r="GZ13">
        <f ca="1">INDIRECT(ADDRESS(ROW(),Controls!$P$4+135))</f>
        <v>0.86003812552804126</v>
      </c>
      <c r="HL13">
        <f t="shared" ca="1" si="16"/>
        <v>1.5114105941248297</v>
      </c>
      <c r="HM13">
        <f t="shared" ca="1" si="17"/>
        <v>6.4289620081684031</v>
      </c>
      <c r="HN13">
        <f t="shared" ca="1" si="18"/>
        <v>0.88791978876056377</v>
      </c>
      <c r="HO13">
        <f t="shared" ca="1" si="19"/>
        <v>-2.2972569760044415E-2</v>
      </c>
      <c r="HQ13">
        <f ca="1">INDIRECT(ADDRESS(ROW(),Controls!$P$4+60))</f>
        <v>1.546691253605625</v>
      </c>
      <c r="HR13">
        <f t="shared" ca="1" si="20"/>
        <v>79</v>
      </c>
      <c r="HS13">
        <f ca="1">IF($GX13=0,NA(),($GZ13*Controls!$S$4))</f>
        <v>0.86003812552804126</v>
      </c>
    </row>
    <row r="14" spans="1:227" x14ac:dyDescent="0.25">
      <c r="A14">
        <v>82</v>
      </c>
      <c r="B14">
        <f t="shared" ca="1" si="0"/>
        <v>83</v>
      </c>
      <c r="C14">
        <f t="shared" ca="1" si="1"/>
        <v>13</v>
      </c>
      <c r="D14">
        <f t="shared" ca="1" si="2"/>
        <v>15.575038932183926</v>
      </c>
      <c r="E14">
        <f t="shared" ca="1" si="3"/>
        <v>1.3100376633926609</v>
      </c>
      <c r="G14">
        <f t="shared" ca="1" si="4"/>
        <v>0.18414148331436775</v>
      </c>
      <c r="H14">
        <f t="shared" ca="1" si="5"/>
        <v>-3.6870911331550883E-2</v>
      </c>
      <c r="I14">
        <f t="shared" ca="1" si="6"/>
        <v>1</v>
      </c>
      <c r="J14">
        <v>1</v>
      </c>
      <c r="K14">
        <f t="shared" ca="1" si="7"/>
        <v>-0.24951774390535236</v>
      </c>
      <c r="O14">
        <f t="shared" ca="1" si="8"/>
        <v>83</v>
      </c>
      <c r="P14">
        <f ca="1">$O$27/4+$O$28/2+$O$29/4</f>
        <v>158.25</v>
      </c>
      <c r="AD14">
        <f t="shared" ca="1" si="9"/>
        <v>13</v>
      </c>
      <c r="AE14">
        <f ca="1">$AD$27/4+$AD$28/2+$AD$29/4</f>
        <v>25</v>
      </c>
      <c r="AS14">
        <f t="shared" ca="1" si="10"/>
        <v>15.575038932183926</v>
      </c>
      <c r="AT14">
        <f ca="1">$AS$27/4+$AS$28/2+$AS$29/4</f>
        <v>18.320855828164568</v>
      </c>
      <c r="BH14">
        <f t="shared" ca="1" si="11"/>
        <v>1.3100376633926609</v>
      </c>
      <c r="BI14">
        <f ca="1">$BH$27/4+$BH$28/2+$BH$29/4</f>
        <v>1.8315831926687471</v>
      </c>
      <c r="CL14">
        <f t="shared" ca="1" si="12"/>
        <v>0.18414148331436775</v>
      </c>
      <c r="CM14">
        <f ca="1">$CL$27/4+$CL$28/2+$CL$29/4</f>
        <v>0.17103181857008096</v>
      </c>
      <c r="DA14">
        <f t="shared" ca="1" si="13"/>
        <v>-3.6870911331550883E-2</v>
      </c>
      <c r="DB14">
        <f ca="1">$DA$27/4+$DA$28/2+$DA$29/4</f>
        <v>0.26794242502398435</v>
      </c>
      <c r="DP14">
        <f t="shared" ca="1" si="14"/>
        <v>1</v>
      </c>
      <c r="DQ14">
        <f ca="1">$DP$27/4+$DP$28/2+$DP$29/4</f>
        <v>1</v>
      </c>
      <c r="EE14">
        <f t="shared" ca="1" si="15"/>
        <v>-0.24951774390535236</v>
      </c>
      <c r="EF14">
        <f ca="1">$EE$27/4+$EE$28/2+$EE$29/4</f>
        <v>0.67951732046085966</v>
      </c>
      <c r="GR14">
        <f ca="1">INDIRECT(ADDRESS(ROW(),Controls!$P$4+30))</f>
        <v>13</v>
      </c>
      <c r="GS14">
        <f ca="1">INDIRECT(ADDRESS(ROW(),Controls!$P$4+45))</f>
        <v>15.575038932183926</v>
      </c>
      <c r="GV14">
        <f ca="1">INDIRECT(ADDRESS(ROW(),Controls!$P$4+90))</f>
        <v>0.18414148331436775</v>
      </c>
      <c r="GW14">
        <f ca="1">INDIRECT(ADDRESS(ROW(),Controls!$P$4+105))</f>
        <v>-3.6870911331550883E-2</v>
      </c>
      <c r="GX14">
        <f ca="1">INDIRECT(ADDRESS(ROW(),Controls!$P$4+120))</f>
        <v>1</v>
      </c>
      <c r="GY14">
        <f ca="1">INDIRECT(ADDRESS(ROW(),Controls!$P$4+15))</f>
        <v>83</v>
      </c>
      <c r="GZ14">
        <f ca="1">INDIRECT(ADDRESS(ROW(),Controls!$P$4+135))</f>
        <v>-0.24951774390535236</v>
      </c>
      <c r="HL14">
        <f t="shared" ca="1" si="16"/>
        <v>0.83466886064323598</v>
      </c>
      <c r="HM14">
        <f t="shared" ca="1" si="17"/>
        <v>-2.5750389321839258</v>
      </c>
      <c r="HN14">
        <f t="shared" ca="1" si="18"/>
        <v>0.01</v>
      </c>
      <c r="HO14">
        <f t="shared" ca="1" si="19"/>
        <v>-0.22101239464591863</v>
      </c>
      <c r="HQ14">
        <f ca="1">INDIRECT(ADDRESS(ROW(),Controls!$P$4+60))</f>
        <v>1.3100376633926609</v>
      </c>
      <c r="HR14">
        <f t="shared" ca="1" si="20"/>
        <v>83</v>
      </c>
      <c r="HS14">
        <f ca="1">IF($GX14=0,NA(),($GZ14*Controls!$S$4))</f>
        <v>-0.24951774390535236</v>
      </c>
    </row>
    <row r="15" spans="1:227" x14ac:dyDescent="0.25">
      <c r="A15">
        <v>83</v>
      </c>
      <c r="B15">
        <f t="shared" ca="1" si="0"/>
        <v>83</v>
      </c>
      <c r="C15">
        <f t="shared" ca="1" si="1"/>
        <v>19</v>
      </c>
      <c r="D15">
        <f t="shared" ca="1" si="2"/>
        <v>11.993411795322535</v>
      </c>
      <c r="E15">
        <f t="shared" ca="1" si="3"/>
        <v>1.5690598291753453</v>
      </c>
      <c r="G15">
        <f t="shared" ca="1" si="4"/>
        <v>0.20984316835862382</v>
      </c>
      <c r="H15">
        <f t="shared" ca="1" si="5"/>
        <v>0.25791413796602131</v>
      </c>
      <c r="I15">
        <f t="shared" ca="1" si="6"/>
        <v>1</v>
      </c>
      <c r="J15">
        <v>1</v>
      </c>
      <c r="K15">
        <f t="shared" ca="1" si="7"/>
        <v>0.95090952470763546</v>
      </c>
      <c r="O15">
        <f t="shared" ca="1" si="8"/>
        <v>83</v>
      </c>
      <c r="P15">
        <f ca="1">$O$29/4+$O$30/2+$O$31/4</f>
        <v>179</v>
      </c>
      <c r="AD15">
        <f t="shared" ca="1" si="9"/>
        <v>19</v>
      </c>
      <c r="AE15">
        <f ca="1">$AD$29/4+$AD$30/2+$AD$31/4</f>
        <v>31</v>
      </c>
      <c r="AS15">
        <f t="shared" ca="1" si="10"/>
        <v>11.993411795322535</v>
      </c>
      <c r="AT15">
        <f ca="1">$AS$29/4+$AS$30/2+$AS$31/4</f>
        <v>17.557369382541829</v>
      </c>
      <c r="BH15">
        <f t="shared" ca="1" si="11"/>
        <v>1.5690598291753453</v>
      </c>
      <c r="BI15">
        <f ca="1">$BH$29/4+$BH$30/2+$BH$31/4</f>
        <v>2.2651047490975866</v>
      </c>
      <c r="CL15">
        <f t="shared" ca="1" si="12"/>
        <v>0.20984316835862382</v>
      </c>
      <c r="CM15">
        <f ca="1">$CL$29/4+$CL$30/2+$CL$31/4</f>
        <v>0.17540010753634555</v>
      </c>
      <c r="DA15">
        <f t="shared" ca="1" si="13"/>
        <v>0.25791413796602131</v>
      </c>
      <c r="DB15">
        <f ca="1">$DA$29/4+$DA$30/2+$DA$31/4</f>
        <v>1.2270767138778353</v>
      </c>
      <c r="DP15">
        <f t="shared" ca="1" si="14"/>
        <v>1</v>
      </c>
      <c r="DQ15">
        <f ca="1">$DP$29/4+$DP$30/2+$DP$31/4</f>
        <v>1</v>
      </c>
      <c r="EE15">
        <f t="shared" ca="1" si="15"/>
        <v>0.95090952470763546</v>
      </c>
      <c r="EF15">
        <f ca="1">$EE$29/4+$EE$30/2+$EE$31/4</f>
        <v>1.2222438416675088</v>
      </c>
      <c r="GR15">
        <f ca="1">INDIRECT(ADDRESS(ROW(),Controls!$P$4+30))</f>
        <v>19</v>
      </c>
      <c r="GS15">
        <f ca="1">INDIRECT(ADDRESS(ROW(),Controls!$P$4+45))</f>
        <v>11.993411795322535</v>
      </c>
      <c r="GV15">
        <f ca="1">INDIRECT(ADDRESS(ROW(),Controls!$P$4+90))</f>
        <v>0.20984316835862382</v>
      </c>
      <c r="GW15">
        <f ca="1">INDIRECT(ADDRESS(ROW(),Controls!$P$4+105))</f>
        <v>0.25791413796602131</v>
      </c>
      <c r="GX15">
        <f ca="1">INDIRECT(ADDRESS(ROW(),Controls!$P$4+120))</f>
        <v>1</v>
      </c>
      <c r="GY15">
        <f ca="1">INDIRECT(ADDRESS(ROW(),Controls!$P$4+15))</f>
        <v>83</v>
      </c>
      <c r="GZ15">
        <f ca="1">INDIRECT(ADDRESS(ROW(),Controls!$P$4+135))</f>
        <v>0.95090952470763546</v>
      </c>
      <c r="HL15">
        <f t="shared" ca="1" si="16"/>
        <v>1.584203087849452</v>
      </c>
      <c r="HM15">
        <f t="shared" ca="1" si="17"/>
        <v>7.006588204677465</v>
      </c>
      <c r="HN15">
        <f t="shared" ca="1" si="18"/>
        <v>1.2290804603428584</v>
      </c>
      <c r="HO15">
        <f t="shared" ca="1" si="19"/>
        <v>4.8070969607397485E-2</v>
      </c>
      <c r="HQ15">
        <f ca="1">INDIRECT(ADDRESS(ROW(),Controls!$P$4+60))</f>
        <v>1.5690598291753453</v>
      </c>
      <c r="HR15">
        <f t="shared" ca="1" si="20"/>
        <v>83</v>
      </c>
      <c r="HS15">
        <f ca="1">IF($GX15=0,NA(),($GZ15*Controls!$S$4))</f>
        <v>0.95090952470763546</v>
      </c>
    </row>
    <row r="16" spans="1:227" x14ac:dyDescent="0.25">
      <c r="A16">
        <v>84</v>
      </c>
      <c r="B16">
        <f t="shared" ca="1" si="0"/>
        <v>83</v>
      </c>
      <c r="C16">
        <f t="shared" ca="1" si="1"/>
        <v>19</v>
      </c>
      <c r="D16">
        <f t="shared" ca="1" si="2"/>
        <v>14.410288583602856</v>
      </c>
      <c r="E16">
        <f t="shared" ca="1" si="3"/>
        <v>1.6835717503045413</v>
      </c>
      <c r="G16">
        <f t="shared" ca="1" si="4"/>
        <v>0.19143875823573672</v>
      </c>
      <c r="H16">
        <f t="shared" ca="1" si="5"/>
        <v>3.2048912315546102E-2</v>
      </c>
      <c r="I16">
        <f t="shared" ca="1" si="6"/>
        <v>1</v>
      </c>
      <c r="J16">
        <v>1</v>
      </c>
      <c r="K16">
        <f t="shared" ca="1" si="7"/>
        <v>0.59803855513016524</v>
      </c>
      <c r="O16">
        <f t="shared" ca="1" si="8"/>
        <v>83</v>
      </c>
      <c r="P16">
        <f ca="1">$O$31/4+$O$32/2+$O$33/4</f>
        <v>200.5</v>
      </c>
      <c r="AD16">
        <f t="shared" ca="1" si="9"/>
        <v>19</v>
      </c>
      <c r="AE16">
        <f ca="1">$AD$31/4+$AD$32/2+$AD$33/4</f>
        <v>24.5</v>
      </c>
      <c r="AS16">
        <f t="shared" ca="1" si="10"/>
        <v>14.410288583602856</v>
      </c>
      <c r="AT16">
        <f ca="1">$AS$31/4+$AS$32/2+$AS$33/4</f>
        <v>21.31337411965454</v>
      </c>
      <c r="BH16">
        <f t="shared" ca="1" si="11"/>
        <v>1.6835717503045413</v>
      </c>
      <c r="BI16">
        <f ca="1">$BH$31/4+$BH$32/2+$BH$33/4</f>
        <v>2.5088744511122956</v>
      </c>
      <c r="CL16">
        <f t="shared" ca="1" si="12"/>
        <v>0.19143875823573672</v>
      </c>
      <c r="CM16">
        <f ca="1">$CL$31/4+$CL$32/2+$CL$33/4</f>
        <v>0.15751304650660231</v>
      </c>
      <c r="DA16">
        <f t="shared" ca="1" si="13"/>
        <v>3.2048912315546102E-2</v>
      </c>
      <c r="DB16">
        <f ca="1">$DA$31/4+$DA$32/2+$DA$33/4</f>
        <v>4.8626250352141909E-2</v>
      </c>
      <c r="DP16">
        <f t="shared" ca="1" si="14"/>
        <v>1</v>
      </c>
      <c r="DQ16">
        <f ca="1">$DP$31/4+$DP$32/2+$DP$33/4</f>
        <v>1</v>
      </c>
      <c r="EE16">
        <f t="shared" ca="1" si="15"/>
        <v>0.59803855513016524</v>
      </c>
      <c r="EF16">
        <f ca="1">$EE$31/4+$EE$32/2+$EE$33/4</f>
        <v>0.31672201268093669</v>
      </c>
      <c r="GR16">
        <f ca="1">INDIRECT(ADDRESS(ROW(),Controls!$P$4+30))</f>
        <v>19</v>
      </c>
      <c r="GS16">
        <f ca="1">INDIRECT(ADDRESS(ROW(),Controls!$P$4+45))</f>
        <v>14.410288583602856</v>
      </c>
      <c r="GV16">
        <f ca="1">INDIRECT(ADDRESS(ROW(),Controls!$P$4+90))</f>
        <v>0.19143875823573672</v>
      </c>
      <c r="GW16">
        <f ca="1">INDIRECT(ADDRESS(ROW(),Controls!$P$4+105))</f>
        <v>3.2048912315546102E-2</v>
      </c>
      <c r="GX16">
        <f ca="1">INDIRECT(ADDRESS(ROW(),Controls!$P$4+120))</f>
        <v>1</v>
      </c>
      <c r="GY16">
        <f ca="1">INDIRECT(ADDRESS(ROW(),Controls!$P$4+15))</f>
        <v>83</v>
      </c>
      <c r="GZ16">
        <f ca="1">INDIRECT(ADDRESS(ROW(),Controls!$P$4+135))</f>
        <v>0.59803855513016524</v>
      </c>
      <c r="HL16">
        <f t="shared" ca="1" si="16"/>
        <v>1.3185023942976182</v>
      </c>
      <c r="HM16">
        <f t="shared" ca="1" si="17"/>
        <v>4.5897114163971438</v>
      </c>
      <c r="HN16">
        <f t="shared" ca="1" si="18"/>
        <v>0.16741078249202407</v>
      </c>
      <c r="HO16">
        <f t="shared" ca="1" si="19"/>
        <v>-0.15938984592019062</v>
      </c>
      <c r="HQ16">
        <f ca="1">INDIRECT(ADDRESS(ROW(),Controls!$P$4+60))</f>
        <v>1.6835717503045413</v>
      </c>
      <c r="HR16">
        <f t="shared" ca="1" si="20"/>
        <v>83</v>
      </c>
      <c r="HS16">
        <f ca="1">IF($GX16=0,NA(),($GZ16*Controls!$S$4))</f>
        <v>0.59803855513016524</v>
      </c>
    </row>
    <row r="17" spans="1:227" x14ac:dyDescent="0.25">
      <c r="A17">
        <v>85</v>
      </c>
      <c r="B17">
        <f t="shared" ca="1" si="0"/>
        <v>92</v>
      </c>
      <c r="C17">
        <f t="shared" ca="1" si="1"/>
        <v>14</v>
      </c>
      <c r="D17">
        <f t="shared" ca="1" si="2"/>
        <v>16.718323091426555</v>
      </c>
      <c r="E17">
        <f t="shared" ca="1" si="3"/>
        <v>1.4757605179678623</v>
      </c>
      <c r="G17">
        <f t="shared" ca="1" si="4"/>
        <v>0.17773372811353583</v>
      </c>
      <c r="H17">
        <f t="shared" ca="1" si="5"/>
        <v>-3.3377334502120229E-2</v>
      </c>
      <c r="I17">
        <f t="shared" ca="1" si="6"/>
        <v>1</v>
      </c>
      <c r="J17">
        <v>1</v>
      </c>
      <c r="K17">
        <f t="shared" ca="1" si="7"/>
        <v>-0.24973561924991378</v>
      </c>
      <c r="O17">
        <f t="shared" ca="1" si="8"/>
        <v>92</v>
      </c>
      <c r="P17">
        <f ca="1">$O$34*3/4+$O$33/4</f>
        <v>322.25</v>
      </c>
      <c r="AD17">
        <f t="shared" ca="1" si="9"/>
        <v>14</v>
      </c>
      <c r="AE17">
        <f ca="1">$AD$34*3/4+$AD$33/4</f>
        <v>46.5</v>
      </c>
      <c r="AS17">
        <f t="shared" ca="1" si="10"/>
        <v>16.718323091426555</v>
      </c>
      <c r="AT17">
        <f ca="1">$AS$34*3/4+$AS$33/4</f>
        <v>65.303515005495797</v>
      </c>
      <c r="BH17">
        <f t="shared" ca="1" si="11"/>
        <v>1.4757605179678623</v>
      </c>
      <c r="BI17">
        <f ca="1">$BH$34*3/4+$BH$33/4</f>
        <v>1.8135230863831264</v>
      </c>
      <c r="CL17">
        <f t="shared" ca="1" si="12"/>
        <v>0.17773372811353583</v>
      </c>
      <c r="CM17">
        <f ca="1">$CL$34*3/4+$CL$33/4</f>
        <v>9.9674725460617175E-2</v>
      </c>
      <c r="DA17">
        <f t="shared" ca="1" si="13"/>
        <v>-3.3377334502120229E-2</v>
      </c>
      <c r="DB17">
        <f ca="1">$DA$34*3/4+$DA$33/4</f>
        <v>5.9042900202888923E-2</v>
      </c>
      <c r="DP17">
        <f t="shared" ca="1" si="14"/>
        <v>1</v>
      </c>
      <c r="DQ17">
        <f ca="1">$DP$34*3/4+$DP$33/4</f>
        <v>1</v>
      </c>
      <c r="EE17">
        <f t="shared" ca="1" si="15"/>
        <v>-0.24973561924991378</v>
      </c>
      <c r="EF17">
        <f ca="1">$EE$34*3/4+$EE$33/4</f>
        <v>-0.54987819429033424</v>
      </c>
      <c r="GR17">
        <f ca="1">INDIRECT(ADDRESS(ROW(),Controls!$P$4+30))</f>
        <v>14</v>
      </c>
      <c r="GS17">
        <f ca="1">INDIRECT(ADDRESS(ROW(),Controls!$P$4+45))</f>
        <v>16.718323091426555</v>
      </c>
      <c r="GV17">
        <f ca="1">INDIRECT(ADDRESS(ROW(),Controls!$P$4+90))</f>
        <v>0.17773372811353583</v>
      </c>
      <c r="GW17">
        <f ca="1">INDIRECT(ADDRESS(ROW(),Controls!$P$4+105))</f>
        <v>-3.3377334502120229E-2</v>
      </c>
      <c r="GX17">
        <f ca="1">INDIRECT(ADDRESS(ROW(),Controls!$P$4+120))</f>
        <v>1</v>
      </c>
      <c r="GY17">
        <f ca="1">INDIRECT(ADDRESS(ROW(),Controls!$P$4+15))</f>
        <v>92</v>
      </c>
      <c r="GZ17">
        <f ca="1">INDIRECT(ADDRESS(ROW(),Controls!$P$4+135))</f>
        <v>-0.24973561924991378</v>
      </c>
      <c r="HL17">
        <f t="shared" ca="1" si="16"/>
        <v>0.83740456045974143</v>
      </c>
      <c r="HM17">
        <f t="shared" ca="1" si="17"/>
        <v>-2.718323091426555</v>
      </c>
      <c r="HN17">
        <f t="shared" ca="1" si="18"/>
        <v>0.01</v>
      </c>
      <c r="HO17">
        <f t="shared" ca="1" si="19"/>
        <v>-0.21111106261565604</v>
      </c>
      <c r="HQ17">
        <f ca="1">INDIRECT(ADDRESS(ROW(),Controls!$P$4+60))</f>
        <v>1.4757605179678623</v>
      </c>
      <c r="HR17">
        <f t="shared" ca="1" si="20"/>
        <v>92</v>
      </c>
      <c r="HS17">
        <f ca="1">IF($GX17=0,NA(),($GZ17*Controls!$S$4))</f>
        <v>-0.24973561924991378</v>
      </c>
    </row>
    <row r="18" spans="1:227" x14ac:dyDescent="0.25">
      <c r="A18">
        <v>86</v>
      </c>
      <c r="B18">
        <f t="shared" ca="1" si="0"/>
        <v>97</v>
      </c>
      <c r="C18">
        <f t="shared" ca="1" si="1"/>
        <v>19</v>
      </c>
      <c r="D18">
        <f t="shared" ca="1" si="2"/>
        <v>19.490523660269162</v>
      </c>
      <c r="E18">
        <f t="shared" ca="1" si="3"/>
        <v>1.3639221289897814</v>
      </c>
      <c r="G18">
        <f t="shared" ca="1" si="4"/>
        <v>0.16460933250120663</v>
      </c>
      <c r="H18">
        <f t="shared" ca="1" si="5"/>
        <v>-5.0673592255867581E-2</v>
      </c>
      <c r="I18">
        <f t="shared" ca="1" si="6"/>
        <v>1</v>
      </c>
      <c r="J18">
        <v>1</v>
      </c>
      <c r="K18">
        <f t="shared" ca="1" si="7"/>
        <v>2.0517064270151847E-2</v>
      </c>
      <c r="O18">
        <f t="shared" ca="1" si="8"/>
        <v>97</v>
      </c>
      <c r="AD18">
        <f t="shared" ca="1" si="9"/>
        <v>19</v>
      </c>
      <c r="AS18">
        <f t="shared" ca="1" si="10"/>
        <v>19.490523660269162</v>
      </c>
      <c r="BH18">
        <f t="shared" ca="1" si="11"/>
        <v>1.3639221289897814</v>
      </c>
      <c r="CL18">
        <f t="shared" ca="1" si="12"/>
        <v>0.16460933250120663</v>
      </c>
      <c r="DA18">
        <f t="shared" ca="1" si="13"/>
        <v>-5.0673592255867581E-2</v>
      </c>
      <c r="DP18">
        <f t="shared" ca="1" si="14"/>
        <v>1</v>
      </c>
      <c r="EE18">
        <f t="shared" ca="1" si="15"/>
        <v>2.0517064270151847E-2</v>
      </c>
      <c r="GR18">
        <f ca="1">INDIRECT(ADDRESS(ROW(),Controls!$P$4+30))</f>
        <v>19</v>
      </c>
      <c r="GS18">
        <f ca="1">INDIRECT(ADDRESS(ROW(),Controls!$P$4+45))</f>
        <v>19.490523660269162</v>
      </c>
      <c r="GV18">
        <f ca="1">INDIRECT(ADDRESS(ROW(),Controls!$P$4+90))</f>
        <v>0.16460933250120663</v>
      </c>
      <c r="GW18">
        <f ca="1">INDIRECT(ADDRESS(ROW(),Controls!$P$4+105))</f>
        <v>-5.0673592255867581E-2</v>
      </c>
      <c r="GX18">
        <f ca="1">INDIRECT(ADDRESS(ROW(),Controls!$P$4+120))</f>
        <v>1</v>
      </c>
      <c r="GY18">
        <f ca="1">INDIRECT(ADDRESS(ROW(),Controls!$P$4+15))</f>
        <v>97</v>
      </c>
      <c r="GZ18">
        <f ca="1">INDIRECT(ADDRESS(ROW(),Controls!$P$4+135))</f>
        <v>2.0517064270151847E-2</v>
      </c>
      <c r="HL18">
        <f t="shared" ca="1" si="16"/>
        <v>0.97483271004826422</v>
      </c>
      <c r="HM18">
        <f t="shared" ca="1" si="17"/>
        <v>-0.49052366026916161</v>
      </c>
      <c r="HN18">
        <f t="shared" ca="1" si="18"/>
        <v>0.01</v>
      </c>
      <c r="HO18">
        <f t="shared" ca="1" si="19"/>
        <v>-0.21528292475707422</v>
      </c>
      <c r="HQ18">
        <f ca="1">INDIRECT(ADDRESS(ROW(),Controls!$P$4+60))</f>
        <v>1.3639221289897814</v>
      </c>
      <c r="HR18">
        <f t="shared" ca="1" si="20"/>
        <v>97</v>
      </c>
      <c r="HS18">
        <f ca="1">IF($GX18=0,NA(),($GZ18*Controls!$S$4))</f>
        <v>2.0517064270151847E-2</v>
      </c>
    </row>
    <row r="19" spans="1:227" x14ac:dyDescent="0.25">
      <c r="A19">
        <v>87</v>
      </c>
      <c r="B19">
        <f t="shared" ca="1" si="0"/>
        <v>97</v>
      </c>
      <c r="C19">
        <f t="shared" ca="1" si="1"/>
        <v>9</v>
      </c>
      <c r="D19">
        <f t="shared" ca="1" si="2"/>
        <v>8.8692859609360895</v>
      </c>
      <c r="E19">
        <f t="shared" ca="1" si="3"/>
        <v>1.3425158470920233</v>
      </c>
      <c r="G19">
        <f t="shared" ca="1" si="4"/>
        <v>0.24401800877934071</v>
      </c>
      <c r="H19">
        <f t="shared" ca="1" si="5"/>
        <v>-0.11253144423993551</v>
      </c>
      <c r="I19">
        <f t="shared" ca="1" si="6"/>
        <v>1</v>
      </c>
      <c r="J19">
        <v>1</v>
      </c>
      <c r="K19">
        <f t="shared" ca="1" si="7"/>
        <v>0.12473305028888131</v>
      </c>
      <c r="O19">
        <f t="shared" ca="1" si="8"/>
        <v>97</v>
      </c>
      <c r="AD19">
        <f t="shared" ca="1" si="9"/>
        <v>9</v>
      </c>
      <c r="AS19">
        <f t="shared" ca="1" si="10"/>
        <v>8.8692859609360895</v>
      </c>
      <c r="BH19">
        <f t="shared" ca="1" si="11"/>
        <v>1.3425158470920233</v>
      </c>
      <c r="CL19">
        <f t="shared" ca="1" si="12"/>
        <v>0.24401800877934071</v>
      </c>
      <c r="DA19">
        <f t="shared" ca="1" si="13"/>
        <v>-0.11253144423993551</v>
      </c>
      <c r="DP19">
        <f t="shared" ca="1" si="14"/>
        <v>1</v>
      </c>
      <c r="EE19">
        <f t="shared" ca="1" si="15"/>
        <v>0.12473305028888131</v>
      </c>
      <c r="GR19">
        <f ca="1">INDIRECT(ADDRESS(ROW(),Controls!$P$4+30))</f>
        <v>9</v>
      </c>
      <c r="GS19">
        <f ca="1">INDIRECT(ADDRESS(ROW(),Controls!$P$4+45))</f>
        <v>8.8692859609360895</v>
      </c>
      <c r="GV19">
        <f ca="1">INDIRECT(ADDRESS(ROW(),Controls!$P$4+90))</f>
        <v>0.24401800877934071</v>
      </c>
      <c r="GW19">
        <f ca="1">INDIRECT(ADDRESS(ROW(),Controls!$P$4+105))</f>
        <v>-0.11253144423993551</v>
      </c>
      <c r="GX19">
        <f ca="1">INDIRECT(ADDRESS(ROW(),Controls!$P$4+120))</f>
        <v>1</v>
      </c>
      <c r="GY19">
        <f ca="1">INDIRECT(ADDRESS(ROW(),Controls!$P$4+15))</f>
        <v>97</v>
      </c>
      <c r="GZ19">
        <f ca="1">INDIRECT(ADDRESS(ROW(),Controls!$P$4+135))</f>
        <v>0.12473305028888131</v>
      </c>
      <c r="HL19">
        <f t="shared" ca="1" si="16"/>
        <v>1.0147378311669764</v>
      </c>
      <c r="HM19">
        <f t="shared" ca="1" si="17"/>
        <v>0.13071403906391055</v>
      </c>
      <c r="HN19">
        <f t="shared" ca="1" si="18"/>
        <v>0.01</v>
      </c>
      <c r="HO19">
        <f t="shared" ca="1" si="19"/>
        <v>-0.35654945301927621</v>
      </c>
      <c r="HQ19">
        <f ca="1">INDIRECT(ADDRESS(ROW(),Controls!$P$4+60))</f>
        <v>1.3425158470920233</v>
      </c>
      <c r="HR19">
        <f t="shared" ca="1" si="20"/>
        <v>97</v>
      </c>
      <c r="HS19">
        <f ca="1">IF($GX19=0,NA(),($GZ19*Controls!$S$4))</f>
        <v>0.12473305028888131</v>
      </c>
    </row>
    <row r="20" spans="1:227" x14ac:dyDescent="0.25">
      <c r="A20">
        <v>88</v>
      </c>
      <c r="B20">
        <f t="shared" ca="1" si="0"/>
        <v>102</v>
      </c>
      <c r="C20">
        <f t="shared" ca="1" si="1"/>
        <v>10</v>
      </c>
      <c r="D20">
        <f t="shared" ca="1" si="2"/>
        <v>20.592521441498125</v>
      </c>
      <c r="E20">
        <f t="shared" ca="1" si="3"/>
        <v>0.89300095737671048</v>
      </c>
      <c r="G20">
        <f t="shared" ca="1" si="4"/>
        <v>0.16014428479178464</v>
      </c>
      <c r="H20">
        <f t="shared" ca="1" si="5"/>
        <v>0.2160324728011209</v>
      </c>
      <c r="I20">
        <f t="shared" ca="1" si="6"/>
        <v>1</v>
      </c>
      <c r="J20">
        <v>1</v>
      </c>
      <c r="K20">
        <f t="shared" ca="1" si="7"/>
        <v>-1.2543964189347088</v>
      </c>
      <c r="O20">
        <f t="shared" ca="1" si="8"/>
        <v>102</v>
      </c>
      <c r="AD20">
        <f t="shared" ca="1" si="9"/>
        <v>10</v>
      </c>
      <c r="AS20">
        <f t="shared" ca="1" si="10"/>
        <v>20.592521441498125</v>
      </c>
      <c r="BH20">
        <f t="shared" ca="1" si="11"/>
        <v>0.89300095737671048</v>
      </c>
      <c r="CL20">
        <f t="shared" ca="1" si="12"/>
        <v>0.16014428479178464</v>
      </c>
      <c r="DA20">
        <f t="shared" ca="1" si="13"/>
        <v>0.2160324728011209</v>
      </c>
      <c r="DP20">
        <f t="shared" ca="1" si="14"/>
        <v>1</v>
      </c>
      <c r="EE20">
        <f t="shared" ca="1" si="15"/>
        <v>-1.2543964189347088</v>
      </c>
      <c r="GR20">
        <f ca="1">INDIRECT(ADDRESS(ROW(),Controls!$P$4+30))</f>
        <v>10</v>
      </c>
      <c r="GS20">
        <f ca="1">INDIRECT(ADDRESS(ROW(),Controls!$P$4+45))</f>
        <v>20.592521441498125</v>
      </c>
      <c r="GV20">
        <f ca="1">INDIRECT(ADDRESS(ROW(),Controls!$P$4+90))</f>
        <v>0.16014428479178464</v>
      </c>
      <c r="GW20">
        <f ca="1">INDIRECT(ADDRESS(ROW(),Controls!$P$4+105))</f>
        <v>0.2160324728011209</v>
      </c>
      <c r="GX20">
        <f ca="1">INDIRECT(ADDRESS(ROW(),Controls!$P$4+120))</f>
        <v>1</v>
      </c>
      <c r="GY20">
        <f ca="1">INDIRECT(ADDRESS(ROW(),Controls!$P$4+15))</f>
        <v>102</v>
      </c>
      <c r="GZ20">
        <f ca="1">INDIRECT(ADDRESS(ROW(),Controls!$P$4+135))</f>
        <v>-1.2543964189347088</v>
      </c>
      <c r="HL20">
        <f t="shared" ca="1" si="16"/>
        <v>0.4856131886718818</v>
      </c>
      <c r="HM20">
        <f t="shared" ca="1" si="17"/>
        <v>-10.592521441498125</v>
      </c>
      <c r="HN20">
        <f t="shared" ca="1" si="18"/>
        <v>1.3489864660609063</v>
      </c>
      <c r="HO20">
        <f t="shared" ca="1" si="19"/>
        <v>5.5888188009336259E-2</v>
      </c>
      <c r="HQ20">
        <f ca="1">INDIRECT(ADDRESS(ROW(),Controls!$P$4+60))</f>
        <v>0.89300095737671048</v>
      </c>
      <c r="HR20">
        <f t="shared" ca="1" si="20"/>
        <v>102</v>
      </c>
      <c r="HS20">
        <f ca="1">IF($GX20=0,NA(),($GZ20*Controls!$S$4))</f>
        <v>-1.2543964189347088</v>
      </c>
    </row>
    <row r="21" spans="1:227" x14ac:dyDescent="0.25">
      <c r="A21">
        <v>89</v>
      </c>
      <c r="B21">
        <f t="shared" ca="1" si="0"/>
        <v>103</v>
      </c>
      <c r="C21">
        <f t="shared" ca="1" si="1"/>
        <v>18</v>
      </c>
      <c r="D21">
        <f t="shared" ca="1" si="2"/>
        <v>13.740266526561562</v>
      </c>
      <c r="E21">
        <f t="shared" ca="1" si="3"/>
        <v>1.0110911505482389</v>
      </c>
      <c r="G21">
        <f t="shared" ca="1" si="4"/>
        <v>0.19605080466608238</v>
      </c>
      <c r="H21">
        <f t="shared" ca="1" si="5"/>
        <v>2.3332527377775553E-2</v>
      </c>
      <c r="I21">
        <f t="shared" ca="1" si="6"/>
        <v>1</v>
      </c>
      <c r="J21">
        <v>1</v>
      </c>
      <c r="K21">
        <f t="shared" ca="1" si="7"/>
        <v>0.58393443781642984</v>
      </c>
      <c r="O21">
        <f t="shared" ca="1" si="8"/>
        <v>103</v>
      </c>
      <c r="AD21">
        <f t="shared" ca="1" si="9"/>
        <v>18</v>
      </c>
      <c r="AS21">
        <f t="shared" ca="1" si="10"/>
        <v>13.740266526561562</v>
      </c>
      <c r="BH21">
        <f t="shared" ca="1" si="11"/>
        <v>1.0110911505482389</v>
      </c>
      <c r="CL21">
        <f t="shared" ca="1" si="12"/>
        <v>0.19605080466608238</v>
      </c>
      <c r="DA21">
        <f t="shared" ca="1" si="13"/>
        <v>2.3332527377775553E-2</v>
      </c>
      <c r="DP21">
        <f t="shared" ca="1" si="14"/>
        <v>1</v>
      </c>
      <c r="EE21">
        <f t="shared" ca="1" si="15"/>
        <v>0.58393443781642984</v>
      </c>
      <c r="GR21">
        <f ca="1">INDIRECT(ADDRESS(ROW(),Controls!$P$4+30))</f>
        <v>18</v>
      </c>
      <c r="GS21">
        <f ca="1">INDIRECT(ADDRESS(ROW(),Controls!$P$4+45))</f>
        <v>13.740266526561562</v>
      </c>
      <c r="GV21">
        <f ca="1">INDIRECT(ADDRESS(ROW(),Controls!$P$4+90))</f>
        <v>0.19605080466608238</v>
      </c>
      <c r="GW21">
        <f ca="1">INDIRECT(ADDRESS(ROW(),Controls!$P$4+105))</f>
        <v>2.3332527377775553E-2</v>
      </c>
      <c r="GX21">
        <f ca="1">INDIRECT(ADDRESS(ROW(),Controls!$P$4+120))</f>
        <v>1</v>
      </c>
      <c r="GY21">
        <f ca="1">INDIRECT(ADDRESS(ROW(),Controls!$P$4+15))</f>
        <v>103</v>
      </c>
      <c r="GZ21">
        <f ca="1">INDIRECT(ADDRESS(ROW(),Controls!$P$4+135))</f>
        <v>0.58393443781642984</v>
      </c>
      <c r="HL21">
        <f t="shared" ca="1" si="16"/>
        <v>1.3100182565748537</v>
      </c>
      <c r="HM21">
        <f t="shared" ca="1" si="17"/>
        <v>4.2597334734384376</v>
      </c>
      <c r="HN21">
        <f t="shared" ca="1" si="18"/>
        <v>0.11901265805828228</v>
      </c>
      <c r="HO21">
        <f t="shared" ca="1" si="19"/>
        <v>-0.17271827728830683</v>
      </c>
      <c r="HQ21">
        <f ca="1">INDIRECT(ADDRESS(ROW(),Controls!$P$4+60))</f>
        <v>1.0110911505482389</v>
      </c>
      <c r="HR21">
        <f t="shared" ca="1" si="20"/>
        <v>103</v>
      </c>
      <c r="HS21">
        <f ca="1">IF($GX21=0,NA(),($GZ21*Controls!$S$4))</f>
        <v>0.58393443781642984</v>
      </c>
    </row>
    <row r="22" spans="1:227" x14ac:dyDescent="0.25">
      <c r="A22">
        <v>90</v>
      </c>
      <c r="B22">
        <f t="shared" ca="1" si="0"/>
        <v>110</v>
      </c>
      <c r="C22">
        <f t="shared" ca="1" si="1"/>
        <v>14</v>
      </c>
      <c r="D22">
        <f t="shared" ca="1" si="2"/>
        <v>16.630424568042319</v>
      </c>
      <c r="E22">
        <f t="shared" ca="1" si="3"/>
        <v>0.88766127245578097</v>
      </c>
      <c r="G22">
        <f t="shared" ca="1" si="4"/>
        <v>0.17820280644990419</v>
      </c>
      <c r="H22">
        <f t="shared" ca="1" si="5"/>
        <v>-3.5113191229384583E-2</v>
      </c>
      <c r="I22">
        <f t="shared" ca="1" si="6"/>
        <v>1</v>
      </c>
      <c r="J22">
        <v>1</v>
      </c>
      <c r="K22">
        <f t="shared" ca="1" si="7"/>
        <v>-0.23981948619768681</v>
      </c>
      <c r="O22">
        <f t="shared" ca="1" si="8"/>
        <v>110</v>
      </c>
      <c r="AD22">
        <f t="shared" ca="1" si="9"/>
        <v>14</v>
      </c>
      <c r="AS22">
        <f t="shared" ca="1" si="10"/>
        <v>16.630424568042319</v>
      </c>
      <c r="BH22">
        <f t="shared" ca="1" si="11"/>
        <v>0.88766127245578097</v>
      </c>
      <c r="CL22">
        <f t="shared" ca="1" si="12"/>
        <v>0.17820280644990419</v>
      </c>
      <c r="DA22">
        <f t="shared" ca="1" si="13"/>
        <v>-3.5113191229384583E-2</v>
      </c>
      <c r="DP22">
        <f t="shared" ca="1" si="14"/>
        <v>1</v>
      </c>
      <c r="EE22">
        <f t="shared" ca="1" si="15"/>
        <v>-0.23981948619768681</v>
      </c>
      <c r="GR22">
        <f ca="1">INDIRECT(ADDRESS(ROW(),Controls!$P$4+30))</f>
        <v>14</v>
      </c>
      <c r="GS22">
        <f ca="1">INDIRECT(ADDRESS(ROW(),Controls!$P$4+45))</f>
        <v>16.630424568042319</v>
      </c>
      <c r="GV22">
        <f ca="1">INDIRECT(ADDRESS(ROW(),Controls!$P$4+90))</f>
        <v>0.17820280644990419</v>
      </c>
      <c r="GW22">
        <f ca="1">INDIRECT(ADDRESS(ROW(),Controls!$P$4+105))</f>
        <v>-3.5113191229384583E-2</v>
      </c>
      <c r="GX22">
        <f ca="1">INDIRECT(ADDRESS(ROW(),Controls!$P$4+120))</f>
        <v>1</v>
      </c>
      <c r="GY22">
        <f ca="1">INDIRECT(ADDRESS(ROW(),Controls!$P$4+15))</f>
        <v>110</v>
      </c>
      <c r="GZ22">
        <f ca="1">INDIRECT(ADDRESS(ROW(),Controls!$P$4+135))</f>
        <v>-0.23981948619768681</v>
      </c>
      <c r="HL22">
        <f t="shared" ca="1" si="16"/>
        <v>0.84183058241958253</v>
      </c>
      <c r="HM22">
        <f t="shared" ca="1" si="17"/>
        <v>-2.6304245680423186</v>
      </c>
      <c r="HN22">
        <f t="shared" ca="1" si="18"/>
        <v>0.01</v>
      </c>
      <c r="HO22">
        <f t="shared" ca="1" si="19"/>
        <v>-0.21331599767928877</v>
      </c>
      <c r="HQ22">
        <f ca="1">INDIRECT(ADDRESS(ROW(),Controls!$P$4+60))</f>
        <v>0.88766127245578097</v>
      </c>
      <c r="HR22">
        <f t="shared" ca="1" si="20"/>
        <v>110</v>
      </c>
      <c r="HS22">
        <f ca="1">IF($GX22=0,NA(),($GZ22*Controls!$S$4))</f>
        <v>-0.23981948619768681</v>
      </c>
    </row>
    <row r="23" spans="1:227" x14ac:dyDescent="0.25">
      <c r="A23">
        <v>91</v>
      </c>
      <c r="B23">
        <f t="shared" ca="1" si="0"/>
        <v>118</v>
      </c>
      <c r="C23">
        <f t="shared" ca="1" si="1"/>
        <v>14</v>
      </c>
      <c r="D23">
        <f t="shared" ca="1" si="2"/>
        <v>17.036546006947226</v>
      </c>
      <c r="E23">
        <f t="shared" ca="1" si="3"/>
        <v>0.76025008957515305</v>
      </c>
      <c r="G23">
        <f t="shared" ca="1" si="4"/>
        <v>0.17606597354512776</v>
      </c>
      <c r="H23">
        <f t="shared" ca="1" si="5"/>
        <v>-2.6928849697667331E-2</v>
      </c>
      <c r="I23">
        <f t="shared" ca="1" si="6"/>
        <v>1</v>
      </c>
      <c r="J23">
        <v>1</v>
      </c>
      <c r="K23">
        <f t="shared" ca="1" si="7"/>
        <v>-0.28526689795815657</v>
      </c>
      <c r="O23">
        <f t="shared" ca="1" si="8"/>
        <v>118</v>
      </c>
      <c r="AD23">
        <f t="shared" ca="1" si="9"/>
        <v>14</v>
      </c>
      <c r="AS23">
        <f t="shared" ca="1" si="10"/>
        <v>17.036546006947226</v>
      </c>
      <c r="BH23">
        <f t="shared" ca="1" si="11"/>
        <v>0.76025008957515305</v>
      </c>
      <c r="CL23">
        <f t="shared" ca="1" si="12"/>
        <v>0.17606597354512776</v>
      </c>
      <c r="DA23">
        <f t="shared" ca="1" si="13"/>
        <v>-2.6928849697667331E-2</v>
      </c>
      <c r="DP23">
        <f t="shared" ca="1" si="14"/>
        <v>1</v>
      </c>
      <c r="EE23">
        <f t="shared" ca="1" si="15"/>
        <v>-0.28526689795815657</v>
      </c>
      <c r="GR23">
        <f ca="1">INDIRECT(ADDRESS(ROW(),Controls!$P$4+30))</f>
        <v>14</v>
      </c>
      <c r="GS23">
        <f ca="1">INDIRECT(ADDRESS(ROW(),Controls!$P$4+45))</f>
        <v>17.036546006947226</v>
      </c>
      <c r="GV23">
        <f ca="1">INDIRECT(ADDRESS(ROW(),Controls!$P$4+90))</f>
        <v>0.17606597354512776</v>
      </c>
      <c r="GW23">
        <f ca="1">INDIRECT(ADDRESS(ROW(),Controls!$P$4+105))</f>
        <v>-2.6928849697667331E-2</v>
      </c>
      <c r="GX23">
        <f ca="1">INDIRECT(ADDRESS(ROW(),Controls!$P$4+120))</f>
        <v>1</v>
      </c>
      <c r="GY23">
        <f ca="1">INDIRECT(ADDRESS(ROW(),Controls!$P$4+15))</f>
        <v>118</v>
      </c>
      <c r="GZ23">
        <f ca="1">INDIRECT(ADDRESS(ROW(),Controls!$P$4+135))</f>
        <v>-0.28526689795815657</v>
      </c>
      <c r="HL23">
        <f t="shared" ca="1" si="16"/>
        <v>0.82176281473316404</v>
      </c>
      <c r="HM23">
        <f t="shared" ca="1" si="17"/>
        <v>-3.0365460069472263</v>
      </c>
      <c r="HN23">
        <f t="shared" ca="1" si="18"/>
        <v>0.01</v>
      </c>
      <c r="HO23">
        <f t="shared" ca="1" si="19"/>
        <v>-0.20299482324279511</v>
      </c>
      <c r="HQ23">
        <f ca="1">INDIRECT(ADDRESS(ROW(),Controls!$P$4+60))</f>
        <v>0.76025008957515305</v>
      </c>
      <c r="HR23">
        <f t="shared" ca="1" si="20"/>
        <v>118</v>
      </c>
      <c r="HS23">
        <f ca="1">IF($GX23=0,NA(),($GZ23*Controls!$S$4))</f>
        <v>-0.28526689795815657</v>
      </c>
    </row>
    <row r="24" spans="1:227" x14ac:dyDescent="0.25">
      <c r="A24">
        <v>92</v>
      </c>
      <c r="B24">
        <f t="shared" ca="1" si="0"/>
        <v>123</v>
      </c>
      <c r="C24">
        <f t="shared" ca="1" si="1"/>
        <v>30</v>
      </c>
      <c r="D24">
        <f t="shared" ca="1" si="2"/>
        <v>12.529687484037645</v>
      </c>
      <c r="E24">
        <f t="shared" ca="1" si="3"/>
        <v>1.2844612465907004</v>
      </c>
      <c r="G24">
        <f t="shared" ca="1" si="4"/>
        <v>0.20530337469561</v>
      </c>
      <c r="H24">
        <f t="shared" ca="1" si="5"/>
        <v>1.8642997096330411</v>
      </c>
      <c r="I24">
        <f t="shared" ca="1" si="6"/>
        <v>1</v>
      </c>
      <c r="J24">
        <v>1</v>
      </c>
      <c r="K24">
        <f t="shared" ca="1" si="7"/>
        <v>1.8729425121967058</v>
      </c>
      <c r="O24">
        <f t="shared" ca="1" si="8"/>
        <v>123</v>
      </c>
      <c r="AD24">
        <f t="shared" ca="1" si="9"/>
        <v>30</v>
      </c>
      <c r="AS24">
        <f t="shared" ca="1" si="10"/>
        <v>12.529687484037645</v>
      </c>
      <c r="BH24">
        <f t="shared" ca="1" si="11"/>
        <v>1.2844612465907004</v>
      </c>
      <c r="CL24">
        <f t="shared" ca="1" si="12"/>
        <v>0.20530337469561</v>
      </c>
      <c r="DA24">
        <f t="shared" ca="1" si="13"/>
        <v>1.8642997096330411</v>
      </c>
      <c r="DP24">
        <f t="shared" ca="1" si="14"/>
        <v>1</v>
      </c>
      <c r="EE24">
        <f t="shared" ca="1" si="15"/>
        <v>1.8729425121967058</v>
      </c>
      <c r="GR24">
        <f ca="1">INDIRECT(ADDRESS(ROW(),Controls!$P$4+30))</f>
        <v>30</v>
      </c>
      <c r="GS24">
        <f ca="1">INDIRECT(ADDRESS(ROW(),Controls!$P$4+45))</f>
        <v>12.529687484037645</v>
      </c>
      <c r="GV24">
        <f ca="1">INDIRECT(ADDRESS(ROW(),Controls!$P$4+90))</f>
        <v>0.20530337469561</v>
      </c>
      <c r="GW24">
        <f ca="1">INDIRECT(ADDRESS(ROW(),Controls!$P$4+105))</f>
        <v>1.8642997096330411</v>
      </c>
      <c r="GX24">
        <f ca="1">INDIRECT(ADDRESS(ROW(),Controls!$P$4+120))</f>
        <v>1</v>
      </c>
      <c r="GY24">
        <f ca="1">INDIRECT(ADDRESS(ROW(),Controls!$P$4+15))</f>
        <v>123</v>
      </c>
      <c r="GZ24">
        <f ca="1">INDIRECT(ADDRESS(ROW(),Controls!$P$4+135))</f>
        <v>1.8729425121967058</v>
      </c>
      <c r="HL24">
        <f t="shared" ca="1" si="16"/>
        <v>2.394313508474883</v>
      </c>
      <c r="HM24">
        <f t="shared" ca="1" si="17"/>
        <v>17.470312515962355</v>
      </c>
      <c r="HN24">
        <f t="shared" ca="1" si="18"/>
        <v>9.0807066001575354</v>
      </c>
      <c r="HO24">
        <f t="shared" ca="1" si="19"/>
        <v>1.6589963349374313</v>
      </c>
      <c r="HQ24">
        <f ca="1">INDIRECT(ADDRESS(ROW(),Controls!$P$4+60))</f>
        <v>1.2844612465907004</v>
      </c>
      <c r="HR24">
        <f t="shared" ca="1" si="20"/>
        <v>123</v>
      </c>
      <c r="HS24">
        <f ca="1">IF($GX24=0,NA(),($GZ24*Controls!$S$4))</f>
        <v>1.8729425121967058</v>
      </c>
    </row>
    <row r="25" spans="1:227" x14ac:dyDescent="0.25">
      <c r="A25">
        <v>93</v>
      </c>
      <c r="B25">
        <f t="shared" ca="1" si="0"/>
        <v>126</v>
      </c>
      <c r="C25">
        <f t="shared" ca="1" si="1"/>
        <v>20</v>
      </c>
      <c r="D25">
        <f t="shared" ca="1" si="2"/>
        <v>17.067937990904088</v>
      </c>
      <c r="E25">
        <f t="shared" ca="1" si="3"/>
        <v>1.3316902534205717</v>
      </c>
      <c r="G25">
        <f t="shared" ca="1" si="4"/>
        <v>0.17590398549615804</v>
      </c>
      <c r="H25">
        <f t="shared" ca="1" si="5"/>
        <v>-2.9078367724821152E-2</v>
      </c>
      <c r="I25">
        <f t="shared" ca="1" si="6"/>
        <v>1</v>
      </c>
      <c r="J25">
        <v>1</v>
      </c>
      <c r="K25">
        <f t="shared" ca="1" si="7"/>
        <v>0.37302097500598896</v>
      </c>
      <c r="O25">
        <f t="shared" ca="1" si="8"/>
        <v>126</v>
      </c>
      <c r="AD25">
        <f t="shared" ca="1" si="9"/>
        <v>20</v>
      </c>
      <c r="AS25">
        <f t="shared" ca="1" si="10"/>
        <v>17.067937990904088</v>
      </c>
      <c r="BH25">
        <f t="shared" ca="1" si="11"/>
        <v>1.3316902534205717</v>
      </c>
      <c r="CL25">
        <f t="shared" ca="1" si="12"/>
        <v>0.17590398549615804</v>
      </c>
      <c r="DA25">
        <f t="shared" ca="1" si="13"/>
        <v>-2.9078367724821152E-2</v>
      </c>
      <c r="DP25">
        <f t="shared" ca="1" si="14"/>
        <v>1</v>
      </c>
      <c r="EE25">
        <f t="shared" ca="1" si="15"/>
        <v>0.37302097500598896</v>
      </c>
      <c r="GR25">
        <f ca="1">INDIRECT(ADDRESS(ROW(),Controls!$P$4+30))</f>
        <v>20</v>
      </c>
      <c r="GS25">
        <f ca="1">INDIRECT(ADDRESS(ROW(),Controls!$P$4+45))</f>
        <v>17.067937990904088</v>
      </c>
      <c r="GV25">
        <f ca="1">INDIRECT(ADDRESS(ROW(),Controls!$P$4+90))</f>
        <v>0.17590398549615804</v>
      </c>
      <c r="GW25">
        <f ca="1">INDIRECT(ADDRESS(ROW(),Controls!$P$4+105))</f>
        <v>-2.9078367724821152E-2</v>
      </c>
      <c r="GX25">
        <f ca="1">INDIRECT(ADDRESS(ROW(),Controls!$P$4+120))</f>
        <v>1</v>
      </c>
      <c r="GY25">
        <f ca="1">INDIRECT(ADDRESS(ROW(),Controls!$P$4+15))</f>
        <v>126</v>
      </c>
      <c r="GZ25">
        <f ca="1">INDIRECT(ADDRESS(ROW(),Controls!$P$4+135))</f>
        <v>0.37302097500598896</v>
      </c>
      <c r="HL25">
        <f t="shared" ca="1" si="16"/>
        <v>1.1717877115945978</v>
      </c>
      <c r="HM25">
        <f t="shared" ca="1" si="17"/>
        <v>2.9320620090959117</v>
      </c>
      <c r="HN25">
        <f t="shared" ca="1" si="18"/>
        <v>0.01</v>
      </c>
      <c r="HO25">
        <f t="shared" ca="1" si="19"/>
        <v>-0.20498235322097919</v>
      </c>
      <c r="HQ25">
        <f ca="1">INDIRECT(ADDRESS(ROW(),Controls!$P$4+60))</f>
        <v>1.3316902534205717</v>
      </c>
      <c r="HR25">
        <f t="shared" ca="1" si="20"/>
        <v>126</v>
      </c>
      <c r="HS25">
        <f ca="1">IF($GX25=0,NA(),($GZ25*Controls!$S$4))</f>
        <v>0.37302097500598896</v>
      </c>
    </row>
    <row r="26" spans="1:227" x14ac:dyDescent="0.25">
      <c r="A26">
        <v>94</v>
      </c>
      <c r="B26">
        <f t="shared" ca="1" si="0"/>
        <v>127</v>
      </c>
      <c r="C26">
        <f t="shared" ca="1" si="1"/>
        <v>25</v>
      </c>
      <c r="D26">
        <f t="shared" ca="1" si="2"/>
        <v>16.30935731006705</v>
      </c>
      <c r="E26">
        <f t="shared" ca="1" si="3"/>
        <v>1.5476427701296684</v>
      </c>
      <c r="G26">
        <f t="shared" ca="1" si="4"/>
        <v>0.17994831481722962</v>
      </c>
      <c r="H26">
        <f t="shared" ca="1" si="5"/>
        <v>0.22262780430515117</v>
      </c>
      <c r="I26">
        <f t="shared" ca="1" si="6"/>
        <v>1</v>
      </c>
      <c r="J26">
        <v>1</v>
      </c>
      <c r="K26">
        <f t="shared" ca="1" si="7"/>
        <v>0.90730002510283014</v>
      </c>
      <c r="O26">
        <f t="shared" ca="1" si="8"/>
        <v>127</v>
      </c>
      <c r="AD26">
        <f t="shared" ca="1" si="9"/>
        <v>25</v>
      </c>
      <c r="AS26">
        <f t="shared" ca="1" si="10"/>
        <v>16.30935731006705</v>
      </c>
      <c r="BH26">
        <f t="shared" ca="1" si="11"/>
        <v>1.5476427701296684</v>
      </c>
      <c r="CL26">
        <f t="shared" ca="1" si="12"/>
        <v>0.17994831481722962</v>
      </c>
      <c r="DA26">
        <f t="shared" ca="1" si="13"/>
        <v>0.22262780430515117</v>
      </c>
      <c r="DP26">
        <f t="shared" ca="1" si="14"/>
        <v>1</v>
      </c>
      <c r="EE26">
        <f t="shared" ca="1" si="15"/>
        <v>0.90730002510283014</v>
      </c>
      <c r="GR26">
        <f ca="1">INDIRECT(ADDRESS(ROW(),Controls!$P$4+30))</f>
        <v>25</v>
      </c>
      <c r="GS26">
        <f ca="1">INDIRECT(ADDRESS(ROW(),Controls!$P$4+45))</f>
        <v>16.30935731006705</v>
      </c>
      <c r="GV26">
        <f ca="1">INDIRECT(ADDRESS(ROW(),Controls!$P$4+90))</f>
        <v>0.17994831481722962</v>
      </c>
      <c r="GW26">
        <f ca="1">INDIRECT(ADDRESS(ROW(),Controls!$P$4+105))</f>
        <v>0.22262780430515117</v>
      </c>
      <c r="GX26">
        <f ca="1">INDIRECT(ADDRESS(ROW(),Controls!$P$4+120))</f>
        <v>1</v>
      </c>
      <c r="GY26">
        <f ca="1">INDIRECT(ADDRESS(ROW(),Controls!$P$4+15))</f>
        <v>127</v>
      </c>
      <c r="GZ26">
        <f ca="1">INDIRECT(ADDRESS(ROW(),Controls!$P$4+135))</f>
        <v>0.90730002510283014</v>
      </c>
      <c r="HL26">
        <f t="shared" ca="1" si="16"/>
        <v>1.5328623639000538</v>
      </c>
      <c r="HM26">
        <f t="shared" ca="1" si="17"/>
        <v>8.6906426899329503</v>
      </c>
      <c r="HN26">
        <f t="shared" ca="1" si="18"/>
        <v>1.237176377735298</v>
      </c>
      <c r="HO26">
        <f t="shared" ca="1" si="19"/>
        <v>4.2679489487921551E-2</v>
      </c>
      <c r="HQ26">
        <f ca="1">INDIRECT(ADDRESS(ROW(),Controls!$P$4+60))</f>
        <v>1.5476427701296684</v>
      </c>
      <c r="HR26">
        <f t="shared" ca="1" si="20"/>
        <v>127</v>
      </c>
      <c r="HS26">
        <f ca="1">IF($GX26=0,NA(),($GZ26*Controls!$S$4))</f>
        <v>0.90730002510283014</v>
      </c>
    </row>
    <row r="27" spans="1:227" x14ac:dyDescent="0.25">
      <c r="A27">
        <v>95</v>
      </c>
      <c r="B27">
        <f t="shared" ca="1" si="0"/>
        <v>134</v>
      </c>
      <c r="C27">
        <f t="shared" ca="1" si="1"/>
        <v>26</v>
      </c>
      <c r="D27">
        <f t="shared" ca="1" si="2"/>
        <v>20.476635651750637</v>
      </c>
      <c r="E27">
        <f t="shared" ca="1" si="3"/>
        <v>1.6471737616137943</v>
      </c>
      <c r="G27">
        <f t="shared" ca="1" si="4"/>
        <v>0.16059680696828899</v>
      </c>
      <c r="H27">
        <f t="shared" ca="1" si="5"/>
        <v>2.3923431726663946E-2</v>
      </c>
      <c r="I27">
        <f t="shared" ca="1" si="6"/>
        <v>1</v>
      </c>
      <c r="J27">
        <v>1</v>
      </c>
      <c r="K27">
        <f t="shared" ca="1" si="7"/>
        <v>0.53370431106003813</v>
      </c>
      <c r="O27">
        <f t="shared" ca="1" si="8"/>
        <v>134</v>
      </c>
      <c r="AD27">
        <f t="shared" ca="1" si="9"/>
        <v>26</v>
      </c>
      <c r="AS27">
        <f t="shared" ca="1" si="10"/>
        <v>20.476635651750637</v>
      </c>
      <c r="BH27">
        <f t="shared" ca="1" si="11"/>
        <v>1.6471737616137943</v>
      </c>
      <c r="CL27">
        <f t="shared" ca="1" si="12"/>
        <v>0.16059680696828899</v>
      </c>
      <c r="DA27">
        <f t="shared" ca="1" si="13"/>
        <v>2.3923431726663946E-2</v>
      </c>
      <c r="DP27">
        <f t="shared" ca="1" si="14"/>
        <v>1</v>
      </c>
      <c r="EE27">
        <f t="shared" ca="1" si="15"/>
        <v>0.53370431106003813</v>
      </c>
      <c r="GR27">
        <f ca="1">INDIRECT(ADDRESS(ROW(),Controls!$P$4+30))</f>
        <v>26</v>
      </c>
      <c r="GS27">
        <f ca="1">INDIRECT(ADDRESS(ROW(),Controls!$P$4+45))</f>
        <v>20.476635651750637</v>
      </c>
      <c r="GV27">
        <f ca="1">INDIRECT(ADDRESS(ROW(),Controls!$P$4+90))</f>
        <v>0.16059680696828899</v>
      </c>
      <c r="GW27">
        <f ca="1">INDIRECT(ADDRESS(ROW(),Controls!$P$4+105))</f>
        <v>2.3923431726663946E-2</v>
      </c>
      <c r="GX27">
        <f ca="1">INDIRECT(ADDRESS(ROW(),Controls!$P$4+120))</f>
        <v>1</v>
      </c>
      <c r="GY27">
        <f ca="1">INDIRECT(ADDRESS(ROW(),Controls!$P$4+15))</f>
        <v>134</v>
      </c>
      <c r="GZ27">
        <f ca="1">INDIRECT(ADDRESS(ROW(),Controls!$P$4+135))</f>
        <v>0.53370431106003813</v>
      </c>
      <c r="HL27">
        <f t="shared" ca="1" si="16"/>
        <v>1.2697398362790688</v>
      </c>
      <c r="HM27">
        <f t="shared" ca="1" si="17"/>
        <v>5.5233643482493626</v>
      </c>
      <c r="HN27">
        <f t="shared" ca="1" si="18"/>
        <v>0.14896579937226151</v>
      </c>
      <c r="HO27">
        <f t="shared" ca="1" si="19"/>
        <v>-0.13667337524162504</v>
      </c>
      <c r="HQ27">
        <f ca="1">INDIRECT(ADDRESS(ROW(),Controls!$P$4+60))</f>
        <v>1.6471737616137943</v>
      </c>
      <c r="HR27">
        <f t="shared" ca="1" si="20"/>
        <v>134</v>
      </c>
      <c r="HS27">
        <f ca="1">IF($GX27=0,NA(),($GZ27*Controls!$S$4))</f>
        <v>0.53370431106003813</v>
      </c>
    </row>
    <row r="28" spans="1:227" x14ac:dyDescent="0.25">
      <c r="A28">
        <v>96</v>
      </c>
      <c r="B28">
        <f t="shared" ca="1" si="0"/>
        <v>165</v>
      </c>
      <c r="C28">
        <f t="shared" ca="1" si="1"/>
        <v>28</v>
      </c>
      <c r="D28">
        <f t="shared" ca="1" si="2"/>
        <v>15.782931043698671</v>
      </c>
      <c r="E28">
        <f t="shared" ca="1" si="3"/>
        <v>1.9434357149962365</v>
      </c>
      <c r="G28">
        <f t="shared" ca="1" si="4"/>
        <v>0.1829247112333573</v>
      </c>
      <c r="H28">
        <f t="shared" ca="1" si="5"/>
        <v>0.53582237652515174</v>
      </c>
      <c r="I28">
        <f t="shared" ca="1" si="6"/>
        <v>1</v>
      </c>
      <c r="J28">
        <v>1</v>
      </c>
      <c r="K28">
        <f t="shared" ca="1" si="7"/>
        <v>1.2156304168094112</v>
      </c>
      <c r="O28">
        <f t="shared" ca="1" si="8"/>
        <v>165</v>
      </c>
      <c r="AD28">
        <f t="shared" ca="1" si="9"/>
        <v>28</v>
      </c>
      <c r="AS28">
        <f t="shared" ca="1" si="10"/>
        <v>15.782931043698671</v>
      </c>
      <c r="BH28">
        <f t="shared" ca="1" si="11"/>
        <v>1.9434357149962365</v>
      </c>
      <c r="CL28">
        <f t="shared" ca="1" si="12"/>
        <v>0.1829247112333573</v>
      </c>
      <c r="DA28">
        <f t="shared" ca="1" si="13"/>
        <v>0.53582237652515174</v>
      </c>
      <c r="DP28">
        <f t="shared" ca="1" si="14"/>
        <v>1</v>
      </c>
      <c r="EE28">
        <f t="shared" ca="1" si="15"/>
        <v>1.2156304168094112</v>
      </c>
      <c r="GR28">
        <f ca="1">INDIRECT(ADDRESS(ROW(),Controls!$P$4+30))</f>
        <v>28</v>
      </c>
      <c r="GS28">
        <f ca="1">INDIRECT(ADDRESS(ROW(),Controls!$P$4+45))</f>
        <v>15.782931043698671</v>
      </c>
      <c r="GV28">
        <f ca="1">INDIRECT(ADDRESS(ROW(),Controls!$P$4+90))</f>
        <v>0.1829247112333573</v>
      </c>
      <c r="GW28">
        <f ca="1">INDIRECT(ADDRESS(ROW(),Controls!$P$4+105))</f>
        <v>0.53582237652515174</v>
      </c>
      <c r="GX28">
        <f ca="1">INDIRECT(ADDRESS(ROW(),Controls!$P$4+120))</f>
        <v>1</v>
      </c>
      <c r="GY28">
        <f ca="1">INDIRECT(ADDRESS(ROW(),Controls!$P$4+15))</f>
        <v>165</v>
      </c>
      <c r="GZ28">
        <f ca="1">INDIRECT(ADDRESS(ROW(),Controls!$P$4+135))</f>
        <v>1.2156304168094112</v>
      </c>
      <c r="HL28">
        <f t="shared" ca="1" si="16"/>
        <v>1.7740684491667338</v>
      </c>
      <c r="HM28">
        <f t="shared" ca="1" si="17"/>
        <v>12.217068956301329</v>
      </c>
      <c r="HN28">
        <f t="shared" ca="1" si="18"/>
        <v>2.9291962409693375</v>
      </c>
      <c r="HO28">
        <f t="shared" ca="1" si="19"/>
        <v>0.35289766529179445</v>
      </c>
      <c r="HQ28">
        <f ca="1">INDIRECT(ADDRESS(ROW(),Controls!$P$4+60))</f>
        <v>1.9434357149962365</v>
      </c>
      <c r="HR28">
        <f t="shared" ca="1" si="20"/>
        <v>165</v>
      </c>
      <c r="HS28">
        <f ca="1">IF($GX28=0,NA(),($GZ28*Controls!$S$4))</f>
        <v>1.2156304168094112</v>
      </c>
    </row>
    <row r="29" spans="1:227" x14ac:dyDescent="0.25">
      <c r="A29">
        <v>97</v>
      </c>
      <c r="B29">
        <f t="shared" ca="1" si="0"/>
        <v>169</v>
      </c>
      <c r="C29">
        <f t="shared" ca="1" si="1"/>
        <v>18</v>
      </c>
      <c r="D29">
        <f t="shared" ca="1" si="2"/>
        <v>21.240925573510296</v>
      </c>
      <c r="E29">
        <f t="shared" ca="1" si="3"/>
        <v>1.7922875790687207</v>
      </c>
      <c r="G29">
        <f t="shared" ca="1" si="4"/>
        <v>0.1576810448453202</v>
      </c>
      <c r="H29">
        <f t="shared" ca="1" si="5"/>
        <v>-2.3798484681029922E-2</v>
      </c>
      <c r="I29">
        <f t="shared" ca="1" si="6"/>
        <v>1</v>
      </c>
      <c r="J29">
        <v>1</v>
      </c>
      <c r="K29">
        <f t="shared" ca="1" si="7"/>
        <v>-0.24689586283542156</v>
      </c>
      <c r="O29">
        <f t="shared" ca="1" si="8"/>
        <v>169</v>
      </c>
      <c r="AD29">
        <f t="shared" ca="1" si="9"/>
        <v>18</v>
      </c>
      <c r="AS29">
        <f t="shared" ca="1" si="10"/>
        <v>21.240925573510296</v>
      </c>
      <c r="BH29">
        <f t="shared" ca="1" si="11"/>
        <v>1.7922875790687207</v>
      </c>
      <c r="CL29">
        <f t="shared" ca="1" si="12"/>
        <v>0.1576810448453202</v>
      </c>
      <c r="DA29">
        <f t="shared" ca="1" si="13"/>
        <v>-2.3798484681029922E-2</v>
      </c>
      <c r="DP29">
        <f t="shared" ca="1" si="14"/>
        <v>1</v>
      </c>
      <c r="EE29">
        <f t="shared" ca="1" si="15"/>
        <v>-0.24689586283542156</v>
      </c>
      <c r="GR29">
        <f ca="1">INDIRECT(ADDRESS(ROW(),Controls!$P$4+30))</f>
        <v>18</v>
      </c>
      <c r="GS29">
        <f ca="1">INDIRECT(ADDRESS(ROW(),Controls!$P$4+45))</f>
        <v>21.240925573510296</v>
      </c>
      <c r="GV29">
        <f ca="1">INDIRECT(ADDRESS(ROW(),Controls!$P$4+90))</f>
        <v>0.1576810448453202</v>
      </c>
      <c r="GW29">
        <f ca="1">INDIRECT(ADDRESS(ROW(),Controls!$P$4+105))</f>
        <v>-2.3798484681029922E-2</v>
      </c>
      <c r="GX29">
        <f ca="1">INDIRECT(ADDRESS(ROW(),Controls!$P$4+120))</f>
        <v>1</v>
      </c>
      <c r="GY29">
        <f ca="1">INDIRECT(ADDRESS(ROW(),Controls!$P$4+15))</f>
        <v>169</v>
      </c>
      <c r="GZ29">
        <f ca="1">INDIRECT(ADDRESS(ROW(),Controls!$P$4+135))</f>
        <v>-0.24689586283542156</v>
      </c>
      <c r="HL29">
        <f t="shared" ca="1" si="16"/>
        <v>0.84742069914542351</v>
      </c>
      <c r="HM29">
        <f t="shared" ca="1" si="17"/>
        <v>-3.240925573510296</v>
      </c>
      <c r="HN29">
        <f t="shared" ca="1" si="18"/>
        <v>0.01</v>
      </c>
      <c r="HO29">
        <f t="shared" ca="1" si="19"/>
        <v>-0.1814795295263501</v>
      </c>
      <c r="HQ29">
        <f ca="1">INDIRECT(ADDRESS(ROW(),Controls!$P$4+60))</f>
        <v>1.7922875790687207</v>
      </c>
      <c r="HR29">
        <f t="shared" ca="1" si="20"/>
        <v>169</v>
      </c>
      <c r="HS29">
        <f ca="1">IF($GX29=0,NA(),($GZ29*Controls!$S$4))</f>
        <v>-0.24689586283542156</v>
      </c>
    </row>
    <row r="30" spans="1:227" x14ac:dyDescent="0.25">
      <c r="A30">
        <v>98</v>
      </c>
      <c r="B30">
        <f t="shared" ca="1" si="0"/>
        <v>181</v>
      </c>
      <c r="C30">
        <f t="shared" ca="1" si="1"/>
        <v>37</v>
      </c>
      <c r="D30">
        <f t="shared" ca="1" si="2"/>
        <v>14.564198641589575</v>
      </c>
      <c r="E30">
        <f t="shared" ca="1" si="3"/>
        <v>2.3419863143180883</v>
      </c>
      <c r="G30">
        <f t="shared" ca="1" si="4"/>
        <v>0.19042453810096963</v>
      </c>
      <c r="H30">
        <f t="shared" ca="1" si="5"/>
        <v>2.3044053994376643</v>
      </c>
      <c r="I30">
        <f t="shared" ca="1" si="6"/>
        <v>1</v>
      </c>
      <c r="J30">
        <v>1</v>
      </c>
      <c r="K30">
        <f t="shared" ca="1" si="7"/>
        <v>2.0539391467273402</v>
      </c>
      <c r="O30">
        <f t="shared" ca="1" si="8"/>
        <v>181</v>
      </c>
      <c r="AD30">
        <f t="shared" ca="1" si="9"/>
        <v>37</v>
      </c>
      <c r="AS30">
        <f t="shared" ca="1" si="10"/>
        <v>14.564198641589575</v>
      </c>
      <c r="BH30">
        <f t="shared" ca="1" si="11"/>
        <v>2.3419863143180883</v>
      </c>
      <c r="CL30">
        <f t="shared" ca="1" si="12"/>
        <v>0.19042453810096963</v>
      </c>
      <c r="DA30">
        <f t="shared" ca="1" si="13"/>
        <v>2.3044053994376643</v>
      </c>
      <c r="DP30">
        <f t="shared" ca="1" si="14"/>
        <v>1</v>
      </c>
      <c r="EE30">
        <f t="shared" ca="1" si="15"/>
        <v>2.0539391467273402</v>
      </c>
      <c r="GR30">
        <f ca="1">INDIRECT(ADDRESS(ROW(),Controls!$P$4+30))</f>
        <v>37</v>
      </c>
      <c r="GS30">
        <f ca="1">INDIRECT(ADDRESS(ROW(),Controls!$P$4+45))</f>
        <v>14.564198641589575</v>
      </c>
      <c r="GV30">
        <f ca="1">INDIRECT(ADDRESS(ROW(),Controls!$P$4+90))</f>
        <v>0.19042453810096963</v>
      </c>
      <c r="GW30">
        <f ca="1">INDIRECT(ADDRESS(ROW(),Controls!$P$4+105))</f>
        <v>2.3044053994376643</v>
      </c>
      <c r="GX30">
        <f ca="1">INDIRECT(ADDRESS(ROW(),Controls!$P$4+120))</f>
        <v>1</v>
      </c>
      <c r="GY30">
        <f ca="1">INDIRECT(ADDRESS(ROW(),Controls!$P$4+15))</f>
        <v>181</v>
      </c>
      <c r="GZ30">
        <f ca="1">INDIRECT(ADDRESS(ROW(),Controls!$P$4+135))</f>
        <v>2.0539391467273402</v>
      </c>
      <c r="HL30">
        <f t="shared" ca="1" si="16"/>
        <v>2.540476198556004</v>
      </c>
      <c r="HM30">
        <f t="shared" ca="1" si="17"/>
        <v>22.435801358410423</v>
      </c>
      <c r="HN30">
        <f t="shared" ca="1" si="18"/>
        <v>12.101409946525848</v>
      </c>
      <c r="HO30">
        <f t="shared" ca="1" si="19"/>
        <v>2.1139808613366946</v>
      </c>
      <c r="HQ30">
        <f ca="1">INDIRECT(ADDRESS(ROW(),Controls!$P$4+60))</f>
        <v>2.3419863143180883</v>
      </c>
      <c r="HR30">
        <f t="shared" ca="1" si="20"/>
        <v>181</v>
      </c>
      <c r="HS30">
        <f ca="1">IF($GX30=0,NA(),($GZ30*Controls!$S$4))</f>
        <v>2.0539391467273402</v>
      </c>
    </row>
    <row r="31" spans="1:227" x14ac:dyDescent="0.25">
      <c r="A31">
        <v>99</v>
      </c>
      <c r="B31">
        <f t="shared" ca="1" si="0"/>
        <v>185</v>
      </c>
      <c r="C31">
        <f t="shared" ca="1" si="1"/>
        <v>32</v>
      </c>
      <c r="D31">
        <f t="shared" ca="1" si="2"/>
        <v>19.860154673477865</v>
      </c>
      <c r="E31">
        <f t="shared" ca="1" si="3"/>
        <v>2.5841587886854493</v>
      </c>
      <c r="G31">
        <f t="shared" ca="1" si="4"/>
        <v>0.16307030909812276</v>
      </c>
      <c r="H31">
        <f t="shared" ca="1" si="5"/>
        <v>0.32329454131704233</v>
      </c>
      <c r="I31">
        <f t="shared" ca="1" si="6"/>
        <v>1</v>
      </c>
      <c r="J31">
        <v>1</v>
      </c>
      <c r="K31">
        <f t="shared" ca="1" si="7"/>
        <v>1.0279929360507767</v>
      </c>
      <c r="O31">
        <f t="shared" ca="1" si="8"/>
        <v>185</v>
      </c>
      <c r="AD31">
        <f t="shared" ca="1" si="9"/>
        <v>32</v>
      </c>
      <c r="AS31">
        <f t="shared" ca="1" si="10"/>
        <v>19.860154673477865</v>
      </c>
      <c r="BH31">
        <f t="shared" ca="1" si="11"/>
        <v>2.5841587886854493</v>
      </c>
      <c r="CL31">
        <f t="shared" ca="1" si="12"/>
        <v>0.16307030909812276</v>
      </c>
      <c r="DA31">
        <f t="shared" ca="1" si="13"/>
        <v>0.32329454131704233</v>
      </c>
      <c r="DP31">
        <f t="shared" ca="1" si="14"/>
        <v>1</v>
      </c>
      <c r="EE31">
        <f t="shared" ca="1" si="15"/>
        <v>1.0279929360507767</v>
      </c>
      <c r="GR31">
        <f ca="1">INDIRECT(ADDRESS(ROW(),Controls!$P$4+30))</f>
        <v>32</v>
      </c>
      <c r="GS31">
        <f ca="1">INDIRECT(ADDRESS(ROW(),Controls!$P$4+45))</f>
        <v>19.860154673477865</v>
      </c>
      <c r="GV31">
        <f ca="1">INDIRECT(ADDRESS(ROW(),Controls!$P$4+90))</f>
        <v>0.16307030909812276</v>
      </c>
      <c r="GW31">
        <f ca="1">INDIRECT(ADDRESS(ROW(),Controls!$P$4+105))</f>
        <v>0.32329454131704233</v>
      </c>
      <c r="GX31">
        <f ca="1">INDIRECT(ADDRESS(ROW(),Controls!$P$4+120))</f>
        <v>1</v>
      </c>
      <c r="GY31">
        <f ca="1">INDIRECT(ADDRESS(ROW(),Controls!$P$4+15))</f>
        <v>185</v>
      </c>
      <c r="GZ31">
        <f ca="1">INDIRECT(ADDRESS(ROW(),Controls!$P$4+135))</f>
        <v>1.0279929360507767</v>
      </c>
      <c r="HL31">
        <f t="shared" ca="1" si="16"/>
        <v>1.6112664038178024</v>
      </c>
      <c r="HM31">
        <f t="shared" ca="1" si="17"/>
        <v>12.139845326522135</v>
      </c>
      <c r="HN31">
        <f t="shared" ca="1" si="18"/>
        <v>1.9825469339271893</v>
      </c>
      <c r="HO31">
        <f t="shared" ca="1" si="19"/>
        <v>0.16022423221891957</v>
      </c>
      <c r="HQ31">
        <f ca="1">INDIRECT(ADDRESS(ROW(),Controls!$P$4+60))</f>
        <v>2.5841587886854493</v>
      </c>
      <c r="HR31">
        <f t="shared" ca="1" si="20"/>
        <v>185</v>
      </c>
      <c r="HS31">
        <f ca="1">IF($GX31=0,NA(),($GZ31*Controls!$S$4))</f>
        <v>1.0279929360507767</v>
      </c>
    </row>
    <row r="32" spans="1:227" x14ac:dyDescent="0.25">
      <c r="A32">
        <v>100</v>
      </c>
      <c r="B32">
        <f t="shared" ca="1" si="0"/>
        <v>192</v>
      </c>
      <c r="C32">
        <f t="shared" ca="1" si="1"/>
        <v>21</v>
      </c>
      <c r="D32">
        <f t="shared" ca="1" si="2"/>
        <v>21.632090431274261</v>
      </c>
      <c r="E32">
        <f t="shared" ca="1" si="3"/>
        <v>2.4926792406846903</v>
      </c>
      <c r="G32">
        <f t="shared" ca="1" si="4"/>
        <v>0.15624889790881025</v>
      </c>
      <c r="H32">
        <f t="shared" ca="1" si="5"/>
        <v>-4.5373806976003378E-2</v>
      </c>
      <c r="I32">
        <f t="shared" ca="1" si="6"/>
        <v>1</v>
      </c>
      <c r="J32">
        <v>1</v>
      </c>
      <c r="K32">
        <f t="shared" ca="1" si="7"/>
        <v>8.4985806165922082E-3</v>
      </c>
      <c r="O32">
        <f t="shared" ca="1" si="8"/>
        <v>192</v>
      </c>
      <c r="AD32">
        <f t="shared" ca="1" si="9"/>
        <v>21</v>
      </c>
      <c r="AS32">
        <f t="shared" ca="1" si="10"/>
        <v>21.632090431274261</v>
      </c>
      <c r="BH32">
        <f t="shared" ca="1" si="11"/>
        <v>2.4926792406846903</v>
      </c>
      <c r="CL32">
        <f t="shared" ca="1" si="12"/>
        <v>0.15624889790881025</v>
      </c>
      <c r="DA32">
        <f t="shared" ca="1" si="13"/>
        <v>-4.5373806976003378E-2</v>
      </c>
      <c r="DP32">
        <f t="shared" ca="1" si="14"/>
        <v>1</v>
      </c>
      <c r="EE32">
        <f t="shared" ca="1" si="15"/>
        <v>8.4985806165922082E-3</v>
      </c>
      <c r="GR32">
        <f ca="1">INDIRECT(ADDRESS(ROW(),Controls!$P$4+30))</f>
        <v>21</v>
      </c>
      <c r="GS32">
        <f ca="1">INDIRECT(ADDRESS(ROW(),Controls!$P$4+45))</f>
        <v>21.632090431274261</v>
      </c>
      <c r="GV32">
        <f ca="1">INDIRECT(ADDRESS(ROW(),Controls!$P$4+90))</f>
        <v>0.15624889790881025</v>
      </c>
      <c r="GW32">
        <f ca="1">INDIRECT(ADDRESS(ROW(),Controls!$P$4+105))</f>
        <v>-4.5373806976003378E-2</v>
      </c>
      <c r="GX32">
        <f ca="1">INDIRECT(ADDRESS(ROW(),Controls!$P$4+120))</f>
        <v>1</v>
      </c>
      <c r="GY32">
        <f ca="1">INDIRECT(ADDRESS(ROW(),Controls!$P$4+15))</f>
        <v>192</v>
      </c>
      <c r="GZ32">
        <f ca="1">INDIRECT(ADDRESS(ROW(),Controls!$P$4+135))</f>
        <v>8.4985806165922082E-3</v>
      </c>
      <c r="HL32">
        <f t="shared" ca="1" si="16"/>
        <v>0.97077996538141198</v>
      </c>
      <c r="HM32">
        <f t="shared" ca="1" si="17"/>
        <v>-0.63209043127426057</v>
      </c>
      <c r="HN32">
        <f t="shared" ca="1" si="18"/>
        <v>0.01</v>
      </c>
      <c r="HO32">
        <f t="shared" ca="1" si="19"/>
        <v>-0.20162270488481362</v>
      </c>
      <c r="HQ32">
        <f ca="1">INDIRECT(ADDRESS(ROW(),Controls!$P$4+60))</f>
        <v>2.4926792406846903</v>
      </c>
      <c r="HR32">
        <f t="shared" ca="1" si="20"/>
        <v>192</v>
      </c>
      <c r="HS32">
        <f ca="1">IF($GX32=0,NA(),($GZ32*Controls!$S$4))</f>
        <v>8.4985806165922082E-3</v>
      </c>
    </row>
    <row r="33" spans="1:227" x14ac:dyDescent="0.25">
      <c r="A33">
        <v>101</v>
      </c>
      <c r="B33">
        <f t="shared" ca="1" si="0"/>
        <v>233</v>
      </c>
      <c r="C33">
        <f t="shared" ca="1" si="1"/>
        <v>24</v>
      </c>
      <c r="D33">
        <f t="shared" ca="1" si="2"/>
        <v>22.129160942591781</v>
      </c>
      <c r="E33">
        <f t="shared" ca="1" si="3"/>
        <v>2.4659805343943528</v>
      </c>
      <c r="G33">
        <f t="shared" ca="1" si="4"/>
        <v>0.15448408111066603</v>
      </c>
      <c r="H33">
        <f t="shared" ca="1" si="5"/>
        <v>-3.8041925956467923E-2</v>
      </c>
      <c r="I33">
        <f t="shared" ca="1" si="6"/>
        <v>1</v>
      </c>
      <c r="J33">
        <v>1</v>
      </c>
      <c r="K33">
        <f t="shared" ca="1" si="7"/>
        <v>0.22189795343978561</v>
      </c>
      <c r="O33">
        <f t="shared" ca="1" si="8"/>
        <v>233</v>
      </c>
      <c r="AD33">
        <f t="shared" ca="1" si="9"/>
        <v>24</v>
      </c>
      <c r="AS33">
        <f t="shared" ca="1" si="10"/>
        <v>22.129160942591781</v>
      </c>
      <c r="BH33">
        <f t="shared" ca="1" si="11"/>
        <v>2.4659805343943528</v>
      </c>
      <c r="CL33">
        <f t="shared" ca="1" si="12"/>
        <v>0.15448408111066603</v>
      </c>
      <c r="DA33">
        <f t="shared" ca="1" si="13"/>
        <v>-3.8041925956467923E-2</v>
      </c>
      <c r="DP33">
        <f t="shared" ca="1" si="14"/>
        <v>1</v>
      </c>
      <c r="EE33">
        <f t="shared" ca="1" si="15"/>
        <v>0.22189795343978561</v>
      </c>
      <c r="GR33">
        <f ca="1">INDIRECT(ADDRESS(ROW(),Controls!$P$4+30))</f>
        <v>24</v>
      </c>
      <c r="GS33">
        <f ca="1">INDIRECT(ADDRESS(ROW(),Controls!$P$4+45))</f>
        <v>22.129160942591781</v>
      </c>
      <c r="GV33">
        <f ca="1">INDIRECT(ADDRESS(ROW(),Controls!$P$4+90))</f>
        <v>0.15448408111066603</v>
      </c>
      <c r="GW33">
        <f ca="1">INDIRECT(ADDRESS(ROW(),Controls!$P$4+105))</f>
        <v>-3.8041925956467923E-2</v>
      </c>
      <c r="GX33">
        <f ca="1">INDIRECT(ADDRESS(ROW(),Controls!$P$4+120))</f>
        <v>1</v>
      </c>
      <c r="GY33">
        <f ca="1">INDIRECT(ADDRESS(ROW(),Controls!$P$4+15))</f>
        <v>233</v>
      </c>
      <c r="GZ33">
        <f ca="1">INDIRECT(ADDRESS(ROW(),Controls!$P$4+135))</f>
        <v>0.22189795343978561</v>
      </c>
      <c r="HL33">
        <f t="shared" ca="1" si="16"/>
        <v>1.0845417981396408</v>
      </c>
      <c r="HM33">
        <f t="shared" ca="1" si="17"/>
        <v>1.8708390574082188</v>
      </c>
      <c r="HN33">
        <f t="shared" ca="1" si="18"/>
        <v>0.01</v>
      </c>
      <c r="HO33">
        <f t="shared" ca="1" si="19"/>
        <v>-0.19252600706713396</v>
      </c>
      <c r="HQ33">
        <f ca="1">INDIRECT(ADDRESS(ROW(),Controls!$P$4+60))</f>
        <v>2.4659805343943528</v>
      </c>
      <c r="HR33">
        <f t="shared" ca="1" si="20"/>
        <v>233</v>
      </c>
      <c r="HS33">
        <f ca="1">IF($GX33=0,NA(),($GZ33*Controls!$S$4))</f>
        <v>0.22189795343978561</v>
      </c>
    </row>
    <row r="34" spans="1:227" x14ac:dyDescent="0.25">
      <c r="A34">
        <v>102</v>
      </c>
      <c r="B34">
        <f t="shared" ca="1" si="0"/>
        <v>352</v>
      </c>
      <c r="C34">
        <f t="shared" ca="1" si="1"/>
        <v>54</v>
      </c>
      <c r="D34">
        <f t="shared" ca="1" si="2"/>
        <v>79.694966359797135</v>
      </c>
      <c r="E34">
        <f t="shared" ca="1" si="3"/>
        <v>1.5960372703793844</v>
      </c>
      <c r="G34">
        <f t="shared" ca="1" si="4"/>
        <v>8.1404940243934215E-2</v>
      </c>
      <c r="H34">
        <f t="shared" ca="1" si="5"/>
        <v>9.1404508922674543E-2</v>
      </c>
      <c r="I34">
        <f t="shared" ca="1" si="6"/>
        <v>1</v>
      </c>
      <c r="J34">
        <v>1</v>
      </c>
      <c r="K34">
        <f t="shared" ca="1" si="7"/>
        <v>-0.80713691020037426</v>
      </c>
      <c r="O34">
        <f t="shared" ca="1" si="8"/>
        <v>352</v>
      </c>
      <c r="AD34">
        <f t="shared" ca="1" si="9"/>
        <v>54</v>
      </c>
      <c r="AS34">
        <f t="shared" ca="1" si="10"/>
        <v>79.694966359797135</v>
      </c>
      <c r="BH34">
        <f t="shared" ca="1" si="11"/>
        <v>1.5960372703793844</v>
      </c>
      <c r="CL34">
        <f t="shared" ca="1" si="12"/>
        <v>8.1404940243934215E-2</v>
      </c>
      <c r="DA34">
        <f t="shared" ca="1" si="13"/>
        <v>9.1404508922674543E-2</v>
      </c>
      <c r="DP34">
        <f t="shared" ca="1" si="14"/>
        <v>1</v>
      </c>
      <c r="EE34">
        <f t="shared" ca="1" si="15"/>
        <v>-0.80713691020037426</v>
      </c>
      <c r="GR34">
        <f ca="1">INDIRECT(ADDRESS(ROW(),Controls!$P$4+30))</f>
        <v>54</v>
      </c>
      <c r="GS34">
        <f ca="1">INDIRECT(ADDRESS(ROW(),Controls!$P$4+45))</f>
        <v>79.694966359797135</v>
      </c>
      <c r="GV34">
        <f ca="1">INDIRECT(ADDRESS(ROW(),Controls!$P$4+90))</f>
        <v>8.1404940243934215E-2</v>
      </c>
      <c r="GW34">
        <f ca="1">INDIRECT(ADDRESS(ROW(),Controls!$P$4+105))</f>
        <v>9.1404508922674543E-2</v>
      </c>
      <c r="GX34">
        <f ca="1">INDIRECT(ADDRESS(ROW(),Controls!$P$4+120))</f>
        <v>1</v>
      </c>
      <c r="GY34">
        <f ca="1">INDIRECT(ADDRESS(ROW(),Controls!$P$4+15))</f>
        <v>352</v>
      </c>
      <c r="GZ34">
        <f ca="1">INDIRECT(ADDRESS(ROW(),Controls!$P$4+135))</f>
        <v>-0.80713691020037426</v>
      </c>
      <c r="HL34">
        <f t="shared" ca="1" si="16"/>
        <v>0.677583572294985</v>
      </c>
      <c r="HM34">
        <f t="shared" ca="1" si="17"/>
        <v>-25.694966359797135</v>
      </c>
      <c r="HN34">
        <f t="shared" ca="1" si="18"/>
        <v>1.1228373689456204</v>
      </c>
      <c r="HO34">
        <f t="shared" ca="1" si="19"/>
        <v>9.9995686787403282E-3</v>
      </c>
      <c r="HQ34">
        <f ca="1">INDIRECT(ADDRESS(ROW(),Controls!$P$4+60))</f>
        <v>1.5960372703793844</v>
      </c>
      <c r="HR34">
        <f t="shared" ca="1" si="20"/>
        <v>352</v>
      </c>
      <c r="HS34">
        <f ca="1">IF($GX34=0,NA(),($GZ34*Controls!$S$4))</f>
        <v>-0.80713691020037426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S30"/>
  <sheetViews>
    <sheetView workbookViewId="0"/>
  </sheetViews>
  <sheetFormatPr defaultRowHeight="15" x14ac:dyDescent="0.25"/>
  <sheetData>
    <row r="1" spans="1:227" x14ac:dyDescent="0.25">
      <c r="A1">
        <v>39</v>
      </c>
      <c r="B1">
        <f t="shared" ref="B1:B30" ca="1" si="0">(INDIRECT(ADDRESS($A1,254,,,"Calcs")))</f>
        <v>12</v>
      </c>
      <c r="C1">
        <f t="shared" ref="C1:C30" ca="1" si="1">INDIRECT(ADDRESS($A1,17,,,"Calcs"))</f>
        <v>4</v>
      </c>
      <c r="D1">
        <f t="shared" ref="D1:D30" ca="1" si="2">INDIRECT(ADDRESS($A1,202,,,"Calcs"))</f>
        <v>5.3972335296315475</v>
      </c>
      <c r="E1">
        <f t="shared" ref="E1:E30" ca="1" si="3">INDIRECT(ADDRESS($A1,211,,,"Calcs"))</f>
        <v>0</v>
      </c>
      <c r="G1">
        <f t="shared" ref="G1:G30" ca="1" si="4">1/INDIRECT(ADDRESS($A1,203,,,"Calcs"))</f>
        <v>0.31280998166948815</v>
      </c>
      <c r="H1">
        <f t="shared" ref="H1:H30" ca="1" si="5">INDIRECT(ADDRESS($A1,212,,,"Calcs"))</f>
        <v>-0.11826147085871043</v>
      </c>
      <c r="I1">
        <f t="shared" ref="I1:I30" ca="1" si="6">INDIRECT(ADDRESS($A1,250,,,"Calcs"))</f>
        <v>1</v>
      </c>
      <c r="J1">
        <v>1</v>
      </c>
      <c r="K1">
        <f t="shared" ref="K1:K30" ca="1" si="7">INDIRECT(ADDRESS($A1,219,,,"Calcs"))</f>
        <v>-0.3081915484142031</v>
      </c>
      <c r="O1">
        <f t="shared" ref="O1:O30" ca="1" si="8">$B1*$I1</f>
        <v>12</v>
      </c>
      <c r="P1">
        <f ca="1">$O$1/2+O$2/4+$O$3/4</f>
        <v>20.5</v>
      </c>
      <c r="Q1">
        <f ca="1">$P$1/2+$P$2/2</f>
        <v>25.875</v>
      </c>
      <c r="R1">
        <f ca="1">$Q$1/2+Q$2/4+$Q$3/4</f>
        <v>30.1875</v>
      </c>
      <c r="S1">
        <f ca="1">AVERAGE(R$1:R$2)</f>
        <v>39.859375</v>
      </c>
      <c r="T1">
        <f ca="1">AVERAGE(S$1:S$2)</f>
        <v>101.14453125</v>
      </c>
      <c r="U1">
        <f ca="1">T$1</f>
        <v>101.14453125</v>
      </c>
      <c r="V1">
        <f ca="1">U$1</f>
        <v>101.14453125</v>
      </c>
      <c r="W1">
        <f ca="1">V$1</f>
        <v>101.14453125</v>
      </c>
      <c r="X1">
        <f ca="1">W$1</f>
        <v>101.14453125</v>
      </c>
      <c r="Y1">
        <f ca="1">X$1</f>
        <v>101.14453125</v>
      </c>
      <c r="AD1">
        <f t="shared" ref="AD1:AD30" ca="1" si="9">$C1*$I1</f>
        <v>4</v>
      </c>
      <c r="AE1">
        <f ca="1">$AD$1/2+AD$2/4+$AD$3/4</f>
        <v>4.25</v>
      </c>
      <c r="AF1">
        <f ca="1">$AE$1/2+$AE$2/2</f>
        <v>5.25</v>
      </c>
      <c r="AG1">
        <f ca="1">$AF$1/2+AF$2/4+$AF$3/4</f>
        <v>5.828125</v>
      </c>
      <c r="AH1">
        <f ca="1">AVERAGE(AG$1:AG$2)</f>
        <v>7.15625</v>
      </c>
      <c r="AI1">
        <f ca="1">AVERAGE(AH$1:AH$2)</f>
        <v>14.51171875</v>
      </c>
      <c r="AJ1">
        <f ca="1">AI$1</f>
        <v>14.51171875</v>
      </c>
      <c r="AK1">
        <f ca="1">AJ$1</f>
        <v>14.51171875</v>
      </c>
      <c r="AL1">
        <f ca="1">AK$1</f>
        <v>14.51171875</v>
      </c>
      <c r="AM1">
        <f ca="1">AL$1</f>
        <v>14.51171875</v>
      </c>
      <c r="AN1">
        <f ca="1">AM$1</f>
        <v>14.51171875</v>
      </c>
      <c r="AS1">
        <f t="shared" ref="AS1:AS30" ca="1" si="10">$D1*$I1</f>
        <v>5.3972335296315475</v>
      </c>
      <c r="AT1">
        <f ca="1">$AS$1/2+AS$2/4+$AS$3/4</f>
        <v>6.6148507548528075</v>
      </c>
      <c r="AU1">
        <f ca="1">$AT$1/2+$AT$2/2</f>
        <v>7.0602137065082005</v>
      </c>
      <c r="AV1">
        <f ca="1">$AU$1/2+AU$2/4+$AU$3/4</f>
        <v>7.6988655841048175</v>
      </c>
      <c r="AW1">
        <f ca="1">AVERAGE(AV$1:AV$2)</f>
        <v>8.1802138960788646</v>
      </c>
      <c r="AX1">
        <f ca="1">AVERAGE(AW$1:AW$2)</f>
        <v>11.22055064574154</v>
      </c>
      <c r="AY1">
        <f ca="1">AX$1</f>
        <v>11.22055064574154</v>
      </c>
      <c r="AZ1">
        <f ca="1">AY$1</f>
        <v>11.22055064574154</v>
      </c>
      <c r="BA1">
        <f ca="1">AZ$1</f>
        <v>11.22055064574154</v>
      </c>
      <c r="BB1">
        <f ca="1">BA$1</f>
        <v>11.22055064574154</v>
      </c>
      <c r="BC1">
        <f ca="1">BB$1</f>
        <v>11.22055064574154</v>
      </c>
      <c r="BH1">
        <f t="shared" ref="BH1:BH30" ca="1" si="11">$E1</f>
        <v>0</v>
      </c>
      <c r="BI1">
        <f ca="1">$BH$1/2+BH$2/4+$BH$3/4</f>
        <v>-0.33035961090503069</v>
      </c>
      <c r="BJ1">
        <f ca="1">$BI$1/2+$BI$2/2</f>
        <v>-0.54393133995116838</v>
      </c>
      <c r="BK1">
        <f ca="1">$BJ$1/2+BJ$2/4+$BJ$3/4</f>
        <v>-0.75244399481132729</v>
      </c>
      <c r="BL1">
        <f ca="1">AVERAGE(BK$1:BK$2)</f>
        <v>-0.99056734032878457</v>
      </c>
      <c r="BM1">
        <f ca="1">AVERAGE(BL$1:BL$2)</f>
        <v>0.22940213655617075</v>
      </c>
      <c r="BN1">
        <f ca="1">BM$1</f>
        <v>0.22940213655617075</v>
      </c>
      <c r="BO1">
        <f ca="1">BN$1</f>
        <v>0.22940213655617075</v>
      </c>
      <c r="BP1">
        <f ca="1">BO$1</f>
        <v>0.22940213655617075</v>
      </c>
      <c r="BQ1">
        <f ca="1">BP$1</f>
        <v>0.22940213655617075</v>
      </c>
      <c r="BR1">
        <f ca="1">BQ$1</f>
        <v>0.22940213655617075</v>
      </c>
      <c r="CL1">
        <f t="shared" ref="CL1:CL30" ca="1" si="12">$G1*$I1</f>
        <v>0.31280998166948815</v>
      </c>
      <c r="CM1">
        <f ca="1">$CL$1/2+CL$2/4+$CL$3/4</f>
        <v>0.28623902358955633</v>
      </c>
      <c r="CN1">
        <f ca="1">$CM$1/2+$CM$2/2</f>
        <v>0.27592723818342202</v>
      </c>
      <c r="CO1">
        <f ca="1">$CN$1/2+CN$2/4+$CN$3/4</f>
        <v>0.26849095096066378</v>
      </c>
      <c r="CP1">
        <f ca="1">AVERAGE(CO$1:CO$2)</f>
        <v>0.26034139134942946</v>
      </c>
      <c r="CQ1">
        <f ca="1">AVERAGE(CP$1:CP$2)</f>
        <v>0.23029082408342194</v>
      </c>
      <c r="CR1">
        <f ca="1">CQ$1</f>
        <v>0.23029082408342194</v>
      </c>
      <c r="CS1">
        <f ca="1">CR$1</f>
        <v>0.23029082408342194</v>
      </c>
      <c r="CT1">
        <f ca="1">CS$1</f>
        <v>0.23029082408342194</v>
      </c>
      <c r="CU1">
        <f ca="1">CT$1</f>
        <v>0.23029082408342194</v>
      </c>
      <c r="CV1">
        <f ca="1">CU$1</f>
        <v>0.23029082408342194</v>
      </c>
      <c r="DA1">
        <f t="shared" ref="DA1:DA30" ca="1" si="13">$H1*$I1</f>
        <v>-0.11826147085871043</v>
      </c>
      <c r="DB1">
        <f ca="1">$DA$1/2+DA$2/4+$DA$3/4</f>
        <v>-3.0449973826863652E-2</v>
      </c>
      <c r="DC1">
        <f ca="1">$DB$1/2+$DB$2/2</f>
        <v>-6.9826088848068367E-3</v>
      </c>
      <c r="DD1">
        <f ca="1">$DC$1/2+DC$2/4+$DC$3/4</f>
        <v>9.3816725930252337E-3</v>
      </c>
      <c r="DE1">
        <f ca="1">AVERAGE(DD$1:DD$2)</f>
        <v>0.14218178532205861</v>
      </c>
      <c r="DF1">
        <f ca="1">AVERAGE(DE$1:DE$2)</f>
        <v>0.41186926985626954</v>
      </c>
      <c r="DG1">
        <f ca="1">DF$1</f>
        <v>0.41186926985626954</v>
      </c>
      <c r="DH1">
        <f ca="1">DG$1</f>
        <v>0.41186926985626954</v>
      </c>
      <c r="DI1">
        <f ca="1">DH$1</f>
        <v>0.41186926985626954</v>
      </c>
      <c r="DJ1">
        <f ca="1">DI$1</f>
        <v>0.41186926985626954</v>
      </c>
      <c r="DK1">
        <f ca="1">DJ$1</f>
        <v>0.41186926985626954</v>
      </c>
      <c r="DP1">
        <f t="shared" ref="DP1:DP30" ca="1" si="14">$J1*$I1</f>
        <v>1</v>
      </c>
      <c r="DQ1">
        <f ca="1">$DP$1/2+DP$2/4+$DP$3/4</f>
        <v>1</v>
      </c>
      <c r="DR1">
        <f ca="1">$DQ$1/2+$DQ$2/2</f>
        <v>1</v>
      </c>
      <c r="DS1">
        <f ca="1">$DR$1/2+DR$2/4+$DR$3/4</f>
        <v>1</v>
      </c>
      <c r="DT1">
        <f ca="1">AVERAGE(DS$1:DS$2)</f>
        <v>1</v>
      </c>
      <c r="DU1">
        <f ca="1">AVERAGE(DT$1:DT$2)</f>
        <v>1</v>
      </c>
      <c r="DV1">
        <f ca="1">DU$1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0" ca="1" si="15">$K1</f>
        <v>-0.3081915484142031</v>
      </c>
      <c r="EF1">
        <f ca="1">$EE$1/2+EE$2/4+$EE$3/4</f>
        <v>-0.52849260560736688</v>
      </c>
      <c r="EG1">
        <f ca="1">$EF$1/2+$EF$2/2</f>
        <v>-0.418221886885767</v>
      </c>
      <c r="EH1">
        <f ca="1">$EG$1/2+EG$2/4+$EG$3/4</f>
        <v>-0.38426601507562563</v>
      </c>
      <c r="EI1">
        <f ca="1">AVERAGE(EH$1:EH$2)</f>
        <v>-0.24847724826306916</v>
      </c>
      <c r="EJ1">
        <f ca="1">AVERAGE(EI$1:EI$2)</f>
        <v>0.32719358815311245</v>
      </c>
      <c r="EK1">
        <f ca="1">EJ$1</f>
        <v>0.32719358815311245</v>
      </c>
      <c r="EL1">
        <f ca="1">EK$1</f>
        <v>0.32719358815311245</v>
      </c>
      <c r="EM1">
        <f ca="1">EL$1</f>
        <v>0.32719358815311245</v>
      </c>
      <c r="EN1">
        <f ca="1">EM$1</f>
        <v>0.32719358815311245</v>
      </c>
      <c r="EO1">
        <f ca="1">EN$1</f>
        <v>0.32719358815311245</v>
      </c>
      <c r="GR1">
        <f ca="1">INDIRECT(ADDRESS(ROW(),Controls!$P$3+30))</f>
        <v>4</v>
      </c>
      <c r="GS1">
        <f ca="1">INDIRECT(ADDRESS(ROW(),Controls!$P$3+45))</f>
        <v>5.3972335296315475</v>
      </c>
      <c r="GV1">
        <f ca="1">INDIRECT(ADDRESS(ROW(),Controls!$P$3+90))</f>
        <v>0.31280998166948815</v>
      </c>
      <c r="GW1">
        <f ca="1">INDIRECT(ADDRESS(ROW(),Controls!$P$3+105))</f>
        <v>-0.11826147085871043</v>
      </c>
      <c r="GX1">
        <f ca="1">INDIRECT(ADDRESS(ROW(),Controls!$P$3+120))</f>
        <v>1</v>
      </c>
      <c r="GY1">
        <f ca="1">INDIRECT(ADDRESS(ROW(),Controls!$P$3+15))</f>
        <v>12</v>
      </c>
      <c r="GZ1">
        <f ca="1">INDIRECT(ADDRESS(ROW(),Controls!$P$3+135))</f>
        <v>-0.3081915484142031</v>
      </c>
      <c r="HL1">
        <f t="shared" ref="HL1:HL30" ca="1" si="16">IF($GX1=0,NA(),MAX($GR1,0.01)/$GS1)</f>
        <v>0.74112042364656916</v>
      </c>
      <c r="HM1">
        <f t="shared" ref="HM1:HM30" ca="1" si="17">IF($GX1=0,NA(),($GR1-$GS1)/$GX1)</f>
        <v>-1.3972335296315475</v>
      </c>
      <c r="HN1">
        <f t="shared" ref="HN1:HN30" ca="1" si="18">IF($GX1=0,NA(),MAX($GW1/$GV1,0.01))</f>
        <v>0.01</v>
      </c>
      <c r="HO1">
        <f t="shared" ref="HO1:HO30" ca="1" si="19">IF($GX1=0,NA(),($GW1-$GV1)/$GX1)</f>
        <v>-0.43107145252819856</v>
      </c>
      <c r="HQ1">
        <f ca="1">INDIRECT(ADDRESS(ROW(),Controls!$P$3+60))</f>
        <v>0</v>
      </c>
      <c r="HR1">
        <f t="shared" ref="HR1:HR30" ca="1" si="20">IF($GX1=0,NA(),$GY1/$GX1)</f>
        <v>12</v>
      </c>
      <c r="HS1">
        <f ca="1">IF($GX1=0,NA(),($GZ1*Controls!$S$3))</f>
        <v>-0.3081915484142031</v>
      </c>
    </row>
    <row r="2" spans="1:227" x14ac:dyDescent="0.25">
      <c r="A2">
        <v>40</v>
      </c>
      <c r="B2">
        <f t="shared" ca="1" si="0"/>
        <v>29</v>
      </c>
      <c r="C2">
        <f t="shared" ca="1" si="1"/>
        <v>5</v>
      </c>
      <c r="D2">
        <f t="shared" ca="1" si="2"/>
        <v>7.8573903651287589</v>
      </c>
      <c r="E2">
        <f t="shared" ca="1" si="3"/>
        <v>-0.48566201495575168</v>
      </c>
      <c r="G2">
        <f t="shared" ca="1" si="4"/>
        <v>0.25925494132500004</v>
      </c>
      <c r="H2">
        <f t="shared" ca="1" si="5"/>
        <v>4.977265705300841E-3</v>
      </c>
      <c r="I2">
        <f t="shared" ca="1" si="6"/>
        <v>1</v>
      </c>
      <c r="J2">
        <v>1</v>
      </c>
      <c r="K2">
        <f t="shared" ca="1" si="7"/>
        <v>-0.5940845841296386</v>
      </c>
      <c r="O2">
        <f t="shared" ca="1" si="8"/>
        <v>29</v>
      </c>
      <c r="P2">
        <f ca="1">$O$3/4+$O$4/2+$O$5/4</f>
        <v>31.25</v>
      </c>
      <c r="Q2">
        <f ca="1">$P$1/4+$P$2/2+$P$3/4</f>
        <v>29.625</v>
      </c>
      <c r="R2">
        <f ca="1">$Q$3/4+$Q$4/2+$Q$5/4</f>
        <v>49.53125</v>
      </c>
      <c r="S2">
        <f ca="1">AVERAGE(R$3:R$4)</f>
        <v>162.4296875</v>
      </c>
      <c r="AD2">
        <f t="shared" ca="1" si="9"/>
        <v>5</v>
      </c>
      <c r="AE2">
        <f ca="1">$AD$3/4+$AD$4/2+$AD$5/4</f>
        <v>6.25</v>
      </c>
      <c r="AF2">
        <f ca="1">$AE$1/4+$AE$2/2+$AE$3/4</f>
        <v>5.375</v>
      </c>
      <c r="AG2">
        <f ca="1">$AF$3/4+$AF$4/2+$AF$5/4</f>
        <v>8.484375</v>
      </c>
      <c r="AH2">
        <f ca="1">AVERAGE(AG$3:AG$4)</f>
        <v>21.8671875</v>
      </c>
      <c r="AS2">
        <f t="shared" ca="1" si="10"/>
        <v>7.8573903651287589</v>
      </c>
      <c r="AT2">
        <f ca="1">$AS$3/4+$AS$4/2+$AS$5/4</f>
        <v>7.5055766581635943</v>
      </c>
      <c r="AU2">
        <f ca="1">$AT$1/4+$AT$2/2+$AT$3/4</f>
        <v>7.6639170150767857</v>
      </c>
      <c r="AV2">
        <f ca="1">$AU$3/4+$AU$4/2+$AU$5/4</f>
        <v>8.66156220805291</v>
      </c>
      <c r="AW2">
        <f ca="1">AVERAGE(AV$3:AV$4)</f>
        <v>14.260887395404216</v>
      </c>
      <c r="BH2">
        <f t="shared" ca="1" si="11"/>
        <v>-0.48566201495575168</v>
      </c>
      <c r="BI2">
        <f ca="1">$BH$3/4+$BH$4/2+$BH$5/4</f>
        <v>-0.75750306899730613</v>
      </c>
      <c r="BJ2">
        <f ca="1">$BI$1/4+$BI$2/2+$BI$3/4</f>
        <v>-0.74276373344108726</v>
      </c>
      <c r="BK2">
        <f ca="1">$BJ$3/4+$BJ$4/2+$BJ$5/4</f>
        <v>-1.2286906858462419</v>
      </c>
      <c r="BL2">
        <f ca="1">AVERAGE(BK$3:BK$4)</f>
        <v>1.4493716134411261</v>
      </c>
      <c r="CL2">
        <f t="shared" ca="1" si="12"/>
        <v>0.25925494132500004</v>
      </c>
      <c r="CM2">
        <f ca="1">$CL$3/4+$CL$4/2+$CL$5/4</f>
        <v>0.26561545277728776</v>
      </c>
      <c r="CN2">
        <f ca="1">$CM$1/4+$CM$2/2+$CM$3/4</f>
        <v>0.26889279173941016</v>
      </c>
      <c r="CO2">
        <f ca="1">$CN$3/4+$CN$4/2+$CN$5/4</f>
        <v>0.25219183173819509</v>
      </c>
      <c r="CP2">
        <f ca="1">AVERAGE(CO$3:CO$4)</f>
        <v>0.20024025681741442</v>
      </c>
      <c r="DA2">
        <f t="shared" ca="1" si="13"/>
        <v>4.977265705300841E-3</v>
      </c>
      <c r="DB2">
        <f ca="1">$DA$3/4+$DA$4/2+$DA$5/4</f>
        <v>1.6484756057249979E-2</v>
      </c>
      <c r="DC2">
        <f ca="1">$DB$1/4+$DB$2/2+$DB$3/4</f>
        <v>2.1738044080731007E-2</v>
      </c>
      <c r="DD2">
        <f ca="1">$DC$3/4+$DC$4/2+$DC$5/4</f>
        <v>0.27498189805109197</v>
      </c>
      <c r="DE2">
        <f ca="1">AVERAGE(DD$3:DD$4)</f>
        <v>0.68155675439048047</v>
      </c>
      <c r="DP2">
        <f t="shared" ca="1" si="14"/>
        <v>1</v>
      </c>
      <c r="DQ2">
        <f ca="1">$DP$3/4+$DP$4/2+$DP$5/4</f>
        <v>1</v>
      </c>
      <c r="DR2">
        <f ca="1">$DQ$1/4+$DQ$2/2+$DQ$3/4</f>
        <v>1</v>
      </c>
      <c r="DS2">
        <f ca="1">$DR$3/4+$DR$4/2+$DR$5/4</f>
        <v>1</v>
      </c>
      <c r="DT2">
        <f ca="1">AVERAGE(DS$3:DS$4)</f>
        <v>1</v>
      </c>
      <c r="EE2">
        <f t="shared" ca="1" si="15"/>
        <v>-0.5940845841296386</v>
      </c>
      <c r="EF2">
        <f ca="1">$EE$3/4+$EE$4/2+$EE$5/4</f>
        <v>-0.30795116816416707</v>
      </c>
      <c r="EG2">
        <f ca="1">$EF$1/4+$EF$2/2+$EF$3/4</f>
        <v>-0.4992817971566349</v>
      </c>
      <c r="EH2">
        <f ca="1">$EG$3/4+$EG$4/2+$EG$5/4</f>
        <v>-0.11268848145051272</v>
      </c>
      <c r="EI2">
        <f ca="1">AVERAGE(EH$3:EH$4)</f>
        <v>0.90286442456929406</v>
      </c>
      <c r="GR2">
        <f ca="1">INDIRECT(ADDRESS(ROW(),Controls!$P$3+30))</f>
        <v>5</v>
      </c>
      <c r="GS2">
        <f ca="1">INDIRECT(ADDRESS(ROW(),Controls!$P$3+45))</f>
        <v>7.8573903651287589</v>
      </c>
      <c r="GV2">
        <f ca="1">INDIRECT(ADDRESS(ROW(),Controls!$P$3+90))</f>
        <v>0.25925494132500004</v>
      </c>
      <c r="GW2">
        <f ca="1">INDIRECT(ADDRESS(ROW(),Controls!$P$3+105))</f>
        <v>4.977265705300841E-3</v>
      </c>
      <c r="GX2">
        <f ca="1">INDIRECT(ADDRESS(ROW(),Controls!$P$3+120))</f>
        <v>1</v>
      </c>
      <c r="GY2">
        <f ca="1">INDIRECT(ADDRESS(ROW(),Controls!$P$3+15))</f>
        <v>29</v>
      </c>
      <c r="GZ2">
        <f ca="1">INDIRECT(ADDRESS(ROW(),Controls!$P$3+135))</f>
        <v>-0.5940845841296386</v>
      </c>
      <c r="HL2">
        <f t="shared" ca="1" si="16"/>
        <v>0.63634359089375159</v>
      </c>
      <c r="HM2">
        <f t="shared" ca="1" si="17"/>
        <v>-2.8573903651287589</v>
      </c>
      <c r="HN2">
        <f t="shared" ca="1" si="18"/>
        <v>1.9198344609607183E-2</v>
      </c>
      <c r="HO2">
        <f t="shared" ca="1" si="19"/>
        <v>-0.25427767561969922</v>
      </c>
      <c r="HQ2">
        <f ca="1">INDIRECT(ADDRESS(ROW(),Controls!$P$3+60))</f>
        <v>-0.48566201495575168</v>
      </c>
      <c r="HR2">
        <f t="shared" ca="1" si="20"/>
        <v>29</v>
      </c>
      <c r="HS2">
        <f ca="1">IF($GX2=0,NA(),($GZ2*Controls!$S$3))</f>
        <v>-0.5940845841296386</v>
      </c>
    </row>
    <row r="3" spans="1:227" x14ac:dyDescent="0.25">
      <c r="A3">
        <v>41</v>
      </c>
      <c r="B3">
        <f t="shared" ca="1" si="0"/>
        <v>29</v>
      </c>
      <c r="C3">
        <f t="shared" ca="1" si="1"/>
        <v>4</v>
      </c>
      <c r="D3">
        <f t="shared" ca="1" si="2"/>
        <v>7.8075455950193771</v>
      </c>
      <c r="E3">
        <f t="shared" ca="1" si="3"/>
        <v>-0.83577642866437107</v>
      </c>
      <c r="G3">
        <f t="shared" ca="1" si="4"/>
        <v>0.26008118969424904</v>
      </c>
      <c r="H3">
        <f t="shared" ca="1" si="5"/>
        <v>0.1097457807046654</v>
      </c>
      <c r="I3">
        <f t="shared" ca="1" si="6"/>
        <v>1</v>
      </c>
      <c r="J3">
        <v>1</v>
      </c>
      <c r="K3">
        <f t="shared" ca="1" si="7"/>
        <v>-0.90350274147142295</v>
      </c>
      <c r="O3">
        <f t="shared" ca="1" si="8"/>
        <v>29</v>
      </c>
      <c r="P3">
        <f ca="1">$O$5/4+$O$6/2+$O$7/4</f>
        <v>35.5</v>
      </c>
      <c r="Q3">
        <f ca="1">$P$3/4+$P$4/2+$P$5/4</f>
        <v>39.375</v>
      </c>
      <c r="R3">
        <f ca="1">$Q$5/4+$Q$6/2+$Q$7/4</f>
        <v>107.203125</v>
      </c>
      <c r="AD3">
        <f t="shared" ca="1" si="9"/>
        <v>4</v>
      </c>
      <c r="AE3">
        <f ca="1">$AD$5/4+$AD$6/2+$AD$7/4</f>
        <v>4.75</v>
      </c>
      <c r="AF3">
        <f ca="1">$AE$3/4+$AE$4/2+$AE$5/4</f>
        <v>7.4375</v>
      </c>
      <c r="AG3">
        <f ca="1">$AF$5/4+$AF$6/2+$AF$7/4</f>
        <v>19.046875</v>
      </c>
      <c r="AS3">
        <f t="shared" ca="1" si="10"/>
        <v>7.8075455950193771</v>
      </c>
      <c r="AT3">
        <f ca="1">$AS$5/4+$AS$6/2+$AS$7/4</f>
        <v>9.0296639891271457</v>
      </c>
      <c r="AU3">
        <f ca="1">$AT$3/4+$AT$4/2+$AT$5/4</f>
        <v>9.0111179083260833</v>
      </c>
      <c r="AV3">
        <f ca="1">$AU$5/4+$AU$6/2+$AU$7/4</f>
        <v>11.069648059324468</v>
      </c>
      <c r="BH3">
        <f t="shared" ca="1" si="11"/>
        <v>-0.83577642866437107</v>
      </c>
      <c r="BI3">
        <f ca="1">$BH$5/4+$BH$6/2+$BH$7/4</f>
        <v>-1.1256891848647059</v>
      </c>
      <c r="BJ3">
        <f ca="1">$BI$3/4+$BI$4/2+$BI$5/4</f>
        <v>-1.1791495659018849</v>
      </c>
      <c r="BK3">
        <f ca="1">$BJ$5/4+$BJ$6/2+$BJ$7/4</f>
        <v>0.66278182594061741</v>
      </c>
      <c r="CL3">
        <f t="shared" ca="1" si="12"/>
        <v>0.26008118969424904</v>
      </c>
      <c r="CM3">
        <f ca="1">$CL$5/4+$CL$6/2+$CL$7/4</f>
        <v>0.2581012378135088</v>
      </c>
      <c r="CN3">
        <f ca="1">$CM$3/4+$CM$4/2+$CM$5/4</f>
        <v>0.25321653573640096</v>
      </c>
      <c r="CO3">
        <f ca="1">$CN$5/4+$CN$6/2+$CN$7/4</f>
        <v>0.2226824371391487</v>
      </c>
      <c r="DA3">
        <f t="shared" ca="1" si="13"/>
        <v>0.1097457807046654</v>
      </c>
      <c r="DB3">
        <f ca="1">$DA$5/4+$DA$6/2+$DA$7/4</f>
        <v>8.4432638035287721E-2</v>
      </c>
      <c r="DC3">
        <f ca="1">$DB$3/4+$DB$4/2+$DB$5/4</f>
        <v>2.9753864060983602E-2</v>
      </c>
      <c r="DD3">
        <f ca="1">$DC$5/4+$DC$6/2+$DC$7/4</f>
        <v>1.0793810977009994</v>
      </c>
      <c r="DP3">
        <f t="shared" ca="1" si="14"/>
        <v>1</v>
      </c>
      <c r="DQ3">
        <f ca="1">$DP$5/4+$DP$6/2+$DP$7/4</f>
        <v>1</v>
      </c>
      <c r="DR3">
        <f ca="1">$DQ$3/4+$DQ$4/2+$DQ$5/4</f>
        <v>1</v>
      </c>
      <c r="DS3">
        <f ca="1">$DR$5/4+$DR$6/2+$DR$7/4</f>
        <v>1</v>
      </c>
      <c r="EE3">
        <f t="shared" ca="1" si="15"/>
        <v>-0.90350274147142295</v>
      </c>
      <c r="EF3">
        <f ca="1">$EE$5/4+$EE$6/2+$EE$7/4</f>
        <v>-0.85273224669083847</v>
      </c>
      <c r="EG3">
        <f ca="1">$EF$3/4+$EF$4/2+$EF$5/4</f>
        <v>-0.20133848937433382</v>
      </c>
      <c r="EH3">
        <f ca="1">$EG$5/4+$EG$6/2+$EG$7/4</f>
        <v>1.0828939758884142</v>
      </c>
      <c r="GR3">
        <f ca="1">INDIRECT(ADDRESS(ROW(),Controls!$P$3+30))</f>
        <v>4</v>
      </c>
      <c r="GS3">
        <f ca="1">INDIRECT(ADDRESS(ROW(),Controls!$P$3+45))</f>
        <v>7.8075455950193771</v>
      </c>
      <c r="GV3">
        <f ca="1">INDIRECT(ADDRESS(ROW(),Controls!$P$3+90))</f>
        <v>0.26008118969424904</v>
      </c>
      <c r="GW3">
        <f ca="1">INDIRECT(ADDRESS(ROW(),Controls!$P$3+105))</f>
        <v>0.1097457807046654</v>
      </c>
      <c r="GX3">
        <f ca="1">INDIRECT(ADDRESS(ROW(),Controls!$P$3+120))</f>
        <v>1</v>
      </c>
      <c r="GY3">
        <f ca="1">INDIRECT(ADDRESS(ROW(),Controls!$P$3+15))</f>
        <v>29</v>
      </c>
      <c r="GZ3">
        <f ca="1">INDIRECT(ADDRESS(ROW(),Controls!$P$3+135))</f>
        <v>-0.90350274147142295</v>
      </c>
      <c r="HL3">
        <f t="shared" ca="1" si="16"/>
        <v>0.51232489792332392</v>
      </c>
      <c r="HM3">
        <f t="shared" ca="1" si="17"/>
        <v>-3.8075455950193771</v>
      </c>
      <c r="HN3">
        <f t="shared" ca="1" si="18"/>
        <v>0.42196738962045788</v>
      </c>
      <c r="HO3">
        <f t="shared" ca="1" si="19"/>
        <v>-0.15033540898958364</v>
      </c>
      <c r="HQ3">
        <f ca="1">INDIRECT(ADDRESS(ROW(),Controls!$P$3+60))</f>
        <v>-0.83577642866437107</v>
      </c>
      <c r="HR3">
        <f t="shared" ca="1" si="20"/>
        <v>29</v>
      </c>
      <c r="HS3">
        <f ca="1">IF($GX3=0,NA(),($GZ3*Controls!$S$3))</f>
        <v>-0.90350274147142295</v>
      </c>
    </row>
    <row r="4" spans="1:227" x14ac:dyDescent="0.25">
      <c r="A4">
        <v>42</v>
      </c>
      <c r="B4">
        <f t="shared" ca="1" si="0"/>
        <v>31</v>
      </c>
      <c r="C4">
        <f t="shared" ca="1" si="1"/>
        <v>9</v>
      </c>
      <c r="D4">
        <f t="shared" ca="1" si="2"/>
        <v>7.7300259248962098</v>
      </c>
      <c r="E4">
        <f t="shared" ca="1" si="3"/>
        <v>-0.6365837187195017</v>
      </c>
      <c r="G4">
        <f t="shared" ca="1" si="4"/>
        <v>0.26138203354082384</v>
      </c>
      <c r="H4">
        <f t="shared" ca="1" si="5"/>
        <v>-0.10237412312969259</v>
      </c>
      <c r="I4">
        <f t="shared" ca="1" si="6"/>
        <v>1</v>
      </c>
      <c r="J4">
        <v>1</v>
      </c>
      <c r="K4">
        <f t="shared" ca="1" si="7"/>
        <v>0.36042496166219729</v>
      </c>
      <c r="O4">
        <f t="shared" ca="1" si="8"/>
        <v>31</v>
      </c>
      <c r="P4">
        <f ca="1">$O$7/4+$O$8/2+$O$9/4</f>
        <v>39.5</v>
      </c>
      <c r="Q4">
        <f ca="1">$P$5/4+$P$6/2+$P$7/4</f>
        <v>46.625</v>
      </c>
      <c r="R4">
        <f ca="1">$Q$8*3/4+$Q$7/4</f>
        <v>217.65625</v>
      </c>
      <c r="AD4">
        <f t="shared" ca="1" si="9"/>
        <v>9</v>
      </c>
      <c r="AE4">
        <f ca="1">$AD$7/4+$AD$8/2+$AD$9/4</f>
        <v>9.25</v>
      </c>
      <c r="AF4">
        <f ca="1">$AE$5/4+$AE$6/2+$AE$7/4</f>
        <v>5.875</v>
      </c>
      <c r="AG4">
        <f ca="1">$AF$8*3/4+$AF$7/4</f>
        <v>24.6875</v>
      </c>
      <c r="AS4">
        <f t="shared" ca="1" si="10"/>
        <v>7.7300259248962098</v>
      </c>
      <c r="AT4">
        <f ca="1">$AS$7/4+$AS$8/2+$AS$9/4</f>
        <v>9.6802571041116359</v>
      </c>
      <c r="AU4">
        <f ca="1">$AT$5/4+$AT$6/2+$AT$7/4</f>
        <v>8.3619586862720201</v>
      </c>
      <c r="AV4">
        <f ca="1">$AU$8*3/4+$AU$7/4</f>
        <v>17.452126731483965</v>
      </c>
      <c r="BH4">
        <f t="shared" ca="1" si="11"/>
        <v>-0.6365837187195017</v>
      </c>
      <c r="BI4">
        <f ca="1">$BH$7/4+$BH$8/2+$BH$9/4</f>
        <v>-1.2238003765084855</v>
      </c>
      <c r="BJ4">
        <f ca="1">$BI$5/4+$BI$6/2+$BI$7/4</f>
        <v>-1.3926664631671286</v>
      </c>
      <c r="BK4">
        <f ca="1">$BJ$8*3/4+$BJ$7/4</f>
        <v>2.2359614009416346</v>
      </c>
      <c r="CL4">
        <f t="shared" ca="1" si="12"/>
        <v>0.26138203354082384</v>
      </c>
      <c r="CM4">
        <f ca="1">$CL$7/4+$CL$8/2+$CL$9/4</f>
        <v>0.24519851371633378</v>
      </c>
      <c r="CN4">
        <f ca="1">$CM$5/4+$CM$6/2+$CM$7/4</f>
        <v>0.25509026432812121</v>
      </c>
      <c r="CO4">
        <f ca="1">$CN$8*3/4+$CN$7/4</f>
        <v>0.17779807649568014</v>
      </c>
      <c r="DA4">
        <f t="shared" ca="1" si="13"/>
        <v>-0.10237412312969259</v>
      </c>
      <c r="DB4">
        <f ca="1">$DA$7/4+$DA$8/2+$DA$9/4</f>
        <v>5.5690908077856004E-2</v>
      </c>
      <c r="DC4">
        <f ca="1">$DB$5/4+$DB$6/2+$DB$7/4</f>
        <v>4.4241533287816263E-2</v>
      </c>
      <c r="DD4">
        <f ca="1">$DC$8*3/4+$DC$7/4</f>
        <v>0.2837324110799615</v>
      </c>
      <c r="DP4">
        <f t="shared" ca="1" si="14"/>
        <v>1</v>
      </c>
      <c r="DQ4">
        <f ca="1">$DP$7/4+$DP$8/2+$DP$9/4</f>
        <v>1</v>
      </c>
      <c r="DR4">
        <f ca="1">$DQ$5/4+$DQ$6/2+$DQ$7/4</f>
        <v>1</v>
      </c>
      <c r="DS4">
        <f ca="1">$DR$8*3/4+$DR$7/4</f>
        <v>1</v>
      </c>
      <c r="EE4">
        <f t="shared" ca="1" si="15"/>
        <v>0.36042496166219729</v>
      </c>
      <c r="EF4">
        <f ca="1">$EE$7/4+$EE$8/2+$EE$9/4</f>
        <v>0.10009960299433809</v>
      </c>
      <c r="EG4">
        <f ca="1">$EF$5/4+$EF$6/2+$EF$7/4</f>
        <v>-0.56098102080040346</v>
      </c>
      <c r="EH4">
        <f ca="1">$EG$8*3/4+$EG$7/4</f>
        <v>0.72283487325017381</v>
      </c>
      <c r="GR4">
        <f ca="1">INDIRECT(ADDRESS(ROW(),Controls!$P$3+30))</f>
        <v>9</v>
      </c>
      <c r="GS4">
        <f ca="1">INDIRECT(ADDRESS(ROW(),Controls!$P$3+45))</f>
        <v>7.7300259248962098</v>
      </c>
      <c r="GV4">
        <f ca="1">INDIRECT(ADDRESS(ROW(),Controls!$P$3+90))</f>
        <v>0.26138203354082384</v>
      </c>
      <c r="GW4">
        <f ca="1">INDIRECT(ADDRESS(ROW(),Controls!$P$3+105))</f>
        <v>-0.10237412312969259</v>
      </c>
      <c r="GX4">
        <f ca="1">INDIRECT(ADDRESS(ROW(),Controls!$P$3+120))</f>
        <v>1</v>
      </c>
      <c r="GY4">
        <f ca="1">INDIRECT(ADDRESS(ROW(),Controls!$P$3+15))</f>
        <v>31</v>
      </c>
      <c r="GZ4">
        <f ca="1">INDIRECT(ADDRESS(ROW(),Controls!$P$3+135))</f>
        <v>0.36042496166219729</v>
      </c>
      <c r="HL4">
        <f t="shared" ca="1" si="16"/>
        <v>1.1642910499191945</v>
      </c>
      <c r="HM4">
        <f t="shared" ca="1" si="17"/>
        <v>1.2699740751037902</v>
      </c>
      <c r="HN4">
        <f t="shared" ca="1" si="18"/>
        <v>0.01</v>
      </c>
      <c r="HO4">
        <f t="shared" ca="1" si="19"/>
        <v>-0.36375615667051642</v>
      </c>
      <c r="HQ4">
        <f ca="1">INDIRECT(ADDRESS(ROW(),Controls!$P$3+60))</f>
        <v>-0.6365837187195017</v>
      </c>
      <c r="HR4">
        <f t="shared" ca="1" si="20"/>
        <v>31</v>
      </c>
      <c r="HS4">
        <f ca="1">IF($GX4=0,NA(),($GZ4*Controls!$S$3))</f>
        <v>0.36042496166219729</v>
      </c>
    </row>
    <row r="5" spans="1:227" x14ac:dyDescent="0.25">
      <c r="A5">
        <v>43</v>
      </c>
      <c r="B5">
        <f t="shared" ca="1" si="0"/>
        <v>34</v>
      </c>
      <c r="C5">
        <f t="shared" ca="1" si="1"/>
        <v>3</v>
      </c>
      <c r="D5">
        <f t="shared" ca="1" si="2"/>
        <v>6.7547091878425807</v>
      </c>
      <c r="E5">
        <f t="shared" ca="1" si="3"/>
        <v>-0.92106840988584993</v>
      </c>
      <c r="G5">
        <f t="shared" ca="1" si="4"/>
        <v>0.27961655433325433</v>
      </c>
      <c r="H5">
        <f t="shared" ca="1" si="5"/>
        <v>0.16094148978371969</v>
      </c>
      <c r="I5">
        <f t="shared" ca="1" si="6"/>
        <v>1</v>
      </c>
      <c r="J5">
        <v>1</v>
      </c>
      <c r="K5">
        <f t="shared" ca="1" si="7"/>
        <v>-1.0491518545096399</v>
      </c>
      <c r="O5">
        <f t="shared" ca="1" si="8"/>
        <v>34</v>
      </c>
      <c r="P5">
        <f ca="1">$O$9/4+$O$10/2+$O$11/4</f>
        <v>43</v>
      </c>
      <c r="Q5">
        <f ca="1">$P$7/4+$P$8/2+$P$9/4</f>
        <v>65.5</v>
      </c>
      <c r="AD5">
        <f t="shared" ca="1" si="9"/>
        <v>3</v>
      </c>
      <c r="AE5">
        <f ca="1">$AD$9/4+$AD$10/2+$AD$11/4</f>
        <v>6.5</v>
      </c>
      <c r="AF5">
        <f ca="1">$AE$7/4+$AE$8/2+$AE$9/4</f>
        <v>14.75</v>
      </c>
      <c r="AS5">
        <f t="shared" ca="1" si="10"/>
        <v>6.7547091878425807</v>
      </c>
      <c r="AT5">
        <f ca="1">$AS$9/4+$AS$10/2+$AS$11/4</f>
        <v>7.6542934359539192</v>
      </c>
      <c r="AU5">
        <f ca="1">$AT$7/4+$AT$8/2+$AT$9/4</f>
        <v>8.91121355134152</v>
      </c>
      <c r="BH5">
        <f t="shared" ca="1" si="11"/>
        <v>-0.92106840988584993</v>
      </c>
      <c r="BI5">
        <f ca="1">$BH$9/4+$BH$10/2+$BH$11/4</f>
        <v>-1.1433083257258623</v>
      </c>
      <c r="BJ5">
        <f ca="1">$BI$7/4+$BI$8/2+$BI$9/4</f>
        <v>-0.95028025114882564</v>
      </c>
      <c r="CL5">
        <f t="shared" ca="1" si="12"/>
        <v>0.27961655433325433</v>
      </c>
      <c r="CM5">
        <f ca="1">$CL$9/4+$CL$10/2+$CL$11/4</f>
        <v>0.26436787769942754</v>
      </c>
      <c r="CN5">
        <f ca="1">$CM$7/4+$CM$8/2+$CM$9/4</f>
        <v>0.24537026256013697</v>
      </c>
      <c r="DA5">
        <f t="shared" ca="1" si="13"/>
        <v>0.16094148978371969</v>
      </c>
      <c r="DB5">
        <f ca="1">$DA$9/4+$DA$10/2+$DA$11/4</f>
        <v>-7.6798997947065337E-2</v>
      </c>
      <c r="DC5">
        <f ca="1">$DB$7/4+$DB$8/2+$DB$9/4</f>
        <v>0.98169066156775164</v>
      </c>
      <c r="DP5">
        <f t="shared" ca="1" si="14"/>
        <v>1</v>
      </c>
      <c r="DQ5">
        <f ca="1">$DP$9/4+$DP$10/2+$DP$11/4</f>
        <v>1</v>
      </c>
      <c r="DR5">
        <f ca="1">$DQ$7/4+$DQ$8/2+$DQ$9/4</f>
        <v>1</v>
      </c>
      <c r="EE5">
        <f t="shared" ca="1" si="15"/>
        <v>-1.0491518545096399</v>
      </c>
      <c r="EF5">
        <f ca="1">$EE$9/4+$EE$10/2+$EE$11/4</f>
        <v>-0.15282091679517293</v>
      </c>
      <c r="EG5">
        <f ca="1">$EF$7/4+$EF$8/2+$EF$9/4</f>
        <v>0.8725466051730898</v>
      </c>
      <c r="GR5">
        <f ca="1">INDIRECT(ADDRESS(ROW(),Controls!$P$3+30))</f>
        <v>3</v>
      </c>
      <c r="GS5">
        <f ca="1">INDIRECT(ADDRESS(ROW(),Controls!$P$3+45))</f>
        <v>6.7547091878425807</v>
      </c>
      <c r="GV5">
        <f ca="1">INDIRECT(ADDRESS(ROW(),Controls!$P$3+90))</f>
        <v>0.27961655433325433</v>
      </c>
      <c r="GW5">
        <f ca="1">INDIRECT(ADDRESS(ROW(),Controls!$P$3+105))</f>
        <v>0.16094148978371969</v>
      </c>
      <c r="GX5">
        <f ca="1">INDIRECT(ADDRESS(ROW(),Controls!$P$3+120))</f>
        <v>1</v>
      </c>
      <c r="GY5">
        <f ca="1">INDIRECT(ADDRESS(ROW(),Controls!$P$3+15))</f>
        <v>34</v>
      </c>
      <c r="GZ5">
        <f ca="1">INDIRECT(ADDRESS(ROW(),Controls!$P$3+135))</f>
        <v>-1.0491518545096399</v>
      </c>
      <c r="HL5">
        <f t="shared" ca="1" si="16"/>
        <v>0.44413459063486116</v>
      </c>
      <c r="HM5">
        <f t="shared" ca="1" si="17"/>
        <v>-3.7547091878425807</v>
      </c>
      <c r="HN5">
        <f t="shared" ca="1" si="18"/>
        <v>0.57557926127615966</v>
      </c>
      <c r="HO5">
        <f t="shared" ca="1" si="19"/>
        <v>-0.11867506454953464</v>
      </c>
      <c r="HQ5">
        <f ca="1">INDIRECT(ADDRESS(ROW(),Controls!$P$3+60))</f>
        <v>-0.92106840988584993</v>
      </c>
      <c r="HR5">
        <f t="shared" ca="1" si="20"/>
        <v>34</v>
      </c>
      <c r="HS5">
        <f ca="1">IF($GX5=0,NA(),($GZ5*Controls!$S$3))</f>
        <v>-1.0491518545096399</v>
      </c>
    </row>
    <row r="6" spans="1:227" x14ac:dyDescent="0.25">
      <c r="A6">
        <v>44</v>
      </c>
      <c r="B6">
        <f t="shared" ca="1" si="0"/>
        <v>36</v>
      </c>
      <c r="C6">
        <f t="shared" ca="1" si="1"/>
        <v>4</v>
      </c>
      <c r="D6">
        <f t="shared" ca="1" si="2"/>
        <v>6.408606536103111</v>
      </c>
      <c r="E6">
        <f t="shared" ca="1" si="3"/>
        <v>-1.0659716712535978</v>
      </c>
      <c r="G6">
        <f t="shared" ca="1" si="4"/>
        <v>0.28706774874164764</v>
      </c>
      <c r="H6">
        <f t="shared" ca="1" si="5"/>
        <v>-1.4784942182917257E-2</v>
      </c>
      <c r="I6">
        <f t="shared" ca="1" si="6"/>
        <v>1</v>
      </c>
      <c r="J6">
        <v>1</v>
      </c>
      <c r="K6">
        <f t="shared" ca="1" si="7"/>
        <v>-0.578757284820694</v>
      </c>
      <c r="O6">
        <f t="shared" ca="1" si="8"/>
        <v>36</v>
      </c>
      <c r="P6">
        <f ca="1">$O$11/4+$O$12/2+$O$13/4</f>
        <v>47</v>
      </c>
      <c r="Q6">
        <f ca="1">$P$9/4+$P$10/2+$P$11/4</f>
        <v>104.9375</v>
      </c>
      <c r="AD6">
        <f t="shared" ca="1" si="9"/>
        <v>4</v>
      </c>
      <c r="AE6">
        <f ca="1">$AD$11/4+$AD$12/2+$AD$13/4</f>
        <v>4</v>
      </c>
      <c r="AF6">
        <f ca="1">$AE$9/4+$AE$10/2+$AE$11/4</f>
        <v>21.1875</v>
      </c>
      <c r="AS6">
        <f t="shared" ca="1" si="10"/>
        <v>6.408606536103111</v>
      </c>
      <c r="AT6">
        <f ca="1">$AS$11/4+$AS$12/2+$AS$13/4</f>
        <v>8.236427574617581</v>
      </c>
      <c r="AU6">
        <f ca="1">$AT$9/4+$AT$10/2+$AT$11/4</f>
        <v>10.624603829749686</v>
      </c>
      <c r="BH6">
        <f t="shared" ca="1" si="11"/>
        <v>-1.0659716712535978</v>
      </c>
      <c r="BI6">
        <f ca="1">$BH$11/4+$BH$12/2+$BH$13/4</f>
        <v>-1.4673444335120061</v>
      </c>
      <c r="BJ6">
        <f ca="1">$BI$9/4+$BI$10/2+$BI$11/4</f>
        <v>0.92692888505736004</v>
      </c>
      <c r="CL6">
        <f t="shared" ca="1" si="12"/>
        <v>0.28706774874164764</v>
      </c>
      <c r="CM6">
        <f ca="1">$CL$11/4+$CL$12/2+$CL$13/4</f>
        <v>0.25618255099738962</v>
      </c>
      <c r="CN6">
        <f ca="1">$CM$9/4+$CM$10/2+$CM$11/4</f>
        <v>0.22556870657920591</v>
      </c>
      <c r="DA6">
        <f t="shared" ca="1" si="13"/>
        <v>-1.4784942182917257E-2</v>
      </c>
      <c r="DB6">
        <f ca="1">$DA$11/4+$DA$12/2+$DA$13/4</f>
        <v>0.13971715759085407</v>
      </c>
      <c r="DC6">
        <f ca="1">$DB$9/4+$DB$10/2+$DB$11/4</f>
        <v>1.5388493740776867</v>
      </c>
      <c r="DP6">
        <f t="shared" ca="1" si="14"/>
        <v>1</v>
      </c>
      <c r="DQ6">
        <f ca="1">$DP$11/4+$DP$12/2+$DP$13/4</f>
        <v>1</v>
      </c>
      <c r="DR6">
        <f ca="1">$DQ$9/4+$DQ$10/2+$DQ$11/4</f>
        <v>1</v>
      </c>
      <c r="EE6">
        <f t="shared" ca="1" si="15"/>
        <v>-0.578757284820694</v>
      </c>
      <c r="EF6">
        <f ca="1">$EE$11/4+$EE$12/2+$EE$13/4</f>
        <v>-0.9907288290596713</v>
      </c>
      <c r="EG6">
        <f ca="1">$EF$9/4+$EF$10/2+$EF$11/4</f>
        <v>1.4379099223467309</v>
      </c>
      <c r="GR6">
        <f ca="1">INDIRECT(ADDRESS(ROW(),Controls!$P$3+30))</f>
        <v>4</v>
      </c>
      <c r="GS6">
        <f ca="1">INDIRECT(ADDRESS(ROW(),Controls!$P$3+45))</f>
        <v>6.408606536103111</v>
      </c>
      <c r="GV6">
        <f ca="1">INDIRECT(ADDRESS(ROW(),Controls!$P$3+90))</f>
        <v>0.28706774874164764</v>
      </c>
      <c r="GW6">
        <f ca="1">INDIRECT(ADDRESS(ROW(),Controls!$P$3+105))</f>
        <v>-1.4784942182917257E-2</v>
      </c>
      <c r="GX6">
        <f ca="1">INDIRECT(ADDRESS(ROW(),Controls!$P$3+120))</f>
        <v>1</v>
      </c>
      <c r="GY6">
        <f ca="1">INDIRECT(ADDRESS(ROW(),Controls!$P$3+15))</f>
        <v>36</v>
      </c>
      <c r="GZ6">
        <f ca="1">INDIRECT(ADDRESS(ROW(),Controls!$P$3+135))</f>
        <v>-0.578757284820694</v>
      </c>
      <c r="HL6">
        <f t="shared" ca="1" si="16"/>
        <v>0.62416064669688476</v>
      </c>
      <c r="HM6">
        <f t="shared" ca="1" si="17"/>
        <v>-2.408606536103111</v>
      </c>
      <c r="HN6">
        <f t="shared" ca="1" si="18"/>
        <v>0.01</v>
      </c>
      <c r="HO6">
        <f t="shared" ca="1" si="19"/>
        <v>-0.3018526909245649</v>
      </c>
      <c r="HQ6">
        <f ca="1">INDIRECT(ADDRESS(ROW(),Controls!$P$3+60))</f>
        <v>-1.0659716712535978</v>
      </c>
      <c r="HR6">
        <f t="shared" ca="1" si="20"/>
        <v>36</v>
      </c>
      <c r="HS6">
        <f ca="1">IF($GX6=0,NA(),($GZ6*Controls!$S$3))</f>
        <v>-0.578757284820694</v>
      </c>
    </row>
    <row r="7" spans="1:227" x14ac:dyDescent="0.25">
      <c r="A7">
        <v>45</v>
      </c>
      <c r="B7">
        <f t="shared" ca="1" si="0"/>
        <v>36</v>
      </c>
      <c r="C7">
        <f t="shared" ca="1" si="1"/>
        <v>8</v>
      </c>
      <c r="D7">
        <f t="shared" ca="1" si="2"/>
        <v>16.546733696459782</v>
      </c>
      <c r="E7">
        <f t="shared" ca="1" si="3"/>
        <v>-1.4497449870657784</v>
      </c>
      <c r="G7">
        <f t="shared" ca="1" si="4"/>
        <v>0.17865289943748552</v>
      </c>
      <c r="H7">
        <f t="shared" ca="1" si="5"/>
        <v>0.20635894672326568</v>
      </c>
      <c r="I7">
        <f t="shared" ca="1" si="6"/>
        <v>1</v>
      </c>
      <c r="J7">
        <v>1</v>
      </c>
      <c r="K7">
        <f t="shared" ca="1" si="7"/>
        <v>-1.204262562612326</v>
      </c>
      <c r="O7">
        <f t="shared" ca="1" si="8"/>
        <v>36</v>
      </c>
      <c r="P7">
        <f ca="1">$O$13/4+$O$14/2+$O$15/4</f>
        <v>49.5</v>
      </c>
      <c r="Q7">
        <f ca="1">$P$11/4+$P$12/2+$P$13/4</f>
        <v>153.4375</v>
      </c>
      <c r="AD7">
        <f t="shared" ca="1" si="9"/>
        <v>8</v>
      </c>
      <c r="AE7">
        <f ca="1">$AD$13/4+$AD$14/2+$AD$15/4</f>
        <v>9</v>
      </c>
      <c r="AF7">
        <f ca="1">$AE$11/4+$AE$12/2+$AE$13/4</f>
        <v>19.0625</v>
      </c>
      <c r="AS7">
        <f t="shared" ca="1" si="10"/>
        <v>16.546733696459782</v>
      </c>
      <c r="AT7">
        <f ca="1">$AS$13/4+$AS$14/2+$AS$15/4</f>
        <v>9.3206861598989956</v>
      </c>
      <c r="AU7">
        <f ca="1">$AT$11/4+$AT$12/2+$AT$13/4</f>
        <v>14.118171026456981</v>
      </c>
      <c r="BH7">
        <f t="shared" ca="1" si="11"/>
        <v>-1.4497449870657784</v>
      </c>
      <c r="BI7">
        <f ca="1">$BH$13/4+$BH$14/2+$BH$15/4</f>
        <v>-1.4926686599186398</v>
      </c>
      <c r="BJ7">
        <f ca="1">$BI$11/4+$BI$12/2+$BI$13/4</f>
        <v>1.7475497847965751</v>
      </c>
      <c r="CL7">
        <f t="shared" ca="1" si="12"/>
        <v>0.17865289943748552</v>
      </c>
      <c r="CM7">
        <f ca="1">$CL$13/4+$CL$14/2+$CL$15/4</f>
        <v>0.24362807761827804</v>
      </c>
      <c r="CN7">
        <f ca="1">$CM$11/4+$CM$12/2+$CM$13/4</f>
        <v>0.1942220728380461</v>
      </c>
      <c r="DA7">
        <f t="shared" ca="1" si="13"/>
        <v>0.20635894672326568</v>
      </c>
      <c r="DB7">
        <f ca="1">$DA$13/4+$DA$14/2+$DA$15/4</f>
        <v>-2.5669184083377743E-2</v>
      </c>
      <c r="DC7">
        <f ca="1">$DB$11/4+$DB$12/2+$DB$13/4</f>
        <v>0.25813498108087285</v>
      </c>
      <c r="DP7">
        <f t="shared" ca="1" si="14"/>
        <v>1</v>
      </c>
      <c r="DQ7">
        <f ca="1">$DP$13/4+$DP$14/2+$DP$15/4</f>
        <v>1</v>
      </c>
      <c r="DR7">
        <f ca="1">$DQ$11/4+$DQ$12/2+$DQ$13/4</f>
        <v>1</v>
      </c>
      <c r="EE7">
        <f t="shared" ca="1" si="15"/>
        <v>-1.204262562612326</v>
      </c>
      <c r="EF7">
        <f ca="1">$EE$13/4+$EE$14/2+$EE$15/4</f>
        <v>-0.10964550828709828</v>
      </c>
      <c r="EG7">
        <f ca="1">$EF$11/4+$EF$12/2+$EF$13/4</f>
        <v>0.58320945368710519</v>
      </c>
      <c r="GR7">
        <f ca="1">INDIRECT(ADDRESS(ROW(),Controls!$P$3+30))</f>
        <v>8</v>
      </c>
      <c r="GS7">
        <f ca="1">INDIRECT(ADDRESS(ROW(),Controls!$P$3+45))</f>
        <v>16.546733696459782</v>
      </c>
      <c r="GV7">
        <f ca="1">INDIRECT(ADDRESS(ROW(),Controls!$P$3+90))</f>
        <v>0.17865289943748552</v>
      </c>
      <c r="GW7">
        <f ca="1">INDIRECT(ADDRESS(ROW(),Controls!$P$3+105))</f>
        <v>0.20635894672326568</v>
      </c>
      <c r="GX7">
        <f ca="1">INDIRECT(ADDRESS(ROW(),Controls!$P$3+120))</f>
        <v>1</v>
      </c>
      <c r="GY7">
        <f ca="1">INDIRECT(ADDRESS(ROW(),Controls!$P$3+15))</f>
        <v>36</v>
      </c>
      <c r="GZ7">
        <f ca="1">INDIRECT(ADDRESS(ROW(),Controls!$P$3+135))</f>
        <v>-1.204262562612326</v>
      </c>
      <c r="HL7">
        <f t="shared" ca="1" si="16"/>
        <v>0.48347910510650338</v>
      </c>
      <c r="HM7">
        <f t="shared" ca="1" si="17"/>
        <v>-8.546733696459782</v>
      </c>
      <c r="HN7">
        <f t="shared" ca="1" si="18"/>
        <v>1.1550831101707091</v>
      </c>
      <c r="HO7">
        <f t="shared" ca="1" si="19"/>
        <v>2.7706047285780161E-2</v>
      </c>
      <c r="HQ7">
        <f ca="1">INDIRECT(ADDRESS(ROW(),Controls!$P$3+60))</f>
        <v>-1.4497449870657784</v>
      </c>
      <c r="HR7">
        <f t="shared" ca="1" si="20"/>
        <v>36</v>
      </c>
      <c r="HS7">
        <f ca="1">IF($GX7=0,NA(),($GZ7*Controls!$S$3))</f>
        <v>-1.204262562612326</v>
      </c>
    </row>
    <row r="8" spans="1:227" x14ac:dyDescent="0.25">
      <c r="A8">
        <v>46</v>
      </c>
      <c r="B8">
        <f t="shared" ca="1" si="0"/>
        <v>40</v>
      </c>
      <c r="C8">
        <f t="shared" ca="1" si="1"/>
        <v>11</v>
      </c>
      <c r="D8">
        <f t="shared" ca="1" si="2"/>
        <v>7.5365036963551395</v>
      </c>
      <c r="E8">
        <f t="shared" ca="1" si="3"/>
        <v>-1.1612845121566699</v>
      </c>
      <c r="G8">
        <f t="shared" ca="1" si="4"/>
        <v>0.26471664466246547</v>
      </c>
      <c r="H8">
        <f t="shared" ca="1" si="5"/>
        <v>7.8510391818597244E-2</v>
      </c>
      <c r="I8">
        <f t="shared" ca="1" si="6"/>
        <v>1</v>
      </c>
      <c r="J8">
        <v>1</v>
      </c>
      <c r="K8">
        <f t="shared" ca="1" si="7"/>
        <v>0.75824674425680394</v>
      </c>
      <c r="O8">
        <f t="shared" ca="1" si="8"/>
        <v>40</v>
      </c>
      <c r="P8">
        <f ca="1">$O$15/4+$O$16/2+$O$17/4</f>
        <v>64.5</v>
      </c>
      <c r="Q8">
        <f ca="1">$P$13/4+$P$14/2+$P$15/4</f>
        <v>239.0625</v>
      </c>
      <c r="AD8">
        <f t="shared" ca="1" si="9"/>
        <v>11</v>
      </c>
      <c r="AE8">
        <f ca="1">$AD$15/4+$AD$16/2+$AD$17/4</f>
        <v>13</v>
      </c>
      <c r="AF8">
        <f ca="1">$AE$13/4+$AE$14/2+$AE$15/4</f>
        <v>26.5625</v>
      </c>
      <c r="AS8">
        <f t="shared" ca="1" si="10"/>
        <v>7.5365036963551395</v>
      </c>
      <c r="AT8">
        <f ca="1">$AS$15/4+$AS$16/2+$AS$17/4</f>
        <v>8.8828100306311928</v>
      </c>
      <c r="AU8">
        <f ca="1">$AT$13/4+$AT$14/2+$AT$15/4</f>
        <v>18.563445299826295</v>
      </c>
      <c r="BH8">
        <f t="shared" ca="1" si="11"/>
        <v>-1.1612845121566699</v>
      </c>
      <c r="BI8">
        <f ca="1">$BH$15/4+$BH$16/2+$BH$17/4</f>
        <v>-1.1713547369878794</v>
      </c>
      <c r="BJ8">
        <f ca="1">$BI$13/4+$BI$14/2+$BI$15/4</f>
        <v>2.3987652729899875</v>
      </c>
      <c r="CL8">
        <f t="shared" ca="1" si="12"/>
        <v>0.26471664466246547</v>
      </c>
      <c r="CM8">
        <f ca="1">$CL$15/4+$CL$16/2+$CL$17/4</f>
        <v>0.24451616905304574</v>
      </c>
      <c r="CN8">
        <f ca="1">$CM$13/4+$CM$14/2+$CM$15/4</f>
        <v>0.17232341104822479</v>
      </c>
      <c r="DA8">
        <f t="shared" ca="1" si="13"/>
        <v>7.8510391818597244E-2</v>
      </c>
      <c r="DB8">
        <f ca="1">$DA$15/4+$DA$16/2+$DA$17/4</f>
        <v>0.3919015669142652</v>
      </c>
      <c r="DC8">
        <f ca="1">$DB$13/4+$DB$14/2+$DB$15/4</f>
        <v>0.29226488774632436</v>
      </c>
      <c r="DP8">
        <f t="shared" ca="1" si="14"/>
        <v>1</v>
      </c>
      <c r="DQ8">
        <f ca="1">$DP$15/4+$DP$16/2+$DP$17/4</f>
        <v>1</v>
      </c>
      <c r="DR8">
        <f ca="1">$DQ$13/4+$DQ$14/2+$DQ$15/4</f>
        <v>1</v>
      </c>
      <c r="EE8">
        <f t="shared" ca="1" si="15"/>
        <v>0.75824674425680394</v>
      </c>
      <c r="EF8">
        <f ca="1">$EE$15/4+$EE$16/2+$EE$17/4</f>
        <v>0.72420200587286976</v>
      </c>
      <c r="EG8">
        <f ca="1">$EF$13/4+$EF$14/2+$EF$15/4</f>
        <v>0.76937667977119673</v>
      </c>
      <c r="GR8">
        <f ca="1">INDIRECT(ADDRESS(ROW(),Controls!$P$3+30))</f>
        <v>11</v>
      </c>
      <c r="GS8">
        <f ca="1">INDIRECT(ADDRESS(ROW(),Controls!$P$3+45))</f>
        <v>7.5365036963551395</v>
      </c>
      <c r="GV8">
        <f ca="1">INDIRECT(ADDRESS(ROW(),Controls!$P$3+90))</f>
        <v>0.26471664466246547</v>
      </c>
      <c r="GW8">
        <f ca="1">INDIRECT(ADDRESS(ROW(),Controls!$P$3+105))</f>
        <v>7.8510391818597244E-2</v>
      </c>
      <c r="GX8">
        <f ca="1">INDIRECT(ADDRESS(ROW(),Controls!$P$3+120))</f>
        <v>1</v>
      </c>
      <c r="GY8">
        <f ca="1">INDIRECT(ADDRESS(ROW(),Controls!$P$3+15))</f>
        <v>40</v>
      </c>
      <c r="GZ8">
        <f ca="1">INDIRECT(ADDRESS(ROW(),Controls!$P$3+135))</f>
        <v>0.75824674425680394</v>
      </c>
      <c r="HL8">
        <f t="shared" ca="1" si="16"/>
        <v>1.459562741980728</v>
      </c>
      <c r="HM8">
        <f t="shared" ca="1" si="17"/>
        <v>3.4634963036448605</v>
      </c>
      <c r="HN8">
        <f t="shared" ca="1" si="18"/>
        <v>0.29658275518981497</v>
      </c>
      <c r="HO8">
        <f t="shared" ca="1" si="19"/>
        <v>-0.18620625284386821</v>
      </c>
      <c r="HQ8">
        <f ca="1">INDIRECT(ADDRESS(ROW(),Controls!$P$3+60))</f>
        <v>-1.1612845121566699</v>
      </c>
      <c r="HR8">
        <f t="shared" ca="1" si="20"/>
        <v>40</v>
      </c>
      <c r="HS8">
        <f ca="1">IF($GX8=0,NA(),($GZ8*Controls!$S$3))</f>
        <v>0.75824674425680394</v>
      </c>
    </row>
    <row r="9" spans="1:227" x14ac:dyDescent="0.25">
      <c r="A9">
        <v>47</v>
      </c>
      <c r="B9">
        <f t="shared" ca="1" si="0"/>
        <v>42</v>
      </c>
      <c r="C9">
        <f t="shared" ca="1" si="1"/>
        <v>7</v>
      </c>
      <c r="D9">
        <f t="shared" ca="1" si="2"/>
        <v>7.1012873272764816</v>
      </c>
      <c r="E9">
        <f t="shared" ca="1" si="3"/>
        <v>-1.122887494654824</v>
      </c>
      <c r="G9">
        <f t="shared" ca="1" si="4"/>
        <v>0.27270786610291858</v>
      </c>
      <c r="H9">
        <f t="shared" ca="1" si="5"/>
        <v>-0.14061609804903616</v>
      </c>
      <c r="I9">
        <f t="shared" ca="1" si="6"/>
        <v>1</v>
      </c>
      <c r="J9">
        <v>1</v>
      </c>
      <c r="K9">
        <f t="shared" ca="1" si="7"/>
        <v>8.8167486076070514E-2</v>
      </c>
      <c r="O9">
        <f t="shared" ca="1" si="8"/>
        <v>42</v>
      </c>
      <c r="P9">
        <f ca="1">$O$17/4+$O$18/2+$O$19/4</f>
        <v>83.5</v>
      </c>
      <c r="AD9">
        <f t="shared" ca="1" si="9"/>
        <v>7</v>
      </c>
      <c r="AE9">
        <f ca="1">$AD$17/4+$AD$18/2+$AD$19/4</f>
        <v>24</v>
      </c>
      <c r="AS9">
        <f t="shared" ca="1" si="10"/>
        <v>7.1012873272764816</v>
      </c>
      <c r="AT9">
        <f ca="1">$AS$17/4+$AS$18/2+$AS$19/4</f>
        <v>8.558547984204699</v>
      </c>
      <c r="BH9">
        <f t="shared" ca="1" si="11"/>
        <v>-1.122887494654824</v>
      </c>
      <c r="BI9">
        <f ca="1">$BH$17/4+$BH$18/2+$BH$19/4</f>
        <v>3.4257129299095912E-2</v>
      </c>
      <c r="CL9">
        <f t="shared" ca="1" si="12"/>
        <v>0.27270786610291858</v>
      </c>
      <c r="CM9">
        <f ca="1">$CL$17/4+$CL$18/2+$CL$19/4</f>
        <v>0.24882063451617842</v>
      </c>
      <c r="DA9">
        <f t="shared" ca="1" si="13"/>
        <v>-0.14061609804903616</v>
      </c>
      <c r="DB9">
        <f ca="1">$DA$17/4+$DA$18/2+$DA$19/4</f>
        <v>3.1686286965258539</v>
      </c>
      <c r="DP9">
        <f t="shared" ca="1" si="14"/>
        <v>1</v>
      </c>
      <c r="DQ9">
        <f ca="1">$DP$17/4+$DP$18/2+$DP$19/4</f>
        <v>1</v>
      </c>
      <c r="EE9">
        <f t="shared" ca="1" si="15"/>
        <v>8.8167486076070514E-2</v>
      </c>
      <c r="EF9">
        <f ca="1">$EE$17/4+$EE$18/2+$EE$19/4</f>
        <v>2.1514279172337178</v>
      </c>
      <c r="GR9">
        <f ca="1">INDIRECT(ADDRESS(ROW(),Controls!$P$3+30))</f>
        <v>7</v>
      </c>
      <c r="GS9">
        <f ca="1">INDIRECT(ADDRESS(ROW(),Controls!$P$3+45))</f>
        <v>7.1012873272764816</v>
      </c>
      <c r="GV9">
        <f ca="1">INDIRECT(ADDRESS(ROW(),Controls!$P$3+90))</f>
        <v>0.27270786610291858</v>
      </c>
      <c r="GW9">
        <f ca="1">INDIRECT(ADDRESS(ROW(),Controls!$P$3+105))</f>
        <v>-0.14061609804903616</v>
      </c>
      <c r="GX9">
        <f ca="1">INDIRECT(ADDRESS(ROW(),Controls!$P$3+120))</f>
        <v>1</v>
      </c>
      <c r="GY9">
        <f ca="1">INDIRECT(ADDRESS(ROW(),Controls!$P$3+15))</f>
        <v>42</v>
      </c>
      <c r="GZ9">
        <f ca="1">INDIRECT(ADDRESS(ROW(),Controls!$P$3+135))</f>
        <v>8.8167486076070514E-2</v>
      </c>
      <c r="HL9">
        <f t="shared" ca="1" si="16"/>
        <v>0.98573676537669008</v>
      </c>
      <c r="HM9">
        <f t="shared" ca="1" si="17"/>
        <v>-0.1012873272764816</v>
      </c>
      <c r="HN9">
        <f t="shared" ca="1" si="18"/>
        <v>0.01</v>
      </c>
      <c r="HO9">
        <f t="shared" ca="1" si="19"/>
        <v>-0.41332396415195471</v>
      </c>
      <c r="HQ9">
        <f ca="1">INDIRECT(ADDRESS(ROW(),Controls!$P$3+60))</f>
        <v>-1.122887494654824</v>
      </c>
      <c r="HR9">
        <f t="shared" ca="1" si="20"/>
        <v>42</v>
      </c>
      <c r="HS9">
        <f ca="1">IF($GX9=0,NA(),($GZ9*Controls!$S$3))</f>
        <v>8.8167486076070514E-2</v>
      </c>
    </row>
    <row r="10" spans="1:227" x14ac:dyDescent="0.25">
      <c r="A10">
        <v>48</v>
      </c>
      <c r="B10">
        <f t="shared" ca="1" si="0"/>
        <v>42</v>
      </c>
      <c r="C10">
        <f t="shared" ca="1" si="1"/>
        <v>7</v>
      </c>
      <c r="D10">
        <f t="shared" ca="1" si="2"/>
        <v>7.0115095003293808</v>
      </c>
      <c r="E10">
        <f t="shared" ca="1" si="3"/>
        <v>-1.0837218411067568</v>
      </c>
      <c r="G10">
        <f t="shared" ca="1" si="4"/>
        <v>0.27444823633073162</v>
      </c>
      <c r="H10">
        <f t="shared" ca="1" si="5"/>
        <v>-0.1426199460946028</v>
      </c>
      <c r="I10">
        <f t="shared" ca="1" si="6"/>
        <v>1</v>
      </c>
      <c r="J10">
        <v>1</v>
      </c>
      <c r="K10">
        <f t="shared" ca="1" si="7"/>
        <v>0.10920551623924833</v>
      </c>
      <c r="O10">
        <f t="shared" ca="1" si="8"/>
        <v>42</v>
      </c>
      <c r="P10">
        <f ca="1">$O$19/4+$O$20/2+$O$21/4</f>
        <v>106.75</v>
      </c>
      <c r="AD10">
        <f t="shared" ca="1" si="9"/>
        <v>7</v>
      </c>
      <c r="AE10">
        <f ca="1">$AD$19/4+$AD$20/2+$AD$21/4</f>
        <v>20.25</v>
      </c>
      <c r="AS10">
        <f t="shared" ca="1" si="10"/>
        <v>7.0115095003293808</v>
      </c>
      <c r="AT10">
        <f ca="1">$AS$19/4+$AS$20/2+$AS$21/4</f>
        <v>10.706889265645238</v>
      </c>
      <c r="BH10">
        <f t="shared" ca="1" si="11"/>
        <v>-1.0837218411067568</v>
      </c>
      <c r="BI10">
        <f ca="1">$BH$19/4+$BH$20/2+$BH$21/4</f>
        <v>1.0198401827724595</v>
      </c>
      <c r="CL10">
        <f t="shared" ca="1" si="12"/>
        <v>0.27444823633073162</v>
      </c>
      <c r="CM10">
        <f ca="1">$CL$19/4+$CL$20/2+$CL$21/4</f>
        <v>0.22358897190201893</v>
      </c>
      <c r="DA10">
        <f t="shared" ca="1" si="13"/>
        <v>-0.1426199460946028</v>
      </c>
      <c r="DB10">
        <f ca="1">$DA$19/4+$DA$20/2+$DA$21/4</f>
        <v>1.2203102561574781</v>
      </c>
      <c r="DP10">
        <f t="shared" ca="1" si="14"/>
        <v>1</v>
      </c>
      <c r="DQ10">
        <f ca="1">$DP$19/4+$DP$20/2+$DP$21/4</f>
        <v>1</v>
      </c>
      <c r="EE10">
        <f t="shared" ca="1" si="15"/>
        <v>0.10920551623924833</v>
      </c>
      <c r="EF10">
        <f ca="1">$EE$19/4+$EE$20/2+$EE$21/4</f>
        <v>1.3263864900287681</v>
      </c>
      <c r="GR10">
        <f ca="1">INDIRECT(ADDRESS(ROW(),Controls!$P$3+30))</f>
        <v>7</v>
      </c>
      <c r="GS10">
        <f ca="1">INDIRECT(ADDRESS(ROW(),Controls!$P$3+45))</f>
        <v>7.0115095003293808</v>
      </c>
      <c r="GV10">
        <f ca="1">INDIRECT(ADDRESS(ROW(),Controls!$P$3+90))</f>
        <v>0.27444823633073162</v>
      </c>
      <c r="GW10">
        <f ca="1">INDIRECT(ADDRESS(ROW(),Controls!$P$3+105))</f>
        <v>-0.1426199460946028</v>
      </c>
      <c r="GX10">
        <f ca="1">INDIRECT(ADDRESS(ROW(),Controls!$P$3+120))</f>
        <v>1</v>
      </c>
      <c r="GY10">
        <f ca="1">INDIRECT(ADDRESS(ROW(),Controls!$P$3+15))</f>
        <v>42</v>
      </c>
      <c r="GZ10">
        <f ca="1">INDIRECT(ADDRESS(ROW(),Controls!$P$3+135))</f>
        <v>0.10920551623924833</v>
      </c>
      <c r="HL10">
        <f t="shared" ca="1" si="16"/>
        <v>0.99835848467026389</v>
      </c>
      <c r="HM10">
        <f t="shared" ca="1" si="17"/>
        <v>-1.1509500329380806E-2</v>
      </c>
      <c r="HN10">
        <f t="shared" ca="1" si="18"/>
        <v>0.01</v>
      </c>
      <c r="HO10">
        <f t="shared" ca="1" si="19"/>
        <v>-0.41706818242533439</v>
      </c>
      <c r="HQ10">
        <f ca="1">INDIRECT(ADDRESS(ROW(),Controls!$P$3+60))</f>
        <v>-1.0837218411067568</v>
      </c>
      <c r="HR10">
        <f t="shared" ca="1" si="20"/>
        <v>42</v>
      </c>
      <c r="HS10">
        <f ca="1">IF($GX10=0,NA(),($GZ10*Controls!$S$3))</f>
        <v>0.10920551623924833</v>
      </c>
    </row>
    <row r="11" spans="1:227" x14ac:dyDescent="0.25">
      <c r="A11">
        <v>49</v>
      </c>
      <c r="B11">
        <f t="shared" ca="1" si="0"/>
        <v>46</v>
      </c>
      <c r="C11">
        <f t="shared" ca="1" si="1"/>
        <v>5</v>
      </c>
      <c r="D11">
        <f t="shared" ca="1" si="2"/>
        <v>9.4928674158804345</v>
      </c>
      <c r="E11">
        <f t="shared" ca="1" si="3"/>
        <v>-1.2829021260351112</v>
      </c>
      <c r="G11">
        <f t="shared" ca="1" si="4"/>
        <v>0.23586717203332835</v>
      </c>
      <c r="H11">
        <f t="shared" ca="1" si="5"/>
        <v>0.11865999844998039</v>
      </c>
      <c r="I11">
        <f t="shared" ca="1" si="6"/>
        <v>1</v>
      </c>
      <c r="J11">
        <v>1</v>
      </c>
      <c r="K11">
        <f t="shared" ca="1" si="7"/>
        <v>-0.91786218573525891</v>
      </c>
      <c r="O11">
        <f t="shared" ca="1" si="8"/>
        <v>46</v>
      </c>
      <c r="P11">
        <f ca="1">$O$21/4+$O$22/2+$O$23/4</f>
        <v>122.75</v>
      </c>
      <c r="AD11">
        <f t="shared" ca="1" si="9"/>
        <v>5</v>
      </c>
      <c r="AE11">
        <f ca="1">$AD$21/4+$AD$22/2+$AD$23/4</f>
        <v>20.25</v>
      </c>
      <c r="AS11">
        <f t="shared" ca="1" si="10"/>
        <v>9.4928674158804345</v>
      </c>
      <c r="AT11">
        <f ca="1">$AS$21/4+$AS$22/2+$AS$23/4</f>
        <v>12.526088803503569</v>
      </c>
      <c r="BH11">
        <f t="shared" ca="1" si="11"/>
        <v>-1.2829021260351112</v>
      </c>
      <c r="BI11">
        <f ca="1">$BH$21/4+$BH$22/2+$BH$23/4</f>
        <v>1.6337780453854254</v>
      </c>
      <c r="CL11">
        <f t="shared" ca="1" si="12"/>
        <v>0.23586717203332835</v>
      </c>
      <c r="CM11">
        <f ca="1">$CL$21/4+$CL$22/2+$CL$23/4</f>
        <v>0.20627624799660732</v>
      </c>
      <c r="DA11">
        <f t="shared" ca="1" si="13"/>
        <v>0.11865999844998039</v>
      </c>
      <c r="DB11">
        <f ca="1">$DA$21/4+$DA$22/2+$DA$23/4</f>
        <v>0.54614828746993727</v>
      </c>
      <c r="DP11">
        <f t="shared" ca="1" si="14"/>
        <v>1</v>
      </c>
      <c r="DQ11">
        <f ca="1">$DP$21/4+$DP$22/2+$DP$23/4</f>
        <v>1</v>
      </c>
      <c r="EE11">
        <f t="shared" ca="1" si="15"/>
        <v>-0.91786218573525891</v>
      </c>
      <c r="EF11">
        <f ca="1">$EE$21/4+$EE$22/2+$EE$23/4</f>
        <v>0.94743879209566895</v>
      </c>
      <c r="GR11">
        <f ca="1">INDIRECT(ADDRESS(ROW(),Controls!$P$3+30))</f>
        <v>5</v>
      </c>
      <c r="GS11">
        <f ca="1">INDIRECT(ADDRESS(ROW(),Controls!$P$3+45))</f>
        <v>9.4928674158804345</v>
      </c>
      <c r="GV11">
        <f ca="1">INDIRECT(ADDRESS(ROW(),Controls!$P$3+90))</f>
        <v>0.23586717203332835</v>
      </c>
      <c r="GW11">
        <f ca="1">INDIRECT(ADDRESS(ROW(),Controls!$P$3+105))</f>
        <v>0.11865999844998039</v>
      </c>
      <c r="GX11">
        <f ca="1">INDIRECT(ADDRESS(ROW(),Controls!$P$3+120))</f>
        <v>1</v>
      </c>
      <c r="GY11">
        <f ca="1">INDIRECT(ADDRESS(ROW(),Controls!$P$3+15))</f>
        <v>46</v>
      </c>
      <c r="GZ11">
        <f ca="1">INDIRECT(ADDRESS(ROW(),Controls!$P$3+135))</f>
        <v>-0.91786218573525891</v>
      </c>
      <c r="HL11">
        <f t="shared" ca="1" si="16"/>
        <v>0.5267112433947615</v>
      </c>
      <c r="HM11">
        <f t="shared" ca="1" si="17"/>
        <v>-4.4928674158804345</v>
      </c>
      <c r="HN11">
        <f t="shared" ca="1" si="18"/>
        <v>0.50307975216327927</v>
      </c>
      <c r="HO11">
        <f t="shared" ca="1" si="19"/>
        <v>-0.11720717358334796</v>
      </c>
      <c r="HQ11">
        <f ca="1">INDIRECT(ADDRESS(ROW(),Controls!$P$3+60))</f>
        <v>-1.2829021260351112</v>
      </c>
      <c r="HR11">
        <f t="shared" ca="1" si="20"/>
        <v>46</v>
      </c>
      <c r="HS11">
        <f ca="1">IF($GX11=0,NA(),($GZ11*Controls!$S$3))</f>
        <v>-0.91786218573525891</v>
      </c>
    </row>
    <row r="12" spans="1:227" x14ac:dyDescent="0.25">
      <c r="A12">
        <v>50</v>
      </c>
      <c r="B12">
        <f t="shared" ca="1" si="0"/>
        <v>47</v>
      </c>
      <c r="C12">
        <f t="shared" ca="1" si="1"/>
        <v>4</v>
      </c>
      <c r="D12">
        <f t="shared" ca="1" si="2"/>
        <v>8.7342222933809399</v>
      </c>
      <c r="E12">
        <f t="shared" ca="1" si="3"/>
        <v>-1.4870632499874692</v>
      </c>
      <c r="G12">
        <f t="shared" ca="1" si="4"/>
        <v>0.24589748519678065</v>
      </c>
      <c r="H12">
        <f t="shared" ca="1" si="5"/>
        <v>0.17930582073720935</v>
      </c>
      <c r="I12">
        <f t="shared" ca="1" si="6"/>
        <v>1</v>
      </c>
      <c r="J12">
        <v>1</v>
      </c>
      <c r="K12">
        <f t="shared" ca="1" si="7"/>
        <v>-1.0959098953813222</v>
      </c>
      <c r="O12">
        <f t="shared" ca="1" si="8"/>
        <v>47</v>
      </c>
      <c r="P12">
        <f ca="1">$O$23/4+$O$24/2+$O$25/4</f>
        <v>153</v>
      </c>
      <c r="AD12">
        <f t="shared" ca="1" si="9"/>
        <v>4</v>
      </c>
      <c r="AE12">
        <f ca="1">$AD$23/4+$AD$24/2+$AD$25/4</f>
        <v>16.5</v>
      </c>
      <c r="AS12">
        <f t="shared" ca="1" si="10"/>
        <v>8.7342222933809399</v>
      </c>
      <c r="AT12">
        <f ca="1">$AS$23/4+$AS$24/2+$AS$25/4</f>
        <v>14.724436114679571</v>
      </c>
      <c r="BH12">
        <f t="shared" ca="1" si="11"/>
        <v>-1.4870632499874692</v>
      </c>
      <c r="BI12">
        <f ca="1">$BH$23/4+$BH$24/2+$BH$25/4</f>
        <v>1.693417362170428</v>
      </c>
      <c r="CL12">
        <f t="shared" ca="1" si="12"/>
        <v>0.24589748519678065</v>
      </c>
      <c r="CM12">
        <f ca="1">$CL$23/4+$CL$24/2+$CL$25/4</f>
        <v>0.18984661053754992</v>
      </c>
      <c r="DA12">
        <f t="shared" ca="1" si="13"/>
        <v>0.17930582073720935</v>
      </c>
      <c r="DB12">
        <f ca="1">$DA$23/4+$DA$24/2+$DA$25/4</f>
        <v>5.8787380559917907E-3</v>
      </c>
      <c r="DP12">
        <f t="shared" ca="1" si="14"/>
        <v>1</v>
      </c>
      <c r="DQ12">
        <f ca="1">$DP$23/4+$DP$24/2+$DP$25/4</f>
        <v>1</v>
      </c>
      <c r="EE12">
        <f t="shared" ca="1" si="15"/>
        <v>-1.0959098953813222</v>
      </c>
      <c r="EF12">
        <f ca="1">$EE$23/4+$EE$24/2+$EE$25/4</f>
        <v>0.2340241303355772</v>
      </c>
      <c r="GR12">
        <f ca="1">INDIRECT(ADDRESS(ROW(),Controls!$P$3+30))</f>
        <v>4</v>
      </c>
      <c r="GS12">
        <f ca="1">INDIRECT(ADDRESS(ROW(),Controls!$P$3+45))</f>
        <v>8.7342222933809399</v>
      </c>
      <c r="GV12">
        <f ca="1">INDIRECT(ADDRESS(ROW(),Controls!$P$3+90))</f>
        <v>0.24589748519678065</v>
      </c>
      <c r="GW12">
        <f ca="1">INDIRECT(ADDRESS(ROW(),Controls!$P$3+105))</f>
        <v>0.17930582073720935</v>
      </c>
      <c r="GX12">
        <f ca="1">INDIRECT(ADDRESS(ROW(),Controls!$P$3+120))</f>
        <v>1</v>
      </c>
      <c r="GY12">
        <f ca="1">INDIRECT(ADDRESS(ROW(),Controls!$P$3+15))</f>
        <v>47</v>
      </c>
      <c r="GZ12">
        <f ca="1">INDIRECT(ADDRESS(ROW(),Controls!$P$3+135))</f>
        <v>-1.0959098953813222</v>
      </c>
      <c r="HL12">
        <f t="shared" ca="1" si="16"/>
        <v>0.45796865085874011</v>
      </c>
      <c r="HM12">
        <f t="shared" ca="1" si="17"/>
        <v>-4.7342222933809399</v>
      </c>
      <c r="HN12">
        <f t="shared" ca="1" si="18"/>
        <v>0.72918932291527505</v>
      </c>
      <c r="HO12">
        <f t="shared" ca="1" si="19"/>
        <v>-6.6591664459571293E-2</v>
      </c>
      <c r="HQ12">
        <f ca="1">INDIRECT(ADDRESS(ROW(),Controls!$P$3+60))</f>
        <v>-1.4870632499874692</v>
      </c>
      <c r="HR12">
        <f t="shared" ca="1" si="20"/>
        <v>47</v>
      </c>
      <c r="HS12">
        <f ca="1">IF($GX12=0,NA(),($GZ12*Controls!$S$3))</f>
        <v>-1.0959098953813222</v>
      </c>
    </row>
    <row r="13" spans="1:227" x14ac:dyDescent="0.25">
      <c r="A13">
        <v>51</v>
      </c>
      <c r="B13">
        <f t="shared" ca="1" si="0"/>
        <v>48</v>
      </c>
      <c r="C13">
        <f t="shared" ca="1" si="1"/>
        <v>3</v>
      </c>
      <c r="D13">
        <f t="shared" ca="1" si="2"/>
        <v>5.9843982958280106</v>
      </c>
      <c r="E13">
        <f t="shared" ca="1" si="3"/>
        <v>-1.6123491080379748</v>
      </c>
      <c r="G13">
        <f t="shared" ca="1" si="4"/>
        <v>0.29706806156266896</v>
      </c>
      <c r="H13">
        <f t="shared" ca="1" si="5"/>
        <v>8.1596990439017164E-2</v>
      </c>
      <c r="I13">
        <f t="shared" ca="1" si="6"/>
        <v>1</v>
      </c>
      <c r="J13">
        <v>1</v>
      </c>
      <c r="K13">
        <f t="shared" ca="1" si="7"/>
        <v>-0.85323333974078219</v>
      </c>
      <c r="O13">
        <f t="shared" ca="1" si="8"/>
        <v>48</v>
      </c>
      <c r="P13">
        <f ca="1">$O$25/4+$O$26/2+$O$27/4</f>
        <v>185</v>
      </c>
      <c r="AD13">
        <f t="shared" ca="1" si="9"/>
        <v>3</v>
      </c>
      <c r="AE13">
        <f ca="1">$AD$25/4+$AD$26/2+$AD$27/4</f>
        <v>23</v>
      </c>
      <c r="AS13">
        <f t="shared" ca="1" si="10"/>
        <v>5.9843982958280106</v>
      </c>
      <c r="AT13">
        <f ca="1">$AS$25/4+$AS$26/2+$AS$27/4</f>
        <v>14.497723072965211</v>
      </c>
      <c r="BH13">
        <f t="shared" ca="1" si="11"/>
        <v>-1.6123491080379748</v>
      </c>
      <c r="BI13">
        <f ca="1">$BH$25/4+$BH$26/2+$BH$27/4</f>
        <v>1.9695863694600182</v>
      </c>
      <c r="CL13">
        <f t="shared" ca="1" si="12"/>
        <v>0.29706806156266896</v>
      </c>
      <c r="CM13">
        <f ca="1">$CL$25/4+$CL$26/2+$CL$27/4</f>
        <v>0.19091882228047713</v>
      </c>
      <c r="DA13">
        <f t="shared" ca="1" si="13"/>
        <v>8.1596990439017164E-2</v>
      </c>
      <c r="DB13">
        <f ca="1">$DA$25/4+$DA$26/2+$DA$27/4</f>
        <v>0.4746341607415705</v>
      </c>
      <c r="DP13">
        <f t="shared" ca="1" si="14"/>
        <v>1</v>
      </c>
      <c r="DQ13">
        <f ca="1">$DP$25/4+$DP$26/2+$DP$27/4</f>
        <v>1</v>
      </c>
      <c r="EE13">
        <f t="shared" ca="1" si="15"/>
        <v>-0.85323333974078219</v>
      </c>
      <c r="EF13">
        <f ca="1">$EE$25/4+$EE$26/2+$EE$27/4</f>
        <v>0.91735076198159748</v>
      </c>
      <c r="GR13">
        <f ca="1">INDIRECT(ADDRESS(ROW(),Controls!$P$3+30))</f>
        <v>3</v>
      </c>
      <c r="GS13">
        <f ca="1">INDIRECT(ADDRESS(ROW(),Controls!$P$3+45))</f>
        <v>5.9843982958280106</v>
      </c>
      <c r="GV13">
        <f ca="1">INDIRECT(ADDRESS(ROW(),Controls!$P$3+90))</f>
        <v>0.29706806156266896</v>
      </c>
      <c r="GW13">
        <f ca="1">INDIRECT(ADDRESS(ROW(),Controls!$P$3+105))</f>
        <v>8.1596990439017164E-2</v>
      </c>
      <c r="GX13">
        <f ca="1">INDIRECT(ADDRESS(ROW(),Controls!$P$3+120))</f>
        <v>1</v>
      </c>
      <c r="GY13">
        <f ca="1">INDIRECT(ADDRESS(ROW(),Controls!$P$3+15))</f>
        <v>48</v>
      </c>
      <c r="GZ13">
        <f ca="1">INDIRECT(ADDRESS(ROW(),Controls!$P$3+135))</f>
        <v>-0.85323333974078219</v>
      </c>
      <c r="HL13">
        <f t="shared" ca="1" si="16"/>
        <v>0.50130353156664609</v>
      </c>
      <c r="HM13">
        <f t="shared" ca="1" si="17"/>
        <v>-2.9843982958280106</v>
      </c>
      <c r="HN13">
        <f t="shared" ca="1" si="18"/>
        <v>0.27467439619658879</v>
      </c>
      <c r="HO13">
        <f t="shared" ca="1" si="19"/>
        <v>-0.2154710711236518</v>
      </c>
      <c r="HQ13">
        <f ca="1">INDIRECT(ADDRESS(ROW(),Controls!$P$3+60))</f>
        <v>-1.6123491080379748</v>
      </c>
      <c r="HR13">
        <f t="shared" ca="1" si="20"/>
        <v>48</v>
      </c>
      <c r="HS13">
        <f ca="1">IF($GX13=0,NA(),($GZ13*Controls!$S$3))</f>
        <v>-0.85323333974078219</v>
      </c>
    </row>
    <row r="14" spans="1:227" x14ac:dyDescent="0.25">
      <c r="A14">
        <v>52</v>
      </c>
      <c r="B14">
        <f t="shared" ca="1" si="0"/>
        <v>50</v>
      </c>
      <c r="C14">
        <f t="shared" ca="1" si="1"/>
        <v>13</v>
      </c>
      <c r="D14">
        <f t="shared" ca="1" si="2"/>
        <v>11.138065614680142</v>
      </c>
      <c r="E14">
        <f t="shared" ca="1" si="3"/>
        <v>-1.4365662996316366</v>
      </c>
      <c r="G14">
        <f t="shared" ca="1" si="4"/>
        <v>0.21775158337787548</v>
      </c>
      <c r="H14">
        <f t="shared" ca="1" si="5"/>
        <v>-6.1836869578572762E-2</v>
      </c>
      <c r="I14">
        <f t="shared" ca="1" si="6"/>
        <v>1</v>
      </c>
      <c r="J14">
        <v>1</v>
      </c>
      <c r="K14">
        <f t="shared" ca="1" si="7"/>
        <v>0.36438773882504089</v>
      </c>
      <c r="O14">
        <f t="shared" ca="1" si="8"/>
        <v>50</v>
      </c>
      <c r="P14">
        <f ca="1">$O$27/4+$O$28/2+$O$29/4</f>
        <v>219.25</v>
      </c>
      <c r="AD14">
        <f t="shared" ca="1" si="9"/>
        <v>13</v>
      </c>
      <c r="AE14">
        <f ca="1">$AD$27/4+$AD$28/2+$AD$29/4</f>
        <v>27.25</v>
      </c>
      <c r="AS14">
        <f t="shared" ca="1" si="10"/>
        <v>11.138065614680142</v>
      </c>
      <c r="AT14">
        <f ca="1">$AS$27/4+$AS$28/2+$AS$29/4</f>
        <v>17.48259198580099</v>
      </c>
      <c r="BH14">
        <f t="shared" ca="1" si="11"/>
        <v>-1.4365662996316366</v>
      </c>
      <c r="BI14">
        <f ca="1">$BH$27/4+$BH$28/2+$BH$29/4</f>
        <v>2.4779454659219384</v>
      </c>
      <c r="CL14">
        <f t="shared" ca="1" si="12"/>
        <v>0.21775158337787548</v>
      </c>
      <c r="CM14">
        <f ca="1">$CL$27/4+$CL$28/2+$CL$29/4</f>
        <v>0.17618542611039123</v>
      </c>
      <c r="DA14">
        <f t="shared" ca="1" si="13"/>
        <v>-6.1836869578572762E-2</v>
      </c>
      <c r="DB14">
        <f ca="1">$DA$27/4+$DA$28/2+$DA$29/4</f>
        <v>0.30614204913253834</v>
      </c>
      <c r="DP14">
        <f t="shared" ca="1" si="14"/>
        <v>1</v>
      </c>
      <c r="DQ14">
        <f ca="1">$DP$27/4+$DP$28/2+$DP$29/4</f>
        <v>1</v>
      </c>
      <c r="EE14">
        <f t="shared" ca="1" si="15"/>
        <v>0.36438773882504089</v>
      </c>
      <c r="EF14">
        <f ca="1">$EE$27/4+$EE$28/2+$EE$29/4</f>
        <v>0.91846776898649196</v>
      </c>
      <c r="GR14">
        <f ca="1">INDIRECT(ADDRESS(ROW(),Controls!$P$3+30))</f>
        <v>13</v>
      </c>
      <c r="GS14">
        <f ca="1">INDIRECT(ADDRESS(ROW(),Controls!$P$3+45))</f>
        <v>11.138065614680142</v>
      </c>
      <c r="GV14">
        <f ca="1">INDIRECT(ADDRESS(ROW(),Controls!$P$3+90))</f>
        <v>0.21775158337787548</v>
      </c>
      <c r="GW14">
        <f ca="1">INDIRECT(ADDRESS(ROW(),Controls!$P$3+105))</f>
        <v>-6.1836869578572762E-2</v>
      </c>
      <c r="GX14">
        <f ca="1">INDIRECT(ADDRESS(ROW(),Controls!$P$3+120))</f>
        <v>1</v>
      </c>
      <c r="GY14">
        <f ca="1">INDIRECT(ADDRESS(ROW(),Controls!$P$3+15))</f>
        <v>50</v>
      </c>
      <c r="GZ14">
        <f ca="1">INDIRECT(ADDRESS(ROW(),Controls!$P$3+135))</f>
        <v>0.36438773882504089</v>
      </c>
      <c r="HL14">
        <f t="shared" ca="1" si="16"/>
        <v>1.1671685595805612</v>
      </c>
      <c r="HM14">
        <f t="shared" ca="1" si="17"/>
        <v>1.8619343853198576</v>
      </c>
      <c r="HN14">
        <f t="shared" ca="1" si="18"/>
        <v>0.01</v>
      </c>
      <c r="HO14">
        <f t="shared" ca="1" si="19"/>
        <v>-0.27958845295644824</v>
      </c>
      <c r="HQ14">
        <f ca="1">INDIRECT(ADDRESS(ROW(),Controls!$P$3+60))</f>
        <v>-1.4365662996316366</v>
      </c>
      <c r="HR14">
        <f t="shared" ca="1" si="20"/>
        <v>50</v>
      </c>
      <c r="HS14">
        <f ca="1">IF($GX14=0,NA(),($GZ14*Controls!$S$3))</f>
        <v>0.36438773882504089</v>
      </c>
    </row>
    <row r="15" spans="1:227" x14ac:dyDescent="0.25">
      <c r="A15">
        <v>53</v>
      </c>
      <c r="B15">
        <f t="shared" ca="1" si="0"/>
        <v>50</v>
      </c>
      <c r="C15">
        <f t="shared" ca="1" si="1"/>
        <v>7</v>
      </c>
      <c r="D15">
        <f t="shared" ca="1" si="2"/>
        <v>9.0222151144076861</v>
      </c>
      <c r="E15">
        <f t="shared" ca="1" si="3"/>
        <v>-1.485192932373312</v>
      </c>
      <c r="G15">
        <f t="shared" ca="1" si="4"/>
        <v>0.24194108215469221</v>
      </c>
      <c r="H15">
        <f t="shared" ca="1" si="5"/>
        <v>-6.0599987615382614E-2</v>
      </c>
      <c r="I15">
        <f t="shared" ca="1" si="6"/>
        <v>1</v>
      </c>
      <c r="J15">
        <v>1</v>
      </c>
      <c r="K15">
        <f t="shared" ca="1" si="7"/>
        <v>-0.31412417105769269</v>
      </c>
      <c r="O15">
        <f t="shared" ca="1" si="8"/>
        <v>50</v>
      </c>
      <c r="P15">
        <f ca="1">$O$30*3/4+$O$29/4</f>
        <v>332.75</v>
      </c>
      <c r="AD15">
        <f t="shared" ca="1" si="9"/>
        <v>7</v>
      </c>
      <c r="AE15">
        <f ca="1">$AD$30*3/4+$AD$29/4</f>
        <v>28.75</v>
      </c>
      <c r="AS15">
        <f t="shared" ca="1" si="10"/>
        <v>9.0222151144076861</v>
      </c>
      <c r="AT15">
        <f ca="1">$AS$30*3/4+$AS$29/4</f>
        <v>24.790874154737992</v>
      </c>
      <c r="BH15">
        <f t="shared" ca="1" si="11"/>
        <v>-1.485192932373312</v>
      </c>
      <c r="BI15">
        <f ca="1">$BH$30*3/4+$BH$29/4</f>
        <v>2.6695837906560556</v>
      </c>
      <c r="CL15">
        <f t="shared" ca="1" si="12"/>
        <v>0.24194108215469221</v>
      </c>
      <c r="CM15">
        <f ca="1">$CL$30*3/4+$CL$29/4</f>
        <v>0.14600396969163959</v>
      </c>
      <c r="DA15">
        <f t="shared" ca="1" si="13"/>
        <v>-6.0599987615382614E-2</v>
      </c>
      <c r="DB15">
        <f ca="1">$DA$30*3/4+$DA$29/4</f>
        <v>8.2141291978650305E-2</v>
      </c>
      <c r="DP15">
        <f t="shared" ca="1" si="14"/>
        <v>1</v>
      </c>
      <c r="DQ15">
        <f ca="1">$DP$30*3/4+$DP$29/4</f>
        <v>1</v>
      </c>
      <c r="EE15">
        <f t="shared" ca="1" si="15"/>
        <v>-0.31412417105769269</v>
      </c>
      <c r="EF15">
        <f ca="1">$EE$30*3/4+$EE$29/4</f>
        <v>0.32322041913020522</v>
      </c>
      <c r="GR15">
        <f ca="1">INDIRECT(ADDRESS(ROW(),Controls!$P$3+30))</f>
        <v>7</v>
      </c>
      <c r="GS15">
        <f ca="1">INDIRECT(ADDRESS(ROW(),Controls!$P$3+45))</f>
        <v>9.0222151144076861</v>
      </c>
      <c r="GV15">
        <f ca="1">INDIRECT(ADDRESS(ROW(),Controls!$P$3+90))</f>
        <v>0.24194108215469221</v>
      </c>
      <c r="GW15">
        <f ca="1">INDIRECT(ADDRESS(ROW(),Controls!$P$3+105))</f>
        <v>-6.0599987615382614E-2</v>
      </c>
      <c r="GX15">
        <f ca="1">INDIRECT(ADDRESS(ROW(),Controls!$P$3+120))</f>
        <v>1</v>
      </c>
      <c r="GY15">
        <f ca="1">INDIRECT(ADDRESS(ROW(),Controls!$P$3+15))</f>
        <v>50</v>
      </c>
      <c r="GZ15">
        <f ca="1">INDIRECT(ADDRESS(ROW(),Controls!$P$3+135))</f>
        <v>-0.31412417105769269</v>
      </c>
      <c r="HL15">
        <f t="shared" ca="1" si="16"/>
        <v>0.77586268019941285</v>
      </c>
      <c r="HM15">
        <f t="shared" ca="1" si="17"/>
        <v>-2.0222151144076861</v>
      </c>
      <c r="HN15">
        <f t="shared" ca="1" si="18"/>
        <v>0.01</v>
      </c>
      <c r="HO15">
        <f t="shared" ca="1" si="19"/>
        <v>-0.30254106977007483</v>
      </c>
      <c r="HQ15">
        <f ca="1">INDIRECT(ADDRESS(ROW(),Controls!$P$3+60))</f>
        <v>-1.485192932373312</v>
      </c>
      <c r="HR15">
        <f t="shared" ca="1" si="20"/>
        <v>50</v>
      </c>
      <c r="HS15">
        <f ca="1">IF($GX15=0,NA(),($GZ15*Controls!$S$3))</f>
        <v>-0.31412417105769269</v>
      </c>
    </row>
    <row r="16" spans="1:227" x14ac:dyDescent="0.25">
      <c r="A16">
        <v>54</v>
      </c>
      <c r="B16">
        <f t="shared" ca="1" si="0"/>
        <v>67</v>
      </c>
      <c r="C16">
        <f t="shared" ca="1" si="1"/>
        <v>14</v>
      </c>
      <c r="D16">
        <f t="shared" ca="1" si="2"/>
        <v>9.4361252143749166</v>
      </c>
      <c r="E16">
        <f t="shared" ca="1" si="3"/>
        <v>-1.219638444880309</v>
      </c>
      <c r="G16">
        <f t="shared" ca="1" si="4"/>
        <v>0.23657527852041438</v>
      </c>
      <c r="H16">
        <f t="shared" ca="1" si="5"/>
        <v>0.12795113552411197</v>
      </c>
      <c r="I16">
        <f t="shared" ca="1" si="6"/>
        <v>1</v>
      </c>
      <c r="J16">
        <v>1</v>
      </c>
      <c r="K16">
        <f t="shared" ca="1" si="7"/>
        <v>0.80382761703908112</v>
      </c>
      <c r="O16">
        <f t="shared" ca="1" si="8"/>
        <v>67</v>
      </c>
      <c r="AD16">
        <f t="shared" ca="1" si="9"/>
        <v>14</v>
      </c>
      <c r="AS16">
        <f t="shared" ca="1" si="10"/>
        <v>9.4361252143749166</v>
      </c>
      <c r="BH16">
        <f t="shared" ca="1" si="11"/>
        <v>-1.219638444880309</v>
      </c>
      <c r="CL16">
        <f t="shared" ca="1" si="12"/>
        <v>0.23657527852041438</v>
      </c>
      <c r="DA16">
        <f t="shared" ca="1" si="13"/>
        <v>0.12795113552411197</v>
      </c>
      <c r="DP16">
        <f t="shared" ca="1" si="14"/>
        <v>1</v>
      </c>
      <c r="EE16">
        <f t="shared" ca="1" si="15"/>
        <v>0.80382761703908112</v>
      </c>
      <c r="GR16">
        <f ca="1">INDIRECT(ADDRESS(ROW(),Controls!$P$3+30))</f>
        <v>14</v>
      </c>
      <c r="GS16">
        <f ca="1">INDIRECT(ADDRESS(ROW(),Controls!$P$3+45))</f>
        <v>9.4361252143749166</v>
      </c>
      <c r="GV16">
        <f ca="1">INDIRECT(ADDRESS(ROW(),Controls!$P$3+90))</f>
        <v>0.23657527852041438</v>
      </c>
      <c r="GW16">
        <f ca="1">INDIRECT(ADDRESS(ROW(),Controls!$P$3+105))</f>
        <v>0.12795113552411197</v>
      </c>
      <c r="GX16">
        <f ca="1">INDIRECT(ADDRESS(ROW(),Controls!$P$3+120))</f>
        <v>1</v>
      </c>
      <c r="GY16">
        <f ca="1">INDIRECT(ADDRESS(ROW(),Controls!$P$3+15))</f>
        <v>67</v>
      </c>
      <c r="GZ16">
        <f ca="1">INDIRECT(ADDRESS(ROW(),Controls!$P$3+135))</f>
        <v>0.80382761703908112</v>
      </c>
      <c r="HL16">
        <f t="shared" ca="1" si="16"/>
        <v>1.4836598372680041</v>
      </c>
      <c r="HM16">
        <f t="shared" ca="1" si="17"/>
        <v>4.5638747856250834</v>
      </c>
      <c r="HN16">
        <f t="shared" ca="1" si="18"/>
        <v>0.54084744747778413</v>
      </c>
      <c r="HO16">
        <f t="shared" ca="1" si="19"/>
        <v>-0.10862414299630241</v>
      </c>
      <c r="HQ16">
        <f ca="1">INDIRECT(ADDRESS(ROW(),Controls!$P$3+60))</f>
        <v>-1.219638444880309</v>
      </c>
      <c r="HR16">
        <f t="shared" ca="1" si="20"/>
        <v>67</v>
      </c>
      <c r="HS16">
        <f ca="1">IF($GX16=0,NA(),($GZ16*Controls!$S$3))</f>
        <v>0.80382761703908112</v>
      </c>
    </row>
    <row r="17" spans="1:227" x14ac:dyDescent="0.25">
      <c r="A17">
        <v>55</v>
      </c>
      <c r="B17">
        <f t="shared" ca="1" si="0"/>
        <v>74</v>
      </c>
      <c r="C17">
        <f t="shared" ca="1" si="1"/>
        <v>17</v>
      </c>
      <c r="D17">
        <f t="shared" ca="1" si="2"/>
        <v>7.6367745793672546</v>
      </c>
      <c r="E17">
        <f t="shared" ca="1" si="3"/>
        <v>-0.76094912581758745</v>
      </c>
      <c r="G17">
        <f t="shared" ca="1" si="4"/>
        <v>0.26297303701666203</v>
      </c>
      <c r="H17">
        <f t="shared" ca="1" si="5"/>
        <v>1.3723039842242195</v>
      </c>
      <c r="I17">
        <f t="shared" ca="1" si="6"/>
        <v>1</v>
      </c>
      <c r="J17">
        <v>1</v>
      </c>
      <c r="K17">
        <f t="shared" ca="1" si="7"/>
        <v>1.6032769604710095</v>
      </c>
      <c r="O17">
        <f t="shared" ca="1" si="8"/>
        <v>74</v>
      </c>
      <c r="AD17">
        <f t="shared" ca="1" si="9"/>
        <v>17</v>
      </c>
      <c r="AS17">
        <f t="shared" ca="1" si="10"/>
        <v>7.6367745793672546</v>
      </c>
      <c r="BH17">
        <f t="shared" ca="1" si="11"/>
        <v>-0.76094912581758745</v>
      </c>
      <c r="CL17">
        <f t="shared" ca="1" si="12"/>
        <v>0.26297303701666203</v>
      </c>
      <c r="DA17">
        <f t="shared" ca="1" si="13"/>
        <v>1.3723039842242195</v>
      </c>
      <c r="DP17">
        <f t="shared" ca="1" si="14"/>
        <v>1</v>
      </c>
      <c r="EE17">
        <f t="shared" ca="1" si="15"/>
        <v>1.6032769604710095</v>
      </c>
      <c r="GR17">
        <f ca="1">INDIRECT(ADDRESS(ROW(),Controls!$P$3+30))</f>
        <v>17</v>
      </c>
      <c r="GS17">
        <f ca="1">INDIRECT(ADDRESS(ROW(),Controls!$P$3+45))</f>
        <v>7.6367745793672546</v>
      </c>
      <c r="GV17">
        <f ca="1">INDIRECT(ADDRESS(ROW(),Controls!$P$3+90))</f>
        <v>0.26297303701666203</v>
      </c>
      <c r="GW17">
        <f ca="1">INDIRECT(ADDRESS(ROW(),Controls!$P$3+105))</f>
        <v>1.3723039842242195</v>
      </c>
      <c r="GX17">
        <f ca="1">INDIRECT(ADDRESS(ROW(),Controls!$P$3+120))</f>
        <v>1</v>
      </c>
      <c r="GY17">
        <f ca="1">INDIRECT(ADDRESS(ROW(),Controls!$P$3+15))</f>
        <v>74</v>
      </c>
      <c r="GZ17">
        <f ca="1">INDIRECT(ADDRESS(ROW(),Controls!$P$3+135))</f>
        <v>1.6032769604710095</v>
      </c>
      <c r="HL17">
        <f t="shared" ca="1" si="16"/>
        <v>2.226070682501216</v>
      </c>
      <c r="HM17">
        <f t="shared" ca="1" si="17"/>
        <v>9.3632254206327445</v>
      </c>
      <c r="HN17">
        <f t="shared" ca="1" si="18"/>
        <v>5.2184208685138698</v>
      </c>
      <c r="HO17">
        <f t="shared" ca="1" si="19"/>
        <v>1.1093309472075574</v>
      </c>
      <c r="HQ17">
        <f ca="1">INDIRECT(ADDRESS(ROW(),Controls!$P$3+60))</f>
        <v>-0.76094912581758745</v>
      </c>
      <c r="HR17">
        <f t="shared" ca="1" si="20"/>
        <v>74</v>
      </c>
      <c r="HS17">
        <f ca="1">IF($GX17=0,NA(),($GZ17*Controls!$S$3))</f>
        <v>1.6032769604710095</v>
      </c>
    </row>
    <row r="18" spans="1:227" x14ac:dyDescent="0.25">
      <c r="A18">
        <v>56</v>
      </c>
      <c r="B18">
        <f t="shared" ca="1" si="0"/>
        <v>82</v>
      </c>
      <c r="C18">
        <f t="shared" ca="1" si="1"/>
        <v>27</v>
      </c>
      <c r="D18">
        <f t="shared" ca="1" si="2"/>
        <v>8.9915429931825344</v>
      </c>
      <c r="E18">
        <f t="shared" ca="1" si="3"/>
        <v>6.2888093531256753E-2</v>
      </c>
      <c r="G18">
        <f t="shared" ca="1" si="4"/>
        <v>0.24235338783154844</v>
      </c>
      <c r="H18">
        <f t="shared" ca="1" si="5"/>
        <v>3.9000789596804264</v>
      </c>
      <c r="I18">
        <f t="shared" ca="1" si="6"/>
        <v>1</v>
      </c>
      <c r="J18">
        <v>1</v>
      </c>
      <c r="K18">
        <f t="shared" ca="1" si="7"/>
        <v>2.368350363340864</v>
      </c>
      <c r="O18">
        <f t="shared" ca="1" si="8"/>
        <v>82</v>
      </c>
      <c r="AD18">
        <f t="shared" ca="1" si="9"/>
        <v>27</v>
      </c>
      <c r="AS18">
        <f t="shared" ca="1" si="10"/>
        <v>8.9915429931825344</v>
      </c>
      <c r="BH18">
        <f t="shared" ca="1" si="11"/>
        <v>6.2888093531256753E-2</v>
      </c>
      <c r="CL18">
        <f t="shared" ca="1" si="12"/>
        <v>0.24235338783154844</v>
      </c>
      <c r="DA18">
        <f t="shared" ca="1" si="13"/>
        <v>3.9000789596804264</v>
      </c>
      <c r="DP18">
        <f t="shared" ca="1" si="14"/>
        <v>1</v>
      </c>
      <c r="EE18">
        <f t="shared" ca="1" si="15"/>
        <v>2.368350363340864</v>
      </c>
      <c r="GR18">
        <f ca="1">INDIRECT(ADDRESS(ROW(),Controls!$P$3+30))</f>
        <v>27</v>
      </c>
      <c r="GS18">
        <f ca="1">INDIRECT(ADDRESS(ROW(),Controls!$P$3+45))</f>
        <v>8.9915429931825344</v>
      </c>
      <c r="GV18">
        <f ca="1">INDIRECT(ADDRESS(ROW(),Controls!$P$3+90))</f>
        <v>0.24235338783154844</v>
      </c>
      <c r="GW18">
        <f ca="1">INDIRECT(ADDRESS(ROW(),Controls!$P$3+105))</f>
        <v>3.9000789596804264</v>
      </c>
      <c r="GX18">
        <f ca="1">INDIRECT(ADDRESS(ROW(),Controls!$P$3+120))</f>
        <v>1</v>
      </c>
      <c r="GY18">
        <f ca="1">INDIRECT(ADDRESS(ROW(),Controls!$P$3+15))</f>
        <v>82</v>
      </c>
      <c r="GZ18">
        <f ca="1">INDIRECT(ADDRESS(ROW(),Controls!$P$3+135))</f>
        <v>2.368350363340864</v>
      </c>
      <c r="HL18">
        <f t="shared" ca="1" si="16"/>
        <v>3.0028216536885419</v>
      </c>
      <c r="HM18">
        <f t="shared" ca="1" si="17"/>
        <v>18.008457006817466</v>
      </c>
      <c r="HN18">
        <f t="shared" ca="1" si="18"/>
        <v>16.092529155776596</v>
      </c>
      <c r="HO18">
        <f t="shared" ca="1" si="19"/>
        <v>3.6577255718488781</v>
      </c>
      <c r="HQ18">
        <f ca="1">INDIRECT(ADDRESS(ROW(),Controls!$P$3+60))</f>
        <v>6.2888093531256753E-2</v>
      </c>
      <c r="HR18">
        <f t="shared" ca="1" si="20"/>
        <v>82</v>
      </c>
      <c r="HS18">
        <f ca="1">IF($GX18=0,NA(),($GZ18*Controls!$S$3))</f>
        <v>2.368350363340864</v>
      </c>
    </row>
    <row r="19" spans="1:227" x14ac:dyDescent="0.25">
      <c r="A19">
        <v>57</v>
      </c>
      <c r="B19">
        <f t="shared" ca="1" si="0"/>
        <v>96</v>
      </c>
      <c r="C19">
        <f t="shared" ca="1" si="1"/>
        <v>25</v>
      </c>
      <c r="D19">
        <f t="shared" ca="1" si="2"/>
        <v>8.6143313710864717</v>
      </c>
      <c r="E19">
        <f t="shared" ca="1" si="3"/>
        <v>0.77220145595145762</v>
      </c>
      <c r="G19">
        <f t="shared" ca="1" si="4"/>
        <v>0.24760272538495479</v>
      </c>
      <c r="H19">
        <f t="shared" ca="1" si="5"/>
        <v>3.5020528825183446</v>
      </c>
      <c r="I19">
        <f t="shared" ca="1" si="6"/>
        <v>1</v>
      </c>
      <c r="J19">
        <v>1</v>
      </c>
      <c r="K19">
        <f t="shared" ca="1" si="7"/>
        <v>2.2657339817821334</v>
      </c>
      <c r="O19">
        <f t="shared" ca="1" si="8"/>
        <v>96</v>
      </c>
      <c r="AD19">
        <f t="shared" ca="1" si="9"/>
        <v>25</v>
      </c>
      <c r="AS19">
        <f t="shared" ca="1" si="10"/>
        <v>8.6143313710864717</v>
      </c>
      <c r="BH19">
        <f t="shared" ca="1" si="11"/>
        <v>0.77220145595145762</v>
      </c>
      <c r="CL19">
        <f t="shared" ca="1" si="12"/>
        <v>0.24760272538495479</v>
      </c>
      <c r="DA19">
        <f t="shared" ca="1" si="13"/>
        <v>3.5020528825183446</v>
      </c>
      <c r="DP19">
        <f t="shared" ca="1" si="14"/>
        <v>1</v>
      </c>
      <c r="EE19">
        <f t="shared" ca="1" si="15"/>
        <v>2.2657339817821334</v>
      </c>
      <c r="GR19">
        <f ca="1">INDIRECT(ADDRESS(ROW(),Controls!$P$3+30))</f>
        <v>25</v>
      </c>
      <c r="GS19">
        <f ca="1">INDIRECT(ADDRESS(ROW(),Controls!$P$3+45))</f>
        <v>8.6143313710864717</v>
      </c>
      <c r="GV19">
        <f ca="1">INDIRECT(ADDRESS(ROW(),Controls!$P$3+90))</f>
        <v>0.24760272538495479</v>
      </c>
      <c r="GW19">
        <f ca="1">INDIRECT(ADDRESS(ROW(),Controls!$P$3+105))</f>
        <v>3.5020528825183446</v>
      </c>
      <c r="GX19">
        <f ca="1">INDIRECT(ADDRESS(ROW(),Controls!$P$3+120))</f>
        <v>1</v>
      </c>
      <c r="GY19">
        <f ca="1">INDIRECT(ADDRESS(ROW(),Controls!$P$3+15))</f>
        <v>96</v>
      </c>
      <c r="GZ19">
        <f ca="1">INDIRECT(ADDRESS(ROW(),Controls!$P$3+135))</f>
        <v>2.2657339817821334</v>
      </c>
      <c r="HL19">
        <f t="shared" ca="1" si="16"/>
        <v>2.902140505519804</v>
      </c>
      <c r="HM19">
        <f t="shared" ca="1" si="17"/>
        <v>16.385668628913528</v>
      </c>
      <c r="HN19">
        <f t="shared" ca="1" si="18"/>
        <v>14.143838187053904</v>
      </c>
      <c r="HO19">
        <f t="shared" ca="1" si="19"/>
        <v>3.2544501571333897</v>
      </c>
      <c r="HQ19">
        <f ca="1">INDIRECT(ADDRESS(ROW(),Controls!$P$3+60))</f>
        <v>0.77220145595145762</v>
      </c>
      <c r="HR19">
        <f t="shared" ca="1" si="20"/>
        <v>96</v>
      </c>
      <c r="HS19">
        <f ca="1">IF($GX19=0,NA(),($GZ19*Controls!$S$3))</f>
        <v>2.2657339817821334</v>
      </c>
    </row>
    <row r="20" spans="1:227" x14ac:dyDescent="0.25">
      <c r="A20">
        <v>58</v>
      </c>
      <c r="B20">
        <f t="shared" ca="1" si="0"/>
        <v>107</v>
      </c>
      <c r="C20">
        <f t="shared" ca="1" si="1"/>
        <v>17</v>
      </c>
      <c r="D20">
        <f t="shared" ca="1" si="2"/>
        <v>11.953056007404612</v>
      </c>
      <c r="E20">
        <f t="shared" ca="1" si="3"/>
        <v>0.95357047297635211</v>
      </c>
      <c r="G20">
        <f t="shared" ca="1" si="4"/>
        <v>0.21019710507210398</v>
      </c>
      <c r="H20">
        <f t="shared" ca="1" si="5"/>
        <v>9.4617923459678593E-2</v>
      </c>
      <c r="I20">
        <f t="shared" ca="1" si="6"/>
        <v>1</v>
      </c>
      <c r="J20">
        <v>1</v>
      </c>
      <c r="K20">
        <f t="shared" ca="1" si="7"/>
        <v>0.73699635716139633</v>
      </c>
      <c r="O20">
        <f t="shared" ca="1" si="8"/>
        <v>107</v>
      </c>
      <c r="AD20">
        <f t="shared" ca="1" si="9"/>
        <v>17</v>
      </c>
      <c r="AS20">
        <f t="shared" ca="1" si="10"/>
        <v>11.953056007404612</v>
      </c>
      <c r="BH20">
        <f t="shared" ca="1" si="11"/>
        <v>0.95357047297635211</v>
      </c>
      <c r="CL20">
        <f t="shared" ca="1" si="12"/>
        <v>0.21019710507210398</v>
      </c>
      <c r="DA20">
        <f t="shared" ca="1" si="13"/>
        <v>9.4617923459678593E-2</v>
      </c>
      <c r="DP20">
        <f t="shared" ca="1" si="14"/>
        <v>1</v>
      </c>
      <c r="EE20">
        <f t="shared" ca="1" si="15"/>
        <v>0.73699635716139633</v>
      </c>
      <c r="GR20">
        <f ca="1">INDIRECT(ADDRESS(ROW(),Controls!$P$3+30))</f>
        <v>17</v>
      </c>
      <c r="GS20">
        <f ca="1">INDIRECT(ADDRESS(ROW(),Controls!$P$3+45))</f>
        <v>11.953056007404612</v>
      </c>
      <c r="GV20">
        <f ca="1">INDIRECT(ADDRESS(ROW(),Controls!$P$3+90))</f>
        <v>0.21019710507210398</v>
      </c>
      <c r="GW20">
        <f ca="1">INDIRECT(ADDRESS(ROW(),Controls!$P$3+105))</f>
        <v>9.4617923459678593E-2</v>
      </c>
      <c r="GX20">
        <f ca="1">INDIRECT(ADDRESS(ROW(),Controls!$P$3+120))</f>
        <v>1</v>
      </c>
      <c r="GY20">
        <f ca="1">INDIRECT(ADDRESS(ROW(),Controls!$P$3+15))</f>
        <v>107</v>
      </c>
      <c r="GZ20">
        <f ca="1">INDIRECT(ADDRESS(ROW(),Controls!$P$3+135))</f>
        <v>0.73699635716139633</v>
      </c>
      <c r="HL20">
        <f t="shared" ca="1" si="16"/>
        <v>1.4222304312360734</v>
      </c>
      <c r="HM20">
        <f t="shared" ca="1" si="17"/>
        <v>5.0469439925953878</v>
      </c>
      <c r="HN20">
        <f t="shared" ca="1" si="18"/>
        <v>0.4501390417685428</v>
      </c>
      <c r="HO20">
        <f t="shared" ca="1" si="19"/>
        <v>-0.11557918161242539</v>
      </c>
      <c r="HQ20">
        <f ca="1">INDIRECT(ADDRESS(ROW(),Controls!$P$3+60))</f>
        <v>0.95357047297635211</v>
      </c>
      <c r="HR20">
        <f t="shared" ca="1" si="20"/>
        <v>107</v>
      </c>
      <c r="HS20">
        <f ca="1">IF($GX20=0,NA(),($GZ20*Controls!$S$3))</f>
        <v>0.73699635716139633</v>
      </c>
    </row>
    <row r="21" spans="1:227" x14ac:dyDescent="0.25">
      <c r="A21">
        <v>59</v>
      </c>
      <c r="B21">
        <f t="shared" ca="1" si="0"/>
        <v>117</v>
      </c>
      <c r="C21">
        <f t="shared" ca="1" si="1"/>
        <v>22</v>
      </c>
      <c r="D21">
        <f t="shared" ca="1" si="2"/>
        <v>10.307113676685258</v>
      </c>
      <c r="E21">
        <f t="shared" ca="1" si="3"/>
        <v>1.400018329185676</v>
      </c>
      <c r="G21">
        <f t="shared" ca="1" si="4"/>
        <v>0.22635895207891302</v>
      </c>
      <c r="H21">
        <f t="shared" ca="1" si="5"/>
        <v>1.1899522951922108</v>
      </c>
      <c r="I21">
        <f t="shared" ca="1" si="6"/>
        <v>1</v>
      </c>
      <c r="J21">
        <v>1</v>
      </c>
      <c r="K21">
        <f t="shared" ca="1" si="7"/>
        <v>1.5658192640101467</v>
      </c>
      <c r="O21">
        <f t="shared" ca="1" si="8"/>
        <v>117</v>
      </c>
      <c r="AD21">
        <f t="shared" ca="1" si="9"/>
        <v>22</v>
      </c>
      <c r="AS21">
        <f t="shared" ca="1" si="10"/>
        <v>10.307113676685258</v>
      </c>
      <c r="BH21">
        <f t="shared" ca="1" si="11"/>
        <v>1.400018329185676</v>
      </c>
      <c r="CL21">
        <f t="shared" ca="1" si="12"/>
        <v>0.22635895207891302</v>
      </c>
      <c r="DA21">
        <f t="shared" ca="1" si="13"/>
        <v>1.1899522951922108</v>
      </c>
      <c r="DP21">
        <f t="shared" ca="1" si="14"/>
        <v>1</v>
      </c>
      <c r="EE21">
        <f t="shared" ca="1" si="15"/>
        <v>1.5658192640101467</v>
      </c>
      <c r="GR21">
        <f ca="1">INDIRECT(ADDRESS(ROW(),Controls!$P$3+30))</f>
        <v>22</v>
      </c>
      <c r="GS21">
        <f ca="1">INDIRECT(ADDRESS(ROW(),Controls!$P$3+45))</f>
        <v>10.307113676685258</v>
      </c>
      <c r="GV21">
        <f ca="1">INDIRECT(ADDRESS(ROW(),Controls!$P$3+90))</f>
        <v>0.22635895207891302</v>
      </c>
      <c r="GW21">
        <f ca="1">INDIRECT(ADDRESS(ROW(),Controls!$P$3+105))</f>
        <v>1.1899522951922108</v>
      </c>
      <c r="GX21">
        <f ca="1">INDIRECT(ADDRESS(ROW(),Controls!$P$3+120))</f>
        <v>1</v>
      </c>
      <c r="GY21">
        <f ca="1">INDIRECT(ADDRESS(ROW(),Controls!$P$3+15))</f>
        <v>117</v>
      </c>
      <c r="GZ21">
        <f ca="1">INDIRECT(ADDRESS(ROW(),Controls!$P$3+135))</f>
        <v>1.5658192640101467</v>
      </c>
      <c r="HL21">
        <f t="shared" ca="1" si="16"/>
        <v>2.1344481772587907</v>
      </c>
      <c r="HM21">
        <f t="shared" ca="1" si="17"/>
        <v>11.692886323314742</v>
      </c>
      <c r="HN21">
        <f t="shared" ca="1" si="18"/>
        <v>5.2569261531895188</v>
      </c>
      <c r="HO21">
        <f t="shared" ca="1" si="19"/>
        <v>0.96359334311329781</v>
      </c>
      <c r="HQ21">
        <f ca="1">INDIRECT(ADDRESS(ROW(),Controls!$P$3+60))</f>
        <v>1.400018329185676</v>
      </c>
      <c r="HR21">
        <f t="shared" ca="1" si="20"/>
        <v>117</v>
      </c>
      <c r="HS21">
        <f ca="1">IF($GX21=0,NA(),($GZ21*Controls!$S$3))</f>
        <v>1.5658192640101467</v>
      </c>
    </row>
    <row r="22" spans="1:227" x14ac:dyDescent="0.25">
      <c r="A22">
        <v>60</v>
      </c>
      <c r="B22">
        <f t="shared" ca="1" si="0"/>
        <v>123</v>
      </c>
      <c r="C22">
        <f t="shared" ca="1" si="1"/>
        <v>24</v>
      </c>
      <c r="D22">
        <f t="shared" ca="1" si="2"/>
        <v>13.519384178263186</v>
      </c>
      <c r="E22">
        <f t="shared" ca="1" si="3"/>
        <v>1.7533846061540461</v>
      </c>
      <c r="G22">
        <f t="shared" ca="1" si="4"/>
        <v>0.19764587415760884</v>
      </c>
      <c r="H22">
        <f t="shared" ca="1" si="5"/>
        <v>0.52701180877315046</v>
      </c>
      <c r="I22">
        <f t="shared" ca="1" si="6"/>
        <v>1</v>
      </c>
      <c r="J22">
        <v>1</v>
      </c>
      <c r="K22">
        <f t="shared" ca="1" si="7"/>
        <v>1.1998242333496214</v>
      </c>
      <c r="O22">
        <f t="shared" ca="1" si="8"/>
        <v>123</v>
      </c>
      <c r="AD22">
        <f t="shared" ca="1" si="9"/>
        <v>24</v>
      </c>
      <c r="AS22">
        <f t="shared" ca="1" si="10"/>
        <v>13.519384178263186</v>
      </c>
      <c r="BH22">
        <f t="shared" ca="1" si="11"/>
        <v>1.7533846061540461</v>
      </c>
      <c r="CL22">
        <f t="shared" ca="1" si="12"/>
        <v>0.19764587415760884</v>
      </c>
      <c r="DA22">
        <f t="shared" ca="1" si="13"/>
        <v>0.52701180877315046</v>
      </c>
      <c r="DP22">
        <f t="shared" ca="1" si="14"/>
        <v>1</v>
      </c>
      <c r="EE22">
        <f t="shared" ca="1" si="15"/>
        <v>1.1998242333496214</v>
      </c>
      <c r="GR22">
        <f ca="1">INDIRECT(ADDRESS(ROW(),Controls!$P$3+30))</f>
        <v>24</v>
      </c>
      <c r="GS22">
        <f ca="1">INDIRECT(ADDRESS(ROW(),Controls!$P$3+45))</f>
        <v>13.519384178263186</v>
      </c>
      <c r="GV22">
        <f ca="1">INDIRECT(ADDRESS(ROW(),Controls!$P$3+90))</f>
        <v>0.19764587415760884</v>
      </c>
      <c r="GW22">
        <f ca="1">INDIRECT(ADDRESS(ROW(),Controls!$P$3+105))</f>
        <v>0.52701180877315046</v>
      </c>
      <c r="GX22">
        <f ca="1">INDIRECT(ADDRESS(ROW(),Controls!$P$3+120))</f>
        <v>1</v>
      </c>
      <c r="GY22">
        <f ca="1">INDIRECT(ADDRESS(ROW(),Controls!$P$3+15))</f>
        <v>123</v>
      </c>
      <c r="GZ22">
        <f ca="1">INDIRECT(ADDRESS(ROW(),Controls!$P$3+135))</f>
        <v>1.1998242333496214</v>
      </c>
      <c r="HL22">
        <f t="shared" ca="1" si="16"/>
        <v>1.7752287887926004</v>
      </c>
      <c r="HM22">
        <f t="shared" ca="1" si="17"/>
        <v>10.480615821736814</v>
      </c>
      <c r="HN22">
        <f t="shared" ca="1" si="18"/>
        <v>2.6664447766458061</v>
      </c>
      <c r="HO22">
        <f t="shared" ca="1" si="19"/>
        <v>0.32936593461554164</v>
      </c>
      <c r="HQ22">
        <f ca="1">INDIRECT(ADDRESS(ROW(),Controls!$P$3+60))</f>
        <v>1.7533846061540461</v>
      </c>
      <c r="HR22">
        <f t="shared" ca="1" si="20"/>
        <v>123</v>
      </c>
      <c r="HS22">
        <f ca="1">IF($GX22=0,NA(),($GZ22*Controls!$S$3))</f>
        <v>1.1998242333496214</v>
      </c>
    </row>
    <row r="23" spans="1:227" x14ac:dyDescent="0.25">
      <c r="A23">
        <v>61</v>
      </c>
      <c r="B23">
        <f t="shared" ca="1" si="0"/>
        <v>128</v>
      </c>
      <c r="C23">
        <f t="shared" ca="1" si="1"/>
        <v>11</v>
      </c>
      <c r="D23">
        <f t="shared" ca="1" si="2"/>
        <v>12.758473180802643</v>
      </c>
      <c r="E23">
        <f t="shared" ca="1" si="3"/>
        <v>1.628324640047933</v>
      </c>
      <c r="G23">
        <f t="shared" ca="1" si="4"/>
        <v>0.20345429159229861</v>
      </c>
      <c r="H23">
        <f t="shared" ca="1" si="5"/>
        <v>-5.9382762858762733E-2</v>
      </c>
      <c r="I23">
        <f t="shared" ca="1" si="6"/>
        <v>1</v>
      </c>
      <c r="J23">
        <v>1</v>
      </c>
      <c r="K23">
        <f t="shared" ca="1" si="7"/>
        <v>-0.17571256232671334</v>
      </c>
      <c r="O23">
        <f t="shared" ca="1" si="8"/>
        <v>128</v>
      </c>
      <c r="AD23">
        <f t="shared" ca="1" si="9"/>
        <v>11</v>
      </c>
      <c r="AS23">
        <f t="shared" ca="1" si="10"/>
        <v>12.758473180802643</v>
      </c>
      <c r="BH23">
        <f t="shared" ca="1" si="11"/>
        <v>1.628324640047933</v>
      </c>
      <c r="CL23">
        <f t="shared" ca="1" si="12"/>
        <v>0.20345429159229861</v>
      </c>
      <c r="DA23">
        <f t="shared" ca="1" si="13"/>
        <v>-5.9382762858762733E-2</v>
      </c>
      <c r="DP23">
        <f t="shared" ca="1" si="14"/>
        <v>1</v>
      </c>
      <c r="EE23">
        <f t="shared" ca="1" si="15"/>
        <v>-0.17571256232671334</v>
      </c>
      <c r="GR23">
        <f ca="1">INDIRECT(ADDRESS(ROW(),Controls!$P$3+30))</f>
        <v>11</v>
      </c>
      <c r="GS23">
        <f ca="1">INDIRECT(ADDRESS(ROW(),Controls!$P$3+45))</f>
        <v>12.758473180802643</v>
      </c>
      <c r="GV23">
        <f ca="1">INDIRECT(ADDRESS(ROW(),Controls!$P$3+90))</f>
        <v>0.20345429159229861</v>
      </c>
      <c r="GW23">
        <f ca="1">INDIRECT(ADDRESS(ROW(),Controls!$P$3+105))</f>
        <v>-5.9382762858762733E-2</v>
      </c>
      <c r="GX23">
        <f ca="1">INDIRECT(ADDRESS(ROW(),Controls!$P$3+120))</f>
        <v>1</v>
      </c>
      <c r="GY23">
        <f ca="1">INDIRECT(ADDRESS(ROW(),Controls!$P$3+15))</f>
        <v>128</v>
      </c>
      <c r="GZ23">
        <f ca="1">INDIRECT(ADDRESS(ROW(),Controls!$P$3+135))</f>
        <v>-0.17571256232671334</v>
      </c>
      <c r="HL23">
        <f t="shared" ca="1" si="16"/>
        <v>0.86217213016926086</v>
      </c>
      <c r="HM23">
        <f t="shared" ca="1" si="17"/>
        <v>-1.7584731808026426</v>
      </c>
      <c r="HN23">
        <f t="shared" ca="1" si="18"/>
        <v>0.01</v>
      </c>
      <c r="HO23">
        <f t="shared" ca="1" si="19"/>
        <v>-0.26283705445106131</v>
      </c>
      <c r="HQ23">
        <f ca="1">INDIRECT(ADDRESS(ROW(),Controls!$P$3+60))</f>
        <v>1.628324640047933</v>
      </c>
      <c r="HR23">
        <f t="shared" ca="1" si="20"/>
        <v>128</v>
      </c>
      <c r="HS23">
        <f ca="1">IF($GX23=0,NA(),($GZ23*Controls!$S$3))</f>
        <v>-0.17571256232671334</v>
      </c>
    </row>
    <row r="24" spans="1:227" x14ac:dyDescent="0.25">
      <c r="A24">
        <v>62</v>
      </c>
      <c r="B24">
        <f t="shared" ca="1" si="0"/>
        <v>157</v>
      </c>
      <c r="C24">
        <f t="shared" ca="1" si="1"/>
        <v>21</v>
      </c>
      <c r="D24">
        <f t="shared" ca="1" si="2"/>
        <v>15.460720082554349</v>
      </c>
      <c r="E24">
        <f t="shared" ca="1" si="3"/>
        <v>1.762369527293328</v>
      </c>
      <c r="G24">
        <f t="shared" ca="1" si="4"/>
        <v>0.18482101416328056</v>
      </c>
      <c r="H24">
        <f t="shared" ca="1" si="5"/>
        <v>6.3685126336639877E-2</v>
      </c>
      <c r="I24">
        <f t="shared" ca="1" si="6"/>
        <v>1</v>
      </c>
      <c r="J24">
        <v>1</v>
      </c>
      <c r="K24">
        <f t="shared" ca="1" si="7"/>
        <v>0.65908019629679615</v>
      </c>
      <c r="O24">
        <f t="shared" ca="1" si="8"/>
        <v>157</v>
      </c>
      <c r="AD24">
        <f t="shared" ca="1" si="9"/>
        <v>21</v>
      </c>
      <c r="AS24">
        <f t="shared" ca="1" si="10"/>
        <v>15.460720082554349</v>
      </c>
      <c r="BH24">
        <f t="shared" ca="1" si="11"/>
        <v>1.762369527293328</v>
      </c>
      <c r="CL24">
        <f t="shared" ca="1" si="12"/>
        <v>0.18482101416328056</v>
      </c>
      <c r="DA24">
        <f t="shared" ca="1" si="13"/>
        <v>6.3685126336639877E-2</v>
      </c>
      <c r="DP24">
        <f t="shared" ca="1" si="14"/>
        <v>1</v>
      </c>
      <c r="EE24">
        <f t="shared" ca="1" si="15"/>
        <v>0.65908019629679615</v>
      </c>
      <c r="GR24">
        <f ca="1">INDIRECT(ADDRESS(ROW(),Controls!$P$3+30))</f>
        <v>21</v>
      </c>
      <c r="GS24">
        <f ca="1">INDIRECT(ADDRESS(ROW(),Controls!$P$3+45))</f>
        <v>15.460720082554349</v>
      </c>
      <c r="GV24">
        <f ca="1">INDIRECT(ADDRESS(ROW(),Controls!$P$3+90))</f>
        <v>0.18482101416328056</v>
      </c>
      <c r="GW24">
        <f ca="1">INDIRECT(ADDRESS(ROW(),Controls!$P$3+105))</f>
        <v>6.3685126336639877E-2</v>
      </c>
      <c r="GX24">
        <f ca="1">INDIRECT(ADDRESS(ROW(),Controls!$P$3+120))</f>
        <v>1</v>
      </c>
      <c r="GY24">
        <f ca="1">INDIRECT(ADDRESS(ROW(),Controls!$P$3+15))</f>
        <v>157</v>
      </c>
      <c r="GZ24">
        <f ca="1">INDIRECT(ADDRESS(ROW(),Controls!$P$3+135))</f>
        <v>0.65908019629679615</v>
      </c>
      <c r="HL24">
        <f t="shared" ca="1" si="16"/>
        <v>1.35828084900755</v>
      </c>
      <c r="HM24">
        <f t="shared" ca="1" si="17"/>
        <v>5.5392799174456506</v>
      </c>
      <c r="HN24">
        <f t="shared" ca="1" si="18"/>
        <v>0.34457730158528999</v>
      </c>
      <c r="HO24">
        <f t="shared" ca="1" si="19"/>
        <v>-0.12113588782664068</v>
      </c>
      <c r="HQ24">
        <f ca="1">INDIRECT(ADDRESS(ROW(),Controls!$P$3+60))</f>
        <v>1.762369527293328</v>
      </c>
      <c r="HR24">
        <f t="shared" ca="1" si="20"/>
        <v>157</v>
      </c>
      <c r="HS24">
        <f ca="1">IF($GX24=0,NA(),($GZ24*Controls!$S$3))</f>
        <v>0.65908019629679615</v>
      </c>
    </row>
    <row r="25" spans="1:227" x14ac:dyDescent="0.25">
      <c r="A25">
        <v>63</v>
      </c>
      <c r="B25">
        <f t="shared" ca="1" si="0"/>
        <v>170</v>
      </c>
      <c r="C25">
        <f t="shared" ca="1" si="1"/>
        <v>13</v>
      </c>
      <c r="D25">
        <f t="shared" ca="1" si="2"/>
        <v>15.217831112806941</v>
      </c>
      <c r="E25">
        <f t="shared" ca="1" si="3"/>
        <v>1.6206057540471228</v>
      </c>
      <c r="G25">
        <f t="shared" ca="1" si="4"/>
        <v>0.18629012223133995</v>
      </c>
      <c r="H25">
        <f t="shared" ca="1" si="5"/>
        <v>-4.4472537590549858E-2</v>
      </c>
      <c r="I25">
        <f t="shared" ca="1" si="6"/>
        <v>1</v>
      </c>
      <c r="J25">
        <v>1</v>
      </c>
      <c r="K25">
        <f t="shared" ca="1" si="7"/>
        <v>-0.20635130892457021</v>
      </c>
      <c r="O25">
        <f t="shared" ca="1" si="8"/>
        <v>170</v>
      </c>
      <c r="AD25">
        <f t="shared" ca="1" si="9"/>
        <v>13</v>
      </c>
      <c r="AS25">
        <f t="shared" ca="1" si="10"/>
        <v>15.217831112806941</v>
      </c>
      <c r="BH25">
        <f t="shared" ca="1" si="11"/>
        <v>1.6206057540471228</v>
      </c>
      <c r="CL25">
        <f t="shared" ca="1" si="12"/>
        <v>0.18629012223133995</v>
      </c>
      <c r="DA25">
        <f t="shared" ca="1" si="13"/>
        <v>-4.4472537590549858E-2</v>
      </c>
      <c r="DP25">
        <f t="shared" ca="1" si="14"/>
        <v>1</v>
      </c>
      <c r="EE25">
        <f t="shared" ca="1" si="15"/>
        <v>-0.20635130892457021</v>
      </c>
      <c r="GR25">
        <f ca="1">INDIRECT(ADDRESS(ROW(),Controls!$P$3+30))</f>
        <v>13</v>
      </c>
      <c r="GS25">
        <f ca="1">INDIRECT(ADDRESS(ROW(),Controls!$P$3+45))</f>
        <v>15.217831112806941</v>
      </c>
      <c r="GV25">
        <f ca="1">INDIRECT(ADDRESS(ROW(),Controls!$P$3+90))</f>
        <v>0.18629012223133995</v>
      </c>
      <c r="GW25">
        <f ca="1">INDIRECT(ADDRESS(ROW(),Controls!$P$3+105))</f>
        <v>-4.4472537590549858E-2</v>
      </c>
      <c r="GX25">
        <f ca="1">INDIRECT(ADDRESS(ROW(),Controls!$P$3+120))</f>
        <v>1</v>
      </c>
      <c r="GY25">
        <f ca="1">INDIRECT(ADDRESS(ROW(),Controls!$P$3+15))</f>
        <v>170</v>
      </c>
      <c r="GZ25">
        <f ca="1">INDIRECT(ADDRESS(ROW(),Controls!$P$3+135))</f>
        <v>-0.20635130892457021</v>
      </c>
      <c r="HL25">
        <f t="shared" ca="1" si="16"/>
        <v>0.85426102469093179</v>
      </c>
      <c r="HM25">
        <f t="shared" ca="1" si="17"/>
        <v>-2.217831112806941</v>
      </c>
      <c r="HN25">
        <f t="shared" ca="1" si="18"/>
        <v>0.01</v>
      </c>
      <c r="HO25">
        <f t="shared" ca="1" si="19"/>
        <v>-0.23076265982188982</v>
      </c>
      <c r="HQ25">
        <f ca="1">INDIRECT(ADDRESS(ROW(),Controls!$P$3+60))</f>
        <v>1.6206057540471228</v>
      </c>
      <c r="HR25">
        <f t="shared" ca="1" si="20"/>
        <v>170</v>
      </c>
      <c r="HS25">
        <f ca="1">IF($GX25=0,NA(),($GZ25*Controls!$S$3))</f>
        <v>-0.20635130892457021</v>
      </c>
    </row>
    <row r="26" spans="1:227" x14ac:dyDescent="0.25">
      <c r="A26">
        <v>64</v>
      </c>
      <c r="B26">
        <f t="shared" ca="1" si="0"/>
        <v>181</v>
      </c>
      <c r="C26">
        <f t="shared" ca="1" si="1"/>
        <v>26</v>
      </c>
      <c r="D26">
        <f t="shared" ca="1" si="2"/>
        <v>14.216593620417934</v>
      </c>
      <c r="E26">
        <f t="shared" ca="1" si="3"/>
        <v>1.9673122395046601</v>
      </c>
      <c r="G26">
        <f t="shared" ca="1" si="4"/>
        <v>0.19273848147271083</v>
      </c>
      <c r="H26">
        <f t="shared" ca="1" si="5"/>
        <v>0.61664997398067189</v>
      </c>
      <c r="I26">
        <f t="shared" ca="1" si="6"/>
        <v>1</v>
      </c>
      <c r="J26">
        <v>1</v>
      </c>
      <c r="K26">
        <f t="shared" ca="1" si="7"/>
        <v>1.2701866339147938</v>
      </c>
      <c r="O26">
        <f t="shared" ca="1" si="8"/>
        <v>181</v>
      </c>
      <c r="AD26">
        <f t="shared" ca="1" si="9"/>
        <v>26</v>
      </c>
      <c r="AS26">
        <f t="shared" ca="1" si="10"/>
        <v>14.216593620417934</v>
      </c>
      <c r="BH26">
        <f t="shared" ca="1" si="11"/>
        <v>1.9673122395046601</v>
      </c>
      <c r="CL26">
        <f t="shared" ca="1" si="12"/>
        <v>0.19273848147271083</v>
      </c>
      <c r="DA26">
        <f t="shared" ca="1" si="13"/>
        <v>0.61664997398067189</v>
      </c>
      <c r="DP26">
        <f t="shared" ca="1" si="14"/>
        <v>1</v>
      </c>
      <c r="EE26">
        <f t="shared" ca="1" si="15"/>
        <v>1.2701866339147938</v>
      </c>
      <c r="GR26">
        <f ca="1">INDIRECT(ADDRESS(ROW(),Controls!$P$3+30))</f>
        <v>26</v>
      </c>
      <c r="GS26">
        <f ca="1">INDIRECT(ADDRESS(ROW(),Controls!$P$3+45))</f>
        <v>14.216593620417934</v>
      </c>
      <c r="GV26">
        <f ca="1">INDIRECT(ADDRESS(ROW(),Controls!$P$3+90))</f>
        <v>0.19273848147271083</v>
      </c>
      <c r="GW26">
        <f ca="1">INDIRECT(ADDRESS(ROW(),Controls!$P$3+105))</f>
        <v>0.61664997398067189</v>
      </c>
      <c r="GX26">
        <f ca="1">INDIRECT(ADDRESS(ROW(),Controls!$P$3+120))</f>
        <v>1</v>
      </c>
      <c r="GY26">
        <f ca="1">INDIRECT(ADDRESS(ROW(),Controls!$P$3+15))</f>
        <v>181</v>
      </c>
      <c r="GZ26">
        <f ca="1">INDIRECT(ADDRESS(ROW(),Controls!$P$3+135))</f>
        <v>1.2701866339147938</v>
      </c>
      <c r="HL26">
        <f t="shared" ca="1" si="16"/>
        <v>1.8288487871425605</v>
      </c>
      <c r="HM26">
        <f t="shared" ca="1" si="17"/>
        <v>11.783406379582066</v>
      </c>
      <c r="HN26">
        <f t="shared" ca="1" si="18"/>
        <v>3.199412848274314</v>
      </c>
      <c r="HO26">
        <f t="shared" ca="1" si="19"/>
        <v>0.42391149250796106</v>
      </c>
      <c r="HQ26">
        <f ca="1">INDIRECT(ADDRESS(ROW(),Controls!$P$3+60))</f>
        <v>1.9673122395046601</v>
      </c>
      <c r="HR26">
        <f t="shared" ca="1" si="20"/>
        <v>181</v>
      </c>
      <c r="HS26">
        <f ca="1">IF($GX26=0,NA(),($GZ26*Controls!$S$3))</f>
        <v>1.2701866339147938</v>
      </c>
    </row>
    <row r="27" spans="1:227" x14ac:dyDescent="0.25">
      <c r="A27">
        <v>65</v>
      </c>
      <c r="B27">
        <f t="shared" ca="1" si="0"/>
        <v>208</v>
      </c>
      <c r="C27">
        <f t="shared" ca="1" si="1"/>
        <v>27</v>
      </c>
      <c r="D27">
        <f t="shared" ca="1" si="2"/>
        <v>14.339873938218034</v>
      </c>
      <c r="E27">
        <f t="shared" ca="1" si="3"/>
        <v>2.3231152447836299</v>
      </c>
      <c r="G27">
        <f t="shared" ca="1" si="4"/>
        <v>0.1919082039451469</v>
      </c>
      <c r="H27">
        <f t="shared" ca="1" si="5"/>
        <v>0.70970923259548824</v>
      </c>
      <c r="I27">
        <f t="shared" ca="1" si="6"/>
        <v>1</v>
      </c>
      <c r="J27">
        <v>1</v>
      </c>
      <c r="K27">
        <f t="shared" ca="1" si="7"/>
        <v>1.3353810890213726</v>
      </c>
      <c r="O27">
        <f t="shared" ca="1" si="8"/>
        <v>208</v>
      </c>
      <c r="AD27">
        <f t="shared" ca="1" si="9"/>
        <v>27</v>
      </c>
      <c r="AS27">
        <f t="shared" ca="1" si="10"/>
        <v>14.339873938218034</v>
      </c>
      <c r="BH27">
        <f t="shared" ca="1" si="11"/>
        <v>2.3231152447836299</v>
      </c>
      <c r="CL27">
        <f t="shared" ca="1" si="12"/>
        <v>0.1919082039451469</v>
      </c>
      <c r="DA27">
        <f t="shared" ca="1" si="13"/>
        <v>0.70970923259548824</v>
      </c>
      <c r="DP27">
        <f t="shared" ca="1" si="14"/>
        <v>1</v>
      </c>
      <c r="EE27">
        <f t="shared" ca="1" si="15"/>
        <v>1.3353810890213726</v>
      </c>
      <c r="GR27">
        <f ca="1">INDIRECT(ADDRESS(ROW(),Controls!$P$3+30))</f>
        <v>27</v>
      </c>
      <c r="GS27">
        <f ca="1">INDIRECT(ADDRESS(ROW(),Controls!$P$3+45))</f>
        <v>14.339873938218034</v>
      </c>
      <c r="GV27">
        <f ca="1">INDIRECT(ADDRESS(ROW(),Controls!$P$3+90))</f>
        <v>0.1919082039451469</v>
      </c>
      <c r="GW27">
        <f ca="1">INDIRECT(ADDRESS(ROW(),Controls!$P$3+105))</f>
        <v>0.70970923259548824</v>
      </c>
      <c r="GX27">
        <f ca="1">INDIRECT(ADDRESS(ROW(),Controls!$P$3+120))</f>
        <v>1</v>
      </c>
      <c r="GY27">
        <f ca="1">INDIRECT(ADDRESS(ROW(),Controls!$P$3+15))</f>
        <v>208</v>
      </c>
      <c r="GZ27">
        <f ca="1">INDIRECT(ADDRESS(ROW(),Controls!$P$3+135))</f>
        <v>1.3353810890213726</v>
      </c>
      <c r="HL27">
        <f t="shared" ca="1" si="16"/>
        <v>1.882861740370027</v>
      </c>
      <c r="HM27">
        <f t="shared" ca="1" si="17"/>
        <v>12.660126061781966</v>
      </c>
      <c r="HN27">
        <f t="shared" ca="1" si="18"/>
        <v>3.6981703648185063</v>
      </c>
      <c r="HO27">
        <f t="shared" ca="1" si="19"/>
        <v>0.51780102865034139</v>
      </c>
      <c r="HQ27">
        <f ca="1">INDIRECT(ADDRESS(ROW(),Controls!$P$3+60))</f>
        <v>2.3231152447836299</v>
      </c>
      <c r="HR27">
        <f t="shared" ca="1" si="20"/>
        <v>208</v>
      </c>
      <c r="HS27">
        <f ca="1">IF($GX27=0,NA(),($GZ27*Controls!$S$3))</f>
        <v>1.3353810890213726</v>
      </c>
    </row>
    <row r="28" spans="1:227" x14ac:dyDescent="0.25">
      <c r="A28">
        <v>66</v>
      </c>
      <c r="B28">
        <f t="shared" ca="1" si="0"/>
        <v>209</v>
      </c>
      <c r="C28">
        <f t="shared" ca="1" si="1"/>
        <v>21</v>
      </c>
      <c r="D28">
        <f t="shared" ca="1" si="2"/>
        <v>16.029794204934188</v>
      </c>
      <c r="E28">
        <f t="shared" ca="1" si="3"/>
        <v>2.4050712046411657</v>
      </c>
      <c r="G28">
        <f t="shared" ca="1" si="4"/>
        <v>0.18151070109071665</v>
      </c>
      <c r="H28">
        <f t="shared" ca="1" si="5"/>
        <v>3.3753672790609229E-2</v>
      </c>
      <c r="I28">
        <f t="shared" ca="1" si="6"/>
        <v>1</v>
      </c>
      <c r="J28">
        <v>1</v>
      </c>
      <c r="K28">
        <f t="shared" ca="1" si="7"/>
        <v>0.5890086520146004</v>
      </c>
      <c r="O28">
        <f t="shared" ca="1" si="8"/>
        <v>209</v>
      </c>
      <c r="AD28">
        <f t="shared" ca="1" si="9"/>
        <v>21</v>
      </c>
      <c r="AS28">
        <f t="shared" ca="1" si="10"/>
        <v>16.029794204934188</v>
      </c>
      <c r="BH28">
        <f t="shared" ca="1" si="11"/>
        <v>2.4050712046411657</v>
      </c>
      <c r="CL28">
        <f t="shared" ca="1" si="12"/>
        <v>0.18151070109071665</v>
      </c>
      <c r="DA28">
        <f t="shared" ca="1" si="13"/>
        <v>3.3753672790609229E-2</v>
      </c>
      <c r="DP28">
        <f t="shared" ca="1" si="14"/>
        <v>1</v>
      </c>
      <c r="EE28">
        <f t="shared" ca="1" si="15"/>
        <v>0.5890086520146004</v>
      </c>
      <c r="GR28">
        <f ca="1">INDIRECT(ADDRESS(ROW(),Controls!$P$3+30))</f>
        <v>21</v>
      </c>
      <c r="GS28">
        <f ca="1">INDIRECT(ADDRESS(ROW(),Controls!$P$3+45))</f>
        <v>16.029794204934188</v>
      </c>
      <c r="GV28">
        <f ca="1">INDIRECT(ADDRESS(ROW(),Controls!$P$3+90))</f>
        <v>0.18151070109071665</v>
      </c>
      <c r="GW28">
        <f ca="1">INDIRECT(ADDRESS(ROW(),Controls!$P$3+105))</f>
        <v>3.3753672790609229E-2</v>
      </c>
      <c r="GX28">
        <f ca="1">INDIRECT(ADDRESS(ROW(),Controls!$P$3+120))</f>
        <v>1</v>
      </c>
      <c r="GY28">
        <f ca="1">INDIRECT(ADDRESS(ROW(),Controls!$P$3+15))</f>
        <v>209</v>
      </c>
      <c r="GZ28">
        <f ca="1">INDIRECT(ADDRESS(ROW(),Controls!$P$3+135))</f>
        <v>0.5890086520146004</v>
      </c>
      <c r="HL28">
        <f t="shared" ca="1" si="16"/>
        <v>1.3100604868361887</v>
      </c>
      <c r="HM28">
        <f t="shared" ca="1" si="17"/>
        <v>4.9702057950658123</v>
      </c>
      <c r="HN28">
        <f t="shared" ca="1" si="18"/>
        <v>0.18595968495399942</v>
      </c>
      <c r="HO28">
        <f t="shared" ca="1" si="19"/>
        <v>-0.14775702830010742</v>
      </c>
      <c r="HQ28">
        <f ca="1">INDIRECT(ADDRESS(ROW(),Controls!$P$3+60))</f>
        <v>2.4050712046411657</v>
      </c>
      <c r="HR28">
        <f t="shared" ca="1" si="20"/>
        <v>209</v>
      </c>
      <c r="HS28">
        <f ca="1">IF($GX28=0,NA(),($GZ28*Controls!$S$3))</f>
        <v>0.5890086520146004</v>
      </c>
    </row>
    <row r="29" spans="1:227" x14ac:dyDescent="0.25">
      <c r="A29">
        <v>67</v>
      </c>
      <c r="B29">
        <f t="shared" ca="1" si="0"/>
        <v>251</v>
      </c>
      <c r="C29">
        <f t="shared" ca="1" si="1"/>
        <v>40</v>
      </c>
      <c r="D29">
        <f t="shared" ca="1" si="2"/>
        <v>23.530905595117552</v>
      </c>
      <c r="E29">
        <f t="shared" ca="1" si="3"/>
        <v>2.7785242096217937</v>
      </c>
      <c r="G29">
        <f t="shared" ca="1" si="4"/>
        <v>0.14981209831498471</v>
      </c>
      <c r="H29">
        <f t="shared" ca="1" si="5"/>
        <v>0.44735161835344672</v>
      </c>
      <c r="I29">
        <f t="shared" ca="1" si="6"/>
        <v>1</v>
      </c>
      <c r="J29">
        <v>1</v>
      </c>
      <c r="K29">
        <f t="shared" ca="1" si="7"/>
        <v>1.1604726828953944</v>
      </c>
      <c r="O29">
        <f t="shared" ca="1" si="8"/>
        <v>251</v>
      </c>
      <c r="AD29">
        <f t="shared" ca="1" si="9"/>
        <v>40</v>
      </c>
      <c r="AS29">
        <f t="shared" ca="1" si="10"/>
        <v>23.530905595117552</v>
      </c>
      <c r="BH29">
        <f t="shared" ca="1" si="11"/>
        <v>2.7785242096217937</v>
      </c>
      <c r="CL29">
        <f t="shared" ca="1" si="12"/>
        <v>0.14981209831498471</v>
      </c>
      <c r="DA29">
        <f t="shared" ca="1" si="13"/>
        <v>0.44735161835344672</v>
      </c>
      <c r="DP29">
        <f t="shared" ca="1" si="14"/>
        <v>1</v>
      </c>
      <c r="EE29">
        <f t="shared" ca="1" si="15"/>
        <v>1.1604726828953944</v>
      </c>
      <c r="GR29">
        <f ca="1">INDIRECT(ADDRESS(ROW(),Controls!$P$3+30))</f>
        <v>40</v>
      </c>
      <c r="GS29">
        <f ca="1">INDIRECT(ADDRESS(ROW(),Controls!$P$3+45))</f>
        <v>23.530905595117552</v>
      </c>
      <c r="GV29">
        <f ca="1">INDIRECT(ADDRESS(ROW(),Controls!$P$3+90))</f>
        <v>0.14981209831498471</v>
      </c>
      <c r="GW29">
        <f ca="1">INDIRECT(ADDRESS(ROW(),Controls!$P$3+105))</f>
        <v>0.44735161835344672</v>
      </c>
      <c r="GX29">
        <f ca="1">INDIRECT(ADDRESS(ROW(),Controls!$P$3+120))</f>
        <v>1</v>
      </c>
      <c r="GY29">
        <f ca="1">INDIRECT(ADDRESS(ROW(),Controls!$P$3+15))</f>
        <v>251</v>
      </c>
      <c r="GZ29">
        <f ca="1">INDIRECT(ADDRESS(ROW(),Controls!$P$3+135))</f>
        <v>1.1604726828953944</v>
      </c>
      <c r="HL29">
        <f t="shared" ca="1" si="16"/>
        <v>1.6998920776045114</v>
      </c>
      <c r="HM29">
        <f t="shared" ca="1" si="17"/>
        <v>16.469094404882448</v>
      </c>
      <c r="HN29">
        <f t="shared" ca="1" si="18"/>
        <v>2.9860847246987734</v>
      </c>
      <c r="HO29">
        <f t="shared" ca="1" si="19"/>
        <v>0.29753952003846201</v>
      </c>
      <c r="HQ29">
        <f ca="1">INDIRECT(ADDRESS(ROW(),Controls!$P$3+60))</f>
        <v>2.7785242096217937</v>
      </c>
      <c r="HR29">
        <f t="shared" ca="1" si="20"/>
        <v>251</v>
      </c>
      <c r="HS29">
        <f ca="1">IF($GX29=0,NA(),($GZ29*Controls!$S$3))</f>
        <v>1.1604726828953944</v>
      </c>
    </row>
    <row r="30" spans="1:227" x14ac:dyDescent="0.25">
      <c r="A30">
        <v>68</v>
      </c>
      <c r="B30">
        <f t="shared" ca="1" si="0"/>
        <v>360</v>
      </c>
      <c r="C30">
        <f t="shared" ca="1" si="1"/>
        <v>25</v>
      </c>
      <c r="D30">
        <f t="shared" ca="1" si="2"/>
        <v>25.210863674611474</v>
      </c>
      <c r="E30">
        <f t="shared" ca="1" si="3"/>
        <v>2.6332703176674759</v>
      </c>
      <c r="G30">
        <f t="shared" ca="1" si="4"/>
        <v>0.14473459348385789</v>
      </c>
      <c r="H30">
        <f t="shared" ca="1" si="5"/>
        <v>-3.9595483479615168E-2</v>
      </c>
      <c r="I30">
        <f t="shared" ca="1" si="6"/>
        <v>1</v>
      </c>
      <c r="J30">
        <v>1</v>
      </c>
      <c r="K30">
        <f t="shared" ca="1" si="7"/>
        <v>4.4136331208475481E-2</v>
      </c>
      <c r="O30">
        <f t="shared" ca="1" si="8"/>
        <v>360</v>
      </c>
      <c r="AD30">
        <f t="shared" ca="1" si="9"/>
        <v>25</v>
      </c>
      <c r="AS30">
        <f t="shared" ca="1" si="10"/>
        <v>25.210863674611474</v>
      </c>
      <c r="BH30">
        <f t="shared" ca="1" si="11"/>
        <v>2.6332703176674759</v>
      </c>
      <c r="CL30">
        <f t="shared" ca="1" si="12"/>
        <v>0.14473459348385789</v>
      </c>
      <c r="DA30">
        <f t="shared" ca="1" si="13"/>
        <v>-3.9595483479615168E-2</v>
      </c>
      <c r="DP30">
        <f t="shared" ca="1" si="14"/>
        <v>1</v>
      </c>
      <c r="EE30">
        <f t="shared" ca="1" si="15"/>
        <v>4.4136331208475481E-2</v>
      </c>
      <c r="GR30">
        <f ca="1">INDIRECT(ADDRESS(ROW(),Controls!$P$3+30))</f>
        <v>25</v>
      </c>
      <c r="GS30">
        <f ca="1">INDIRECT(ADDRESS(ROW(),Controls!$P$3+45))</f>
        <v>25.210863674611474</v>
      </c>
      <c r="GV30">
        <f ca="1">INDIRECT(ADDRESS(ROW(),Controls!$P$3+90))</f>
        <v>0.14473459348385789</v>
      </c>
      <c r="GW30">
        <f ca="1">INDIRECT(ADDRESS(ROW(),Controls!$P$3+105))</f>
        <v>-3.9595483479615168E-2</v>
      </c>
      <c r="GX30">
        <f ca="1">INDIRECT(ADDRESS(ROW(),Controls!$P$3+120))</f>
        <v>1</v>
      </c>
      <c r="GY30">
        <f ca="1">INDIRECT(ADDRESS(ROW(),Controls!$P$3+15))</f>
        <v>360</v>
      </c>
      <c r="GZ30">
        <f ca="1">INDIRECT(ADDRESS(ROW(),Controls!$P$3+135))</f>
        <v>4.4136331208475481E-2</v>
      </c>
      <c r="HL30">
        <f t="shared" ca="1" si="16"/>
        <v>0.9916359995701447</v>
      </c>
      <c r="HM30">
        <f t="shared" ca="1" si="17"/>
        <v>-0.21086367461147404</v>
      </c>
      <c r="HN30">
        <f t="shared" ca="1" si="18"/>
        <v>0.01</v>
      </c>
      <c r="HO30">
        <f t="shared" ca="1" si="19"/>
        <v>-0.18433007696347306</v>
      </c>
      <c r="HQ30">
        <f ca="1">INDIRECT(ADDRESS(ROW(),Controls!$P$3+60))</f>
        <v>2.6332703176674759</v>
      </c>
      <c r="HR30">
        <f t="shared" ca="1" si="20"/>
        <v>360</v>
      </c>
      <c r="HS30">
        <f ca="1">IF($GX30=0,NA(),($GZ30*Controls!$S$3))</f>
        <v>4.4136331208475481E-2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HS37"/>
  <sheetViews>
    <sheetView workbookViewId="0"/>
  </sheetViews>
  <sheetFormatPr defaultRowHeight="15" x14ac:dyDescent="0.25"/>
  <sheetData>
    <row r="1" spans="1:227" x14ac:dyDescent="0.25">
      <c r="A1">
        <v>2</v>
      </c>
      <c r="B1">
        <f t="shared" ref="B1:B37" ca="1" si="0">(INDIRECT(ADDRESS($A1,254,,,"Calcs")))</f>
        <v>5</v>
      </c>
      <c r="C1">
        <f t="shared" ref="C1:C37" ca="1" si="1">INDIRECT(ADDRESS($A1,17,,,"Calcs"))</f>
        <v>1</v>
      </c>
      <c r="D1">
        <f t="shared" ref="D1:D37" ca="1" si="2">INDIRECT(ADDRESS($A1,202,,,"Calcs"))</f>
        <v>2.4253092868291648</v>
      </c>
      <c r="E1">
        <f t="shared" ref="E1:E37" ca="1" si="3">INDIRECT(ADDRESS($A1,211,,,"Calcs"))</f>
        <v>0</v>
      </c>
      <c r="G1">
        <f t="shared" ref="G1:G37" ca="1" si="4">1/INDIRECT(ADDRESS($A1,203,,,"Calcs"))</f>
        <v>0.46664072996544065</v>
      </c>
      <c r="H1">
        <f t="shared" ref="H1:H37" ca="1" si="5">INDIRECT(ADDRESS($A1,212,,,"Calcs"))</f>
        <v>-6.6949055749482497E-2</v>
      </c>
      <c r="I1">
        <f t="shared" ref="I1:I37" ca="1" si="6">INDIRECT(ADDRESS($A1,250,,,"Calcs"))</f>
        <v>1</v>
      </c>
      <c r="J1">
        <v>1</v>
      </c>
      <c r="K1">
        <f t="shared" ref="K1:K37" ca="1" si="7">INDIRECT(ADDRESS($A1,219,,,"Calcs"))</f>
        <v>-0.73627058204182094</v>
      </c>
      <c r="O1">
        <f t="shared" ref="O1:O37" ca="1" si="8">$B1*$I1</f>
        <v>5</v>
      </c>
      <c r="P1">
        <f ca="1">$O$1/2+$O$2/2</f>
        <v>6</v>
      </c>
      <c r="Q1">
        <f ca="1">$P$1/2+$P$2/2</f>
        <v>6.875</v>
      </c>
      <c r="R1">
        <f ca="1">$Q$1/2+Q$2/4+$Q$3/4</f>
        <v>10</v>
      </c>
      <c r="S1">
        <f ca="1">$R$1/2+$R$2/2</f>
        <v>17.2890625</v>
      </c>
      <c r="T1">
        <f ca="1">S$1*2/3+S$2/3</f>
        <v>19.278645833333332</v>
      </c>
      <c r="U1">
        <f ca="1">AVERAGE(T$1:T$2)</f>
        <v>32.248697916666664</v>
      </c>
      <c r="V1">
        <f ca="1">U$1</f>
        <v>32.248697916666664</v>
      </c>
      <c r="W1">
        <f ca="1">V$1</f>
        <v>32.248697916666664</v>
      </c>
      <c r="X1">
        <f ca="1">W$1</f>
        <v>32.248697916666664</v>
      </c>
      <c r="Y1">
        <f ca="1">X$1</f>
        <v>32.248697916666664</v>
      </c>
      <c r="AD1">
        <f t="shared" ref="AD1:AD37" ca="1" si="9">$C1*$I1</f>
        <v>1</v>
      </c>
      <c r="AE1">
        <f ca="1">$AD$1/2+$AD$2/2</f>
        <v>2.5</v>
      </c>
      <c r="AF1">
        <f ca="1">$AE$1/2+$AE$2/2</f>
        <v>2.625</v>
      </c>
      <c r="AG1">
        <f ca="1">$AF$1/2+AF$2/4+$AF$3/4</f>
        <v>3.0625</v>
      </c>
      <c r="AH1">
        <f ca="1">$AG$1/2+$AG$2/2</f>
        <v>3.796875</v>
      </c>
      <c r="AI1">
        <f ca="1">AH$1*2/3+AH$2/3</f>
        <v>4.002604166666667</v>
      </c>
      <c r="AJ1">
        <f ca="1">AVERAGE(AI$1:AI$2)</f>
        <v>5.8515625</v>
      </c>
      <c r="AK1">
        <f ca="1">AJ$1</f>
        <v>5.8515625</v>
      </c>
      <c r="AL1">
        <f ca="1">AK$1</f>
        <v>5.8515625</v>
      </c>
      <c r="AM1">
        <f ca="1">AL$1</f>
        <v>5.8515625</v>
      </c>
      <c r="AN1">
        <f ca="1">AM$1</f>
        <v>5.8515625</v>
      </c>
      <c r="AS1">
        <f t="shared" ref="AS1:AS37" ca="1" si="10">$D1*$I1</f>
        <v>2.4253092868291648</v>
      </c>
      <c r="AT1">
        <f ca="1">$AS$1/2+$AS$2/2</f>
        <v>2.1356938523064581</v>
      </c>
      <c r="AU1">
        <f ca="1">$AT$1/2+$AT$2/2</f>
        <v>2.2792621505740236</v>
      </c>
      <c r="AV1">
        <f ca="1">$AU$1/2+AU$2/4+$AU$3/4</f>
        <v>3.0775382086974523</v>
      </c>
      <c r="AW1">
        <f ca="1">$AV$1/2+$AV$2/2</f>
        <v>4.066840633802606</v>
      </c>
      <c r="AX1">
        <f ca="1">AW$1*2/3+AW$2/3</f>
        <v>4.2364840972617914</v>
      </c>
      <c r="AY1">
        <f ca="1">AVERAGE(AX$1:AX$2)</f>
        <v>4.979391027489152</v>
      </c>
      <c r="AZ1">
        <f ca="1">AY$1</f>
        <v>4.979391027489152</v>
      </c>
      <c r="BA1">
        <f ca="1">AZ$1</f>
        <v>4.979391027489152</v>
      </c>
      <c r="BB1">
        <f ca="1">BA$1</f>
        <v>4.979391027489152</v>
      </c>
      <c r="BC1">
        <f ca="1">BB$1</f>
        <v>4.979391027489152</v>
      </c>
      <c r="BH1">
        <f t="shared" ref="BH1:BH37" ca="1" si="11">$E1</f>
        <v>0</v>
      </c>
      <c r="BI1">
        <f ca="1">$BH$1/2+$BH$2/2</f>
        <v>8.6646101494598587E-2</v>
      </c>
      <c r="BJ1">
        <f ca="1">$BI$1/2+$BI$2/2</f>
        <v>0.10432601898656368</v>
      </c>
      <c r="BK1">
        <f ca="1">$BJ$1/2+BJ$2/4+$BJ$3/4</f>
        <v>-4.1930402030458599E-2</v>
      </c>
      <c r="BL1">
        <f ca="1">$BK$1/2+$BK$2/2</f>
        <v>-0.23664710879158421</v>
      </c>
      <c r="BM1">
        <f ca="1">BL$1*2/3+BL$2/3</f>
        <v>-0.26143828485274201</v>
      </c>
      <c r="BN1">
        <f ca="1">AVERAGE(BM$1:BM$2)</f>
        <v>6.5818014497883465E-2</v>
      </c>
      <c r="BO1">
        <f ca="1">BN$1</f>
        <v>6.5818014497883465E-2</v>
      </c>
      <c r="BP1">
        <f ca="1">BO$1</f>
        <v>6.5818014497883465E-2</v>
      </c>
      <c r="BQ1">
        <f ca="1">BP$1</f>
        <v>6.5818014497883465E-2</v>
      </c>
      <c r="BR1">
        <f ca="1">BQ$1</f>
        <v>6.5818014497883465E-2</v>
      </c>
      <c r="CL1">
        <f t="shared" ref="CL1:CL37" ca="1" si="12">$G1*$I1</f>
        <v>0.46664072996544065</v>
      </c>
      <c r="CM1">
        <f ca="1">$CL$1/2+$CL$2/2</f>
        <v>0.5007509900841286</v>
      </c>
      <c r="CN1">
        <f ca="1">$CM$1/2+$CM$2/2</f>
        <v>0.48692299692670127</v>
      </c>
      <c r="CO1">
        <f ca="1">$CN$1/2+CN$2/4+$CN$3/4</f>
        <v>0.44155128135327876</v>
      </c>
      <c r="CP1">
        <f ca="1">$CO$1/2+$CO$2/2</f>
        <v>0.38427323591075757</v>
      </c>
      <c r="CQ1">
        <f ca="1">CP$1*2/3+CP$2/3</f>
        <v>0.3745078729770594</v>
      </c>
      <c r="CR1">
        <f ca="1">AVERAGE(CQ$1:CQ$2)</f>
        <v>0.34850913267336181</v>
      </c>
      <c r="CS1">
        <f ca="1">CR$1</f>
        <v>0.34850913267336181</v>
      </c>
      <c r="CT1">
        <f ca="1">CS$1</f>
        <v>0.34850913267336181</v>
      </c>
      <c r="CU1">
        <f ca="1">CT$1</f>
        <v>0.34850913267336181</v>
      </c>
      <c r="CV1">
        <f ca="1">CU$1</f>
        <v>0.34850913267336181</v>
      </c>
      <c r="DA1">
        <f t="shared" ref="DA1:DA37" ca="1" si="13">$H1*$I1</f>
        <v>-6.6949055749482497E-2</v>
      </c>
      <c r="DB1">
        <f ca="1">$DA$1/2+$DA$2/2</f>
        <v>0.37633991408913148</v>
      </c>
      <c r="DC1">
        <f ca="1">$DB$1/2+$DB$2/2</f>
        <v>0.18049134228078575</v>
      </c>
      <c r="DD1">
        <f ca="1">$DC$1/2+DC$2/4+$DC$3/4</f>
        <v>7.1450814109627586E-2</v>
      </c>
      <c r="DE1">
        <f ca="1">$DD$1/2+$DD$2/2</f>
        <v>2.0602276018857071E-2</v>
      </c>
      <c r="DF1">
        <f ca="1">DE$1*2/3+DE$2/3</f>
        <v>1.7285222180746854E-2</v>
      </c>
      <c r="DG1">
        <f ca="1">AVERAGE(DF$1:DF$2)</f>
        <v>0.49594440548658086</v>
      </c>
      <c r="DH1">
        <f ca="1">DG$1</f>
        <v>0.49594440548658086</v>
      </c>
      <c r="DI1">
        <f ca="1">DH$1</f>
        <v>0.49594440548658086</v>
      </c>
      <c r="DJ1">
        <f ca="1">DI$1</f>
        <v>0.49594440548658086</v>
      </c>
      <c r="DK1">
        <f ca="1">DJ$1</f>
        <v>0.49594440548658086</v>
      </c>
      <c r="DP1">
        <f t="shared" ref="DP1:DP37" ca="1" si="14">$J1*$I1</f>
        <v>1</v>
      </c>
      <c r="DQ1">
        <f ca="1">$DP$1/2+$DP$2/2</f>
        <v>1</v>
      </c>
      <c r="DR1">
        <f ca="1">$DQ$1/2+$DQ$2/2</f>
        <v>1</v>
      </c>
      <c r="DS1">
        <f ca="1">$DR$1/2+DR$2/4+$DR$3/4</f>
        <v>1</v>
      </c>
      <c r="DT1">
        <f ca="1">$DS$1/2+$DS$2/2</f>
        <v>1</v>
      </c>
      <c r="DU1">
        <f ca="1">DT$1*2/3+DT$2/3</f>
        <v>1</v>
      </c>
      <c r="DV1">
        <f ca="1">AVERAGE(DU$1:DU$2)</f>
        <v>1</v>
      </c>
      <c r="DW1">
        <f ca="1">DV$1</f>
        <v>1</v>
      </c>
      <c r="DX1">
        <f ca="1">DW$1</f>
        <v>1</v>
      </c>
      <c r="DY1">
        <f ca="1">DX$1</f>
        <v>1</v>
      </c>
      <c r="DZ1">
        <f ca="1">DY$1</f>
        <v>1</v>
      </c>
      <c r="EE1">
        <f t="shared" ref="EE1:EE37" ca="1" si="15">$K1</f>
        <v>-0.73627058204182094</v>
      </c>
      <c r="EF1">
        <f ca="1">$EE$1/2+$EE$2/2</f>
        <v>0.25868707142149461</v>
      </c>
      <c r="EG1">
        <f ca="1">$EF$1/2+$EF$2/2</f>
        <v>0.27106928360557336</v>
      </c>
      <c r="EH1">
        <f ca="1">$EG$1/2+EG$2/4+$EG$3/4</f>
        <v>0.13026253305943736</v>
      </c>
      <c r="EI1">
        <f ca="1">$EH$1/2+$EH$2/2</f>
        <v>-7.4400323421568715E-3</v>
      </c>
      <c r="EJ1">
        <f ca="1">EI$1*2/3+EI$2/3</f>
        <v>-1.9332227255480648E-3</v>
      </c>
      <c r="EK1">
        <f ca="1">AVERAGE(EJ$1:EJ$2)</f>
        <v>0.24988926000824635</v>
      </c>
      <c r="EL1">
        <f ca="1">EK$1</f>
        <v>0.24988926000824635</v>
      </c>
      <c r="EM1">
        <f ca="1">EL$1</f>
        <v>0.24988926000824635</v>
      </c>
      <c r="EN1">
        <f ca="1">EM$1</f>
        <v>0.24988926000824635</v>
      </c>
      <c r="EO1">
        <f ca="1">EN$1</f>
        <v>0.24988926000824635</v>
      </c>
      <c r="GR1">
        <f ca="1">INDIRECT(ADDRESS(ROW(),Controls!$P$2+30))</f>
        <v>1</v>
      </c>
      <c r="GS1">
        <f ca="1">INDIRECT(ADDRESS(ROW(),Controls!$P$2+45))</f>
        <v>2.4253092868291648</v>
      </c>
      <c r="GV1">
        <f ca="1">INDIRECT(ADDRESS(ROW(),Controls!$P$2+90))</f>
        <v>0.46664072996544065</v>
      </c>
      <c r="GW1">
        <f ca="1">INDIRECT(ADDRESS(ROW(),Controls!$P$2+105))</f>
        <v>-6.6949055749482497E-2</v>
      </c>
      <c r="GX1">
        <f ca="1">INDIRECT(ADDRESS(ROW(),Controls!$P$2+120))</f>
        <v>1</v>
      </c>
      <c r="GY1">
        <f ca="1">INDIRECT(ADDRESS(ROW(),Controls!$P$2+15))</f>
        <v>5</v>
      </c>
      <c r="GZ1">
        <f ca="1">INDIRECT(ADDRESS(ROW(),Controls!$P$2+135))</f>
        <v>-0.73627058204182094</v>
      </c>
      <c r="HL1">
        <f t="shared" ref="HL1:HL37" ca="1" si="16">IF($GX1=0,NA(),MAX($GR1,0.01)/$GS1)</f>
        <v>0.41231854651717192</v>
      </c>
      <c r="HM1">
        <f t="shared" ref="HM1:HM37" ca="1" si="17">IF($GX1=0,NA(),($GR1-$GS1)/$GX1)</f>
        <v>-1.4253092868291648</v>
      </c>
      <c r="HN1">
        <f t="shared" ref="HN1:HN37" ca="1" si="18">IF($GX1=0,NA(),MAX($GW1/$GV1,0.01))</f>
        <v>0.01</v>
      </c>
      <c r="HO1">
        <f t="shared" ref="HO1:HO37" ca="1" si="19">IF($GX1=0,NA(),($GW1-$GV1)/$GX1)</f>
        <v>-0.5335897857149231</v>
      </c>
      <c r="HQ1">
        <f ca="1">INDIRECT(ADDRESS(ROW(),Controls!$P$2+60))</f>
        <v>0</v>
      </c>
      <c r="HR1">
        <f t="shared" ref="HR1:HR37" ca="1" si="20">IF($GX1=0,NA(),$GY1/$GX1)</f>
        <v>5</v>
      </c>
      <c r="HS1">
        <f ca="1">IF($GX1=0,NA(),($GZ1*Controls!$S$2))</f>
        <v>-0.73627058204182094</v>
      </c>
    </row>
    <row r="2" spans="1:227" x14ac:dyDescent="0.25">
      <c r="A2">
        <v>3</v>
      </c>
      <c r="B2">
        <f t="shared" ca="1" si="0"/>
        <v>7</v>
      </c>
      <c r="C2">
        <f t="shared" ca="1" si="1"/>
        <v>4</v>
      </c>
      <c r="D2">
        <f t="shared" ca="1" si="2"/>
        <v>1.8460784177837517</v>
      </c>
      <c r="E2">
        <f t="shared" ca="1" si="3"/>
        <v>0.17329220298919717</v>
      </c>
      <c r="G2">
        <f t="shared" ca="1" si="4"/>
        <v>0.5348612502028165</v>
      </c>
      <c r="H2">
        <f t="shared" ca="1" si="5"/>
        <v>0.81962888392774547</v>
      </c>
      <c r="I2">
        <f t="shared" ca="1" si="6"/>
        <v>1</v>
      </c>
      <c r="J2">
        <v>1</v>
      </c>
      <c r="K2">
        <f t="shared" ca="1" si="7"/>
        <v>1.2536447248848102</v>
      </c>
      <c r="O2">
        <f t="shared" ca="1" si="8"/>
        <v>7</v>
      </c>
      <c r="P2">
        <f ca="1">$O$2/4+$O$3/2+$O$4/4</f>
        <v>7.75</v>
      </c>
      <c r="Q2">
        <f ca="1">$P$1/4+$P$2/2+$P$3/4</f>
        <v>8.375</v>
      </c>
      <c r="R2">
        <f ca="1">$Q$3/4+$Q$4/2+$Q$5/4</f>
        <v>24.578125</v>
      </c>
      <c r="S2">
        <f ca="1">$R$1/4+$R$2/2+$R$3/4</f>
        <v>23.2578125</v>
      </c>
      <c r="T2">
        <f ca="1">S$2/3+S$3*2/3</f>
        <v>45.21875</v>
      </c>
      <c r="AD2">
        <f t="shared" ca="1" si="9"/>
        <v>4</v>
      </c>
      <c r="AE2">
        <f ca="1">$AD$2/4+$AD$3/2+$AD$4/4</f>
        <v>2.75</v>
      </c>
      <c r="AF2">
        <f ca="1">$AE$1/4+$AE$2/2+$AE$3/4</f>
        <v>2.625</v>
      </c>
      <c r="AG2">
        <f ca="1">$AF$3/4+$AF$4/2+$AF$5/4</f>
        <v>4.53125</v>
      </c>
      <c r="AH2">
        <f ca="1">$AG$1/4+$AG$2/2+$AG$3/4</f>
        <v>4.4140625</v>
      </c>
      <c r="AI2">
        <f ca="1">AH$2/3+AH$3*2/3</f>
        <v>7.7005208333333339</v>
      </c>
      <c r="AS2">
        <f t="shared" ca="1" si="10"/>
        <v>1.8460784177837517</v>
      </c>
      <c r="AT2">
        <f ca="1">$AS$2/4+$AS$3/2+$AS$4/4</f>
        <v>2.4228304488415886</v>
      </c>
      <c r="AU2">
        <f ca="1">$AT$1/4+$AT$2/2+$AT$3/4</f>
        <v>2.6746934768822221</v>
      </c>
      <c r="AV2">
        <f ca="1">$AU$3/4+$AU$4/2+$AU$5/4</f>
        <v>5.0561430589077592</v>
      </c>
      <c r="AW2">
        <f ca="1">$AV$1/4+$AV$2/2+$AV$3/4</f>
        <v>4.5757710241801632</v>
      </c>
      <c r="AX2">
        <f ca="1">AW$2/3+AW$3*2/3</f>
        <v>5.7222979577165116</v>
      </c>
      <c r="BH2">
        <f t="shared" ca="1" si="11"/>
        <v>0.17329220298919717</v>
      </c>
      <c r="BI2">
        <f ca="1">$BH$2/4+$BH$3/2+$BH$4/4</f>
        <v>0.1220059364785288</v>
      </c>
      <c r="BJ2">
        <f ca="1">$BI$1/4+$BI$2/2+$BI$3/4</f>
        <v>2.067097125449123E-2</v>
      </c>
      <c r="BK2">
        <f ca="1">$BJ$3/4+$BJ$4/2+$BJ$5/4</f>
        <v>-0.43136381555270981</v>
      </c>
      <c r="BL2">
        <f ca="1">$BK$1/4+$BK$2/2+$BK$3/4</f>
        <v>-0.31102063697505755</v>
      </c>
      <c r="BM2">
        <f ca="1">BL$2/3+BL$3*2/3</f>
        <v>0.39307431384850894</v>
      </c>
      <c r="CL2">
        <f t="shared" ca="1" si="12"/>
        <v>0.5348612502028165</v>
      </c>
      <c r="CM2">
        <f ca="1">$CL$2/4+$CL$3/2+$CL$4/4</f>
        <v>0.47309500376927388</v>
      </c>
      <c r="CN2">
        <f ca="1">$CM$1/4+$CM$2/2+$CM$3/4</f>
        <v>0.45932062392462214</v>
      </c>
      <c r="CO2">
        <f ca="1">$CN$3/4+$CN$4/2+$CN$5/4</f>
        <v>0.32699519046823633</v>
      </c>
      <c r="CP2">
        <f ca="1">$CO$1/4+$CO$2/2+$CO$3/4</f>
        <v>0.3549771471096631</v>
      </c>
      <c r="CQ2">
        <f ca="1">CP$2/3+CP$3*2/3</f>
        <v>0.32251039236966428</v>
      </c>
      <c r="DA2">
        <f t="shared" ca="1" si="13"/>
        <v>0.81962888392774547</v>
      </c>
      <c r="DB2">
        <f ca="1">$DA$2/4+$DA$3/2+$DA$4/4</f>
        <v>-1.5357229527559961E-2</v>
      </c>
      <c r="DC2">
        <f ca="1">$DB$1/4+$DB$2/2+$DB$3/4</f>
        <v>4.6500327915726551E-2</v>
      </c>
      <c r="DD2">
        <f ca="1">$DC$3/4+$DC$4/2+$DC$5/4</f>
        <v>-3.0246262071913443E-2</v>
      </c>
      <c r="DE2">
        <f ca="1">$DD$1/4+$DD$2/2+$DD$3/4</f>
        <v>1.0651114504526422E-2</v>
      </c>
      <c r="DF2">
        <f ca="1">DE$2/3+DE$3*2/3</f>
        <v>0.97460358879241482</v>
      </c>
      <c r="DP2">
        <f t="shared" ca="1" si="14"/>
        <v>1</v>
      </c>
      <c r="DQ2">
        <f ca="1">$DP$2/4+$DP$3/2+$DP$4/4</f>
        <v>1</v>
      </c>
      <c r="DR2">
        <f ca="1">$DQ$1/4+$DQ$2/2+$DQ$3/4</f>
        <v>1</v>
      </c>
      <c r="DS2">
        <f ca="1">$DR$3/4+$DR$4/2+$DR$5/4</f>
        <v>1</v>
      </c>
      <c r="DT2">
        <f ca="1">$DS$1/4+$DS$2/2+$DS$3/4</f>
        <v>1</v>
      </c>
      <c r="DU2">
        <f ca="1">DT$2/3+DT$3*2/3</f>
        <v>1</v>
      </c>
      <c r="EE2">
        <f t="shared" ca="1" si="15"/>
        <v>1.2536447248848102</v>
      </c>
      <c r="EF2">
        <f ca="1">$EE$2/4+$EE$3/2+$EE$4/4</f>
        <v>0.28345149578965212</v>
      </c>
      <c r="EG2">
        <f ca="1">$EF$1/4+$EF$2/2+$EF$3/4</f>
        <v>0.10974398786216986</v>
      </c>
      <c r="EH2">
        <f ca="1">$EG$3/4+$EG$4/2+$EG$5/4</f>
        <v>-0.1451425977437511</v>
      </c>
      <c r="EI2">
        <f ca="1">$EH$1/4+$EH$2/2+$EH$3/4</f>
        <v>9.0803965076695498E-3</v>
      </c>
      <c r="EJ2">
        <f ca="1">EI$2/3+EI$3*2/3</f>
        <v>0.50171174274204078</v>
      </c>
      <c r="GR2">
        <f ca="1">INDIRECT(ADDRESS(ROW(),Controls!$P$2+30))</f>
        <v>4</v>
      </c>
      <c r="GS2">
        <f ca="1">INDIRECT(ADDRESS(ROW(),Controls!$P$2+45))</f>
        <v>1.8460784177837517</v>
      </c>
      <c r="GV2">
        <f ca="1">INDIRECT(ADDRESS(ROW(),Controls!$P$2+90))</f>
        <v>0.5348612502028165</v>
      </c>
      <c r="GW2">
        <f ca="1">INDIRECT(ADDRESS(ROW(),Controls!$P$2+105))</f>
        <v>0.81962888392774547</v>
      </c>
      <c r="GX2">
        <f ca="1">INDIRECT(ADDRESS(ROW(),Controls!$P$2+120))</f>
        <v>1</v>
      </c>
      <c r="GY2">
        <f ca="1">INDIRECT(ADDRESS(ROW(),Controls!$P$2+15))</f>
        <v>7</v>
      </c>
      <c r="GZ2">
        <f ca="1">INDIRECT(ADDRESS(ROW(),Controls!$P$2+135))</f>
        <v>1.2536447248848102</v>
      </c>
      <c r="HL2">
        <f t="shared" ca="1" si="16"/>
        <v>2.166755193856861</v>
      </c>
      <c r="HM2">
        <f t="shared" ca="1" si="17"/>
        <v>2.1539215822162481</v>
      </c>
      <c r="HN2">
        <f t="shared" ca="1" si="18"/>
        <v>1.5324140300254443</v>
      </c>
      <c r="HO2">
        <f t="shared" ca="1" si="19"/>
        <v>0.28476763372492897</v>
      </c>
      <c r="HQ2">
        <f ca="1">INDIRECT(ADDRESS(ROW(),Controls!$P$2+60))</f>
        <v>0.17329220298919717</v>
      </c>
      <c r="HR2">
        <f t="shared" ca="1" si="20"/>
        <v>7</v>
      </c>
      <c r="HS2">
        <f ca="1">IF($GX2=0,NA(),($GZ2*Controls!$S$2))</f>
        <v>1.2536447248848102</v>
      </c>
    </row>
    <row r="3" spans="1:227" x14ac:dyDescent="0.25">
      <c r="A3">
        <v>4</v>
      </c>
      <c r="B3">
        <f t="shared" ca="1" si="0"/>
        <v>8</v>
      </c>
      <c r="C3">
        <f t="shared" ca="1" si="1"/>
        <v>3</v>
      </c>
      <c r="D3">
        <f t="shared" ca="1" si="2"/>
        <v>2.8550447051182122</v>
      </c>
      <c r="E3">
        <f t="shared" ca="1" si="3"/>
        <v>0.1829493875398493</v>
      </c>
      <c r="G3">
        <f t="shared" ca="1" si="4"/>
        <v>0.43009040234121121</v>
      </c>
      <c r="H3">
        <f t="shared" ca="1" si="5"/>
        <v>-0.34767945333102684</v>
      </c>
      <c r="I3">
        <f t="shared" ca="1" si="6"/>
        <v>1</v>
      </c>
      <c r="J3">
        <v>1</v>
      </c>
      <c r="K3">
        <f t="shared" ca="1" si="7"/>
        <v>0.23108233662609645</v>
      </c>
      <c r="O3">
        <f t="shared" ca="1" si="8"/>
        <v>8</v>
      </c>
      <c r="P3">
        <f ca="1">$O$4/4+$O$5/2+$O$6/4</f>
        <v>12</v>
      </c>
      <c r="Q3">
        <f ca="1">$P$3/4+$P$4/2+$P$5/4</f>
        <v>17.875</v>
      </c>
      <c r="R3">
        <f ca="1">$Q$5/4+$Q$6/2+$Q$7/4</f>
        <v>33.875</v>
      </c>
      <c r="S3">
        <f ca="1">$R$3/4+$R$4/2+$R$5/4</f>
        <v>56.19921875</v>
      </c>
      <c r="AD3">
        <f t="shared" ca="1" si="9"/>
        <v>3</v>
      </c>
      <c r="AE3">
        <f ca="1">$AD$4/4+$AD$5/2+$AD$6/4</f>
        <v>2.5</v>
      </c>
      <c r="AF3">
        <f ca="1">$AE$3/4+$AE$4/2+$AE$5/4</f>
        <v>4.375</v>
      </c>
      <c r="AG3">
        <f ca="1">$AF$5/4+$AF$6/2+$AF$7/4</f>
        <v>5.53125</v>
      </c>
      <c r="AH3">
        <f ca="1">$AG$3/4+$AG$4/2+$AG$5/4</f>
        <v>9.34375</v>
      </c>
      <c r="AS3">
        <f t="shared" ca="1" si="10"/>
        <v>2.8550447051182122</v>
      </c>
      <c r="AT3">
        <f ca="1">$AS$4/4+$AS$5/2+$AS$6/4</f>
        <v>3.7174191575392541</v>
      </c>
      <c r="AU3">
        <f ca="1">$AT$3/4+$AT$4/2+$AT$5/4</f>
        <v>5.0769350567595399</v>
      </c>
      <c r="AV3">
        <f ca="1">$AU$5/4+$AU$6/2+$AU$7/4</f>
        <v>5.1132597702076801</v>
      </c>
      <c r="AW3">
        <f ca="1">$AV$3/4+$AV$4/2+$AV$5/4</f>
        <v>6.2955614244846849</v>
      </c>
      <c r="BH3">
        <f t="shared" ca="1" si="11"/>
        <v>0.1829493875398493</v>
      </c>
      <c r="BI3">
        <f ca="1">$BH$4/4+$BH$5/2+$BH$6/4</f>
        <v>-0.24797408943369126</v>
      </c>
      <c r="BJ3">
        <f ca="1">$BI$3/4+$BI$4/2+$BI$5/4</f>
        <v>-0.39704461734945301</v>
      </c>
      <c r="BK3">
        <f ca="1">$BJ$5/4+$BJ$6/2+$BJ$7/4</f>
        <v>-0.33942451476435198</v>
      </c>
      <c r="BL3">
        <f ca="1">$BK$3/4+$BK$4/2+$BK$5/4</f>
        <v>0.74512178926029216</v>
      </c>
      <c r="CL3">
        <f t="shared" ca="1" si="12"/>
        <v>0.43009040234121121</v>
      </c>
      <c r="CM3">
        <f ca="1">$CL$4/4+$CL$5/2+$CL$6/4</f>
        <v>0.3903414980758122</v>
      </c>
      <c r="CN3">
        <f ca="1">$CM$3/4+$CM$4/2+$CM$5/4</f>
        <v>0.33303850763509041</v>
      </c>
      <c r="CO3">
        <f ca="1">$CN$5/4+$CN$6/2+$CN$7/4</f>
        <v>0.32436692614890106</v>
      </c>
      <c r="CP3">
        <f ca="1">$CO$3/4+$CO$4/2+$CO$5/4</f>
        <v>0.30627701499966492</v>
      </c>
      <c r="DA3">
        <f t="shared" ca="1" si="13"/>
        <v>-0.34767945333102684</v>
      </c>
      <c r="DB3">
        <f ca="1">$DA$4/4+$DA$5/2+$DA$6/4</f>
        <v>-0.15962414337110534</v>
      </c>
      <c r="DC3">
        <f ca="1">$DB$3/4+$DB$4/2+$DB$5/4</f>
        <v>-0.1216797560387877</v>
      </c>
      <c r="DD3">
        <f ca="1">$DC$5/4+$DC$6/2+$DC$7/4</f>
        <v>3.1646168052304989E-2</v>
      </c>
      <c r="DE3">
        <f ca="1">$DD$3/4+$DD$4/2+$DD$5/4</f>
        <v>1.4565798259363589</v>
      </c>
      <c r="DP3">
        <f t="shared" ca="1" si="14"/>
        <v>1</v>
      </c>
      <c r="DQ3">
        <f ca="1">$DP$4/4+$DP$5/2+$DP$6/4</f>
        <v>1</v>
      </c>
      <c r="DR3">
        <f ca="1">$DQ$3/4+$DQ$4/2+$DQ$5/4</f>
        <v>1</v>
      </c>
      <c r="DS3">
        <f ca="1">$DR$5/4+$DR$6/2+$DR$7/4</f>
        <v>1</v>
      </c>
      <c r="DT3">
        <f ca="1">$DS$3/4+$DS$4/2+$DS$5/4</f>
        <v>1</v>
      </c>
      <c r="EE3">
        <f t="shared" ca="1" si="15"/>
        <v>0.23108233662609645</v>
      </c>
      <c r="EF3">
        <f ca="1">$EE$4/4+$EE$5/2+$EE$6/4</f>
        <v>-0.38661411155211939</v>
      </c>
      <c r="EG3">
        <f ca="1">$EF$3/4+$EF$4/2+$EF$5/4</f>
        <v>-0.1308324228355672</v>
      </c>
      <c r="EH3">
        <f ca="1">$EG$5/4+$EG$6/2+$EG$7/4</f>
        <v>0.19634424845874304</v>
      </c>
      <c r="EI3">
        <f ca="1">$EH$3/4+$EH$4/2+$EH$5/4</f>
        <v>0.7480274158592265</v>
      </c>
      <c r="GR3">
        <f ca="1">INDIRECT(ADDRESS(ROW(),Controls!$P$2+30))</f>
        <v>3</v>
      </c>
      <c r="GS3">
        <f ca="1">INDIRECT(ADDRESS(ROW(),Controls!$P$2+45))</f>
        <v>2.8550447051182122</v>
      </c>
      <c r="GV3">
        <f ca="1">INDIRECT(ADDRESS(ROW(),Controls!$P$2+90))</f>
        <v>0.43009040234121121</v>
      </c>
      <c r="GW3">
        <f ca="1">INDIRECT(ADDRESS(ROW(),Controls!$P$2+105))</f>
        <v>-0.34767945333102684</v>
      </c>
      <c r="GX3">
        <f ca="1">INDIRECT(ADDRESS(ROW(),Controls!$P$2+120))</f>
        <v>1</v>
      </c>
      <c r="GY3">
        <f ca="1">INDIRECT(ADDRESS(ROW(),Controls!$P$2+15))</f>
        <v>8</v>
      </c>
      <c r="GZ3">
        <f ca="1">INDIRECT(ADDRESS(ROW(),Controls!$P$2+135))</f>
        <v>0.23108233662609645</v>
      </c>
      <c r="HL3">
        <f t="shared" ca="1" si="16"/>
        <v>1.0507716375235483</v>
      </c>
      <c r="HM3">
        <f t="shared" ca="1" si="17"/>
        <v>0.14495529488178782</v>
      </c>
      <c r="HN3">
        <f t="shared" ca="1" si="18"/>
        <v>0.01</v>
      </c>
      <c r="HO3">
        <f t="shared" ca="1" si="19"/>
        <v>-0.77776985567223811</v>
      </c>
      <c r="HQ3">
        <f ca="1">INDIRECT(ADDRESS(ROW(),Controls!$P$2+60))</f>
        <v>0.1829493875398493</v>
      </c>
      <c r="HR3">
        <f t="shared" ca="1" si="20"/>
        <v>8</v>
      </c>
      <c r="HS3">
        <f ca="1">IF($GX3=0,NA(),($GZ3*Controls!$S$2))</f>
        <v>0.23108233662609645</v>
      </c>
    </row>
    <row r="4" spans="1:227" x14ac:dyDescent="0.25">
      <c r="A4">
        <v>5</v>
      </c>
      <c r="B4">
        <f t="shared" ca="1" si="0"/>
        <v>8</v>
      </c>
      <c r="C4">
        <f t="shared" ca="1" si="1"/>
        <v>1</v>
      </c>
      <c r="D4">
        <f t="shared" ca="1" si="2"/>
        <v>2.1351539673461781</v>
      </c>
      <c r="E4">
        <f t="shared" ca="1" si="3"/>
        <v>-5.1167232154780549E-2</v>
      </c>
      <c r="G4">
        <f t="shared" ca="1" si="4"/>
        <v>0.49733796019185661</v>
      </c>
      <c r="H4">
        <f t="shared" ca="1" si="5"/>
        <v>-0.18569889537593162</v>
      </c>
      <c r="I4">
        <f t="shared" ca="1" si="6"/>
        <v>1</v>
      </c>
      <c r="J4">
        <v>1</v>
      </c>
      <c r="K4">
        <f t="shared" ca="1" si="7"/>
        <v>-0.58200341497839447</v>
      </c>
      <c r="O4">
        <f t="shared" ca="1" si="8"/>
        <v>8</v>
      </c>
      <c r="P4">
        <f ca="1">$O$6/4+$O$7/2+$O$8/4</f>
        <v>18.5</v>
      </c>
      <c r="Q4">
        <f ca="1">$P$5/4+$P$6/2+$P$7/4</f>
        <v>25.8125</v>
      </c>
      <c r="R4">
        <f ca="1">$Q$7/4+$Q$8/2+$Q$9/4</f>
        <v>51.671875</v>
      </c>
      <c r="AD4">
        <f t="shared" ca="1" si="9"/>
        <v>1</v>
      </c>
      <c r="AE4">
        <f ca="1">$AD$6/4+$AD$7/2+$AD$8/4</f>
        <v>4.25</v>
      </c>
      <c r="AF4">
        <f ca="1">$AE$5/4+$AE$6/2+$AE$7/4</f>
        <v>4.4375</v>
      </c>
      <c r="AG4">
        <f ca="1">$AF$7/4+$AF$8/2+$AF$9/4</f>
        <v>9.90625</v>
      </c>
      <c r="AS4">
        <f t="shared" ca="1" si="10"/>
        <v>2.1351539673461781</v>
      </c>
      <c r="AT4">
        <f ca="1">$AS$6/4+$AS$7/2+$AS$8/4</f>
        <v>5.5761022251494152</v>
      </c>
      <c r="AU4">
        <f ca="1">$AT$5/4+$AT$6/2+$AT$7/4</f>
        <v>5.0180015257667741</v>
      </c>
      <c r="AV4">
        <f ca="1">$AU$7/4+$AU$8/2+$AU$9/4</f>
        <v>5.4653833697770207</v>
      </c>
      <c r="BH4">
        <f t="shared" ca="1" si="11"/>
        <v>-5.1167232154780549E-2</v>
      </c>
      <c r="BI4">
        <f ca="1">$BH$6/4+$BH$7/2+$BH$8/4</f>
        <v>-0.50542839792067806</v>
      </c>
      <c r="BJ4">
        <f ca="1">$BI$5/4+$BI$6/2+$BI$7/4</f>
        <v>-0.40194283220301152</v>
      </c>
      <c r="BK4">
        <f ca="1">$BJ$7/4+$BJ$8/2+$BJ$9/4</f>
        <v>0.62824563783785736</v>
      </c>
      <c r="CL4">
        <f t="shared" ca="1" si="12"/>
        <v>0.49733796019185661</v>
      </c>
      <c r="CM4">
        <f ca="1">$CL$6/4+$CL$7/2+$CL$8/4</f>
        <v>0.31446610569120304</v>
      </c>
      <c r="CN4">
        <f ca="1">$CM$5/4+$CM$6/2+$CM$7/4</f>
        <v>0.32601917063159885</v>
      </c>
      <c r="CO4">
        <f ca="1">$CN$7/4+$CN$8/2+$CN$9/4</f>
        <v>0.32192057702696442</v>
      </c>
      <c r="DA4">
        <f t="shared" ca="1" si="13"/>
        <v>-0.18569889537593162</v>
      </c>
      <c r="DB4">
        <f ca="1">$DA$6/4+$DA$7/2+$DA$8/4</f>
        <v>-0.11754387652736689</v>
      </c>
      <c r="DC4">
        <f ca="1">$DB$5/4+$DB$6/2+$DB$7/4</f>
        <v>1.5680547380644186E-2</v>
      </c>
      <c r="DD4">
        <f ca="1">$DC$7/4+$DC$8/2+$DC$9/4</f>
        <v>2.1311035995738554</v>
      </c>
      <c r="DP4">
        <f t="shared" ca="1" si="14"/>
        <v>1</v>
      </c>
      <c r="DQ4">
        <f ca="1">$DP$6/4+$DP$7/2+$DP$8/4</f>
        <v>1</v>
      </c>
      <c r="DR4">
        <f ca="1">$DQ$5/4+$DQ$6/2+$DQ$7/4</f>
        <v>1</v>
      </c>
      <c r="DS4">
        <f ca="1">$DR$7/4+$DR$8/2+$DR$9/4</f>
        <v>1</v>
      </c>
      <c r="EE4">
        <f t="shared" ca="1" si="15"/>
        <v>-0.58200341497839447</v>
      </c>
      <c r="EF4">
        <f ca="1">$EE$6/4+$EE$7/2+$EE$8/4</f>
        <v>-0.27379610151103556</v>
      </c>
      <c r="EG4">
        <f ca="1">$EF$5/4+$EF$6/2+$EF$7/4</f>
        <v>-0.20859005043944226</v>
      </c>
      <c r="EH4">
        <f ca="1">$EG$7/4+$EG$8/2+$EG$9/4</f>
        <v>1.0989965919854416</v>
      </c>
      <c r="GR4">
        <f ca="1">INDIRECT(ADDRESS(ROW(),Controls!$P$2+30))</f>
        <v>1</v>
      </c>
      <c r="GS4">
        <f ca="1">INDIRECT(ADDRESS(ROW(),Controls!$P$2+45))</f>
        <v>2.1351539673461781</v>
      </c>
      <c r="GV4">
        <f ca="1">INDIRECT(ADDRESS(ROW(),Controls!$P$2+90))</f>
        <v>0.49733796019185661</v>
      </c>
      <c r="GW4">
        <f ca="1">INDIRECT(ADDRESS(ROW(),Controls!$P$2+105))</f>
        <v>-0.18569889537593162</v>
      </c>
      <c r="GX4">
        <f ca="1">INDIRECT(ADDRESS(ROW(),Controls!$P$2+120))</f>
        <v>1</v>
      </c>
      <c r="GY4">
        <f ca="1">INDIRECT(ADDRESS(ROW(),Controls!$P$2+15))</f>
        <v>8</v>
      </c>
      <c r="GZ4">
        <f ca="1">INDIRECT(ADDRESS(ROW(),Controls!$P$2+135))</f>
        <v>-0.58200341497839447</v>
      </c>
      <c r="HL4">
        <f t="shared" ca="1" si="16"/>
        <v>0.46835029946009854</v>
      </c>
      <c r="HM4">
        <f t="shared" ca="1" si="17"/>
        <v>-1.1351539673461781</v>
      </c>
      <c r="HN4">
        <f t="shared" ca="1" si="18"/>
        <v>0.01</v>
      </c>
      <c r="HO4">
        <f t="shared" ca="1" si="19"/>
        <v>-0.68303685556778826</v>
      </c>
      <c r="HQ4">
        <f ca="1">INDIRECT(ADDRESS(ROW(),Controls!$P$2+60))</f>
        <v>-5.1167232154780549E-2</v>
      </c>
      <c r="HR4">
        <f t="shared" ca="1" si="20"/>
        <v>8</v>
      </c>
      <c r="HS4">
        <f ca="1">IF($GX4=0,NA(),($GZ4*Controls!$S$2))</f>
        <v>-0.58200341497839447</v>
      </c>
    </row>
    <row r="5" spans="1:227" x14ac:dyDescent="0.25">
      <c r="A5">
        <v>6</v>
      </c>
      <c r="B5">
        <f t="shared" ca="1" si="0"/>
        <v>11</v>
      </c>
      <c r="C5">
        <f t="shared" ca="1" si="1"/>
        <v>3</v>
      </c>
      <c r="D5">
        <f t="shared" ca="1" si="2"/>
        <v>4.5947416268568304</v>
      </c>
      <c r="E5">
        <f t="shared" ca="1" si="3"/>
        <v>-0.2965170601326747</v>
      </c>
      <c r="G5">
        <f t="shared" ca="1" si="4"/>
        <v>0.33902807221206144</v>
      </c>
      <c r="H5">
        <f t="shared" ca="1" si="5"/>
        <v>-9.7175763638272294E-2</v>
      </c>
      <c r="I5">
        <f t="shared" ca="1" si="6"/>
        <v>1</v>
      </c>
      <c r="J5">
        <v>1</v>
      </c>
      <c r="K5">
        <f t="shared" ca="1" si="7"/>
        <v>-0.44695716715475153</v>
      </c>
      <c r="O5">
        <f t="shared" ca="1" si="8"/>
        <v>11</v>
      </c>
      <c r="P5">
        <f ca="1">$O$8/4+$O$9/2+$O$10/4</f>
        <v>22.5</v>
      </c>
      <c r="Q5">
        <f ca="1">$P$7/4+$P$8/2+$P$9/4</f>
        <v>28.8125</v>
      </c>
      <c r="R5">
        <f ca="1">$Q$10*3/4+$Q$9/4</f>
        <v>87.578125</v>
      </c>
      <c r="AD5">
        <f t="shared" ca="1" si="9"/>
        <v>3</v>
      </c>
      <c r="AE5">
        <f ca="1">$AD$8/4+$AD$9/2+$AD$10/4</f>
        <v>6.5</v>
      </c>
      <c r="AF5">
        <f ca="1">$AE$7/4+$AE$8/2+$AE$9/4</f>
        <v>4.875</v>
      </c>
      <c r="AG5">
        <f ca="1">$AF$10*3/4+$AF$9/4</f>
        <v>12.03125</v>
      </c>
      <c r="AS5">
        <f t="shared" ca="1" si="10"/>
        <v>4.5947416268568304</v>
      </c>
      <c r="AT5">
        <f ca="1">$AS$8/4+$AS$9/2+$AS$10/4</f>
        <v>5.4381166192000743</v>
      </c>
      <c r="AU5">
        <f ca="1">$AT$7/4+$AT$8/2+$AT$9/4</f>
        <v>5.1116341273379469</v>
      </c>
      <c r="AV5">
        <f ca="1">$AU$10*3/4+$AU$9/4</f>
        <v>9.1382191881770201</v>
      </c>
      <c r="BH5">
        <f t="shared" ca="1" si="11"/>
        <v>-0.2965170601326747</v>
      </c>
      <c r="BI5">
        <f ca="1">$BH$8/4+$BH$9/2+$BH$10/4</f>
        <v>-0.3293475841227646</v>
      </c>
      <c r="BJ5">
        <f ca="1">$BI$7/4+$BI$8/2+$BI$9/4</f>
        <v>-0.52452498045536311</v>
      </c>
      <c r="BK5">
        <f ca="1">$BJ$10*3/4+$BJ$9/4</f>
        <v>2.0634203961298061</v>
      </c>
      <c r="CL5">
        <f t="shared" ca="1" si="12"/>
        <v>0.33902807221206144</v>
      </c>
      <c r="CM5">
        <f ca="1">$CL$8/4+$CL$9/2+$CL$10/4</f>
        <v>0.31288032108214342</v>
      </c>
      <c r="CN5">
        <f ca="1">$CM$7/4+$CM$8/2+$CM$9/4</f>
        <v>0.32290391297465704</v>
      </c>
      <c r="CO5">
        <f ca="1">$CN$10*3/4+$CN$9/4</f>
        <v>0.25689997979582979</v>
      </c>
      <c r="DA5">
        <f t="shared" ca="1" si="13"/>
        <v>-9.7175763638272294E-2</v>
      </c>
      <c r="DB5">
        <f ca="1">$DA$8/4+$DA$9/2+$DA$10/4</f>
        <v>-9.2007127729311661E-2</v>
      </c>
      <c r="DC5">
        <f ca="1">$DB$7/4+$DB$8/2+$DB$9/4</f>
        <v>-3.066638701015445E-2</v>
      </c>
      <c r="DD5">
        <f ca="1">$DC$10*3/4+$DC$9/4</f>
        <v>1.5324659365454196</v>
      </c>
      <c r="DP5">
        <f t="shared" ca="1" si="14"/>
        <v>1</v>
      </c>
      <c r="DQ5">
        <f ca="1">$DP$8/4+$DP$9/2+$DP$10/4</f>
        <v>1</v>
      </c>
      <c r="DR5">
        <f ca="1">$DQ$7/4+$DQ$8/2+$DQ$9/4</f>
        <v>1</v>
      </c>
      <c r="DS5">
        <f ca="1">$DR$10*3/4+$DR$9/4</f>
        <v>1</v>
      </c>
      <c r="EE5">
        <f t="shared" ca="1" si="15"/>
        <v>-0.44695716715475153</v>
      </c>
      <c r="EF5">
        <f ca="1">$EE$8/4+$EE$9/2+$EE$10/4</f>
        <v>0.41087662323192176</v>
      </c>
      <c r="EG5">
        <f ca="1">$EF$7/4+$EF$8/2+$EF$9/4</f>
        <v>-3.2557867260552646E-2</v>
      </c>
      <c r="EH5">
        <f ca="1">$EG$10*3/4+$EG$9/4</f>
        <v>0.5977722310072795</v>
      </c>
      <c r="GR5">
        <f ca="1">INDIRECT(ADDRESS(ROW(),Controls!$P$2+30))</f>
        <v>3</v>
      </c>
      <c r="GS5">
        <f ca="1">INDIRECT(ADDRESS(ROW(),Controls!$P$2+45))</f>
        <v>4.5947416268568304</v>
      </c>
      <c r="GV5">
        <f ca="1">INDIRECT(ADDRESS(ROW(),Controls!$P$2+90))</f>
        <v>0.33902807221206144</v>
      </c>
      <c r="GW5">
        <f ca="1">INDIRECT(ADDRESS(ROW(),Controls!$P$2+105))</f>
        <v>-9.7175763638272294E-2</v>
      </c>
      <c r="GX5">
        <f ca="1">INDIRECT(ADDRESS(ROW(),Controls!$P$2+120))</f>
        <v>1</v>
      </c>
      <c r="GY5">
        <f ca="1">INDIRECT(ADDRESS(ROW(),Controls!$P$2+15))</f>
        <v>11</v>
      </c>
      <c r="GZ5">
        <f ca="1">INDIRECT(ADDRESS(ROW(),Controls!$P$2+135))</f>
        <v>-0.44695716715475153</v>
      </c>
      <c r="HL5">
        <f t="shared" ca="1" si="16"/>
        <v>0.65292028227759979</v>
      </c>
      <c r="HM5">
        <f t="shared" ca="1" si="17"/>
        <v>-1.5947416268568304</v>
      </c>
      <c r="HN5">
        <f t="shared" ca="1" si="18"/>
        <v>0.01</v>
      </c>
      <c r="HO5">
        <f t="shared" ca="1" si="19"/>
        <v>-0.43620383585033373</v>
      </c>
      <c r="HQ5">
        <f ca="1">INDIRECT(ADDRESS(ROW(),Controls!$P$2+60))</f>
        <v>-0.2965170601326747</v>
      </c>
      <c r="HR5">
        <f t="shared" ca="1" si="20"/>
        <v>11</v>
      </c>
      <c r="HS5">
        <f ca="1">IF($GX5=0,NA(),($GZ5*Controls!$S$2))</f>
        <v>-0.44695716715475153</v>
      </c>
    </row>
    <row r="6" spans="1:227" x14ac:dyDescent="0.25">
      <c r="A6">
        <v>7</v>
      </c>
      <c r="B6">
        <f t="shared" ca="1" si="0"/>
        <v>18</v>
      </c>
      <c r="C6">
        <f t="shared" ca="1" si="1"/>
        <v>3</v>
      </c>
      <c r="D6">
        <f t="shared" ca="1" si="2"/>
        <v>3.5450394090971775</v>
      </c>
      <c r="E6">
        <f t="shared" ca="1" si="3"/>
        <v>-0.3476950053146351</v>
      </c>
      <c r="G6">
        <f t="shared" ca="1" si="4"/>
        <v>0.38597188768726931</v>
      </c>
      <c r="H6">
        <f t="shared" ca="1" si="5"/>
        <v>-0.25844615083194511</v>
      </c>
      <c r="I6">
        <f t="shared" ca="1" si="6"/>
        <v>1</v>
      </c>
      <c r="J6">
        <v>1</v>
      </c>
      <c r="K6">
        <f t="shared" ca="1" si="7"/>
        <v>-7.0538696920580055E-2</v>
      </c>
      <c r="O6">
        <f t="shared" ca="1" si="8"/>
        <v>18</v>
      </c>
      <c r="P6">
        <f ca="1">$O$10/4+$O$11/2+$O$12/4</f>
        <v>26.75</v>
      </c>
      <c r="Q6">
        <f ca="1">$P$9/4+$P$10/2+$P$11/4</f>
        <v>33.9375</v>
      </c>
      <c r="AD6">
        <f t="shared" ca="1" si="9"/>
        <v>3</v>
      </c>
      <c r="AE6">
        <f ca="1">$AD$10/4+$AD$11/2+$AD$12/4</f>
        <v>4</v>
      </c>
      <c r="AF6">
        <f ca="1">$AE$9/4+$AE$10/2+$AE$11/4</f>
        <v>6.0625</v>
      </c>
      <c r="AS6">
        <f t="shared" ca="1" si="10"/>
        <v>3.5450394090971775</v>
      </c>
      <c r="AT6">
        <f ca="1">$AS$10/4+$AS$11/2+$AS$12/4</f>
        <v>4.9186847216538467</v>
      </c>
      <c r="AU6">
        <f ca="1">$AT$9/4+$AT$10/2+$AT$11/4</f>
        <v>5.0889679684512403</v>
      </c>
      <c r="BH6">
        <f t="shared" ca="1" si="11"/>
        <v>-0.3476950053146351</v>
      </c>
      <c r="BI6">
        <f ca="1">$BH$10/4+$BH$11/2+$BH$12/4</f>
        <v>-0.37444834927702719</v>
      </c>
      <c r="BJ6">
        <f ca="1">$BI$9/4+$BI$10/2+$BI$11/4</f>
        <v>-0.29540868111540652</v>
      </c>
      <c r="CL6">
        <f t="shared" ca="1" si="12"/>
        <v>0.38597188768726931</v>
      </c>
      <c r="CM6">
        <f ca="1">$CL$10/4+$CL$11/2+$CL$12/4</f>
        <v>0.3292453122826095</v>
      </c>
      <c r="CN6">
        <f ca="1">$CM$9/4+$CM$10/2+$CM$11/4</f>
        <v>0.32571646307162994</v>
      </c>
      <c r="DA6">
        <f t="shared" ca="1" si="13"/>
        <v>-0.25844615083194511</v>
      </c>
      <c r="DB6">
        <f ca="1">$DA$10/4+$DA$11/2+$DA$12/4</f>
        <v>5.1019129242936175E-3</v>
      </c>
      <c r="DC6">
        <f ca="1">$DB$9/4+$DB$10/2+$DB$11/4</f>
        <v>9.7528552977866959E-2</v>
      </c>
      <c r="DP6">
        <f t="shared" ca="1" si="14"/>
        <v>1</v>
      </c>
      <c r="DQ6">
        <f ca="1">$DP$10/4+$DP$11/2+$DP$12/4</f>
        <v>1</v>
      </c>
      <c r="DR6">
        <f ca="1">$DQ$9/4+$DQ$10/2+$DQ$11/4</f>
        <v>1</v>
      </c>
      <c r="EE6">
        <f t="shared" ca="1" si="15"/>
        <v>-7.0538696920580055E-2</v>
      </c>
      <c r="EF6">
        <f ca="1">$EE$10/4+$EE$11/2+$EE$12/4</f>
        <v>-0.29054259501521074</v>
      </c>
      <c r="EG6">
        <f ca="1">$EF$9/4+$EF$10/2+$EF$11/4</f>
        <v>0.38070356605008404</v>
      </c>
      <c r="GR6">
        <f ca="1">INDIRECT(ADDRESS(ROW(),Controls!$P$2+30))</f>
        <v>3</v>
      </c>
      <c r="GS6">
        <f ca="1">INDIRECT(ADDRESS(ROW(),Controls!$P$2+45))</f>
        <v>3.5450394090971775</v>
      </c>
      <c r="GV6">
        <f ca="1">INDIRECT(ADDRESS(ROW(),Controls!$P$2+90))</f>
        <v>0.38597188768726931</v>
      </c>
      <c r="GW6">
        <f ca="1">INDIRECT(ADDRESS(ROW(),Controls!$P$2+105))</f>
        <v>-0.25844615083194511</v>
      </c>
      <c r="GX6">
        <f ca="1">INDIRECT(ADDRESS(ROW(),Controls!$P$2+120))</f>
        <v>1</v>
      </c>
      <c r="GY6">
        <f ca="1">INDIRECT(ADDRESS(ROW(),Controls!$P$2+15))</f>
        <v>18</v>
      </c>
      <c r="GZ6">
        <f ca="1">INDIRECT(ADDRESS(ROW(),Controls!$P$2+135))</f>
        <v>-7.0538696920580055E-2</v>
      </c>
      <c r="HL6">
        <f t="shared" ca="1" si="16"/>
        <v>0.846252933691368</v>
      </c>
      <c r="HM6">
        <f t="shared" ca="1" si="17"/>
        <v>-0.54503940909717752</v>
      </c>
      <c r="HN6">
        <f t="shared" ca="1" si="18"/>
        <v>0.01</v>
      </c>
      <c r="HO6">
        <f t="shared" ca="1" si="19"/>
        <v>-0.64441803851921442</v>
      </c>
      <c r="HQ6">
        <f ca="1">INDIRECT(ADDRESS(ROW(),Controls!$P$2+60))</f>
        <v>-0.3476950053146351</v>
      </c>
      <c r="HR6">
        <f t="shared" ca="1" si="20"/>
        <v>18</v>
      </c>
      <c r="HS6">
        <f ca="1">IF($GX6=0,NA(),($GZ6*Controls!$S$2))</f>
        <v>-7.0538696920580055E-2</v>
      </c>
    </row>
    <row r="7" spans="1:227" x14ac:dyDescent="0.25">
      <c r="A7">
        <v>8</v>
      </c>
      <c r="B7">
        <f t="shared" ca="1" si="0"/>
        <v>18</v>
      </c>
      <c r="C7">
        <f t="shared" ca="1" si="1"/>
        <v>4</v>
      </c>
      <c r="D7">
        <f t="shared" ca="1" si="2"/>
        <v>6.3065923844003233</v>
      </c>
      <c r="E7">
        <f t="shared" ca="1" si="3"/>
        <v>-0.57448026710605971</v>
      </c>
      <c r="G7">
        <f t="shared" ca="1" si="4"/>
        <v>0.28938020944978865</v>
      </c>
      <c r="H7">
        <f t="shared" ca="1" si="5"/>
        <v>-2.4796250998314808E-2</v>
      </c>
      <c r="I7">
        <f t="shared" ca="1" si="6"/>
        <v>1</v>
      </c>
      <c r="J7">
        <v>1</v>
      </c>
      <c r="K7">
        <f t="shared" ca="1" si="7"/>
        <v>-0.55305201201660081</v>
      </c>
      <c r="O7">
        <f t="shared" ca="1" si="8"/>
        <v>18</v>
      </c>
      <c r="P7">
        <f ca="1">$O$12/4+$O$13/2+$O$14/4</f>
        <v>27.25</v>
      </c>
      <c r="Q7">
        <f ca="1">$P$11/4+$P$12/2+$P$13/4</f>
        <v>38.8125</v>
      </c>
      <c r="AD7">
        <f t="shared" ca="1" si="9"/>
        <v>4</v>
      </c>
      <c r="AE7">
        <f ca="1">$AD$12/4+$AD$13/2+$AD$14/4</f>
        <v>3.25</v>
      </c>
      <c r="AF7">
        <f ca="1">$AE$11/4+$AE$12/2+$AE$13/4</f>
        <v>5.125</v>
      </c>
      <c r="AS7">
        <f t="shared" ca="1" si="10"/>
        <v>6.3065923844003233</v>
      </c>
      <c r="AT7">
        <f ca="1">$AS$12/4+$AS$13/2+$AS$14/4</f>
        <v>4.7965200405593276</v>
      </c>
      <c r="AU7">
        <f ca="1">$AT$11/4+$AT$12/2+$AT$13/4</f>
        <v>5.163469016590291</v>
      </c>
      <c r="BH7">
        <f t="shared" ca="1" si="11"/>
        <v>-0.57448026710605971</v>
      </c>
      <c r="BI7">
        <f ca="1">$BH$12/4+$BH$13/2+$BH$14/4</f>
        <v>-0.52952704613522716</v>
      </c>
      <c r="BJ7">
        <f ca="1">$BI$11/4+$BI$12/2+$BI$13/4</f>
        <v>-0.24235571637123177</v>
      </c>
      <c r="CL7">
        <f t="shared" ca="1" si="12"/>
        <v>0.28938020944978865</v>
      </c>
      <c r="CM7">
        <f ca="1">$CL$12/4+$CL$13/2+$CL$14/4</f>
        <v>0.33270573687903288</v>
      </c>
      <c r="CN7">
        <f ca="1">$CM$11/4+$CM$12/2+$CM$13/4</f>
        <v>0.32313086547768743</v>
      </c>
      <c r="DA7">
        <f t="shared" ca="1" si="13"/>
        <v>-2.4796250998314808E-2</v>
      </c>
      <c r="DB7">
        <f ca="1">$DA$12/4+$DA$13/2+$DA$14/4</f>
        <v>0.14452549140330118</v>
      </c>
      <c r="DC7">
        <f ca="1">$DB$11/4+$DB$12/2+$DB$13/4</f>
        <v>-3.7806046736359511E-2</v>
      </c>
      <c r="DP7">
        <f t="shared" ca="1" si="14"/>
        <v>1</v>
      </c>
      <c r="DQ7">
        <f ca="1">$DP$12/4+$DP$13/2+$DP$14/4</f>
        <v>1</v>
      </c>
      <c r="DR7">
        <f ca="1">$DQ$11/4+$DQ$12/2+$DQ$13/4</f>
        <v>1</v>
      </c>
      <c r="EE7">
        <f t="shared" ca="1" si="15"/>
        <v>-0.55305201201660081</v>
      </c>
      <c r="EF7">
        <f ca="1">$EE$12/4+$EE$13/2+$EE$14/4</f>
        <v>-0.66415163495926932</v>
      </c>
      <c r="EG7">
        <f ca="1">$EF$11/4+$EF$12/2+$EF$13/4</f>
        <v>5.6527728995356741E-2</v>
      </c>
      <c r="GR7">
        <f ca="1">INDIRECT(ADDRESS(ROW(),Controls!$P$2+30))</f>
        <v>4</v>
      </c>
      <c r="GS7">
        <f ca="1">INDIRECT(ADDRESS(ROW(),Controls!$P$2+45))</f>
        <v>6.3065923844003233</v>
      </c>
      <c r="GV7">
        <f ca="1">INDIRECT(ADDRESS(ROW(),Controls!$P$2+90))</f>
        <v>0.28938020944978865</v>
      </c>
      <c r="GW7">
        <f ca="1">INDIRECT(ADDRESS(ROW(),Controls!$P$2+105))</f>
        <v>-2.4796250998314808E-2</v>
      </c>
      <c r="GX7">
        <f ca="1">INDIRECT(ADDRESS(ROW(),Controls!$P$2+120))</f>
        <v>1</v>
      </c>
      <c r="GY7">
        <f ca="1">INDIRECT(ADDRESS(ROW(),Controls!$P$2+15))</f>
        <v>18</v>
      </c>
      <c r="GZ7">
        <f ca="1">INDIRECT(ADDRESS(ROW(),Controls!$P$2+135))</f>
        <v>-0.55305201201660081</v>
      </c>
      <c r="HL7">
        <f t="shared" ca="1" si="16"/>
        <v>0.63425694197300642</v>
      </c>
      <c r="HM7">
        <f t="shared" ca="1" si="17"/>
        <v>-2.3065923844003233</v>
      </c>
      <c r="HN7">
        <f t="shared" ca="1" si="18"/>
        <v>0.01</v>
      </c>
      <c r="HO7">
        <f t="shared" ca="1" si="19"/>
        <v>-0.31417646044810343</v>
      </c>
      <c r="HQ7">
        <f ca="1">INDIRECT(ADDRESS(ROW(),Controls!$P$2+60))</f>
        <v>-0.57448026710605971</v>
      </c>
      <c r="HR7">
        <f t="shared" ca="1" si="20"/>
        <v>18</v>
      </c>
      <c r="HS7">
        <f ca="1">IF($GX7=0,NA(),($GZ7*Controls!$S$2))</f>
        <v>-0.55305201201660081</v>
      </c>
    </row>
    <row r="8" spans="1:227" x14ac:dyDescent="0.25">
      <c r="A8">
        <v>9</v>
      </c>
      <c r="B8">
        <f t="shared" ca="1" si="0"/>
        <v>20</v>
      </c>
      <c r="C8">
        <f t="shared" ca="1" si="1"/>
        <v>6</v>
      </c>
      <c r="D8">
        <f t="shared" ca="1" si="2"/>
        <v>6.146184722699835</v>
      </c>
      <c r="E8">
        <f t="shared" ca="1" si="3"/>
        <v>-0.52505805215595769</v>
      </c>
      <c r="G8">
        <f t="shared" ca="1" si="4"/>
        <v>0.29313211617796558</v>
      </c>
      <c r="H8">
        <f t="shared" ca="1" si="5"/>
        <v>-0.16213685328089281</v>
      </c>
      <c r="I8">
        <f t="shared" ca="1" si="6"/>
        <v>1</v>
      </c>
      <c r="J8">
        <v>1</v>
      </c>
      <c r="K8">
        <f t="shared" ca="1" si="7"/>
        <v>8.1458314909639506E-2</v>
      </c>
      <c r="O8">
        <f t="shared" ca="1" si="8"/>
        <v>20</v>
      </c>
      <c r="P8">
        <f ca="1">$O$14/4+$O$15/2+$O$16/4</f>
        <v>28.75</v>
      </c>
      <c r="Q8">
        <f ca="1">$P$13/4+$P$14/2+$P$15/4</f>
        <v>50.8125</v>
      </c>
      <c r="AD8">
        <f t="shared" ca="1" si="9"/>
        <v>6</v>
      </c>
      <c r="AE8">
        <f ca="1">$AD$14/4+$AD$15/2+$AD$16/4</f>
        <v>5.5</v>
      </c>
      <c r="AF8">
        <f ca="1">$AE$13/4+$AE$14/2+$AE$15/4</f>
        <v>10.8125</v>
      </c>
      <c r="AS8">
        <f t="shared" ca="1" si="10"/>
        <v>6.146184722699835</v>
      </c>
      <c r="AT8">
        <f ca="1">$AS$14/4+$AS$15/2+$AS$16/4</f>
        <v>5.0805874005490264</v>
      </c>
      <c r="AU8">
        <f ca="1">$AT$13/4+$AT$14/2+$AT$15/4</f>
        <v>5.2548668542166528</v>
      </c>
      <c r="BH8">
        <f t="shared" ca="1" si="11"/>
        <v>-0.52505805215595769</v>
      </c>
      <c r="BI8">
        <f ca="1">$BH$14/4+$BH$15/2+$BH$16/4</f>
        <v>-0.5507839759300629</v>
      </c>
      <c r="BJ8">
        <f ca="1">$BI$13/4+$BI$14/2+$BI$15/4</f>
        <v>0.47175879129843479</v>
      </c>
      <c r="CL8">
        <f t="shared" ca="1" si="12"/>
        <v>0.29313211617796558</v>
      </c>
      <c r="CM8">
        <f ca="1">$CL$14/4+$CL$15/2+$CL$16/4</f>
        <v>0.3232615912212235</v>
      </c>
      <c r="CN8">
        <f ca="1">$CM$13/4+$CM$14/2+$CM$15/4</f>
        <v>0.32871746082680819</v>
      </c>
      <c r="DA8">
        <f t="shared" ca="1" si="13"/>
        <v>-0.16213685328089281</v>
      </c>
      <c r="DB8">
        <f ca="1">$DA$14/4+$DA$15/2+$DA$16/4</f>
        <v>-0.10597834962021019</v>
      </c>
      <c r="DC8">
        <f ca="1">$DB$13/4+$DB$14/2+$DB$15/4</f>
        <v>2.8193420847250881</v>
      </c>
      <c r="DP8">
        <f t="shared" ca="1" si="14"/>
        <v>1</v>
      </c>
      <c r="DQ8">
        <f ca="1">$DP$14/4+$DP$15/2+$DP$16/4</f>
        <v>1</v>
      </c>
      <c r="DR8">
        <f ca="1">$DQ$13/4+$DQ$14/2+$DQ$15/4</f>
        <v>1</v>
      </c>
      <c r="EE8">
        <f t="shared" ca="1" si="15"/>
        <v>8.1458314909639506E-2</v>
      </c>
      <c r="EF8">
        <f ca="1">$EE$14/4+$EE$15/2+$EE$16/4</f>
        <v>0.24587402387004442</v>
      </c>
      <c r="EG8">
        <f ca="1">$EF$13/4+$EF$14/2+$EF$15/4</f>
        <v>1.4459720711030317</v>
      </c>
      <c r="GR8">
        <f ca="1">INDIRECT(ADDRESS(ROW(),Controls!$P$2+30))</f>
        <v>6</v>
      </c>
      <c r="GS8">
        <f ca="1">INDIRECT(ADDRESS(ROW(),Controls!$P$2+45))</f>
        <v>6.146184722699835</v>
      </c>
      <c r="GV8">
        <f ca="1">INDIRECT(ADDRESS(ROW(),Controls!$P$2+90))</f>
        <v>0.29313211617796558</v>
      </c>
      <c r="GW8">
        <f ca="1">INDIRECT(ADDRESS(ROW(),Controls!$P$2+105))</f>
        <v>-0.16213685328089281</v>
      </c>
      <c r="GX8">
        <f ca="1">INDIRECT(ADDRESS(ROW(),Controls!$P$2+120))</f>
        <v>1</v>
      </c>
      <c r="GY8">
        <f ca="1">INDIRECT(ADDRESS(ROW(),Controls!$P$2+15))</f>
        <v>20</v>
      </c>
      <c r="GZ8">
        <f ca="1">INDIRECT(ADDRESS(ROW(),Controls!$P$2+135))</f>
        <v>8.1458314909639506E-2</v>
      </c>
      <c r="HL8">
        <f t="shared" ca="1" si="16"/>
        <v>0.97621537111308621</v>
      </c>
      <c r="HM8">
        <f t="shared" ca="1" si="17"/>
        <v>-0.14618472269983496</v>
      </c>
      <c r="HN8">
        <f t="shared" ca="1" si="18"/>
        <v>0.01</v>
      </c>
      <c r="HO8">
        <f t="shared" ca="1" si="19"/>
        <v>-0.45526896945885842</v>
      </c>
      <c r="HQ8">
        <f ca="1">INDIRECT(ADDRESS(ROW(),Controls!$P$2+60))</f>
        <v>-0.52505805215595769</v>
      </c>
      <c r="HR8">
        <f t="shared" ca="1" si="20"/>
        <v>20</v>
      </c>
      <c r="HS8">
        <f ca="1">IF($GX8=0,NA(),($GZ8*Controls!$S$2))</f>
        <v>8.1458314909639506E-2</v>
      </c>
    </row>
    <row r="9" spans="1:227" x14ac:dyDescent="0.25">
      <c r="A9">
        <v>10</v>
      </c>
      <c r="B9">
        <f t="shared" ca="1" si="0"/>
        <v>22</v>
      </c>
      <c r="C9">
        <f t="shared" ca="1" si="1"/>
        <v>7</v>
      </c>
      <c r="D9">
        <f t="shared" ca="1" si="2"/>
        <v>4.8867845282813223</v>
      </c>
      <c r="E9">
        <f t="shared" ca="1" si="3"/>
        <v>-0.27622323175765717</v>
      </c>
      <c r="G9">
        <f t="shared" ca="1" si="4"/>
        <v>0.32874156063614457</v>
      </c>
      <c r="H9">
        <f t="shared" ca="1" si="5"/>
        <v>-1.7633718875991918E-2</v>
      </c>
      <c r="I9">
        <f t="shared" ca="1" si="6"/>
        <v>1</v>
      </c>
      <c r="J9">
        <v>1</v>
      </c>
      <c r="K9">
        <f t="shared" ca="1" si="7"/>
        <v>0.69828020788059708</v>
      </c>
      <c r="O9">
        <f t="shared" ca="1" si="8"/>
        <v>22</v>
      </c>
      <c r="P9">
        <f ca="1">$O$16/4+$O$17/2+$O$18/4</f>
        <v>30.5</v>
      </c>
      <c r="Q9">
        <f ca="1">$P$15/4+$P$16/2+$P$17/4</f>
        <v>66.25</v>
      </c>
      <c r="AD9">
        <f t="shared" ca="1" si="9"/>
        <v>7</v>
      </c>
      <c r="AE9">
        <f ca="1">$AD$16/4+$AD$17/2+$AD$18/4</f>
        <v>5.25</v>
      </c>
      <c r="AF9">
        <f ca="1">$AE$15/4+$AE$16/2+$AE$17/4</f>
        <v>12.875</v>
      </c>
      <c r="AS9">
        <f t="shared" ca="1" si="10"/>
        <v>4.8867845282813223</v>
      </c>
      <c r="AT9">
        <f ca="1">$AS$16/4+$AS$17/2+$AS$18/4</f>
        <v>5.488841667694409</v>
      </c>
      <c r="AU9">
        <f ca="1">$AT$15/4+$AT$16/2+$AT$17/4</f>
        <v>6.188330754084487</v>
      </c>
      <c r="BH9">
        <f t="shared" ca="1" si="11"/>
        <v>-0.27622323175765717</v>
      </c>
      <c r="BI9">
        <f ca="1">$BH$16/4+$BH$17/2+$BH$18/4</f>
        <v>-0.46700492382609959</v>
      </c>
      <c r="BJ9">
        <f ca="1">$BI$15/4+$BI$16/2+$BI$17/4</f>
        <v>1.8118206851257914</v>
      </c>
      <c r="CL9">
        <f t="shared" ca="1" si="12"/>
        <v>0.32874156063614457</v>
      </c>
      <c r="CM9">
        <f ca="1">$CL$16/4+$CL$17/2+$CL$18/4</f>
        <v>0.31238673257714833</v>
      </c>
      <c r="CN9">
        <f ca="1">$CM$15/4+$CM$16/2+$CM$17/4</f>
        <v>0.30711652097655395</v>
      </c>
      <c r="DA9">
        <f t="shared" ca="1" si="13"/>
        <v>-1.7633718875991918E-2</v>
      </c>
      <c r="DB9">
        <f ca="1">$DA$16/4+$DA$17/2+$DA$18/4</f>
        <v>-5.5234340203498607E-2</v>
      </c>
      <c r="DC9">
        <f ca="1">$DB$15/4+$DB$16/2+$DB$17/4</f>
        <v>2.9235362755816046</v>
      </c>
      <c r="DP9">
        <f t="shared" ca="1" si="14"/>
        <v>1</v>
      </c>
      <c r="DQ9">
        <f ca="1">$DP$16/4+$DP$17/2+$DP$18/4</f>
        <v>1</v>
      </c>
      <c r="DR9">
        <f ca="1">$DQ$15/4+$DQ$16/2+$DQ$17/4</f>
        <v>1</v>
      </c>
      <c r="EE9">
        <f t="shared" ca="1" si="15"/>
        <v>0.69828020788059708</v>
      </c>
      <c r="EF9">
        <f ca="1">$EE$16/4+$EE$17/2+$EE$18/4</f>
        <v>4.2172118176969899E-2</v>
      </c>
      <c r="EG9">
        <f ca="1">$EF$15/4+$EF$16/2+$EF$17/4</f>
        <v>1.4475144967403466</v>
      </c>
      <c r="GR9">
        <f ca="1">INDIRECT(ADDRESS(ROW(),Controls!$P$2+30))</f>
        <v>7</v>
      </c>
      <c r="GS9">
        <f ca="1">INDIRECT(ADDRESS(ROW(),Controls!$P$2+45))</f>
        <v>4.8867845282813223</v>
      </c>
      <c r="GV9">
        <f ca="1">INDIRECT(ADDRESS(ROW(),Controls!$P$2+90))</f>
        <v>0.32874156063614457</v>
      </c>
      <c r="GW9">
        <f ca="1">INDIRECT(ADDRESS(ROW(),Controls!$P$2+105))</f>
        <v>-1.7633718875991918E-2</v>
      </c>
      <c r="GX9">
        <f ca="1">INDIRECT(ADDRESS(ROW(),Controls!$P$2+120))</f>
        <v>1</v>
      </c>
      <c r="GY9">
        <f ca="1">INDIRECT(ADDRESS(ROW(),Controls!$P$2+15))</f>
        <v>22</v>
      </c>
      <c r="GZ9">
        <f ca="1">INDIRECT(ADDRESS(ROW(),Controls!$P$2+135))</f>
        <v>0.69828020788059708</v>
      </c>
      <c r="HL9">
        <f t="shared" ca="1" si="16"/>
        <v>1.4324347553056311</v>
      </c>
      <c r="HM9">
        <f t="shared" ca="1" si="17"/>
        <v>2.1132154717186777</v>
      </c>
      <c r="HN9">
        <f t="shared" ca="1" si="18"/>
        <v>0.01</v>
      </c>
      <c r="HO9">
        <f t="shared" ca="1" si="19"/>
        <v>-0.34637527951213648</v>
      </c>
      <c r="HQ9">
        <f ca="1">INDIRECT(ADDRESS(ROW(),Controls!$P$2+60))</f>
        <v>-0.27622323175765717</v>
      </c>
      <c r="HR9">
        <f t="shared" ca="1" si="20"/>
        <v>22</v>
      </c>
      <c r="HS9">
        <f ca="1">IF($GX9=0,NA(),($GZ9*Controls!$S$2))</f>
        <v>0.69828020788059708</v>
      </c>
    </row>
    <row r="10" spans="1:227" x14ac:dyDescent="0.25">
      <c r="A10">
        <v>11</v>
      </c>
      <c r="B10">
        <f t="shared" ca="1" si="0"/>
        <v>26</v>
      </c>
      <c r="C10">
        <f t="shared" ca="1" si="1"/>
        <v>6</v>
      </c>
      <c r="D10">
        <f t="shared" ca="1" si="2"/>
        <v>5.8327126975378176</v>
      </c>
      <c r="E10">
        <f t="shared" ca="1" si="3"/>
        <v>-0.23988582081978621</v>
      </c>
      <c r="G10">
        <f t="shared" ca="1" si="4"/>
        <v>0.30090604687831896</v>
      </c>
      <c r="H10">
        <f t="shared" ca="1" si="5"/>
        <v>-0.17062421988436996</v>
      </c>
      <c r="I10">
        <f t="shared" ca="1" si="6"/>
        <v>1</v>
      </c>
      <c r="J10">
        <v>1</v>
      </c>
      <c r="K10">
        <f t="shared" ca="1" si="7"/>
        <v>0.16548776225685324</v>
      </c>
      <c r="O10">
        <f t="shared" ca="1" si="8"/>
        <v>26</v>
      </c>
      <c r="P10">
        <f ca="1">$O$18/4+$O$19/2+$O$20/4</f>
        <v>34.25</v>
      </c>
      <c r="Q10">
        <f ca="1">$P$17/4+$P$18/2+$P$19/4</f>
        <v>94.6875</v>
      </c>
      <c r="AD10">
        <f t="shared" ca="1" si="9"/>
        <v>6</v>
      </c>
      <c r="AE10">
        <f ca="1">$AD$18/4+$AD$19/2+$AD$20/4</f>
        <v>7.25</v>
      </c>
      <c r="AF10">
        <f ca="1">$AE$17/4+$AE$18/2+$AE$19/4</f>
        <v>11.75</v>
      </c>
      <c r="AS10">
        <f t="shared" ca="1" si="10"/>
        <v>5.8327126975378176</v>
      </c>
      <c r="AT10">
        <f ca="1">$AS$18/4+$AS$19/2+$AS$20/4</f>
        <v>4.8981022145777766</v>
      </c>
      <c r="AU10">
        <f ca="1">$AT$17/4+$AT$18/2+$AT$19/4</f>
        <v>10.12151533287453</v>
      </c>
      <c r="BH10">
        <f t="shared" ca="1" si="11"/>
        <v>-0.23988582081978621</v>
      </c>
      <c r="BI10">
        <f ca="1">$BH$18/4+$BH$19/2+$BH$20/4</f>
        <v>-0.27161280440895602</v>
      </c>
      <c r="BJ10">
        <f ca="1">$BI$17/4+$BI$18/2+$BI$19/4</f>
        <v>2.1472869664644776</v>
      </c>
      <c r="CL10">
        <f t="shared" ca="1" si="12"/>
        <v>0.30090604687831896</v>
      </c>
      <c r="CM10">
        <f ca="1">$CL$18/4+$CL$19/2+$CL$20/4</f>
        <v>0.33232424380242331</v>
      </c>
      <c r="CN10">
        <f ca="1">$CM$17/4+$CM$18/2+$CM$19/4</f>
        <v>0.24016113273558842</v>
      </c>
      <c r="DA10">
        <f t="shared" ca="1" si="13"/>
        <v>-0.17062421988436996</v>
      </c>
      <c r="DB10">
        <f ca="1">$DA$18/4+$DA$19/2+$DA$20/4</f>
        <v>0.21069180030014528</v>
      </c>
      <c r="DC10">
        <f ca="1">$DB$17/4+$DB$18/2+$DB$19/4</f>
        <v>1.0687758235333578</v>
      </c>
      <c r="DP10">
        <f t="shared" ca="1" si="14"/>
        <v>1</v>
      </c>
      <c r="DQ10">
        <f ca="1">$DP$18/4+$DP$19/2+$DP$20/4</f>
        <v>1</v>
      </c>
      <c r="DR10">
        <f ca="1">$DQ$17/4+$DQ$18/2+$DQ$19/4</f>
        <v>1</v>
      </c>
      <c r="EE10">
        <f t="shared" ca="1" si="15"/>
        <v>0.16548776225685324</v>
      </c>
      <c r="EF10">
        <f ca="1">$EE$18/4+$EE$19/2+$EE$20/4</f>
        <v>0.77644081068805781</v>
      </c>
      <c r="EG10">
        <f ca="1">$EF$17/4+$EF$18/2+$EF$19/4</f>
        <v>0.31452480909625713</v>
      </c>
      <c r="GR10">
        <f ca="1">INDIRECT(ADDRESS(ROW(),Controls!$P$2+30))</f>
        <v>6</v>
      </c>
      <c r="GS10">
        <f ca="1">INDIRECT(ADDRESS(ROW(),Controls!$P$2+45))</f>
        <v>5.8327126975378176</v>
      </c>
      <c r="GV10">
        <f ca="1">INDIRECT(ADDRESS(ROW(),Controls!$P$2+90))</f>
        <v>0.30090604687831896</v>
      </c>
      <c r="GW10">
        <f ca="1">INDIRECT(ADDRESS(ROW(),Controls!$P$2+105))</f>
        <v>-0.17062421988436996</v>
      </c>
      <c r="GX10">
        <f ca="1">INDIRECT(ADDRESS(ROW(),Controls!$P$2+120))</f>
        <v>1</v>
      </c>
      <c r="GY10">
        <f ca="1">INDIRECT(ADDRESS(ROW(),Controls!$P$2+15))</f>
        <v>26</v>
      </c>
      <c r="GZ10">
        <f ca="1">INDIRECT(ADDRESS(ROW(),Controls!$P$2+135))</f>
        <v>0.16548776225685324</v>
      </c>
      <c r="HL10">
        <f t="shared" ca="1" si="16"/>
        <v>1.0286808747725222</v>
      </c>
      <c r="HM10">
        <f t="shared" ca="1" si="17"/>
        <v>0.16728730246218237</v>
      </c>
      <c r="HN10">
        <f t="shared" ca="1" si="18"/>
        <v>0.01</v>
      </c>
      <c r="HO10">
        <f t="shared" ca="1" si="19"/>
        <v>-0.47153026676268894</v>
      </c>
      <c r="HQ10">
        <f ca="1">INDIRECT(ADDRESS(ROW(),Controls!$P$2+60))</f>
        <v>-0.23988582081978621</v>
      </c>
      <c r="HR10">
        <f t="shared" ca="1" si="20"/>
        <v>26</v>
      </c>
      <c r="HS10">
        <f ca="1">IF($GX10=0,NA(),($GZ10*Controls!$S$2))</f>
        <v>0.16548776225685324</v>
      </c>
    </row>
    <row r="11" spans="1:227" x14ac:dyDescent="0.25">
      <c r="A11">
        <v>12</v>
      </c>
      <c r="B11">
        <f t="shared" ca="1" si="0"/>
        <v>27</v>
      </c>
      <c r="C11">
        <f t="shared" ca="1" si="1"/>
        <v>2</v>
      </c>
      <c r="D11">
        <f t="shared" ca="1" si="2"/>
        <v>4.787750518297984</v>
      </c>
      <c r="E11">
        <f t="shared" ca="1" si="3"/>
        <v>-0.47463972539683552</v>
      </c>
      <c r="G11">
        <f t="shared" ca="1" si="4"/>
        <v>0.33212414674343776</v>
      </c>
      <c r="H11">
        <f t="shared" ca="1" si="5"/>
        <v>0.13016884159109907</v>
      </c>
      <c r="I11">
        <f t="shared" ca="1" si="6"/>
        <v>1</v>
      </c>
      <c r="J11">
        <v>1</v>
      </c>
      <c r="K11">
        <f t="shared" ca="1" si="7"/>
        <v>-0.99394120098833094</v>
      </c>
      <c r="O11">
        <f t="shared" ca="1" si="8"/>
        <v>27</v>
      </c>
      <c r="P11">
        <f ca="1">$O$20/4+$O$21/2+$O$22/4</f>
        <v>36.75</v>
      </c>
      <c r="AD11">
        <f t="shared" ca="1" si="9"/>
        <v>2</v>
      </c>
      <c r="AE11">
        <f ca="1">$AD$20/4+$AD$21/2+$AD$22/4</f>
        <v>4.5</v>
      </c>
      <c r="AS11">
        <f t="shared" ca="1" si="10"/>
        <v>4.787750518297984</v>
      </c>
      <c r="AT11">
        <f ca="1">$AS$20/4+$AS$21/2+$AS$22/4</f>
        <v>5.0708257769549991</v>
      </c>
      <c r="BH11">
        <f t="shared" ca="1" si="11"/>
        <v>-0.47463972539683552</v>
      </c>
      <c r="BI11">
        <f ca="1">$BH$20/4+$BH$21/2+$BH$22/4</f>
        <v>-0.17140419181761457</v>
      </c>
      <c r="CL11">
        <f t="shared" ca="1" si="12"/>
        <v>0.33212414674343776</v>
      </c>
      <c r="CM11">
        <f ca="1">$CL$20/4+$CL$21/2+$CL$22/4</f>
        <v>0.3258306321045249</v>
      </c>
      <c r="DA11">
        <f t="shared" ca="1" si="13"/>
        <v>0.13016884159109907</v>
      </c>
      <c r="DB11">
        <f ca="1">$DA$20/4+$DA$21/2+$DA$22/4</f>
        <v>2.3964951514675894E-2</v>
      </c>
      <c r="DP11">
        <f t="shared" ca="1" si="14"/>
        <v>1</v>
      </c>
      <c r="DQ11">
        <f ca="1">$DP$20/4+$DP$21/2+$DP$22/4</f>
        <v>1</v>
      </c>
      <c r="EE11">
        <f t="shared" ca="1" si="15"/>
        <v>-0.99394120098833094</v>
      </c>
      <c r="EF11">
        <f ca="1">$EE$20/4+$EE$21/2+$EE$22/4</f>
        <v>-7.2239475352749355E-2</v>
      </c>
      <c r="GR11">
        <f ca="1">INDIRECT(ADDRESS(ROW(),Controls!$P$2+30))</f>
        <v>2</v>
      </c>
      <c r="GS11">
        <f ca="1">INDIRECT(ADDRESS(ROW(),Controls!$P$2+45))</f>
        <v>4.787750518297984</v>
      </c>
      <c r="GV11">
        <f ca="1">INDIRECT(ADDRESS(ROW(),Controls!$P$2+90))</f>
        <v>0.33212414674343776</v>
      </c>
      <c r="GW11">
        <f ca="1">INDIRECT(ADDRESS(ROW(),Controls!$P$2+105))</f>
        <v>0.13016884159109907</v>
      </c>
      <c r="GX11">
        <f ca="1">INDIRECT(ADDRESS(ROW(),Controls!$P$2+120))</f>
        <v>1</v>
      </c>
      <c r="GY11">
        <f ca="1">INDIRECT(ADDRESS(ROW(),Controls!$P$2+15))</f>
        <v>27</v>
      </c>
      <c r="GZ11">
        <f ca="1">INDIRECT(ADDRESS(ROW(),Controls!$P$2+135))</f>
        <v>-0.99394120098833094</v>
      </c>
      <c r="HL11">
        <f t="shared" ca="1" si="16"/>
        <v>0.41773271024802433</v>
      </c>
      <c r="HM11">
        <f t="shared" ca="1" si="17"/>
        <v>-2.787750518297984</v>
      </c>
      <c r="HN11">
        <f t="shared" ca="1" si="18"/>
        <v>0.39192826799086383</v>
      </c>
      <c r="HO11">
        <f t="shared" ca="1" si="19"/>
        <v>-0.2019553051523387</v>
      </c>
      <c r="HQ11">
        <f ca="1">INDIRECT(ADDRESS(ROW(),Controls!$P$2+60))</f>
        <v>-0.47463972539683552</v>
      </c>
      <c r="HR11">
        <f t="shared" ca="1" si="20"/>
        <v>27</v>
      </c>
      <c r="HS11">
        <f ca="1">IF($GX11=0,NA(),($GZ11*Controls!$S$2))</f>
        <v>-0.99394120098833094</v>
      </c>
    </row>
    <row r="12" spans="1:227" x14ac:dyDescent="0.25">
      <c r="A12">
        <v>13</v>
      </c>
      <c r="B12">
        <f t="shared" ca="1" si="0"/>
        <v>27</v>
      </c>
      <c r="C12">
        <f t="shared" ca="1" si="1"/>
        <v>6</v>
      </c>
      <c r="D12">
        <f t="shared" ca="1" si="2"/>
        <v>4.266525152481603</v>
      </c>
      <c r="E12">
        <f t="shared" ca="1" si="3"/>
        <v>-0.30862812549465135</v>
      </c>
      <c r="G12">
        <f t="shared" ca="1" si="4"/>
        <v>0.35182690876524342</v>
      </c>
      <c r="H12">
        <f t="shared" ca="1" si="5"/>
        <v>-6.9305811600653702E-2</v>
      </c>
      <c r="I12">
        <f t="shared" ca="1" si="6"/>
        <v>1</v>
      </c>
      <c r="J12">
        <v>1</v>
      </c>
      <c r="K12">
        <f t="shared" ca="1" si="7"/>
        <v>0.66022425965896592</v>
      </c>
      <c r="O12">
        <f t="shared" ca="1" si="8"/>
        <v>27</v>
      </c>
      <c r="P12">
        <f ca="1">$O$22/4+$O$23/2+$O$24/4</f>
        <v>37.75</v>
      </c>
      <c r="AD12">
        <f t="shared" ca="1" si="9"/>
        <v>6</v>
      </c>
      <c r="AE12">
        <f ca="1">$AD$22/4+$AD$23/2+$AD$24/4</f>
        <v>4</v>
      </c>
      <c r="AS12">
        <f t="shared" ca="1" si="10"/>
        <v>4.266525152481603</v>
      </c>
      <c r="AT12">
        <f ca="1">$AS$22/4+$AS$23/2+$AS$24/4</f>
        <v>5.0830607845218232</v>
      </c>
      <c r="BH12">
        <f t="shared" ca="1" si="11"/>
        <v>-0.30862812549465135</v>
      </c>
      <c r="BI12">
        <f ca="1">$BH$22/4+$BH$23/2+$BH$24/4</f>
        <v>-0.33070641027725151</v>
      </c>
      <c r="CL12">
        <f t="shared" ca="1" si="12"/>
        <v>0.35182690876524342</v>
      </c>
      <c r="CM12">
        <f ca="1">$CL$22/4+$CL$23/2+$CL$24/4</f>
        <v>0.32533996640877455</v>
      </c>
      <c r="DA12">
        <f t="shared" ca="1" si="13"/>
        <v>-6.9305811600653702E-2</v>
      </c>
      <c r="DB12">
        <f ca="1">$DA$22/4+$DA$23/2+$DA$24/4</f>
        <v>-0.10515735094622536</v>
      </c>
      <c r="DP12">
        <f t="shared" ca="1" si="14"/>
        <v>1</v>
      </c>
      <c r="DQ12">
        <f ca="1">$DP$22/4+$DP$23/2+$DP$24/4</f>
        <v>1</v>
      </c>
      <c r="EE12">
        <f t="shared" ca="1" si="15"/>
        <v>0.66022425965896592</v>
      </c>
      <c r="EF12">
        <f ca="1">$EE$22/4+$EE$23/2+$EE$24/4</f>
        <v>-0.21435229403900974</v>
      </c>
      <c r="GR12">
        <f ca="1">INDIRECT(ADDRESS(ROW(),Controls!$P$2+30))</f>
        <v>6</v>
      </c>
      <c r="GS12">
        <f ca="1">INDIRECT(ADDRESS(ROW(),Controls!$P$2+45))</f>
        <v>4.266525152481603</v>
      </c>
      <c r="GV12">
        <f ca="1">INDIRECT(ADDRESS(ROW(),Controls!$P$2+90))</f>
        <v>0.35182690876524342</v>
      </c>
      <c r="GW12">
        <f ca="1">INDIRECT(ADDRESS(ROW(),Controls!$P$2+105))</f>
        <v>-6.9305811600653702E-2</v>
      </c>
      <c r="GX12">
        <f ca="1">INDIRECT(ADDRESS(ROW(),Controls!$P$2+120))</f>
        <v>1</v>
      </c>
      <c r="GY12">
        <f ca="1">INDIRECT(ADDRESS(ROW(),Controls!$P$2+15))</f>
        <v>27</v>
      </c>
      <c r="GZ12">
        <f ca="1">INDIRECT(ADDRESS(ROW(),Controls!$P$2+135))</f>
        <v>0.66022425965896592</v>
      </c>
      <c r="HL12">
        <f t="shared" ca="1" si="16"/>
        <v>1.4062966431851762</v>
      </c>
      <c r="HM12">
        <f t="shared" ca="1" si="17"/>
        <v>1.733474847518397</v>
      </c>
      <c r="HN12">
        <f t="shared" ca="1" si="18"/>
        <v>0.01</v>
      </c>
      <c r="HO12">
        <f t="shared" ca="1" si="19"/>
        <v>-0.42113272036589711</v>
      </c>
      <c r="HQ12">
        <f ca="1">INDIRECT(ADDRESS(ROW(),Controls!$P$2+60))</f>
        <v>-0.30862812549465135</v>
      </c>
      <c r="HR12">
        <f t="shared" ca="1" si="20"/>
        <v>27</v>
      </c>
      <c r="HS12">
        <f ca="1">IF($GX12=0,NA(),($GZ12*Controls!$S$2))</f>
        <v>0.66022425965896592</v>
      </c>
    </row>
    <row r="13" spans="1:227" x14ac:dyDescent="0.25">
      <c r="A13">
        <v>14</v>
      </c>
      <c r="B13">
        <f t="shared" ca="1" si="0"/>
        <v>27</v>
      </c>
      <c r="C13">
        <f t="shared" ca="1" si="1"/>
        <v>1</v>
      </c>
      <c r="D13">
        <f t="shared" ca="1" si="2"/>
        <v>4.7541415546915076</v>
      </c>
      <c r="E13">
        <f t="shared" ca="1" si="3"/>
        <v>-0.60167823517795205</v>
      </c>
      <c r="G13">
        <f t="shared" ca="1" si="4"/>
        <v>0.33329603969832605</v>
      </c>
      <c r="H13">
        <f t="shared" ca="1" si="5"/>
        <v>0.41321539305843208</v>
      </c>
      <c r="I13">
        <f t="shared" ca="1" si="6"/>
        <v>1</v>
      </c>
      <c r="J13">
        <v>1</v>
      </c>
      <c r="K13">
        <f t="shared" ca="1" si="7"/>
        <v>-1.6621708938036812</v>
      </c>
      <c r="O13">
        <f t="shared" ca="1" si="8"/>
        <v>27</v>
      </c>
      <c r="P13">
        <f ca="1">$O$24/4+$O$25/2+$O$26/4</f>
        <v>43</v>
      </c>
      <c r="AD13">
        <f t="shared" ca="1" si="9"/>
        <v>1</v>
      </c>
      <c r="AE13">
        <f ca="1">$AD$24/4+$AD$25/2+$AD$26/4</f>
        <v>8</v>
      </c>
      <c r="AS13">
        <f t="shared" ca="1" si="10"/>
        <v>4.7541415546915076</v>
      </c>
      <c r="AT13">
        <f ca="1">$AS$24/4+$AS$25/2+$AS$26/4</f>
        <v>5.4169287203625167</v>
      </c>
      <c r="BH13">
        <f t="shared" ca="1" si="11"/>
        <v>-0.60167823517795205</v>
      </c>
      <c r="BI13">
        <f ca="1">$BH$24/4+$BH$25/2+$BH$26/4</f>
        <v>-0.13660585311280948</v>
      </c>
      <c r="CL13">
        <f t="shared" ca="1" si="12"/>
        <v>0.33329603969832605</v>
      </c>
      <c r="CM13">
        <f ca="1">$CL$24/4+$CL$25/2+$CL$26/4</f>
        <v>0.31601289698867585</v>
      </c>
      <c r="DA13">
        <f t="shared" ca="1" si="13"/>
        <v>0.41321539305843208</v>
      </c>
      <c r="DB13">
        <f ca="1">$DA$24/4+$DA$25/2+$DA$26/4</f>
        <v>3.5125563432336762E-2</v>
      </c>
      <c r="DP13">
        <f t="shared" ca="1" si="14"/>
        <v>1</v>
      </c>
      <c r="DQ13">
        <f ca="1">$DP$24/4+$DP$25/2+$DP$26/4</f>
        <v>1</v>
      </c>
      <c r="EE13">
        <f t="shared" ca="1" si="15"/>
        <v>-1.6621708938036812</v>
      </c>
      <c r="EF13">
        <f ca="1">$EE$24/4+$EE$25/2+$EE$26/4</f>
        <v>0.72705497941219577</v>
      </c>
      <c r="GR13">
        <f ca="1">INDIRECT(ADDRESS(ROW(),Controls!$P$2+30))</f>
        <v>1</v>
      </c>
      <c r="GS13">
        <f ca="1">INDIRECT(ADDRESS(ROW(),Controls!$P$2+45))</f>
        <v>4.7541415546915076</v>
      </c>
      <c r="GV13">
        <f ca="1">INDIRECT(ADDRESS(ROW(),Controls!$P$2+90))</f>
        <v>0.33329603969832605</v>
      </c>
      <c r="GW13">
        <f ca="1">INDIRECT(ADDRESS(ROW(),Controls!$P$2+105))</f>
        <v>0.41321539305843208</v>
      </c>
      <c r="GX13">
        <f ca="1">INDIRECT(ADDRESS(ROW(),Controls!$P$2+120))</f>
        <v>1</v>
      </c>
      <c r="GY13">
        <f ca="1">INDIRECT(ADDRESS(ROW(),Controls!$P$2+15))</f>
        <v>27</v>
      </c>
      <c r="GZ13">
        <f ca="1">INDIRECT(ADDRESS(ROW(),Controls!$P$2+135))</f>
        <v>-1.6621708938036812</v>
      </c>
      <c r="HL13">
        <f t="shared" ca="1" si="16"/>
        <v>0.21034291648576905</v>
      </c>
      <c r="HM13">
        <f t="shared" ca="1" si="17"/>
        <v>-3.7541415546915076</v>
      </c>
      <c r="HN13">
        <f t="shared" ca="1" si="18"/>
        <v>1.2397848874305344</v>
      </c>
      <c r="HO13">
        <f t="shared" ca="1" si="19"/>
        <v>7.9919353360106027E-2</v>
      </c>
      <c r="HQ13">
        <f ca="1">INDIRECT(ADDRESS(ROW(),Controls!$P$2+60))</f>
        <v>-0.60167823517795205</v>
      </c>
      <c r="HR13">
        <f t="shared" ca="1" si="20"/>
        <v>27</v>
      </c>
      <c r="HS13">
        <f ca="1">IF($GX13=0,NA(),($GZ13*Controls!$S$2))</f>
        <v>-1.6621708938036812</v>
      </c>
    </row>
    <row r="14" spans="1:227" x14ac:dyDescent="0.25">
      <c r="A14">
        <v>15</v>
      </c>
      <c r="B14">
        <f t="shared" ca="1" si="0"/>
        <v>28</v>
      </c>
      <c r="C14">
        <f t="shared" ca="1" si="1"/>
        <v>5</v>
      </c>
      <c r="D14">
        <f t="shared" ca="1" si="2"/>
        <v>5.411271900372693</v>
      </c>
      <c r="E14">
        <f t="shared" ca="1" si="3"/>
        <v>-0.60612358869035321</v>
      </c>
      <c r="G14">
        <f t="shared" ca="1" si="4"/>
        <v>0.31240395935423604</v>
      </c>
      <c r="H14">
        <f t="shared" ca="1" si="5"/>
        <v>-0.17902300890300568</v>
      </c>
      <c r="I14">
        <f t="shared" ca="1" si="6"/>
        <v>1</v>
      </c>
      <c r="J14">
        <v>1</v>
      </c>
      <c r="K14">
        <f t="shared" ca="1" si="7"/>
        <v>7.5109881113194958E-3</v>
      </c>
      <c r="O14">
        <f t="shared" ca="1" si="8"/>
        <v>28</v>
      </c>
      <c r="P14">
        <f ca="1">$O$26/4+$O$27/2+$O$28/4</f>
        <v>49.5</v>
      </c>
      <c r="AD14">
        <f t="shared" ca="1" si="9"/>
        <v>5</v>
      </c>
      <c r="AE14">
        <f ca="1">$AD$26/4+$AD$27/2+$AD$28/4</f>
        <v>11.5</v>
      </c>
      <c r="AS14">
        <f t="shared" ca="1" si="10"/>
        <v>5.411271900372693</v>
      </c>
      <c r="AT14">
        <f ca="1">$AS$26/4+$AS$27/2+$AS$28/4</f>
        <v>5.6415065263077704</v>
      </c>
      <c r="BH14">
        <f t="shared" ca="1" si="11"/>
        <v>-0.60612358869035321</v>
      </c>
      <c r="BI14">
        <f ca="1">$BH$26/4+$BH$27/2+$BH$28/4</f>
        <v>0.45007812831369187</v>
      </c>
      <c r="CL14">
        <f t="shared" ca="1" si="12"/>
        <v>0.31240395935423604</v>
      </c>
      <c r="CM14">
        <f ca="1">$CL$26/4+$CL$27/2+$CL$28/4</f>
        <v>0.31196059385348929</v>
      </c>
      <c r="DA14">
        <f t="shared" ca="1" si="13"/>
        <v>-0.17902300890300568</v>
      </c>
      <c r="DB14">
        <f ca="1">$DA$26/4+$DA$27/2+$DA$28/4</f>
        <v>1.8696488510276787</v>
      </c>
      <c r="DP14">
        <f t="shared" ca="1" si="14"/>
        <v>1</v>
      </c>
      <c r="DQ14">
        <f ca="1">$DP$26/4+$DP$27/2+$DP$28/4</f>
        <v>1</v>
      </c>
      <c r="EE14">
        <f t="shared" ca="1" si="15"/>
        <v>7.5109881113194958E-3</v>
      </c>
      <c r="EF14">
        <f ca="1">$EE$26/4+$EE$27/2+$EE$28/4</f>
        <v>1.4220535388623645</v>
      </c>
      <c r="GR14">
        <f ca="1">INDIRECT(ADDRESS(ROW(),Controls!$P$2+30))</f>
        <v>5</v>
      </c>
      <c r="GS14">
        <f ca="1">INDIRECT(ADDRESS(ROW(),Controls!$P$2+45))</f>
        <v>5.411271900372693</v>
      </c>
      <c r="GV14">
        <f ca="1">INDIRECT(ADDRESS(ROW(),Controls!$P$2+90))</f>
        <v>0.31240395935423604</v>
      </c>
      <c r="GW14">
        <f ca="1">INDIRECT(ADDRESS(ROW(),Controls!$P$2+105))</f>
        <v>-0.17902300890300568</v>
      </c>
      <c r="GX14">
        <f ca="1">INDIRECT(ADDRESS(ROW(),Controls!$P$2+120))</f>
        <v>1</v>
      </c>
      <c r="GY14">
        <f ca="1">INDIRECT(ADDRESS(ROW(),Controls!$P$2+15))</f>
        <v>28</v>
      </c>
      <c r="GZ14">
        <f ca="1">INDIRECT(ADDRESS(ROW(),Controls!$P$2+135))</f>
        <v>7.5109881113194958E-3</v>
      </c>
      <c r="HL14">
        <f t="shared" ca="1" si="16"/>
        <v>0.92399718440606038</v>
      </c>
      <c r="HM14">
        <f t="shared" ca="1" si="17"/>
        <v>-0.41127190037269301</v>
      </c>
      <c r="HN14">
        <f t="shared" ca="1" si="18"/>
        <v>0.01</v>
      </c>
      <c r="HO14">
        <f t="shared" ca="1" si="19"/>
        <v>-0.49142696825724175</v>
      </c>
      <c r="HQ14">
        <f ca="1">INDIRECT(ADDRESS(ROW(),Controls!$P$2+60))</f>
        <v>-0.60612358869035321</v>
      </c>
      <c r="HR14">
        <f t="shared" ca="1" si="20"/>
        <v>28</v>
      </c>
      <c r="HS14">
        <f ca="1">IF($GX14=0,NA(),($GZ14*Controls!$S$2))</f>
        <v>7.5109881113194958E-3</v>
      </c>
    </row>
    <row r="15" spans="1:227" x14ac:dyDescent="0.25">
      <c r="A15">
        <v>16</v>
      </c>
      <c r="B15">
        <f t="shared" ca="1" si="0"/>
        <v>29</v>
      </c>
      <c r="C15">
        <f t="shared" ca="1" si="1"/>
        <v>5</v>
      </c>
      <c r="D15">
        <f t="shared" ca="1" si="2"/>
        <v>5.2659381407254502</v>
      </c>
      <c r="E15">
        <f t="shared" ca="1" si="3"/>
        <v>-0.60149323428211998</v>
      </c>
      <c r="G15">
        <f t="shared" ca="1" si="4"/>
        <v>0.31668561098831033</v>
      </c>
      <c r="H15">
        <f t="shared" ca="1" si="5"/>
        <v>-0.1873492775935327</v>
      </c>
      <c r="I15">
        <f t="shared" ca="1" si="6"/>
        <v>1</v>
      </c>
      <c r="J15">
        <v>1</v>
      </c>
      <c r="K15">
        <f t="shared" ca="1" si="7"/>
        <v>5.0012550820928654E-2</v>
      </c>
      <c r="O15">
        <f t="shared" ca="1" si="8"/>
        <v>29</v>
      </c>
      <c r="P15">
        <f ca="1">$O$28/4+$O$29/2+$O$30/4</f>
        <v>61.25</v>
      </c>
      <c r="AD15">
        <f t="shared" ca="1" si="9"/>
        <v>5</v>
      </c>
      <c r="AE15">
        <f ca="1">$AD$28/4+$AD$29/2+$AD$30/4</f>
        <v>12.25</v>
      </c>
      <c r="AS15">
        <f t="shared" ca="1" si="10"/>
        <v>5.2659381407254502</v>
      </c>
      <c r="AT15">
        <f ca="1">$AS$28/4+$AS$29/2+$AS$30/4</f>
        <v>4.3195256438885554</v>
      </c>
      <c r="BH15">
        <f t="shared" ca="1" si="11"/>
        <v>-0.60149323428211998</v>
      </c>
      <c r="BI15">
        <f ca="1">$BH$28/4+$BH$29/2+$BH$30/4</f>
        <v>1.123484761679165</v>
      </c>
      <c r="CL15">
        <f t="shared" ca="1" si="12"/>
        <v>0.31668561098831033</v>
      </c>
      <c r="CM15">
        <f ca="1">$CL$28/4+$CL$29/2+$CL$30/4</f>
        <v>0.37493575861157835</v>
      </c>
      <c r="DA15">
        <f t="shared" ca="1" si="13"/>
        <v>-0.1873492775935327</v>
      </c>
      <c r="DB15">
        <f ca="1">$DA$28/4+$DA$29/2+$DA$30/4</f>
        <v>7.5029450734126577</v>
      </c>
      <c r="DP15">
        <f t="shared" ca="1" si="14"/>
        <v>1</v>
      </c>
      <c r="DQ15">
        <f ca="1">$DP$28/4+$DP$29/2+$DP$30/4</f>
        <v>1</v>
      </c>
      <c r="EE15">
        <f t="shared" ca="1" si="15"/>
        <v>5.0012550820928654E-2</v>
      </c>
      <c r="EF15">
        <f ca="1">$EE$28/4+$EE$29/2+$EE$30/4</f>
        <v>2.2127262272752026</v>
      </c>
      <c r="GR15">
        <f ca="1">INDIRECT(ADDRESS(ROW(),Controls!$P$2+30))</f>
        <v>5</v>
      </c>
      <c r="GS15">
        <f ca="1">INDIRECT(ADDRESS(ROW(),Controls!$P$2+45))</f>
        <v>5.2659381407254502</v>
      </c>
      <c r="GV15">
        <f ca="1">INDIRECT(ADDRESS(ROW(),Controls!$P$2+90))</f>
        <v>0.31668561098831033</v>
      </c>
      <c r="GW15">
        <f ca="1">INDIRECT(ADDRESS(ROW(),Controls!$P$2+105))</f>
        <v>-0.1873492775935327</v>
      </c>
      <c r="GX15">
        <f ca="1">INDIRECT(ADDRESS(ROW(),Controls!$P$2+120))</f>
        <v>1</v>
      </c>
      <c r="GY15">
        <f ca="1">INDIRECT(ADDRESS(ROW(),Controls!$P$2+15))</f>
        <v>29</v>
      </c>
      <c r="GZ15">
        <f ca="1">INDIRECT(ADDRESS(ROW(),Controls!$P$2+135))</f>
        <v>5.0012550820928654E-2</v>
      </c>
      <c r="HL15">
        <f t="shared" ca="1" si="16"/>
        <v>0.9494984305514812</v>
      </c>
      <c r="HM15">
        <f t="shared" ca="1" si="17"/>
        <v>-0.26593814072545019</v>
      </c>
      <c r="HN15">
        <f t="shared" ca="1" si="18"/>
        <v>0.01</v>
      </c>
      <c r="HO15">
        <f t="shared" ca="1" si="19"/>
        <v>-0.50403488858184309</v>
      </c>
      <c r="HQ15">
        <f ca="1">INDIRECT(ADDRESS(ROW(),Controls!$P$2+60))</f>
        <v>-0.60149323428211998</v>
      </c>
      <c r="HR15">
        <f t="shared" ca="1" si="20"/>
        <v>29</v>
      </c>
      <c r="HS15">
        <f ca="1">IF($GX15=0,NA(),($GZ15*Controls!$S$2))</f>
        <v>5.0012550820928654E-2</v>
      </c>
    </row>
    <row r="16" spans="1:227" x14ac:dyDescent="0.25">
      <c r="A16">
        <v>17</v>
      </c>
      <c r="B16">
        <f t="shared" ca="1" si="0"/>
        <v>29</v>
      </c>
      <c r="C16">
        <f t="shared" ca="1" si="1"/>
        <v>7</v>
      </c>
      <c r="D16">
        <f t="shared" ca="1" si="2"/>
        <v>4.3792014203725129</v>
      </c>
      <c r="E16">
        <f t="shared" ca="1" si="3"/>
        <v>-0.39402584646565841</v>
      </c>
      <c r="G16">
        <f t="shared" ca="1" si="4"/>
        <v>0.3472711835540373</v>
      </c>
      <c r="H16">
        <f t="shared" ca="1" si="5"/>
        <v>0.12980816560923036</v>
      </c>
      <c r="I16">
        <f t="shared" ca="1" si="6"/>
        <v>1</v>
      </c>
      <c r="J16">
        <v>1</v>
      </c>
      <c r="K16">
        <f t="shared" ca="1" si="7"/>
        <v>0.87596000572700083</v>
      </c>
      <c r="O16">
        <f t="shared" ca="1" si="8"/>
        <v>29</v>
      </c>
      <c r="P16">
        <f ca="1">$O$30/4+$O$31/2+$O$32/4</f>
        <v>66</v>
      </c>
      <c r="AD16">
        <f t="shared" ca="1" si="9"/>
        <v>7</v>
      </c>
      <c r="AE16">
        <f ca="1">$AD$30/4+$AD$31/2+$AD$32/4</f>
        <v>13.5</v>
      </c>
      <c r="AS16">
        <f t="shared" ca="1" si="10"/>
        <v>4.3792014203725129</v>
      </c>
      <c r="AT16">
        <f ca="1">$AS$30/4+$AS$31/2+$AS$32/4</f>
        <v>6.1305276095894659</v>
      </c>
      <c r="BH16">
        <f t="shared" ca="1" si="11"/>
        <v>-0.39402584646565841</v>
      </c>
      <c r="BI16">
        <f ca="1">$BH$30/4+$BH$31/2+$BH$32/4</f>
        <v>1.8867078136275128</v>
      </c>
      <c r="CL16">
        <f t="shared" ca="1" si="12"/>
        <v>0.3472711835540373</v>
      </c>
      <c r="CM16">
        <f ca="1">$CL$30/4+$CL$31/2+$CL$32/4</f>
        <v>0.29933486635418016</v>
      </c>
      <c r="DA16">
        <f t="shared" ca="1" si="13"/>
        <v>0.12980816560923036</v>
      </c>
      <c r="DB16">
        <f ca="1">$DA$30/4+$DA$31/2+$DA$32/4</f>
        <v>1.7598667215246899</v>
      </c>
      <c r="DP16">
        <f t="shared" ca="1" si="14"/>
        <v>1</v>
      </c>
      <c r="DQ16">
        <f ca="1">$DP$30/4+$DP$31/2+$DP$32/4</f>
        <v>1</v>
      </c>
      <c r="EE16">
        <f t="shared" ca="1" si="15"/>
        <v>0.87596000572700083</v>
      </c>
      <c r="EF16">
        <f ca="1">$EE$30/4+$EE$31/2+$EE$32/4</f>
        <v>1.4983197681027229</v>
      </c>
      <c r="GR16">
        <f ca="1">INDIRECT(ADDRESS(ROW(),Controls!$P$2+30))</f>
        <v>7</v>
      </c>
      <c r="GS16">
        <f ca="1">INDIRECT(ADDRESS(ROW(),Controls!$P$2+45))</f>
        <v>4.3792014203725129</v>
      </c>
      <c r="GV16">
        <f ca="1">INDIRECT(ADDRESS(ROW(),Controls!$P$2+90))</f>
        <v>0.3472711835540373</v>
      </c>
      <c r="GW16">
        <f ca="1">INDIRECT(ADDRESS(ROW(),Controls!$P$2+105))</f>
        <v>0.12980816560923036</v>
      </c>
      <c r="GX16">
        <f ca="1">INDIRECT(ADDRESS(ROW(),Controls!$P$2+120))</f>
        <v>1</v>
      </c>
      <c r="GY16">
        <f ca="1">INDIRECT(ADDRESS(ROW(),Controls!$P$2+15))</f>
        <v>29</v>
      </c>
      <c r="GZ16">
        <f ca="1">INDIRECT(ADDRESS(ROW(),Controls!$P$2+135))</f>
        <v>0.87596000572700083</v>
      </c>
      <c r="HL16">
        <f t="shared" ca="1" si="16"/>
        <v>1.5984649546913399</v>
      </c>
      <c r="HM16">
        <f t="shared" ca="1" si="17"/>
        <v>2.6207985796274871</v>
      </c>
      <c r="HN16">
        <f t="shared" ca="1" si="18"/>
        <v>0.37379480865860987</v>
      </c>
      <c r="HO16">
        <f t="shared" ca="1" si="19"/>
        <v>-0.21746301794480694</v>
      </c>
      <c r="HQ16">
        <f ca="1">INDIRECT(ADDRESS(ROW(),Controls!$P$2+60))</f>
        <v>-0.39402584646565841</v>
      </c>
      <c r="HR16">
        <f t="shared" ca="1" si="20"/>
        <v>29</v>
      </c>
      <c r="HS16">
        <f ca="1">IF($GX16=0,NA(),($GZ16*Controls!$S$2))</f>
        <v>0.87596000572700083</v>
      </c>
    </row>
    <row r="17" spans="1:227" x14ac:dyDescent="0.25">
      <c r="A17">
        <v>18</v>
      </c>
      <c r="B17">
        <f t="shared" ca="1" si="0"/>
        <v>31</v>
      </c>
      <c r="C17">
        <f t="shared" ca="1" si="1"/>
        <v>4</v>
      </c>
      <c r="D17">
        <f t="shared" ca="1" si="2"/>
        <v>5.5716528615790226</v>
      </c>
      <c r="E17">
        <f t="shared" ca="1" si="3"/>
        <v>-0.48861471149158764</v>
      </c>
      <c r="G17">
        <f t="shared" ca="1" si="4"/>
        <v>0.30787482826056156</v>
      </c>
      <c r="H17">
        <f t="shared" ca="1" si="5"/>
        <v>-9.9910724203577286E-2</v>
      </c>
      <c r="I17">
        <f t="shared" ca="1" si="6"/>
        <v>1</v>
      </c>
      <c r="J17">
        <v>1</v>
      </c>
      <c r="K17">
        <f t="shared" ca="1" si="7"/>
        <v>-0.35757360380953729</v>
      </c>
      <c r="O17">
        <f t="shared" ca="1" si="8"/>
        <v>31</v>
      </c>
      <c r="P17">
        <f ca="1">$O$32/4+$O$33/2+$O$34/4</f>
        <v>71.75</v>
      </c>
      <c r="AD17">
        <f t="shared" ca="1" si="9"/>
        <v>4</v>
      </c>
      <c r="AE17">
        <f ca="1">$AD$32/4+$AD$33/2+$AD$34/4</f>
        <v>12.25</v>
      </c>
      <c r="AS17">
        <f t="shared" ca="1" si="10"/>
        <v>5.5716528615790226</v>
      </c>
      <c r="AT17">
        <f ca="1">$AS$32/4+$AS$33/2+$AS$34/4</f>
        <v>8.1727421532704589</v>
      </c>
      <c r="BH17">
        <f t="shared" ca="1" si="11"/>
        <v>-0.48861471149158764</v>
      </c>
      <c r="BI17">
        <f ca="1">$BH$32/4+$BH$33/2+$BH$34/4</f>
        <v>2.3503823515689755</v>
      </c>
      <c r="CL17">
        <f t="shared" ca="1" si="12"/>
        <v>0.30787482826056156</v>
      </c>
      <c r="CM17">
        <f ca="1">$CL$32/4+$CL$33/2+$CL$34/4</f>
        <v>0.25486059258627713</v>
      </c>
      <c r="DA17">
        <f t="shared" ca="1" si="13"/>
        <v>-9.9910724203577286E-2</v>
      </c>
      <c r="DB17">
        <f ca="1">$DA$32/4+$DA$33/2+$DA$34/4</f>
        <v>0.67146658586438102</v>
      </c>
      <c r="DP17">
        <f t="shared" ca="1" si="14"/>
        <v>1</v>
      </c>
      <c r="DQ17">
        <f ca="1">$DP$32/4+$DP$33/2+$DP$34/4</f>
        <v>1</v>
      </c>
      <c r="EE17">
        <f t="shared" ca="1" si="15"/>
        <v>-0.35757360380953729</v>
      </c>
      <c r="EF17">
        <f ca="1">$EE$32/4+$EE$33/2+$EE$34/4</f>
        <v>0.58069222348073768</v>
      </c>
      <c r="GR17">
        <f ca="1">INDIRECT(ADDRESS(ROW(),Controls!$P$2+30))</f>
        <v>4</v>
      </c>
      <c r="GS17">
        <f ca="1">INDIRECT(ADDRESS(ROW(),Controls!$P$2+45))</f>
        <v>5.5716528615790226</v>
      </c>
      <c r="GV17">
        <f ca="1">INDIRECT(ADDRESS(ROW(),Controls!$P$2+90))</f>
        <v>0.30787482826056156</v>
      </c>
      <c r="GW17">
        <f ca="1">INDIRECT(ADDRESS(ROW(),Controls!$P$2+105))</f>
        <v>-9.9910724203577286E-2</v>
      </c>
      <c r="GX17">
        <f ca="1">INDIRECT(ADDRESS(ROW(),Controls!$P$2+120))</f>
        <v>1</v>
      </c>
      <c r="GY17">
        <f ca="1">INDIRECT(ADDRESS(ROW(),Controls!$P$2+15))</f>
        <v>31</v>
      </c>
      <c r="GZ17">
        <f ca="1">INDIRECT(ADDRESS(ROW(),Controls!$P$2+135))</f>
        <v>-0.35757360380953729</v>
      </c>
      <c r="HL17">
        <f t="shared" ca="1" si="16"/>
        <v>0.71791981650242087</v>
      </c>
      <c r="HM17">
        <f t="shared" ca="1" si="17"/>
        <v>-1.5716528615790226</v>
      </c>
      <c r="HN17">
        <f t="shared" ca="1" si="18"/>
        <v>0.01</v>
      </c>
      <c r="HO17">
        <f t="shared" ca="1" si="19"/>
        <v>-0.40778555246413883</v>
      </c>
      <c r="HQ17">
        <f ca="1">INDIRECT(ADDRESS(ROW(),Controls!$P$2+60))</f>
        <v>-0.48861471149158764</v>
      </c>
      <c r="HR17">
        <f t="shared" ca="1" si="20"/>
        <v>31</v>
      </c>
      <c r="HS17">
        <f ca="1">IF($GX17=0,NA(),($GZ17*Controls!$S$2))</f>
        <v>-0.35757360380953729</v>
      </c>
    </row>
    <row r="18" spans="1:227" x14ac:dyDescent="0.25">
      <c r="A18">
        <v>19</v>
      </c>
      <c r="B18">
        <f t="shared" ca="1" si="0"/>
        <v>31</v>
      </c>
      <c r="C18">
        <f t="shared" ca="1" si="1"/>
        <v>6</v>
      </c>
      <c r="D18">
        <f t="shared" ca="1" si="2"/>
        <v>6.4328595272470803</v>
      </c>
      <c r="E18">
        <f t="shared" ca="1" si="3"/>
        <v>-0.49676442585556474</v>
      </c>
      <c r="G18">
        <f t="shared" ca="1" si="4"/>
        <v>0.28652609023343278</v>
      </c>
      <c r="H18">
        <f t="shared" ca="1" si="5"/>
        <v>-0.15092407801607022</v>
      </c>
      <c r="I18">
        <f t="shared" ca="1" si="6"/>
        <v>1</v>
      </c>
      <c r="J18">
        <v>1</v>
      </c>
      <c r="K18">
        <f t="shared" ca="1" si="7"/>
        <v>7.8756745999533483E-3</v>
      </c>
      <c r="O18">
        <f t="shared" ca="1" si="8"/>
        <v>31</v>
      </c>
      <c r="P18">
        <f ca="1">$O$34/4+$O$35/2+$O$36/4</f>
        <v>96</v>
      </c>
      <c r="AD18">
        <f t="shared" ca="1" si="9"/>
        <v>6</v>
      </c>
      <c r="AE18">
        <f ca="1">$AD$34/4+$AD$35/2+$AD$36/4</f>
        <v>10</v>
      </c>
      <c r="AS18">
        <f t="shared" ca="1" si="10"/>
        <v>6.4328595272470803</v>
      </c>
      <c r="AT18">
        <f ca="1">$AS$34/4+$AS$35/2+$AS$36/4</f>
        <v>11.432926475279247</v>
      </c>
      <c r="BH18">
        <f t="shared" ca="1" si="11"/>
        <v>-0.49676442585556474</v>
      </c>
      <c r="BI18">
        <f ca="1">$BH$34/4+$BH$35/2+$BH$36/4</f>
        <v>1.9780829899595256</v>
      </c>
      <c r="CL18">
        <f t="shared" ca="1" si="12"/>
        <v>0.28652609023343278</v>
      </c>
      <c r="CM18">
        <f ca="1">$CL$34/4+$CL$35/2+$CL$36/4</f>
        <v>0.23079719141333344</v>
      </c>
      <c r="DA18">
        <f t="shared" ca="1" si="13"/>
        <v>-0.15092407801607022</v>
      </c>
      <c r="DB18">
        <f ca="1">$DA$34/4+$DA$35/2+$DA$36/4</f>
        <v>1.241411029477451</v>
      </c>
      <c r="DP18">
        <f t="shared" ca="1" si="14"/>
        <v>1</v>
      </c>
      <c r="DQ18">
        <f ca="1">$DP$34/4+$DP$35/2+$DP$36/4</f>
        <v>1</v>
      </c>
      <c r="EE18">
        <f t="shared" ca="1" si="15"/>
        <v>7.8756745999533483E-3</v>
      </c>
      <c r="EF18">
        <f ca="1">$EE$34/4+$EE$35/2+$EE$36/4</f>
        <v>-0.16143179292053256</v>
      </c>
      <c r="GR18">
        <f ca="1">INDIRECT(ADDRESS(ROW(),Controls!$P$2+30))</f>
        <v>6</v>
      </c>
      <c r="GS18">
        <f ca="1">INDIRECT(ADDRESS(ROW(),Controls!$P$2+45))</f>
        <v>6.4328595272470803</v>
      </c>
      <c r="GV18">
        <f ca="1">INDIRECT(ADDRESS(ROW(),Controls!$P$2+90))</f>
        <v>0.28652609023343278</v>
      </c>
      <c r="GW18">
        <f ca="1">INDIRECT(ADDRESS(ROW(),Controls!$P$2+105))</f>
        <v>-0.15092407801607022</v>
      </c>
      <c r="GX18">
        <f ca="1">INDIRECT(ADDRESS(ROW(),Controls!$P$2+120))</f>
        <v>1</v>
      </c>
      <c r="GY18">
        <f ca="1">INDIRECT(ADDRESS(ROW(),Controls!$P$2+15))</f>
        <v>31</v>
      </c>
      <c r="GZ18">
        <f ca="1">INDIRECT(ADDRESS(ROW(),Controls!$P$2+135))</f>
        <v>7.8756745999533483E-3</v>
      </c>
      <c r="HL18">
        <f t="shared" ca="1" si="16"/>
        <v>0.93271117993271013</v>
      </c>
      <c r="HM18">
        <f t="shared" ca="1" si="17"/>
        <v>-0.43285952724708032</v>
      </c>
      <c r="HN18">
        <f t="shared" ca="1" si="18"/>
        <v>0.01</v>
      </c>
      <c r="HO18">
        <f t="shared" ca="1" si="19"/>
        <v>-0.437450168249503</v>
      </c>
      <c r="HQ18">
        <f ca="1">INDIRECT(ADDRESS(ROW(),Controls!$P$2+60))</f>
        <v>-0.49676442585556474</v>
      </c>
      <c r="HR18">
        <f t="shared" ca="1" si="20"/>
        <v>31</v>
      </c>
      <c r="HS18">
        <f ca="1">IF($GX18=0,NA(),($GZ18*Controls!$S$2))</f>
        <v>7.8756745999533483E-3</v>
      </c>
    </row>
    <row r="19" spans="1:227" x14ac:dyDescent="0.25">
      <c r="A19">
        <v>20</v>
      </c>
      <c r="B19">
        <f t="shared" ca="1" si="0"/>
        <v>35</v>
      </c>
      <c r="C19">
        <f t="shared" ca="1" si="1"/>
        <v>8</v>
      </c>
      <c r="D19">
        <f t="shared" ca="1" si="2"/>
        <v>4.5940892483988094</v>
      </c>
      <c r="E19">
        <f t="shared" ca="1" si="3"/>
        <v>-0.26268090364100588</v>
      </c>
      <c r="G19">
        <f t="shared" ca="1" si="4"/>
        <v>0.33905214300690917</v>
      </c>
      <c r="H19">
        <f t="shared" ca="1" si="5"/>
        <v>0.33195550956040376</v>
      </c>
      <c r="I19">
        <f t="shared" ca="1" si="6"/>
        <v>1</v>
      </c>
      <c r="J19">
        <v>1</v>
      </c>
      <c r="K19">
        <f t="shared" ca="1" si="7"/>
        <v>1.0316499893197895</v>
      </c>
      <c r="O19">
        <f t="shared" ca="1" si="8"/>
        <v>35</v>
      </c>
      <c r="P19">
        <f ca="1">$O$37*3/4+$O$36/4</f>
        <v>115</v>
      </c>
      <c r="AD19">
        <f t="shared" ca="1" si="9"/>
        <v>8</v>
      </c>
      <c r="AE19">
        <f ca="1">$AD$37*3/4+$AD$36/4</f>
        <v>14.75</v>
      </c>
      <c r="AS19">
        <f t="shared" ca="1" si="10"/>
        <v>4.5940892483988094</v>
      </c>
      <c r="AT19">
        <f ca="1">$AS$37*3/4+$AS$36/4</f>
        <v>9.447466227669171</v>
      </c>
      <c r="BH19">
        <f t="shared" ca="1" si="11"/>
        <v>-0.26268090364100588</v>
      </c>
      <c r="BI19">
        <f ca="1">$BH$37*3/4+$BH$36/4</f>
        <v>2.2825995343698842</v>
      </c>
      <c r="CL19">
        <f t="shared" ca="1" si="12"/>
        <v>0.33905214300690917</v>
      </c>
      <c r="CM19">
        <f ca="1">$CL$37*3/4+$CL$36/4</f>
        <v>0.24418955552940963</v>
      </c>
      <c r="DA19">
        <f t="shared" ca="1" si="13"/>
        <v>0.33195550956040376</v>
      </c>
      <c r="DB19">
        <f ca="1">$DA$37*3/4+$DA$36/4</f>
        <v>1.1208146493141478</v>
      </c>
      <c r="DP19">
        <f t="shared" ca="1" si="14"/>
        <v>1</v>
      </c>
      <c r="DQ19">
        <f ca="1">$DP$37*3/4+$DP$36/4</f>
        <v>1</v>
      </c>
      <c r="EE19">
        <f t="shared" ca="1" si="15"/>
        <v>1.0316499893197895</v>
      </c>
      <c r="EF19">
        <f ca="1">$EE$37*3/4+$EE$36/4</f>
        <v>1.000270598745356</v>
      </c>
      <c r="GR19">
        <f ca="1">INDIRECT(ADDRESS(ROW(),Controls!$P$2+30))</f>
        <v>8</v>
      </c>
      <c r="GS19">
        <f ca="1">INDIRECT(ADDRESS(ROW(),Controls!$P$2+45))</f>
        <v>4.5940892483988094</v>
      </c>
      <c r="GV19">
        <f ca="1">INDIRECT(ADDRESS(ROW(),Controls!$P$2+90))</f>
        <v>0.33905214300690917</v>
      </c>
      <c r="GW19">
        <f ca="1">INDIRECT(ADDRESS(ROW(),Controls!$P$2+105))</f>
        <v>0.33195550956040376</v>
      </c>
      <c r="GX19">
        <f ca="1">INDIRECT(ADDRESS(ROW(),Controls!$P$2+120))</f>
        <v>1</v>
      </c>
      <c r="GY19">
        <f ca="1">INDIRECT(ADDRESS(ROW(),Controls!$P$2+15))</f>
        <v>35</v>
      </c>
      <c r="GZ19">
        <f ca="1">INDIRECT(ADDRESS(ROW(),Controls!$P$2+135))</f>
        <v>1.0316499893197895</v>
      </c>
      <c r="HL19">
        <f t="shared" ca="1" si="16"/>
        <v>1.7413679986274238</v>
      </c>
      <c r="HM19">
        <f t="shared" ca="1" si="17"/>
        <v>3.4059107516011906</v>
      </c>
      <c r="HN19">
        <f t="shared" ca="1" si="18"/>
        <v>0.9790691974881256</v>
      </c>
      <c r="HO19">
        <f t="shared" ca="1" si="19"/>
        <v>-7.0966334465054071E-3</v>
      </c>
      <c r="HQ19">
        <f ca="1">INDIRECT(ADDRESS(ROW(),Controls!$P$2+60))</f>
        <v>-0.26268090364100588</v>
      </c>
      <c r="HR19">
        <f t="shared" ca="1" si="20"/>
        <v>35</v>
      </c>
      <c r="HS19">
        <f ca="1">IF($GX19=0,NA(),($GZ19*Controls!$S$2))</f>
        <v>1.0316499893197895</v>
      </c>
    </row>
    <row r="20" spans="1:227" x14ac:dyDescent="0.25">
      <c r="A20">
        <v>21</v>
      </c>
      <c r="B20">
        <f t="shared" ca="1" si="0"/>
        <v>36</v>
      </c>
      <c r="C20">
        <f t="shared" ca="1" si="1"/>
        <v>7</v>
      </c>
      <c r="D20">
        <f t="shared" ca="1" si="2"/>
        <v>3.971370834266406</v>
      </c>
      <c r="E20">
        <f t="shared" ca="1" si="3"/>
        <v>-6.432498449824757E-2</v>
      </c>
      <c r="G20">
        <f t="shared" ca="1" si="4"/>
        <v>0.36466659896244213</v>
      </c>
      <c r="H20">
        <f t="shared" ca="1" si="5"/>
        <v>0.32978026009584377</v>
      </c>
      <c r="I20">
        <f t="shared" ca="1" si="6"/>
        <v>1</v>
      </c>
      <c r="J20">
        <v>1</v>
      </c>
      <c r="K20">
        <f t="shared" ca="1" si="7"/>
        <v>1.0345875895126986</v>
      </c>
      <c r="O20">
        <f t="shared" ca="1" si="8"/>
        <v>36</v>
      </c>
      <c r="AD20">
        <f t="shared" ca="1" si="9"/>
        <v>7</v>
      </c>
      <c r="AS20">
        <f t="shared" ca="1" si="10"/>
        <v>3.971370834266406</v>
      </c>
      <c r="BH20">
        <f t="shared" ca="1" si="11"/>
        <v>-6.432498449824757E-2</v>
      </c>
      <c r="CL20">
        <f t="shared" ca="1" si="12"/>
        <v>0.36466659896244213</v>
      </c>
      <c r="DA20">
        <f t="shared" ca="1" si="13"/>
        <v>0.32978026009584377</v>
      </c>
      <c r="DP20">
        <f t="shared" ca="1" si="14"/>
        <v>1</v>
      </c>
      <c r="EE20">
        <f t="shared" ca="1" si="15"/>
        <v>1.0345875895126986</v>
      </c>
      <c r="GR20">
        <f ca="1">INDIRECT(ADDRESS(ROW(),Controls!$P$2+30))</f>
        <v>7</v>
      </c>
      <c r="GS20">
        <f ca="1">INDIRECT(ADDRESS(ROW(),Controls!$P$2+45))</f>
        <v>3.971370834266406</v>
      </c>
      <c r="GV20">
        <f ca="1">INDIRECT(ADDRESS(ROW(),Controls!$P$2+90))</f>
        <v>0.36466659896244213</v>
      </c>
      <c r="GW20">
        <f ca="1">INDIRECT(ADDRESS(ROW(),Controls!$P$2+105))</f>
        <v>0.32978026009584377</v>
      </c>
      <c r="GX20">
        <f ca="1">INDIRECT(ADDRESS(ROW(),Controls!$P$2+120))</f>
        <v>1</v>
      </c>
      <c r="GY20">
        <f ca="1">INDIRECT(ADDRESS(ROW(),Controls!$P$2+15))</f>
        <v>36</v>
      </c>
      <c r="GZ20">
        <f ca="1">INDIRECT(ADDRESS(ROW(),Controls!$P$2+135))</f>
        <v>1.0345875895126986</v>
      </c>
      <c r="HL20">
        <f t="shared" ca="1" si="16"/>
        <v>1.7626155531992882</v>
      </c>
      <c r="HM20">
        <f t="shared" ca="1" si="17"/>
        <v>3.028629165733594</v>
      </c>
      <c r="HN20">
        <f t="shared" ca="1" si="18"/>
        <v>0.90433360509062855</v>
      </c>
      <c r="HO20">
        <f t="shared" ca="1" si="19"/>
        <v>-3.4886338866598365E-2</v>
      </c>
      <c r="HQ20">
        <f ca="1">INDIRECT(ADDRESS(ROW(),Controls!$P$2+60))</f>
        <v>-6.432498449824757E-2</v>
      </c>
      <c r="HR20">
        <f t="shared" ca="1" si="20"/>
        <v>36</v>
      </c>
      <c r="HS20">
        <f ca="1">IF($GX20=0,NA(),($GZ20*Controls!$S$2))</f>
        <v>1.0345875895126986</v>
      </c>
    </row>
    <row r="21" spans="1:227" x14ac:dyDescent="0.25">
      <c r="A21">
        <v>22</v>
      </c>
      <c r="B21">
        <f t="shared" ca="1" si="0"/>
        <v>37</v>
      </c>
      <c r="C21">
        <f t="shared" ca="1" si="1"/>
        <v>4</v>
      </c>
      <c r="D21">
        <f t="shared" ca="1" si="2"/>
        <v>5.8185747411649666</v>
      </c>
      <c r="E21">
        <f t="shared" ca="1" si="3"/>
        <v>-0.1746594090612337</v>
      </c>
      <c r="G21">
        <f t="shared" ca="1" si="4"/>
        <v>0.30127139541110692</v>
      </c>
      <c r="H21">
        <f t="shared" ca="1" si="5"/>
        <v>-7.417812488407434E-2</v>
      </c>
      <c r="I21">
        <f t="shared" ca="1" si="6"/>
        <v>1</v>
      </c>
      <c r="J21">
        <v>1</v>
      </c>
      <c r="K21">
        <f t="shared" ca="1" si="7"/>
        <v>-0.42540635261794402</v>
      </c>
      <c r="O21">
        <f t="shared" ca="1" si="8"/>
        <v>37</v>
      </c>
      <c r="AD21">
        <f t="shared" ca="1" si="9"/>
        <v>4</v>
      </c>
      <c r="AS21">
        <f t="shared" ca="1" si="10"/>
        <v>5.8185747411649666</v>
      </c>
      <c r="BH21">
        <f t="shared" ca="1" si="11"/>
        <v>-0.1746594090612337</v>
      </c>
      <c r="CL21">
        <f t="shared" ca="1" si="12"/>
        <v>0.30127139541110692</v>
      </c>
      <c r="DA21">
        <f t="shared" ca="1" si="13"/>
        <v>-7.417812488407434E-2</v>
      </c>
      <c r="DP21">
        <f t="shared" ca="1" si="14"/>
        <v>1</v>
      </c>
      <c r="EE21">
        <f t="shared" ca="1" si="15"/>
        <v>-0.42540635261794402</v>
      </c>
      <c r="GR21">
        <f ca="1">INDIRECT(ADDRESS(ROW(),Controls!$P$2+30))</f>
        <v>4</v>
      </c>
      <c r="GS21">
        <f ca="1">INDIRECT(ADDRESS(ROW(),Controls!$P$2+45))</f>
        <v>5.8185747411649666</v>
      </c>
      <c r="GV21">
        <f ca="1">INDIRECT(ADDRESS(ROW(),Controls!$P$2+90))</f>
        <v>0.30127139541110692</v>
      </c>
      <c r="GW21">
        <f ca="1">INDIRECT(ADDRESS(ROW(),Controls!$P$2+105))</f>
        <v>-7.417812488407434E-2</v>
      </c>
      <c r="GX21">
        <f ca="1">INDIRECT(ADDRESS(ROW(),Controls!$P$2+120))</f>
        <v>1</v>
      </c>
      <c r="GY21">
        <f ca="1">INDIRECT(ADDRESS(ROW(),Controls!$P$2+15))</f>
        <v>37</v>
      </c>
      <c r="GZ21">
        <f ca="1">INDIRECT(ADDRESS(ROW(),Controls!$P$2+135))</f>
        <v>-0.42540635261794402</v>
      </c>
      <c r="HL21">
        <f t="shared" ca="1" si="16"/>
        <v>0.68745357375939442</v>
      </c>
      <c r="HM21">
        <f t="shared" ca="1" si="17"/>
        <v>-1.8185747411649666</v>
      </c>
      <c r="HN21">
        <f t="shared" ca="1" si="18"/>
        <v>0.01</v>
      </c>
      <c r="HO21">
        <f t="shared" ca="1" si="19"/>
        <v>-0.37544952029518125</v>
      </c>
      <c r="HQ21">
        <f ca="1">INDIRECT(ADDRESS(ROW(),Controls!$P$2+60))</f>
        <v>-0.1746594090612337</v>
      </c>
      <c r="HR21">
        <f t="shared" ca="1" si="20"/>
        <v>37</v>
      </c>
      <c r="HS21">
        <f ca="1">IF($GX21=0,NA(),($GZ21*Controls!$S$2))</f>
        <v>-0.42540635261794402</v>
      </c>
    </row>
    <row r="22" spans="1:227" x14ac:dyDescent="0.25">
      <c r="A22">
        <v>23</v>
      </c>
      <c r="B22">
        <f t="shared" ca="1" si="0"/>
        <v>37</v>
      </c>
      <c r="C22">
        <f t="shared" ca="1" si="1"/>
        <v>3</v>
      </c>
      <c r="D22">
        <f t="shared" ca="1" si="2"/>
        <v>4.6747827912236559</v>
      </c>
      <c r="E22">
        <f t="shared" ca="1" si="3"/>
        <v>-0.27197296464974324</v>
      </c>
      <c r="G22">
        <f t="shared" ca="1" si="4"/>
        <v>0.33611313863344355</v>
      </c>
      <c r="H22">
        <f t="shared" ca="1" si="5"/>
        <v>-8.5564204268991514E-2</v>
      </c>
      <c r="I22">
        <f t="shared" ca="1" si="6"/>
        <v>1</v>
      </c>
      <c r="J22">
        <v>1</v>
      </c>
      <c r="K22">
        <f t="shared" ca="1" si="7"/>
        <v>-0.47273278568780797</v>
      </c>
      <c r="O22">
        <f t="shared" ca="1" si="8"/>
        <v>37</v>
      </c>
      <c r="AD22">
        <f t="shared" ca="1" si="9"/>
        <v>3</v>
      </c>
      <c r="AS22">
        <f t="shared" ca="1" si="10"/>
        <v>4.6747827912236559</v>
      </c>
      <c r="BH22">
        <f t="shared" ca="1" si="11"/>
        <v>-0.27197296464974324</v>
      </c>
      <c r="CL22">
        <f t="shared" ca="1" si="12"/>
        <v>0.33611313863344355</v>
      </c>
      <c r="DA22">
        <f t="shared" ca="1" si="13"/>
        <v>-8.5564204268991514E-2</v>
      </c>
      <c r="DP22">
        <f t="shared" ca="1" si="14"/>
        <v>1</v>
      </c>
      <c r="EE22">
        <f t="shared" ca="1" si="15"/>
        <v>-0.47273278568780797</v>
      </c>
      <c r="GR22">
        <f ca="1">INDIRECT(ADDRESS(ROW(),Controls!$P$2+30))</f>
        <v>3</v>
      </c>
      <c r="GS22">
        <f ca="1">INDIRECT(ADDRESS(ROW(),Controls!$P$2+45))</f>
        <v>4.6747827912236559</v>
      </c>
      <c r="GV22">
        <f ca="1">INDIRECT(ADDRESS(ROW(),Controls!$P$2+90))</f>
        <v>0.33611313863344355</v>
      </c>
      <c r="GW22">
        <f ca="1">INDIRECT(ADDRESS(ROW(),Controls!$P$2+105))</f>
        <v>-8.5564204268991514E-2</v>
      </c>
      <c r="GX22">
        <f ca="1">INDIRECT(ADDRESS(ROW(),Controls!$P$2+120))</f>
        <v>1</v>
      </c>
      <c r="GY22">
        <f ca="1">INDIRECT(ADDRESS(ROW(),Controls!$P$2+15))</f>
        <v>37</v>
      </c>
      <c r="GZ22">
        <f ca="1">INDIRECT(ADDRESS(ROW(),Controls!$P$2+135))</f>
        <v>-0.47273278568780797</v>
      </c>
      <c r="HL22">
        <f t="shared" ca="1" si="16"/>
        <v>0.64174104637163898</v>
      </c>
      <c r="HM22">
        <f t="shared" ca="1" si="17"/>
        <v>-1.6747827912236559</v>
      </c>
      <c r="HN22">
        <f t="shared" ca="1" si="18"/>
        <v>0.01</v>
      </c>
      <c r="HO22">
        <f t="shared" ca="1" si="19"/>
        <v>-0.42167734290243508</v>
      </c>
      <c r="HQ22">
        <f ca="1">INDIRECT(ADDRESS(ROW(),Controls!$P$2+60))</f>
        <v>-0.27197296464974324</v>
      </c>
      <c r="HR22">
        <f t="shared" ca="1" si="20"/>
        <v>37</v>
      </c>
      <c r="HS22">
        <f ca="1">IF($GX22=0,NA(),($GZ22*Controls!$S$2))</f>
        <v>-0.47273278568780797</v>
      </c>
    </row>
    <row r="23" spans="1:227" x14ac:dyDescent="0.25">
      <c r="A23">
        <v>24</v>
      </c>
      <c r="B23">
        <f t="shared" ca="1" si="0"/>
        <v>38</v>
      </c>
      <c r="C23">
        <f t="shared" ca="1" si="1"/>
        <v>4</v>
      </c>
      <c r="D23">
        <f t="shared" ca="1" si="2"/>
        <v>5.8253977582178589</v>
      </c>
      <c r="E23">
        <f t="shared" ca="1" si="3"/>
        <v>-0.37142572718328332</v>
      </c>
      <c r="G23">
        <f t="shared" ca="1" si="4"/>
        <v>0.30109491114275605</v>
      </c>
      <c r="H23">
        <f t="shared" ca="1" si="5"/>
        <v>-7.3472867246000662E-2</v>
      </c>
      <c r="I23">
        <f t="shared" ca="1" si="6"/>
        <v>1</v>
      </c>
      <c r="J23">
        <v>1</v>
      </c>
      <c r="K23">
        <f t="shared" ca="1" si="7"/>
        <v>-0.42724796123265163</v>
      </c>
      <c r="O23">
        <f t="shared" ca="1" si="8"/>
        <v>38</v>
      </c>
      <c r="AD23">
        <f t="shared" ca="1" si="9"/>
        <v>4</v>
      </c>
      <c r="AS23">
        <f t="shared" ca="1" si="10"/>
        <v>5.8253977582178589</v>
      </c>
      <c r="BH23">
        <f t="shared" ca="1" si="11"/>
        <v>-0.37142572718328332</v>
      </c>
      <c r="CL23">
        <f t="shared" ca="1" si="12"/>
        <v>0.30109491114275605</v>
      </c>
      <c r="DA23">
        <f t="shared" ca="1" si="13"/>
        <v>-7.3472867246000662E-2</v>
      </c>
      <c r="DP23">
        <f t="shared" ca="1" si="14"/>
        <v>1</v>
      </c>
      <c r="EE23">
        <f t="shared" ca="1" si="15"/>
        <v>-0.42724796123265163</v>
      </c>
      <c r="GR23">
        <f ca="1">INDIRECT(ADDRESS(ROW(),Controls!$P$2+30))</f>
        <v>4</v>
      </c>
      <c r="GS23">
        <f ca="1">INDIRECT(ADDRESS(ROW(),Controls!$P$2+45))</f>
        <v>5.8253977582178589</v>
      </c>
      <c r="GV23">
        <f ca="1">INDIRECT(ADDRESS(ROW(),Controls!$P$2+90))</f>
        <v>0.30109491114275605</v>
      </c>
      <c r="GW23">
        <f ca="1">INDIRECT(ADDRESS(ROW(),Controls!$P$2+105))</f>
        <v>-7.3472867246000662E-2</v>
      </c>
      <c r="GX23">
        <f ca="1">INDIRECT(ADDRESS(ROW(),Controls!$P$2+120))</f>
        <v>1</v>
      </c>
      <c r="GY23">
        <f ca="1">INDIRECT(ADDRESS(ROW(),Controls!$P$2+15))</f>
        <v>38</v>
      </c>
      <c r="GZ23">
        <f ca="1">INDIRECT(ADDRESS(ROW(),Controls!$P$2+135))</f>
        <v>-0.42724796123265163</v>
      </c>
      <c r="HL23">
        <f t="shared" ca="1" si="16"/>
        <v>0.68664839140936262</v>
      </c>
      <c r="HM23">
        <f t="shared" ca="1" si="17"/>
        <v>-1.8253977582178589</v>
      </c>
      <c r="HN23">
        <f t="shared" ca="1" si="18"/>
        <v>0.01</v>
      </c>
      <c r="HO23">
        <f t="shared" ca="1" si="19"/>
        <v>-0.37456777838875671</v>
      </c>
      <c r="HQ23">
        <f ca="1">INDIRECT(ADDRESS(ROW(),Controls!$P$2+60))</f>
        <v>-0.37142572718328332</v>
      </c>
      <c r="HR23">
        <f t="shared" ca="1" si="20"/>
        <v>38</v>
      </c>
      <c r="HS23">
        <f ca="1">IF($GX23=0,NA(),($GZ23*Controls!$S$2))</f>
        <v>-0.42724796123265163</v>
      </c>
    </row>
    <row r="24" spans="1:227" x14ac:dyDescent="0.25">
      <c r="A24">
        <v>25</v>
      </c>
      <c r="B24">
        <f t="shared" ca="1" si="0"/>
        <v>38</v>
      </c>
      <c r="C24">
        <f t="shared" ca="1" si="1"/>
        <v>5</v>
      </c>
      <c r="D24">
        <f t="shared" ca="1" si="2"/>
        <v>4.0066648304279173</v>
      </c>
      <c r="E24">
        <f t="shared" ca="1" si="3"/>
        <v>-0.3080012220926962</v>
      </c>
      <c r="G24">
        <f t="shared" ca="1" si="4"/>
        <v>0.36305690471614255</v>
      </c>
      <c r="H24">
        <f t="shared" ca="1" si="5"/>
        <v>-0.18811946502390856</v>
      </c>
      <c r="I24">
        <f t="shared" ca="1" si="6"/>
        <v>1</v>
      </c>
      <c r="J24">
        <v>1</v>
      </c>
      <c r="K24">
        <f t="shared" ca="1" si="7"/>
        <v>0.46981953199707216</v>
      </c>
      <c r="O24">
        <f t="shared" ca="1" si="8"/>
        <v>38</v>
      </c>
      <c r="AD24">
        <f t="shared" ca="1" si="9"/>
        <v>5</v>
      </c>
      <c r="AS24">
        <f t="shared" ca="1" si="10"/>
        <v>4.0066648304279173</v>
      </c>
      <c r="BH24">
        <f t="shared" ca="1" si="11"/>
        <v>-0.3080012220926962</v>
      </c>
      <c r="CL24">
        <f t="shared" ca="1" si="12"/>
        <v>0.36305690471614255</v>
      </c>
      <c r="DA24">
        <f t="shared" ca="1" si="13"/>
        <v>-0.18811946502390856</v>
      </c>
      <c r="DP24">
        <f t="shared" ca="1" si="14"/>
        <v>1</v>
      </c>
      <c r="EE24">
        <f t="shared" ca="1" si="15"/>
        <v>0.46981953199707216</v>
      </c>
      <c r="GR24">
        <f ca="1">INDIRECT(ADDRESS(ROW(),Controls!$P$2+30))</f>
        <v>5</v>
      </c>
      <c r="GS24">
        <f ca="1">INDIRECT(ADDRESS(ROW(),Controls!$P$2+45))</f>
        <v>4.0066648304279173</v>
      </c>
      <c r="GV24">
        <f ca="1">INDIRECT(ADDRESS(ROW(),Controls!$P$2+90))</f>
        <v>0.36305690471614255</v>
      </c>
      <c r="GW24">
        <f ca="1">INDIRECT(ADDRESS(ROW(),Controls!$P$2+105))</f>
        <v>-0.18811946502390856</v>
      </c>
      <c r="GX24">
        <f ca="1">INDIRECT(ADDRESS(ROW(),Controls!$P$2+120))</f>
        <v>1</v>
      </c>
      <c r="GY24">
        <f ca="1">INDIRECT(ADDRESS(ROW(),Controls!$P$2+15))</f>
        <v>38</v>
      </c>
      <c r="GZ24">
        <f ca="1">INDIRECT(ADDRESS(ROW(),Controls!$P$2+135))</f>
        <v>0.46981953199707216</v>
      </c>
      <c r="HL24">
        <f t="shared" ca="1" si="16"/>
        <v>1.2479207050283747</v>
      </c>
      <c r="HM24">
        <f t="shared" ca="1" si="17"/>
        <v>0.99333516957208268</v>
      </c>
      <c r="HN24">
        <f t="shared" ca="1" si="18"/>
        <v>0.01</v>
      </c>
      <c r="HO24">
        <f t="shared" ca="1" si="19"/>
        <v>-0.55117636974005113</v>
      </c>
      <c r="HQ24">
        <f ca="1">INDIRECT(ADDRESS(ROW(),Controls!$P$2+60))</f>
        <v>-0.3080012220926962</v>
      </c>
      <c r="HR24">
        <f t="shared" ca="1" si="20"/>
        <v>38</v>
      </c>
      <c r="HS24">
        <f ca="1">IF($GX24=0,NA(),($GZ24*Controls!$S$2))</f>
        <v>0.46981953199707216</v>
      </c>
    </row>
    <row r="25" spans="1:227" x14ac:dyDescent="0.25">
      <c r="A25">
        <v>26</v>
      </c>
      <c r="B25">
        <f t="shared" ca="1" si="0"/>
        <v>43</v>
      </c>
      <c r="C25">
        <f t="shared" ca="1" si="1"/>
        <v>8</v>
      </c>
      <c r="D25">
        <f t="shared" ca="1" si="2"/>
        <v>5.5240525775370894</v>
      </c>
      <c r="E25">
        <f t="shared" ca="1" si="3"/>
        <v>-0.16103461395793592</v>
      </c>
      <c r="G25">
        <f t="shared" ca="1" si="4"/>
        <v>0.30919844840124683</v>
      </c>
      <c r="H25">
        <f t="shared" ca="1" si="5"/>
        <v>1.9867604274812996E-2</v>
      </c>
      <c r="I25">
        <f t="shared" ca="1" si="6"/>
        <v>1</v>
      </c>
      <c r="J25">
        <v>1</v>
      </c>
      <c r="K25">
        <f t="shared" ca="1" si="7"/>
        <v>0.72445482892047108</v>
      </c>
      <c r="O25">
        <f t="shared" ca="1" si="8"/>
        <v>43</v>
      </c>
      <c r="AD25">
        <f t="shared" ca="1" si="9"/>
        <v>8</v>
      </c>
      <c r="AS25">
        <f t="shared" ca="1" si="10"/>
        <v>5.5240525775370894</v>
      </c>
      <c r="BH25">
        <f t="shared" ca="1" si="11"/>
        <v>-0.16103461395793592</v>
      </c>
      <c r="CL25">
        <f t="shared" ca="1" si="12"/>
        <v>0.30919844840124683</v>
      </c>
      <c r="DA25">
        <f t="shared" ca="1" si="13"/>
        <v>1.9867604274812996E-2</v>
      </c>
      <c r="DP25">
        <f t="shared" ca="1" si="14"/>
        <v>1</v>
      </c>
      <c r="EE25">
        <f t="shared" ca="1" si="15"/>
        <v>0.72445482892047108</v>
      </c>
      <c r="GR25">
        <f ca="1">INDIRECT(ADDRESS(ROW(),Controls!$P$2+30))</f>
        <v>8</v>
      </c>
      <c r="GS25">
        <f ca="1">INDIRECT(ADDRESS(ROW(),Controls!$P$2+45))</f>
        <v>5.5240525775370894</v>
      </c>
      <c r="GV25">
        <f ca="1">INDIRECT(ADDRESS(ROW(),Controls!$P$2+90))</f>
        <v>0.30919844840124683</v>
      </c>
      <c r="GW25">
        <f ca="1">INDIRECT(ADDRESS(ROW(),Controls!$P$2+105))</f>
        <v>1.9867604274812996E-2</v>
      </c>
      <c r="GX25">
        <f ca="1">INDIRECT(ADDRESS(ROW(),Controls!$P$2+120))</f>
        <v>1</v>
      </c>
      <c r="GY25">
        <f ca="1">INDIRECT(ADDRESS(ROW(),Controls!$P$2+15))</f>
        <v>43</v>
      </c>
      <c r="GZ25">
        <f ca="1">INDIRECT(ADDRESS(ROW(),Controls!$P$2+135))</f>
        <v>0.72445482892047108</v>
      </c>
      <c r="HL25">
        <f t="shared" ca="1" si="16"/>
        <v>1.4482121391333347</v>
      </c>
      <c r="HM25">
        <f t="shared" ca="1" si="17"/>
        <v>2.4759474224629106</v>
      </c>
      <c r="HN25">
        <f t="shared" ca="1" si="18"/>
        <v>6.4255187493796231E-2</v>
      </c>
      <c r="HO25">
        <f t="shared" ca="1" si="19"/>
        <v>-0.28933084412643384</v>
      </c>
      <c r="HQ25">
        <f ca="1">INDIRECT(ADDRESS(ROW(),Controls!$P$2+60))</f>
        <v>-0.16103461395793592</v>
      </c>
      <c r="HR25">
        <f t="shared" ca="1" si="20"/>
        <v>43</v>
      </c>
      <c r="HS25">
        <f ca="1">IF($GX25=0,NA(),($GZ25*Controls!$S$2))</f>
        <v>0.72445482892047108</v>
      </c>
    </row>
    <row r="26" spans="1:227" x14ac:dyDescent="0.25">
      <c r="A26">
        <v>27</v>
      </c>
      <c r="B26">
        <f t="shared" ca="1" si="0"/>
        <v>48</v>
      </c>
      <c r="C26">
        <f t="shared" ca="1" si="1"/>
        <v>11</v>
      </c>
      <c r="D26">
        <f t="shared" ca="1" si="2"/>
        <v>6.6129448959479697</v>
      </c>
      <c r="E26">
        <f t="shared" ca="1" si="3"/>
        <v>8.3647037557330162E-2</v>
      </c>
      <c r="G26">
        <f t="shared" ca="1" si="4"/>
        <v>0.28259778643606709</v>
      </c>
      <c r="H26">
        <f t="shared" ca="1" si="5"/>
        <v>0.2888865102036296</v>
      </c>
      <c r="I26">
        <f t="shared" ca="1" si="6"/>
        <v>1</v>
      </c>
      <c r="J26">
        <v>1</v>
      </c>
      <c r="K26">
        <f t="shared" ca="1" si="7"/>
        <v>0.98949072781076863</v>
      </c>
      <c r="O26">
        <f t="shared" ca="1" si="8"/>
        <v>48</v>
      </c>
      <c r="AD26">
        <f t="shared" ca="1" si="9"/>
        <v>11</v>
      </c>
      <c r="AS26">
        <f t="shared" ca="1" si="10"/>
        <v>6.6129448959479697</v>
      </c>
      <c r="BH26">
        <f t="shared" ca="1" si="11"/>
        <v>8.3647037557330162E-2</v>
      </c>
      <c r="CL26">
        <f t="shared" ca="1" si="12"/>
        <v>0.28259778643606709</v>
      </c>
      <c r="DA26">
        <f t="shared" ca="1" si="13"/>
        <v>0.2888865102036296</v>
      </c>
      <c r="DP26">
        <f t="shared" ca="1" si="14"/>
        <v>1</v>
      </c>
      <c r="EE26">
        <f t="shared" ca="1" si="15"/>
        <v>0.98949072781076863</v>
      </c>
      <c r="GR26">
        <f ca="1">INDIRECT(ADDRESS(ROW(),Controls!$P$2+30))</f>
        <v>11</v>
      </c>
      <c r="GS26">
        <f ca="1">INDIRECT(ADDRESS(ROW(),Controls!$P$2+45))</f>
        <v>6.6129448959479697</v>
      </c>
      <c r="GV26">
        <f ca="1">INDIRECT(ADDRESS(ROW(),Controls!$P$2+90))</f>
        <v>0.28259778643606709</v>
      </c>
      <c r="GW26">
        <f ca="1">INDIRECT(ADDRESS(ROW(),Controls!$P$2+105))</f>
        <v>0.2888865102036296</v>
      </c>
      <c r="GX26">
        <f ca="1">INDIRECT(ADDRESS(ROW(),Controls!$P$2+120))</f>
        <v>1</v>
      </c>
      <c r="GY26">
        <f ca="1">INDIRECT(ADDRESS(ROW(),Controls!$P$2+15))</f>
        <v>48</v>
      </c>
      <c r="GZ26">
        <f ca="1">INDIRECT(ADDRESS(ROW(),Controls!$P$2+135))</f>
        <v>0.98949072781076863</v>
      </c>
      <c r="HL26">
        <f t="shared" ca="1" si="16"/>
        <v>1.6634041524737586</v>
      </c>
      <c r="HM26">
        <f t="shared" ca="1" si="17"/>
        <v>4.3870551040520303</v>
      </c>
      <c r="HN26">
        <f t="shared" ca="1" si="18"/>
        <v>1.0222532661945858</v>
      </c>
      <c r="HO26">
        <f t="shared" ca="1" si="19"/>
        <v>6.2887237675625096E-3</v>
      </c>
      <c r="HQ26">
        <f ca="1">INDIRECT(ADDRESS(ROW(),Controls!$P$2+60))</f>
        <v>8.3647037557330162E-2</v>
      </c>
      <c r="HR26">
        <f t="shared" ca="1" si="20"/>
        <v>48</v>
      </c>
      <c r="HS26">
        <f ca="1">IF($GX26=0,NA(),($GZ26*Controls!$S$2))</f>
        <v>0.98949072781076863</v>
      </c>
    </row>
    <row r="27" spans="1:227" x14ac:dyDescent="0.25">
      <c r="A27">
        <v>28</v>
      </c>
      <c r="B27">
        <f t="shared" ca="1" si="0"/>
        <v>49</v>
      </c>
      <c r="C27">
        <f t="shared" ca="1" si="1"/>
        <v>13</v>
      </c>
      <c r="D27">
        <f t="shared" ca="1" si="2"/>
        <v>4.3847382150022867</v>
      </c>
      <c r="E27">
        <f t="shared" ca="1" si="3"/>
        <v>0.54601555573793203</v>
      </c>
      <c r="G27">
        <f t="shared" ca="1" si="4"/>
        <v>0.34705185727913374</v>
      </c>
      <c r="H27">
        <f t="shared" ca="1" si="5"/>
        <v>3.6324900935251736</v>
      </c>
      <c r="I27">
        <f t="shared" ca="1" si="6"/>
        <v>1</v>
      </c>
      <c r="J27">
        <v>1</v>
      </c>
      <c r="K27">
        <f t="shared" ca="1" si="7"/>
        <v>2.1066640079762129</v>
      </c>
      <c r="O27">
        <f t="shared" ca="1" si="8"/>
        <v>49</v>
      </c>
      <c r="AD27">
        <f t="shared" ca="1" si="9"/>
        <v>13</v>
      </c>
      <c r="AS27">
        <f t="shared" ca="1" si="10"/>
        <v>4.3847382150022867</v>
      </c>
      <c r="BH27">
        <f t="shared" ca="1" si="11"/>
        <v>0.54601555573793203</v>
      </c>
      <c r="CL27">
        <f t="shared" ca="1" si="12"/>
        <v>0.34705185727913374</v>
      </c>
      <c r="DA27">
        <f t="shared" ca="1" si="13"/>
        <v>3.6324900935251736</v>
      </c>
      <c r="DP27">
        <f t="shared" ca="1" si="14"/>
        <v>1</v>
      </c>
      <c r="EE27">
        <f t="shared" ca="1" si="15"/>
        <v>2.1066640079762129</v>
      </c>
      <c r="GR27">
        <f ca="1">INDIRECT(ADDRESS(ROW(),Controls!$P$2+30))</f>
        <v>13</v>
      </c>
      <c r="GS27">
        <f ca="1">INDIRECT(ADDRESS(ROW(),Controls!$P$2+45))</f>
        <v>4.3847382150022867</v>
      </c>
      <c r="GV27">
        <f ca="1">INDIRECT(ADDRESS(ROW(),Controls!$P$2+90))</f>
        <v>0.34705185727913374</v>
      </c>
      <c r="GW27">
        <f ca="1">INDIRECT(ADDRESS(ROW(),Controls!$P$2+105))</f>
        <v>3.6324900935251736</v>
      </c>
      <c r="GX27">
        <f ca="1">INDIRECT(ADDRESS(ROW(),Controls!$P$2+120))</f>
        <v>1</v>
      </c>
      <c r="GY27">
        <f ca="1">INDIRECT(ADDRESS(ROW(),Controls!$P$2+15))</f>
        <v>49</v>
      </c>
      <c r="GZ27">
        <f ca="1">INDIRECT(ADDRESS(ROW(),Controls!$P$2+135))</f>
        <v>2.1066640079762129</v>
      </c>
      <c r="HL27">
        <f t="shared" ca="1" si="16"/>
        <v>2.9648292241303671</v>
      </c>
      <c r="HM27">
        <f t="shared" ca="1" si="17"/>
        <v>8.6152617849977133</v>
      </c>
      <c r="HN27">
        <f t="shared" ca="1" si="18"/>
        <v>10.466706969971817</v>
      </c>
      <c r="HO27">
        <f t="shared" ca="1" si="19"/>
        <v>3.2854382362460397</v>
      </c>
      <c r="HQ27">
        <f ca="1">INDIRECT(ADDRESS(ROW(),Controls!$P$2+60))</f>
        <v>0.54601555573793203</v>
      </c>
      <c r="HR27">
        <f t="shared" ca="1" si="20"/>
        <v>49</v>
      </c>
      <c r="HS27">
        <f ca="1">IF($GX27=0,NA(),($GZ27*Controls!$S$2))</f>
        <v>2.1066640079762129</v>
      </c>
    </row>
    <row r="28" spans="1:227" x14ac:dyDescent="0.25">
      <c r="A28">
        <v>29</v>
      </c>
      <c r="B28">
        <f t="shared" ca="1" si="0"/>
        <v>52</v>
      </c>
      <c r="C28">
        <f t="shared" ca="1" si="1"/>
        <v>9</v>
      </c>
      <c r="D28">
        <f t="shared" ca="1" si="2"/>
        <v>7.1836047792785376</v>
      </c>
      <c r="E28">
        <f t="shared" ca="1" si="3"/>
        <v>0.62463436422157326</v>
      </c>
      <c r="G28">
        <f t="shared" ca="1" si="4"/>
        <v>0.27114087441962276</v>
      </c>
      <c r="H28">
        <f t="shared" ca="1" si="5"/>
        <v>-7.5271293143261156E-2</v>
      </c>
      <c r="I28">
        <f t="shared" ca="1" si="6"/>
        <v>1</v>
      </c>
      <c r="J28">
        <v>1</v>
      </c>
      <c r="K28">
        <f t="shared" ca="1" si="7"/>
        <v>0.48539541168626332</v>
      </c>
      <c r="O28">
        <f t="shared" ca="1" si="8"/>
        <v>52</v>
      </c>
      <c r="AD28">
        <f t="shared" ca="1" si="9"/>
        <v>9</v>
      </c>
      <c r="AS28">
        <f t="shared" ca="1" si="10"/>
        <v>7.1836047792785376</v>
      </c>
      <c r="BH28">
        <f t="shared" ca="1" si="11"/>
        <v>0.62463436422157326</v>
      </c>
      <c r="CL28">
        <f t="shared" ca="1" si="12"/>
        <v>0.27114087441962276</v>
      </c>
      <c r="DA28">
        <f t="shared" ca="1" si="13"/>
        <v>-7.5271293143261156E-2</v>
      </c>
      <c r="DP28">
        <f t="shared" ca="1" si="14"/>
        <v>1</v>
      </c>
      <c r="EE28">
        <f t="shared" ca="1" si="15"/>
        <v>0.48539541168626332</v>
      </c>
      <c r="GR28">
        <f ca="1">INDIRECT(ADDRESS(ROW(),Controls!$P$2+30))</f>
        <v>9</v>
      </c>
      <c r="GS28">
        <f ca="1">INDIRECT(ADDRESS(ROW(),Controls!$P$2+45))</f>
        <v>7.1836047792785376</v>
      </c>
      <c r="GV28">
        <f ca="1">INDIRECT(ADDRESS(ROW(),Controls!$P$2+90))</f>
        <v>0.27114087441962276</v>
      </c>
      <c r="GW28">
        <f ca="1">INDIRECT(ADDRESS(ROW(),Controls!$P$2+105))</f>
        <v>-7.5271293143261156E-2</v>
      </c>
      <c r="GX28">
        <f ca="1">INDIRECT(ADDRESS(ROW(),Controls!$P$2+120))</f>
        <v>1</v>
      </c>
      <c r="GY28">
        <f ca="1">INDIRECT(ADDRESS(ROW(),Controls!$P$2+15))</f>
        <v>52</v>
      </c>
      <c r="GZ28">
        <f ca="1">INDIRECT(ADDRESS(ROW(),Controls!$P$2+135))</f>
        <v>0.48539541168626332</v>
      </c>
      <c r="HL28">
        <f t="shared" ca="1" si="16"/>
        <v>1.2528528888394506</v>
      </c>
      <c r="HM28">
        <f t="shared" ca="1" si="17"/>
        <v>1.8163952207214624</v>
      </c>
      <c r="HN28">
        <f t="shared" ca="1" si="18"/>
        <v>0.01</v>
      </c>
      <c r="HO28">
        <f t="shared" ca="1" si="19"/>
        <v>-0.3464121675628839</v>
      </c>
      <c r="HQ28">
        <f ca="1">INDIRECT(ADDRESS(ROW(),Controls!$P$2+60))</f>
        <v>0.62463436422157326</v>
      </c>
      <c r="HR28">
        <f t="shared" ca="1" si="20"/>
        <v>52</v>
      </c>
      <c r="HS28">
        <f ca="1">IF($GX28=0,NA(),($GZ28*Controls!$S$2))</f>
        <v>0.48539541168626332</v>
      </c>
    </row>
    <row r="29" spans="1:227" x14ac:dyDescent="0.25">
      <c r="A29">
        <v>30</v>
      </c>
      <c r="B29">
        <f t="shared" ca="1" si="0"/>
        <v>64</v>
      </c>
      <c r="C29">
        <f t="shared" ca="1" si="1"/>
        <v>12</v>
      </c>
      <c r="D29">
        <f t="shared" ca="1" si="2"/>
        <v>2.6119903684863539</v>
      </c>
      <c r="E29">
        <f t="shared" ca="1" si="3"/>
        <v>1.106766392860477</v>
      </c>
      <c r="G29">
        <f t="shared" ca="1" si="4"/>
        <v>0.44965603029405865</v>
      </c>
      <c r="H29">
        <f t="shared" ca="1" si="5"/>
        <v>12.53540690849109</v>
      </c>
      <c r="I29">
        <f t="shared" ca="1" si="6"/>
        <v>1</v>
      </c>
      <c r="J29">
        <v>1</v>
      </c>
      <c r="K29">
        <f t="shared" ca="1" si="7"/>
        <v>2.9859028361347542</v>
      </c>
      <c r="O29">
        <f t="shared" ca="1" si="8"/>
        <v>64</v>
      </c>
      <c r="AD29">
        <f t="shared" ca="1" si="9"/>
        <v>12</v>
      </c>
      <c r="AS29">
        <f t="shared" ca="1" si="10"/>
        <v>2.6119903684863539</v>
      </c>
      <c r="BH29">
        <f t="shared" ca="1" si="11"/>
        <v>1.106766392860477</v>
      </c>
      <c r="CL29">
        <f t="shared" ca="1" si="12"/>
        <v>0.44965603029405865</v>
      </c>
      <c r="DA29">
        <f t="shared" ca="1" si="13"/>
        <v>12.53540690849109</v>
      </c>
      <c r="DP29">
        <f t="shared" ca="1" si="14"/>
        <v>1</v>
      </c>
      <c r="EE29">
        <f t="shared" ca="1" si="15"/>
        <v>2.9859028361347542</v>
      </c>
      <c r="GR29">
        <f ca="1">INDIRECT(ADDRESS(ROW(),Controls!$P$2+30))</f>
        <v>12</v>
      </c>
      <c r="GS29">
        <f ca="1">INDIRECT(ADDRESS(ROW(),Controls!$P$2+45))</f>
        <v>2.6119903684863539</v>
      </c>
      <c r="GV29">
        <f ca="1">INDIRECT(ADDRESS(ROW(),Controls!$P$2+90))</f>
        <v>0.44965603029405865</v>
      </c>
      <c r="GW29">
        <f ca="1">INDIRECT(ADDRESS(ROW(),Controls!$P$2+105))</f>
        <v>12.53540690849109</v>
      </c>
      <c r="GX29">
        <f ca="1">INDIRECT(ADDRESS(ROW(),Controls!$P$2+120))</f>
        <v>1</v>
      </c>
      <c r="GY29">
        <f ca="1">INDIRECT(ADDRESS(ROW(),Controls!$P$2+15))</f>
        <v>64</v>
      </c>
      <c r="GZ29">
        <f ca="1">INDIRECT(ADDRESS(ROW(),Controls!$P$2+135))</f>
        <v>2.9859028361347542</v>
      </c>
      <c r="HL29">
        <f t="shared" ca="1" si="16"/>
        <v>4.5941976451291398</v>
      </c>
      <c r="HM29">
        <f t="shared" ca="1" si="17"/>
        <v>9.388009631513647</v>
      </c>
      <c r="HN29">
        <f t="shared" ca="1" si="18"/>
        <v>27.877768925490429</v>
      </c>
      <c r="HO29">
        <f t="shared" ca="1" si="19"/>
        <v>12.085750878197032</v>
      </c>
      <c r="HQ29">
        <f ca="1">INDIRECT(ADDRESS(ROW(),Controls!$P$2+60))</f>
        <v>1.106766392860477</v>
      </c>
      <c r="HR29">
        <f t="shared" ca="1" si="20"/>
        <v>64</v>
      </c>
      <c r="HS29">
        <f ca="1">IF($GX29=0,NA(),($GZ29*Controls!$S$2))</f>
        <v>2.9859028361347542</v>
      </c>
    </row>
    <row r="30" spans="1:227" x14ac:dyDescent="0.25">
      <c r="A30">
        <v>31</v>
      </c>
      <c r="B30">
        <f t="shared" ca="1" si="0"/>
        <v>65</v>
      </c>
      <c r="C30">
        <f t="shared" ca="1" si="1"/>
        <v>16</v>
      </c>
      <c r="D30">
        <f t="shared" ca="1" si="2"/>
        <v>4.8705170593029772</v>
      </c>
      <c r="E30">
        <f t="shared" ca="1" si="3"/>
        <v>1.6557718967741331</v>
      </c>
      <c r="G30">
        <f t="shared" ca="1" si="4"/>
        <v>0.32929009943857324</v>
      </c>
      <c r="H30">
        <f t="shared" ca="1" si="5"/>
        <v>5.016237769811708</v>
      </c>
      <c r="I30">
        <f t="shared" ca="1" si="6"/>
        <v>1</v>
      </c>
      <c r="J30">
        <v>1</v>
      </c>
      <c r="K30">
        <f t="shared" ca="1" si="7"/>
        <v>2.3937038251450393</v>
      </c>
      <c r="O30">
        <f t="shared" ca="1" si="8"/>
        <v>65</v>
      </c>
      <c r="AD30">
        <f t="shared" ca="1" si="9"/>
        <v>16</v>
      </c>
      <c r="AS30">
        <f t="shared" ca="1" si="10"/>
        <v>4.8705170593029772</v>
      </c>
      <c r="BH30">
        <f t="shared" ca="1" si="11"/>
        <v>1.6557718967741331</v>
      </c>
      <c r="CL30">
        <f t="shared" ca="1" si="12"/>
        <v>0.32929009943857324</v>
      </c>
      <c r="DA30">
        <f t="shared" ca="1" si="13"/>
        <v>5.016237769811708</v>
      </c>
      <c r="DP30">
        <f t="shared" ca="1" si="14"/>
        <v>1</v>
      </c>
      <c r="EE30">
        <f t="shared" ca="1" si="15"/>
        <v>2.3937038251450393</v>
      </c>
      <c r="GR30">
        <f ca="1">INDIRECT(ADDRESS(ROW(),Controls!$P$2+30))</f>
        <v>16</v>
      </c>
      <c r="GS30">
        <f ca="1">INDIRECT(ADDRESS(ROW(),Controls!$P$2+45))</f>
        <v>4.8705170593029772</v>
      </c>
      <c r="GV30">
        <f ca="1">INDIRECT(ADDRESS(ROW(),Controls!$P$2+90))</f>
        <v>0.32929009943857324</v>
      </c>
      <c r="GW30">
        <f ca="1">INDIRECT(ADDRESS(ROW(),Controls!$P$2+105))</f>
        <v>5.016237769811708</v>
      </c>
      <c r="GX30">
        <f ca="1">INDIRECT(ADDRESS(ROW(),Controls!$P$2+120))</f>
        <v>1</v>
      </c>
      <c r="GY30">
        <f ca="1">INDIRECT(ADDRESS(ROW(),Controls!$P$2+15))</f>
        <v>65</v>
      </c>
      <c r="GZ30">
        <f ca="1">INDIRECT(ADDRESS(ROW(),Controls!$P$2+135))</f>
        <v>2.3937038251450393</v>
      </c>
      <c r="HL30">
        <f t="shared" ca="1" si="16"/>
        <v>3.2850721607553037</v>
      </c>
      <c r="HM30">
        <f t="shared" ca="1" si="17"/>
        <v>11.129482940697024</v>
      </c>
      <c r="HN30">
        <f t="shared" ca="1" si="18"/>
        <v>15.233491011008827</v>
      </c>
      <c r="HO30">
        <f t="shared" ca="1" si="19"/>
        <v>4.6869476703731348</v>
      </c>
      <c r="HQ30">
        <f ca="1">INDIRECT(ADDRESS(ROW(),Controls!$P$2+60))</f>
        <v>1.6557718967741331</v>
      </c>
      <c r="HR30">
        <f t="shared" ca="1" si="20"/>
        <v>65</v>
      </c>
      <c r="HS30">
        <f ca="1">IF($GX30=0,NA(),($GZ30*Controls!$S$2))</f>
        <v>2.3937038251450393</v>
      </c>
    </row>
    <row r="31" spans="1:227" x14ac:dyDescent="0.25">
      <c r="A31">
        <v>32</v>
      </c>
      <c r="B31">
        <f t="shared" ca="1" si="0"/>
        <v>65</v>
      </c>
      <c r="C31">
        <f t="shared" ca="1" si="1"/>
        <v>9</v>
      </c>
      <c r="D31">
        <f t="shared" ca="1" si="2"/>
        <v>5.4564886941918953</v>
      </c>
      <c r="E31">
        <f t="shared" ca="1" si="3"/>
        <v>1.8021306577346867</v>
      </c>
      <c r="G31">
        <f t="shared" ca="1" si="4"/>
        <v>0.31110685303615843</v>
      </c>
      <c r="H31">
        <f t="shared" ca="1" si="5"/>
        <v>0.23846839630663541</v>
      </c>
      <c r="I31">
        <f t="shared" ca="1" si="6"/>
        <v>1</v>
      </c>
      <c r="J31">
        <v>1</v>
      </c>
      <c r="K31">
        <f t="shared" ca="1" si="7"/>
        <v>0.95353056612810883</v>
      </c>
      <c r="O31">
        <f t="shared" ca="1" si="8"/>
        <v>65</v>
      </c>
      <c r="AD31">
        <f t="shared" ca="1" si="9"/>
        <v>9</v>
      </c>
      <c r="AS31">
        <f t="shared" ca="1" si="10"/>
        <v>5.4564886941918953</v>
      </c>
      <c r="BH31">
        <f t="shared" ca="1" si="11"/>
        <v>1.8021306577346867</v>
      </c>
      <c r="CL31">
        <f t="shared" ca="1" si="12"/>
        <v>0.31110685303615843</v>
      </c>
      <c r="DA31">
        <f t="shared" ca="1" si="13"/>
        <v>0.23846839630663541</v>
      </c>
      <c r="DP31">
        <f t="shared" ca="1" si="14"/>
        <v>1</v>
      </c>
      <c r="EE31">
        <f t="shared" ca="1" si="15"/>
        <v>0.95353056612810883</v>
      </c>
      <c r="GR31">
        <f ca="1">INDIRECT(ADDRESS(ROW(),Controls!$P$2+30))</f>
        <v>9</v>
      </c>
      <c r="GS31">
        <f ca="1">INDIRECT(ADDRESS(ROW(),Controls!$P$2+45))</f>
        <v>5.4564886941918953</v>
      </c>
      <c r="GV31">
        <f ca="1">INDIRECT(ADDRESS(ROW(),Controls!$P$2+90))</f>
        <v>0.31110685303615843</v>
      </c>
      <c r="GW31">
        <f ca="1">INDIRECT(ADDRESS(ROW(),Controls!$P$2+105))</f>
        <v>0.23846839630663541</v>
      </c>
      <c r="GX31">
        <f ca="1">INDIRECT(ADDRESS(ROW(),Controls!$P$2+120))</f>
        <v>1</v>
      </c>
      <c r="GY31">
        <f ca="1">INDIRECT(ADDRESS(ROW(),Controls!$P$2+15))</f>
        <v>65</v>
      </c>
      <c r="GZ31">
        <f ca="1">INDIRECT(ADDRESS(ROW(),Controls!$P$2+135))</f>
        <v>0.95353056612810883</v>
      </c>
      <c r="HL31">
        <f t="shared" ca="1" si="16"/>
        <v>1.6494123793530371</v>
      </c>
      <c r="HM31">
        <f t="shared" ca="1" si="17"/>
        <v>3.5435113058081047</v>
      </c>
      <c r="HN31">
        <f t="shared" ca="1" si="18"/>
        <v>0.7665160506088865</v>
      </c>
      <c r="HO31">
        <f t="shared" ca="1" si="19"/>
        <v>-7.2638456729523015E-2</v>
      </c>
      <c r="HQ31">
        <f ca="1">INDIRECT(ADDRESS(ROW(),Controls!$P$2+60))</f>
        <v>1.8021306577346867</v>
      </c>
      <c r="HR31">
        <f t="shared" ca="1" si="20"/>
        <v>65</v>
      </c>
      <c r="HS31">
        <f ca="1">IF($GX31=0,NA(),($GZ31*Controls!$S$2))</f>
        <v>0.95353056612810883</v>
      </c>
    </row>
    <row r="32" spans="1:227" x14ac:dyDescent="0.25">
      <c r="A32">
        <v>33</v>
      </c>
      <c r="B32">
        <f t="shared" ca="1" si="0"/>
        <v>69</v>
      </c>
      <c r="C32">
        <f t="shared" ca="1" si="1"/>
        <v>20</v>
      </c>
      <c r="D32">
        <f t="shared" ca="1" si="2"/>
        <v>8.7386159906710983</v>
      </c>
      <c r="E32">
        <f t="shared" ca="1" si="3"/>
        <v>2.2867980422665455</v>
      </c>
      <c r="G32">
        <f t="shared" ca="1" si="4"/>
        <v>0.24583565990583048</v>
      </c>
      <c r="H32">
        <f t="shared" ca="1" si="5"/>
        <v>1.5462923236737804</v>
      </c>
      <c r="I32">
        <f t="shared" ca="1" si="6"/>
        <v>1</v>
      </c>
      <c r="J32">
        <v>1</v>
      </c>
      <c r="K32">
        <f t="shared" ca="1" si="7"/>
        <v>1.6925141150096346</v>
      </c>
      <c r="O32">
        <f t="shared" ca="1" si="8"/>
        <v>69</v>
      </c>
      <c r="AD32">
        <f t="shared" ca="1" si="9"/>
        <v>20</v>
      </c>
      <c r="AS32">
        <f t="shared" ca="1" si="10"/>
        <v>8.7386159906710983</v>
      </c>
      <c r="BH32">
        <f t="shared" ca="1" si="11"/>
        <v>2.2867980422665455</v>
      </c>
      <c r="CL32">
        <f t="shared" ca="1" si="12"/>
        <v>0.24583565990583048</v>
      </c>
      <c r="DA32">
        <f t="shared" ca="1" si="13"/>
        <v>1.5462923236737804</v>
      </c>
      <c r="DP32">
        <f t="shared" ca="1" si="14"/>
        <v>1</v>
      </c>
      <c r="EE32">
        <f t="shared" ca="1" si="15"/>
        <v>1.6925141150096346</v>
      </c>
      <c r="GR32">
        <f ca="1">INDIRECT(ADDRESS(ROW(),Controls!$P$2+30))</f>
        <v>20</v>
      </c>
      <c r="GS32">
        <f ca="1">INDIRECT(ADDRESS(ROW(),Controls!$P$2+45))</f>
        <v>8.7386159906710983</v>
      </c>
      <c r="GV32">
        <f ca="1">INDIRECT(ADDRESS(ROW(),Controls!$P$2+90))</f>
        <v>0.24583565990583048</v>
      </c>
      <c r="GW32">
        <f ca="1">INDIRECT(ADDRESS(ROW(),Controls!$P$2+105))</f>
        <v>1.5462923236737804</v>
      </c>
      <c r="GX32">
        <f ca="1">INDIRECT(ADDRESS(ROW(),Controls!$P$2+120))</f>
        <v>1</v>
      </c>
      <c r="GY32">
        <f ca="1">INDIRECT(ADDRESS(ROW(),Controls!$P$2+15))</f>
        <v>69</v>
      </c>
      <c r="GZ32">
        <f ca="1">INDIRECT(ADDRESS(ROW(),Controls!$P$2+135))</f>
        <v>1.6925141150096346</v>
      </c>
      <c r="HL32">
        <f t="shared" ca="1" si="16"/>
        <v>2.2886919417618286</v>
      </c>
      <c r="HM32">
        <f t="shared" ca="1" si="17"/>
        <v>11.261384009328902</v>
      </c>
      <c r="HN32">
        <f t="shared" ca="1" si="18"/>
        <v>6.2899431444002118</v>
      </c>
      <c r="HO32">
        <f t="shared" ca="1" si="19"/>
        <v>1.30045666376795</v>
      </c>
      <c r="HQ32">
        <f ca="1">INDIRECT(ADDRESS(ROW(),Controls!$P$2+60))</f>
        <v>2.2867980422665455</v>
      </c>
      <c r="HR32">
        <f t="shared" ca="1" si="20"/>
        <v>69</v>
      </c>
      <c r="HS32">
        <f ca="1">IF($GX32=0,NA(),($GZ32*Controls!$S$2))</f>
        <v>1.6925141150096346</v>
      </c>
    </row>
    <row r="33" spans="1:227" x14ac:dyDescent="0.25">
      <c r="A33">
        <v>34</v>
      </c>
      <c r="B33">
        <f t="shared" ca="1" si="0"/>
        <v>71</v>
      </c>
      <c r="C33">
        <f t="shared" ca="1" si="1"/>
        <v>13</v>
      </c>
      <c r="D33">
        <f t="shared" ca="1" si="2"/>
        <v>7.4996016670543817</v>
      </c>
      <c r="E33">
        <f t="shared" ca="1" si="3"/>
        <v>2.4876075622367804</v>
      </c>
      <c r="G33">
        <f t="shared" ca="1" si="4"/>
        <v>0.26536711882298386</v>
      </c>
      <c r="H33">
        <f t="shared" ca="1" si="5"/>
        <v>0.40457239835645686</v>
      </c>
      <c r="I33">
        <f t="shared" ca="1" si="6"/>
        <v>1</v>
      </c>
      <c r="J33">
        <v>1</v>
      </c>
      <c r="K33">
        <f t="shared" ca="1" si="7"/>
        <v>1.0826526576192859</v>
      </c>
      <c r="O33">
        <f t="shared" ca="1" si="8"/>
        <v>71</v>
      </c>
      <c r="AD33">
        <f t="shared" ca="1" si="9"/>
        <v>13</v>
      </c>
      <c r="AS33">
        <f t="shared" ca="1" si="10"/>
        <v>7.4996016670543817</v>
      </c>
      <c r="BH33">
        <f t="shared" ca="1" si="11"/>
        <v>2.4876075622367804</v>
      </c>
      <c r="CL33">
        <f t="shared" ca="1" si="12"/>
        <v>0.26536711882298386</v>
      </c>
      <c r="DA33">
        <f t="shared" ca="1" si="13"/>
        <v>0.40457239835645686</v>
      </c>
      <c r="DP33">
        <f t="shared" ca="1" si="14"/>
        <v>1</v>
      </c>
      <c r="EE33">
        <f t="shared" ca="1" si="15"/>
        <v>1.0826526576192859</v>
      </c>
      <c r="GR33">
        <f ca="1">INDIRECT(ADDRESS(ROW(),Controls!$P$2+30))</f>
        <v>13</v>
      </c>
      <c r="GS33">
        <f ca="1">INDIRECT(ADDRESS(ROW(),Controls!$P$2+45))</f>
        <v>7.4996016670543817</v>
      </c>
      <c r="GV33">
        <f ca="1">INDIRECT(ADDRESS(ROW(),Controls!$P$2+90))</f>
        <v>0.26536711882298386</v>
      </c>
      <c r="GW33">
        <f ca="1">INDIRECT(ADDRESS(ROW(),Controls!$P$2+105))</f>
        <v>0.40457239835645686</v>
      </c>
      <c r="GX33">
        <f ca="1">INDIRECT(ADDRESS(ROW(),Controls!$P$2+120))</f>
        <v>1</v>
      </c>
      <c r="GY33">
        <f ca="1">INDIRECT(ADDRESS(ROW(),Controls!$P$2+15))</f>
        <v>71</v>
      </c>
      <c r="GZ33">
        <f ca="1">INDIRECT(ADDRESS(ROW(),Controls!$P$2+135))</f>
        <v>1.0826526576192859</v>
      </c>
      <c r="HL33">
        <f t="shared" ca="1" si="16"/>
        <v>1.733425397392607</v>
      </c>
      <c r="HM33">
        <f t="shared" ca="1" si="17"/>
        <v>5.5003983329456183</v>
      </c>
      <c r="HN33">
        <f t="shared" ca="1" si="18"/>
        <v>1.5245762178483442</v>
      </c>
      <c r="HO33">
        <f t="shared" ca="1" si="19"/>
        <v>0.139205279533473</v>
      </c>
      <c r="HQ33">
        <f ca="1">INDIRECT(ADDRESS(ROW(),Controls!$P$2+60))</f>
        <v>2.4876075622367804</v>
      </c>
      <c r="HR33">
        <f t="shared" ca="1" si="20"/>
        <v>71</v>
      </c>
      <c r="HS33">
        <f ca="1">IF($GX33=0,NA(),($GZ33*Controls!$S$2))</f>
        <v>1.0826526576192859</v>
      </c>
    </row>
    <row r="34" spans="1:227" x14ac:dyDescent="0.25">
      <c r="A34">
        <v>35</v>
      </c>
      <c r="B34">
        <f t="shared" ca="1" si="0"/>
        <v>76</v>
      </c>
      <c r="C34">
        <f t="shared" ca="1" si="1"/>
        <v>3</v>
      </c>
      <c r="D34">
        <f t="shared" ca="1" si="2"/>
        <v>8.9531492883019705</v>
      </c>
      <c r="E34">
        <f t="shared" ca="1" si="3"/>
        <v>2.1395162395357969</v>
      </c>
      <c r="G34">
        <f t="shared" ca="1" si="4"/>
        <v>0.24287247279331037</v>
      </c>
      <c r="H34">
        <f t="shared" ca="1" si="5"/>
        <v>0.33042922307082989</v>
      </c>
      <c r="I34">
        <f t="shared" ca="1" si="6"/>
        <v>1</v>
      </c>
      <c r="J34">
        <v>1</v>
      </c>
      <c r="K34">
        <f t="shared" ca="1" si="7"/>
        <v>-1.5350505363252551</v>
      </c>
      <c r="O34">
        <f t="shared" ca="1" si="8"/>
        <v>76</v>
      </c>
      <c r="AD34">
        <f t="shared" ca="1" si="9"/>
        <v>3</v>
      </c>
      <c r="AS34">
        <f t="shared" ca="1" si="10"/>
        <v>8.9531492883019705</v>
      </c>
      <c r="BH34">
        <f t="shared" ca="1" si="11"/>
        <v>2.1395162395357969</v>
      </c>
      <c r="CL34">
        <f t="shared" ca="1" si="12"/>
        <v>0.24287247279331037</v>
      </c>
      <c r="DA34">
        <f t="shared" ca="1" si="13"/>
        <v>0.33042922307082989</v>
      </c>
      <c r="DP34">
        <f t="shared" ca="1" si="14"/>
        <v>1</v>
      </c>
      <c r="EE34">
        <f t="shared" ca="1" si="15"/>
        <v>-1.5350505363252551</v>
      </c>
      <c r="GR34">
        <f ca="1">INDIRECT(ADDRESS(ROW(),Controls!$P$2+30))</f>
        <v>3</v>
      </c>
      <c r="GS34">
        <f ca="1">INDIRECT(ADDRESS(ROW(),Controls!$P$2+45))</f>
        <v>8.9531492883019705</v>
      </c>
      <c r="GV34">
        <f ca="1">INDIRECT(ADDRESS(ROW(),Controls!$P$2+90))</f>
        <v>0.24287247279331037</v>
      </c>
      <c r="GW34">
        <f ca="1">INDIRECT(ADDRESS(ROW(),Controls!$P$2+105))</f>
        <v>0.33042922307082989</v>
      </c>
      <c r="GX34">
        <f ca="1">INDIRECT(ADDRESS(ROW(),Controls!$P$2+120))</f>
        <v>1</v>
      </c>
      <c r="GY34">
        <f ca="1">INDIRECT(ADDRESS(ROW(),Controls!$P$2+15))</f>
        <v>76</v>
      </c>
      <c r="GZ34">
        <f ca="1">INDIRECT(ADDRESS(ROW(),Controls!$P$2+135))</f>
        <v>-1.5350505363252551</v>
      </c>
      <c r="HL34">
        <f t="shared" ca="1" si="16"/>
        <v>0.33507762502293442</v>
      </c>
      <c r="HM34">
        <f t="shared" ca="1" si="17"/>
        <v>-5.9531492883019705</v>
      </c>
      <c r="HN34">
        <f t="shared" ca="1" si="18"/>
        <v>1.3605050390046969</v>
      </c>
      <c r="HO34">
        <f t="shared" ca="1" si="19"/>
        <v>8.7556750277519524E-2</v>
      </c>
      <c r="HQ34">
        <f ca="1">INDIRECT(ADDRESS(ROW(),Controls!$P$2+60))</f>
        <v>2.1395162395357969</v>
      </c>
      <c r="HR34">
        <f t="shared" ca="1" si="20"/>
        <v>76</v>
      </c>
      <c r="HS34">
        <f ca="1">IF($GX34=0,NA(),($GZ34*Controls!$S$2))</f>
        <v>-1.5350505363252551</v>
      </c>
    </row>
    <row r="35" spans="1:227" x14ac:dyDescent="0.25">
      <c r="A35">
        <v>36</v>
      </c>
      <c r="B35">
        <f t="shared" ca="1" si="0"/>
        <v>98</v>
      </c>
      <c r="C35">
        <f t="shared" ca="1" si="1"/>
        <v>10</v>
      </c>
      <c r="D35">
        <f t="shared" ca="1" si="2"/>
        <v>15.703201023426123</v>
      </c>
      <c r="E35">
        <f t="shared" ca="1" si="3"/>
        <v>1.7675421556887465</v>
      </c>
      <c r="G35">
        <f t="shared" ca="1" si="4"/>
        <v>0.18338850600804368</v>
      </c>
      <c r="H35">
        <f t="shared" ca="1" si="5"/>
        <v>6.8223631336942744E-2</v>
      </c>
      <c r="I35">
        <f t="shared" ca="1" si="6"/>
        <v>1</v>
      </c>
      <c r="J35">
        <v>1</v>
      </c>
      <c r="K35">
        <f t="shared" ca="1" si="7"/>
        <v>-0.72273308849506801</v>
      </c>
      <c r="O35">
        <f t="shared" ca="1" si="8"/>
        <v>98</v>
      </c>
      <c r="AD35">
        <f t="shared" ca="1" si="9"/>
        <v>10</v>
      </c>
      <c r="AS35">
        <f t="shared" ca="1" si="10"/>
        <v>15.703201023426123</v>
      </c>
      <c r="BH35">
        <f t="shared" ca="1" si="11"/>
        <v>1.7675421556887465</v>
      </c>
      <c r="CL35">
        <f t="shared" ca="1" si="12"/>
        <v>0.18338850600804368</v>
      </c>
      <c r="DA35">
        <f t="shared" ca="1" si="13"/>
        <v>6.8223631336942744E-2</v>
      </c>
      <c r="DP35">
        <f t="shared" ca="1" si="14"/>
        <v>1</v>
      </c>
      <c r="EE35">
        <f t="shared" ca="1" si="15"/>
        <v>-0.72273308849506801</v>
      </c>
      <c r="GR35">
        <f ca="1">INDIRECT(ADDRESS(ROW(),Controls!$P$2+30))</f>
        <v>10</v>
      </c>
      <c r="GS35">
        <f ca="1">INDIRECT(ADDRESS(ROW(),Controls!$P$2+45))</f>
        <v>15.703201023426123</v>
      </c>
      <c r="GV35">
        <f ca="1">INDIRECT(ADDRESS(ROW(),Controls!$P$2+90))</f>
        <v>0.18338850600804368</v>
      </c>
      <c r="GW35">
        <f ca="1">INDIRECT(ADDRESS(ROW(),Controls!$P$2+105))</f>
        <v>6.8223631336942744E-2</v>
      </c>
      <c r="GX35">
        <f ca="1">INDIRECT(ADDRESS(ROW(),Controls!$P$2+120))</f>
        <v>1</v>
      </c>
      <c r="GY35">
        <f ca="1">INDIRECT(ADDRESS(ROW(),Controls!$P$2+15))</f>
        <v>98</v>
      </c>
      <c r="GZ35">
        <f ca="1">INDIRECT(ADDRESS(ROW(),Controls!$P$2+135))</f>
        <v>-0.72273308849506801</v>
      </c>
      <c r="HL35">
        <f t="shared" ca="1" si="16"/>
        <v>0.63681283740060035</v>
      </c>
      <c r="HM35">
        <f t="shared" ca="1" si="17"/>
        <v>-5.7032010234261232</v>
      </c>
      <c r="HN35">
        <f t="shared" ca="1" si="18"/>
        <v>0.37201694273004415</v>
      </c>
      <c r="HO35">
        <f t="shared" ca="1" si="19"/>
        <v>-0.11516487467110094</v>
      </c>
      <c r="HQ35">
        <f ca="1">INDIRECT(ADDRESS(ROW(),Controls!$P$2+60))</f>
        <v>1.7675421556887465</v>
      </c>
      <c r="HR35">
        <f t="shared" ca="1" si="20"/>
        <v>98</v>
      </c>
      <c r="HS35">
        <f ca="1">IF($GX35=0,NA(),($GZ35*Controls!$S$2))</f>
        <v>-0.72273308849506801</v>
      </c>
    </row>
    <row r="36" spans="1:227" x14ac:dyDescent="0.25">
      <c r="A36">
        <v>37</v>
      </c>
      <c r="B36">
        <f t="shared" ca="1" si="0"/>
        <v>112</v>
      </c>
      <c r="C36">
        <f t="shared" ca="1" si="1"/>
        <v>17</v>
      </c>
      <c r="D36">
        <f t="shared" ca="1" si="2"/>
        <v>5.3721545659627745</v>
      </c>
      <c r="E36">
        <f t="shared" ca="1" si="3"/>
        <v>2.2377314089248128</v>
      </c>
      <c r="G36">
        <f t="shared" ca="1" si="4"/>
        <v>0.31353928084393601</v>
      </c>
      <c r="H36">
        <f t="shared" ca="1" si="5"/>
        <v>4.4987676321650882</v>
      </c>
      <c r="I36">
        <f t="shared" ca="1" si="6"/>
        <v>1</v>
      </c>
      <c r="J36">
        <v>1</v>
      </c>
      <c r="K36">
        <f t="shared" ca="1" si="7"/>
        <v>2.3347895416332611</v>
      </c>
      <c r="O36">
        <f t="shared" ca="1" si="8"/>
        <v>112</v>
      </c>
      <c r="AD36">
        <f t="shared" ca="1" si="9"/>
        <v>17</v>
      </c>
      <c r="AS36">
        <f t="shared" ca="1" si="10"/>
        <v>5.3721545659627745</v>
      </c>
      <c r="BH36">
        <f t="shared" ca="1" si="11"/>
        <v>2.2377314089248128</v>
      </c>
      <c r="CL36">
        <f t="shared" ca="1" si="12"/>
        <v>0.31353928084393601</v>
      </c>
      <c r="DA36">
        <f t="shared" ca="1" si="13"/>
        <v>4.4987676321650882</v>
      </c>
      <c r="DP36">
        <f t="shared" ca="1" si="14"/>
        <v>1</v>
      </c>
      <c r="EE36">
        <f t="shared" ca="1" si="15"/>
        <v>2.3347895416332611</v>
      </c>
      <c r="GR36">
        <f ca="1">INDIRECT(ADDRESS(ROW(),Controls!$P$2+30))</f>
        <v>17</v>
      </c>
      <c r="GS36">
        <f ca="1">INDIRECT(ADDRESS(ROW(),Controls!$P$2+45))</f>
        <v>5.3721545659627745</v>
      </c>
      <c r="GV36">
        <f ca="1">INDIRECT(ADDRESS(ROW(),Controls!$P$2+90))</f>
        <v>0.31353928084393601</v>
      </c>
      <c r="GW36">
        <f ca="1">INDIRECT(ADDRESS(ROW(),Controls!$P$2+105))</f>
        <v>4.4987676321650882</v>
      </c>
      <c r="GX36">
        <f ca="1">INDIRECT(ADDRESS(ROW(),Controls!$P$2+120))</f>
        <v>1</v>
      </c>
      <c r="GY36">
        <f ca="1">INDIRECT(ADDRESS(ROW(),Controls!$P$2+15))</f>
        <v>112</v>
      </c>
      <c r="GZ36">
        <f ca="1">INDIRECT(ADDRESS(ROW(),Controls!$P$2+135))</f>
        <v>2.3347895416332611</v>
      </c>
      <c r="HL36">
        <f t="shared" ca="1" si="16"/>
        <v>3.1644659123752024</v>
      </c>
      <c r="HM36">
        <f t="shared" ca="1" si="17"/>
        <v>11.627845434037226</v>
      </c>
      <c r="HN36">
        <f t="shared" ca="1" si="18"/>
        <v>14.348338173309605</v>
      </c>
      <c r="HO36">
        <f t="shared" ca="1" si="19"/>
        <v>4.1852283513211521</v>
      </c>
      <c r="HQ36">
        <f ca="1">INDIRECT(ADDRESS(ROW(),Controls!$P$2+60))</f>
        <v>2.2377314089248128</v>
      </c>
      <c r="HR36">
        <f t="shared" ca="1" si="20"/>
        <v>112</v>
      </c>
      <c r="HS36">
        <f ca="1">IF($GX36=0,NA(),($GZ36*Controls!$S$2))</f>
        <v>2.3347895416332611</v>
      </c>
    </row>
    <row r="37" spans="1:227" x14ac:dyDescent="0.25">
      <c r="A37">
        <v>38</v>
      </c>
      <c r="B37">
        <f t="shared" ca="1" si="0"/>
        <v>116</v>
      </c>
      <c r="C37">
        <f t="shared" ca="1" si="1"/>
        <v>14</v>
      </c>
      <c r="D37">
        <f t="shared" ca="1" si="2"/>
        <v>10.80590344823797</v>
      </c>
      <c r="E37">
        <f t="shared" ca="1" si="3"/>
        <v>2.2975555761849078</v>
      </c>
      <c r="G37">
        <f t="shared" ca="1" si="4"/>
        <v>0.22107298042456749</v>
      </c>
      <c r="H37">
        <f t="shared" ca="1" si="5"/>
        <v>-5.1696783028325173E-3</v>
      </c>
      <c r="I37">
        <f t="shared" ca="1" si="6"/>
        <v>1</v>
      </c>
      <c r="J37">
        <v>1</v>
      </c>
      <c r="K37">
        <f t="shared" ca="1" si="7"/>
        <v>0.55543095111605434</v>
      </c>
      <c r="O37">
        <f t="shared" ca="1" si="8"/>
        <v>116</v>
      </c>
      <c r="AD37">
        <f t="shared" ca="1" si="9"/>
        <v>14</v>
      </c>
      <c r="AS37">
        <f t="shared" ca="1" si="10"/>
        <v>10.80590344823797</v>
      </c>
      <c r="BH37">
        <f t="shared" ca="1" si="11"/>
        <v>2.2975555761849078</v>
      </c>
      <c r="CL37">
        <f t="shared" ca="1" si="12"/>
        <v>0.22107298042456749</v>
      </c>
      <c r="DA37">
        <f t="shared" ca="1" si="13"/>
        <v>-5.1696783028325173E-3</v>
      </c>
      <c r="DP37">
        <f t="shared" ca="1" si="14"/>
        <v>1</v>
      </c>
      <c r="EE37">
        <f t="shared" ca="1" si="15"/>
        <v>0.55543095111605434</v>
      </c>
      <c r="GR37">
        <f ca="1">INDIRECT(ADDRESS(ROW(),Controls!$P$2+30))</f>
        <v>14</v>
      </c>
      <c r="GS37">
        <f ca="1">INDIRECT(ADDRESS(ROW(),Controls!$P$2+45))</f>
        <v>10.80590344823797</v>
      </c>
      <c r="GV37">
        <f ca="1">INDIRECT(ADDRESS(ROW(),Controls!$P$2+90))</f>
        <v>0.22107298042456749</v>
      </c>
      <c r="GW37">
        <f ca="1">INDIRECT(ADDRESS(ROW(),Controls!$P$2+105))</f>
        <v>-5.1696783028325173E-3</v>
      </c>
      <c r="GX37">
        <f ca="1">INDIRECT(ADDRESS(ROW(),Controls!$P$2+120))</f>
        <v>1</v>
      </c>
      <c r="GY37">
        <f ca="1">INDIRECT(ADDRESS(ROW(),Controls!$P$2+15))</f>
        <v>116</v>
      </c>
      <c r="GZ37">
        <f ca="1">INDIRECT(ADDRESS(ROW(),Controls!$P$2+135))</f>
        <v>0.55543095111605434</v>
      </c>
      <c r="HL37">
        <f t="shared" ca="1" si="16"/>
        <v>1.2955881076545122</v>
      </c>
      <c r="HM37">
        <f t="shared" ca="1" si="17"/>
        <v>3.1940965517620299</v>
      </c>
      <c r="HN37">
        <f t="shared" ca="1" si="18"/>
        <v>0.01</v>
      </c>
      <c r="HO37">
        <f t="shared" ca="1" si="19"/>
        <v>-0.22624265872740001</v>
      </c>
      <c r="HQ37">
        <f ca="1">INDIRECT(ADDRESS(ROW(),Controls!$P$2+60))</f>
        <v>2.2975555761849078</v>
      </c>
      <c r="HR37">
        <f t="shared" ca="1" si="20"/>
        <v>116</v>
      </c>
      <c r="HS37">
        <f ca="1">IF($GX37=0,NA(),($GZ37*Controls!$S$2))</f>
        <v>0.55543095111605434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100"/>
  <sheetViews>
    <sheetView workbookViewId="0">
      <selection activeCell="IV2" sqref="IV2"/>
    </sheetView>
  </sheetViews>
  <sheetFormatPr defaultColWidth="8.85546875" defaultRowHeight="15" x14ac:dyDescent="0.25"/>
  <cols>
    <col min="1" max="16384" width="8.85546875" style="12"/>
  </cols>
  <sheetData>
    <row r="1" spans="1:15" s="22" customFormat="1" x14ac:dyDescent="0.25"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</row>
    <row r="4" spans="1:15" s="8" customFormat="1" ht="14.45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5" ht="14.45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 ht="14.45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 spans="1:15" ht="14.45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</row>
    <row r="8" spans="1:15" ht="14.45" x14ac:dyDescent="0.3">
      <c r="A8" s="14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9" spans="1:15" ht="14.45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15" ht="14.45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</row>
    <row r="11" spans="1:15" ht="14.45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</row>
    <row r="12" spans="1:15" ht="14.45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 ht="14.45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 ht="14.45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 ht="14.45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</row>
    <row r="16" spans="1:15" ht="14.45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 ht="14.45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1:15" ht="14.45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ht="14.45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 ht="14.45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 ht="14.45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 ht="14.45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 ht="14.45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1:15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1:15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1:15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1:15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1:15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1:15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1:15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spans="1:15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spans="1:1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  <row r="46" spans="1:15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</row>
    <row r="47" spans="1:15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</row>
    <row r="48" spans="1:15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</row>
    <row r="49" spans="1:15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</row>
    <row r="50" spans="1:15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</row>
    <row r="51" spans="1:15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</row>
    <row r="52" spans="1:15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</row>
    <row r="53" spans="1:15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</row>
    <row r="54" spans="1:15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</row>
    <row r="55" spans="1:15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</row>
    <row r="56" spans="1:15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</row>
    <row r="57" spans="1:15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</row>
    <row r="58" spans="1:15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</row>
    <row r="59" spans="1:15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</row>
    <row r="60" spans="1:15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</row>
    <row r="61" spans="1:15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</row>
    <row r="62" spans="1:15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spans="1:15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spans="1:15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spans="1:15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spans="1:15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spans="1:15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spans="1:15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spans="1:15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spans="1:15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spans="1:15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spans="1:15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spans="1:15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spans="1:15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spans="1:15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spans="1:15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spans="1:15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</row>
    <row r="78" spans="1:15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</row>
    <row r="79" spans="1:15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</row>
    <row r="80" spans="1:15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</row>
    <row r="81" spans="1:15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</row>
    <row r="82" spans="1:15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</row>
    <row r="83" spans="1:15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</row>
    <row r="84" spans="1:15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</row>
    <row r="85" spans="1:15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</row>
    <row r="86" spans="1:15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</row>
    <row r="87" spans="1:15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</row>
    <row r="88" spans="1:15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</row>
    <row r="89" spans="1:15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</row>
    <row r="90" spans="1:15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</row>
    <row r="91" spans="1:15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</row>
    <row r="92" spans="1:15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</row>
    <row r="93" spans="1:15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</row>
    <row r="94" spans="1:15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</row>
    <row r="95" spans="1:15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</row>
    <row r="96" spans="1:15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</row>
    <row r="97" spans="1:15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</row>
    <row r="98" spans="1:15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</row>
    <row r="99" spans="1:15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</row>
    <row r="100" spans="1:15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G61"/>
  <sheetViews>
    <sheetView zoomScale="115" zoomScaleNormal="115" workbookViewId="0">
      <selection activeCell="C2" sqref="C2"/>
    </sheetView>
  </sheetViews>
  <sheetFormatPr defaultColWidth="8.85546875" defaultRowHeight="15" x14ac:dyDescent="0.25"/>
  <cols>
    <col min="1" max="1" width="11.28515625" customWidth="1"/>
    <col min="2" max="2" width="14.5703125" bestFit="1" customWidth="1"/>
    <col min="3" max="3" width="16.140625" customWidth="1"/>
    <col min="4" max="4" width="13.5703125" customWidth="1"/>
    <col min="5" max="5" width="11.28515625" customWidth="1"/>
    <col min="6" max="6" width="12.28515625" customWidth="1"/>
    <col min="7" max="7" width="13.7109375" customWidth="1"/>
    <col min="8" max="8" width="34.7109375" customWidth="1"/>
    <col min="9" max="9" width="9.5703125" customWidth="1"/>
  </cols>
  <sheetData>
    <row r="1" spans="2:8" s="1" customFormat="1" ht="17.25" customHeight="1" x14ac:dyDescent="0.3"/>
    <row r="2" spans="2:8" s="1" customFormat="1" x14ac:dyDescent="0.25">
      <c r="B2" s="2" t="s">
        <v>4004</v>
      </c>
      <c r="C2" s="75">
        <v>1E-3</v>
      </c>
      <c r="D2" s="10"/>
      <c r="E2" s="10"/>
      <c r="F2" s="10"/>
      <c r="G2" s="10"/>
      <c r="H2" s="10"/>
    </row>
    <row r="3" spans="2:8" s="1" customFormat="1" x14ac:dyDescent="0.25">
      <c r="B3" s="2" t="s">
        <v>4035</v>
      </c>
      <c r="C3" s="31" t="s">
        <v>73</v>
      </c>
      <c r="D3" s="10"/>
      <c r="E3" s="10"/>
      <c r="F3" s="10"/>
      <c r="G3" s="10"/>
      <c r="H3" s="10"/>
    </row>
    <row r="4" spans="2:8" s="1" customFormat="1" x14ac:dyDescent="0.25">
      <c r="B4" s="2" t="s">
        <v>4036</v>
      </c>
      <c r="C4" s="31" t="s">
        <v>4032</v>
      </c>
      <c r="D4" s="10"/>
      <c r="E4" s="10"/>
      <c r="F4" s="10"/>
      <c r="G4" s="10"/>
      <c r="H4" s="10"/>
    </row>
    <row r="5" spans="2:8" s="1" customFormat="1" ht="30" x14ac:dyDescent="0.25">
      <c r="B5" s="2" t="s">
        <v>4429</v>
      </c>
      <c r="C5" s="123" t="s">
        <v>4436</v>
      </c>
      <c r="D5" s="10"/>
      <c r="E5" s="10"/>
      <c r="F5" s="10"/>
      <c r="G5" s="10"/>
      <c r="H5" s="10"/>
    </row>
    <row r="6" spans="2:8" s="1" customFormat="1" x14ac:dyDescent="0.25">
      <c r="B6" s="2" t="s">
        <v>1</v>
      </c>
      <c r="C6" s="27">
        <v>2</v>
      </c>
      <c r="D6" s="10"/>
      <c r="E6" s="10"/>
      <c r="F6" s="10"/>
      <c r="G6" s="10"/>
      <c r="H6" s="10"/>
    </row>
    <row r="7" spans="2:8" s="1" customFormat="1" x14ac:dyDescent="0.25">
      <c r="B7" s="2" t="s">
        <v>2</v>
      </c>
      <c r="C7" s="27">
        <v>237</v>
      </c>
      <c r="D7" s="10"/>
      <c r="E7" s="10"/>
      <c r="F7" s="10"/>
      <c r="G7" s="10"/>
      <c r="H7" s="10"/>
    </row>
    <row r="8" spans="2:8" s="1" customFormat="1" x14ac:dyDescent="0.25">
      <c r="B8" s="2" t="s">
        <v>3998</v>
      </c>
      <c r="C8" s="28">
        <v>237</v>
      </c>
      <c r="D8" s="10"/>
      <c r="E8" s="10"/>
      <c r="F8" s="10"/>
      <c r="G8" s="10"/>
      <c r="H8" s="10"/>
    </row>
    <row r="9" spans="2:8" s="1" customFormat="1" ht="14.45" x14ac:dyDescent="0.3">
      <c r="C9" s="10"/>
      <c r="D9" s="10"/>
      <c r="E9" s="10"/>
      <c r="F9" s="10"/>
      <c r="G9" s="10"/>
      <c r="H9" s="10"/>
    </row>
    <row r="10" spans="2:8" s="1" customFormat="1" x14ac:dyDescent="0.25">
      <c r="B10" s="2" t="s">
        <v>23</v>
      </c>
      <c r="C10" s="172" t="s">
        <v>17</v>
      </c>
      <c r="D10" s="173"/>
      <c r="E10" s="173"/>
      <c r="F10" s="174"/>
      <c r="G10" s="10"/>
      <c r="H10" s="10"/>
    </row>
    <row r="11" spans="2:8" s="1" customFormat="1" x14ac:dyDescent="0.25">
      <c r="B11" s="2" t="s">
        <v>36</v>
      </c>
      <c r="C11" s="175" t="s">
        <v>17</v>
      </c>
      <c r="D11" s="175"/>
      <c r="E11" s="175"/>
      <c r="F11" s="175"/>
      <c r="G11" s="10"/>
      <c r="H11" s="10"/>
    </row>
    <row r="12" spans="2:8" s="1" customFormat="1" ht="14.45" x14ac:dyDescent="0.3">
      <c r="C12" s="10"/>
      <c r="D12" s="10"/>
      <c r="E12" s="10"/>
      <c r="F12" s="10"/>
      <c r="G12" s="10"/>
      <c r="H12" s="10"/>
    </row>
    <row r="13" spans="2:8" s="1" customFormat="1" x14ac:dyDescent="0.25">
      <c r="B13" s="2" t="s">
        <v>53</v>
      </c>
      <c r="C13" s="32">
        <v>2.9103266557335812E-2</v>
      </c>
      <c r="D13" s="10"/>
      <c r="E13" s="10"/>
      <c r="F13" s="10"/>
      <c r="G13" s="10"/>
      <c r="H13" s="10"/>
    </row>
    <row r="14" spans="2:8" s="1" customFormat="1" x14ac:dyDescent="0.25">
      <c r="B14" s="2" t="s">
        <v>3965</v>
      </c>
      <c r="C14" s="32">
        <v>9.8981878155860223E-2</v>
      </c>
      <c r="D14" s="10"/>
      <c r="G14" s="10"/>
      <c r="H14" s="10"/>
    </row>
    <row r="15" spans="2:8" s="1" customFormat="1" x14ac:dyDescent="0.25">
      <c r="B15" s="25" t="s">
        <v>3976</v>
      </c>
      <c r="C15" s="32">
        <v>5.9912400566077106E-2</v>
      </c>
      <c r="D15" s="10"/>
      <c r="E15" s="10"/>
      <c r="F15" s="10"/>
      <c r="G15" s="10"/>
      <c r="H15" s="10"/>
    </row>
    <row r="16" spans="2:8" s="1" customFormat="1" x14ac:dyDescent="0.25">
      <c r="B16" s="2" t="s">
        <v>54</v>
      </c>
      <c r="C16" s="33">
        <v>0.17893661956385207</v>
      </c>
      <c r="D16" s="10"/>
      <c r="E16" s="10"/>
      <c r="F16" s="10"/>
      <c r="G16" s="10"/>
      <c r="H16" s="10"/>
    </row>
    <row r="17" spans="1:16" s="1" customFormat="1" x14ac:dyDescent="0.25">
      <c r="B17" s="2" t="s">
        <v>82</v>
      </c>
      <c r="C17" s="30">
        <v>1725.3570134830152</v>
      </c>
      <c r="D17" s="10"/>
      <c r="E17" s="10"/>
      <c r="F17" s="10"/>
      <c r="G17" s="10"/>
      <c r="H17" s="10"/>
    </row>
    <row r="18" spans="1:16" s="1" customFormat="1" x14ac:dyDescent="0.25">
      <c r="B18" s="2" t="s">
        <v>4005</v>
      </c>
      <c r="C18" s="34">
        <v>0.19401586308072422</v>
      </c>
      <c r="D18" s="10"/>
      <c r="E18" s="10"/>
      <c r="F18" s="10"/>
      <c r="G18" s="10"/>
      <c r="H18" s="10"/>
    </row>
    <row r="19" spans="1:16" s="1" customFormat="1" x14ac:dyDescent="0.25">
      <c r="B19" s="2" t="s">
        <v>4007</v>
      </c>
      <c r="C19" s="34">
        <v>-3.7764470299534187E-3</v>
      </c>
      <c r="D19" s="10"/>
      <c r="E19" s="10"/>
      <c r="F19" s="10"/>
      <c r="G19" s="10"/>
      <c r="H19" s="10"/>
    </row>
    <row r="20" spans="1:16" s="1" customFormat="1" x14ac:dyDescent="0.25">
      <c r="B20" s="2" t="s">
        <v>81</v>
      </c>
      <c r="C20" s="29">
        <v>7.6380632000501852E-2</v>
      </c>
      <c r="D20" s="10"/>
      <c r="E20" s="10"/>
      <c r="F20" s="10"/>
      <c r="G20" s="10"/>
      <c r="H20" s="10"/>
    </row>
    <row r="21" spans="1:16" s="1" customFormat="1" x14ac:dyDescent="0.25">
      <c r="B21" s="2" t="s">
        <v>3999</v>
      </c>
      <c r="C21" s="65"/>
      <c r="D21" s="10"/>
      <c r="E21" s="10"/>
      <c r="F21" s="10"/>
      <c r="G21" s="10"/>
    </row>
    <row r="22" spans="1:16" s="1" customFormat="1" ht="14.45" x14ac:dyDescent="0.3">
      <c r="C22" s="10"/>
      <c r="D22" s="10"/>
      <c r="E22" s="10"/>
      <c r="F22" s="10"/>
      <c r="G22" s="10"/>
      <c r="H22" s="10"/>
    </row>
    <row r="23" spans="1:16" s="1" customFormat="1" ht="58.9" customHeight="1" x14ac:dyDescent="0.25">
      <c r="B23" s="2" t="s">
        <v>30</v>
      </c>
      <c r="C23" s="169" t="s">
        <v>4434</v>
      </c>
      <c r="D23" s="169"/>
      <c r="E23" s="169"/>
      <c r="F23" s="169"/>
      <c r="G23" s="169"/>
      <c r="H23" s="170"/>
      <c r="I23" s="5"/>
      <c r="J23" s="5"/>
      <c r="N23" s="5"/>
      <c r="O23" s="5"/>
      <c r="P23" s="5"/>
    </row>
    <row r="24" spans="1:16" s="1" customFormat="1" ht="45.6" customHeight="1" x14ac:dyDescent="0.25">
      <c r="B24" s="2" t="s">
        <v>55</v>
      </c>
      <c r="C24" s="169" t="s">
        <v>4435</v>
      </c>
      <c r="D24" s="169"/>
      <c r="E24" s="169"/>
      <c r="F24" s="169"/>
      <c r="G24" s="169"/>
      <c r="H24" s="170"/>
      <c r="I24" s="5"/>
      <c r="J24" s="5"/>
      <c r="N24" s="5"/>
      <c r="O24" s="5"/>
      <c r="P24" s="5"/>
    </row>
    <row r="25" spans="1:16" s="1" customFormat="1" x14ac:dyDescent="0.25">
      <c r="H25" s="5"/>
      <c r="I25" s="5"/>
      <c r="J25" s="5"/>
      <c r="N25" s="5"/>
      <c r="O25" s="5"/>
      <c r="P25" s="5"/>
    </row>
    <row r="26" spans="1:16" s="1" customFormat="1" ht="133.5" customHeight="1" x14ac:dyDescent="0.25">
      <c r="B26" s="3" t="s">
        <v>77</v>
      </c>
      <c r="C26" s="171" t="s">
        <v>4434</v>
      </c>
      <c r="D26" s="169"/>
      <c r="E26" s="169"/>
      <c r="F26" s="169"/>
      <c r="G26" s="169"/>
      <c r="H26" s="169"/>
      <c r="I26" s="24"/>
      <c r="J26" s="5"/>
      <c r="N26" s="5"/>
      <c r="O26" s="5"/>
      <c r="P26" s="5"/>
    </row>
    <row r="27" spans="1:16" s="1" customFormat="1" ht="66" customHeight="1" x14ac:dyDescent="0.25">
      <c r="B27" s="3" t="s">
        <v>0</v>
      </c>
      <c r="C27" s="171" t="s">
        <v>4435</v>
      </c>
      <c r="D27" s="169"/>
      <c r="E27" s="169"/>
      <c r="F27" s="169"/>
      <c r="G27" s="169"/>
      <c r="H27" s="169"/>
      <c r="I27" s="24"/>
      <c r="J27" s="5"/>
      <c r="N27" s="5"/>
      <c r="O27" s="5"/>
      <c r="P27" s="5"/>
    </row>
    <row r="28" spans="1:16" s="1" customFormat="1" x14ac:dyDescent="0.25">
      <c r="H28" s="5"/>
      <c r="I28" s="5"/>
      <c r="J28" s="5"/>
      <c r="N28" s="5"/>
      <c r="O28" s="5"/>
      <c r="P28" s="5"/>
    </row>
    <row r="29" spans="1:16" s="1" customFormat="1" ht="42.75" customHeight="1" x14ac:dyDescent="0.25">
      <c r="B29" s="2" t="s">
        <v>30</v>
      </c>
      <c r="C29" s="169" t="s">
        <v>4426</v>
      </c>
      <c r="D29" s="169"/>
      <c r="E29" s="169"/>
      <c r="F29" s="169"/>
      <c r="G29" s="169"/>
      <c r="H29" s="170"/>
      <c r="I29" s="5"/>
      <c r="J29" s="5"/>
      <c r="N29" s="5"/>
      <c r="O29" s="5"/>
      <c r="P29" s="5"/>
    </row>
    <row r="30" spans="1:16" s="1" customFormat="1" ht="42.75" customHeight="1" x14ac:dyDescent="0.25">
      <c r="B30" s="2" t="s">
        <v>55</v>
      </c>
      <c r="C30" s="169" t="s">
        <v>4151</v>
      </c>
      <c r="D30" s="169"/>
      <c r="E30" s="169"/>
      <c r="F30" s="169"/>
      <c r="G30" s="169"/>
      <c r="H30" s="170"/>
      <c r="I30" s="5"/>
      <c r="J30" s="5"/>
      <c r="N30" s="5"/>
      <c r="O30" s="5"/>
      <c r="P30" s="5"/>
    </row>
    <row r="31" spans="1:16" s="20" customFormat="1" x14ac:dyDescent="0.25">
      <c r="A31" s="15"/>
      <c r="B31" s="15"/>
      <c r="C31" s="16"/>
      <c r="D31" s="17"/>
      <c r="E31" s="18"/>
      <c r="F31" s="19"/>
      <c r="G31" s="35"/>
      <c r="H31" s="5"/>
      <c r="I31" s="5"/>
      <c r="J31" s="5"/>
      <c r="N31" s="5"/>
      <c r="O31" s="5"/>
      <c r="P31" s="5"/>
    </row>
    <row r="32" spans="1:16" s="20" customFormat="1" x14ac:dyDescent="0.25">
      <c r="A32" s="15"/>
      <c r="B32" s="15" t="s">
        <v>57</v>
      </c>
      <c r="C32" s="16" t="s">
        <v>40</v>
      </c>
      <c r="D32" s="17" t="s">
        <v>59</v>
      </c>
      <c r="E32" s="18" t="s">
        <v>61</v>
      </c>
      <c r="F32" s="19" t="s">
        <v>58</v>
      </c>
      <c r="G32" s="35" t="s">
        <v>4009</v>
      </c>
      <c r="H32" s="5"/>
      <c r="I32" s="5"/>
      <c r="J32" s="5"/>
      <c r="N32" s="5"/>
      <c r="O32" s="5"/>
      <c r="P32" s="5"/>
    </row>
    <row r="33" spans="1:241" s="20" customFormat="1" x14ac:dyDescent="0.25">
      <c r="A33" s="15"/>
      <c r="B33" s="15" t="s">
        <v>4161</v>
      </c>
      <c r="C33" s="16">
        <v>0.23832581559916513</v>
      </c>
      <c r="D33" s="17">
        <v>1.1340560797540627E-4</v>
      </c>
      <c r="E33" s="18">
        <v>4.7584273525005211E-4</v>
      </c>
      <c r="F33" s="19">
        <v>0.2581384862904168</v>
      </c>
      <c r="G33" s="35"/>
      <c r="H33" s="5"/>
      <c r="I33" s="5"/>
      <c r="J33" s="5"/>
      <c r="N33" s="5"/>
      <c r="O33" s="5"/>
      <c r="P33" s="5"/>
    </row>
    <row r="34" spans="1:241" s="20" customFormat="1" x14ac:dyDescent="0.25">
      <c r="A34" s="15"/>
      <c r="B34" s="15" t="s">
        <v>68</v>
      </c>
      <c r="C34" s="16">
        <v>0.28499000000000002</v>
      </c>
      <c r="D34" s="17">
        <v>6.2681206231702126E-4</v>
      </c>
      <c r="E34" s="18">
        <v>2.1994177420857617E-3</v>
      </c>
      <c r="F34" s="19"/>
      <c r="G34" s="35"/>
      <c r="H34" s="5"/>
      <c r="I34" s="5"/>
      <c r="J34" s="5"/>
      <c r="N34" s="5"/>
      <c r="O34" s="5"/>
      <c r="P34" s="5"/>
    </row>
    <row r="35" spans="1:241" s="20" customFormat="1" x14ac:dyDescent="0.25">
      <c r="A35" s="15"/>
      <c r="B35" s="15" t="s">
        <v>69</v>
      </c>
      <c r="C35" s="16">
        <v>0.72670000000000001</v>
      </c>
      <c r="D35" s="17">
        <v>1.0431070311607334E-2</v>
      </c>
      <c r="E35" s="18">
        <v>1.4354025473520483E-2</v>
      </c>
      <c r="F35" s="19"/>
      <c r="G35" s="35"/>
      <c r="H35" s="5"/>
      <c r="I35" s="5"/>
      <c r="J35" s="5"/>
      <c r="N35" s="5"/>
      <c r="O35" s="5"/>
      <c r="P35" s="5"/>
    </row>
    <row r="36" spans="1:241" s="2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</row>
    <row r="37" spans="1:241" s="20" customFormat="1" x14ac:dyDescent="0.25">
      <c r="A37" t="s">
        <v>4134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</row>
    <row r="38" spans="1:241" s="2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</row>
    <row r="39" spans="1:241" s="22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</row>
    <row r="40" spans="1:241" s="22" customFormat="1" x14ac:dyDescent="0.25">
      <c r="A40" s="22" t="s">
        <v>4163</v>
      </c>
      <c r="B40" s="22" t="s">
        <v>4164</v>
      </c>
      <c r="C40" s="22" t="s">
        <v>4092</v>
      </c>
      <c r="D40" s="22" t="s">
        <v>4165</v>
      </c>
      <c r="E40" s="22" t="s">
        <v>4166</v>
      </c>
      <c r="F40" s="22" t="s">
        <v>4167</v>
      </c>
      <c r="G40" s="22" t="s">
        <v>4168</v>
      </c>
      <c r="H40" s="22" t="s">
        <v>4169</v>
      </c>
      <c r="I40" s="22" t="s">
        <v>4170</v>
      </c>
      <c r="J40" s="22" t="s">
        <v>4159</v>
      </c>
      <c r="K40" s="22" t="s">
        <v>4171</v>
      </c>
      <c r="L40" s="22" t="s">
        <v>4172</v>
      </c>
      <c r="M40" s="22" t="s">
        <v>4173</v>
      </c>
      <c r="N40" s="22" t="s">
        <v>4174</v>
      </c>
      <c r="O40" s="22" t="s">
        <v>4099</v>
      </c>
      <c r="P40" s="22" t="s">
        <v>4136</v>
      </c>
      <c r="Q40" s="22" t="s">
        <v>3964</v>
      </c>
      <c r="S40" s="22" t="s">
        <v>4135</v>
      </c>
    </row>
    <row r="41" spans="1:241" s="22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</row>
    <row r="42" spans="1:241" s="2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</row>
    <row r="43" spans="1:241" s="2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</row>
    <row r="44" spans="1:241" s="2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</row>
    <row r="45" spans="1:241" s="22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</row>
    <row r="46" spans="1:241" s="22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</row>
    <row r="47" spans="1:241" s="22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</row>
    <row r="48" spans="1:241" s="22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</row>
    <row r="49" spans="1:241" s="2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</row>
    <row r="50" spans="1:241" s="2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</row>
    <row r="51" spans="1:241" s="2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</row>
    <row r="52" spans="1:241" s="2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</row>
    <row r="53" spans="1:241" s="2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</row>
    <row r="54" spans="1:241" s="22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</row>
    <row r="55" spans="1:241" s="22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</row>
    <row r="56" spans="1:241" s="2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</row>
    <row r="57" spans="1:241" s="22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</row>
    <row r="58" spans="1:241" s="22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</row>
    <row r="60" spans="1:241" s="22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</row>
    <row r="61" spans="1:241" s="22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</row>
  </sheetData>
  <sortState ref="A42:R43">
    <sortCondition descending="1" ref="R42"/>
  </sortState>
  <mergeCells count="8">
    <mergeCell ref="C30:H30"/>
    <mergeCell ref="C27:H27"/>
    <mergeCell ref="C23:H23"/>
    <mergeCell ref="C24:H24"/>
    <mergeCell ref="C10:F10"/>
    <mergeCell ref="C11:F11"/>
    <mergeCell ref="C26:H26"/>
    <mergeCell ref="C29:H29"/>
  </mergeCells>
  <phoneticPr fontId="2" type="noConversion"/>
  <conditionalFormatting sqref="B21">
    <cfRule type="expression" dxfId="1" priority="3">
      <formula>LEN($C$21)=0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Remove">
              <controlPr defaultSize="0" print="0" autoFill="0" autoPict="0" macro="[0]!strip">
                <anchor moveWithCells="1">
                  <from>
                    <xdr:col>1</xdr:col>
                    <xdr:colOff>209550</xdr:colOff>
                    <xdr:row>37</xdr:row>
                    <xdr:rowOff>28575</xdr:rowOff>
                  </from>
                  <to>
                    <xdr:col>4</xdr:col>
                    <xdr:colOff>209550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Save">
              <controlPr defaultSize="0" print="0" autoFill="0" autoPict="0" macro="[0]!SaveOut">
                <anchor moveWithCells="1">
                  <from>
                    <xdr:col>4</xdr:col>
                    <xdr:colOff>38100</xdr:colOff>
                    <xdr:row>1</xdr:row>
                    <xdr:rowOff>123825</xdr:rowOff>
                  </from>
                  <to>
                    <xdr:col>6</xdr:col>
                    <xdr:colOff>314325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IG60"/>
  <sheetViews>
    <sheetView topLeftCell="A7" workbookViewId="0">
      <selection activeCell="H7" sqref="H7"/>
    </sheetView>
  </sheetViews>
  <sheetFormatPr defaultColWidth="8.85546875" defaultRowHeight="15" x14ac:dyDescent="0.25"/>
  <cols>
    <col min="1" max="1" width="11.28515625" customWidth="1"/>
    <col min="2" max="2" width="14.5703125" bestFit="1" customWidth="1"/>
    <col min="3" max="3" width="16.140625" customWidth="1"/>
    <col min="4" max="4" width="13.5703125" customWidth="1"/>
    <col min="5" max="5" width="11.28515625" customWidth="1"/>
    <col min="6" max="6" width="12.28515625" customWidth="1"/>
    <col min="7" max="7" width="13.7109375" customWidth="1"/>
    <col min="8" max="8" width="34.7109375" customWidth="1"/>
    <col min="9" max="9" width="9.5703125" customWidth="1"/>
  </cols>
  <sheetData>
    <row r="1" spans="2:8" s="1" customFormat="1" ht="17.25" customHeight="1" x14ac:dyDescent="0.25"/>
    <row r="2" spans="2:8" s="1" customFormat="1" x14ac:dyDescent="0.25">
      <c r="B2" s="2" t="s">
        <v>4004</v>
      </c>
      <c r="C2" s="75">
        <v>0.01</v>
      </c>
      <c r="D2" s="10"/>
      <c r="E2" s="10"/>
      <c r="F2" s="10"/>
      <c r="G2" s="10"/>
      <c r="H2" s="10"/>
    </row>
    <row r="3" spans="2:8" s="1" customFormat="1" x14ac:dyDescent="0.25">
      <c r="B3" s="2" t="s">
        <v>4035</v>
      </c>
      <c r="C3" s="31" t="s">
        <v>73</v>
      </c>
      <c r="D3" s="10"/>
      <c r="E3" s="10"/>
      <c r="F3" s="10"/>
      <c r="G3" s="10"/>
      <c r="H3" s="10"/>
    </row>
    <row r="4" spans="2:8" s="1" customFormat="1" x14ac:dyDescent="0.25">
      <c r="B4" s="2" t="s">
        <v>4036</v>
      </c>
      <c r="C4" s="31" t="s">
        <v>4032</v>
      </c>
      <c r="D4" s="10"/>
      <c r="E4" s="10"/>
      <c r="F4" s="10"/>
      <c r="G4" s="10"/>
      <c r="H4" s="10"/>
    </row>
    <row r="5" spans="2:8" s="1" customFormat="1" x14ac:dyDescent="0.25">
      <c r="B5" s="2" t="s">
        <v>1</v>
      </c>
      <c r="C5" s="118">
        <v>2</v>
      </c>
      <c r="D5" s="10"/>
      <c r="E5" s="10"/>
      <c r="F5" s="10"/>
      <c r="G5" s="10"/>
      <c r="H5" s="10"/>
    </row>
    <row r="6" spans="2:8" s="1" customFormat="1" x14ac:dyDescent="0.25">
      <c r="B6" s="2" t="s">
        <v>2</v>
      </c>
      <c r="C6" s="118">
        <v>237</v>
      </c>
      <c r="D6" s="10"/>
      <c r="E6" s="10"/>
      <c r="F6" s="10"/>
      <c r="G6" s="10"/>
      <c r="H6" s="10"/>
    </row>
    <row r="7" spans="2:8" s="1" customFormat="1" x14ac:dyDescent="0.25">
      <c r="B7" s="2" t="s">
        <v>3998</v>
      </c>
      <c r="C7" s="118">
        <v>237</v>
      </c>
      <c r="D7" s="10"/>
      <c r="E7" s="10"/>
      <c r="F7" s="10"/>
      <c r="G7" s="10"/>
      <c r="H7" s="122"/>
    </row>
    <row r="8" spans="2:8" s="1" customFormat="1" x14ac:dyDescent="0.25">
      <c r="C8" s="10"/>
      <c r="D8" s="10"/>
      <c r="E8" s="10"/>
      <c r="F8" s="10"/>
      <c r="G8" s="10"/>
      <c r="H8" s="10"/>
    </row>
    <row r="9" spans="2:8" s="1" customFormat="1" x14ac:dyDescent="0.25">
      <c r="B9" s="2" t="s">
        <v>23</v>
      </c>
      <c r="C9" s="172" t="s">
        <v>17</v>
      </c>
      <c r="D9" s="173"/>
      <c r="E9" s="173"/>
      <c r="F9" s="174"/>
      <c r="G9" s="10"/>
      <c r="H9" s="10"/>
    </row>
    <row r="10" spans="2:8" s="1" customFormat="1" x14ac:dyDescent="0.25">
      <c r="B10" s="2" t="s">
        <v>36</v>
      </c>
      <c r="C10" s="175" t="s">
        <v>17</v>
      </c>
      <c r="D10" s="175"/>
      <c r="E10" s="175"/>
      <c r="F10" s="175"/>
      <c r="G10" s="10"/>
      <c r="H10" s="10"/>
    </row>
    <row r="11" spans="2:8" s="1" customFormat="1" x14ac:dyDescent="0.25">
      <c r="C11" s="10"/>
      <c r="D11" s="10"/>
      <c r="E11" s="10"/>
      <c r="F11" s="10"/>
      <c r="G11" s="10"/>
      <c r="H11" s="10"/>
    </row>
    <row r="12" spans="2:8" s="1" customFormat="1" x14ac:dyDescent="0.25">
      <c r="B12" s="2" t="s">
        <v>53</v>
      </c>
      <c r="C12" s="32">
        <v>2.6636323154603687E-2</v>
      </c>
      <c r="D12" s="10"/>
      <c r="E12" s="10"/>
      <c r="F12" s="10"/>
      <c r="G12" s="10"/>
      <c r="H12" s="10"/>
    </row>
    <row r="13" spans="2:8" s="1" customFormat="1" x14ac:dyDescent="0.25">
      <c r="B13" s="2" t="s">
        <v>3965</v>
      </c>
      <c r="C13" s="32">
        <v>9.8981878155860306E-2</v>
      </c>
      <c r="D13" s="10"/>
      <c r="G13" s="10"/>
      <c r="H13" s="10"/>
    </row>
    <row r="14" spans="2:8" s="1" customFormat="1" x14ac:dyDescent="0.25">
      <c r="B14" s="25" t="s">
        <v>3976</v>
      </c>
      <c r="C14" s="32">
        <v>5.1977785473271046E-2</v>
      </c>
      <c r="D14" s="10"/>
      <c r="E14" s="10"/>
      <c r="F14" s="10"/>
      <c r="G14" s="10"/>
      <c r="H14" s="10"/>
    </row>
    <row r="15" spans="2:8" s="1" customFormat="1" x14ac:dyDescent="0.25">
      <c r="B15" s="2" t="s">
        <v>54</v>
      </c>
      <c r="C15" s="33">
        <v>0.21420280199512032</v>
      </c>
      <c r="D15" s="10"/>
      <c r="E15" s="10"/>
      <c r="F15" s="10"/>
      <c r="G15" s="10"/>
      <c r="H15" s="10"/>
    </row>
    <row r="16" spans="2:8" s="1" customFormat="1" x14ac:dyDescent="0.25">
      <c r="B16" s="2" t="s">
        <v>82</v>
      </c>
      <c r="C16" s="30">
        <v>1761.9470412807509</v>
      </c>
      <c r="D16" s="10"/>
      <c r="E16" s="10"/>
      <c r="F16" s="10"/>
      <c r="G16" s="10"/>
      <c r="H16" s="10"/>
    </row>
    <row r="17" spans="1:16" s="1" customFormat="1" x14ac:dyDescent="0.25">
      <c r="B17" s="2" t="s">
        <v>4005</v>
      </c>
      <c r="C17" s="34">
        <v>-3.1191392357491629E-4</v>
      </c>
      <c r="D17" s="10"/>
      <c r="E17" s="10"/>
      <c r="F17" s="10"/>
      <c r="G17" s="10"/>
      <c r="H17" s="10"/>
    </row>
    <row r="18" spans="1:16" s="1" customFormat="1" x14ac:dyDescent="0.25">
      <c r="B18" s="2" t="s">
        <v>4007</v>
      </c>
      <c r="C18" s="34">
        <v>3.6424335340149199E-5</v>
      </c>
      <c r="D18" s="10"/>
      <c r="E18" s="10"/>
      <c r="F18" s="10"/>
      <c r="G18" s="10"/>
      <c r="H18" s="10"/>
    </row>
    <row r="19" spans="1:16" s="1" customFormat="1" x14ac:dyDescent="0.25">
      <c r="B19" s="2" t="s">
        <v>81</v>
      </c>
      <c r="C19" s="29">
        <v>3.2264588386081219E-2</v>
      </c>
      <c r="D19" s="10"/>
      <c r="E19" s="10"/>
      <c r="F19" s="10"/>
      <c r="G19" s="10"/>
      <c r="H19" s="10"/>
    </row>
    <row r="20" spans="1:16" s="1" customFormat="1" x14ac:dyDescent="0.25">
      <c r="B20" s="2" t="s">
        <v>3999</v>
      </c>
      <c r="C20" s="65"/>
      <c r="D20" s="10"/>
      <c r="E20" s="10"/>
      <c r="F20" s="10"/>
      <c r="G20" s="10"/>
    </row>
    <row r="21" spans="1:16" s="1" customFormat="1" x14ac:dyDescent="0.25">
      <c r="C21" s="10"/>
      <c r="D21" s="10"/>
      <c r="E21" s="10"/>
      <c r="F21" s="10"/>
      <c r="G21" s="10"/>
      <c r="H21" s="10"/>
    </row>
    <row r="22" spans="1:16" s="1" customFormat="1" ht="58.9" customHeight="1" x14ac:dyDescent="0.25">
      <c r="B22" s="2" t="s">
        <v>30</v>
      </c>
      <c r="C22" s="169" t="s">
        <v>4419</v>
      </c>
      <c r="D22" s="169"/>
      <c r="E22" s="169"/>
      <c r="F22" s="169"/>
      <c r="G22" s="169"/>
      <c r="H22" s="170"/>
      <c r="I22" s="5"/>
      <c r="J22" s="5"/>
      <c r="N22" s="5"/>
      <c r="O22" s="5"/>
      <c r="P22" s="5"/>
    </row>
    <row r="23" spans="1:16" s="1" customFormat="1" ht="45.6" customHeight="1" x14ac:dyDescent="0.25">
      <c r="B23" s="2" t="s">
        <v>55</v>
      </c>
      <c r="C23" s="169" t="s">
        <v>4418</v>
      </c>
      <c r="D23" s="169"/>
      <c r="E23" s="169"/>
      <c r="F23" s="169"/>
      <c r="G23" s="169"/>
      <c r="H23" s="170"/>
      <c r="I23" s="5"/>
      <c r="J23" s="5"/>
      <c r="N23" s="5"/>
      <c r="O23" s="5"/>
      <c r="P23" s="5"/>
    </row>
    <row r="24" spans="1:16" s="1" customFormat="1" x14ac:dyDescent="0.25">
      <c r="H24" s="5"/>
      <c r="I24" s="5"/>
      <c r="J24" s="5"/>
      <c r="N24" s="5"/>
      <c r="O24" s="5"/>
      <c r="P24" s="5"/>
    </row>
    <row r="25" spans="1:16" s="1" customFormat="1" ht="133.5" customHeight="1" x14ac:dyDescent="0.25">
      <c r="B25" s="3" t="s">
        <v>77</v>
      </c>
      <c r="C25" s="171" t="s">
        <v>4421</v>
      </c>
      <c r="D25" s="169"/>
      <c r="E25" s="169"/>
      <c r="F25" s="169"/>
      <c r="G25" s="169"/>
      <c r="H25" s="169"/>
      <c r="I25" s="24">
        <v>9.1189050682540795E-3</v>
      </c>
      <c r="J25" s="5"/>
      <c r="N25" s="5"/>
      <c r="O25" s="5"/>
      <c r="P25" s="5"/>
    </row>
    <row r="26" spans="1:16" s="1" customFormat="1" ht="66" customHeight="1" x14ac:dyDescent="0.25">
      <c r="B26" s="3" t="s">
        <v>0</v>
      </c>
      <c r="C26" s="171" t="s">
        <v>4420</v>
      </c>
      <c r="D26" s="169"/>
      <c r="E26" s="169"/>
      <c r="F26" s="169"/>
      <c r="G26" s="169"/>
      <c r="H26" s="169"/>
      <c r="I26" s="24">
        <v>1.7555464891831907E-3</v>
      </c>
      <c r="J26" s="5"/>
      <c r="N26" s="5"/>
      <c r="O26" s="5"/>
      <c r="P26" s="5"/>
    </row>
    <row r="27" spans="1:16" s="1" customFormat="1" x14ac:dyDescent="0.25">
      <c r="H27" s="5"/>
      <c r="I27" s="5"/>
      <c r="J27" s="5"/>
      <c r="N27" s="5"/>
      <c r="O27" s="5"/>
      <c r="P27" s="5"/>
    </row>
    <row r="28" spans="1:16" s="1" customFormat="1" ht="42.75" customHeight="1" x14ac:dyDescent="0.25">
      <c r="B28" s="2" t="s">
        <v>30</v>
      </c>
      <c r="C28" s="169" t="s">
        <v>4417</v>
      </c>
      <c r="D28" s="169"/>
      <c r="E28" s="169"/>
      <c r="F28" s="169"/>
      <c r="G28" s="169"/>
      <c r="H28" s="170"/>
      <c r="I28" s="5"/>
      <c r="J28" s="5"/>
      <c r="N28" s="5"/>
      <c r="O28" s="5"/>
      <c r="P28" s="5"/>
    </row>
    <row r="29" spans="1:16" s="1" customFormat="1" ht="42.75" customHeight="1" x14ac:dyDescent="0.25">
      <c r="B29" s="2" t="s">
        <v>55</v>
      </c>
      <c r="C29" s="169" t="s">
        <v>4151</v>
      </c>
      <c r="D29" s="169"/>
      <c r="E29" s="169"/>
      <c r="F29" s="169"/>
      <c r="G29" s="169"/>
      <c r="H29" s="170"/>
      <c r="I29" s="5"/>
      <c r="J29" s="5"/>
      <c r="N29" s="5"/>
      <c r="O29" s="5"/>
      <c r="P29" s="5"/>
    </row>
    <row r="30" spans="1:16" s="20" customFormat="1" x14ac:dyDescent="0.25">
      <c r="A30" s="15"/>
      <c r="B30" s="15"/>
      <c r="C30" s="16"/>
      <c r="D30" s="17"/>
      <c r="E30" s="18"/>
      <c r="F30" s="19"/>
      <c r="G30" s="35"/>
      <c r="H30" s="5"/>
      <c r="I30" s="5"/>
      <c r="J30" s="5"/>
      <c r="N30" s="5"/>
      <c r="O30" s="5"/>
      <c r="P30" s="5"/>
    </row>
    <row r="31" spans="1:16" s="20" customFormat="1" x14ac:dyDescent="0.25">
      <c r="A31" s="15"/>
      <c r="B31" s="15" t="s">
        <v>57</v>
      </c>
      <c r="C31" s="16" t="s">
        <v>40</v>
      </c>
      <c r="D31" s="17" t="s">
        <v>59</v>
      </c>
      <c r="E31" s="18" t="s">
        <v>61</v>
      </c>
      <c r="F31" s="19" t="s">
        <v>58</v>
      </c>
      <c r="G31" s="35" t="s">
        <v>4009</v>
      </c>
      <c r="H31" s="5"/>
      <c r="I31" s="5"/>
      <c r="J31" s="5"/>
      <c r="N31" s="5"/>
      <c r="O31" s="5"/>
      <c r="P31" s="5"/>
    </row>
    <row r="32" spans="1:16" s="20" customFormat="1" x14ac:dyDescent="0.25">
      <c r="A32" s="15"/>
      <c r="B32" s="15" t="s">
        <v>4412</v>
      </c>
      <c r="C32" s="16">
        <v>0.84393625315089349</v>
      </c>
      <c r="D32" s="17">
        <v>1.0493822539041487E-2</v>
      </c>
      <c r="E32" s="18">
        <v>1.243437818894743E-2</v>
      </c>
      <c r="F32" s="19">
        <v>0.60695442366933472</v>
      </c>
      <c r="G32" s="35"/>
      <c r="H32" s="5"/>
      <c r="I32" s="5"/>
      <c r="J32" s="5"/>
      <c r="N32" s="5"/>
      <c r="O32" s="5"/>
      <c r="P32" s="5"/>
    </row>
    <row r="33" spans="1:241" s="20" customFormat="1" x14ac:dyDescent="0.25">
      <c r="A33" s="15"/>
      <c r="B33" s="15" t="s">
        <v>4414</v>
      </c>
      <c r="C33" s="16">
        <v>0.21519624244919752</v>
      </c>
      <c r="D33" s="17">
        <v>6.4577799527534164E-3</v>
      </c>
      <c r="E33" s="18">
        <v>3.0008795131624744E-2</v>
      </c>
      <c r="F33" s="19">
        <v>0.20216199521136557</v>
      </c>
      <c r="G33" s="35"/>
      <c r="H33" s="5"/>
      <c r="I33" s="5"/>
      <c r="J33" s="5"/>
      <c r="N33" s="5"/>
      <c r="O33" s="5"/>
      <c r="P33" s="5"/>
    </row>
    <row r="34" spans="1:241" s="20" customFormat="1" x14ac:dyDescent="0.25">
      <c r="A34" s="15"/>
      <c r="B34" s="15" t="s">
        <v>4415</v>
      </c>
      <c r="C34" s="16">
        <v>1.347634731811558</v>
      </c>
      <c r="D34" s="17">
        <v>6.4463945380799081E-3</v>
      </c>
      <c r="E34" s="18">
        <v>4.7834879777952461E-3</v>
      </c>
      <c r="F34" s="19">
        <v>9.2768690117377428E-2</v>
      </c>
      <c r="G34" s="35"/>
      <c r="H34" s="5"/>
      <c r="I34" s="5"/>
      <c r="J34" s="5"/>
      <c r="N34" s="5"/>
      <c r="O34" s="5"/>
      <c r="P34" s="5"/>
    </row>
    <row r="35" spans="1:241" s="20" customFormat="1" x14ac:dyDescent="0.25">
      <c r="A35" s="15"/>
      <c r="B35" s="15" t="s">
        <v>4416</v>
      </c>
      <c r="C35" s="16">
        <v>1.1191745666368569</v>
      </c>
      <c r="D35" s="17">
        <v>1.1494355469900347E-3</v>
      </c>
      <c r="E35" s="18">
        <v>1.0270386597902351E-3</v>
      </c>
      <c r="F35" s="19">
        <v>0.17951598907684296</v>
      </c>
      <c r="G35" s="35"/>
      <c r="H35" s="5"/>
      <c r="I35" s="5"/>
      <c r="J35" s="5"/>
      <c r="N35" s="5"/>
      <c r="O35" s="5"/>
      <c r="P35" s="5"/>
    </row>
    <row r="36" spans="1:241" s="20" customFormat="1" x14ac:dyDescent="0.25">
      <c r="A36" s="15"/>
      <c r="B36" s="15" t="s">
        <v>4148</v>
      </c>
      <c r="C36" s="16">
        <v>1.7522689198652623</v>
      </c>
      <c r="D36" s="17">
        <v>6.0034736229819842E-2</v>
      </c>
      <c r="E36" s="18">
        <v>3.4261143109492638E-2</v>
      </c>
      <c r="F36" s="19">
        <v>7.4926917536723758E-2</v>
      </c>
      <c r="G36" s="35"/>
      <c r="H36" s="5"/>
      <c r="I36" s="5"/>
      <c r="J36" s="5"/>
      <c r="N36" s="5"/>
      <c r="O36" s="5"/>
      <c r="P36" s="5"/>
    </row>
    <row r="37" spans="1:241" s="20" customFormat="1" x14ac:dyDescent="0.25">
      <c r="A37" s="15"/>
      <c r="B37" s="15" t="s">
        <v>4147</v>
      </c>
      <c r="C37" s="16">
        <v>0.61464810210946774</v>
      </c>
      <c r="D37" s="17">
        <v>1.3030008719560645E-2</v>
      </c>
      <c r="E37" s="18">
        <v>2.1199136017571275E-2</v>
      </c>
      <c r="F37" s="19">
        <v>0.14486766286878883</v>
      </c>
      <c r="G37" s="35"/>
      <c r="H37" s="5"/>
      <c r="I37" s="5"/>
      <c r="J37" s="5"/>
      <c r="N37" s="5"/>
      <c r="O37" s="5"/>
      <c r="P37" s="5"/>
    </row>
    <row r="38" spans="1:241" s="20" customFormat="1" x14ac:dyDescent="0.25">
      <c r="A38" s="15"/>
      <c r="B38" s="15" t="s">
        <v>68</v>
      </c>
      <c r="C38" s="16">
        <v>10.597</v>
      </c>
      <c r="D38" s="17">
        <v>4.9977153868336482E-3</v>
      </c>
      <c r="E38" s="18">
        <v>4.7161605990692166E-4</v>
      </c>
      <c r="F38" s="19"/>
      <c r="G38" s="35"/>
      <c r="H38" s="5"/>
      <c r="I38" s="5"/>
      <c r="J38" s="5"/>
      <c r="N38" s="5"/>
      <c r="O38" s="5"/>
      <c r="P38" s="5"/>
    </row>
    <row r="39" spans="1:241" s="20" customFormat="1" x14ac:dyDescent="0.25">
      <c r="A39" s="15"/>
      <c r="B39" s="15" t="s">
        <v>69</v>
      </c>
      <c r="C39" s="16">
        <v>0.9284</v>
      </c>
      <c r="D39" s="17">
        <v>6.9948392561997464E-3</v>
      </c>
      <c r="E39" s="18">
        <v>7.5342947610940831E-3</v>
      </c>
      <c r="F39" s="19"/>
      <c r="G39" s="35"/>
      <c r="H39" s="5"/>
      <c r="I39" s="5"/>
      <c r="J39" s="5"/>
      <c r="N39" s="5"/>
      <c r="O39" s="5"/>
      <c r="P39" s="5"/>
    </row>
    <row r="40" spans="1:241" s="2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</row>
    <row r="41" spans="1:241" s="20" customFormat="1" x14ac:dyDescent="0.25">
      <c r="A41" t="s">
        <v>4134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</row>
    <row r="42" spans="1:241" s="2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</row>
    <row r="43" spans="1:241" s="2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</row>
    <row r="44" spans="1:241" s="22" customFormat="1" x14ac:dyDescent="0.25">
      <c r="A44" s="22" t="s">
        <v>4163</v>
      </c>
      <c r="B44" s="22" t="s">
        <v>4164</v>
      </c>
      <c r="C44" s="22" t="s">
        <v>4092</v>
      </c>
      <c r="D44" s="22" t="s">
        <v>4165</v>
      </c>
      <c r="E44" s="22" t="s">
        <v>4166</v>
      </c>
      <c r="F44" s="22" t="s">
        <v>4167</v>
      </c>
      <c r="G44" s="22" t="s">
        <v>4168</v>
      </c>
      <c r="H44" s="22" t="s">
        <v>4169</v>
      </c>
      <c r="I44" s="22" t="s">
        <v>4170</v>
      </c>
      <c r="J44" s="22" t="s">
        <v>4159</v>
      </c>
      <c r="K44" s="22" t="s">
        <v>4171</v>
      </c>
      <c r="L44" s="22" t="s">
        <v>4172</v>
      </c>
      <c r="M44" s="22" t="s">
        <v>4173</v>
      </c>
      <c r="N44" s="22" t="s">
        <v>4174</v>
      </c>
      <c r="O44" s="22" t="s">
        <v>4099</v>
      </c>
      <c r="P44" s="22" t="s">
        <v>4136</v>
      </c>
      <c r="Q44" s="22" t="s">
        <v>3964</v>
      </c>
      <c r="R44" s="22" t="s">
        <v>4135</v>
      </c>
    </row>
    <row r="45" spans="1:241" s="22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</row>
    <row r="46" spans="1:241" s="22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</row>
    <row r="47" spans="1:241" s="22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</row>
    <row r="48" spans="1:241" s="2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</row>
    <row r="49" spans="1:241" s="2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</row>
    <row r="50" spans="1:241" s="2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</row>
    <row r="51" spans="1:241" s="2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</row>
    <row r="52" spans="1:241" s="2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</row>
    <row r="53" spans="1:241" s="22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</row>
    <row r="54" spans="1:241" s="22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</row>
    <row r="55" spans="1:241" s="2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</row>
    <row r="56" spans="1:241" s="22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</row>
    <row r="57" spans="1:241" s="22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</row>
    <row r="59" spans="1:241" s="22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</row>
    <row r="60" spans="1:241" s="22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</row>
  </sheetData>
  <mergeCells count="8">
    <mergeCell ref="C28:H28"/>
    <mergeCell ref="C29:H29"/>
    <mergeCell ref="C9:F9"/>
    <mergeCell ref="C10:F10"/>
    <mergeCell ref="C22:H22"/>
    <mergeCell ref="C23:H23"/>
    <mergeCell ref="C25:H25"/>
    <mergeCell ref="C26:H26"/>
  </mergeCells>
  <conditionalFormatting sqref="B20">
    <cfRule type="expression" dxfId="0" priority="1">
      <formula>LEN($C$20)=0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38"/>
  <sheetViews>
    <sheetView workbookViewId="0">
      <selection activeCell="A2" sqref="A2"/>
    </sheetView>
  </sheetViews>
  <sheetFormatPr defaultRowHeight="15" x14ac:dyDescent="0.25"/>
  <sheetData>
    <row r="1" spans="1:12" x14ac:dyDescent="0.25">
      <c r="A1">
        <f ca="1">IF(ISERROR('G7'!$HR1),"",'G7'!$HR1)</f>
        <v>54</v>
      </c>
    </row>
    <row r="2" spans="1:12" x14ac:dyDescent="0.25">
      <c r="A2">
        <f ca="1">IF(ISERROR('G7'!$HR2),"",'G7'!$HR2)</f>
        <v>68</v>
      </c>
      <c r="B2">
        <f>Calcs!$Q2^2*Calcs!$IP2</f>
        <v>1</v>
      </c>
      <c r="C2">
        <f>Calcs!$GT2^2*Calcs!$IP2</f>
        <v>5.8821251367797922</v>
      </c>
      <c r="D2">
        <f>Calcs!$Q2*Calcs!$IP2</f>
        <v>1</v>
      </c>
      <c r="E2">
        <f>Calcs!$GT2*Calcs!$IP2</f>
        <v>2.4253092868291648</v>
      </c>
      <c r="K2">
        <f>LN(Calcs!$IT2)</f>
        <v>1.6094379124341003</v>
      </c>
      <c r="L2">
        <f>LN((Calcs!$HQ2+Calcs!$GT2+0.01)/(Calcs!$GT2+0.01))</f>
        <v>-0.88012343479368793</v>
      </c>
    </row>
    <row r="3" spans="1:12" x14ac:dyDescent="0.25">
      <c r="A3">
        <f ca="1">IF(ISERROR('G7'!$HR3),"",'G7'!$HR3)</f>
        <v>111</v>
      </c>
      <c r="B3">
        <f>Calcs!$Q3^2*Calcs!$IP3</f>
        <v>16</v>
      </c>
      <c r="C3">
        <f>Calcs!$GT3^2*Calcs!$IP3</f>
        <v>3.4080055246069603</v>
      </c>
      <c r="D3">
        <f>Calcs!$Q3*Calcs!$IP3</f>
        <v>4</v>
      </c>
      <c r="E3">
        <f>Calcs!$GT3*Calcs!$IP3</f>
        <v>1.8460784177837517</v>
      </c>
      <c r="K3">
        <f>LN(Calcs!$IT3)</f>
        <v>1.9459101490553132</v>
      </c>
      <c r="L3">
        <f>LN((Calcs!$HQ3+Calcs!$GT3+0.01)/(Calcs!$GT3+0.01))</f>
        <v>0.7703253568859425</v>
      </c>
    </row>
    <row r="4" spans="1:12" x14ac:dyDescent="0.25">
      <c r="A4">
        <f ca="1">IF(ISERROR('G7'!$HR4),"",'G7'!$HR4)</f>
        <v>132</v>
      </c>
      <c r="B4">
        <f>Calcs!$Q4^2*Calcs!$IP4</f>
        <v>9</v>
      </c>
      <c r="C4">
        <f>Calcs!$GT4^2*Calcs!$IP4</f>
        <v>8.1512802682235392</v>
      </c>
      <c r="D4">
        <f>Calcs!$Q4*Calcs!$IP4</f>
        <v>3</v>
      </c>
      <c r="E4">
        <f>Calcs!$GT4*Calcs!$IP4</f>
        <v>2.8550447051182122</v>
      </c>
      <c r="K4">
        <f>LN(Calcs!$IT4)</f>
        <v>2.0794415416798357</v>
      </c>
      <c r="L4">
        <f>LN((Calcs!$HQ4+Calcs!$GT4+0.01)/(Calcs!$GT4+0.01))</f>
        <v>4.9356124835118344E-2</v>
      </c>
    </row>
    <row r="5" spans="1:12" x14ac:dyDescent="0.25">
      <c r="A5">
        <f ca="1">IF(ISERROR('G7'!$HR5),"",'G7'!$HR5)</f>
        <v>145</v>
      </c>
      <c r="B5">
        <f>Calcs!$Q5^2*Calcs!$IP5</f>
        <v>1</v>
      </c>
      <c r="C5">
        <f>Calcs!$GT5^2*Calcs!$IP5</f>
        <v>4.5588824642741246</v>
      </c>
      <c r="D5">
        <f>Calcs!$Q5*Calcs!$IP5</f>
        <v>1</v>
      </c>
      <c r="E5">
        <f>Calcs!$GT5*Calcs!$IP5</f>
        <v>2.1351539673461781</v>
      </c>
      <c r="K5">
        <f>LN(Calcs!$IT5)</f>
        <v>2.0794415416798357</v>
      </c>
      <c r="L5">
        <f>LN((Calcs!$HQ5+Calcs!$GT5+0.01)/(Calcs!$GT5+0.01))</f>
        <v>-0.75326099859934437</v>
      </c>
    </row>
    <row r="6" spans="1:12" x14ac:dyDescent="0.25">
      <c r="A6">
        <f ca="1">IF(ISERROR('G7'!$HR6),"",'G7'!$HR6)</f>
        <v>152</v>
      </c>
      <c r="B6">
        <f>Calcs!$Q6^2*Calcs!$IP6</f>
        <v>9</v>
      </c>
      <c r="C6">
        <f>Calcs!$GT6^2*Calcs!$IP6</f>
        <v>21.111650617570952</v>
      </c>
      <c r="D6">
        <f>Calcs!$Q6*Calcs!$IP6</f>
        <v>3</v>
      </c>
      <c r="E6">
        <f>Calcs!$GT6*Calcs!$IP6</f>
        <v>4.5947416268568304</v>
      </c>
      <c r="K6">
        <f>LN(Calcs!$IT6)</f>
        <v>2.3978952727983707</v>
      </c>
      <c r="L6">
        <f>LN((Calcs!$HQ6+Calcs!$GT6+0.01)/(Calcs!$GT6+0.01))</f>
        <v>-0.42514648228378815</v>
      </c>
    </row>
    <row r="7" spans="1:12" x14ac:dyDescent="0.25">
      <c r="A7">
        <f ca="1">IF(ISERROR('G7'!$HR7),"",'G7'!$HR7)</f>
        <v>155</v>
      </c>
      <c r="B7">
        <f>Calcs!$Q7^2*Calcs!$IP7</f>
        <v>9</v>
      </c>
      <c r="C7">
        <f>Calcs!$GT7^2*Calcs!$IP7</f>
        <v>12.567304412052065</v>
      </c>
      <c r="D7">
        <f>Calcs!$Q7*Calcs!$IP7</f>
        <v>3</v>
      </c>
      <c r="E7">
        <f>Calcs!$GT7*Calcs!$IP7</f>
        <v>3.5450394090971775</v>
      </c>
      <c r="K7">
        <f>LN(Calcs!$IT7)</f>
        <v>2.8903717578961645</v>
      </c>
      <c r="L7">
        <f>LN((Calcs!$HQ7+Calcs!$GT7+0.01)/(Calcs!$GT7+0.01))</f>
        <v>-0.16642606997367257</v>
      </c>
    </row>
    <row r="8" spans="1:12" x14ac:dyDescent="0.25">
      <c r="A8">
        <f ca="1">IF(ISERROR('G7'!$HR8),"",'G7'!$HR8)</f>
        <v>162</v>
      </c>
      <c r="B8">
        <f>Calcs!$Q8^2*Calcs!$IP8</f>
        <v>16</v>
      </c>
      <c r="C8">
        <f>Calcs!$GT8^2*Calcs!$IP8</f>
        <v>39.773107502976153</v>
      </c>
      <c r="D8">
        <f>Calcs!$Q8*Calcs!$IP8</f>
        <v>4</v>
      </c>
      <c r="E8">
        <f>Calcs!$GT8*Calcs!$IP8</f>
        <v>6.3065923844003233</v>
      </c>
      <c r="K8">
        <f>LN(Calcs!$IT8)</f>
        <v>2.8903717578961645</v>
      </c>
      <c r="L8">
        <f>LN((Calcs!$HQ8+Calcs!$GT8+0.01)/(Calcs!$GT8+0.01))</f>
        <v>-0.45438864174715926</v>
      </c>
    </row>
    <row r="9" spans="1:12" x14ac:dyDescent="0.25">
      <c r="A9">
        <f ca="1">IF(ISERROR('G7'!$HR9),"",'G7'!$HR9)</f>
        <v>168</v>
      </c>
      <c r="B9">
        <f>Calcs!$Q9^2*Calcs!$IP9</f>
        <v>36</v>
      </c>
      <c r="C9">
        <f>Calcs!$GT9^2*Calcs!$IP9</f>
        <v>37.775586645548849</v>
      </c>
      <c r="D9">
        <f>Calcs!$Q9*Calcs!$IP9</f>
        <v>6</v>
      </c>
      <c r="E9">
        <f>Calcs!$GT9*Calcs!$IP9</f>
        <v>6.146184722699835</v>
      </c>
      <c r="K9">
        <f>LN(Calcs!$IT9)</f>
        <v>2.9957322735539909</v>
      </c>
      <c r="L9">
        <f>LN((Calcs!$HQ9+Calcs!$GT9+0.01)/(Calcs!$GT9+0.01))</f>
        <v>-2.4032473915612987E-2</v>
      </c>
    </row>
    <row r="10" spans="1:12" x14ac:dyDescent="0.25">
      <c r="A10">
        <f ca="1">IF(ISERROR('G7'!$HR10),"",'G7'!$HR10)</f>
        <v>215</v>
      </c>
      <c r="B10">
        <f>Calcs!$Q10^2*Calcs!$IP10</f>
        <v>49</v>
      </c>
      <c r="C10">
        <f>Calcs!$GT10^2*Calcs!$IP10</f>
        <v>23.880663025849707</v>
      </c>
      <c r="D10">
        <f>Calcs!$Q10*Calcs!$IP10</f>
        <v>7</v>
      </c>
      <c r="E10">
        <f>Calcs!$GT10*Calcs!$IP10</f>
        <v>4.8867845282813223</v>
      </c>
      <c r="K10">
        <f>LN(Calcs!$IT10)</f>
        <v>3.0910424533583161</v>
      </c>
      <c r="L10">
        <f>LN((Calcs!$HQ10+Calcs!$GT10+0.01)/(Calcs!$GT10+0.01))</f>
        <v>0.35875893005375892</v>
      </c>
    </row>
    <row r="11" spans="1:12" x14ac:dyDescent="0.25">
      <c r="A11">
        <f ca="1">IF(ISERROR('G7'!$HR11),"",'G7'!$HR11)</f>
        <v>221</v>
      </c>
      <c r="B11">
        <f>Calcs!$Q11^2*Calcs!$IP11</f>
        <v>36</v>
      </c>
      <c r="C11">
        <f>Calcs!$GT11^2*Calcs!$IP11</f>
        <v>34.020537412018882</v>
      </c>
      <c r="D11">
        <f>Calcs!$Q11*Calcs!$IP11</f>
        <v>6</v>
      </c>
      <c r="E11">
        <f>Calcs!$GT11*Calcs!$IP11</f>
        <v>5.8327126975378176</v>
      </c>
      <c r="K11">
        <f>LN(Calcs!$IT11)</f>
        <v>3.2580965380214821</v>
      </c>
      <c r="L11">
        <f>LN((Calcs!$HQ11+Calcs!$GT11+0.01)/(Calcs!$GT11+0.01))</f>
        <v>2.8229556552053659E-2</v>
      </c>
    </row>
    <row r="12" spans="1:12" x14ac:dyDescent="0.25">
      <c r="A12">
        <f ca="1">IF(ISERROR('G7'!$HR12),"",'G7'!$HR12)</f>
        <v>223</v>
      </c>
      <c r="B12">
        <f>Calcs!$Q12^2*Calcs!$IP12</f>
        <v>4</v>
      </c>
      <c r="C12">
        <f>Calcs!$GT12^2*Calcs!$IP12</f>
        <v>22.922555025462614</v>
      </c>
      <c r="D12">
        <f>Calcs!$Q12*Calcs!$IP12</f>
        <v>2</v>
      </c>
      <c r="E12">
        <f>Calcs!$GT12*Calcs!$IP12</f>
        <v>4.787750518297984</v>
      </c>
      <c r="K12">
        <f>LN(Calcs!$IT12)</f>
        <v>3.2958368660043291</v>
      </c>
      <c r="L12">
        <f>LN((Calcs!$HQ12+Calcs!$GT12+0.01)/(Calcs!$GT12+0.01))</f>
        <v>-0.87001244397461497</v>
      </c>
    </row>
    <row r="13" spans="1:12" x14ac:dyDescent="0.25">
      <c r="A13">
        <f ca="1">IF(ISERROR('G7'!$HR13),"",'G7'!$HR13)</f>
        <v>230</v>
      </c>
      <c r="B13">
        <f>Calcs!$Q13^2*Calcs!$IP13</f>
        <v>36</v>
      </c>
      <c r="C13">
        <f>Calcs!$GT13^2*Calcs!$IP13</f>
        <v>18.203236876758165</v>
      </c>
      <c r="D13">
        <f>Calcs!$Q13*Calcs!$IP13</f>
        <v>6</v>
      </c>
      <c r="E13">
        <f>Calcs!$GT13*Calcs!$IP13</f>
        <v>4.266525152481603</v>
      </c>
      <c r="K13">
        <f>LN(Calcs!$IT13)</f>
        <v>3.2958368660043291</v>
      </c>
      <c r="L13">
        <f>LN((Calcs!$HQ13+Calcs!$GT13+0.01)/(Calcs!$GT13+0.01))</f>
        <v>0.34028394896799008</v>
      </c>
    </row>
    <row r="14" spans="1:12" x14ac:dyDescent="0.25">
      <c r="A14">
        <f ca="1">IF(ISERROR('G7'!$HR14),"",'G7'!$HR14)</f>
        <v>235</v>
      </c>
      <c r="B14">
        <f>Calcs!$Q14^2*Calcs!$IP14</f>
        <v>1</v>
      </c>
      <c r="C14">
        <f>Calcs!$GT14^2*Calcs!$IP14</f>
        <v>22.601861922044584</v>
      </c>
      <c r="D14">
        <f>Calcs!$Q14*Calcs!$IP14</f>
        <v>1</v>
      </c>
      <c r="E14">
        <f>Calcs!$GT14*Calcs!$IP14</f>
        <v>4.7541415546915076</v>
      </c>
      <c r="K14">
        <f>LN(Calcs!$IT14)</f>
        <v>3.2958368660043291</v>
      </c>
      <c r="L14">
        <f>LN((Calcs!$HQ14+Calcs!$GT14+0.01)/(Calcs!$GT14+0.01))</f>
        <v>-1.5511670336097665</v>
      </c>
    </row>
    <row r="15" spans="1:12" x14ac:dyDescent="0.25">
      <c r="A15">
        <f ca="1">IF(ISERROR('G7'!$HR15),"",'G7'!$HR15)</f>
        <v>249</v>
      </c>
      <c r="B15">
        <f>Calcs!$Q15^2*Calcs!$IP15</f>
        <v>25</v>
      </c>
      <c r="C15">
        <f>Calcs!$GT15^2*Calcs!$IP15</f>
        <v>29.281863579763098</v>
      </c>
      <c r="D15">
        <f>Calcs!$Q15*Calcs!$IP15</f>
        <v>5</v>
      </c>
      <c r="E15">
        <f>Calcs!$GT15*Calcs!$IP15</f>
        <v>5.411271900372693</v>
      </c>
      <c r="K15">
        <f>LN(Calcs!$IT15)</f>
        <v>3.3322045101752038</v>
      </c>
      <c r="L15">
        <f>LN((Calcs!$HQ15+Calcs!$GT15+0.01)/(Calcs!$GT15+0.01))</f>
        <v>-7.8894540790002868E-2</v>
      </c>
    </row>
    <row r="16" spans="1:12" x14ac:dyDescent="0.25">
      <c r="A16">
        <f ca="1">IF(ISERROR('G7'!$HR16),"",'G7'!$HR16)</f>
        <v>252</v>
      </c>
      <c r="B16">
        <f>Calcs!$Q16^2*Calcs!$IP16</f>
        <v>25</v>
      </c>
      <c r="C16">
        <f>Calcs!$GT16^2*Calcs!$IP16</f>
        <v>27.730104501947011</v>
      </c>
      <c r="D16">
        <f>Calcs!$Q16*Calcs!$IP16</f>
        <v>5</v>
      </c>
      <c r="E16">
        <f>Calcs!$GT16*Calcs!$IP16</f>
        <v>5.2659381407254502</v>
      </c>
      <c r="K16">
        <f>LN(Calcs!$IT16)</f>
        <v>3.3672958299864741</v>
      </c>
      <c r="L16">
        <f>LN((Calcs!$HQ16+Calcs!$GT16+0.01)/(Calcs!$GT16+0.01))</f>
        <v>-5.1720595035551722E-2</v>
      </c>
    </row>
    <row r="17" spans="1:12" x14ac:dyDescent="0.25">
      <c r="A17">
        <f ca="1">IF(ISERROR('G7'!$HR17),"",'G7'!$HR17)</f>
        <v>262</v>
      </c>
      <c r="B17">
        <f>Calcs!$Q17^2*Calcs!$IP17</f>
        <v>49</v>
      </c>
      <c r="C17">
        <f>Calcs!$GT17^2*Calcs!$IP17</f>
        <v>19.177405080192635</v>
      </c>
      <c r="D17">
        <f>Calcs!$Q17*Calcs!$IP17</f>
        <v>7</v>
      </c>
      <c r="E17">
        <f>Calcs!$GT17*Calcs!$IP17</f>
        <v>4.3792014203725129</v>
      </c>
      <c r="K17">
        <f>LN(Calcs!$IT17)</f>
        <v>3.3672958299864741</v>
      </c>
      <c r="L17">
        <f>LN((Calcs!$HQ17+Calcs!$GT17+0.01)/(Calcs!$GT17+0.01))</f>
        <v>0.46819039930580314</v>
      </c>
    </row>
    <row r="18" spans="1:12" x14ac:dyDescent="0.25">
      <c r="A18">
        <f ca="1">IF(ISERROR('G7'!$HR18),"",'G7'!$HR18)</f>
        <v>268</v>
      </c>
      <c r="B18">
        <f>Calcs!$Q18^2*Calcs!$IP18</f>
        <v>16</v>
      </c>
      <c r="C18">
        <f>Calcs!$GT18^2*Calcs!$IP18</f>
        <v>31.043315609941711</v>
      </c>
      <c r="D18">
        <f>Calcs!$Q18*Calcs!$IP18</f>
        <v>4</v>
      </c>
      <c r="E18">
        <f>Calcs!$GT18*Calcs!$IP18</f>
        <v>5.5716528615790226</v>
      </c>
      <c r="K18">
        <f>LN(Calcs!$IT18)</f>
        <v>3.4339872044851463</v>
      </c>
      <c r="L18">
        <f>LN((Calcs!$HQ18+Calcs!$GT18+0.01)/(Calcs!$GT18+0.01))</f>
        <v>-0.33069370296521511</v>
      </c>
    </row>
    <row r="19" spans="1:12" x14ac:dyDescent="0.25">
      <c r="A19">
        <f ca="1">IF(ISERROR('G7'!$HR19),"",'G7'!$HR19)</f>
        <v>279</v>
      </c>
      <c r="B19">
        <f>Calcs!$Q19^2*Calcs!$IP19</f>
        <v>36</v>
      </c>
      <c r="C19">
        <f>Calcs!$GT19^2*Calcs!$IP19</f>
        <v>41.38168169729353</v>
      </c>
      <c r="D19">
        <f>Calcs!$Q19*Calcs!$IP19</f>
        <v>6</v>
      </c>
      <c r="E19">
        <f>Calcs!$GT19*Calcs!$IP19</f>
        <v>6.4328595272470803</v>
      </c>
      <c r="K19">
        <f>LN(Calcs!$IT19)</f>
        <v>3.4339872044851463</v>
      </c>
      <c r="L19">
        <f>LN((Calcs!$HQ19+Calcs!$GT19+0.01)/(Calcs!$GT19+0.01))</f>
        <v>-6.9547718988830109E-2</v>
      </c>
    </row>
    <row r="20" spans="1:12" x14ac:dyDescent="0.25">
      <c r="A20">
        <f ca="1">IF(ISERROR('G7'!$HR20),"",'G7'!$HR20)</f>
        <v>304</v>
      </c>
      <c r="B20">
        <f>Calcs!$Q20^2*Calcs!$IP20</f>
        <v>64</v>
      </c>
      <c r="C20">
        <f>Calcs!$GT20^2*Calcs!$IP20</f>
        <v>21.105656022253537</v>
      </c>
      <c r="D20">
        <f>Calcs!$Q20*Calcs!$IP20</f>
        <v>8</v>
      </c>
      <c r="E20">
        <f>Calcs!$GT20*Calcs!$IP20</f>
        <v>4.5940892483988094</v>
      </c>
      <c r="K20">
        <f>LN(Calcs!$IT20)</f>
        <v>3.5553480614894135</v>
      </c>
      <c r="L20">
        <f>LN((Calcs!$HQ20+Calcs!$GT20+0.01)/(Calcs!$GT20+0.01))</f>
        <v>0.55374588543918468</v>
      </c>
    </row>
    <row r="21" spans="1:12" x14ac:dyDescent="0.25">
      <c r="A21">
        <f ca="1">IF(ISERROR('G7'!$HR21),"",'G7'!$HR21)</f>
        <v>329</v>
      </c>
      <c r="B21">
        <f>Calcs!$Q21^2*Calcs!$IP21</f>
        <v>49</v>
      </c>
      <c r="C21">
        <f>Calcs!$GT21^2*Calcs!$IP21</f>
        <v>15.77178630326185</v>
      </c>
      <c r="D21">
        <f>Calcs!$Q21*Calcs!$IP21</f>
        <v>7</v>
      </c>
      <c r="E21">
        <f>Calcs!$GT21*Calcs!$IP21</f>
        <v>3.971370834266406</v>
      </c>
      <c r="K21">
        <f>LN(Calcs!$IT21)</f>
        <v>3.5835189384561099</v>
      </c>
      <c r="L21">
        <f>LN((Calcs!$HQ21+Calcs!$GT21+0.01)/(Calcs!$GT21+0.01))</f>
        <v>0.5657115103325937</v>
      </c>
    </row>
    <row r="22" spans="1:12" x14ac:dyDescent="0.25">
      <c r="A22">
        <f ca="1">IF(ISERROR('G7'!$HR22),"",'G7'!$HR22)</f>
        <v>343</v>
      </c>
      <c r="B22">
        <f>Calcs!$Q22^2*Calcs!$IP22</f>
        <v>16</v>
      </c>
      <c r="C22">
        <f>Calcs!$GT22^2*Calcs!$IP22</f>
        <v>33.855812018522961</v>
      </c>
      <c r="D22">
        <f>Calcs!$Q22*Calcs!$IP22</f>
        <v>4</v>
      </c>
      <c r="E22">
        <f>Calcs!$GT22*Calcs!$IP22</f>
        <v>5.8185747411649666</v>
      </c>
      <c r="K22">
        <f>LN(Calcs!$IT22)</f>
        <v>3.6109179126442243</v>
      </c>
      <c r="L22">
        <f>LN((Calcs!$HQ22+Calcs!$GT22+0.01)/(Calcs!$GT22+0.01))</f>
        <v>-0.37398125937328996</v>
      </c>
    </row>
    <row r="23" spans="1:12" x14ac:dyDescent="0.25">
      <c r="A23">
        <f ca="1">IF(ISERROR('G7'!$HR23),"",'G7'!$HR23)</f>
        <v>353</v>
      </c>
      <c r="B23">
        <f>Calcs!$Q23^2*Calcs!$IP23</f>
        <v>9</v>
      </c>
      <c r="C23">
        <f>Calcs!$GT23^2*Calcs!$IP23</f>
        <v>21.853594145120834</v>
      </c>
      <c r="D23">
        <f>Calcs!$Q23*Calcs!$IP23</f>
        <v>3</v>
      </c>
      <c r="E23">
        <f>Calcs!$GT23*Calcs!$IP23</f>
        <v>4.6747827912236559</v>
      </c>
      <c r="K23">
        <f>LN(Calcs!$IT23)</f>
        <v>3.6109179126442243</v>
      </c>
      <c r="L23">
        <f>LN((Calcs!$HQ23+Calcs!$GT23+0.01)/(Calcs!$GT23+0.01))</f>
        <v>-0.4423794732558165</v>
      </c>
    </row>
    <row r="24" spans="1:12" x14ac:dyDescent="0.25">
      <c r="A24">
        <f ca="1">IF(ISERROR('G7'!$HR24),"",'G7'!$HR24)</f>
        <v>363</v>
      </c>
      <c r="B24">
        <f>Calcs!$Q24^2*Calcs!$IP24</f>
        <v>16</v>
      </c>
      <c r="C24">
        <f>Calcs!$GT24^2*Calcs!$IP24</f>
        <v>33.935259041449655</v>
      </c>
      <c r="D24">
        <f>Calcs!$Q24*Calcs!$IP24</f>
        <v>4</v>
      </c>
      <c r="E24">
        <f>Calcs!$GT24*Calcs!$IP24</f>
        <v>5.8253977582178589</v>
      </c>
      <c r="K24">
        <f>LN(Calcs!$IT24)</f>
        <v>3.6375861597263857</v>
      </c>
      <c r="L24">
        <f>LN((Calcs!$HQ24+Calcs!$GT24+0.01)/(Calcs!$GT24+0.01))</f>
        <v>-0.37515118974332418</v>
      </c>
    </row>
    <row r="25" spans="1:12" x14ac:dyDescent="0.25">
      <c r="A25">
        <f ca="1">IF(ISERROR('G7'!$HR25),"",'G7'!$HR25)</f>
        <v>401</v>
      </c>
      <c r="B25">
        <f>Calcs!$Q25^2*Calcs!$IP25</f>
        <v>25</v>
      </c>
      <c r="C25">
        <f>Calcs!$GT25^2*Calcs!$IP25</f>
        <v>16.053363063387973</v>
      </c>
      <c r="D25">
        <f>Calcs!$Q25*Calcs!$IP25</f>
        <v>5</v>
      </c>
      <c r="E25">
        <f>Calcs!$GT25*Calcs!$IP25</f>
        <v>4.0066648304279173</v>
      </c>
      <c r="K25">
        <f>LN(Calcs!$IT25)</f>
        <v>3.6375861597263857</v>
      </c>
      <c r="L25">
        <f>LN((Calcs!$HQ25+Calcs!$GT25+0.01)/(Calcs!$GT25+0.01))</f>
        <v>0.22098400098319895</v>
      </c>
    </row>
    <row r="26" spans="1:12" x14ac:dyDescent="0.25">
      <c r="A26">
        <f ca="1">IF(ISERROR('G7'!$HR26),"",'G7'!$HR26)</f>
        <v>405</v>
      </c>
      <c r="B26">
        <f>Calcs!$Q26^2*Calcs!$IP26</f>
        <v>64</v>
      </c>
      <c r="C26">
        <f>Calcs!$GT26^2*Calcs!$IP26</f>
        <v>30.515156879394162</v>
      </c>
      <c r="D26">
        <f>Calcs!$Q26*Calcs!$IP26</f>
        <v>8</v>
      </c>
      <c r="E26">
        <f>Calcs!$GT26*Calcs!$IP26</f>
        <v>5.5240525775370894</v>
      </c>
      <c r="K26">
        <f>LN(Calcs!$IT26)</f>
        <v>3.7612001156935624</v>
      </c>
      <c r="L26">
        <f>LN((Calcs!$HQ26+Calcs!$GT26+0.01)/(Calcs!$GT26+0.01))</f>
        <v>0.36977037894080905</v>
      </c>
    </row>
    <row r="27" spans="1:12" x14ac:dyDescent="0.25">
      <c r="A27">
        <f ca="1">IF(ISERROR('G7'!$HR27),"",'G7'!$HR27)</f>
        <v>466</v>
      </c>
      <c r="B27">
        <f>Calcs!$Q27^2*Calcs!$IP27</f>
        <v>121</v>
      </c>
      <c r="C27">
        <f>Calcs!$GT27^2*Calcs!$IP27</f>
        <v>43.731040196844305</v>
      </c>
      <c r="D27">
        <f>Calcs!$Q27*Calcs!$IP27</f>
        <v>11</v>
      </c>
      <c r="E27">
        <f>Calcs!$GT27*Calcs!$IP27</f>
        <v>6.6129448959479697</v>
      </c>
      <c r="K27">
        <f>LN(Calcs!$IT27)</f>
        <v>3.8712010109078911</v>
      </c>
      <c r="L27">
        <f>LN((Calcs!$HQ27+Calcs!$GT27+0.01)/(Calcs!$GT27+0.01))</f>
        <v>0.50826383137084741</v>
      </c>
    </row>
    <row r="28" spans="1:12" x14ac:dyDescent="0.25">
      <c r="A28">
        <f ca="1">IF(ISERROR('G7'!$HR28),"",'G7'!$HR28)</f>
        <v>471</v>
      </c>
      <c r="B28">
        <f>Calcs!$Q28^2*Calcs!$IP28</f>
        <v>169</v>
      </c>
      <c r="C28">
        <f>Calcs!$GT28^2*Calcs!$IP28</f>
        <v>19.225929214101438</v>
      </c>
      <c r="D28">
        <f>Calcs!$Q28*Calcs!$IP28</f>
        <v>13</v>
      </c>
      <c r="E28">
        <f>Calcs!$GT28*Calcs!$IP28</f>
        <v>4.3847382150022867</v>
      </c>
      <c r="K28">
        <f>LN(Calcs!$IT28)</f>
        <v>3.8918202981106265</v>
      </c>
      <c r="L28">
        <f>LN((Calcs!$HQ28+Calcs!$GT28+0.01)/(Calcs!$GT28+0.01))</f>
        <v>1.0853103274383635</v>
      </c>
    </row>
    <row r="29" spans="1:12" x14ac:dyDescent="0.25">
      <c r="A29">
        <f ca="1">IF(ISERROR('G7'!$HR29),"",'G7'!$HR29)</f>
        <v>502</v>
      </c>
      <c r="B29">
        <f>Calcs!$Q29^2*Calcs!$IP29</f>
        <v>81</v>
      </c>
      <c r="C29">
        <f>Calcs!$GT29^2*Calcs!$IP29</f>
        <v>51.604177624873444</v>
      </c>
      <c r="D29">
        <f>Calcs!$Q29*Calcs!$IP29</f>
        <v>9</v>
      </c>
      <c r="E29">
        <f>Calcs!$GT29*Calcs!$IP29</f>
        <v>7.1836047792785376</v>
      </c>
      <c r="K29">
        <f>LN(Calcs!$IT29)</f>
        <v>3.9512437185814275</v>
      </c>
      <c r="L29">
        <f>LN((Calcs!$HQ29+Calcs!$GT29+0.01)/(Calcs!$GT29+0.01))</f>
        <v>0.22514266540409669</v>
      </c>
    </row>
    <row r="30" spans="1:12" x14ac:dyDescent="0.25">
      <c r="A30">
        <f ca="1">IF(ISERROR('G7'!$HR30),"",'G7'!$HR30)</f>
        <v>513</v>
      </c>
      <c r="B30">
        <f>Calcs!$Q30^2*Calcs!$IP30</f>
        <v>144</v>
      </c>
      <c r="C30">
        <f>Calcs!$GT30^2*Calcs!$IP30</f>
        <v>6.8224936850654787</v>
      </c>
      <c r="D30">
        <f>Calcs!$Q30*Calcs!$IP30</f>
        <v>12</v>
      </c>
      <c r="E30">
        <f>Calcs!$GT30*Calcs!$IP30</f>
        <v>2.6119903684863539</v>
      </c>
      <c r="K30">
        <f>LN(Calcs!$IT30)</f>
        <v>4.1588830833596715</v>
      </c>
      <c r="L30">
        <f>LN((Calcs!$HQ30+Calcs!$GT30+0.01)/(Calcs!$GT30+0.01))</f>
        <v>1.5218059241032964</v>
      </c>
    </row>
    <row r="31" spans="1:12" x14ac:dyDescent="0.25">
      <c r="A31">
        <f ca="1">IF(ISERROR('G7'!$HR31),"",'G7'!$HR31)</f>
        <v>545</v>
      </c>
      <c r="B31">
        <f>Calcs!$Q31^2*Calcs!$IP31</f>
        <v>256</v>
      </c>
      <c r="C31">
        <f>Calcs!$GT31^2*Calcs!$IP31</f>
        <v>23.721936424961321</v>
      </c>
      <c r="D31">
        <f>Calcs!$Q31*Calcs!$IP31</f>
        <v>16</v>
      </c>
      <c r="E31">
        <f>Calcs!$GT31*Calcs!$IP31</f>
        <v>4.8705170593029772</v>
      </c>
      <c r="K31">
        <f>LN(Calcs!$IT31)</f>
        <v>4.1743872698956368</v>
      </c>
      <c r="L31">
        <f>LN((Calcs!$HQ31+Calcs!$GT31+0.01)/(Calcs!$GT31+0.01))</f>
        <v>1.1879623579811782</v>
      </c>
    </row>
    <row r="32" spans="1:12" x14ac:dyDescent="0.25">
      <c r="A32">
        <f ca="1">IF(ISERROR('G7'!$HR32),"",'G7'!$HR32)</f>
        <v>557</v>
      </c>
      <c r="B32">
        <f>Calcs!$Q32^2*Calcs!$IP32</f>
        <v>81</v>
      </c>
      <c r="C32">
        <f>Calcs!$GT32^2*Calcs!$IP32</f>
        <v>29.773268869843974</v>
      </c>
      <c r="D32">
        <f>Calcs!$Q32*Calcs!$IP32</f>
        <v>9</v>
      </c>
      <c r="E32">
        <f>Calcs!$GT32*Calcs!$IP32</f>
        <v>5.4564886941918953</v>
      </c>
      <c r="K32">
        <f>LN(Calcs!$IT32)</f>
        <v>4.1743872698956368</v>
      </c>
      <c r="L32">
        <f>LN((Calcs!$HQ32+Calcs!$GT32+0.01)/(Calcs!$GT32+0.01))</f>
        <v>0.49969858192866656</v>
      </c>
    </row>
    <row r="33" spans="1:12" x14ac:dyDescent="0.25">
      <c r="A33">
        <f ca="1">IF(ISERROR('G7'!$HR33),"",'G7'!$HR33)</f>
        <v>558</v>
      </c>
      <c r="B33">
        <f>Calcs!$Q33^2*Calcs!$IP33</f>
        <v>400</v>
      </c>
      <c r="C33">
        <f>Calcs!$GT33^2*Calcs!$IP33</f>
        <v>76.363409432412624</v>
      </c>
      <c r="D33">
        <f>Calcs!$Q33*Calcs!$IP33</f>
        <v>20</v>
      </c>
      <c r="E33">
        <f>Calcs!$GT33*Calcs!$IP33</f>
        <v>8.7386159906710983</v>
      </c>
      <c r="K33">
        <f>LN(Calcs!$IT33)</f>
        <v>4.2341065045972597</v>
      </c>
      <c r="L33">
        <f>LN((Calcs!$HQ33+Calcs!$GT33+0.01)/(Calcs!$GT33+0.01))</f>
        <v>0.82733663323143891</v>
      </c>
    </row>
    <row r="34" spans="1:12" x14ac:dyDescent="0.25">
      <c r="A34">
        <f ca="1">IF(ISERROR('G7'!$HR34),"",'G7'!$HR34)</f>
        <v>633</v>
      </c>
      <c r="B34">
        <f>Calcs!$Q34^2*Calcs!$IP34</f>
        <v>169</v>
      </c>
      <c r="C34">
        <f>Calcs!$GT34^2*Calcs!$IP34</f>
        <v>56.24402516448486</v>
      </c>
      <c r="D34">
        <f>Calcs!$Q34*Calcs!$IP34</f>
        <v>13</v>
      </c>
      <c r="E34">
        <f>Calcs!$GT34*Calcs!$IP34</f>
        <v>7.4996016670543817</v>
      </c>
      <c r="K34">
        <f>LN(Calcs!$IT34)</f>
        <v>4.2626798770413155</v>
      </c>
      <c r="L34">
        <f>LN((Calcs!$HQ34+Calcs!$GT34+0.01)/(Calcs!$GT34+0.01))</f>
        <v>0.54953586849402292</v>
      </c>
    </row>
    <row r="35" spans="1:12" x14ac:dyDescent="0.25">
      <c r="A35">
        <f ca="1">IF(ISERROR('G7'!$HR35),"",'G7'!$HR35)</f>
        <v>663</v>
      </c>
      <c r="B35">
        <f>Calcs!$Q35^2*Calcs!$IP35</f>
        <v>9</v>
      </c>
      <c r="C35">
        <f>Calcs!$GT35^2*Calcs!$IP35</f>
        <v>80.158882178622079</v>
      </c>
      <c r="D35">
        <f>Calcs!$Q35*Calcs!$IP35</f>
        <v>3</v>
      </c>
      <c r="E35">
        <f>Calcs!$GT35*Calcs!$IP35</f>
        <v>8.9531492883019705</v>
      </c>
      <c r="K35">
        <f>LN(Calcs!$IT35)</f>
        <v>4.3307333402863311</v>
      </c>
      <c r="L35">
        <f>LN((Calcs!$HQ35+Calcs!$GT35+0.01)/(Calcs!$GT35+0.01))</f>
        <v>-1.0911815695397673</v>
      </c>
    </row>
    <row r="36" spans="1:12" x14ac:dyDescent="0.25">
      <c r="A36">
        <f ca="1">IF(ISERROR('G1'!$HR36),"",'G1'!$HR36)</f>
        <v>112</v>
      </c>
      <c r="B36">
        <f>Calcs!$Q36^2*Calcs!$IP36</f>
        <v>100</v>
      </c>
      <c r="C36">
        <f>Calcs!$GT36^2*Calcs!$IP36</f>
        <v>246.59052238213124</v>
      </c>
      <c r="D36">
        <f>Calcs!$Q36*Calcs!$IP36</f>
        <v>10</v>
      </c>
      <c r="E36">
        <f>Calcs!$GT36*Calcs!$IP36</f>
        <v>15.703201023426123</v>
      </c>
      <c r="K36">
        <f>LN(Calcs!$IT36)</f>
        <v>4.5849674786705723</v>
      </c>
      <c r="L36">
        <f>LN((Calcs!$HQ36+Calcs!$GT36+0.01)/(Calcs!$GT36+0.01))</f>
        <v>-0.45091659524561079</v>
      </c>
    </row>
    <row r="37" spans="1:12" x14ac:dyDescent="0.25">
      <c r="A37">
        <f ca="1">IF(ISERROR('G1'!$HR37),"",'G1'!$HR37)</f>
        <v>116</v>
      </c>
      <c r="B37">
        <f>Calcs!$Q37^2*Calcs!$IP37</f>
        <v>289</v>
      </c>
      <c r="C37">
        <f>Calcs!$GT37^2*Calcs!$IP37</f>
        <v>28.860044680594687</v>
      </c>
      <c r="D37">
        <f>Calcs!$Q37*Calcs!$IP37</f>
        <v>17</v>
      </c>
      <c r="E37">
        <f>Calcs!$GT37*Calcs!$IP37</f>
        <v>5.3721545659627745</v>
      </c>
      <c r="K37">
        <f>LN(Calcs!$IT37)</f>
        <v>4.7184988712950942</v>
      </c>
      <c r="L37">
        <f>LN((Calcs!$HQ37+Calcs!$GT37+0.01)/(Calcs!$GT37+0.01))</f>
        <v>1.1507126354588122</v>
      </c>
    </row>
    <row r="38" spans="1:12" x14ac:dyDescent="0.25">
      <c r="A38">
        <f>IF(ISERROR(Calcs!$IQ38),"",Calcs!$IQ38)</f>
        <v>116</v>
      </c>
      <c r="B38">
        <f>Calcs!$Q38^2*Calcs!$IP38</f>
        <v>196</v>
      </c>
      <c r="C38">
        <f>Calcs!$GT38^2*Calcs!$IP38</f>
        <v>116.76754933264125</v>
      </c>
      <c r="D38">
        <f>Calcs!$Q38*Calcs!$IP38</f>
        <v>14</v>
      </c>
      <c r="E38">
        <f>Calcs!$GT38*Calcs!$IP38</f>
        <v>10.80590344823797</v>
      </c>
      <c r="K38">
        <f>LN(Calcs!$IT38)</f>
        <v>4.7535901911063645</v>
      </c>
      <c r="L38">
        <f>LN((Calcs!$HQ38+Calcs!$GT38+0.01)/(Calcs!$GT38+0.01))</f>
        <v>0.25875376784129733</v>
      </c>
    </row>
    <row r="39" spans="1:12" x14ac:dyDescent="0.25">
      <c r="A39">
        <f>IF(ISERROR(Calcs!$IQ39),"",Calcs!$IQ39)</f>
        <v>12</v>
      </c>
      <c r="B39">
        <f>Calcs!$Q39^2*Calcs!$IP39</f>
        <v>16</v>
      </c>
      <c r="C39">
        <f>Calcs!$GT39^2*Calcs!$IP39</f>
        <v>29.130129773379011</v>
      </c>
      <c r="D39">
        <f>Calcs!$Q39*Calcs!$IP39</f>
        <v>4</v>
      </c>
      <c r="E39">
        <f>Calcs!$GT39*Calcs!$IP39</f>
        <v>5.3972335296315475</v>
      </c>
      <c r="K39">
        <f>LN(Calcs!$IT39)</f>
        <v>2.4849066497880004</v>
      </c>
      <c r="L39">
        <f>LN((Calcs!$HQ39+Calcs!$GT39+0.01)/(Calcs!$GT39+0.01))</f>
        <v>-0.29894635838943362</v>
      </c>
    </row>
    <row r="40" spans="1:12" x14ac:dyDescent="0.25">
      <c r="A40">
        <f>IF(ISERROR(Calcs!$IQ40),"",Calcs!$IQ40)</f>
        <v>29</v>
      </c>
      <c r="B40">
        <f>Calcs!$Q40^2*Calcs!$IP40</f>
        <v>25</v>
      </c>
      <c r="C40">
        <f>Calcs!$GT40^2*Calcs!$IP40</f>
        <v>61.738583350018253</v>
      </c>
      <c r="D40">
        <f>Calcs!$Q40*Calcs!$IP40</f>
        <v>5</v>
      </c>
      <c r="E40">
        <f>Calcs!$GT40*Calcs!$IP40</f>
        <v>7.8573903651287589</v>
      </c>
      <c r="K40">
        <f>LN(Calcs!$IT40)</f>
        <v>3.3672958299864741</v>
      </c>
      <c r="L40">
        <f>LN((Calcs!$HQ40+Calcs!$GT40+0.01)/(Calcs!$GT40+0.01))</f>
        <v>-0.45129049960256368</v>
      </c>
    </row>
    <row r="41" spans="1:12" x14ac:dyDescent="0.25">
      <c r="A41">
        <f>IF(ISERROR(Calcs!$IQ41),"",Calcs!$IQ41)</f>
        <v>29</v>
      </c>
      <c r="B41">
        <f>Calcs!$Q41^2*Calcs!$IP41</f>
        <v>16</v>
      </c>
      <c r="C41">
        <f>Calcs!$GT41^2*Calcs!$IP41</f>
        <v>60.957768218306477</v>
      </c>
      <c r="D41">
        <f>Calcs!$Q41*Calcs!$IP41</f>
        <v>4</v>
      </c>
      <c r="E41">
        <f>Calcs!$GT41*Calcs!$IP41</f>
        <v>7.8075455950193771</v>
      </c>
      <c r="K41">
        <f>LN(Calcs!$IT41)</f>
        <v>3.3672958299864741</v>
      </c>
      <c r="L41">
        <f>LN((Calcs!$HQ41+Calcs!$GT41+0.01)/(Calcs!$GT41+0.01))</f>
        <v>-0.66757940144409811</v>
      </c>
    </row>
    <row r="42" spans="1:12" x14ac:dyDescent="0.25">
      <c r="A42">
        <f>IF(ISERROR(Calcs!$IQ42),"",Calcs!$IQ42)</f>
        <v>31</v>
      </c>
      <c r="B42">
        <f>Calcs!$Q42^2*Calcs!$IP42</f>
        <v>81</v>
      </c>
      <c r="C42">
        <f>Calcs!$GT42^2*Calcs!$IP42</f>
        <v>59.753300799567505</v>
      </c>
      <c r="D42">
        <f>Calcs!$Q42*Calcs!$IP42</f>
        <v>9</v>
      </c>
      <c r="E42">
        <f>Calcs!$GT42*Calcs!$IP42</f>
        <v>7.7300259248962098</v>
      </c>
      <c r="K42">
        <f>LN(Calcs!$IT42)</f>
        <v>3.4339872044851463</v>
      </c>
      <c r="L42">
        <f>LN((Calcs!$HQ42+Calcs!$GT42+0.01)/(Calcs!$GT42+0.01))</f>
        <v>0.15193003455442566</v>
      </c>
    </row>
    <row r="43" spans="1:12" x14ac:dyDescent="0.25">
      <c r="A43">
        <f>IF(ISERROR(Calcs!$IQ43),"",Calcs!$IQ43)</f>
        <v>34</v>
      </c>
      <c r="B43">
        <f>Calcs!$Q43^2*Calcs!$IP43</f>
        <v>9</v>
      </c>
      <c r="C43">
        <f>Calcs!$GT43^2*Calcs!$IP43</f>
        <v>45.626096212324974</v>
      </c>
      <c r="D43">
        <f>Calcs!$Q43*Calcs!$IP43</f>
        <v>3</v>
      </c>
      <c r="E43">
        <f>Calcs!$GT43*Calcs!$IP43</f>
        <v>6.7547091878425807</v>
      </c>
      <c r="K43">
        <f>LN(Calcs!$IT43)</f>
        <v>3.5263605246161616</v>
      </c>
      <c r="L43">
        <f>LN((Calcs!$HQ43+Calcs!$GT43+0.01)/(Calcs!$GT43+0.01))</f>
        <v>-0.80977919418372912</v>
      </c>
    </row>
    <row r="44" spans="1:12" x14ac:dyDescent="0.25">
      <c r="A44">
        <f>IF(ISERROR(Calcs!$IQ44),"",Calcs!$IQ44)</f>
        <v>36</v>
      </c>
      <c r="B44">
        <f>Calcs!$Q44^2*Calcs!$IP44</f>
        <v>16</v>
      </c>
      <c r="C44">
        <f>Calcs!$GT44^2*Calcs!$IP44</f>
        <v>41.070237734583515</v>
      </c>
      <c r="D44">
        <f>Calcs!$Q44*Calcs!$IP44</f>
        <v>4</v>
      </c>
      <c r="E44">
        <f>Calcs!$GT44*Calcs!$IP44</f>
        <v>6.408606536103111</v>
      </c>
      <c r="K44">
        <f>LN(Calcs!$IT44)</f>
        <v>3.5835189384561099</v>
      </c>
      <c r="L44">
        <f>LN((Calcs!$HQ44+Calcs!$GT44+0.01)/(Calcs!$GT44+0.01))</f>
        <v>-0.47040980237330488</v>
      </c>
    </row>
    <row r="45" spans="1:12" x14ac:dyDescent="0.25">
      <c r="A45">
        <f>IF(ISERROR(Calcs!$IQ45),"",Calcs!$IQ45)</f>
        <v>36</v>
      </c>
      <c r="B45">
        <f>Calcs!$Q45^2*Calcs!$IP45</f>
        <v>64</v>
      </c>
      <c r="C45">
        <f>Calcs!$GT45^2*Calcs!$IP45</f>
        <v>273.79439602155759</v>
      </c>
      <c r="D45">
        <f>Calcs!$Q45*Calcs!$IP45</f>
        <v>8</v>
      </c>
      <c r="E45">
        <f>Calcs!$GT45*Calcs!$IP45</f>
        <v>16.546733696459782</v>
      </c>
      <c r="K45">
        <f>LN(Calcs!$IT45)</f>
        <v>3.5835189384561099</v>
      </c>
      <c r="L45">
        <f>LN((Calcs!$HQ45+Calcs!$GT45+0.01)/(Calcs!$GT45+0.01))</f>
        <v>-0.7261021278704245</v>
      </c>
    </row>
    <row r="46" spans="1:12" x14ac:dyDescent="0.25">
      <c r="A46">
        <f>IF(ISERROR(Calcs!$IQ46),"",Calcs!$IQ46)</f>
        <v>40</v>
      </c>
      <c r="B46">
        <f>Calcs!$Q46^2*Calcs!$IP46</f>
        <v>121</v>
      </c>
      <c r="C46">
        <f>Calcs!$GT46^2*Calcs!$IP46</f>
        <v>56.798887965174679</v>
      </c>
      <c r="D46">
        <f>Calcs!$Q46*Calcs!$IP46</f>
        <v>11</v>
      </c>
      <c r="E46">
        <f>Calcs!$GT46*Calcs!$IP46</f>
        <v>7.5365036963551395</v>
      </c>
      <c r="K46">
        <f>LN(Calcs!$IT46)</f>
        <v>3.6888794541139363</v>
      </c>
      <c r="L46">
        <f>LN((Calcs!$HQ46+Calcs!$GT46+0.01)/(Calcs!$GT46+0.01))</f>
        <v>0.37771958130683603</v>
      </c>
    </row>
    <row r="47" spans="1:12" x14ac:dyDescent="0.25">
      <c r="A47">
        <f>IF(ISERROR(Calcs!$IQ47),"",Calcs!$IQ47)</f>
        <v>42</v>
      </c>
      <c r="B47">
        <f>Calcs!$Q47^2*Calcs!$IP47</f>
        <v>49</v>
      </c>
      <c r="C47">
        <f>Calcs!$GT47^2*Calcs!$IP47</f>
        <v>50.428281704537554</v>
      </c>
      <c r="D47">
        <f>Calcs!$Q47*Calcs!$IP47</f>
        <v>7</v>
      </c>
      <c r="E47">
        <f>Calcs!$GT47*Calcs!$IP47</f>
        <v>7.1012873272764816</v>
      </c>
      <c r="K47">
        <f>LN(Calcs!$IT47)</f>
        <v>3.7376696182833684</v>
      </c>
      <c r="L47">
        <f>LN((Calcs!$HQ47+Calcs!$GT47+0.01)/(Calcs!$GT47+0.01))</f>
        <v>-1.434558506818002E-2</v>
      </c>
    </row>
    <row r="48" spans="1:12" x14ac:dyDescent="0.25">
      <c r="A48">
        <f>IF(ISERROR(Calcs!$IQ48),"",Calcs!$IQ48)</f>
        <v>42</v>
      </c>
      <c r="B48">
        <f>Calcs!$Q48^2*Calcs!$IP48</f>
        <v>49</v>
      </c>
      <c r="C48">
        <f>Calcs!$GT48^2*Calcs!$IP48</f>
        <v>49.161265473209163</v>
      </c>
      <c r="D48">
        <f>Calcs!$Q48*Calcs!$IP48</f>
        <v>7</v>
      </c>
      <c r="E48">
        <f>Calcs!$GT48*Calcs!$IP48</f>
        <v>7.0115095003293808</v>
      </c>
      <c r="K48">
        <f>LN(Calcs!$IT48)</f>
        <v>3.7376696182833684</v>
      </c>
      <c r="L48">
        <f>LN((Calcs!$HQ48+Calcs!$GT48+0.01)/(Calcs!$GT48+0.01))</f>
        <v>-1.6405224128475629E-3</v>
      </c>
    </row>
    <row r="49" spans="1:12" x14ac:dyDescent="0.25">
      <c r="A49">
        <f>IF(ISERROR(Calcs!$IQ49),"",Calcs!$IQ49)</f>
        <v>46</v>
      </c>
      <c r="B49">
        <f>Calcs!$Q49^2*Calcs!$IP49</f>
        <v>25</v>
      </c>
      <c r="C49">
        <f>Calcs!$GT49^2*Calcs!$IP49</f>
        <v>90.11453177548448</v>
      </c>
      <c r="D49">
        <f>Calcs!$Q49*Calcs!$IP49</f>
        <v>5</v>
      </c>
      <c r="E49">
        <f>Calcs!$GT49*Calcs!$IP49</f>
        <v>9.4928674158804345</v>
      </c>
      <c r="K49">
        <f>LN(Calcs!$IT49)</f>
        <v>3.8286413964890951</v>
      </c>
      <c r="L49">
        <f>LN((Calcs!$HQ49+Calcs!$GT49+0.01)/(Calcs!$GT49+0.01))</f>
        <v>-0.64015767121780209</v>
      </c>
    </row>
    <row r="50" spans="1:12" x14ac:dyDescent="0.25">
      <c r="A50">
        <f>IF(ISERROR(Calcs!$IQ50),"",Calcs!$IQ50)</f>
        <v>47</v>
      </c>
      <c r="B50">
        <f>Calcs!$Q50^2*Calcs!$IP50</f>
        <v>16</v>
      </c>
      <c r="C50">
        <f>Calcs!$GT50^2*Calcs!$IP50</f>
        <v>76.286639070192606</v>
      </c>
      <c r="D50">
        <f>Calcs!$Q50*Calcs!$IP50</f>
        <v>4</v>
      </c>
      <c r="E50">
        <f>Calcs!$GT50*Calcs!$IP50</f>
        <v>8.7342222933809399</v>
      </c>
      <c r="K50">
        <f>LN(Calcs!$IT50)</f>
        <v>3.8501476017100584</v>
      </c>
      <c r="L50">
        <f>LN((Calcs!$HQ50+Calcs!$GT50+0.01)/(Calcs!$GT50+0.01))</f>
        <v>-0.77960193162293412</v>
      </c>
    </row>
    <row r="51" spans="1:12" x14ac:dyDescent="0.25">
      <c r="A51">
        <f>IF(ISERROR(Calcs!$IQ51),"",Calcs!$IQ51)</f>
        <v>48</v>
      </c>
      <c r="B51">
        <f>Calcs!$Q51^2*Calcs!$IP51</f>
        <v>9</v>
      </c>
      <c r="C51">
        <f>Calcs!$GT51^2*Calcs!$IP51</f>
        <v>35.813022963109198</v>
      </c>
      <c r="D51">
        <f>Calcs!$Q51*Calcs!$IP51</f>
        <v>3</v>
      </c>
      <c r="E51">
        <f>Calcs!$GT51*Calcs!$IP51</f>
        <v>5.9843982958280106</v>
      </c>
      <c r="K51">
        <f>LN(Calcs!$IT51)</f>
        <v>3.8712010109078911</v>
      </c>
      <c r="L51">
        <f>LN((Calcs!$HQ51+Calcs!$GT51+0.01)/(Calcs!$GT51+0.01))</f>
        <v>-0.68888533701313326</v>
      </c>
    </row>
    <row r="52" spans="1:12" x14ac:dyDescent="0.25">
      <c r="A52">
        <f>IF(ISERROR(Calcs!$IQ52),"",Calcs!$IQ52)</f>
        <v>50</v>
      </c>
      <c r="B52">
        <f>Calcs!$Q52^2*Calcs!$IP52</f>
        <v>169</v>
      </c>
      <c r="C52">
        <f>Calcs!$GT52^2*Calcs!$IP52</f>
        <v>124.05650563692014</v>
      </c>
      <c r="D52">
        <f>Calcs!$Q52*Calcs!$IP52</f>
        <v>13</v>
      </c>
      <c r="E52">
        <f>Calcs!$GT52*Calcs!$IP52</f>
        <v>11.138065614680142</v>
      </c>
      <c r="K52">
        <f>LN(Calcs!$IT52)</f>
        <v>3.912023005428146</v>
      </c>
      <c r="L52">
        <f>LN((Calcs!$HQ52+Calcs!$GT52+0.01)/(Calcs!$GT52+0.01))</f>
        <v>0.15445229714161154</v>
      </c>
    </row>
    <row r="53" spans="1:12" x14ac:dyDescent="0.25">
      <c r="A53">
        <f>IF(ISERROR(Calcs!$IQ53),"",Calcs!$IQ53)</f>
        <v>50</v>
      </c>
      <c r="B53">
        <f>Calcs!$Q53^2*Calcs!$IP53</f>
        <v>49</v>
      </c>
      <c r="C53">
        <f>Calcs!$GT53^2*Calcs!$IP53</f>
        <v>81.4003655706465</v>
      </c>
      <c r="D53">
        <f>Calcs!$Q53*Calcs!$IP53</f>
        <v>7</v>
      </c>
      <c r="E53">
        <f>Calcs!$GT53*Calcs!$IP53</f>
        <v>9.0222151144076861</v>
      </c>
      <c r="K53">
        <f>LN(Calcs!$IT53)</f>
        <v>3.912023005428146</v>
      </c>
      <c r="L53">
        <f>LN((Calcs!$HQ53+Calcs!$GT53+0.01)/(Calcs!$GT53+0.01))</f>
        <v>-0.25345994243572106</v>
      </c>
    </row>
    <row r="54" spans="1:12" x14ac:dyDescent="0.25">
      <c r="A54">
        <f>IF(ISERROR(Calcs!$IQ54),"",Calcs!$IQ54)</f>
        <v>67</v>
      </c>
      <c r="B54">
        <f>Calcs!$Q54^2*Calcs!$IP54</f>
        <v>196</v>
      </c>
      <c r="C54">
        <f>Calcs!$GT54^2*Calcs!$IP54</f>
        <v>89.040459061362071</v>
      </c>
      <c r="D54">
        <f>Calcs!$Q54*Calcs!$IP54</f>
        <v>14</v>
      </c>
      <c r="E54">
        <f>Calcs!$GT54*Calcs!$IP54</f>
        <v>9.4361252143749166</v>
      </c>
      <c r="K54">
        <f>LN(Calcs!$IT54)</f>
        <v>4.2046926193909657</v>
      </c>
      <c r="L54">
        <f>LN((Calcs!$HQ54+Calcs!$GT54+0.01)/(Calcs!$GT54+0.01))</f>
        <v>0.39416673315351919</v>
      </c>
    </row>
    <row r="55" spans="1:12" x14ac:dyDescent="0.25">
      <c r="A55">
        <f>IF(ISERROR(Calcs!$IQ55),"",Calcs!$IQ55)</f>
        <v>74</v>
      </c>
      <c r="B55">
        <f>Calcs!$Q55^2*Calcs!$IP55</f>
        <v>289</v>
      </c>
      <c r="C55">
        <f>Calcs!$GT55^2*Calcs!$IP55</f>
        <v>58.32032597606991</v>
      </c>
      <c r="D55">
        <f>Calcs!$Q55*Calcs!$IP55</f>
        <v>17</v>
      </c>
      <c r="E55">
        <f>Calcs!$GT55*Calcs!$IP55</f>
        <v>7.6367745793672546</v>
      </c>
      <c r="K55">
        <f>LN(Calcs!$IT55)</f>
        <v>4.3040650932041702</v>
      </c>
      <c r="L55">
        <f>LN((Calcs!$HQ55+Calcs!$GT55+0.01)/(Calcs!$GT55+0.01))</f>
        <v>0.79951747108967619</v>
      </c>
    </row>
    <row r="56" spans="1:12" x14ac:dyDescent="0.25">
      <c r="A56">
        <f>IF(ISERROR(Calcs!$IQ56),"",Calcs!$IQ56)</f>
        <v>82</v>
      </c>
      <c r="B56">
        <f>Calcs!$Q56^2*Calcs!$IP56</f>
        <v>729</v>
      </c>
      <c r="C56">
        <f>Calcs!$GT56^2*Calcs!$IP56</f>
        <v>80.84784539824993</v>
      </c>
      <c r="D56">
        <f>Calcs!$Q56*Calcs!$IP56</f>
        <v>27</v>
      </c>
      <c r="E56">
        <f>Calcs!$GT56*Calcs!$IP56</f>
        <v>8.9915429931825344</v>
      </c>
      <c r="K56">
        <f>LN(Calcs!$IT56)</f>
        <v>4.4067192472642533</v>
      </c>
      <c r="L56">
        <f>LN((Calcs!$HQ56+Calcs!$GT56+0.01)/(Calcs!$GT56+0.01))</f>
        <v>1.098811161476146</v>
      </c>
    </row>
    <row r="57" spans="1:12" x14ac:dyDescent="0.25">
      <c r="A57">
        <f>IF(ISERROR(Calcs!$IQ57),"",Calcs!$IQ57)</f>
        <v>96</v>
      </c>
      <c r="B57">
        <f>Calcs!$Q57^2*Calcs!$IP57</f>
        <v>625</v>
      </c>
      <c r="C57">
        <f>Calcs!$GT57^2*Calcs!$IP57</f>
        <v>74.20670497088453</v>
      </c>
      <c r="D57">
        <f>Calcs!$Q57*Calcs!$IP57</f>
        <v>25</v>
      </c>
      <c r="E57">
        <f>Calcs!$GT57*Calcs!$IP57</f>
        <v>8.6143313710864717</v>
      </c>
      <c r="K57">
        <f>LN(Calcs!$IT57)</f>
        <v>4.5643481914678361</v>
      </c>
      <c r="L57">
        <f>LN((Calcs!$HQ57+Calcs!$GT57+0.01)/(Calcs!$GT57+0.01))</f>
        <v>1.0646883071699778</v>
      </c>
    </row>
    <row r="58" spans="1:12" x14ac:dyDescent="0.25">
      <c r="A58">
        <f>IF(ISERROR(Calcs!$IQ58),"",Calcs!$IQ58)</f>
        <v>107</v>
      </c>
      <c r="B58">
        <f>Calcs!$Q58^2*Calcs!$IP58</f>
        <v>289</v>
      </c>
      <c r="C58">
        <f>Calcs!$GT58^2*Calcs!$IP58</f>
        <v>142.87554791615148</v>
      </c>
      <c r="D58">
        <f>Calcs!$Q58*Calcs!$IP58</f>
        <v>17</v>
      </c>
      <c r="E58">
        <f>Calcs!$GT58*Calcs!$IP58</f>
        <v>11.953056007404612</v>
      </c>
      <c r="K58">
        <f>LN(Calcs!$IT58)</f>
        <v>4.6728288344619058</v>
      </c>
      <c r="L58">
        <f>LN((Calcs!$HQ58+Calcs!$GT58+0.01)/(Calcs!$GT58+0.01))</f>
        <v>0.35197817151094463</v>
      </c>
    </row>
    <row r="59" spans="1:12" x14ac:dyDescent="0.25">
      <c r="A59">
        <f>IF(ISERROR(Calcs!$IQ59),"",Calcs!$IQ59)</f>
        <v>117</v>
      </c>
      <c r="B59">
        <f>Calcs!$Q59^2*Calcs!$IP59</f>
        <v>484</v>
      </c>
      <c r="C59">
        <f>Calcs!$GT59^2*Calcs!$IP59</f>
        <v>106.2365923441123</v>
      </c>
      <c r="D59">
        <f>Calcs!$Q59*Calcs!$IP59</f>
        <v>22</v>
      </c>
      <c r="E59">
        <f>Calcs!$GT59*Calcs!$IP59</f>
        <v>10.307113676685258</v>
      </c>
      <c r="K59">
        <f>LN(Calcs!$IT59)</f>
        <v>4.7621739347977563</v>
      </c>
      <c r="L59">
        <f>LN((Calcs!$HQ59+Calcs!$GT59+0.01)/(Calcs!$GT59+0.01))</f>
        <v>0.75769285709513445</v>
      </c>
    </row>
    <row r="60" spans="1:12" x14ac:dyDescent="0.25">
      <c r="A60">
        <f>IF(ISERROR(Calcs!$IQ60),"",Calcs!$IQ60)</f>
        <v>123</v>
      </c>
      <c r="B60">
        <f>Calcs!$Q60^2*Calcs!$IP60</f>
        <v>576</v>
      </c>
      <c r="C60">
        <f>Calcs!$GT60^2*Calcs!$IP60</f>
        <v>182.77374855947295</v>
      </c>
      <c r="D60">
        <f>Calcs!$Q60*Calcs!$IP60</f>
        <v>24</v>
      </c>
      <c r="E60">
        <f>Calcs!$GT60*Calcs!$IP60</f>
        <v>13.519384178263186</v>
      </c>
      <c r="K60">
        <f>LN(Calcs!$IT60)</f>
        <v>4.8121843553724171</v>
      </c>
      <c r="L60">
        <f>LN((Calcs!$HQ60+Calcs!$GT60+0.01)/(Calcs!$GT60+0.01))</f>
        <v>0.57360648436619988</v>
      </c>
    </row>
    <row r="61" spans="1:12" x14ac:dyDescent="0.25">
      <c r="A61">
        <f>IF(ISERROR(Calcs!$IQ61),"",Calcs!$IQ61)</f>
        <v>128</v>
      </c>
      <c r="B61">
        <f>Calcs!$Q61^2*Calcs!$IP61</f>
        <v>121</v>
      </c>
      <c r="C61">
        <f>Calcs!$GT61^2*Calcs!$IP61</f>
        <v>162.7786379052603</v>
      </c>
      <c r="D61">
        <f>Calcs!$Q61*Calcs!$IP61</f>
        <v>11</v>
      </c>
      <c r="E61">
        <f>Calcs!$GT61*Calcs!$IP61</f>
        <v>12.758473180802643</v>
      </c>
      <c r="K61">
        <f>LN(Calcs!$IT61)</f>
        <v>4.8520302639196169</v>
      </c>
      <c r="L61">
        <f>LN((Calcs!$HQ61+Calcs!$GT61+0.01)/(Calcs!$GT61+0.01))</f>
        <v>-0.1481751491861196</v>
      </c>
    </row>
    <row r="62" spans="1:12" x14ac:dyDescent="0.25">
      <c r="A62">
        <f>IF(ISERROR(Calcs!$IQ62),"",Calcs!$IQ62)</f>
        <v>157</v>
      </c>
      <c r="B62">
        <f>Calcs!$Q62^2*Calcs!$IP62</f>
        <v>441</v>
      </c>
      <c r="C62">
        <f>Calcs!$GT62^2*Calcs!$IP62</f>
        <v>239.03386547109938</v>
      </c>
      <c r="D62">
        <f>Calcs!$Q62*Calcs!$IP62</f>
        <v>21</v>
      </c>
      <c r="E62">
        <f>Calcs!$GT62*Calcs!$IP62</f>
        <v>15.460720082554349</v>
      </c>
      <c r="K62">
        <f>LN(Calcs!$IT62)</f>
        <v>5.0562458053483077</v>
      </c>
      <c r="L62">
        <f>LN((Calcs!$HQ62+Calcs!$GT62+0.01)/(Calcs!$GT62+0.01))</f>
        <v>0.30604930432519767</v>
      </c>
    </row>
    <row r="63" spans="1:12" x14ac:dyDescent="0.25">
      <c r="A63">
        <f>IF(ISERROR(Calcs!$IQ63),"",Calcs!$IQ63)</f>
        <v>170</v>
      </c>
      <c r="B63">
        <f>Calcs!$Q63^2*Calcs!$IP63</f>
        <v>169</v>
      </c>
      <c r="C63">
        <f>Calcs!$GT63^2*Calcs!$IP63</f>
        <v>231.58238377791494</v>
      </c>
      <c r="D63">
        <f>Calcs!$Q63*Calcs!$IP63</f>
        <v>13</v>
      </c>
      <c r="E63">
        <f>Calcs!$GT63*Calcs!$IP63</f>
        <v>15.217831112806941</v>
      </c>
      <c r="K63">
        <f>LN(Calcs!$IT63)</f>
        <v>5.1357984370502621</v>
      </c>
      <c r="L63">
        <f>LN((Calcs!$HQ63+Calcs!$GT63+0.01)/(Calcs!$GT63+0.01))</f>
        <v>-0.15740645536478934</v>
      </c>
    </row>
    <row r="64" spans="1:12" x14ac:dyDescent="0.25">
      <c r="A64">
        <f>IF(ISERROR(Calcs!$IQ64),"",Calcs!$IQ64)</f>
        <v>181</v>
      </c>
      <c r="B64">
        <f>Calcs!$Q64^2*Calcs!$IP64</f>
        <v>676</v>
      </c>
      <c r="C64">
        <f>Calcs!$GT64^2*Calcs!$IP64</f>
        <v>202.11153416810788</v>
      </c>
      <c r="D64">
        <f>Calcs!$Q64*Calcs!$IP64</f>
        <v>26</v>
      </c>
      <c r="E64">
        <f>Calcs!$GT64*Calcs!$IP64</f>
        <v>14.216593620417934</v>
      </c>
      <c r="K64">
        <f>LN(Calcs!$IT64)</f>
        <v>5.1984970312658261</v>
      </c>
      <c r="L64">
        <f>LN((Calcs!$HQ64+Calcs!$GT64+0.01)/(Calcs!$GT64+0.01))</f>
        <v>0.60336807616814403</v>
      </c>
    </row>
    <row r="65" spans="1:12" x14ac:dyDescent="0.25">
      <c r="A65">
        <f>IF(ISERROR(Calcs!$IQ65),"",Calcs!$IQ65)</f>
        <v>208</v>
      </c>
      <c r="B65">
        <f>Calcs!$Q65^2*Calcs!$IP65</f>
        <v>729</v>
      </c>
      <c r="C65">
        <f>Calcs!$GT65^2*Calcs!$IP65</f>
        <v>205.63198456398479</v>
      </c>
      <c r="D65">
        <f>Calcs!$Q65*Calcs!$IP65</f>
        <v>27</v>
      </c>
      <c r="E65">
        <f>Calcs!$GT65*Calcs!$IP65</f>
        <v>14.339873938218034</v>
      </c>
      <c r="K65">
        <f>LN(Calcs!$IT65)</f>
        <v>5.3375380797013179</v>
      </c>
      <c r="L65">
        <f>LN((Calcs!$HQ65+Calcs!$GT65+0.01)/(Calcs!$GT65+0.01))</f>
        <v>0.63246601043064898</v>
      </c>
    </row>
    <row r="66" spans="1:12" x14ac:dyDescent="0.25">
      <c r="A66">
        <f>IF(ISERROR(Calcs!$IQ66),"",Calcs!$IQ66)</f>
        <v>209</v>
      </c>
      <c r="B66">
        <f>Calcs!$Q66^2*Calcs!$IP66</f>
        <v>441</v>
      </c>
      <c r="C66">
        <f>Calcs!$GT66^2*Calcs!$IP66</f>
        <v>256.95430225254165</v>
      </c>
      <c r="D66">
        <f>Calcs!$Q66*Calcs!$IP66</f>
        <v>21</v>
      </c>
      <c r="E66">
        <f>Calcs!$GT66*Calcs!$IP66</f>
        <v>16.029794204934188</v>
      </c>
      <c r="K66">
        <f>LN(Calcs!$IT66)</f>
        <v>5.3423342519648109</v>
      </c>
      <c r="L66">
        <f>LN((Calcs!$HQ66+Calcs!$GT66+0.01)/(Calcs!$GT66+0.01))</f>
        <v>0.26992574261716967</v>
      </c>
    </row>
    <row r="67" spans="1:12" x14ac:dyDescent="0.25">
      <c r="A67">
        <f>IF(ISERROR(Calcs!$IQ67),"",Calcs!$IQ67)</f>
        <v>251</v>
      </c>
      <c r="B67">
        <f>Calcs!$Q67^2*Calcs!$IP67</f>
        <v>1600</v>
      </c>
      <c r="C67">
        <f>Calcs!$GT67^2*Calcs!$IP67</f>
        <v>553.70351812633453</v>
      </c>
      <c r="D67">
        <f>Calcs!$Q67*Calcs!$IP67</f>
        <v>40</v>
      </c>
      <c r="E67">
        <f>Calcs!$GT67*Calcs!$IP67</f>
        <v>23.530905595117552</v>
      </c>
      <c r="K67">
        <f>LN(Calcs!$IT67)</f>
        <v>5.5254529391317835</v>
      </c>
      <c r="L67">
        <f>LN((Calcs!$HQ67+Calcs!$GT67+0.01)/(Calcs!$GT67+0.01))</f>
        <v>0.5303898512962032</v>
      </c>
    </row>
    <row r="68" spans="1:12" x14ac:dyDescent="0.25">
      <c r="A68">
        <f>IF(ISERROR(Calcs!$IQ68),"",Calcs!$IQ68)</f>
        <v>360</v>
      </c>
      <c r="B68">
        <f>Calcs!$Q68^2*Calcs!$IP68</f>
        <v>625</v>
      </c>
      <c r="C68">
        <f>Calcs!$GT68^2*Calcs!$IP68</f>
        <v>635.58764721984437</v>
      </c>
      <c r="D68">
        <f>Calcs!$Q68*Calcs!$IP68</f>
        <v>25</v>
      </c>
      <c r="E68">
        <f>Calcs!$GT68*Calcs!$IP68</f>
        <v>25.210863674611474</v>
      </c>
      <c r="K68">
        <f>LN(Calcs!$IT68)</f>
        <v>5.8861040314501558</v>
      </c>
      <c r="L68">
        <f>LN((Calcs!$HQ68+Calcs!$GT68+0.01)/(Calcs!$GT68+0.01))</f>
        <v>-8.3958306838546552E-3</v>
      </c>
    </row>
    <row r="69" spans="1:12" x14ac:dyDescent="0.25">
      <c r="A69">
        <f>IF(ISERROR(Calcs!$IQ69),"",Calcs!$IQ69)</f>
        <v>23</v>
      </c>
      <c r="B69">
        <f>Calcs!$Q69^2*Calcs!$IP69</f>
        <v>25</v>
      </c>
      <c r="C69">
        <f>Calcs!$GT69^2*Calcs!$IP69</f>
        <v>9.8505243580530486</v>
      </c>
      <c r="D69">
        <f>Calcs!$Q69*Calcs!$IP69</f>
        <v>5</v>
      </c>
      <c r="E69">
        <f>Calcs!$GT69*Calcs!$IP69</f>
        <v>3.1385545013673171</v>
      </c>
      <c r="K69">
        <f>LN(Calcs!$IT69)</f>
        <v>3.1354942159291497</v>
      </c>
      <c r="L69">
        <f>LN((Calcs!$HQ69+Calcs!$GT69+0.01)/(Calcs!$GT69+0.01))</f>
        <v>0.46449245603558054</v>
      </c>
    </row>
    <row r="70" spans="1:12" x14ac:dyDescent="0.25">
      <c r="A70">
        <f>IF(ISERROR(Calcs!$IQ70),"",Calcs!$IQ70)</f>
        <v>26</v>
      </c>
      <c r="B70">
        <f>Calcs!$Q70^2*Calcs!$IP70</f>
        <v>16</v>
      </c>
      <c r="C70">
        <f>Calcs!$GT70^2*Calcs!$IP70</f>
        <v>32.094054811690235</v>
      </c>
      <c r="D70">
        <f>Calcs!$Q70*Calcs!$IP70</f>
        <v>4</v>
      </c>
      <c r="E70">
        <f>Calcs!$GT70*Calcs!$IP70</f>
        <v>5.6651614991710728</v>
      </c>
      <c r="K70">
        <f>LN(Calcs!$IT70)</f>
        <v>3.2580965380214821</v>
      </c>
      <c r="L70">
        <f>LN((Calcs!$HQ70+Calcs!$GT70+0.01)/(Calcs!$GT70+0.01))</f>
        <v>-0.34730777964778053</v>
      </c>
    </row>
    <row r="71" spans="1:12" x14ac:dyDescent="0.25">
      <c r="A71">
        <f>IF(ISERROR(Calcs!$IQ71),"",Calcs!$IQ71)</f>
        <v>32</v>
      </c>
      <c r="B71">
        <f>Calcs!$Q71^2*Calcs!$IP71</f>
        <v>49</v>
      </c>
      <c r="C71">
        <f>Calcs!$GT71^2*Calcs!$IP71</f>
        <v>55.659972269885976</v>
      </c>
      <c r="D71">
        <f>Calcs!$Q71*Calcs!$IP71</f>
        <v>7</v>
      </c>
      <c r="E71">
        <f>Calcs!$GT71*Calcs!$IP71</f>
        <v>7.4605611229910833</v>
      </c>
      <c r="K71">
        <f>LN(Calcs!$IT71)</f>
        <v>3.4657359027997265</v>
      </c>
      <c r="L71">
        <f>LN((Calcs!$HQ71+Calcs!$GT71+0.01)/(Calcs!$GT71+0.01))</f>
        <v>-6.363241214337291E-2</v>
      </c>
    </row>
    <row r="72" spans="1:12" x14ac:dyDescent="0.25">
      <c r="A72">
        <f>IF(ISERROR(Calcs!$IQ72),"",Calcs!$IQ72)</f>
        <v>53</v>
      </c>
      <c r="B72">
        <f>Calcs!$Q72^2*Calcs!$IP72</f>
        <v>81</v>
      </c>
      <c r="C72">
        <f>Calcs!$GT72^2*Calcs!$IP72</f>
        <v>160.80076567956482</v>
      </c>
      <c r="D72">
        <f>Calcs!$Q72*Calcs!$IP72</f>
        <v>9</v>
      </c>
      <c r="E72">
        <f>Calcs!$GT72*Calcs!$IP72</f>
        <v>12.680724178041443</v>
      </c>
      <c r="K72">
        <f>LN(Calcs!$IT72)</f>
        <v>3.970291913552122</v>
      </c>
      <c r="L72">
        <f>LN((Calcs!$HQ72+Calcs!$GT72+0.01)/(Calcs!$GT72+0.01))</f>
        <v>-0.3425362753053372</v>
      </c>
    </row>
    <row r="73" spans="1:12" x14ac:dyDescent="0.25">
      <c r="A73">
        <f>IF(ISERROR(Calcs!$IQ73),"",Calcs!$IQ73)</f>
        <v>53</v>
      </c>
      <c r="B73">
        <f>Calcs!$Q73^2*Calcs!$IP73</f>
        <v>144</v>
      </c>
      <c r="C73">
        <f>Calcs!$GT73^2*Calcs!$IP73</f>
        <v>20.282484146698213</v>
      </c>
      <c r="D73">
        <f>Calcs!$Q73*Calcs!$IP73</f>
        <v>12</v>
      </c>
      <c r="E73">
        <f>Calcs!$GT73*Calcs!$IP73</f>
        <v>4.5036079033035517</v>
      </c>
      <c r="K73">
        <f>LN(Calcs!$IT73)</f>
        <v>3.970291913552122</v>
      </c>
      <c r="L73">
        <f>LN((Calcs!$HQ73+Calcs!$GT73+0.01)/(Calcs!$GT73+0.01))</f>
        <v>0.97864282383005652</v>
      </c>
    </row>
    <row r="74" spans="1:12" x14ac:dyDescent="0.25">
      <c r="A74">
        <f>IF(ISERROR(Calcs!$IQ74),"",Calcs!$IQ74)</f>
        <v>56</v>
      </c>
      <c r="B74">
        <f>Calcs!$Q74^2*Calcs!$IP74</f>
        <v>144</v>
      </c>
      <c r="C74">
        <f>Calcs!$GT74^2*Calcs!$IP74</f>
        <v>44.039131851878388</v>
      </c>
      <c r="D74">
        <f>Calcs!$Q74*Calcs!$IP74</f>
        <v>12</v>
      </c>
      <c r="E74">
        <f>Calcs!$GT74*Calcs!$IP74</f>
        <v>6.6361985994904034</v>
      </c>
      <c r="K74">
        <f>LN(Calcs!$IT74)</f>
        <v>4.0253516907351496</v>
      </c>
      <c r="L74">
        <f>LN((Calcs!$HQ74+Calcs!$GT74+0.01)/(Calcs!$GT74+0.01))</f>
        <v>0.59169458404646946</v>
      </c>
    </row>
    <row r="75" spans="1:12" x14ac:dyDescent="0.25">
      <c r="A75">
        <f>IF(ISERROR(Calcs!$IQ75),"",Calcs!$IQ75)</f>
        <v>57</v>
      </c>
      <c r="B75">
        <f>Calcs!$Q75^2*Calcs!$IP75</f>
        <v>25</v>
      </c>
      <c r="C75">
        <f>Calcs!$GT75^2*Calcs!$IP75</f>
        <v>78.07064464974539</v>
      </c>
      <c r="D75">
        <f>Calcs!$Q75*Calcs!$IP75</f>
        <v>5</v>
      </c>
      <c r="E75">
        <f>Calcs!$GT75*Calcs!$IP75</f>
        <v>8.8357594268826372</v>
      </c>
      <c r="K75">
        <f>LN(Calcs!$IT75)</f>
        <v>4.0430512678345503</v>
      </c>
      <c r="L75">
        <f>LN((Calcs!$HQ75+Calcs!$GT75+0.01)/(Calcs!$GT75+0.01))</f>
        <v>-0.56850226828462069</v>
      </c>
    </row>
    <row r="76" spans="1:12" x14ac:dyDescent="0.25">
      <c r="A76">
        <f>IF(ISERROR(Calcs!$IQ76),"",Calcs!$IQ76)</f>
        <v>62</v>
      </c>
      <c r="B76">
        <f>Calcs!$Q76^2*Calcs!$IP76</f>
        <v>361</v>
      </c>
      <c r="C76">
        <f>Calcs!$GT76^2*Calcs!$IP76</f>
        <v>120.23577543641328</v>
      </c>
      <c r="D76">
        <f>Calcs!$Q76*Calcs!$IP76</f>
        <v>19</v>
      </c>
      <c r="E76">
        <f>Calcs!$GT76*Calcs!$IP76</f>
        <v>10.965207496277181</v>
      </c>
      <c r="K76">
        <f>LN(Calcs!$IT76)</f>
        <v>4.1271343850450917</v>
      </c>
      <c r="L76">
        <f>LN((Calcs!$HQ76+Calcs!$GT76+0.01)/(Calcs!$GT76+0.01))</f>
        <v>0.54932629145111056</v>
      </c>
    </row>
    <row r="77" spans="1:12" x14ac:dyDescent="0.25">
      <c r="A77">
        <f>IF(ISERROR(Calcs!$IQ77),"",Calcs!$IQ77)</f>
        <v>63</v>
      </c>
      <c r="B77">
        <f>Calcs!$Q77^2*Calcs!$IP77</f>
        <v>81</v>
      </c>
      <c r="C77">
        <f>Calcs!$GT77^2*Calcs!$IP77</f>
        <v>137.74985586424447</v>
      </c>
      <c r="D77">
        <f>Calcs!$Q77*Calcs!$IP77</f>
        <v>9</v>
      </c>
      <c r="E77">
        <f>Calcs!$GT77*Calcs!$IP77</f>
        <v>11.736688453914267</v>
      </c>
      <c r="K77">
        <f>LN(Calcs!$IT77)</f>
        <v>4.1431347263915326</v>
      </c>
      <c r="L77">
        <f>LN((Calcs!$HQ77+Calcs!$GT77+0.01)/(Calcs!$GT77+0.01))</f>
        <v>-0.26523629553791378</v>
      </c>
    </row>
    <row r="78" spans="1:12" x14ac:dyDescent="0.25">
      <c r="A78">
        <f>IF(ISERROR(Calcs!$IQ78),"",Calcs!$IQ78)</f>
        <v>69</v>
      </c>
      <c r="B78">
        <f>Calcs!$Q78^2*Calcs!$IP78</f>
        <v>169</v>
      </c>
      <c r="C78">
        <f>Calcs!$GT78^2*Calcs!$IP78</f>
        <v>80.259476675267848</v>
      </c>
      <c r="D78">
        <f>Calcs!$Q78*Calcs!$IP78</f>
        <v>13</v>
      </c>
      <c r="E78">
        <f>Calcs!$GT78*Calcs!$IP78</f>
        <v>8.9587653544039121</v>
      </c>
      <c r="K78">
        <f>LN(Calcs!$IT78)</f>
        <v>4.2341065045972597</v>
      </c>
      <c r="L78">
        <f>LN((Calcs!$HQ78+Calcs!$GT78+0.01)/(Calcs!$GT78+0.01))</f>
        <v>0.37197026757669843</v>
      </c>
    </row>
    <row r="79" spans="1:12" x14ac:dyDescent="0.25">
      <c r="A79">
        <f>IF(ISERROR(Calcs!$IQ79),"",Calcs!$IQ79)</f>
        <v>69</v>
      </c>
      <c r="B79">
        <f>Calcs!$Q79^2*Calcs!$IP79</f>
        <v>361</v>
      </c>
      <c r="C79">
        <f>Calcs!$GT79^2*Calcs!$IP79</f>
        <v>98.789478949936111</v>
      </c>
      <c r="D79">
        <f>Calcs!$Q79*Calcs!$IP79</f>
        <v>19</v>
      </c>
      <c r="E79">
        <f>Calcs!$GT79*Calcs!$IP79</f>
        <v>9.9392896602290506</v>
      </c>
      <c r="K79">
        <f>LN(Calcs!$IT79)</f>
        <v>4.2341065045972597</v>
      </c>
      <c r="L79">
        <f>LN((Calcs!$HQ79+Calcs!$GT79+0.01)/(Calcs!$GT79+0.01))</f>
        <v>0.64746399881004413</v>
      </c>
    </row>
    <row r="80" spans="1:12" x14ac:dyDescent="0.25">
      <c r="A80">
        <f>IF(ISERROR(Calcs!$IQ80),"",Calcs!$IQ80)</f>
        <v>74</v>
      </c>
      <c r="B80">
        <f>Calcs!$Q80^2*Calcs!$IP80</f>
        <v>36</v>
      </c>
      <c r="C80">
        <f>Calcs!$GT80^2*Calcs!$IP80</f>
        <v>33.886728376495569</v>
      </c>
      <c r="D80">
        <f>Calcs!$Q80*Calcs!$IP80</f>
        <v>6</v>
      </c>
      <c r="E80">
        <f>Calcs!$GT80*Calcs!$IP80</f>
        <v>5.821230830030327</v>
      </c>
      <c r="K80">
        <f>LN(Calcs!$IT80)</f>
        <v>4.3040650932041702</v>
      </c>
      <c r="L80">
        <f>LN((Calcs!$HQ80+Calcs!$GT80+0.01)/(Calcs!$GT80+0.01))</f>
        <v>3.0196650393609397E-2</v>
      </c>
    </row>
    <row r="81" spans="1:12" x14ac:dyDescent="0.25">
      <c r="A81">
        <f>IF(ISERROR(Calcs!$IQ81),"",Calcs!$IQ81)</f>
        <v>79</v>
      </c>
      <c r="B81">
        <f>Calcs!$Q81^2*Calcs!$IP81</f>
        <v>361</v>
      </c>
      <c r="C81">
        <f>Calcs!$GT81^2*Calcs!$IP81</f>
        <v>158.03099619207339</v>
      </c>
      <c r="D81">
        <f>Calcs!$Q81*Calcs!$IP81</f>
        <v>19</v>
      </c>
      <c r="E81">
        <f>Calcs!$GT81*Calcs!$IP81</f>
        <v>12.571037991831597</v>
      </c>
      <c r="K81">
        <f>LN(Calcs!$IT81)</f>
        <v>4.3694478524670215</v>
      </c>
      <c r="L81">
        <f>LN((Calcs!$HQ81+Calcs!$GT81+0.01)/(Calcs!$GT81+0.01))</f>
        <v>0.41277439735753962</v>
      </c>
    </row>
    <row r="82" spans="1:12" x14ac:dyDescent="0.25">
      <c r="A82">
        <f>IF(ISERROR(Calcs!$IQ82),"",Calcs!$IQ82)</f>
        <v>83</v>
      </c>
      <c r="B82">
        <f>Calcs!$Q82^2*Calcs!$IP82</f>
        <v>169</v>
      </c>
      <c r="C82">
        <f>Calcs!$GT82^2*Calcs!$IP82</f>
        <v>242.581837739045</v>
      </c>
      <c r="D82">
        <f>Calcs!$Q82*Calcs!$IP82</f>
        <v>13</v>
      </c>
      <c r="E82">
        <f>Calcs!$GT82*Calcs!$IP82</f>
        <v>15.575038932183926</v>
      </c>
      <c r="K82">
        <f>LN(Calcs!$IT82)</f>
        <v>4.4188406077965983</v>
      </c>
      <c r="L82">
        <f>LN((Calcs!$HQ82+Calcs!$GT82+0.01)/(Calcs!$GT82+0.01))</f>
        <v>-0.1805931187465579</v>
      </c>
    </row>
    <row r="83" spans="1:12" x14ac:dyDescent="0.25">
      <c r="A83">
        <f>IF(ISERROR(Calcs!$IQ83),"",Calcs!$IQ83)</f>
        <v>83</v>
      </c>
      <c r="B83">
        <f>Calcs!$Q83^2*Calcs!$IP83</f>
        <v>361</v>
      </c>
      <c r="C83">
        <f>Calcs!$GT83^2*Calcs!$IP83</f>
        <v>143.8419264921817</v>
      </c>
      <c r="D83">
        <f>Calcs!$Q83*Calcs!$IP83</f>
        <v>19</v>
      </c>
      <c r="E83">
        <f>Calcs!$GT83*Calcs!$IP83</f>
        <v>11.993411795322535</v>
      </c>
      <c r="K83">
        <f>LN(Calcs!$IT83)</f>
        <v>4.4188406077965983</v>
      </c>
      <c r="L83">
        <f>LN((Calcs!$HQ83+Calcs!$GT83+0.01)/(Calcs!$GT83+0.01))</f>
        <v>0.45977423084567298</v>
      </c>
    </row>
    <row r="84" spans="1:12" x14ac:dyDescent="0.25">
      <c r="A84">
        <f>IF(ISERROR(Calcs!$IQ84),"",Calcs!$IQ84)</f>
        <v>83</v>
      </c>
      <c r="B84">
        <f>Calcs!$Q84^2*Calcs!$IP84</f>
        <v>361</v>
      </c>
      <c r="C84">
        <f>Calcs!$GT84^2*Calcs!$IP84</f>
        <v>207.65641706271481</v>
      </c>
      <c r="D84">
        <f>Calcs!$Q84*Calcs!$IP84</f>
        <v>19</v>
      </c>
      <c r="E84">
        <f>Calcs!$GT84*Calcs!$IP84</f>
        <v>14.410288583602856</v>
      </c>
      <c r="K84">
        <f>LN(Calcs!$IT84)</f>
        <v>4.4188406077965983</v>
      </c>
      <c r="L84">
        <f>LN((Calcs!$HQ84+Calcs!$GT84+0.01)/(Calcs!$GT84+0.01))</f>
        <v>0.27632901211127259</v>
      </c>
    </row>
    <row r="85" spans="1:12" x14ac:dyDescent="0.25">
      <c r="A85">
        <f>IF(ISERROR(Calcs!$IQ85),"",Calcs!$IQ85)</f>
        <v>92</v>
      </c>
      <c r="B85">
        <f>Calcs!$Q85^2*Calcs!$IP85</f>
        <v>196</v>
      </c>
      <c r="C85">
        <f>Calcs!$GT85^2*Calcs!$IP85</f>
        <v>279.50232698932638</v>
      </c>
      <c r="D85">
        <f>Calcs!$Q85*Calcs!$IP85</f>
        <v>14</v>
      </c>
      <c r="E85">
        <f>Calcs!$GT85*Calcs!$IP85</f>
        <v>16.718323091426555</v>
      </c>
      <c r="K85">
        <f>LN(Calcs!$IT85)</f>
        <v>4.5217885770490405</v>
      </c>
      <c r="L85">
        <f>LN((Calcs!$HQ85+Calcs!$GT85+0.01)/(Calcs!$GT85+0.01))</f>
        <v>-0.17733191599946585</v>
      </c>
    </row>
    <row r="86" spans="1:12" x14ac:dyDescent="0.25">
      <c r="A86">
        <f>IF(ISERROR(Calcs!$IQ86),"",Calcs!$IQ86)</f>
        <v>97</v>
      </c>
      <c r="B86">
        <f>Calcs!$Q86^2*Calcs!$IP86</f>
        <v>361</v>
      </c>
      <c r="C86">
        <f>Calcs!$GT86^2*Calcs!$IP86</f>
        <v>379.88051255151197</v>
      </c>
      <c r="D86">
        <f>Calcs!$Q86*Calcs!$IP86</f>
        <v>19</v>
      </c>
      <c r="E86">
        <f>Calcs!$GT86*Calcs!$IP86</f>
        <v>19.490523660269162</v>
      </c>
      <c r="K86">
        <f>LN(Calcs!$IT86)</f>
        <v>4.5747109785033828</v>
      </c>
      <c r="L86">
        <f>LN((Calcs!$HQ86+Calcs!$GT86+0.01)/(Calcs!$GT86+0.01))</f>
        <v>-2.5476163081568647E-2</v>
      </c>
    </row>
    <row r="87" spans="1:12" x14ac:dyDescent="0.25">
      <c r="A87">
        <f>IF(ISERROR(Calcs!$IQ87),"",Calcs!$IQ87)</f>
        <v>97</v>
      </c>
      <c r="B87">
        <f>Calcs!$Q87^2*Calcs!$IP87</f>
        <v>81</v>
      </c>
      <c r="C87">
        <f>Calcs!$GT87^2*Calcs!$IP87</f>
        <v>78.664233456858014</v>
      </c>
      <c r="D87">
        <f>Calcs!$Q87*Calcs!$IP87</f>
        <v>9</v>
      </c>
      <c r="E87">
        <f>Calcs!$GT87*Calcs!$IP87</f>
        <v>8.8692859609360895</v>
      </c>
      <c r="K87">
        <f>LN(Calcs!$IT87)</f>
        <v>4.5747109785033828</v>
      </c>
      <c r="L87">
        <f>LN((Calcs!$HQ87+Calcs!$GT87+0.01)/(Calcs!$GT87+0.01))</f>
        <v>1.4613927653703973E-2</v>
      </c>
    </row>
    <row r="88" spans="1:12" x14ac:dyDescent="0.25">
      <c r="A88">
        <f>IF(ISERROR(Calcs!$IQ88),"",Calcs!$IQ88)</f>
        <v>102</v>
      </c>
      <c r="B88">
        <f>Calcs!$Q88^2*Calcs!$IP88</f>
        <v>100</v>
      </c>
      <c r="C88">
        <f>Calcs!$GT88^2*Calcs!$IP88</f>
        <v>424.05193931856002</v>
      </c>
      <c r="D88">
        <f>Calcs!$Q88*Calcs!$IP88</f>
        <v>10</v>
      </c>
      <c r="E88">
        <f>Calcs!$GT88*Calcs!$IP88</f>
        <v>20.592521441498125</v>
      </c>
      <c r="K88">
        <f>LN(Calcs!$IT88)</f>
        <v>4.6249728132842707</v>
      </c>
      <c r="L88">
        <f>LN((Calcs!$HQ88+Calcs!$GT88+0.01)/(Calcs!$GT88+0.01))</f>
        <v>-0.72182887505085314</v>
      </c>
    </row>
    <row r="89" spans="1:12" x14ac:dyDescent="0.25">
      <c r="A89">
        <f>IF(ISERROR(Calcs!$IQ89),"",Calcs!$IQ89)</f>
        <v>103</v>
      </c>
      <c r="B89">
        <f>Calcs!$Q89^2*Calcs!$IP89</f>
        <v>324</v>
      </c>
      <c r="C89">
        <f>Calcs!$GT89^2*Calcs!$IP89</f>
        <v>188.79492422094813</v>
      </c>
      <c r="D89">
        <f>Calcs!$Q89*Calcs!$IP89</f>
        <v>18</v>
      </c>
      <c r="E89">
        <f>Calcs!$GT89*Calcs!$IP89</f>
        <v>13.740266526561562</v>
      </c>
      <c r="K89">
        <f>LN(Calcs!$IT89)</f>
        <v>4.6347289882296359</v>
      </c>
      <c r="L89">
        <f>LN((Calcs!$HQ89+Calcs!$GT89+0.01)/(Calcs!$GT89+0.01))</f>
        <v>0.26986895151321511</v>
      </c>
    </row>
    <row r="90" spans="1:12" x14ac:dyDescent="0.25">
      <c r="A90">
        <f>IF(ISERROR(Calcs!$IQ90),"",Calcs!$IQ90)</f>
        <v>110</v>
      </c>
      <c r="B90">
        <f>Calcs!$Q90^2*Calcs!$IP90</f>
        <v>196</v>
      </c>
      <c r="C90">
        <f>Calcs!$GT90^2*Calcs!$IP90</f>
        <v>276.57102131334551</v>
      </c>
      <c r="D90">
        <f>Calcs!$Q90*Calcs!$IP90</f>
        <v>14</v>
      </c>
      <c r="E90">
        <f>Calcs!$GT90*Calcs!$IP90</f>
        <v>16.630424568042319</v>
      </c>
      <c r="K90">
        <f>LN(Calcs!$IT90)</f>
        <v>4.7004803657924166</v>
      </c>
      <c r="L90">
        <f>LN((Calcs!$HQ90+Calcs!$GT90+0.01)/(Calcs!$GT90+0.01))</f>
        <v>-0.17206358962503659</v>
      </c>
    </row>
    <row r="91" spans="1:12" x14ac:dyDescent="0.25">
      <c r="A91">
        <f>IF(ISERROR(Calcs!$IQ91),"",Calcs!$IQ91)</f>
        <v>118</v>
      </c>
      <c r="B91">
        <f>Calcs!$Q91^2*Calcs!$IP91</f>
        <v>196</v>
      </c>
      <c r="C91">
        <f>Calcs!$GT91^2*Calcs!$IP91</f>
        <v>290.24389984682949</v>
      </c>
      <c r="D91">
        <f>Calcs!$Q91*Calcs!$IP91</f>
        <v>14</v>
      </c>
      <c r="E91">
        <f>Calcs!$GT91*Calcs!$IP91</f>
        <v>17.036546006947226</v>
      </c>
      <c r="K91">
        <f>LN(Calcs!$IT91)</f>
        <v>4.7706846244656651</v>
      </c>
      <c r="L91">
        <f>LN((Calcs!$HQ91+Calcs!$GT91+0.01)/(Calcs!$GT91+0.01))</f>
        <v>-0.196176242620763</v>
      </c>
    </row>
    <row r="92" spans="1:12" x14ac:dyDescent="0.25">
      <c r="A92">
        <f>IF(ISERROR(Calcs!$IQ92),"",Calcs!$IQ92)</f>
        <v>123</v>
      </c>
      <c r="B92">
        <f>Calcs!$Q92^2*Calcs!$IP92</f>
        <v>900</v>
      </c>
      <c r="C92">
        <f>Calcs!$GT92^2*Calcs!$IP92</f>
        <v>156.99306844764959</v>
      </c>
      <c r="D92">
        <f>Calcs!$Q92*Calcs!$IP92</f>
        <v>30</v>
      </c>
      <c r="E92">
        <f>Calcs!$GT92*Calcs!$IP92</f>
        <v>12.529687484037645</v>
      </c>
      <c r="K92">
        <f>LN(Calcs!$IT92)</f>
        <v>4.8121843553724171</v>
      </c>
      <c r="L92">
        <f>LN((Calcs!$HQ92+Calcs!$GT92+0.01)/(Calcs!$GT92+0.01))</f>
        <v>0.8726320460861462</v>
      </c>
    </row>
    <row r="93" spans="1:12" x14ac:dyDescent="0.25">
      <c r="A93">
        <f>IF(ISERROR(Calcs!$IQ93),"",Calcs!$IQ93)</f>
        <v>126</v>
      </c>
      <c r="B93">
        <f>Calcs!$Q93^2*Calcs!$IP93</f>
        <v>400</v>
      </c>
      <c r="C93">
        <f>Calcs!$GT93^2*Calcs!$IP93</f>
        <v>291.3145072613471</v>
      </c>
      <c r="D93">
        <f>Calcs!$Q93*Calcs!$IP93</f>
        <v>20</v>
      </c>
      <c r="E93">
        <f>Calcs!$GT93*Calcs!$IP93</f>
        <v>17.067937990904088</v>
      </c>
      <c r="K93">
        <f>LN(Calcs!$IT93)</f>
        <v>4.836281906951478</v>
      </c>
      <c r="L93">
        <f>LN((Calcs!$HQ93+Calcs!$GT93+0.01)/(Calcs!$GT93+0.01))</f>
        <v>0.15844469405111569</v>
      </c>
    </row>
    <row r="94" spans="1:12" x14ac:dyDescent="0.25">
      <c r="A94">
        <f>IF(ISERROR(Calcs!$IQ94),"",Calcs!$IQ94)</f>
        <v>127</v>
      </c>
      <c r="B94">
        <f>Calcs!$Q94^2*Calcs!$IP94</f>
        <v>625</v>
      </c>
      <c r="C94">
        <f>Calcs!$GT94^2*Calcs!$IP94</f>
        <v>265.99513586743751</v>
      </c>
      <c r="D94">
        <f>Calcs!$Q94*Calcs!$IP94</f>
        <v>25</v>
      </c>
      <c r="E94">
        <f>Calcs!$GT94*Calcs!$IP94</f>
        <v>16.30935731006705</v>
      </c>
      <c r="K94">
        <f>LN(Calcs!$IT94)</f>
        <v>4.8441870864585912</v>
      </c>
      <c r="L94">
        <f>LN((Calcs!$HQ94+Calcs!$GT94+0.01)/(Calcs!$GT94+0.01))</f>
        <v>0.42692377663959674</v>
      </c>
    </row>
    <row r="95" spans="1:12" x14ac:dyDescent="0.25">
      <c r="A95">
        <f>IF(ISERROR(Calcs!$IQ95),"",Calcs!$IQ95)</f>
        <v>134</v>
      </c>
      <c r="B95">
        <f>Calcs!$Q95^2*Calcs!$IP95</f>
        <v>676</v>
      </c>
      <c r="C95">
        <f>Calcs!$GT95^2*Calcs!$IP95</f>
        <v>419.29260761454526</v>
      </c>
      <c r="D95">
        <f>Calcs!$Q95*Calcs!$IP95</f>
        <v>26</v>
      </c>
      <c r="E95">
        <f>Calcs!$GT95*Calcs!$IP95</f>
        <v>20.476635651750637</v>
      </c>
      <c r="K95">
        <f>LN(Calcs!$IT95)</f>
        <v>4.8978397999509111</v>
      </c>
      <c r="L95">
        <f>LN((Calcs!$HQ95+Calcs!$GT95+0.01)/(Calcs!$GT95+0.01))</f>
        <v>0.23870832533486547</v>
      </c>
    </row>
    <row r="96" spans="1:12" x14ac:dyDescent="0.25">
      <c r="A96">
        <f>IF(ISERROR(Calcs!$IQ96),"",Calcs!$IQ96)</f>
        <v>165</v>
      </c>
      <c r="B96">
        <f>Calcs!$Q96^2*Calcs!$IP96</f>
        <v>784</v>
      </c>
      <c r="C96">
        <f>Calcs!$GT96^2*Calcs!$IP96</f>
        <v>249.10091233014722</v>
      </c>
      <c r="D96">
        <f>Calcs!$Q96*Calcs!$IP96</f>
        <v>28</v>
      </c>
      <c r="E96">
        <f>Calcs!$GT96*Calcs!$IP96</f>
        <v>15.782931043698671</v>
      </c>
      <c r="K96">
        <f>LN(Calcs!$IT96)</f>
        <v>5.1059454739005803</v>
      </c>
      <c r="L96">
        <f>LN((Calcs!$HQ96+Calcs!$GT96+0.01)/(Calcs!$GT96+0.01))</f>
        <v>0.57299915165091853</v>
      </c>
    </row>
    <row r="97" spans="1:12" x14ac:dyDescent="0.25">
      <c r="A97">
        <f>IF(ISERROR(Calcs!$IQ97),"",Calcs!$IQ97)</f>
        <v>169</v>
      </c>
      <c r="B97">
        <f>Calcs!$Q97^2*Calcs!$IP97</f>
        <v>324</v>
      </c>
      <c r="C97">
        <f>Calcs!$GT97^2*Calcs!$IP97</f>
        <v>451.17691921940371</v>
      </c>
      <c r="D97">
        <f>Calcs!$Q97*Calcs!$IP97</f>
        <v>18</v>
      </c>
      <c r="E97">
        <f>Calcs!$GT97*Calcs!$IP97</f>
        <v>21.240925573510296</v>
      </c>
      <c r="K97">
        <f>LN(Calcs!$IT97)</f>
        <v>5.1298987149230735</v>
      </c>
      <c r="L97">
        <f>LN((Calcs!$HQ97+Calcs!$GT97+0.01)/(Calcs!$GT97+0.01))</f>
        <v>-0.1654732916344932</v>
      </c>
    </row>
    <row r="98" spans="1:12" x14ac:dyDescent="0.25">
      <c r="A98">
        <f>IF(ISERROR(Calcs!$IQ98),"",Calcs!$IQ98)</f>
        <v>181</v>
      </c>
      <c r="B98">
        <f>Calcs!$Q98^2*Calcs!$IP98</f>
        <v>1369</v>
      </c>
      <c r="C98">
        <f>Calcs!$GT98^2*Calcs!$IP98</f>
        <v>212.11588207167964</v>
      </c>
      <c r="D98">
        <f>Calcs!$Q98*Calcs!$IP98</f>
        <v>37</v>
      </c>
      <c r="E98">
        <f>Calcs!$GT98*Calcs!$IP98</f>
        <v>14.564198641589575</v>
      </c>
      <c r="K98">
        <f>LN(Calcs!$IT98)</f>
        <v>5.1984970312658261</v>
      </c>
      <c r="L98">
        <f>LN((Calcs!$HQ98+Calcs!$GT98+0.01)/(Calcs!$GT98+0.01))</f>
        <v>0.93193539738217812</v>
      </c>
    </row>
    <row r="99" spans="1:12" x14ac:dyDescent="0.25">
      <c r="A99">
        <f>IF(ISERROR(Calcs!$IQ99),"",Calcs!$IQ99)</f>
        <v>185</v>
      </c>
      <c r="B99">
        <f>Calcs!$Q99^2*Calcs!$IP99</f>
        <v>1024</v>
      </c>
      <c r="C99">
        <f>Calcs!$GT99^2*Calcs!$IP99</f>
        <v>394.42574365446467</v>
      </c>
      <c r="D99">
        <f>Calcs!$Q99*Calcs!$IP99</f>
        <v>32</v>
      </c>
      <c r="E99">
        <f>Calcs!$GT99*Calcs!$IP99</f>
        <v>19.860154673477865</v>
      </c>
      <c r="K99">
        <f>LN(Calcs!$IT99)</f>
        <v>5.2203558250783244</v>
      </c>
      <c r="L99">
        <f>LN((Calcs!$HQ99+Calcs!$GT99+0.01)/(Calcs!$GT99+0.01))</f>
        <v>0.47682951317668437</v>
      </c>
    </row>
    <row r="100" spans="1:12" x14ac:dyDescent="0.25">
      <c r="A100">
        <f>IF(ISERROR(Calcs!$IQ100),"",Calcs!$IQ100)</f>
        <v>192</v>
      </c>
      <c r="B100">
        <f>Calcs!$Q100^2*Calcs!$IP100</f>
        <v>441</v>
      </c>
      <c r="C100">
        <f>Calcs!$GT100^2*Calcs!$IP100</f>
        <v>467.94733642682741</v>
      </c>
      <c r="D100">
        <f>Calcs!$Q100*Calcs!$IP100</f>
        <v>21</v>
      </c>
      <c r="E100">
        <f>Calcs!$GT100*Calcs!$IP100</f>
        <v>21.632090431274261</v>
      </c>
      <c r="K100">
        <f>LN(Calcs!$IT100)</f>
        <v>5.2574953720277815</v>
      </c>
      <c r="L100">
        <f>LN((Calcs!$HQ100+Calcs!$GT100+0.01)/(Calcs!$GT100+0.01))</f>
        <v>-2.9641534792008522E-2</v>
      </c>
    </row>
    <row r="101" spans="1:12" x14ac:dyDescent="0.25">
      <c r="A101">
        <f>IF(ISERROR(Calcs!$IQ101),"",Calcs!$IQ101)</f>
        <v>233</v>
      </c>
      <c r="B101">
        <f>Calcs!$Q101^2*Calcs!$IP101</f>
        <v>576</v>
      </c>
      <c r="C101">
        <f>Calcs!$GT101^2*Calcs!$IP101</f>
        <v>489.69976402312955</v>
      </c>
      <c r="D101">
        <f>Calcs!$Q101*Calcs!$IP101</f>
        <v>24</v>
      </c>
      <c r="E101">
        <f>Calcs!$GT101*Calcs!$IP101</f>
        <v>22.129160942591781</v>
      </c>
      <c r="K101">
        <f>LN(Calcs!$IT101)</f>
        <v>5.4510384535657002</v>
      </c>
      <c r="L101">
        <f>LN((Calcs!$HQ101+Calcs!$GT101+0.01)/(Calcs!$GT101+0.01))</f>
        <v>8.1122381476060296E-2</v>
      </c>
    </row>
    <row r="102" spans="1:12" x14ac:dyDescent="0.25">
      <c r="A102">
        <f>IF(ISERROR(Calcs!$IQ102),"",Calcs!$IQ102)</f>
        <v>352</v>
      </c>
      <c r="B102">
        <f>Calcs!$Q102^2*Calcs!$IP102</f>
        <v>2916</v>
      </c>
      <c r="C102">
        <f>Calcs!$GT102^2*Calcs!$IP102</f>
        <v>6351.2876630891969</v>
      </c>
      <c r="D102">
        <f>Calcs!$Q102*Calcs!$IP102</f>
        <v>54</v>
      </c>
      <c r="E102">
        <f>Calcs!$GT102*Calcs!$IP102</f>
        <v>79.694966359797135</v>
      </c>
      <c r="K102">
        <f>LN(Calcs!$IT102)</f>
        <v>5.8636311755980968</v>
      </c>
      <c r="L102">
        <f>LN((Calcs!$HQ102+Calcs!$GT102+0.01)/(Calcs!$GT102+0.01))</f>
        <v>-0.38916268242184326</v>
      </c>
    </row>
    <row r="103" spans="1:12" x14ac:dyDescent="0.25">
      <c r="A103">
        <f>IF(ISERROR(Calcs!$IQ103),"",Calcs!$IQ103)</f>
        <v>13</v>
      </c>
      <c r="B103">
        <f>Calcs!$Q103^2*Calcs!$IP103</f>
        <v>9</v>
      </c>
      <c r="C103">
        <f>Calcs!$GT103^2*Calcs!$IP103</f>
        <v>153.45568757680141</v>
      </c>
      <c r="D103">
        <f>Calcs!$Q103*Calcs!$IP103</f>
        <v>3</v>
      </c>
      <c r="E103">
        <f>Calcs!$GT103*Calcs!$IP103</f>
        <v>12.387723260422046</v>
      </c>
      <c r="K103">
        <f>LN(Calcs!$IT103)</f>
        <v>2.5649493574615367</v>
      </c>
      <c r="L103">
        <f>LN((Calcs!$HQ103+Calcs!$GT103+0.01)/(Calcs!$GT103+0.01))</f>
        <v>-1.4155727689617088</v>
      </c>
    </row>
    <row r="104" spans="1:12" x14ac:dyDescent="0.25">
      <c r="A104">
        <f>IF(ISERROR(Calcs!$IQ104),"",Calcs!$IQ104)</f>
        <v>18</v>
      </c>
      <c r="B104">
        <f>Calcs!$Q104^2*Calcs!$IP104</f>
        <v>16</v>
      </c>
      <c r="C104">
        <f>Calcs!$GT104^2*Calcs!$IP104</f>
        <v>119.96169544645745</v>
      </c>
      <c r="D104">
        <f>Calcs!$Q104*Calcs!$IP104</f>
        <v>4</v>
      </c>
      <c r="E104">
        <f>Calcs!$GT104*Calcs!$IP104</f>
        <v>10.95270265489105</v>
      </c>
      <c r="K104">
        <f>LN(Calcs!$IT104)</f>
        <v>2.8903717578961645</v>
      </c>
      <c r="L104">
        <f>LN((Calcs!$HQ104+Calcs!$GT104+0.01)/(Calcs!$GT104+0.01))</f>
        <v>-1.0057076024019824</v>
      </c>
    </row>
    <row r="105" spans="1:12" x14ac:dyDescent="0.25">
      <c r="A105">
        <f>IF(ISERROR(Calcs!$IQ105),"",Calcs!$IQ105)</f>
        <v>36</v>
      </c>
      <c r="B105">
        <f>Calcs!$Q105^2*Calcs!$IP105</f>
        <v>64</v>
      </c>
      <c r="C105">
        <f>Calcs!$GT105^2*Calcs!$IP105</f>
        <v>165.92499875910786</v>
      </c>
      <c r="D105">
        <f>Calcs!$Q105*Calcs!$IP105</f>
        <v>8</v>
      </c>
      <c r="E105">
        <f>Calcs!$GT105*Calcs!$IP105</f>
        <v>12.881187785259085</v>
      </c>
      <c r="K105">
        <f>LN(Calcs!$IT105)</f>
        <v>3.5835189384561099</v>
      </c>
      <c r="L105">
        <f>LN((Calcs!$HQ105+Calcs!$GT105+0.01)/(Calcs!$GT105+0.01))</f>
        <v>-0.475853199434563</v>
      </c>
    </row>
    <row r="106" spans="1:12" x14ac:dyDescent="0.25">
      <c r="A106">
        <f>IF(ISERROR(Calcs!$IQ106),"",Calcs!$IQ106)</f>
        <v>36</v>
      </c>
      <c r="B106">
        <f>Calcs!$Q106^2*Calcs!$IP106</f>
        <v>25</v>
      </c>
      <c r="C106">
        <f>Calcs!$GT106^2*Calcs!$IP106</f>
        <v>112.80770232358934</v>
      </c>
      <c r="D106">
        <f>Calcs!$Q106*Calcs!$IP106</f>
        <v>5</v>
      </c>
      <c r="E106">
        <f>Calcs!$GT106*Calcs!$IP106</f>
        <v>10.621097039552428</v>
      </c>
      <c r="K106">
        <f>LN(Calcs!$IT106)</f>
        <v>3.5835189384561099</v>
      </c>
      <c r="L106">
        <f>LN((Calcs!$HQ106+Calcs!$GT106+0.01)/(Calcs!$GT106+0.01))</f>
        <v>-0.75234747414775727</v>
      </c>
    </row>
    <row r="107" spans="1:12" x14ac:dyDescent="0.25">
      <c r="A107">
        <f>IF(ISERROR(Calcs!$IQ107),"",Calcs!$IQ107)</f>
        <v>42</v>
      </c>
      <c r="B107">
        <f>Calcs!$Q107^2*Calcs!$IP107</f>
        <v>36</v>
      </c>
      <c r="C107">
        <f>Calcs!$GT107^2*Calcs!$IP107</f>
        <v>117.04840060613631</v>
      </c>
      <c r="D107">
        <f>Calcs!$Q107*Calcs!$IP107</f>
        <v>6</v>
      </c>
      <c r="E107">
        <f>Calcs!$GT107*Calcs!$IP107</f>
        <v>10.818890913866186</v>
      </c>
      <c r="K107">
        <f>LN(Calcs!$IT107)</f>
        <v>3.7376696182833684</v>
      </c>
      <c r="L107">
        <f>LN((Calcs!$HQ107+Calcs!$GT107+0.01)/(Calcs!$GT107+0.01))</f>
        <v>-0.5887928985297054</v>
      </c>
    </row>
    <row r="108" spans="1:12" x14ac:dyDescent="0.25">
      <c r="A108">
        <f>IF(ISERROR(Calcs!$IQ108),"",Calcs!$IQ108)</f>
        <v>52</v>
      </c>
      <c r="B108">
        <f>Calcs!$Q108^2*Calcs!$IP108</f>
        <v>4</v>
      </c>
      <c r="C108">
        <f>Calcs!$GT108^2*Calcs!$IP108</f>
        <v>194.11836956492783</v>
      </c>
      <c r="D108">
        <f>Calcs!$Q108*Calcs!$IP108</f>
        <v>2</v>
      </c>
      <c r="E108">
        <f>Calcs!$GT108*Calcs!$IP108</f>
        <v>13.932636848957481</v>
      </c>
      <c r="K108">
        <f>LN(Calcs!$IT108)</f>
        <v>3.9512437185814275</v>
      </c>
      <c r="L108">
        <f>LN((Calcs!$HQ108+Calcs!$GT108+0.01)/(Calcs!$GT108+0.01))</f>
        <v>-1.9368168224005378</v>
      </c>
    </row>
    <row r="109" spans="1:12" x14ac:dyDescent="0.25">
      <c r="A109">
        <f>IF(ISERROR(Calcs!$IQ109),"",Calcs!$IQ109)</f>
        <v>67</v>
      </c>
      <c r="B109">
        <f>Calcs!$Q109^2*Calcs!$IP109</f>
        <v>196</v>
      </c>
      <c r="C109">
        <f>Calcs!$GT109^2*Calcs!$IP109</f>
        <v>55.835564620010835</v>
      </c>
      <c r="D109">
        <f>Calcs!$Q109*Calcs!$IP109</f>
        <v>14</v>
      </c>
      <c r="E109">
        <f>Calcs!$GT109*Calcs!$IP109</f>
        <v>7.4723198954548806</v>
      </c>
      <c r="K109">
        <f>LN(Calcs!$IT109)</f>
        <v>4.2046926193909657</v>
      </c>
      <c r="L109">
        <f>LN((Calcs!$HQ109+Calcs!$GT109+0.01)/(Calcs!$GT109+0.01))</f>
        <v>0.62722846999681103</v>
      </c>
    </row>
    <row r="110" spans="1:12" x14ac:dyDescent="0.25">
      <c r="A110">
        <f>IF(ISERROR(Calcs!$IQ110),"",Calcs!$IQ110)</f>
        <v>68</v>
      </c>
      <c r="B110">
        <f>Calcs!$Q110^2*Calcs!$IP110</f>
        <v>169</v>
      </c>
      <c r="C110">
        <f>Calcs!$GT110^2*Calcs!$IP110</f>
        <v>241.2597951287903</v>
      </c>
      <c r="D110">
        <f>Calcs!$Q110*Calcs!$IP110</f>
        <v>13</v>
      </c>
      <c r="E110">
        <f>Calcs!$GT110*Calcs!$IP110</f>
        <v>15.532539880160948</v>
      </c>
      <c r="K110">
        <f>LN(Calcs!$IT110)</f>
        <v>4.219507705176107</v>
      </c>
      <c r="L110">
        <f>LN((Calcs!$HQ110+Calcs!$GT110+0.01)/(Calcs!$GT110+0.01))</f>
        <v>-0.17786248051178707</v>
      </c>
    </row>
    <row r="111" spans="1:12" x14ac:dyDescent="0.25">
      <c r="A111">
        <f>IF(ISERROR(Calcs!$IQ111),"",Calcs!$IQ111)</f>
        <v>70</v>
      </c>
      <c r="B111">
        <f>Calcs!$Q111^2*Calcs!$IP111</f>
        <v>400</v>
      </c>
      <c r="C111">
        <f>Calcs!$GT111^2*Calcs!$IP111</f>
        <v>230.97373924900492</v>
      </c>
      <c r="D111">
        <f>Calcs!$Q111*Calcs!$IP111</f>
        <v>20</v>
      </c>
      <c r="E111">
        <f>Calcs!$GT111*Calcs!$IP111</f>
        <v>15.197820213734762</v>
      </c>
      <c r="K111">
        <f>LN(Calcs!$IT111)</f>
        <v>4.2484952420493594</v>
      </c>
      <c r="L111">
        <f>LN((Calcs!$HQ111+Calcs!$GT111+0.01)/(Calcs!$GT111+0.01))</f>
        <v>0.27442236530114666</v>
      </c>
    </row>
    <row r="112" spans="1:12" x14ac:dyDescent="0.25">
      <c r="A112">
        <f>IF(ISERROR(Calcs!$IQ112),"",Calcs!$IQ112)</f>
        <v>77</v>
      </c>
      <c r="B112">
        <f>Calcs!$Q112^2*Calcs!$IP112</f>
        <v>36</v>
      </c>
      <c r="C112">
        <f>Calcs!$GT112^2*Calcs!$IP112</f>
        <v>154.53275100543775</v>
      </c>
      <c r="D112">
        <f>Calcs!$Q112*Calcs!$IP112</f>
        <v>6</v>
      </c>
      <c r="E112">
        <f>Calcs!$GT112*Calcs!$IP112</f>
        <v>12.431120263493462</v>
      </c>
      <c r="K112">
        <f>LN(Calcs!$IT112)</f>
        <v>4.3438054218536841</v>
      </c>
      <c r="L112">
        <f>LN((Calcs!$HQ112+Calcs!$GT112+0.01)/(Calcs!$GT112+0.01))</f>
        <v>-0.72758238804484621</v>
      </c>
    </row>
    <row r="113" spans="1:12" x14ac:dyDescent="0.25">
      <c r="A113">
        <f>IF(ISERROR(Calcs!$IQ113),"",Calcs!$IQ113)</f>
        <v>88</v>
      </c>
      <c r="B113">
        <f>Calcs!$Q113^2*Calcs!$IP113</f>
        <v>81</v>
      </c>
      <c r="C113">
        <f>Calcs!$GT113^2*Calcs!$IP113</f>
        <v>295.46962094949816</v>
      </c>
      <c r="D113">
        <f>Calcs!$Q113*Calcs!$IP113</f>
        <v>9</v>
      </c>
      <c r="E113">
        <f>Calcs!$GT113*Calcs!$IP113</f>
        <v>17.189229795121658</v>
      </c>
      <c r="K113">
        <f>LN(Calcs!$IT113)</f>
        <v>4.4773368144782069</v>
      </c>
      <c r="L113">
        <f>LN((Calcs!$HQ113+Calcs!$GT113+0.01)/(Calcs!$GT113+0.01))</f>
        <v>-0.64652953184314377</v>
      </c>
    </row>
    <row r="114" spans="1:12" x14ac:dyDescent="0.25">
      <c r="A114">
        <f>IF(ISERROR(Calcs!$IQ114),"",Calcs!$IQ114)</f>
        <v>90</v>
      </c>
      <c r="B114">
        <f>Calcs!$Q114^2*Calcs!$IP114</f>
        <v>961</v>
      </c>
      <c r="C114">
        <f>Calcs!$GT114^2*Calcs!$IP114</f>
        <v>649.80624098499197</v>
      </c>
      <c r="D114">
        <f>Calcs!$Q114*Calcs!$IP114</f>
        <v>31</v>
      </c>
      <c r="E114">
        <f>Calcs!$GT114*Calcs!$IP114</f>
        <v>25.491297357823747</v>
      </c>
      <c r="K114">
        <f>LN(Calcs!$IT114)</f>
        <v>4.499809670330265</v>
      </c>
      <c r="L114">
        <f>LN((Calcs!$HQ114+Calcs!$GT114+0.01)/(Calcs!$GT114+0.01))</f>
        <v>0.19558040546475453</v>
      </c>
    </row>
    <row r="115" spans="1:12" x14ac:dyDescent="0.25">
      <c r="A115">
        <f>IF(ISERROR(Calcs!$IQ115),"",Calcs!$IQ115)</f>
        <v>100</v>
      </c>
      <c r="B115">
        <f>Calcs!$Q115^2*Calcs!$IP115</f>
        <v>289</v>
      </c>
      <c r="C115">
        <f>Calcs!$GT115^2*Calcs!$IP115</f>
        <v>228.57346904953945</v>
      </c>
      <c r="D115">
        <f>Calcs!$Q115*Calcs!$IP115</f>
        <v>17</v>
      </c>
      <c r="E115">
        <f>Calcs!$GT115*Calcs!$IP115</f>
        <v>15.118646402688947</v>
      </c>
      <c r="K115">
        <f>LN(Calcs!$IT115)</f>
        <v>4.6051701859880918</v>
      </c>
      <c r="L115">
        <f>LN((Calcs!$HQ115+Calcs!$GT115+0.01)/(Calcs!$GT115+0.01))</f>
        <v>0.11721134707175529</v>
      </c>
    </row>
    <row r="116" spans="1:12" x14ac:dyDescent="0.25">
      <c r="A116">
        <f>IF(ISERROR(Calcs!$IQ116),"",Calcs!$IQ116)</f>
        <v>108</v>
      </c>
      <c r="B116">
        <f>Calcs!$Q116^2*Calcs!$IP116</f>
        <v>324</v>
      </c>
      <c r="C116">
        <f>Calcs!$GT116^2*Calcs!$IP116</f>
        <v>180.20717747900616</v>
      </c>
      <c r="D116">
        <f>Calcs!$Q116*Calcs!$IP116</f>
        <v>18</v>
      </c>
      <c r="E116">
        <f>Calcs!$GT116*Calcs!$IP116</f>
        <v>13.424126693346057</v>
      </c>
      <c r="K116">
        <f>LN(Calcs!$IT116)</f>
        <v>4.6821312271242199</v>
      </c>
      <c r="L116">
        <f>LN((Calcs!$HQ116+Calcs!$GT116+0.01)/(Calcs!$GT116+0.01))</f>
        <v>0.29312892158923559</v>
      </c>
    </row>
    <row r="117" spans="1:12" x14ac:dyDescent="0.25">
      <c r="A117">
        <f>IF(ISERROR(Calcs!$IQ117),"",Calcs!$IQ117)</f>
        <v>112</v>
      </c>
      <c r="B117">
        <f>Calcs!$Q117^2*Calcs!$IP117</f>
        <v>100</v>
      </c>
      <c r="C117">
        <f>Calcs!$GT117^2*Calcs!$IP117</f>
        <v>94.220185599274856</v>
      </c>
      <c r="D117">
        <f>Calcs!$Q117*Calcs!$IP117</f>
        <v>10</v>
      </c>
      <c r="E117">
        <f>Calcs!$GT117*Calcs!$IP117</f>
        <v>9.7067082782617327</v>
      </c>
      <c r="K117">
        <f>LN(Calcs!$IT117)</f>
        <v>4.7184988712950942</v>
      </c>
      <c r="L117">
        <f>LN((Calcs!$HQ117+Calcs!$GT117+0.01)/(Calcs!$GT117+0.01))</f>
        <v>2.9737686710988E-2</v>
      </c>
    </row>
    <row r="118" spans="1:12" x14ac:dyDescent="0.25">
      <c r="A118">
        <f>IF(ISERROR(Calcs!$IQ118),"",Calcs!$IQ118)</f>
        <v>117</v>
      </c>
      <c r="B118">
        <f>Calcs!$Q118^2*Calcs!$IP118</f>
        <v>441</v>
      </c>
      <c r="C118">
        <f>Calcs!$GT118^2*Calcs!$IP118</f>
        <v>240.02535544520731</v>
      </c>
      <c r="D118">
        <f>Calcs!$Q118*Calcs!$IP118</f>
        <v>21</v>
      </c>
      <c r="E118">
        <f>Calcs!$GT118*Calcs!$IP118</f>
        <v>15.492751706691982</v>
      </c>
      <c r="K118">
        <f>LN(Calcs!$IT118)</f>
        <v>4.7621739347977563</v>
      </c>
      <c r="L118">
        <f>LN((Calcs!$HQ118+Calcs!$GT118+0.01)/(Calcs!$GT118+0.01))</f>
        <v>0.30398097722419987</v>
      </c>
    </row>
    <row r="119" spans="1:12" x14ac:dyDescent="0.25">
      <c r="A119">
        <f>IF(ISERROR(Calcs!$IQ119),"",Calcs!$IQ119)</f>
        <v>118</v>
      </c>
      <c r="B119">
        <f>Calcs!$Q119^2*Calcs!$IP119</f>
        <v>144</v>
      </c>
      <c r="C119">
        <f>Calcs!$GT119^2*Calcs!$IP119</f>
        <v>373.98111903729904</v>
      </c>
      <c r="D119">
        <f>Calcs!$Q119*Calcs!$IP119</f>
        <v>12</v>
      </c>
      <c r="E119">
        <f>Calcs!$GT119*Calcs!$IP119</f>
        <v>19.338591443983169</v>
      </c>
      <c r="K119">
        <f>LN(Calcs!$IT119)</f>
        <v>4.7706846244656651</v>
      </c>
      <c r="L119">
        <f>LN((Calcs!$HQ119+Calcs!$GT119+0.01)/(Calcs!$GT119+0.01))</f>
        <v>-0.47687998714171559</v>
      </c>
    </row>
    <row r="120" spans="1:12" x14ac:dyDescent="0.25">
      <c r="A120">
        <f>IF(ISERROR(Calcs!$IQ120),"",Calcs!$IQ120)</f>
        <v>130</v>
      </c>
      <c r="B120">
        <f>Calcs!$Q120^2*Calcs!$IP120</f>
        <v>484</v>
      </c>
      <c r="C120">
        <f>Calcs!$GT120^2*Calcs!$IP120</f>
        <v>470.21027893709214</v>
      </c>
      <c r="D120">
        <f>Calcs!$Q120*Calcs!$IP120</f>
        <v>22</v>
      </c>
      <c r="E120">
        <f>Calcs!$GT120*Calcs!$IP120</f>
        <v>21.684332568402748</v>
      </c>
      <c r="K120">
        <f>LN(Calcs!$IT120)</f>
        <v>4.8675344504555822</v>
      </c>
      <c r="L120">
        <f>LN((Calcs!$HQ120+Calcs!$GT120+0.01)/(Calcs!$GT120+0.01))</f>
        <v>1.4445841066299994E-2</v>
      </c>
    </row>
    <row r="121" spans="1:12" x14ac:dyDescent="0.25">
      <c r="A121">
        <f>IF(ISERROR(Calcs!$IQ121),"",Calcs!$IQ121)</f>
        <v>139</v>
      </c>
      <c r="B121">
        <f>Calcs!$Q121^2*Calcs!$IP121</f>
        <v>225</v>
      </c>
      <c r="C121">
        <f>Calcs!$GT121^2*Calcs!$IP121</f>
        <v>476.98090848752264</v>
      </c>
      <c r="D121">
        <f>Calcs!$Q121*Calcs!$IP121</f>
        <v>15</v>
      </c>
      <c r="E121">
        <f>Calcs!$GT121*Calcs!$IP121</f>
        <v>21.839892593314708</v>
      </c>
      <c r="K121">
        <f>LN(Calcs!$IT121)</f>
        <v>4.9344739331306915</v>
      </c>
      <c r="L121">
        <f>LN((Calcs!$HQ121+Calcs!$GT121+0.01)/(Calcs!$GT121+0.01))</f>
        <v>-0.37547936024637618</v>
      </c>
    </row>
    <row r="122" spans="1:12" x14ac:dyDescent="0.25">
      <c r="A122">
        <f>IF(ISERROR(Calcs!$IQ122),"",Calcs!$IQ122)</f>
        <v>140</v>
      </c>
      <c r="B122">
        <f>Calcs!$Q122^2*Calcs!$IP122</f>
        <v>1369</v>
      </c>
      <c r="C122">
        <f>Calcs!$GT122^2*Calcs!$IP122</f>
        <v>602.18219229346448</v>
      </c>
      <c r="D122">
        <f>Calcs!$Q122*Calcs!$IP122</f>
        <v>37</v>
      </c>
      <c r="E122">
        <f>Calcs!$GT122*Calcs!$IP122</f>
        <v>24.539400813660151</v>
      </c>
      <c r="K122">
        <f>LN(Calcs!$IT122)</f>
        <v>4.9416424226093039</v>
      </c>
      <c r="L122">
        <f>LN((Calcs!$HQ122+Calcs!$GT122+0.01)/(Calcs!$GT122+0.01))</f>
        <v>0.41050069923093901</v>
      </c>
    </row>
    <row r="123" spans="1:12" x14ac:dyDescent="0.25">
      <c r="A123">
        <f>IF(ISERROR(Calcs!$IQ123),"",Calcs!$IQ123)</f>
        <v>147</v>
      </c>
      <c r="B123">
        <f>Calcs!$Q123^2*Calcs!$IP123</f>
        <v>121</v>
      </c>
      <c r="C123">
        <f>Calcs!$GT123^2*Calcs!$IP123</f>
        <v>462.11977268856418</v>
      </c>
      <c r="D123">
        <f>Calcs!$Q123*Calcs!$IP123</f>
        <v>11</v>
      </c>
      <c r="E123">
        <f>Calcs!$GT123*Calcs!$IP123</f>
        <v>21.49697124453964</v>
      </c>
      <c r="K123">
        <f>LN(Calcs!$IT123)</f>
        <v>4.990432586778736</v>
      </c>
      <c r="L123">
        <f>LN((Calcs!$HQ123+Calcs!$GT123+0.01)/(Calcs!$GT123+0.01))</f>
        <v>-0.66957317577540154</v>
      </c>
    </row>
    <row r="124" spans="1:12" x14ac:dyDescent="0.25">
      <c r="A124">
        <f>IF(ISERROR(Calcs!$IQ124),"",Calcs!$IQ124)</f>
        <v>161</v>
      </c>
      <c r="B124">
        <f>Calcs!$Q124^2*Calcs!$IP124</f>
        <v>289</v>
      </c>
      <c r="C124">
        <f>Calcs!$GT124^2*Calcs!$IP124</f>
        <v>303.29849488825994</v>
      </c>
      <c r="D124">
        <f>Calcs!$Q124*Calcs!$IP124</f>
        <v>17</v>
      </c>
      <c r="E124">
        <f>Calcs!$GT124*Calcs!$IP124</f>
        <v>17.41546711656796</v>
      </c>
      <c r="K124">
        <f>LN(Calcs!$IT124)</f>
        <v>5.0814043649844631</v>
      </c>
      <c r="L124">
        <f>LN((Calcs!$HQ124+Calcs!$GT124+0.01)/(Calcs!$GT124+0.01))</f>
        <v>-2.413135714309347E-2</v>
      </c>
    </row>
    <row r="125" spans="1:12" x14ac:dyDescent="0.25">
      <c r="A125">
        <f>IF(ISERROR(Calcs!$IQ125),"",Calcs!$IQ125)</f>
        <v>162</v>
      </c>
      <c r="B125">
        <f>Calcs!$Q125^2*Calcs!$IP125</f>
        <v>1156</v>
      </c>
      <c r="C125">
        <f>Calcs!$GT125^2*Calcs!$IP125</f>
        <v>542.05990864047646</v>
      </c>
      <c r="D125">
        <f>Calcs!$Q125*Calcs!$IP125</f>
        <v>34</v>
      </c>
      <c r="E125">
        <f>Calcs!$GT125*Calcs!$IP125</f>
        <v>23.282180066318457</v>
      </c>
      <c r="K125">
        <f>LN(Calcs!$IT125)</f>
        <v>5.0875963352323836</v>
      </c>
      <c r="L125">
        <f>LN((Calcs!$HQ125+Calcs!$GT125+0.01)/(Calcs!$GT125+0.01))</f>
        <v>0.37853691425157932</v>
      </c>
    </row>
    <row r="126" spans="1:12" x14ac:dyDescent="0.25">
      <c r="A126">
        <f>IF(ISERROR(Calcs!$IQ126),"",Calcs!$IQ126)</f>
        <v>164</v>
      </c>
      <c r="B126">
        <f>Calcs!$Q126^2*Calcs!$IP126</f>
        <v>1369</v>
      </c>
      <c r="C126">
        <f>Calcs!$GT126^2*Calcs!$IP126</f>
        <v>342.48607852609683</v>
      </c>
      <c r="D126">
        <f>Calcs!$Q126*Calcs!$IP126</f>
        <v>37</v>
      </c>
      <c r="E126">
        <f>Calcs!$GT126*Calcs!$IP126</f>
        <v>18.506379400793037</v>
      </c>
      <c r="K126">
        <f>LN(Calcs!$IT126)</f>
        <v>5.0998664278241987</v>
      </c>
      <c r="L126">
        <f>LN((Calcs!$HQ126+Calcs!$GT126+0.01)/(Calcs!$GT126+0.01))</f>
        <v>0.69253243300944389</v>
      </c>
    </row>
    <row r="127" spans="1:12" x14ac:dyDescent="0.25">
      <c r="A127">
        <f>IF(ISERROR(Calcs!$IQ127),"",Calcs!$IQ127)</f>
        <v>186</v>
      </c>
      <c r="B127">
        <f>Calcs!$Q127^2*Calcs!$IP127</f>
        <v>841</v>
      </c>
      <c r="C127">
        <f>Calcs!$GT127^2*Calcs!$IP127</f>
        <v>223.91719699261793</v>
      </c>
      <c r="D127">
        <f>Calcs!$Q127*Calcs!$IP127</f>
        <v>29</v>
      </c>
      <c r="E127">
        <f>Calcs!$GT127*Calcs!$IP127</f>
        <v>14.963863037084305</v>
      </c>
      <c r="K127">
        <f>LN(Calcs!$IT127)</f>
        <v>5.2257466737132017</v>
      </c>
      <c r="L127">
        <f>LN((Calcs!$HQ127+Calcs!$GT127+0.01)/(Calcs!$GT127+0.01))</f>
        <v>0.6613343810820036</v>
      </c>
    </row>
    <row r="128" spans="1:12" x14ac:dyDescent="0.25">
      <c r="A128">
        <f>IF(ISERROR(Calcs!$IQ128),"",Calcs!$IQ128)</f>
        <v>192</v>
      </c>
      <c r="B128">
        <f>Calcs!$Q128^2*Calcs!$IP128</f>
        <v>961</v>
      </c>
      <c r="C128">
        <f>Calcs!$GT128^2*Calcs!$IP128</f>
        <v>687.27390407424423</v>
      </c>
      <c r="D128">
        <f>Calcs!$Q128*Calcs!$IP128</f>
        <v>31</v>
      </c>
      <c r="E128">
        <f>Calcs!$GT128*Calcs!$IP128</f>
        <v>26.21590936958404</v>
      </c>
      <c r="K128">
        <f>LN(Calcs!$IT128)</f>
        <v>5.2574953720277815</v>
      </c>
      <c r="L128">
        <f>LN((Calcs!$HQ128+Calcs!$GT128+0.01)/(Calcs!$GT128+0.01))</f>
        <v>0.16756190375591076</v>
      </c>
    </row>
    <row r="129" spans="1:12" x14ac:dyDescent="0.25">
      <c r="A129">
        <f>IF(ISERROR(Calcs!$IQ129),"",Calcs!$IQ129)</f>
        <v>201</v>
      </c>
      <c r="B129">
        <f>Calcs!$Q129^2*Calcs!$IP129</f>
        <v>625</v>
      </c>
      <c r="C129">
        <f>Calcs!$GT129^2*Calcs!$IP129</f>
        <v>657.51760925836095</v>
      </c>
      <c r="D129">
        <f>Calcs!$Q129*Calcs!$IP129</f>
        <v>25</v>
      </c>
      <c r="E129">
        <f>Calcs!$GT129*Calcs!$IP129</f>
        <v>25.642106178283424</v>
      </c>
      <c r="K129">
        <f>LN(Calcs!$IT129)</f>
        <v>5.3033049080590757</v>
      </c>
      <c r="L129">
        <f>LN((Calcs!$HQ129+Calcs!$GT129+0.01)/(Calcs!$GT129+0.01))</f>
        <v>-2.5349935570006206E-2</v>
      </c>
    </row>
    <row r="130" spans="1:12" x14ac:dyDescent="0.25">
      <c r="A130">
        <f>IF(ISERROR(Calcs!$IQ130),"",Calcs!$IQ130)</f>
        <v>242</v>
      </c>
      <c r="B130">
        <f>Calcs!$Q130^2*Calcs!$IP130</f>
        <v>1156</v>
      </c>
      <c r="C130">
        <f>Calcs!$GT130^2*Calcs!$IP130</f>
        <v>480.33951200707651</v>
      </c>
      <c r="D130">
        <f>Calcs!$Q130*Calcs!$IP130</f>
        <v>34</v>
      </c>
      <c r="E130">
        <f>Calcs!$GT130*Calcs!$IP130</f>
        <v>21.916649196605682</v>
      </c>
      <c r="K130">
        <f>LN(Calcs!$IT130)</f>
        <v>5.4889377261566867</v>
      </c>
      <c r="L130">
        <f>LN((Calcs!$HQ130+Calcs!$GT130+0.01)/(Calcs!$GT130+0.01))</f>
        <v>0.43895184367613288</v>
      </c>
    </row>
    <row r="131" spans="1:12" x14ac:dyDescent="0.25">
      <c r="A131">
        <f>IF(ISERROR(Calcs!$IQ131),"",Calcs!$IQ131)</f>
        <v>263</v>
      </c>
      <c r="B131">
        <f>Calcs!$Q131^2*Calcs!$IP131</f>
        <v>2809</v>
      </c>
      <c r="C131">
        <f>Calcs!$GT131^2*Calcs!$IP131</f>
        <v>6604.4091088778041</v>
      </c>
      <c r="D131">
        <f>Calcs!$Q131*Calcs!$IP131</f>
        <v>53</v>
      </c>
      <c r="E131">
        <f>Calcs!$GT131*Calcs!$IP131</f>
        <v>81.267515705094638</v>
      </c>
      <c r="K131">
        <f>LN(Calcs!$IT131)</f>
        <v>5.5721540321777647</v>
      </c>
      <c r="L131">
        <f>LN((Calcs!$HQ131+Calcs!$GT131+0.01)/(Calcs!$GT131+0.01))</f>
        <v>-0.42738884371146185</v>
      </c>
    </row>
    <row r="132" spans="1:12" x14ac:dyDescent="0.25">
      <c r="A132">
        <f>IF(ISERROR(Calcs!$IQ132),"",Calcs!$IQ132)</f>
        <v>265</v>
      </c>
      <c r="B132">
        <f>Calcs!$Q132^2*Calcs!$IP132</f>
        <v>576</v>
      </c>
      <c r="C132">
        <f>Calcs!$GT132^2*Calcs!$IP132</f>
        <v>507.1976269888234</v>
      </c>
      <c r="D132">
        <f>Calcs!$Q132*Calcs!$IP132</f>
        <v>24</v>
      </c>
      <c r="E132">
        <f>Calcs!$GT132*Calcs!$IP132</f>
        <v>22.521048532180366</v>
      </c>
      <c r="K132">
        <f>LN(Calcs!$IT132)</f>
        <v>5.579729825986222</v>
      </c>
      <c r="L132">
        <f>LN((Calcs!$HQ132+Calcs!$GT132+0.01)/(Calcs!$GT132+0.01))</f>
        <v>6.3576117494197087E-2</v>
      </c>
    </row>
    <row r="133" spans="1:12" x14ac:dyDescent="0.25">
      <c r="A133">
        <f>IF(ISERROR(Calcs!$IQ133),"",Calcs!$IQ133)</f>
        <v>283</v>
      </c>
      <c r="B133">
        <f>Calcs!$Q133^2*Calcs!$IP133</f>
        <v>729</v>
      </c>
      <c r="C133">
        <f>Calcs!$GT133^2*Calcs!$IP133</f>
        <v>720.50648561266519</v>
      </c>
      <c r="D133">
        <f>Calcs!$Q133*Calcs!$IP133</f>
        <v>27</v>
      </c>
      <c r="E133">
        <f>Calcs!$GT133*Calcs!$IP133</f>
        <v>26.842251872983109</v>
      </c>
      <c r="K133">
        <f>LN(Calcs!$IT133)</f>
        <v>5.6454468976432377</v>
      </c>
      <c r="L133">
        <f>LN((Calcs!$HQ133+Calcs!$GT133+0.01)/(Calcs!$GT133+0.01))</f>
        <v>5.8574817264614373E-3</v>
      </c>
    </row>
    <row r="134" spans="1:12" x14ac:dyDescent="0.25">
      <c r="A134">
        <f>IF(ISERROR(Calcs!$IQ134),"",Calcs!$IQ134)</f>
        <v>341</v>
      </c>
      <c r="B134">
        <f>Calcs!$Q134^2*Calcs!$IP134</f>
        <v>1521</v>
      </c>
      <c r="C134">
        <f>Calcs!$GT134^2*Calcs!$IP134</f>
        <v>1086.31175911688</v>
      </c>
      <c r="D134">
        <f>Calcs!$Q134*Calcs!$IP134</f>
        <v>39</v>
      </c>
      <c r="E134">
        <f>Calcs!$GT134*Calcs!$IP134</f>
        <v>32.959243909969778</v>
      </c>
      <c r="K134">
        <f>LN(Calcs!$IT134)</f>
        <v>5.8318824772835169</v>
      </c>
      <c r="L134">
        <f>LN((Calcs!$HQ134+Calcs!$GT134+0.01)/(Calcs!$GT134+0.01))</f>
        <v>0.16824289936485987</v>
      </c>
    </row>
    <row r="135" spans="1:12" x14ac:dyDescent="0.25">
      <c r="A135">
        <f>IF(ISERROR(Calcs!$IQ135),"",Calcs!$IQ135)</f>
        <v>351</v>
      </c>
      <c r="B135">
        <f>Calcs!$Q135^2*Calcs!$IP135</f>
        <v>961</v>
      </c>
      <c r="C135">
        <f>Calcs!$GT135^2*Calcs!$IP135</f>
        <v>703.1224547931879</v>
      </c>
      <c r="D135">
        <f>Calcs!$Q135*Calcs!$IP135</f>
        <v>31</v>
      </c>
      <c r="E135">
        <f>Calcs!$GT135*Calcs!$IP135</f>
        <v>26.516456301572198</v>
      </c>
      <c r="K135">
        <f>LN(Calcs!$IT135)</f>
        <v>5.8607862234658654</v>
      </c>
      <c r="L135">
        <f>LN((Calcs!$HQ135+Calcs!$GT135+0.01)/(Calcs!$GT135+0.01))</f>
        <v>0.15616714713838001</v>
      </c>
    </row>
    <row r="136" spans="1:12" x14ac:dyDescent="0.25">
      <c r="A136">
        <f>IF(ISERROR(Calcs!$IQ136),"",Calcs!$IQ136)</f>
        <v>418</v>
      </c>
      <c r="B136">
        <f>Calcs!$Q136^2*Calcs!$IP136</f>
        <v>1024</v>
      </c>
      <c r="C136">
        <f>Calcs!$GT136^2*Calcs!$IP136</f>
        <v>1173.3129712119612</v>
      </c>
      <c r="D136">
        <f>Calcs!$Q136*Calcs!$IP136</f>
        <v>32</v>
      </c>
      <c r="E136">
        <f>Calcs!$GT136*Calcs!$IP136</f>
        <v>34.253656318880196</v>
      </c>
      <c r="K136">
        <f>LN(Calcs!$IT136)</f>
        <v>6.0354814325247563</v>
      </c>
      <c r="L136">
        <f>LN((Calcs!$HQ136+Calcs!$GT136+0.01)/(Calcs!$GT136+0.01))</f>
        <v>-6.8036855895755241E-2</v>
      </c>
    </row>
    <row r="137" spans="1:12" x14ac:dyDescent="0.25">
      <c r="A137">
        <f>IF(ISERROR(Calcs!$IQ137),"",Calcs!$IQ137)</f>
        <v>72</v>
      </c>
      <c r="B137">
        <f>Calcs!$Q137^2*Calcs!$IP137</f>
        <v>49</v>
      </c>
      <c r="C137">
        <f>Calcs!$GT137^2*Calcs!$IP137</f>
        <v>88.426957765539299</v>
      </c>
      <c r="D137">
        <f>Calcs!$Q137*Calcs!$IP137</f>
        <v>7</v>
      </c>
      <c r="E137">
        <f>Calcs!$GT137*Calcs!$IP137</f>
        <v>9.4035609088014791</v>
      </c>
      <c r="K137">
        <f>LN(Calcs!$IT137)</f>
        <v>4.2766661190160553</v>
      </c>
      <c r="L137">
        <f>LN((Calcs!$HQ137+Calcs!$GT137+0.01)/(Calcs!$GT137+0.01))</f>
        <v>-0.29481359848238126</v>
      </c>
    </row>
    <row r="138" spans="1:12" x14ac:dyDescent="0.25">
      <c r="A138">
        <f>IF(ISERROR(Calcs!$IQ138),"",Calcs!$IQ138)</f>
        <v>82</v>
      </c>
      <c r="B138">
        <f>Calcs!$Q138^2*Calcs!$IP138</f>
        <v>169</v>
      </c>
      <c r="C138">
        <f>Calcs!$GT138^2*Calcs!$IP138</f>
        <v>106.32944999771162</v>
      </c>
      <c r="D138">
        <f>Calcs!$Q138*Calcs!$IP138</f>
        <v>13</v>
      </c>
      <c r="E138">
        <f>Calcs!$GT138*Calcs!$IP138</f>
        <v>10.311617234833323</v>
      </c>
      <c r="K138">
        <f>LN(Calcs!$IT138)</f>
        <v>4.4067192472642533</v>
      </c>
      <c r="L138">
        <f>LN((Calcs!$HQ138+Calcs!$GT138+0.01)/(Calcs!$GT138+0.01))</f>
        <v>0.23147783594686022</v>
      </c>
    </row>
    <row r="139" spans="1:12" x14ac:dyDescent="0.25">
      <c r="A139">
        <f>IF(ISERROR(Calcs!$IQ139),"",Calcs!$IQ139)</f>
        <v>84</v>
      </c>
      <c r="B139">
        <f>Calcs!$Q139^2*Calcs!$IP139</f>
        <v>169</v>
      </c>
      <c r="C139">
        <f>Calcs!$GT139^2*Calcs!$IP139</f>
        <v>137.27217036652755</v>
      </c>
      <c r="D139">
        <f>Calcs!$Q139*Calcs!$IP139</f>
        <v>13</v>
      </c>
      <c r="E139">
        <f>Calcs!$GT139*Calcs!$IP139</f>
        <v>11.716320683837889</v>
      </c>
      <c r="K139">
        <f>LN(Calcs!$IT139)</f>
        <v>4.4308167988433134</v>
      </c>
      <c r="L139">
        <f>LN((Calcs!$HQ139+Calcs!$GT139+0.01)/(Calcs!$GT139+0.01))</f>
        <v>0.10388234625486867</v>
      </c>
    </row>
    <row r="140" spans="1:12" x14ac:dyDescent="0.25">
      <c r="A140">
        <f>IF(ISERROR(Calcs!$IQ140),"",Calcs!$IQ140)</f>
        <v>93</v>
      </c>
      <c r="B140">
        <f>Calcs!$Q140^2*Calcs!$IP140</f>
        <v>484</v>
      </c>
      <c r="C140">
        <f>Calcs!$GT140^2*Calcs!$IP140</f>
        <v>223.34869959767514</v>
      </c>
      <c r="D140">
        <f>Calcs!$Q140*Calcs!$IP140</f>
        <v>22</v>
      </c>
      <c r="E140">
        <f>Calcs!$GT140*Calcs!$IP140</f>
        <v>14.944855288616051</v>
      </c>
      <c r="K140">
        <f>LN(Calcs!$IT140)</f>
        <v>4.5325994931532563</v>
      </c>
      <c r="L140">
        <f>LN((Calcs!$HQ140+Calcs!$GT140+0.01)/(Calcs!$GT140+0.01))</f>
        <v>0.38646087995823769</v>
      </c>
    </row>
    <row r="141" spans="1:12" x14ac:dyDescent="0.25">
      <c r="A141">
        <f>IF(ISERROR(Calcs!$IQ141),"",Calcs!$IQ141)</f>
        <v>104</v>
      </c>
      <c r="B141">
        <f>Calcs!$Q141^2*Calcs!$IP141</f>
        <v>196</v>
      </c>
      <c r="C141">
        <f>Calcs!$GT141^2*Calcs!$IP141</f>
        <v>161.73423970776074</v>
      </c>
      <c r="D141">
        <f>Calcs!$Q141*Calcs!$IP141</f>
        <v>14</v>
      </c>
      <c r="E141">
        <f>Calcs!$GT141*Calcs!$IP141</f>
        <v>12.71747772586061</v>
      </c>
      <c r="K141">
        <f>LN(Calcs!$IT141)</f>
        <v>4.6443908991413725</v>
      </c>
      <c r="L141">
        <f>LN((Calcs!$HQ141+Calcs!$GT141+0.01)/(Calcs!$GT141+0.01))</f>
        <v>9.6008103635793651E-2</v>
      </c>
    </row>
    <row r="142" spans="1:12" x14ac:dyDescent="0.25">
      <c r="A142">
        <f>IF(ISERROR(Calcs!$IQ142),"",Calcs!$IQ142)</f>
        <v>110</v>
      </c>
      <c r="B142">
        <f>Calcs!$Q142^2*Calcs!$IP142</f>
        <v>256</v>
      </c>
      <c r="C142">
        <f>Calcs!$GT142^2*Calcs!$IP142</f>
        <v>93.876050945845563</v>
      </c>
      <c r="D142">
        <f>Calcs!$Q142*Calcs!$IP142</f>
        <v>16</v>
      </c>
      <c r="E142">
        <f>Calcs!$GT142*Calcs!$IP142</f>
        <v>9.688965421852096</v>
      </c>
      <c r="K142">
        <f>LN(Calcs!$IT142)</f>
        <v>4.7004803657924166</v>
      </c>
      <c r="L142">
        <f>LN((Calcs!$HQ142+Calcs!$GT142+0.01)/(Calcs!$GT142+0.01))</f>
        <v>0.50119430472862736</v>
      </c>
    </row>
    <row r="143" spans="1:12" x14ac:dyDescent="0.25">
      <c r="A143">
        <f>IF(ISERROR(Calcs!$IQ143),"",Calcs!$IQ143)</f>
        <v>115</v>
      </c>
      <c r="B143">
        <f>Calcs!$Q143^2*Calcs!$IP143</f>
        <v>784</v>
      </c>
      <c r="C143">
        <f>Calcs!$GT143^2*Calcs!$IP143</f>
        <v>354.89268233009716</v>
      </c>
      <c r="D143">
        <f>Calcs!$Q143*Calcs!$IP143</f>
        <v>28</v>
      </c>
      <c r="E143">
        <f>Calcs!$GT143*Calcs!$IP143</f>
        <v>18.838595550892247</v>
      </c>
      <c r="K143">
        <f>LN(Calcs!$IT143)</f>
        <v>4.7449321283632502</v>
      </c>
      <c r="L143">
        <f>LN((Calcs!$HQ143+Calcs!$GT143+0.01)/(Calcs!$GT143+0.01))</f>
        <v>0.39612318473771646</v>
      </c>
    </row>
    <row r="144" spans="1:12" x14ac:dyDescent="0.25">
      <c r="A144">
        <f>IF(ISERROR(Calcs!$IQ144),"",Calcs!$IQ144)</f>
        <v>124</v>
      </c>
      <c r="B144">
        <f>Calcs!$Q144^2*Calcs!$IP144</f>
        <v>169</v>
      </c>
      <c r="C144">
        <f>Calcs!$GT144^2*Calcs!$IP144</f>
        <v>808.07334508171266</v>
      </c>
      <c r="D144">
        <f>Calcs!$Q144*Calcs!$IP144</f>
        <v>13</v>
      </c>
      <c r="E144">
        <f>Calcs!$GT144*Calcs!$IP144</f>
        <v>28.426630913312831</v>
      </c>
      <c r="K144">
        <f>LN(Calcs!$IT144)</f>
        <v>4.8202815656050371</v>
      </c>
      <c r="L144">
        <f>LN((Calcs!$HQ144+Calcs!$GT144+0.01)/(Calcs!$GT144+0.01))</f>
        <v>-0.78195984242965133</v>
      </c>
    </row>
    <row r="145" spans="1:12" x14ac:dyDescent="0.25">
      <c r="A145">
        <f>IF(ISERROR(Calcs!$IQ145),"",Calcs!$IQ145)</f>
        <v>127</v>
      </c>
      <c r="B145">
        <f>Calcs!$Q145^2*Calcs!$IP145</f>
        <v>144</v>
      </c>
      <c r="C145">
        <f>Calcs!$GT145^2*Calcs!$IP145</f>
        <v>98.720780756507182</v>
      </c>
      <c r="D145">
        <f>Calcs!$Q145*Calcs!$IP145</f>
        <v>12</v>
      </c>
      <c r="E145">
        <f>Calcs!$GT145*Calcs!$IP145</f>
        <v>9.9358331687134918</v>
      </c>
      <c r="K145">
        <f>LN(Calcs!$IT145)</f>
        <v>4.8441870864585912</v>
      </c>
      <c r="L145">
        <f>LN((Calcs!$HQ145+Calcs!$GT145+0.01)/(Calcs!$GT145+0.01))</f>
        <v>0.18858594964669234</v>
      </c>
    </row>
    <row r="146" spans="1:12" x14ac:dyDescent="0.25">
      <c r="A146">
        <f>IF(ISERROR(Calcs!$IQ146),"",Calcs!$IQ146)</f>
        <v>130</v>
      </c>
      <c r="B146">
        <f>Calcs!$Q146^2*Calcs!$IP146</f>
        <v>256</v>
      </c>
      <c r="C146">
        <f>Calcs!$GT146^2*Calcs!$IP146</f>
        <v>134.72048912781707</v>
      </c>
      <c r="D146">
        <f>Calcs!$Q146*Calcs!$IP146</f>
        <v>16</v>
      </c>
      <c r="E146">
        <f>Calcs!$GT146*Calcs!$IP146</f>
        <v>11.606915573390593</v>
      </c>
      <c r="K146">
        <f>LN(Calcs!$IT146)</f>
        <v>4.8675344504555822</v>
      </c>
      <c r="L146">
        <f>LN((Calcs!$HQ146+Calcs!$GT146+0.01)/(Calcs!$GT146+0.01))</f>
        <v>0.32075125200902321</v>
      </c>
    </row>
    <row r="147" spans="1:12" x14ac:dyDescent="0.25">
      <c r="A147">
        <f>IF(ISERROR(Calcs!$IQ147),"",Calcs!$IQ147)</f>
        <v>130</v>
      </c>
      <c r="B147">
        <f>Calcs!$Q147^2*Calcs!$IP147</f>
        <v>484</v>
      </c>
      <c r="C147">
        <f>Calcs!$GT147^2*Calcs!$IP147</f>
        <v>148.91431817284433</v>
      </c>
      <c r="D147">
        <f>Calcs!$Q147*Calcs!$IP147</f>
        <v>22</v>
      </c>
      <c r="E147">
        <f>Calcs!$GT147*Calcs!$IP147</f>
        <v>12.203045446643404</v>
      </c>
      <c r="K147">
        <f>LN(Calcs!$IT147)</f>
        <v>4.8675344504555822</v>
      </c>
      <c r="L147">
        <f>LN((Calcs!$HQ147+Calcs!$GT147+0.01)/(Calcs!$GT147+0.01))</f>
        <v>0.58899221618681785</v>
      </c>
    </row>
    <row r="148" spans="1:12" x14ac:dyDescent="0.25">
      <c r="A148">
        <f>IF(ISERROR(Calcs!$IQ148),"",Calcs!$IQ148)</f>
        <v>133</v>
      </c>
      <c r="B148">
        <f>Calcs!$Q148^2*Calcs!$IP148</f>
        <v>196</v>
      </c>
      <c r="C148">
        <f>Calcs!$GT148^2*Calcs!$IP148</f>
        <v>246.87945724174313</v>
      </c>
      <c r="D148">
        <f>Calcs!$Q148*Calcs!$IP148</f>
        <v>14</v>
      </c>
      <c r="E148">
        <f>Calcs!$GT148*Calcs!$IP148</f>
        <v>15.712398201475901</v>
      </c>
      <c r="K148">
        <f>LN(Calcs!$IT148)</f>
        <v>4.8903491282217537</v>
      </c>
      <c r="L148">
        <f>LN((Calcs!$HQ148+Calcs!$GT148+0.01)/(Calcs!$GT148+0.01))</f>
        <v>-0.11531497236225158</v>
      </c>
    </row>
    <row r="149" spans="1:12" x14ac:dyDescent="0.25">
      <c r="A149">
        <f>IF(ISERROR(Calcs!$IQ149),"",Calcs!$IQ149)</f>
        <v>153</v>
      </c>
      <c r="B149">
        <f>Calcs!$Q149^2*Calcs!$IP149</f>
        <v>529</v>
      </c>
      <c r="C149">
        <f>Calcs!$GT149^2*Calcs!$IP149</f>
        <v>939.85297012994818</v>
      </c>
      <c r="D149">
        <f>Calcs!$Q149*Calcs!$IP149</f>
        <v>23</v>
      </c>
      <c r="E149">
        <f>Calcs!$GT149*Calcs!$IP149</f>
        <v>30.657021546946602</v>
      </c>
      <c r="K149">
        <f>LN(Calcs!$IT149)</f>
        <v>5.0304379213924353</v>
      </c>
      <c r="L149">
        <f>LN((Calcs!$HQ149+Calcs!$GT149+0.01)/(Calcs!$GT149+0.01))</f>
        <v>-0.28725895644974025</v>
      </c>
    </row>
    <row r="150" spans="1:12" x14ac:dyDescent="0.25">
      <c r="A150">
        <f>IF(ISERROR(Calcs!$IQ150),"",Calcs!$IQ150)</f>
        <v>160</v>
      </c>
      <c r="B150">
        <f>Calcs!$Q150^2*Calcs!$IP150</f>
        <v>441</v>
      </c>
      <c r="C150">
        <f>Calcs!$GT150^2*Calcs!$IP150</f>
        <v>932.76479930960772</v>
      </c>
      <c r="D150">
        <f>Calcs!$Q150*Calcs!$IP150</f>
        <v>21</v>
      </c>
      <c r="E150">
        <f>Calcs!$GT150*Calcs!$IP150</f>
        <v>30.541198393475128</v>
      </c>
      <c r="K150">
        <f>LN(Calcs!$IT150)</f>
        <v>5.0751738152338266</v>
      </c>
      <c r="L150">
        <f>LN((Calcs!$HQ150+Calcs!$GT150+0.01)/(Calcs!$GT150+0.01))</f>
        <v>-0.37440539727365385</v>
      </c>
    </row>
    <row r="151" spans="1:12" x14ac:dyDescent="0.25">
      <c r="A151">
        <f>IF(ISERROR(Calcs!$IQ151),"",Calcs!$IQ151)</f>
        <v>173</v>
      </c>
      <c r="B151">
        <f>Calcs!$Q151^2*Calcs!$IP151</f>
        <v>1764</v>
      </c>
      <c r="C151">
        <f>Calcs!$GT151^2*Calcs!$IP151</f>
        <v>594.96566011452103</v>
      </c>
      <c r="D151">
        <f>Calcs!$Q151*Calcs!$IP151</f>
        <v>42</v>
      </c>
      <c r="E151">
        <f>Calcs!$GT151*Calcs!$IP151</f>
        <v>24.391917926118911</v>
      </c>
      <c r="K151">
        <f>LN(Calcs!$IT151)</f>
        <v>5.1532915944977793</v>
      </c>
      <c r="L151">
        <f>LN((Calcs!$HQ151+Calcs!$GT151+0.01)/(Calcs!$GT151+0.01))</f>
        <v>0.54324595244176643</v>
      </c>
    </row>
    <row r="152" spans="1:12" x14ac:dyDescent="0.25">
      <c r="A152">
        <f>IF(ISERROR(Calcs!$IQ152),"",Calcs!$IQ152)</f>
        <v>176</v>
      </c>
      <c r="B152">
        <f>Calcs!$Q152^2*Calcs!$IP152</f>
        <v>841</v>
      </c>
      <c r="C152">
        <f>Calcs!$GT152^2*Calcs!$IP152</f>
        <v>997.05827219478238</v>
      </c>
      <c r="D152">
        <f>Calcs!$Q152*Calcs!$IP152</f>
        <v>29</v>
      </c>
      <c r="E152">
        <f>Calcs!$GT152*Calcs!$IP152</f>
        <v>31.576229543673868</v>
      </c>
      <c r="K152">
        <f>LN(Calcs!$IT152)</f>
        <v>5.1704839950381514</v>
      </c>
      <c r="L152">
        <f>LN((Calcs!$HQ152+Calcs!$GT152+0.01)/(Calcs!$GT152+0.01))</f>
        <v>-8.5080653548128216E-2</v>
      </c>
    </row>
    <row r="153" spans="1:12" x14ac:dyDescent="0.25">
      <c r="A153">
        <f>IF(ISERROR(Calcs!$IQ153),"",Calcs!$IQ153)</f>
        <v>177</v>
      </c>
      <c r="B153">
        <f>Calcs!$Q153^2*Calcs!$IP153</f>
        <v>100</v>
      </c>
      <c r="C153">
        <f>Calcs!$GT153^2*Calcs!$IP153</f>
        <v>738.1796153582502</v>
      </c>
      <c r="D153">
        <f>Calcs!$Q153*Calcs!$IP153</f>
        <v>10</v>
      </c>
      <c r="E153">
        <f>Calcs!$GT153*Calcs!$IP153</f>
        <v>27.169461079643266</v>
      </c>
      <c r="K153">
        <f>LN(Calcs!$IT153)</f>
        <v>5.1761497325738288</v>
      </c>
      <c r="L153">
        <f>LN((Calcs!$HQ153+Calcs!$GT153+0.01)/(Calcs!$GT153+0.01))</f>
        <v>-0.99887698737160013</v>
      </c>
    </row>
    <row r="154" spans="1:12" x14ac:dyDescent="0.25">
      <c r="A154">
        <f>IF(ISERROR(Calcs!$IQ154),"",Calcs!$IQ154)</f>
        <v>182</v>
      </c>
      <c r="B154">
        <f>Calcs!$Q154^2*Calcs!$IP154</f>
        <v>2116</v>
      </c>
      <c r="C154">
        <f>Calcs!$GT154^2*Calcs!$IP154</f>
        <v>445.04146143179594</v>
      </c>
      <c r="D154">
        <f>Calcs!$Q154*Calcs!$IP154</f>
        <v>46</v>
      </c>
      <c r="E154">
        <f>Calcs!$GT154*Calcs!$IP154</f>
        <v>21.096005817021286</v>
      </c>
      <c r="K154">
        <f>LN(Calcs!$IT154)</f>
        <v>5.2040066870767951</v>
      </c>
      <c r="L154">
        <f>LN((Calcs!$HQ154+Calcs!$GT154+0.01)/(Calcs!$GT154+0.01))</f>
        <v>0.77930112830867659</v>
      </c>
    </row>
    <row r="155" spans="1:12" x14ac:dyDescent="0.25">
      <c r="A155">
        <f>IF(ISERROR(Calcs!$IQ155),"",Calcs!$IQ155)</f>
        <v>188</v>
      </c>
      <c r="B155">
        <f>Calcs!$Q155^2*Calcs!$IP155</f>
        <v>324</v>
      </c>
      <c r="C155">
        <f>Calcs!$GT155^2*Calcs!$IP155</f>
        <v>660.99510667228219</v>
      </c>
      <c r="D155">
        <f>Calcs!$Q155*Calcs!$IP155</f>
        <v>18</v>
      </c>
      <c r="E155">
        <f>Calcs!$GT155*Calcs!$IP155</f>
        <v>25.709825099994013</v>
      </c>
      <c r="K155">
        <f>LN(Calcs!$IT155)</f>
        <v>5.2364419628299492</v>
      </c>
      <c r="L155">
        <f>LN((Calcs!$HQ155+Calcs!$GT155+0.01)/(Calcs!$GT155+0.01))</f>
        <v>-0.3563349400026789</v>
      </c>
    </row>
    <row r="156" spans="1:12" x14ac:dyDescent="0.25">
      <c r="A156">
        <f>IF(ISERROR(Calcs!$IQ156),"",Calcs!$IQ156)</f>
        <v>195</v>
      </c>
      <c r="B156">
        <f>Calcs!$Q156^2*Calcs!$IP156</f>
        <v>784</v>
      </c>
      <c r="C156">
        <f>Calcs!$GT156^2*Calcs!$IP156</f>
        <v>486.27891330792119</v>
      </c>
      <c r="D156">
        <f>Calcs!$Q156*Calcs!$IP156</f>
        <v>28</v>
      </c>
      <c r="E156">
        <f>Calcs!$GT156*Calcs!$IP156</f>
        <v>22.051732659995704</v>
      </c>
      <c r="K156">
        <f>LN(Calcs!$IT156)</f>
        <v>5.2729995585637468</v>
      </c>
      <c r="L156">
        <f>LN((Calcs!$HQ156+Calcs!$GT156+0.01)/(Calcs!$GT156+0.01))</f>
        <v>0.2387170354668306</v>
      </c>
    </row>
    <row r="157" spans="1:12" x14ac:dyDescent="0.25">
      <c r="A157">
        <f>IF(ISERROR(Calcs!$IQ157),"",Calcs!$IQ157)</f>
        <v>199</v>
      </c>
      <c r="B157">
        <f>Calcs!$Q157^2*Calcs!$IP157</f>
        <v>441</v>
      </c>
      <c r="C157">
        <f>Calcs!$GT157^2*Calcs!$IP157</f>
        <v>1274.9937493998393</v>
      </c>
      <c r="D157">
        <f>Calcs!$Q157*Calcs!$IP157</f>
        <v>21</v>
      </c>
      <c r="E157">
        <f>Calcs!$GT157*Calcs!$IP157</f>
        <v>35.707054616697796</v>
      </c>
      <c r="K157">
        <f>LN(Calcs!$IT157)</f>
        <v>5.2933048247244923</v>
      </c>
      <c r="L157">
        <f>LN((Calcs!$HQ157+Calcs!$GT157+0.01)/(Calcs!$GT157+0.01))</f>
        <v>-0.53062978021232399</v>
      </c>
    </row>
    <row r="158" spans="1:12" x14ac:dyDescent="0.25">
      <c r="A158">
        <f>IF(ISERROR(Calcs!$IQ158),"",Calcs!$IQ158)</f>
        <v>201</v>
      </c>
      <c r="B158">
        <f>Calcs!$Q158^2*Calcs!$IP158</f>
        <v>256</v>
      </c>
      <c r="C158">
        <f>Calcs!$GT158^2*Calcs!$IP158</f>
        <v>688.49030665755777</v>
      </c>
      <c r="D158">
        <f>Calcs!$Q158*Calcs!$IP158</f>
        <v>16</v>
      </c>
      <c r="E158">
        <f>Calcs!$GT158*Calcs!$IP158</f>
        <v>26.239098815652145</v>
      </c>
      <c r="K158">
        <f>LN(Calcs!$IT158)</f>
        <v>5.3033049080590757</v>
      </c>
      <c r="L158">
        <f>LN((Calcs!$HQ158+Calcs!$GT158+0.01)/(Calcs!$GT158+0.01))</f>
        <v>-0.49441813060739365</v>
      </c>
    </row>
    <row r="159" spans="1:12" x14ac:dyDescent="0.25">
      <c r="A159">
        <f>IF(ISERROR(Calcs!$IQ159),"",Calcs!$IQ159)</f>
        <v>204</v>
      </c>
      <c r="B159">
        <f>Calcs!$Q159^2*Calcs!$IP159</f>
        <v>324</v>
      </c>
      <c r="C159">
        <f>Calcs!$GT159^2*Calcs!$IP159</f>
        <v>762.91616141367263</v>
      </c>
      <c r="D159">
        <f>Calcs!$Q159*Calcs!$IP159</f>
        <v>18</v>
      </c>
      <c r="E159">
        <f>Calcs!$GT159*Calcs!$IP159</f>
        <v>27.620937011869685</v>
      </c>
      <c r="K159">
        <f>LN(Calcs!$IT159)</f>
        <v>5.3181199938442161</v>
      </c>
      <c r="L159">
        <f>LN((Calcs!$HQ159+Calcs!$GT159+0.01)/(Calcs!$GT159+0.01))</f>
        <v>-0.42800889201606979</v>
      </c>
    </row>
    <row r="160" spans="1:12" x14ac:dyDescent="0.25">
      <c r="A160">
        <f>IF(ISERROR(Calcs!$IQ160),"",Calcs!$IQ160)</f>
        <v>220</v>
      </c>
      <c r="B160">
        <f>Calcs!$Q160^2*Calcs!$IP160</f>
        <v>2304</v>
      </c>
      <c r="C160">
        <f>Calcs!$GT160^2*Calcs!$IP160</f>
        <v>388.44543463082744</v>
      </c>
      <c r="D160">
        <f>Calcs!$Q160*Calcs!$IP160</f>
        <v>48</v>
      </c>
      <c r="E160">
        <f>Calcs!$GT160*Calcs!$IP160</f>
        <v>19.709019118942155</v>
      </c>
      <c r="K160">
        <f>LN(Calcs!$IT160)</f>
        <v>5.393627546352362</v>
      </c>
      <c r="L160">
        <f>LN((Calcs!$HQ160+Calcs!$GT160+0.01)/(Calcs!$GT160+0.01))</f>
        <v>0.88982571502421004</v>
      </c>
    </row>
    <row r="161" spans="1:12" x14ac:dyDescent="0.25">
      <c r="A161">
        <f>IF(ISERROR(Calcs!$IQ161),"",Calcs!$IQ161)</f>
        <v>252</v>
      </c>
      <c r="B161">
        <f>Calcs!$Q161^2*Calcs!$IP161</f>
        <v>1089</v>
      </c>
      <c r="C161">
        <f>Calcs!$GT161^2*Calcs!$IP161</f>
        <v>845.63829695834454</v>
      </c>
      <c r="D161">
        <f>Calcs!$Q161*Calcs!$IP161</f>
        <v>33</v>
      </c>
      <c r="E161">
        <f>Calcs!$GT161*Calcs!$IP161</f>
        <v>29.079860676391565</v>
      </c>
      <c r="K161">
        <f>LN(Calcs!$IT161)</f>
        <v>5.5294290875114234</v>
      </c>
      <c r="L161">
        <f>LN((Calcs!$HQ161+Calcs!$GT161+0.01)/(Calcs!$GT161+0.01))</f>
        <v>0.12642086276816922</v>
      </c>
    </row>
    <row r="162" spans="1:12" x14ac:dyDescent="0.25">
      <c r="A162">
        <f>IF(ISERROR(Calcs!$IQ162),"",Calcs!$IQ162)</f>
        <v>266</v>
      </c>
      <c r="B162">
        <f>Calcs!$Q162^2*Calcs!$IP162</f>
        <v>400</v>
      </c>
      <c r="C162">
        <f>Calcs!$GT162^2*Calcs!$IP162</f>
        <v>1579.312249111307</v>
      </c>
      <c r="D162">
        <f>Calcs!$Q162*Calcs!$IP162</f>
        <v>20</v>
      </c>
      <c r="E162">
        <f>Calcs!$GT162*Calcs!$IP162</f>
        <v>39.740561761395711</v>
      </c>
      <c r="K162">
        <f>LN(Calcs!$IT162)</f>
        <v>5.5834963087816991</v>
      </c>
      <c r="L162">
        <f>LN((Calcs!$HQ162+Calcs!$GT162+0.01)/(Calcs!$GT162+0.01))</f>
        <v>-0.68639182476699412</v>
      </c>
    </row>
    <row r="163" spans="1:12" x14ac:dyDescent="0.25">
      <c r="A163">
        <f>IF(ISERROR(Calcs!$IQ163),"",Calcs!$IQ163)</f>
        <v>271</v>
      </c>
      <c r="B163">
        <f>Calcs!$Q163^2*Calcs!$IP163</f>
        <v>400</v>
      </c>
      <c r="C163">
        <f>Calcs!$GT163^2*Calcs!$IP163</f>
        <v>480.15444848336051</v>
      </c>
      <c r="D163">
        <f>Calcs!$Q163*Calcs!$IP163</f>
        <v>20</v>
      </c>
      <c r="E163">
        <f>Calcs!$GT163*Calcs!$IP163</f>
        <v>21.912426804974398</v>
      </c>
      <c r="K163">
        <f>LN(Calcs!$IT163)</f>
        <v>5.602118820879701</v>
      </c>
      <c r="L163">
        <f>LN((Calcs!$HQ163+Calcs!$GT163+0.01)/(Calcs!$GT163+0.01))</f>
        <v>-9.1278019261828297E-2</v>
      </c>
    </row>
    <row r="164" spans="1:12" x14ac:dyDescent="0.25">
      <c r="A164">
        <f>IF(ISERROR(Calcs!$IQ164),"",Calcs!$IQ164)</f>
        <v>276</v>
      </c>
      <c r="B164">
        <f>Calcs!$Q164^2*Calcs!$IP164</f>
        <v>256</v>
      </c>
      <c r="C164">
        <f>Calcs!$GT164^2*Calcs!$IP164</f>
        <v>756.59708774075966</v>
      </c>
      <c r="D164">
        <f>Calcs!$Q164*Calcs!$IP164</f>
        <v>16</v>
      </c>
      <c r="E164">
        <f>Calcs!$GT164*Calcs!$IP164</f>
        <v>27.506309962275196</v>
      </c>
      <c r="K164">
        <f>LN(Calcs!$IT164)</f>
        <v>5.6204008657171496</v>
      </c>
      <c r="L164">
        <f>LN((Calcs!$HQ164+Calcs!$GT164+0.01)/(Calcs!$GT164+0.01))</f>
        <v>-0.54156539139309234</v>
      </c>
    </row>
    <row r="165" spans="1:12" x14ac:dyDescent="0.25">
      <c r="A165">
        <f>IF(ISERROR(Calcs!$IQ165),"",Calcs!$IQ165)</f>
        <v>287</v>
      </c>
      <c r="B165">
        <f>Calcs!$Q165^2*Calcs!$IP165</f>
        <v>1156</v>
      </c>
      <c r="C165">
        <f>Calcs!$GT165^2*Calcs!$IP165</f>
        <v>1238.4488615867731</v>
      </c>
      <c r="D165">
        <f>Calcs!$Q165*Calcs!$IP165</f>
        <v>34</v>
      </c>
      <c r="E165">
        <f>Calcs!$GT165*Calcs!$IP165</f>
        <v>35.19160214577866</v>
      </c>
      <c r="K165">
        <f>LN(Calcs!$IT165)</f>
        <v>5.6594822157596214</v>
      </c>
      <c r="L165">
        <f>LN((Calcs!$HQ165+Calcs!$GT165+0.01)/(Calcs!$GT165+0.01))</f>
        <v>-3.4436998054223726E-2</v>
      </c>
    </row>
    <row r="166" spans="1:12" x14ac:dyDescent="0.25">
      <c r="A166">
        <f>IF(ISERROR(Calcs!$IQ166),"",Calcs!$IQ166)</f>
        <v>291</v>
      </c>
      <c r="B166">
        <f>Calcs!$Q166^2*Calcs!$IP166</f>
        <v>1296</v>
      </c>
      <c r="C166">
        <f>Calcs!$GT166^2*Calcs!$IP166</f>
        <v>850.33304710472351</v>
      </c>
      <c r="D166">
        <f>Calcs!$Q166*Calcs!$IP166</f>
        <v>36</v>
      </c>
      <c r="E166">
        <f>Calcs!$GT166*Calcs!$IP166</f>
        <v>29.160470625569875</v>
      </c>
      <c r="K166">
        <f>LN(Calcs!$IT166)</f>
        <v>5.6733232671714928</v>
      </c>
      <c r="L166">
        <f>LN((Calcs!$HQ166+Calcs!$GT166+0.01)/(Calcs!$GT166+0.01))</f>
        <v>0.21063976002135226</v>
      </c>
    </row>
    <row r="167" spans="1:12" x14ac:dyDescent="0.25">
      <c r="A167">
        <f>IF(ISERROR(Calcs!$IQ167),"",Calcs!$IQ167)</f>
        <v>312</v>
      </c>
      <c r="B167">
        <f>Calcs!$Q167^2*Calcs!$IP167</f>
        <v>4356</v>
      </c>
      <c r="C167">
        <f>Calcs!$GT167^2*Calcs!$IP167</f>
        <v>1694.7858482676095</v>
      </c>
      <c r="D167">
        <f>Calcs!$Q167*Calcs!$IP167</f>
        <v>66</v>
      </c>
      <c r="E167">
        <f>Calcs!$GT167*Calcs!$IP167</f>
        <v>41.167776819590458</v>
      </c>
      <c r="K167">
        <f>LN(Calcs!$IT167)</f>
        <v>5.7430031878094825</v>
      </c>
      <c r="L167">
        <f>LN((Calcs!$HQ167+Calcs!$GT167+0.01)/(Calcs!$GT167+0.01))</f>
        <v>0.47190753245516459</v>
      </c>
    </row>
    <row r="168" spans="1:12" x14ac:dyDescent="0.25">
      <c r="A168">
        <f>IF(ISERROR(Calcs!$IQ168),"",Calcs!$IQ168)</f>
        <v>355</v>
      </c>
      <c r="B168">
        <f>Calcs!$Q168^2*Calcs!$IP168</f>
        <v>1764</v>
      </c>
      <c r="C168">
        <f>Calcs!$GT168^2*Calcs!$IP168</f>
        <v>3051.122471745502</v>
      </c>
      <c r="D168">
        <f>Calcs!$Q168*Calcs!$IP168</f>
        <v>42</v>
      </c>
      <c r="E168">
        <f>Calcs!$GT168*Calcs!$IP168</f>
        <v>55.236966532798505</v>
      </c>
      <c r="K168">
        <f>LN(Calcs!$IT168)</f>
        <v>5.872117789475416</v>
      </c>
      <c r="L168">
        <f>LN((Calcs!$HQ168+Calcs!$GT168+0.01)/(Calcs!$GT168+0.01))</f>
        <v>-0.27390574932553313</v>
      </c>
    </row>
    <row r="169" spans="1:12" x14ac:dyDescent="0.25">
      <c r="A169">
        <f>IF(ISERROR(Calcs!$IQ169),"",Calcs!$IQ169)</f>
        <v>392</v>
      </c>
      <c r="B169">
        <f>Calcs!$Q169^2*Calcs!$IP169</f>
        <v>8836</v>
      </c>
      <c r="C169">
        <f>Calcs!$GT169^2*Calcs!$IP169</f>
        <v>5077.3146380196222</v>
      </c>
      <c r="D169">
        <f>Calcs!$Q169*Calcs!$IP169</f>
        <v>94</v>
      </c>
      <c r="E169">
        <f>Calcs!$GT169*Calcs!$IP169</f>
        <v>71.25527796605401</v>
      </c>
      <c r="K169">
        <f>LN(Calcs!$IT169)</f>
        <v>5.9712618397904622</v>
      </c>
      <c r="L169">
        <f>LN((Calcs!$HQ169+Calcs!$GT169+0.01)/(Calcs!$GT169+0.01))</f>
        <v>0.27699193583426973</v>
      </c>
    </row>
    <row r="170" spans="1:12" x14ac:dyDescent="0.25">
      <c r="A170">
        <f>IF(ISERROR(Calcs!$IQ170),"",Calcs!$IQ170)</f>
        <v>424</v>
      </c>
      <c r="B170">
        <f>Calcs!$Q170^2*Calcs!$IP170</f>
        <v>7225</v>
      </c>
      <c r="C170">
        <f>Calcs!$GT170^2*Calcs!$IP170</f>
        <v>3700.9452242641341</v>
      </c>
      <c r="D170">
        <f>Calcs!$Q170*Calcs!$IP170</f>
        <v>85</v>
      </c>
      <c r="E170">
        <f>Calcs!$GT170*Calcs!$IP170</f>
        <v>60.835394502412278</v>
      </c>
      <c r="K170">
        <f>LN(Calcs!$IT170)</f>
        <v>6.0497334552319577</v>
      </c>
      <c r="L170">
        <f>LN((Calcs!$HQ170+Calcs!$GT170+0.01)/(Calcs!$GT170+0.01))</f>
        <v>0.33443276613381739</v>
      </c>
    </row>
    <row r="171" spans="1:12" x14ac:dyDescent="0.25">
      <c r="A171">
        <f>IF(ISERROR(Calcs!$IQ171),"",Calcs!$IQ171)</f>
        <v>30</v>
      </c>
      <c r="B171">
        <f>Calcs!$Q171^2*Calcs!$IP171</f>
        <v>144</v>
      </c>
      <c r="C171">
        <f>Calcs!$GT171^2*Calcs!$IP171</f>
        <v>183.34547386259308</v>
      </c>
      <c r="D171">
        <f>Calcs!$Q171*Calcs!$IP171</f>
        <v>12</v>
      </c>
      <c r="E171">
        <f>Calcs!$GT171*Calcs!$IP171</f>
        <v>13.540512319059168</v>
      </c>
      <c r="K171">
        <f>LN(Calcs!$IT171)</f>
        <v>3.4011973816621555</v>
      </c>
      <c r="L171">
        <f>LN((Calcs!$HQ171+Calcs!$GT171+0.01)/(Calcs!$GT171+0.01))</f>
        <v>-0.12068472004371755</v>
      </c>
    </row>
    <row r="172" spans="1:12" x14ac:dyDescent="0.25">
      <c r="A172">
        <f>IF(ISERROR(Calcs!$IQ172),"",Calcs!$IQ172)</f>
        <v>37</v>
      </c>
      <c r="B172">
        <f>Calcs!$Q172^2*Calcs!$IP172</f>
        <v>64</v>
      </c>
      <c r="C172">
        <f>Calcs!$GT172^2*Calcs!$IP172</f>
        <v>377.86106210425157</v>
      </c>
      <c r="D172">
        <f>Calcs!$Q172*Calcs!$IP172</f>
        <v>8</v>
      </c>
      <c r="E172">
        <f>Calcs!$GT172*Calcs!$IP172</f>
        <v>19.43864866970571</v>
      </c>
      <c r="K172">
        <f>LN(Calcs!$IT172)</f>
        <v>3.6109179126442243</v>
      </c>
      <c r="L172">
        <f>LN((Calcs!$HQ172+Calcs!$GT172+0.01)/(Calcs!$GT172+0.01))</f>
        <v>-0.88708682943458639</v>
      </c>
    </row>
    <row r="173" spans="1:12" x14ac:dyDescent="0.25">
      <c r="A173">
        <f>IF(ISERROR(Calcs!$IQ173),"",Calcs!$IQ173)</f>
        <v>71</v>
      </c>
      <c r="B173">
        <f>Calcs!$Q173^2*Calcs!$IP173</f>
        <v>400</v>
      </c>
      <c r="C173">
        <f>Calcs!$GT173^2*Calcs!$IP173</f>
        <v>248.08639407420893</v>
      </c>
      <c r="D173">
        <f>Calcs!$Q173*Calcs!$IP173</f>
        <v>20</v>
      </c>
      <c r="E173">
        <f>Calcs!$GT173*Calcs!$IP173</f>
        <v>15.750758523773035</v>
      </c>
      <c r="K173">
        <f>LN(Calcs!$IT173)</f>
        <v>4.2626798770413155</v>
      </c>
      <c r="L173">
        <f>LN((Calcs!$HQ173+Calcs!$GT173+0.01)/(Calcs!$GT173+0.01))</f>
        <v>0.2387089356430748</v>
      </c>
    </row>
    <row r="174" spans="1:12" x14ac:dyDescent="0.25">
      <c r="A174">
        <f>IF(ISERROR(Calcs!$IQ174),"",Calcs!$IQ174)</f>
        <v>79</v>
      </c>
      <c r="B174">
        <f>Calcs!$Q174^2*Calcs!$IP174</f>
        <v>361</v>
      </c>
      <c r="C174">
        <f>Calcs!$GT174^2*Calcs!$IP174</f>
        <v>805.30490905242493</v>
      </c>
      <c r="D174">
        <f>Calcs!$Q174*Calcs!$IP174</f>
        <v>19</v>
      </c>
      <c r="E174">
        <f>Calcs!$GT174*Calcs!$IP174</f>
        <v>28.377894725515226</v>
      </c>
      <c r="K174">
        <f>LN(Calcs!$IT174)</f>
        <v>4.3694478524670215</v>
      </c>
      <c r="L174">
        <f>LN((Calcs!$HQ174+Calcs!$GT174+0.01)/(Calcs!$GT174+0.01))</f>
        <v>-0.40099765574053114</v>
      </c>
    </row>
    <row r="175" spans="1:12" x14ac:dyDescent="0.25">
      <c r="A175">
        <f>IF(ISERROR(Calcs!$IQ175),"",Calcs!$IQ175)</f>
        <v>103</v>
      </c>
      <c r="B175">
        <f>Calcs!$Q175^2*Calcs!$IP175</f>
        <v>484</v>
      </c>
      <c r="C175">
        <f>Calcs!$GT175^2*Calcs!$IP175</f>
        <v>289.88044580818746</v>
      </c>
      <c r="D175">
        <f>Calcs!$Q175*Calcs!$IP175</f>
        <v>22</v>
      </c>
      <c r="E175">
        <f>Calcs!$GT175*Calcs!$IP175</f>
        <v>17.025875772135407</v>
      </c>
      <c r="K175">
        <f>LN(Calcs!$IT175)</f>
        <v>4.6347289882296359</v>
      </c>
      <c r="L175">
        <f>LN((Calcs!$HQ175+Calcs!$GT175+0.01)/(Calcs!$GT175+0.01))</f>
        <v>0.25617543558338679</v>
      </c>
    </row>
    <row r="176" spans="1:12" x14ac:dyDescent="0.25">
      <c r="A176">
        <f>IF(ISERROR(Calcs!$IQ176),"",Calcs!$IQ176)</f>
        <v>136</v>
      </c>
      <c r="B176">
        <f>Calcs!$Q176^2*Calcs!$IP176</f>
        <v>961</v>
      </c>
      <c r="C176">
        <f>Calcs!$GT176^2*Calcs!$IP176</f>
        <v>1130.5623692155184</v>
      </c>
      <c r="D176">
        <f>Calcs!$Q176*Calcs!$IP176</f>
        <v>31</v>
      </c>
      <c r="E176">
        <f>Calcs!$GT176*Calcs!$IP176</f>
        <v>33.623836325076269</v>
      </c>
      <c r="K176">
        <f>LN(Calcs!$IT176)</f>
        <v>4.9126548857360524</v>
      </c>
      <c r="L176">
        <f>LN((Calcs!$HQ176+Calcs!$GT176+0.01)/(Calcs!$GT176+0.01))</f>
        <v>-8.1222860623153759E-2</v>
      </c>
    </row>
    <row r="177" spans="1:12" x14ac:dyDescent="0.25">
      <c r="A177">
        <f>IF(ISERROR(Calcs!$IQ177),"",Calcs!$IQ177)</f>
        <v>150</v>
      </c>
      <c r="B177">
        <f>Calcs!$Q177^2*Calcs!$IP177</f>
        <v>900</v>
      </c>
      <c r="C177">
        <f>Calcs!$GT177^2*Calcs!$IP177</f>
        <v>883.68438061524716</v>
      </c>
      <c r="D177">
        <f>Calcs!$Q177*Calcs!$IP177</f>
        <v>30</v>
      </c>
      <c r="E177">
        <f>Calcs!$GT177*Calcs!$IP177</f>
        <v>29.726829306457276</v>
      </c>
      <c r="K177">
        <f>LN(Calcs!$IT177)</f>
        <v>5.0106352940962555</v>
      </c>
      <c r="L177">
        <f>LN((Calcs!$HQ177+Calcs!$GT177+0.01)/(Calcs!$GT177+0.01))</f>
        <v>9.1443378746894882E-3</v>
      </c>
    </row>
    <row r="178" spans="1:12" x14ac:dyDescent="0.25">
      <c r="A178">
        <f>IF(ISERROR(Calcs!$IQ178),"",Calcs!$IQ178)</f>
        <v>151</v>
      </c>
      <c r="B178">
        <f>Calcs!$Q178^2*Calcs!$IP178</f>
        <v>49</v>
      </c>
      <c r="C178">
        <f>Calcs!$GT178^2*Calcs!$IP178</f>
        <v>233.02725135624956</v>
      </c>
      <c r="D178">
        <f>Calcs!$Q178*Calcs!$IP178</f>
        <v>7</v>
      </c>
      <c r="E178">
        <f>Calcs!$GT178*Calcs!$IP178</f>
        <v>15.265230144228077</v>
      </c>
      <c r="K178">
        <f>LN(Calcs!$IT178)</f>
        <v>5.0172798368149243</v>
      </c>
      <c r="L178">
        <f>LN((Calcs!$HQ178+Calcs!$GT178+0.01)/(Calcs!$GT178+0.01))</f>
        <v>-0.77889487062290075</v>
      </c>
    </row>
    <row r="179" spans="1:12" x14ac:dyDescent="0.25">
      <c r="A179">
        <f>IF(ISERROR(Calcs!$IQ179),"",Calcs!$IQ179)</f>
        <v>153</v>
      </c>
      <c r="B179">
        <f>Calcs!$Q179^2*Calcs!$IP179</f>
        <v>1600</v>
      </c>
      <c r="C179">
        <f>Calcs!$GT179^2*Calcs!$IP179</f>
        <v>825.93683219544891</v>
      </c>
      <c r="D179">
        <f>Calcs!$Q179*Calcs!$IP179</f>
        <v>40</v>
      </c>
      <c r="E179">
        <f>Calcs!$GT179*Calcs!$IP179</f>
        <v>28.73911676087922</v>
      </c>
      <c r="K179">
        <f>LN(Calcs!$IT179)</f>
        <v>5.0304379213924353</v>
      </c>
      <c r="L179">
        <f>LN((Calcs!$HQ179+Calcs!$GT179+0.01)/(Calcs!$GT179+0.01))</f>
        <v>0.3305223774584175</v>
      </c>
    </row>
    <row r="180" spans="1:12" x14ac:dyDescent="0.25">
      <c r="A180">
        <f>IF(ISERROR(Calcs!$IQ180),"",Calcs!$IQ180)</f>
        <v>153</v>
      </c>
      <c r="B180">
        <f>Calcs!$Q180^2*Calcs!$IP180</f>
        <v>289</v>
      </c>
      <c r="C180">
        <f>Calcs!$GT180^2*Calcs!$IP180</f>
        <v>771.24377769181569</v>
      </c>
      <c r="D180">
        <f>Calcs!$Q180*Calcs!$IP180</f>
        <v>17</v>
      </c>
      <c r="E180">
        <f>Calcs!$GT180*Calcs!$IP180</f>
        <v>27.771276126455113</v>
      </c>
      <c r="K180">
        <f>LN(Calcs!$IT180)</f>
        <v>5.0304379213924353</v>
      </c>
      <c r="L180">
        <f>LN((Calcs!$HQ180+Calcs!$GT180+0.01)/(Calcs!$GT180+0.01))</f>
        <v>-0.49056086674079519</v>
      </c>
    </row>
    <row r="181" spans="1:12" x14ac:dyDescent="0.25">
      <c r="A181">
        <f>IF(ISERROR(Calcs!$IQ181),"",Calcs!$IQ181)</f>
        <v>154</v>
      </c>
      <c r="B181">
        <f>Calcs!$Q181^2*Calcs!$IP181</f>
        <v>441</v>
      </c>
      <c r="C181">
        <f>Calcs!$GT181^2*Calcs!$IP181</f>
        <v>1199.9730271291985</v>
      </c>
      <c r="D181">
        <f>Calcs!$Q181*Calcs!$IP181</f>
        <v>21</v>
      </c>
      <c r="E181">
        <f>Calcs!$GT181*Calcs!$IP181</f>
        <v>34.640626829334344</v>
      </c>
      <c r="K181">
        <f>LN(Calcs!$IT181)</f>
        <v>5.0369526024136295</v>
      </c>
      <c r="L181">
        <f>LN((Calcs!$HQ181+Calcs!$GT181+0.01)/(Calcs!$GT181+0.01))</f>
        <v>-0.50031730092805471</v>
      </c>
    </row>
    <row r="182" spans="1:12" x14ac:dyDescent="0.25">
      <c r="A182">
        <f>IF(ISERROR(Calcs!$IQ182),"",Calcs!$IQ182)</f>
        <v>168</v>
      </c>
      <c r="B182">
        <f>Calcs!$Q182^2*Calcs!$IP182</f>
        <v>1225</v>
      </c>
      <c r="C182">
        <f>Calcs!$GT182^2*Calcs!$IP182</f>
        <v>398.7888508901101</v>
      </c>
      <c r="D182">
        <f>Calcs!$Q182*Calcs!$IP182</f>
        <v>35</v>
      </c>
      <c r="E182">
        <f>Calcs!$GT182*Calcs!$IP182</f>
        <v>19.969698317453624</v>
      </c>
      <c r="K182">
        <f>LN(Calcs!$IT182)</f>
        <v>5.1239639794032588</v>
      </c>
      <c r="L182">
        <f>LN((Calcs!$HQ182+Calcs!$GT182+0.01)/(Calcs!$GT182+0.01))</f>
        <v>0.56091706108670658</v>
      </c>
    </row>
    <row r="183" spans="1:12" x14ac:dyDescent="0.25">
      <c r="A183">
        <f>IF(ISERROR(Calcs!$IQ183),"",Calcs!$IQ183)</f>
        <v>173</v>
      </c>
      <c r="B183">
        <f>Calcs!$Q183^2*Calcs!$IP183</f>
        <v>729</v>
      </c>
      <c r="C183">
        <f>Calcs!$GT183^2*Calcs!$IP183</f>
        <v>1571.7194265634153</v>
      </c>
      <c r="D183">
        <f>Calcs!$Q183*Calcs!$IP183</f>
        <v>27</v>
      </c>
      <c r="E183">
        <f>Calcs!$GT183*Calcs!$IP183</f>
        <v>39.64491678088649</v>
      </c>
      <c r="K183">
        <f>LN(Calcs!$IT183)</f>
        <v>5.1532915944977793</v>
      </c>
      <c r="L183">
        <f>LN((Calcs!$HQ183+Calcs!$GT183+0.01)/(Calcs!$GT183+0.01))</f>
        <v>-0.3840077771504829</v>
      </c>
    </row>
    <row r="184" spans="1:12" x14ac:dyDescent="0.25">
      <c r="A184">
        <f>IF(ISERROR(Calcs!$IQ184),"",Calcs!$IQ184)</f>
        <v>194</v>
      </c>
      <c r="B184">
        <f>Calcs!$Q184^2*Calcs!$IP184</f>
        <v>1156</v>
      </c>
      <c r="C184">
        <f>Calcs!$GT184^2*Calcs!$IP184</f>
        <v>903.36799373651002</v>
      </c>
      <c r="D184">
        <f>Calcs!$Q184*Calcs!$IP184</f>
        <v>34</v>
      </c>
      <c r="E184">
        <f>Calcs!$GT184*Calcs!$IP184</f>
        <v>30.05608081131853</v>
      </c>
      <c r="K184">
        <f>LN(Calcs!$IT184)</f>
        <v>5.2678581590633282</v>
      </c>
      <c r="L184">
        <f>LN((Calcs!$HQ184+Calcs!$GT184+0.01)/(Calcs!$GT184+0.01))</f>
        <v>0.12325694601961018</v>
      </c>
    </row>
    <row r="185" spans="1:12" x14ac:dyDescent="0.25">
      <c r="A185">
        <f>IF(ISERROR(Calcs!$IQ185),"",Calcs!$IQ185)</f>
        <v>236</v>
      </c>
      <c r="B185">
        <f>Calcs!$Q185^2*Calcs!$IP185</f>
        <v>2401</v>
      </c>
      <c r="C185">
        <f>Calcs!$GT185^2*Calcs!$IP185</f>
        <v>1244.7845715355872</v>
      </c>
      <c r="D185">
        <f>Calcs!$Q185*Calcs!$IP185</f>
        <v>49</v>
      </c>
      <c r="E185">
        <f>Calcs!$GT185*Calcs!$IP185</f>
        <v>35.281504666547136</v>
      </c>
      <c r="K185">
        <f>LN(Calcs!$IT185)</f>
        <v>5.4638318050256105</v>
      </c>
      <c r="L185">
        <f>LN((Calcs!$HQ185+Calcs!$GT185+0.01)/(Calcs!$GT185+0.01))</f>
        <v>0.32838208495004201</v>
      </c>
    </row>
    <row r="186" spans="1:12" x14ac:dyDescent="0.25">
      <c r="A186">
        <f>IF(ISERROR(Calcs!$IQ186),"",Calcs!$IQ186)</f>
        <v>241</v>
      </c>
      <c r="B186">
        <f>Calcs!$Q186^2*Calcs!$IP186</f>
        <v>324</v>
      </c>
      <c r="C186">
        <f>Calcs!$GT186^2*Calcs!$IP186</f>
        <v>382.55783152388886</v>
      </c>
      <c r="D186">
        <f>Calcs!$Q186*Calcs!$IP186</f>
        <v>18</v>
      </c>
      <c r="E186">
        <f>Calcs!$GT186*Calcs!$IP186</f>
        <v>19.559085651530054</v>
      </c>
      <c r="K186">
        <f>LN(Calcs!$IT186)</f>
        <v>5.4847969334906548</v>
      </c>
      <c r="L186">
        <f>LN((Calcs!$HQ186+Calcs!$GT186+0.01)/(Calcs!$GT186+0.01))</f>
        <v>-8.3023899183294322E-2</v>
      </c>
    </row>
    <row r="187" spans="1:12" x14ac:dyDescent="0.25">
      <c r="A187">
        <f>IF(ISERROR(Calcs!$IQ187),"",Calcs!$IQ187)</f>
        <v>243</v>
      </c>
      <c r="B187">
        <f>Calcs!$Q187^2*Calcs!$IP187</f>
        <v>484</v>
      </c>
      <c r="C187">
        <f>Calcs!$GT187^2*Calcs!$IP187</f>
        <v>1442.0618064585776</v>
      </c>
      <c r="D187">
        <f>Calcs!$Q187*Calcs!$IP187</f>
        <v>22</v>
      </c>
      <c r="E187">
        <f>Calcs!$GT187*Calcs!$IP187</f>
        <v>37.974488890024283</v>
      </c>
      <c r="K187">
        <f>LN(Calcs!$IT187)</f>
        <v>5.4930614433405482</v>
      </c>
      <c r="L187">
        <f>LN((Calcs!$HQ187+Calcs!$GT187+0.01)/(Calcs!$GT187+0.01))</f>
        <v>-0.54568099375235779</v>
      </c>
    </row>
    <row r="188" spans="1:12" x14ac:dyDescent="0.25">
      <c r="A188">
        <f>IF(ISERROR(Calcs!$IQ188),"",Calcs!$IQ188)</f>
        <v>253</v>
      </c>
      <c r="B188">
        <f>Calcs!$Q188^2*Calcs!$IP188</f>
        <v>625</v>
      </c>
      <c r="C188">
        <f>Calcs!$GT188^2*Calcs!$IP188</f>
        <v>571.67279261499505</v>
      </c>
      <c r="D188">
        <f>Calcs!$Q188*Calcs!$IP188</f>
        <v>25</v>
      </c>
      <c r="E188">
        <f>Calcs!$GT188*Calcs!$IP188</f>
        <v>23.909679893612022</v>
      </c>
      <c r="K188">
        <f>LN(Calcs!$IT188)</f>
        <v>5.5333894887275203</v>
      </c>
      <c r="L188">
        <f>LN((Calcs!$HQ188+Calcs!$GT188+0.01)/(Calcs!$GT188+0.01))</f>
        <v>4.4574198270720719E-2</v>
      </c>
    </row>
    <row r="189" spans="1:12" x14ac:dyDescent="0.25">
      <c r="A189">
        <f>IF(ISERROR(Calcs!$IQ189),"",Calcs!$IQ189)</f>
        <v>268</v>
      </c>
      <c r="B189">
        <f>Calcs!$Q189^2*Calcs!$IP189</f>
        <v>3136</v>
      </c>
      <c r="C189">
        <f>Calcs!$GT189^2*Calcs!$IP189</f>
        <v>1263.6893287976118</v>
      </c>
      <c r="D189">
        <f>Calcs!$Q189*Calcs!$IP189</f>
        <v>56</v>
      </c>
      <c r="E189">
        <f>Calcs!$GT189*Calcs!$IP189</f>
        <v>35.548408245624891</v>
      </c>
      <c r="K189">
        <f>LN(Calcs!$IT189)</f>
        <v>5.5909869805108565</v>
      </c>
      <c r="L189">
        <f>LN((Calcs!$HQ189+Calcs!$GT189+0.01)/(Calcs!$GT189+0.01))</f>
        <v>0.45435359907439549</v>
      </c>
    </row>
    <row r="190" spans="1:12" x14ac:dyDescent="0.25">
      <c r="A190">
        <f>IF(ISERROR(Calcs!$IQ190),"",Calcs!$IQ190)</f>
        <v>292</v>
      </c>
      <c r="B190">
        <f>Calcs!$Q190^2*Calcs!$IP190</f>
        <v>3136</v>
      </c>
      <c r="C190">
        <f>Calcs!$GT190^2*Calcs!$IP190</f>
        <v>1699.5368935816734</v>
      </c>
      <c r="D190">
        <f>Calcs!$Q190*Calcs!$IP190</f>
        <v>56</v>
      </c>
      <c r="E190">
        <f>Calcs!$GT190*Calcs!$IP190</f>
        <v>41.225439883422389</v>
      </c>
      <c r="K190">
        <f>LN(Calcs!$IT190)</f>
        <v>5.6767538022682817</v>
      </c>
      <c r="L190">
        <f>LN((Calcs!$HQ190+Calcs!$GT190+0.01)/(Calcs!$GT190+0.01))</f>
        <v>0.30623216827360827</v>
      </c>
    </row>
    <row r="191" spans="1:12" x14ac:dyDescent="0.25">
      <c r="A191">
        <f>IF(ISERROR(Calcs!$IQ191),"",Calcs!$IQ191)</f>
        <v>292</v>
      </c>
      <c r="B191">
        <f>Calcs!$Q191^2*Calcs!$IP191</f>
        <v>3600</v>
      </c>
      <c r="C191">
        <f>Calcs!$GT191^2*Calcs!$IP191</f>
        <v>1288.3753206583706</v>
      </c>
      <c r="D191">
        <f>Calcs!$Q191*Calcs!$IP191</f>
        <v>60</v>
      </c>
      <c r="E191">
        <f>Calcs!$GT191*Calcs!$IP191</f>
        <v>35.893945459622721</v>
      </c>
      <c r="K191">
        <f>LN(Calcs!$IT191)</f>
        <v>5.6767538022682817</v>
      </c>
      <c r="L191">
        <f>LN((Calcs!$HQ191+Calcs!$GT191+0.01)/(Calcs!$GT191+0.01))</f>
        <v>0.51366402416365431</v>
      </c>
    </row>
    <row r="192" spans="1:12" x14ac:dyDescent="0.25">
      <c r="A192">
        <f>IF(ISERROR(Calcs!$IQ192),"",Calcs!$IQ192)</f>
        <v>329</v>
      </c>
      <c r="B192">
        <f>Calcs!$Q192^2*Calcs!$IP192</f>
        <v>841</v>
      </c>
      <c r="C192">
        <f>Calcs!$GT192^2*Calcs!$IP192</f>
        <v>2160.1533995260033</v>
      </c>
      <c r="D192">
        <f>Calcs!$Q192*Calcs!$IP192</f>
        <v>29</v>
      </c>
      <c r="E192">
        <f>Calcs!$GT192*Calcs!$IP192</f>
        <v>46.477450441326958</v>
      </c>
      <c r="K192">
        <f>LN(Calcs!$IT192)</f>
        <v>5.7960577507653719</v>
      </c>
      <c r="L192">
        <f>LN((Calcs!$HQ192+Calcs!$GT192+0.01)/(Calcs!$GT192+0.01))</f>
        <v>-0.47154179505281602</v>
      </c>
    </row>
    <row r="193" spans="1:12" x14ac:dyDescent="0.25">
      <c r="A193">
        <f>IF(ISERROR(Calcs!$IQ193),"",Calcs!$IQ193)</f>
        <v>337</v>
      </c>
      <c r="B193">
        <f>Calcs!$Q193^2*Calcs!$IP193</f>
        <v>1089</v>
      </c>
      <c r="C193">
        <f>Calcs!$GT193^2*Calcs!$IP193</f>
        <v>1250.5739260613122</v>
      </c>
      <c r="D193">
        <f>Calcs!$Q193*Calcs!$IP193</f>
        <v>33</v>
      </c>
      <c r="E193">
        <f>Calcs!$GT193*Calcs!$IP193</f>
        <v>35.363454668079477</v>
      </c>
      <c r="K193">
        <f>LN(Calcs!$IT193)</f>
        <v>5.8200829303523616</v>
      </c>
      <c r="L193">
        <f>LN((Calcs!$HQ193+Calcs!$GT193+0.01)/(Calcs!$GT193+0.01))</f>
        <v>-6.9151124849540432E-2</v>
      </c>
    </row>
    <row r="194" spans="1:12" x14ac:dyDescent="0.25">
      <c r="A194">
        <f>IF(ISERROR(Calcs!$IQ194),"",Calcs!$IQ194)</f>
        <v>340</v>
      </c>
      <c r="B194">
        <f>Calcs!$Q194^2*Calcs!$IP194</f>
        <v>4624</v>
      </c>
      <c r="C194">
        <f>Calcs!$GT194^2*Calcs!$IP194</f>
        <v>2061.3285940179285</v>
      </c>
      <c r="D194">
        <f>Calcs!$Q194*Calcs!$IP194</f>
        <v>68</v>
      </c>
      <c r="E194">
        <f>Calcs!$GT194*Calcs!$IP194</f>
        <v>45.401856724344746</v>
      </c>
      <c r="K194">
        <f>LN(Calcs!$IT194)</f>
        <v>5.8289456176102075</v>
      </c>
      <c r="L194">
        <f>LN((Calcs!$HQ194+Calcs!$GT194+0.01)/(Calcs!$GT194+0.01))</f>
        <v>0.4038815209077492</v>
      </c>
    </row>
    <row r="195" spans="1:12" x14ac:dyDescent="0.25">
      <c r="A195">
        <f>IF(ISERROR(Calcs!$IQ195),"",Calcs!$IQ195)</f>
        <v>350</v>
      </c>
      <c r="B195">
        <f>Calcs!$Q195^2*Calcs!$IP195</f>
        <v>3136</v>
      </c>
      <c r="C195">
        <f>Calcs!$GT195^2*Calcs!$IP195</f>
        <v>2059.8977023506191</v>
      </c>
      <c r="D195">
        <f>Calcs!$Q195*Calcs!$IP195</f>
        <v>56</v>
      </c>
      <c r="E195">
        <f>Calcs!$GT195*Calcs!$IP195</f>
        <v>45.386095914394524</v>
      </c>
      <c r="K195">
        <f>LN(Calcs!$IT195)</f>
        <v>5.857933154483459</v>
      </c>
      <c r="L195">
        <f>LN((Calcs!$HQ195+Calcs!$GT195+0.01)/(Calcs!$GT195+0.01))</f>
        <v>0.21010413794706559</v>
      </c>
    </row>
    <row r="196" spans="1:12" x14ac:dyDescent="0.25">
      <c r="A196">
        <f>IF(ISERROR(Calcs!$IQ196),"",Calcs!$IQ196)</f>
        <v>362</v>
      </c>
      <c r="B196">
        <f>Calcs!$Q196^2*Calcs!$IP196</f>
        <v>1296</v>
      </c>
      <c r="C196">
        <f>Calcs!$GT196^2*Calcs!$IP196</f>
        <v>1582.1170220540923</v>
      </c>
      <c r="D196">
        <f>Calcs!$Q196*Calcs!$IP196</f>
        <v>36</v>
      </c>
      <c r="E196">
        <f>Calcs!$GT196*Calcs!$IP196</f>
        <v>39.775834649370871</v>
      </c>
      <c r="K196">
        <f>LN(Calcs!$IT196)</f>
        <v>5.8916442118257715</v>
      </c>
      <c r="L196">
        <f>LN((Calcs!$HQ196+Calcs!$GT196+0.01)/(Calcs!$GT196+0.01))</f>
        <v>-9.9714257945035495E-2</v>
      </c>
    </row>
    <row r="197" spans="1:12" x14ac:dyDescent="0.25">
      <c r="A197">
        <f>IF(ISERROR(Calcs!$IQ197),"",Calcs!$IQ197)</f>
        <v>368</v>
      </c>
      <c r="B197">
        <f>Calcs!$Q197^2*Calcs!$IP197</f>
        <v>2704</v>
      </c>
      <c r="C197">
        <f>Calcs!$GT197^2*Calcs!$IP197</f>
        <v>2465.180339732517</v>
      </c>
      <c r="D197">
        <f>Calcs!$Q197*Calcs!$IP197</f>
        <v>52</v>
      </c>
      <c r="E197">
        <f>Calcs!$GT197*Calcs!$IP197</f>
        <v>49.650582471231061</v>
      </c>
      <c r="K197">
        <f>LN(Calcs!$IT197)</f>
        <v>5.9080829381689313</v>
      </c>
      <c r="L197">
        <f>LN((Calcs!$HQ197+Calcs!$GT197+0.01)/(Calcs!$GT197+0.01))</f>
        <v>4.6224498590680785E-2</v>
      </c>
    </row>
    <row r="198" spans="1:12" x14ac:dyDescent="0.25">
      <c r="A198">
        <f>IF(ISERROR(Calcs!$IQ198),"",Calcs!$IQ198)</f>
        <v>385</v>
      </c>
      <c r="B198">
        <f>Calcs!$Q198^2*Calcs!$IP198</f>
        <v>6724</v>
      </c>
      <c r="C198">
        <f>Calcs!$GT198^2*Calcs!$IP198</f>
        <v>1716.3230843471169</v>
      </c>
      <c r="D198">
        <f>Calcs!$Q198*Calcs!$IP198</f>
        <v>82</v>
      </c>
      <c r="E198">
        <f>Calcs!$GT198*Calcs!$IP198</f>
        <v>41.428529835695556</v>
      </c>
      <c r="K198">
        <f>LN(Calcs!$IT198)</f>
        <v>5.9532433342877846</v>
      </c>
      <c r="L198">
        <f>LN((Calcs!$HQ198+Calcs!$GT198+0.01)/(Calcs!$GT198+0.01))</f>
        <v>0.68263007066426229</v>
      </c>
    </row>
    <row r="199" spans="1:12" x14ac:dyDescent="0.25">
      <c r="A199">
        <f>IF(ISERROR(Calcs!$IQ199),"",Calcs!$IQ199)</f>
        <v>431</v>
      </c>
      <c r="B199">
        <f>Calcs!$Q199^2*Calcs!$IP199</f>
        <v>961</v>
      </c>
      <c r="C199">
        <f>Calcs!$GT199^2*Calcs!$IP199</f>
        <v>1436.2186564027313</v>
      </c>
      <c r="D199">
        <f>Calcs!$Q199*Calcs!$IP199</f>
        <v>31</v>
      </c>
      <c r="E199">
        <f>Calcs!$GT199*Calcs!$IP199</f>
        <v>37.897475594064723</v>
      </c>
      <c r="K199">
        <f>LN(Calcs!$IT199)</f>
        <v>6.0661080901037474</v>
      </c>
      <c r="L199">
        <f>LN((Calcs!$HQ199+Calcs!$GT199+0.01)/(Calcs!$GT199+0.01))</f>
        <v>-0.20083860475172313</v>
      </c>
    </row>
    <row r="200" spans="1:12" x14ac:dyDescent="0.25">
      <c r="A200">
        <f>IF(ISERROR(Calcs!$IQ200),"",Calcs!$IQ200)</f>
        <v>436</v>
      </c>
      <c r="B200">
        <f>Calcs!$Q200^2*Calcs!$IP200</f>
        <v>3136</v>
      </c>
      <c r="C200">
        <f>Calcs!$GT200^2*Calcs!$IP200</f>
        <v>3563.7224710628875</v>
      </c>
      <c r="D200">
        <f>Calcs!$Q200*Calcs!$IP200</f>
        <v>56</v>
      </c>
      <c r="E200">
        <f>Calcs!$GT200*Calcs!$IP200</f>
        <v>59.696921788840065</v>
      </c>
      <c r="K200">
        <f>LN(Calcs!$IT200)</f>
        <v>6.0776422433490342</v>
      </c>
      <c r="L200">
        <f>LN((Calcs!$HQ200+Calcs!$GT200+0.01)/(Calcs!$GT200+0.01))</f>
        <v>-6.391771031760396E-2</v>
      </c>
    </row>
    <row r="201" spans="1:12" x14ac:dyDescent="0.25">
      <c r="A201">
        <f>IF(ISERROR(Calcs!$IQ201),"",Calcs!$IQ201)</f>
        <v>485</v>
      </c>
      <c r="B201">
        <f>Calcs!$Q201^2*Calcs!$IP201</f>
        <v>3136</v>
      </c>
      <c r="C201">
        <f>Calcs!$GT201^2*Calcs!$IP201</f>
        <v>2302.103868249133</v>
      </c>
      <c r="D201">
        <f>Calcs!$Q201*Calcs!$IP201</f>
        <v>56</v>
      </c>
      <c r="E201">
        <f>Calcs!$GT201*Calcs!$IP201</f>
        <v>47.980244562206359</v>
      </c>
      <c r="K201">
        <f>LN(Calcs!$IT201)</f>
        <v>6.1841488909374833</v>
      </c>
      <c r="L201">
        <f>LN((Calcs!$HQ201+Calcs!$GT201+0.01)/(Calcs!$GT201+0.01))</f>
        <v>0.15453249425691695</v>
      </c>
    </row>
    <row r="202" spans="1:12" x14ac:dyDescent="0.25">
      <c r="A202">
        <f>IF(ISERROR(Calcs!$IQ202),"",Calcs!$IQ202)</f>
        <v>500</v>
      </c>
      <c r="B202">
        <f>Calcs!$Q202^2*Calcs!$IP202</f>
        <v>1849</v>
      </c>
      <c r="C202">
        <f>Calcs!$GT202^2*Calcs!$IP202</f>
        <v>2129.0227373983234</v>
      </c>
      <c r="D202">
        <f>Calcs!$Q202*Calcs!$IP202</f>
        <v>43</v>
      </c>
      <c r="E202">
        <f>Calcs!$GT202*Calcs!$IP202</f>
        <v>46.141334369503483</v>
      </c>
      <c r="K202">
        <f>LN(Calcs!$IT202)</f>
        <v>6.2146080984221914</v>
      </c>
      <c r="L202">
        <f>LN((Calcs!$HQ202+Calcs!$GT202+0.01)/(Calcs!$GT202+0.01))</f>
        <v>-7.0493227483942975E-2</v>
      </c>
    </row>
    <row r="203" spans="1:12" x14ac:dyDescent="0.25">
      <c r="A203">
        <f>IF(ISERROR(Calcs!$IQ203),"",Calcs!$IQ203)</f>
        <v>514</v>
      </c>
      <c r="B203">
        <f>Calcs!$Q203^2*Calcs!$IP203</f>
        <v>3844</v>
      </c>
      <c r="C203">
        <f>Calcs!$GT203^2*Calcs!$IP203</f>
        <v>3184.1146390996246</v>
      </c>
      <c r="D203">
        <f>Calcs!$Q203*Calcs!$IP203</f>
        <v>62</v>
      </c>
      <c r="E203">
        <f>Calcs!$GT203*Calcs!$IP203</f>
        <v>56.427959728308664</v>
      </c>
      <c r="K203">
        <f>LN(Calcs!$IT203)</f>
        <v>6.2422232654551655</v>
      </c>
      <c r="L203">
        <f>LN((Calcs!$HQ203+Calcs!$GT203+0.01)/(Calcs!$GT203+0.01))</f>
        <v>9.4153685422699834E-2</v>
      </c>
    </row>
    <row r="204" spans="1:12" x14ac:dyDescent="0.25">
      <c r="A204">
        <f>IF(ISERROR(Calcs!$IQ204),"",Calcs!$IQ204)</f>
        <v>54</v>
      </c>
      <c r="B204">
        <f>Calcs!$Q204^2*Calcs!$IP204</f>
        <v>9</v>
      </c>
      <c r="C204">
        <f>Calcs!$GT204^2*Calcs!$IP204</f>
        <v>61.976456563093244</v>
      </c>
      <c r="D204">
        <f>Calcs!$Q204*Calcs!$IP204</f>
        <v>3</v>
      </c>
      <c r="E204">
        <f>Calcs!$GT204*Calcs!$IP204</f>
        <v>7.8725127223201898</v>
      </c>
      <c r="K204">
        <f>LN(Calcs!$IT204)</f>
        <v>3.9889840465642745</v>
      </c>
      <c r="L204">
        <f>LN((Calcs!$HQ204+Calcs!$GT204+0.01)/(Calcs!$GT204+0.01))</f>
        <v>-0.9627066476705759</v>
      </c>
    </row>
    <row r="205" spans="1:12" x14ac:dyDescent="0.25">
      <c r="A205">
        <f>IF(ISERROR(Calcs!$IQ205),"",Calcs!$IQ205)</f>
        <v>68</v>
      </c>
      <c r="B205">
        <f>Calcs!$Q205^2*Calcs!$IP205</f>
        <v>4</v>
      </c>
      <c r="C205">
        <f>Calcs!$GT205^2*Calcs!$IP205</f>
        <v>85.258337460533724</v>
      </c>
      <c r="D205">
        <f>Calcs!$Q205*Calcs!$IP205</f>
        <v>2</v>
      </c>
      <c r="E205">
        <f>Calcs!$GT205*Calcs!$IP205</f>
        <v>9.2335441440724004</v>
      </c>
      <c r="K205">
        <f>LN(Calcs!$IT205)</f>
        <v>4.219507705176107</v>
      </c>
      <c r="L205">
        <f>LN((Calcs!$HQ205+Calcs!$GT205+0.01)/(Calcs!$GT205+0.01))</f>
        <v>-1.5257906554160154</v>
      </c>
    </row>
    <row r="206" spans="1:12" x14ac:dyDescent="0.25">
      <c r="A206">
        <f>IF(ISERROR(Calcs!$IQ206),"",Calcs!$IQ206)</f>
        <v>111</v>
      </c>
      <c r="B206">
        <f>Calcs!$Q206^2*Calcs!$IP206</f>
        <v>81</v>
      </c>
      <c r="C206">
        <f>Calcs!$GT206^2*Calcs!$IP206</f>
        <v>311.66024994737728</v>
      </c>
      <c r="D206">
        <f>Calcs!$Q206*Calcs!$IP206</f>
        <v>9</v>
      </c>
      <c r="E206">
        <f>Calcs!$GT206*Calcs!$IP206</f>
        <v>17.653901833514801</v>
      </c>
      <c r="K206">
        <f>LN(Calcs!$IT206)</f>
        <v>4.7095302013123339</v>
      </c>
      <c r="L206">
        <f>LN((Calcs!$HQ206+Calcs!$GT206+0.01)/(Calcs!$GT206+0.01))</f>
        <v>-0.67318804102663621</v>
      </c>
    </row>
    <row r="207" spans="1:12" x14ac:dyDescent="0.25">
      <c r="A207">
        <f>IF(ISERROR(Calcs!$IQ207),"",Calcs!$IQ207)</f>
        <v>132</v>
      </c>
      <c r="B207">
        <f>Calcs!$Q207^2*Calcs!$IP207</f>
        <v>121</v>
      </c>
      <c r="C207">
        <f>Calcs!$GT207^2*Calcs!$IP207</f>
        <v>480.23901281069118</v>
      </c>
      <c r="D207">
        <f>Calcs!$Q207*Calcs!$IP207</f>
        <v>11</v>
      </c>
      <c r="E207">
        <f>Calcs!$GT207*Calcs!$IP207</f>
        <v>21.914356317507735</v>
      </c>
      <c r="K207">
        <f>LN(Calcs!$IT207)</f>
        <v>4.8828019225863706</v>
      </c>
      <c r="L207">
        <f>LN((Calcs!$HQ207+Calcs!$GT207+0.01)/(Calcs!$GT207+0.01))</f>
        <v>-0.68879422871220164</v>
      </c>
    </row>
    <row r="208" spans="1:12" x14ac:dyDescent="0.25">
      <c r="A208">
        <f>IF(ISERROR(Calcs!$IQ208),"",Calcs!$IQ208)</f>
        <v>145</v>
      </c>
      <c r="B208">
        <f>Calcs!$Q208^2*Calcs!$IP208</f>
        <v>144</v>
      </c>
      <c r="C208">
        <f>Calcs!$GT208^2*Calcs!$IP208</f>
        <v>1092.5794064538986</v>
      </c>
      <c r="D208">
        <f>Calcs!$Q208*Calcs!$IP208</f>
        <v>12</v>
      </c>
      <c r="E208">
        <f>Calcs!$GT208*Calcs!$IP208</f>
        <v>33.054188939586744</v>
      </c>
      <c r="K208">
        <f>LN(Calcs!$IT208)</f>
        <v>4.9767337424205742</v>
      </c>
      <c r="L208">
        <f>LN((Calcs!$HQ208+Calcs!$GT208+0.01)/(Calcs!$GT208+0.01))</f>
        <v>-1.0127111554608401</v>
      </c>
    </row>
    <row r="209" spans="1:12" x14ac:dyDescent="0.25">
      <c r="A209">
        <f>IF(ISERROR(Calcs!$IQ209),"",Calcs!$IQ209)</f>
        <v>152</v>
      </c>
      <c r="B209">
        <f>Calcs!$Q209^2*Calcs!$IP209</f>
        <v>289</v>
      </c>
      <c r="C209">
        <f>Calcs!$GT209^2*Calcs!$IP209</f>
        <v>554.01007253929549</v>
      </c>
      <c r="D209">
        <f>Calcs!$Q209*Calcs!$IP209</f>
        <v>17</v>
      </c>
      <c r="E209">
        <f>Calcs!$GT209*Calcs!$IP209</f>
        <v>23.537418561501077</v>
      </c>
      <c r="K209">
        <f>LN(Calcs!$IT209)</f>
        <v>5.0238805208462765</v>
      </c>
      <c r="L209">
        <f>LN((Calcs!$HQ209+Calcs!$GT209+0.01)/(Calcs!$GT209+0.01))</f>
        <v>-0.32521479282358451</v>
      </c>
    </row>
    <row r="210" spans="1:12" x14ac:dyDescent="0.25">
      <c r="A210">
        <f>IF(ISERROR(Calcs!$IQ210),"",Calcs!$IQ210)</f>
        <v>155</v>
      </c>
      <c r="B210">
        <f>Calcs!$Q210^2*Calcs!$IP210</f>
        <v>169</v>
      </c>
      <c r="C210">
        <f>Calcs!$GT210^2*Calcs!$IP210</f>
        <v>427.96227387498254</v>
      </c>
      <c r="D210">
        <f>Calcs!$Q210*Calcs!$IP210</f>
        <v>13</v>
      </c>
      <c r="E210">
        <f>Calcs!$GT210*Calcs!$IP210</f>
        <v>20.687249064942939</v>
      </c>
      <c r="K210">
        <f>LN(Calcs!$IT210)</f>
        <v>5.0434251169192468</v>
      </c>
      <c r="L210">
        <f>LN((Calcs!$HQ210+Calcs!$GT210+0.01)/(Calcs!$GT210+0.01))</f>
        <v>-0.46428250350214711</v>
      </c>
    </row>
    <row r="211" spans="1:12" x14ac:dyDescent="0.25">
      <c r="A211">
        <f>IF(ISERROR(Calcs!$IQ211),"",Calcs!$IQ211)</f>
        <v>162</v>
      </c>
      <c r="B211">
        <f>Calcs!$Q211^2*Calcs!$IP211</f>
        <v>400</v>
      </c>
      <c r="C211">
        <f>Calcs!$GT211^2*Calcs!$IP211</f>
        <v>1401.1446125899549</v>
      </c>
      <c r="D211">
        <f>Calcs!$Q211*Calcs!$IP211</f>
        <v>20</v>
      </c>
      <c r="E211">
        <f>Calcs!$GT211*Calcs!$IP211</f>
        <v>37.431866271800487</v>
      </c>
      <c r="K211">
        <f>LN(Calcs!$IT211)</f>
        <v>5.0875963352323836</v>
      </c>
      <c r="L211">
        <f>LN((Calcs!$HQ211+Calcs!$GT211+0.01)/(Calcs!$GT211+0.01))</f>
        <v>-0.62655734877464675</v>
      </c>
    </row>
    <row r="212" spans="1:12" x14ac:dyDescent="0.25">
      <c r="A212">
        <f>IF(ISERROR(Calcs!$IQ212),"",Calcs!$IQ212)</f>
        <v>168</v>
      </c>
      <c r="B212">
        <f>Calcs!$Q212^2*Calcs!$IP212</f>
        <v>625</v>
      </c>
      <c r="C212">
        <f>Calcs!$GT212^2*Calcs!$IP212</f>
        <v>1066.4156484547323</v>
      </c>
      <c r="D212">
        <f>Calcs!$Q212*Calcs!$IP212</f>
        <v>25</v>
      </c>
      <c r="E212">
        <f>Calcs!$GT212*Calcs!$IP212</f>
        <v>32.656020095148342</v>
      </c>
      <c r="K212">
        <f>LN(Calcs!$IT212)</f>
        <v>5.1239639794032588</v>
      </c>
      <c r="L212">
        <f>LN((Calcs!$HQ212+Calcs!$GT212+0.01)/(Calcs!$GT212+0.01))</f>
        <v>-0.26705965191138725</v>
      </c>
    </row>
    <row r="213" spans="1:12" x14ac:dyDescent="0.25">
      <c r="A213">
        <f>IF(ISERROR(Calcs!$IQ213),"",Calcs!$IQ213)</f>
        <v>215</v>
      </c>
      <c r="B213">
        <f>Calcs!$Q213^2*Calcs!$IP213</f>
        <v>1089</v>
      </c>
      <c r="C213">
        <f>Calcs!$GT213^2*Calcs!$IP213</f>
        <v>1927.8231620096515</v>
      </c>
      <c r="D213">
        <f>Calcs!$Q213*Calcs!$IP213</f>
        <v>33</v>
      </c>
      <c r="E213">
        <f>Calcs!$GT213*Calcs!$IP213</f>
        <v>43.906983066588069</v>
      </c>
      <c r="K213">
        <f>LN(Calcs!$IT213)</f>
        <v>5.3706380281276624</v>
      </c>
      <c r="L213">
        <f>LN((Calcs!$HQ213+Calcs!$GT213+0.01)/(Calcs!$GT213+0.01))</f>
        <v>-0.28549055741459767</v>
      </c>
    </row>
    <row r="214" spans="1:12" x14ac:dyDescent="0.25">
      <c r="A214">
        <f>IF(ISERROR(Calcs!$IQ214),"",Calcs!$IQ214)</f>
        <v>221</v>
      </c>
      <c r="B214">
        <f>Calcs!$Q214^2*Calcs!$IP214</f>
        <v>400</v>
      </c>
      <c r="C214">
        <f>Calcs!$GT214^2*Calcs!$IP214</f>
        <v>1311.4723595885475</v>
      </c>
      <c r="D214">
        <f>Calcs!$Q214*Calcs!$IP214</f>
        <v>20</v>
      </c>
      <c r="E214">
        <f>Calcs!$GT214*Calcs!$IP214</f>
        <v>36.214256303126639</v>
      </c>
      <c r="K214">
        <f>LN(Calcs!$IT214)</f>
        <v>5.3981627015177525</v>
      </c>
      <c r="L214">
        <f>LN((Calcs!$HQ214+Calcs!$GT214+0.01)/(Calcs!$GT214+0.01))</f>
        <v>-0.59349680946596961</v>
      </c>
    </row>
    <row r="215" spans="1:12" x14ac:dyDescent="0.25">
      <c r="A215">
        <f>IF(ISERROR(Calcs!$IQ215),"",Calcs!$IQ215)</f>
        <v>223</v>
      </c>
      <c r="B215">
        <f>Calcs!$Q215^2*Calcs!$IP215</f>
        <v>400</v>
      </c>
      <c r="C215">
        <f>Calcs!$GT215^2*Calcs!$IP215</f>
        <v>1712.3991470370256</v>
      </c>
      <c r="D215">
        <f>Calcs!$Q215*Calcs!$IP215</f>
        <v>20</v>
      </c>
      <c r="E215">
        <f>Calcs!$GT215*Calcs!$IP215</f>
        <v>41.381144825113594</v>
      </c>
      <c r="K215">
        <f>LN(Calcs!$IT215)</f>
        <v>5.4071717714601188</v>
      </c>
      <c r="L215">
        <f>LN((Calcs!$HQ215+Calcs!$GT215+0.01)/(Calcs!$GT215+0.01))</f>
        <v>-0.72683481624403401</v>
      </c>
    </row>
    <row r="216" spans="1:12" x14ac:dyDescent="0.25">
      <c r="A216">
        <f>IF(ISERROR(Calcs!$IQ216),"",Calcs!$IQ216)</f>
        <v>230</v>
      </c>
      <c r="B216">
        <f>Calcs!$Q216^2*Calcs!$IP216</f>
        <v>400</v>
      </c>
      <c r="C216">
        <f>Calcs!$GT216^2*Calcs!$IP216</f>
        <v>2049.3467826053975</v>
      </c>
      <c r="D216">
        <f>Calcs!$Q216*Calcs!$IP216</f>
        <v>20</v>
      </c>
      <c r="E216">
        <f>Calcs!$GT216*Calcs!$IP216</f>
        <v>45.269711536582577</v>
      </c>
      <c r="K216">
        <f>LN(Calcs!$IT216)</f>
        <v>5.4380793089231956</v>
      </c>
      <c r="L216">
        <f>LN((Calcs!$HQ216+Calcs!$GT216+0.01)/(Calcs!$GT216+0.01))</f>
        <v>-0.81662691462048065</v>
      </c>
    </row>
    <row r="217" spans="1:12" x14ac:dyDescent="0.25">
      <c r="A217">
        <f>IF(ISERROR(Calcs!$IQ217),"",Calcs!$IQ217)</f>
        <v>235</v>
      </c>
      <c r="B217">
        <f>Calcs!$Q217^2*Calcs!$IP217</f>
        <v>529</v>
      </c>
      <c r="C217">
        <f>Calcs!$GT217^2*Calcs!$IP217</f>
        <v>1580.9519485129817</v>
      </c>
      <c r="D217">
        <f>Calcs!$Q217*Calcs!$IP217</f>
        <v>23</v>
      </c>
      <c r="E217">
        <f>Calcs!$GT217*Calcs!$IP217</f>
        <v>39.761186457561621</v>
      </c>
      <c r="K217">
        <f>LN(Calcs!$IT217)</f>
        <v>5.4595855141441589</v>
      </c>
      <c r="L217">
        <f>LN((Calcs!$HQ217+Calcs!$GT217+0.01)/(Calcs!$GT217+0.01))</f>
        <v>-0.54721378770599804</v>
      </c>
    </row>
    <row r="218" spans="1:12" x14ac:dyDescent="0.25">
      <c r="A218">
        <f>IF(ISERROR(Calcs!$IQ218),"",Calcs!$IQ218)</f>
        <v>249</v>
      </c>
      <c r="B218">
        <f>Calcs!$Q218^2*Calcs!$IP218</f>
        <v>2304</v>
      </c>
      <c r="C218">
        <f>Calcs!$GT218^2*Calcs!$IP218</f>
        <v>1548.2309712644405</v>
      </c>
      <c r="D218">
        <f>Calcs!$Q218*Calcs!$IP218</f>
        <v>48</v>
      </c>
      <c r="E218">
        <f>Calcs!$GT218*Calcs!$IP218</f>
        <v>39.347566268632683</v>
      </c>
      <c r="K218">
        <f>LN(Calcs!$IT218)</f>
        <v>5.5174528964647074</v>
      </c>
      <c r="L218">
        <f>LN((Calcs!$HQ218+Calcs!$GT218+0.01)/(Calcs!$GT218+0.01))</f>
        <v>0.1987210848763877</v>
      </c>
    </row>
    <row r="219" spans="1:12" x14ac:dyDescent="0.25">
      <c r="A219">
        <f>IF(ISERROR(Calcs!$IQ219),"",Calcs!$IQ219)</f>
        <v>252</v>
      </c>
      <c r="B219">
        <f>Calcs!$Q219^2*Calcs!$IP219</f>
        <v>289</v>
      </c>
      <c r="C219">
        <f>Calcs!$GT219^2*Calcs!$IP219</f>
        <v>2077.972839944865</v>
      </c>
      <c r="D219">
        <f>Calcs!$Q219*Calcs!$IP219</f>
        <v>17</v>
      </c>
      <c r="E219">
        <f>Calcs!$GT219*Calcs!$IP219</f>
        <v>45.584787374132446</v>
      </c>
      <c r="K219">
        <f>LN(Calcs!$IT219)</f>
        <v>5.5294290875114234</v>
      </c>
      <c r="L219">
        <f>LN((Calcs!$HQ219+Calcs!$GT219+0.01)/(Calcs!$GT219+0.01))</f>
        <v>-0.98599199160767881</v>
      </c>
    </row>
    <row r="220" spans="1:12" x14ac:dyDescent="0.25">
      <c r="A220">
        <f>IF(ISERROR(Calcs!$IQ220),"",Calcs!$IQ220)</f>
        <v>262</v>
      </c>
      <c r="B220">
        <f>Calcs!$Q220^2*Calcs!$IP220</f>
        <v>529</v>
      </c>
      <c r="C220">
        <f>Calcs!$GT220^2*Calcs!$IP220</f>
        <v>1411.1401648581898</v>
      </c>
      <c r="D220">
        <f>Calcs!$Q220*Calcs!$IP220</f>
        <v>23</v>
      </c>
      <c r="E220">
        <f>Calcs!$GT220*Calcs!$IP220</f>
        <v>37.565145612098853</v>
      </c>
      <c r="K220">
        <f>LN(Calcs!$IT220)</f>
        <v>5.5683445037610966</v>
      </c>
      <c r="L220">
        <f>LN((Calcs!$HQ220+Calcs!$GT220+0.01)/(Calcs!$GT220+0.01))</f>
        <v>-0.49041390682308</v>
      </c>
    </row>
    <row r="221" spans="1:12" x14ac:dyDescent="0.25">
      <c r="A221">
        <f>IF(ISERROR(Calcs!$IQ221),"",Calcs!$IQ221)</f>
        <v>268</v>
      </c>
      <c r="B221">
        <f>Calcs!$Q221^2*Calcs!$IP221</f>
        <v>1296</v>
      </c>
      <c r="C221">
        <f>Calcs!$GT221^2*Calcs!$IP221</f>
        <v>1045.1467543317904</v>
      </c>
      <c r="D221">
        <f>Calcs!$Q221*Calcs!$IP221</f>
        <v>36</v>
      </c>
      <c r="E221">
        <f>Calcs!$GT221*Calcs!$IP221</f>
        <v>32.328729550228083</v>
      </c>
      <c r="K221">
        <f>LN(Calcs!$IT221)</f>
        <v>5.5909869805108565</v>
      </c>
      <c r="L221">
        <f>LN((Calcs!$HQ221+Calcs!$GT221+0.01)/(Calcs!$GT221+0.01))</f>
        <v>0.10753110844462611</v>
      </c>
    </row>
    <row r="222" spans="1:12" x14ac:dyDescent="0.25">
      <c r="A222">
        <f>IF(ISERROR(Calcs!$IQ222),"",Calcs!$IQ222)</f>
        <v>279</v>
      </c>
      <c r="B222">
        <f>Calcs!$Q222^2*Calcs!$IP222</f>
        <v>1521</v>
      </c>
      <c r="C222">
        <f>Calcs!$GT222^2*Calcs!$IP222</f>
        <v>1892.5980070818273</v>
      </c>
      <c r="D222">
        <f>Calcs!$Q222*Calcs!$IP222</f>
        <v>39</v>
      </c>
      <c r="E222">
        <f>Calcs!$GT222*Calcs!$IP222</f>
        <v>43.503999897501693</v>
      </c>
      <c r="K222">
        <f>LN(Calcs!$IT222)</f>
        <v>5.6312117818213654</v>
      </c>
      <c r="L222">
        <f>LN((Calcs!$HQ222+Calcs!$GT222+0.01)/(Calcs!$GT222+0.01))</f>
        <v>-0.10926469952192074</v>
      </c>
    </row>
    <row r="223" spans="1:12" x14ac:dyDescent="0.25">
      <c r="A223">
        <f>IF(ISERROR(Calcs!$IQ223),"",Calcs!$IQ223)</f>
        <v>304</v>
      </c>
      <c r="B223">
        <f>Calcs!$Q223^2*Calcs!$IP223</f>
        <v>729</v>
      </c>
      <c r="C223">
        <f>Calcs!$GT223^2*Calcs!$IP223</f>
        <v>1568.8611724085779</v>
      </c>
      <c r="D223">
        <f>Calcs!$Q223*Calcs!$IP223</f>
        <v>27</v>
      </c>
      <c r="E223">
        <f>Calcs!$GT223*Calcs!$IP223</f>
        <v>39.608852197565355</v>
      </c>
      <c r="K223">
        <f>LN(Calcs!$IT223)</f>
        <v>5.7170277014062219</v>
      </c>
      <c r="L223">
        <f>LN((Calcs!$HQ223+Calcs!$GT223+0.01)/(Calcs!$GT223+0.01))</f>
        <v>-0.38309790276772199</v>
      </c>
    </row>
    <row r="224" spans="1:12" x14ac:dyDescent="0.25">
      <c r="A224">
        <f>IF(ISERROR(Calcs!$IQ224),"",Calcs!$IQ224)</f>
        <v>329</v>
      </c>
      <c r="B224">
        <f>Calcs!$Q224^2*Calcs!$IP224</f>
        <v>3600</v>
      </c>
      <c r="C224">
        <f>Calcs!$GT224^2*Calcs!$IP224</f>
        <v>1933.4358658033918</v>
      </c>
      <c r="D224">
        <f>Calcs!$Q224*Calcs!$IP224</f>
        <v>60</v>
      </c>
      <c r="E224">
        <f>Calcs!$GT224*Calcs!$IP224</f>
        <v>43.970852457092434</v>
      </c>
      <c r="K224">
        <f>LN(Calcs!$IT224)</f>
        <v>5.7960577507653719</v>
      </c>
      <c r="L224">
        <f>LN((Calcs!$HQ224+Calcs!$GT224+0.01)/(Calcs!$GT224+0.01))</f>
        <v>0.31075684722744346</v>
      </c>
    </row>
    <row r="225" spans="1:12" x14ac:dyDescent="0.25">
      <c r="A225">
        <f>IF(ISERROR(Calcs!$IQ225),"",Calcs!$IQ225)</f>
        <v>343</v>
      </c>
      <c r="B225">
        <f>Calcs!$Q225^2*Calcs!$IP225</f>
        <v>1089</v>
      </c>
      <c r="C225">
        <f>Calcs!$GT225^2*Calcs!$IP225</f>
        <v>5582.0604570376909</v>
      </c>
      <c r="D225">
        <f>Calcs!$Q225*Calcs!$IP225</f>
        <v>33</v>
      </c>
      <c r="E225">
        <f>Calcs!$GT225*Calcs!$IP225</f>
        <v>74.713187972657749</v>
      </c>
      <c r="K225">
        <f>LN(Calcs!$IT225)</f>
        <v>5.8377304471659395</v>
      </c>
      <c r="L225">
        <f>LN((Calcs!$HQ225+Calcs!$GT225+0.01)/(Calcs!$GT225+0.01))</f>
        <v>-0.81697991273229664</v>
      </c>
    </row>
    <row r="226" spans="1:12" x14ac:dyDescent="0.25">
      <c r="A226">
        <f>IF(ISERROR(Calcs!$IQ226),"",Calcs!$IQ226)</f>
        <v>353</v>
      </c>
      <c r="B226">
        <f>Calcs!$Q226^2*Calcs!$IP226</f>
        <v>625</v>
      </c>
      <c r="C226">
        <f>Calcs!$GT226^2*Calcs!$IP226</f>
        <v>932.08045303148504</v>
      </c>
      <c r="D226">
        <f>Calcs!$Q226*Calcs!$IP226</f>
        <v>25</v>
      </c>
      <c r="E226">
        <f>Calcs!$GT226*Calcs!$IP226</f>
        <v>30.529992679846568</v>
      </c>
      <c r="K226">
        <f>LN(Calcs!$IT226)</f>
        <v>5.8664680569332965</v>
      </c>
      <c r="L226">
        <f>LN((Calcs!$HQ226+Calcs!$GT226+0.01)/(Calcs!$GT226+0.01))</f>
        <v>-0.19976131521024784</v>
      </c>
    </row>
    <row r="227" spans="1:12" x14ac:dyDescent="0.25">
      <c r="A227">
        <f>IF(ISERROR(Calcs!$IQ227),"",Calcs!$IQ227)</f>
        <v>363</v>
      </c>
      <c r="B227">
        <f>Calcs!$Q227^2*Calcs!$IP227</f>
        <v>2500</v>
      </c>
      <c r="C227">
        <f>Calcs!$GT227^2*Calcs!$IP227</f>
        <v>3217.0409079596689</v>
      </c>
      <c r="D227">
        <f>Calcs!$Q227*Calcs!$IP227</f>
        <v>50</v>
      </c>
      <c r="E227">
        <f>Calcs!$GT227*Calcs!$IP227</f>
        <v>56.718964270865072</v>
      </c>
      <c r="K227">
        <f>LN(Calcs!$IT227)</f>
        <v>5.8944028342648505</v>
      </c>
      <c r="L227">
        <f>LN((Calcs!$HQ227+Calcs!$GT227+0.01)/(Calcs!$GT227+0.01))</f>
        <v>-0.12606192857310006</v>
      </c>
    </row>
    <row r="228" spans="1:12" x14ac:dyDescent="0.25">
      <c r="A228">
        <f>IF(ISERROR(Calcs!$IQ228),"",Calcs!$IQ228)</f>
        <v>401</v>
      </c>
      <c r="B228">
        <f>Calcs!$Q228^2*Calcs!$IP228</f>
        <v>4761</v>
      </c>
      <c r="C228">
        <f>Calcs!$GT228^2*Calcs!$IP228</f>
        <v>2805.3415535948111</v>
      </c>
      <c r="D228">
        <f>Calcs!$Q228*Calcs!$IP228</f>
        <v>69</v>
      </c>
      <c r="E228">
        <f>Calcs!$GT228*Calcs!$IP228</f>
        <v>52.965475109686416</v>
      </c>
      <c r="K228">
        <f>LN(Calcs!$IT228)</f>
        <v>5.9939614273065693</v>
      </c>
      <c r="L228">
        <f>LN((Calcs!$HQ228+Calcs!$GT228+0.01)/(Calcs!$GT228+0.01))</f>
        <v>0.26442234895420441</v>
      </c>
    </row>
    <row r="229" spans="1:12" x14ac:dyDescent="0.25">
      <c r="A229">
        <f>IF(ISERROR(Calcs!$IQ229),"",Calcs!$IQ229)</f>
        <v>405</v>
      </c>
      <c r="B229">
        <f>Calcs!$Q229^2*Calcs!$IP229</f>
        <v>2401</v>
      </c>
      <c r="C229">
        <f>Calcs!$GT229^2*Calcs!$IP229</f>
        <v>5916.87298558365</v>
      </c>
      <c r="D229">
        <f>Calcs!$Q229*Calcs!$IP229</f>
        <v>49</v>
      </c>
      <c r="E229">
        <f>Calcs!$GT229*Calcs!$IP229</f>
        <v>76.921212845246075</v>
      </c>
      <c r="K229">
        <f>LN(Calcs!$IT229)</f>
        <v>6.0038870671065387</v>
      </c>
      <c r="L229">
        <f>LN((Calcs!$HQ229+Calcs!$GT229+0.01)/(Calcs!$GT229+0.01))</f>
        <v>-0.45088732399440967</v>
      </c>
    </row>
    <row r="230" spans="1:12" x14ac:dyDescent="0.25">
      <c r="A230">
        <f>IF(ISERROR(Calcs!$IQ230),"",Calcs!$IQ230)</f>
        <v>466</v>
      </c>
      <c r="B230">
        <f>Calcs!$Q230^2*Calcs!$IP230</f>
        <v>1296</v>
      </c>
      <c r="C230">
        <f>Calcs!$GT230^2*Calcs!$IP230</f>
        <v>2468.5378382655113</v>
      </c>
      <c r="D230">
        <f>Calcs!$Q230*Calcs!$IP230</f>
        <v>36</v>
      </c>
      <c r="E230">
        <f>Calcs!$GT230*Calcs!$IP230</f>
        <v>49.684382236931469</v>
      </c>
      <c r="K230">
        <f>LN(Calcs!$IT230)</f>
        <v>6.1441856341256456</v>
      </c>
      <c r="L230">
        <f>LN((Calcs!$HQ230+Calcs!$GT230+0.01)/(Calcs!$GT230+0.01))</f>
        <v>-0.32209521559089249</v>
      </c>
    </row>
    <row r="231" spans="1:12" x14ac:dyDescent="0.25">
      <c r="A231">
        <f>IF(ISERROR(Calcs!$IQ231),"",Calcs!$IQ231)</f>
        <v>471</v>
      </c>
      <c r="B231">
        <f>Calcs!$Q231^2*Calcs!$IP231</f>
        <v>1296</v>
      </c>
      <c r="C231">
        <f>Calcs!$GT231^2*Calcs!$IP231</f>
        <v>2405.6622208485719</v>
      </c>
      <c r="D231">
        <f>Calcs!$Q231*Calcs!$IP231</f>
        <v>36</v>
      </c>
      <c r="E231">
        <f>Calcs!$GT231*Calcs!$IP231</f>
        <v>49.047550610082169</v>
      </c>
      <c r="K231">
        <f>LN(Calcs!$IT231)</f>
        <v>6.1548580940164177</v>
      </c>
      <c r="L231">
        <f>LN((Calcs!$HQ231+Calcs!$GT231+0.01)/(Calcs!$GT231+0.01))</f>
        <v>-0.30919743350823664</v>
      </c>
    </row>
    <row r="232" spans="1:12" x14ac:dyDescent="0.25">
      <c r="A232">
        <f>IF(ISERROR(Calcs!$IQ232),"",Calcs!$IQ232)</f>
        <v>502</v>
      </c>
      <c r="B232">
        <f>Calcs!$Q232^2*Calcs!$IP232</f>
        <v>2116</v>
      </c>
      <c r="C232">
        <f>Calcs!$GT232^2*Calcs!$IP232</f>
        <v>2400.6290176394104</v>
      </c>
      <c r="D232">
        <f>Calcs!$Q232*Calcs!$IP232</f>
        <v>46</v>
      </c>
      <c r="E232">
        <f>Calcs!$GT232*Calcs!$IP232</f>
        <v>48.996214319469729</v>
      </c>
      <c r="K232">
        <f>LN(Calcs!$IT232)</f>
        <v>6.2186001196917289</v>
      </c>
      <c r="L232">
        <f>LN((Calcs!$HQ232+Calcs!$GT232+0.01)/(Calcs!$GT232+0.01))</f>
        <v>-6.3088348748233075E-2</v>
      </c>
    </row>
    <row r="233" spans="1:12" x14ac:dyDescent="0.25">
      <c r="A233">
        <f>IF(ISERROR(Calcs!$IQ233),"",Calcs!$IQ233)</f>
        <v>513</v>
      </c>
      <c r="B233">
        <f>Calcs!$Q233^2*Calcs!$IP233</f>
        <v>2500</v>
      </c>
      <c r="C233">
        <f>Calcs!$GT233^2*Calcs!$IP233</f>
        <v>4112.0357951588649</v>
      </c>
      <c r="D233">
        <f>Calcs!$Q233*Calcs!$IP233</f>
        <v>50</v>
      </c>
      <c r="E233">
        <f>Calcs!$GT233*Calcs!$IP233</f>
        <v>64.125157272001019</v>
      </c>
      <c r="K233">
        <f>LN(Calcs!$IT233)</f>
        <v>6.2402758451707694</v>
      </c>
      <c r="L233">
        <f>LN((Calcs!$HQ233+Calcs!$GT233+0.01)/(Calcs!$GT233+0.01))</f>
        <v>-0.24876970352039662</v>
      </c>
    </row>
    <row r="234" spans="1:12" x14ac:dyDescent="0.25">
      <c r="A234">
        <f>IF(ISERROR(Calcs!$IQ234),"",Calcs!$IQ234)</f>
        <v>545</v>
      </c>
      <c r="B234">
        <f>Calcs!$Q234^2*Calcs!$IP234</f>
        <v>3136</v>
      </c>
      <c r="C234">
        <f>Calcs!$GT234^2*Calcs!$IP234</f>
        <v>2734.712623206352</v>
      </c>
      <c r="D234">
        <f>Calcs!$Q234*Calcs!$IP234</f>
        <v>56</v>
      </c>
      <c r="E234">
        <f>Calcs!$GT234*Calcs!$IP234</f>
        <v>52.294479854056796</v>
      </c>
      <c r="K234">
        <f>LN(Calcs!$IT234)</f>
        <v>6.300785794663244</v>
      </c>
      <c r="L234">
        <f>LN((Calcs!$HQ234+Calcs!$GT234+0.01)/(Calcs!$GT234+0.01))</f>
        <v>6.8448221953872873E-2</v>
      </c>
    </row>
    <row r="235" spans="1:12" x14ac:dyDescent="0.25">
      <c r="A235">
        <f>IF(ISERROR(Calcs!$IQ235),"",Calcs!$IQ235)</f>
        <v>557</v>
      </c>
      <c r="B235">
        <f>Calcs!$Q235^2*Calcs!$IP235</f>
        <v>3969</v>
      </c>
      <c r="C235">
        <f>Calcs!$GT235^2*Calcs!$IP235</f>
        <v>1379.0726261786192</v>
      </c>
      <c r="D235">
        <f>Calcs!$Q235*Calcs!$IP235</f>
        <v>63</v>
      </c>
      <c r="E235">
        <f>Calcs!$GT235*Calcs!$IP235</f>
        <v>37.135867112249031</v>
      </c>
      <c r="K235">
        <f>LN(Calcs!$IT235)</f>
        <v>6.3225652399272843</v>
      </c>
      <c r="L235">
        <f>LN((Calcs!$HQ235+Calcs!$GT235+0.01)/(Calcs!$GT235+0.01))</f>
        <v>0.52844092763964778</v>
      </c>
    </row>
    <row r="236" spans="1:12" x14ac:dyDescent="0.25">
      <c r="A236">
        <f>IF(ISERROR(Calcs!$IQ236),"",Calcs!$IQ236)</f>
        <v>558</v>
      </c>
      <c r="B236">
        <f>Calcs!$Q236^2*Calcs!$IP236</f>
        <v>2401</v>
      </c>
      <c r="C236">
        <f>Calcs!$GT236^2*Calcs!$IP236</f>
        <v>3491.3622115396315</v>
      </c>
      <c r="D236">
        <f>Calcs!$Q236*Calcs!$IP236</f>
        <v>49</v>
      </c>
      <c r="E236">
        <f>Calcs!$GT236*Calcs!$IP236</f>
        <v>59.087750097119383</v>
      </c>
      <c r="K236">
        <f>LN(Calcs!$IT236)</f>
        <v>6.3243589623813108</v>
      </c>
      <c r="L236">
        <f>LN((Calcs!$HQ236+Calcs!$GT236+0.01)/(Calcs!$GT236+0.01))</f>
        <v>-0.18716849534325361</v>
      </c>
    </row>
    <row r="237" spans="1:12" x14ac:dyDescent="0.25">
      <c r="A237">
        <f>IF(ISERROR(Calcs!$IQ237),"",Calcs!$IQ237)</f>
        <v>633</v>
      </c>
      <c r="B237">
        <f>Calcs!$Q237^2*Calcs!$IP237</f>
        <v>4096</v>
      </c>
      <c r="C237">
        <f>Calcs!$GT237^2*Calcs!$IP237</f>
        <v>6150.9728667259833</v>
      </c>
      <c r="D237">
        <f>Calcs!$Q237*Calcs!$IP237</f>
        <v>64</v>
      </c>
      <c r="E237">
        <f>Calcs!$GT237*Calcs!$IP237</f>
        <v>78.428138233200357</v>
      </c>
      <c r="K237">
        <f>LN(Calcs!$IT237)</f>
        <v>6.4504704221441758</v>
      </c>
      <c r="L237">
        <f>LN((Calcs!$HQ237+Calcs!$GT237+0.01)/(Calcs!$GT237+0.01))</f>
        <v>-0.20327094497670117</v>
      </c>
    </row>
    <row r="238" spans="1:12" x14ac:dyDescent="0.25">
      <c r="A238">
        <f>IF(ISERROR(Calcs!$IQ238),"",Calcs!$IQ238)</f>
        <v>663</v>
      </c>
      <c r="B238">
        <f>Calcs!$Q238^2*Calcs!$IP238</f>
        <v>5184</v>
      </c>
      <c r="C238">
        <f>Calcs!$GT238^2*Calcs!$IP238</f>
        <v>4267.2161540604702</v>
      </c>
      <c r="D238">
        <f>Calcs!$Q238*Calcs!$IP238</f>
        <v>72</v>
      </c>
      <c r="E238">
        <f>Calcs!$GT238*Calcs!$IP238</f>
        <v>65.323932475475402</v>
      </c>
      <c r="K238">
        <f>LN(Calcs!$IT238)</f>
        <v>6.4967749901858625</v>
      </c>
      <c r="L238">
        <f>LN((Calcs!$HQ238+Calcs!$GT238+0.01)/(Calcs!$GT238+0.01))</f>
        <v>9.7293457197426186E-2</v>
      </c>
    </row>
  </sheetData>
  <sortState ref="A2:B238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259</vt:i4>
      </vt:variant>
    </vt:vector>
  </HeadingPairs>
  <TitlesOfParts>
    <vt:vector size="280" baseType="lpstr">
      <vt:lpstr>Controls</vt:lpstr>
      <vt:lpstr>Scale</vt:lpstr>
      <vt:lpstr>Example Data</vt:lpstr>
      <vt:lpstr>Report</vt:lpstr>
      <vt:lpstr>Log</vt:lpstr>
      <vt:lpstr>Data</vt:lpstr>
      <vt:lpstr>Model</vt:lpstr>
      <vt:lpstr>Calcs</vt:lpstr>
      <vt:lpstr>Smooth</vt:lpstr>
      <vt:lpstr>Solver</vt:lpstr>
      <vt:lpstr>G7</vt:lpstr>
      <vt:lpstr>G6</vt:lpstr>
      <vt:lpstr>G5</vt:lpstr>
      <vt:lpstr>G4</vt:lpstr>
      <vt:lpstr>G3</vt:lpstr>
      <vt:lpstr>G2</vt:lpstr>
      <vt:lpstr>G1</vt:lpstr>
      <vt:lpstr>Outliers</vt:lpstr>
      <vt:lpstr>Results</vt:lpstr>
      <vt:lpstr>B</vt:lpstr>
      <vt:lpstr>FFF</vt:lpstr>
      <vt:lpstr>AdjLogLik</vt:lpstr>
      <vt:lpstr>AdjSorErr</vt:lpstr>
      <vt:lpstr>AdjSorMax</vt:lpstr>
      <vt:lpstr>AdjSorMin</vt:lpstr>
      <vt:lpstr>AutoScale</vt:lpstr>
      <vt:lpstr>BIC</vt:lpstr>
      <vt:lpstr>BICadd</vt:lpstr>
      <vt:lpstr>c_1</vt:lpstr>
      <vt:lpstr>c_2</vt:lpstr>
      <vt:lpstr>ConAdd</vt:lpstr>
      <vt:lpstr>Constraints</vt:lpstr>
      <vt:lpstr>CrashData</vt:lpstr>
      <vt:lpstr>CrCtNm</vt:lpstr>
      <vt:lpstr>CumGrpRes</vt:lpstr>
      <vt:lpstr>CumGrpVar</vt:lpstr>
      <vt:lpstr>CumRes</vt:lpstr>
      <vt:lpstr>CumResErr</vt:lpstr>
      <vt:lpstr>CumResMax</vt:lpstr>
      <vt:lpstr>CumResMin</vt:lpstr>
      <vt:lpstr>DeltaPeak</vt:lpstr>
      <vt:lpstr>DisAdd</vt:lpstr>
      <vt:lpstr>DisErrAdd</vt:lpstr>
      <vt:lpstr>DisMeth</vt:lpstr>
      <vt:lpstr>DisOptAdd</vt:lpstr>
      <vt:lpstr>disoptobj</vt:lpstr>
      <vt:lpstr>Disp</vt:lpstr>
      <vt:lpstr>DispCo</vt:lpstr>
      <vt:lpstr>DispCoeff</vt:lpstr>
      <vt:lpstr>DispVar</vt:lpstr>
      <vt:lpstr>DisRat</vt:lpstr>
      <vt:lpstr>DisResErr</vt:lpstr>
      <vt:lpstr>DisResMax</vt:lpstr>
      <vt:lpstr>DisResMin</vt:lpstr>
      <vt:lpstr>DisTxtMask</vt:lpstr>
      <vt:lpstr>DoF</vt:lpstr>
      <vt:lpstr>EffParm</vt:lpstr>
      <vt:lpstr>ESEcon</vt:lpstr>
      <vt:lpstr>ExcSqrRes</vt:lpstr>
      <vt:lpstr>ExpRes</vt:lpstr>
      <vt:lpstr>Filter</vt:lpstr>
      <vt:lpstr>FilterAdd</vt:lpstr>
      <vt:lpstr>Filters</vt:lpstr>
      <vt:lpstr>FinParmVal</vt:lpstr>
      <vt:lpstr>FitErr</vt:lpstr>
      <vt:lpstr>FitErrAdd</vt:lpstr>
      <vt:lpstr>FixLikErr</vt:lpstr>
      <vt:lpstr>FixLikMax</vt:lpstr>
      <vt:lpstr>FixLikMin</vt:lpstr>
      <vt:lpstr>FormAccCol</vt:lpstr>
      <vt:lpstr>FormErrCol</vt:lpstr>
      <vt:lpstr>FormValTable</vt:lpstr>
      <vt:lpstr>Fred</vt:lpstr>
      <vt:lpstr>GraRat</vt:lpstr>
      <vt:lpstr>GraTyp</vt:lpstr>
      <vt:lpstr>Group</vt:lpstr>
      <vt:lpstr>Groups</vt:lpstr>
      <vt:lpstr>GrpCnt</vt:lpstr>
      <vt:lpstr>GrpCntCol</vt:lpstr>
      <vt:lpstr>GrpCumWt</vt:lpstr>
      <vt:lpstr>GrpEnd</vt:lpstr>
      <vt:lpstr>GrpEndCol</vt:lpstr>
      <vt:lpstr>GrpFrm</vt:lpstr>
      <vt:lpstr>GrpNamCol</vt:lpstr>
      <vt:lpstr>GrpName</vt:lpstr>
      <vt:lpstr>GrpNumPnt</vt:lpstr>
      <vt:lpstr>GrpPntCol</vt:lpstr>
      <vt:lpstr>GrpPnts</vt:lpstr>
      <vt:lpstr>GrpSm</vt:lpstr>
      <vt:lpstr>GrpSmtCol</vt:lpstr>
      <vt:lpstr>GrpStart</vt:lpstr>
      <vt:lpstr>GrpStrCol</vt:lpstr>
      <vt:lpstr>GrpWPPcol</vt:lpstr>
      <vt:lpstr>GrpWt</vt:lpstr>
      <vt:lpstr>GrpWtpPnt</vt:lpstr>
      <vt:lpstr>Keys</vt:lpstr>
      <vt:lpstr>LikBias</vt:lpstr>
      <vt:lpstr>LikBiases</vt:lpstr>
      <vt:lpstr>LikSlope</vt:lpstr>
      <vt:lpstr>LockParm</vt:lpstr>
      <vt:lpstr>LogLik</vt:lpstr>
      <vt:lpstr>LogX</vt:lpstr>
      <vt:lpstr>LogY</vt:lpstr>
      <vt:lpstr>MaxCumSqrRes</vt:lpstr>
      <vt:lpstr>MaxGrp</vt:lpstr>
      <vt:lpstr>MeanDisAdd</vt:lpstr>
      <vt:lpstr>MeanExpRes</vt:lpstr>
      <vt:lpstr>MeanLik</vt:lpstr>
      <vt:lpstr>MeanLikAdd</vt:lpstr>
      <vt:lpstr>MeanOver</vt:lpstr>
      <vt:lpstr>MeanRes</vt:lpstr>
      <vt:lpstr>MeanResAdd</vt:lpstr>
      <vt:lpstr>MnExRsAd</vt:lpstr>
      <vt:lpstr>MomRes</vt:lpstr>
      <vt:lpstr>MSMOD</vt:lpstr>
      <vt:lpstr>NetRes</vt:lpstr>
      <vt:lpstr>NumParm</vt:lpstr>
      <vt:lpstr>NumRunsAdd</vt:lpstr>
      <vt:lpstr>NumSites</vt:lpstr>
      <vt:lpstr>NumSitesAdd</vt:lpstr>
      <vt:lpstr>OddRatio</vt:lpstr>
      <vt:lpstr>OldSumWt</vt:lpstr>
      <vt:lpstr>OptMeth</vt:lpstr>
      <vt:lpstr>OverDis</vt:lpstr>
      <vt:lpstr>Par1Row</vt:lpstr>
      <vt:lpstr>ParDevCol</vt:lpstr>
      <vt:lpstr>ParGTZcol</vt:lpstr>
      <vt:lpstr>ParmCoCol</vt:lpstr>
      <vt:lpstr>ParmCol</vt:lpstr>
      <vt:lpstr>ParmDevCol</vt:lpstr>
      <vt:lpstr>ParmGTZ</vt:lpstr>
      <vt:lpstr>ParmGTZcol</vt:lpstr>
      <vt:lpstr>ParmName</vt:lpstr>
      <vt:lpstr>ParmRawCol</vt:lpstr>
      <vt:lpstr>ParmRow</vt:lpstr>
      <vt:lpstr>ParmSavCol</vt:lpstr>
      <vt:lpstr>ParmSigCol</vt:lpstr>
      <vt:lpstr>ParmValCol</vt:lpstr>
      <vt:lpstr>ParmValueCol</vt:lpstr>
      <vt:lpstr>ParNamCol</vt:lpstr>
      <vt:lpstr>ParNamEchoCol</vt:lpstr>
      <vt:lpstr>ParNameCol</vt:lpstr>
      <vt:lpstr>ParNamRng</vt:lpstr>
      <vt:lpstr>ParRaw</vt:lpstr>
      <vt:lpstr>ParRawVal</vt:lpstr>
      <vt:lpstr>ParRow</vt:lpstr>
      <vt:lpstr>ParRow1</vt:lpstr>
      <vt:lpstr>ParSigCol</vt:lpstr>
      <vt:lpstr>ParValCol</vt:lpstr>
      <vt:lpstr>ParValueCol</vt:lpstr>
      <vt:lpstr>ParVarCol</vt:lpstr>
      <vt:lpstr>PoissonMid</vt:lpstr>
      <vt:lpstr>PosDisErr</vt:lpstr>
      <vt:lpstr>PosDisMax</vt:lpstr>
      <vt:lpstr>PosDisMin</vt:lpstr>
      <vt:lpstr>PrecAdd</vt:lpstr>
      <vt:lpstr>r_1</vt:lpstr>
      <vt:lpstr>r_2</vt:lpstr>
      <vt:lpstr>Random</vt:lpstr>
      <vt:lpstr>RawDisAdd</vt:lpstr>
      <vt:lpstr>RawDisErr</vt:lpstr>
      <vt:lpstr>RawDisMax</vt:lpstr>
      <vt:lpstr>RawDisMin</vt:lpstr>
      <vt:lpstr>RawLikErr</vt:lpstr>
      <vt:lpstr>RawLikMax</vt:lpstr>
      <vt:lpstr>RawLikMin</vt:lpstr>
      <vt:lpstr>RawLogLik</vt:lpstr>
      <vt:lpstr>RawOD</vt:lpstr>
      <vt:lpstr>RawSPF</vt:lpstr>
      <vt:lpstr>RawSPFadd</vt:lpstr>
      <vt:lpstr>RawSPFerr</vt:lpstr>
      <vt:lpstr>RawSPFmax</vt:lpstr>
      <vt:lpstr>RawSPFmin</vt:lpstr>
      <vt:lpstr>RepDisErr</vt:lpstr>
      <vt:lpstr>RepDisMax</vt:lpstr>
      <vt:lpstr>RepDisMin</vt:lpstr>
      <vt:lpstr>RepErrCol</vt:lpstr>
      <vt:lpstr>RepFilErr</vt:lpstr>
      <vt:lpstr>RepFilMax</vt:lpstr>
      <vt:lpstr>RepFilMin</vt:lpstr>
      <vt:lpstr>RepGroErr</vt:lpstr>
      <vt:lpstr>RepGroMax</vt:lpstr>
      <vt:lpstr>RepGroMin</vt:lpstr>
      <vt:lpstr>RepLikErr</vt:lpstr>
      <vt:lpstr>RepLikMax</vt:lpstr>
      <vt:lpstr>RepLikMin</vt:lpstr>
      <vt:lpstr>RepPntErr</vt:lpstr>
      <vt:lpstr>RepPntMax</vt:lpstr>
      <vt:lpstr>RepPntMin</vt:lpstr>
      <vt:lpstr>RepSorErr</vt:lpstr>
      <vt:lpstr>RepSorMax</vt:lpstr>
      <vt:lpstr>RepSorMin</vt:lpstr>
      <vt:lpstr>RepSPFerr</vt:lpstr>
      <vt:lpstr>RepSPFmax</vt:lpstr>
      <vt:lpstr>RepSPFmin</vt:lpstr>
      <vt:lpstr>RepVarRow</vt:lpstr>
      <vt:lpstr>RepWeiErr</vt:lpstr>
      <vt:lpstr>RepWeiMax</vt:lpstr>
      <vt:lpstr>RepWeiMin</vt:lpstr>
      <vt:lpstr>Residual</vt:lpstr>
      <vt:lpstr>ResMoment</vt:lpstr>
      <vt:lpstr>ResTstRge</vt:lpstr>
      <vt:lpstr>RetSmooth</vt:lpstr>
      <vt:lpstr>RSKcon</vt:lpstr>
      <vt:lpstr>SERcon</vt:lpstr>
      <vt:lpstr>SimZ2</vt:lpstr>
      <vt:lpstr>SiteNm</vt:lpstr>
      <vt:lpstr>Smoothness</vt:lpstr>
      <vt:lpstr>SolInt</vt:lpstr>
      <vt:lpstr>Sort</vt:lpstr>
      <vt:lpstr>SortCov</vt:lpstr>
      <vt:lpstr>SortMax</vt:lpstr>
      <vt:lpstr>SortMin</vt:lpstr>
      <vt:lpstr>SortRange</vt:lpstr>
      <vt:lpstr>Sorts</vt:lpstr>
      <vt:lpstr>SPF</vt:lpstr>
      <vt:lpstr>SPF_1</vt:lpstr>
      <vt:lpstr>SPF1Co</vt:lpstr>
      <vt:lpstr>SPF1Coeff</vt:lpstr>
      <vt:lpstr>SPF1Var</vt:lpstr>
      <vt:lpstr>SPFadd</vt:lpstr>
      <vt:lpstr>SPFerrAdd</vt:lpstr>
      <vt:lpstr>SPFoptAdd</vt:lpstr>
      <vt:lpstr>spfoptobj</vt:lpstr>
      <vt:lpstr>SPFrat</vt:lpstr>
      <vt:lpstr>SPFscale</vt:lpstr>
      <vt:lpstr>SPFtxtmask</vt:lpstr>
      <vt:lpstr>SPFVar</vt:lpstr>
      <vt:lpstr>SPFVarAdd</vt:lpstr>
      <vt:lpstr>SqExRes</vt:lpstr>
      <vt:lpstr>SqrDisRes</vt:lpstr>
      <vt:lpstr>SqrExcRes</vt:lpstr>
      <vt:lpstr>SqrRes</vt:lpstr>
      <vt:lpstr>SqrResErr</vt:lpstr>
      <vt:lpstr>SqrResMax</vt:lpstr>
      <vt:lpstr>SqrResMin</vt:lpstr>
      <vt:lpstr>SRcon</vt:lpstr>
      <vt:lpstr>StdCumRes</vt:lpstr>
      <vt:lpstr>sumofwt</vt:lpstr>
      <vt:lpstr>SumWgtAdd</vt:lpstr>
      <vt:lpstr>TarLik</vt:lpstr>
      <vt:lpstr>TarLikAdd</vt:lpstr>
      <vt:lpstr>TestDispAdd</vt:lpstr>
      <vt:lpstr>TestSPFAdd</vt:lpstr>
      <vt:lpstr>Theta</vt:lpstr>
      <vt:lpstr>ValRes</vt:lpstr>
      <vt:lpstr>VarCo</vt:lpstr>
      <vt:lpstr>VarCoCol</vt:lpstr>
      <vt:lpstr>VarIndexCol</vt:lpstr>
      <vt:lpstr>VarNameCol</vt:lpstr>
      <vt:lpstr>VarNames</vt:lpstr>
      <vt:lpstr>VarRawErr</vt:lpstr>
      <vt:lpstr>VarRawMax</vt:lpstr>
      <vt:lpstr>VarRawMin</vt:lpstr>
      <vt:lpstr>VarRawTes</vt:lpstr>
      <vt:lpstr>VarRow</vt:lpstr>
      <vt:lpstr>VarScaErr</vt:lpstr>
      <vt:lpstr>VarScaleCol</vt:lpstr>
      <vt:lpstr>VarScaMax</vt:lpstr>
      <vt:lpstr>VarScaMin</vt:lpstr>
      <vt:lpstr>VarScaTes</vt:lpstr>
      <vt:lpstr>VarTypCol</vt:lpstr>
      <vt:lpstr>VarType</vt:lpstr>
      <vt:lpstr>VarTypeCol</vt:lpstr>
      <vt:lpstr>Version</vt:lpstr>
      <vt:lpstr>WCrash</vt:lpstr>
      <vt:lpstr>Weight</vt:lpstr>
      <vt:lpstr>WeightAdd</vt:lpstr>
      <vt:lpstr>Weights</vt:lpstr>
      <vt:lpstr>WExcSqrRes</vt:lpstr>
      <vt:lpstr>WExpVar</vt:lpstr>
      <vt:lpstr>WLikBias</vt:lpstr>
      <vt:lpstr>WLnDisp</vt:lpstr>
      <vt:lpstr>WNexp</vt:lpstr>
      <vt:lpstr>WR_2</vt:lpstr>
      <vt:lpstr>WRawSPF</vt:lpstr>
      <vt:lpstr>WResidual</vt:lpstr>
      <vt:lpstr>WSqrExcVar</vt:lpstr>
      <vt:lpstr>WSqrRes</vt:lpstr>
      <vt:lpstr>WSqrSPF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Warren</dc:creator>
  <cp:lastModifiedBy>Jess Avery</cp:lastModifiedBy>
  <cp:lastPrinted>2011-03-11T20:06:39Z</cp:lastPrinted>
  <dcterms:created xsi:type="dcterms:W3CDTF">2010-09-16T16:34:25Z</dcterms:created>
  <dcterms:modified xsi:type="dcterms:W3CDTF">2019-01-15T19:47:01Z</dcterms:modified>
</cp:coreProperties>
</file>